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\\FILESERVER\Share\ДСОИИ\ОБЪЕКТЫ\КОС Миндальное\2. Закупка\29.06.22 НМЦК+смета\"/>
    </mc:Choice>
  </mc:AlternateContent>
  <xr:revisionPtr revIDLastSave="0" documentId="13_ncr:1_{6927D827-3EA8-4F06-856D-32DB37839853}" xr6:coauthVersionLast="37" xr6:coauthVersionMax="37" xr10:uidLastSave="{00000000-0000-0000-0000-000000000000}"/>
  <bookViews>
    <workbookView xWindow="0" yWindow="0" windowWidth="13410" windowHeight="7695" xr2:uid="{00000000-000D-0000-FFFF-FFFF00000000}"/>
  </bookViews>
  <sheets>
    <sheet name="Проект сметы контракта" sheetId="1" r:id="rId1"/>
    <sheet name="Ведомость" sheetId="2" r:id="rId2"/>
  </sheets>
  <definedNames>
    <definedName name="_xlnm._FilterDatabase" localSheetId="1" hidden="1">Ведомость!$A$5:$G$8382</definedName>
    <definedName name="_xlnm._FilterDatabase" localSheetId="0" hidden="1">'Проект сметы контракта'!$A$9:$S$8388</definedName>
    <definedName name="Print_Area" localSheetId="1">Ведомость!A:I</definedName>
    <definedName name="Print_Area" localSheetId="0">'Проект сметы контракта'!A:I</definedName>
    <definedName name="Print_Titles" localSheetId="1">Ведомость!11:11</definedName>
    <definedName name="Print_Titles" localSheetId="0">'Проект сметы контракта'!11:11</definedName>
    <definedName name="_xlnm.Print_Titles" localSheetId="1">Ведомость!$5:$5</definedName>
    <definedName name="_xlnm.Print_Titles" localSheetId="0">'Проект сметы контракта'!$9:$9</definedName>
    <definedName name="_xlnm.Print_Area" localSheetId="0">'Проект сметы контракта'!$A$1:$Q$8388</definedName>
  </definedNames>
  <calcPr calcId="179021" refMode="R1C1" fullPrecision="0"/>
</workbook>
</file>

<file path=xl/calcChain.xml><?xml version="1.0" encoding="utf-8"?>
<calcChain xmlns="http://schemas.openxmlformats.org/spreadsheetml/2006/main">
  <c r="S8391" i="1" l="1"/>
  <c r="R8391" i="1"/>
  <c r="O8385" i="1" l="1"/>
  <c r="N8385" i="1"/>
  <c r="M8385" i="1"/>
  <c r="L8385" i="1"/>
  <c r="K8385" i="1"/>
  <c r="O8383" i="1"/>
  <c r="N8383" i="1"/>
  <c r="M8383" i="1"/>
  <c r="L8383" i="1"/>
  <c r="J8383" i="1"/>
  <c r="Q8383" i="1" s="1"/>
  <c r="Q8382" i="1" l="1"/>
  <c r="K8383" i="1"/>
  <c r="Q8385" i="1"/>
  <c r="S8332" i="1"/>
  <c r="R2680" i="1"/>
  <c r="R2649" i="1" s="1"/>
  <c r="R2648" i="1" s="1"/>
  <c r="R2273" i="1"/>
  <c r="S8384" i="1"/>
  <c r="R8384" i="1"/>
  <c r="S8382" i="1"/>
  <c r="R8382" i="1"/>
  <c r="R8373" i="1"/>
  <c r="R8372" i="1" s="1"/>
  <c r="R8331" i="1"/>
  <c r="R8330" i="1" s="1"/>
  <c r="R8327" i="1"/>
  <c r="R8324" i="1"/>
  <c r="R8315" i="1"/>
  <c r="R8312" i="1"/>
  <c r="R8307" i="1"/>
  <c r="R8298" i="1"/>
  <c r="R8271" i="1"/>
  <c r="R8268" i="1"/>
  <c r="R8261" i="1"/>
  <c r="R8259" i="1"/>
  <c r="R8258" i="1" s="1"/>
  <c r="S8243" i="1"/>
  <c r="S8242" i="1" s="1"/>
  <c r="R8243" i="1"/>
  <c r="R8242" i="1" s="1"/>
  <c r="S8238" i="1"/>
  <c r="S8237" i="1" s="1"/>
  <c r="R8238" i="1"/>
  <c r="R8237" i="1" s="1"/>
  <c r="S8215" i="1"/>
  <c r="S8214" i="1" s="1"/>
  <c r="R8215" i="1"/>
  <c r="R8214" i="1" s="1"/>
  <c r="S7427" i="1"/>
  <c r="S7426" i="1" s="1"/>
  <c r="R7427" i="1"/>
  <c r="R7426" i="1" s="1"/>
  <c r="S7408" i="1"/>
  <c r="S7407" i="1" s="1"/>
  <c r="R7408" i="1"/>
  <c r="R7407" i="1" s="1"/>
  <c r="S7404" i="1"/>
  <c r="R7404" i="1"/>
  <c r="S7372" i="1"/>
  <c r="S7371" i="1" s="1"/>
  <c r="R7372" i="1"/>
  <c r="R7371" i="1" s="1"/>
  <c r="S7331" i="1"/>
  <c r="S7330" i="1" s="1"/>
  <c r="R7331" i="1"/>
  <c r="R7330" i="1" s="1"/>
  <c r="S7311" i="1"/>
  <c r="S7310" i="1" s="1"/>
  <c r="R7311" i="1"/>
  <c r="R7310" i="1" s="1"/>
  <c r="S7296" i="1"/>
  <c r="S7295" i="1" s="1"/>
  <c r="R7296" i="1"/>
  <c r="R7295" i="1" s="1"/>
  <c r="S7282" i="1"/>
  <c r="S7281" i="1" s="1"/>
  <c r="S7239" i="1"/>
  <c r="S7235" i="1"/>
  <c r="R7235" i="1"/>
  <c r="S7204" i="1"/>
  <c r="S7203" i="1" s="1"/>
  <c r="R7204" i="1"/>
  <c r="R7203" i="1" s="1"/>
  <c r="S7200" i="1"/>
  <c r="R7200" i="1"/>
  <c r="S7169" i="1"/>
  <c r="S7168" i="1" s="1"/>
  <c r="R7169" i="1"/>
  <c r="R7168" i="1" s="1"/>
  <c r="S7153" i="1"/>
  <c r="R7153" i="1"/>
  <c r="S7119" i="1"/>
  <c r="S7102" i="1"/>
  <c r="R7102" i="1"/>
  <c r="S7081" i="1"/>
  <c r="R7081" i="1"/>
  <c r="S7034" i="1"/>
  <c r="R7034" i="1"/>
  <c r="S6984" i="1"/>
  <c r="S6983" i="1" s="1"/>
  <c r="R6984" i="1"/>
  <c r="R6983" i="1" s="1"/>
  <c r="S6940" i="1"/>
  <c r="S6939" i="1" s="1"/>
  <c r="R6940" i="1"/>
  <c r="R6939" i="1" s="1"/>
  <c r="S6873" i="1"/>
  <c r="R6873" i="1"/>
  <c r="S6848" i="1"/>
  <c r="R6848" i="1"/>
  <c r="S6706" i="1"/>
  <c r="R6706" i="1"/>
  <c r="S6621" i="1"/>
  <c r="S6620" i="1" s="1"/>
  <c r="S6600" i="1"/>
  <c r="S6599" i="1" s="1"/>
  <c r="R6600" i="1"/>
  <c r="R6599" i="1" s="1"/>
  <c r="S6584" i="1"/>
  <c r="R6584" i="1"/>
  <c r="S6569" i="1"/>
  <c r="R6569" i="1"/>
  <c r="S6555" i="1"/>
  <c r="R6555" i="1"/>
  <c r="S6541" i="1"/>
  <c r="R6541" i="1"/>
  <c r="S6527" i="1"/>
  <c r="R6527" i="1"/>
  <c r="S6513" i="1"/>
  <c r="R6513" i="1"/>
  <c r="S6472" i="1"/>
  <c r="R6472" i="1"/>
  <c r="S6445" i="1"/>
  <c r="R6445" i="1"/>
  <c r="S6372" i="1"/>
  <c r="R6372" i="1"/>
  <c r="S6220" i="1"/>
  <c r="R6220" i="1"/>
  <c r="S6206" i="1"/>
  <c r="R6206" i="1"/>
  <c r="S6191" i="1"/>
  <c r="R6191" i="1"/>
  <c r="S6170" i="1"/>
  <c r="S6169" i="1" s="1"/>
  <c r="R6170" i="1"/>
  <c r="R6169" i="1" s="1"/>
  <c r="S6095" i="1"/>
  <c r="R6095" i="1"/>
  <c r="S6035" i="1"/>
  <c r="S6034" i="1" s="1"/>
  <c r="R6035" i="1"/>
  <c r="R6034" i="1" s="1"/>
  <c r="S5851" i="1"/>
  <c r="R5851" i="1"/>
  <c r="S5837" i="1"/>
  <c r="S5836" i="1" s="1"/>
  <c r="R5837" i="1"/>
  <c r="R5836" i="1" s="1"/>
  <c r="S5810" i="1"/>
  <c r="R5810" i="1"/>
  <c r="S5765" i="1"/>
  <c r="R5765" i="1"/>
  <c r="S5712" i="1"/>
  <c r="S5711" i="1" s="1"/>
  <c r="R5712" i="1"/>
  <c r="R5711" i="1" s="1"/>
  <c r="S5637" i="1"/>
  <c r="R5637" i="1"/>
  <c r="S5624" i="1"/>
  <c r="R5624" i="1"/>
  <c r="S5540" i="1"/>
  <c r="S5539" i="1" s="1"/>
  <c r="R5540" i="1"/>
  <c r="R5539" i="1" s="1"/>
  <c r="S5530" i="1"/>
  <c r="S5529" i="1" s="1"/>
  <c r="S5508" i="1"/>
  <c r="S5507" i="1" s="1"/>
  <c r="S5490" i="1"/>
  <c r="S5487" i="1"/>
  <c r="S5472" i="1"/>
  <c r="S5451" i="1"/>
  <c r="S5405" i="1"/>
  <c r="S5399" i="1"/>
  <c r="S5378" i="1"/>
  <c r="S5324" i="1"/>
  <c r="S5323" i="1" s="1"/>
  <c r="S5313" i="1"/>
  <c r="S5312" i="1" s="1"/>
  <c r="R5313" i="1"/>
  <c r="R5312" i="1" s="1"/>
  <c r="S5222" i="1"/>
  <c r="S5221" i="1" s="1"/>
  <c r="S5205" i="1"/>
  <c r="S5204" i="1" s="1"/>
  <c r="S5191" i="1"/>
  <c r="R5191" i="1"/>
  <c r="S5181" i="1"/>
  <c r="R5181" i="1"/>
  <c r="S5089" i="1"/>
  <c r="S5088" i="1" s="1"/>
  <c r="S5077" i="1"/>
  <c r="R5077" i="1"/>
  <c r="S5070" i="1"/>
  <c r="R5070" i="1"/>
  <c r="S5052" i="1"/>
  <c r="S5051" i="1" s="1"/>
  <c r="R5052" i="1"/>
  <c r="S5026" i="1"/>
  <c r="S5025" i="1" s="1"/>
  <c r="R5026" i="1"/>
  <c r="R5025" i="1" s="1"/>
  <c r="S4993" i="1"/>
  <c r="S4992" i="1" s="1"/>
  <c r="S4981" i="1"/>
  <c r="S4980" i="1" s="1"/>
  <c r="S4969" i="1"/>
  <c r="R4969" i="1"/>
  <c r="S4941" i="1"/>
  <c r="R4941" i="1"/>
  <c r="S4932" i="1"/>
  <c r="S4906" i="1"/>
  <c r="S4893" i="1"/>
  <c r="R4893" i="1"/>
  <c r="S4879" i="1"/>
  <c r="R4879" i="1"/>
  <c r="S4870" i="1"/>
  <c r="R4870" i="1"/>
  <c r="S4863" i="1"/>
  <c r="R4863" i="1"/>
  <c r="S4857" i="1"/>
  <c r="R4857" i="1"/>
  <c r="S4809" i="1"/>
  <c r="S4808" i="1" s="1"/>
  <c r="R4809" i="1"/>
  <c r="R4808" i="1" s="1"/>
  <c r="S4737" i="1"/>
  <c r="S4736" i="1" s="1"/>
  <c r="S4723" i="1"/>
  <c r="S4722" i="1" s="1"/>
  <c r="S4718" i="1"/>
  <c r="S4717" i="1" s="1"/>
  <c r="S4708" i="1"/>
  <c r="S4707" i="1" s="1"/>
  <c r="S4675" i="1"/>
  <c r="S4674" i="1" s="1"/>
  <c r="S4633" i="1"/>
  <c r="S4632" i="1" s="1"/>
  <c r="S4616" i="1"/>
  <c r="S4578" i="1"/>
  <c r="S4574" i="1"/>
  <c r="S4545" i="1"/>
  <c r="S4527" i="1"/>
  <c r="S4452" i="1"/>
  <c r="S4447" i="1"/>
  <c r="S4339" i="1"/>
  <c r="S4315" i="1"/>
  <c r="S4252" i="1"/>
  <c r="S4240" i="1"/>
  <c r="R4240" i="1"/>
  <c r="S4189" i="1"/>
  <c r="R4189" i="1"/>
  <c r="S4165" i="1"/>
  <c r="R4165" i="1"/>
  <c r="S4148" i="1"/>
  <c r="S4130" i="1"/>
  <c r="R4130" i="1"/>
  <c r="S4037" i="1"/>
  <c r="S4019" i="1"/>
  <c r="S4002" i="1"/>
  <c r="S4001" i="1" s="1"/>
  <c r="R4002" i="1"/>
  <c r="R4001" i="1" s="1"/>
  <c r="S3971" i="1"/>
  <c r="R3971" i="1"/>
  <c r="S3917" i="1"/>
  <c r="S3916" i="1" s="1"/>
  <c r="R3917" i="1"/>
  <c r="R3916" i="1" s="1"/>
  <c r="S3892" i="1"/>
  <c r="R3892" i="1"/>
  <c r="S3834" i="1"/>
  <c r="R3834" i="1"/>
  <c r="S3811" i="1"/>
  <c r="R3811" i="1"/>
  <c r="S3779" i="1"/>
  <c r="R3779" i="1"/>
  <c r="S3769" i="1"/>
  <c r="R3769" i="1"/>
  <c r="S3753" i="1"/>
  <c r="R3753" i="1"/>
  <c r="S3746" i="1"/>
  <c r="R3746" i="1"/>
  <c r="S3724" i="1"/>
  <c r="R3724" i="1"/>
  <c r="S3712" i="1"/>
  <c r="R3712" i="1"/>
  <c r="S3661" i="1"/>
  <c r="S3660" i="1" s="1"/>
  <c r="R3661" i="1"/>
  <c r="R3660" i="1" s="1"/>
  <c r="S3619" i="1"/>
  <c r="S3618" i="1" s="1"/>
  <c r="S3605" i="1"/>
  <c r="S3589" i="1"/>
  <c r="R3589" i="1"/>
  <c r="S3476" i="1"/>
  <c r="S3475" i="1" s="1"/>
  <c r="S3468" i="1"/>
  <c r="R3468" i="1"/>
  <c r="S3434" i="1"/>
  <c r="R3434" i="1"/>
  <c r="S3425" i="1"/>
  <c r="S3375" i="1"/>
  <c r="S3365" i="1"/>
  <c r="R3365" i="1"/>
  <c r="S3346" i="1"/>
  <c r="R3346" i="1"/>
  <c r="S3330" i="1"/>
  <c r="R3330" i="1"/>
  <c r="S3316" i="1"/>
  <c r="R3316" i="1"/>
  <c r="S3233" i="1"/>
  <c r="S3232" i="1" s="1"/>
  <c r="R3233" i="1"/>
  <c r="R3232" i="1" s="1"/>
  <c r="S3227" i="1"/>
  <c r="S3226" i="1" s="1"/>
  <c r="S3223" i="1"/>
  <c r="S3207" i="1"/>
  <c r="R3207" i="1"/>
  <c r="S3203" i="1"/>
  <c r="S3202" i="1" s="1"/>
  <c r="S3148" i="1"/>
  <c r="R3148" i="1"/>
  <c r="S3118" i="1"/>
  <c r="S3117" i="1" s="1"/>
  <c r="S3073" i="1"/>
  <c r="S3072" i="1" s="1"/>
  <c r="S3062" i="1"/>
  <c r="S3061" i="1" s="1"/>
  <c r="R3062" i="1"/>
  <c r="R3061" i="1" s="1"/>
  <c r="S3024" i="1"/>
  <c r="S3023" i="1" s="1"/>
  <c r="S3005" i="1"/>
  <c r="R3005" i="1"/>
  <c r="S2996" i="1"/>
  <c r="R2996" i="1"/>
  <c r="S2987" i="1"/>
  <c r="R2987" i="1"/>
  <c r="S2977" i="1"/>
  <c r="R2977" i="1"/>
  <c r="S2960" i="1"/>
  <c r="R2960" i="1"/>
  <c r="S2912" i="1"/>
  <c r="S2911" i="1" s="1"/>
  <c r="R2912" i="1"/>
  <c r="R2911" i="1" s="1"/>
  <c r="S2868" i="1"/>
  <c r="S2867" i="1" s="1"/>
  <c r="S2861" i="1"/>
  <c r="R2861" i="1"/>
  <c r="S2829" i="1"/>
  <c r="S2828" i="1" s="1"/>
  <c r="S2788" i="1"/>
  <c r="S2787" i="1" s="1"/>
  <c r="S2767" i="1"/>
  <c r="R2767" i="1"/>
  <c r="S2761" i="1"/>
  <c r="S2760" i="1" s="1"/>
  <c r="R2761" i="1"/>
  <c r="R2760" i="1" s="1"/>
  <c r="S2750" i="1"/>
  <c r="S2749" i="1" s="1"/>
  <c r="R2750" i="1"/>
  <c r="R2749" i="1" s="1"/>
  <c r="S2704" i="1"/>
  <c r="S2703" i="1" s="1"/>
  <c r="S2700" i="1"/>
  <c r="S2697" i="1"/>
  <c r="S2682" i="1"/>
  <c r="S2649" i="1"/>
  <c r="S2648" i="1" s="1"/>
  <c r="S2605" i="1"/>
  <c r="S2604" i="1" s="1"/>
  <c r="S2573" i="1"/>
  <c r="S2572" i="1" s="1"/>
  <c r="S2536" i="1"/>
  <c r="S2535" i="1" s="1"/>
  <c r="S2527" i="1"/>
  <c r="S2517" i="1"/>
  <c r="S2473" i="1"/>
  <c r="S2472" i="1" s="1"/>
  <c r="S2465" i="1"/>
  <c r="S2464" i="1" s="1"/>
  <c r="S2415" i="1"/>
  <c r="R2415" i="1"/>
  <c r="S2399" i="1"/>
  <c r="S2398" i="1" s="1"/>
  <c r="R2399" i="1"/>
  <c r="R2398" i="1" s="1"/>
  <c r="S2381" i="1"/>
  <c r="S2380" i="1" s="1"/>
  <c r="S2368" i="1"/>
  <c r="R2368" i="1"/>
  <c r="S2356" i="1"/>
  <c r="R2356" i="1"/>
  <c r="S2281" i="1"/>
  <c r="S2280" i="1" s="1"/>
  <c r="R2281" i="1"/>
  <c r="R2280" i="1" s="1"/>
  <c r="S2252" i="1"/>
  <c r="S2251" i="1" s="1"/>
  <c r="S2247" i="1"/>
  <c r="S2233" i="1"/>
  <c r="R2233" i="1"/>
  <c r="S2205" i="1"/>
  <c r="S2177" i="1"/>
  <c r="S2111" i="1"/>
  <c r="S2110" i="1" s="1"/>
  <c r="S1945" i="1"/>
  <c r="S1944" i="1" s="1"/>
  <c r="S1934" i="1"/>
  <c r="S1933" i="1" s="1"/>
  <c r="R1934" i="1"/>
  <c r="R1933" i="1" s="1"/>
  <c r="S1908" i="1"/>
  <c r="R1908" i="1"/>
  <c r="S1858" i="1"/>
  <c r="S1857" i="1" s="1"/>
  <c r="S1848" i="1"/>
  <c r="R1848" i="1"/>
  <c r="S1833" i="1"/>
  <c r="R1833" i="1"/>
  <c r="S1822" i="1"/>
  <c r="R1822" i="1"/>
  <c r="S1810" i="1"/>
  <c r="R1810" i="1"/>
  <c r="S1750" i="1"/>
  <c r="R1750" i="1"/>
  <c r="S1702" i="1"/>
  <c r="R1702" i="1"/>
  <c r="S1688" i="1"/>
  <c r="S1687" i="1" s="1"/>
  <c r="R1688" i="1"/>
  <c r="S1669" i="1"/>
  <c r="S1627" i="1"/>
  <c r="S1626" i="1" s="1"/>
  <c r="R1627" i="1"/>
  <c r="R1626" i="1" s="1"/>
  <c r="S1615" i="1"/>
  <c r="S1614" i="1" s="1"/>
  <c r="S1602" i="1"/>
  <c r="S1591" i="1"/>
  <c r="S1546" i="1"/>
  <c r="S1545" i="1" s="1"/>
  <c r="S1529" i="1"/>
  <c r="S1504" i="1"/>
  <c r="S1429" i="1"/>
  <c r="S1375" i="1"/>
  <c r="S1366" i="1"/>
  <c r="S1365" i="1" s="1"/>
  <c r="R1366" i="1"/>
  <c r="R1365" i="1" s="1"/>
  <c r="S1328" i="1"/>
  <c r="S1327" i="1" s="1"/>
  <c r="S1320" i="1"/>
  <c r="R1320" i="1"/>
  <c r="S1311" i="1"/>
  <c r="R1311" i="1"/>
  <c r="S1306" i="1"/>
  <c r="R1306" i="1"/>
  <c r="S1297" i="1"/>
  <c r="R1297" i="1"/>
  <c r="S1277" i="1"/>
  <c r="R1277" i="1"/>
  <c r="S1217" i="1"/>
  <c r="R1217" i="1"/>
  <c r="S1168" i="1"/>
  <c r="R1168" i="1"/>
  <c r="S1154" i="1"/>
  <c r="S1153" i="1" s="1"/>
  <c r="R1154" i="1"/>
  <c r="S1146" i="1"/>
  <c r="R1146" i="1"/>
  <c r="S1132" i="1"/>
  <c r="R1132" i="1"/>
  <c r="S1120" i="1"/>
  <c r="R1120" i="1"/>
  <c r="S1113" i="1"/>
  <c r="R1113" i="1"/>
  <c r="S1095" i="1"/>
  <c r="S1086" i="1"/>
  <c r="R1086" i="1"/>
  <c r="S1050" i="1"/>
  <c r="S1012" i="1"/>
  <c r="S997" i="1"/>
  <c r="S978" i="1"/>
  <c r="S949" i="1"/>
  <c r="S900" i="1"/>
  <c r="S878" i="1"/>
  <c r="S819" i="1"/>
  <c r="S818" i="1" s="1"/>
  <c r="R819" i="1"/>
  <c r="R818" i="1" s="1"/>
  <c r="S808" i="1"/>
  <c r="S807" i="1" s="1"/>
  <c r="S762" i="1"/>
  <c r="S761" i="1" s="1"/>
  <c r="R762" i="1"/>
  <c r="R761" i="1" s="1"/>
  <c r="S739" i="1"/>
  <c r="S738" i="1" s="1"/>
  <c r="S695" i="1"/>
  <c r="S643" i="1"/>
  <c r="S642" i="1" s="1"/>
  <c r="S629" i="1"/>
  <c r="S606" i="1"/>
  <c r="S483" i="1"/>
  <c r="S482" i="1" s="1"/>
  <c r="S478" i="1"/>
  <c r="S477" i="1" s="1"/>
  <c r="R478" i="1"/>
  <c r="R477" i="1" s="1"/>
  <c r="S458" i="1"/>
  <c r="R458" i="1"/>
  <c r="S421" i="1"/>
  <c r="S420" i="1" s="1"/>
  <c r="S411" i="1"/>
  <c r="R411" i="1"/>
  <c r="S407" i="1"/>
  <c r="R407" i="1"/>
  <c r="S398" i="1"/>
  <c r="R398" i="1"/>
  <c r="S378" i="1"/>
  <c r="R378" i="1"/>
  <c r="S271" i="1"/>
  <c r="S270" i="1" s="1"/>
  <c r="R271" i="1"/>
  <c r="R270" i="1" s="1"/>
  <c r="S258" i="1"/>
  <c r="S257" i="1" s="1"/>
  <c r="S217" i="1"/>
  <c r="S216" i="1" s="1"/>
  <c r="R217" i="1"/>
  <c r="R216" i="1" s="1"/>
  <c r="S203" i="1"/>
  <c r="S202" i="1" s="1"/>
  <c r="R203" i="1"/>
  <c r="R202" i="1" s="1"/>
  <c r="S192" i="1"/>
  <c r="S191" i="1" s="1"/>
  <c r="R192" i="1"/>
  <c r="R191" i="1" s="1"/>
  <c r="R188" i="1"/>
  <c r="R185" i="1"/>
  <c r="R180" i="1"/>
  <c r="R177" i="1"/>
  <c r="R174" i="1"/>
  <c r="R171" i="1"/>
  <c r="R168" i="1"/>
  <c r="R165" i="1"/>
  <c r="R162" i="1"/>
  <c r="R159" i="1"/>
  <c r="R156" i="1"/>
  <c r="R153" i="1"/>
  <c r="R150" i="1"/>
  <c r="R147" i="1"/>
  <c r="R144" i="1"/>
  <c r="R141" i="1"/>
  <c r="R138" i="1"/>
  <c r="R135" i="1"/>
  <c r="R132" i="1"/>
  <c r="R129" i="1"/>
  <c r="R126" i="1"/>
  <c r="R123" i="1"/>
  <c r="R119" i="1"/>
  <c r="R116" i="1"/>
  <c r="R113" i="1"/>
  <c r="R110" i="1"/>
  <c r="S98" i="1"/>
  <c r="R98" i="1"/>
  <c r="S89" i="1"/>
  <c r="R89" i="1"/>
  <c r="S80" i="1"/>
  <c r="R80" i="1"/>
  <c r="S69" i="1"/>
  <c r="R69" i="1"/>
  <c r="S60" i="1"/>
  <c r="R60" i="1"/>
  <c r="S51" i="1"/>
  <c r="R51" i="1"/>
  <c r="S40" i="1"/>
  <c r="R40" i="1"/>
  <c r="S11" i="1"/>
  <c r="S10" i="1" s="1"/>
  <c r="R11" i="1"/>
  <c r="R10" i="1" s="1"/>
  <c r="S7238" i="1"/>
  <c r="S1668" i="1"/>
  <c r="S694" i="1"/>
  <c r="S1094" i="1" l="1"/>
  <c r="R109" i="1"/>
  <c r="S605" i="1"/>
  <c r="S875" i="1"/>
  <c r="S1374" i="1"/>
  <c r="S1503" i="1"/>
  <c r="S1590" i="1"/>
  <c r="S2176" i="1"/>
  <c r="S2232" i="1"/>
  <c r="S2516" i="1"/>
  <c r="S2681" i="1"/>
  <c r="S3374" i="1"/>
  <c r="S4251" i="1"/>
  <c r="R1687" i="1"/>
  <c r="R1153" i="1"/>
  <c r="S3206" i="1"/>
  <c r="S3588" i="1"/>
  <c r="S4016" i="1"/>
  <c r="S4577" i="1"/>
  <c r="S4905" i="1"/>
  <c r="S5377" i="1"/>
  <c r="S7080" i="1"/>
  <c r="R5051" i="1"/>
  <c r="K410" i="1" l="1"/>
  <c r="L410" i="1"/>
  <c r="M410" i="1"/>
  <c r="N410" i="1"/>
  <c r="O410" i="1"/>
  <c r="K413" i="1"/>
  <c r="L413" i="1"/>
  <c r="M413" i="1"/>
  <c r="N413" i="1"/>
  <c r="O413" i="1"/>
  <c r="K414" i="1"/>
  <c r="L414" i="1"/>
  <c r="M414" i="1"/>
  <c r="N414" i="1"/>
  <c r="O414" i="1"/>
  <c r="K415" i="1"/>
  <c r="L415" i="1"/>
  <c r="M415" i="1"/>
  <c r="N415" i="1"/>
  <c r="O415" i="1"/>
  <c r="K416" i="1"/>
  <c r="L416" i="1"/>
  <c r="M416" i="1"/>
  <c r="N416" i="1"/>
  <c r="O416" i="1"/>
  <c r="K417" i="1"/>
  <c r="L417" i="1"/>
  <c r="M417" i="1"/>
  <c r="N417" i="1"/>
  <c r="O417" i="1"/>
  <c r="K418" i="1"/>
  <c r="L418" i="1"/>
  <c r="M418" i="1"/>
  <c r="N418" i="1"/>
  <c r="O418" i="1"/>
  <c r="K419" i="1"/>
  <c r="L419" i="1"/>
  <c r="M419" i="1"/>
  <c r="N419" i="1"/>
  <c r="O419" i="1"/>
  <c r="K423" i="1"/>
  <c r="L423" i="1"/>
  <c r="M423" i="1"/>
  <c r="N423" i="1"/>
  <c r="O423" i="1"/>
  <c r="K424" i="1"/>
  <c r="L424" i="1"/>
  <c r="M424" i="1"/>
  <c r="N424" i="1"/>
  <c r="O424" i="1"/>
  <c r="K425" i="1"/>
  <c r="L425" i="1"/>
  <c r="M425" i="1"/>
  <c r="N425" i="1"/>
  <c r="O425" i="1"/>
  <c r="K426" i="1"/>
  <c r="L426" i="1"/>
  <c r="M426" i="1"/>
  <c r="N426" i="1"/>
  <c r="O426" i="1"/>
  <c r="K427" i="1"/>
  <c r="L427" i="1"/>
  <c r="M427" i="1"/>
  <c r="N427" i="1"/>
  <c r="O427" i="1"/>
  <c r="K428" i="1"/>
  <c r="L428" i="1"/>
  <c r="M428" i="1"/>
  <c r="N428" i="1"/>
  <c r="O428" i="1"/>
  <c r="K429" i="1"/>
  <c r="L429" i="1"/>
  <c r="M429" i="1"/>
  <c r="N429" i="1"/>
  <c r="O429" i="1"/>
  <c r="K430" i="1"/>
  <c r="L430" i="1"/>
  <c r="M430" i="1"/>
  <c r="N430" i="1"/>
  <c r="O430" i="1"/>
  <c r="K431" i="1"/>
  <c r="L431" i="1"/>
  <c r="M431" i="1"/>
  <c r="N431" i="1"/>
  <c r="O431" i="1"/>
  <c r="K432" i="1"/>
  <c r="L432" i="1"/>
  <c r="M432" i="1"/>
  <c r="N432" i="1"/>
  <c r="O432" i="1"/>
  <c r="K433" i="1"/>
  <c r="L433" i="1"/>
  <c r="M433" i="1"/>
  <c r="N433" i="1"/>
  <c r="O433" i="1"/>
  <c r="K434" i="1"/>
  <c r="L434" i="1"/>
  <c r="M434" i="1"/>
  <c r="N434" i="1"/>
  <c r="O434" i="1"/>
  <c r="K435" i="1"/>
  <c r="L435" i="1"/>
  <c r="M435" i="1"/>
  <c r="N435" i="1"/>
  <c r="O435" i="1"/>
  <c r="K436" i="1"/>
  <c r="L436" i="1"/>
  <c r="M436" i="1"/>
  <c r="N436" i="1"/>
  <c r="O436" i="1"/>
  <c r="K437" i="1"/>
  <c r="L437" i="1"/>
  <c r="M437" i="1"/>
  <c r="N437" i="1"/>
  <c r="O437" i="1"/>
  <c r="K438" i="1"/>
  <c r="L438" i="1"/>
  <c r="M438" i="1"/>
  <c r="N438" i="1"/>
  <c r="O438" i="1"/>
  <c r="K439" i="1"/>
  <c r="L439" i="1"/>
  <c r="M439" i="1"/>
  <c r="N439" i="1"/>
  <c r="O439" i="1"/>
  <c r="K440" i="1"/>
  <c r="L440" i="1"/>
  <c r="M440" i="1"/>
  <c r="N440" i="1"/>
  <c r="O440" i="1"/>
  <c r="K441" i="1"/>
  <c r="L441" i="1"/>
  <c r="M441" i="1"/>
  <c r="N441" i="1"/>
  <c r="O441" i="1"/>
  <c r="K443" i="1"/>
  <c r="L443" i="1"/>
  <c r="M443" i="1"/>
  <c r="N443" i="1"/>
  <c r="O443" i="1"/>
  <c r="K444" i="1"/>
  <c r="L444" i="1"/>
  <c r="M444" i="1"/>
  <c r="N444" i="1"/>
  <c r="O444" i="1"/>
  <c r="K445" i="1"/>
  <c r="L445" i="1"/>
  <c r="M445" i="1"/>
  <c r="N445" i="1"/>
  <c r="O445" i="1"/>
  <c r="K446" i="1"/>
  <c r="L446" i="1"/>
  <c r="M446" i="1"/>
  <c r="N446" i="1"/>
  <c r="O446" i="1"/>
  <c r="K447" i="1"/>
  <c r="L447" i="1"/>
  <c r="M447" i="1"/>
  <c r="N447" i="1"/>
  <c r="O447" i="1"/>
  <c r="K448" i="1"/>
  <c r="L448" i="1"/>
  <c r="M448" i="1"/>
  <c r="N448" i="1"/>
  <c r="O448" i="1"/>
  <c r="K449" i="1"/>
  <c r="L449" i="1"/>
  <c r="M449" i="1"/>
  <c r="N449" i="1"/>
  <c r="O449" i="1"/>
  <c r="K450" i="1"/>
  <c r="L450" i="1"/>
  <c r="M450" i="1"/>
  <c r="N450" i="1"/>
  <c r="O450" i="1"/>
  <c r="K451" i="1"/>
  <c r="L451" i="1"/>
  <c r="M451" i="1"/>
  <c r="N451" i="1"/>
  <c r="O451" i="1"/>
  <c r="K452" i="1"/>
  <c r="L452" i="1"/>
  <c r="M452" i="1"/>
  <c r="N452" i="1"/>
  <c r="O452" i="1"/>
  <c r="K453" i="1"/>
  <c r="L453" i="1"/>
  <c r="M453" i="1"/>
  <c r="N453" i="1"/>
  <c r="O453" i="1"/>
  <c r="K454" i="1"/>
  <c r="L454" i="1"/>
  <c r="M454" i="1"/>
  <c r="N454" i="1"/>
  <c r="O454" i="1"/>
  <c r="K455" i="1"/>
  <c r="L455" i="1"/>
  <c r="M455" i="1"/>
  <c r="N455" i="1"/>
  <c r="O455" i="1"/>
  <c r="K456" i="1"/>
  <c r="L456" i="1"/>
  <c r="M456" i="1"/>
  <c r="N456" i="1"/>
  <c r="O456" i="1"/>
  <c r="K457" i="1"/>
  <c r="L457" i="1"/>
  <c r="M457" i="1"/>
  <c r="N457" i="1"/>
  <c r="O457" i="1"/>
  <c r="K459" i="1"/>
  <c r="L459" i="1"/>
  <c r="M459" i="1"/>
  <c r="N459" i="1"/>
  <c r="O459" i="1"/>
  <c r="K460" i="1"/>
  <c r="L460" i="1"/>
  <c r="M460" i="1"/>
  <c r="N460" i="1"/>
  <c r="O460" i="1"/>
  <c r="K461" i="1"/>
  <c r="L461" i="1"/>
  <c r="M461" i="1"/>
  <c r="N461" i="1"/>
  <c r="O461" i="1"/>
  <c r="K462" i="1"/>
  <c r="L462" i="1"/>
  <c r="M462" i="1"/>
  <c r="N462" i="1"/>
  <c r="O462" i="1"/>
  <c r="K463" i="1"/>
  <c r="L463" i="1"/>
  <c r="M463" i="1"/>
  <c r="N463" i="1"/>
  <c r="O463" i="1"/>
  <c r="K464" i="1"/>
  <c r="L464" i="1"/>
  <c r="M464" i="1"/>
  <c r="N464" i="1"/>
  <c r="O464" i="1"/>
  <c r="K465" i="1"/>
  <c r="L465" i="1"/>
  <c r="M465" i="1"/>
  <c r="N465" i="1"/>
  <c r="O465" i="1"/>
  <c r="K466" i="1"/>
  <c r="L466" i="1"/>
  <c r="M466" i="1"/>
  <c r="N466" i="1"/>
  <c r="O466" i="1"/>
  <c r="K467" i="1"/>
  <c r="L467" i="1"/>
  <c r="M467" i="1"/>
  <c r="N467" i="1"/>
  <c r="O467" i="1"/>
  <c r="K468" i="1"/>
  <c r="L468" i="1"/>
  <c r="M468" i="1"/>
  <c r="N468" i="1"/>
  <c r="O468" i="1"/>
  <c r="K469" i="1"/>
  <c r="L469" i="1"/>
  <c r="M469" i="1"/>
  <c r="N469" i="1"/>
  <c r="O469" i="1"/>
  <c r="K470" i="1"/>
  <c r="L470" i="1"/>
  <c r="M470" i="1"/>
  <c r="N470" i="1"/>
  <c r="O470" i="1"/>
  <c r="K471" i="1"/>
  <c r="L471" i="1"/>
  <c r="M471" i="1"/>
  <c r="N471" i="1"/>
  <c r="O471" i="1"/>
  <c r="K473" i="1"/>
  <c r="L473" i="1"/>
  <c r="M473" i="1"/>
  <c r="N473" i="1"/>
  <c r="O473" i="1"/>
  <c r="K474" i="1"/>
  <c r="L474" i="1"/>
  <c r="M474" i="1"/>
  <c r="N474" i="1"/>
  <c r="O474" i="1"/>
  <c r="K475" i="1"/>
  <c r="L475" i="1"/>
  <c r="M475" i="1"/>
  <c r="N475" i="1"/>
  <c r="O475" i="1"/>
  <c r="K476" i="1"/>
  <c r="L476" i="1"/>
  <c r="M476" i="1"/>
  <c r="N476" i="1"/>
  <c r="O476" i="1"/>
  <c r="K479" i="1"/>
  <c r="L479" i="1"/>
  <c r="M479" i="1"/>
  <c r="N479" i="1"/>
  <c r="O479" i="1"/>
  <c r="K480" i="1"/>
  <c r="L480" i="1"/>
  <c r="M480" i="1"/>
  <c r="N480" i="1"/>
  <c r="O480" i="1"/>
  <c r="K481" i="1"/>
  <c r="L481" i="1"/>
  <c r="M481" i="1"/>
  <c r="N481" i="1"/>
  <c r="O481" i="1"/>
  <c r="K486" i="1"/>
  <c r="L486" i="1"/>
  <c r="M486" i="1"/>
  <c r="N486" i="1"/>
  <c r="O486" i="1"/>
  <c r="K487" i="1"/>
  <c r="L487" i="1"/>
  <c r="M487" i="1"/>
  <c r="N487" i="1"/>
  <c r="O487" i="1"/>
  <c r="K488" i="1"/>
  <c r="L488" i="1"/>
  <c r="M488" i="1"/>
  <c r="N488" i="1"/>
  <c r="O488" i="1"/>
  <c r="K489" i="1"/>
  <c r="L489" i="1"/>
  <c r="M489" i="1"/>
  <c r="N489" i="1"/>
  <c r="O489" i="1"/>
  <c r="K490" i="1"/>
  <c r="L490" i="1"/>
  <c r="M490" i="1"/>
  <c r="N490" i="1"/>
  <c r="O490" i="1"/>
  <c r="K491" i="1"/>
  <c r="L491" i="1"/>
  <c r="M491" i="1"/>
  <c r="N491" i="1"/>
  <c r="O491" i="1"/>
  <c r="K492" i="1"/>
  <c r="L492" i="1"/>
  <c r="M492" i="1"/>
  <c r="N492" i="1"/>
  <c r="O492" i="1"/>
  <c r="K493" i="1"/>
  <c r="L493" i="1"/>
  <c r="M493" i="1"/>
  <c r="N493" i="1"/>
  <c r="O493" i="1"/>
  <c r="K494" i="1"/>
  <c r="L494" i="1"/>
  <c r="M494" i="1"/>
  <c r="N494" i="1"/>
  <c r="O494" i="1"/>
  <c r="K495" i="1"/>
  <c r="L495" i="1"/>
  <c r="M495" i="1"/>
  <c r="N495" i="1"/>
  <c r="O495" i="1"/>
  <c r="K496" i="1"/>
  <c r="L496" i="1"/>
  <c r="M496" i="1"/>
  <c r="N496" i="1"/>
  <c r="O496" i="1"/>
  <c r="K497" i="1"/>
  <c r="L497" i="1"/>
  <c r="M497" i="1"/>
  <c r="N497" i="1"/>
  <c r="O497" i="1"/>
  <c r="K498" i="1"/>
  <c r="L498" i="1"/>
  <c r="M498" i="1"/>
  <c r="N498" i="1"/>
  <c r="O498" i="1"/>
  <c r="K499" i="1"/>
  <c r="L499" i="1"/>
  <c r="M499" i="1"/>
  <c r="N499" i="1"/>
  <c r="O499" i="1"/>
  <c r="K500" i="1"/>
  <c r="L500" i="1"/>
  <c r="M500" i="1"/>
  <c r="N500" i="1"/>
  <c r="O500" i="1"/>
  <c r="K501" i="1"/>
  <c r="L501" i="1"/>
  <c r="M501" i="1"/>
  <c r="N501" i="1"/>
  <c r="O501" i="1"/>
  <c r="K502" i="1"/>
  <c r="L502" i="1"/>
  <c r="M502" i="1"/>
  <c r="N502" i="1"/>
  <c r="O502" i="1"/>
  <c r="K503" i="1"/>
  <c r="L503" i="1"/>
  <c r="M503" i="1"/>
  <c r="N503" i="1"/>
  <c r="O503" i="1"/>
  <c r="K504" i="1"/>
  <c r="L504" i="1"/>
  <c r="M504" i="1"/>
  <c r="N504" i="1"/>
  <c r="O504" i="1"/>
  <c r="K506" i="1"/>
  <c r="L506" i="1"/>
  <c r="M506" i="1"/>
  <c r="N506" i="1"/>
  <c r="O506" i="1"/>
  <c r="K507" i="1"/>
  <c r="L507" i="1"/>
  <c r="M507" i="1"/>
  <c r="N507" i="1"/>
  <c r="O507" i="1"/>
  <c r="K508" i="1"/>
  <c r="L508" i="1"/>
  <c r="M508" i="1"/>
  <c r="N508" i="1"/>
  <c r="O508" i="1"/>
  <c r="K509" i="1"/>
  <c r="L509" i="1"/>
  <c r="M509" i="1"/>
  <c r="N509" i="1"/>
  <c r="O509" i="1"/>
  <c r="K510" i="1"/>
  <c r="L510" i="1"/>
  <c r="M510" i="1"/>
  <c r="N510" i="1"/>
  <c r="O510" i="1"/>
  <c r="K511" i="1"/>
  <c r="L511" i="1"/>
  <c r="M511" i="1"/>
  <c r="N511" i="1"/>
  <c r="O511" i="1"/>
  <c r="K512" i="1"/>
  <c r="L512" i="1"/>
  <c r="M512" i="1"/>
  <c r="N512" i="1"/>
  <c r="O512" i="1"/>
  <c r="K513" i="1"/>
  <c r="L513" i="1"/>
  <c r="M513" i="1"/>
  <c r="N513" i="1"/>
  <c r="O513" i="1"/>
  <c r="K514" i="1"/>
  <c r="L514" i="1"/>
  <c r="M514" i="1"/>
  <c r="N514" i="1"/>
  <c r="O514" i="1"/>
  <c r="K515" i="1"/>
  <c r="L515" i="1"/>
  <c r="M515" i="1"/>
  <c r="N515" i="1"/>
  <c r="O515" i="1"/>
  <c r="K516" i="1"/>
  <c r="L516" i="1"/>
  <c r="M516" i="1"/>
  <c r="N516" i="1"/>
  <c r="O516" i="1"/>
  <c r="K517" i="1"/>
  <c r="L517" i="1"/>
  <c r="M517" i="1"/>
  <c r="N517" i="1"/>
  <c r="O517" i="1"/>
  <c r="K518" i="1"/>
  <c r="L518" i="1"/>
  <c r="M518" i="1"/>
  <c r="N518" i="1"/>
  <c r="O518" i="1"/>
  <c r="K519" i="1"/>
  <c r="L519" i="1"/>
  <c r="M519" i="1"/>
  <c r="N519" i="1"/>
  <c r="O519" i="1"/>
  <c r="K520" i="1"/>
  <c r="L520" i="1"/>
  <c r="M520" i="1"/>
  <c r="N520" i="1"/>
  <c r="O520" i="1"/>
  <c r="K521" i="1"/>
  <c r="L521" i="1"/>
  <c r="M521" i="1"/>
  <c r="N521" i="1"/>
  <c r="O521" i="1"/>
  <c r="K522" i="1"/>
  <c r="L522" i="1"/>
  <c r="M522" i="1"/>
  <c r="N522" i="1"/>
  <c r="O522" i="1"/>
  <c r="K524" i="1"/>
  <c r="L524" i="1"/>
  <c r="M524" i="1"/>
  <c r="N524" i="1"/>
  <c r="O524" i="1"/>
  <c r="K525" i="1"/>
  <c r="L525" i="1"/>
  <c r="M525" i="1"/>
  <c r="N525" i="1"/>
  <c r="O525" i="1"/>
  <c r="K526" i="1"/>
  <c r="L526" i="1"/>
  <c r="M526" i="1"/>
  <c r="N526" i="1"/>
  <c r="O526" i="1"/>
  <c r="K527" i="1"/>
  <c r="L527" i="1"/>
  <c r="M527" i="1"/>
  <c r="N527" i="1"/>
  <c r="O527" i="1"/>
  <c r="K528" i="1"/>
  <c r="L528" i="1"/>
  <c r="M528" i="1"/>
  <c r="N528" i="1"/>
  <c r="O528" i="1"/>
  <c r="K529" i="1"/>
  <c r="L529" i="1"/>
  <c r="M529" i="1"/>
  <c r="N529" i="1"/>
  <c r="O529" i="1"/>
  <c r="K531" i="1"/>
  <c r="L531" i="1"/>
  <c r="M531" i="1"/>
  <c r="N531" i="1"/>
  <c r="O531" i="1"/>
  <c r="K532" i="1"/>
  <c r="L532" i="1"/>
  <c r="M532" i="1"/>
  <c r="N532" i="1"/>
  <c r="O532" i="1"/>
  <c r="K534" i="1"/>
  <c r="L534" i="1"/>
  <c r="M534" i="1"/>
  <c r="N534" i="1"/>
  <c r="O534" i="1"/>
  <c r="K535" i="1"/>
  <c r="L535" i="1"/>
  <c r="M535" i="1"/>
  <c r="N535" i="1"/>
  <c r="O535" i="1"/>
  <c r="K536" i="1"/>
  <c r="L536" i="1"/>
  <c r="M536" i="1"/>
  <c r="N536" i="1"/>
  <c r="O536" i="1"/>
  <c r="K537" i="1"/>
  <c r="L537" i="1"/>
  <c r="M537" i="1"/>
  <c r="N537" i="1"/>
  <c r="O537" i="1"/>
  <c r="K538" i="1"/>
  <c r="L538" i="1"/>
  <c r="M538" i="1"/>
  <c r="N538" i="1"/>
  <c r="O538" i="1"/>
  <c r="K539" i="1"/>
  <c r="L539" i="1"/>
  <c r="M539" i="1"/>
  <c r="N539" i="1"/>
  <c r="O539" i="1"/>
  <c r="K540" i="1"/>
  <c r="L540" i="1"/>
  <c r="M540" i="1"/>
  <c r="N540" i="1"/>
  <c r="O540" i="1"/>
  <c r="K542" i="1"/>
  <c r="L542" i="1"/>
  <c r="M542" i="1"/>
  <c r="N542" i="1"/>
  <c r="O542" i="1"/>
  <c r="K543" i="1"/>
  <c r="L543" i="1"/>
  <c r="M543" i="1"/>
  <c r="N543" i="1"/>
  <c r="O543" i="1"/>
  <c r="K544" i="1"/>
  <c r="L544" i="1"/>
  <c r="M544" i="1"/>
  <c r="N544" i="1"/>
  <c r="O544" i="1"/>
  <c r="K545" i="1"/>
  <c r="L545" i="1"/>
  <c r="M545" i="1"/>
  <c r="N545" i="1"/>
  <c r="O545" i="1"/>
  <c r="K546" i="1"/>
  <c r="L546" i="1"/>
  <c r="M546" i="1"/>
  <c r="N546" i="1"/>
  <c r="O546" i="1"/>
  <c r="K547" i="1"/>
  <c r="L547" i="1"/>
  <c r="M547" i="1"/>
  <c r="N547" i="1"/>
  <c r="O547" i="1"/>
  <c r="K548" i="1"/>
  <c r="L548" i="1"/>
  <c r="M548" i="1"/>
  <c r="N548" i="1"/>
  <c r="O548" i="1"/>
  <c r="K549" i="1"/>
  <c r="L549" i="1"/>
  <c r="M549" i="1"/>
  <c r="N549" i="1"/>
  <c r="O549" i="1"/>
  <c r="K550" i="1"/>
  <c r="L550" i="1"/>
  <c r="M550" i="1"/>
  <c r="N550" i="1"/>
  <c r="O550" i="1"/>
  <c r="K551" i="1"/>
  <c r="L551" i="1"/>
  <c r="M551" i="1"/>
  <c r="N551" i="1"/>
  <c r="O551" i="1"/>
  <c r="K552" i="1"/>
  <c r="L552" i="1"/>
  <c r="M552" i="1"/>
  <c r="N552" i="1"/>
  <c r="O552" i="1"/>
  <c r="K553" i="1"/>
  <c r="L553" i="1"/>
  <c r="M553" i="1"/>
  <c r="N553" i="1"/>
  <c r="O553" i="1"/>
  <c r="K555" i="1"/>
  <c r="L555" i="1"/>
  <c r="M555" i="1"/>
  <c r="N555" i="1"/>
  <c r="O555" i="1"/>
  <c r="K556" i="1"/>
  <c r="L556" i="1"/>
  <c r="M556" i="1"/>
  <c r="N556" i="1"/>
  <c r="O556" i="1"/>
  <c r="K557" i="1"/>
  <c r="L557" i="1"/>
  <c r="M557" i="1"/>
  <c r="N557" i="1"/>
  <c r="O557" i="1"/>
  <c r="K558" i="1"/>
  <c r="L558" i="1"/>
  <c r="M558" i="1"/>
  <c r="N558" i="1"/>
  <c r="O558" i="1"/>
  <c r="K559" i="1"/>
  <c r="L559" i="1"/>
  <c r="M559" i="1"/>
  <c r="N559" i="1"/>
  <c r="O559" i="1"/>
  <c r="K560" i="1"/>
  <c r="L560" i="1"/>
  <c r="M560" i="1"/>
  <c r="N560" i="1"/>
  <c r="O560" i="1"/>
  <c r="K561" i="1"/>
  <c r="L561" i="1"/>
  <c r="M561" i="1"/>
  <c r="N561" i="1"/>
  <c r="O561" i="1"/>
  <c r="K562" i="1"/>
  <c r="L562" i="1"/>
  <c r="M562" i="1"/>
  <c r="N562" i="1"/>
  <c r="O562" i="1"/>
  <c r="K563" i="1"/>
  <c r="L563" i="1"/>
  <c r="M563" i="1"/>
  <c r="N563" i="1"/>
  <c r="O563" i="1"/>
  <c r="K564" i="1"/>
  <c r="L564" i="1"/>
  <c r="M564" i="1"/>
  <c r="N564" i="1"/>
  <c r="O564" i="1"/>
  <c r="K565" i="1"/>
  <c r="L565" i="1"/>
  <c r="M565" i="1"/>
  <c r="N565" i="1"/>
  <c r="O565" i="1"/>
  <c r="K566" i="1"/>
  <c r="L566" i="1"/>
  <c r="M566" i="1"/>
  <c r="N566" i="1"/>
  <c r="O566" i="1"/>
  <c r="K567" i="1"/>
  <c r="L567" i="1"/>
  <c r="M567" i="1"/>
  <c r="N567" i="1"/>
  <c r="O567" i="1"/>
  <c r="K568" i="1"/>
  <c r="L568" i="1"/>
  <c r="M568" i="1"/>
  <c r="N568" i="1"/>
  <c r="O568" i="1"/>
  <c r="K569" i="1"/>
  <c r="L569" i="1"/>
  <c r="M569" i="1"/>
  <c r="N569" i="1"/>
  <c r="O569" i="1"/>
  <c r="K570" i="1"/>
  <c r="L570" i="1"/>
  <c r="M570" i="1"/>
  <c r="N570" i="1"/>
  <c r="O570" i="1"/>
  <c r="K571" i="1"/>
  <c r="L571" i="1"/>
  <c r="M571" i="1"/>
  <c r="N571" i="1"/>
  <c r="O571" i="1"/>
  <c r="K573" i="1"/>
  <c r="L573" i="1"/>
  <c r="M573" i="1"/>
  <c r="N573" i="1"/>
  <c r="O573" i="1"/>
  <c r="K574" i="1"/>
  <c r="L574" i="1"/>
  <c r="M574" i="1"/>
  <c r="N574" i="1"/>
  <c r="O574" i="1"/>
  <c r="K575" i="1"/>
  <c r="L575" i="1"/>
  <c r="M575" i="1"/>
  <c r="N575" i="1"/>
  <c r="O575" i="1"/>
  <c r="K576" i="1"/>
  <c r="L576" i="1"/>
  <c r="M576" i="1"/>
  <c r="N576" i="1"/>
  <c r="O576" i="1"/>
  <c r="K577" i="1"/>
  <c r="L577" i="1"/>
  <c r="M577" i="1"/>
  <c r="N577" i="1"/>
  <c r="O577" i="1"/>
  <c r="K578" i="1"/>
  <c r="L578" i="1"/>
  <c r="M578" i="1"/>
  <c r="N578" i="1"/>
  <c r="O578" i="1"/>
  <c r="K579" i="1"/>
  <c r="L579" i="1"/>
  <c r="M579" i="1"/>
  <c r="N579" i="1"/>
  <c r="O579" i="1"/>
  <c r="K580" i="1"/>
  <c r="L580" i="1"/>
  <c r="M580" i="1"/>
  <c r="N580" i="1"/>
  <c r="O580" i="1"/>
  <c r="K581" i="1"/>
  <c r="L581" i="1"/>
  <c r="M581" i="1"/>
  <c r="N581" i="1"/>
  <c r="O581" i="1"/>
  <c r="K582" i="1"/>
  <c r="L582" i="1"/>
  <c r="M582" i="1"/>
  <c r="N582" i="1"/>
  <c r="O582" i="1"/>
  <c r="K583" i="1"/>
  <c r="L583" i="1"/>
  <c r="M583" i="1"/>
  <c r="N583" i="1"/>
  <c r="O583" i="1"/>
  <c r="K584" i="1"/>
  <c r="L584" i="1"/>
  <c r="M584" i="1"/>
  <c r="N584" i="1"/>
  <c r="O584" i="1"/>
  <c r="K585" i="1"/>
  <c r="L585" i="1"/>
  <c r="M585" i="1"/>
  <c r="N585" i="1"/>
  <c r="O585" i="1"/>
  <c r="K587" i="1"/>
  <c r="L587" i="1"/>
  <c r="M587" i="1"/>
  <c r="N587" i="1"/>
  <c r="O587" i="1"/>
  <c r="K588" i="1"/>
  <c r="L588" i="1"/>
  <c r="M588" i="1"/>
  <c r="N588" i="1"/>
  <c r="O588" i="1"/>
  <c r="K589" i="1"/>
  <c r="L589" i="1"/>
  <c r="M589" i="1"/>
  <c r="N589" i="1"/>
  <c r="O589" i="1"/>
  <c r="K590" i="1"/>
  <c r="L590" i="1"/>
  <c r="M590" i="1"/>
  <c r="N590" i="1"/>
  <c r="O590" i="1"/>
  <c r="K593" i="1"/>
  <c r="L593" i="1"/>
  <c r="M593" i="1"/>
  <c r="N593" i="1"/>
  <c r="O593" i="1"/>
  <c r="K594" i="1"/>
  <c r="L594" i="1"/>
  <c r="M594" i="1"/>
  <c r="N594" i="1"/>
  <c r="O594" i="1"/>
  <c r="K595" i="1"/>
  <c r="L595" i="1"/>
  <c r="M595" i="1"/>
  <c r="N595" i="1"/>
  <c r="O595" i="1"/>
  <c r="K596" i="1"/>
  <c r="L596" i="1"/>
  <c r="M596" i="1"/>
  <c r="N596" i="1"/>
  <c r="O596" i="1"/>
  <c r="K597" i="1"/>
  <c r="L597" i="1"/>
  <c r="M597" i="1"/>
  <c r="N597" i="1"/>
  <c r="O597" i="1"/>
  <c r="K598" i="1"/>
  <c r="L598" i="1"/>
  <c r="M598" i="1"/>
  <c r="N598" i="1"/>
  <c r="O598" i="1"/>
  <c r="K599" i="1"/>
  <c r="L599" i="1"/>
  <c r="M599" i="1"/>
  <c r="N599" i="1"/>
  <c r="O599" i="1"/>
  <c r="K600" i="1"/>
  <c r="L600" i="1"/>
  <c r="M600" i="1"/>
  <c r="N600" i="1"/>
  <c r="O600" i="1"/>
  <c r="K601" i="1"/>
  <c r="L601" i="1"/>
  <c r="M601" i="1"/>
  <c r="N601" i="1"/>
  <c r="O601" i="1"/>
  <c r="K602" i="1"/>
  <c r="L602" i="1"/>
  <c r="M602" i="1"/>
  <c r="N602" i="1"/>
  <c r="O602" i="1"/>
  <c r="K603" i="1"/>
  <c r="L603" i="1"/>
  <c r="M603" i="1"/>
  <c r="N603" i="1"/>
  <c r="O603" i="1"/>
  <c r="K604" i="1"/>
  <c r="L604" i="1"/>
  <c r="M604" i="1"/>
  <c r="N604" i="1"/>
  <c r="O604" i="1"/>
  <c r="K607" i="1"/>
  <c r="L607" i="1"/>
  <c r="M607" i="1"/>
  <c r="N607" i="1"/>
  <c r="O607" i="1"/>
  <c r="K608" i="1"/>
  <c r="L608" i="1"/>
  <c r="M608" i="1"/>
  <c r="N608" i="1"/>
  <c r="O608" i="1"/>
  <c r="K609" i="1"/>
  <c r="L609" i="1"/>
  <c r="M609" i="1"/>
  <c r="N609" i="1"/>
  <c r="O609" i="1"/>
  <c r="K610" i="1"/>
  <c r="L610" i="1"/>
  <c r="M610" i="1"/>
  <c r="N610" i="1"/>
  <c r="O610" i="1"/>
  <c r="K611" i="1"/>
  <c r="L611" i="1"/>
  <c r="M611" i="1"/>
  <c r="N611" i="1"/>
  <c r="O611" i="1"/>
  <c r="K612" i="1"/>
  <c r="L612" i="1"/>
  <c r="M612" i="1"/>
  <c r="N612" i="1"/>
  <c r="O612" i="1"/>
  <c r="K613" i="1"/>
  <c r="L613" i="1"/>
  <c r="M613" i="1"/>
  <c r="N613" i="1"/>
  <c r="O613" i="1"/>
  <c r="K614" i="1"/>
  <c r="L614" i="1"/>
  <c r="M614" i="1"/>
  <c r="N614" i="1"/>
  <c r="O614" i="1"/>
  <c r="K615" i="1"/>
  <c r="L615" i="1"/>
  <c r="M615" i="1"/>
  <c r="N615" i="1"/>
  <c r="O615" i="1"/>
  <c r="K616" i="1"/>
  <c r="L616" i="1"/>
  <c r="M616" i="1"/>
  <c r="N616" i="1"/>
  <c r="O616" i="1"/>
  <c r="K617" i="1"/>
  <c r="L617" i="1"/>
  <c r="M617" i="1"/>
  <c r="N617" i="1"/>
  <c r="O617" i="1"/>
  <c r="K618" i="1"/>
  <c r="L618" i="1"/>
  <c r="M618" i="1"/>
  <c r="N618" i="1"/>
  <c r="O618" i="1"/>
  <c r="K619" i="1"/>
  <c r="L619" i="1"/>
  <c r="M619" i="1"/>
  <c r="N619" i="1"/>
  <c r="O619" i="1"/>
  <c r="K620" i="1"/>
  <c r="L620" i="1"/>
  <c r="M620" i="1"/>
  <c r="N620" i="1"/>
  <c r="O620" i="1"/>
  <c r="K621" i="1"/>
  <c r="L621" i="1"/>
  <c r="M621" i="1"/>
  <c r="N621" i="1"/>
  <c r="O621" i="1"/>
  <c r="K622" i="1"/>
  <c r="L622" i="1"/>
  <c r="M622" i="1"/>
  <c r="N622" i="1"/>
  <c r="O622" i="1"/>
  <c r="K623" i="1"/>
  <c r="L623" i="1"/>
  <c r="M623" i="1"/>
  <c r="N623" i="1"/>
  <c r="O623" i="1"/>
  <c r="K624" i="1"/>
  <c r="L624" i="1"/>
  <c r="M624" i="1"/>
  <c r="N624" i="1"/>
  <c r="O624" i="1"/>
  <c r="K625" i="1"/>
  <c r="L625" i="1"/>
  <c r="M625" i="1"/>
  <c r="N625" i="1"/>
  <c r="O625" i="1"/>
  <c r="K626" i="1"/>
  <c r="L626" i="1"/>
  <c r="M626" i="1"/>
  <c r="N626" i="1"/>
  <c r="O626" i="1"/>
  <c r="K627" i="1"/>
  <c r="L627" i="1"/>
  <c r="M627" i="1"/>
  <c r="N627" i="1"/>
  <c r="O627" i="1"/>
  <c r="K628" i="1"/>
  <c r="L628" i="1"/>
  <c r="M628" i="1"/>
  <c r="N628" i="1"/>
  <c r="O628" i="1"/>
  <c r="K630" i="1"/>
  <c r="L630" i="1"/>
  <c r="M630" i="1"/>
  <c r="N630" i="1"/>
  <c r="O630" i="1"/>
  <c r="K631" i="1"/>
  <c r="L631" i="1"/>
  <c r="M631" i="1"/>
  <c r="N631" i="1"/>
  <c r="O631" i="1"/>
  <c r="K632" i="1"/>
  <c r="L632" i="1"/>
  <c r="M632" i="1"/>
  <c r="N632" i="1"/>
  <c r="O632" i="1"/>
  <c r="K633" i="1"/>
  <c r="L633" i="1"/>
  <c r="M633" i="1"/>
  <c r="N633" i="1"/>
  <c r="O633" i="1"/>
  <c r="K634" i="1"/>
  <c r="L634" i="1"/>
  <c r="M634" i="1"/>
  <c r="N634" i="1"/>
  <c r="O634" i="1"/>
  <c r="K635" i="1"/>
  <c r="L635" i="1"/>
  <c r="M635" i="1"/>
  <c r="N635" i="1"/>
  <c r="O635" i="1"/>
  <c r="K636" i="1"/>
  <c r="L636" i="1"/>
  <c r="M636" i="1"/>
  <c r="N636" i="1"/>
  <c r="O636" i="1"/>
  <c r="K637" i="1"/>
  <c r="L637" i="1"/>
  <c r="M637" i="1"/>
  <c r="N637" i="1"/>
  <c r="O637" i="1"/>
  <c r="K638" i="1"/>
  <c r="L638" i="1"/>
  <c r="M638" i="1"/>
  <c r="N638" i="1"/>
  <c r="O638" i="1"/>
  <c r="K639" i="1"/>
  <c r="L639" i="1"/>
  <c r="M639" i="1"/>
  <c r="N639" i="1"/>
  <c r="O639" i="1"/>
  <c r="K640" i="1"/>
  <c r="L640" i="1"/>
  <c r="M640" i="1"/>
  <c r="N640" i="1"/>
  <c r="O640" i="1"/>
  <c r="K641" i="1"/>
  <c r="L641" i="1"/>
  <c r="M641" i="1"/>
  <c r="N641" i="1"/>
  <c r="O641" i="1"/>
  <c r="K645" i="1"/>
  <c r="L645" i="1"/>
  <c r="M645" i="1"/>
  <c r="N645" i="1"/>
  <c r="O645" i="1"/>
  <c r="K646" i="1"/>
  <c r="L646" i="1"/>
  <c r="M646" i="1"/>
  <c r="N646" i="1"/>
  <c r="O646" i="1"/>
  <c r="K647" i="1"/>
  <c r="L647" i="1"/>
  <c r="M647" i="1"/>
  <c r="N647" i="1"/>
  <c r="O647" i="1"/>
  <c r="K648" i="1"/>
  <c r="L648" i="1"/>
  <c r="M648" i="1"/>
  <c r="N648" i="1"/>
  <c r="O648" i="1"/>
  <c r="K649" i="1"/>
  <c r="L649" i="1"/>
  <c r="M649" i="1"/>
  <c r="N649" i="1"/>
  <c r="O649" i="1"/>
  <c r="K650" i="1"/>
  <c r="L650" i="1"/>
  <c r="M650" i="1"/>
  <c r="N650" i="1"/>
  <c r="O650" i="1"/>
  <c r="K651" i="1"/>
  <c r="L651" i="1"/>
  <c r="M651" i="1"/>
  <c r="N651" i="1"/>
  <c r="O651" i="1"/>
  <c r="K652" i="1"/>
  <c r="L652" i="1"/>
  <c r="M652" i="1"/>
  <c r="N652" i="1"/>
  <c r="O652" i="1"/>
  <c r="K653" i="1"/>
  <c r="L653" i="1"/>
  <c r="M653" i="1"/>
  <c r="N653" i="1"/>
  <c r="O653" i="1"/>
  <c r="K654" i="1"/>
  <c r="L654" i="1"/>
  <c r="M654" i="1"/>
  <c r="N654" i="1"/>
  <c r="O654" i="1"/>
  <c r="K655" i="1"/>
  <c r="L655" i="1"/>
  <c r="M655" i="1"/>
  <c r="N655" i="1"/>
  <c r="O655" i="1"/>
  <c r="K656" i="1"/>
  <c r="L656" i="1"/>
  <c r="M656" i="1"/>
  <c r="N656" i="1"/>
  <c r="O656" i="1"/>
  <c r="K657" i="1"/>
  <c r="L657" i="1"/>
  <c r="M657" i="1"/>
  <c r="N657" i="1"/>
  <c r="O657" i="1"/>
  <c r="K658" i="1"/>
  <c r="L658" i="1"/>
  <c r="M658" i="1"/>
  <c r="N658" i="1"/>
  <c r="O658" i="1"/>
  <c r="K659" i="1"/>
  <c r="L659" i="1"/>
  <c r="M659" i="1"/>
  <c r="N659" i="1"/>
  <c r="O659" i="1"/>
  <c r="K660" i="1"/>
  <c r="L660" i="1"/>
  <c r="M660" i="1"/>
  <c r="N660" i="1"/>
  <c r="O660" i="1"/>
  <c r="K661" i="1"/>
  <c r="L661" i="1"/>
  <c r="M661" i="1"/>
  <c r="N661" i="1"/>
  <c r="O661" i="1"/>
  <c r="K662" i="1"/>
  <c r="L662" i="1"/>
  <c r="M662" i="1"/>
  <c r="N662" i="1"/>
  <c r="O662" i="1"/>
  <c r="K663" i="1"/>
  <c r="L663" i="1"/>
  <c r="M663" i="1"/>
  <c r="N663" i="1"/>
  <c r="O663" i="1"/>
  <c r="K665" i="1"/>
  <c r="L665" i="1"/>
  <c r="M665" i="1"/>
  <c r="N665" i="1"/>
  <c r="O665" i="1"/>
  <c r="K666" i="1"/>
  <c r="L666" i="1"/>
  <c r="M666" i="1"/>
  <c r="N666" i="1"/>
  <c r="O666" i="1"/>
  <c r="K667" i="1"/>
  <c r="L667" i="1"/>
  <c r="M667" i="1"/>
  <c r="N667" i="1"/>
  <c r="O667" i="1"/>
  <c r="K668" i="1"/>
  <c r="L668" i="1"/>
  <c r="M668" i="1"/>
  <c r="N668" i="1"/>
  <c r="O668" i="1"/>
  <c r="K669" i="1"/>
  <c r="L669" i="1"/>
  <c r="M669" i="1"/>
  <c r="N669" i="1"/>
  <c r="O669" i="1"/>
  <c r="K670" i="1"/>
  <c r="L670" i="1"/>
  <c r="M670" i="1"/>
  <c r="N670" i="1"/>
  <c r="O670" i="1"/>
  <c r="K671" i="1"/>
  <c r="L671" i="1"/>
  <c r="M671" i="1"/>
  <c r="N671" i="1"/>
  <c r="O671" i="1"/>
  <c r="K672" i="1"/>
  <c r="L672" i="1"/>
  <c r="M672" i="1"/>
  <c r="N672" i="1"/>
  <c r="O672" i="1"/>
  <c r="K674" i="1"/>
  <c r="L674" i="1"/>
  <c r="M674" i="1"/>
  <c r="N674" i="1"/>
  <c r="O674" i="1"/>
  <c r="K675" i="1"/>
  <c r="L675" i="1"/>
  <c r="M675" i="1"/>
  <c r="N675" i="1"/>
  <c r="O675" i="1"/>
  <c r="K677" i="1"/>
  <c r="L677" i="1"/>
  <c r="M677" i="1"/>
  <c r="N677" i="1"/>
  <c r="O677" i="1"/>
  <c r="K678" i="1"/>
  <c r="L678" i="1"/>
  <c r="M678" i="1"/>
  <c r="N678" i="1"/>
  <c r="O678" i="1"/>
  <c r="K680" i="1"/>
  <c r="L680" i="1"/>
  <c r="M680" i="1"/>
  <c r="N680" i="1"/>
  <c r="O680" i="1"/>
  <c r="K681" i="1"/>
  <c r="L681" i="1"/>
  <c r="M681" i="1"/>
  <c r="N681" i="1"/>
  <c r="O681" i="1"/>
  <c r="K683" i="1"/>
  <c r="L683" i="1"/>
  <c r="M683" i="1"/>
  <c r="N683" i="1"/>
  <c r="O683" i="1"/>
  <c r="K684" i="1"/>
  <c r="L684" i="1"/>
  <c r="M684" i="1"/>
  <c r="N684" i="1"/>
  <c r="O684" i="1"/>
  <c r="K685" i="1"/>
  <c r="L685" i="1"/>
  <c r="M685" i="1"/>
  <c r="N685" i="1"/>
  <c r="O685" i="1"/>
  <c r="K686" i="1"/>
  <c r="L686" i="1"/>
  <c r="M686" i="1"/>
  <c r="N686" i="1"/>
  <c r="O686" i="1"/>
  <c r="K688" i="1"/>
  <c r="L688" i="1"/>
  <c r="M688" i="1"/>
  <c r="N688" i="1"/>
  <c r="O688" i="1"/>
  <c r="K689" i="1"/>
  <c r="L689" i="1"/>
  <c r="M689" i="1"/>
  <c r="N689" i="1"/>
  <c r="O689" i="1"/>
  <c r="K690" i="1"/>
  <c r="L690" i="1"/>
  <c r="M690" i="1"/>
  <c r="N690" i="1"/>
  <c r="O690" i="1"/>
  <c r="K692" i="1"/>
  <c r="L692" i="1"/>
  <c r="M692" i="1"/>
  <c r="N692" i="1"/>
  <c r="O692" i="1"/>
  <c r="K693" i="1"/>
  <c r="L693" i="1"/>
  <c r="M693" i="1"/>
  <c r="N693" i="1"/>
  <c r="O693" i="1"/>
  <c r="K696" i="1"/>
  <c r="L696" i="1"/>
  <c r="M696" i="1"/>
  <c r="N696" i="1"/>
  <c r="O696" i="1"/>
  <c r="K697" i="1"/>
  <c r="L697" i="1"/>
  <c r="M697" i="1"/>
  <c r="N697" i="1"/>
  <c r="O697" i="1"/>
  <c r="K698" i="1"/>
  <c r="L698" i="1"/>
  <c r="M698" i="1"/>
  <c r="N698" i="1"/>
  <c r="O698" i="1"/>
  <c r="K699" i="1"/>
  <c r="L699" i="1"/>
  <c r="M699" i="1"/>
  <c r="N699" i="1"/>
  <c r="O699" i="1"/>
  <c r="K700" i="1"/>
  <c r="L700" i="1"/>
  <c r="M700" i="1"/>
  <c r="N700" i="1"/>
  <c r="O700" i="1"/>
  <c r="K701" i="1"/>
  <c r="L701" i="1"/>
  <c r="M701" i="1"/>
  <c r="N701" i="1"/>
  <c r="O701" i="1"/>
  <c r="K702" i="1"/>
  <c r="L702" i="1"/>
  <c r="M702" i="1"/>
  <c r="N702" i="1"/>
  <c r="O702" i="1"/>
  <c r="K703" i="1"/>
  <c r="L703" i="1"/>
  <c r="M703" i="1"/>
  <c r="N703" i="1"/>
  <c r="O703" i="1"/>
  <c r="K704" i="1"/>
  <c r="L704" i="1"/>
  <c r="M704" i="1"/>
  <c r="N704" i="1"/>
  <c r="O704" i="1"/>
  <c r="K705" i="1"/>
  <c r="L705" i="1"/>
  <c r="M705" i="1"/>
  <c r="N705" i="1"/>
  <c r="O705" i="1"/>
  <c r="K706" i="1"/>
  <c r="L706" i="1"/>
  <c r="M706" i="1"/>
  <c r="N706" i="1"/>
  <c r="O706" i="1"/>
  <c r="K707" i="1"/>
  <c r="L707" i="1"/>
  <c r="M707" i="1"/>
  <c r="N707" i="1"/>
  <c r="O707" i="1"/>
  <c r="K708" i="1"/>
  <c r="L708" i="1"/>
  <c r="M708" i="1"/>
  <c r="N708" i="1"/>
  <c r="O708" i="1"/>
  <c r="K709" i="1"/>
  <c r="L709" i="1"/>
  <c r="M709" i="1"/>
  <c r="N709" i="1"/>
  <c r="O709" i="1"/>
  <c r="K710" i="1"/>
  <c r="L710" i="1"/>
  <c r="M710" i="1"/>
  <c r="N710" i="1"/>
  <c r="O710" i="1"/>
  <c r="K711" i="1"/>
  <c r="L711" i="1"/>
  <c r="M711" i="1"/>
  <c r="N711" i="1"/>
  <c r="O711" i="1"/>
  <c r="K712" i="1"/>
  <c r="L712" i="1"/>
  <c r="M712" i="1"/>
  <c r="N712" i="1"/>
  <c r="O712" i="1"/>
  <c r="K713" i="1"/>
  <c r="L713" i="1"/>
  <c r="M713" i="1"/>
  <c r="N713" i="1"/>
  <c r="O713" i="1"/>
  <c r="K714" i="1"/>
  <c r="L714" i="1"/>
  <c r="M714" i="1"/>
  <c r="N714" i="1"/>
  <c r="O714" i="1"/>
  <c r="K715" i="1"/>
  <c r="L715" i="1"/>
  <c r="M715" i="1"/>
  <c r="N715" i="1"/>
  <c r="O715" i="1"/>
  <c r="K716" i="1"/>
  <c r="L716" i="1"/>
  <c r="M716" i="1"/>
  <c r="N716" i="1"/>
  <c r="O716" i="1"/>
  <c r="K717" i="1"/>
  <c r="L717" i="1"/>
  <c r="M717" i="1"/>
  <c r="N717" i="1"/>
  <c r="O717" i="1"/>
  <c r="K718" i="1"/>
  <c r="L718" i="1"/>
  <c r="M718" i="1"/>
  <c r="N718" i="1"/>
  <c r="O718" i="1"/>
  <c r="K719" i="1"/>
  <c r="L719" i="1"/>
  <c r="M719" i="1"/>
  <c r="N719" i="1"/>
  <c r="O719" i="1"/>
  <c r="K720" i="1"/>
  <c r="L720" i="1"/>
  <c r="M720" i="1"/>
  <c r="N720" i="1"/>
  <c r="O720" i="1"/>
  <c r="K721" i="1"/>
  <c r="L721" i="1"/>
  <c r="M721" i="1"/>
  <c r="N721" i="1"/>
  <c r="O721" i="1"/>
  <c r="K722" i="1"/>
  <c r="L722" i="1"/>
  <c r="M722" i="1"/>
  <c r="N722" i="1"/>
  <c r="O722" i="1"/>
  <c r="K723" i="1"/>
  <c r="L723" i="1"/>
  <c r="M723" i="1"/>
  <c r="N723" i="1"/>
  <c r="O723" i="1"/>
  <c r="K724" i="1"/>
  <c r="L724" i="1"/>
  <c r="M724" i="1"/>
  <c r="N724" i="1"/>
  <c r="O724" i="1"/>
  <c r="K725" i="1"/>
  <c r="L725" i="1"/>
  <c r="M725" i="1"/>
  <c r="N725" i="1"/>
  <c r="O725" i="1"/>
  <c r="K726" i="1"/>
  <c r="L726" i="1"/>
  <c r="M726" i="1"/>
  <c r="N726" i="1"/>
  <c r="O726" i="1"/>
  <c r="K727" i="1"/>
  <c r="L727" i="1"/>
  <c r="M727" i="1"/>
  <c r="N727" i="1"/>
  <c r="O727" i="1"/>
  <c r="K728" i="1"/>
  <c r="L728" i="1"/>
  <c r="M728" i="1"/>
  <c r="N728" i="1"/>
  <c r="O728" i="1"/>
  <c r="K729" i="1"/>
  <c r="L729" i="1"/>
  <c r="M729" i="1"/>
  <c r="N729" i="1"/>
  <c r="O729" i="1"/>
  <c r="K730" i="1"/>
  <c r="L730" i="1"/>
  <c r="M730" i="1"/>
  <c r="N730" i="1"/>
  <c r="O730" i="1"/>
  <c r="K731" i="1"/>
  <c r="L731" i="1"/>
  <c r="M731" i="1"/>
  <c r="N731" i="1"/>
  <c r="O731" i="1"/>
  <c r="K732" i="1"/>
  <c r="L732" i="1"/>
  <c r="M732" i="1"/>
  <c r="N732" i="1"/>
  <c r="O732" i="1"/>
  <c r="K733" i="1"/>
  <c r="L733" i="1"/>
  <c r="M733" i="1"/>
  <c r="N733" i="1"/>
  <c r="O733" i="1"/>
  <c r="K734" i="1"/>
  <c r="L734" i="1"/>
  <c r="M734" i="1"/>
  <c r="N734" i="1"/>
  <c r="O734" i="1"/>
  <c r="K735" i="1"/>
  <c r="L735" i="1"/>
  <c r="M735" i="1"/>
  <c r="N735" i="1"/>
  <c r="O735" i="1"/>
  <c r="K736" i="1"/>
  <c r="L736" i="1"/>
  <c r="M736" i="1"/>
  <c r="N736" i="1"/>
  <c r="O736" i="1"/>
  <c r="K737" i="1"/>
  <c r="L737" i="1"/>
  <c r="M737" i="1"/>
  <c r="N737" i="1"/>
  <c r="O737" i="1"/>
  <c r="K740" i="1"/>
  <c r="L740" i="1"/>
  <c r="M740" i="1"/>
  <c r="N740" i="1"/>
  <c r="O740" i="1"/>
  <c r="K741" i="1"/>
  <c r="L741" i="1"/>
  <c r="M741" i="1"/>
  <c r="N741" i="1"/>
  <c r="O741" i="1"/>
  <c r="K742" i="1"/>
  <c r="L742" i="1"/>
  <c r="M742" i="1"/>
  <c r="N742" i="1"/>
  <c r="O742" i="1"/>
  <c r="K743" i="1"/>
  <c r="L743" i="1"/>
  <c r="M743" i="1"/>
  <c r="N743" i="1"/>
  <c r="O743" i="1"/>
  <c r="K744" i="1"/>
  <c r="L744" i="1"/>
  <c r="M744" i="1"/>
  <c r="N744" i="1"/>
  <c r="O744" i="1"/>
  <c r="K745" i="1"/>
  <c r="L745" i="1"/>
  <c r="M745" i="1"/>
  <c r="N745" i="1"/>
  <c r="O745" i="1"/>
  <c r="K746" i="1"/>
  <c r="L746" i="1"/>
  <c r="M746" i="1"/>
  <c r="N746" i="1"/>
  <c r="O746" i="1"/>
  <c r="K748" i="1"/>
  <c r="L748" i="1"/>
  <c r="M748" i="1"/>
  <c r="N748" i="1"/>
  <c r="O748" i="1"/>
  <c r="K749" i="1"/>
  <c r="L749" i="1"/>
  <c r="M749" i="1"/>
  <c r="N749" i="1"/>
  <c r="O749" i="1"/>
  <c r="K750" i="1"/>
  <c r="L750" i="1"/>
  <c r="M750" i="1"/>
  <c r="N750" i="1"/>
  <c r="O750" i="1"/>
  <c r="K751" i="1"/>
  <c r="L751" i="1"/>
  <c r="M751" i="1"/>
  <c r="N751" i="1"/>
  <c r="O751" i="1"/>
  <c r="K753" i="1"/>
  <c r="L753" i="1"/>
  <c r="M753" i="1"/>
  <c r="N753" i="1"/>
  <c r="O753" i="1"/>
  <c r="K754" i="1"/>
  <c r="L754" i="1"/>
  <c r="M754" i="1"/>
  <c r="N754" i="1"/>
  <c r="O754" i="1"/>
  <c r="K755" i="1"/>
  <c r="L755" i="1"/>
  <c r="M755" i="1"/>
  <c r="N755" i="1"/>
  <c r="O755" i="1"/>
  <c r="K756" i="1"/>
  <c r="L756" i="1"/>
  <c r="M756" i="1"/>
  <c r="N756" i="1"/>
  <c r="O756" i="1"/>
  <c r="K757" i="1"/>
  <c r="L757" i="1"/>
  <c r="M757" i="1"/>
  <c r="N757" i="1"/>
  <c r="O757" i="1"/>
  <c r="K758" i="1"/>
  <c r="L758" i="1"/>
  <c r="M758" i="1"/>
  <c r="N758" i="1"/>
  <c r="O758" i="1"/>
  <c r="K759" i="1"/>
  <c r="L759" i="1"/>
  <c r="M759" i="1"/>
  <c r="N759" i="1"/>
  <c r="O759" i="1"/>
  <c r="K760" i="1"/>
  <c r="L760" i="1"/>
  <c r="M760" i="1"/>
  <c r="N760" i="1"/>
  <c r="O760" i="1"/>
  <c r="K764" i="1"/>
  <c r="L764" i="1"/>
  <c r="M764" i="1"/>
  <c r="N764" i="1"/>
  <c r="O764" i="1"/>
  <c r="K765" i="1"/>
  <c r="L765" i="1"/>
  <c r="M765" i="1"/>
  <c r="N765" i="1"/>
  <c r="O765" i="1"/>
  <c r="K766" i="1"/>
  <c r="L766" i="1"/>
  <c r="M766" i="1"/>
  <c r="N766" i="1"/>
  <c r="O766" i="1"/>
  <c r="K767" i="1"/>
  <c r="L767" i="1"/>
  <c r="M767" i="1"/>
  <c r="N767" i="1"/>
  <c r="O767" i="1"/>
  <c r="K768" i="1"/>
  <c r="L768" i="1"/>
  <c r="M768" i="1"/>
  <c r="N768" i="1"/>
  <c r="O768" i="1"/>
  <c r="K769" i="1"/>
  <c r="L769" i="1"/>
  <c r="M769" i="1"/>
  <c r="N769" i="1"/>
  <c r="O769" i="1"/>
  <c r="K770" i="1"/>
  <c r="L770" i="1"/>
  <c r="M770" i="1"/>
  <c r="N770" i="1"/>
  <c r="O770" i="1"/>
  <c r="K771" i="1"/>
  <c r="L771" i="1"/>
  <c r="M771" i="1"/>
  <c r="N771" i="1"/>
  <c r="O771" i="1"/>
  <c r="K772" i="1"/>
  <c r="L772" i="1"/>
  <c r="M772" i="1"/>
  <c r="N772" i="1"/>
  <c r="O772" i="1"/>
  <c r="K773" i="1"/>
  <c r="L773" i="1"/>
  <c r="M773" i="1"/>
  <c r="N773" i="1"/>
  <c r="O773" i="1"/>
  <c r="K774" i="1"/>
  <c r="L774" i="1"/>
  <c r="M774" i="1"/>
  <c r="N774" i="1"/>
  <c r="O774" i="1"/>
  <c r="K775" i="1"/>
  <c r="L775" i="1"/>
  <c r="M775" i="1"/>
  <c r="N775" i="1"/>
  <c r="O775" i="1"/>
  <c r="K776" i="1"/>
  <c r="L776" i="1"/>
  <c r="M776" i="1"/>
  <c r="N776" i="1"/>
  <c r="O776" i="1"/>
  <c r="K777" i="1"/>
  <c r="L777" i="1"/>
  <c r="M777" i="1"/>
  <c r="N777" i="1"/>
  <c r="O777" i="1"/>
  <c r="K779" i="1"/>
  <c r="L779" i="1"/>
  <c r="M779" i="1"/>
  <c r="N779" i="1"/>
  <c r="O779" i="1"/>
  <c r="K780" i="1"/>
  <c r="L780" i="1"/>
  <c r="M780" i="1"/>
  <c r="N780" i="1"/>
  <c r="O780" i="1"/>
  <c r="K781" i="1"/>
  <c r="L781" i="1"/>
  <c r="M781" i="1"/>
  <c r="N781" i="1"/>
  <c r="O781" i="1"/>
  <c r="K782" i="1"/>
  <c r="L782" i="1"/>
  <c r="M782" i="1"/>
  <c r="N782" i="1"/>
  <c r="O782" i="1"/>
  <c r="K783" i="1"/>
  <c r="L783" i="1"/>
  <c r="M783" i="1"/>
  <c r="N783" i="1"/>
  <c r="O783" i="1"/>
  <c r="K784" i="1"/>
  <c r="L784" i="1"/>
  <c r="M784" i="1"/>
  <c r="N784" i="1"/>
  <c r="O784" i="1"/>
  <c r="K785" i="1"/>
  <c r="L785" i="1"/>
  <c r="M785" i="1"/>
  <c r="N785" i="1"/>
  <c r="O785" i="1"/>
  <c r="K786" i="1"/>
  <c r="L786" i="1"/>
  <c r="M786" i="1"/>
  <c r="N786" i="1"/>
  <c r="O786" i="1"/>
  <c r="K788" i="1"/>
  <c r="L788" i="1"/>
  <c r="M788" i="1"/>
  <c r="N788" i="1"/>
  <c r="O788" i="1"/>
  <c r="K789" i="1"/>
  <c r="L789" i="1"/>
  <c r="M789" i="1"/>
  <c r="N789" i="1"/>
  <c r="O789" i="1"/>
  <c r="K790" i="1"/>
  <c r="L790" i="1"/>
  <c r="M790" i="1"/>
  <c r="N790" i="1"/>
  <c r="O790" i="1"/>
  <c r="K791" i="1"/>
  <c r="L791" i="1"/>
  <c r="M791" i="1"/>
  <c r="N791" i="1"/>
  <c r="O791" i="1"/>
  <c r="K792" i="1"/>
  <c r="L792" i="1"/>
  <c r="M792" i="1"/>
  <c r="N792" i="1"/>
  <c r="O792" i="1"/>
  <c r="K794" i="1"/>
  <c r="L794" i="1"/>
  <c r="M794" i="1"/>
  <c r="N794" i="1"/>
  <c r="O794" i="1"/>
  <c r="K796" i="1"/>
  <c r="L796" i="1"/>
  <c r="M796" i="1"/>
  <c r="N796" i="1"/>
  <c r="O796" i="1"/>
  <c r="K797" i="1"/>
  <c r="L797" i="1"/>
  <c r="M797" i="1"/>
  <c r="N797" i="1"/>
  <c r="O797" i="1"/>
  <c r="K798" i="1"/>
  <c r="L798" i="1"/>
  <c r="M798" i="1"/>
  <c r="N798" i="1"/>
  <c r="O798" i="1"/>
  <c r="K799" i="1"/>
  <c r="L799" i="1"/>
  <c r="M799" i="1"/>
  <c r="N799" i="1"/>
  <c r="O799" i="1"/>
  <c r="K800" i="1"/>
  <c r="L800" i="1"/>
  <c r="M800" i="1"/>
  <c r="N800" i="1"/>
  <c r="O800" i="1"/>
  <c r="K801" i="1"/>
  <c r="L801" i="1"/>
  <c r="M801" i="1"/>
  <c r="N801" i="1"/>
  <c r="O801" i="1"/>
  <c r="K803" i="1"/>
  <c r="L803" i="1"/>
  <c r="M803" i="1"/>
  <c r="N803" i="1"/>
  <c r="O803" i="1"/>
  <c r="K804" i="1"/>
  <c r="L804" i="1"/>
  <c r="M804" i="1"/>
  <c r="N804" i="1"/>
  <c r="O804" i="1"/>
  <c r="K805" i="1"/>
  <c r="L805" i="1"/>
  <c r="M805" i="1"/>
  <c r="N805" i="1"/>
  <c r="O805" i="1"/>
  <c r="K806" i="1"/>
  <c r="L806" i="1"/>
  <c r="M806" i="1"/>
  <c r="N806" i="1"/>
  <c r="O806" i="1"/>
  <c r="K809" i="1"/>
  <c r="L809" i="1"/>
  <c r="M809" i="1"/>
  <c r="N809" i="1"/>
  <c r="O809" i="1"/>
  <c r="K810" i="1"/>
  <c r="L810" i="1"/>
  <c r="M810" i="1"/>
  <c r="N810" i="1"/>
  <c r="O810" i="1"/>
  <c r="K811" i="1"/>
  <c r="L811" i="1"/>
  <c r="M811" i="1"/>
  <c r="N811" i="1"/>
  <c r="O811" i="1"/>
  <c r="K812" i="1"/>
  <c r="L812" i="1"/>
  <c r="M812" i="1"/>
  <c r="N812" i="1"/>
  <c r="O812" i="1"/>
  <c r="K813" i="1"/>
  <c r="L813" i="1"/>
  <c r="M813" i="1"/>
  <c r="N813" i="1"/>
  <c r="O813" i="1"/>
  <c r="K814" i="1"/>
  <c r="L814" i="1"/>
  <c r="M814" i="1"/>
  <c r="N814" i="1"/>
  <c r="O814" i="1"/>
  <c r="K815" i="1"/>
  <c r="L815" i="1"/>
  <c r="M815" i="1"/>
  <c r="N815" i="1"/>
  <c r="O815" i="1"/>
  <c r="K816" i="1"/>
  <c r="L816" i="1"/>
  <c r="M816" i="1"/>
  <c r="N816" i="1"/>
  <c r="O816" i="1"/>
  <c r="K817" i="1"/>
  <c r="L817" i="1"/>
  <c r="M817" i="1"/>
  <c r="N817" i="1"/>
  <c r="O817" i="1"/>
  <c r="K821" i="1"/>
  <c r="L821" i="1"/>
  <c r="M821" i="1"/>
  <c r="N821" i="1"/>
  <c r="O821" i="1"/>
  <c r="K822" i="1"/>
  <c r="L822" i="1"/>
  <c r="M822" i="1"/>
  <c r="N822" i="1"/>
  <c r="O822" i="1"/>
  <c r="K823" i="1"/>
  <c r="L823" i="1"/>
  <c r="M823" i="1"/>
  <c r="N823" i="1"/>
  <c r="O823" i="1"/>
  <c r="K824" i="1"/>
  <c r="L824" i="1"/>
  <c r="M824" i="1"/>
  <c r="N824" i="1"/>
  <c r="O824" i="1"/>
  <c r="K825" i="1"/>
  <c r="L825" i="1"/>
  <c r="M825" i="1"/>
  <c r="N825" i="1"/>
  <c r="O825" i="1"/>
  <c r="K826" i="1"/>
  <c r="L826" i="1"/>
  <c r="M826" i="1"/>
  <c r="N826" i="1"/>
  <c r="O826" i="1"/>
  <c r="K827" i="1"/>
  <c r="L827" i="1"/>
  <c r="M827" i="1"/>
  <c r="N827" i="1"/>
  <c r="O827" i="1"/>
  <c r="K828" i="1"/>
  <c r="L828" i="1"/>
  <c r="M828" i="1"/>
  <c r="N828" i="1"/>
  <c r="O828" i="1"/>
  <c r="K829" i="1"/>
  <c r="L829" i="1"/>
  <c r="M829" i="1"/>
  <c r="N829" i="1"/>
  <c r="O829" i="1"/>
  <c r="K830" i="1"/>
  <c r="L830" i="1"/>
  <c r="M830" i="1"/>
  <c r="N830" i="1"/>
  <c r="O830" i="1"/>
  <c r="K831" i="1"/>
  <c r="L831" i="1"/>
  <c r="M831" i="1"/>
  <c r="N831" i="1"/>
  <c r="O831" i="1"/>
  <c r="K832" i="1"/>
  <c r="L832" i="1"/>
  <c r="M832" i="1"/>
  <c r="N832" i="1"/>
  <c r="O832" i="1"/>
  <c r="K833" i="1"/>
  <c r="L833" i="1"/>
  <c r="M833" i="1"/>
  <c r="N833" i="1"/>
  <c r="O833" i="1"/>
  <c r="K834" i="1"/>
  <c r="L834" i="1"/>
  <c r="M834" i="1"/>
  <c r="N834" i="1"/>
  <c r="O834" i="1"/>
  <c r="K836" i="1"/>
  <c r="L836" i="1"/>
  <c r="M836" i="1"/>
  <c r="N836" i="1"/>
  <c r="O836" i="1"/>
  <c r="K837" i="1"/>
  <c r="L837" i="1"/>
  <c r="M837" i="1"/>
  <c r="N837" i="1"/>
  <c r="O837" i="1"/>
  <c r="K838" i="1"/>
  <c r="L838" i="1"/>
  <c r="M838" i="1"/>
  <c r="N838" i="1"/>
  <c r="O838" i="1"/>
  <c r="K839" i="1"/>
  <c r="L839" i="1"/>
  <c r="M839" i="1"/>
  <c r="N839" i="1"/>
  <c r="O839" i="1"/>
  <c r="K840" i="1"/>
  <c r="L840" i="1"/>
  <c r="M840" i="1"/>
  <c r="N840" i="1"/>
  <c r="O840" i="1"/>
  <c r="K841" i="1"/>
  <c r="L841" i="1"/>
  <c r="M841" i="1"/>
  <c r="N841" i="1"/>
  <c r="O841" i="1"/>
  <c r="K842" i="1"/>
  <c r="L842" i="1"/>
  <c r="M842" i="1"/>
  <c r="N842" i="1"/>
  <c r="O842" i="1"/>
  <c r="K843" i="1"/>
  <c r="L843" i="1"/>
  <c r="M843" i="1"/>
  <c r="N843" i="1"/>
  <c r="O843" i="1"/>
  <c r="K844" i="1"/>
  <c r="L844" i="1"/>
  <c r="M844" i="1"/>
  <c r="N844" i="1"/>
  <c r="O844" i="1"/>
  <c r="K845" i="1"/>
  <c r="L845" i="1"/>
  <c r="M845" i="1"/>
  <c r="N845" i="1"/>
  <c r="O845" i="1"/>
  <c r="K846" i="1"/>
  <c r="L846" i="1"/>
  <c r="M846" i="1"/>
  <c r="N846" i="1"/>
  <c r="O846" i="1"/>
  <c r="K847" i="1"/>
  <c r="L847" i="1"/>
  <c r="M847" i="1"/>
  <c r="N847" i="1"/>
  <c r="O847" i="1"/>
  <c r="K848" i="1"/>
  <c r="L848" i="1"/>
  <c r="M848" i="1"/>
  <c r="N848" i="1"/>
  <c r="O848" i="1"/>
  <c r="K849" i="1"/>
  <c r="L849" i="1"/>
  <c r="M849" i="1"/>
  <c r="N849" i="1"/>
  <c r="O849" i="1"/>
  <c r="K850" i="1"/>
  <c r="L850" i="1"/>
  <c r="M850" i="1"/>
  <c r="N850" i="1"/>
  <c r="O850" i="1"/>
  <c r="K851" i="1"/>
  <c r="L851" i="1"/>
  <c r="M851" i="1"/>
  <c r="N851" i="1"/>
  <c r="O851" i="1"/>
  <c r="K852" i="1"/>
  <c r="L852" i="1"/>
  <c r="M852" i="1"/>
  <c r="N852" i="1"/>
  <c r="O852" i="1"/>
  <c r="K854" i="1"/>
  <c r="L854" i="1"/>
  <c r="M854" i="1"/>
  <c r="N854" i="1"/>
  <c r="O854" i="1"/>
  <c r="K856" i="1"/>
  <c r="L856" i="1"/>
  <c r="M856" i="1"/>
  <c r="N856" i="1"/>
  <c r="O856" i="1"/>
  <c r="K857" i="1"/>
  <c r="L857" i="1"/>
  <c r="M857" i="1"/>
  <c r="N857" i="1"/>
  <c r="O857" i="1"/>
  <c r="K858" i="1"/>
  <c r="L858" i="1"/>
  <c r="M858" i="1"/>
  <c r="N858" i="1"/>
  <c r="O858" i="1"/>
  <c r="K859" i="1"/>
  <c r="L859" i="1"/>
  <c r="M859" i="1"/>
  <c r="N859" i="1"/>
  <c r="O859" i="1"/>
  <c r="K861" i="1"/>
  <c r="L861" i="1"/>
  <c r="M861" i="1"/>
  <c r="N861" i="1"/>
  <c r="O861" i="1"/>
  <c r="K863" i="1"/>
  <c r="L863" i="1"/>
  <c r="M863" i="1"/>
  <c r="N863" i="1"/>
  <c r="O863" i="1"/>
  <c r="K864" i="1"/>
  <c r="L864" i="1"/>
  <c r="M864" i="1"/>
  <c r="N864" i="1"/>
  <c r="O864" i="1"/>
  <c r="K865" i="1"/>
  <c r="L865" i="1"/>
  <c r="M865" i="1"/>
  <c r="N865" i="1"/>
  <c r="O865" i="1"/>
  <c r="K866" i="1"/>
  <c r="L866" i="1"/>
  <c r="M866" i="1"/>
  <c r="N866" i="1"/>
  <c r="O866" i="1"/>
  <c r="K867" i="1"/>
  <c r="L867" i="1"/>
  <c r="M867" i="1"/>
  <c r="N867" i="1"/>
  <c r="O867" i="1"/>
  <c r="K868" i="1"/>
  <c r="L868" i="1"/>
  <c r="M868" i="1"/>
  <c r="N868" i="1"/>
  <c r="O868" i="1"/>
  <c r="K869" i="1"/>
  <c r="L869" i="1"/>
  <c r="M869" i="1"/>
  <c r="N869" i="1"/>
  <c r="O869" i="1"/>
  <c r="K871" i="1"/>
  <c r="L871" i="1"/>
  <c r="M871" i="1"/>
  <c r="N871" i="1"/>
  <c r="O871" i="1"/>
  <c r="K872" i="1"/>
  <c r="L872" i="1"/>
  <c r="M872" i="1"/>
  <c r="N872" i="1"/>
  <c r="O872" i="1"/>
  <c r="K873" i="1"/>
  <c r="L873" i="1"/>
  <c r="M873" i="1"/>
  <c r="N873" i="1"/>
  <c r="O873" i="1"/>
  <c r="K874" i="1"/>
  <c r="L874" i="1"/>
  <c r="M874" i="1"/>
  <c r="N874" i="1"/>
  <c r="O874" i="1"/>
  <c r="K879" i="1"/>
  <c r="L879" i="1"/>
  <c r="M879" i="1"/>
  <c r="N879" i="1"/>
  <c r="O879" i="1"/>
  <c r="K880" i="1"/>
  <c r="L880" i="1"/>
  <c r="M880" i="1"/>
  <c r="N880" i="1"/>
  <c r="O880" i="1"/>
  <c r="K881" i="1"/>
  <c r="L881" i="1"/>
  <c r="M881" i="1"/>
  <c r="N881" i="1"/>
  <c r="O881" i="1"/>
  <c r="K882" i="1"/>
  <c r="L882" i="1"/>
  <c r="M882" i="1"/>
  <c r="N882" i="1"/>
  <c r="O882" i="1"/>
  <c r="K883" i="1"/>
  <c r="L883" i="1"/>
  <c r="M883" i="1"/>
  <c r="N883" i="1"/>
  <c r="O883" i="1"/>
  <c r="K884" i="1"/>
  <c r="L884" i="1"/>
  <c r="M884" i="1"/>
  <c r="N884" i="1"/>
  <c r="O884" i="1"/>
  <c r="K885" i="1"/>
  <c r="L885" i="1"/>
  <c r="M885" i="1"/>
  <c r="N885" i="1"/>
  <c r="O885" i="1"/>
  <c r="K886" i="1"/>
  <c r="L886" i="1"/>
  <c r="M886" i="1"/>
  <c r="N886" i="1"/>
  <c r="O886" i="1"/>
  <c r="K887" i="1"/>
  <c r="L887" i="1"/>
  <c r="M887" i="1"/>
  <c r="N887" i="1"/>
  <c r="O887" i="1"/>
  <c r="K888" i="1"/>
  <c r="L888" i="1"/>
  <c r="M888" i="1"/>
  <c r="N888" i="1"/>
  <c r="O888" i="1"/>
  <c r="K889" i="1"/>
  <c r="L889" i="1"/>
  <c r="M889" i="1"/>
  <c r="N889" i="1"/>
  <c r="O889" i="1"/>
  <c r="K890" i="1"/>
  <c r="L890" i="1"/>
  <c r="M890" i="1"/>
  <c r="N890" i="1"/>
  <c r="O890" i="1"/>
  <c r="K891" i="1"/>
  <c r="L891" i="1"/>
  <c r="M891" i="1"/>
  <c r="N891" i="1"/>
  <c r="O891" i="1"/>
  <c r="K892" i="1"/>
  <c r="L892" i="1"/>
  <c r="M892" i="1"/>
  <c r="N892" i="1"/>
  <c r="O892" i="1"/>
  <c r="K893" i="1"/>
  <c r="L893" i="1"/>
  <c r="M893" i="1"/>
  <c r="N893" i="1"/>
  <c r="O893" i="1"/>
  <c r="K894" i="1"/>
  <c r="L894" i="1"/>
  <c r="M894" i="1"/>
  <c r="N894" i="1"/>
  <c r="O894" i="1"/>
  <c r="K895" i="1"/>
  <c r="L895" i="1"/>
  <c r="M895" i="1"/>
  <c r="N895" i="1"/>
  <c r="O895" i="1"/>
  <c r="K896" i="1"/>
  <c r="L896" i="1"/>
  <c r="M896" i="1"/>
  <c r="N896" i="1"/>
  <c r="O896" i="1"/>
  <c r="K897" i="1"/>
  <c r="L897" i="1"/>
  <c r="M897" i="1"/>
  <c r="N897" i="1"/>
  <c r="O897" i="1"/>
  <c r="K898" i="1"/>
  <c r="L898" i="1"/>
  <c r="M898" i="1"/>
  <c r="N898" i="1"/>
  <c r="O898" i="1"/>
  <c r="K899" i="1"/>
  <c r="L899" i="1"/>
  <c r="M899" i="1"/>
  <c r="N899" i="1"/>
  <c r="O899" i="1"/>
  <c r="K901" i="1"/>
  <c r="L901" i="1"/>
  <c r="M901" i="1"/>
  <c r="N901" i="1"/>
  <c r="O901" i="1"/>
  <c r="K902" i="1"/>
  <c r="L902" i="1"/>
  <c r="M902" i="1"/>
  <c r="N902" i="1"/>
  <c r="O902" i="1"/>
  <c r="K903" i="1"/>
  <c r="L903" i="1"/>
  <c r="M903" i="1"/>
  <c r="N903" i="1"/>
  <c r="O903" i="1"/>
  <c r="K904" i="1"/>
  <c r="L904" i="1"/>
  <c r="M904" i="1"/>
  <c r="N904" i="1"/>
  <c r="O904" i="1"/>
  <c r="K905" i="1"/>
  <c r="L905" i="1"/>
  <c r="M905" i="1"/>
  <c r="N905" i="1"/>
  <c r="O905" i="1"/>
  <c r="K906" i="1"/>
  <c r="L906" i="1"/>
  <c r="M906" i="1"/>
  <c r="N906" i="1"/>
  <c r="O906" i="1"/>
  <c r="K907" i="1"/>
  <c r="L907" i="1"/>
  <c r="M907" i="1"/>
  <c r="N907" i="1"/>
  <c r="O907" i="1"/>
  <c r="K908" i="1"/>
  <c r="L908" i="1"/>
  <c r="M908" i="1"/>
  <c r="N908" i="1"/>
  <c r="O908" i="1"/>
  <c r="K909" i="1"/>
  <c r="L909" i="1"/>
  <c r="M909" i="1"/>
  <c r="N909" i="1"/>
  <c r="O909" i="1"/>
  <c r="K910" i="1"/>
  <c r="L910" i="1"/>
  <c r="M910" i="1"/>
  <c r="N910" i="1"/>
  <c r="O910" i="1"/>
  <c r="K911" i="1"/>
  <c r="L911" i="1"/>
  <c r="M911" i="1"/>
  <c r="N911" i="1"/>
  <c r="O911" i="1"/>
  <c r="K912" i="1"/>
  <c r="L912" i="1"/>
  <c r="M912" i="1"/>
  <c r="N912" i="1"/>
  <c r="O912" i="1"/>
  <c r="K913" i="1"/>
  <c r="L913" i="1"/>
  <c r="M913" i="1"/>
  <c r="N913" i="1"/>
  <c r="O913" i="1"/>
  <c r="K914" i="1"/>
  <c r="L914" i="1"/>
  <c r="M914" i="1"/>
  <c r="N914" i="1"/>
  <c r="O914" i="1"/>
  <c r="K915" i="1"/>
  <c r="L915" i="1"/>
  <c r="M915" i="1"/>
  <c r="N915" i="1"/>
  <c r="O915" i="1"/>
  <c r="K916" i="1"/>
  <c r="L916" i="1"/>
  <c r="M916" i="1"/>
  <c r="N916" i="1"/>
  <c r="O916" i="1"/>
  <c r="K917" i="1"/>
  <c r="L917" i="1"/>
  <c r="M917" i="1"/>
  <c r="N917" i="1"/>
  <c r="O917" i="1"/>
  <c r="K918" i="1"/>
  <c r="L918" i="1"/>
  <c r="M918" i="1"/>
  <c r="N918" i="1"/>
  <c r="O918" i="1"/>
  <c r="K919" i="1"/>
  <c r="L919" i="1"/>
  <c r="M919" i="1"/>
  <c r="N919" i="1"/>
  <c r="O919" i="1"/>
  <c r="K920" i="1"/>
  <c r="L920" i="1"/>
  <c r="M920" i="1"/>
  <c r="N920" i="1"/>
  <c r="O920" i="1"/>
  <c r="K921" i="1"/>
  <c r="L921" i="1"/>
  <c r="M921" i="1"/>
  <c r="N921" i="1"/>
  <c r="O921" i="1"/>
  <c r="K922" i="1"/>
  <c r="L922" i="1"/>
  <c r="M922" i="1"/>
  <c r="N922" i="1"/>
  <c r="O922" i="1"/>
  <c r="K923" i="1"/>
  <c r="L923" i="1"/>
  <c r="M923" i="1"/>
  <c r="N923" i="1"/>
  <c r="O923" i="1"/>
  <c r="K924" i="1"/>
  <c r="L924" i="1"/>
  <c r="M924" i="1"/>
  <c r="N924" i="1"/>
  <c r="O924" i="1"/>
  <c r="K925" i="1"/>
  <c r="L925" i="1"/>
  <c r="M925" i="1"/>
  <c r="N925" i="1"/>
  <c r="O925" i="1"/>
  <c r="K926" i="1"/>
  <c r="L926" i="1"/>
  <c r="M926" i="1"/>
  <c r="N926" i="1"/>
  <c r="O926" i="1"/>
  <c r="K927" i="1"/>
  <c r="L927" i="1"/>
  <c r="M927" i="1"/>
  <c r="N927" i="1"/>
  <c r="O927" i="1"/>
  <c r="K928" i="1"/>
  <c r="L928" i="1"/>
  <c r="M928" i="1"/>
  <c r="N928" i="1"/>
  <c r="O928" i="1"/>
  <c r="K929" i="1"/>
  <c r="L929" i="1"/>
  <c r="M929" i="1"/>
  <c r="N929" i="1"/>
  <c r="O929" i="1"/>
  <c r="K930" i="1"/>
  <c r="L930" i="1"/>
  <c r="M930" i="1"/>
  <c r="N930" i="1"/>
  <c r="O930" i="1"/>
  <c r="K931" i="1"/>
  <c r="L931" i="1"/>
  <c r="M931" i="1"/>
  <c r="N931" i="1"/>
  <c r="O931" i="1"/>
  <c r="K932" i="1"/>
  <c r="L932" i="1"/>
  <c r="M932" i="1"/>
  <c r="N932" i="1"/>
  <c r="O932" i="1"/>
  <c r="K933" i="1"/>
  <c r="L933" i="1"/>
  <c r="M933" i="1"/>
  <c r="N933" i="1"/>
  <c r="O933" i="1"/>
  <c r="K934" i="1"/>
  <c r="L934" i="1"/>
  <c r="M934" i="1"/>
  <c r="N934" i="1"/>
  <c r="O934" i="1"/>
  <c r="K935" i="1"/>
  <c r="L935" i="1"/>
  <c r="M935" i="1"/>
  <c r="N935" i="1"/>
  <c r="O935" i="1"/>
  <c r="K936" i="1"/>
  <c r="L936" i="1"/>
  <c r="M936" i="1"/>
  <c r="N936" i="1"/>
  <c r="O936" i="1"/>
  <c r="K937" i="1"/>
  <c r="L937" i="1"/>
  <c r="M937" i="1"/>
  <c r="N937" i="1"/>
  <c r="O937" i="1"/>
  <c r="K938" i="1"/>
  <c r="L938" i="1"/>
  <c r="M938" i="1"/>
  <c r="N938" i="1"/>
  <c r="O938" i="1"/>
  <c r="K939" i="1"/>
  <c r="L939" i="1"/>
  <c r="M939" i="1"/>
  <c r="N939" i="1"/>
  <c r="O939" i="1"/>
  <c r="K940" i="1"/>
  <c r="L940" i="1"/>
  <c r="M940" i="1"/>
  <c r="N940" i="1"/>
  <c r="O940" i="1"/>
  <c r="K941" i="1"/>
  <c r="L941" i="1"/>
  <c r="M941" i="1"/>
  <c r="N941" i="1"/>
  <c r="O941" i="1"/>
  <c r="K942" i="1"/>
  <c r="L942" i="1"/>
  <c r="M942" i="1"/>
  <c r="N942" i="1"/>
  <c r="O942" i="1"/>
  <c r="K943" i="1"/>
  <c r="L943" i="1"/>
  <c r="M943" i="1"/>
  <c r="N943" i="1"/>
  <c r="O943" i="1"/>
  <c r="K944" i="1"/>
  <c r="L944" i="1"/>
  <c r="M944" i="1"/>
  <c r="N944" i="1"/>
  <c r="O944" i="1"/>
  <c r="K945" i="1"/>
  <c r="L945" i="1"/>
  <c r="M945" i="1"/>
  <c r="N945" i="1"/>
  <c r="O945" i="1"/>
  <c r="K946" i="1"/>
  <c r="L946" i="1"/>
  <c r="M946" i="1"/>
  <c r="N946" i="1"/>
  <c r="O946" i="1"/>
  <c r="K947" i="1"/>
  <c r="L947" i="1"/>
  <c r="M947" i="1"/>
  <c r="N947" i="1"/>
  <c r="O947" i="1"/>
  <c r="K948" i="1"/>
  <c r="L948" i="1"/>
  <c r="M948" i="1"/>
  <c r="N948" i="1"/>
  <c r="O948" i="1"/>
  <c r="K950" i="1"/>
  <c r="L950" i="1"/>
  <c r="M950" i="1"/>
  <c r="N950" i="1"/>
  <c r="O950" i="1"/>
  <c r="K951" i="1"/>
  <c r="L951" i="1"/>
  <c r="M951" i="1"/>
  <c r="N951" i="1"/>
  <c r="O951" i="1"/>
  <c r="K952" i="1"/>
  <c r="L952" i="1"/>
  <c r="M952" i="1"/>
  <c r="N952" i="1"/>
  <c r="O952" i="1"/>
  <c r="K953" i="1"/>
  <c r="L953" i="1"/>
  <c r="M953" i="1"/>
  <c r="N953" i="1"/>
  <c r="O953" i="1"/>
  <c r="K954" i="1"/>
  <c r="L954" i="1"/>
  <c r="M954" i="1"/>
  <c r="N954" i="1"/>
  <c r="O954" i="1"/>
  <c r="K955" i="1"/>
  <c r="L955" i="1"/>
  <c r="M955" i="1"/>
  <c r="N955" i="1"/>
  <c r="O955" i="1"/>
  <c r="K956" i="1"/>
  <c r="L956" i="1"/>
  <c r="M956" i="1"/>
  <c r="N956" i="1"/>
  <c r="O956" i="1"/>
  <c r="K957" i="1"/>
  <c r="L957" i="1"/>
  <c r="M957" i="1"/>
  <c r="N957" i="1"/>
  <c r="O957" i="1"/>
  <c r="K958" i="1"/>
  <c r="L958" i="1"/>
  <c r="M958" i="1"/>
  <c r="N958" i="1"/>
  <c r="O958" i="1"/>
  <c r="K959" i="1"/>
  <c r="L959" i="1"/>
  <c r="M959" i="1"/>
  <c r="N959" i="1"/>
  <c r="O959" i="1"/>
  <c r="K960" i="1"/>
  <c r="L960" i="1"/>
  <c r="M960" i="1"/>
  <c r="N960" i="1"/>
  <c r="O960" i="1"/>
  <c r="K961" i="1"/>
  <c r="L961" i="1"/>
  <c r="M961" i="1"/>
  <c r="N961" i="1"/>
  <c r="O961" i="1"/>
  <c r="K962" i="1"/>
  <c r="L962" i="1"/>
  <c r="M962" i="1"/>
  <c r="N962" i="1"/>
  <c r="O962" i="1"/>
  <c r="K963" i="1"/>
  <c r="L963" i="1"/>
  <c r="M963" i="1"/>
  <c r="N963" i="1"/>
  <c r="O963" i="1"/>
  <c r="K964" i="1"/>
  <c r="L964" i="1"/>
  <c r="M964" i="1"/>
  <c r="N964" i="1"/>
  <c r="O964" i="1"/>
  <c r="K965" i="1"/>
  <c r="L965" i="1"/>
  <c r="M965" i="1"/>
  <c r="N965" i="1"/>
  <c r="O965" i="1"/>
  <c r="K966" i="1"/>
  <c r="L966" i="1"/>
  <c r="M966" i="1"/>
  <c r="N966" i="1"/>
  <c r="O966" i="1"/>
  <c r="K967" i="1"/>
  <c r="L967" i="1"/>
  <c r="M967" i="1"/>
  <c r="N967" i="1"/>
  <c r="O967" i="1"/>
  <c r="K968" i="1"/>
  <c r="L968" i="1"/>
  <c r="M968" i="1"/>
  <c r="N968" i="1"/>
  <c r="O968" i="1"/>
  <c r="K969" i="1"/>
  <c r="L969" i="1"/>
  <c r="M969" i="1"/>
  <c r="N969" i="1"/>
  <c r="O969" i="1"/>
  <c r="K970" i="1"/>
  <c r="L970" i="1"/>
  <c r="M970" i="1"/>
  <c r="N970" i="1"/>
  <c r="O970" i="1"/>
  <c r="K971" i="1"/>
  <c r="L971" i="1"/>
  <c r="M971" i="1"/>
  <c r="N971" i="1"/>
  <c r="O971" i="1"/>
  <c r="K972" i="1"/>
  <c r="L972" i="1"/>
  <c r="M972" i="1"/>
  <c r="N972" i="1"/>
  <c r="O972" i="1"/>
  <c r="K973" i="1"/>
  <c r="L973" i="1"/>
  <c r="M973" i="1"/>
  <c r="N973" i="1"/>
  <c r="O973" i="1"/>
  <c r="K974" i="1"/>
  <c r="L974" i="1"/>
  <c r="M974" i="1"/>
  <c r="N974" i="1"/>
  <c r="O974" i="1"/>
  <c r="K975" i="1"/>
  <c r="L975" i="1"/>
  <c r="M975" i="1"/>
  <c r="N975" i="1"/>
  <c r="O975" i="1"/>
  <c r="K976" i="1"/>
  <c r="L976" i="1"/>
  <c r="M976" i="1"/>
  <c r="N976" i="1"/>
  <c r="O976" i="1"/>
  <c r="K977" i="1"/>
  <c r="L977" i="1"/>
  <c r="M977" i="1"/>
  <c r="N977" i="1"/>
  <c r="O977" i="1"/>
  <c r="K979" i="1"/>
  <c r="L979" i="1"/>
  <c r="M979" i="1"/>
  <c r="N979" i="1"/>
  <c r="O979" i="1"/>
  <c r="K980" i="1"/>
  <c r="L980" i="1"/>
  <c r="M980" i="1"/>
  <c r="N980" i="1"/>
  <c r="O980" i="1"/>
  <c r="K981" i="1"/>
  <c r="L981" i="1"/>
  <c r="M981" i="1"/>
  <c r="N981" i="1"/>
  <c r="O981" i="1"/>
  <c r="K982" i="1"/>
  <c r="L982" i="1"/>
  <c r="M982" i="1"/>
  <c r="N982" i="1"/>
  <c r="O982" i="1"/>
  <c r="K983" i="1"/>
  <c r="L983" i="1"/>
  <c r="M983" i="1"/>
  <c r="N983" i="1"/>
  <c r="O983" i="1"/>
  <c r="K984" i="1"/>
  <c r="L984" i="1"/>
  <c r="M984" i="1"/>
  <c r="N984" i="1"/>
  <c r="O984" i="1"/>
  <c r="K985" i="1"/>
  <c r="L985" i="1"/>
  <c r="M985" i="1"/>
  <c r="N985" i="1"/>
  <c r="O985" i="1"/>
  <c r="K986" i="1"/>
  <c r="L986" i="1"/>
  <c r="M986" i="1"/>
  <c r="N986" i="1"/>
  <c r="O986" i="1"/>
  <c r="K987" i="1"/>
  <c r="L987" i="1"/>
  <c r="M987" i="1"/>
  <c r="N987" i="1"/>
  <c r="O987" i="1"/>
  <c r="K988" i="1"/>
  <c r="L988" i="1"/>
  <c r="M988" i="1"/>
  <c r="N988" i="1"/>
  <c r="O988" i="1"/>
  <c r="K989" i="1"/>
  <c r="L989" i="1"/>
  <c r="M989" i="1"/>
  <c r="N989" i="1"/>
  <c r="O989" i="1"/>
  <c r="K990" i="1"/>
  <c r="L990" i="1"/>
  <c r="M990" i="1"/>
  <c r="N990" i="1"/>
  <c r="O990" i="1"/>
  <c r="K991" i="1"/>
  <c r="L991" i="1"/>
  <c r="M991" i="1"/>
  <c r="N991" i="1"/>
  <c r="O991" i="1"/>
  <c r="K992" i="1"/>
  <c r="L992" i="1"/>
  <c r="M992" i="1"/>
  <c r="N992" i="1"/>
  <c r="O992" i="1"/>
  <c r="K993" i="1"/>
  <c r="L993" i="1"/>
  <c r="M993" i="1"/>
  <c r="N993" i="1"/>
  <c r="O993" i="1"/>
  <c r="K994" i="1"/>
  <c r="L994" i="1"/>
  <c r="M994" i="1"/>
  <c r="N994" i="1"/>
  <c r="O994" i="1"/>
  <c r="K995" i="1"/>
  <c r="L995" i="1"/>
  <c r="M995" i="1"/>
  <c r="N995" i="1"/>
  <c r="O995" i="1"/>
  <c r="K996" i="1"/>
  <c r="L996" i="1"/>
  <c r="M996" i="1"/>
  <c r="N996" i="1"/>
  <c r="O996" i="1"/>
  <c r="K998" i="1"/>
  <c r="L998" i="1"/>
  <c r="M998" i="1"/>
  <c r="N998" i="1"/>
  <c r="O998" i="1"/>
  <c r="K999" i="1"/>
  <c r="L999" i="1"/>
  <c r="M999" i="1"/>
  <c r="N999" i="1"/>
  <c r="O999" i="1"/>
  <c r="K1000" i="1"/>
  <c r="L1000" i="1"/>
  <c r="M1000" i="1"/>
  <c r="N1000" i="1"/>
  <c r="O1000" i="1"/>
  <c r="K1001" i="1"/>
  <c r="L1001" i="1"/>
  <c r="M1001" i="1"/>
  <c r="N1001" i="1"/>
  <c r="O1001" i="1"/>
  <c r="K1002" i="1"/>
  <c r="L1002" i="1"/>
  <c r="M1002" i="1"/>
  <c r="N1002" i="1"/>
  <c r="O1002" i="1"/>
  <c r="K1003" i="1"/>
  <c r="L1003" i="1"/>
  <c r="M1003" i="1"/>
  <c r="N1003" i="1"/>
  <c r="O1003" i="1"/>
  <c r="K1004" i="1"/>
  <c r="L1004" i="1"/>
  <c r="M1004" i="1"/>
  <c r="N1004" i="1"/>
  <c r="O1004" i="1"/>
  <c r="K1005" i="1"/>
  <c r="L1005" i="1"/>
  <c r="M1005" i="1"/>
  <c r="N1005" i="1"/>
  <c r="O1005" i="1"/>
  <c r="K1006" i="1"/>
  <c r="L1006" i="1"/>
  <c r="M1006" i="1"/>
  <c r="N1006" i="1"/>
  <c r="O1006" i="1"/>
  <c r="K1007" i="1"/>
  <c r="L1007" i="1"/>
  <c r="M1007" i="1"/>
  <c r="N1007" i="1"/>
  <c r="O1007" i="1"/>
  <c r="K1008" i="1"/>
  <c r="L1008" i="1"/>
  <c r="M1008" i="1"/>
  <c r="N1008" i="1"/>
  <c r="O1008" i="1"/>
  <c r="K1009" i="1"/>
  <c r="L1009" i="1"/>
  <c r="M1009" i="1"/>
  <c r="N1009" i="1"/>
  <c r="O1009" i="1"/>
  <c r="K1010" i="1"/>
  <c r="L1010" i="1"/>
  <c r="M1010" i="1"/>
  <c r="N1010" i="1"/>
  <c r="O1010" i="1"/>
  <c r="K1011" i="1"/>
  <c r="L1011" i="1"/>
  <c r="M1011" i="1"/>
  <c r="N1011" i="1"/>
  <c r="O1011" i="1"/>
  <c r="K1013" i="1"/>
  <c r="L1013" i="1"/>
  <c r="M1013" i="1"/>
  <c r="N1013" i="1"/>
  <c r="O1013" i="1"/>
  <c r="K1014" i="1"/>
  <c r="L1014" i="1"/>
  <c r="M1014" i="1"/>
  <c r="N1014" i="1"/>
  <c r="O1014" i="1"/>
  <c r="K1015" i="1"/>
  <c r="L1015" i="1"/>
  <c r="M1015" i="1"/>
  <c r="N1015" i="1"/>
  <c r="O1015" i="1"/>
  <c r="K1016" i="1"/>
  <c r="L1016" i="1"/>
  <c r="M1016" i="1"/>
  <c r="N1016" i="1"/>
  <c r="O1016" i="1"/>
  <c r="K1017" i="1"/>
  <c r="L1017" i="1"/>
  <c r="M1017" i="1"/>
  <c r="N1017" i="1"/>
  <c r="O1017" i="1"/>
  <c r="K1018" i="1"/>
  <c r="L1018" i="1"/>
  <c r="M1018" i="1"/>
  <c r="N1018" i="1"/>
  <c r="O1018" i="1"/>
  <c r="K1019" i="1"/>
  <c r="L1019" i="1"/>
  <c r="M1019" i="1"/>
  <c r="N1019" i="1"/>
  <c r="O1019" i="1"/>
  <c r="K1020" i="1"/>
  <c r="L1020" i="1"/>
  <c r="M1020" i="1"/>
  <c r="N1020" i="1"/>
  <c r="O1020" i="1"/>
  <c r="K1021" i="1"/>
  <c r="L1021" i="1"/>
  <c r="M1021" i="1"/>
  <c r="N1021" i="1"/>
  <c r="O1021" i="1"/>
  <c r="K1022" i="1"/>
  <c r="L1022" i="1"/>
  <c r="M1022" i="1"/>
  <c r="N1022" i="1"/>
  <c r="O1022" i="1"/>
  <c r="K1023" i="1"/>
  <c r="L1023" i="1"/>
  <c r="M1023" i="1"/>
  <c r="N1023" i="1"/>
  <c r="O1023" i="1"/>
  <c r="K1024" i="1"/>
  <c r="L1024" i="1"/>
  <c r="M1024" i="1"/>
  <c r="N1024" i="1"/>
  <c r="O1024" i="1"/>
  <c r="K1025" i="1"/>
  <c r="L1025" i="1"/>
  <c r="M1025" i="1"/>
  <c r="N1025" i="1"/>
  <c r="O1025" i="1"/>
  <c r="K1026" i="1"/>
  <c r="L1026" i="1"/>
  <c r="M1026" i="1"/>
  <c r="N1026" i="1"/>
  <c r="O1026" i="1"/>
  <c r="K1027" i="1"/>
  <c r="L1027" i="1"/>
  <c r="M1027" i="1"/>
  <c r="N1027" i="1"/>
  <c r="O1027" i="1"/>
  <c r="K1028" i="1"/>
  <c r="L1028" i="1"/>
  <c r="M1028" i="1"/>
  <c r="N1028" i="1"/>
  <c r="O1028" i="1"/>
  <c r="K1029" i="1"/>
  <c r="L1029" i="1"/>
  <c r="M1029" i="1"/>
  <c r="N1029" i="1"/>
  <c r="O1029" i="1"/>
  <c r="K1030" i="1"/>
  <c r="L1030" i="1"/>
  <c r="M1030" i="1"/>
  <c r="N1030" i="1"/>
  <c r="O1030" i="1"/>
  <c r="K1031" i="1"/>
  <c r="L1031" i="1"/>
  <c r="M1031" i="1"/>
  <c r="N1031" i="1"/>
  <c r="O1031" i="1"/>
  <c r="K1032" i="1"/>
  <c r="L1032" i="1"/>
  <c r="M1032" i="1"/>
  <c r="N1032" i="1"/>
  <c r="O1032" i="1"/>
  <c r="K1033" i="1"/>
  <c r="L1033" i="1"/>
  <c r="M1033" i="1"/>
  <c r="N1033" i="1"/>
  <c r="O1033" i="1"/>
  <c r="K1034" i="1"/>
  <c r="L1034" i="1"/>
  <c r="M1034" i="1"/>
  <c r="N1034" i="1"/>
  <c r="O1034" i="1"/>
  <c r="K1035" i="1"/>
  <c r="L1035" i="1"/>
  <c r="M1035" i="1"/>
  <c r="N1035" i="1"/>
  <c r="O1035" i="1"/>
  <c r="K1036" i="1"/>
  <c r="L1036" i="1"/>
  <c r="M1036" i="1"/>
  <c r="N1036" i="1"/>
  <c r="O1036" i="1"/>
  <c r="K1037" i="1"/>
  <c r="L1037" i="1"/>
  <c r="M1037" i="1"/>
  <c r="N1037" i="1"/>
  <c r="O1037" i="1"/>
  <c r="K1038" i="1"/>
  <c r="L1038" i="1"/>
  <c r="M1038" i="1"/>
  <c r="N1038" i="1"/>
  <c r="O1038" i="1"/>
  <c r="K1039" i="1"/>
  <c r="L1039" i="1"/>
  <c r="M1039" i="1"/>
  <c r="N1039" i="1"/>
  <c r="O1039" i="1"/>
  <c r="K1040" i="1"/>
  <c r="L1040" i="1"/>
  <c r="M1040" i="1"/>
  <c r="N1040" i="1"/>
  <c r="O1040" i="1"/>
  <c r="K1041" i="1"/>
  <c r="L1041" i="1"/>
  <c r="M1041" i="1"/>
  <c r="N1041" i="1"/>
  <c r="O1041" i="1"/>
  <c r="K1042" i="1"/>
  <c r="L1042" i="1"/>
  <c r="M1042" i="1"/>
  <c r="N1042" i="1"/>
  <c r="O1042" i="1"/>
  <c r="K1043" i="1"/>
  <c r="L1043" i="1"/>
  <c r="M1043" i="1"/>
  <c r="N1043" i="1"/>
  <c r="O1043" i="1"/>
  <c r="K1044" i="1"/>
  <c r="L1044" i="1"/>
  <c r="M1044" i="1"/>
  <c r="N1044" i="1"/>
  <c r="O1044" i="1"/>
  <c r="K1045" i="1"/>
  <c r="L1045" i="1"/>
  <c r="M1045" i="1"/>
  <c r="N1045" i="1"/>
  <c r="O1045" i="1"/>
  <c r="K1046" i="1"/>
  <c r="L1046" i="1"/>
  <c r="M1046" i="1"/>
  <c r="N1046" i="1"/>
  <c r="O1046" i="1"/>
  <c r="K1047" i="1"/>
  <c r="L1047" i="1"/>
  <c r="M1047" i="1"/>
  <c r="N1047" i="1"/>
  <c r="O1047" i="1"/>
  <c r="K1048" i="1"/>
  <c r="L1048" i="1"/>
  <c r="M1048" i="1"/>
  <c r="N1048" i="1"/>
  <c r="O1048" i="1"/>
  <c r="K1049" i="1"/>
  <c r="L1049" i="1"/>
  <c r="M1049" i="1"/>
  <c r="N1049" i="1"/>
  <c r="O1049" i="1"/>
  <c r="K1051" i="1"/>
  <c r="L1051" i="1"/>
  <c r="M1051" i="1"/>
  <c r="N1051" i="1"/>
  <c r="O1051" i="1"/>
  <c r="K1052" i="1"/>
  <c r="L1052" i="1"/>
  <c r="M1052" i="1"/>
  <c r="N1052" i="1"/>
  <c r="O1052" i="1"/>
  <c r="K1053" i="1"/>
  <c r="L1053" i="1"/>
  <c r="M1053" i="1"/>
  <c r="N1053" i="1"/>
  <c r="O1053" i="1"/>
  <c r="K1054" i="1"/>
  <c r="L1054" i="1"/>
  <c r="M1054" i="1"/>
  <c r="N1054" i="1"/>
  <c r="O1054" i="1"/>
  <c r="K1055" i="1"/>
  <c r="L1055" i="1"/>
  <c r="M1055" i="1"/>
  <c r="N1055" i="1"/>
  <c r="O1055" i="1"/>
  <c r="K1056" i="1"/>
  <c r="L1056" i="1"/>
  <c r="M1056" i="1"/>
  <c r="N1056" i="1"/>
  <c r="O1056" i="1"/>
  <c r="K1057" i="1"/>
  <c r="L1057" i="1"/>
  <c r="M1057" i="1"/>
  <c r="N1057" i="1"/>
  <c r="O1057" i="1"/>
  <c r="K1058" i="1"/>
  <c r="L1058" i="1"/>
  <c r="M1058" i="1"/>
  <c r="N1058" i="1"/>
  <c r="O1058" i="1"/>
  <c r="K1059" i="1"/>
  <c r="L1059" i="1"/>
  <c r="M1059" i="1"/>
  <c r="N1059" i="1"/>
  <c r="O1059" i="1"/>
  <c r="K1060" i="1"/>
  <c r="L1060" i="1"/>
  <c r="M1060" i="1"/>
  <c r="N1060" i="1"/>
  <c r="O1060" i="1"/>
  <c r="K1061" i="1"/>
  <c r="L1061" i="1"/>
  <c r="M1061" i="1"/>
  <c r="N1061" i="1"/>
  <c r="O1061" i="1"/>
  <c r="K1062" i="1"/>
  <c r="L1062" i="1"/>
  <c r="M1062" i="1"/>
  <c r="N1062" i="1"/>
  <c r="O1062" i="1"/>
  <c r="K1063" i="1"/>
  <c r="L1063" i="1"/>
  <c r="M1063" i="1"/>
  <c r="N1063" i="1"/>
  <c r="O1063" i="1"/>
  <c r="K1064" i="1"/>
  <c r="L1064" i="1"/>
  <c r="M1064" i="1"/>
  <c r="N1064" i="1"/>
  <c r="O1064" i="1"/>
  <c r="K1065" i="1"/>
  <c r="L1065" i="1"/>
  <c r="M1065" i="1"/>
  <c r="N1065" i="1"/>
  <c r="O1065" i="1"/>
  <c r="K1066" i="1"/>
  <c r="L1066" i="1"/>
  <c r="M1066" i="1"/>
  <c r="N1066" i="1"/>
  <c r="O1066" i="1"/>
  <c r="K1067" i="1"/>
  <c r="L1067" i="1"/>
  <c r="M1067" i="1"/>
  <c r="N1067" i="1"/>
  <c r="O1067" i="1"/>
  <c r="K1068" i="1"/>
  <c r="L1068" i="1"/>
  <c r="M1068" i="1"/>
  <c r="N1068" i="1"/>
  <c r="O1068" i="1"/>
  <c r="K1069" i="1"/>
  <c r="L1069" i="1"/>
  <c r="M1069" i="1"/>
  <c r="N1069" i="1"/>
  <c r="O1069" i="1"/>
  <c r="K1070" i="1"/>
  <c r="L1070" i="1"/>
  <c r="M1070" i="1"/>
  <c r="N1070" i="1"/>
  <c r="O1070" i="1"/>
  <c r="K1071" i="1"/>
  <c r="L1071" i="1"/>
  <c r="M1071" i="1"/>
  <c r="N1071" i="1"/>
  <c r="O1071" i="1"/>
  <c r="K1072" i="1"/>
  <c r="L1072" i="1"/>
  <c r="M1072" i="1"/>
  <c r="N1072" i="1"/>
  <c r="O1072" i="1"/>
  <c r="K1073" i="1"/>
  <c r="L1073" i="1"/>
  <c r="M1073" i="1"/>
  <c r="N1073" i="1"/>
  <c r="O1073" i="1"/>
  <c r="K1074" i="1"/>
  <c r="L1074" i="1"/>
  <c r="M1074" i="1"/>
  <c r="N1074" i="1"/>
  <c r="O1074" i="1"/>
  <c r="K1075" i="1"/>
  <c r="L1075" i="1"/>
  <c r="M1075" i="1"/>
  <c r="N1075" i="1"/>
  <c r="O1075" i="1"/>
  <c r="K1076" i="1"/>
  <c r="L1076" i="1"/>
  <c r="M1076" i="1"/>
  <c r="N1076" i="1"/>
  <c r="O1076" i="1"/>
  <c r="K1077" i="1"/>
  <c r="L1077" i="1"/>
  <c r="M1077" i="1"/>
  <c r="N1077" i="1"/>
  <c r="O1077" i="1"/>
  <c r="K1078" i="1"/>
  <c r="L1078" i="1"/>
  <c r="M1078" i="1"/>
  <c r="N1078" i="1"/>
  <c r="O1078" i="1"/>
  <c r="K1079" i="1"/>
  <c r="L1079" i="1"/>
  <c r="M1079" i="1"/>
  <c r="N1079" i="1"/>
  <c r="O1079" i="1"/>
  <c r="K1080" i="1"/>
  <c r="L1080" i="1"/>
  <c r="M1080" i="1"/>
  <c r="N1080" i="1"/>
  <c r="O1080" i="1"/>
  <c r="K1081" i="1"/>
  <c r="L1081" i="1"/>
  <c r="M1081" i="1"/>
  <c r="N1081" i="1"/>
  <c r="O1081" i="1"/>
  <c r="K1082" i="1"/>
  <c r="L1082" i="1"/>
  <c r="M1082" i="1"/>
  <c r="N1082" i="1"/>
  <c r="O1082" i="1"/>
  <c r="K1083" i="1"/>
  <c r="L1083" i="1"/>
  <c r="M1083" i="1"/>
  <c r="N1083" i="1"/>
  <c r="O1083" i="1"/>
  <c r="K1084" i="1"/>
  <c r="L1084" i="1"/>
  <c r="M1084" i="1"/>
  <c r="N1084" i="1"/>
  <c r="O1084" i="1"/>
  <c r="K1085" i="1"/>
  <c r="L1085" i="1"/>
  <c r="M1085" i="1"/>
  <c r="N1085" i="1"/>
  <c r="O1085" i="1"/>
  <c r="K1087" i="1"/>
  <c r="L1087" i="1"/>
  <c r="M1087" i="1"/>
  <c r="N1087" i="1"/>
  <c r="O1087" i="1"/>
  <c r="K1088" i="1"/>
  <c r="L1088" i="1"/>
  <c r="M1088" i="1"/>
  <c r="N1088" i="1"/>
  <c r="O1088" i="1"/>
  <c r="K1089" i="1"/>
  <c r="L1089" i="1"/>
  <c r="M1089" i="1"/>
  <c r="N1089" i="1"/>
  <c r="O1089" i="1"/>
  <c r="K1090" i="1"/>
  <c r="L1090" i="1"/>
  <c r="M1090" i="1"/>
  <c r="N1090" i="1"/>
  <c r="O1090" i="1"/>
  <c r="K1091" i="1"/>
  <c r="L1091" i="1"/>
  <c r="M1091" i="1"/>
  <c r="N1091" i="1"/>
  <c r="O1091" i="1"/>
  <c r="K1092" i="1"/>
  <c r="L1092" i="1"/>
  <c r="M1092" i="1"/>
  <c r="N1092" i="1"/>
  <c r="O1092" i="1"/>
  <c r="K1093" i="1"/>
  <c r="L1093" i="1"/>
  <c r="M1093" i="1"/>
  <c r="N1093" i="1"/>
  <c r="O1093" i="1"/>
  <c r="K1097" i="1"/>
  <c r="L1097" i="1"/>
  <c r="M1097" i="1"/>
  <c r="N1097" i="1"/>
  <c r="O1097" i="1"/>
  <c r="K1098" i="1"/>
  <c r="L1098" i="1"/>
  <c r="M1098" i="1"/>
  <c r="N1098" i="1"/>
  <c r="O1098" i="1"/>
  <c r="K1099" i="1"/>
  <c r="L1099" i="1"/>
  <c r="M1099" i="1"/>
  <c r="N1099" i="1"/>
  <c r="O1099" i="1"/>
  <c r="K1100" i="1"/>
  <c r="L1100" i="1"/>
  <c r="M1100" i="1"/>
  <c r="N1100" i="1"/>
  <c r="O1100" i="1"/>
  <c r="K1101" i="1"/>
  <c r="L1101" i="1"/>
  <c r="M1101" i="1"/>
  <c r="N1101" i="1"/>
  <c r="O1101" i="1"/>
  <c r="K1102" i="1"/>
  <c r="L1102" i="1"/>
  <c r="M1102" i="1"/>
  <c r="N1102" i="1"/>
  <c r="O1102" i="1"/>
  <c r="K1103" i="1"/>
  <c r="L1103" i="1"/>
  <c r="M1103" i="1"/>
  <c r="N1103" i="1"/>
  <c r="O1103" i="1"/>
  <c r="K1104" i="1"/>
  <c r="L1104" i="1"/>
  <c r="M1104" i="1"/>
  <c r="N1104" i="1"/>
  <c r="O1104" i="1"/>
  <c r="K1105" i="1"/>
  <c r="L1105" i="1"/>
  <c r="M1105" i="1"/>
  <c r="N1105" i="1"/>
  <c r="O1105" i="1"/>
  <c r="K1106" i="1"/>
  <c r="L1106" i="1"/>
  <c r="M1106" i="1"/>
  <c r="N1106" i="1"/>
  <c r="O1106" i="1"/>
  <c r="K1107" i="1"/>
  <c r="L1107" i="1"/>
  <c r="M1107" i="1"/>
  <c r="N1107" i="1"/>
  <c r="O1107" i="1"/>
  <c r="K1108" i="1"/>
  <c r="L1108" i="1"/>
  <c r="M1108" i="1"/>
  <c r="N1108" i="1"/>
  <c r="O1108" i="1"/>
  <c r="K1109" i="1"/>
  <c r="L1109" i="1"/>
  <c r="M1109" i="1"/>
  <c r="N1109" i="1"/>
  <c r="O1109" i="1"/>
  <c r="K1110" i="1"/>
  <c r="L1110" i="1"/>
  <c r="M1110" i="1"/>
  <c r="N1110" i="1"/>
  <c r="O1110" i="1"/>
  <c r="K1111" i="1"/>
  <c r="L1111" i="1"/>
  <c r="M1111" i="1"/>
  <c r="N1111" i="1"/>
  <c r="O1111" i="1"/>
  <c r="K1112" i="1"/>
  <c r="L1112" i="1"/>
  <c r="M1112" i="1"/>
  <c r="N1112" i="1"/>
  <c r="O1112" i="1"/>
  <c r="K1114" i="1"/>
  <c r="L1114" i="1"/>
  <c r="M1114" i="1"/>
  <c r="N1114" i="1"/>
  <c r="O1114" i="1"/>
  <c r="K1115" i="1"/>
  <c r="L1115" i="1"/>
  <c r="M1115" i="1"/>
  <c r="N1115" i="1"/>
  <c r="O1115" i="1"/>
  <c r="K1116" i="1"/>
  <c r="L1116" i="1"/>
  <c r="M1116" i="1"/>
  <c r="N1116" i="1"/>
  <c r="O1116" i="1"/>
  <c r="K1117" i="1"/>
  <c r="L1117" i="1"/>
  <c r="M1117" i="1"/>
  <c r="N1117" i="1"/>
  <c r="O1117" i="1"/>
  <c r="K1118" i="1"/>
  <c r="L1118" i="1"/>
  <c r="M1118" i="1"/>
  <c r="N1118" i="1"/>
  <c r="O1118" i="1"/>
  <c r="K1119" i="1"/>
  <c r="L1119" i="1"/>
  <c r="M1119" i="1"/>
  <c r="N1119" i="1"/>
  <c r="O1119" i="1"/>
  <c r="K1121" i="1"/>
  <c r="L1121" i="1"/>
  <c r="M1121" i="1"/>
  <c r="N1121" i="1"/>
  <c r="O1121" i="1"/>
  <c r="K1122" i="1"/>
  <c r="L1122" i="1"/>
  <c r="M1122" i="1"/>
  <c r="N1122" i="1"/>
  <c r="O1122" i="1"/>
  <c r="K1123" i="1"/>
  <c r="L1123" i="1"/>
  <c r="M1123" i="1"/>
  <c r="N1123" i="1"/>
  <c r="O1123" i="1"/>
  <c r="K1124" i="1"/>
  <c r="L1124" i="1"/>
  <c r="M1124" i="1"/>
  <c r="N1124" i="1"/>
  <c r="O1124" i="1"/>
  <c r="K1125" i="1"/>
  <c r="L1125" i="1"/>
  <c r="M1125" i="1"/>
  <c r="N1125" i="1"/>
  <c r="O1125" i="1"/>
  <c r="K1126" i="1"/>
  <c r="L1126" i="1"/>
  <c r="M1126" i="1"/>
  <c r="N1126" i="1"/>
  <c r="O1126" i="1"/>
  <c r="K1127" i="1"/>
  <c r="L1127" i="1"/>
  <c r="M1127" i="1"/>
  <c r="N1127" i="1"/>
  <c r="O1127" i="1"/>
  <c r="K1128" i="1"/>
  <c r="L1128" i="1"/>
  <c r="M1128" i="1"/>
  <c r="N1128" i="1"/>
  <c r="O1128" i="1"/>
  <c r="K1129" i="1"/>
  <c r="L1129" i="1"/>
  <c r="M1129" i="1"/>
  <c r="N1129" i="1"/>
  <c r="O1129" i="1"/>
  <c r="K1130" i="1"/>
  <c r="L1130" i="1"/>
  <c r="M1130" i="1"/>
  <c r="N1130" i="1"/>
  <c r="O1130" i="1"/>
  <c r="K1131" i="1"/>
  <c r="L1131" i="1"/>
  <c r="M1131" i="1"/>
  <c r="N1131" i="1"/>
  <c r="O1131" i="1"/>
  <c r="K1133" i="1"/>
  <c r="L1133" i="1"/>
  <c r="M1133" i="1"/>
  <c r="N1133" i="1"/>
  <c r="O1133" i="1"/>
  <c r="K1134" i="1"/>
  <c r="L1134" i="1"/>
  <c r="M1134" i="1"/>
  <c r="N1134" i="1"/>
  <c r="O1134" i="1"/>
  <c r="K1135" i="1"/>
  <c r="L1135" i="1"/>
  <c r="M1135" i="1"/>
  <c r="N1135" i="1"/>
  <c r="O1135" i="1"/>
  <c r="K1136" i="1"/>
  <c r="L1136" i="1"/>
  <c r="M1136" i="1"/>
  <c r="N1136" i="1"/>
  <c r="O1136" i="1"/>
  <c r="K1137" i="1"/>
  <c r="L1137" i="1"/>
  <c r="M1137" i="1"/>
  <c r="N1137" i="1"/>
  <c r="O1137" i="1"/>
  <c r="K1138" i="1"/>
  <c r="L1138" i="1"/>
  <c r="M1138" i="1"/>
  <c r="N1138" i="1"/>
  <c r="O1138" i="1"/>
  <c r="K1139" i="1"/>
  <c r="L1139" i="1"/>
  <c r="M1139" i="1"/>
  <c r="N1139" i="1"/>
  <c r="O1139" i="1"/>
  <c r="K1140" i="1"/>
  <c r="L1140" i="1"/>
  <c r="M1140" i="1"/>
  <c r="N1140" i="1"/>
  <c r="O1140" i="1"/>
  <c r="K1141" i="1"/>
  <c r="L1141" i="1"/>
  <c r="M1141" i="1"/>
  <c r="N1141" i="1"/>
  <c r="O1141" i="1"/>
  <c r="K1142" i="1"/>
  <c r="L1142" i="1"/>
  <c r="M1142" i="1"/>
  <c r="N1142" i="1"/>
  <c r="O1142" i="1"/>
  <c r="K1144" i="1"/>
  <c r="L1144" i="1"/>
  <c r="M1144" i="1"/>
  <c r="N1144" i="1"/>
  <c r="O1144" i="1"/>
  <c r="K1145" i="1"/>
  <c r="L1145" i="1"/>
  <c r="M1145" i="1"/>
  <c r="N1145" i="1"/>
  <c r="O1145" i="1"/>
  <c r="K1148" i="1"/>
  <c r="L1148" i="1"/>
  <c r="M1148" i="1"/>
  <c r="N1148" i="1"/>
  <c r="O1148" i="1"/>
  <c r="K1149" i="1"/>
  <c r="L1149" i="1"/>
  <c r="M1149" i="1"/>
  <c r="N1149" i="1"/>
  <c r="O1149" i="1"/>
  <c r="K1150" i="1"/>
  <c r="L1150" i="1"/>
  <c r="M1150" i="1"/>
  <c r="N1150" i="1"/>
  <c r="O1150" i="1"/>
  <c r="K1151" i="1"/>
  <c r="L1151" i="1"/>
  <c r="M1151" i="1"/>
  <c r="N1151" i="1"/>
  <c r="O1151" i="1"/>
  <c r="K1152" i="1"/>
  <c r="L1152" i="1"/>
  <c r="M1152" i="1"/>
  <c r="N1152" i="1"/>
  <c r="O1152" i="1"/>
  <c r="K1156" i="1"/>
  <c r="L1156" i="1"/>
  <c r="M1156" i="1"/>
  <c r="N1156" i="1"/>
  <c r="O1156" i="1"/>
  <c r="K1157" i="1"/>
  <c r="L1157" i="1"/>
  <c r="M1157" i="1"/>
  <c r="N1157" i="1"/>
  <c r="O1157" i="1"/>
  <c r="K1158" i="1"/>
  <c r="L1158" i="1"/>
  <c r="M1158" i="1"/>
  <c r="N1158" i="1"/>
  <c r="O1158" i="1"/>
  <c r="K1159" i="1"/>
  <c r="L1159" i="1"/>
  <c r="M1159" i="1"/>
  <c r="N1159" i="1"/>
  <c r="O1159" i="1"/>
  <c r="K1160" i="1"/>
  <c r="L1160" i="1"/>
  <c r="M1160" i="1"/>
  <c r="N1160" i="1"/>
  <c r="O1160" i="1"/>
  <c r="K1161" i="1"/>
  <c r="L1161" i="1"/>
  <c r="M1161" i="1"/>
  <c r="N1161" i="1"/>
  <c r="O1161" i="1"/>
  <c r="K1162" i="1"/>
  <c r="L1162" i="1"/>
  <c r="M1162" i="1"/>
  <c r="N1162" i="1"/>
  <c r="O1162" i="1"/>
  <c r="K1163" i="1"/>
  <c r="L1163" i="1"/>
  <c r="M1163" i="1"/>
  <c r="N1163" i="1"/>
  <c r="O1163" i="1"/>
  <c r="K1164" i="1"/>
  <c r="L1164" i="1"/>
  <c r="M1164" i="1"/>
  <c r="N1164" i="1"/>
  <c r="O1164" i="1"/>
  <c r="K1165" i="1"/>
  <c r="L1165" i="1"/>
  <c r="M1165" i="1"/>
  <c r="N1165" i="1"/>
  <c r="O1165" i="1"/>
  <c r="K1166" i="1"/>
  <c r="L1166" i="1"/>
  <c r="M1166" i="1"/>
  <c r="N1166" i="1"/>
  <c r="O1166" i="1"/>
  <c r="K1167" i="1"/>
  <c r="L1167" i="1"/>
  <c r="M1167" i="1"/>
  <c r="N1167" i="1"/>
  <c r="O1167" i="1"/>
  <c r="K1170" i="1"/>
  <c r="L1170" i="1"/>
  <c r="M1170" i="1"/>
  <c r="N1170" i="1"/>
  <c r="O1170" i="1"/>
  <c r="K1171" i="1"/>
  <c r="L1171" i="1"/>
  <c r="M1171" i="1"/>
  <c r="N1171" i="1"/>
  <c r="O1171" i="1"/>
  <c r="K1172" i="1"/>
  <c r="L1172" i="1"/>
  <c r="M1172" i="1"/>
  <c r="N1172" i="1"/>
  <c r="O1172" i="1"/>
  <c r="K1173" i="1"/>
  <c r="L1173" i="1"/>
  <c r="M1173" i="1"/>
  <c r="N1173" i="1"/>
  <c r="O1173" i="1"/>
  <c r="K1174" i="1"/>
  <c r="L1174" i="1"/>
  <c r="M1174" i="1"/>
  <c r="N1174" i="1"/>
  <c r="O1174" i="1"/>
  <c r="K1175" i="1"/>
  <c r="L1175" i="1"/>
  <c r="M1175" i="1"/>
  <c r="N1175" i="1"/>
  <c r="O1175" i="1"/>
  <c r="K1176" i="1"/>
  <c r="L1176" i="1"/>
  <c r="M1176" i="1"/>
  <c r="N1176" i="1"/>
  <c r="O1176" i="1"/>
  <c r="K1177" i="1"/>
  <c r="L1177" i="1"/>
  <c r="M1177" i="1"/>
  <c r="N1177" i="1"/>
  <c r="O1177" i="1"/>
  <c r="K1178" i="1"/>
  <c r="L1178" i="1"/>
  <c r="M1178" i="1"/>
  <c r="N1178" i="1"/>
  <c r="O1178" i="1"/>
  <c r="K1180" i="1"/>
  <c r="L1180" i="1"/>
  <c r="M1180" i="1"/>
  <c r="N1180" i="1"/>
  <c r="O1180" i="1"/>
  <c r="K1181" i="1"/>
  <c r="L1181" i="1"/>
  <c r="M1181" i="1"/>
  <c r="N1181" i="1"/>
  <c r="O1181" i="1"/>
  <c r="K1182" i="1"/>
  <c r="L1182" i="1"/>
  <c r="M1182" i="1"/>
  <c r="N1182" i="1"/>
  <c r="O1182" i="1"/>
  <c r="K1183" i="1"/>
  <c r="L1183" i="1"/>
  <c r="M1183" i="1"/>
  <c r="N1183" i="1"/>
  <c r="O1183" i="1"/>
  <c r="K1184" i="1"/>
  <c r="L1184" i="1"/>
  <c r="M1184" i="1"/>
  <c r="N1184" i="1"/>
  <c r="O1184" i="1"/>
  <c r="K1185" i="1"/>
  <c r="L1185" i="1"/>
  <c r="M1185" i="1"/>
  <c r="N1185" i="1"/>
  <c r="O1185" i="1"/>
  <c r="K1187" i="1"/>
  <c r="L1187" i="1"/>
  <c r="M1187" i="1"/>
  <c r="N1187" i="1"/>
  <c r="O1187" i="1"/>
  <c r="K1188" i="1"/>
  <c r="L1188" i="1"/>
  <c r="M1188" i="1"/>
  <c r="N1188" i="1"/>
  <c r="O1188" i="1"/>
  <c r="K1189" i="1"/>
  <c r="L1189" i="1"/>
  <c r="M1189" i="1"/>
  <c r="N1189" i="1"/>
  <c r="O1189" i="1"/>
  <c r="K1190" i="1"/>
  <c r="L1190" i="1"/>
  <c r="M1190" i="1"/>
  <c r="N1190" i="1"/>
  <c r="O1190" i="1"/>
  <c r="K1191" i="1"/>
  <c r="L1191" i="1"/>
  <c r="M1191" i="1"/>
  <c r="N1191" i="1"/>
  <c r="O1191" i="1"/>
  <c r="K1192" i="1"/>
  <c r="L1192" i="1"/>
  <c r="M1192" i="1"/>
  <c r="N1192" i="1"/>
  <c r="O1192" i="1"/>
  <c r="K1194" i="1"/>
  <c r="L1194" i="1"/>
  <c r="M1194" i="1"/>
  <c r="N1194" i="1"/>
  <c r="O1194" i="1"/>
  <c r="K1195" i="1"/>
  <c r="L1195" i="1"/>
  <c r="M1195" i="1"/>
  <c r="N1195" i="1"/>
  <c r="O1195" i="1"/>
  <c r="K1196" i="1"/>
  <c r="L1196" i="1"/>
  <c r="M1196" i="1"/>
  <c r="N1196" i="1"/>
  <c r="O1196" i="1"/>
  <c r="K1197" i="1"/>
  <c r="L1197" i="1"/>
  <c r="M1197" i="1"/>
  <c r="N1197" i="1"/>
  <c r="O1197" i="1"/>
  <c r="K1198" i="1"/>
  <c r="L1198" i="1"/>
  <c r="M1198" i="1"/>
  <c r="N1198" i="1"/>
  <c r="O1198" i="1"/>
  <c r="K1199" i="1"/>
  <c r="L1199" i="1"/>
  <c r="M1199" i="1"/>
  <c r="N1199" i="1"/>
  <c r="O1199" i="1"/>
  <c r="K1201" i="1"/>
  <c r="L1201" i="1"/>
  <c r="M1201" i="1"/>
  <c r="N1201" i="1"/>
  <c r="O1201" i="1"/>
  <c r="K1202" i="1"/>
  <c r="L1202" i="1"/>
  <c r="M1202" i="1"/>
  <c r="N1202" i="1"/>
  <c r="O1202" i="1"/>
  <c r="K1203" i="1"/>
  <c r="L1203" i="1"/>
  <c r="M1203" i="1"/>
  <c r="N1203" i="1"/>
  <c r="O1203" i="1"/>
  <c r="K1204" i="1"/>
  <c r="L1204" i="1"/>
  <c r="M1204" i="1"/>
  <c r="N1204" i="1"/>
  <c r="O1204" i="1"/>
  <c r="K1205" i="1"/>
  <c r="L1205" i="1"/>
  <c r="M1205" i="1"/>
  <c r="N1205" i="1"/>
  <c r="O1205" i="1"/>
  <c r="K1206" i="1"/>
  <c r="L1206" i="1"/>
  <c r="M1206" i="1"/>
  <c r="N1206" i="1"/>
  <c r="O1206" i="1"/>
  <c r="K1207" i="1"/>
  <c r="L1207" i="1"/>
  <c r="M1207" i="1"/>
  <c r="N1207" i="1"/>
  <c r="O1207" i="1"/>
  <c r="K1209" i="1"/>
  <c r="L1209" i="1"/>
  <c r="M1209" i="1"/>
  <c r="N1209" i="1"/>
  <c r="O1209" i="1"/>
  <c r="K1210" i="1"/>
  <c r="L1210" i="1"/>
  <c r="M1210" i="1"/>
  <c r="N1210" i="1"/>
  <c r="O1210" i="1"/>
  <c r="K1211" i="1"/>
  <c r="L1211" i="1"/>
  <c r="M1211" i="1"/>
  <c r="N1211" i="1"/>
  <c r="O1211" i="1"/>
  <c r="K1212" i="1"/>
  <c r="L1212" i="1"/>
  <c r="M1212" i="1"/>
  <c r="N1212" i="1"/>
  <c r="O1212" i="1"/>
  <c r="K1213" i="1"/>
  <c r="L1213" i="1"/>
  <c r="M1213" i="1"/>
  <c r="N1213" i="1"/>
  <c r="O1213" i="1"/>
  <c r="K1214" i="1"/>
  <c r="L1214" i="1"/>
  <c r="M1214" i="1"/>
  <c r="N1214" i="1"/>
  <c r="O1214" i="1"/>
  <c r="K1215" i="1"/>
  <c r="L1215" i="1"/>
  <c r="M1215" i="1"/>
  <c r="N1215" i="1"/>
  <c r="O1215" i="1"/>
  <c r="K1216" i="1"/>
  <c r="L1216" i="1"/>
  <c r="M1216" i="1"/>
  <c r="N1216" i="1"/>
  <c r="O1216" i="1"/>
  <c r="K1219" i="1"/>
  <c r="L1219" i="1"/>
  <c r="M1219" i="1"/>
  <c r="N1219" i="1"/>
  <c r="O1219" i="1"/>
  <c r="K1220" i="1"/>
  <c r="L1220" i="1"/>
  <c r="M1220" i="1"/>
  <c r="N1220" i="1"/>
  <c r="O1220" i="1"/>
  <c r="K1221" i="1"/>
  <c r="L1221" i="1"/>
  <c r="M1221" i="1"/>
  <c r="N1221" i="1"/>
  <c r="O1221" i="1"/>
  <c r="K1223" i="1"/>
  <c r="L1223" i="1"/>
  <c r="M1223" i="1"/>
  <c r="N1223" i="1"/>
  <c r="O1223" i="1"/>
  <c r="K1224" i="1"/>
  <c r="L1224" i="1"/>
  <c r="M1224" i="1"/>
  <c r="N1224" i="1"/>
  <c r="O1224" i="1"/>
  <c r="K1225" i="1"/>
  <c r="L1225" i="1"/>
  <c r="M1225" i="1"/>
  <c r="N1225" i="1"/>
  <c r="O1225" i="1"/>
  <c r="K1226" i="1"/>
  <c r="L1226" i="1"/>
  <c r="M1226" i="1"/>
  <c r="N1226" i="1"/>
  <c r="O1226" i="1"/>
  <c r="K1228" i="1"/>
  <c r="L1228" i="1"/>
  <c r="M1228" i="1"/>
  <c r="N1228" i="1"/>
  <c r="O1228" i="1"/>
  <c r="K1229" i="1"/>
  <c r="L1229" i="1"/>
  <c r="M1229" i="1"/>
  <c r="N1229" i="1"/>
  <c r="O1229" i="1"/>
  <c r="K1230" i="1"/>
  <c r="L1230" i="1"/>
  <c r="M1230" i="1"/>
  <c r="N1230" i="1"/>
  <c r="O1230" i="1"/>
  <c r="K1231" i="1"/>
  <c r="L1231" i="1"/>
  <c r="M1231" i="1"/>
  <c r="N1231" i="1"/>
  <c r="O1231" i="1"/>
  <c r="K1233" i="1"/>
  <c r="L1233" i="1"/>
  <c r="M1233" i="1"/>
  <c r="N1233" i="1"/>
  <c r="O1233" i="1"/>
  <c r="K1234" i="1"/>
  <c r="L1234" i="1"/>
  <c r="M1234" i="1"/>
  <c r="N1234" i="1"/>
  <c r="O1234" i="1"/>
  <c r="K1235" i="1"/>
  <c r="L1235" i="1"/>
  <c r="M1235" i="1"/>
  <c r="N1235" i="1"/>
  <c r="O1235" i="1"/>
  <c r="K1236" i="1"/>
  <c r="L1236" i="1"/>
  <c r="M1236" i="1"/>
  <c r="N1236" i="1"/>
  <c r="O1236" i="1"/>
  <c r="K1238" i="1"/>
  <c r="L1238" i="1"/>
  <c r="M1238" i="1"/>
  <c r="N1238" i="1"/>
  <c r="O1238" i="1"/>
  <c r="K1239" i="1"/>
  <c r="L1239" i="1"/>
  <c r="M1239" i="1"/>
  <c r="N1239" i="1"/>
  <c r="O1239" i="1"/>
  <c r="K1240" i="1"/>
  <c r="L1240" i="1"/>
  <c r="M1240" i="1"/>
  <c r="N1240" i="1"/>
  <c r="O1240" i="1"/>
  <c r="K1241" i="1"/>
  <c r="L1241" i="1"/>
  <c r="M1241" i="1"/>
  <c r="N1241" i="1"/>
  <c r="O1241" i="1"/>
  <c r="K1243" i="1"/>
  <c r="L1243" i="1"/>
  <c r="M1243" i="1"/>
  <c r="N1243" i="1"/>
  <c r="O1243" i="1"/>
  <c r="K1244" i="1"/>
  <c r="L1244" i="1"/>
  <c r="M1244" i="1"/>
  <c r="N1244" i="1"/>
  <c r="O1244" i="1"/>
  <c r="K1245" i="1"/>
  <c r="L1245" i="1"/>
  <c r="M1245" i="1"/>
  <c r="N1245" i="1"/>
  <c r="O1245" i="1"/>
  <c r="K1246" i="1"/>
  <c r="L1246" i="1"/>
  <c r="M1246" i="1"/>
  <c r="N1246" i="1"/>
  <c r="O1246" i="1"/>
  <c r="K1248" i="1"/>
  <c r="L1248" i="1"/>
  <c r="M1248" i="1"/>
  <c r="N1248" i="1"/>
  <c r="O1248" i="1"/>
  <c r="K1249" i="1"/>
  <c r="L1249" i="1"/>
  <c r="M1249" i="1"/>
  <c r="N1249" i="1"/>
  <c r="O1249" i="1"/>
  <c r="K1250" i="1"/>
  <c r="L1250" i="1"/>
  <c r="M1250" i="1"/>
  <c r="N1250" i="1"/>
  <c r="O1250" i="1"/>
  <c r="K1251" i="1"/>
  <c r="L1251" i="1"/>
  <c r="M1251" i="1"/>
  <c r="N1251" i="1"/>
  <c r="O1251" i="1"/>
  <c r="K1253" i="1"/>
  <c r="L1253" i="1"/>
  <c r="M1253" i="1"/>
  <c r="N1253" i="1"/>
  <c r="O1253" i="1"/>
  <c r="K1254" i="1"/>
  <c r="L1254" i="1"/>
  <c r="M1254" i="1"/>
  <c r="N1254" i="1"/>
  <c r="O1254" i="1"/>
  <c r="K1255" i="1"/>
  <c r="L1255" i="1"/>
  <c r="M1255" i="1"/>
  <c r="N1255" i="1"/>
  <c r="O1255" i="1"/>
  <c r="K1256" i="1"/>
  <c r="L1256" i="1"/>
  <c r="M1256" i="1"/>
  <c r="N1256" i="1"/>
  <c r="O1256" i="1"/>
  <c r="K1258" i="1"/>
  <c r="L1258" i="1"/>
  <c r="M1258" i="1"/>
  <c r="N1258" i="1"/>
  <c r="O1258" i="1"/>
  <c r="K1259" i="1"/>
  <c r="L1259" i="1"/>
  <c r="M1259" i="1"/>
  <c r="N1259" i="1"/>
  <c r="O1259" i="1"/>
  <c r="K1260" i="1"/>
  <c r="L1260" i="1"/>
  <c r="M1260" i="1"/>
  <c r="N1260" i="1"/>
  <c r="O1260" i="1"/>
  <c r="K1261" i="1"/>
  <c r="L1261" i="1"/>
  <c r="M1261" i="1"/>
  <c r="N1261" i="1"/>
  <c r="O1261" i="1"/>
  <c r="K1263" i="1"/>
  <c r="L1263" i="1"/>
  <c r="M1263" i="1"/>
  <c r="N1263" i="1"/>
  <c r="O1263" i="1"/>
  <c r="K1264" i="1"/>
  <c r="L1264" i="1"/>
  <c r="M1264" i="1"/>
  <c r="N1264" i="1"/>
  <c r="O1264" i="1"/>
  <c r="K1265" i="1"/>
  <c r="L1265" i="1"/>
  <c r="M1265" i="1"/>
  <c r="N1265" i="1"/>
  <c r="O1265" i="1"/>
  <c r="K1266" i="1"/>
  <c r="L1266" i="1"/>
  <c r="M1266" i="1"/>
  <c r="N1266" i="1"/>
  <c r="O1266" i="1"/>
  <c r="K1268" i="1"/>
  <c r="L1268" i="1"/>
  <c r="M1268" i="1"/>
  <c r="N1268" i="1"/>
  <c r="O1268" i="1"/>
  <c r="K1269" i="1"/>
  <c r="L1269" i="1"/>
  <c r="M1269" i="1"/>
  <c r="N1269" i="1"/>
  <c r="O1269" i="1"/>
  <c r="K1270" i="1"/>
  <c r="L1270" i="1"/>
  <c r="M1270" i="1"/>
  <c r="N1270" i="1"/>
  <c r="O1270" i="1"/>
  <c r="K1271" i="1"/>
  <c r="L1271" i="1"/>
  <c r="M1271" i="1"/>
  <c r="N1271" i="1"/>
  <c r="O1271" i="1"/>
  <c r="K1273" i="1"/>
  <c r="L1273" i="1"/>
  <c r="M1273" i="1"/>
  <c r="N1273" i="1"/>
  <c r="O1273" i="1"/>
  <c r="K1274" i="1"/>
  <c r="L1274" i="1"/>
  <c r="M1274" i="1"/>
  <c r="N1274" i="1"/>
  <c r="O1274" i="1"/>
  <c r="K1275" i="1"/>
  <c r="L1275" i="1"/>
  <c r="M1275" i="1"/>
  <c r="N1275" i="1"/>
  <c r="O1275" i="1"/>
  <c r="K1276" i="1"/>
  <c r="L1276" i="1"/>
  <c r="M1276" i="1"/>
  <c r="N1276" i="1"/>
  <c r="O1276" i="1"/>
  <c r="K1279" i="1"/>
  <c r="L1279" i="1"/>
  <c r="M1279" i="1"/>
  <c r="N1279" i="1"/>
  <c r="O1279" i="1"/>
  <c r="K1280" i="1"/>
  <c r="L1280" i="1"/>
  <c r="M1280" i="1"/>
  <c r="N1280" i="1"/>
  <c r="O1280" i="1"/>
  <c r="K1281" i="1"/>
  <c r="L1281" i="1"/>
  <c r="M1281" i="1"/>
  <c r="N1281" i="1"/>
  <c r="O1281" i="1"/>
  <c r="K1282" i="1"/>
  <c r="L1282" i="1"/>
  <c r="M1282" i="1"/>
  <c r="N1282" i="1"/>
  <c r="O1282" i="1"/>
  <c r="K1283" i="1"/>
  <c r="L1283" i="1"/>
  <c r="M1283" i="1"/>
  <c r="N1283" i="1"/>
  <c r="O1283" i="1"/>
  <c r="K1284" i="1"/>
  <c r="L1284" i="1"/>
  <c r="M1284" i="1"/>
  <c r="N1284" i="1"/>
  <c r="O1284" i="1"/>
  <c r="K1285" i="1"/>
  <c r="L1285" i="1"/>
  <c r="M1285" i="1"/>
  <c r="N1285" i="1"/>
  <c r="O1285" i="1"/>
  <c r="K1286" i="1"/>
  <c r="L1286" i="1"/>
  <c r="M1286" i="1"/>
  <c r="N1286" i="1"/>
  <c r="O1286" i="1"/>
  <c r="K1287" i="1"/>
  <c r="L1287" i="1"/>
  <c r="M1287" i="1"/>
  <c r="N1287" i="1"/>
  <c r="O1287" i="1"/>
  <c r="K1289" i="1"/>
  <c r="L1289" i="1"/>
  <c r="M1289" i="1"/>
  <c r="N1289" i="1"/>
  <c r="O1289" i="1"/>
  <c r="K1290" i="1"/>
  <c r="L1290" i="1"/>
  <c r="M1290" i="1"/>
  <c r="N1290" i="1"/>
  <c r="O1290" i="1"/>
  <c r="K1291" i="1"/>
  <c r="L1291" i="1"/>
  <c r="M1291" i="1"/>
  <c r="N1291" i="1"/>
  <c r="O1291" i="1"/>
  <c r="K1292" i="1"/>
  <c r="L1292" i="1"/>
  <c r="M1292" i="1"/>
  <c r="N1292" i="1"/>
  <c r="O1292" i="1"/>
  <c r="K1293" i="1"/>
  <c r="L1293" i="1"/>
  <c r="M1293" i="1"/>
  <c r="N1293" i="1"/>
  <c r="O1293" i="1"/>
  <c r="K1295" i="1"/>
  <c r="L1295" i="1"/>
  <c r="M1295" i="1"/>
  <c r="N1295" i="1"/>
  <c r="O1295" i="1"/>
  <c r="K1296" i="1"/>
  <c r="L1296" i="1"/>
  <c r="M1296" i="1"/>
  <c r="N1296" i="1"/>
  <c r="O1296" i="1"/>
  <c r="K1299" i="1"/>
  <c r="L1299" i="1"/>
  <c r="M1299" i="1"/>
  <c r="N1299" i="1"/>
  <c r="O1299" i="1"/>
  <c r="K1300" i="1"/>
  <c r="L1300" i="1"/>
  <c r="M1300" i="1"/>
  <c r="N1300" i="1"/>
  <c r="O1300" i="1"/>
  <c r="K1301" i="1"/>
  <c r="L1301" i="1"/>
  <c r="M1301" i="1"/>
  <c r="N1301" i="1"/>
  <c r="O1301" i="1"/>
  <c r="K1302" i="1"/>
  <c r="L1302" i="1"/>
  <c r="M1302" i="1"/>
  <c r="N1302" i="1"/>
  <c r="O1302" i="1"/>
  <c r="K1304" i="1"/>
  <c r="L1304" i="1"/>
  <c r="M1304" i="1"/>
  <c r="N1304" i="1"/>
  <c r="O1304" i="1"/>
  <c r="K1305" i="1"/>
  <c r="L1305" i="1"/>
  <c r="M1305" i="1"/>
  <c r="N1305" i="1"/>
  <c r="O1305" i="1"/>
  <c r="K1309" i="1"/>
  <c r="L1309" i="1"/>
  <c r="M1309" i="1"/>
  <c r="N1309" i="1"/>
  <c r="O1309" i="1"/>
  <c r="K1310" i="1"/>
  <c r="L1310" i="1"/>
  <c r="M1310" i="1"/>
  <c r="N1310" i="1"/>
  <c r="O1310" i="1"/>
  <c r="K1313" i="1"/>
  <c r="L1313" i="1"/>
  <c r="M1313" i="1"/>
  <c r="N1313" i="1"/>
  <c r="O1313" i="1"/>
  <c r="K1314" i="1"/>
  <c r="L1314" i="1"/>
  <c r="M1314" i="1"/>
  <c r="N1314" i="1"/>
  <c r="O1314" i="1"/>
  <c r="K1315" i="1"/>
  <c r="L1315" i="1"/>
  <c r="M1315" i="1"/>
  <c r="N1315" i="1"/>
  <c r="O1315" i="1"/>
  <c r="K1316" i="1"/>
  <c r="L1316" i="1"/>
  <c r="M1316" i="1"/>
  <c r="N1316" i="1"/>
  <c r="O1316" i="1"/>
  <c r="K1317" i="1"/>
  <c r="L1317" i="1"/>
  <c r="M1317" i="1"/>
  <c r="N1317" i="1"/>
  <c r="O1317" i="1"/>
  <c r="K1318" i="1"/>
  <c r="L1318" i="1"/>
  <c r="M1318" i="1"/>
  <c r="N1318" i="1"/>
  <c r="O1318" i="1"/>
  <c r="K1319" i="1"/>
  <c r="L1319" i="1"/>
  <c r="M1319" i="1"/>
  <c r="N1319" i="1"/>
  <c r="O1319" i="1"/>
  <c r="K1321" i="1"/>
  <c r="L1321" i="1"/>
  <c r="M1321" i="1"/>
  <c r="N1321" i="1"/>
  <c r="O1321" i="1"/>
  <c r="K1322" i="1"/>
  <c r="L1322" i="1"/>
  <c r="M1322" i="1"/>
  <c r="N1322" i="1"/>
  <c r="O1322" i="1"/>
  <c r="K1323" i="1"/>
  <c r="L1323" i="1"/>
  <c r="M1323" i="1"/>
  <c r="N1323" i="1"/>
  <c r="O1323" i="1"/>
  <c r="K1324" i="1"/>
  <c r="L1324" i="1"/>
  <c r="M1324" i="1"/>
  <c r="N1324" i="1"/>
  <c r="O1324" i="1"/>
  <c r="K1325" i="1"/>
  <c r="L1325" i="1"/>
  <c r="M1325" i="1"/>
  <c r="N1325" i="1"/>
  <c r="O1325" i="1"/>
  <c r="K1326" i="1"/>
  <c r="L1326" i="1"/>
  <c r="M1326" i="1"/>
  <c r="N1326" i="1"/>
  <c r="O1326" i="1"/>
  <c r="K1329" i="1"/>
  <c r="L1329" i="1"/>
  <c r="M1329" i="1"/>
  <c r="N1329" i="1"/>
  <c r="O1329" i="1"/>
  <c r="K1330" i="1"/>
  <c r="L1330" i="1"/>
  <c r="M1330" i="1"/>
  <c r="N1330" i="1"/>
  <c r="O1330" i="1"/>
  <c r="K1331" i="1"/>
  <c r="L1331" i="1"/>
  <c r="M1331" i="1"/>
  <c r="N1331" i="1"/>
  <c r="O1331" i="1"/>
  <c r="K1332" i="1"/>
  <c r="L1332" i="1"/>
  <c r="M1332" i="1"/>
  <c r="N1332" i="1"/>
  <c r="O1332" i="1"/>
  <c r="K1333" i="1"/>
  <c r="L1333" i="1"/>
  <c r="M1333" i="1"/>
  <c r="N1333" i="1"/>
  <c r="O1333" i="1"/>
  <c r="K1334" i="1"/>
  <c r="L1334" i="1"/>
  <c r="M1334" i="1"/>
  <c r="N1334" i="1"/>
  <c r="O1334" i="1"/>
  <c r="K1335" i="1"/>
  <c r="L1335" i="1"/>
  <c r="M1335" i="1"/>
  <c r="N1335" i="1"/>
  <c r="O1335" i="1"/>
  <c r="K1336" i="1"/>
  <c r="L1336" i="1"/>
  <c r="M1336" i="1"/>
  <c r="N1336" i="1"/>
  <c r="O1336" i="1"/>
  <c r="K1337" i="1"/>
  <c r="L1337" i="1"/>
  <c r="M1337" i="1"/>
  <c r="N1337" i="1"/>
  <c r="O1337" i="1"/>
  <c r="K1338" i="1"/>
  <c r="L1338" i="1"/>
  <c r="M1338" i="1"/>
  <c r="N1338" i="1"/>
  <c r="O1338" i="1"/>
  <c r="K1339" i="1"/>
  <c r="L1339" i="1"/>
  <c r="M1339" i="1"/>
  <c r="N1339" i="1"/>
  <c r="O1339" i="1"/>
  <c r="K1340" i="1"/>
  <c r="L1340" i="1"/>
  <c r="M1340" i="1"/>
  <c r="N1340" i="1"/>
  <c r="O1340" i="1"/>
  <c r="K1341" i="1"/>
  <c r="L1341" i="1"/>
  <c r="M1341" i="1"/>
  <c r="N1341" i="1"/>
  <c r="O1341" i="1"/>
  <c r="K1342" i="1"/>
  <c r="L1342" i="1"/>
  <c r="M1342" i="1"/>
  <c r="N1342" i="1"/>
  <c r="O1342" i="1"/>
  <c r="K1343" i="1"/>
  <c r="L1343" i="1"/>
  <c r="M1343" i="1"/>
  <c r="N1343" i="1"/>
  <c r="O1343" i="1"/>
  <c r="K1344" i="1"/>
  <c r="L1344" i="1"/>
  <c r="M1344" i="1"/>
  <c r="N1344" i="1"/>
  <c r="O1344" i="1"/>
  <c r="K1346" i="1"/>
  <c r="L1346" i="1"/>
  <c r="M1346" i="1"/>
  <c r="N1346" i="1"/>
  <c r="O1346" i="1"/>
  <c r="K1347" i="1"/>
  <c r="L1347" i="1"/>
  <c r="M1347" i="1"/>
  <c r="N1347" i="1"/>
  <c r="O1347" i="1"/>
  <c r="K1348" i="1"/>
  <c r="L1348" i="1"/>
  <c r="M1348" i="1"/>
  <c r="N1348" i="1"/>
  <c r="O1348" i="1"/>
  <c r="K1349" i="1"/>
  <c r="L1349" i="1"/>
  <c r="M1349" i="1"/>
  <c r="N1349" i="1"/>
  <c r="O1349" i="1"/>
  <c r="K1350" i="1"/>
  <c r="L1350" i="1"/>
  <c r="M1350" i="1"/>
  <c r="N1350" i="1"/>
  <c r="O1350" i="1"/>
  <c r="K1351" i="1"/>
  <c r="L1351" i="1"/>
  <c r="M1351" i="1"/>
  <c r="N1351" i="1"/>
  <c r="O1351" i="1"/>
  <c r="K1352" i="1"/>
  <c r="L1352" i="1"/>
  <c r="M1352" i="1"/>
  <c r="N1352" i="1"/>
  <c r="O1352" i="1"/>
  <c r="K1353" i="1"/>
  <c r="L1353" i="1"/>
  <c r="M1353" i="1"/>
  <c r="N1353" i="1"/>
  <c r="O1353" i="1"/>
  <c r="K1354" i="1"/>
  <c r="L1354" i="1"/>
  <c r="M1354" i="1"/>
  <c r="N1354" i="1"/>
  <c r="O1354" i="1"/>
  <c r="K1355" i="1"/>
  <c r="L1355" i="1"/>
  <c r="M1355" i="1"/>
  <c r="N1355" i="1"/>
  <c r="O1355" i="1"/>
  <c r="K1356" i="1"/>
  <c r="L1356" i="1"/>
  <c r="M1356" i="1"/>
  <c r="N1356" i="1"/>
  <c r="O1356" i="1"/>
  <c r="K1357" i="1"/>
  <c r="L1357" i="1"/>
  <c r="M1357" i="1"/>
  <c r="N1357" i="1"/>
  <c r="O1357" i="1"/>
  <c r="K1358" i="1"/>
  <c r="L1358" i="1"/>
  <c r="M1358" i="1"/>
  <c r="N1358" i="1"/>
  <c r="O1358" i="1"/>
  <c r="K1359" i="1"/>
  <c r="L1359" i="1"/>
  <c r="M1359" i="1"/>
  <c r="N1359" i="1"/>
  <c r="O1359" i="1"/>
  <c r="K1361" i="1"/>
  <c r="L1361" i="1"/>
  <c r="M1361" i="1"/>
  <c r="N1361" i="1"/>
  <c r="O1361" i="1"/>
  <c r="K1362" i="1"/>
  <c r="L1362" i="1"/>
  <c r="M1362" i="1"/>
  <c r="N1362" i="1"/>
  <c r="O1362" i="1"/>
  <c r="K1363" i="1"/>
  <c r="L1363" i="1"/>
  <c r="M1363" i="1"/>
  <c r="N1363" i="1"/>
  <c r="O1363" i="1"/>
  <c r="K1364" i="1"/>
  <c r="L1364" i="1"/>
  <c r="M1364" i="1"/>
  <c r="N1364" i="1"/>
  <c r="O1364" i="1"/>
  <c r="K1367" i="1"/>
  <c r="L1367" i="1"/>
  <c r="M1367" i="1"/>
  <c r="N1367" i="1"/>
  <c r="O1367" i="1"/>
  <c r="K1368" i="1"/>
  <c r="L1368" i="1"/>
  <c r="M1368" i="1"/>
  <c r="N1368" i="1"/>
  <c r="O1368" i="1"/>
  <c r="K1369" i="1"/>
  <c r="L1369" i="1"/>
  <c r="M1369" i="1"/>
  <c r="N1369" i="1"/>
  <c r="O1369" i="1"/>
  <c r="K1370" i="1"/>
  <c r="L1370" i="1"/>
  <c r="M1370" i="1"/>
  <c r="N1370" i="1"/>
  <c r="O1370" i="1"/>
  <c r="K1371" i="1"/>
  <c r="L1371" i="1"/>
  <c r="M1371" i="1"/>
  <c r="N1371" i="1"/>
  <c r="O1371" i="1"/>
  <c r="K1372" i="1"/>
  <c r="L1372" i="1"/>
  <c r="M1372" i="1"/>
  <c r="N1372" i="1"/>
  <c r="O1372" i="1"/>
  <c r="K1373" i="1"/>
  <c r="L1373" i="1"/>
  <c r="M1373" i="1"/>
  <c r="N1373" i="1"/>
  <c r="O1373" i="1"/>
  <c r="K1378" i="1"/>
  <c r="L1378" i="1"/>
  <c r="M1378" i="1"/>
  <c r="N1378" i="1"/>
  <c r="O1378" i="1"/>
  <c r="K1379" i="1"/>
  <c r="L1379" i="1"/>
  <c r="M1379" i="1"/>
  <c r="N1379" i="1"/>
  <c r="O1379" i="1"/>
  <c r="K1380" i="1"/>
  <c r="L1380" i="1"/>
  <c r="M1380" i="1"/>
  <c r="N1380" i="1"/>
  <c r="O1380" i="1"/>
  <c r="K1381" i="1"/>
  <c r="L1381" i="1"/>
  <c r="M1381" i="1"/>
  <c r="N1381" i="1"/>
  <c r="O1381" i="1"/>
  <c r="K1382" i="1"/>
  <c r="L1382" i="1"/>
  <c r="M1382" i="1"/>
  <c r="N1382" i="1"/>
  <c r="O1382" i="1"/>
  <c r="K1383" i="1"/>
  <c r="L1383" i="1"/>
  <c r="M1383" i="1"/>
  <c r="N1383" i="1"/>
  <c r="O1383" i="1"/>
  <c r="K1384" i="1"/>
  <c r="L1384" i="1"/>
  <c r="M1384" i="1"/>
  <c r="N1384" i="1"/>
  <c r="O1384" i="1"/>
  <c r="K1385" i="1"/>
  <c r="L1385" i="1"/>
  <c r="M1385" i="1"/>
  <c r="N1385" i="1"/>
  <c r="O1385" i="1"/>
  <c r="K1386" i="1"/>
  <c r="L1386" i="1"/>
  <c r="M1386" i="1"/>
  <c r="N1386" i="1"/>
  <c r="O1386" i="1"/>
  <c r="K1387" i="1"/>
  <c r="L1387" i="1"/>
  <c r="M1387" i="1"/>
  <c r="N1387" i="1"/>
  <c r="O1387" i="1"/>
  <c r="K1388" i="1"/>
  <c r="L1388" i="1"/>
  <c r="M1388" i="1"/>
  <c r="N1388" i="1"/>
  <c r="O1388" i="1"/>
  <c r="K1389" i="1"/>
  <c r="L1389" i="1"/>
  <c r="M1389" i="1"/>
  <c r="N1389" i="1"/>
  <c r="O1389" i="1"/>
  <c r="K1390" i="1"/>
  <c r="L1390" i="1"/>
  <c r="M1390" i="1"/>
  <c r="N1390" i="1"/>
  <c r="O1390" i="1"/>
  <c r="K1391" i="1"/>
  <c r="L1391" i="1"/>
  <c r="M1391" i="1"/>
  <c r="N1391" i="1"/>
  <c r="O1391" i="1"/>
  <c r="K1392" i="1"/>
  <c r="L1392" i="1"/>
  <c r="M1392" i="1"/>
  <c r="N1392" i="1"/>
  <c r="O1392" i="1"/>
  <c r="K1393" i="1"/>
  <c r="L1393" i="1"/>
  <c r="M1393" i="1"/>
  <c r="N1393" i="1"/>
  <c r="O1393" i="1"/>
  <c r="K1394" i="1"/>
  <c r="L1394" i="1"/>
  <c r="M1394" i="1"/>
  <c r="N1394" i="1"/>
  <c r="O1394" i="1"/>
  <c r="K1395" i="1"/>
  <c r="L1395" i="1"/>
  <c r="M1395" i="1"/>
  <c r="N1395" i="1"/>
  <c r="O1395" i="1"/>
  <c r="K1396" i="1"/>
  <c r="L1396" i="1"/>
  <c r="M1396" i="1"/>
  <c r="N1396" i="1"/>
  <c r="O1396" i="1"/>
  <c r="K1397" i="1"/>
  <c r="L1397" i="1"/>
  <c r="M1397" i="1"/>
  <c r="N1397" i="1"/>
  <c r="O1397" i="1"/>
  <c r="K1399" i="1"/>
  <c r="L1399" i="1"/>
  <c r="M1399" i="1"/>
  <c r="N1399" i="1"/>
  <c r="O1399" i="1"/>
  <c r="K1400" i="1"/>
  <c r="L1400" i="1"/>
  <c r="M1400" i="1"/>
  <c r="N1400" i="1"/>
  <c r="O1400" i="1"/>
  <c r="K1401" i="1"/>
  <c r="L1401" i="1"/>
  <c r="M1401" i="1"/>
  <c r="N1401" i="1"/>
  <c r="O1401" i="1"/>
  <c r="K1402" i="1"/>
  <c r="L1402" i="1"/>
  <c r="M1402" i="1"/>
  <c r="N1402" i="1"/>
  <c r="O1402" i="1"/>
  <c r="K1403" i="1"/>
  <c r="L1403" i="1"/>
  <c r="M1403" i="1"/>
  <c r="N1403" i="1"/>
  <c r="O1403" i="1"/>
  <c r="K1404" i="1"/>
  <c r="L1404" i="1"/>
  <c r="M1404" i="1"/>
  <c r="N1404" i="1"/>
  <c r="O1404" i="1"/>
  <c r="K1405" i="1"/>
  <c r="L1405" i="1"/>
  <c r="M1405" i="1"/>
  <c r="N1405" i="1"/>
  <c r="O1405" i="1"/>
  <c r="K1406" i="1"/>
  <c r="L1406" i="1"/>
  <c r="M1406" i="1"/>
  <c r="N1406" i="1"/>
  <c r="O1406" i="1"/>
  <c r="K1407" i="1"/>
  <c r="L1407" i="1"/>
  <c r="M1407" i="1"/>
  <c r="N1407" i="1"/>
  <c r="O1407" i="1"/>
  <c r="K1408" i="1"/>
  <c r="L1408" i="1"/>
  <c r="M1408" i="1"/>
  <c r="N1408" i="1"/>
  <c r="O1408" i="1"/>
  <c r="K1409" i="1"/>
  <c r="L1409" i="1"/>
  <c r="M1409" i="1"/>
  <c r="N1409" i="1"/>
  <c r="O1409" i="1"/>
  <c r="K1410" i="1"/>
  <c r="L1410" i="1"/>
  <c r="M1410" i="1"/>
  <c r="N1410" i="1"/>
  <c r="O1410" i="1"/>
  <c r="K1411" i="1"/>
  <c r="L1411" i="1"/>
  <c r="M1411" i="1"/>
  <c r="N1411" i="1"/>
  <c r="O1411" i="1"/>
  <c r="K1412" i="1"/>
  <c r="L1412" i="1"/>
  <c r="M1412" i="1"/>
  <c r="N1412" i="1"/>
  <c r="O1412" i="1"/>
  <c r="K1413" i="1"/>
  <c r="L1413" i="1"/>
  <c r="M1413" i="1"/>
  <c r="N1413" i="1"/>
  <c r="O1413" i="1"/>
  <c r="K1414" i="1"/>
  <c r="L1414" i="1"/>
  <c r="M1414" i="1"/>
  <c r="N1414" i="1"/>
  <c r="O1414" i="1"/>
  <c r="K1415" i="1"/>
  <c r="L1415" i="1"/>
  <c r="M1415" i="1"/>
  <c r="N1415" i="1"/>
  <c r="O1415" i="1"/>
  <c r="K1416" i="1"/>
  <c r="L1416" i="1"/>
  <c r="M1416" i="1"/>
  <c r="N1416" i="1"/>
  <c r="O1416" i="1"/>
  <c r="K1417" i="1"/>
  <c r="L1417" i="1"/>
  <c r="M1417" i="1"/>
  <c r="N1417" i="1"/>
  <c r="O1417" i="1"/>
  <c r="K1418" i="1"/>
  <c r="L1418" i="1"/>
  <c r="M1418" i="1"/>
  <c r="N1418" i="1"/>
  <c r="O1418" i="1"/>
  <c r="K1419" i="1"/>
  <c r="L1419" i="1"/>
  <c r="M1419" i="1"/>
  <c r="N1419" i="1"/>
  <c r="O1419" i="1"/>
  <c r="K1421" i="1"/>
  <c r="L1421" i="1"/>
  <c r="M1421" i="1"/>
  <c r="N1421" i="1"/>
  <c r="O1421" i="1"/>
  <c r="K1422" i="1"/>
  <c r="L1422" i="1"/>
  <c r="M1422" i="1"/>
  <c r="N1422" i="1"/>
  <c r="O1422" i="1"/>
  <c r="K1423" i="1"/>
  <c r="L1423" i="1"/>
  <c r="M1423" i="1"/>
  <c r="N1423" i="1"/>
  <c r="O1423" i="1"/>
  <c r="K1424" i="1"/>
  <c r="L1424" i="1"/>
  <c r="M1424" i="1"/>
  <c r="N1424" i="1"/>
  <c r="O1424" i="1"/>
  <c r="K1425" i="1"/>
  <c r="L1425" i="1"/>
  <c r="M1425" i="1"/>
  <c r="N1425" i="1"/>
  <c r="O1425" i="1"/>
  <c r="K1427" i="1"/>
  <c r="L1427" i="1"/>
  <c r="M1427" i="1"/>
  <c r="N1427" i="1"/>
  <c r="O1427" i="1"/>
  <c r="K1428" i="1"/>
  <c r="L1428" i="1"/>
  <c r="M1428" i="1"/>
  <c r="N1428" i="1"/>
  <c r="O1428" i="1"/>
  <c r="K1431" i="1"/>
  <c r="L1431" i="1"/>
  <c r="M1431" i="1"/>
  <c r="N1431" i="1"/>
  <c r="O1431" i="1"/>
  <c r="K1432" i="1"/>
  <c r="L1432" i="1"/>
  <c r="M1432" i="1"/>
  <c r="N1432" i="1"/>
  <c r="O1432" i="1"/>
  <c r="K1433" i="1"/>
  <c r="L1433" i="1"/>
  <c r="M1433" i="1"/>
  <c r="N1433" i="1"/>
  <c r="O1433" i="1"/>
  <c r="K1434" i="1"/>
  <c r="L1434" i="1"/>
  <c r="M1434" i="1"/>
  <c r="N1434" i="1"/>
  <c r="O1434" i="1"/>
  <c r="K1435" i="1"/>
  <c r="L1435" i="1"/>
  <c r="M1435" i="1"/>
  <c r="N1435" i="1"/>
  <c r="O1435" i="1"/>
  <c r="K1436" i="1"/>
  <c r="L1436" i="1"/>
  <c r="M1436" i="1"/>
  <c r="N1436" i="1"/>
  <c r="O1436" i="1"/>
  <c r="K1438" i="1"/>
  <c r="L1438" i="1"/>
  <c r="M1438" i="1"/>
  <c r="N1438" i="1"/>
  <c r="O1438" i="1"/>
  <c r="K1439" i="1"/>
  <c r="L1439" i="1"/>
  <c r="M1439" i="1"/>
  <c r="N1439" i="1"/>
  <c r="O1439" i="1"/>
  <c r="K1440" i="1"/>
  <c r="L1440" i="1"/>
  <c r="M1440" i="1"/>
  <c r="N1440" i="1"/>
  <c r="O1440" i="1"/>
  <c r="K1441" i="1"/>
  <c r="L1441" i="1"/>
  <c r="M1441" i="1"/>
  <c r="N1441" i="1"/>
  <c r="O1441" i="1"/>
  <c r="K1442" i="1"/>
  <c r="L1442" i="1"/>
  <c r="M1442" i="1"/>
  <c r="N1442" i="1"/>
  <c r="O1442" i="1"/>
  <c r="K1443" i="1"/>
  <c r="L1443" i="1"/>
  <c r="M1443" i="1"/>
  <c r="N1443" i="1"/>
  <c r="O1443" i="1"/>
  <c r="K1444" i="1"/>
  <c r="L1444" i="1"/>
  <c r="M1444" i="1"/>
  <c r="N1444" i="1"/>
  <c r="O1444" i="1"/>
  <c r="K1445" i="1"/>
  <c r="L1445" i="1"/>
  <c r="M1445" i="1"/>
  <c r="N1445" i="1"/>
  <c r="O1445" i="1"/>
  <c r="K1446" i="1"/>
  <c r="L1446" i="1"/>
  <c r="M1446" i="1"/>
  <c r="N1446" i="1"/>
  <c r="O1446" i="1"/>
  <c r="K1447" i="1"/>
  <c r="L1447" i="1"/>
  <c r="M1447" i="1"/>
  <c r="N1447" i="1"/>
  <c r="O1447" i="1"/>
  <c r="K1448" i="1"/>
  <c r="L1448" i="1"/>
  <c r="M1448" i="1"/>
  <c r="N1448" i="1"/>
  <c r="O1448" i="1"/>
  <c r="K1450" i="1"/>
  <c r="L1450" i="1"/>
  <c r="M1450" i="1"/>
  <c r="N1450" i="1"/>
  <c r="O1450" i="1"/>
  <c r="K1451" i="1"/>
  <c r="L1451" i="1"/>
  <c r="M1451" i="1"/>
  <c r="N1451" i="1"/>
  <c r="O1451" i="1"/>
  <c r="K1452" i="1"/>
  <c r="L1452" i="1"/>
  <c r="M1452" i="1"/>
  <c r="N1452" i="1"/>
  <c r="O1452" i="1"/>
  <c r="K1453" i="1"/>
  <c r="L1453" i="1"/>
  <c r="M1453" i="1"/>
  <c r="N1453" i="1"/>
  <c r="O1453" i="1"/>
  <c r="K1454" i="1"/>
  <c r="L1454" i="1"/>
  <c r="M1454" i="1"/>
  <c r="N1454" i="1"/>
  <c r="O1454" i="1"/>
  <c r="K1455" i="1"/>
  <c r="L1455" i="1"/>
  <c r="M1455" i="1"/>
  <c r="N1455" i="1"/>
  <c r="O1455" i="1"/>
  <c r="K1456" i="1"/>
  <c r="L1456" i="1"/>
  <c r="M1456" i="1"/>
  <c r="N1456" i="1"/>
  <c r="O1456" i="1"/>
  <c r="K1457" i="1"/>
  <c r="L1457" i="1"/>
  <c r="M1457" i="1"/>
  <c r="N1457" i="1"/>
  <c r="O1457" i="1"/>
  <c r="K1458" i="1"/>
  <c r="L1458" i="1"/>
  <c r="M1458" i="1"/>
  <c r="N1458" i="1"/>
  <c r="O1458" i="1"/>
  <c r="K1459" i="1"/>
  <c r="L1459" i="1"/>
  <c r="M1459" i="1"/>
  <c r="N1459" i="1"/>
  <c r="O1459" i="1"/>
  <c r="K1460" i="1"/>
  <c r="L1460" i="1"/>
  <c r="M1460" i="1"/>
  <c r="N1460" i="1"/>
  <c r="O1460" i="1"/>
  <c r="K1461" i="1"/>
  <c r="L1461" i="1"/>
  <c r="M1461" i="1"/>
  <c r="N1461" i="1"/>
  <c r="O1461" i="1"/>
  <c r="K1462" i="1"/>
  <c r="L1462" i="1"/>
  <c r="M1462" i="1"/>
  <c r="N1462" i="1"/>
  <c r="O1462" i="1"/>
  <c r="K1463" i="1"/>
  <c r="L1463" i="1"/>
  <c r="M1463" i="1"/>
  <c r="N1463" i="1"/>
  <c r="O1463" i="1"/>
  <c r="K1464" i="1"/>
  <c r="L1464" i="1"/>
  <c r="M1464" i="1"/>
  <c r="N1464" i="1"/>
  <c r="O1464" i="1"/>
  <c r="K1465" i="1"/>
  <c r="L1465" i="1"/>
  <c r="M1465" i="1"/>
  <c r="N1465" i="1"/>
  <c r="O1465" i="1"/>
  <c r="K1466" i="1"/>
  <c r="L1466" i="1"/>
  <c r="M1466" i="1"/>
  <c r="N1466" i="1"/>
  <c r="O1466" i="1"/>
  <c r="K1467" i="1"/>
  <c r="L1467" i="1"/>
  <c r="M1467" i="1"/>
  <c r="N1467" i="1"/>
  <c r="O1467" i="1"/>
  <c r="K1468" i="1"/>
  <c r="L1468" i="1"/>
  <c r="M1468" i="1"/>
  <c r="N1468" i="1"/>
  <c r="O1468" i="1"/>
  <c r="K1469" i="1"/>
  <c r="L1469" i="1"/>
  <c r="M1469" i="1"/>
  <c r="N1469" i="1"/>
  <c r="O1469" i="1"/>
  <c r="K1471" i="1"/>
  <c r="L1471" i="1"/>
  <c r="M1471" i="1"/>
  <c r="N1471" i="1"/>
  <c r="O1471" i="1"/>
  <c r="K1472" i="1"/>
  <c r="L1472" i="1"/>
  <c r="M1472" i="1"/>
  <c r="N1472" i="1"/>
  <c r="O1472" i="1"/>
  <c r="K1473" i="1"/>
  <c r="L1473" i="1"/>
  <c r="M1473" i="1"/>
  <c r="N1473" i="1"/>
  <c r="O1473" i="1"/>
  <c r="K1474" i="1"/>
  <c r="L1474" i="1"/>
  <c r="M1474" i="1"/>
  <c r="N1474" i="1"/>
  <c r="O1474" i="1"/>
  <c r="K1475" i="1"/>
  <c r="L1475" i="1"/>
  <c r="M1475" i="1"/>
  <c r="N1475" i="1"/>
  <c r="O1475" i="1"/>
  <c r="K1476" i="1"/>
  <c r="L1476" i="1"/>
  <c r="M1476" i="1"/>
  <c r="N1476" i="1"/>
  <c r="O1476" i="1"/>
  <c r="K1477" i="1"/>
  <c r="L1477" i="1"/>
  <c r="M1477" i="1"/>
  <c r="N1477" i="1"/>
  <c r="O1477" i="1"/>
  <c r="K1478" i="1"/>
  <c r="L1478" i="1"/>
  <c r="M1478" i="1"/>
  <c r="N1478" i="1"/>
  <c r="O1478" i="1"/>
  <c r="K1479" i="1"/>
  <c r="L1479" i="1"/>
  <c r="M1479" i="1"/>
  <c r="N1479" i="1"/>
  <c r="O1479" i="1"/>
  <c r="K1480" i="1"/>
  <c r="L1480" i="1"/>
  <c r="M1480" i="1"/>
  <c r="N1480" i="1"/>
  <c r="O1480" i="1"/>
  <c r="K1481" i="1"/>
  <c r="L1481" i="1"/>
  <c r="M1481" i="1"/>
  <c r="N1481" i="1"/>
  <c r="O1481" i="1"/>
  <c r="K1482" i="1"/>
  <c r="L1482" i="1"/>
  <c r="M1482" i="1"/>
  <c r="N1482" i="1"/>
  <c r="O1482" i="1"/>
  <c r="K1483" i="1"/>
  <c r="L1483" i="1"/>
  <c r="M1483" i="1"/>
  <c r="N1483" i="1"/>
  <c r="O1483" i="1"/>
  <c r="K1484" i="1"/>
  <c r="L1484" i="1"/>
  <c r="M1484" i="1"/>
  <c r="N1484" i="1"/>
  <c r="O1484" i="1"/>
  <c r="K1486" i="1"/>
  <c r="L1486" i="1"/>
  <c r="M1486" i="1"/>
  <c r="N1486" i="1"/>
  <c r="O1486" i="1"/>
  <c r="K1487" i="1"/>
  <c r="L1487" i="1"/>
  <c r="M1487" i="1"/>
  <c r="N1487" i="1"/>
  <c r="O1487" i="1"/>
  <c r="K1488" i="1"/>
  <c r="L1488" i="1"/>
  <c r="M1488" i="1"/>
  <c r="N1488" i="1"/>
  <c r="O1488" i="1"/>
  <c r="K1489" i="1"/>
  <c r="L1489" i="1"/>
  <c r="M1489" i="1"/>
  <c r="N1489" i="1"/>
  <c r="O1489" i="1"/>
  <c r="K1491" i="1"/>
  <c r="L1491" i="1"/>
  <c r="M1491" i="1"/>
  <c r="N1491" i="1"/>
  <c r="O1491" i="1"/>
  <c r="K1492" i="1"/>
  <c r="L1492" i="1"/>
  <c r="M1492" i="1"/>
  <c r="N1492" i="1"/>
  <c r="O1492" i="1"/>
  <c r="K1493" i="1"/>
  <c r="L1493" i="1"/>
  <c r="M1493" i="1"/>
  <c r="N1493" i="1"/>
  <c r="O1493" i="1"/>
  <c r="K1494" i="1"/>
  <c r="L1494" i="1"/>
  <c r="M1494" i="1"/>
  <c r="N1494" i="1"/>
  <c r="O1494" i="1"/>
  <c r="K1495" i="1"/>
  <c r="L1495" i="1"/>
  <c r="M1495" i="1"/>
  <c r="N1495" i="1"/>
  <c r="O1495" i="1"/>
  <c r="K1496" i="1"/>
  <c r="L1496" i="1"/>
  <c r="M1496" i="1"/>
  <c r="N1496" i="1"/>
  <c r="O1496" i="1"/>
  <c r="K1497" i="1"/>
  <c r="L1497" i="1"/>
  <c r="M1497" i="1"/>
  <c r="N1497" i="1"/>
  <c r="O1497" i="1"/>
  <c r="K1498" i="1"/>
  <c r="L1498" i="1"/>
  <c r="M1498" i="1"/>
  <c r="N1498" i="1"/>
  <c r="O1498" i="1"/>
  <c r="K1499" i="1"/>
  <c r="L1499" i="1"/>
  <c r="M1499" i="1"/>
  <c r="N1499" i="1"/>
  <c r="O1499" i="1"/>
  <c r="K1500" i="1"/>
  <c r="L1500" i="1"/>
  <c r="M1500" i="1"/>
  <c r="N1500" i="1"/>
  <c r="O1500" i="1"/>
  <c r="K1501" i="1"/>
  <c r="L1501" i="1"/>
  <c r="M1501" i="1"/>
  <c r="N1501" i="1"/>
  <c r="O1501" i="1"/>
  <c r="K1502" i="1"/>
  <c r="L1502" i="1"/>
  <c r="M1502" i="1"/>
  <c r="N1502" i="1"/>
  <c r="O1502" i="1"/>
  <c r="K1505" i="1"/>
  <c r="L1505" i="1"/>
  <c r="M1505" i="1"/>
  <c r="N1505" i="1"/>
  <c r="O1505" i="1"/>
  <c r="K1506" i="1"/>
  <c r="L1506" i="1"/>
  <c r="M1506" i="1"/>
  <c r="N1506" i="1"/>
  <c r="O1506" i="1"/>
  <c r="K1507" i="1"/>
  <c r="L1507" i="1"/>
  <c r="M1507" i="1"/>
  <c r="N1507" i="1"/>
  <c r="O1507" i="1"/>
  <c r="K1508" i="1"/>
  <c r="L1508" i="1"/>
  <c r="M1508" i="1"/>
  <c r="N1508" i="1"/>
  <c r="O1508" i="1"/>
  <c r="K1509" i="1"/>
  <c r="L1509" i="1"/>
  <c r="M1509" i="1"/>
  <c r="N1509" i="1"/>
  <c r="O1509" i="1"/>
  <c r="K1510" i="1"/>
  <c r="L1510" i="1"/>
  <c r="M1510" i="1"/>
  <c r="N1510" i="1"/>
  <c r="O1510" i="1"/>
  <c r="K1511" i="1"/>
  <c r="L1511" i="1"/>
  <c r="M1511" i="1"/>
  <c r="N1511" i="1"/>
  <c r="O1511" i="1"/>
  <c r="K1512" i="1"/>
  <c r="L1512" i="1"/>
  <c r="M1512" i="1"/>
  <c r="N1512" i="1"/>
  <c r="O1512" i="1"/>
  <c r="K1514" i="1"/>
  <c r="L1514" i="1"/>
  <c r="M1514" i="1"/>
  <c r="N1514" i="1"/>
  <c r="O1514" i="1"/>
  <c r="K1515" i="1"/>
  <c r="L1515" i="1"/>
  <c r="M1515" i="1"/>
  <c r="N1515" i="1"/>
  <c r="O1515" i="1"/>
  <c r="K1516" i="1"/>
  <c r="L1516" i="1"/>
  <c r="M1516" i="1"/>
  <c r="N1516" i="1"/>
  <c r="O1516" i="1"/>
  <c r="K1517" i="1"/>
  <c r="L1517" i="1"/>
  <c r="M1517" i="1"/>
  <c r="N1517" i="1"/>
  <c r="O1517" i="1"/>
  <c r="K1518" i="1"/>
  <c r="L1518" i="1"/>
  <c r="M1518" i="1"/>
  <c r="N1518" i="1"/>
  <c r="O1518" i="1"/>
  <c r="K1519" i="1"/>
  <c r="L1519" i="1"/>
  <c r="M1519" i="1"/>
  <c r="N1519" i="1"/>
  <c r="O1519" i="1"/>
  <c r="K1520" i="1"/>
  <c r="L1520" i="1"/>
  <c r="M1520" i="1"/>
  <c r="N1520" i="1"/>
  <c r="O1520" i="1"/>
  <c r="K1521" i="1"/>
  <c r="L1521" i="1"/>
  <c r="M1521" i="1"/>
  <c r="N1521" i="1"/>
  <c r="O1521" i="1"/>
  <c r="K1522" i="1"/>
  <c r="L1522" i="1"/>
  <c r="M1522" i="1"/>
  <c r="N1522" i="1"/>
  <c r="O1522" i="1"/>
  <c r="K1523" i="1"/>
  <c r="L1523" i="1"/>
  <c r="M1523" i="1"/>
  <c r="N1523" i="1"/>
  <c r="O1523" i="1"/>
  <c r="K1524" i="1"/>
  <c r="L1524" i="1"/>
  <c r="M1524" i="1"/>
  <c r="N1524" i="1"/>
  <c r="O1524" i="1"/>
  <c r="K1525" i="1"/>
  <c r="L1525" i="1"/>
  <c r="M1525" i="1"/>
  <c r="N1525" i="1"/>
  <c r="O1525" i="1"/>
  <c r="K1526" i="1"/>
  <c r="L1526" i="1"/>
  <c r="M1526" i="1"/>
  <c r="N1526" i="1"/>
  <c r="O1526" i="1"/>
  <c r="K1527" i="1"/>
  <c r="L1527" i="1"/>
  <c r="M1527" i="1"/>
  <c r="N1527" i="1"/>
  <c r="O1527" i="1"/>
  <c r="K1528" i="1"/>
  <c r="L1528" i="1"/>
  <c r="M1528" i="1"/>
  <c r="N1528" i="1"/>
  <c r="O1528" i="1"/>
  <c r="K1530" i="1"/>
  <c r="L1530" i="1"/>
  <c r="M1530" i="1"/>
  <c r="N1530" i="1"/>
  <c r="O1530" i="1"/>
  <c r="K1531" i="1"/>
  <c r="L1531" i="1"/>
  <c r="M1531" i="1"/>
  <c r="N1531" i="1"/>
  <c r="O1531" i="1"/>
  <c r="K1532" i="1"/>
  <c r="L1532" i="1"/>
  <c r="M1532" i="1"/>
  <c r="N1532" i="1"/>
  <c r="O1532" i="1"/>
  <c r="K1533" i="1"/>
  <c r="L1533" i="1"/>
  <c r="M1533" i="1"/>
  <c r="N1533" i="1"/>
  <c r="O1533" i="1"/>
  <c r="K1534" i="1"/>
  <c r="L1534" i="1"/>
  <c r="M1534" i="1"/>
  <c r="N1534" i="1"/>
  <c r="O1534" i="1"/>
  <c r="K1535" i="1"/>
  <c r="L1535" i="1"/>
  <c r="M1535" i="1"/>
  <c r="N1535" i="1"/>
  <c r="O1535" i="1"/>
  <c r="K1536" i="1"/>
  <c r="L1536" i="1"/>
  <c r="M1536" i="1"/>
  <c r="N1536" i="1"/>
  <c r="O1536" i="1"/>
  <c r="K1537" i="1"/>
  <c r="L1537" i="1"/>
  <c r="M1537" i="1"/>
  <c r="N1537" i="1"/>
  <c r="O1537" i="1"/>
  <c r="K1538" i="1"/>
  <c r="L1538" i="1"/>
  <c r="M1538" i="1"/>
  <c r="N1538" i="1"/>
  <c r="O1538" i="1"/>
  <c r="K1539" i="1"/>
  <c r="L1539" i="1"/>
  <c r="M1539" i="1"/>
  <c r="N1539" i="1"/>
  <c r="O1539" i="1"/>
  <c r="K1540" i="1"/>
  <c r="L1540" i="1"/>
  <c r="M1540" i="1"/>
  <c r="N1540" i="1"/>
  <c r="O1540" i="1"/>
  <c r="K1541" i="1"/>
  <c r="L1541" i="1"/>
  <c r="M1541" i="1"/>
  <c r="N1541" i="1"/>
  <c r="O1541" i="1"/>
  <c r="K1542" i="1"/>
  <c r="L1542" i="1"/>
  <c r="M1542" i="1"/>
  <c r="N1542" i="1"/>
  <c r="O1542" i="1"/>
  <c r="K1543" i="1"/>
  <c r="L1543" i="1"/>
  <c r="M1543" i="1"/>
  <c r="N1543" i="1"/>
  <c r="O1543" i="1"/>
  <c r="K1544" i="1"/>
  <c r="L1544" i="1"/>
  <c r="M1544" i="1"/>
  <c r="N1544" i="1"/>
  <c r="O1544" i="1"/>
  <c r="K1548" i="1"/>
  <c r="L1548" i="1"/>
  <c r="M1548" i="1"/>
  <c r="N1548" i="1"/>
  <c r="O1548" i="1"/>
  <c r="K1549" i="1"/>
  <c r="L1549" i="1"/>
  <c r="M1549" i="1"/>
  <c r="N1549" i="1"/>
  <c r="O1549" i="1"/>
  <c r="K1550" i="1"/>
  <c r="L1550" i="1"/>
  <c r="M1550" i="1"/>
  <c r="N1550" i="1"/>
  <c r="O1550" i="1"/>
  <c r="K1551" i="1"/>
  <c r="L1551" i="1"/>
  <c r="M1551" i="1"/>
  <c r="N1551" i="1"/>
  <c r="O1551" i="1"/>
  <c r="K1552" i="1"/>
  <c r="L1552" i="1"/>
  <c r="M1552" i="1"/>
  <c r="N1552" i="1"/>
  <c r="O1552" i="1"/>
  <c r="K1553" i="1"/>
  <c r="L1553" i="1"/>
  <c r="M1553" i="1"/>
  <c r="N1553" i="1"/>
  <c r="O1553" i="1"/>
  <c r="K1554" i="1"/>
  <c r="L1554" i="1"/>
  <c r="M1554" i="1"/>
  <c r="N1554" i="1"/>
  <c r="O1554" i="1"/>
  <c r="K1555" i="1"/>
  <c r="L1555" i="1"/>
  <c r="M1555" i="1"/>
  <c r="N1555" i="1"/>
  <c r="O1555" i="1"/>
  <c r="K1556" i="1"/>
  <c r="L1556" i="1"/>
  <c r="M1556" i="1"/>
  <c r="N1556" i="1"/>
  <c r="O1556" i="1"/>
  <c r="K1557" i="1"/>
  <c r="L1557" i="1"/>
  <c r="M1557" i="1"/>
  <c r="N1557" i="1"/>
  <c r="O1557" i="1"/>
  <c r="K1558" i="1"/>
  <c r="L1558" i="1"/>
  <c r="M1558" i="1"/>
  <c r="N1558" i="1"/>
  <c r="O1558" i="1"/>
  <c r="K1559" i="1"/>
  <c r="L1559" i="1"/>
  <c r="M1559" i="1"/>
  <c r="N1559" i="1"/>
  <c r="O1559" i="1"/>
  <c r="K1560" i="1"/>
  <c r="L1560" i="1"/>
  <c r="M1560" i="1"/>
  <c r="N1560" i="1"/>
  <c r="O1560" i="1"/>
  <c r="K1561" i="1"/>
  <c r="L1561" i="1"/>
  <c r="M1561" i="1"/>
  <c r="N1561" i="1"/>
  <c r="O1561" i="1"/>
  <c r="K1562" i="1"/>
  <c r="L1562" i="1"/>
  <c r="M1562" i="1"/>
  <c r="N1562" i="1"/>
  <c r="O1562" i="1"/>
  <c r="K1563" i="1"/>
  <c r="L1563" i="1"/>
  <c r="M1563" i="1"/>
  <c r="N1563" i="1"/>
  <c r="O1563" i="1"/>
  <c r="K1564" i="1"/>
  <c r="L1564" i="1"/>
  <c r="M1564" i="1"/>
  <c r="N1564" i="1"/>
  <c r="O1564" i="1"/>
  <c r="K1566" i="1"/>
  <c r="L1566" i="1"/>
  <c r="M1566" i="1"/>
  <c r="N1566" i="1"/>
  <c r="O1566" i="1"/>
  <c r="K1567" i="1"/>
  <c r="L1567" i="1"/>
  <c r="M1567" i="1"/>
  <c r="N1567" i="1"/>
  <c r="O1567" i="1"/>
  <c r="K1568" i="1"/>
  <c r="L1568" i="1"/>
  <c r="M1568" i="1"/>
  <c r="N1568" i="1"/>
  <c r="O1568" i="1"/>
  <c r="K1569" i="1"/>
  <c r="L1569" i="1"/>
  <c r="M1569" i="1"/>
  <c r="N1569" i="1"/>
  <c r="O1569" i="1"/>
  <c r="K1570" i="1"/>
  <c r="L1570" i="1"/>
  <c r="M1570" i="1"/>
  <c r="N1570" i="1"/>
  <c r="O1570" i="1"/>
  <c r="K1571" i="1"/>
  <c r="L1571" i="1"/>
  <c r="M1571" i="1"/>
  <c r="N1571" i="1"/>
  <c r="O1571" i="1"/>
  <c r="K1572" i="1"/>
  <c r="L1572" i="1"/>
  <c r="M1572" i="1"/>
  <c r="N1572" i="1"/>
  <c r="O1572" i="1"/>
  <c r="K1573" i="1"/>
  <c r="L1573" i="1"/>
  <c r="M1573" i="1"/>
  <c r="N1573" i="1"/>
  <c r="O1573" i="1"/>
  <c r="K1574" i="1"/>
  <c r="L1574" i="1"/>
  <c r="M1574" i="1"/>
  <c r="N1574" i="1"/>
  <c r="O1574" i="1"/>
  <c r="K1575" i="1"/>
  <c r="L1575" i="1"/>
  <c r="M1575" i="1"/>
  <c r="N1575" i="1"/>
  <c r="O1575" i="1"/>
  <c r="K1577" i="1"/>
  <c r="L1577" i="1"/>
  <c r="M1577" i="1"/>
  <c r="N1577" i="1"/>
  <c r="O1577" i="1"/>
  <c r="K1578" i="1"/>
  <c r="L1578" i="1"/>
  <c r="M1578" i="1"/>
  <c r="N1578" i="1"/>
  <c r="O1578" i="1"/>
  <c r="K1579" i="1"/>
  <c r="L1579" i="1"/>
  <c r="M1579" i="1"/>
  <c r="N1579" i="1"/>
  <c r="O1579" i="1"/>
  <c r="K1580" i="1"/>
  <c r="L1580" i="1"/>
  <c r="M1580" i="1"/>
  <c r="N1580" i="1"/>
  <c r="O1580" i="1"/>
  <c r="K1581" i="1"/>
  <c r="L1581" i="1"/>
  <c r="M1581" i="1"/>
  <c r="N1581" i="1"/>
  <c r="O1581" i="1"/>
  <c r="K1582" i="1"/>
  <c r="L1582" i="1"/>
  <c r="M1582" i="1"/>
  <c r="N1582" i="1"/>
  <c r="O1582" i="1"/>
  <c r="K1584" i="1"/>
  <c r="L1584" i="1"/>
  <c r="M1584" i="1"/>
  <c r="N1584" i="1"/>
  <c r="O1584" i="1"/>
  <c r="K1585" i="1"/>
  <c r="L1585" i="1"/>
  <c r="M1585" i="1"/>
  <c r="N1585" i="1"/>
  <c r="O1585" i="1"/>
  <c r="K1586" i="1"/>
  <c r="L1586" i="1"/>
  <c r="M1586" i="1"/>
  <c r="N1586" i="1"/>
  <c r="O1586" i="1"/>
  <c r="K1587" i="1"/>
  <c r="L1587" i="1"/>
  <c r="M1587" i="1"/>
  <c r="N1587" i="1"/>
  <c r="O1587" i="1"/>
  <c r="K1588" i="1"/>
  <c r="L1588" i="1"/>
  <c r="M1588" i="1"/>
  <c r="N1588" i="1"/>
  <c r="O1588" i="1"/>
  <c r="K1589" i="1"/>
  <c r="L1589" i="1"/>
  <c r="M1589" i="1"/>
  <c r="N1589" i="1"/>
  <c r="O1589" i="1"/>
  <c r="K1592" i="1"/>
  <c r="L1592" i="1"/>
  <c r="M1592" i="1"/>
  <c r="N1592" i="1"/>
  <c r="O1592" i="1"/>
  <c r="K1593" i="1"/>
  <c r="L1593" i="1"/>
  <c r="M1593" i="1"/>
  <c r="N1593" i="1"/>
  <c r="O1593" i="1"/>
  <c r="K1594" i="1"/>
  <c r="L1594" i="1"/>
  <c r="M1594" i="1"/>
  <c r="N1594" i="1"/>
  <c r="O1594" i="1"/>
  <c r="K1595" i="1"/>
  <c r="L1595" i="1"/>
  <c r="M1595" i="1"/>
  <c r="N1595" i="1"/>
  <c r="O1595" i="1"/>
  <c r="K1596" i="1"/>
  <c r="L1596" i="1"/>
  <c r="M1596" i="1"/>
  <c r="N1596" i="1"/>
  <c r="O1596" i="1"/>
  <c r="K1597" i="1"/>
  <c r="L1597" i="1"/>
  <c r="M1597" i="1"/>
  <c r="N1597" i="1"/>
  <c r="O1597" i="1"/>
  <c r="K1598" i="1"/>
  <c r="L1598" i="1"/>
  <c r="M1598" i="1"/>
  <c r="N1598" i="1"/>
  <c r="O1598" i="1"/>
  <c r="K1599" i="1"/>
  <c r="L1599" i="1"/>
  <c r="M1599" i="1"/>
  <c r="N1599" i="1"/>
  <c r="O1599" i="1"/>
  <c r="K1600" i="1"/>
  <c r="L1600" i="1"/>
  <c r="M1600" i="1"/>
  <c r="N1600" i="1"/>
  <c r="O1600" i="1"/>
  <c r="K1601" i="1"/>
  <c r="L1601" i="1"/>
  <c r="M1601" i="1"/>
  <c r="N1601" i="1"/>
  <c r="O1601" i="1"/>
  <c r="K1603" i="1"/>
  <c r="L1603" i="1"/>
  <c r="M1603" i="1"/>
  <c r="N1603" i="1"/>
  <c r="O1603" i="1"/>
  <c r="K1604" i="1"/>
  <c r="L1604" i="1"/>
  <c r="M1604" i="1"/>
  <c r="N1604" i="1"/>
  <c r="O1604" i="1"/>
  <c r="K1605" i="1"/>
  <c r="L1605" i="1"/>
  <c r="M1605" i="1"/>
  <c r="N1605" i="1"/>
  <c r="O1605" i="1"/>
  <c r="K1606" i="1"/>
  <c r="L1606" i="1"/>
  <c r="M1606" i="1"/>
  <c r="N1606" i="1"/>
  <c r="O1606" i="1"/>
  <c r="K1607" i="1"/>
  <c r="L1607" i="1"/>
  <c r="M1607" i="1"/>
  <c r="N1607" i="1"/>
  <c r="O1607" i="1"/>
  <c r="K1608" i="1"/>
  <c r="L1608" i="1"/>
  <c r="M1608" i="1"/>
  <c r="N1608" i="1"/>
  <c r="O1608" i="1"/>
  <c r="K1609" i="1"/>
  <c r="L1609" i="1"/>
  <c r="M1609" i="1"/>
  <c r="N1609" i="1"/>
  <c r="O1609" i="1"/>
  <c r="K1610" i="1"/>
  <c r="L1610" i="1"/>
  <c r="M1610" i="1"/>
  <c r="N1610" i="1"/>
  <c r="O1610" i="1"/>
  <c r="K1611" i="1"/>
  <c r="L1611" i="1"/>
  <c r="M1611" i="1"/>
  <c r="N1611" i="1"/>
  <c r="O1611" i="1"/>
  <c r="K1612" i="1"/>
  <c r="L1612" i="1"/>
  <c r="M1612" i="1"/>
  <c r="N1612" i="1"/>
  <c r="O1612" i="1"/>
  <c r="K1613" i="1"/>
  <c r="L1613" i="1"/>
  <c r="M1613" i="1"/>
  <c r="N1613" i="1"/>
  <c r="O1613" i="1"/>
  <c r="K1616" i="1"/>
  <c r="L1616" i="1"/>
  <c r="M1616" i="1"/>
  <c r="N1616" i="1"/>
  <c r="O1616" i="1"/>
  <c r="K1617" i="1"/>
  <c r="L1617" i="1"/>
  <c r="M1617" i="1"/>
  <c r="N1617" i="1"/>
  <c r="O1617" i="1"/>
  <c r="K1618" i="1"/>
  <c r="L1618" i="1"/>
  <c r="M1618" i="1"/>
  <c r="N1618" i="1"/>
  <c r="O1618" i="1"/>
  <c r="K1620" i="1"/>
  <c r="L1620" i="1"/>
  <c r="M1620" i="1"/>
  <c r="N1620" i="1"/>
  <c r="O1620" i="1"/>
  <c r="K1621" i="1"/>
  <c r="L1621" i="1"/>
  <c r="M1621" i="1"/>
  <c r="N1621" i="1"/>
  <c r="O1621" i="1"/>
  <c r="K1623" i="1"/>
  <c r="L1623" i="1"/>
  <c r="M1623" i="1"/>
  <c r="N1623" i="1"/>
  <c r="O1623" i="1"/>
  <c r="K1624" i="1"/>
  <c r="L1624" i="1"/>
  <c r="M1624" i="1"/>
  <c r="N1624" i="1"/>
  <c r="O1624" i="1"/>
  <c r="K1625" i="1"/>
  <c r="L1625" i="1"/>
  <c r="M1625" i="1"/>
  <c r="N1625" i="1"/>
  <c r="O1625" i="1"/>
  <c r="K1629" i="1"/>
  <c r="L1629" i="1"/>
  <c r="M1629" i="1"/>
  <c r="N1629" i="1"/>
  <c r="O1629" i="1"/>
  <c r="K1630" i="1"/>
  <c r="L1630" i="1"/>
  <c r="M1630" i="1"/>
  <c r="N1630" i="1"/>
  <c r="O1630" i="1"/>
  <c r="K1631" i="1"/>
  <c r="L1631" i="1"/>
  <c r="M1631" i="1"/>
  <c r="N1631" i="1"/>
  <c r="O1631" i="1"/>
  <c r="K1632" i="1"/>
  <c r="L1632" i="1"/>
  <c r="M1632" i="1"/>
  <c r="N1632" i="1"/>
  <c r="O1632" i="1"/>
  <c r="K1633" i="1"/>
  <c r="L1633" i="1"/>
  <c r="M1633" i="1"/>
  <c r="N1633" i="1"/>
  <c r="O1633" i="1"/>
  <c r="K1634" i="1"/>
  <c r="L1634" i="1"/>
  <c r="M1634" i="1"/>
  <c r="N1634" i="1"/>
  <c r="O1634" i="1"/>
  <c r="K1635" i="1"/>
  <c r="L1635" i="1"/>
  <c r="M1635" i="1"/>
  <c r="N1635" i="1"/>
  <c r="O1635" i="1"/>
  <c r="K1636" i="1"/>
  <c r="L1636" i="1"/>
  <c r="M1636" i="1"/>
  <c r="N1636" i="1"/>
  <c r="O1636" i="1"/>
  <c r="K1637" i="1"/>
  <c r="L1637" i="1"/>
  <c r="M1637" i="1"/>
  <c r="N1637" i="1"/>
  <c r="O1637" i="1"/>
  <c r="K1638" i="1"/>
  <c r="L1638" i="1"/>
  <c r="M1638" i="1"/>
  <c r="N1638" i="1"/>
  <c r="O1638" i="1"/>
  <c r="K1639" i="1"/>
  <c r="L1639" i="1"/>
  <c r="M1639" i="1"/>
  <c r="N1639" i="1"/>
  <c r="O1639" i="1"/>
  <c r="K1640" i="1"/>
  <c r="L1640" i="1"/>
  <c r="M1640" i="1"/>
  <c r="N1640" i="1"/>
  <c r="O1640" i="1"/>
  <c r="K1641" i="1"/>
  <c r="L1641" i="1"/>
  <c r="M1641" i="1"/>
  <c r="N1641" i="1"/>
  <c r="O1641" i="1"/>
  <c r="K1642" i="1"/>
  <c r="L1642" i="1"/>
  <c r="M1642" i="1"/>
  <c r="N1642" i="1"/>
  <c r="O1642" i="1"/>
  <c r="K1644" i="1"/>
  <c r="L1644" i="1"/>
  <c r="M1644" i="1"/>
  <c r="N1644" i="1"/>
  <c r="O1644" i="1"/>
  <c r="K1645" i="1"/>
  <c r="L1645" i="1"/>
  <c r="M1645" i="1"/>
  <c r="N1645" i="1"/>
  <c r="O1645" i="1"/>
  <c r="K1646" i="1"/>
  <c r="L1646" i="1"/>
  <c r="M1646" i="1"/>
  <c r="N1646" i="1"/>
  <c r="O1646" i="1"/>
  <c r="K1647" i="1"/>
  <c r="L1647" i="1"/>
  <c r="M1647" i="1"/>
  <c r="N1647" i="1"/>
  <c r="O1647" i="1"/>
  <c r="K1648" i="1"/>
  <c r="L1648" i="1"/>
  <c r="M1648" i="1"/>
  <c r="N1648" i="1"/>
  <c r="O1648" i="1"/>
  <c r="K1649" i="1"/>
  <c r="L1649" i="1"/>
  <c r="M1649" i="1"/>
  <c r="N1649" i="1"/>
  <c r="O1649" i="1"/>
  <c r="K1650" i="1"/>
  <c r="L1650" i="1"/>
  <c r="M1650" i="1"/>
  <c r="N1650" i="1"/>
  <c r="O1650" i="1"/>
  <c r="K1651" i="1"/>
  <c r="L1651" i="1"/>
  <c r="M1651" i="1"/>
  <c r="N1651" i="1"/>
  <c r="O1651" i="1"/>
  <c r="K1652" i="1"/>
  <c r="L1652" i="1"/>
  <c r="M1652" i="1"/>
  <c r="N1652" i="1"/>
  <c r="O1652" i="1"/>
  <c r="K1653" i="1"/>
  <c r="L1653" i="1"/>
  <c r="M1653" i="1"/>
  <c r="N1653" i="1"/>
  <c r="O1653" i="1"/>
  <c r="K1655" i="1"/>
  <c r="L1655" i="1"/>
  <c r="M1655" i="1"/>
  <c r="N1655" i="1"/>
  <c r="O1655" i="1"/>
  <c r="K1657" i="1"/>
  <c r="L1657" i="1"/>
  <c r="M1657" i="1"/>
  <c r="N1657" i="1"/>
  <c r="O1657" i="1"/>
  <c r="K1658" i="1"/>
  <c r="L1658" i="1"/>
  <c r="M1658" i="1"/>
  <c r="N1658" i="1"/>
  <c r="O1658" i="1"/>
  <c r="K1659" i="1"/>
  <c r="L1659" i="1"/>
  <c r="M1659" i="1"/>
  <c r="N1659" i="1"/>
  <c r="O1659" i="1"/>
  <c r="K1660" i="1"/>
  <c r="L1660" i="1"/>
  <c r="M1660" i="1"/>
  <c r="N1660" i="1"/>
  <c r="O1660" i="1"/>
  <c r="K1661" i="1"/>
  <c r="L1661" i="1"/>
  <c r="M1661" i="1"/>
  <c r="N1661" i="1"/>
  <c r="O1661" i="1"/>
  <c r="K1662" i="1"/>
  <c r="L1662" i="1"/>
  <c r="M1662" i="1"/>
  <c r="N1662" i="1"/>
  <c r="O1662" i="1"/>
  <c r="K1664" i="1"/>
  <c r="L1664" i="1"/>
  <c r="M1664" i="1"/>
  <c r="N1664" i="1"/>
  <c r="O1664" i="1"/>
  <c r="K1665" i="1"/>
  <c r="L1665" i="1"/>
  <c r="M1665" i="1"/>
  <c r="N1665" i="1"/>
  <c r="O1665" i="1"/>
  <c r="K1666" i="1"/>
  <c r="L1666" i="1"/>
  <c r="M1666" i="1"/>
  <c r="N1666" i="1"/>
  <c r="O1666" i="1"/>
  <c r="K1667" i="1"/>
  <c r="L1667" i="1"/>
  <c r="M1667" i="1"/>
  <c r="N1667" i="1"/>
  <c r="O1667" i="1"/>
  <c r="K1670" i="1"/>
  <c r="L1670" i="1"/>
  <c r="M1670" i="1"/>
  <c r="N1670" i="1"/>
  <c r="O1670" i="1"/>
  <c r="K1671" i="1"/>
  <c r="L1671" i="1"/>
  <c r="M1671" i="1"/>
  <c r="N1671" i="1"/>
  <c r="O1671" i="1"/>
  <c r="K1672" i="1"/>
  <c r="L1672" i="1"/>
  <c r="M1672" i="1"/>
  <c r="N1672" i="1"/>
  <c r="O1672" i="1"/>
  <c r="K1673" i="1"/>
  <c r="L1673" i="1"/>
  <c r="M1673" i="1"/>
  <c r="N1673" i="1"/>
  <c r="O1673" i="1"/>
  <c r="K1674" i="1"/>
  <c r="L1674" i="1"/>
  <c r="M1674" i="1"/>
  <c r="N1674" i="1"/>
  <c r="O1674" i="1"/>
  <c r="K1675" i="1"/>
  <c r="L1675" i="1"/>
  <c r="M1675" i="1"/>
  <c r="N1675" i="1"/>
  <c r="O1675" i="1"/>
  <c r="K1676" i="1"/>
  <c r="L1676" i="1"/>
  <c r="M1676" i="1"/>
  <c r="N1676" i="1"/>
  <c r="O1676" i="1"/>
  <c r="K1677" i="1"/>
  <c r="L1677" i="1"/>
  <c r="M1677" i="1"/>
  <c r="N1677" i="1"/>
  <c r="O1677" i="1"/>
  <c r="K1678" i="1"/>
  <c r="L1678" i="1"/>
  <c r="M1678" i="1"/>
  <c r="N1678" i="1"/>
  <c r="O1678" i="1"/>
  <c r="K1679" i="1"/>
  <c r="L1679" i="1"/>
  <c r="M1679" i="1"/>
  <c r="N1679" i="1"/>
  <c r="O1679" i="1"/>
  <c r="K1680" i="1"/>
  <c r="L1680" i="1"/>
  <c r="M1680" i="1"/>
  <c r="N1680" i="1"/>
  <c r="O1680" i="1"/>
  <c r="K1681" i="1"/>
  <c r="L1681" i="1"/>
  <c r="M1681" i="1"/>
  <c r="N1681" i="1"/>
  <c r="O1681" i="1"/>
  <c r="K1682" i="1"/>
  <c r="L1682" i="1"/>
  <c r="M1682" i="1"/>
  <c r="N1682" i="1"/>
  <c r="O1682" i="1"/>
  <c r="K1683" i="1"/>
  <c r="L1683" i="1"/>
  <c r="M1683" i="1"/>
  <c r="N1683" i="1"/>
  <c r="O1683" i="1"/>
  <c r="K1684" i="1"/>
  <c r="L1684" i="1"/>
  <c r="M1684" i="1"/>
  <c r="N1684" i="1"/>
  <c r="O1684" i="1"/>
  <c r="K1685" i="1"/>
  <c r="L1685" i="1"/>
  <c r="M1685" i="1"/>
  <c r="N1685" i="1"/>
  <c r="O1685" i="1"/>
  <c r="K1686" i="1"/>
  <c r="L1686" i="1"/>
  <c r="M1686" i="1"/>
  <c r="N1686" i="1"/>
  <c r="O1686" i="1"/>
  <c r="K1690" i="1"/>
  <c r="L1690" i="1"/>
  <c r="M1690" i="1"/>
  <c r="N1690" i="1"/>
  <c r="O1690" i="1"/>
  <c r="K1691" i="1"/>
  <c r="L1691" i="1"/>
  <c r="M1691" i="1"/>
  <c r="N1691" i="1"/>
  <c r="O1691" i="1"/>
  <c r="K1692" i="1"/>
  <c r="L1692" i="1"/>
  <c r="M1692" i="1"/>
  <c r="N1692" i="1"/>
  <c r="O1692" i="1"/>
  <c r="K1693" i="1"/>
  <c r="L1693" i="1"/>
  <c r="M1693" i="1"/>
  <c r="N1693" i="1"/>
  <c r="O1693" i="1"/>
  <c r="K1694" i="1"/>
  <c r="L1694" i="1"/>
  <c r="M1694" i="1"/>
  <c r="N1694" i="1"/>
  <c r="O1694" i="1"/>
  <c r="K1695" i="1"/>
  <c r="L1695" i="1"/>
  <c r="M1695" i="1"/>
  <c r="N1695" i="1"/>
  <c r="O1695" i="1"/>
  <c r="K1696" i="1"/>
  <c r="L1696" i="1"/>
  <c r="M1696" i="1"/>
  <c r="N1696" i="1"/>
  <c r="O1696" i="1"/>
  <c r="K1697" i="1"/>
  <c r="L1697" i="1"/>
  <c r="M1697" i="1"/>
  <c r="N1697" i="1"/>
  <c r="O1697" i="1"/>
  <c r="K1698" i="1"/>
  <c r="L1698" i="1"/>
  <c r="M1698" i="1"/>
  <c r="N1698" i="1"/>
  <c r="O1698" i="1"/>
  <c r="K1699" i="1"/>
  <c r="L1699" i="1"/>
  <c r="M1699" i="1"/>
  <c r="N1699" i="1"/>
  <c r="O1699" i="1"/>
  <c r="K1700" i="1"/>
  <c r="L1700" i="1"/>
  <c r="M1700" i="1"/>
  <c r="N1700" i="1"/>
  <c r="O1700" i="1"/>
  <c r="K1701" i="1"/>
  <c r="L1701" i="1"/>
  <c r="M1701" i="1"/>
  <c r="N1701" i="1"/>
  <c r="O1701" i="1"/>
  <c r="K1704" i="1"/>
  <c r="L1704" i="1"/>
  <c r="M1704" i="1"/>
  <c r="N1704" i="1"/>
  <c r="O1704" i="1"/>
  <c r="K1705" i="1"/>
  <c r="L1705" i="1"/>
  <c r="M1705" i="1"/>
  <c r="N1705" i="1"/>
  <c r="O1705" i="1"/>
  <c r="K1706" i="1"/>
  <c r="L1706" i="1"/>
  <c r="M1706" i="1"/>
  <c r="N1706" i="1"/>
  <c r="O1706" i="1"/>
  <c r="K1707" i="1"/>
  <c r="L1707" i="1"/>
  <c r="M1707" i="1"/>
  <c r="N1707" i="1"/>
  <c r="O1707" i="1"/>
  <c r="K1708" i="1"/>
  <c r="L1708" i="1"/>
  <c r="M1708" i="1"/>
  <c r="N1708" i="1"/>
  <c r="O1708" i="1"/>
  <c r="K1709" i="1"/>
  <c r="L1709" i="1"/>
  <c r="M1709" i="1"/>
  <c r="N1709" i="1"/>
  <c r="O1709" i="1"/>
  <c r="K1710" i="1"/>
  <c r="L1710" i="1"/>
  <c r="M1710" i="1"/>
  <c r="N1710" i="1"/>
  <c r="O1710" i="1"/>
  <c r="K1711" i="1"/>
  <c r="L1711" i="1"/>
  <c r="M1711" i="1"/>
  <c r="N1711" i="1"/>
  <c r="O1711" i="1"/>
  <c r="K1713" i="1"/>
  <c r="L1713" i="1"/>
  <c r="M1713" i="1"/>
  <c r="N1713" i="1"/>
  <c r="O1713" i="1"/>
  <c r="K1714" i="1"/>
  <c r="L1714" i="1"/>
  <c r="M1714" i="1"/>
  <c r="N1714" i="1"/>
  <c r="O1714" i="1"/>
  <c r="K1715" i="1"/>
  <c r="L1715" i="1"/>
  <c r="M1715" i="1"/>
  <c r="N1715" i="1"/>
  <c r="O1715" i="1"/>
  <c r="K1716" i="1"/>
  <c r="L1716" i="1"/>
  <c r="M1716" i="1"/>
  <c r="N1716" i="1"/>
  <c r="O1716" i="1"/>
  <c r="K1717" i="1"/>
  <c r="L1717" i="1"/>
  <c r="M1717" i="1"/>
  <c r="N1717" i="1"/>
  <c r="O1717" i="1"/>
  <c r="K1718" i="1"/>
  <c r="L1718" i="1"/>
  <c r="M1718" i="1"/>
  <c r="N1718" i="1"/>
  <c r="O1718" i="1"/>
  <c r="K1719" i="1"/>
  <c r="L1719" i="1"/>
  <c r="M1719" i="1"/>
  <c r="N1719" i="1"/>
  <c r="O1719" i="1"/>
  <c r="K1720" i="1"/>
  <c r="L1720" i="1"/>
  <c r="M1720" i="1"/>
  <c r="N1720" i="1"/>
  <c r="O1720" i="1"/>
  <c r="K1721" i="1"/>
  <c r="L1721" i="1"/>
  <c r="M1721" i="1"/>
  <c r="N1721" i="1"/>
  <c r="O1721" i="1"/>
  <c r="K1722" i="1"/>
  <c r="L1722" i="1"/>
  <c r="M1722" i="1"/>
  <c r="N1722" i="1"/>
  <c r="O1722" i="1"/>
  <c r="K1724" i="1"/>
  <c r="L1724" i="1"/>
  <c r="M1724" i="1"/>
  <c r="N1724" i="1"/>
  <c r="O1724" i="1"/>
  <c r="K1725" i="1"/>
  <c r="L1725" i="1"/>
  <c r="M1725" i="1"/>
  <c r="N1725" i="1"/>
  <c r="O1725" i="1"/>
  <c r="K1726" i="1"/>
  <c r="L1726" i="1"/>
  <c r="M1726" i="1"/>
  <c r="N1726" i="1"/>
  <c r="O1726" i="1"/>
  <c r="K1727" i="1"/>
  <c r="L1727" i="1"/>
  <c r="M1727" i="1"/>
  <c r="N1727" i="1"/>
  <c r="O1727" i="1"/>
  <c r="K1728" i="1"/>
  <c r="L1728" i="1"/>
  <c r="M1728" i="1"/>
  <c r="N1728" i="1"/>
  <c r="O1728" i="1"/>
  <c r="K1729" i="1"/>
  <c r="L1729" i="1"/>
  <c r="M1729" i="1"/>
  <c r="N1729" i="1"/>
  <c r="O1729" i="1"/>
  <c r="K1730" i="1"/>
  <c r="L1730" i="1"/>
  <c r="M1730" i="1"/>
  <c r="N1730" i="1"/>
  <c r="O1730" i="1"/>
  <c r="K1731" i="1"/>
  <c r="L1731" i="1"/>
  <c r="M1731" i="1"/>
  <c r="N1731" i="1"/>
  <c r="O1731" i="1"/>
  <c r="K1732" i="1"/>
  <c r="L1732" i="1"/>
  <c r="M1732" i="1"/>
  <c r="N1732" i="1"/>
  <c r="O1732" i="1"/>
  <c r="K1734" i="1"/>
  <c r="L1734" i="1"/>
  <c r="M1734" i="1"/>
  <c r="N1734" i="1"/>
  <c r="O1734" i="1"/>
  <c r="K1735" i="1"/>
  <c r="L1735" i="1"/>
  <c r="M1735" i="1"/>
  <c r="N1735" i="1"/>
  <c r="O1735" i="1"/>
  <c r="K1736" i="1"/>
  <c r="L1736" i="1"/>
  <c r="M1736" i="1"/>
  <c r="N1736" i="1"/>
  <c r="O1736" i="1"/>
  <c r="K1737" i="1"/>
  <c r="L1737" i="1"/>
  <c r="M1737" i="1"/>
  <c r="N1737" i="1"/>
  <c r="O1737" i="1"/>
  <c r="K1738" i="1"/>
  <c r="L1738" i="1"/>
  <c r="M1738" i="1"/>
  <c r="N1738" i="1"/>
  <c r="O1738" i="1"/>
  <c r="K1739" i="1"/>
  <c r="L1739" i="1"/>
  <c r="M1739" i="1"/>
  <c r="N1739" i="1"/>
  <c r="O1739" i="1"/>
  <c r="K1740" i="1"/>
  <c r="L1740" i="1"/>
  <c r="M1740" i="1"/>
  <c r="N1740" i="1"/>
  <c r="O1740" i="1"/>
  <c r="K1742" i="1"/>
  <c r="L1742" i="1"/>
  <c r="M1742" i="1"/>
  <c r="N1742" i="1"/>
  <c r="O1742" i="1"/>
  <c r="K1743" i="1"/>
  <c r="L1743" i="1"/>
  <c r="M1743" i="1"/>
  <c r="N1743" i="1"/>
  <c r="O1743" i="1"/>
  <c r="K1744" i="1"/>
  <c r="L1744" i="1"/>
  <c r="M1744" i="1"/>
  <c r="N1744" i="1"/>
  <c r="O1744" i="1"/>
  <c r="K1745" i="1"/>
  <c r="L1745" i="1"/>
  <c r="M1745" i="1"/>
  <c r="N1745" i="1"/>
  <c r="O1745" i="1"/>
  <c r="K1746" i="1"/>
  <c r="L1746" i="1"/>
  <c r="M1746" i="1"/>
  <c r="N1746" i="1"/>
  <c r="O1746" i="1"/>
  <c r="K1747" i="1"/>
  <c r="L1747" i="1"/>
  <c r="M1747" i="1"/>
  <c r="N1747" i="1"/>
  <c r="O1747" i="1"/>
  <c r="K1748" i="1"/>
  <c r="L1748" i="1"/>
  <c r="M1748" i="1"/>
  <c r="N1748" i="1"/>
  <c r="O1748" i="1"/>
  <c r="K1749" i="1"/>
  <c r="L1749" i="1"/>
  <c r="M1749" i="1"/>
  <c r="N1749" i="1"/>
  <c r="O1749" i="1"/>
  <c r="K1752" i="1"/>
  <c r="L1752" i="1"/>
  <c r="M1752" i="1"/>
  <c r="N1752" i="1"/>
  <c r="O1752" i="1"/>
  <c r="K1753" i="1"/>
  <c r="L1753" i="1"/>
  <c r="M1753" i="1"/>
  <c r="N1753" i="1"/>
  <c r="O1753" i="1"/>
  <c r="K1754" i="1"/>
  <c r="L1754" i="1"/>
  <c r="M1754" i="1"/>
  <c r="N1754" i="1"/>
  <c r="O1754" i="1"/>
  <c r="K1756" i="1"/>
  <c r="L1756" i="1"/>
  <c r="M1756" i="1"/>
  <c r="N1756" i="1"/>
  <c r="O1756" i="1"/>
  <c r="K1757" i="1"/>
  <c r="L1757" i="1"/>
  <c r="M1757" i="1"/>
  <c r="N1757" i="1"/>
  <c r="O1757" i="1"/>
  <c r="K1758" i="1"/>
  <c r="L1758" i="1"/>
  <c r="M1758" i="1"/>
  <c r="N1758" i="1"/>
  <c r="O1758" i="1"/>
  <c r="K1759" i="1"/>
  <c r="L1759" i="1"/>
  <c r="M1759" i="1"/>
  <c r="N1759" i="1"/>
  <c r="O1759" i="1"/>
  <c r="K1761" i="1"/>
  <c r="L1761" i="1"/>
  <c r="M1761" i="1"/>
  <c r="N1761" i="1"/>
  <c r="O1761" i="1"/>
  <c r="K1762" i="1"/>
  <c r="L1762" i="1"/>
  <c r="M1762" i="1"/>
  <c r="N1762" i="1"/>
  <c r="O1762" i="1"/>
  <c r="K1763" i="1"/>
  <c r="L1763" i="1"/>
  <c r="M1763" i="1"/>
  <c r="N1763" i="1"/>
  <c r="O1763" i="1"/>
  <c r="K1764" i="1"/>
  <c r="L1764" i="1"/>
  <c r="M1764" i="1"/>
  <c r="N1764" i="1"/>
  <c r="O1764" i="1"/>
  <c r="K1766" i="1"/>
  <c r="L1766" i="1"/>
  <c r="M1766" i="1"/>
  <c r="N1766" i="1"/>
  <c r="O1766" i="1"/>
  <c r="K1767" i="1"/>
  <c r="L1767" i="1"/>
  <c r="M1767" i="1"/>
  <c r="N1767" i="1"/>
  <c r="O1767" i="1"/>
  <c r="K1768" i="1"/>
  <c r="L1768" i="1"/>
  <c r="M1768" i="1"/>
  <c r="N1768" i="1"/>
  <c r="O1768" i="1"/>
  <c r="K1769" i="1"/>
  <c r="L1769" i="1"/>
  <c r="M1769" i="1"/>
  <c r="N1769" i="1"/>
  <c r="O1769" i="1"/>
  <c r="K1771" i="1"/>
  <c r="L1771" i="1"/>
  <c r="M1771" i="1"/>
  <c r="N1771" i="1"/>
  <c r="O1771" i="1"/>
  <c r="K1772" i="1"/>
  <c r="L1772" i="1"/>
  <c r="M1772" i="1"/>
  <c r="N1772" i="1"/>
  <c r="O1772" i="1"/>
  <c r="K1773" i="1"/>
  <c r="L1773" i="1"/>
  <c r="M1773" i="1"/>
  <c r="N1773" i="1"/>
  <c r="O1773" i="1"/>
  <c r="K1774" i="1"/>
  <c r="L1774" i="1"/>
  <c r="M1774" i="1"/>
  <c r="N1774" i="1"/>
  <c r="O1774" i="1"/>
  <c r="K1776" i="1"/>
  <c r="L1776" i="1"/>
  <c r="M1776" i="1"/>
  <c r="N1776" i="1"/>
  <c r="O1776" i="1"/>
  <c r="K1777" i="1"/>
  <c r="L1777" i="1"/>
  <c r="M1777" i="1"/>
  <c r="N1777" i="1"/>
  <c r="O1777" i="1"/>
  <c r="K1778" i="1"/>
  <c r="L1778" i="1"/>
  <c r="M1778" i="1"/>
  <c r="N1778" i="1"/>
  <c r="O1778" i="1"/>
  <c r="K1779" i="1"/>
  <c r="L1779" i="1"/>
  <c r="M1779" i="1"/>
  <c r="N1779" i="1"/>
  <c r="O1779" i="1"/>
  <c r="K1781" i="1"/>
  <c r="L1781" i="1"/>
  <c r="M1781" i="1"/>
  <c r="N1781" i="1"/>
  <c r="O1781" i="1"/>
  <c r="K1782" i="1"/>
  <c r="L1782" i="1"/>
  <c r="M1782" i="1"/>
  <c r="N1782" i="1"/>
  <c r="O1782" i="1"/>
  <c r="K1783" i="1"/>
  <c r="L1783" i="1"/>
  <c r="M1783" i="1"/>
  <c r="N1783" i="1"/>
  <c r="O1783" i="1"/>
  <c r="K1784" i="1"/>
  <c r="L1784" i="1"/>
  <c r="M1784" i="1"/>
  <c r="N1784" i="1"/>
  <c r="O1784" i="1"/>
  <c r="K1786" i="1"/>
  <c r="L1786" i="1"/>
  <c r="M1786" i="1"/>
  <c r="N1786" i="1"/>
  <c r="O1786" i="1"/>
  <c r="K1787" i="1"/>
  <c r="L1787" i="1"/>
  <c r="M1787" i="1"/>
  <c r="N1787" i="1"/>
  <c r="O1787" i="1"/>
  <c r="K1788" i="1"/>
  <c r="L1788" i="1"/>
  <c r="M1788" i="1"/>
  <c r="N1788" i="1"/>
  <c r="O1788" i="1"/>
  <c r="K1789" i="1"/>
  <c r="L1789" i="1"/>
  <c r="M1789" i="1"/>
  <c r="N1789" i="1"/>
  <c r="O1789" i="1"/>
  <c r="K1791" i="1"/>
  <c r="L1791" i="1"/>
  <c r="M1791" i="1"/>
  <c r="N1791" i="1"/>
  <c r="O1791" i="1"/>
  <c r="K1792" i="1"/>
  <c r="L1792" i="1"/>
  <c r="M1792" i="1"/>
  <c r="N1792" i="1"/>
  <c r="O1792" i="1"/>
  <c r="K1793" i="1"/>
  <c r="L1793" i="1"/>
  <c r="M1793" i="1"/>
  <c r="N1793" i="1"/>
  <c r="O1793" i="1"/>
  <c r="K1794" i="1"/>
  <c r="L1794" i="1"/>
  <c r="M1794" i="1"/>
  <c r="N1794" i="1"/>
  <c r="O1794" i="1"/>
  <c r="K1796" i="1"/>
  <c r="L1796" i="1"/>
  <c r="M1796" i="1"/>
  <c r="N1796" i="1"/>
  <c r="O1796" i="1"/>
  <c r="K1797" i="1"/>
  <c r="L1797" i="1"/>
  <c r="M1797" i="1"/>
  <c r="N1797" i="1"/>
  <c r="O1797" i="1"/>
  <c r="K1798" i="1"/>
  <c r="L1798" i="1"/>
  <c r="M1798" i="1"/>
  <c r="N1798" i="1"/>
  <c r="O1798" i="1"/>
  <c r="K1799" i="1"/>
  <c r="L1799" i="1"/>
  <c r="M1799" i="1"/>
  <c r="N1799" i="1"/>
  <c r="O1799" i="1"/>
  <c r="K1801" i="1"/>
  <c r="L1801" i="1"/>
  <c r="M1801" i="1"/>
  <c r="N1801" i="1"/>
  <c r="O1801" i="1"/>
  <c r="K1802" i="1"/>
  <c r="L1802" i="1"/>
  <c r="M1802" i="1"/>
  <c r="N1802" i="1"/>
  <c r="O1802" i="1"/>
  <c r="K1803" i="1"/>
  <c r="L1803" i="1"/>
  <c r="M1803" i="1"/>
  <c r="N1803" i="1"/>
  <c r="O1803" i="1"/>
  <c r="K1804" i="1"/>
  <c r="L1804" i="1"/>
  <c r="M1804" i="1"/>
  <c r="N1804" i="1"/>
  <c r="O1804" i="1"/>
  <c r="K1806" i="1"/>
  <c r="L1806" i="1"/>
  <c r="M1806" i="1"/>
  <c r="N1806" i="1"/>
  <c r="O1806" i="1"/>
  <c r="K1807" i="1"/>
  <c r="L1807" i="1"/>
  <c r="M1807" i="1"/>
  <c r="N1807" i="1"/>
  <c r="O1807" i="1"/>
  <c r="K1808" i="1"/>
  <c r="L1808" i="1"/>
  <c r="M1808" i="1"/>
  <c r="N1808" i="1"/>
  <c r="O1808" i="1"/>
  <c r="K1809" i="1"/>
  <c r="L1809" i="1"/>
  <c r="M1809" i="1"/>
  <c r="N1809" i="1"/>
  <c r="O1809" i="1"/>
  <c r="K1812" i="1"/>
  <c r="L1812" i="1"/>
  <c r="M1812" i="1"/>
  <c r="N1812" i="1"/>
  <c r="O1812" i="1"/>
  <c r="K1813" i="1"/>
  <c r="L1813" i="1"/>
  <c r="M1813" i="1"/>
  <c r="N1813" i="1"/>
  <c r="O1813" i="1"/>
  <c r="K1814" i="1"/>
  <c r="L1814" i="1"/>
  <c r="M1814" i="1"/>
  <c r="N1814" i="1"/>
  <c r="O1814" i="1"/>
  <c r="K1815" i="1"/>
  <c r="L1815" i="1"/>
  <c r="M1815" i="1"/>
  <c r="N1815" i="1"/>
  <c r="O1815" i="1"/>
  <c r="K1816" i="1"/>
  <c r="L1816" i="1"/>
  <c r="M1816" i="1"/>
  <c r="N1816" i="1"/>
  <c r="O1816" i="1"/>
  <c r="K1817" i="1"/>
  <c r="L1817" i="1"/>
  <c r="M1817" i="1"/>
  <c r="N1817" i="1"/>
  <c r="O1817" i="1"/>
  <c r="K1818" i="1"/>
  <c r="L1818" i="1"/>
  <c r="M1818" i="1"/>
  <c r="N1818" i="1"/>
  <c r="O1818" i="1"/>
  <c r="K1819" i="1"/>
  <c r="L1819" i="1"/>
  <c r="M1819" i="1"/>
  <c r="N1819" i="1"/>
  <c r="O1819" i="1"/>
  <c r="K1820" i="1"/>
  <c r="L1820" i="1"/>
  <c r="M1820" i="1"/>
  <c r="N1820" i="1"/>
  <c r="O1820" i="1"/>
  <c r="K1821" i="1"/>
  <c r="L1821" i="1"/>
  <c r="M1821" i="1"/>
  <c r="N1821" i="1"/>
  <c r="O1821" i="1"/>
  <c r="K1825" i="1"/>
  <c r="L1825" i="1"/>
  <c r="M1825" i="1"/>
  <c r="N1825" i="1"/>
  <c r="O1825" i="1"/>
  <c r="K1826" i="1"/>
  <c r="L1826" i="1"/>
  <c r="M1826" i="1"/>
  <c r="N1826" i="1"/>
  <c r="O1826" i="1"/>
  <c r="K1827" i="1"/>
  <c r="L1827" i="1"/>
  <c r="M1827" i="1"/>
  <c r="N1827" i="1"/>
  <c r="O1827" i="1"/>
  <c r="K1828" i="1"/>
  <c r="L1828" i="1"/>
  <c r="M1828" i="1"/>
  <c r="N1828" i="1"/>
  <c r="O1828" i="1"/>
  <c r="K1829" i="1"/>
  <c r="L1829" i="1"/>
  <c r="M1829" i="1"/>
  <c r="N1829" i="1"/>
  <c r="O1829" i="1"/>
  <c r="K1831" i="1"/>
  <c r="L1831" i="1"/>
  <c r="M1831" i="1"/>
  <c r="N1831" i="1"/>
  <c r="O1831" i="1"/>
  <c r="K1832" i="1"/>
  <c r="L1832" i="1"/>
  <c r="M1832" i="1"/>
  <c r="N1832" i="1"/>
  <c r="O1832" i="1"/>
  <c r="K1835" i="1"/>
  <c r="L1835" i="1"/>
  <c r="M1835" i="1"/>
  <c r="N1835" i="1"/>
  <c r="O1835" i="1"/>
  <c r="K1836" i="1"/>
  <c r="L1836" i="1"/>
  <c r="M1836" i="1"/>
  <c r="N1836" i="1"/>
  <c r="O1836" i="1"/>
  <c r="K1837" i="1"/>
  <c r="L1837" i="1"/>
  <c r="M1837" i="1"/>
  <c r="N1837" i="1"/>
  <c r="O1837" i="1"/>
  <c r="K1838" i="1"/>
  <c r="L1838" i="1"/>
  <c r="M1838" i="1"/>
  <c r="N1838" i="1"/>
  <c r="O1838" i="1"/>
  <c r="K1839" i="1"/>
  <c r="L1839" i="1"/>
  <c r="M1839" i="1"/>
  <c r="N1839" i="1"/>
  <c r="O1839" i="1"/>
  <c r="K1840" i="1"/>
  <c r="L1840" i="1"/>
  <c r="M1840" i="1"/>
  <c r="N1840" i="1"/>
  <c r="O1840" i="1"/>
  <c r="K1842" i="1"/>
  <c r="L1842" i="1"/>
  <c r="M1842" i="1"/>
  <c r="N1842" i="1"/>
  <c r="O1842" i="1"/>
  <c r="K1843" i="1"/>
  <c r="L1843" i="1"/>
  <c r="M1843" i="1"/>
  <c r="N1843" i="1"/>
  <c r="O1843" i="1"/>
  <c r="K1844" i="1"/>
  <c r="L1844" i="1"/>
  <c r="M1844" i="1"/>
  <c r="N1844" i="1"/>
  <c r="O1844" i="1"/>
  <c r="K1845" i="1"/>
  <c r="L1845" i="1"/>
  <c r="M1845" i="1"/>
  <c r="N1845" i="1"/>
  <c r="O1845" i="1"/>
  <c r="K1846" i="1"/>
  <c r="L1846" i="1"/>
  <c r="M1846" i="1"/>
  <c r="N1846" i="1"/>
  <c r="O1846" i="1"/>
  <c r="K1847" i="1"/>
  <c r="L1847" i="1"/>
  <c r="M1847" i="1"/>
  <c r="N1847" i="1"/>
  <c r="O1847" i="1"/>
  <c r="K1850" i="1"/>
  <c r="L1850" i="1"/>
  <c r="M1850" i="1"/>
  <c r="N1850" i="1"/>
  <c r="O1850" i="1"/>
  <c r="K1851" i="1"/>
  <c r="L1851" i="1"/>
  <c r="M1851" i="1"/>
  <c r="N1851" i="1"/>
  <c r="O1851" i="1"/>
  <c r="K1852" i="1"/>
  <c r="L1852" i="1"/>
  <c r="M1852" i="1"/>
  <c r="N1852" i="1"/>
  <c r="O1852" i="1"/>
  <c r="K1853" i="1"/>
  <c r="L1853" i="1"/>
  <c r="M1853" i="1"/>
  <c r="N1853" i="1"/>
  <c r="O1853" i="1"/>
  <c r="K1854" i="1"/>
  <c r="L1854" i="1"/>
  <c r="M1854" i="1"/>
  <c r="N1854" i="1"/>
  <c r="O1854" i="1"/>
  <c r="K1855" i="1"/>
  <c r="L1855" i="1"/>
  <c r="M1855" i="1"/>
  <c r="N1855" i="1"/>
  <c r="O1855" i="1"/>
  <c r="K1856" i="1"/>
  <c r="L1856" i="1"/>
  <c r="M1856" i="1"/>
  <c r="N1856" i="1"/>
  <c r="O1856" i="1"/>
  <c r="K1859" i="1"/>
  <c r="L1859" i="1"/>
  <c r="M1859" i="1"/>
  <c r="N1859" i="1"/>
  <c r="O1859" i="1"/>
  <c r="K1860" i="1"/>
  <c r="L1860" i="1"/>
  <c r="M1860" i="1"/>
  <c r="N1860" i="1"/>
  <c r="O1860" i="1"/>
  <c r="K1861" i="1"/>
  <c r="L1861" i="1"/>
  <c r="M1861" i="1"/>
  <c r="N1861" i="1"/>
  <c r="O1861" i="1"/>
  <c r="K1862" i="1"/>
  <c r="L1862" i="1"/>
  <c r="M1862" i="1"/>
  <c r="N1862" i="1"/>
  <c r="O1862" i="1"/>
  <c r="K1863" i="1"/>
  <c r="L1863" i="1"/>
  <c r="M1863" i="1"/>
  <c r="N1863" i="1"/>
  <c r="O1863" i="1"/>
  <c r="K1864" i="1"/>
  <c r="L1864" i="1"/>
  <c r="M1864" i="1"/>
  <c r="N1864" i="1"/>
  <c r="O1864" i="1"/>
  <c r="K1865" i="1"/>
  <c r="L1865" i="1"/>
  <c r="M1865" i="1"/>
  <c r="N1865" i="1"/>
  <c r="O1865" i="1"/>
  <c r="K1866" i="1"/>
  <c r="L1866" i="1"/>
  <c r="M1866" i="1"/>
  <c r="N1866" i="1"/>
  <c r="O1866" i="1"/>
  <c r="K1867" i="1"/>
  <c r="L1867" i="1"/>
  <c r="M1867" i="1"/>
  <c r="N1867" i="1"/>
  <c r="O1867" i="1"/>
  <c r="K1868" i="1"/>
  <c r="L1868" i="1"/>
  <c r="M1868" i="1"/>
  <c r="N1868" i="1"/>
  <c r="O1868" i="1"/>
  <c r="K1869" i="1"/>
  <c r="L1869" i="1"/>
  <c r="M1869" i="1"/>
  <c r="N1869" i="1"/>
  <c r="O1869" i="1"/>
  <c r="K1870" i="1"/>
  <c r="L1870" i="1"/>
  <c r="M1870" i="1"/>
  <c r="N1870" i="1"/>
  <c r="O1870" i="1"/>
  <c r="K1871" i="1"/>
  <c r="L1871" i="1"/>
  <c r="M1871" i="1"/>
  <c r="N1871" i="1"/>
  <c r="O1871" i="1"/>
  <c r="K1872" i="1"/>
  <c r="L1872" i="1"/>
  <c r="M1872" i="1"/>
  <c r="N1872" i="1"/>
  <c r="O1872" i="1"/>
  <c r="K1873" i="1"/>
  <c r="L1873" i="1"/>
  <c r="M1873" i="1"/>
  <c r="N1873" i="1"/>
  <c r="O1873" i="1"/>
  <c r="K1874" i="1"/>
  <c r="L1874" i="1"/>
  <c r="M1874" i="1"/>
  <c r="N1874" i="1"/>
  <c r="O1874" i="1"/>
  <c r="K1875" i="1"/>
  <c r="L1875" i="1"/>
  <c r="M1875" i="1"/>
  <c r="N1875" i="1"/>
  <c r="O1875" i="1"/>
  <c r="K1876" i="1"/>
  <c r="L1876" i="1"/>
  <c r="M1876" i="1"/>
  <c r="N1876" i="1"/>
  <c r="O1876" i="1"/>
  <c r="K1877" i="1"/>
  <c r="L1877" i="1"/>
  <c r="M1877" i="1"/>
  <c r="N1877" i="1"/>
  <c r="O1877" i="1"/>
  <c r="K1878" i="1"/>
  <c r="L1878" i="1"/>
  <c r="M1878" i="1"/>
  <c r="N1878" i="1"/>
  <c r="O1878" i="1"/>
  <c r="K1879" i="1"/>
  <c r="L1879" i="1"/>
  <c r="M1879" i="1"/>
  <c r="N1879" i="1"/>
  <c r="O1879" i="1"/>
  <c r="K1881" i="1"/>
  <c r="L1881" i="1"/>
  <c r="M1881" i="1"/>
  <c r="N1881" i="1"/>
  <c r="O1881" i="1"/>
  <c r="K1882" i="1"/>
  <c r="L1882" i="1"/>
  <c r="M1882" i="1"/>
  <c r="N1882" i="1"/>
  <c r="O1882" i="1"/>
  <c r="K1883" i="1"/>
  <c r="L1883" i="1"/>
  <c r="M1883" i="1"/>
  <c r="N1883" i="1"/>
  <c r="O1883" i="1"/>
  <c r="K1884" i="1"/>
  <c r="L1884" i="1"/>
  <c r="M1884" i="1"/>
  <c r="N1884" i="1"/>
  <c r="O1884" i="1"/>
  <c r="K1885" i="1"/>
  <c r="L1885" i="1"/>
  <c r="M1885" i="1"/>
  <c r="N1885" i="1"/>
  <c r="O1885" i="1"/>
  <c r="K1886" i="1"/>
  <c r="L1886" i="1"/>
  <c r="M1886" i="1"/>
  <c r="N1886" i="1"/>
  <c r="O1886" i="1"/>
  <c r="K1887" i="1"/>
  <c r="L1887" i="1"/>
  <c r="M1887" i="1"/>
  <c r="N1887" i="1"/>
  <c r="O1887" i="1"/>
  <c r="K1888" i="1"/>
  <c r="L1888" i="1"/>
  <c r="M1888" i="1"/>
  <c r="N1888" i="1"/>
  <c r="O1888" i="1"/>
  <c r="K1889" i="1"/>
  <c r="L1889" i="1"/>
  <c r="M1889" i="1"/>
  <c r="N1889" i="1"/>
  <c r="O1889" i="1"/>
  <c r="K1890" i="1"/>
  <c r="L1890" i="1"/>
  <c r="M1890" i="1"/>
  <c r="N1890" i="1"/>
  <c r="O1890" i="1"/>
  <c r="K1891" i="1"/>
  <c r="L1891" i="1"/>
  <c r="M1891" i="1"/>
  <c r="N1891" i="1"/>
  <c r="O1891" i="1"/>
  <c r="K1892" i="1"/>
  <c r="L1892" i="1"/>
  <c r="M1892" i="1"/>
  <c r="N1892" i="1"/>
  <c r="O1892" i="1"/>
  <c r="K1893" i="1"/>
  <c r="L1893" i="1"/>
  <c r="M1893" i="1"/>
  <c r="N1893" i="1"/>
  <c r="O1893" i="1"/>
  <c r="K1895" i="1"/>
  <c r="L1895" i="1"/>
  <c r="M1895" i="1"/>
  <c r="N1895" i="1"/>
  <c r="O1895" i="1"/>
  <c r="K1896" i="1"/>
  <c r="L1896" i="1"/>
  <c r="M1896" i="1"/>
  <c r="N1896" i="1"/>
  <c r="O1896" i="1"/>
  <c r="K1897" i="1"/>
  <c r="L1897" i="1"/>
  <c r="M1897" i="1"/>
  <c r="N1897" i="1"/>
  <c r="O1897" i="1"/>
  <c r="K1898" i="1"/>
  <c r="L1898" i="1"/>
  <c r="M1898" i="1"/>
  <c r="N1898" i="1"/>
  <c r="O1898" i="1"/>
  <c r="K1899" i="1"/>
  <c r="L1899" i="1"/>
  <c r="M1899" i="1"/>
  <c r="N1899" i="1"/>
  <c r="O1899" i="1"/>
  <c r="K1900" i="1"/>
  <c r="L1900" i="1"/>
  <c r="M1900" i="1"/>
  <c r="N1900" i="1"/>
  <c r="O1900" i="1"/>
  <c r="K1901" i="1"/>
  <c r="L1901" i="1"/>
  <c r="M1901" i="1"/>
  <c r="N1901" i="1"/>
  <c r="O1901" i="1"/>
  <c r="K1902" i="1"/>
  <c r="L1902" i="1"/>
  <c r="M1902" i="1"/>
  <c r="N1902" i="1"/>
  <c r="O1902" i="1"/>
  <c r="K1903" i="1"/>
  <c r="L1903" i="1"/>
  <c r="M1903" i="1"/>
  <c r="N1903" i="1"/>
  <c r="O1903" i="1"/>
  <c r="K1904" i="1"/>
  <c r="L1904" i="1"/>
  <c r="M1904" i="1"/>
  <c r="N1904" i="1"/>
  <c r="O1904" i="1"/>
  <c r="K1905" i="1"/>
  <c r="L1905" i="1"/>
  <c r="M1905" i="1"/>
  <c r="N1905" i="1"/>
  <c r="O1905" i="1"/>
  <c r="K1906" i="1"/>
  <c r="L1906" i="1"/>
  <c r="M1906" i="1"/>
  <c r="N1906" i="1"/>
  <c r="O1906" i="1"/>
  <c r="K1907" i="1"/>
  <c r="L1907" i="1"/>
  <c r="M1907" i="1"/>
  <c r="N1907" i="1"/>
  <c r="O1907" i="1"/>
  <c r="K1909" i="1"/>
  <c r="L1909" i="1"/>
  <c r="M1909" i="1"/>
  <c r="N1909" i="1"/>
  <c r="O1909" i="1"/>
  <c r="K1910" i="1"/>
  <c r="L1910" i="1"/>
  <c r="M1910" i="1"/>
  <c r="N1910" i="1"/>
  <c r="O1910" i="1"/>
  <c r="K1911" i="1"/>
  <c r="L1911" i="1"/>
  <c r="M1911" i="1"/>
  <c r="N1911" i="1"/>
  <c r="O1911" i="1"/>
  <c r="K1912" i="1"/>
  <c r="L1912" i="1"/>
  <c r="M1912" i="1"/>
  <c r="N1912" i="1"/>
  <c r="O1912" i="1"/>
  <c r="K1913" i="1"/>
  <c r="L1913" i="1"/>
  <c r="M1913" i="1"/>
  <c r="N1913" i="1"/>
  <c r="O1913" i="1"/>
  <c r="K1914" i="1"/>
  <c r="L1914" i="1"/>
  <c r="M1914" i="1"/>
  <c r="N1914" i="1"/>
  <c r="O1914" i="1"/>
  <c r="K1915" i="1"/>
  <c r="L1915" i="1"/>
  <c r="M1915" i="1"/>
  <c r="N1915" i="1"/>
  <c r="O1915" i="1"/>
  <c r="K1916" i="1"/>
  <c r="L1916" i="1"/>
  <c r="M1916" i="1"/>
  <c r="N1916" i="1"/>
  <c r="O1916" i="1"/>
  <c r="K1918" i="1"/>
  <c r="L1918" i="1"/>
  <c r="M1918" i="1"/>
  <c r="N1918" i="1"/>
  <c r="O1918" i="1"/>
  <c r="K1919" i="1"/>
  <c r="L1919" i="1"/>
  <c r="M1919" i="1"/>
  <c r="N1919" i="1"/>
  <c r="O1919" i="1"/>
  <c r="K1920" i="1"/>
  <c r="L1920" i="1"/>
  <c r="M1920" i="1"/>
  <c r="N1920" i="1"/>
  <c r="O1920" i="1"/>
  <c r="K1921" i="1"/>
  <c r="L1921" i="1"/>
  <c r="M1921" i="1"/>
  <c r="N1921" i="1"/>
  <c r="O1921" i="1"/>
  <c r="K1922" i="1"/>
  <c r="L1922" i="1"/>
  <c r="M1922" i="1"/>
  <c r="N1922" i="1"/>
  <c r="O1922" i="1"/>
  <c r="K1923" i="1"/>
  <c r="L1923" i="1"/>
  <c r="M1923" i="1"/>
  <c r="N1923" i="1"/>
  <c r="O1923" i="1"/>
  <c r="K1924" i="1"/>
  <c r="L1924" i="1"/>
  <c r="M1924" i="1"/>
  <c r="N1924" i="1"/>
  <c r="O1924" i="1"/>
  <c r="K1925" i="1"/>
  <c r="L1925" i="1"/>
  <c r="M1925" i="1"/>
  <c r="N1925" i="1"/>
  <c r="O1925" i="1"/>
  <c r="K1926" i="1"/>
  <c r="L1926" i="1"/>
  <c r="M1926" i="1"/>
  <c r="N1926" i="1"/>
  <c r="O1926" i="1"/>
  <c r="K1927" i="1"/>
  <c r="L1927" i="1"/>
  <c r="M1927" i="1"/>
  <c r="N1927" i="1"/>
  <c r="O1927" i="1"/>
  <c r="K1928" i="1"/>
  <c r="L1928" i="1"/>
  <c r="M1928" i="1"/>
  <c r="N1928" i="1"/>
  <c r="O1928" i="1"/>
  <c r="K1929" i="1"/>
  <c r="L1929" i="1"/>
  <c r="M1929" i="1"/>
  <c r="N1929" i="1"/>
  <c r="O1929" i="1"/>
  <c r="K1930" i="1"/>
  <c r="L1930" i="1"/>
  <c r="M1930" i="1"/>
  <c r="N1930" i="1"/>
  <c r="O1930" i="1"/>
  <c r="K1931" i="1"/>
  <c r="L1931" i="1"/>
  <c r="M1931" i="1"/>
  <c r="N1931" i="1"/>
  <c r="O1931" i="1"/>
  <c r="K1932" i="1"/>
  <c r="L1932" i="1"/>
  <c r="M1932" i="1"/>
  <c r="N1932" i="1"/>
  <c r="O1932" i="1"/>
  <c r="K1935" i="1"/>
  <c r="L1935" i="1"/>
  <c r="M1935" i="1"/>
  <c r="N1935" i="1"/>
  <c r="O1935" i="1"/>
  <c r="K1936" i="1"/>
  <c r="L1936" i="1"/>
  <c r="M1936" i="1"/>
  <c r="N1936" i="1"/>
  <c r="O1936" i="1"/>
  <c r="K1937" i="1"/>
  <c r="L1937" i="1"/>
  <c r="M1937" i="1"/>
  <c r="N1937" i="1"/>
  <c r="O1937" i="1"/>
  <c r="K1938" i="1"/>
  <c r="L1938" i="1"/>
  <c r="M1938" i="1"/>
  <c r="N1938" i="1"/>
  <c r="O1938" i="1"/>
  <c r="K1939" i="1"/>
  <c r="L1939" i="1"/>
  <c r="M1939" i="1"/>
  <c r="N1939" i="1"/>
  <c r="O1939" i="1"/>
  <c r="K1940" i="1"/>
  <c r="L1940" i="1"/>
  <c r="M1940" i="1"/>
  <c r="N1940" i="1"/>
  <c r="O1940" i="1"/>
  <c r="K1941" i="1"/>
  <c r="L1941" i="1"/>
  <c r="M1941" i="1"/>
  <c r="N1941" i="1"/>
  <c r="O1941" i="1"/>
  <c r="K1942" i="1"/>
  <c r="L1942" i="1"/>
  <c r="M1942" i="1"/>
  <c r="N1942" i="1"/>
  <c r="O1942" i="1"/>
  <c r="K1943" i="1"/>
  <c r="L1943" i="1"/>
  <c r="M1943" i="1"/>
  <c r="N1943" i="1"/>
  <c r="O1943" i="1"/>
  <c r="K1949" i="1"/>
  <c r="L1949" i="1"/>
  <c r="M1949" i="1"/>
  <c r="N1949" i="1"/>
  <c r="O1949" i="1"/>
  <c r="K1950" i="1"/>
  <c r="L1950" i="1"/>
  <c r="M1950" i="1"/>
  <c r="N1950" i="1"/>
  <c r="O1950" i="1"/>
  <c r="K1951" i="1"/>
  <c r="L1951" i="1"/>
  <c r="M1951" i="1"/>
  <c r="N1951" i="1"/>
  <c r="O1951" i="1"/>
  <c r="K1952" i="1"/>
  <c r="L1952" i="1"/>
  <c r="M1952" i="1"/>
  <c r="N1952" i="1"/>
  <c r="O1952" i="1"/>
  <c r="K1953" i="1"/>
  <c r="L1953" i="1"/>
  <c r="M1953" i="1"/>
  <c r="N1953" i="1"/>
  <c r="O1953" i="1"/>
  <c r="K1954" i="1"/>
  <c r="L1954" i="1"/>
  <c r="M1954" i="1"/>
  <c r="N1954" i="1"/>
  <c r="O1954" i="1"/>
  <c r="K1955" i="1"/>
  <c r="L1955" i="1"/>
  <c r="M1955" i="1"/>
  <c r="N1955" i="1"/>
  <c r="O1955" i="1"/>
  <c r="K1956" i="1"/>
  <c r="L1956" i="1"/>
  <c r="M1956" i="1"/>
  <c r="N1956" i="1"/>
  <c r="O1956" i="1"/>
  <c r="K1957" i="1"/>
  <c r="L1957" i="1"/>
  <c r="M1957" i="1"/>
  <c r="N1957" i="1"/>
  <c r="O1957" i="1"/>
  <c r="K1958" i="1"/>
  <c r="L1958" i="1"/>
  <c r="M1958" i="1"/>
  <c r="N1958" i="1"/>
  <c r="O1958" i="1"/>
  <c r="K1959" i="1"/>
  <c r="L1959" i="1"/>
  <c r="M1959" i="1"/>
  <c r="N1959" i="1"/>
  <c r="O1959" i="1"/>
  <c r="K1960" i="1"/>
  <c r="L1960" i="1"/>
  <c r="M1960" i="1"/>
  <c r="N1960" i="1"/>
  <c r="O1960" i="1"/>
  <c r="K1961" i="1"/>
  <c r="L1961" i="1"/>
  <c r="M1961" i="1"/>
  <c r="N1961" i="1"/>
  <c r="O1961" i="1"/>
  <c r="K1962" i="1"/>
  <c r="L1962" i="1"/>
  <c r="M1962" i="1"/>
  <c r="N1962" i="1"/>
  <c r="O1962" i="1"/>
  <c r="K1963" i="1"/>
  <c r="L1963" i="1"/>
  <c r="M1963" i="1"/>
  <c r="N1963" i="1"/>
  <c r="O1963" i="1"/>
  <c r="K1964" i="1"/>
  <c r="L1964" i="1"/>
  <c r="M1964" i="1"/>
  <c r="N1964" i="1"/>
  <c r="O1964" i="1"/>
  <c r="K1966" i="1"/>
  <c r="L1966" i="1"/>
  <c r="M1966" i="1"/>
  <c r="N1966" i="1"/>
  <c r="O1966" i="1"/>
  <c r="K1967" i="1"/>
  <c r="L1967" i="1"/>
  <c r="M1967" i="1"/>
  <c r="N1967" i="1"/>
  <c r="O1967" i="1"/>
  <c r="K1968" i="1"/>
  <c r="L1968" i="1"/>
  <c r="M1968" i="1"/>
  <c r="N1968" i="1"/>
  <c r="O1968" i="1"/>
  <c r="K1969" i="1"/>
  <c r="L1969" i="1"/>
  <c r="M1969" i="1"/>
  <c r="N1969" i="1"/>
  <c r="O1969" i="1"/>
  <c r="K1970" i="1"/>
  <c r="L1970" i="1"/>
  <c r="M1970" i="1"/>
  <c r="N1970" i="1"/>
  <c r="O1970" i="1"/>
  <c r="K1971" i="1"/>
  <c r="L1971" i="1"/>
  <c r="M1971" i="1"/>
  <c r="N1971" i="1"/>
  <c r="O1971" i="1"/>
  <c r="K1972" i="1"/>
  <c r="L1972" i="1"/>
  <c r="M1972" i="1"/>
  <c r="N1972" i="1"/>
  <c r="O1972" i="1"/>
  <c r="K1973" i="1"/>
  <c r="L1973" i="1"/>
  <c r="M1973" i="1"/>
  <c r="N1973" i="1"/>
  <c r="O1973" i="1"/>
  <c r="K1974" i="1"/>
  <c r="L1974" i="1"/>
  <c r="M1974" i="1"/>
  <c r="N1974" i="1"/>
  <c r="O1974" i="1"/>
  <c r="K1975" i="1"/>
  <c r="L1975" i="1"/>
  <c r="M1975" i="1"/>
  <c r="N1975" i="1"/>
  <c r="O1975" i="1"/>
  <c r="K1976" i="1"/>
  <c r="L1976" i="1"/>
  <c r="M1976" i="1"/>
  <c r="N1976" i="1"/>
  <c r="O1976" i="1"/>
  <c r="K1977" i="1"/>
  <c r="L1977" i="1"/>
  <c r="M1977" i="1"/>
  <c r="N1977" i="1"/>
  <c r="O1977" i="1"/>
  <c r="K1978" i="1"/>
  <c r="L1978" i="1"/>
  <c r="M1978" i="1"/>
  <c r="N1978" i="1"/>
  <c r="O1978" i="1"/>
  <c r="K1980" i="1"/>
  <c r="L1980" i="1"/>
  <c r="M1980" i="1"/>
  <c r="N1980" i="1"/>
  <c r="O1980" i="1"/>
  <c r="K1981" i="1"/>
  <c r="L1981" i="1"/>
  <c r="M1981" i="1"/>
  <c r="N1981" i="1"/>
  <c r="O1981" i="1"/>
  <c r="K1982" i="1"/>
  <c r="L1982" i="1"/>
  <c r="M1982" i="1"/>
  <c r="N1982" i="1"/>
  <c r="O1982" i="1"/>
  <c r="K1983" i="1"/>
  <c r="L1983" i="1"/>
  <c r="M1983" i="1"/>
  <c r="N1983" i="1"/>
  <c r="O1983" i="1"/>
  <c r="K1984" i="1"/>
  <c r="L1984" i="1"/>
  <c r="M1984" i="1"/>
  <c r="N1984" i="1"/>
  <c r="O1984" i="1"/>
  <c r="K1985" i="1"/>
  <c r="L1985" i="1"/>
  <c r="M1985" i="1"/>
  <c r="N1985" i="1"/>
  <c r="O1985" i="1"/>
  <c r="K1986" i="1"/>
  <c r="L1986" i="1"/>
  <c r="M1986" i="1"/>
  <c r="N1986" i="1"/>
  <c r="O1986" i="1"/>
  <c r="K1987" i="1"/>
  <c r="L1987" i="1"/>
  <c r="M1987" i="1"/>
  <c r="N1987" i="1"/>
  <c r="O1987" i="1"/>
  <c r="K1988" i="1"/>
  <c r="L1988" i="1"/>
  <c r="M1988" i="1"/>
  <c r="N1988" i="1"/>
  <c r="O1988" i="1"/>
  <c r="K1989" i="1"/>
  <c r="L1989" i="1"/>
  <c r="M1989" i="1"/>
  <c r="N1989" i="1"/>
  <c r="O1989" i="1"/>
  <c r="K1990" i="1"/>
  <c r="L1990" i="1"/>
  <c r="M1990" i="1"/>
  <c r="N1990" i="1"/>
  <c r="O1990" i="1"/>
  <c r="K1991" i="1"/>
  <c r="L1991" i="1"/>
  <c r="M1991" i="1"/>
  <c r="N1991" i="1"/>
  <c r="O1991" i="1"/>
  <c r="K1992" i="1"/>
  <c r="L1992" i="1"/>
  <c r="M1992" i="1"/>
  <c r="N1992" i="1"/>
  <c r="O1992" i="1"/>
  <c r="K1993" i="1"/>
  <c r="L1993" i="1"/>
  <c r="M1993" i="1"/>
  <c r="N1993" i="1"/>
  <c r="O1993" i="1"/>
  <c r="K1995" i="1"/>
  <c r="L1995" i="1"/>
  <c r="M1995" i="1"/>
  <c r="N1995" i="1"/>
  <c r="O1995" i="1"/>
  <c r="K1996" i="1"/>
  <c r="L1996" i="1"/>
  <c r="M1996" i="1"/>
  <c r="N1996" i="1"/>
  <c r="O1996" i="1"/>
  <c r="K1997" i="1"/>
  <c r="L1997" i="1"/>
  <c r="M1997" i="1"/>
  <c r="N1997" i="1"/>
  <c r="O1997" i="1"/>
  <c r="K1998" i="1"/>
  <c r="L1998" i="1"/>
  <c r="M1998" i="1"/>
  <c r="N1998" i="1"/>
  <c r="O1998" i="1"/>
  <c r="K1999" i="1"/>
  <c r="L1999" i="1"/>
  <c r="M1999" i="1"/>
  <c r="N1999" i="1"/>
  <c r="O1999" i="1"/>
  <c r="K2000" i="1"/>
  <c r="L2000" i="1"/>
  <c r="M2000" i="1"/>
  <c r="N2000" i="1"/>
  <c r="O2000" i="1"/>
  <c r="K2001" i="1"/>
  <c r="L2001" i="1"/>
  <c r="M2001" i="1"/>
  <c r="N2001" i="1"/>
  <c r="O2001" i="1"/>
  <c r="K2002" i="1"/>
  <c r="L2002" i="1"/>
  <c r="M2002" i="1"/>
  <c r="N2002" i="1"/>
  <c r="O2002" i="1"/>
  <c r="K2003" i="1"/>
  <c r="L2003" i="1"/>
  <c r="M2003" i="1"/>
  <c r="N2003" i="1"/>
  <c r="O2003" i="1"/>
  <c r="K2005" i="1"/>
  <c r="L2005" i="1"/>
  <c r="M2005" i="1"/>
  <c r="N2005" i="1"/>
  <c r="O2005" i="1"/>
  <c r="K2006" i="1"/>
  <c r="L2006" i="1"/>
  <c r="M2006" i="1"/>
  <c r="N2006" i="1"/>
  <c r="O2006" i="1"/>
  <c r="K2008" i="1"/>
  <c r="L2008" i="1"/>
  <c r="M2008" i="1"/>
  <c r="N2008" i="1"/>
  <c r="O2008" i="1"/>
  <c r="K2009" i="1"/>
  <c r="L2009" i="1"/>
  <c r="M2009" i="1"/>
  <c r="N2009" i="1"/>
  <c r="O2009" i="1"/>
  <c r="K2010" i="1"/>
  <c r="L2010" i="1"/>
  <c r="M2010" i="1"/>
  <c r="N2010" i="1"/>
  <c r="O2010" i="1"/>
  <c r="K2011" i="1"/>
  <c r="L2011" i="1"/>
  <c r="M2011" i="1"/>
  <c r="N2011" i="1"/>
  <c r="O2011" i="1"/>
  <c r="K2012" i="1"/>
  <c r="L2012" i="1"/>
  <c r="M2012" i="1"/>
  <c r="N2012" i="1"/>
  <c r="O2012" i="1"/>
  <c r="K2013" i="1"/>
  <c r="L2013" i="1"/>
  <c r="M2013" i="1"/>
  <c r="N2013" i="1"/>
  <c r="O2013" i="1"/>
  <c r="K2014" i="1"/>
  <c r="L2014" i="1"/>
  <c r="M2014" i="1"/>
  <c r="N2014" i="1"/>
  <c r="O2014" i="1"/>
  <c r="K2015" i="1"/>
  <c r="L2015" i="1"/>
  <c r="M2015" i="1"/>
  <c r="N2015" i="1"/>
  <c r="O2015" i="1"/>
  <c r="K2016" i="1"/>
  <c r="L2016" i="1"/>
  <c r="M2016" i="1"/>
  <c r="N2016" i="1"/>
  <c r="O2016" i="1"/>
  <c r="K2017" i="1"/>
  <c r="L2017" i="1"/>
  <c r="M2017" i="1"/>
  <c r="N2017" i="1"/>
  <c r="O2017" i="1"/>
  <c r="K2019" i="1"/>
  <c r="L2019" i="1"/>
  <c r="M2019" i="1"/>
  <c r="N2019" i="1"/>
  <c r="O2019" i="1"/>
  <c r="K2020" i="1"/>
  <c r="L2020" i="1"/>
  <c r="M2020" i="1"/>
  <c r="N2020" i="1"/>
  <c r="O2020" i="1"/>
  <c r="K2021" i="1"/>
  <c r="L2021" i="1"/>
  <c r="M2021" i="1"/>
  <c r="N2021" i="1"/>
  <c r="O2021" i="1"/>
  <c r="K2022" i="1"/>
  <c r="L2022" i="1"/>
  <c r="M2022" i="1"/>
  <c r="N2022" i="1"/>
  <c r="O2022" i="1"/>
  <c r="K2023" i="1"/>
  <c r="L2023" i="1"/>
  <c r="M2023" i="1"/>
  <c r="N2023" i="1"/>
  <c r="O2023" i="1"/>
  <c r="K2024" i="1"/>
  <c r="L2024" i="1"/>
  <c r="M2024" i="1"/>
  <c r="N2024" i="1"/>
  <c r="O2024" i="1"/>
  <c r="K2026" i="1"/>
  <c r="L2026" i="1"/>
  <c r="M2026" i="1"/>
  <c r="N2026" i="1"/>
  <c r="O2026" i="1"/>
  <c r="K2027" i="1"/>
  <c r="L2027" i="1"/>
  <c r="M2027" i="1"/>
  <c r="N2027" i="1"/>
  <c r="O2027" i="1"/>
  <c r="K2028" i="1"/>
  <c r="L2028" i="1"/>
  <c r="M2028" i="1"/>
  <c r="N2028" i="1"/>
  <c r="O2028" i="1"/>
  <c r="K2029" i="1"/>
  <c r="L2029" i="1"/>
  <c r="M2029" i="1"/>
  <c r="N2029" i="1"/>
  <c r="O2029" i="1"/>
  <c r="K2030" i="1"/>
  <c r="L2030" i="1"/>
  <c r="M2030" i="1"/>
  <c r="N2030" i="1"/>
  <c r="O2030" i="1"/>
  <c r="K2031" i="1"/>
  <c r="L2031" i="1"/>
  <c r="M2031" i="1"/>
  <c r="N2031" i="1"/>
  <c r="O2031" i="1"/>
  <c r="K2032" i="1"/>
  <c r="L2032" i="1"/>
  <c r="M2032" i="1"/>
  <c r="N2032" i="1"/>
  <c r="O2032" i="1"/>
  <c r="K2033" i="1"/>
  <c r="L2033" i="1"/>
  <c r="M2033" i="1"/>
  <c r="N2033" i="1"/>
  <c r="O2033" i="1"/>
  <c r="K2034" i="1"/>
  <c r="L2034" i="1"/>
  <c r="M2034" i="1"/>
  <c r="N2034" i="1"/>
  <c r="O2034" i="1"/>
  <c r="K2035" i="1"/>
  <c r="L2035" i="1"/>
  <c r="M2035" i="1"/>
  <c r="N2035" i="1"/>
  <c r="O2035" i="1"/>
  <c r="K2037" i="1"/>
  <c r="L2037" i="1"/>
  <c r="M2037" i="1"/>
  <c r="N2037" i="1"/>
  <c r="O2037" i="1"/>
  <c r="K2038" i="1"/>
  <c r="L2038" i="1"/>
  <c r="M2038" i="1"/>
  <c r="N2038" i="1"/>
  <c r="O2038" i="1"/>
  <c r="K2039" i="1"/>
  <c r="L2039" i="1"/>
  <c r="M2039" i="1"/>
  <c r="N2039" i="1"/>
  <c r="O2039" i="1"/>
  <c r="K2040" i="1"/>
  <c r="L2040" i="1"/>
  <c r="M2040" i="1"/>
  <c r="N2040" i="1"/>
  <c r="O2040" i="1"/>
  <c r="K2041" i="1"/>
  <c r="L2041" i="1"/>
  <c r="M2041" i="1"/>
  <c r="N2041" i="1"/>
  <c r="O2041" i="1"/>
  <c r="K2042" i="1"/>
  <c r="L2042" i="1"/>
  <c r="M2042" i="1"/>
  <c r="N2042" i="1"/>
  <c r="O2042" i="1"/>
  <c r="K2043" i="1"/>
  <c r="L2043" i="1"/>
  <c r="M2043" i="1"/>
  <c r="N2043" i="1"/>
  <c r="O2043" i="1"/>
  <c r="K2044" i="1"/>
  <c r="L2044" i="1"/>
  <c r="M2044" i="1"/>
  <c r="N2044" i="1"/>
  <c r="O2044" i="1"/>
  <c r="K2045" i="1"/>
  <c r="L2045" i="1"/>
  <c r="M2045" i="1"/>
  <c r="N2045" i="1"/>
  <c r="O2045" i="1"/>
  <c r="K2047" i="1"/>
  <c r="L2047" i="1"/>
  <c r="M2047" i="1"/>
  <c r="N2047" i="1"/>
  <c r="O2047" i="1"/>
  <c r="K2048" i="1"/>
  <c r="L2048" i="1"/>
  <c r="M2048" i="1"/>
  <c r="N2048" i="1"/>
  <c r="O2048" i="1"/>
  <c r="K2049" i="1"/>
  <c r="L2049" i="1"/>
  <c r="M2049" i="1"/>
  <c r="N2049" i="1"/>
  <c r="O2049" i="1"/>
  <c r="K2050" i="1"/>
  <c r="L2050" i="1"/>
  <c r="M2050" i="1"/>
  <c r="N2050" i="1"/>
  <c r="O2050" i="1"/>
  <c r="K2051" i="1"/>
  <c r="L2051" i="1"/>
  <c r="M2051" i="1"/>
  <c r="N2051" i="1"/>
  <c r="O2051" i="1"/>
  <c r="K2052" i="1"/>
  <c r="L2052" i="1"/>
  <c r="M2052" i="1"/>
  <c r="N2052" i="1"/>
  <c r="O2052" i="1"/>
  <c r="K2053" i="1"/>
  <c r="L2053" i="1"/>
  <c r="M2053" i="1"/>
  <c r="N2053" i="1"/>
  <c r="O2053" i="1"/>
  <c r="K2054" i="1"/>
  <c r="L2054" i="1"/>
  <c r="M2054" i="1"/>
  <c r="N2054" i="1"/>
  <c r="O2054" i="1"/>
  <c r="K2055" i="1"/>
  <c r="L2055" i="1"/>
  <c r="M2055" i="1"/>
  <c r="N2055" i="1"/>
  <c r="O2055" i="1"/>
  <c r="K2056" i="1"/>
  <c r="L2056" i="1"/>
  <c r="M2056" i="1"/>
  <c r="N2056" i="1"/>
  <c r="O2056" i="1"/>
  <c r="K2057" i="1"/>
  <c r="L2057" i="1"/>
  <c r="M2057" i="1"/>
  <c r="N2057" i="1"/>
  <c r="O2057" i="1"/>
  <c r="K2058" i="1"/>
  <c r="L2058" i="1"/>
  <c r="M2058" i="1"/>
  <c r="N2058" i="1"/>
  <c r="O2058" i="1"/>
  <c r="K2059" i="1"/>
  <c r="L2059" i="1"/>
  <c r="M2059" i="1"/>
  <c r="N2059" i="1"/>
  <c r="O2059" i="1"/>
  <c r="K2061" i="1"/>
  <c r="L2061" i="1"/>
  <c r="M2061" i="1"/>
  <c r="N2061" i="1"/>
  <c r="O2061" i="1"/>
  <c r="K2062" i="1"/>
  <c r="L2062" i="1"/>
  <c r="M2062" i="1"/>
  <c r="N2062" i="1"/>
  <c r="O2062" i="1"/>
  <c r="K2063" i="1"/>
  <c r="L2063" i="1"/>
  <c r="M2063" i="1"/>
  <c r="N2063" i="1"/>
  <c r="O2063" i="1"/>
  <c r="K2064" i="1"/>
  <c r="L2064" i="1"/>
  <c r="M2064" i="1"/>
  <c r="N2064" i="1"/>
  <c r="O2064" i="1"/>
  <c r="K2065" i="1"/>
  <c r="L2065" i="1"/>
  <c r="M2065" i="1"/>
  <c r="N2065" i="1"/>
  <c r="O2065" i="1"/>
  <c r="K2066" i="1"/>
  <c r="L2066" i="1"/>
  <c r="M2066" i="1"/>
  <c r="N2066" i="1"/>
  <c r="O2066" i="1"/>
  <c r="K2067" i="1"/>
  <c r="L2067" i="1"/>
  <c r="M2067" i="1"/>
  <c r="N2067" i="1"/>
  <c r="O2067" i="1"/>
  <c r="K2068" i="1"/>
  <c r="L2068" i="1"/>
  <c r="M2068" i="1"/>
  <c r="N2068" i="1"/>
  <c r="O2068" i="1"/>
  <c r="K2069" i="1"/>
  <c r="L2069" i="1"/>
  <c r="M2069" i="1"/>
  <c r="N2069" i="1"/>
  <c r="O2069" i="1"/>
  <c r="K2070" i="1"/>
  <c r="L2070" i="1"/>
  <c r="M2070" i="1"/>
  <c r="N2070" i="1"/>
  <c r="O2070" i="1"/>
  <c r="K2071" i="1"/>
  <c r="L2071" i="1"/>
  <c r="M2071" i="1"/>
  <c r="N2071" i="1"/>
  <c r="O2071" i="1"/>
  <c r="K2072" i="1"/>
  <c r="L2072" i="1"/>
  <c r="M2072" i="1"/>
  <c r="N2072" i="1"/>
  <c r="O2072" i="1"/>
  <c r="K2073" i="1"/>
  <c r="L2073" i="1"/>
  <c r="M2073" i="1"/>
  <c r="N2073" i="1"/>
  <c r="O2073" i="1"/>
  <c r="K2074" i="1"/>
  <c r="L2074" i="1"/>
  <c r="M2074" i="1"/>
  <c r="N2074" i="1"/>
  <c r="O2074" i="1"/>
  <c r="K2075" i="1"/>
  <c r="L2075" i="1"/>
  <c r="M2075" i="1"/>
  <c r="N2075" i="1"/>
  <c r="O2075" i="1"/>
  <c r="K2076" i="1"/>
  <c r="L2076" i="1"/>
  <c r="M2076" i="1"/>
  <c r="N2076" i="1"/>
  <c r="O2076" i="1"/>
  <c r="K2077" i="1"/>
  <c r="L2077" i="1"/>
  <c r="M2077" i="1"/>
  <c r="N2077" i="1"/>
  <c r="O2077" i="1"/>
  <c r="K2078" i="1"/>
  <c r="L2078" i="1"/>
  <c r="M2078" i="1"/>
  <c r="N2078" i="1"/>
  <c r="O2078" i="1"/>
  <c r="K2080" i="1"/>
  <c r="L2080" i="1"/>
  <c r="M2080" i="1"/>
  <c r="N2080" i="1"/>
  <c r="O2080" i="1"/>
  <c r="K2081" i="1"/>
  <c r="L2081" i="1"/>
  <c r="M2081" i="1"/>
  <c r="N2081" i="1"/>
  <c r="O2081" i="1"/>
  <c r="K2082" i="1"/>
  <c r="L2082" i="1"/>
  <c r="M2082" i="1"/>
  <c r="N2082" i="1"/>
  <c r="O2082" i="1"/>
  <c r="K2083" i="1"/>
  <c r="L2083" i="1"/>
  <c r="M2083" i="1"/>
  <c r="N2083" i="1"/>
  <c r="O2083" i="1"/>
  <c r="K2084" i="1"/>
  <c r="L2084" i="1"/>
  <c r="M2084" i="1"/>
  <c r="N2084" i="1"/>
  <c r="O2084" i="1"/>
  <c r="K2085" i="1"/>
  <c r="L2085" i="1"/>
  <c r="M2085" i="1"/>
  <c r="N2085" i="1"/>
  <c r="O2085" i="1"/>
  <c r="K2086" i="1"/>
  <c r="L2086" i="1"/>
  <c r="M2086" i="1"/>
  <c r="N2086" i="1"/>
  <c r="O2086" i="1"/>
  <c r="K2087" i="1"/>
  <c r="L2087" i="1"/>
  <c r="M2087" i="1"/>
  <c r="N2087" i="1"/>
  <c r="O2087" i="1"/>
  <c r="K2088" i="1"/>
  <c r="L2088" i="1"/>
  <c r="M2088" i="1"/>
  <c r="N2088" i="1"/>
  <c r="O2088" i="1"/>
  <c r="K2089" i="1"/>
  <c r="L2089" i="1"/>
  <c r="M2089" i="1"/>
  <c r="N2089" i="1"/>
  <c r="O2089" i="1"/>
  <c r="K2090" i="1"/>
  <c r="L2090" i="1"/>
  <c r="M2090" i="1"/>
  <c r="N2090" i="1"/>
  <c r="O2090" i="1"/>
  <c r="K2091" i="1"/>
  <c r="L2091" i="1"/>
  <c r="M2091" i="1"/>
  <c r="N2091" i="1"/>
  <c r="O2091" i="1"/>
  <c r="K2093" i="1"/>
  <c r="L2093" i="1"/>
  <c r="M2093" i="1"/>
  <c r="N2093" i="1"/>
  <c r="O2093" i="1"/>
  <c r="K2094" i="1"/>
  <c r="L2094" i="1"/>
  <c r="M2094" i="1"/>
  <c r="N2094" i="1"/>
  <c r="O2094" i="1"/>
  <c r="K2095" i="1"/>
  <c r="L2095" i="1"/>
  <c r="M2095" i="1"/>
  <c r="N2095" i="1"/>
  <c r="O2095" i="1"/>
  <c r="K2096" i="1"/>
  <c r="L2096" i="1"/>
  <c r="M2096" i="1"/>
  <c r="N2096" i="1"/>
  <c r="O2096" i="1"/>
  <c r="K2098" i="1"/>
  <c r="L2098" i="1"/>
  <c r="M2098" i="1"/>
  <c r="N2098" i="1"/>
  <c r="O2098" i="1"/>
  <c r="K2099" i="1"/>
  <c r="L2099" i="1"/>
  <c r="M2099" i="1"/>
  <c r="N2099" i="1"/>
  <c r="O2099" i="1"/>
  <c r="K2100" i="1"/>
  <c r="L2100" i="1"/>
  <c r="M2100" i="1"/>
  <c r="N2100" i="1"/>
  <c r="O2100" i="1"/>
  <c r="K2101" i="1"/>
  <c r="L2101" i="1"/>
  <c r="M2101" i="1"/>
  <c r="N2101" i="1"/>
  <c r="O2101" i="1"/>
  <c r="K2102" i="1"/>
  <c r="L2102" i="1"/>
  <c r="M2102" i="1"/>
  <c r="N2102" i="1"/>
  <c r="O2102" i="1"/>
  <c r="K2103" i="1"/>
  <c r="L2103" i="1"/>
  <c r="M2103" i="1"/>
  <c r="N2103" i="1"/>
  <c r="O2103" i="1"/>
  <c r="K2104" i="1"/>
  <c r="L2104" i="1"/>
  <c r="M2104" i="1"/>
  <c r="N2104" i="1"/>
  <c r="O2104" i="1"/>
  <c r="K2105" i="1"/>
  <c r="L2105" i="1"/>
  <c r="M2105" i="1"/>
  <c r="N2105" i="1"/>
  <c r="O2105" i="1"/>
  <c r="K2106" i="1"/>
  <c r="L2106" i="1"/>
  <c r="M2106" i="1"/>
  <c r="N2106" i="1"/>
  <c r="O2106" i="1"/>
  <c r="K2107" i="1"/>
  <c r="L2107" i="1"/>
  <c r="M2107" i="1"/>
  <c r="N2107" i="1"/>
  <c r="O2107" i="1"/>
  <c r="K2108" i="1"/>
  <c r="L2108" i="1"/>
  <c r="M2108" i="1"/>
  <c r="N2108" i="1"/>
  <c r="O2108" i="1"/>
  <c r="K2109" i="1"/>
  <c r="L2109" i="1"/>
  <c r="M2109" i="1"/>
  <c r="N2109" i="1"/>
  <c r="O2109" i="1"/>
  <c r="K2113" i="1"/>
  <c r="L2113" i="1"/>
  <c r="M2113" i="1"/>
  <c r="N2113" i="1"/>
  <c r="O2113" i="1"/>
  <c r="K2114" i="1"/>
  <c r="L2114" i="1"/>
  <c r="M2114" i="1"/>
  <c r="N2114" i="1"/>
  <c r="O2114" i="1"/>
  <c r="K2115" i="1"/>
  <c r="L2115" i="1"/>
  <c r="M2115" i="1"/>
  <c r="N2115" i="1"/>
  <c r="O2115" i="1"/>
  <c r="K2116" i="1"/>
  <c r="L2116" i="1"/>
  <c r="M2116" i="1"/>
  <c r="N2116" i="1"/>
  <c r="O2116" i="1"/>
  <c r="K2117" i="1"/>
  <c r="L2117" i="1"/>
  <c r="M2117" i="1"/>
  <c r="N2117" i="1"/>
  <c r="O2117" i="1"/>
  <c r="K2118" i="1"/>
  <c r="L2118" i="1"/>
  <c r="M2118" i="1"/>
  <c r="N2118" i="1"/>
  <c r="O2118" i="1"/>
  <c r="K2119" i="1"/>
  <c r="L2119" i="1"/>
  <c r="M2119" i="1"/>
  <c r="N2119" i="1"/>
  <c r="O2119" i="1"/>
  <c r="K2120" i="1"/>
  <c r="L2120" i="1"/>
  <c r="M2120" i="1"/>
  <c r="N2120" i="1"/>
  <c r="O2120" i="1"/>
  <c r="K2121" i="1"/>
  <c r="L2121" i="1"/>
  <c r="M2121" i="1"/>
  <c r="N2121" i="1"/>
  <c r="O2121" i="1"/>
  <c r="K2122" i="1"/>
  <c r="L2122" i="1"/>
  <c r="M2122" i="1"/>
  <c r="N2122" i="1"/>
  <c r="O2122" i="1"/>
  <c r="K2123" i="1"/>
  <c r="L2123" i="1"/>
  <c r="M2123" i="1"/>
  <c r="N2123" i="1"/>
  <c r="O2123" i="1"/>
  <c r="K2124" i="1"/>
  <c r="L2124" i="1"/>
  <c r="M2124" i="1"/>
  <c r="N2124" i="1"/>
  <c r="O2124" i="1"/>
  <c r="K2125" i="1"/>
  <c r="L2125" i="1"/>
  <c r="M2125" i="1"/>
  <c r="N2125" i="1"/>
  <c r="O2125" i="1"/>
  <c r="K2126" i="1"/>
  <c r="L2126" i="1"/>
  <c r="M2126" i="1"/>
  <c r="N2126" i="1"/>
  <c r="O2126" i="1"/>
  <c r="K2127" i="1"/>
  <c r="L2127" i="1"/>
  <c r="M2127" i="1"/>
  <c r="N2127" i="1"/>
  <c r="O2127" i="1"/>
  <c r="K2128" i="1"/>
  <c r="L2128" i="1"/>
  <c r="M2128" i="1"/>
  <c r="N2128" i="1"/>
  <c r="O2128" i="1"/>
  <c r="K2129" i="1"/>
  <c r="L2129" i="1"/>
  <c r="M2129" i="1"/>
  <c r="N2129" i="1"/>
  <c r="O2129" i="1"/>
  <c r="K2130" i="1"/>
  <c r="L2130" i="1"/>
  <c r="M2130" i="1"/>
  <c r="N2130" i="1"/>
  <c r="O2130" i="1"/>
  <c r="K2131" i="1"/>
  <c r="L2131" i="1"/>
  <c r="M2131" i="1"/>
  <c r="N2131" i="1"/>
  <c r="O2131" i="1"/>
  <c r="K2132" i="1"/>
  <c r="L2132" i="1"/>
  <c r="M2132" i="1"/>
  <c r="N2132" i="1"/>
  <c r="O2132" i="1"/>
  <c r="K2133" i="1"/>
  <c r="L2133" i="1"/>
  <c r="M2133" i="1"/>
  <c r="N2133" i="1"/>
  <c r="O2133" i="1"/>
  <c r="K2134" i="1"/>
  <c r="L2134" i="1"/>
  <c r="M2134" i="1"/>
  <c r="N2134" i="1"/>
  <c r="O2134" i="1"/>
  <c r="K2135" i="1"/>
  <c r="L2135" i="1"/>
  <c r="M2135" i="1"/>
  <c r="N2135" i="1"/>
  <c r="O2135" i="1"/>
  <c r="K2136" i="1"/>
  <c r="L2136" i="1"/>
  <c r="M2136" i="1"/>
  <c r="N2136" i="1"/>
  <c r="O2136" i="1"/>
  <c r="K2137" i="1"/>
  <c r="L2137" i="1"/>
  <c r="M2137" i="1"/>
  <c r="N2137" i="1"/>
  <c r="O2137" i="1"/>
  <c r="K2138" i="1"/>
  <c r="L2138" i="1"/>
  <c r="M2138" i="1"/>
  <c r="N2138" i="1"/>
  <c r="O2138" i="1"/>
  <c r="K2140" i="1"/>
  <c r="L2140" i="1"/>
  <c r="M2140" i="1"/>
  <c r="N2140" i="1"/>
  <c r="O2140" i="1"/>
  <c r="K2141" i="1"/>
  <c r="L2141" i="1"/>
  <c r="M2141" i="1"/>
  <c r="N2141" i="1"/>
  <c r="O2141" i="1"/>
  <c r="K2142" i="1"/>
  <c r="L2142" i="1"/>
  <c r="M2142" i="1"/>
  <c r="N2142" i="1"/>
  <c r="O2142" i="1"/>
  <c r="K2143" i="1"/>
  <c r="L2143" i="1"/>
  <c r="M2143" i="1"/>
  <c r="N2143" i="1"/>
  <c r="O2143" i="1"/>
  <c r="K2144" i="1"/>
  <c r="L2144" i="1"/>
  <c r="M2144" i="1"/>
  <c r="N2144" i="1"/>
  <c r="O2144" i="1"/>
  <c r="K2145" i="1"/>
  <c r="L2145" i="1"/>
  <c r="M2145" i="1"/>
  <c r="N2145" i="1"/>
  <c r="O2145" i="1"/>
  <c r="K2146" i="1"/>
  <c r="L2146" i="1"/>
  <c r="M2146" i="1"/>
  <c r="N2146" i="1"/>
  <c r="O2146" i="1"/>
  <c r="K2147" i="1"/>
  <c r="L2147" i="1"/>
  <c r="M2147" i="1"/>
  <c r="N2147" i="1"/>
  <c r="O2147" i="1"/>
  <c r="K2149" i="1"/>
  <c r="L2149" i="1"/>
  <c r="M2149" i="1"/>
  <c r="N2149" i="1"/>
  <c r="O2149" i="1"/>
  <c r="K2150" i="1"/>
  <c r="L2150" i="1"/>
  <c r="M2150" i="1"/>
  <c r="N2150" i="1"/>
  <c r="O2150" i="1"/>
  <c r="K2152" i="1"/>
  <c r="L2152" i="1"/>
  <c r="M2152" i="1"/>
  <c r="N2152" i="1"/>
  <c r="O2152" i="1"/>
  <c r="K2153" i="1"/>
  <c r="L2153" i="1"/>
  <c r="M2153" i="1"/>
  <c r="N2153" i="1"/>
  <c r="O2153" i="1"/>
  <c r="K2155" i="1"/>
  <c r="L2155" i="1"/>
  <c r="M2155" i="1"/>
  <c r="N2155" i="1"/>
  <c r="O2155" i="1"/>
  <c r="K2156" i="1"/>
  <c r="L2156" i="1"/>
  <c r="M2156" i="1"/>
  <c r="N2156" i="1"/>
  <c r="O2156" i="1"/>
  <c r="K2157" i="1"/>
  <c r="L2157" i="1"/>
  <c r="M2157" i="1"/>
  <c r="N2157" i="1"/>
  <c r="O2157" i="1"/>
  <c r="K2158" i="1"/>
  <c r="L2158" i="1"/>
  <c r="M2158" i="1"/>
  <c r="N2158" i="1"/>
  <c r="O2158" i="1"/>
  <c r="K2160" i="1"/>
  <c r="L2160" i="1"/>
  <c r="M2160" i="1"/>
  <c r="N2160" i="1"/>
  <c r="O2160" i="1"/>
  <c r="K2161" i="1"/>
  <c r="L2161" i="1"/>
  <c r="M2161" i="1"/>
  <c r="N2161" i="1"/>
  <c r="O2161" i="1"/>
  <c r="K2163" i="1"/>
  <c r="L2163" i="1"/>
  <c r="M2163" i="1"/>
  <c r="N2163" i="1"/>
  <c r="O2163" i="1"/>
  <c r="K2164" i="1"/>
  <c r="L2164" i="1"/>
  <c r="M2164" i="1"/>
  <c r="N2164" i="1"/>
  <c r="O2164" i="1"/>
  <c r="K2166" i="1"/>
  <c r="L2166" i="1"/>
  <c r="M2166" i="1"/>
  <c r="N2166" i="1"/>
  <c r="O2166" i="1"/>
  <c r="K2167" i="1"/>
  <c r="L2167" i="1"/>
  <c r="M2167" i="1"/>
  <c r="N2167" i="1"/>
  <c r="O2167" i="1"/>
  <c r="K2168" i="1"/>
  <c r="L2168" i="1"/>
  <c r="M2168" i="1"/>
  <c r="N2168" i="1"/>
  <c r="O2168" i="1"/>
  <c r="K2169" i="1"/>
  <c r="L2169" i="1"/>
  <c r="M2169" i="1"/>
  <c r="N2169" i="1"/>
  <c r="O2169" i="1"/>
  <c r="K2171" i="1"/>
  <c r="L2171" i="1"/>
  <c r="M2171" i="1"/>
  <c r="N2171" i="1"/>
  <c r="O2171" i="1"/>
  <c r="K2172" i="1"/>
  <c r="L2172" i="1"/>
  <c r="M2172" i="1"/>
  <c r="N2172" i="1"/>
  <c r="O2172" i="1"/>
  <c r="K2174" i="1"/>
  <c r="L2174" i="1"/>
  <c r="M2174" i="1"/>
  <c r="N2174" i="1"/>
  <c r="O2174" i="1"/>
  <c r="K2175" i="1"/>
  <c r="L2175" i="1"/>
  <c r="M2175" i="1"/>
  <c r="N2175" i="1"/>
  <c r="O2175" i="1"/>
  <c r="K2178" i="1"/>
  <c r="L2178" i="1"/>
  <c r="M2178" i="1"/>
  <c r="N2178" i="1"/>
  <c r="O2178" i="1"/>
  <c r="K2179" i="1"/>
  <c r="L2179" i="1"/>
  <c r="M2179" i="1"/>
  <c r="N2179" i="1"/>
  <c r="O2179" i="1"/>
  <c r="K2180" i="1"/>
  <c r="L2180" i="1"/>
  <c r="M2180" i="1"/>
  <c r="N2180" i="1"/>
  <c r="O2180" i="1"/>
  <c r="K2181" i="1"/>
  <c r="L2181" i="1"/>
  <c r="M2181" i="1"/>
  <c r="N2181" i="1"/>
  <c r="O2181" i="1"/>
  <c r="K2182" i="1"/>
  <c r="L2182" i="1"/>
  <c r="M2182" i="1"/>
  <c r="N2182" i="1"/>
  <c r="O2182" i="1"/>
  <c r="K2183" i="1"/>
  <c r="L2183" i="1"/>
  <c r="M2183" i="1"/>
  <c r="N2183" i="1"/>
  <c r="O2183" i="1"/>
  <c r="K2184" i="1"/>
  <c r="L2184" i="1"/>
  <c r="M2184" i="1"/>
  <c r="N2184" i="1"/>
  <c r="O2184" i="1"/>
  <c r="K2185" i="1"/>
  <c r="L2185" i="1"/>
  <c r="M2185" i="1"/>
  <c r="N2185" i="1"/>
  <c r="O2185" i="1"/>
  <c r="K2186" i="1"/>
  <c r="L2186" i="1"/>
  <c r="M2186" i="1"/>
  <c r="N2186" i="1"/>
  <c r="O2186" i="1"/>
  <c r="K2187" i="1"/>
  <c r="L2187" i="1"/>
  <c r="M2187" i="1"/>
  <c r="N2187" i="1"/>
  <c r="O2187" i="1"/>
  <c r="K2188" i="1"/>
  <c r="L2188" i="1"/>
  <c r="M2188" i="1"/>
  <c r="N2188" i="1"/>
  <c r="O2188" i="1"/>
  <c r="K2189" i="1"/>
  <c r="L2189" i="1"/>
  <c r="M2189" i="1"/>
  <c r="N2189" i="1"/>
  <c r="O2189" i="1"/>
  <c r="K2190" i="1"/>
  <c r="L2190" i="1"/>
  <c r="M2190" i="1"/>
  <c r="N2190" i="1"/>
  <c r="O2190" i="1"/>
  <c r="K2191" i="1"/>
  <c r="L2191" i="1"/>
  <c r="M2191" i="1"/>
  <c r="N2191" i="1"/>
  <c r="O2191" i="1"/>
  <c r="K2192" i="1"/>
  <c r="L2192" i="1"/>
  <c r="M2192" i="1"/>
  <c r="N2192" i="1"/>
  <c r="O2192" i="1"/>
  <c r="K2193" i="1"/>
  <c r="L2193" i="1"/>
  <c r="M2193" i="1"/>
  <c r="N2193" i="1"/>
  <c r="O2193" i="1"/>
  <c r="K2194" i="1"/>
  <c r="L2194" i="1"/>
  <c r="M2194" i="1"/>
  <c r="N2194" i="1"/>
  <c r="O2194" i="1"/>
  <c r="K2195" i="1"/>
  <c r="L2195" i="1"/>
  <c r="M2195" i="1"/>
  <c r="N2195" i="1"/>
  <c r="O2195" i="1"/>
  <c r="K2196" i="1"/>
  <c r="L2196" i="1"/>
  <c r="M2196" i="1"/>
  <c r="N2196" i="1"/>
  <c r="O2196" i="1"/>
  <c r="K2197" i="1"/>
  <c r="L2197" i="1"/>
  <c r="M2197" i="1"/>
  <c r="N2197" i="1"/>
  <c r="O2197" i="1"/>
  <c r="K2198" i="1"/>
  <c r="L2198" i="1"/>
  <c r="M2198" i="1"/>
  <c r="N2198" i="1"/>
  <c r="O2198" i="1"/>
  <c r="K2199" i="1"/>
  <c r="L2199" i="1"/>
  <c r="M2199" i="1"/>
  <c r="N2199" i="1"/>
  <c r="O2199" i="1"/>
  <c r="K2200" i="1"/>
  <c r="L2200" i="1"/>
  <c r="M2200" i="1"/>
  <c r="N2200" i="1"/>
  <c r="O2200" i="1"/>
  <c r="K2201" i="1"/>
  <c r="L2201" i="1"/>
  <c r="M2201" i="1"/>
  <c r="N2201" i="1"/>
  <c r="O2201" i="1"/>
  <c r="K2202" i="1"/>
  <c r="L2202" i="1"/>
  <c r="M2202" i="1"/>
  <c r="N2202" i="1"/>
  <c r="O2202" i="1"/>
  <c r="K2203" i="1"/>
  <c r="L2203" i="1"/>
  <c r="M2203" i="1"/>
  <c r="N2203" i="1"/>
  <c r="O2203" i="1"/>
  <c r="K2204" i="1"/>
  <c r="L2204" i="1"/>
  <c r="M2204" i="1"/>
  <c r="N2204" i="1"/>
  <c r="O2204" i="1"/>
  <c r="K2206" i="1"/>
  <c r="L2206" i="1"/>
  <c r="M2206" i="1"/>
  <c r="N2206" i="1"/>
  <c r="O2206" i="1"/>
  <c r="K2207" i="1"/>
  <c r="L2207" i="1"/>
  <c r="M2207" i="1"/>
  <c r="N2207" i="1"/>
  <c r="O2207" i="1"/>
  <c r="K2208" i="1"/>
  <c r="L2208" i="1"/>
  <c r="M2208" i="1"/>
  <c r="N2208" i="1"/>
  <c r="O2208" i="1"/>
  <c r="K2209" i="1"/>
  <c r="L2209" i="1"/>
  <c r="M2209" i="1"/>
  <c r="N2209" i="1"/>
  <c r="O2209" i="1"/>
  <c r="K2210" i="1"/>
  <c r="L2210" i="1"/>
  <c r="M2210" i="1"/>
  <c r="N2210" i="1"/>
  <c r="O2210" i="1"/>
  <c r="K2211" i="1"/>
  <c r="L2211" i="1"/>
  <c r="M2211" i="1"/>
  <c r="N2211" i="1"/>
  <c r="O2211" i="1"/>
  <c r="K2212" i="1"/>
  <c r="L2212" i="1"/>
  <c r="M2212" i="1"/>
  <c r="N2212" i="1"/>
  <c r="O2212" i="1"/>
  <c r="K2213" i="1"/>
  <c r="L2213" i="1"/>
  <c r="M2213" i="1"/>
  <c r="N2213" i="1"/>
  <c r="O2213" i="1"/>
  <c r="K2214" i="1"/>
  <c r="L2214" i="1"/>
  <c r="M2214" i="1"/>
  <c r="N2214" i="1"/>
  <c r="O2214" i="1"/>
  <c r="K2215" i="1"/>
  <c r="L2215" i="1"/>
  <c r="M2215" i="1"/>
  <c r="N2215" i="1"/>
  <c r="O2215" i="1"/>
  <c r="K2216" i="1"/>
  <c r="L2216" i="1"/>
  <c r="M2216" i="1"/>
  <c r="N2216" i="1"/>
  <c r="O2216" i="1"/>
  <c r="K2217" i="1"/>
  <c r="L2217" i="1"/>
  <c r="M2217" i="1"/>
  <c r="N2217" i="1"/>
  <c r="O2217" i="1"/>
  <c r="K2218" i="1"/>
  <c r="L2218" i="1"/>
  <c r="M2218" i="1"/>
  <c r="N2218" i="1"/>
  <c r="O2218" i="1"/>
  <c r="K2219" i="1"/>
  <c r="L2219" i="1"/>
  <c r="M2219" i="1"/>
  <c r="N2219" i="1"/>
  <c r="O2219" i="1"/>
  <c r="K2220" i="1"/>
  <c r="L2220" i="1"/>
  <c r="M2220" i="1"/>
  <c r="N2220" i="1"/>
  <c r="O2220" i="1"/>
  <c r="K2221" i="1"/>
  <c r="L2221" i="1"/>
  <c r="M2221" i="1"/>
  <c r="N2221" i="1"/>
  <c r="O2221" i="1"/>
  <c r="K2222" i="1"/>
  <c r="L2222" i="1"/>
  <c r="M2222" i="1"/>
  <c r="N2222" i="1"/>
  <c r="O2222" i="1"/>
  <c r="K2223" i="1"/>
  <c r="L2223" i="1"/>
  <c r="M2223" i="1"/>
  <c r="N2223" i="1"/>
  <c r="O2223" i="1"/>
  <c r="K2224" i="1"/>
  <c r="L2224" i="1"/>
  <c r="M2224" i="1"/>
  <c r="N2224" i="1"/>
  <c r="O2224" i="1"/>
  <c r="K2225" i="1"/>
  <c r="L2225" i="1"/>
  <c r="M2225" i="1"/>
  <c r="N2225" i="1"/>
  <c r="O2225" i="1"/>
  <c r="K2226" i="1"/>
  <c r="L2226" i="1"/>
  <c r="M2226" i="1"/>
  <c r="N2226" i="1"/>
  <c r="O2226" i="1"/>
  <c r="K2227" i="1"/>
  <c r="L2227" i="1"/>
  <c r="M2227" i="1"/>
  <c r="N2227" i="1"/>
  <c r="O2227" i="1"/>
  <c r="K2228" i="1"/>
  <c r="L2228" i="1"/>
  <c r="M2228" i="1"/>
  <c r="N2228" i="1"/>
  <c r="O2228" i="1"/>
  <c r="K2229" i="1"/>
  <c r="L2229" i="1"/>
  <c r="M2229" i="1"/>
  <c r="N2229" i="1"/>
  <c r="O2229" i="1"/>
  <c r="K2230" i="1"/>
  <c r="L2230" i="1"/>
  <c r="M2230" i="1"/>
  <c r="N2230" i="1"/>
  <c r="O2230" i="1"/>
  <c r="K2231" i="1"/>
  <c r="L2231" i="1"/>
  <c r="M2231" i="1"/>
  <c r="N2231" i="1"/>
  <c r="O2231" i="1"/>
  <c r="K2235" i="1"/>
  <c r="L2235" i="1"/>
  <c r="M2235" i="1"/>
  <c r="N2235" i="1"/>
  <c r="O2235" i="1"/>
  <c r="K2236" i="1"/>
  <c r="L2236" i="1"/>
  <c r="M2236" i="1"/>
  <c r="N2236" i="1"/>
  <c r="O2236" i="1"/>
  <c r="K2237" i="1"/>
  <c r="L2237" i="1"/>
  <c r="M2237" i="1"/>
  <c r="N2237" i="1"/>
  <c r="O2237" i="1"/>
  <c r="K2238" i="1"/>
  <c r="L2238" i="1"/>
  <c r="M2238" i="1"/>
  <c r="N2238" i="1"/>
  <c r="O2238" i="1"/>
  <c r="K2239" i="1"/>
  <c r="L2239" i="1"/>
  <c r="M2239" i="1"/>
  <c r="N2239" i="1"/>
  <c r="O2239" i="1"/>
  <c r="K2240" i="1"/>
  <c r="L2240" i="1"/>
  <c r="M2240" i="1"/>
  <c r="N2240" i="1"/>
  <c r="O2240" i="1"/>
  <c r="K2241" i="1"/>
  <c r="L2241" i="1"/>
  <c r="M2241" i="1"/>
  <c r="N2241" i="1"/>
  <c r="O2241" i="1"/>
  <c r="K2242" i="1"/>
  <c r="L2242" i="1"/>
  <c r="M2242" i="1"/>
  <c r="N2242" i="1"/>
  <c r="O2242" i="1"/>
  <c r="K2243" i="1"/>
  <c r="L2243" i="1"/>
  <c r="M2243" i="1"/>
  <c r="N2243" i="1"/>
  <c r="O2243" i="1"/>
  <c r="K2244" i="1"/>
  <c r="L2244" i="1"/>
  <c r="M2244" i="1"/>
  <c r="N2244" i="1"/>
  <c r="O2244" i="1"/>
  <c r="K2245" i="1"/>
  <c r="L2245" i="1"/>
  <c r="M2245" i="1"/>
  <c r="N2245" i="1"/>
  <c r="O2245" i="1"/>
  <c r="K2246" i="1"/>
  <c r="L2246" i="1"/>
  <c r="M2246" i="1"/>
  <c r="N2246" i="1"/>
  <c r="O2246" i="1"/>
  <c r="K2248" i="1"/>
  <c r="L2248" i="1"/>
  <c r="M2248" i="1"/>
  <c r="N2248" i="1"/>
  <c r="O2248" i="1"/>
  <c r="K2249" i="1"/>
  <c r="L2249" i="1"/>
  <c r="M2249" i="1"/>
  <c r="N2249" i="1"/>
  <c r="O2249" i="1"/>
  <c r="K2250" i="1"/>
  <c r="L2250" i="1"/>
  <c r="M2250" i="1"/>
  <c r="N2250" i="1"/>
  <c r="O2250" i="1"/>
  <c r="K2253" i="1"/>
  <c r="L2253" i="1"/>
  <c r="M2253" i="1"/>
  <c r="N2253" i="1"/>
  <c r="O2253" i="1"/>
  <c r="K2254" i="1"/>
  <c r="L2254" i="1"/>
  <c r="M2254" i="1"/>
  <c r="N2254" i="1"/>
  <c r="O2254" i="1"/>
  <c r="K2255" i="1"/>
  <c r="L2255" i="1"/>
  <c r="M2255" i="1"/>
  <c r="N2255" i="1"/>
  <c r="O2255" i="1"/>
  <c r="K2256" i="1"/>
  <c r="L2256" i="1"/>
  <c r="M2256" i="1"/>
  <c r="N2256" i="1"/>
  <c r="O2256" i="1"/>
  <c r="K2257" i="1"/>
  <c r="L2257" i="1"/>
  <c r="M2257" i="1"/>
  <c r="N2257" i="1"/>
  <c r="O2257" i="1"/>
  <c r="K2258" i="1"/>
  <c r="L2258" i="1"/>
  <c r="M2258" i="1"/>
  <c r="N2258" i="1"/>
  <c r="O2258" i="1"/>
  <c r="K2259" i="1"/>
  <c r="L2259" i="1"/>
  <c r="M2259" i="1"/>
  <c r="N2259" i="1"/>
  <c r="O2259" i="1"/>
  <c r="K2260" i="1"/>
  <c r="L2260" i="1"/>
  <c r="M2260" i="1"/>
  <c r="N2260" i="1"/>
  <c r="O2260" i="1"/>
  <c r="K2262" i="1"/>
  <c r="L2262" i="1"/>
  <c r="M2262" i="1"/>
  <c r="N2262" i="1"/>
  <c r="O2262" i="1"/>
  <c r="K2263" i="1"/>
  <c r="L2263" i="1"/>
  <c r="M2263" i="1"/>
  <c r="N2263" i="1"/>
  <c r="O2263" i="1"/>
  <c r="K2264" i="1"/>
  <c r="L2264" i="1"/>
  <c r="M2264" i="1"/>
  <c r="N2264" i="1"/>
  <c r="O2264" i="1"/>
  <c r="K2265" i="1"/>
  <c r="L2265" i="1"/>
  <c r="M2265" i="1"/>
  <c r="N2265" i="1"/>
  <c r="O2265" i="1"/>
  <c r="K2266" i="1"/>
  <c r="L2266" i="1"/>
  <c r="M2266" i="1"/>
  <c r="N2266" i="1"/>
  <c r="O2266" i="1"/>
  <c r="K2267" i="1"/>
  <c r="L2267" i="1"/>
  <c r="M2267" i="1"/>
  <c r="N2267" i="1"/>
  <c r="O2267" i="1"/>
  <c r="K2269" i="1"/>
  <c r="L2269" i="1"/>
  <c r="M2269" i="1"/>
  <c r="N2269" i="1"/>
  <c r="O2269" i="1"/>
  <c r="K2270" i="1"/>
  <c r="L2270" i="1"/>
  <c r="M2270" i="1"/>
  <c r="N2270" i="1"/>
  <c r="O2270" i="1"/>
  <c r="K2271" i="1"/>
  <c r="L2271" i="1"/>
  <c r="M2271" i="1"/>
  <c r="N2271" i="1"/>
  <c r="O2271" i="1"/>
  <c r="K2272" i="1"/>
  <c r="L2272" i="1"/>
  <c r="M2272" i="1"/>
  <c r="N2272" i="1"/>
  <c r="O2272" i="1"/>
  <c r="K2274" i="1"/>
  <c r="L2274" i="1"/>
  <c r="M2274" i="1"/>
  <c r="N2274" i="1"/>
  <c r="O2274" i="1"/>
  <c r="K2275" i="1"/>
  <c r="L2275" i="1"/>
  <c r="M2275" i="1"/>
  <c r="N2275" i="1"/>
  <c r="O2275" i="1"/>
  <c r="K2276" i="1"/>
  <c r="L2276" i="1"/>
  <c r="M2276" i="1"/>
  <c r="N2276" i="1"/>
  <c r="O2276" i="1"/>
  <c r="K2277" i="1"/>
  <c r="L2277" i="1"/>
  <c r="M2277" i="1"/>
  <c r="N2277" i="1"/>
  <c r="O2277" i="1"/>
  <c r="K2278" i="1"/>
  <c r="L2278" i="1"/>
  <c r="M2278" i="1"/>
  <c r="N2278" i="1"/>
  <c r="O2278" i="1"/>
  <c r="K2279" i="1"/>
  <c r="L2279" i="1"/>
  <c r="M2279" i="1"/>
  <c r="N2279" i="1"/>
  <c r="O2279" i="1"/>
  <c r="K2283" i="1"/>
  <c r="L2283" i="1"/>
  <c r="M2283" i="1"/>
  <c r="N2283" i="1"/>
  <c r="O2283" i="1"/>
  <c r="K2284" i="1"/>
  <c r="L2284" i="1"/>
  <c r="M2284" i="1"/>
  <c r="N2284" i="1"/>
  <c r="O2284" i="1"/>
  <c r="K2285" i="1"/>
  <c r="L2285" i="1"/>
  <c r="M2285" i="1"/>
  <c r="N2285" i="1"/>
  <c r="O2285" i="1"/>
  <c r="K2286" i="1"/>
  <c r="L2286" i="1"/>
  <c r="M2286" i="1"/>
  <c r="N2286" i="1"/>
  <c r="O2286" i="1"/>
  <c r="K2287" i="1"/>
  <c r="L2287" i="1"/>
  <c r="M2287" i="1"/>
  <c r="N2287" i="1"/>
  <c r="O2287" i="1"/>
  <c r="K2288" i="1"/>
  <c r="L2288" i="1"/>
  <c r="M2288" i="1"/>
  <c r="N2288" i="1"/>
  <c r="O2288" i="1"/>
  <c r="K2289" i="1"/>
  <c r="L2289" i="1"/>
  <c r="M2289" i="1"/>
  <c r="N2289" i="1"/>
  <c r="O2289" i="1"/>
  <c r="K2290" i="1"/>
  <c r="L2290" i="1"/>
  <c r="M2290" i="1"/>
  <c r="N2290" i="1"/>
  <c r="O2290" i="1"/>
  <c r="K2291" i="1"/>
  <c r="L2291" i="1"/>
  <c r="M2291" i="1"/>
  <c r="N2291" i="1"/>
  <c r="O2291" i="1"/>
  <c r="K2292" i="1"/>
  <c r="L2292" i="1"/>
  <c r="M2292" i="1"/>
  <c r="N2292" i="1"/>
  <c r="O2292" i="1"/>
  <c r="K2293" i="1"/>
  <c r="L2293" i="1"/>
  <c r="M2293" i="1"/>
  <c r="N2293" i="1"/>
  <c r="O2293" i="1"/>
  <c r="K2294" i="1"/>
  <c r="L2294" i="1"/>
  <c r="M2294" i="1"/>
  <c r="N2294" i="1"/>
  <c r="O2294" i="1"/>
  <c r="K2295" i="1"/>
  <c r="L2295" i="1"/>
  <c r="M2295" i="1"/>
  <c r="N2295" i="1"/>
  <c r="O2295" i="1"/>
  <c r="K2296" i="1"/>
  <c r="L2296" i="1"/>
  <c r="M2296" i="1"/>
  <c r="N2296" i="1"/>
  <c r="O2296" i="1"/>
  <c r="K2297" i="1"/>
  <c r="L2297" i="1"/>
  <c r="M2297" i="1"/>
  <c r="N2297" i="1"/>
  <c r="O2297" i="1"/>
  <c r="K2298" i="1"/>
  <c r="L2298" i="1"/>
  <c r="M2298" i="1"/>
  <c r="N2298" i="1"/>
  <c r="O2298" i="1"/>
  <c r="K2300" i="1"/>
  <c r="L2300" i="1"/>
  <c r="M2300" i="1"/>
  <c r="N2300" i="1"/>
  <c r="O2300" i="1"/>
  <c r="K2301" i="1"/>
  <c r="L2301" i="1"/>
  <c r="M2301" i="1"/>
  <c r="N2301" i="1"/>
  <c r="O2301" i="1"/>
  <c r="K2302" i="1"/>
  <c r="L2302" i="1"/>
  <c r="M2302" i="1"/>
  <c r="N2302" i="1"/>
  <c r="O2302" i="1"/>
  <c r="K2303" i="1"/>
  <c r="L2303" i="1"/>
  <c r="M2303" i="1"/>
  <c r="N2303" i="1"/>
  <c r="O2303" i="1"/>
  <c r="K2304" i="1"/>
  <c r="L2304" i="1"/>
  <c r="M2304" i="1"/>
  <c r="N2304" i="1"/>
  <c r="O2304" i="1"/>
  <c r="K2305" i="1"/>
  <c r="L2305" i="1"/>
  <c r="M2305" i="1"/>
  <c r="N2305" i="1"/>
  <c r="O2305" i="1"/>
  <c r="K2306" i="1"/>
  <c r="L2306" i="1"/>
  <c r="M2306" i="1"/>
  <c r="N2306" i="1"/>
  <c r="O2306" i="1"/>
  <c r="K2307" i="1"/>
  <c r="L2307" i="1"/>
  <c r="M2307" i="1"/>
  <c r="N2307" i="1"/>
  <c r="O2307" i="1"/>
  <c r="K2308" i="1"/>
  <c r="L2308" i="1"/>
  <c r="M2308" i="1"/>
  <c r="N2308" i="1"/>
  <c r="O2308" i="1"/>
  <c r="K2309" i="1"/>
  <c r="L2309" i="1"/>
  <c r="M2309" i="1"/>
  <c r="N2309" i="1"/>
  <c r="O2309" i="1"/>
  <c r="K2310" i="1"/>
  <c r="L2310" i="1"/>
  <c r="M2310" i="1"/>
  <c r="N2310" i="1"/>
  <c r="O2310" i="1"/>
  <c r="K2311" i="1"/>
  <c r="L2311" i="1"/>
  <c r="M2311" i="1"/>
  <c r="N2311" i="1"/>
  <c r="O2311" i="1"/>
  <c r="K2313" i="1"/>
  <c r="L2313" i="1"/>
  <c r="M2313" i="1"/>
  <c r="N2313" i="1"/>
  <c r="O2313" i="1"/>
  <c r="K2314" i="1"/>
  <c r="L2314" i="1"/>
  <c r="M2314" i="1"/>
  <c r="N2314" i="1"/>
  <c r="O2314" i="1"/>
  <c r="K2315" i="1"/>
  <c r="L2315" i="1"/>
  <c r="M2315" i="1"/>
  <c r="N2315" i="1"/>
  <c r="O2315" i="1"/>
  <c r="K2316" i="1"/>
  <c r="L2316" i="1"/>
  <c r="M2316" i="1"/>
  <c r="N2316" i="1"/>
  <c r="O2316" i="1"/>
  <c r="K2317" i="1"/>
  <c r="L2317" i="1"/>
  <c r="M2317" i="1"/>
  <c r="N2317" i="1"/>
  <c r="O2317" i="1"/>
  <c r="K2318" i="1"/>
  <c r="L2318" i="1"/>
  <c r="M2318" i="1"/>
  <c r="N2318" i="1"/>
  <c r="O2318" i="1"/>
  <c r="K2319" i="1"/>
  <c r="L2319" i="1"/>
  <c r="M2319" i="1"/>
  <c r="N2319" i="1"/>
  <c r="O2319" i="1"/>
  <c r="K2320" i="1"/>
  <c r="L2320" i="1"/>
  <c r="M2320" i="1"/>
  <c r="N2320" i="1"/>
  <c r="O2320" i="1"/>
  <c r="K2321" i="1"/>
  <c r="L2321" i="1"/>
  <c r="M2321" i="1"/>
  <c r="N2321" i="1"/>
  <c r="O2321" i="1"/>
  <c r="K2322" i="1"/>
  <c r="L2322" i="1"/>
  <c r="M2322" i="1"/>
  <c r="N2322" i="1"/>
  <c r="O2322" i="1"/>
  <c r="K2324" i="1"/>
  <c r="L2324" i="1"/>
  <c r="M2324" i="1"/>
  <c r="N2324" i="1"/>
  <c r="O2324" i="1"/>
  <c r="K2325" i="1"/>
  <c r="L2325" i="1"/>
  <c r="M2325" i="1"/>
  <c r="N2325" i="1"/>
  <c r="O2325" i="1"/>
  <c r="K2326" i="1"/>
  <c r="L2326" i="1"/>
  <c r="M2326" i="1"/>
  <c r="N2326" i="1"/>
  <c r="O2326" i="1"/>
  <c r="K2327" i="1"/>
  <c r="L2327" i="1"/>
  <c r="M2327" i="1"/>
  <c r="N2327" i="1"/>
  <c r="O2327" i="1"/>
  <c r="K2328" i="1"/>
  <c r="L2328" i="1"/>
  <c r="M2328" i="1"/>
  <c r="N2328" i="1"/>
  <c r="O2328" i="1"/>
  <c r="K2329" i="1"/>
  <c r="L2329" i="1"/>
  <c r="M2329" i="1"/>
  <c r="N2329" i="1"/>
  <c r="O2329" i="1"/>
  <c r="K2330" i="1"/>
  <c r="L2330" i="1"/>
  <c r="M2330" i="1"/>
  <c r="N2330" i="1"/>
  <c r="O2330" i="1"/>
  <c r="K2331" i="1"/>
  <c r="L2331" i="1"/>
  <c r="M2331" i="1"/>
  <c r="N2331" i="1"/>
  <c r="O2331" i="1"/>
  <c r="K2333" i="1"/>
  <c r="L2333" i="1"/>
  <c r="M2333" i="1"/>
  <c r="N2333" i="1"/>
  <c r="O2333" i="1"/>
  <c r="K2334" i="1"/>
  <c r="L2334" i="1"/>
  <c r="M2334" i="1"/>
  <c r="N2334" i="1"/>
  <c r="O2334" i="1"/>
  <c r="K2335" i="1"/>
  <c r="L2335" i="1"/>
  <c r="M2335" i="1"/>
  <c r="N2335" i="1"/>
  <c r="O2335" i="1"/>
  <c r="K2336" i="1"/>
  <c r="L2336" i="1"/>
  <c r="M2336" i="1"/>
  <c r="N2336" i="1"/>
  <c r="O2336" i="1"/>
  <c r="K2337" i="1"/>
  <c r="L2337" i="1"/>
  <c r="M2337" i="1"/>
  <c r="N2337" i="1"/>
  <c r="O2337" i="1"/>
  <c r="K2338" i="1"/>
  <c r="L2338" i="1"/>
  <c r="M2338" i="1"/>
  <c r="N2338" i="1"/>
  <c r="O2338" i="1"/>
  <c r="K2339" i="1"/>
  <c r="L2339" i="1"/>
  <c r="M2339" i="1"/>
  <c r="N2339" i="1"/>
  <c r="O2339" i="1"/>
  <c r="K2340" i="1"/>
  <c r="L2340" i="1"/>
  <c r="M2340" i="1"/>
  <c r="N2340" i="1"/>
  <c r="O2340" i="1"/>
  <c r="K2342" i="1"/>
  <c r="L2342" i="1"/>
  <c r="M2342" i="1"/>
  <c r="N2342" i="1"/>
  <c r="O2342" i="1"/>
  <c r="K2343" i="1"/>
  <c r="L2343" i="1"/>
  <c r="M2343" i="1"/>
  <c r="N2343" i="1"/>
  <c r="O2343" i="1"/>
  <c r="K2344" i="1"/>
  <c r="L2344" i="1"/>
  <c r="M2344" i="1"/>
  <c r="N2344" i="1"/>
  <c r="O2344" i="1"/>
  <c r="K2345" i="1"/>
  <c r="L2345" i="1"/>
  <c r="M2345" i="1"/>
  <c r="N2345" i="1"/>
  <c r="O2345" i="1"/>
  <c r="K2347" i="1"/>
  <c r="L2347" i="1"/>
  <c r="M2347" i="1"/>
  <c r="N2347" i="1"/>
  <c r="O2347" i="1"/>
  <c r="K2348" i="1"/>
  <c r="L2348" i="1"/>
  <c r="M2348" i="1"/>
  <c r="N2348" i="1"/>
  <c r="O2348" i="1"/>
  <c r="K2349" i="1"/>
  <c r="L2349" i="1"/>
  <c r="M2349" i="1"/>
  <c r="N2349" i="1"/>
  <c r="O2349" i="1"/>
  <c r="K2350" i="1"/>
  <c r="L2350" i="1"/>
  <c r="M2350" i="1"/>
  <c r="N2350" i="1"/>
  <c r="O2350" i="1"/>
  <c r="K2352" i="1"/>
  <c r="L2352" i="1"/>
  <c r="M2352" i="1"/>
  <c r="N2352" i="1"/>
  <c r="O2352" i="1"/>
  <c r="K2353" i="1"/>
  <c r="L2353" i="1"/>
  <c r="M2353" i="1"/>
  <c r="N2353" i="1"/>
  <c r="O2353" i="1"/>
  <c r="K2354" i="1"/>
  <c r="L2354" i="1"/>
  <c r="M2354" i="1"/>
  <c r="N2354" i="1"/>
  <c r="O2354" i="1"/>
  <c r="K2355" i="1"/>
  <c r="L2355" i="1"/>
  <c r="M2355" i="1"/>
  <c r="N2355" i="1"/>
  <c r="O2355" i="1"/>
  <c r="K2358" i="1"/>
  <c r="L2358" i="1"/>
  <c r="M2358" i="1"/>
  <c r="N2358" i="1"/>
  <c r="O2358" i="1"/>
  <c r="K2359" i="1"/>
  <c r="L2359" i="1"/>
  <c r="M2359" i="1"/>
  <c r="N2359" i="1"/>
  <c r="O2359" i="1"/>
  <c r="K2360" i="1"/>
  <c r="L2360" i="1"/>
  <c r="M2360" i="1"/>
  <c r="N2360" i="1"/>
  <c r="O2360" i="1"/>
  <c r="K2361" i="1"/>
  <c r="L2361" i="1"/>
  <c r="M2361" i="1"/>
  <c r="N2361" i="1"/>
  <c r="O2361" i="1"/>
  <c r="K2362" i="1"/>
  <c r="L2362" i="1"/>
  <c r="M2362" i="1"/>
  <c r="N2362" i="1"/>
  <c r="O2362" i="1"/>
  <c r="K2363" i="1"/>
  <c r="L2363" i="1"/>
  <c r="M2363" i="1"/>
  <c r="N2363" i="1"/>
  <c r="O2363" i="1"/>
  <c r="K2364" i="1"/>
  <c r="L2364" i="1"/>
  <c r="M2364" i="1"/>
  <c r="N2364" i="1"/>
  <c r="O2364" i="1"/>
  <c r="K2365" i="1"/>
  <c r="L2365" i="1"/>
  <c r="M2365" i="1"/>
  <c r="N2365" i="1"/>
  <c r="O2365" i="1"/>
  <c r="K2366" i="1"/>
  <c r="L2366" i="1"/>
  <c r="M2366" i="1"/>
  <c r="N2366" i="1"/>
  <c r="O2366" i="1"/>
  <c r="K2367" i="1"/>
  <c r="L2367" i="1"/>
  <c r="M2367" i="1"/>
  <c r="N2367" i="1"/>
  <c r="O2367" i="1"/>
  <c r="K2370" i="1"/>
  <c r="L2370" i="1"/>
  <c r="M2370" i="1"/>
  <c r="N2370" i="1"/>
  <c r="O2370" i="1"/>
  <c r="K2371" i="1"/>
  <c r="L2371" i="1"/>
  <c r="M2371" i="1"/>
  <c r="N2371" i="1"/>
  <c r="O2371" i="1"/>
  <c r="K2372" i="1"/>
  <c r="L2372" i="1"/>
  <c r="M2372" i="1"/>
  <c r="N2372" i="1"/>
  <c r="O2372" i="1"/>
  <c r="K2373" i="1"/>
  <c r="L2373" i="1"/>
  <c r="M2373" i="1"/>
  <c r="N2373" i="1"/>
  <c r="O2373" i="1"/>
  <c r="K2374" i="1"/>
  <c r="L2374" i="1"/>
  <c r="M2374" i="1"/>
  <c r="N2374" i="1"/>
  <c r="O2374" i="1"/>
  <c r="K2375" i="1"/>
  <c r="L2375" i="1"/>
  <c r="M2375" i="1"/>
  <c r="N2375" i="1"/>
  <c r="O2375" i="1"/>
  <c r="K2376" i="1"/>
  <c r="L2376" i="1"/>
  <c r="M2376" i="1"/>
  <c r="N2376" i="1"/>
  <c r="O2376" i="1"/>
  <c r="K2377" i="1"/>
  <c r="L2377" i="1"/>
  <c r="M2377" i="1"/>
  <c r="N2377" i="1"/>
  <c r="O2377" i="1"/>
  <c r="K2378" i="1"/>
  <c r="L2378" i="1"/>
  <c r="M2378" i="1"/>
  <c r="N2378" i="1"/>
  <c r="O2378" i="1"/>
  <c r="K2379" i="1"/>
  <c r="L2379" i="1"/>
  <c r="M2379" i="1"/>
  <c r="N2379" i="1"/>
  <c r="O2379" i="1"/>
  <c r="K2382" i="1"/>
  <c r="L2382" i="1"/>
  <c r="M2382" i="1"/>
  <c r="N2382" i="1"/>
  <c r="O2382" i="1"/>
  <c r="K2383" i="1"/>
  <c r="L2383" i="1"/>
  <c r="M2383" i="1"/>
  <c r="N2383" i="1"/>
  <c r="O2383" i="1"/>
  <c r="K2385" i="1"/>
  <c r="L2385" i="1"/>
  <c r="M2385" i="1"/>
  <c r="N2385" i="1"/>
  <c r="O2385" i="1"/>
  <c r="K2386" i="1"/>
  <c r="L2386" i="1"/>
  <c r="M2386" i="1"/>
  <c r="N2386" i="1"/>
  <c r="O2386" i="1"/>
  <c r="K2387" i="1"/>
  <c r="L2387" i="1"/>
  <c r="M2387" i="1"/>
  <c r="N2387" i="1"/>
  <c r="O2387" i="1"/>
  <c r="K2388" i="1"/>
  <c r="L2388" i="1"/>
  <c r="M2388" i="1"/>
  <c r="N2388" i="1"/>
  <c r="O2388" i="1"/>
  <c r="K2389" i="1"/>
  <c r="L2389" i="1"/>
  <c r="M2389" i="1"/>
  <c r="N2389" i="1"/>
  <c r="O2389" i="1"/>
  <c r="K2390" i="1"/>
  <c r="L2390" i="1"/>
  <c r="M2390" i="1"/>
  <c r="N2390" i="1"/>
  <c r="O2390" i="1"/>
  <c r="K2391" i="1"/>
  <c r="L2391" i="1"/>
  <c r="M2391" i="1"/>
  <c r="N2391" i="1"/>
  <c r="O2391" i="1"/>
  <c r="K2392" i="1"/>
  <c r="L2392" i="1"/>
  <c r="M2392" i="1"/>
  <c r="N2392" i="1"/>
  <c r="O2392" i="1"/>
  <c r="K2393" i="1"/>
  <c r="L2393" i="1"/>
  <c r="M2393" i="1"/>
  <c r="N2393" i="1"/>
  <c r="O2393" i="1"/>
  <c r="K2394" i="1"/>
  <c r="L2394" i="1"/>
  <c r="M2394" i="1"/>
  <c r="N2394" i="1"/>
  <c r="O2394" i="1"/>
  <c r="K2395" i="1"/>
  <c r="L2395" i="1"/>
  <c r="M2395" i="1"/>
  <c r="N2395" i="1"/>
  <c r="O2395" i="1"/>
  <c r="K2396" i="1"/>
  <c r="L2396" i="1"/>
  <c r="M2396" i="1"/>
  <c r="N2396" i="1"/>
  <c r="O2396" i="1"/>
  <c r="K2397" i="1"/>
  <c r="L2397" i="1"/>
  <c r="M2397" i="1"/>
  <c r="N2397" i="1"/>
  <c r="O2397" i="1"/>
  <c r="K2401" i="1"/>
  <c r="L2401" i="1"/>
  <c r="M2401" i="1"/>
  <c r="N2401" i="1"/>
  <c r="O2401" i="1"/>
  <c r="K2402" i="1"/>
  <c r="L2402" i="1"/>
  <c r="M2402" i="1"/>
  <c r="N2402" i="1"/>
  <c r="O2402" i="1"/>
  <c r="K2403" i="1"/>
  <c r="L2403" i="1"/>
  <c r="M2403" i="1"/>
  <c r="N2403" i="1"/>
  <c r="O2403" i="1"/>
  <c r="K2404" i="1"/>
  <c r="L2404" i="1"/>
  <c r="M2404" i="1"/>
  <c r="N2404" i="1"/>
  <c r="O2404" i="1"/>
  <c r="K2405" i="1"/>
  <c r="L2405" i="1"/>
  <c r="M2405" i="1"/>
  <c r="N2405" i="1"/>
  <c r="O2405" i="1"/>
  <c r="K2406" i="1"/>
  <c r="L2406" i="1"/>
  <c r="M2406" i="1"/>
  <c r="N2406" i="1"/>
  <c r="O2406" i="1"/>
  <c r="K2407" i="1"/>
  <c r="L2407" i="1"/>
  <c r="M2407" i="1"/>
  <c r="N2407" i="1"/>
  <c r="O2407" i="1"/>
  <c r="K2408" i="1"/>
  <c r="L2408" i="1"/>
  <c r="M2408" i="1"/>
  <c r="N2408" i="1"/>
  <c r="O2408" i="1"/>
  <c r="K2409" i="1"/>
  <c r="L2409" i="1"/>
  <c r="M2409" i="1"/>
  <c r="N2409" i="1"/>
  <c r="O2409" i="1"/>
  <c r="K2410" i="1"/>
  <c r="L2410" i="1"/>
  <c r="M2410" i="1"/>
  <c r="N2410" i="1"/>
  <c r="O2410" i="1"/>
  <c r="K2411" i="1"/>
  <c r="L2411" i="1"/>
  <c r="M2411" i="1"/>
  <c r="N2411" i="1"/>
  <c r="O2411" i="1"/>
  <c r="K2412" i="1"/>
  <c r="L2412" i="1"/>
  <c r="M2412" i="1"/>
  <c r="N2412" i="1"/>
  <c r="O2412" i="1"/>
  <c r="K2413" i="1"/>
  <c r="L2413" i="1"/>
  <c r="M2413" i="1"/>
  <c r="N2413" i="1"/>
  <c r="O2413" i="1"/>
  <c r="K2414" i="1"/>
  <c r="L2414" i="1"/>
  <c r="M2414" i="1"/>
  <c r="N2414" i="1"/>
  <c r="O2414" i="1"/>
  <c r="K2417" i="1"/>
  <c r="L2417" i="1"/>
  <c r="M2417" i="1"/>
  <c r="N2417" i="1"/>
  <c r="O2417" i="1"/>
  <c r="K2418" i="1"/>
  <c r="L2418" i="1"/>
  <c r="M2418" i="1"/>
  <c r="N2418" i="1"/>
  <c r="O2418" i="1"/>
  <c r="K2419" i="1"/>
  <c r="L2419" i="1"/>
  <c r="M2419" i="1"/>
  <c r="N2419" i="1"/>
  <c r="O2419" i="1"/>
  <c r="K2420" i="1"/>
  <c r="L2420" i="1"/>
  <c r="M2420" i="1"/>
  <c r="N2420" i="1"/>
  <c r="O2420" i="1"/>
  <c r="K2421" i="1"/>
  <c r="L2421" i="1"/>
  <c r="M2421" i="1"/>
  <c r="N2421" i="1"/>
  <c r="O2421" i="1"/>
  <c r="K2422" i="1"/>
  <c r="L2422" i="1"/>
  <c r="M2422" i="1"/>
  <c r="N2422" i="1"/>
  <c r="O2422" i="1"/>
  <c r="K2423" i="1"/>
  <c r="L2423" i="1"/>
  <c r="M2423" i="1"/>
  <c r="N2423" i="1"/>
  <c r="O2423" i="1"/>
  <c r="K2424" i="1"/>
  <c r="L2424" i="1"/>
  <c r="M2424" i="1"/>
  <c r="N2424" i="1"/>
  <c r="O2424" i="1"/>
  <c r="K2426" i="1"/>
  <c r="L2426" i="1"/>
  <c r="M2426" i="1"/>
  <c r="N2426" i="1"/>
  <c r="O2426" i="1"/>
  <c r="K2428" i="1"/>
  <c r="L2428" i="1"/>
  <c r="M2428" i="1"/>
  <c r="N2428" i="1"/>
  <c r="O2428" i="1"/>
  <c r="K2429" i="1"/>
  <c r="L2429" i="1"/>
  <c r="M2429" i="1"/>
  <c r="N2429" i="1"/>
  <c r="O2429" i="1"/>
  <c r="K2430" i="1"/>
  <c r="L2430" i="1"/>
  <c r="M2430" i="1"/>
  <c r="N2430" i="1"/>
  <c r="O2430" i="1"/>
  <c r="K2431" i="1"/>
  <c r="L2431" i="1"/>
  <c r="M2431" i="1"/>
  <c r="N2431" i="1"/>
  <c r="O2431" i="1"/>
  <c r="K2432" i="1"/>
  <c r="L2432" i="1"/>
  <c r="M2432" i="1"/>
  <c r="N2432" i="1"/>
  <c r="O2432" i="1"/>
  <c r="K2433" i="1"/>
  <c r="L2433" i="1"/>
  <c r="M2433" i="1"/>
  <c r="N2433" i="1"/>
  <c r="O2433" i="1"/>
  <c r="K2434" i="1"/>
  <c r="L2434" i="1"/>
  <c r="M2434" i="1"/>
  <c r="N2434" i="1"/>
  <c r="O2434" i="1"/>
  <c r="K2435" i="1"/>
  <c r="L2435" i="1"/>
  <c r="M2435" i="1"/>
  <c r="N2435" i="1"/>
  <c r="O2435" i="1"/>
  <c r="K2436" i="1"/>
  <c r="L2436" i="1"/>
  <c r="M2436" i="1"/>
  <c r="N2436" i="1"/>
  <c r="O2436" i="1"/>
  <c r="K2437" i="1"/>
  <c r="L2437" i="1"/>
  <c r="M2437" i="1"/>
  <c r="N2437" i="1"/>
  <c r="O2437" i="1"/>
  <c r="K2438" i="1"/>
  <c r="L2438" i="1"/>
  <c r="M2438" i="1"/>
  <c r="N2438" i="1"/>
  <c r="O2438" i="1"/>
  <c r="K2439" i="1"/>
  <c r="L2439" i="1"/>
  <c r="M2439" i="1"/>
  <c r="N2439" i="1"/>
  <c r="O2439" i="1"/>
  <c r="K2440" i="1"/>
  <c r="L2440" i="1"/>
  <c r="M2440" i="1"/>
  <c r="N2440" i="1"/>
  <c r="O2440" i="1"/>
  <c r="K2442" i="1"/>
  <c r="L2442" i="1"/>
  <c r="M2442" i="1"/>
  <c r="N2442" i="1"/>
  <c r="O2442" i="1"/>
  <c r="K2443" i="1"/>
  <c r="L2443" i="1"/>
  <c r="M2443" i="1"/>
  <c r="N2443" i="1"/>
  <c r="O2443" i="1"/>
  <c r="K2444" i="1"/>
  <c r="L2444" i="1"/>
  <c r="M2444" i="1"/>
  <c r="N2444" i="1"/>
  <c r="O2444" i="1"/>
  <c r="K2445" i="1"/>
  <c r="L2445" i="1"/>
  <c r="M2445" i="1"/>
  <c r="N2445" i="1"/>
  <c r="O2445" i="1"/>
  <c r="K2446" i="1"/>
  <c r="L2446" i="1"/>
  <c r="M2446" i="1"/>
  <c r="N2446" i="1"/>
  <c r="O2446" i="1"/>
  <c r="K2447" i="1"/>
  <c r="L2447" i="1"/>
  <c r="M2447" i="1"/>
  <c r="N2447" i="1"/>
  <c r="O2447" i="1"/>
  <c r="K2449" i="1"/>
  <c r="L2449" i="1"/>
  <c r="M2449" i="1"/>
  <c r="N2449" i="1"/>
  <c r="O2449" i="1"/>
  <c r="K2450" i="1"/>
  <c r="L2450" i="1"/>
  <c r="M2450" i="1"/>
  <c r="N2450" i="1"/>
  <c r="O2450" i="1"/>
  <c r="K2451" i="1"/>
  <c r="L2451" i="1"/>
  <c r="M2451" i="1"/>
  <c r="N2451" i="1"/>
  <c r="O2451" i="1"/>
  <c r="K2452" i="1"/>
  <c r="L2452" i="1"/>
  <c r="M2452" i="1"/>
  <c r="N2452" i="1"/>
  <c r="O2452" i="1"/>
  <c r="K2453" i="1"/>
  <c r="L2453" i="1"/>
  <c r="M2453" i="1"/>
  <c r="N2453" i="1"/>
  <c r="O2453" i="1"/>
  <c r="K2454" i="1"/>
  <c r="L2454" i="1"/>
  <c r="M2454" i="1"/>
  <c r="N2454" i="1"/>
  <c r="O2454" i="1"/>
  <c r="K2455" i="1"/>
  <c r="L2455" i="1"/>
  <c r="M2455" i="1"/>
  <c r="N2455" i="1"/>
  <c r="O2455" i="1"/>
  <c r="K2456" i="1"/>
  <c r="L2456" i="1"/>
  <c r="M2456" i="1"/>
  <c r="N2456" i="1"/>
  <c r="O2456" i="1"/>
  <c r="K2457" i="1"/>
  <c r="L2457" i="1"/>
  <c r="M2457" i="1"/>
  <c r="N2457" i="1"/>
  <c r="O2457" i="1"/>
  <c r="K2458" i="1"/>
  <c r="L2458" i="1"/>
  <c r="M2458" i="1"/>
  <c r="N2458" i="1"/>
  <c r="O2458" i="1"/>
  <c r="K2459" i="1"/>
  <c r="L2459" i="1"/>
  <c r="M2459" i="1"/>
  <c r="N2459" i="1"/>
  <c r="O2459" i="1"/>
  <c r="K2460" i="1"/>
  <c r="L2460" i="1"/>
  <c r="M2460" i="1"/>
  <c r="N2460" i="1"/>
  <c r="O2460" i="1"/>
  <c r="K2461" i="1"/>
  <c r="L2461" i="1"/>
  <c r="M2461" i="1"/>
  <c r="N2461" i="1"/>
  <c r="O2461" i="1"/>
  <c r="K2462" i="1"/>
  <c r="L2462" i="1"/>
  <c r="M2462" i="1"/>
  <c r="N2462" i="1"/>
  <c r="O2462" i="1"/>
  <c r="K2463" i="1"/>
  <c r="L2463" i="1"/>
  <c r="M2463" i="1"/>
  <c r="N2463" i="1"/>
  <c r="O2463" i="1"/>
  <c r="K2466" i="1"/>
  <c r="L2466" i="1"/>
  <c r="M2466" i="1"/>
  <c r="N2466" i="1"/>
  <c r="O2466" i="1"/>
  <c r="K2467" i="1"/>
  <c r="L2467" i="1"/>
  <c r="M2467" i="1"/>
  <c r="N2467" i="1"/>
  <c r="O2467" i="1"/>
  <c r="K2468" i="1"/>
  <c r="L2468" i="1"/>
  <c r="M2468" i="1"/>
  <c r="N2468" i="1"/>
  <c r="O2468" i="1"/>
  <c r="K2469" i="1"/>
  <c r="L2469" i="1"/>
  <c r="M2469" i="1"/>
  <c r="N2469" i="1"/>
  <c r="O2469" i="1"/>
  <c r="K2470" i="1"/>
  <c r="L2470" i="1"/>
  <c r="M2470" i="1"/>
  <c r="N2470" i="1"/>
  <c r="O2470" i="1"/>
  <c r="K2471" i="1"/>
  <c r="L2471" i="1"/>
  <c r="M2471" i="1"/>
  <c r="N2471" i="1"/>
  <c r="O2471" i="1"/>
  <c r="K2474" i="1"/>
  <c r="L2474" i="1"/>
  <c r="M2474" i="1"/>
  <c r="N2474" i="1"/>
  <c r="O2474" i="1"/>
  <c r="K2475" i="1"/>
  <c r="L2475" i="1"/>
  <c r="M2475" i="1"/>
  <c r="N2475" i="1"/>
  <c r="O2475" i="1"/>
  <c r="K2476" i="1"/>
  <c r="L2476" i="1"/>
  <c r="M2476" i="1"/>
  <c r="N2476" i="1"/>
  <c r="O2476" i="1"/>
  <c r="K2477" i="1"/>
  <c r="L2477" i="1"/>
  <c r="M2477" i="1"/>
  <c r="N2477" i="1"/>
  <c r="O2477" i="1"/>
  <c r="K2478" i="1"/>
  <c r="L2478" i="1"/>
  <c r="M2478" i="1"/>
  <c r="N2478" i="1"/>
  <c r="O2478" i="1"/>
  <c r="K2479" i="1"/>
  <c r="L2479" i="1"/>
  <c r="M2479" i="1"/>
  <c r="N2479" i="1"/>
  <c r="O2479" i="1"/>
  <c r="K2480" i="1"/>
  <c r="L2480" i="1"/>
  <c r="M2480" i="1"/>
  <c r="N2480" i="1"/>
  <c r="O2480" i="1"/>
  <c r="K2481" i="1"/>
  <c r="L2481" i="1"/>
  <c r="M2481" i="1"/>
  <c r="N2481" i="1"/>
  <c r="O2481" i="1"/>
  <c r="K2482" i="1"/>
  <c r="L2482" i="1"/>
  <c r="M2482" i="1"/>
  <c r="N2482" i="1"/>
  <c r="O2482" i="1"/>
  <c r="K2483" i="1"/>
  <c r="L2483" i="1"/>
  <c r="M2483" i="1"/>
  <c r="N2483" i="1"/>
  <c r="O2483" i="1"/>
  <c r="K2485" i="1"/>
  <c r="L2485" i="1"/>
  <c r="M2485" i="1"/>
  <c r="N2485" i="1"/>
  <c r="O2485" i="1"/>
  <c r="K2486" i="1"/>
  <c r="L2486" i="1"/>
  <c r="M2486" i="1"/>
  <c r="N2486" i="1"/>
  <c r="O2486" i="1"/>
  <c r="K2487" i="1"/>
  <c r="L2487" i="1"/>
  <c r="M2487" i="1"/>
  <c r="N2487" i="1"/>
  <c r="O2487" i="1"/>
  <c r="K2488" i="1"/>
  <c r="L2488" i="1"/>
  <c r="M2488" i="1"/>
  <c r="N2488" i="1"/>
  <c r="O2488" i="1"/>
  <c r="K2489" i="1"/>
  <c r="L2489" i="1"/>
  <c r="M2489" i="1"/>
  <c r="N2489" i="1"/>
  <c r="O2489" i="1"/>
  <c r="K2490" i="1"/>
  <c r="L2490" i="1"/>
  <c r="M2490" i="1"/>
  <c r="N2490" i="1"/>
  <c r="O2490" i="1"/>
  <c r="K2491" i="1"/>
  <c r="L2491" i="1"/>
  <c r="M2491" i="1"/>
  <c r="N2491" i="1"/>
  <c r="O2491" i="1"/>
  <c r="K2492" i="1"/>
  <c r="L2492" i="1"/>
  <c r="M2492" i="1"/>
  <c r="N2492" i="1"/>
  <c r="O2492" i="1"/>
  <c r="K2493" i="1"/>
  <c r="L2493" i="1"/>
  <c r="M2493" i="1"/>
  <c r="N2493" i="1"/>
  <c r="O2493" i="1"/>
  <c r="K2494" i="1"/>
  <c r="L2494" i="1"/>
  <c r="M2494" i="1"/>
  <c r="N2494" i="1"/>
  <c r="O2494" i="1"/>
  <c r="K2495" i="1"/>
  <c r="L2495" i="1"/>
  <c r="M2495" i="1"/>
  <c r="N2495" i="1"/>
  <c r="O2495" i="1"/>
  <c r="K2497" i="1"/>
  <c r="L2497" i="1"/>
  <c r="M2497" i="1"/>
  <c r="N2497" i="1"/>
  <c r="O2497" i="1"/>
  <c r="K2498" i="1"/>
  <c r="L2498" i="1"/>
  <c r="M2498" i="1"/>
  <c r="N2498" i="1"/>
  <c r="O2498" i="1"/>
  <c r="K2499" i="1"/>
  <c r="L2499" i="1"/>
  <c r="M2499" i="1"/>
  <c r="N2499" i="1"/>
  <c r="O2499" i="1"/>
  <c r="K2500" i="1"/>
  <c r="L2500" i="1"/>
  <c r="M2500" i="1"/>
  <c r="N2500" i="1"/>
  <c r="O2500" i="1"/>
  <c r="K2501" i="1"/>
  <c r="L2501" i="1"/>
  <c r="M2501" i="1"/>
  <c r="N2501" i="1"/>
  <c r="O2501" i="1"/>
  <c r="K2502" i="1"/>
  <c r="L2502" i="1"/>
  <c r="M2502" i="1"/>
  <c r="N2502" i="1"/>
  <c r="O2502" i="1"/>
  <c r="K2503" i="1"/>
  <c r="L2503" i="1"/>
  <c r="M2503" i="1"/>
  <c r="N2503" i="1"/>
  <c r="O2503" i="1"/>
  <c r="K2504" i="1"/>
  <c r="L2504" i="1"/>
  <c r="M2504" i="1"/>
  <c r="N2504" i="1"/>
  <c r="O2504" i="1"/>
  <c r="K2505" i="1"/>
  <c r="L2505" i="1"/>
  <c r="M2505" i="1"/>
  <c r="N2505" i="1"/>
  <c r="O2505" i="1"/>
  <c r="K2506" i="1"/>
  <c r="L2506" i="1"/>
  <c r="M2506" i="1"/>
  <c r="N2506" i="1"/>
  <c r="O2506" i="1"/>
  <c r="K2508" i="1"/>
  <c r="L2508" i="1"/>
  <c r="M2508" i="1"/>
  <c r="N2508" i="1"/>
  <c r="O2508" i="1"/>
  <c r="K2509" i="1"/>
  <c r="L2509" i="1"/>
  <c r="M2509" i="1"/>
  <c r="N2509" i="1"/>
  <c r="O2509" i="1"/>
  <c r="K2510" i="1"/>
  <c r="L2510" i="1"/>
  <c r="M2510" i="1"/>
  <c r="N2510" i="1"/>
  <c r="O2510" i="1"/>
  <c r="K2511" i="1"/>
  <c r="L2511" i="1"/>
  <c r="M2511" i="1"/>
  <c r="N2511" i="1"/>
  <c r="O2511" i="1"/>
  <c r="K2513" i="1"/>
  <c r="L2513" i="1"/>
  <c r="M2513" i="1"/>
  <c r="N2513" i="1"/>
  <c r="O2513" i="1"/>
  <c r="K2514" i="1"/>
  <c r="L2514" i="1"/>
  <c r="M2514" i="1"/>
  <c r="N2514" i="1"/>
  <c r="O2514" i="1"/>
  <c r="K2515" i="1"/>
  <c r="L2515" i="1"/>
  <c r="M2515" i="1"/>
  <c r="N2515" i="1"/>
  <c r="O2515" i="1"/>
  <c r="K2518" i="1"/>
  <c r="L2518" i="1"/>
  <c r="M2518" i="1"/>
  <c r="N2518" i="1"/>
  <c r="O2518" i="1"/>
  <c r="K2519" i="1"/>
  <c r="L2519" i="1"/>
  <c r="M2519" i="1"/>
  <c r="N2519" i="1"/>
  <c r="O2519" i="1"/>
  <c r="K2520" i="1"/>
  <c r="L2520" i="1"/>
  <c r="M2520" i="1"/>
  <c r="N2520" i="1"/>
  <c r="O2520" i="1"/>
  <c r="K2521" i="1"/>
  <c r="L2521" i="1"/>
  <c r="M2521" i="1"/>
  <c r="N2521" i="1"/>
  <c r="O2521" i="1"/>
  <c r="K2522" i="1"/>
  <c r="L2522" i="1"/>
  <c r="M2522" i="1"/>
  <c r="N2522" i="1"/>
  <c r="O2522" i="1"/>
  <c r="K2523" i="1"/>
  <c r="L2523" i="1"/>
  <c r="M2523" i="1"/>
  <c r="N2523" i="1"/>
  <c r="O2523" i="1"/>
  <c r="K2524" i="1"/>
  <c r="L2524" i="1"/>
  <c r="M2524" i="1"/>
  <c r="N2524" i="1"/>
  <c r="O2524" i="1"/>
  <c r="K2525" i="1"/>
  <c r="L2525" i="1"/>
  <c r="M2525" i="1"/>
  <c r="N2525" i="1"/>
  <c r="O2525" i="1"/>
  <c r="K2526" i="1"/>
  <c r="L2526" i="1"/>
  <c r="M2526" i="1"/>
  <c r="N2526" i="1"/>
  <c r="O2526" i="1"/>
  <c r="K2528" i="1"/>
  <c r="L2528" i="1"/>
  <c r="M2528" i="1"/>
  <c r="N2528" i="1"/>
  <c r="O2528" i="1"/>
  <c r="K2529" i="1"/>
  <c r="L2529" i="1"/>
  <c r="M2529" i="1"/>
  <c r="N2529" i="1"/>
  <c r="O2529" i="1"/>
  <c r="K2530" i="1"/>
  <c r="L2530" i="1"/>
  <c r="M2530" i="1"/>
  <c r="N2530" i="1"/>
  <c r="O2530" i="1"/>
  <c r="K2531" i="1"/>
  <c r="L2531" i="1"/>
  <c r="M2531" i="1"/>
  <c r="N2531" i="1"/>
  <c r="O2531" i="1"/>
  <c r="K2532" i="1"/>
  <c r="L2532" i="1"/>
  <c r="M2532" i="1"/>
  <c r="N2532" i="1"/>
  <c r="O2532" i="1"/>
  <c r="K2533" i="1"/>
  <c r="L2533" i="1"/>
  <c r="M2533" i="1"/>
  <c r="N2533" i="1"/>
  <c r="O2533" i="1"/>
  <c r="K2534" i="1"/>
  <c r="L2534" i="1"/>
  <c r="M2534" i="1"/>
  <c r="N2534" i="1"/>
  <c r="O2534" i="1"/>
  <c r="K2538" i="1"/>
  <c r="L2538" i="1"/>
  <c r="M2538" i="1"/>
  <c r="N2538" i="1"/>
  <c r="O2538" i="1"/>
  <c r="K2539" i="1"/>
  <c r="L2539" i="1"/>
  <c r="M2539" i="1"/>
  <c r="N2539" i="1"/>
  <c r="O2539" i="1"/>
  <c r="K2540" i="1"/>
  <c r="L2540" i="1"/>
  <c r="M2540" i="1"/>
  <c r="N2540" i="1"/>
  <c r="O2540" i="1"/>
  <c r="K2541" i="1"/>
  <c r="L2541" i="1"/>
  <c r="M2541" i="1"/>
  <c r="N2541" i="1"/>
  <c r="O2541" i="1"/>
  <c r="K2542" i="1"/>
  <c r="L2542" i="1"/>
  <c r="M2542" i="1"/>
  <c r="N2542" i="1"/>
  <c r="O2542" i="1"/>
  <c r="K2543" i="1"/>
  <c r="L2543" i="1"/>
  <c r="M2543" i="1"/>
  <c r="N2543" i="1"/>
  <c r="O2543" i="1"/>
  <c r="K2544" i="1"/>
  <c r="L2544" i="1"/>
  <c r="M2544" i="1"/>
  <c r="N2544" i="1"/>
  <c r="O2544" i="1"/>
  <c r="K2545" i="1"/>
  <c r="L2545" i="1"/>
  <c r="M2545" i="1"/>
  <c r="N2545" i="1"/>
  <c r="O2545" i="1"/>
  <c r="K2546" i="1"/>
  <c r="L2546" i="1"/>
  <c r="M2546" i="1"/>
  <c r="N2546" i="1"/>
  <c r="O2546" i="1"/>
  <c r="K2547" i="1"/>
  <c r="L2547" i="1"/>
  <c r="M2547" i="1"/>
  <c r="N2547" i="1"/>
  <c r="O2547" i="1"/>
  <c r="K2548" i="1"/>
  <c r="L2548" i="1"/>
  <c r="M2548" i="1"/>
  <c r="N2548" i="1"/>
  <c r="O2548" i="1"/>
  <c r="K2549" i="1"/>
  <c r="L2549" i="1"/>
  <c r="M2549" i="1"/>
  <c r="N2549" i="1"/>
  <c r="O2549" i="1"/>
  <c r="K2551" i="1"/>
  <c r="L2551" i="1"/>
  <c r="M2551" i="1"/>
  <c r="N2551" i="1"/>
  <c r="O2551" i="1"/>
  <c r="K2552" i="1"/>
  <c r="L2552" i="1"/>
  <c r="M2552" i="1"/>
  <c r="N2552" i="1"/>
  <c r="O2552" i="1"/>
  <c r="K2553" i="1"/>
  <c r="L2553" i="1"/>
  <c r="M2553" i="1"/>
  <c r="N2553" i="1"/>
  <c r="O2553" i="1"/>
  <c r="K2554" i="1"/>
  <c r="L2554" i="1"/>
  <c r="M2554" i="1"/>
  <c r="N2554" i="1"/>
  <c r="O2554" i="1"/>
  <c r="K2555" i="1"/>
  <c r="L2555" i="1"/>
  <c r="M2555" i="1"/>
  <c r="N2555" i="1"/>
  <c r="O2555" i="1"/>
  <c r="K2556" i="1"/>
  <c r="L2556" i="1"/>
  <c r="M2556" i="1"/>
  <c r="N2556" i="1"/>
  <c r="O2556" i="1"/>
  <c r="K2557" i="1"/>
  <c r="L2557" i="1"/>
  <c r="M2557" i="1"/>
  <c r="N2557" i="1"/>
  <c r="O2557" i="1"/>
  <c r="K2558" i="1"/>
  <c r="L2558" i="1"/>
  <c r="M2558" i="1"/>
  <c r="N2558" i="1"/>
  <c r="O2558" i="1"/>
  <c r="K2559" i="1"/>
  <c r="L2559" i="1"/>
  <c r="M2559" i="1"/>
  <c r="N2559" i="1"/>
  <c r="O2559" i="1"/>
  <c r="K2561" i="1"/>
  <c r="L2561" i="1"/>
  <c r="M2561" i="1"/>
  <c r="N2561" i="1"/>
  <c r="O2561" i="1"/>
  <c r="K2562" i="1"/>
  <c r="L2562" i="1"/>
  <c r="M2562" i="1"/>
  <c r="N2562" i="1"/>
  <c r="O2562" i="1"/>
  <c r="K2563" i="1"/>
  <c r="L2563" i="1"/>
  <c r="M2563" i="1"/>
  <c r="N2563" i="1"/>
  <c r="O2563" i="1"/>
  <c r="K2564" i="1"/>
  <c r="L2564" i="1"/>
  <c r="M2564" i="1"/>
  <c r="N2564" i="1"/>
  <c r="O2564" i="1"/>
  <c r="K2566" i="1"/>
  <c r="L2566" i="1"/>
  <c r="M2566" i="1"/>
  <c r="N2566" i="1"/>
  <c r="O2566" i="1"/>
  <c r="K2567" i="1"/>
  <c r="L2567" i="1"/>
  <c r="M2567" i="1"/>
  <c r="N2567" i="1"/>
  <c r="O2567" i="1"/>
  <c r="K2568" i="1"/>
  <c r="L2568" i="1"/>
  <c r="M2568" i="1"/>
  <c r="N2568" i="1"/>
  <c r="O2568" i="1"/>
  <c r="K2569" i="1"/>
  <c r="L2569" i="1"/>
  <c r="M2569" i="1"/>
  <c r="N2569" i="1"/>
  <c r="O2569" i="1"/>
  <c r="K2570" i="1"/>
  <c r="L2570" i="1"/>
  <c r="M2570" i="1"/>
  <c r="N2570" i="1"/>
  <c r="O2570" i="1"/>
  <c r="K2571" i="1"/>
  <c r="L2571" i="1"/>
  <c r="M2571" i="1"/>
  <c r="N2571" i="1"/>
  <c r="O2571" i="1"/>
  <c r="K2575" i="1"/>
  <c r="L2575" i="1"/>
  <c r="M2575" i="1"/>
  <c r="N2575" i="1"/>
  <c r="O2575" i="1"/>
  <c r="K2576" i="1"/>
  <c r="L2576" i="1"/>
  <c r="M2576" i="1"/>
  <c r="N2576" i="1"/>
  <c r="O2576" i="1"/>
  <c r="K2577" i="1"/>
  <c r="L2577" i="1"/>
  <c r="M2577" i="1"/>
  <c r="N2577" i="1"/>
  <c r="O2577" i="1"/>
  <c r="K2578" i="1"/>
  <c r="L2578" i="1"/>
  <c r="M2578" i="1"/>
  <c r="N2578" i="1"/>
  <c r="O2578" i="1"/>
  <c r="K2579" i="1"/>
  <c r="L2579" i="1"/>
  <c r="M2579" i="1"/>
  <c r="N2579" i="1"/>
  <c r="O2579" i="1"/>
  <c r="K2580" i="1"/>
  <c r="L2580" i="1"/>
  <c r="M2580" i="1"/>
  <c r="N2580" i="1"/>
  <c r="O2580" i="1"/>
  <c r="K2581" i="1"/>
  <c r="L2581" i="1"/>
  <c r="M2581" i="1"/>
  <c r="N2581" i="1"/>
  <c r="O2581" i="1"/>
  <c r="K2582" i="1"/>
  <c r="L2582" i="1"/>
  <c r="M2582" i="1"/>
  <c r="N2582" i="1"/>
  <c r="O2582" i="1"/>
  <c r="K2583" i="1"/>
  <c r="L2583" i="1"/>
  <c r="M2583" i="1"/>
  <c r="N2583" i="1"/>
  <c r="O2583" i="1"/>
  <c r="K2584" i="1"/>
  <c r="L2584" i="1"/>
  <c r="M2584" i="1"/>
  <c r="N2584" i="1"/>
  <c r="O2584" i="1"/>
  <c r="K2585" i="1"/>
  <c r="L2585" i="1"/>
  <c r="M2585" i="1"/>
  <c r="N2585" i="1"/>
  <c r="O2585" i="1"/>
  <c r="K2587" i="1"/>
  <c r="L2587" i="1"/>
  <c r="M2587" i="1"/>
  <c r="N2587" i="1"/>
  <c r="O2587" i="1"/>
  <c r="K2588" i="1"/>
  <c r="L2588" i="1"/>
  <c r="M2588" i="1"/>
  <c r="N2588" i="1"/>
  <c r="O2588" i="1"/>
  <c r="K2589" i="1"/>
  <c r="L2589" i="1"/>
  <c r="M2589" i="1"/>
  <c r="N2589" i="1"/>
  <c r="O2589" i="1"/>
  <c r="K2590" i="1"/>
  <c r="L2590" i="1"/>
  <c r="M2590" i="1"/>
  <c r="N2590" i="1"/>
  <c r="O2590" i="1"/>
  <c r="K2591" i="1"/>
  <c r="L2591" i="1"/>
  <c r="M2591" i="1"/>
  <c r="N2591" i="1"/>
  <c r="O2591" i="1"/>
  <c r="K2592" i="1"/>
  <c r="L2592" i="1"/>
  <c r="M2592" i="1"/>
  <c r="N2592" i="1"/>
  <c r="O2592" i="1"/>
  <c r="K2593" i="1"/>
  <c r="L2593" i="1"/>
  <c r="M2593" i="1"/>
  <c r="N2593" i="1"/>
  <c r="O2593" i="1"/>
  <c r="K2594" i="1"/>
  <c r="L2594" i="1"/>
  <c r="M2594" i="1"/>
  <c r="N2594" i="1"/>
  <c r="O2594" i="1"/>
  <c r="K2595" i="1"/>
  <c r="L2595" i="1"/>
  <c r="M2595" i="1"/>
  <c r="N2595" i="1"/>
  <c r="O2595" i="1"/>
  <c r="K2597" i="1"/>
  <c r="L2597" i="1"/>
  <c r="M2597" i="1"/>
  <c r="N2597" i="1"/>
  <c r="O2597" i="1"/>
  <c r="K2598" i="1"/>
  <c r="L2598" i="1"/>
  <c r="M2598" i="1"/>
  <c r="N2598" i="1"/>
  <c r="O2598" i="1"/>
  <c r="K2599" i="1"/>
  <c r="L2599" i="1"/>
  <c r="M2599" i="1"/>
  <c r="N2599" i="1"/>
  <c r="O2599" i="1"/>
  <c r="K2600" i="1"/>
  <c r="L2600" i="1"/>
  <c r="M2600" i="1"/>
  <c r="N2600" i="1"/>
  <c r="O2600" i="1"/>
  <c r="K2602" i="1"/>
  <c r="L2602" i="1"/>
  <c r="M2602" i="1"/>
  <c r="N2602" i="1"/>
  <c r="O2602" i="1"/>
  <c r="K2603" i="1"/>
  <c r="L2603" i="1"/>
  <c r="M2603" i="1"/>
  <c r="N2603" i="1"/>
  <c r="O2603" i="1"/>
  <c r="K2607" i="1"/>
  <c r="L2607" i="1"/>
  <c r="M2607" i="1"/>
  <c r="N2607" i="1"/>
  <c r="O2607" i="1"/>
  <c r="K2608" i="1"/>
  <c r="L2608" i="1"/>
  <c r="M2608" i="1"/>
  <c r="N2608" i="1"/>
  <c r="O2608" i="1"/>
  <c r="K2609" i="1"/>
  <c r="L2609" i="1"/>
  <c r="M2609" i="1"/>
  <c r="N2609" i="1"/>
  <c r="O2609" i="1"/>
  <c r="K2610" i="1"/>
  <c r="L2610" i="1"/>
  <c r="M2610" i="1"/>
  <c r="N2610" i="1"/>
  <c r="O2610" i="1"/>
  <c r="K2611" i="1"/>
  <c r="L2611" i="1"/>
  <c r="M2611" i="1"/>
  <c r="N2611" i="1"/>
  <c r="O2611" i="1"/>
  <c r="K2612" i="1"/>
  <c r="L2612" i="1"/>
  <c r="M2612" i="1"/>
  <c r="N2612" i="1"/>
  <c r="O2612" i="1"/>
  <c r="K2613" i="1"/>
  <c r="L2613" i="1"/>
  <c r="M2613" i="1"/>
  <c r="N2613" i="1"/>
  <c r="O2613" i="1"/>
  <c r="K2614" i="1"/>
  <c r="L2614" i="1"/>
  <c r="M2614" i="1"/>
  <c r="N2614" i="1"/>
  <c r="O2614" i="1"/>
  <c r="K2615" i="1"/>
  <c r="L2615" i="1"/>
  <c r="M2615" i="1"/>
  <c r="N2615" i="1"/>
  <c r="O2615" i="1"/>
  <c r="K2616" i="1"/>
  <c r="L2616" i="1"/>
  <c r="M2616" i="1"/>
  <c r="N2616" i="1"/>
  <c r="O2616" i="1"/>
  <c r="K2617" i="1"/>
  <c r="L2617" i="1"/>
  <c r="M2617" i="1"/>
  <c r="N2617" i="1"/>
  <c r="O2617" i="1"/>
  <c r="K2619" i="1"/>
  <c r="L2619" i="1"/>
  <c r="M2619" i="1"/>
  <c r="N2619" i="1"/>
  <c r="O2619" i="1"/>
  <c r="K2620" i="1"/>
  <c r="L2620" i="1"/>
  <c r="M2620" i="1"/>
  <c r="N2620" i="1"/>
  <c r="O2620" i="1"/>
  <c r="K2621" i="1"/>
  <c r="L2621" i="1"/>
  <c r="M2621" i="1"/>
  <c r="N2621" i="1"/>
  <c r="O2621" i="1"/>
  <c r="K2622" i="1"/>
  <c r="L2622" i="1"/>
  <c r="M2622" i="1"/>
  <c r="N2622" i="1"/>
  <c r="O2622" i="1"/>
  <c r="K2623" i="1"/>
  <c r="L2623" i="1"/>
  <c r="M2623" i="1"/>
  <c r="N2623" i="1"/>
  <c r="O2623" i="1"/>
  <c r="K2624" i="1"/>
  <c r="L2624" i="1"/>
  <c r="M2624" i="1"/>
  <c r="N2624" i="1"/>
  <c r="O2624" i="1"/>
  <c r="K2625" i="1"/>
  <c r="L2625" i="1"/>
  <c r="M2625" i="1"/>
  <c r="N2625" i="1"/>
  <c r="O2625" i="1"/>
  <c r="K2626" i="1"/>
  <c r="L2626" i="1"/>
  <c r="M2626" i="1"/>
  <c r="N2626" i="1"/>
  <c r="O2626" i="1"/>
  <c r="K2627" i="1"/>
  <c r="L2627" i="1"/>
  <c r="M2627" i="1"/>
  <c r="N2627" i="1"/>
  <c r="O2627" i="1"/>
  <c r="K2629" i="1"/>
  <c r="L2629" i="1"/>
  <c r="M2629" i="1"/>
  <c r="N2629" i="1"/>
  <c r="O2629" i="1"/>
  <c r="K2630" i="1"/>
  <c r="L2630" i="1"/>
  <c r="M2630" i="1"/>
  <c r="N2630" i="1"/>
  <c r="O2630" i="1"/>
  <c r="K2631" i="1"/>
  <c r="L2631" i="1"/>
  <c r="M2631" i="1"/>
  <c r="N2631" i="1"/>
  <c r="O2631" i="1"/>
  <c r="K2632" i="1"/>
  <c r="L2632" i="1"/>
  <c r="M2632" i="1"/>
  <c r="N2632" i="1"/>
  <c r="O2632" i="1"/>
  <c r="K2633" i="1"/>
  <c r="L2633" i="1"/>
  <c r="M2633" i="1"/>
  <c r="N2633" i="1"/>
  <c r="O2633" i="1"/>
  <c r="K2634" i="1"/>
  <c r="L2634" i="1"/>
  <c r="M2634" i="1"/>
  <c r="N2634" i="1"/>
  <c r="O2634" i="1"/>
  <c r="K2635" i="1"/>
  <c r="L2635" i="1"/>
  <c r="M2635" i="1"/>
  <c r="N2635" i="1"/>
  <c r="O2635" i="1"/>
  <c r="K2636" i="1"/>
  <c r="L2636" i="1"/>
  <c r="M2636" i="1"/>
  <c r="N2636" i="1"/>
  <c r="O2636" i="1"/>
  <c r="K2637" i="1"/>
  <c r="L2637" i="1"/>
  <c r="M2637" i="1"/>
  <c r="N2637" i="1"/>
  <c r="O2637" i="1"/>
  <c r="K2638" i="1"/>
  <c r="L2638" i="1"/>
  <c r="M2638" i="1"/>
  <c r="N2638" i="1"/>
  <c r="O2638" i="1"/>
  <c r="K2639" i="1"/>
  <c r="L2639" i="1"/>
  <c r="M2639" i="1"/>
  <c r="N2639" i="1"/>
  <c r="O2639" i="1"/>
  <c r="K2641" i="1"/>
  <c r="L2641" i="1"/>
  <c r="M2641" i="1"/>
  <c r="N2641" i="1"/>
  <c r="O2641" i="1"/>
  <c r="K2642" i="1"/>
  <c r="L2642" i="1"/>
  <c r="M2642" i="1"/>
  <c r="N2642" i="1"/>
  <c r="O2642" i="1"/>
  <c r="K2643" i="1"/>
  <c r="L2643" i="1"/>
  <c r="M2643" i="1"/>
  <c r="N2643" i="1"/>
  <c r="O2643" i="1"/>
  <c r="K2644" i="1"/>
  <c r="L2644" i="1"/>
  <c r="M2644" i="1"/>
  <c r="N2644" i="1"/>
  <c r="O2644" i="1"/>
  <c r="K2646" i="1"/>
  <c r="L2646" i="1"/>
  <c r="M2646" i="1"/>
  <c r="N2646" i="1"/>
  <c r="O2646" i="1"/>
  <c r="K2647" i="1"/>
  <c r="L2647" i="1"/>
  <c r="M2647" i="1"/>
  <c r="N2647" i="1"/>
  <c r="O2647" i="1"/>
  <c r="K2651" i="1"/>
  <c r="L2651" i="1"/>
  <c r="M2651" i="1"/>
  <c r="N2651" i="1"/>
  <c r="O2651" i="1"/>
  <c r="K2652" i="1"/>
  <c r="L2652" i="1"/>
  <c r="M2652" i="1"/>
  <c r="N2652" i="1"/>
  <c r="O2652" i="1"/>
  <c r="K2653" i="1"/>
  <c r="L2653" i="1"/>
  <c r="M2653" i="1"/>
  <c r="N2653" i="1"/>
  <c r="O2653" i="1"/>
  <c r="K2654" i="1"/>
  <c r="L2654" i="1"/>
  <c r="M2654" i="1"/>
  <c r="N2654" i="1"/>
  <c r="O2654" i="1"/>
  <c r="K2655" i="1"/>
  <c r="L2655" i="1"/>
  <c r="M2655" i="1"/>
  <c r="N2655" i="1"/>
  <c r="O2655" i="1"/>
  <c r="K2656" i="1"/>
  <c r="L2656" i="1"/>
  <c r="M2656" i="1"/>
  <c r="N2656" i="1"/>
  <c r="O2656" i="1"/>
  <c r="K2657" i="1"/>
  <c r="L2657" i="1"/>
  <c r="M2657" i="1"/>
  <c r="N2657" i="1"/>
  <c r="O2657" i="1"/>
  <c r="K2658" i="1"/>
  <c r="L2658" i="1"/>
  <c r="M2658" i="1"/>
  <c r="N2658" i="1"/>
  <c r="O2658" i="1"/>
  <c r="K2659" i="1"/>
  <c r="L2659" i="1"/>
  <c r="M2659" i="1"/>
  <c r="N2659" i="1"/>
  <c r="O2659" i="1"/>
  <c r="K2660" i="1"/>
  <c r="L2660" i="1"/>
  <c r="M2660" i="1"/>
  <c r="N2660" i="1"/>
  <c r="O2660" i="1"/>
  <c r="K2661" i="1"/>
  <c r="L2661" i="1"/>
  <c r="M2661" i="1"/>
  <c r="N2661" i="1"/>
  <c r="O2661" i="1"/>
  <c r="K2662" i="1"/>
  <c r="L2662" i="1"/>
  <c r="M2662" i="1"/>
  <c r="N2662" i="1"/>
  <c r="O2662" i="1"/>
  <c r="K2664" i="1"/>
  <c r="L2664" i="1"/>
  <c r="M2664" i="1"/>
  <c r="N2664" i="1"/>
  <c r="O2664" i="1"/>
  <c r="K2665" i="1"/>
  <c r="L2665" i="1"/>
  <c r="M2665" i="1"/>
  <c r="N2665" i="1"/>
  <c r="O2665" i="1"/>
  <c r="K2666" i="1"/>
  <c r="L2666" i="1"/>
  <c r="M2666" i="1"/>
  <c r="N2666" i="1"/>
  <c r="O2666" i="1"/>
  <c r="K2667" i="1"/>
  <c r="L2667" i="1"/>
  <c r="M2667" i="1"/>
  <c r="N2667" i="1"/>
  <c r="O2667" i="1"/>
  <c r="K2668" i="1"/>
  <c r="L2668" i="1"/>
  <c r="M2668" i="1"/>
  <c r="N2668" i="1"/>
  <c r="O2668" i="1"/>
  <c r="K2669" i="1"/>
  <c r="L2669" i="1"/>
  <c r="M2669" i="1"/>
  <c r="N2669" i="1"/>
  <c r="O2669" i="1"/>
  <c r="K2670" i="1"/>
  <c r="L2670" i="1"/>
  <c r="M2670" i="1"/>
  <c r="N2670" i="1"/>
  <c r="O2670" i="1"/>
  <c r="K2671" i="1"/>
  <c r="L2671" i="1"/>
  <c r="M2671" i="1"/>
  <c r="N2671" i="1"/>
  <c r="O2671" i="1"/>
  <c r="K2672" i="1"/>
  <c r="L2672" i="1"/>
  <c r="M2672" i="1"/>
  <c r="N2672" i="1"/>
  <c r="O2672" i="1"/>
  <c r="K2674" i="1"/>
  <c r="L2674" i="1"/>
  <c r="M2674" i="1"/>
  <c r="N2674" i="1"/>
  <c r="O2674" i="1"/>
  <c r="K2675" i="1"/>
  <c r="L2675" i="1"/>
  <c r="M2675" i="1"/>
  <c r="N2675" i="1"/>
  <c r="O2675" i="1"/>
  <c r="K2676" i="1"/>
  <c r="L2676" i="1"/>
  <c r="M2676" i="1"/>
  <c r="N2676" i="1"/>
  <c r="O2676" i="1"/>
  <c r="K2677" i="1"/>
  <c r="L2677" i="1"/>
  <c r="M2677" i="1"/>
  <c r="N2677" i="1"/>
  <c r="O2677" i="1"/>
  <c r="K2679" i="1"/>
  <c r="L2679" i="1"/>
  <c r="M2679" i="1"/>
  <c r="N2679" i="1"/>
  <c r="O2679" i="1"/>
  <c r="K2680" i="1"/>
  <c r="L2680" i="1"/>
  <c r="M2680" i="1"/>
  <c r="N2680" i="1"/>
  <c r="O2680" i="1"/>
  <c r="K2683" i="1"/>
  <c r="L2683" i="1"/>
  <c r="M2683" i="1"/>
  <c r="N2683" i="1"/>
  <c r="O2683" i="1"/>
  <c r="K2684" i="1"/>
  <c r="L2684" i="1"/>
  <c r="M2684" i="1"/>
  <c r="N2684" i="1"/>
  <c r="O2684" i="1"/>
  <c r="K2685" i="1"/>
  <c r="L2685" i="1"/>
  <c r="M2685" i="1"/>
  <c r="N2685" i="1"/>
  <c r="O2685" i="1"/>
  <c r="K2686" i="1"/>
  <c r="L2686" i="1"/>
  <c r="M2686" i="1"/>
  <c r="N2686" i="1"/>
  <c r="O2686" i="1"/>
  <c r="K2687" i="1"/>
  <c r="L2687" i="1"/>
  <c r="M2687" i="1"/>
  <c r="N2687" i="1"/>
  <c r="O2687" i="1"/>
  <c r="K2688" i="1"/>
  <c r="L2688" i="1"/>
  <c r="M2688" i="1"/>
  <c r="N2688" i="1"/>
  <c r="O2688" i="1"/>
  <c r="K2689" i="1"/>
  <c r="L2689" i="1"/>
  <c r="M2689" i="1"/>
  <c r="N2689" i="1"/>
  <c r="O2689" i="1"/>
  <c r="K2690" i="1"/>
  <c r="L2690" i="1"/>
  <c r="M2690" i="1"/>
  <c r="N2690" i="1"/>
  <c r="O2690" i="1"/>
  <c r="K2691" i="1"/>
  <c r="L2691" i="1"/>
  <c r="M2691" i="1"/>
  <c r="N2691" i="1"/>
  <c r="O2691" i="1"/>
  <c r="K2692" i="1"/>
  <c r="L2692" i="1"/>
  <c r="M2692" i="1"/>
  <c r="N2692" i="1"/>
  <c r="O2692" i="1"/>
  <c r="K2693" i="1"/>
  <c r="L2693" i="1"/>
  <c r="M2693" i="1"/>
  <c r="N2693" i="1"/>
  <c r="O2693" i="1"/>
  <c r="K2694" i="1"/>
  <c r="L2694" i="1"/>
  <c r="M2694" i="1"/>
  <c r="N2694" i="1"/>
  <c r="O2694" i="1"/>
  <c r="K2695" i="1"/>
  <c r="L2695" i="1"/>
  <c r="M2695" i="1"/>
  <c r="N2695" i="1"/>
  <c r="O2695" i="1"/>
  <c r="K2696" i="1"/>
  <c r="L2696" i="1"/>
  <c r="M2696" i="1"/>
  <c r="N2696" i="1"/>
  <c r="O2696" i="1"/>
  <c r="K2698" i="1"/>
  <c r="L2698" i="1"/>
  <c r="M2698" i="1"/>
  <c r="N2698" i="1"/>
  <c r="O2698" i="1"/>
  <c r="K2699" i="1"/>
  <c r="L2699" i="1"/>
  <c r="M2699" i="1"/>
  <c r="N2699" i="1"/>
  <c r="O2699" i="1"/>
  <c r="K2701" i="1"/>
  <c r="L2701" i="1"/>
  <c r="M2701" i="1"/>
  <c r="N2701" i="1"/>
  <c r="O2701" i="1"/>
  <c r="K2702" i="1"/>
  <c r="L2702" i="1"/>
  <c r="M2702" i="1"/>
  <c r="N2702" i="1"/>
  <c r="O2702" i="1"/>
  <c r="K2706" i="1"/>
  <c r="L2706" i="1"/>
  <c r="M2706" i="1"/>
  <c r="N2706" i="1"/>
  <c r="O2706" i="1"/>
  <c r="K2707" i="1"/>
  <c r="L2707" i="1"/>
  <c r="M2707" i="1"/>
  <c r="N2707" i="1"/>
  <c r="O2707" i="1"/>
  <c r="K2708" i="1"/>
  <c r="L2708" i="1"/>
  <c r="M2708" i="1"/>
  <c r="N2708" i="1"/>
  <c r="O2708" i="1"/>
  <c r="K2709" i="1"/>
  <c r="L2709" i="1"/>
  <c r="M2709" i="1"/>
  <c r="N2709" i="1"/>
  <c r="O2709" i="1"/>
  <c r="K2710" i="1"/>
  <c r="L2710" i="1"/>
  <c r="M2710" i="1"/>
  <c r="N2710" i="1"/>
  <c r="O2710" i="1"/>
  <c r="K2711" i="1"/>
  <c r="L2711" i="1"/>
  <c r="M2711" i="1"/>
  <c r="N2711" i="1"/>
  <c r="O2711" i="1"/>
  <c r="K2712" i="1"/>
  <c r="L2712" i="1"/>
  <c r="M2712" i="1"/>
  <c r="N2712" i="1"/>
  <c r="O2712" i="1"/>
  <c r="K2713" i="1"/>
  <c r="L2713" i="1"/>
  <c r="M2713" i="1"/>
  <c r="N2713" i="1"/>
  <c r="O2713" i="1"/>
  <c r="K2714" i="1"/>
  <c r="L2714" i="1"/>
  <c r="M2714" i="1"/>
  <c r="N2714" i="1"/>
  <c r="O2714" i="1"/>
  <c r="K2715" i="1"/>
  <c r="L2715" i="1"/>
  <c r="M2715" i="1"/>
  <c r="N2715" i="1"/>
  <c r="O2715" i="1"/>
  <c r="K2716" i="1"/>
  <c r="L2716" i="1"/>
  <c r="M2716" i="1"/>
  <c r="N2716" i="1"/>
  <c r="O2716" i="1"/>
  <c r="K2717" i="1"/>
  <c r="L2717" i="1"/>
  <c r="M2717" i="1"/>
  <c r="N2717" i="1"/>
  <c r="O2717" i="1"/>
  <c r="K2719" i="1"/>
  <c r="L2719" i="1"/>
  <c r="M2719" i="1"/>
  <c r="N2719" i="1"/>
  <c r="O2719" i="1"/>
  <c r="K2720" i="1"/>
  <c r="L2720" i="1"/>
  <c r="M2720" i="1"/>
  <c r="N2720" i="1"/>
  <c r="O2720" i="1"/>
  <c r="K2721" i="1"/>
  <c r="L2721" i="1"/>
  <c r="M2721" i="1"/>
  <c r="N2721" i="1"/>
  <c r="O2721" i="1"/>
  <c r="K2722" i="1"/>
  <c r="L2722" i="1"/>
  <c r="M2722" i="1"/>
  <c r="N2722" i="1"/>
  <c r="O2722" i="1"/>
  <c r="K2723" i="1"/>
  <c r="L2723" i="1"/>
  <c r="M2723" i="1"/>
  <c r="N2723" i="1"/>
  <c r="O2723" i="1"/>
  <c r="K2724" i="1"/>
  <c r="L2724" i="1"/>
  <c r="M2724" i="1"/>
  <c r="N2724" i="1"/>
  <c r="O2724" i="1"/>
  <c r="K2725" i="1"/>
  <c r="L2725" i="1"/>
  <c r="M2725" i="1"/>
  <c r="N2725" i="1"/>
  <c r="O2725" i="1"/>
  <c r="K2726" i="1"/>
  <c r="L2726" i="1"/>
  <c r="M2726" i="1"/>
  <c r="N2726" i="1"/>
  <c r="O2726" i="1"/>
  <c r="K2727" i="1"/>
  <c r="L2727" i="1"/>
  <c r="M2727" i="1"/>
  <c r="N2727" i="1"/>
  <c r="O2727" i="1"/>
  <c r="K2728" i="1"/>
  <c r="L2728" i="1"/>
  <c r="M2728" i="1"/>
  <c r="N2728" i="1"/>
  <c r="O2728" i="1"/>
  <c r="K2729" i="1"/>
  <c r="L2729" i="1"/>
  <c r="M2729" i="1"/>
  <c r="N2729" i="1"/>
  <c r="O2729" i="1"/>
  <c r="K2731" i="1"/>
  <c r="L2731" i="1"/>
  <c r="M2731" i="1"/>
  <c r="N2731" i="1"/>
  <c r="O2731" i="1"/>
  <c r="K2732" i="1"/>
  <c r="L2732" i="1"/>
  <c r="M2732" i="1"/>
  <c r="N2732" i="1"/>
  <c r="O2732" i="1"/>
  <c r="K2733" i="1"/>
  <c r="L2733" i="1"/>
  <c r="M2733" i="1"/>
  <c r="N2733" i="1"/>
  <c r="O2733" i="1"/>
  <c r="K2734" i="1"/>
  <c r="L2734" i="1"/>
  <c r="M2734" i="1"/>
  <c r="N2734" i="1"/>
  <c r="O2734" i="1"/>
  <c r="K2735" i="1"/>
  <c r="L2735" i="1"/>
  <c r="M2735" i="1"/>
  <c r="N2735" i="1"/>
  <c r="O2735" i="1"/>
  <c r="K2736" i="1"/>
  <c r="L2736" i="1"/>
  <c r="M2736" i="1"/>
  <c r="N2736" i="1"/>
  <c r="O2736" i="1"/>
  <c r="K2737" i="1"/>
  <c r="L2737" i="1"/>
  <c r="M2737" i="1"/>
  <c r="N2737" i="1"/>
  <c r="O2737" i="1"/>
  <c r="K2738" i="1"/>
  <c r="L2738" i="1"/>
  <c r="M2738" i="1"/>
  <c r="N2738" i="1"/>
  <c r="O2738" i="1"/>
  <c r="K2739" i="1"/>
  <c r="L2739" i="1"/>
  <c r="M2739" i="1"/>
  <c r="N2739" i="1"/>
  <c r="O2739" i="1"/>
  <c r="K2741" i="1"/>
  <c r="L2741" i="1"/>
  <c r="M2741" i="1"/>
  <c r="N2741" i="1"/>
  <c r="O2741" i="1"/>
  <c r="K2742" i="1"/>
  <c r="L2742" i="1"/>
  <c r="M2742" i="1"/>
  <c r="N2742" i="1"/>
  <c r="O2742" i="1"/>
  <c r="K2743" i="1"/>
  <c r="L2743" i="1"/>
  <c r="M2743" i="1"/>
  <c r="N2743" i="1"/>
  <c r="O2743" i="1"/>
  <c r="K2744" i="1"/>
  <c r="L2744" i="1"/>
  <c r="M2744" i="1"/>
  <c r="N2744" i="1"/>
  <c r="O2744" i="1"/>
  <c r="K2746" i="1"/>
  <c r="L2746" i="1"/>
  <c r="M2746" i="1"/>
  <c r="N2746" i="1"/>
  <c r="O2746" i="1"/>
  <c r="K2747" i="1"/>
  <c r="L2747" i="1"/>
  <c r="M2747" i="1"/>
  <c r="N2747" i="1"/>
  <c r="O2747" i="1"/>
  <c r="K2748" i="1"/>
  <c r="L2748" i="1"/>
  <c r="M2748" i="1"/>
  <c r="N2748" i="1"/>
  <c r="O2748" i="1"/>
  <c r="K2752" i="1"/>
  <c r="L2752" i="1"/>
  <c r="M2752" i="1"/>
  <c r="N2752" i="1"/>
  <c r="O2752" i="1"/>
  <c r="K2753" i="1"/>
  <c r="L2753" i="1"/>
  <c r="M2753" i="1"/>
  <c r="N2753" i="1"/>
  <c r="O2753" i="1"/>
  <c r="K2755" i="1"/>
  <c r="L2755" i="1"/>
  <c r="M2755" i="1"/>
  <c r="N2755" i="1"/>
  <c r="O2755" i="1"/>
  <c r="K2756" i="1"/>
  <c r="L2756" i="1"/>
  <c r="M2756" i="1"/>
  <c r="N2756" i="1"/>
  <c r="O2756" i="1"/>
  <c r="K2758" i="1"/>
  <c r="L2758" i="1"/>
  <c r="M2758" i="1"/>
  <c r="N2758" i="1"/>
  <c r="O2758" i="1"/>
  <c r="K2759" i="1"/>
  <c r="L2759" i="1"/>
  <c r="M2759" i="1"/>
  <c r="N2759" i="1"/>
  <c r="O2759" i="1"/>
  <c r="K2762" i="1"/>
  <c r="L2762" i="1"/>
  <c r="M2762" i="1"/>
  <c r="N2762" i="1"/>
  <c r="O2762" i="1"/>
  <c r="K2763" i="1"/>
  <c r="L2763" i="1"/>
  <c r="M2763" i="1"/>
  <c r="N2763" i="1"/>
  <c r="O2763" i="1"/>
  <c r="K2764" i="1"/>
  <c r="L2764" i="1"/>
  <c r="M2764" i="1"/>
  <c r="N2764" i="1"/>
  <c r="O2764" i="1"/>
  <c r="K2765" i="1"/>
  <c r="L2765" i="1"/>
  <c r="M2765" i="1"/>
  <c r="N2765" i="1"/>
  <c r="O2765" i="1"/>
  <c r="K2766" i="1"/>
  <c r="L2766" i="1"/>
  <c r="M2766" i="1"/>
  <c r="N2766" i="1"/>
  <c r="O2766" i="1"/>
  <c r="K2768" i="1"/>
  <c r="L2768" i="1"/>
  <c r="M2768" i="1"/>
  <c r="N2768" i="1"/>
  <c r="O2768" i="1"/>
  <c r="K2769" i="1"/>
  <c r="L2769" i="1"/>
  <c r="M2769" i="1"/>
  <c r="N2769" i="1"/>
  <c r="O2769" i="1"/>
  <c r="K2770" i="1"/>
  <c r="L2770" i="1"/>
  <c r="M2770" i="1"/>
  <c r="N2770" i="1"/>
  <c r="O2770" i="1"/>
  <c r="K2771" i="1"/>
  <c r="L2771" i="1"/>
  <c r="M2771" i="1"/>
  <c r="N2771" i="1"/>
  <c r="O2771" i="1"/>
  <c r="K2772" i="1"/>
  <c r="L2772" i="1"/>
  <c r="M2772" i="1"/>
  <c r="N2772" i="1"/>
  <c r="O2772" i="1"/>
  <c r="K2773" i="1"/>
  <c r="L2773" i="1"/>
  <c r="M2773" i="1"/>
  <c r="N2773" i="1"/>
  <c r="O2773" i="1"/>
  <c r="K2774" i="1"/>
  <c r="L2774" i="1"/>
  <c r="M2774" i="1"/>
  <c r="N2774" i="1"/>
  <c r="O2774" i="1"/>
  <c r="K2775" i="1"/>
  <c r="L2775" i="1"/>
  <c r="M2775" i="1"/>
  <c r="N2775" i="1"/>
  <c r="O2775" i="1"/>
  <c r="K2776" i="1"/>
  <c r="L2776" i="1"/>
  <c r="M2776" i="1"/>
  <c r="N2776" i="1"/>
  <c r="O2776" i="1"/>
  <c r="K2777" i="1"/>
  <c r="L2777" i="1"/>
  <c r="M2777" i="1"/>
  <c r="N2777" i="1"/>
  <c r="O2777" i="1"/>
  <c r="K2778" i="1"/>
  <c r="L2778" i="1"/>
  <c r="M2778" i="1"/>
  <c r="N2778" i="1"/>
  <c r="O2778" i="1"/>
  <c r="K2779" i="1"/>
  <c r="L2779" i="1"/>
  <c r="M2779" i="1"/>
  <c r="N2779" i="1"/>
  <c r="O2779" i="1"/>
  <c r="K2780" i="1"/>
  <c r="L2780" i="1"/>
  <c r="M2780" i="1"/>
  <c r="N2780" i="1"/>
  <c r="O2780" i="1"/>
  <c r="K2781" i="1"/>
  <c r="L2781" i="1"/>
  <c r="M2781" i="1"/>
  <c r="N2781" i="1"/>
  <c r="O2781" i="1"/>
  <c r="K2782" i="1"/>
  <c r="L2782" i="1"/>
  <c r="M2782" i="1"/>
  <c r="N2782" i="1"/>
  <c r="O2782" i="1"/>
  <c r="K2783" i="1"/>
  <c r="L2783" i="1"/>
  <c r="M2783" i="1"/>
  <c r="N2783" i="1"/>
  <c r="O2783" i="1"/>
  <c r="K2784" i="1"/>
  <c r="L2784" i="1"/>
  <c r="M2784" i="1"/>
  <c r="N2784" i="1"/>
  <c r="O2784" i="1"/>
  <c r="K2785" i="1"/>
  <c r="L2785" i="1"/>
  <c r="M2785" i="1"/>
  <c r="N2785" i="1"/>
  <c r="O2785" i="1"/>
  <c r="K2786" i="1"/>
  <c r="L2786" i="1"/>
  <c r="M2786" i="1"/>
  <c r="N2786" i="1"/>
  <c r="O2786" i="1"/>
  <c r="K2790" i="1"/>
  <c r="L2790" i="1"/>
  <c r="M2790" i="1"/>
  <c r="N2790" i="1"/>
  <c r="O2790" i="1"/>
  <c r="K2791" i="1"/>
  <c r="L2791" i="1"/>
  <c r="M2791" i="1"/>
  <c r="N2791" i="1"/>
  <c r="O2791" i="1"/>
  <c r="K2792" i="1"/>
  <c r="L2792" i="1"/>
  <c r="M2792" i="1"/>
  <c r="N2792" i="1"/>
  <c r="O2792" i="1"/>
  <c r="K2793" i="1"/>
  <c r="L2793" i="1"/>
  <c r="M2793" i="1"/>
  <c r="N2793" i="1"/>
  <c r="O2793" i="1"/>
  <c r="K2794" i="1"/>
  <c r="L2794" i="1"/>
  <c r="M2794" i="1"/>
  <c r="N2794" i="1"/>
  <c r="O2794" i="1"/>
  <c r="K2795" i="1"/>
  <c r="L2795" i="1"/>
  <c r="M2795" i="1"/>
  <c r="N2795" i="1"/>
  <c r="O2795" i="1"/>
  <c r="K2796" i="1"/>
  <c r="L2796" i="1"/>
  <c r="M2796" i="1"/>
  <c r="N2796" i="1"/>
  <c r="O2796" i="1"/>
  <c r="K2797" i="1"/>
  <c r="L2797" i="1"/>
  <c r="M2797" i="1"/>
  <c r="N2797" i="1"/>
  <c r="O2797" i="1"/>
  <c r="K2798" i="1"/>
  <c r="L2798" i="1"/>
  <c r="M2798" i="1"/>
  <c r="N2798" i="1"/>
  <c r="O2798" i="1"/>
  <c r="K2799" i="1"/>
  <c r="L2799" i="1"/>
  <c r="M2799" i="1"/>
  <c r="N2799" i="1"/>
  <c r="O2799" i="1"/>
  <c r="K2800" i="1"/>
  <c r="L2800" i="1"/>
  <c r="M2800" i="1"/>
  <c r="N2800" i="1"/>
  <c r="O2800" i="1"/>
  <c r="K2801" i="1"/>
  <c r="L2801" i="1"/>
  <c r="M2801" i="1"/>
  <c r="N2801" i="1"/>
  <c r="O2801" i="1"/>
  <c r="K2803" i="1"/>
  <c r="L2803" i="1"/>
  <c r="M2803" i="1"/>
  <c r="N2803" i="1"/>
  <c r="O2803" i="1"/>
  <c r="K2804" i="1"/>
  <c r="L2804" i="1"/>
  <c r="M2804" i="1"/>
  <c r="N2804" i="1"/>
  <c r="O2804" i="1"/>
  <c r="K2805" i="1"/>
  <c r="L2805" i="1"/>
  <c r="M2805" i="1"/>
  <c r="N2805" i="1"/>
  <c r="O2805" i="1"/>
  <c r="K2806" i="1"/>
  <c r="L2806" i="1"/>
  <c r="M2806" i="1"/>
  <c r="N2806" i="1"/>
  <c r="O2806" i="1"/>
  <c r="K2807" i="1"/>
  <c r="L2807" i="1"/>
  <c r="M2807" i="1"/>
  <c r="N2807" i="1"/>
  <c r="O2807" i="1"/>
  <c r="K2808" i="1"/>
  <c r="L2808" i="1"/>
  <c r="M2808" i="1"/>
  <c r="N2808" i="1"/>
  <c r="O2808" i="1"/>
  <c r="K2809" i="1"/>
  <c r="L2809" i="1"/>
  <c r="M2809" i="1"/>
  <c r="N2809" i="1"/>
  <c r="O2809" i="1"/>
  <c r="K2810" i="1"/>
  <c r="L2810" i="1"/>
  <c r="M2810" i="1"/>
  <c r="N2810" i="1"/>
  <c r="O2810" i="1"/>
  <c r="K2811" i="1"/>
  <c r="L2811" i="1"/>
  <c r="M2811" i="1"/>
  <c r="N2811" i="1"/>
  <c r="O2811" i="1"/>
  <c r="K2813" i="1"/>
  <c r="L2813" i="1"/>
  <c r="M2813" i="1"/>
  <c r="N2813" i="1"/>
  <c r="O2813" i="1"/>
  <c r="K2814" i="1"/>
  <c r="L2814" i="1"/>
  <c r="M2814" i="1"/>
  <c r="N2814" i="1"/>
  <c r="O2814" i="1"/>
  <c r="K2815" i="1"/>
  <c r="L2815" i="1"/>
  <c r="M2815" i="1"/>
  <c r="N2815" i="1"/>
  <c r="O2815" i="1"/>
  <c r="K2816" i="1"/>
  <c r="L2816" i="1"/>
  <c r="M2816" i="1"/>
  <c r="N2816" i="1"/>
  <c r="O2816" i="1"/>
  <c r="K2818" i="1"/>
  <c r="L2818" i="1"/>
  <c r="M2818" i="1"/>
  <c r="N2818" i="1"/>
  <c r="O2818" i="1"/>
  <c r="K2819" i="1"/>
  <c r="L2819" i="1"/>
  <c r="M2819" i="1"/>
  <c r="N2819" i="1"/>
  <c r="O2819" i="1"/>
  <c r="K2820" i="1"/>
  <c r="L2820" i="1"/>
  <c r="M2820" i="1"/>
  <c r="N2820" i="1"/>
  <c r="O2820" i="1"/>
  <c r="K2821" i="1"/>
  <c r="L2821" i="1"/>
  <c r="M2821" i="1"/>
  <c r="N2821" i="1"/>
  <c r="O2821" i="1"/>
  <c r="K2822" i="1"/>
  <c r="L2822" i="1"/>
  <c r="M2822" i="1"/>
  <c r="N2822" i="1"/>
  <c r="O2822" i="1"/>
  <c r="K2823" i="1"/>
  <c r="L2823" i="1"/>
  <c r="M2823" i="1"/>
  <c r="N2823" i="1"/>
  <c r="O2823" i="1"/>
  <c r="K2825" i="1"/>
  <c r="L2825" i="1"/>
  <c r="M2825" i="1"/>
  <c r="N2825" i="1"/>
  <c r="O2825" i="1"/>
  <c r="K2826" i="1"/>
  <c r="L2826" i="1"/>
  <c r="M2826" i="1"/>
  <c r="N2826" i="1"/>
  <c r="O2826" i="1"/>
  <c r="K2827" i="1"/>
  <c r="L2827" i="1"/>
  <c r="M2827" i="1"/>
  <c r="N2827" i="1"/>
  <c r="O2827" i="1"/>
  <c r="K2831" i="1"/>
  <c r="L2831" i="1"/>
  <c r="M2831" i="1"/>
  <c r="N2831" i="1"/>
  <c r="O2831" i="1"/>
  <c r="K2832" i="1"/>
  <c r="L2832" i="1"/>
  <c r="M2832" i="1"/>
  <c r="N2832" i="1"/>
  <c r="O2832" i="1"/>
  <c r="K2833" i="1"/>
  <c r="L2833" i="1"/>
  <c r="M2833" i="1"/>
  <c r="N2833" i="1"/>
  <c r="O2833" i="1"/>
  <c r="K2834" i="1"/>
  <c r="L2834" i="1"/>
  <c r="M2834" i="1"/>
  <c r="N2834" i="1"/>
  <c r="O2834" i="1"/>
  <c r="K2835" i="1"/>
  <c r="L2835" i="1"/>
  <c r="M2835" i="1"/>
  <c r="N2835" i="1"/>
  <c r="O2835" i="1"/>
  <c r="K2836" i="1"/>
  <c r="L2836" i="1"/>
  <c r="M2836" i="1"/>
  <c r="N2836" i="1"/>
  <c r="O2836" i="1"/>
  <c r="K2837" i="1"/>
  <c r="L2837" i="1"/>
  <c r="M2837" i="1"/>
  <c r="N2837" i="1"/>
  <c r="O2837" i="1"/>
  <c r="K2838" i="1"/>
  <c r="L2838" i="1"/>
  <c r="M2838" i="1"/>
  <c r="N2838" i="1"/>
  <c r="O2838" i="1"/>
  <c r="K2839" i="1"/>
  <c r="L2839" i="1"/>
  <c r="M2839" i="1"/>
  <c r="N2839" i="1"/>
  <c r="O2839" i="1"/>
  <c r="K2840" i="1"/>
  <c r="L2840" i="1"/>
  <c r="M2840" i="1"/>
  <c r="N2840" i="1"/>
  <c r="O2840" i="1"/>
  <c r="K2841" i="1"/>
  <c r="L2841" i="1"/>
  <c r="M2841" i="1"/>
  <c r="N2841" i="1"/>
  <c r="O2841" i="1"/>
  <c r="K2842" i="1"/>
  <c r="L2842" i="1"/>
  <c r="M2842" i="1"/>
  <c r="N2842" i="1"/>
  <c r="O2842" i="1"/>
  <c r="K2844" i="1"/>
  <c r="L2844" i="1"/>
  <c r="M2844" i="1"/>
  <c r="N2844" i="1"/>
  <c r="O2844" i="1"/>
  <c r="K2845" i="1"/>
  <c r="L2845" i="1"/>
  <c r="M2845" i="1"/>
  <c r="N2845" i="1"/>
  <c r="O2845" i="1"/>
  <c r="K2846" i="1"/>
  <c r="L2846" i="1"/>
  <c r="M2846" i="1"/>
  <c r="N2846" i="1"/>
  <c r="O2846" i="1"/>
  <c r="K2847" i="1"/>
  <c r="L2847" i="1"/>
  <c r="M2847" i="1"/>
  <c r="N2847" i="1"/>
  <c r="O2847" i="1"/>
  <c r="K2848" i="1"/>
  <c r="L2848" i="1"/>
  <c r="M2848" i="1"/>
  <c r="N2848" i="1"/>
  <c r="O2848" i="1"/>
  <c r="K2849" i="1"/>
  <c r="L2849" i="1"/>
  <c r="M2849" i="1"/>
  <c r="N2849" i="1"/>
  <c r="O2849" i="1"/>
  <c r="K2850" i="1"/>
  <c r="L2850" i="1"/>
  <c r="M2850" i="1"/>
  <c r="N2850" i="1"/>
  <c r="O2850" i="1"/>
  <c r="K2851" i="1"/>
  <c r="L2851" i="1"/>
  <c r="M2851" i="1"/>
  <c r="N2851" i="1"/>
  <c r="O2851" i="1"/>
  <c r="K2852" i="1"/>
  <c r="L2852" i="1"/>
  <c r="M2852" i="1"/>
  <c r="N2852" i="1"/>
  <c r="O2852" i="1"/>
  <c r="K2854" i="1"/>
  <c r="L2854" i="1"/>
  <c r="M2854" i="1"/>
  <c r="N2854" i="1"/>
  <c r="O2854" i="1"/>
  <c r="K2855" i="1"/>
  <c r="L2855" i="1"/>
  <c r="M2855" i="1"/>
  <c r="N2855" i="1"/>
  <c r="O2855" i="1"/>
  <c r="K2856" i="1"/>
  <c r="L2856" i="1"/>
  <c r="M2856" i="1"/>
  <c r="N2856" i="1"/>
  <c r="O2856" i="1"/>
  <c r="K2857" i="1"/>
  <c r="L2857" i="1"/>
  <c r="M2857" i="1"/>
  <c r="N2857" i="1"/>
  <c r="O2857" i="1"/>
  <c r="K2859" i="1"/>
  <c r="L2859" i="1"/>
  <c r="M2859" i="1"/>
  <c r="N2859" i="1"/>
  <c r="O2859" i="1"/>
  <c r="K2860" i="1"/>
  <c r="L2860" i="1"/>
  <c r="M2860" i="1"/>
  <c r="N2860" i="1"/>
  <c r="O2860" i="1"/>
  <c r="K2862" i="1"/>
  <c r="L2862" i="1"/>
  <c r="M2862" i="1"/>
  <c r="N2862" i="1"/>
  <c r="O2862" i="1"/>
  <c r="K2863" i="1"/>
  <c r="L2863" i="1"/>
  <c r="M2863" i="1"/>
  <c r="N2863" i="1"/>
  <c r="O2863" i="1"/>
  <c r="K2864" i="1"/>
  <c r="L2864" i="1"/>
  <c r="M2864" i="1"/>
  <c r="N2864" i="1"/>
  <c r="O2864" i="1"/>
  <c r="K2865" i="1"/>
  <c r="L2865" i="1"/>
  <c r="M2865" i="1"/>
  <c r="N2865" i="1"/>
  <c r="O2865" i="1"/>
  <c r="K2866" i="1"/>
  <c r="L2866" i="1"/>
  <c r="M2866" i="1"/>
  <c r="N2866" i="1"/>
  <c r="O2866" i="1"/>
  <c r="K2870" i="1"/>
  <c r="L2870" i="1"/>
  <c r="M2870" i="1"/>
  <c r="N2870" i="1"/>
  <c r="O2870" i="1"/>
  <c r="K2871" i="1"/>
  <c r="L2871" i="1"/>
  <c r="M2871" i="1"/>
  <c r="N2871" i="1"/>
  <c r="O2871" i="1"/>
  <c r="K2872" i="1"/>
  <c r="L2872" i="1"/>
  <c r="M2872" i="1"/>
  <c r="N2872" i="1"/>
  <c r="O2872" i="1"/>
  <c r="K2873" i="1"/>
  <c r="L2873" i="1"/>
  <c r="M2873" i="1"/>
  <c r="N2873" i="1"/>
  <c r="O2873" i="1"/>
  <c r="K2874" i="1"/>
  <c r="L2874" i="1"/>
  <c r="M2874" i="1"/>
  <c r="N2874" i="1"/>
  <c r="O2874" i="1"/>
  <c r="K2875" i="1"/>
  <c r="L2875" i="1"/>
  <c r="M2875" i="1"/>
  <c r="N2875" i="1"/>
  <c r="O2875" i="1"/>
  <c r="K2876" i="1"/>
  <c r="L2876" i="1"/>
  <c r="M2876" i="1"/>
  <c r="N2876" i="1"/>
  <c r="O2876" i="1"/>
  <c r="K2877" i="1"/>
  <c r="L2877" i="1"/>
  <c r="M2877" i="1"/>
  <c r="N2877" i="1"/>
  <c r="O2877" i="1"/>
  <c r="K2878" i="1"/>
  <c r="L2878" i="1"/>
  <c r="M2878" i="1"/>
  <c r="N2878" i="1"/>
  <c r="O2878" i="1"/>
  <c r="K2879" i="1"/>
  <c r="L2879" i="1"/>
  <c r="M2879" i="1"/>
  <c r="N2879" i="1"/>
  <c r="O2879" i="1"/>
  <c r="K2880" i="1"/>
  <c r="L2880" i="1"/>
  <c r="M2880" i="1"/>
  <c r="N2880" i="1"/>
  <c r="O2880" i="1"/>
  <c r="K2882" i="1"/>
  <c r="L2882" i="1"/>
  <c r="M2882" i="1"/>
  <c r="N2882" i="1"/>
  <c r="O2882" i="1"/>
  <c r="K2883" i="1"/>
  <c r="L2883" i="1"/>
  <c r="M2883" i="1"/>
  <c r="N2883" i="1"/>
  <c r="O2883" i="1"/>
  <c r="K2884" i="1"/>
  <c r="L2884" i="1"/>
  <c r="M2884" i="1"/>
  <c r="N2884" i="1"/>
  <c r="O2884" i="1"/>
  <c r="K2885" i="1"/>
  <c r="L2885" i="1"/>
  <c r="M2885" i="1"/>
  <c r="N2885" i="1"/>
  <c r="O2885" i="1"/>
  <c r="K2886" i="1"/>
  <c r="L2886" i="1"/>
  <c r="M2886" i="1"/>
  <c r="N2886" i="1"/>
  <c r="O2886" i="1"/>
  <c r="K2887" i="1"/>
  <c r="L2887" i="1"/>
  <c r="M2887" i="1"/>
  <c r="N2887" i="1"/>
  <c r="O2887" i="1"/>
  <c r="K2888" i="1"/>
  <c r="L2888" i="1"/>
  <c r="M2888" i="1"/>
  <c r="N2888" i="1"/>
  <c r="O2888" i="1"/>
  <c r="K2889" i="1"/>
  <c r="L2889" i="1"/>
  <c r="M2889" i="1"/>
  <c r="N2889" i="1"/>
  <c r="O2889" i="1"/>
  <c r="K2890" i="1"/>
  <c r="L2890" i="1"/>
  <c r="M2890" i="1"/>
  <c r="N2890" i="1"/>
  <c r="O2890" i="1"/>
  <c r="K2892" i="1"/>
  <c r="L2892" i="1"/>
  <c r="M2892" i="1"/>
  <c r="N2892" i="1"/>
  <c r="O2892" i="1"/>
  <c r="K2893" i="1"/>
  <c r="L2893" i="1"/>
  <c r="M2893" i="1"/>
  <c r="N2893" i="1"/>
  <c r="O2893" i="1"/>
  <c r="K2894" i="1"/>
  <c r="L2894" i="1"/>
  <c r="M2894" i="1"/>
  <c r="N2894" i="1"/>
  <c r="O2894" i="1"/>
  <c r="K2895" i="1"/>
  <c r="L2895" i="1"/>
  <c r="M2895" i="1"/>
  <c r="N2895" i="1"/>
  <c r="O2895" i="1"/>
  <c r="K2896" i="1"/>
  <c r="L2896" i="1"/>
  <c r="M2896" i="1"/>
  <c r="N2896" i="1"/>
  <c r="O2896" i="1"/>
  <c r="K2897" i="1"/>
  <c r="L2897" i="1"/>
  <c r="M2897" i="1"/>
  <c r="N2897" i="1"/>
  <c r="O2897" i="1"/>
  <c r="K2898" i="1"/>
  <c r="L2898" i="1"/>
  <c r="M2898" i="1"/>
  <c r="N2898" i="1"/>
  <c r="O2898" i="1"/>
  <c r="K2899" i="1"/>
  <c r="L2899" i="1"/>
  <c r="M2899" i="1"/>
  <c r="N2899" i="1"/>
  <c r="O2899" i="1"/>
  <c r="K2900" i="1"/>
  <c r="L2900" i="1"/>
  <c r="M2900" i="1"/>
  <c r="N2900" i="1"/>
  <c r="O2900" i="1"/>
  <c r="K2901" i="1"/>
  <c r="L2901" i="1"/>
  <c r="M2901" i="1"/>
  <c r="N2901" i="1"/>
  <c r="O2901" i="1"/>
  <c r="K2902" i="1"/>
  <c r="L2902" i="1"/>
  <c r="M2902" i="1"/>
  <c r="N2902" i="1"/>
  <c r="O2902" i="1"/>
  <c r="K2904" i="1"/>
  <c r="L2904" i="1"/>
  <c r="M2904" i="1"/>
  <c r="N2904" i="1"/>
  <c r="O2904" i="1"/>
  <c r="K2905" i="1"/>
  <c r="L2905" i="1"/>
  <c r="M2905" i="1"/>
  <c r="N2905" i="1"/>
  <c r="O2905" i="1"/>
  <c r="K2906" i="1"/>
  <c r="L2906" i="1"/>
  <c r="M2906" i="1"/>
  <c r="N2906" i="1"/>
  <c r="O2906" i="1"/>
  <c r="K2907" i="1"/>
  <c r="L2907" i="1"/>
  <c r="M2907" i="1"/>
  <c r="N2907" i="1"/>
  <c r="O2907" i="1"/>
  <c r="K2909" i="1"/>
  <c r="L2909" i="1"/>
  <c r="M2909" i="1"/>
  <c r="N2909" i="1"/>
  <c r="O2909" i="1"/>
  <c r="K2910" i="1"/>
  <c r="L2910" i="1"/>
  <c r="M2910" i="1"/>
  <c r="N2910" i="1"/>
  <c r="O2910" i="1"/>
  <c r="K2914" i="1"/>
  <c r="L2914" i="1"/>
  <c r="M2914" i="1"/>
  <c r="N2914" i="1"/>
  <c r="O2914" i="1"/>
  <c r="K2915" i="1"/>
  <c r="L2915" i="1"/>
  <c r="M2915" i="1"/>
  <c r="N2915" i="1"/>
  <c r="O2915" i="1"/>
  <c r="K2916" i="1"/>
  <c r="L2916" i="1"/>
  <c r="M2916" i="1"/>
  <c r="N2916" i="1"/>
  <c r="O2916" i="1"/>
  <c r="K2917" i="1"/>
  <c r="L2917" i="1"/>
  <c r="M2917" i="1"/>
  <c r="N2917" i="1"/>
  <c r="O2917" i="1"/>
  <c r="K2918" i="1"/>
  <c r="L2918" i="1"/>
  <c r="M2918" i="1"/>
  <c r="N2918" i="1"/>
  <c r="O2918" i="1"/>
  <c r="K2919" i="1"/>
  <c r="L2919" i="1"/>
  <c r="M2919" i="1"/>
  <c r="N2919" i="1"/>
  <c r="O2919" i="1"/>
  <c r="K2920" i="1"/>
  <c r="L2920" i="1"/>
  <c r="M2920" i="1"/>
  <c r="N2920" i="1"/>
  <c r="O2920" i="1"/>
  <c r="K2921" i="1"/>
  <c r="L2921" i="1"/>
  <c r="M2921" i="1"/>
  <c r="N2921" i="1"/>
  <c r="O2921" i="1"/>
  <c r="K2923" i="1"/>
  <c r="L2923" i="1"/>
  <c r="M2923" i="1"/>
  <c r="N2923" i="1"/>
  <c r="O2923" i="1"/>
  <c r="K2924" i="1"/>
  <c r="L2924" i="1"/>
  <c r="M2924" i="1"/>
  <c r="N2924" i="1"/>
  <c r="O2924" i="1"/>
  <c r="K2925" i="1"/>
  <c r="L2925" i="1"/>
  <c r="M2925" i="1"/>
  <c r="N2925" i="1"/>
  <c r="O2925" i="1"/>
  <c r="K2926" i="1"/>
  <c r="L2926" i="1"/>
  <c r="M2926" i="1"/>
  <c r="N2926" i="1"/>
  <c r="O2926" i="1"/>
  <c r="K2927" i="1"/>
  <c r="L2927" i="1"/>
  <c r="M2927" i="1"/>
  <c r="N2927" i="1"/>
  <c r="O2927" i="1"/>
  <c r="K2928" i="1"/>
  <c r="L2928" i="1"/>
  <c r="M2928" i="1"/>
  <c r="N2928" i="1"/>
  <c r="O2928" i="1"/>
  <c r="K2929" i="1"/>
  <c r="L2929" i="1"/>
  <c r="M2929" i="1"/>
  <c r="N2929" i="1"/>
  <c r="O2929" i="1"/>
  <c r="K2930" i="1"/>
  <c r="L2930" i="1"/>
  <c r="M2930" i="1"/>
  <c r="N2930" i="1"/>
  <c r="O2930" i="1"/>
  <c r="K2932" i="1"/>
  <c r="L2932" i="1"/>
  <c r="M2932" i="1"/>
  <c r="N2932" i="1"/>
  <c r="O2932" i="1"/>
  <c r="K2934" i="1"/>
  <c r="L2934" i="1"/>
  <c r="M2934" i="1"/>
  <c r="N2934" i="1"/>
  <c r="O2934" i="1"/>
  <c r="K2935" i="1"/>
  <c r="L2935" i="1"/>
  <c r="M2935" i="1"/>
  <c r="N2935" i="1"/>
  <c r="O2935" i="1"/>
  <c r="K2936" i="1"/>
  <c r="L2936" i="1"/>
  <c r="M2936" i="1"/>
  <c r="N2936" i="1"/>
  <c r="O2936" i="1"/>
  <c r="K2937" i="1"/>
  <c r="L2937" i="1"/>
  <c r="M2937" i="1"/>
  <c r="N2937" i="1"/>
  <c r="O2937" i="1"/>
  <c r="K2938" i="1"/>
  <c r="L2938" i="1"/>
  <c r="M2938" i="1"/>
  <c r="N2938" i="1"/>
  <c r="O2938" i="1"/>
  <c r="K2940" i="1"/>
  <c r="L2940" i="1"/>
  <c r="M2940" i="1"/>
  <c r="N2940" i="1"/>
  <c r="O2940" i="1"/>
  <c r="K2941" i="1"/>
  <c r="L2941" i="1"/>
  <c r="M2941" i="1"/>
  <c r="N2941" i="1"/>
  <c r="O2941" i="1"/>
  <c r="K2942" i="1"/>
  <c r="L2942" i="1"/>
  <c r="M2942" i="1"/>
  <c r="N2942" i="1"/>
  <c r="O2942" i="1"/>
  <c r="K2943" i="1"/>
  <c r="L2943" i="1"/>
  <c r="M2943" i="1"/>
  <c r="N2943" i="1"/>
  <c r="O2943" i="1"/>
  <c r="K2944" i="1"/>
  <c r="L2944" i="1"/>
  <c r="M2944" i="1"/>
  <c r="N2944" i="1"/>
  <c r="O2944" i="1"/>
  <c r="K2945" i="1"/>
  <c r="L2945" i="1"/>
  <c r="M2945" i="1"/>
  <c r="N2945" i="1"/>
  <c r="O2945" i="1"/>
  <c r="K2946" i="1"/>
  <c r="L2946" i="1"/>
  <c r="M2946" i="1"/>
  <c r="N2946" i="1"/>
  <c r="O2946" i="1"/>
  <c r="K2948" i="1"/>
  <c r="L2948" i="1"/>
  <c r="M2948" i="1"/>
  <c r="N2948" i="1"/>
  <c r="O2948" i="1"/>
  <c r="K2949" i="1"/>
  <c r="L2949" i="1"/>
  <c r="M2949" i="1"/>
  <c r="N2949" i="1"/>
  <c r="O2949" i="1"/>
  <c r="K2950" i="1"/>
  <c r="L2950" i="1"/>
  <c r="M2950" i="1"/>
  <c r="N2950" i="1"/>
  <c r="O2950" i="1"/>
  <c r="K2951" i="1"/>
  <c r="L2951" i="1"/>
  <c r="M2951" i="1"/>
  <c r="N2951" i="1"/>
  <c r="O2951" i="1"/>
  <c r="K2952" i="1"/>
  <c r="L2952" i="1"/>
  <c r="M2952" i="1"/>
  <c r="N2952" i="1"/>
  <c r="O2952" i="1"/>
  <c r="K2953" i="1"/>
  <c r="L2953" i="1"/>
  <c r="M2953" i="1"/>
  <c r="N2953" i="1"/>
  <c r="O2953" i="1"/>
  <c r="K2954" i="1"/>
  <c r="L2954" i="1"/>
  <c r="M2954" i="1"/>
  <c r="N2954" i="1"/>
  <c r="O2954" i="1"/>
  <c r="K2955" i="1"/>
  <c r="L2955" i="1"/>
  <c r="M2955" i="1"/>
  <c r="N2955" i="1"/>
  <c r="O2955" i="1"/>
  <c r="K2957" i="1"/>
  <c r="L2957" i="1"/>
  <c r="M2957" i="1"/>
  <c r="N2957" i="1"/>
  <c r="O2957" i="1"/>
  <c r="K2958" i="1"/>
  <c r="L2958" i="1"/>
  <c r="M2958" i="1"/>
  <c r="N2958" i="1"/>
  <c r="O2958" i="1"/>
  <c r="K2959" i="1"/>
  <c r="L2959" i="1"/>
  <c r="M2959" i="1"/>
  <c r="N2959" i="1"/>
  <c r="O2959" i="1"/>
  <c r="K2962" i="1"/>
  <c r="L2962" i="1"/>
  <c r="M2962" i="1"/>
  <c r="N2962" i="1"/>
  <c r="O2962" i="1"/>
  <c r="K2963" i="1"/>
  <c r="L2963" i="1"/>
  <c r="M2963" i="1"/>
  <c r="N2963" i="1"/>
  <c r="O2963" i="1"/>
  <c r="K2964" i="1"/>
  <c r="L2964" i="1"/>
  <c r="M2964" i="1"/>
  <c r="N2964" i="1"/>
  <c r="O2964" i="1"/>
  <c r="K2965" i="1"/>
  <c r="L2965" i="1"/>
  <c r="M2965" i="1"/>
  <c r="N2965" i="1"/>
  <c r="O2965" i="1"/>
  <c r="K2966" i="1"/>
  <c r="L2966" i="1"/>
  <c r="M2966" i="1"/>
  <c r="N2966" i="1"/>
  <c r="O2966" i="1"/>
  <c r="K2967" i="1"/>
  <c r="L2967" i="1"/>
  <c r="M2967" i="1"/>
  <c r="N2967" i="1"/>
  <c r="O2967" i="1"/>
  <c r="K2969" i="1"/>
  <c r="L2969" i="1"/>
  <c r="M2969" i="1"/>
  <c r="N2969" i="1"/>
  <c r="O2969" i="1"/>
  <c r="K2970" i="1"/>
  <c r="L2970" i="1"/>
  <c r="M2970" i="1"/>
  <c r="N2970" i="1"/>
  <c r="O2970" i="1"/>
  <c r="K2971" i="1"/>
  <c r="L2971" i="1"/>
  <c r="M2971" i="1"/>
  <c r="N2971" i="1"/>
  <c r="O2971" i="1"/>
  <c r="K2972" i="1"/>
  <c r="L2972" i="1"/>
  <c r="M2972" i="1"/>
  <c r="N2972" i="1"/>
  <c r="O2972" i="1"/>
  <c r="K2973" i="1"/>
  <c r="L2973" i="1"/>
  <c r="M2973" i="1"/>
  <c r="N2973" i="1"/>
  <c r="O2973" i="1"/>
  <c r="K2974" i="1"/>
  <c r="L2974" i="1"/>
  <c r="M2974" i="1"/>
  <c r="N2974" i="1"/>
  <c r="O2974" i="1"/>
  <c r="K2975" i="1"/>
  <c r="L2975" i="1"/>
  <c r="M2975" i="1"/>
  <c r="N2975" i="1"/>
  <c r="O2975" i="1"/>
  <c r="K2976" i="1"/>
  <c r="L2976" i="1"/>
  <c r="M2976" i="1"/>
  <c r="N2976" i="1"/>
  <c r="O2976" i="1"/>
  <c r="K2979" i="1"/>
  <c r="L2979" i="1"/>
  <c r="M2979" i="1"/>
  <c r="N2979" i="1"/>
  <c r="O2979" i="1"/>
  <c r="K2980" i="1"/>
  <c r="L2980" i="1"/>
  <c r="M2980" i="1"/>
  <c r="N2980" i="1"/>
  <c r="O2980" i="1"/>
  <c r="K2981" i="1"/>
  <c r="L2981" i="1"/>
  <c r="M2981" i="1"/>
  <c r="N2981" i="1"/>
  <c r="O2981" i="1"/>
  <c r="K2983" i="1"/>
  <c r="L2983" i="1"/>
  <c r="M2983" i="1"/>
  <c r="N2983" i="1"/>
  <c r="O2983" i="1"/>
  <c r="K2984" i="1"/>
  <c r="L2984" i="1"/>
  <c r="M2984" i="1"/>
  <c r="N2984" i="1"/>
  <c r="O2984" i="1"/>
  <c r="K2985" i="1"/>
  <c r="L2985" i="1"/>
  <c r="M2985" i="1"/>
  <c r="N2985" i="1"/>
  <c r="O2985" i="1"/>
  <c r="K2986" i="1"/>
  <c r="L2986" i="1"/>
  <c r="M2986" i="1"/>
  <c r="N2986" i="1"/>
  <c r="O2986" i="1"/>
  <c r="K2989" i="1"/>
  <c r="L2989" i="1"/>
  <c r="M2989" i="1"/>
  <c r="N2989" i="1"/>
  <c r="O2989" i="1"/>
  <c r="K2990" i="1"/>
  <c r="L2990" i="1"/>
  <c r="M2990" i="1"/>
  <c r="N2990" i="1"/>
  <c r="O2990" i="1"/>
  <c r="K2991" i="1"/>
  <c r="L2991" i="1"/>
  <c r="M2991" i="1"/>
  <c r="N2991" i="1"/>
  <c r="O2991" i="1"/>
  <c r="K2993" i="1"/>
  <c r="L2993" i="1"/>
  <c r="M2993" i="1"/>
  <c r="N2993" i="1"/>
  <c r="O2993" i="1"/>
  <c r="K2994" i="1"/>
  <c r="L2994" i="1"/>
  <c r="M2994" i="1"/>
  <c r="N2994" i="1"/>
  <c r="O2994" i="1"/>
  <c r="K2995" i="1"/>
  <c r="L2995" i="1"/>
  <c r="M2995" i="1"/>
  <c r="N2995" i="1"/>
  <c r="O2995" i="1"/>
  <c r="K2997" i="1"/>
  <c r="L2997" i="1"/>
  <c r="M2997" i="1"/>
  <c r="N2997" i="1"/>
  <c r="O2997" i="1"/>
  <c r="K2998" i="1"/>
  <c r="L2998" i="1"/>
  <c r="M2998" i="1"/>
  <c r="N2998" i="1"/>
  <c r="O2998" i="1"/>
  <c r="K2999" i="1"/>
  <c r="L2999" i="1"/>
  <c r="M2999" i="1"/>
  <c r="N2999" i="1"/>
  <c r="O2999" i="1"/>
  <c r="K3000" i="1"/>
  <c r="L3000" i="1"/>
  <c r="M3000" i="1"/>
  <c r="N3000" i="1"/>
  <c r="O3000" i="1"/>
  <c r="K3001" i="1"/>
  <c r="L3001" i="1"/>
  <c r="M3001" i="1"/>
  <c r="N3001" i="1"/>
  <c r="O3001" i="1"/>
  <c r="K3002" i="1"/>
  <c r="L3002" i="1"/>
  <c r="M3002" i="1"/>
  <c r="N3002" i="1"/>
  <c r="O3002" i="1"/>
  <c r="K3003" i="1"/>
  <c r="L3003" i="1"/>
  <c r="M3003" i="1"/>
  <c r="N3003" i="1"/>
  <c r="O3003" i="1"/>
  <c r="K3004" i="1"/>
  <c r="L3004" i="1"/>
  <c r="M3004" i="1"/>
  <c r="N3004" i="1"/>
  <c r="O3004" i="1"/>
  <c r="K3006" i="1"/>
  <c r="L3006" i="1"/>
  <c r="M3006" i="1"/>
  <c r="N3006" i="1"/>
  <c r="O3006" i="1"/>
  <c r="K3007" i="1"/>
  <c r="L3007" i="1"/>
  <c r="M3007" i="1"/>
  <c r="N3007" i="1"/>
  <c r="O3007" i="1"/>
  <c r="K3008" i="1"/>
  <c r="L3008" i="1"/>
  <c r="M3008" i="1"/>
  <c r="N3008" i="1"/>
  <c r="O3008" i="1"/>
  <c r="K3009" i="1"/>
  <c r="L3009" i="1"/>
  <c r="M3009" i="1"/>
  <c r="N3009" i="1"/>
  <c r="O3009" i="1"/>
  <c r="K3010" i="1"/>
  <c r="L3010" i="1"/>
  <c r="M3010" i="1"/>
  <c r="N3010" i="1"/>
  <c r="O3010" i="1"/>
  <c r="K3011" i="1"/>
  <c r="L3011" i="1"/>
  <c r="M3011" i="1"/>
  <c r="N3011" i="1"/>
  <c r="O3011" i="1"/>
  <c r="K3012" i="1"/>
  <c r="L3012" i="1"/>
  <c r="M3012" i="1"/>
  <c r="N3012" i="1"/>
  <c r="O3012" i="1"/>
  <c r="K3013" i="1"/>
  <c r="L3013" i="1"/>
  <c r="M3013" i="1"/>
  <c r="N3013" i="1"/>
  <c r="O3013" i="1"/>
  <c r="K3016" i="1"/>
  <c r="L3016" i="1"/>
  <c r="M3016" i="1"/>
  <c r="N3016" i="1"/>
  <c r="O3016" i="1"/>
  <c r="K3017" i="1"/>
  <c r="L3017" i="1"/>
  <c r="M3017" i="1"/>
  <c r="N3017" i="1"/>
  <c r="O3017" i="1"/>
  <c r="K3018" i="1"/>
  <c r="L3018" i="1"/>
  <c r="M3018" i="1"/>
  <c r="N3018" i="1"/>
  <c r="O3018" i="1"/>
  <c r="K3019" i="1"/>
  <c r="L3019" i="1"/>
  <c r="M3019" i="1"/>
  <c r="N3019" i="1"/>
  <c r="O3019" i="1"/>
  <c r="K3020" i="1"/>
  <c r="L3020" i="1"/>
  <c r="M3020" i="1"/>
  <c r="N3020" i="1"/>
  <c r="O3020" i="1"/>
  <c r="K3021" i="1"/>
  <c r="L3021" i="1"/>
  <c r="M3021" i="1"/>
  <c r="N3021" i="1"/>
  <c r="O3021" i="1"/>
  <c r="K3022" i="1"/>
  <c r="L3022" i="1"/>
  <c r="M3022" i="1"/>
  <c r="N3022" i="1"/>
  <c r="O3022" i="1"/>
  <c r="K3025" i="1"/>
  <c r="L3025" i="1"/>
  <c r="M3025" i="1"/>
  <c r="N3025" i="1"/>
  <c r="O3025" i="1"/>
  <c r="K3026" i="1"/>
  <c r="L3026" i="1"/>
  <c r="M3026" i="1"/>
  <c r="N3026" i="1"/>
  <c r="O3026" i="1"/>
  <c r="K3027" i="1"/>
  <c r="L3027" i="1"/>
  <c r="M3027" i="1"/>
  <c r="N3027" i="1"/>
  <c r="O3027" i="1"/>
  <c r="K3028" i="1"/>
  <c r="L3028" i="1"/>
  <c r="M3028" i="1"/>
  <c r="N3028" i="1"/>
  <c r="O3028" i="1"/>
  <c r="K3029" i="1"/>
  <c r="L3029" i="1"/>
  <c r="M3029" i="1"/>
  <c r="N3029" i="1"/>
  <c r="O3029" i="1"/>
  <c r="K3030" i="1"/>
  <c r="L3030" i="1"/>
  <c r="M3030" i="1"/>
  <c r="N3030" i="1"/>
  <c r="O3030" i="1"/>
  <c r="K3031" i="1"/>
  <c r="L3031" i="1"/>
  <c r="M3031" i="1"/>
  <c r="N3031" i="1"/>
  <c r="O3031" i="1"/>
  <c r="K3032" i="1"/>
  <c r="L3032" i="1"/>
  <c r="M3032" i="1"/>
  <c r="N3032" i="1"/>
  <c r="O3032" i="1"/>
  <c r="K3033" i="1"/>
  <c r="L3033" i="1"/>
  <c r="M3033" i="1"/>
  <c r="N3033" i="1"/>
  <c r="O3033" i="1"/>
  <c r="K3034" i="1"/>
  <c r="L3034" i="1"/>
  <c r="M3034" i="1"/>
  <c r="N3034" i="1"/>
  <c r="O3034" i="1"/>
  <c r="K3035" i="1"/>
  <c r="L3035" i="1"/>
  <c r="M3035" i="1"/>
  <c r="N3035" i="1"/>
  <c r="O3035" i="1"/>
  <c r="K3037" i="1"/>
  <c r="L3037" i="1"/>
  <c r="M3037" i="1"/>
  <c r="N3037" i="1"/>
  <c r="O3037" i="1"/>
  <c r="K3038" i="1"/>
  <c r="L3038" i="1"/>
  <c r="M3038" i="1"/>
  <c r="N3038" i="1"/>
  <c r="O3038" i="1"/>
  <c r="K3039" i="1"/>
  <c r="L3039" i="1"/>
  <c r="M3039" i="1"/>
  <c r="N3039" i="1"/>
  <c r="O3039" i="1"/>
  <c r="K3040" i="1"/>
  <c r="L3040" i="1"/>
  <c r="M3040" i="1"/>
  <c r="N3040" i="1"/>
  <c r="O3040" i="1"/>
  <c r="K3041" i="1"/>
  <c r="L3041" i="1"/>
  <c r="M3041" i="1"/>
  <c r="N3041" i="1"/>
  <c r="O3041" i="1"/>
  <c r="K3042" i="1"/>
  <c r="L3042" i="1"/>
  <c r="M3042" i="1"/>
  <c r="N3042" i="1"/>
  <c r="O3042" i="1"/>
  <c r="K3043" i="1"/>
  <c r="L3043" i="1"/>
  <c r="M3043" i="1"/>
  <c r="N3043" i="1"/>
  <c r="O3043" i="1"/>
  <c r="K3044" i="1"/>
  <c r="L3044" i="1"/>
  <c r="M3044" i="1"/>
  <c r="N3044" i="1"/>
  <c r="O3044" i="1"/>
  <c r="K3045" i="1"/>
  <c r="L3045" i="1"/>
  <c r="M3045" i="1"/>
  <c r="N3045" i="1"/>
  <c r="O3045" i="1"/>
  <c r="K3046" i="1"/>
  <c r="L3046" i="1"/>
  <c r="M3046" i="1"/>
  <c r="N3046" i="1"/>
  <c r="O3046" i="1"/>
  <c r="K3047" i="1"/>
  <c r="L3047" i="1"/>
  <c r="M3047" i="1"/>
  <c r="N3047" i="1"/>
  <c r="O3047" i="1"/>
  <c r="K3048" i="1"/>
  <c r="L3048" i="1"/>
  <c r="M3048" i="1"/>
  <c r="N3048" i="1"/>
  <c r="O3048" i="1"/>
  <c r="K3049" i="1"/>
  <c r="L3049" i="1"/>
  <c r="M3049" i="1"/>
  <c r="N3049" i="1"/>
  <c r="O3049" i="1"/>
  <c r="K3051" i="1"/>
  <c r="L3051" i="1"/>
  <c r="M3051" i="1"/>
  <c r="N3051" i="1"/>
  <c r="O3051" i="1"/>
  <c r="K3052" i="1"/>
  <c r="L3052" i="1"/>
  <c r="M3052" i="1"/>
  <c r="N3052" i="1"/>
  <c r="O3052" i="1"/>
  <c r="K3053" i="1"/>
  <c r="L3053" i="1"/>
  <c r="M3053" i="1"/>
  <c r="N3053" i="1"/>
  <c r="O3053" i="1"/>
  <c r="K3054" i="1"/>
  <c r="L3054" i="1"/>
  <c r="M3054" i="1"/>
  <c r="N3054" i="1"/>
  <c r="O3054" i="1"/>
  <c r="K3055" i="1"/>
  <c r="L3055" i="1"/>
  <c r="M3055" i="1"/>
  <c r="N3055" i="1"/>
  <c r="O3055" i="1"/>
  <c r="K3056" i="1"/>
  <c r="L3056" i="1"/>
  <c r="M3056" i="1"/>
  <c r="N3056" i="1"/>
  <c r="O3056" i="1"/>
  <c r="K3057" i="1"/>
  <c r="L3057" i="1"/>
  <c r="M3057" i="1"/>
  <c r="N3057" i="1"/>
  <c r="O3057" i="1"/>
  <c r="K3058" i="1"/>
  <c r="L3058" i="1"/>
  <c r="M3058" i="1"/>
  <c r="N3058" i="1"/>
  <c r="O3058" i="1"/>
  <c r="K3059" i="1"/>
  <c r="L3059" i="1"/>
  <c r="M3059" i="1"/>
  <c r="N3059" i="1"/>
  <c r="O3059" i="1"/>
  <c r="K3060" i="1"/>
  <c r="L3060" i="1"/>
  <c r="M3060" i="1"/>
  <c r="N3060" i="1"/>
  <c r="O3060" i="1"/>
  <c r="K3063" i="1"/>
  <c r="L3063" i="1"/>
  <c r="M3063" i="1"/>
  <c r="N3063" i="1"/>
  <c r="O3063" i="1"/>
  <c r="K3064" i="1"/>
  <c r="L3064" i="1"/>
  <c r="M3064" i="1"/>
  <c r="N3064" i="1"/>
  <c r="O3064" i="1"/>
  <c r="K3065" i="1"/>
  <c r="L3065" i="1"/>
  <c r="M3065" i="1"/>
  <c r="N3065" i="1"/>
  <c r="O3065" i="1"/>
  <c r="K3066" i="1"/>
  <c r="L3066" i="1"/>
  <c r="M3066" i="1"/>
  <c r="N3066" i="1"/>
  <c r="O3066" i="1"/>
  <c r="K3067" i="1"/>
  <c r="L3067" i="1"/>
  <c r="M3067" i="1"/>
  <c r="N3067" i="1"/>
  <c r="O3067" i="1"/>
  <c r="K3068" i="1"/>
  <c r="L3068" i="1"/>
  <c r="M3068" i="1"/>
  <c r="N3068" i="1"/>
  <c r="O3068" i="1"/>
  <c r="K3069" i="1"/>
  <c r="L3069" i="1"/>
  <c r="M3069" i="1"/>
  <c r="N3069" i="1"/>
  <c r="O3069" i="1"/>
  <c r="K3070" i="1"/>
  <c r="L3070" i="1"/>
  <c r="M3070" i="1"/>
  <c r="N3070" i="1"/>
  <c r="O3070" i="1"/>
  <c r="K3071" i="1"/>
  <c r="L3071" i="1"/>
  <c r="M3071" i="1"/>
  <c r="N3071" i="1"/>
  <c r="O3071" i="1"/>
  <c r="K3074" i="1"/>
  <c r="L3074" i="1"/>
  <c r="M3074" i="1"/>
  <c r="N3074" i="1"/>
  <c r="O3074" i="1"/>
  <c r="K3075" i="1"/>
  <c r="L3075" i="1"/>
  <c r="M3075" i="1"/>
  <c r="N3075" i="1"/>
  <c r="O3075" i="1"/>
  <c r="K3076" i="1"/>
  <c r="L3076" i="1"/>
  <c r="M3076" i="1"/>
  <c r="N3076" i="1"/>
  <c r="O3076" i="1"/>
  <c r="K3077" i="1"/>
  <c r="L3077" i="1"/>
  <c r="M3077" i="1"/>
  <c r="N3077" i="1"/>
  <c r="O3077" i="1"/>
  <c r="K3078" i="1"/>
  <c r="L3078" i="1"/>
  <c r="M3078" i="1"/>
  <c r="N3078" i="1"/>
  <c r="O3078" i="1"/>
  <c r="K3079" i="1"/>
  <c r="L3079" i="1"/>
  <c r="M3079" i="1"/>
  <c r="N3079" i="1"/>
  <c r="O3079" i="1"/>
  <c r="K3080" i="1"/>
  <c r="L3080" i="1"/>
  <c r="M3080" i="1"/>
  <c r="N3080" i="1"/>
  <c r="O3080" i="1"/>
  <c r="K3081" i="1"/>
  <c r="L3081" i="1"/>
  <c r="M3081" i="1"/>
  <c r="N3081" i="1"/>
  <c r="O3081" i="1"/>
  <c r="K3082" i="1"/>
  <c r="L3082" i="1"/>
  <c r="M3082" i="1"/>
  <c r="N3082" i="1"/>
  <c r="O3082" i="1"/>
  <c r="K3083" i="1"/>
  <c r="L3083" i="1"/>
  <c r="M3083" i="1"/>
  <c r="N3083" i="1"/>
  <c r="O3083" i="1"/>
  <c r="K3085" i="1"/>
  <c r="L3085" i="1"/>
  <c r="M3085" i="1"/>
  <c r="N3085" i="1"/>
  <c r="O3085" i="1"/>
  <c r="K3086" i="1"/>
  <c r="L3086" i="1"/>
  <c r="M3086" i="1"/>
  <c r="N3086" i="1"/>
  <c r="O3086" i="1"/>
  <c r="K3087" i="1"/>
  <c r="L3087" i="1"/>
  <c r="M3087" i="1"/>
  <c r="N3087" i="1"/>
  <c r="O3087" i="1"/>
  <c r="K3088" i="1"/>
  <c r="L3088" i="1"/>
  <c r="M3088" i="1"/>
  <c r="N3088" i="1"/>
  <c r="O3088" i="1"/>
  <c r="K3090" i="1"/>
  <c r="L3090" i="1"/>
  <c r="M3090" i="1"/>
  <c r="N3090" i="1"/>
  <c r="O3090" i="1"/>
  <c r="K3092" i="1"/>
  <c r="L3092" i="1"/>
  <c r="M3092" i="1"/>
  <c r="N3092" i="1"/>
  <c r="O3092" i="1"/>
  <c r="K3093" i="1"/>
  <c r="L3093" i="1"/>
  <c r="M3093" i="1"/>
  <c r="N3093" i="1"/>
  <c r="O3093" i="1"/>
  <c r="K3094" i="1"/>
  <c r="L3094" i="1"/>
  <c r="M3094" i="1"/>
  <c r="N3094" i="1"/>
  <c r="O3094" i="1"/>
  <c r="K3095" i="1"/>
  <c r="L3095" i="1"/>
  <c r="M3095" i="1"/>
  <c r="N3095" i="1"/>
  <c r="O3095" i="1"/>
  <c r="K3096" i="1"/>
  <c r="L3096" i="1"/>
  <c r="M3096" i="1"/>
  <c r="N3096" i="1"/>
  <c r="O3096" i="1"/>
  <c r="K3097" i="1"/>
  <c r="L3097" i="1"/>
  <c r="M3097" i="1"/>
  <c r="N3097" i="1"/>
  <c r="O3097" i="1"/>
  <c r="K3098" i="1"/>
  <c r="L3098" i="1"/>
  <c r="M3098" i="1"/>
  <c r="N3098" i="1"/>
  <c r="O3098" i="1"/>
  <c r="K3100" i="1"/>
  <c r="L3100" i="1"/>
  <c r="M3100" i="1"/>
  <c r="N3100" i="1"/>
  <c r="O3100" i="1"/>
  <c r="K3101" i="1"/>
  <c r="L3101" i="1"/>
  <c r="M3101" i="1"/>
  <c r="N3101" i="1"/>
  <c r="O3101" i="1"/>
  <c r="K3102" i="1"/>
  <c r="L3102" i="1"/>
  <c r="M3102" i="1"/>
  <c r="N3102" i="1"/>
  <c r="O3102" i="1"/>
  <c r="K3103" i="1"/>
  <c r="L3103" i="1"/>
  <c r="M3103" i="1"/>
  <c r="N3103" i="1"/>
  <c r="O3103" i="1"/>
  <c r="K3104" i="1"/>
  <c r="L3104" i="1"/>
  <c r="M3104" i="1"/>
  <c r="N3104" i="1"/>
  <c r="O3104" i="1"/>
  <c r="K3105" i="1"/>
  <c r="L3105" i="1"/>
  <c r="M3105" i="1"/>
  <c r="N3105" i="1"/>
  <c r="O3105" i="1"/>
  <c r="K3106" i="1"/>
  <c r="L3106" i="1"/>
  <c r="M3106" i="1"/>
  <c r="N3106" i="1"/>
  <c r="O3106" i="1"/>
  <c r="K3107" i="1"/>
  <c r="L3107" i="1"/>
  <c r="M3107" i="1"/>
  <c r="N3107" i="1"/>
  <c r="O3107" i="1"/>
  <c r="K3108" i="1"/>
  <c r="L3108" i="1"/>
  <c r="M3108" i="1"/>
  <c r="N3108" i="1"/>
  <c r="O3108" i="1"/>
  <c r="K3109" i="1"/>
  <c r="L3109" i="1"/>
  <c r="M3109" i="1"/>
  <c r="N3109" i="1"/>
  <c r="O3109" i="1"/>
  <c r="K3110" i="1"/>
  <c r="L3110" i="1"/>
  <c r="M3110" i="1"/>
  <c r="N3110" i="1"/>
  <c r="O3110" i="1"/>
  <c r="K3111" i="1"/>
  <c r="L3111" i="1"/>
  <c r="M3111" i="1"/>
  <c r="N3111" i="1"/>
  <c r="O3111" i="1"/>
  <c r="K3112" i="1"/>
  <c r="L3112" i="1"/>
  <c r="M3112" i="1"/>
  <c r="N3112" i="1"/>
  <c r="O3112" i="1"/>
  <c r="K3113" i="1"/>
  <c r="L3113" i="1"/>
  <c r="M3113" i="1"/>
  <c r="N3113" i="1"/>
  <c r="O3113" i="1"/>
  <c r="K3114" i="1"/>
  <c r="L3114" i="1"/>
  <c r="M3114" i="1"/>
  <c r="N3114" i="1"/>
  <c r="O3114" i="1"/>
  <c r="K3115" i="1"/>
  <c r="L3115" i="1"/>
  <c r="M3115" i="1"/>
  <c r="N3115" i="1"/>
  <c r="O3115" i="1"/>
  <c r="K3116" i="1"/>
  <c r="L3116" i="1"/>
  <c r="M3116" i="1"/>
  <c r="N3116" i="1"/>
  <c r="O3116" i="1"/>
  <c r="K3120" i="1"/>
  <c r="L3120" i="1"/>
  <c r="M3120" i="1"/>
  <c r="N3120" i="1"/>
  <c r="O3120" i="1"/>
  <c r="K3121" i="1"/>
  <c r="L3121" i="1"/>
  <c r="M3121" i="1"/>
  <c r="N3121" i="1"/>
  <c r="O3121" i="1"/>
  <c r="K3122" i="1"/>
  <c r="L3122" i="1"/>
  <c r="M3122" i="1"/>
  <c r="N3122" i="1"/>
  <c r="O3122" i="1"/>
  <c r="K3123" i="1"/>
  <c r="L3123" i="1"/>
  <c r="M3123" i="1"/>
  <c r="N3123" i="1"/>
  <c r="O3123" i="1"/>
  <c r="K3124" i="1"/>
  <c r="L3124" i="1"/>
  <c r="M3124" i="1"/>
  <c r="N3124" i="1"/>
  <c r="O3124" i="1"/>
  <c r="K3125" i="1"/>
  <c r="L3125" i="1"/>
  <c r="M3125" i="1"/>
  <c r="N3125" i="1"/>
  <c r="O3125" i="1"/>
  <c r="K3126" i="1"/>
  <c r="L3126" i="1"/>
  <c r="M3126" i="1"/>
  <c r="N3126" i="1"/>
  <c r="O3126" i="1"/>
  <c r="K3127" i="1"/>
  <c r="L3127" i="1"/>
  <c r="M3127" i="1"/>
  <c r="N3127" i="1"/>
  <c r="O3127" i="1"/>
  <c r="K3128" i="1"/>
  <c r="L3128" i="1"/>
  <c r="M3128" i="1"/>
  <c r="N3128" i="1"/>
  <c r="O3128" i="1"/>
  <c r="K3129" i="1"/>
  <c r="L3129" i="1"/>
  <c r="M3129" i="1"/>
  <c r="N3129" i="1"/>
  <c r="O3129" i="1"/>
  <c r="K3130" i="1"/>
  <c r="L3130" i="1"/>
  <c r="M3130" i="1"/>
  <c r="N3130" i="1"/>
  <c r="O3130" i="1"/>
  <c r="K3131" i="1"/>
  <c r="L3131" i="1"/>
  <c r="M3131" i="1"/>
  <c r="N3131" i="1"/>
  <c r="O3131" i="1"/>
  <c r="K3132" i="1"/>
  <c r="L3132" i="1"/>
  <c r="M3132" i="1"/>
  <c r="N3132" i="1"/>
  <c r="O3132" i="1"/>
  <c r="K3133" i="1"/>
  <c r="L3133" i="1"/>
  <c r="M3133" i="1"/>
  <c r="N3133" i="1"/>
  <c r="O3133" i="1"/>
  <c r="K3135" i="1"/>
  <c r="L3135" i="1"/>
  <c r="M3135" i="1"/>
  <c r="N3135" i="1"/>
  <c r="O3135" i="1"/>
  <c r="K3136" i="1"/>
  <c r="L3136" i="1"/>
  <c r="M3136" i="1"/>
  <c r="N3136" i="1"/>
  <c r="O3136" i="1"/>
  <c r="K3137" i="1"/>
  <c r="L3137" i="1"/>
  <c r="M3137" i="1"/>
  <c r="N3137" i="1"/>
  <c r="O3137" i="1"/>
  <c r="K3138" i="1"/>
  <c r="L3138" i="1"/>
  <c r="M3138" i="1"/>
  <c r="N3138" i="1"/>
  <c r="O3138" i="1"/>
  <c r="K3139" i="1"/>
  <c r="L3139" i="1"/>
  <c r="M3139" i="1"/>
  <c r="N3139" i="1"/>
  <c r="O3139" i="1"/>
  <c r="K3140" i="1"/>
  <c r="L3140" i="1"/>
  <c r="M3140" i="1"/>
  <c r="N3140" i="1"/>
  <c r="O3140" i="1"/>
  <c r="K3141" i="1"/>
  <c r="L3141" i="1"/>
  <c r="M3141" i="1"/>
  <c r="N3141" i="1"/>
  <c r="O3141" i="1"/>
  <c r="K3142" i="1"/>
  <c r="L3142" i="1"/>
  <c r="M3142" i="1"/>
  <c r="N3142" i="1"/>
  <c r="O3142" i="1"/>
  <c r="K3143" i="1"/>
  <c r="L3143" i="1"/>
  <c r="M3143" i="1"/>
  <c r="N3143" i="1"/>
  <c r="O3143" i="1"/>
  <c r="K3144" i="1"/>
  <c r="L3144" i="1"/>
  <c r="M3144" i="1"/>
  <c r="N3144" i="1"/>
  <c r="O3144" i="1"/>
  <c r="K3146" i="1"/>
  <c r="L3146" i="1"/>
  <c r="M3146" i="1"/>
  <c r="N3146" i="1"/>
  <c r="O3146" i="1"/>
  <c r="K3147" i="1"/>
  <c r="L3147" i="1"/>
  <c r="M3147" i="1"/>
  <c r="N3147" i="1"/>
  <c r="O3147" i="1"/>
  <c r="K3150" i="1"/>
  <c r="L3150" i="1"/>
  <c r="M3150" i="1"/>
  <c r="N3150" i="1"/>
  <c r="O3150" i="1"/>
  <c r="K3151" i="1"/>
  <c r="L3151" i="1"/>
  <c r="M3151" i="1"/>
  <c r="N3151" i="1"/>
  <c r="O3151" i="1"/>
  <c r="K3152" i="1"/>
  <c r="L3152" i="1"/>
  <c r="M3152" i="1"/>
  <c r="N3152" i="1"/>
  <c r="O3152" i="1"/>
  <c r="K3153" i="1"/>
  <c r="L3153" i="1"/>
  <c r="M3153" i="1"/>
  <c r="N3153" i="1"/>
  <c r="O3153" i="1"/>
  <c r="K3154" i="1"/>
  <c r="L3154" i="1"/>
  <c r="M3154" i="1"/>
  <c r="N3154" i="1"/>
  <c r="O3154" i="1"/>
  <c r="K3155" i="1"/>
  <c r="L3155" i="1"/>
  <c r="M3155" i="1"/>
  <c r="N3155" i="1"/>
  <c r="O3155" i="1"/>
  <c r="K3156" i="1"/>
  <c r="L3156" i="1"/>
  <c r="M3156" i="1"/>
  <c r="N3156" i="1"/>
  <c r="O3156" i="1"/>
  <c r="K3157" i="1"/>
  <c r="L3157" i="1"/>
  <c r="M3157" i="1"/>
  <c r="N3157" i="1"/>
  <c r="O3157" i="1"/>
  <c r="K3158" i="1"/>
  <c r="L3158" i="1"/>
  <c r="M3158" i="1"/>
  <c r="N3158" i="1"/>
  <c r="O3158" i="1"/>
  <c r="K3159" i="1"/>
  <c r="L3159" i="1"/>
  <c r="M3159" i="1"/>
  <c r="N3159" i="1"/>
  <c r="O3159" i="1"/>
  <c r="K3160" i="1"/>
  <c r="L3160" i="1"/>
  <c r="M3160" i="1"/>
  <c r="N3160" i="1"/>
  <c r="O3160" i="1"/>
  <c r="K3162" i="1"/>
  <c r="L3162" i="1"/>
  <c r="M3162" i="1"/>
  <c r="N3162" i="1"/>
  <c r="O3162" i="1"/>
  <c r="K3163" i="1"/>
  <c r="L3163" i="1"/>
  <c r="M3163" i="1"/>
  <c r="N3163" i="1"/>
  <c r="O3163" i="1"/>
  <c r="K3164" i="1"/>
  <c r="L3164" i="1"/>
  <c r="M3164" i="1"/>
  <c r="N3164" i="1"/>
  <c r="O3164" i="1"/>
  <c r="K3165" i="1"/>
  <c r="L3165" i="1"/>
  <c r="M3165" i="1"/>
  <c r="N3165" i="1"/>
  <c r="O3165" i="1"/>
  <c r="K3166" i="1"/>
  <c r="L3166" i="1"/>
  <c r="M3166" i="1"/>
  <c r="N3166" i="1"/>
  <c r="O3166" i="1"/>
  <c r="K3167" i="1"/>
  <c r="L3167" i="1"/>
  <c r="M3167" i="1"/>
  <c r="N3167" i="1"/>
  <c r="O3167" i="1"/>
  <c r="K3168" i="1"/>
  <c r="L3168" i="1"/>
  <c r="M3168" i="1"/>
  <c r="N3168" i="1"/>
  <c r="O3168" i="1"/>
  <c r="K3169" i="1"/>
  <c r="L3169" i="1"/>
  <c r="M3169" i="1"/>
  <c r="N3169" i="1"/>
  <c r="O3169" i="1"/>
  <c r="K3170" i="1"/>
  <c r="L3170" i="1"/>
  <c r="M3170" i="1"/>
  <c r="N3170" i="1"/>
  <c r="O3170" i="1"/>
  <c r="K3171" i="1"/>
  <c r="L3171" i="1"/>
  <c r="M3171" i="1"/>
  <c r="N3171" i="1"/>
  <c r="O3171" i="1"/>
  <c r="K3173" i="1"/>
  <c r="L3173" i="1"/>
  <c r="M3173" i="1"/>
  <c r="N3173" i="1"/>
  <c r="O3173" i="1"/>
  <c r="K3174" i="1"/>
  <c r="L3174" i="1"/>
  <c r="M3174" i="1"/>
  <c r="N3174" i="1"/>
  <c r="O3174" i="1"/>
  <c r="K3175" i="1"/>
  <c r="L3175" i="1"/>
  <c r="M3175" i="1"/>
  <c r="N3175" i="1"/>
  <c r="O3175" i="1"/>
  <c r="K3177" i="1"/>
  <c r="L3177" i="1"/>
  <c r="M3177" i="1"/>
  <c r="N3177" i="1"/>
  <c r="O3177" i="1"/>
  <c r="K3178" i="1"/>
  <c r="L3178" i="1"/>
  <c r="M3178" i="1"/>
  <c r="N3178" i="1"/>
  <c r="O3178" i="1"/>
  <c r="K3179" i="1"/>
  <c r="L3179" i="1"/>
  <c r="M3179" i="1"/>
  <c r="N3179" i="1"/>
  <c r="O3179" i="1"/>
  <c r="K3180" i="1"/>
  <c r="L3180" i="1"/>
  <c r="M3180" i="1"/>
  <c r="N3180" i="1"/>
  <c r="O3180" i="1"/>
  <c r="K3181" i="1"/>
  <c r="L3181" i="1"/>
  <c r="M3181" i="1"/>
  <c r="N3181" i="1"/>
  <c r="O3181" i="1"/>
  <c r="K3182" i="1"/>
  <c r="L3182" i="1"/>
  <c r="M3182" i="1"/>
  <c r="N3182" i="1"/>
  <c r="O3182" i="1"/>
  <c r="K3183" i="1"/>
  <c r="L3183" i="1"/>
  <c r="M3183" i="1"/>
  <c r="N3183" i="1"/>
  <c r="O3183" i="1"/>
  <c r="K3185" i="1"/>
  <c r="L3185" i="1"/>
  <c r="M3185" i="1"/>
  <c r="N3185" i="1"/>
  <c r="O3185" i="1"/>
  <c r="K3186" i="1"/>
  <c r="L3186" i="1"/>
  <c r="M3186" i="1"/>
  <c r="N3186" i="1"/>
  <c r="O3186" i="1"/>
  <c r="K3187" i="1"/>
  <c r="L3187" i="1"/>
  <c r="M3187" i="1"/>
  <c r="N3187" i="1"/>
  <c r="O3187" i="1"/>
  <c r="K3188" i="1"/>
  <c r="L3188" i="1"/>
  <c r="M3188" i="1"/>
  <c r="N3188" i="1"/>
  <c r="O3188" i="1"/>
  <c r="K3190" i="1"/>
  <c r="L3190" i="1"/>
  <c r="M3190" i="1"/>
  <c r="N3190" i="1"/>
  <c r="O3190" i="1"/>
  <c r="K3191" i="1"/>
  <c r="L3191" i="1"/>
  <c r="M3191" i="1"/>
  <c r="N3191" i="1"/>
  <c r="O3191" i="1"/>
  <c r="K3192" i="1"/>
  <c r="L3192" i="1"/>
  <c r="M3192" i="1"/>
  <c r="N3192" i="1"/>
  <c r="O3192" i="1"/>
  <c r="K3193" i="1"/>
  <c r="L3193" i="1"/>
  <c r="M3193" i="1"/>
  <c r="N3193" i="1"/>
  <c r="O3193" i="1"/>
  <c r="K3194" i="1"/>
  <c r="L3194" i="1"/>
  <c r="M3194" i="1"/>
  <c r="N3194" i="1"/>
  <c r="O3194" i="1"/>
  <c r="K3195" i="1"/>
  <c r="L3195" i="1"/>
  <c r="M3195" i="1"/>
  <c r="N3195" i="1"/>
  <c r="O3195" i="1"/>
  <c r="K3196" i="1"/>
  <c r="L3196" i="1"/>
  <c r="M3196" i="1"/>
  <c r="N3196" i="1"/>
  <c r="O3196" i="1"/>
  <c r="K3197" i="1"/>
  <c r="L3197" i="1"/>
  <c r="M3197" i="1"/>
  <c r="N3197" i="1"/>
  <c r="O3197" i="1"/>
  <c r="K3198" i="1"/>
  <c r="L3198" i="1"/>
  <c r="M3198" i="1"/>
  <c r="N3198" i="1"/>
  <c r="O3198" i="1"/>
  <c r="K3199" i="1"/>
  <c r="L3199" i="1"/>
  <c r="M3199" i="1"/>
  <c r="N3199" i="1"/>
  <c r="O3199" i="1"/>
  <c r="K3200" i="1"/>
  <c r="L3200" i="1"/>
  <c r="M3200" i="1"/>
  <c r="N3200" i="1"/>
  <c r="O3200" i="1"/>
  <c r="K3201" i="1"/>
  <c r="L3201" i="1"/>
  <c r="M3201" i="1"/>
  <c r="N3201" i="1"/>
  <c r="O3201" i="1"/>
  <c r="K3204" i="1"/>
  <c r="L3204" i="1"/>
  <c r="M3204" i="1"/>
  <c r="N3204" i="1"/>
  <c r="O3204" i="1"/>
  <c r="K3205" i="1"/>
  <c r="L3205" i="1"/>
  <c r="M3205" i="1"/>
  <c r="N3205" i="1"/>
  <c r="O3205" i="1"/>
  <c r="K3209" i="1"/>
  <c r="L3209" i="1"/>
  <c r="M3209" i="1"/>
  <c r="N3209" i="1"/>
  <c r="O3209" i="1"/>
  <c r="K3210" i="1"/>
  <c r="L3210" i="1"/>
  <c r="M3210" i="1"/>
  <c r="N3210" i="1"/>
  <c r="O3210" i="1"/>
  <c r="K3212" i="1"/>
  <c r="L3212" i="1"/>
  <c r="M3212" i="1"/>
  <c r="N3212" i="1"/>
  <c r="O3212" i="1"/>
  <c r="K3213" i="1"/>
  <c r="L3213" i="1"/>
  <c r="M3213" i="1"/>
  <c r="N3213" i="1"/>
  <c r="O3213" i="1"/>
  <c r="K3215" i="1"/>
  <c r="L3215" i="1"/>
  <c r="M3215" i="1"/>
  <c r="N3215" i="1"/>
  <c r="O3215" i="1"/>
  <c r="K3216" i="1"/>
  <c r="L3216" i="1"/>
  <c r="M3216" i="1"/>
  <c r="N3216" i="1"/>
  <c r="O3216" i="1"/>
  <c r="K3218" i="1"/>
  <c r="L3218" i="1"/>
  <c r="M3218" i="1"/>
  <c r="N3218" i="1"/>
  <c r="O3218" i="1"/>
  <c r="K3219" i="1"/>
  <c r="L3219" i="1"/>
  <c r="M3219" i="1"/>
  <c r="N3219" i="1"/>
  <c r="O3219" i="1"/>
  <c r="K3221" i="1"/>
  <c r="L3221" i="1"/>
  <c r="M3221" i="1"/>
  <c r="N3221" i="1"/>
  <c r="O3221" i="1"/>
  <c r="K3222" i="1"/>
  <c r="L3222" i="1"/>
  <c r="M3222" i="1"/>
  <c r="N3222" i="1"/>
  <c r="O3222" i="1"/>
  <c r="K3224" i="1"/>
  <c r="L3224" i="1"/>
  <c r="M3224" i="1"/>
  <c r="N3224" i="1"/>
  <c r="O3224" i="1"/>
  <c r="K3225" i="1"/>
  <c r="L3225" i="1"/>
  <c r="M3225" i="1"/>
  <c r="N3225" i="1"/>
  <c r="O3225" i="1"/>
  <c r="K3228" i="1"/>
  <c r="L3228" i="1"/>
  <c r="M3228" i="1"/>
  <c r="N3228" i="1"/>
  <c r="O3228" i="1"/>
  <c r="K3229" i="1"/>
  <c r="L3229" i="1"/>
  <c r="M3229" i="1"/>
  <c r="N3229" i="1"/>
  <c r="O3229" i="1"/>
  <c r="K3230" i="1"/>
  <c r="L3230" i="1"/>
  <c r="M3230" i="1"/>
  <c r="N3230" i="1"/>
  <c r="O3230" i="1"/>
  <c r="K3231" i="1"/>
  <c r="L3231" i="1"/>
  <c r="M3231" i="1"/>
  <c r="N3231" i="1"/>
  <c r="O3231" i="1"/>
  <c r="K3235" i="1"/>
  <c r="L3235" i="1"/>
  <c r="M3235" i="1"/>
  <c r="N3235" i="1"/>
  <c r="O3235" i="1"/>
  <c r="K3236" i="1"/>
  <c r="L3236" i="1"/>
  <c r="M3236" i="1"/>
  <c r="N3236" i="1"/>
  <c r="O3236" i="1"/>
  <c r="K3237" i="1"/>
  <c r="L3237" i="1"/>
  <c r="M3237" i="1"/>
  <c r="N3237" i="1"/>
  <c r="O3237" i="1"/>
  <c r="K3238" i="1"/>
  <c r="L3238" i="1"/>
  <c r="M3238" i="1"/>
  <c r="N3238" i="1"/>
  <c r="O3238" i="1"/>
  <c r="K3239" i="1"/>
  <c r="L3239" i="1"/>
  <c r="M3239" i="1"/>
  <c r="N3239" i="1"/>
  <c r="O3239" i="1"/>
  <c r="K3240" i="1"/>
  <c r="L3240" i="1"/>
  <c r="M3240" i="1"/>
  <c r="N3240" i="1"/>
  <c r="O3240" i="1"/>
  <c r="K3241" i="1"/>
  <c r="L3241" i="1"/>
  <c r="M3241" i="1"/>
  <c r="N3241" i="1"/>
  <c r="O3241" i="1"/>
  <c r="K3242" i="1"/>
  <c r="L3242" i="1"/>
  <c r="M3242" i="1"/>
  <c r="N3242" i="1"/>
  <c r="O3242" i="1"/>
  <c r="K3243" i="1"/>
  <c r="L3243" i="1"/>
  <c r="M3243" i="1"/>
  <c r="N3243" i="1"/>
  <c r="O3243" i="1"/>
  <c r="K3244" i="1"/>
  <c r="L3244" i="1"/>
  <c r="M3244" i="1"/>
  <c r="N3244" i="1"/>
  <c r="O3244" i="1"/>
  <c r="K3245" i="1"/>
  <c r="L3245" i="1"/>
  <c r="M3245" i="1"/>
  <c r="N3245" i="1"/>
  <c r="O3245" i="1"/>
  <c r="K3246" i="1"/>
  <c r="L3246" i="1"/>
  <c r="M3246" i="1"/>
  <c r="N3246" i="1"/>
  <c r="O3246" i="1"/>
  <c r="K3248" i="1"/>
  <c r="L3248" i="1"/>
  <c r="M3248" i="1"/>
  <c r="N3248" i="1"/>
  <c r="O3248" i="1"/>
  <c r="K3249" i="1"/>
  <c r="L3249" i="1"/>
  <c r="M3249" i="1"/>
  <c r="N3249" i="1"/>
  <c r="O3249" i="1"/>
  <c r="K3250" i="1"/>
  <c r="L3250" i="1"/>
  <c r="M3250" i="1"/>
  <c r="N3250" i="1"/>
  <c r="O3250" i="1"/>
  <c r="K3251" i="1"/>
  <c r="L3251" i="1"/>
  <c r="M3251" i="1"/>
  <c r="N3251" i="1"/>
  <c r="O3251" i="1"/>
  <c r="K3252" i="1"/>
  <c r="L3252" i="1"/>
  <c r="M3252" i="1"/>
  <c r="N3252" i="1"/>
  <c r="O3252" i="1"/>
  <c r="K3253" i="1"/>
  <c r="L3253" i="1"/>
  <c r="M3253" i="1"/>
  <c r="N3253" i="1"/>
  <c r="O3253" i="1"/>
  <c r="K3254" i="1"/>
  <c r="L3254" i="1"/>
  <c r="M3254" i="1"/>
  <c r="N3254" i="1"/>
  <c r="O3254" i="1"/>
  <c r="K3255" i="1"/>
  <c r="L3255" i="1"/>
  <c r="M3255" i="1"/>
  <c r="N3255" i="1"/>
  <c r="O3255" i="1"/>
  <c r="K3256" i="1"/>
  <c r="L3256" i="1"/>
  <c r="M3256" i="1"/>
  <c r="N3256" i="1"/>
  <c r="O3256" i="1"/>
  <c r="K3257" i="1"/>
  <c r="L3257" i="1"/>
  <c r="M3257" i="1"/>
  <c r="N3257" i="1"/>
  <c r="O3257" i="1"/>
  <c r="K3259" i="1"/>
  <c r="L3259" i="1"/>
  <c r="M3259" i="1"/>
  <c r="N3259" i="1"/>
  <c r="O3259" i="1"/>
  <c r="K3260" i="1"/>
  <c r="L3260" i="1"/>
  <c r="M3260" i="1"/>
  <c r="N3260" i="1"/>
  <c r="O3260" i="1"/>
  <c r="K3261" i="1"/>
  <c r="L3261" i="1"/>
  <c r="M3261" i="1"/>
  <c r="N3261" i="1"/>
  <c r="O3261" i="1"/>
  <c r="K3262" i="1"/>
  <c r="L3262" i="1"/>
  <c r="M3262" i="1"/>
  <c r="N3262" i="1"/>
  <c r="O3262" i="1"/>
  <c r="K3263" i="1"/>
  <c r="L3263" i="1"/>
  <c r="M3263" i="1"/>
  <c r="N3263" i="1"/>
  <c r="O3263" i="1"/>
  <c r="K3264" i="1"/>
  <c r="L3264" i="1"/>
  <c r="M3264" i="1"/>
  <c r="N3264" i="1"/>
  <c r="O3264" i="1"/>
  <c r="K3265" i="1"/>
  <c r="L3265" i="1"/>
  <c r="M3265" i="1"/>
  <c r="N3265" i="1"/>
  <c r="O3265" i="1"/>
  <c r="K3267" i="1"/>
  <c r="L3267" i="1"/>
  <c r="M3267" i="1"/>
  <c r="N3267" i="1"/>
  <c r="O3267" i="1"/>
  <c r="K3268" i="1"/>
  <c r="L3268" i="1"/>
  <c r="M3268" i="1"/>
  <c r="N3268" i="1"/>
  <c r="O3268" i="1"/>
  <c r="K3269" i="1"/>
  <c r="L3269" i="1"/>
  <c r="M3269" i="1"/>
  <c r="N3269" i="1"/>
  <c r="O3269" i="1"/>
  <c r="K3270" i="1"/>
  <c r="L3270" i="1"/>
  <c r="M3270" i="1"/>
  <c r="N3270" i="1"/>
  <c r="O3270" i="1"/>
  <c r="K3271" i="1"/>
  <c r="L3271" i="1"/>
  <c r="M3271" i="1"/>
  <c r="N3271" i="1"/>
  <c r="O3271" i="1"/>
  <c r="K3272" i="1"/>
  <c r="L3272" i="1"/>
  <c r="M3272" i="1"/>
  <c r="N3272" i="1"/>
  <c r="O3272" i="1"/>
  <c r="K3273" i="1"/>
  <c r="L3273" i="1"/>
  <c r="M3273" i="1"/>
  <c r="N3273" i="1"/>
  <c r="O3273" i="1"/>
  <c r="K3274" i="1"/>
  <c r="L3274" i="1"/>
  <c r="M3274" i="1"/>
  <c r="N3274" i="1"/>
  <c r="O3274" i="1"/>
  <c r="K3276" i="1"/>
  <c r="L3276" i="1"/>
  <c r="M3276" i="1"/>
  <c r="N3276" i="1"/>
  <c r="O3276" i="1"/>
  <c r="K3277" i="1"/>
  <c r="L3277" i="1"/>
  <c r="M3277" i="1"/>
  <c r="N3277" i="1"/>
  <c r="O3277" i="1"/>
  <c r="K3278" i="1"/>
  <c r="L3278" i="1"/>
  <c r="M3278" i="1"/>
  <c r="N3278" i="1"/>
  <c r="O3278" i="1"/>
  <c r="K3280" i="1"/>
  <c r="L3280" i="1"/>
  <c r="M3280" i="1"/>
  <c r="N3280" i="1"/>
  <c r="O3280" i="1"/>
  <c r="K3281" i="1"/>
  <c r="L3281" i="1"/>
  <c r="M3281" i="1"/>
  <c r="N3281" i="1"/>
  <c r="O3281" i="1"/>
  <c r="K3282" i="1"/>
  <c r="L3282" i="1"/>
  <c r="M3282" i="1"/>
  <c r="N3282" i="1"/>
  <c r="O3282" i="1"/>
  <c r="K3283" i="1"/>
  <c r="L3283" i="1"/>
  <c r="M3283" i="1"/>
  <c r="N3283" i="1"/>
  <c r="O3283" i="1"/>
  <c r="K3285" i="1"/>
  <c r="L3285" i="1"/>
  <c r="M3285" i="1"/>
  <c r="N3285" i="1"/>
  <c r="O3285" i="1"/>
  <c r="K3286" i="1"/>
  <c r="L3286" i="1"/>
  <c r="M3286" i="1"/>
  <c r="N3286" i="1"/>
  <c r="O3286" i="1"/>
  <c r="K3287" i="1"/>
  <c r="L3287" i="1"/>
  <c r="M3287" i="1"/>
  <c r="N3287" i="1"/>
  <c r="O3287" i="1"/>
  <c r="K3288" i="1"/>
  <c r="L3288" i="1"/>
  <c r="M3288" i="1"/>
  <c r="N3288" i="1"/>
  <c r="O3288" i="1"/>
  <c r="K3290" i="1"/>
  <c r="L3290" i="1"/>
  <c r="M3290" i="1"/>
  <c r="N3290" i="1"/>
  <c r="O3290" i="1"/>
  <c r="K3291" i="1"/>
  <c r="L3291" i="1"/>
  <c r="M3291" i="1"/>
  <c r="N3291" i="1"/>
  <c r="O3291" i="1"/>
  <c r="K3292" i="1"/>
  <c r="L3292" i="1"/>
  <c r="M3292" i="1"/>
  <c r="N3292" i="1"/>
  <c r="O3292" i="1"/>
  <c r="K3293" i="1"/>
  <c r="L3293" i="1"/>
  <c r="M3293" i="1"/>
  <c r="N3293" i="1"/>
  <c r="O3293" i="1"/>
  <c r="K3295" i="1"/>
  <c r="L3295" i="1"/>
  <c r="M3295" i="1"/>
  <c r="N3295" i="1"/>
  <c r="O3295" i="1"/>
  <c r="K3296" i="1"/>
  <c r="L3296" i="1"/>
  <c r="M3296" i="1"/>
  <c r="N3296" i="1"/>
  <c r="O3296" i="1"/>
  <c r="K3297" i="1"/>
  <c r="L3297" i="1"/>
  <c r="M3297" i="1"/>
  <c r="N3297" i="1"/>
  <c r="O3297" i="1"/>
  <c r="K3298" i="1"/>
  <c r="L3298" i="1"/>
  <c r="M3298" i="1"/>
  <c r="N3298" i="1"/>
  <c r="O3298" i="1"/>
  <c r="K3300" i="1"/>
  <c r="L3300" i="1"/>
  <c r="M3300" i="1"/>
  <c r="N3300" i="1"/>
  <c r="O3300" i="1"/>
  <c r="K3301" i="1"/>
  <c r="L3301" i="1"/>
  <c r="M3301" i="1"/>
  <c r="N3301" i="1"/>
  <c r="O3301" i="1"/>
  <c r="K3302" i="1"/>
  <c r="L3302" i="1"/>
  <c r="M3302" i="1"/>
  <c r="N3302" i="1"/>
  <c r="O3302" i="1"/>
  <c r="K3303" i="1"/>
  <c r="L3303" i="1"/>
  <c r="M3303" i="1"/>
  <c r="N3303" i="1"/>
  <c r="O3303" i="1"/>
  <c r="K3305" i="1"/>
  <c r="L3305" i="1"/>
  <c r="M3305" i="1"/>
  <c r="N3305" i="1"/>
  <c r="O3305" i="1"/>
  <c r="K3306" i="1"/>
  <c r="L3306" i="1"/>
  <c r="M3306" i="1"/>
  <c r="N3306" i="1"/>
  <c r="O3306" i="1"/>
  <c r="K3307" i="1"/>
  <c r="L3307" i="1"/>
  <c r="M3307" i="1"/>
  <c r="N3307" i="1"/>
  <c r="O3307" i="1"/>
  <c r="K3308" i="1"/>
  <c r="L3308" i="1"/>
  <c r="M3308" i="1"/>
  <c r="N3308" i="1"/>
  <c r="O3308" i="1"/>
  <c r="K3310" i="1"/>
  <c r="L3310" i="1"/>
  <c r="M3310" i="1"/>
  <c r="N3310" i="1"/>
  <c r="O3310" i="1"/>
  <c r="K3311" i="1"/>
  <c r="L3311" i="1"/>
  <c r="M3311" i="1"/>
  <c r="N3311" i="1"/>
  <c r="O3311" i="1"/>
  <c r="K3312" i="1"/>
  <c r="L3312" i="1"/>
  <c r="M3312" i="1"/>
  <c r="N3312" i="1"/>
  <c r="O3312" i="1"/>
  <c r="K3313" i="1"/>
  <c r="L3313" i="1"/>
  <c r="M3313" i="1"/>
  <c r="N3313" i="1"/>
  <c r="O3313" i="1"/>
  <c r="K3314" i="1"/>
  <c r="L3314" i="1"/>
  <c r="M3314" i="1"/>
  <c r="N3314" i="1"/>
  <c r="O3314" i="1"/>
  <c r="K3315" i="1"/>
  <c r="L3315" i="1"/>
  <c r="M3315" i="1"/>
  <c r="N3315" i="1"/>
  <c r="O3315" i="1"/>
  <c r="K3318" i="1"/>
  <c r="L3318" i="1"/>
  <c r="M3318" i="1"/>
  <c r="N3318" i="1"/>
  <c r="O3318" i="1"/>
  <c r="K3319" i="1"/>
  <c r="L3319" i="1"/>
  <c r="M3319" i="1"/>
  <c r="N3319" i="1"/>
  <c r="O3319" i="1"/>
  <c r="K3321" i="1"/>
  <c r="L3321" i="1"/>
  <c r="M3321" i="1"/>
  <c r="N3321" i="1"/>
  <c r="O3321" i="1"/>
  <c r="K3322" i="1"/>
  <c r="L3322" i="1"/>
  <c r="M3322" i="1"/>
  <c r="N3322" i="1"/>
  <c r="O3322" i="1"/>
  <c r="K3323" i="1"/>
  <c r="L3323" i="1"/>
  <c r="M3323" i="1"/>
  <c r="N3323" i="1"/>
  <c r="O3323" i="1"/>
  <c r="K3324" i="1"/>
  <c r="L3324" i="1"/>
  <c r="M3324" i="1"/>
  <c r="N3324" i="1"/>
  <c r="O3324" i="1"/>
  <c r="K3325" i="1"/>
  <c r="L3325" i="1"/>
  <c r="M3325" i="1"/>
  <c r="N3325" i="1"/>
  <c r="O3325" i="1"/>
  <c r="K3326" i="1"/>
  <c r="L3326" i="1"/>
  <c r="M3326" i="1"/>
  <c r="N3326" i="1"/>
  <c r="O3326" i="1"/>
  <c r="K3328" i="1"/>
  <c r="L3328" i="1"/>
  <c r="M3328" i="1"/>
  <c r="N3328" i="1"/>
  <c r="O3328" i="1"/>
  <c r="K3329" i="1"/>
  <c r="L3329" i="1"/>
  <c r="M3329" i="1"/>
  <c r="N3329" i="1"/>
  <c r="O3329" i="1"/>
  <c r="K3332" i="1"/>
  <c r="L3332" i="1"/>
  <c r="M3332" i="1"/>
  <c r="N3332" i="1"/>
  <c r="O3332" i="1"/>
  <c r="K3333" i="1"/>
  <c r="L3333" i="1"/>
  <c r="M3333" i="1"/>
  <c r="N3333" i="1"/>
  <c r="O3333" i="1"/>
  <c r="K3334" i="1"/>
  <c r="L3334" i="1"/>
  <c r="M3334" i="1"/>
  <c r="N3334" i="1"/>
  <c r="O3334" i="1"/>
  <c r="K3335" i="1"/>
  <c r="L3335" i="1"/>
  <c r="M3335" i="1"/>
  <c r="N3335" i="1"/>
  <c r="O3335" i="1"/>
  <c r="K3336" i="1"/>
  <c r="L3336" i="1"/>
  <c r="M3336" i="1"/>
  <c r="N3336" i="1"/>
  <c r="O3336" i="1"/>
  <c r="K3338" i="1"/>
  <c r="L3338" i="1"/>
  <c r="M3338" i="1"/>
  <c r="N3338" i="1"/>
  <c r="O3338" i="1"/>
  <c r="K3339" i="1"/>
  <c r="L3339" i="1"/>
  <c r="M3339" i="1"/>
  <c r="N3339" i="1"/>
  <c r="O3339" i="1"/>
  <c r="K3340" i="1"/>
  <c r="L3340" i="1"/>
  <c r="M3340" i="1"/>
  <c r="N3340" i="1"/>
  <c r="O3340" i="1"/>
  <c r="K3341" i="1"/>
  <c r="L3341" i="1"/>
  <c r="M3341" i="1"/>
  <c r="N3341" i="1"/>
  <c r="O3341" i="1"/>
  <c r="K3342" i="1"/>
  <c r="L3342" i="1"/>
  <c r="M3342" i="1"/>
  <c r="N3342" i="1"/>
  <c r="O3342" i="1"/>
  <c r="K3344" i="1"/>
  <c r="L3344" i="1"/>
  <c r="M3344" i="1"/>
  <c r="N3344" i="1"/>
  <c r="O3344" i="1"/>
  <c r="K3345" i="1"/>
  <c r="L3345" i="1"/>
  <c r="M3345" i="1"/>
  <c r="N3345" i="1"/>
  <c r="O3345" i="1"/>
  <c r="K3348" i="1"/>
  <c r="L3348" i="1"/>
  <c r="M3348" i="1"/>
  <c r="N3348" i="1"/>
  <c r="O3348" i="1"/>
  <c r="K3349" i="1"/>
  <c r="L3349" i="1"/>
  <c r="M3349" i="1"/>
  <c r="N3349" i="1"/>
  <c r="O3349" i="1"/>
  <c r="K3350" i="1"/>
  <c r="L3350" i="1"/>
  <c r="M3350" i="1"/>
  <c r="N3350" i="1"/>
  <c r="O3350" i="1"/>
  <c r="K3351" i="1"/>
  <c r="L3351" i="1"/>
  <c r="M3351" i="1"/>
  <c r="N3351" i="1"/>
  <c r="O3351" i="1"/>
  <c r="K3352" i="1"/>
  <c r="L3352" i="1"/>
  <c r="M3352" i="1"/>
  <c r="N3352" i="1"/>
  <c r="O3352" i="1"/>
  <c r="K3353" i="1"/>
  <c r="L3353" i="1"/>
  <c r="M3353" i="1"/>
  <c r="N3353" i="1"/>
  <c r="O3353" i="1"/>
  <c r="K3354" i="1"/>
  <c r="L3354" i="1"/>
  <c r="M3354" i="1"/>
  <c r="N3354" i="1"/>
  <c r="O3354" i="1"/>
  <c r="K3355" i="1"/>
  <c r="L3355" i="1"/>
  <c r="M3355" i="1"/>
  <c r="N3355" i="1"/>
  <c r="O3355" i="1"/>
  <c r="K3356" i="1"/>
  <c r="L3356" i="1"/>
  <c r="M3356" i="1"/>
  <c r="N3356" i="1"/>
  <c r="O3356" i="1"/>
  <c r="K3357" i="1"/>
  <c r="L3357" i="1"/>
  <c r="M3357" i="1"/>
  <c r="N3357" i="1"/>
  <c r="O3357" i="1"/>
  <c r="K3358" i="1"/>
  <c r="L3358" i="1"/>
  <c r="M3358" i="1"/>
  <c r="N3358" i="1"/>
  <c r="O3358" i="1"/>
  <c r="K3359" i="1"/>
  <c r="L3359" i="1"/>
  <c r="M3359" i="1"/>
  <c r="N3359" i="1"/>
  <c r="O3359" i="1"/>
  <c r="K3361" i="1"/>
  <c r="L3361" i="1"/>
  <c r="M3361" i="1"/>
  <c r="N3361" i="1"/>
  <c r="O3361" i="1"/>
  <c r="K3362" i="1"/>
  <c r="L3362" i="1"/>
  <c r="M3362" i="1"/>
  <c r="N3362" i="1"/>
  <c r="O3362" i="1"/>
  <c r="K3363" i="1"/>
  <c r="L3363" i="1"/>
  <c r="M3363" i="1"/>
  <c r="N3363" i="1"/>
  <c r="O3363" i="1"/>
  <c r="K3364" i="1"/>
  <c r="L3364" i="1"/>
  <c r="M3364" i="1"/>
  <c r="N3364" i="1"/>
  <c r="O3364" i="1"/>
  <c r="K3367" i="1"/>
  <c r="L3367" i="1"/>
  <c r="M3367" i="1"/>
  <c r="N3367" i="1"/>
  <c r="O3367" i="1"/>
  <c r="K3368" i="1"/>
  <c r="L3368" i="1"/>
  <c r="M3368" i="1"/>
  <c r="N3368" i="1"/>
  <c r="O3368" i="1"/>
  <c r="K3369" i="1"/>
  <c r="L3369" i="1"/>
  <c r="M3369" i="1"/>
  <c r="N3369" i="1"/>
  <c r="O3369" i="1"/>
  <c r="K3370" i="1"/>
  <c r="L3370" i="1"/>
  <c r="M3370" i="1"/>
  <c r="N3370" i="1"/>
  <c r="O3370" i="1"/>
  <c r="K3371" i="1"/>
  <c r="L3371" i="1"/>
  <c r="M3371" i="1"/>
  <c r="N3371" i="1"/>
  <c r="O3371" i="1"/>
  <c r="K3372" i="1"/>
  <c r="L3372" i="1"/>
  <c r="M3372" i="1"/>
  <c r="N3372" i="1"/>
  <c r="O3372" i="1"/>
  <c r="K3373" i="1"/>
  <c r="L3373" i="1"/>
  <c r="M3373" i="1"/>
  <c r="N3373" i="1"/>
  <c r="O3373" i="1"/>
  <c r="K3377" i="1"/>
  <c r="L3377" i="1"/>
  <c r="M3377" i="1"/>
  <c r="N3377" i="1"/>
  <c r="O3377" i="1"/>
  <c r="K3378" i="1"/>
  <c r="L3378" i="1"/>
  <c r="M3378" i="1"/>
  <c r="N3378" i="1"/>
  <c r="O3378" i="1"/>
  <c r="K3379" i="1"/>
  <c r="L3379" i="1"/>
  <c r="M3379" i="1"/>
  <c r="N3379" i="1"/>
  <c r="O3379" i="1"/>
  <c r="K3380" i="1"/>
  <c r="L3380" i="1"/>
  <c r="M3380" i="1"/>
  <c r="N3380" i="1"/>
  <c r="O3380" i="1"/>
  <c r="K3381" i="1"/>
  <c r="L3381" i="1"/>
  <c r="M3381" i="1"/>
  <c r="N3381" i="1"/>
  <c r="O3381" i="1"/>
  <c r="K3382" i="1"/>
  <c r="L3382" i="1"/>
  <c r="M3382" i="1"/>
  <c r="N3382" i="1"/>
  <c r="O3382" i="1"/>
  <c r="K3383" i="1"/>
  <c r="L3383" i="1"/>
  <c r="M3383" i="1"/>
  <c r="N3383" i="1"/>
  <c r="O3383" i="1"/>
  <c r="K3384" i="1"/>
  <c r="L3384" i="1"/>
  <c r="M3384" i="1"/>
  <c r="N3384" i="1"/>
  <c r="O3384" i="1"/>
  <c r="K3385" i="1"/>
  <c r="L3385" i="1"/>
  <c r="M3385" i="1"/>
  <c r="N3385" i="1"/>
  <c r="O3385" i="1"/>
  <c r="K3386" i="1"/>
  <c r="L3386" i="1"/>
  <c r="M3386" i="1"/>
  <c r="N3386" i="1"/>
  <c r="O3386" i="1"/>
  <c r="K3387" i="1"/>
  <c r="L3387" i="1"/>
  <c r="M3387" i="1"/>
  <c r="N3387" i="1"/>
  <c r="O3387" i="1"/>
  <c r="K3388" i="1"/>
  <c r="L3388" i="1"/>
  <c r="M3388" i="1"/>
  <c r="N3388" i="1"/>
  <c r="O3388" i="1"/>
  <c r="K3389" i="1"/>
  <c r="L3389" i="1"/>
  <c r="M3389" i="1"/>
  <c r="N3389" i="1"/>
  <c r="O3389" i="1"/>
  <c r="K3390" i="1"/>
  <c r="L3390" i="1"/>
  <c r="M3390" i="1"/>
  <c r="N3390" i="1"/>
  <c r="O3390" i="1"/>
  <c r="K3391" i="1"/>
  <c r="L3391" i="1"/>
  <c r="M3391" i="1"/>
  <c r="N3391" i="1"/>
  <c r="O3391" i="1"/>
  <c r="K3392" i="1"/>
  <c r="L3392" i="1"/>
  <c r="M3392" i="1"/>
  <c r="N3392" i="1"/>
  <c r="O3392" i="1"/>
  <c r="K3393" i="1"/>
  <c r="L3393" i="1"/>
  <c r="M3393" i="1"/>
  <c r="N3393" i="1"/>
  <c r="O3393" i="1"/>
  <c r="K3394" i="1"/>
  <c r="L3394" i="1"/>
  <c r="M3394" i="1"/>
  <c r="N3394" i="1"/>
  <c r="O3394" i="1"/>
  <c r="K3396" i="1"/>
  <c r="L3396" i="1"/>
  <c r="M3396" i="1"/>
  <c r="N3396" i="1"/>
  <c r="O3396" i="1"/>
  <c r="K3397" i="1"/>
  <c r="L3397" i="1"/>
  <c r="M3397" i="1"/>
  <c r="N3397" i="1"/>
  <c r="O3397" i="1"/>
  <c r="K3398" i="1"/>
  <c r="L3398" i="1"/>
  <c r="M3398" i="1"/>
  <c r="N3398" i="1"/>
  <c r="O3398" i="1"/>
  <c r="K3399" i="1"/>
  <c r="L3399" i="1"/>
  <c r="M3399" i="1"/>
  <c r="N3399" i="1"/>
  <c r="O3399" i="1"/>
  <c r="K3400" i="1"/>
  <c r="L3400" i="1"/>
  <c r="M3400" i="1"/>
  <c r="N3400" i="1"/>
  <c r="O3400" i="1"/>
  <c r="K3401" i="1"/>
  <c r="L3401" i="1"/>
  <c r="M3401" i="1"/>
  <c r="N3401" i="1"/>
  <c r="O3401" i="1"/>
  <c r="K3402" i="1"/>
  <c r="L3402" i="1"/>
  <c r="M3402" i="1"/>
  <c r="N3402" i="1"/>
  <c r="O3402" i="1"/>
  <c r="K3403" i="1"/>
  <c r="L3403" i="1"/>
  <c r="M3403" i="1"/>
  <c r="N3403" i="1"/>
  <c r="O3403" i="1"/>
  <c r="K3404" i="1"/>
  <c r="L3404" i="1"/>
  <c r="M3404" i="1"/>
  <c r="N3404" i="1"/>
  <c r="O3404" i="1"/>
  <c r="K3405" i="1"/>
  <c r="L3405" i="1"/>
  <c r="M3405" i="1"/>
  <c r="N3405" i="1"/>
  <c r="O3405" i="1"/>
  <c r="K3407" i="1"/>
  <c r="L3407" i="1"/>
  <c r="M3407" i="1"/>
  <c r="N3407" i="1"/>
  <c r="O3407" i="1"/>
  <c r="K3408" i="1"/>
  <c r="L3408" i="1"/>
  <c r="M3408" i="1"/>
  <c r="N3408" i="1"/>
  <c r="O3408" i="1"/>
  <c r="K3409" i="1"/>
  <c r="L3409" i="1"/>
  <c r="M3409" i="1"/>
  <c r="N3409" i="1"/>
  <c r="O3409" i="1"/>
  <c r="K3410" i="1"/>
  <c r="L3410" i="1"/>
  <c r="M3410" i="1"/>
  <c r="N3410" i="1"/>
  <c r="O3410" i="1"/>
  <c r="K3411" i="1"/>
  <c r="L3411" i="1"/>
  <c r="M3411" i="1"/>
  <c r="N3411" i="1"/>
  <c r="O3411" i="1"/>
  <c r="K3412" i="1"/>
  <c r="L3412" i="1"/>
  <c r="M3412" i="1"/>
  <c r="N3412" i="1"/>
  <c r="O3412" i="1"/>
  <c r="K3413" i="1"/>
  <c r="L3413" i="1"/>
  <c r="M3413" i="1"/>
  <c r="N3413" i="1"/>
  <c r="O3413" i="1"/>
  <c r="K3414" i="1"/>
  <c r="L3414" i="1"/>
  <c r="M3414" i="1"/>
  <c r="N3414" i="1"/>
  <c r="O3414" i="1"/>
  <c r="K3415" i="1"/>
  <c r="L3415" i="1"/>
  <c r="M3415" i="1"/>
  <c r="N3415" i="1"/>
  <c r="O3415" i="1"/>
  <c r="K3416" i="1"/>
  <c r="L3416" i="1"/>
  <c r="M3416" i="1"/>
  <c r="N3416" i="1"/>
  <c r="O3416" i="1"/>
  <c r="K3418" i="1"/>
  <c r="L3418" i="1"/>
  <c r="M3418" i="1"/>
  <c r="N3418" i="1"/>
  <c r="O3418" i="1"/>
  <c r="K3419" i="1"/>
  <c r="L3419" i="1"/>
  <c r="M3419" i="1"/>
  <c r="N3419" i="1"/>
  <c r="O3419" i="1"/>
  <c r="K3420" i="1"/>
  <c r="L3420" i="1"/>
  <c r="M3420" i="1"/>
  <c r="N3420" i="1"/>
  <c r="O3420" i="1"/>
  <c r="K3421" i="1"/>
  <c r="L3421" i="1"/>
  <c r="M3421" i="1"/>
  <c r="N3421" i="1"/>
  <c r="O3421" i="1"/>
  <c r="K3422" i="1"/>
  <c r="L3422" i="1"/>
  <c r="M3422" i="1"/>
  <c r="N3422" i="1"/>
  <c r="O3422" i="1"/>
  <c r="K3423" i="1"/>
  <c r="L3423" i="1"/>
  <c r="M3423" i="1"/>
  <c r="N3423" i="1"/>
  <c r="O3423" i="1"/>
  <c r="K3424" i="1"/>
  <c r="L3424" i="1"/>
  <c r="M3424" i="1"/>
  <c r="N3424" i="1"/>
  <c r="O3424" i="1"/>
  <c r="K3426" i="1"/>
  <c r="L3426" i="1"/>
  <c r="M3426" i="1"/>
  <c r="N3426" i="1"/>
  <c r="O3426" i="1"/>
  <c r="K3427" i="1"/>
  <c r="L3427" i="1"/>
  <c r="M3427" i="1"/>
  <c r="N3427" i="1"/>
  <c r="O3427" i="1"/>
  <c r="K3428" i="1"/>
  <c r="L3428" i="1"/>
  <c r="M3428" i="1"/>
  <c r="N3428" i="1"/>
  <c r="O3428" i="1"/>
  <c r="K3429" i="1"/>
  <c r="L3429" i="1"/>
  <c r="M3429" i="1"/>
  <c r="N3429" i="1"/>
  <c r="O3429" i="1"/>
  <c r="K3430" i="1"/>
  <c r="L3430" i="1"/>
  <c r="M3430" i="1"/>
  <c r="N3430" i="1"/>
  <c r="O3430" i="1"/>
  <c r="K3431" i="1"/>
  <c r="L3431" i="1"/>
  <c r="M3431" i="1"/>
  <c r="N3431" i="1"/>
  <c r="O3431" i="1"/>
  <c r="K3432" i="1"/>
  <c r="L3432" i="1"/>
  <c r="M3432" i="1"/>
  <c r="N3432" i="1"/>
  <c r="O3432" i="1"/>
  <c r="K3433" i="1"/>
  <c r="L3433" i="1"/>
  <c r="M3433" i="1"/>
  <c r="N3433" i="1"/>
  <c r="O3433" i="1"/>
  <c r="K3436" i="1"/>
  <c r="L3436" i="1"/>
  <c r="M3436" i="1"/>
  <c r="N3436" i="1"/>
  <c r="O3436" i="1"/>
  <c r="K3437" i="1"/>
  <c r="L3437" i="1"/>
  <c r="M3437" i="1"/>
  <c r="N3437" i="1"/>
  <c r="O3437" i="1"/>
  <c r="K3438" i="1"/>
  <c r="L3438" i="1"/>
  <c r="M3438" i="1"/>
  <c r="N3438" i="1"/>
  <c r="O3438" i="1"/>
  <c r="K3439" i="1"/>
  <c r="L3439" i="1"/>
  <c r="M3439" i="1"/>
  <c r="N3439" i="1"/>
  <c r="O3439" i="1"/>
  <c r="K3440" i="1"/>
  <c r="L3440" i="1"/>
  <c r="M3440" i="1"/>
  <c r="N3440" i="1"/>
  <c r="O3440" i="1"/>
  <c r="K3441" i="1"/>
  <c r="L3441" i="1"/>
  <c r="M3441" i="1"/>
  <c r="N3441" i="1"/>
  <c r="O3441" i="1"/>
  <c r="K3442" i="1"/>
  <c r="L3442" i="1"/>
  <c r="M3442" i="1"/>
  <c r="N3442" i="1"/>
  <c r="O3442" i="1"/>
  <c r="K3443" i="1"/>
  <c r="L3443" i="1"/>
  <c r="M3443" i="1"/>
  <c r="N3443" i="1"/>
  <c r="O3443" i="1"/>
  <c r="K3444" i="1"/>
  <c r="L3444" i="1"/>
  <c r="M3444" i="1"/>
  <c r="N3444" i="1"/>
  <c r="O3444" i="1"/>
  <c r="K3445" i="1"/>
  <c r="L3445" i="1"/>
  <c r="M3445" i="1"/>
  <c r="N3445" i="1"/>
  <c r="O3445" i="1"/>
  <c r="K3446" i="1"/>
  <c r="L3446" i="1"/>
  <c r="M3446" i="1"/>
  <c r="N3446" i="1"/>
  <c r="O3446" i="1"/>
  <c r="K3447" i="1"/>
  <c r="L3447" i="1"/>
  <c r="M3447" i="1"/>
  <c r="N3447" i="1"/>
  <c r="O3447" i="1"/>
  <c r="K3449" i="1"/>
  <c r="L3449" i="1"/>
  <c r="M3449" i="1"/>
  <c r="N3449" i="1"/>
  <c r="O3449" i="1"/>
  <c r="K3450" i="1"/>
  <c r="L3450" i="1"/>
  <c r="M3450" i="1"/>
  <c r="N3450" i="1"/>
  <c r="O3450" i="1"/>
  <c r="K3451" i="1"/>
  <c r="L3451" i="1"/>
  <c r="M3451" i="1"/>
  <c r="N3451" i="1"/>
  <c r="O3451" i="1"/>
  <c r="K3452" i="1"/>
  <c r="L3452" i="1"/>
  <c r="M3452" i="1"/>
  <c r="N3452" i="1"/>
  <c r="O3452" i="1"/>
  <c r="K3453" i="1"/>
  <c r="L3453" i="1"/>
  <c r="M3453" i="1"/>
  <c r="N3453" i="1"/>
  <c r="O3453" i="1"/>
  <c r="K3454" i="1"/>
  <c r="L3454" i="1"/>
  <c r="M3454" i="1"/>
  <c r="N3454" i="1"/>
  <c r="O3454" i="1"/>
  <c r="K3455" i="1"/>
  <c r="L3455" i="1"/>
  <c r="M3455" i="1"/>
  <c r="N3455" i="1"/>
  <c r="O3455" i="1"/>
  <c r="K3456" i="1"/>
  <c r="L3456" i="1"/>
  <c r="M3456" i="1"/>
  <c r="N3456" i="1"/>
  <c r="O3456" i="1"/>
  <c r="K3457" i="1"/>
  <c r="L3457" i="1"/>
  <c r="M3457" i="1"/>
  <c r="N3457" i="1"/>
  <c r="O3457" i="1"/>
  <c r="K3458" i="1"/>
  <c r="L3458" i="1"/>
  <c r="M3458" i="1"/>
  <c r="N3458" i="1"/>
  <c r="O3458" i="1"/>
  <c r="K3459" i="1"/>
  <c r="L3459" i="1"/>
  <c r="M3459" i="1"/>
  <c r="N3459" i="1"/>
  <c r="O3459" i="1"/>
  <c r="K3460" i="1"/>
  <c r="L3460" i="1"/>
  <c r="M3460" i="1"/>
  <c r="N3460" i="1"/>
  <c r="O3460" i="1"/>
  <c r="K3461" i="1"/>
  <c r="L3461" i="1"/>
  <c r="M3461" i="1"/>
  <c r="N3461" i="1"/>
  <c r="O3461" i="1"/>
  <c r="K3462" i="1"/>
  <c r="L3462" i="1"/>
  <c r="M3462" i="1"/>
  <c r="N3462" i="1"/>
  <c r="O3462" i="1"/>
  <c r="K3464" i="1"/>
  <c r="L3464" i="1"/>
  <c r="M3464" i="1"/>
  <c r="N3464" i="1"/>
  <c r="O3464" i="1"/>
  <c r="K3465" i="1"/>
  <c r="L3465" i="1"/>
  <c r="M3465" i="1"/>
  <c r="N3465" i="1"/>
  <c r="O3465" i="1"/>
  <c r="K3466" i="1"/>
  <c r="L3466" i="1"/>
  <c r="M3466" i="1"/>
  <c r="N3466" i="1"/>
  <c r="O3466" i="1"/>
  <c r="K3467" i="1"/>
  <c r="L3467" i="1"/>
  <c r="M3467" i="1"/>
  <c r="N3467" i="1"/>
  <c r="O3467" i="1"/>
  <c r="K3470" i="1"/>
  <c r="L3470" i="1"/>
  <c r="M3470" i="1"/>
  <c r="N3470" i="1"/>
  <c r="O3470" i="1"/>
  <c r="K3471" i="1"/>
  <c r="L3471" i="1"/>
  <c r="M3471" i="1"/>
  <c r="N3471" i="1"/>
  <c r="O3471" i="1"/>
  <c r="K3472" i="1"/>
  <c r="L3472" i="1"/>
  <c r="M3472" i="1"/>
  <c r="N3472" i="1"/>
  <c r="O3472" i="1"/>
  <c r="K3473" i="1"/>
  <c r="L3473" i="1"/>
  <c r="M3473" i="1"/>
  <c r="N3473" i="1"/>
  <c r="O3473" i="1"/>
  <c r="K3474" i="1"/>
  <c r="L3474" i="1"/>
  <c r="M3474" i="1"/>
  <c r="N3474" i="1"/>
  <c r="O3474" i="1"/>
  <c r="K3478" i="1"/>
  <c r="L3478" i="1"/>
  <c r="M3478" i="1"/>
  <c r="N3478" i="1"/>
  <c r="O3478" i="1"/>
  <c r="K3479" i="1"/>
  <c r="L3479" i="1"/>
  <c r="M3479" i="1"/>
  <c r="N3479" i="1"/>
  <c r="O3479" i="1"/>
  <c r="K3480" i="1"/>
  <c r="L3480" i="1"/>
  <c r="M3480" i="1"/>
  <c r="N3480" i="1"/>
  <c r="O3480" i="1"/>
  <c r="K3481" i="1"/>
  <c r="L3481" i="1"/>
  <c r="M3481" i="1"/>
  <c r="N3481" i="1"/>
  <c r="O3481" i="1"/>
  <c r="K3482" i="1"/>
  <c r="L3482" i="1"/>
  <c r="M3482" i="1"/>
  <c r="N3482" i="1"/>
  <c r="O3482" i="1"/>
  <c r="K3483" i="1"/>
  <c r="L3483" i="1"/>
  <c r="M3483" i="1"/>
  <c r="N3483" i="1"/>
  <c r="O3483" i="1"/>
  <c r="K3484" i="1"/>
  <c r="L3484" i="1"/>
  <c r="M3484" i="1"/>
  <c r="N3484" i="1"/>
  <c r="O3484" i="1"/>
  <c r="K3485" i="1"/>
  <c r="L3485" i="1"/>
  <c r="M3485" i="1"/>
  <c r="N3485" i="1"/>
  <c r="O3485" i="1"/>
  <c r="K3486" i="1"/>
  <c r="L3486" i="1"/>
  <c r="M3486" i="1"/>
  <c r="N3486" i="1"/>
  <c r="O3486" i="1"/>
  <c r="K3487" i="1"/>
  <c r="L3487" i="1"/>
  <c r="M3487" i="1"/>
  <c r="N3487" i="1"/>
  <c r="O3487" i="1"/>
  <c r="K3488" i="1"/>
  <c r="L3488" i="1"/>
  <c r="M3488" i="1"/>
  <c r="N3488" i="1"/>
  <c r="O3488" i="1"/>
  <c r="K3489" i="1"/>
  <c r="L3489" i="1"/>
  <c r="M3489" i="1"/>
  <c r="N3489" i="1"/>
  <c r="O3489" i="1"/>
  <c r="K3490" i="1"/>
  <c r="L3490" i="1"/>
  <c r="M3490" i="1"/>
  <c r="N3490" i="1"/>
  <c r="O3490" i="1"/>
  <c r="K3491" i="1"/>
  <c r="L3491" i="1"/>
  <c r="M3491" i="1"/>
  <c r="N3491" i="1"/>
  <c r="O3491" i="1"/>
  <c r="K3492" i="1"/>
  <c r="L3492" i="1"/>
  <c r="M3492" i="1"/>
  <c r="N3492" i="1"/>
  <c r="O3492" i="1"/>
  <c r="K3493" i="1"/>
  <c r="L3493" i="1"/>
  <c r="M3493" i="1"/>
  <c r="N3493" i="1"/>
  <c r="O3493" i="1"/>
  <c r="K3495" i="1"/>
  <c r="L3495" i="1"/>
  <c r="M3495" i="1"/>
  <c r="N3495" i="1"/>
  <c r="O3495" i="1"/>
  <c r="K3496" i="1"/>
  <c r="L3496" i="1"/>
  <c r="M3496" i="1"/>
  <c r="N3496" i="1"/>
  <c r="O3496" i="1"/>
  <c r="K3497" i="1"/>
  <c r="L3497" i="1"/>
  <c r="M3497" i="1"/>
  <c r="N3497" i="1"/>
  <c r="O3497" i="1"/>
  <c r="K3498" i="1"/>
  <c r="L3498" i="1"/>
  <c r="M3498" i="1"/>
  <c r="N3498" i="1"/>
  <c r="O3498" i="1"/>
  <c r="K3499" i="1"/>
  <c r="L3499" i="1"/>
  <c r="M3499" i="1"/>
  <c r="N3499" i="1"/>
  <c r="O3499" i="1"/>
  <c r="K3500" i="1"/>
  <c r="L3500" i="1"/>
  <c r="M3500" i="1"/>
  <c r="N3500" i="1"/>
  <c r="O3500" i="1"/>
  <c r="K3501" i="1"/>
  <c r="L3501" i="1"/>
  <c r="M3501" i="1"/>
  <c r="N3501" i="1"/>
  <c r="O3501" i="1"/>
  <c r="K3502" i="1"/>
  <c r="L3502" i="1"/>
  <c r="M3502" i="1"/>
  <c r="N3502" i="1"/>
  <c r="O3502" i="1"/>
  <c r="K3503" i="1"/>
  <c r="L3503" i="1"/>
  <c r="M3503" i="1"/>
  <c r="N3503" i="1"/>
  <c r="O3503" i="1"/>
  <c r="K3504" i="1"/>
  <c r="L3504" i="1"/>
  <c r="M3504" i="1"/>
  <c r="N3504" i="1"/>
  <c r="O3504" i="1"/>
  <c r="K3505" i="1"/>
  <c r="L3505" i="1"/>
  <c r="M3505" i="1"/>
  <c r="N3505" i="1"/>
  <c r="O3505" i="1"/>
  <c r="K3506" i="1"/>
  <c r="L3506" i="1"/>
  <c r="M3506" i="1"/>
  <c r="N3506" i="1"/>
  <c r="O3506" i="1"/>
  <c r="K3507" i="1"/>
  <c r="L3507" i="1"/>
  <c r="M3507" i="1"/>
  <c r="N3507" i="1"/>
  <c r="O3507" i="1"/>
  <c r="K3508" i="1"/>
  <c r="L3508" i="1"/>
  <c r="M3508" i="1"/>
  <c r="N3508" i="1"/>
  <c r="O3508" i="1"/>
  <c r="K3509" i="1"/>
  <c r="L3509" i="1"/>
  <c r="M3509" i="1"/>
  <c r="N3509" i="1"/>
  <c r="O3509" i="1"/>
  <c r="K3510" i="1"/>
  <c r="L3510" i="1"/>
  <c r="M3510" i="1"/>
  <c r="N3510" i="1"/>
  <c r="O3510" i="1"/>
  <c r="K3511" i="1"/>
  <c r="L3511" i="1"/>
  <c r="M3511" i="1"/>
  <c r="N3511" i="1"/>
  <c r="O3511" i="1"/>
  <c r="K3512" i="1"/>
  <c r="L3512" i="1"/>
  <c r="M3512" i="1"/>
  <c r="N3512" i="1"/>
  <c r="O3512" i="1"/>
  <c r="K3513" i="1"/>
  <c r="L3513" i="1"/>
  <c r="M3513" i="1"/>
  <c r="N3513" i="1"/>
  <c r="O3513" i="1"/>
  <c r="K3514" i="1"/>
  <c r="L3514" i="1"/>
  <c r="M3514" i="1"/>
  <c r="N3514" i="1"/>
  <c r="O3514" i="1"/>
  <c r="K3515" i="1"/>
  <c r="L3515" i="1"/>
  <c r="M3515" i="1"/>
  <c r="N3515" i="1"/>
  <c r="O3515" i="1"/>
  <c r="K3516" i="1"/>
  <c r="L3516" i="1"/>
  <c r="M3516" i="1"/>
  <c r="N3516" i="1"/>
  <c r="O3516" i="1"/>
  <c r="K3517" i="1"/>
  <c r="L3517" i="1"/>
  <c r="M3517" i="1"/>
  <c r="N3517" i="1"/>
  <c r="O3517" i="1"/>
  <c r="K3518" i="1"/>
  <c r="L3518" i="1"/>
  <c r="M3518" i="1"/>
  <c r="N3518" i="1"/>
  <c r="O3518" i="1"/>
  <c r="K3519" i="1"/>
  <c r="L3519" i="1"/>
  <c r="M3519" i="1"/>
  <c r="N3519" i="1"/>
  <c r="O3519" i="1"/>
  <c r="K3521" i="1"/>
  <c r="L3521" i="1"/>
  <c r="M3521" i="1"/>
  <c r="N3521" i="1"/>
  <c r="O3521" i="1"/>
  <c r="K3522" i="1"/>
  <c r="L3522" i="1"/>
  <c r="M3522" i="1"/>
  <c r="N3522" i="1"/>
  <c r="O3522" i="1"/>
  <c r="K3523" i="1"/>
  <c r="L3523" i="1"/>
  <c r="M3523" i="1"/>
  <c r="N3523" i="1"/>
  <c r="O3523" i="1"/>
  <c r="K3524" i="1"/>
  <c r="L3524" i="1"/>
  <c r="M3524" i="1"/>
  <c r="N3524" i="1"/>
  <c r="O3524" i="1"/>
  <c r="K3525" i="1"/>
  <c r="L3525" i="1"/>
  <c r="M3525" i="1"/>
  <c r="N3525" i="1"/>
  <c r="O3525" i="1"/>
  <c r="K3526" i="1"/>
  <c r="L3526" i="1"/>
  <c r="M3526" i="1"/>
  <c r="N3526" i="1"/>
  <c r="O3526" i="1"/>
  <c r="K3527" i="1"/>
  <c r="L3527" i="1"/>
  <c r="M3527" i="1"/>
  <c r="N3527" i="1"/>
  <c r="O3527" i="1"/>
  <c r="K3528" i="1"/>
  <c r="L3528" i="1"/>
  <c r="M3528" i="1"/>
  <c r="N3528" i="1"/>
  <c r="O3528" i="1"/>
  <c r="K3530" i="1"/>
  <c r="L3530" i="1"/>
  <c r="M3530" i="1"/>
  <c r="N3530" i="1"/>
  <c r="O3530" i="1"/>
  <c r="K3531" i="1"/>
  <c r="L3531" i="1"/>
  <c r="M3531" i="1"/>
  <c r="N3531" i="1"/>
  <c r="O3531" i="1"/>
  <c r="K3532" i="1"/>
  <c r="L3532" i="1"/>
  <c r="M3532" i="1"/>
  <c r="N3532" i="1"/>
  <c r="O3532" i="1"/>
  <c r="K3533" i="1"/>
  <c r="L3533" i="1"/>
  <c r="M3533" i="1"/>
  <c r="N3533" i="1"/>
  <c r="O3533" i="1"/>
  <c r="K3534" i="1"/>
  <c r="L3534" i="1"/>
  <c r="M3534" i="1"/>
  <c r="N3534" i="1"/>
  <c r="O3534" i="1"/>
  <c r="K3535" i="1"/>
  <c r="L3535" i="1"/>
  <c r="M3535" i="1"/>
  <c r="N3535" i="1"/>
  <c r="O3535" i="1"/>
  <c r="K3537" i="1"/>
  <c r="L3537" i="1"/>
  <c r="M3537" i="1"/>
  <c r="N3537" i="1"/>
  <c r="O3537" i="1"/>
  <c r="K3538" i="1"/>
  <c r="L3538" i="1"/>
  <c r="M3538" i="1"/>
  <c r="N3538" i="1"/>
  <c r="O3538" i="1"/>
  <c r="K3539" i="1"/>
  <c r="L3539" i="1"/>
  <c r="M3539" i="1"/>
  <c r="N3539" i="1"/>
  <c r="O3539" i="1"/>
  <c r="K3540" i="1"/>
  <c r="L3540" i="1"/>
  <c r="M3540" i="1"/>
  <c r="N3540" i="1"/>
  <c r="O3540" i="1"/>
  <c r="K3541" i="1"/>
  <c r="L3541" i="1"/>
  <c r="M3541" i="1"/>
  <c r="N3541" i="1"/>
  <c r="O3541" i="1"/>
  <c r="K3542" i="1"/>
  <c r="L3542" i="1"/>
  <c r="M3542" i="1"/>
  <c r="N3542" i="1"/>
  <c r="O3542" i="1"/>
  <c r="K3543" i="1"/>
  <c r="L3543" i="1"/>
  <c r="M3543" i="1"/>
  <c r="N3543" i="1"/>
  <c r="O3543" i="1"/>
  <c r="K3545" i="1"/>
  <c r="L3545" i="1"/>
  <c r="M3545" i="1"/>
  <c r="N3545" i="1"/>
  <c r="O3545" i="1"/>
  <c r="K3546" i="1"/>
  <c r="L3546" i="1"/>
  <c r="M3546" i="1"/>
  <c r="N3546" i="1"/>
  <c r="O3546" i="1"/>
  <c r="K3548" i="1"/>
  <c r="L3548" i="1"/>
  <c r="M3548" i="1"/>
  <c r="N3548" i="1"/>
  <c r="O3548" i="1"/>
  <c r="K3549" i="1"/>
  <c r="L3549" i="1"/>
  <c r="M3549" i="1"/>
  <c r="N3549" i="1"/>
  <c r="O3549" i="1"/>
  <c r="K3550" i="1"/>
  <c r="L3550" i="1"/>
  <c r="M3550" i="1"/>
  <c r="N3550" i="1"/>
  <c r="O3550" i="1"/>
  <c r="K3551" i="1"/>
  <c r="L3551" i="1"/>
  <c r="M3551" i="1"/>
  <c r="N3551" i="1"/>
  <c r="O3551" i="1"/>
  <c r="K3552" i="1"/>
  <c r="L3552" i="1"/>
  <c r="M3552" i="1"/>
  <c r="N3552" i="1"/>
  <c r="O3552" i="1"/>
  <c r="K3553" i="1"/>
  <c r="L3553" i="1"/>
  <c r="M3553" i="1"/>
  <c r="N3553" i="1"/>
  <c r="O3553" i="1"/>
  <c r="K3555" i="1"/>
  <c r="L3555" i="1"/>
  <c r="M3555" i="1"/>
  <c r="N3555" i="1"/>
  <c r="O3555" i="1"/>
  <c r="K3556" i="1"/>
  <c r="L3556" i="1"/>
  <c r="M3556" i="1"/>
  <c r="N3556" i="1"/>
  <c r="O3556" i="1"/>
  <c r="K3557" i="1"/>
  <c r="L3557" i="1"/>
  <c r="M3557" i="1"/>
  <c r="N3557" i="1"/>
  <c r="O3557" i="1"/>
  <c r="K3558" i="1"/>
  <c r="L3558" i="1"/>
  <c r="M3558" i="1"/>
  <c r="N3558" i="1"/>
  <c r="O3558" i="1"/>
  <c r="K3560" i="1"/>
  <c r="L3560" i="1"/>
  <c r="M3560" i="1"/>
  <c r="N3560" i="1"/>
  <c r="O3560" i="1"/>
  <c r="K3561" i="1"/>
  <c r="L3561" i="1"/>
  <c r="M3561" i="1"/>
  <c r="N3561" i="1"/>
  <c r="O3561" i="1"/>
  <c r="K3563" i="1"/>
  <c r="L3563" i="1"/>
  <c r="M3563" i="1"/>
  <c r="N3563" i="1"/>
  <c r="O3563" i="1"/>
  <c r="K3564" i="1"/>
  <c r="L3564" i="1"/>
  <c r="M3564" i="1"/>
  <c r="N3564" i="1"/>
  <c r="O3564" i="1"/>
  <c r="K3566" i="1"/>
  <c r="L3566" i="1"/>
  <c r="M3566" i="1"/>
  <c r="N3566" i="1"/>
  <c r="O3566" i="1"/>
  <c r="K3567" i="1"/>
  <c r="L3567" i="1"/>
  <c r="M3567" i="1"/>
  <c r="N3567" i="1"/>
  <c r="O3567" i="1"/>
  <c r="K3568" i="1"/>
  <c r="L3568" i="1"/>
  <c r="M3568" i="1"/>
  <c r="N3568" i="1"/>
  <c r="O3568" i="1"/>
  <c r="K3569" i="1"/>
  <c r="L3569" i="1"/>
  <c r="M3569" i="1"/>
  <c r="N3569" i="1"/>
  <c r="O3569" i="1"/>
  <c r="K3570" i="1"/>
  <c r="L3570" i="1"/>
  <c r="M3570" i="1"/>
  <c r="N3570" i="1"/>
  <c r="O3570" i="1"/>
  <c r="K3571" i="1"/>
  <c r="L3571" i="1"/>
  <c r="M3571" i="1"/>
  <c r="N3571" i="1"/>
  <c r="O3571" i="1"/>
  <c r="K3573" i="1"/>
  <c r="L3573" i="1"/>
  <c r="M3573" i="1"/>
  <c r="N3573" i="1"/>
  <c r="O3573" i="1"/>
  <c r="K3574" i="1"/>
  <c r="L3574" i="1"/>
  <c r="M3574" i="1"/>
  <c r="N3574" i="1"/>
  <c r="O3574" i="1"/>
  <c r="K3575" i="1"/>
  <c r="L3575" i="1"/>
  <c r="M3575" i="1"/>
  <c r="N3575" i="1"/>
  <c r="O3575" i="1"/>
  <c r="K3577" i="1"/>
  <c r="L3577" i="1"/>
  <c r="M3577" i="1"/>
  <c r="N3577" i="1"/>
  <c r="O3577" i="1"/>
  <c r="K3578" i="1"/>
  <c r="L3578" i="1"/>
  <c r="M3578" i="1"/>
  <c r="N3578" i="1"/>
  <c r="O3578" i="1"/>
  <c r="K3579" i="1"/>
  <c r="L3579" i="1"/>
  <c r="M3579" i="1"/>
  <c r="N3579" i="1"/>
  <c r="O3579" i="1"/>
  <c r="K3580" i="1"/>
  <c r="L3580" i="1"/>
  <c r="M3580" i="1"/>
  <c r="N3580" i="1"/>
  <c r="O3580" i="1"/>
  <c r="K3582" i="1"/>
  <c r="L3582" i="1"/>
  <c r="M3582" i="1"/>
  <c r="N3582" i="1"/>
  <c r="O3582" i="1"/>
  <c r="K3583" i="1"/>
  <c r="L3583" i="1"/>
  <c r="M3583" i="1"/>
  <c r="N3583" i="1"/>
  <c r="O3583" i="1"/>
  <c r="K3584" i="1"/>
  <c r="L3584" i="1"/>
  <c r="M3584" i="1"/>
  <c r="N3584" i="1"/>
  <c r="O3584" i="1"/>
  <c r="K3586" i="1"/>
  <c r="L3586" i="1"/>
  <c r="M3586" i="1"/>
  <c r="N3586" i="1"/>
  <c r="O3586" i="1"/>
  <c r="K3587" i="1"/>
  <c r="L3587" i="1"/>
  <c r="M3587" i="1"/>
  <c r="N3587" i="1"/>
  <c r="O3587" i="1"/>
  <c r="K3590" i="1"/>
  <c r="L3590" i="1"/>
  <c r="M3590" i="1"/>
  <c r="N3590" i="1"/>
  <c r="O3590" i="1"/>
  <c r="K3591" i="1"/>
  <c r="L3591" i="1"/>
  <c r="M3591" i="1"/>
  <c r="N3591" i="1"/>
  <c r="O3591" i="1"/>
  <c r="K3592" i="1"/>
  <c r="L3592" i="1"/>
  <c r="M3592" i="1"/>
  <c r="N3592" i="1"/>
  <c r="O3592" i="1"/>
  <c r="K3593" i="1"/>
  <c r="L3593" i="1"/>
  <c r="M3593" i="1"/>
  <c r="N3593" i="1"/>
  <c r="O3593" i="1"/>
  <c r="K3594" i="1"/>
  <c r="L3594" i="1"/>
  <c r="M3594" i="1"/>
  <c r="N3594" i="1"/>
  <c r="O3594" i="1"/>
  <c r="K3595" i="1"/>
  <c r="L3595" i="1"/>
  <c r="M3595" i="1"/>
  <c r="N3595" i="1"/>
  <c r="O3595" i="1"/>
  <c r="K3596" i="1"/>
  <c r="L3596" i="1"/>
  <c r="M3596" i="1"/>
  <c r="N3596" i="1"/>
  <c r="O3596" i="1"/>
  <c r="K3597" i="1"/>
  <c r="L3597" i="1"/>
  <c r="M3597" i="1"/>
  <c r="N3597" i="1"/>
  <c r="O3597" i="1"/>
  <c r="K3598" i="1"/>
  <c r="L3598" i="1"/>
  <c r="M3598" i="1"/>
  <c r="N3598" i="1"/>
  <c r="O3598" i="1"/>
  <c r="K3599" i="1"/>
  <c r="L3599" i="1"/>
  <c r="M3599" i="1"/>
  <c r="N3599" i="1"/>
  <c r="O3599" i="1"/>
  <c r="K3600" i="1"/>
  <c r="L3600" i="1"/>
  <c r="M3600" i="1"/>
  <c r="N3600" i="1"/>
  <c r="O3600" i="1"/>
  <c r="K3601" i="1"/>
  <c r="L3601" i="1"/>
  <c r="M3601" i="1"/>
  <c r="N3601" i="1"/>
  <c r="O3601" i="1"/>
  <c r="K3602" i="1"/>
  <c r="L3602" i="1"/>
  <c r="M3602" i="1"/>
  <c r="N3602" i="1"/>
  <c r="O3602" i="1"/>
  <c r="K3603" i="1"/>
  <c r="L3603" i="1"/>
  <c r="M3603" i="1"/>
  <c r="N3603" i="1"/>
  <c r="O3603" i="1"/>
  <c r="K3604" i="1"/>
  <c r="L3604" i="1"/>
  <c r="M3604" i="1"/>
  <c r="N3604" i="1"/>
  <c r="O3604" i="1"/>
  <c r="K3606" i="1"/>
  <c r="L3606" i="1"/>
  <c r="M3606" i="1"/>
  <c r="N3606" i="1"/>
  <c r="O3606" i="1"/>
  <c r="K3607" i="1"/>
  <c r="L3607" i="1"/>
  <c r="M3607" i="1"/>
  <c r="N3607" i="1"/>
  <c r="O3607" i="1"/>
  <c r="K3608" i="1"/>
  <c r="L3608" i="1"/>
  <c r="M3608" i="1"/>
  <c r="N3608" i="1"/>
  <c r="O3608" i="1"/>
  <c r="K3609" i="1"/>
  <c r="L3609" i="1"/>
  <c r="M3609" i="1"/>
  <c r="N3609" i="1"/>
  <c r="O3609" i="1"/>
  <c r="K3610" i="1"/>
  <c r="L3610" i="1"/>
  <c r="M3610" i="1"/>
  <c r="N3610" i="1"/>
  <c r="O3610" i="1"/>
  <c r="K3611" i="1"/>
  <c r="L3611" i="1"/>
  <c r="M3611" i="1"/>
  <c r="N3611" i="1"/>
  <c r="O3611" i="1"/>
  <c r="K3612" i="1"/>
  <c r="L3612" i="1"/>
  <c r="M3612" i="1"/>
  <c r="N3612" i="1"/>
  <c r="O3612" i="1"/>
  <c r="K3613" i="1"/>
  <c r="L3613" i="1"/>
  <c r="M3613" i="1"/>
  <c r="N3613" i="1"/>
  <c r="O3613" i="1"/>
  <c r="K3614" i="1"/>
  <c r="L3614" i="1"/>
  <c r="M3614" i="1"/>
  <c r="N3614" i="1"/>
  <c r="O3614" i="1"/>
  <c r="K3615" i="1"/>
  <c r="L3615" i="1"/>
  <c r="M3615" i="1"/>
  <c r="N3615" i="1"/>
  <c r="O3615" i="1"/>
  <c r="K3616" i="1"/>
  <c r="L3616" i="1"/>
  <c r="M3616" i="1"/>
  <c r="N3616" i="1"/>
  <c r="O3616" i="1"/>
  <c r="K3617" i="1"/>
  <c r="L3617" i="1"/>
  <c r="M3617" i="1"/>
  <c r="N3617" i="1"/>
  <c r="O3617" i="1"/>
  <c r="K3620" i="1"/>
  <c r="L3620" i="1"/>
  <c r="M3620" i="1"/>
  <c r="N3620" i="1"/>
  <c r="O3620" i="1"/>
  <c r="K3621" i="1"/>
  <c r="L3621" i="1"/>
  <c r="M3621" i="1"/>
  <c r="N3621" i="1"/>
  <c r="O3621" i="1"/>
  <c r="K3622" i="1"/>
  <c r="L3622" i="1"/>
  <c r="M3622" i="1"/>
  <c r="N3622" i="1"/>
  <c r="O3622" i="1"/>
  <c r="K3623" i="1"/>
  <c r="L3623" i="1"/>
  <c r="M3623" i="1"/>
  <c r="N3623" i="1"/>
  <c r="O3623" i="1"/>
  <c r="K3624" i="1"/>
  <c r="L3624" i="1"/>
  <c r="M3624" i="1"/>
  <c r="N3624" i="1"/>
  <c r="O3624" i="1"/>
  <c r="K3625" i="1"/>
  <c r="L3625" i="1"/>
  <c r="M3625" i="1"/>
  <c r="N3625" i="1"/>
  <c r="O3625" i="1"/>
  <c r="K3626" i="1"/>
  <c r="L3626" i="1"/>
  <c r="M3626" i="1"/>
  <c r="N3626" i="1"/>
  <c r="O3626" i="1"/>
  <c r="K3627" i="1"/>
  <c r="L3627" i="1"/>
  <c r="M3627" i="1"/>
  <c r="N3627" i="1"/>
  <c r="O3627" i="1"/>
  <c r="K3628" i="1"/>
  <c r="L3628" i="1"/>
  <c r="M3628" i="1"/>
  <c r="N3628" i="1"/>
  <c r="O3628" i="1"/>
  <c r="K3629" i="1"/>
  <c r="L3629" i="1"/>
  <c r="M3629" i="1"/>
  <c r="N3629" i="1"/>
  <c r="O3629" i="1"/>
  <c r="K3630" i="1"/>
  <c r="L3630" i="1"/>
  <c r="M3630" i="1"/>
  <c r="N3630" i="1"/>
  <c r="O3630" i="1"/>
  <c r="K3631" i="1"/>
  <c r="L3631" i="1"/>
  <c r="M3631" i="1"/>
  <c r="N3631" i="1"/>
  <c r="O3631" i="1"/>
  <c r="K3632" i="1"/>
  <c r="L3632" i="1"/>
  <c r="M3632" i="1"/>
  <c r="N3632" i="1"/>
  <c r="O3632" i="1"/>
  <c r="K3633" i="1"/>
  <c r="L3633" i="1"/>
  <c r="M3633" i="1"/>
  <c r="N3633" i="1"/>
  <c r="O3633" i="1"/>
  <c r="K3635" i="1"/>
  <c r="L3635" i="1"/>
  <c r="M3635" i="1"/>
  <c r="N3635" i="1"/>
  <c r="O3635" i="1"/>
  <c r="K3636" i="1"/>
  <c r="L3636" i="1"/>
  <c r="M3636" i="1"/>
  <c r="N3636" i="1"/>
  <c r="O3636" i="1"/>
  <c r="K3637" i="1"/>
  <c r="L3637" i="1"/>
  <c r="M3637" i="1"/>
  <c r="N3637" i="1"/>
  <c r="O3637" i="1"/>
  <c r="K3638" i="1"/>
  <c r="L3638" i="1"/>
  <c r="M3638" i="1"/>
  <c r="N3638" i="1"/>
  <c r="O3638" i="1"/>
  <c r="K3639" i="1"/>
  <c r="L3639" i="1"/>
  <c r="M3639" i="1"/>
  <c r="N3639" i="1"/>
  <c r="O3639" i="1"/>
  <c r="K3641" i="1"/>
  <c r="L3641" i="1"/>
  <c r="M3641" i="1"/>
  <c r="N3641" i="1"/>
  <c r="O3641" i="1"/>
  <c r="K3642" i="1"/>
  <c r="L3642" i="1"/>
  <c r="M3642" i="1"/>
  <c r="N3642" i="1"/>
  <c r="O3642" i="1"/>
  <c r="K3643" i="1"/>
  <c r="L3643" i="1"/>
  <c r="M3643" i="1"/>
  <c r="N3643" i="1"/>
  <c r="O3643" i="1"/>
  <c r="K3644" i="1"/>
  <c r="L3644" i="1"/>
  <c r="M3644" i="1"/>
  <c r="N3644" i="1"/>
  <c r="O3644" i="1"/>
  <c r="K3645" i="1"/>
  <c r="L3645" i="1"/>
  <c r="M3645" i="1"/>
  <c r="N3645" i="1"/>
  <c r="O3645" i="1"/>
  <c r="K3646" i="1"/>
  <c r="L3646" i="1"/>
  <c r="M3646" i="1"/>
  <c r="N3646" i="1"/>
  <c r="O3646" i="1"/>
  <c r="K3647" i="1"/>
  <c r="L3647" i="1"/>
  <c r="M3647" i="1"/>
  <c r="N3647" i="1"/>
  <c r="O3647" i="1"/>
  <c r="K3648" i="1"/>
  <c r="L3648" i="1"/>
  <c r="M3648" i="1"/>
  <c r="N3648" i="1"/>
  <c r="O3648" i="1"/>
  <c r="K3649" i="1"/>
  <c r="L3649" i="1"/>
  <c r="M3649" i="1"/>
  <c r="N3649" i="1"/>
  <c r="O3649" i="1"/>
  <c r="K3650" i="1"/>
  <c r="L3650" i="1"/>
  <c r="M3650" i="1"/>
  <c r="N3650" i="1"/>
  <c r="O3650" i="1"/>
  <c r="K3651" i="1"/>
  <c r="L3651" i="1"/>
  <c r="M3651" i="1"/>
  <c r="N3651" i="1"/>
  <c r="O3651" i="1"/>
  <c r="K3652" i="1"/>
  <c r="L3652" i="1"/>
  <c r="M3652" i="1"/>
  <c r="N3652" i="1"/>
  <c r="O3652" i="1"/>
  <c r="K3653" i="1"/>
  <c r="L3653" i="1"/>
  <c r="M3653" i="1"/>
  <c r="N3653" i="1"/>
  <c r="O3653" i="1"/>
  <c r="K3654" i="1"/>
  <c r="L3654" i="1"/>
  <c r="M3654" i="1"/>
  <c r="N3654" i="1"/>
  <c r="O3654" i="1"/>
  <c r="K3655" i="1"/>
  <c r="L3655" i="1"/>
  <c r="M3655" i="1"/>
  <c r="N3655" i="1"/>
  <c r="O3655" i="1"/>
  <c r="K3656" i="1"/>
  <c r="L3656" i="1"/>
  <c r="M3656" i="1"/>
  <c r="N3656" i="1"/>
  <c r="O3656" i="1"/>
  <c r="K3657" i="1"/>
  <c r="L3657" i="1"/>
  <c r="M3657" i="1"/>
  <c r="N3657" i="1"/>
  <c r="O3657" i="1"/>
  <c r="K3658" i="1"/>
  <c r="L3658" i="1"/>
  <c r="M3658" i="1"/>
  <c r="N3658" i="1"/>
  <c r="O3658" i="1"/>
  <c r="K3659" i="1"/>
  <c r="L3659" i="1"/>
  <c r="M3659" i="1"/>
  <c r="N3659" i="1"/>
  <c r="O3659" i="1"/>
  <c r="K3663" i="1"/>
  <c r="L3663" i="1"/>
  <c r="M3663" i="1"/>
  <c r="N3663" i="1"/>
  <c r="O3663" i="1"/>
  <c r="K3664" i="1"/>
  <c r="L3664" i="1"/>
  <c r="M3664" i="1"/>
  <c r="N3664" i="1"/>
  <c r="O3664" i="1"/>
  <c r="K3665" i="1"/>
  <c r="L3665" i="1"/>
  <c r="M3665" i="1"/>
  <c r="N3665" i="1"/>
  <c r="O3665" i="1"/>
  <c r="K3666" i="1"/>
  <c r="L3666" i="1"/>
  <c r="M3666" i="1"/>
  <c r="N3666" i="1"/>
  <c r="O3666" i="1"/>
  <c r="K3667" i="1"/>
  <c r="L3667" i="1"/>
  <c r="M3667" i="1"/>
  <c r="N3667" i="1"/>
  <c r="O3667" i="1"/>
  <c r="K3668" i="1"/>
  <c r="L3668" i="1"/>
  <c r="M3668" i="1"/>
  <c r="N3668" i="1"/>
  <c r="O3668" i="1"/>
  <c r="K3669" i="1"/>
  <c r="L3669" i="1"/>
  <c r="M3669" i="1"/>
  <c r="N3669" i="1"/>
  <c r="O3669" i="1"/>
  <c r="K3670" i="1"/>
  <c r="L3670" i="1"/>
  <c r="M3670" i="1"/>
  <c r="N3670" i="1"/>
  <c r="O3670" i="1"/>
  <c r="K3671" i="1"/>
  <c r="L3671" i="1"/>
  <c r="M3671" i="1"/>
  <c r="N3671" i="1"/>
  <c r="O3671" i="1"/>
  <c r="K3673" i="1"/>
  <c r="L3673" i="1"/>
  <c r="M3673" i="1"/>
  <c r="N3673" i="1"/>
  <c r="O3673" i="1"/>
  <c r="K3674" i="1"/>
  <c r="L3674" i="1"/>
  <c r="M3674" i="1"/>
  <c r="N3674" i="1"/>
  <c r="O3674" i="1"/>
  <c r="K3675" i="1"/>
  <c r="L3675" i="1"/>
  <c r="M3675" i="1"/>
  <c r="N3675" i="1"/>
  <c r="O3675" i="1"/>
  <c r="K3676" i="1"/>
  <c r="L3676" i="1"/>
  <c r="M3676" i="1"/>
  <c r="N3676" i="1"/>
  <c r="O3676" i="1"/>
  <c r="K3677" i="1"/>
  <c r="L3677" i="1"/>
  <c r="M3677" i="1"/>
  <c r="N3677" i="1"/>
  <c r="O3677" i="1"/>
  <c r="K3678" i="1"/>
  <c r="L3678" i="1"/>
  <c r="M3678" i="1"/>
  <c r="N3678" i="1"/>
  <c r="O3678" i="1"/>
  <c r="K3679" i="1"/>
  <c r="L3679" i="1"/>
  <c r="M3679" i="1"/>
  <c r="N3679" i="1"/>
  <c r="O3679" i="1"/>
  <c r="K3680" i="1"/>
  <c r="L3680" i="1"/>
  <c r="M3680" i="1"/>
  <c r="N3680" i="1"/>
  <c r="O3680" i="1"/>
  <c r="K3682" i="1"/>
  <c r="L3682" i="1"/>
  <c r="M3682" i="1"/>
  <c r="N3682" i="1"/>
  <c r="O3682" i="1"/>
  <c r="K3684" i="1"/>
  <c r="L3684" i="1"/>
  <c r="M3684" i="1"/>
  <c r="N3684" i="1"/>
  <c r="O3684" i="1"/>
  <c r="K3685" i="1"/>
  <c r="L3685" i="1"/>
  <c r="M3685" i="1"/>
  <c r="N3685" i="1"/>
  <c r="O3685" i="1"/>
  <c r="K3686" i="1"/>
  <c r="L3686" i="1"/>
  <c r="M3686" i="1"/>
  <c r="N3686" i="1"/>
  <c r="O3686" i="1"/>
  <c r="K3687" i="1"/>
  <c r="L3687" i="1"/>
  <c r="M3687" i="1"/>
  <c r="N3687" i="1"/>
  <c r="O3687" i="1"/>
  <c r="K3688" i="1"/>
  <c r="L3688" i="1"/>
  <c r="M3688" i="1"/>
  <c r="N3688" i="1"/>
  <c r="O3688" i="1"/>
  <c r="K3690" i="1"/>
  <c r="L3690" i="1"/>
  <c r="M3690" i="1"/>
  <c r="N3690" i="1"/>
  <c r="O3690" i="1"/>
  <c r="K3691" i="1"/>
  <c r="L3691" i="1"/>
  <c r="M3691" i="1"/>
  <c r="N3691" i="1"/>
  <c r="O3691" i="1"/>
  <c r="K3692" i="1"/>
  <c r="L3692" i="1"/>
  <c r="M3692" i="1"/>
  <c r="N3692" i="1"/>
  <c r="O3692" i="1"/>
  <c r="K3693" i="1"/>
  <c r="L3693" i="1"/>
  <c r="M3693" i="1"/>
  <c r="N3693" i="1"/>
  <c r="O3693" i="1"/>
  <c r="K3695" i="1"/>
  <c r="L3695" i="1"/>
  <c r="M3695" i="1"/>
  <c r="N3695" i="1"/>
  <c r="O3695" i="1"/>
  <c r="K3696" i="1"/>
  <c r="L3696" i="1"/>
  <c r="M3696" i="1"/>
  <c r="N3696" i="1"/>
  <c r="O3696" i="1"/>
  <c r="K3697" i="1"/>
  <c r="L3697" i="1"/>
  <c r="M3697" i="1"/>
  <c r="N3697" i="1"/>
  <c r="O3697" i="1"/>
  <c r="K3698" i="1"/>
  <c r="L3698" i="1"/>
  <c r="M3698" i="1"/>
  <c r="N3698" i="1"/>
  <c r="O3698" i="1"/>
  <c r="K3699" i="1"/>
  <c r="L3699" i="1"/>
  <c r="M3699" i="1"/>
  <c r="N3699" i="1"/>
  <c r="O3699" i="1"/>
  <c r="K3700" i="1"/>
  <c r="L3700" i="1"/>
  <c r="M3700" i="1"/>
  <c r="N3700" i="1"/>
  <c r="O3700" i="1"/>
  <c r="K3701" i="1"/>
  <c r="L3701" i="1"/>
  <c r="M3701" i="1"/>
  <c r="N3701" i="1"/>
  <c r="O3701" i="1"/>
  <c r="K3702" i="1"/>
  <c r="L3702" i="1"/>
  <c r="M3702" i="1"/>
  <c r="N3702" i="1"/>
  <c r="O3702" i="1"/>
  <c r="K3703" i="1"/>
  <c r="L3703" i="1"/>
  <c r="M3703" i="1"/>
  <c r="N3703" i="1"/>
  <c r="O3703" i="1"/>
  <c r="K3705" i="1"/>
  <c r="L3705" i="1"/>
  <c r="M3705" i="1"/>
  <c r="N3705" i="1"/>
  <c r="O3705" i="1"/>
  <c r="K3706" i="1"/>
  <c r="L3706" i="1"/>
  <c r="M3706" i="1"/>
  <c r="N3706" i="1"/>
  <c r="O3706" i="1"/>
  <c r="K3707" i="1"/>
  <c r="L3707" i="1"/>
  <c r="M3707" i="1"/>
  <c r="N3707" i="1"/>
  <c r="O3707" i="1"/>
  <c r="K3708" i="1"/>
  <c r="L3708" i="1"/>
  <c r="M3708" i="1"/>
  <c r="N3708" i="1"/>
  <c r="O3708" i="1"/>
  <c r="K3709" i="1"/>
  <c r="L3709" i="1"/>
  <c r="M3709" i="1"/>
  <c r="N3709" i="1"/>
  <c r="O3709" i="1"/>
  <c r="K3710" i="1"/>
  <c r="L3710" i="1"/>
  <c r="M3710" i="1"/>
  <c r="N3710" i="1"/>
  <c r="O3710" i="1"/>
  <c r="K3711" i="1"/>
  <c r="L3711" i="1"/>
  <c r="M3711" i="1"/>
  <c r="N3711" i="1"/>
  <c r="O3711" i="1"/>
  <c r="K3714" i="1"/>
  <c r="L3714" i="1"/>
  <c r="M3714" i="1"/>
  <c r="N3714" i="1"/>
  <c r="O3714" i="1"/>
  <c r="K3715" i="1"/>
  <c r="L3715" i="1"/>
  <c r="M3715" i="1"/>
  <c r="N3715" i="1"/>
  <c r="O3715" i="1"/>
  <c r="K3716" i="1"/>
  <c r="L3716" i="1"/>
  <c r="M3716" i="1"/>
  <c r="N3716" i="1"/>
  <c r="O3716" i="1"/>
  <c r="K3717" i="1"/>
  <c r="L3717" i="1"/>
  <c r="M3717" i="1"/>
  <c r="N3717" i="1"/>
  <c r="O3717" i="1"/>
  <c r="K3719" i="1"/>
  <c r="L3719" i="1"/>
  <c r="M3719" i="1"/>
  <c r="N3719" i="1"/>
  <c r="O3719" i="1"/>
  <c r="K3720" i="1"/>
  <c r="L3720" i="1"/>
  <c r="M3720" i="1"/>
  <c r="N3720" i="1"/>
  <c r="O3720" i="1"/>
  <c r="K3721" i="1"/>
  <c r="L3721" i="1"/>
  <c r="M3721" i="1"/>
  <c r="N3721" i="1"/>
  <c r="O3721" i="1"/>
  <c r="K3722" i="1"/>
  <c r="L3722" i="1"/>
  <c r="M3722" i="1"/>
  <c r="N3722" i="1"/>
  <c r="O3722" i="1"/>
  <c r="K3723" i="1"/>
  <c r="L3723" i="1"/>
  <c r="M3723" i="1"/>
  <c r="N3723" i="1"/>
  <c r="O3723" i="1"/>
  <c r="K3726" i="1"/>
  <c r="L3726" i="1"/>
  <c r="M3726" i="1"/>
  <c r="N3726" i="1"/>
  <c r="O3726" i="1"/>
  <c r="K3727" i="1"/>
  <c r="L3727" i="1"/>
  <c r="M3727" i="1"/>
  <c r="N3727" i="1"/>
  <c r="O3727" i="1"/>
  <c r="K3728" i="1"/>
  <c r="L3728" i="1"/>
  <c r="M3728" i="1"/>
  <c r="N3728" i="1"/>
  <c r="O3728" i="1"/>
  <c r="K3729" i="1"/>
  <c r="L3729" i="1"/>
  <c r="M3729" i="1"/>
  <c r="N3729" i="1"/>
  <c r="O3729" i="1"/>
  <c r="K3730" i="1"/>
  <c r="L3730" i="1"/>
  <c r="M3730" i="1"/>
  <c r="N3730" i="1"/>
  <c r="O3730" i="1"/>
  <c r="K3731" i="1"/>
  <c r="L3731" i="1"/>
  <c r="M3731" i="1"/>
  <c r="N3731" i="1"/>
  <c r="O3731" i="1"/>
  <c r="K3732" i="1"/>
  <c r="L3732" i="1"/>
  <c r="M3732" i="1"/>
  <c r="N3732" i="1"/>
  <c r="O3732" i="1"/>
  <c r="K3733" i="1"/>
  <c r="L3733" i="1"/>
  <c r="M3733" i="1"/>
  <c r="N3733" i="1"/>
  <c r="O3733" i="1"/>
  <c r="K3735" i="1"/>
  <c r="L3735" i="1"/>
  <c r="M3735" i="1"/>
  <c r="N3735" i="1"/>
  <c r="O3735" i="1"/>
  <c r="K3736" i="1"/>
  <c r="L3736" i="1"/>
  <c r="M3736" i="1"/>
  <c r="N3736" i="1"/>
  <c r="O3736" i="1"/>
  <c r="K3737" i="1"/>
  <c r="L3737" i="1"/>
  <c r="M3737" i="1"/>
  <c r="N3737" i="1"/>
  <c r="O3737" i="1"/>
  <c r="K3738" i="1"/>
  <c r="L3738" i="1"/>
  <c r="M3738" i="1"/>
  <c r="N3738" i="1"/>
  <c r="O3738" i="1"/>
  <c r="K3739" i="1"/>
  <c r="L3739" i="1"/>
  <c r="M3739" i="1"/>
  <c r="N3739" i="1"/>
  <c r="O3739" i="1"/>
  <c r="K3740" i="1"/>
  <c r="L3740" i="1"/>
  <c r="M3740" i="1"/>
  <c r="N3740" i="1"/>
  <c r="O3740" i="1"/>
  <c r="K3741" i="1"/>
  <c r="L3741" i="1"/>
  <c r="M3741" i="1"/>
  <c r="N3741" i="1"/>
  <c r="O3741" i="1"/>
  <c r="K3742" i="1"/>
  <c r="L3742" i="1"/>
  <c r="M3742" i="1"/>
  <c r="N3742" i="1"/>
  <c r="O3742" i="1"/>
  <c r="K3743" i="1"/>
  <c r="L3743" i="1"/>
  <c r="M3743" i="1"/>
  <c r="N3743" i="1"/>
  <c r="O3743" i="1"/>
  <c r="K3744" i="1"/>
  <c r="L3744" i="1"/>
  <c r="M3744" i="1"/>
  <c r="N3744" i="1"/>
  <c r="O3744" i="1"/>
  <c r="K3745" i="1"/>
  <c r="L3745" i="1"/>
  <c r="M3745" i="1"/>
  <c r="N3745" i="1"/>
  <c r="O3745" i="1"/>
  <c r="K3747" i="1"/>
  <c r="L3747" i="1"/>
  <c r="M3747" i="1"/>
  <c r="N3747" i="1"/>
  <c r="O3747" i="1"/>
  <c r="K3748" i="1"/>
  <c r="L3748" i="1"/>
  <c r="M3748" i="1"/>
  <c r="N3748" i="1"/>
  <c r="O3748" i="1"/>
  <c r="K3749" i="1"/>
  <c r="L3749" i="1"/>
  <c r="M3749" i="1"/>
  <c r="N3749" i="1"/>
  <c r="O3749" i="1"/>
  <c r="K3750" i="1"/>
  <c r="L3750" i="1"/>
  <c r="M3750" i="1"/>
  <c r="N3750" i="1"/>
  <c r="O3750" i="1"/>
  <c r="K3751" i="1"/>
  <c r="L3751" i="1"/>
  <c r="M3751" i="1"/>
  <c r="N3751" i="1"/>
  <c r="O3751" i="1"/>
  <c r="K3752" i="1"/>
  <c r="L3752" i="1"/>
  <c r="M3752" i="1"/>
  <c r="N3752" i="1"/>
  <c r="O3752" i="1"/>
  <c r="K3754" i="1"/>
  <c r="L3754" i="1"/>
  <c r="M3754" i="1"/>
  <c r="N3754" i="1"/>
  <c r="O3754" i="1"/>
  <c r="K3755" i="1"/>
  <c r="L3755" i="1"/>
  <c r="M3755" i="1"/>
  <c r="N3755" i="1"/>
  <c r="O3755" i="1"/>
  <c r="K3756" i="1"/>
  <c r="L3756" i="1"/>
  <c r="M3756" i="1"/>
  <c r="N3756" i="1"/>
  <c r="O3756" i="1"/>
  <c r="K3757" i="1"/>
  <c r="L3757" i="1"/>
  <c r="M3757" i="1"/>
  <c r="N3757" i="1"/>
  <c r="O3757" i="1"/>
  <c r="K3758" i="1"/>
  <c r="L3758" i="1"/>
  <c r="M3758" i="1"/>
  <c r="N3758" i="1"/>
  <c r="O3758" i="1"/>
  <c r="K3759" i="1"/>
  <c r="L3759" i="1"/>
  <c r="M3759" i="1"/>
  <c r="N3759" i="1"/>
  <c r="O3759" i="1"/>
  <c r="K3760" i="1"/>
  <c r="L3760" i="1"/>
  <c r="M3760" i="1"/>
  <c r="N3760" i="1"/>
  <c r="O3760" i="1"/>
  <c r="K3761" i="1"/>
  <c r="L3761" i="1"/>
  <c r="M3761" i="1"/>
  <c r="N3761" i="1"/>
  <c r="O3761" i="1"/>
  <c r="K3762" i="1"/>
  <c r="L3762" i="1"/>
  <c r="M3762" i="1"/>
  <c r="N3762" i="1"/>
  <c r="O3762" i="1"/>
  <c r="K3763" i="1"/>
  <c r="L3763" i="1"/>
  <c r="M3763" i="1"/>
  <c r="N3763" i="1"/>
  <c r="O3763" i="1"/>
  <c r="K3764" i="1"/>
  <c r="L3764" i="1"/>
  <c r="M3764" i="1"/>
  <c r="N3764" i="1"/>
  <c r="O3764" i="1"/>
  <c r="K3765" i="1"/>
  <c r="L3765" i="1"/>
  <c r="M3765" i="1"/>
  <c r="N3765" i="1"/>
  <c r="O3765" i="1"/>
  <c r="K3766" i="1"/>
  <c r="L3766" i="1"/>
  <c r="M3766" i="1"/>
  <c r="N3766" i="1"/>
  <c r="O3766" i="1"/>
  <c r="K3767" i="1"/>
  <c r="L3767" i="1"/>
  <c r="M3767" i="1"/>
  <c r="N3767" i="1"/>
  <c r="O3767" i="1"/>
  <c r="K3768" i="1"/>
  <c r="L3768" i="1"/>
  <c r="M3768" i="1"/>
  <c r="N3768" i="1"/>
  <c r="O3768" i="1"/>
  <c r="K3771" i="1"/>
  <c r="L3771" i="1"/>
  <c r="M3771" i="1"/>
  <c r="N3771" i="1"/>
  <c r="O3771" i="1"/>
  <c r="K3772" i="1"/>
  <c r="L3772" i="1"/>
  <c r="M3772" i="1"/>
  <c r="N3772" i="1"/>
  <c r="O3772" i="1"/>
  <c r="K3773" i="1"/>
  <c r="L3773" i="1"/>
  <c r="M3773" i="1"/>
  <c r="N3773" i="1"/>
  <c r="O3773" i="1"/>
  <c r="K3774" i="1"/>
  <c r="L3774" i="1"/>
  <c r="M3774" i="1"/>
  <c r="N3774" i="1"/>
  <c r="O3774" i="1"/>
  <c r="K3775" i="1"/>
  <c r="L3775" i="1"/>
  <c r="M3775" i="1"/>
  <c r="N3775" i="1"/>
  <c r="O3775" i="1"/>
  <c r="K3776" i="1"/>
  <c r="L3776" i="1"/>
  <c r="M3776" i="1"/>
  <c r="N3776" i="1"/>
  <c r="O3776" i="1"/>
  <c r="K3777" i="1"/>
  <c r="L3777" i="1"/>
  <c r="M3777" i="1"/>
  <c r="N3777" i="1"/>
  <c r="O3777" i="1"/>
  <c r="K3778" i="1"/>
  <c r="L3778" i="1"/>
  <c r="M3778" i="1"/>
  <c r="N3778" i="1"/>
  <c r="O3778" i="1"/>
  <c r="K3781" i="1"/>
  <c r="L3781" i="1"/>
  <c r="M3781" i="1"/>
  <c r="N3781" i="1"/>
  <c r="O3781" i="1"/>
  <c r="K3782" i="1"/>
  <c r="L3782" i="1"/>
  <c r="M3782" i="1"/>
  <c r="N3782" i="1"/>
  <c r="O3782" i="1"/>
  <c r="K3783" i="1"/>
  <c r="L3783" i="1"/>
  <c r="M3783" i="1"/>
  <c r="N3783" i="1"/>
  <c r="O3783" i="1"/>
  <c r="K3784" i="1"/>
  <c r="L3784" i="1"/>
  <c r="M3784" i="1"/>
  <c r="N3784" i="1"/>
  <c r="O3784" i="1"/>
  <c r="K3785" i="1"/>
  <c r="L3785" i="1"/>
  <c r="M3785" i="1"/>
  <c r="N3785" i="1"/>
  <c r="O3785" i="1"/>
  <c r="K3786" i="1"/>
  <c r="L3786" i="1"/>
  <c r="M3786" i="1"/>
  <c r="N3786" i="1"/>
  <c r="O3786" i="1"/>
  <c r="K3787" i="1"/>
  <c r="L3787" i="1"/>
  <c r="M3787" i="1"/>
  <c r="N3787" i="1"/>
  <c r="O3787" i="1"/>
  <c r="K3788" i="1"/>
  <c r="L3788" i="1"/>
  <c r="M3788" i="1"/>
  <c r="N3788" i="1"/>
  <c r="O3788" i="1"/>
  <c r="K3789" i="1"/>
  <c r="L3789" i="1"/>
  <c r="M3789" i="1"/>
  <c r="N3789" i="1"/>
  <c r="O3789" i="1"/>
  <c r="K3790" i="1"/>
  <c r="L3790" i="1"/>
  <c r="M3790" i="1"/>
  <c r="N3790" i="1"/>
  <c r="O3790" i="1"/>
  <c r="K3791" i="1"/>
  <c r="L3791" i="1"/>
  <c r="M3791" i="1"/>
  <c r="N3791" i="1"/>
  <c r="O3791" i="1"/>
  <c r="K3792" i="1"/>
  <c r="L3792" i="1"/>
  <c r="M3792" i="1"/>
  <c r="N3792" i="1"/>
  <c r="O3792" i="1"/>
  <c r="K3793" i="1"/>
  <c r="L3793" i="1"/>
  <c r="M3793" i="1"/>
  <c r="N3793" i="1"/>
  <c r="O3793" i="1"/>
  <c r="K3794" i="1"/>
  <c r="L3794" i="1"/>
  <c r="M3794" i="1"/>
  <c r="N3794" i="1"/>
  <c r="O3794" i="1"/>
  <c r="K3795" i="1"/>
  <c r="L3795" i="1"/>
  <c r="M3795" i="1"/>
  <c r="N3795" i="1"/>
  <c r="O3795" i="1"/>
  <c r="K3796" i="1"/>
  <c r="L3796" i="1"/>
  <c r="M3796" i="1"/>
  <c r="N3796" i="1"/>
  <c r="O3796" i="1"/>
  <c r="K3798" i="1"/>
  <c r="L3798" i="1"/>
  <c r="M3798" i="1"/>
  <c r="N3798" i="1"/>
  <c r="O3798" i="1"/>
  <c r="K3799" i="1"/>
  <c r="L3799" i="1"/>
  <c r="M3799" i="1"/>
  <c r="N3799" i="1"/>
  <c r="O3799" i="1"/>
  <c r="K3800" i="1"/>
  <c r="L3800" i="1"/>
  <c r="M3800" i="1"/>
  <c r="N3800" i="1"/>
  <c r="O3800" i="1"/>
  <c r="K3801" i="1"/>
  <c r="L3801" i="1"/>
  <c r="M3801" i="1"/>
  <c r="N3801" i="1"/>
  <c r="O3801" i="1"/>
  <c r="K3802" i="1"/>
  <c r="L3802" i="1"/>
  <c r="M3802" i="1"/>
  <c r="N3802" i="1"/>
  <c r="O3802" i="1"/>
  <c r="K3803" i="1"/>
  <c r="L3803" i="1"/>
  <c r="M3803" i="1"/>
  <c r="N3803" i="1"/>
  <c r="O3803" i="1"/>
  <c r="K3804" i="1"/>
  <c r="L3804" i="1"/>
  <c r="M3804" i="1"/>
  <c r="N3804" i="1"/>
  <c r="O3804" i="1"/>
  <c r="K3805" i="1"/>
  <c r="L3805" i="1"/>
  <c r="M3805" i="1"/>
  <c r="N3805" i="1"/>
  <c r="O3805" i="1"/>
  <c r="K3806" i="1"/>
  <c r="L3806" i="1"/>
  <c r="M3806" i="1"/>
  <c r="N3806" i="1"/>
  <c r="O3806" i="1"/>
  <c r="K3807" i="1"/>
  <c r="L3807" i="1"/>
  <c r="M3807" i="1"/>
  <c r="N3807" i="1"/>
  <c r="O3807" i="1"/>
  <c r="K3808" i="1"/>
  <c r="L3808" i="1"/>
  <c r="M3808" i="1"/>
  <c r="N3808" i="1"/>
  <c r="O3808" i="1"/>
  <c r="K3809" i="1"/>
  <c r="L3809" i="1"/>
  <c r="M3809" i="1"/>
  <c r="N3809" i="1"/>
  <c r="O3809" i="1"/>
  <c r="K3810" i="1"/>
  <c r="L3810" i="1"/>
  <c r="M3810" i="1"/>
  <c r="N3810" i="1"/>
  <c r="O3810" i="1"/>
  <c r="K3813" i="1"/>
  <c r="L3813" i="1"/>
  <c r="M3813" i="1"/>
  <c r="N3813" i="1"/>
  <c r="O3813" i="1"/>
  <c r="K3814" i="1"/>
  <c r="L3814" i="1"/>
  <c r="M3814" i="1"/>
  <c r="N3814" i="1"/>
  <c r="O3814" i="1"/>
  <c r="K3815" i="1"/>
  <c r="L3815" i="1"/>
  <c r="M3815" i="1"/>
  <c r="N3815" i="1"/>
  <c r="O3815" i="1"/>
  <c r="K3816" i="1"/>
  <c r="L3816" i="1"/>
  <c r="M3816" i="1"/>
  <c r="N3816" i="1"/>
  <c r="O3816" i="1"/>
  <c r="K3817" i="1"/>
  <c r="L3817" i="1"/>
  <c r="M3817" i="1"/>
  <c r="N3817" i="1"/>
  <c r="O3817" i="1"/>
  <c r="K3818" i="1"/>
  <c r="L3818" i="1"/>
  <c r="M3818" i="1"/>
  <c r="N3818" i="1"/>
  <c r="O3818" i="1"/>
  <c r="K3820" i="1"/>
  <c r="L3820" i="1"/>
  <c r="M3820" i="1"/>
  <c r="N3820" i="1"/>
  <c r="O3820" i="1"/>
  <c r="K3821" i="1"/>
  <c r="L3821" i="1"/>
  <c r="M3821" i="1"/>
  <c r="N3821" i="1"/>
  <c r="O3821" i="1"/>
  <c r="K3822" i="1"/>
  <c r="L3822" i="1"/>
  <c r="M3822" i="1"/>
  <c r="N3822" i="1"/>
  <c r="O3822" i="1"/>
  <c r="K3823" i="1"/>
  <c r="L3823" i="1"/>
  <c r="M3823" i="1"/>
  <c r="N3823" i="1"/>
  <c r="O3823" i="1"/>
  <c r="K3824" i="1"/>
  <c r="L3824" i="1"/>
  <c r="M3824" i="1"/>
  <c r="N3824" i="1"/>
  <c r="O3824" i="1"/>
  <c r="K3825" i="1"/>
  <c r="L3825" i="1"/>
  <c r="M3825" i="1"/>
  <c r="N3825" i="1"/>
  <c r="O3825" i="1"/>
  <c r="K3826" i="1"/>
  <c r="L3826" i="1"/>
  <c r="M3826" i="1"/>
  <c r="N3826" i="1"/>
  <c r="O3826" i="1"/>
  <c r="K3827" i="1"/>
  <c r="L3827" i="1"/>
  <c r="M3827" i="1"/>
  <c r="N3827" i="1"/>
  <c r="O3827" i="1"/>
  <c r="K3829" i="1"/>
  <c r="L3829" i="1"/>
  <c r="M3829" i="1"/>
  <c r="N3829" i="1"/>
  <c r="O3829" i="1"/>
  <c r="K3830" i="1"/>
  <c r="L3830" i="1"/>
  <c r="M3830" i="1"/>
  <c r="N3830" i="1"/>
  <c r="O3830" i="1"/>
  <c r="K3831" i="1"/>
  <c r="L3831" i="1"/>
  <c r="M3831" i="1"/>
  <c r="N3831" i="1"/>
  <c r="O3831" i="1"/>
  <c r="K3832" i="1"/>
  <c r="L3832" i="1"/>
  <c r="M3832" i="1"/>
  <c r="N3832" i="1"/>
  <c r="O3832" i="1"/>
  <c r="K3833" i="1"/>
  <c r="L3833" i="1"/>
  <c r="M3833" i="1"/>
  <c r="N3833" i="1"/>
  <c r="O3833" i="1"/>
  <c r="K3836" i="1"/>
  <c r="L3836" i="1"/>
  <c r="M3836" i="1"/>
  <c r="N3836" i="1"/>
  <c r="O3836" i="1"/>
  <c r="K3837" i="1"/>
  <c r="L3837" i="1"/>
  <c r="M3837" i="1"/>
  <c r="N3837" i="1"/>
  <c r="O3837" i="1"/>
  <c r="K3838" i="1"/>
  <c r="L3838" i="1"/>
  <c r="M3838" i="1"/>
  <c r="N3838" i="1"/>
  <c r="O3838" i="1"/>
  <c r="K3839" i="1"/>
  <c r="L3839" i="1"/>
  <c r="M3839" i="1"/>
  <c r="N3839" i="1"/>
  <c r="O3839" i="1"/>
  <c r="K3840" i="1"/>
  <c r="L3840" i="1"/>
  <c r="M3840" i="1"/>
  <c r="N3840" i="1"/>
  <c r="O3840" i="1"/>
  <c r="K3841" i="1"/>
  <c r="L3841" i="1"/>
  <c r="M3841" i="1"/>
  <c r="N3841" i="1"/>
  <c r="O3841" i="1"/>
  <c r="K3842" i="1"/>
  <c r="L3842" i="1"/>
  <c r="M3842" i="1"/>
  <c r="N3842" i="1"/>
  <c r="O3842" i="1"/>
  <c r="K3843" i="1"/>
  <c r="L3843" i="1"/>
  <c r="M3843" i="1"/>
  <c r="N3843" i="1"/>
  <c r="O3843" i="1"/>
  <c r="K3844" i="1"/>
  <c r="L3844" i="1"/>
  <c r="M3844" i="1"/>
  <c r="N3844" i="1"/>
  <c r="O3844" i="1"/>
  <c r="K3845" i="1"/>
  <c r="L3845" i="1"/>
  <c r="M3845" i="1"/>
  <c r="N3845" i="1"/>
  <c r="O3845" i="1"/>
  <c r="K3846" i="1"/>
  <c r="L3846" i="1"/>
  <c r="M3846" i="1"/>
  <c r="N3846" i="1"/>
  <c r="O3846" i="1"/>
  <c r="K3847" i="1"/>
  <c r="L3847" i="1"/>
  <c r="M3847" i="1"/>
  <c r="N3847" i="1"/>
  <c r="O3847" i="1"/>
  <c r="K3848" i="1"/>
  <c r="L3848" i="1"/>
  <c r="M3848" i="1"/>
  <c r="N3848" i="1"/>
  <c r="O3848" i="1"/>
  <c r="K3849" i="1"/>
  <c r="L3849" i="1"/>
  <c r="M3849" i="1"/>
  <c r="N3849" i="1"/>
  <c r="O3849" i="1"/>
  <c r="K3850" i="1"/>
  <c r="L3850" i="1"/>
  <c r="M3850" i="1"/>
  <c r="N3850" i="1"/>
  <c r="O3850" i="1"/>
  <c r="K3852" i="1"/>
  <c r="L3852" i="1"/>
  <c r="M3852" i="1"/>
  <c r="N3852" i="1"/>
  <c r="O3852" i="1"/>
  <c r="K3853" i="1"/>
  <c r="L3853" i="1"/>
  <c r="M3853" i="1"/>
  <c r="N3853" i="1"/>
  <c r="O3853" i="1"/>
  <c r="K3854" i="1"/>
  <c r="L3854" i="1"/>
  <c r="M3854" i="1"/>
  <c r="N3854" i="1"/>
  <c r="O3854" i="1"/>
  <c r="K3855" i="1"/>
  <c r="L3855" i="1"/>
  <c r="M3855" i="1"/>
  <c r="N3855" i="1"/>
  <c r="O3855" i="1"/>
  <c r="K3856" i="1"/>
  <c r="L3856" i="1"/>
  <c r="M3856" i="1"/>
  <c r="N3856" i="1"/>
  <c r="O3856" i="1"/>
  <c r="K3857" i="1"/>
  <c r="L3857" i="1"/>
  <c r="M3857" i="1"/>
  <c r="N3857" i="1"/>
  <c r="O3857" i="1"/>
  <c r="K3858" i="1"/>
  <c r="L3858" i="1"/>
  <c r="M3858" i="1"/>
  <c r="N3858" i="1"/>
  <c r="O3858" i="1"/>
  <c r="K3859" i="1"/>
  <c r="L3859" i="1"/>
  <c r="M3859" i="1"/>
  <c r="N3859" i="1"/>
  <c r="O3859" i="1"/>
  <c r="K3860" i="1"/>
  <c r="L3860" i="1"/>
  <c r="M3860" i="1"/>
  <c r="N3860" i="1"/>
  <c r="O3860" i="1"/>
  <c r="K3861" i="1"/>
  <c r="L3861" i="1"/>
  <c r="M3861" i="1"/>
  <c r="N3861" i="1"/>
  <c r="O3861" i="1"/>
  <c r="K3862" i="1"/>
  <c r="L3862" i="1"/>
  <c r="M3862" i="1"/>
  <c r="N3862" i="1"/>
  <c r="O3862" i="1"/>
  <c r="K3863" i="1"/>
  <c r="L3863" i="1"/>
  <c r="M3863" i="1"/>
  <c r="N3863" i="1"/>
  <c r="O3863" i="1"/>
  <c r="K3864" i="1"/>
  <c r="L3864" i="1"/>
  <c r="M3864" i="1"/>
  <c r="N3864" i="1"/>
  <c r="O3864" i="1"/>
  <c r="K3865" i="1"/>
  <c r="L3865" i="1"/>
  <c r="M3865" i="1"/>
  <c r="N3865" i="1"/>
  <c r="O3865" i="1"/>
  <c r="K3866" i="1"/>
  <c r="L3866" i="1"/>
  <c r="M3866" i="1"/>
  <c r="N3866" i="1"/>
  <c r="O3866" i="1"/>
  <c r="K3867" i="1"/>
  <c r="L3867" i="1"/>
  <c r="M3867" i="1"/>
  <c r="N3867" i="1"/>
  <c r="O3867" i="1"/>
  <c r="K3868" i="1"/>
  <c r="L3868" i="1"/>
  <c r="M3868" i="1"/>
  <c r="N3868" i="1"/>
  <c r="O3868" i="1"/>
  <c r="K3869" i="1"/>
  <c r="L3869" i="1"/>
  <c r="M3869" i="1"/>
  <c r="N3869" i="1"/>
  <c r="O3869" i="1"/>
  <c r="K3870" i="1"/>
  <c r="L3870" i="1"/>
  <c r="M3870" i="1"/>
  <c r="N3870" i="1"/>
  <c r="O3870" i="1"/>
  <c r="K3871" i="1"/>
  <c r="L3871" i="1"/>
  <c r="M3871" i="1"/>
  <c r="N3871" i="1"/>
  <c r="O3871" i="1"/>
  <c r="K3872" i="1"/>
  <c r="L3872" i="1"/>
  <c r="M3872" i="1"/>
  <c r="N3872" i="1"/>
  <c r="O3872" i="1"/>
  <c r="K3873" i="1"/>
  <c r="L3873" i="1"/>
  <c r="M3873" i="1"/>
  <c r="N3873" i="1"/>
  <c r="O3873" i="1"/>
  <c r="K3875" i="1"/>
  <c r="L3875" i="1"/>
  <c r="M3875" i="1"/>
  <c r="N3875" i="1"/>
  <c r="O3875" i="1"/>
  <c r="K3876" i="1"/>
  <c r="L3876" i="1"/>
  <c r="M3876" i="1"/>
  <c r="N3876" i="1"/>
  <c r="O3876" i="1"/>
  <c r="K3877" i="1"/>
  <c r="L3877" i="1"/>
  <c r="M3877" i="1"/>
  <c r="N3877" i="1"/>
  <c r="O3877" i="1"/>
  <c r="K3878" i="1"/>
  <c r="L3878" i="1"/>
  <c r="M3878" i="1"/>
  <c r="N3878" i="1"/>
  <c r="O3878" i="1"/>
  <c r="K3879" i="1"/>
  <c r="L3879" i="1"/>
  <c r="M3879" i="1"/>
  <c r="N3879" i="1"/>
  <c r="O3879" i="1"/>
  <c r="K3880" i="1"/>
  <c r="L3880" i="1"/>
  <c r="M3880" i="1"/>
  <c r="N3880" i="1"/>
  <c r="O3880" i="1"/>
  <c r="K3881" i="1"/>
  <c r="L3881" i="1"/>
  <c r="M3881" i="1"/>
  <c r="N3881" i="1"/>
  <c r="O3881" i="1"/>
  <c r="K3882" i="1"/>
  <c r="L3882" i="1"/>
  <c r="M3882" i="1"/>
  <c r="N3882" i="1"/>
  <c r="O3882" i="1"/>
  <c r="K3883" i="1"/>
  <c r="L3883" i="1"/>
  <c r="M3883" i="1"/>
  <c r="N3883" i="1"/>
  <c r="O3883" i="1"/>
  <c r="K3884" i="1"/>
  <c r="L3884" i="1"/>
  <c r="M3884" i="1"/>
  <c r="N3884" i="1"/>
  <c r="O3884" i="1"/>
  <c r="K3885" i="1"/>
  <c r="L3885" i="1"/>
  <c r="M3885" i="1"/>
  <c r="N3885" i="1"/>
  <c r="O3885" i="1"/>
  <c r="K3886" i="1"/>
  <c r="L3886" i="1"/>
  <c r="M3886" i="1"/>
  <c r="N3886" i="1"/>
  <c r="O3886" i="1"/>
  <c r="K3887" i="1"/>
  <c r="L3887" i="1"/>
  <c r="M3887" i="1"/>
  <c r="N3887" i="1"/>
  <c r="O3887" i="1"/>
  <c r="K3888" i="1"/>
  <c r="L3888" i="1"/>
  <c r="M3888" i="1"/>
  <c r="N3888" i="1"/>
  <c r="O3888" i="1"/>
  <c r="K3890" i="1"/>
  <c r="L3890" i="1"/>
  <c r="M3890" i="1"/>
  <c r="N3890" i="1"/>
  <c r="O3890" i="1"/>
  <c r="K3891" i="1"/>
  <c r="L3891" i="1"/>
  <c r="M3891" i="1"/>
  <c r="N3891" i="1"/>
  <c r="O3891" i="1"/>
  <c r="K3894" i="1"/>
  <c r="L3894" i="1"/>
  <c r="M3894" i="1"/>
  <c r="N3894" i="1"/>
  <c r="O3894" i="1"/>
  <c r="K3895" i="1"/>
  <c r="L3895" i="1"/>
  <c r="M3895" i="1"/>
  <c r="N3895" i="1"/>
  <c r="O3895" i="1"/>
  <c r="K3896" i="1"/>
  <c r="L3896" i="1"/>
  <c r="M3896" i="1"/>
  <c r="N3896" i="1"/>
  <c r="O3896" i="1"/>
  <c r="K3897" i="1"/>
  <c r="L3897" i="1"/>
  <c r="M3897" i="1"/>
  <c r="N3897" i="1"/>
  <c r="O3897" i="1"/>
  <c r="K3898" i="1"/>
  <c r="L3898" i="1"/>
  <c r="M3898" i="1"/>
  <c r="N3898" i="1"/>
  <c r="O3898" i="1"/>
  <c r="K3899" i="1"/>
  <c r="L3899" i="1"/>
  <c r="M3899" i="1"/>
  <c r="N3899" i="1"/>
  <c r="O3899" i="1"/>
  <c r="K3900" i="1"/>
  <c r="L3900" i="1"/>
  <c r="M3900" i="1"/>
  <c r="N3900" i="1"/>
  <c r="O3900" i="1"/>
  <c r="K3901" i="1"/>
  <c r="L3901" i="1"/>
  <c r="M3901" i="1"/>
  <c r="N3901" i="1"/>
  <c r="O3901" i="1"/>
  <c r="K3903" i="1"/>
  <c r="L3903" i="1"/>
  <c r="M3903" i="1"/>
  <c r="N3903" i="1"/>
  <c r="O3903" i="1"/>
  <c r="K3904" i="1"/>
  <c r="L3904" i="1"/>
  <c r="M3904" i="1"/>
  <c r="N3904" i="1"/>
  <c r="O3904" i="1"/>
  <c r="K3905" i="1"/>
  <c r="L3905" i="1"/>
  <c r="M3905" i="1"/>
  <c r="N3905" i="1"/>
  <c r="O3905" i="1"/>
  <c r="K3906" i="1"/>
  <c r="L3906" i="1"/>
  <c r="M3906" i="1"/>
  <c r="N3906" i="1"/>
  <c r="O3906" i="1"/>
  <c r="K3909" i="1"/>
  <c r="L3909" i="1"/>
  <c r="M3909" i="1"/>
  <c r="N3909" i="1"/>
  <c r="O3909" i="1"/>
  <c r="K3910" i="1"/>
  <c r="L3910" i="1"/>
  <c r="M3910" i="1"/>
  <c r="N3910" i="1"/>
  <c r="O3910" i="1"/>
  <c r="K3911" i="1"/>
  <c r="L3911" i="1"/>
  <c r="M3911" i="1"/>
  <c r="N3911" i="1"/>
  <c r="O3911" i="1"/>
  <c r="K3912" i="1"/>
  <c r="L3912" i="1"/>
  <c r="M3912" i="1"/>
  <c r="N3912" i="1"/>
  <c r="O3912" i="1"/>
  <c r="K3913" i="1"/>
  <c r="L3913" i="1"/>
  <c r="M3913" i="1"/>
  <c r="N3913" i="1"/>
  <c r="O3913" i="1"/>
  <c r="K3914" i="1"/>
  <c r="L3914" i="1"/>
  <c r="M3914" i="1"/>
  <c r="N3914" i="1"/>
  <c r="O3914" i="1"/>
  <c r="K3915" i="1"/>
  <c r="L3915" i="1"/>
  <c r="M3915" i="1"/>
  <c r="N3915" i="1"/>
  <c r="O3915" i="1"/>
  <c r="K3918" i="1"/>
  <c r="L3918" i="1"/>
  <c r="M3918" i="1"/>
  <c r="N3918" i="1"/>
  <c r="O3918" i="1"/>
  <c r="K3919" i="1"/>
  <c r="L3919" i="1"/>
  <c r="M3919" i="1"/>
  <c r="N3919" i="1"/>
  <c r="O3919" i="1"/>
  <c r="K3920" i="1"/>
  <c r="L3920" i="1"/>
  <c r="M3920" i="1"/>
  <c r="N3920" i="1"/>
  <c r="O3920" i="1"/>
  <c r="K3921" i="1"/>
  <c r="L3921" i="1"/>
  <c r="M3921" i="1"/>
  <c r="N3921" i="1"/>
  <c r="O3921" i="1"/>
  <c r="K3922" i="1"/>
  <c r="L3922" i="1"/>
  <c r="M3922" i="1"/>
  <c r="N3922" i="1"/>
  <c r="O3922" i="1"/>
  <c r="K3923" i="1"/>
  <c r="L3923" i="1"/>
  <c r="M3923" i="1"/>
  <c r="N3923" i="1"/>
  <c r="O3923" i="1"/>
  <c r="K3924" i="1"/>
  <c r="L3924" i="1"/>
  <c r="M3924" i="1"/>
  <c r="N3924" i="1"/>
  <c r="O3924" i="1"/>
  <c r="K3925" i="1"/>
  <c r="L3925" i="1"/>
  <c r="M3925" i="1"/>
  <c r="N3925" i="1"/>
  <c r="O3925" i="1"/>
  <c r="K3926" i="1"/>
  <c r="L3926" i="1"/>
  <c r="M3926" i="1"/>
  <c r="N3926" i="1"/>
  <c r="O3926" i="1"/>
  <c r="K3927" i="1"/>
  <c r="L3927" i="1"/>
  <c r="M3927" i="1"/>
  <c r="N3927" i="1"/>
  <c r="O3927" i="1"/>
  <c r="K3928" i="1"/>
  <c r="L3928" i="1"/>
  <c r="M3928" i="1"/>
  <c r="N3928" i="1"/>
  <c r="O3928" i="1"/>
  <c r="K3929" i="1"/>
  <c r="L3929" i="1"/>
  <c r="M3929" i="1"/>
  <c r="N3929" i="1"/>
  <c r="O3929" i="1"/>
  <c r="K3930" i="1"/>
  <c r="L3930" i="1"/>
  <c r="M3930" i="1"/>
  <c r="N3930" i="1"/>
  <c r="O3930" i="1"/>
  <c r="K3931" i="1"/>
  <c r="L3931" i="1"/>
  <c r="M3931" i="1"/>
  <c r="N3931" i="1"/>
  <c r="O3931" i="1"/>
  <c r="K3932" i="1"/>
  <c r="L3932" i="1"/>
  <c r="M3932" i="1"/>
  <c r="N3932" i="1"/>
  <c r="O3932" i="1"/>
  <c r="K3933" i="1"/>
  <c r="L3933" i="1"/>
  <c r="M3933" i="1"/>
  <c r="N3933" i="1"/>
  <c r="O3933" i="1"/>
  <c r="K3934" i="1"/>
  <c r="L3934" i="1"/>
  <c r="M3934" i="1"/>
  <c r="N3934" i="1"/>
  <c r="O3934" i="1"/>
  <c r="K3935" i="1"/>
  <c r="L3935" i="1"/>
  <c r="M3935" i="1"/>
  <c r="N3935" i="1"/>
  <c r="O3935" i="1"/>
  <c r="K3936" i="1"/>
  <c r="L3936" i="1"/>
  <c r="M3936" i="1"/>
  <c r="N3936" i="1"/>
  <c r="O3936" i="1"/>
  <c r="K3937" i="1"/>
  <c r="L3937" i="1"/>
  <c r="M3937" i="1"/>
  <c r="N3937" i="1"/>
  <c r="O3937" i="1"/>
  <c r="K3938" i="1"/>
  <c r="L3938" i="1"/>
  <c r="M3938" i="1"/>
  <c r="N3938" i="1"/>
  <c r="O3938" i="1"/>
  <c r="K3939" i="1"/>
  <c r="L3939" i="1"/>
  <c r="M3939" i="1"/>
  <c r="N3939" i="1"/>
  <c r="O3939" i="1"/>
  <c r="K3940" i="1"/>
  <c r="L3940" i="1"/>
  <c r="M3940" i="1"/>
  <c r="N3940" i="1"/>
  <c r="O3940" i="1"/>
  <c r="K3941" i="1"/>
  <c r="L3941" i="1"/>
  <c r="M3941" i="1"/>
  <c r="N3941" i="1"/>
  <c r="O3941" i="1"/>
  <c r="K3942" i="1"/>
  <c r="L3942" i="1"/>
  <c r="M3942" i="1"/>
  <c r="N3942" i="1"/>
  <c r="O3942" i="1"/>
  <c r="K3943" i="1"/>
  <c r="L3943" i="1"/>
  <c r="M3943" i="1"/>
  <c r="N3943" i="1"/>
  <c r="O3943" i="1"/>
  <c r="K3944" i="1"/>
  <c r="L3944" i="1"/>
  <c r="M3944" i="1"/>
  <c r="N3944" i="1"/>
  <c r="O3944" i="1"/>
  <c r="K3945" i="1"/>
  <c r="L3945" i="1"/>
  <c r="M3945" i="1"/>
  <c r="N3945" i="1"/>
  <c r="O3945" i="1"/>
  <c r="K3946" i="1"/>
  <c r="L3946" i="1"/>
  <c r="M3946" i="1"/>
  <c r="N3946" i="1"/>
  <c r="O3946" i="1"/>
  <c r="K3947" i="1"/>
  <c r="L3947" i="1"/>
  <c r="M3947" i="1"/>
  <c r="N3947" i="1"/>
  <c r="O3947" i="1"/>
  <c r="K3948" i="1"/>
  <c r="L3948" i="1"/>
  <c r="M3948" i="1"/>
  <c r="N3948" i="1"/>
  <c r="O3948" i="1"/>
  <c r="K3949" i="1"/>
  <c r="L3949" i="1"/>
  <c r="M3949" i="1"/>
  <c r="N3949" i="1"/>
  <c r="O3949" i="1"/>
  <c r="K3950" i="1"/>
  <c r="L3950" i="1"/>
  <c r="M3950" i="1"/>
  <c r="N3950" i="1"/>
  <c r="O3950" i="1"/>
  <c r="K3951" i="1"/>
  <c r="L3951" i="1"/>
  <c r="M3951" i="1"/>
  <c r="N3951" i="1"/>
  <c r="O3951" i="1"/>
  <c r="K3952" i="1"/>
  <c r="L3952" i="1"/>
  <c r="M3952" i="1"/>
  <c r="N3952" i="1"/>
  <c r="O3952" i="1"/>
  <c r="K3953" i="1"/>
  <c r="L3953" i="1"/>
  <c r="M3953" i="1"/>
  <c r="N3953" i="1"/>
  <c r="O3953" i="1"/>
  <c r="K3954" i="1"/>
  <c r="L3954" i="1"/>
  <c r="M3954" i="1"/>
  <c r="N3954" i="1"/>
  <c r="O3954" i="1"/>
  <c r="K3955" i="1"/>
  <c r="L3955" i="1"/>
  <c r="M3955" i="1"/>
  <c r="N3955" i="1"/>
  <c r="O3955" i="1"/>
  <c r="K3957" i="1"/>
  <c r="L3957" i="1"/>
  <c r="M3957" i="1"/>
  <c r="N3957" i="1"/>
  <c r="O3957" i="1"/>
  <c r="K3958" i="1"/>
  <c r="L3958" i="1"/>
  <c r="M3958" i="1"/>
  <c r="N3958" i="1"/>
  <c r="O3958" i="1"/>
  <c r="K3959" i="1"/>
  <c r="L3959" i="1"/>
  <c r="M3959" i="1"/>
  <c r="N3959" i="1"/>
  <c r="O3959" i="1"/>
  <c r="K3960" i="1"/>
  <c r="L3960" i="1"/>
  <c r="M3960" i="1"/>
  <c r="N3960" i="1"/>
  <c r="O3960" i="1"/>
  <c r="K3961" i="1"/>
  <c r="L3961" i="1"/>
  <c r="M3961" i="1"/>
  <c r="N3961" i="1"/>
  <c r="O3961" i="1"/>
  <c r="K3962" i="1"/>
  <c r="L3962" i="1"/>
  <c r="M3962" i="1"/>
  <c r="N3962" i="1"/>
  <c r="O3962" i="1"/>
  <c r="K3963" i="1"/>
  <c r="L3963" i="1"/>
  <c r="M3963" i="1"/>
  <c r="N3963" i="1"/>
  <c r="O3963" i="1"/>
  <c r="K3964" i="1"/>
  <c r="L3964" i="1"/>
  <c r="M3964" i="1"/>
  <c r="N3964" i="1"/>
  <c r="O3964" i="1"/>
  <c r="K3965" i="1"/>
  <c r="L3965" i="1"/>
  <c r="M3965" i="1"/>
  <c r="N3965" i="1"/>
  <c r="O3965" i="1"/>
  <c r="K3966" i="1"/>
  <c r="L3966" i="1"/>
  <c r="M3966" i="1"/>
  <c r="N3966" i="1"/>
  <c r="O3966" i="1"/>
  <c r="K3967" i="1"/>
  <c r="L3967" i="1"/>
  <c r="M3967" i="1"/>
  <c r="N3967" i="1"/>
  <c r="O3967" i="1"/>
  <c r="K3968" i="1"/>
  <c r="L3968" i="1"/>
  <c r="M3968" i="1"/>
  <c r="N3968" i="1"/>
  <c r="O3968" i="1"/>
  <c r="K3969" i="1"/>
  <c r="L3969" i="1"/>
  <c r="M3969" i="1"/>
  <c r="N3969" i="1"/>
  <c r="O3969" i="1"/>
  <c r="K3970" i="1"/>
  <c r="L3970" i="1"/>
  <c r="M3970" i="1"/>
  <c r="N3970" i="1"/>
  <c r="O3970" i="1"/>
  <c r="K3972" i="1"/>
  <c r="L3972" i="1"/>
  <c r="M3972" i="1"/>
  <c r="N3972" i="1"/>
  <c r="O3972" i="1"/>
  <c r="K3973" i="1"/>
  <c r="L3973" i="1"/>
  <c r="M3973" i="1"/>
  <c r="N3973" i="1"/>
  <c r="O3973" i="1"/>
  <c r="K3974" i="1"/>
  <c r="L3974" i="1"/>
  <c r="M3974" i="1"/>
  <c r="N3974" i="1"/>
  <c r="O3974" i="1"/>
  <c r="K3975" i="1"/>
  <c r="L3975" i="1"/>
  <c r="M3975" i="1"/>
  <c r="N3975" i="1"/>
  <c r="O3975" i="1"/>
  <c r="K3976" i="1"/>
  <c r="L3976" i="1"/>
  <c r="M3976" i="1"/>
  <c r="N3976" i="1"/>
  <c r="O3976" i="1"/>
  <c r="K3977" i="1"/>
  <c r="L3977" i="1"/>
  <c r="M3977" i="1"/>
  <c r="N3977" i="1"/>
  <c r="O3977" i="1"/>
  <c r="K3978" i="1"/>
  <c r="L3978" i="1"/>
  <c r="M3978" i="1"/>
  <c r="N3978" i="1"/>
  <c r="O3978" i="1"/>
  <c r="K3979" i="1"/>
  <c r="L3979" i="1"/>
  <c r="M3979" i="1"/>
  <c r="N3979" i="1"/>
  <c r="O3979" i="1"/>
  <c r="K3980" i="1"/>
  <c r="L3980" i="1"/>
  <c r="M3980" i="1"/>
  <c r="N3980" i="1"/>
  <c r="O3980" i="1"/>
  <c r="K3981" i="1"/>
  <c r="L3981" i="1"/>
  <c r="M3981" i="1"/>
  <c r="N3981" i="1"/>
  <c r="O3981" i="1"/>
  <c r="K3982" i="1"/>
  <c r="L3982" i="1"/>
  <c r="M3982" i="1"/>
  <c r="N3982" i="1"/>
  <c r="O3982" i="1"/>
  <c r="K3983" i="1"/>
  <c r="L3983" i="1"/>
  <c r="M3983" i="1"/>
  <c r="N3983" i="1"/>
  <c r="O3983" i="1"/>
  <c r="K3984" i="1"/>
  <c r="L3984" i="1"/>
  <c r="M3984" i="1"/>
  <c r="N3984" i="1"/>
  <c r="O3984" i="1"/>
  <c r="K3985" i="1"/>
  <c r="L3985" i="1"/>
  <c r="M3985" i="1"/>
  <c r="N3985" i="1"/>
  <c r="O3985" i="1"/>
  <c r="K3986" i="1"/>
  <c r="L3986" i="1"/>
  <c r="M3986" i="1"/>
  <c r="N3986" i="1"/>
  <c r="O3986" i="1"/>
  <c r="K3987" i="1"/>
  <c r="L3987" i="1"/>
  <c r="M3987" i="1"/>
  <c r="N3987" i="1"/>
  <c r="O3987" i="1"/>
  <c r="K3988" i="1"/>
  <c r="L3988" i="1"/>
  <c r="M3988" i="1"/>
  <c r="N3988" i="1"/>
  <c r="O3988" i="1"/>
  <c r="K3989" i="1"/>
  <c r="L3989" i="1"/>
  <c r="M3989" i="1"/>
  <c r="N3989" i="1"/>
  <c r="O3989" i="1"/>
  <c r="K3990" i="1"/>
  <c r="L3990" i="1"/>
  <c r="M3990" i="1"/>
  <c r="N3990" i="1"/>
  <c r="O3990" i="1"/>
  <c r="K3991" i="1"/>
  <c r="L3991" i="1"/>
  <c r="M3991" i="1"/>
  <c r="N3991" i="1"/>
  <c r="O3991" i="1"/>
  <c r="K3992" i="1"/>
  <c r="L3992" i="1"/>
  <c r="M3992" i="1"/>
  <c r="N3992" i="1"/>
  <c r="O3992" i="1"/>
  <c r="K3993" i="1"/>
  <c r="L3993" i="1"/>
  <c r="M3993" i="1"/>
  <c r="N3993" i="1"/>
  <c r="O3993" i="1"/>
  <c r="K3994" i="1"/>
  <c r="L3994" i="1"/>
  <c r="M3994" i="1"/>
  <c r="N3994" i="1"/>
  <c r="O3994" i="1"/>
  <c r="K3995" i="1"/>
  <c r="L3995" i="1"/>
  <c r="M3995" i="1"/>
  <c r="N3995" i="1"/>
  <c r="O3995" i="1"/>
  <c r="K3996" i="1"/>
  <c r="L3996" i="1"/>
  <c r="M3996" i="1"/>
  <c r="N3996" i="1"/>
  <c r="O3996" i="1"/>
  <c r="K3997" i="1"/>
  <c r="L3997" i="1"/>
  <c r="M3997" i="1"/>
  <c r="N3997" i="1"/>
  <c r="O3997" i="1"/>
  <c r="K3998" i="1"/>
  <c r="L3998" i="1"/>
  <c r="M3998" i="1"/>
  <c r="N3998" i="1"/>
  <c r="O3998" i="1"/>
  <c r="K3999" i="1"/>
  <c r="L3999" i="1"/>
  <c r="M3999" i="1"/>
  <c r="N3999" i="1"/>
  <c r="O3999" i="1"/>
  <c r="K4000" i="1"/>
  <c r="L4000" i="1"/>
  <c r="M4000" i="1"/>
  <c r="N4000" i="1"/>
  <c r="O4000" i="1"/>
  <c r="K4003" i="1"/>
  <c r="L4003" i="1"/>
  <c r="M4003" i="1"/>
  <c r="N4003" i="1"/>
  <c r="O4003" i="1"/>
  <c r="K4004" i="1"/>
  <c r="L4004" i="1"/>
  <c r="M4004" i="1"/>
  <c r="N4004" i="1"/>
  <c r="O4004" i="1"/>
  <c r="K4005" i="1"/>
  <c r="L4005" i="1"/>
  <c r="M4005" i="1"/>
  <c r="N4005" i="1"/>
  <c r="O4005" i="1"/>
  <c r="K4006" i="1"/>
  <c r="L4006" i="1"/>
  <c r="M4006" i="1"/>
  <c r="N4006" i="1"/>
  <c r="O4006" i="1"/>
  <c r="K4007" i="1"/>
  <c r="L4007" i="1"/>
  <c r="M4007" i="1"/>
  <c r="N4007" i="1"/>
  <c r="O4007" i="1"/>
  <c r="K4008" i="1"/>
  <c r="L4008" i="1"/>
  <c r="M4008" i="1"/>
  <c r="N4008" i="1"/>
  <c r="O4008" i="1"/>
  <c r="K4009" i="1"/>
  <c r="L4009" i="1"/>
  <c r="M4009" i="1"/>
  <c r="N4009" i="1"/>
  <c r="O4009" i="1"/>
  <c r="K4010" i="1"/>
  <c r="L4010" i="1"/>
  <c r="M4010" i="1"/>
  <c r="N4010" i="1"/>
  <c r="O4010" i="1"/>
  <c r="K4011" i="1"/>
  <c r="L4011" i="1"/>
  <c r="M4011" i="1"/>
  <c r="N4011" i="1"/>
  <c r="O4011" i="1"/>
  <c r="K4012" i="1"/>
  <c r="L4012" i="1"/>
  <c r="M4012" i="1"/>
  <c r="N4012" i="1"/>
  <c r="O4012" i="1"/>
  <c r="K4013" i="1"/>
  <c r="L4013" i="1"/>
  <c r="M4013" i="1"/>
  <c r="N4013" i="1"/>
  <c r="O4013" i="1"/>
  <c r="K4014" i="1"/>
  <c r="L4014" i="1"/>
  <c r="M4014" i="1"/>
  <c r="N4014" i="1"/>
  <c r="O4014" i="1"/>
  <c r="K4015" i="1"/>
  <c r="L4015" i="1"/>
  <c r="M4015" i="1"/>
  <c r="N4015" i="1"/>
  <c r="O4015" i="1"/>
  <c r="K4021" i="1"/>
  <c r="L4021" i="1"/>
  <c r="M4021" i="1"/>
  <c r="N4021" i="1"/>
  <c r="O4021" i="1"/>
  <c r="K4022" i="1"/>
  <c r="L4022" i="1"/>
  <c r="M4022" i="1"/>
  <c r="N4022" i="1"/>
  <c r="O4022" i="1"/>
  <c r="K4023" i="1"/>
  <c r="L4023" i="1"/>
  <c r="M4023" i="1"/>
  <c r="N4023" i="1"/>
  <c r="O4023" i="1"/>
  <c r="K4024" i="1"/>
  <c r="L4024" i="1"/>
  <c r="M4024" i="1"/>
  <c r="N4024" i="1"/>
  <c r="O4024" i="1"/>
  <c r="K4025" i="1"/>
  <c r="L4025" i="1"/>
  <c r="M4025" i="1"/>
  <c r="N4025" i="1"/>
  <c r="O4025" i="1"/>
  <c r="K4026" i="1"/>
  <c r="L4026" i="1"/>
  <c r="M4026" i="1"/>
  <c r="N4026" i="1"/>
  <c r="O4026" i="1"/>
  <c r="K4028" i="1"/>
  <c r="L4028" i="1"/>
  <c r="M4028" i="1"/>
  <c r="N4028" i="1"/>
  <c r="O4028" i="1"/>
  <c r="K4029" i="1"/>
  <c r="L4029" i="1"/>
  <c r="M4029" i="1"/>
  <c r="N4029" i="1"/>
  <c r="O4029" i="1"/>
  <c r="K4030" i="1"/>
  <c r="L4030" i="1"/>
  <c r="M4030" i="1"/>
  <c r="N4030" i="1"/>
  <c r="O4030" i="1"/>
  <c r="K4031" i="1"/>
  <c r="L4031" i="1"/>
  <c r="M4031" i="1"/>
  <c r="N4031" i="1"/>
  <c r="O4031" i="1"/>
  <c r="K4032" i="1"/>
  <c r="L4032" i="1"/>
  <c r="M4032" i="1"/>
  <c r="N4032" i="1"/>
  <c r="O4032" i="1"/>
  <c r="K4033" i="1"/>
  <c r="L4033" i="1"/>
  <c r="M4033" i="1"/>
  <c r="N4033" i="1"/>
  <c r="O4033" i="1"/>
  <c r="K4035" i="1"/>
  <c r="L4035" i="1"/>
  <c r="M4035" i="1"/>
  <c r="N4035" i="1"/>
  <c r="O4035" i="1"/>
  <c r="K4036" i="1"/>
  <c r="L4036" i="1"/>
  <c r="M4036" i="1"/>
  <c r="N4036" i="1"/>
  <c r="O4036" i="1"/>
  <c r="K4039" i="1"/>
  <c r="L4039" i="1"/>
  <c r="M4039" i="1"/>
  <c r="N4039" i="1"/>
  <c r="O4039" i="1"/>
  <c r="K4040" i="1"/>
  <c r="L4040" i="1"/>
  <c r="M4040" i="1"/>
  <c r="N4040" i="1"/>
  <c r="O4040" i="1"/>
  <c r="K4041" i="1"/>
  <c r="L4041" i="1"/>
  <c r="M4041" i="1"/>
  <c r="N4041" i="1"/>
  <c r="O4041" i="1"/>
  <c r="K4042" i="1"/>
  <c r="L4042" i="1"/>
  <c r="M4042" i="1"/>
  <c r="N4042" i="1"/>
  <c r="O4042" i="1"/>
  <c r="K4043" i="1"/>
  <c r="L4043" i="1"/>
  <c r="M4043" i="1"/>
  <c r="N4043" i="1"/>
  <c r="O4043" i="1"/>
  <c r="K4044" i="1"/>
  <c r="L4044" i="1"/>
  <c r="M4044" i="1"/>
  <c r="N4044" i="1"/>
  <c r="O4044" i="1"/>
  <c r="K4045" i="1"/>
  <c r="L4045" i="1"/>
  <c r="M4045" i="1"/>
  <c r="N4045" i="1"/>
  <c r="O4045" i="1"/>
  <c r="K4046" i="1"/>
  <c r="L4046" i="1"/>
  <c r="M4046" i="1"/>
  <c r="N4046" i="1"/>
  <c r="O4046" i="1"/>
  <c r="K4047" i="1"/>
  <c r="L4047" i="1"/>
  <c r="M4047" i="1"/>
  <c r="N4047" i="1"/>
  <c r="O4047" i="1"/>
  <c r="K4048" i="1"/>
  <c r="L4048" i="1"/>
  <c r="M4048" i="1"/>
  <c r="N4048" i="1"/>
  <c r="O4048" i="1"/>
  <c r="K4050" i="1"/>
  <c r="L4050" i="1"/>
  <c r="M4050" i="1"/>
  <c r="N4050" i="1"/>
  <c r="O4050" i="1"/>
  <c r="K4051" i="1"/>
  <c r="L4051" i="1"/>
  <c r="M4051" i="1"/>
  <c r="N4051" i="1"/>
  <c r="O4051" i="1"/>
  <c r="K4052" i="1"/>
  <c r="L4052" i="1"/>
  <c r="M4052" i="1"/>
  <c r="N4052" i="1"/>
  <c r="O4052" i="1"/>
  <c r="K4053" i="1"/>
  <c r="L4053" i="1"/>
  <c r="M4053" i="1"/>
  <c r="N4053" i="1"/>
  <c r="O4053" i="1"/>
  <c r="K4054" i="1"/>
  <c r="L4054" i="1"/>
  <c r="M4054" i="1"/>
  <c r="N4054" i="1"/>
  <c r="O4054" i="1"/>
  <c r="K4055" i="1"/>
  <c r="L4055" i="1"/>
  <c r="M4055" i="1"/>
  <c r="N4055" i="1"/>
  <c r="O4055" i="1"/>
  <c r="K4056" i="1"/>
  <c r="L4056" i="1"/>
  <c r="M4056" i="1"/>
  <c r="N4056" i="1"/>
  <c r="O4056" i="1"/>
  <c r="K4058" i="1"/>
  <c r="L4058" i="1"/>
  <c r="M4058" i="1"/>
  <c r="N4058" i="1"/>
  <c r="O4058" i="1"/>
  <c r="K4059" i="1"/>
  <c r="L4059" i="1"/>
  <c r="M4059" i="1"/>
  <c r="N4059" i="1"/>
  <c r="O4059" i="1"/>
  <c r="K4060" i="1"/>
  <c r="L4060" i="1"/>
  <c r="M4060" i="1"/>
  <c r="N4060" i="1"/>
  <c r="O4060" i="1"/>
  <c r="K4061" i="1"/>
  <c r="L4061" i="1"/>
  <c r="M4061" i="1"/>
  <c r="N4061" i="1"/>
  <c r="O4061" i="1"/>
  <c r="K4062" i="1"/>
  <c r="L4062" i="1"/>
  <c r="M4062" i="1"/>
  <c r="N4062" i="1"/>
  <c r="O4062" i="1"/>
  <c r="K4063" i="1"/>
  <c r="L4063" i="1"/>
  <c r="M4063" i="1"/>
  <c r="N4063" i="1"/>
  <c r="O4063" i="1"/>
  <c r="K4065" i="1"/>
  <c r="L4065" i="1"/>
  <c r="M4065" i="1"/>
  <c r="N4065" i="1"/>
  <c r="O4065" i="1"/>
  <c r="K4066" i="1"/>
  <c r="L4066" i="1"/>
  <c r="M4066" i="1"/>
  <c r="N4066" i="1"/>
  <c r="O4066" i="1"/>
  <c r="K4067" i="1"/>
  <c r="L4067" i="1"/>
  <c r="M4067" i="1"/>
  <c r="N4067" i="1"/>
  <c r="O4067" i="1"/>
  <c r="K4068" i="1"/>
  <c r="L4068" i="1"/>
  <c r="M4068" i="1"/>
  <c r="N4068" i="1"/>
  <c r="O4068" i="1"/>
  <c r="K4069" i="1"/>
  <c r="L4069" i="1"/>
  <c r="M4069" i="1"/>
  <c r="N4069" i="1"/>
  <c r="O4069" i="1"/>
  <c r="K4071" i="1"/>
  <c r="L4071" i="1"/>
  <c r="M4071" i="1"/>
  <c r="N4071" i="1"/>
  <c r="O4071" i="1"/>
  <c r="K4072" i="1"/>
  <c r="L4072" i="1"/>
  <c r="M4072" i="1"/>
  <c r="N4072" i="1"/>
  <c r="O4072" i="1"/>
  <c r="K4073" i="1"/>
  <c r="L4073" i="1"/>
  <c r="M4073" i="1"/>
  <c r="N4073" i="1"/>
  <c r="O4073" i="1"/>
  <c r="K4074" i="1"/>
  <c r="L4074" i="1"/>
  <c r="M4074" i="1"/>
  <c r="N4074" i="1"/>
  <c r="O4074" i="1"/>
  <c r="K4075" i="1"/>
  <c r="L4075" i="1"/>
  <c r="M4075" i="1"/>
  <c r="N4075" i="1"/>
  <c r="O4075" i="1"/>
  <c r="K4076" i="1"/>
  <c r="L4076" i="1"/>
  <c r="M4076" i="1"/>
  <c r="N4076" i="1"/>
  <c r="O4076" i="1"/>
  <c r="K4078" i="1"/>
  <c r="L4078" i="1"/>
  <c r="M4078" i="1"/>
  <c r="N4078" i="1"/>
  <c r="O4078" i="1"/>
  <c r="K4079" i="1"/>
  <c r="L4079" i="1"/>
  <c r="M4079" i="1"/>
  <c r="N4079" i="1"/>
  <c r="O4079" i="1"/>
  <c r="K4080" i="1"/>
  <c r="L4080" i="1"/>
  <c r="M4080" i="1"/>
  <c r="N4080" i="1"/>
  <c r="O4080" i="1"/>
  <c r="K4081" i="1"/>
  <c r="L4081" i="1"/>
  <c r="M4081" i="1"/>
  <c r="N4081" i="1"/>
  <c r="O4081" i="1"/>
  <c r="K4082" i="1"/>
  <c r="L4082" i="1"/>
  <c r="M4082" i="1"/>
  <c r="N4082" i="1"/>
  <c r="O4082" i="1"/>
  <c r="K4083" i="1"/>
  <c r="L4083" i="1"/>
  <c r="M4083" i="1"/>
  <c r="N4083" i="1"/>
  <c r="O4083" i="1"/>
  <c r="K4085" i="1"/>
  <c r="L4085" i="1"/>
  <c r="M4085" i="1"/>
  <c r="N4085" i="1"/>
  <c r="O4085" i="1"/>
  <c r="K4086" i="1"/>
  <c r="L4086" i="1"/>
  <c r="M4086" i="1"/>
  <c r="N4086" i="1"/>
  <c r="O4086" i="1"/>
  <c r="K4088" i="1"/>
  <c r="L4088" i="1"/>
  <c r="M4088" i="1"/>
  <c r="N4088" i="1"/>
  <c r="O4088" i="1"/>
  <c r="K4089" i="1"/>
  <c r="L4089" i="1"/>
  <c r="M4089" i="1"/>
  <c r="N4089" i="1"/>
  <c r="O4089" i="1"/>
  <c r="K4091" i="1"/>
  <c r="L4091" i="1"/>
  <c r="M4091" i="1"/>
  <c r="N4091" i="1"/>
  <c r="O4091" i="1"/>
  <c r="K4092" i="1"/>
  <c r="L4092" i="1"/>
  <c r="M4092" i="1"/>
  <c r="N4092" i="1"/>
  <c r="O4092" i="1"/>
  <c r="K4093" i="1"/>
  <c r="L4093" i="1"/>
  <c r="M4093" i="1"/>
  <c r="N4093" i="1"/>
  <c r="O4093" i="1"/>
  <c r="K4095" i="1"/>
  <c r="L4095" i="1"/>
  <c r="M4095" i="1"/>
  <c r="N4095" i="1"/>
  <c r="O4095" i="1"/>
  <c r="K4096" i="1"/>
  <c r="L4096" i="1"/>
  <c r="M4096" i="1"/>
  <c r="N4096" i="1"/>
  <c r="O4096" i="1"/>
  <c r="K4098" i="1"/>
  <c r="L4098" i="1"/>
  <c r="M4098" i="1"/>
  <c r="N4098" i="1"/>
  <c r="O4098" i="1"/>
  <c r="K4099" i="1"/>
  <c r="L4099" i="1"/>
  <c r="M4099" i="1"/>
  <c r="N4099" i="1"/>
  <c r="O4099" i="1"/>
  <c r="K4100" i="1"/>
  <c r="L4100" i="1"/>
  <c r="M4100" i="1"/>
  <c r="N4100" i="1"/>
  <c r="O4100" i="1"/>
  <c r="K4101" i="1"/>
  <c r="L4101" i="1"/>
  <c r="M4101" i="1"/>
  <c r="N4101" i="1"/>
  <c r="O4101" i="1"/>
  <c r="K4102" i="1"/>
  <c r="L4102" i="1"/>
  <c r="M4102" i="1"/>
  <c r="N4102" i="1"/>
  <c r="O4102" i="1"/>
  <c r="K4103" i="1"/>
  <c r="L4103" i="1"/>
  <c r="M4103" i="1"/>
  <c r="N4103" i="1"/>
  <c r="O4103" i="1"/>
  <c r="K4105" i="1"/>
  <c r="L4105" i="1"/>
  <c r="M4105" i="1"/>
  <c r="N4105" i="1"/>
  <c r="O4105" i="1"/>
  <c r="K4106" i="1"/>
  <c r="L4106" i="1"/>
  <c r="M4106" i="1"/>
  <c r="N4106" i="1"/>
  <c r="O4106" i="1"/>
  <c r="K4107" i="1"/>
  <c r="L4107" i="1"/>
  <c r="M4107" i="1"/>
  <c r="N4107" i="1"/>
  <c r="O4107" i="1"/>
  <c r="K4108" i="1"/>
  <c r="L4108" i="1"/>
  <c r="M4108" i="1"/>
  <c r="N4108" i="1"/>
  <c r="O4108" i="1"/>
  <c r="K4109" i="1"/>
  <c r="L4109" i="1"/>
  <c r="M4109" i="1"/>
  <c r="N4109" i="1"/>
  <c r="O4109" i="1"/>
  <c r="K4110" i="1"/>
  <c r="L4110" i="1"/>
  <c r="M4110" i="1"/>
  <c r="N4110" i="1"/>
  <c r="O4110" i="1"/>
  <c r="K4112" i="1"/>
  <c r="L4112" i="1"/>
  <c r="M4112" i="1"/>
  <c r="N4112" i="1"/>
  <c r="O4112" i="1"/>
  <c r="K4113" i="1"/>
  <c r="L4113" i="1"/>
  <c r="M4113" i="1"/>
  <c r="N4113" i="1"/>
  <c r="O4113" i="1"/>
  <c r="K4114" i="1"/>
  <c r="L4114" i="1"/>
  <c r="M4114" i="1"/>
  <c r="N4114" i="1"/>
  <c r="O4114" i="1"/>
  <c r="K4115" i="1"/>
  <c r="L4115" i="1"/>
  <c r="M4115" i="1"/>
  <c r="N4115" i="1"/>
  <c r="O4115" i="1"/>
  <c r="K4116" i="1"/>
  <c r="L4116" i="1"/>
  <c r="M4116" i="1"/>
  <c r="N4116" i="1"/>
  <c r="O4116" i="1"/>
  <c r="K4117" i="1"/>
  <c r="L4117" i="1"/>
  <c r="M4117" i="1"/>
  <c r="N4117" i="1"/>
  <c r="O4117" i="1"/>
  <c r="K4118" i="1"/>
  <c r="L4118" i="1"/>
  <c r="M4118" i="1"/>
  <c r="N4118" i="1"/>
  <c r="O4118" i="1"/>
  <c r="K4119" i="1"/>
  <c r="L4119" i="1"/>
  <c r="M4119" i="1"/>
  <c r="N4119" i="1"/>
  <c r="O4119" i="1"/>
  <c r="K4120" i="1"/>
  <c r="L4120" i="1"/>
  <c r="M4120" i="1"/>
  <c r="N4120" i="1"/>
  <c r="O4120" i="1"/>
  <c r="K4121" i="1"/>
  <c r="L4121" i="1"/>
  <c r="M4121" i="1"/>
  <c r="N4121" i="1"/>
  <c r="O4121" i="1"/>
  <c r="K4122" i="1"/>
  <c r="L4122" i="1"/>
  <c r="M4122" i="1"/>
  <c r="N4122" i="1"/>
  <c r="O4122" i="1"/>
  <c r="K4123" i="1"/>
  <c r="L4123" i="1"/>
  <c r="M4123" i="1"/>
  <c r="N4123" i="1"/>
  <c r="O4123" i="1"/>
  <c r="K4125" i="1"/>
  <c r="L4125" i="1"/>
  <c r="M4125" i="1"/>
  <c r="N4125" i="1"/>
  <c r="O4125" i="1"/>
  <c r="K4126" i="1"/>
  <c r="L4126" i="1"/>
  <c r="M4126" i="1"/>
  <c r="N4126" i="1"/>
  <c r="O4126" i="1"/>
  <c r="K4127" i="1"/>
  <c r="L4127" i="1"/>
  <c r="M4127" i="1"/>
  <c r="N4127" i="1"/>
  <c r="O4127" i="1"/>
  <c r="K4128" i="1"/>
  <c r="L4128" i="1"/>
  <c r="M4128" i="1"/>
  <c r="N4128" i="1"/>
  <c r="O4128" i="1"/>
  <c r="K4129" i="1"/>
  <c r="L4129" i="1"/>
  <c r="M4129" i="1"/>
  <c r="N4129" i="1"/>
  <c r="O4129" i="1"/>
  <c r="K4131" i="1"/>
  <c r="L4131" i="1"/>
  <c r="M4131" i="1"/>
  <c r="N4131" i="1"/>
  <c r="O4131" i="1"/>
  <c r="K4132" i="1"/>
  <c r="L4132" i="1"/>
  <c r="M4132" i="1"/>
  <c r="N4132" i="1"/>
  <c r="O4132" i="1"/>
  <c r="K4133" i="1"/>
  <c r="L4133" i="1"/>
  <c r="M4133" i="1"/>
  <c r="N4133" i="1"/>
  <c r="O4133" i="1"/>
  <c r="K4134" i="1"/>
  <c r="L4134" i="1"/>
  <c r="M4134" i="1"/>
  <c r="N4134" i="1"/>
  <c r="O4134" i="1"/>
  <c r="K4135" i="1"/>
  <c r="L4135" i="1"/>
  <c r="M4135" i="1"/>
  <c r="N4135" i="1"/>
  <c r="O4135" i="1"/>
  <c r="K4136" i="1"/>
  <c r="L4136" i="1"/>
  <c r="M4136" i="1"/>
  <c r="N4136" i="1"/>
  <c r="O4136" i="1"/>
  <c r="K4137" i="1"/>
  <c r="L4137" i="1"/>
  <c r="M4137" i="1"/>
  <c r="N4137" i="1"/>
  <c r="O4137" i="1"/>
  <c r="K4138" i="1"/>
  <c r="L4138" i="1"/>
  <c r="M4138" i="1"/>
  <c r="N4138" i="1"/>
  <c r="O4138" i="1"/>
  <c r="K4139" i="1"/>
  <c r="L4139" i="1"/>
  <c r="M4139" i="1"/>
  <c r="N4139" i="1"/>
  <c r="O4139" i="1"/>
  <c r="K4140" i="1"/>
  <c r="L4140" i="1"/>
  <c r="M4140" i="1"/>
  <c r="N4140" i="1"/>
  <c r="O4140" i="1"/>
  <c r="K4141" i="1"/>
  <c r="L4141" i="1"/>
  <c r="M4141" i="1"/>
  <c r="N4141" i="1"/>
  <c r="O4141" i="1"/>
  <c r="K4142" i="1"/>
  <c r="L4142" i="1"/>
  <c r="M4142" i="1"/>
  <c r="N4142" i="1"/>
  <c r="O4142" i="1"/>
  <c r="K4143" i="1"/>
  <c r="L4143" i="1"/>
  <c r="M4143" i="1"/>
  <c r="N4143" i="1"/>
  <c r="O4143" i="1"/>
  <c r="K4144" i="1"/>
  <c r="L4144" i="1"/>
  <c r="M4144" i="1"/>
  <c r="N4144" i="1"/>
  <c r="O4144" i="1"/>
  <c r="K4145" i="1"/>
  <c r="L4145" i="1"/>
  <c r="M4145" i="1"/>
  <c r="N4145" i="1"/>
  <c r="O4145" i="1"/>
  <c r="K4146" i="1"/>
  <c r="L4146" i="1"/>
  <c r="M4146" i="1"/>
  <c r="N4146" i="1"/>
  <c r="O4146" i="1"/>
  <c r="K4147" i="1"/>
  <c r="L4147" i="1"/>
  <c r="M4147" i="1"/>
  <c r="N4147" i="1"/>
  <c r="O4147" i="1"/>
  <c r="K4149" i="1"/>
  <c r="L4149" i="1"/>
  <c r="M4149" i="1"/>
  <c r="N4149" i="1"/>
  <c r="O4149" i="1"/>
  <c r="K4150" i="1"/>
  <c r="L4150" i="1"/>
  <c r="M4150" i="1"/>
  <c r="N4150" i="1"/>
  <c r="O4150" i="1"/>
  <c r="K4151" i="1"/>
  <c r="L4151" i="1"/>
  <c r="M4151" i="1"/>
  <c r="N4151" i="1"/>
  <c r="O4151" i="1"/>
  <c r="K4152" i="1"/>
  <c r="L4152" i="1"/>
  <c r="M4152" i="1"/>
  <c r="N4152" i="1"/>
  <c r="O4152" i="1"/>
  <c r="K4153" i="1"/>
  <c r="L4153" i="1"/>
  <c r="M4153" i="1"/>
  <c r="N4153" i="1"/>
  <c r="O4153" i="1"/>
  <c r="K4154" i="1"/>
  <c r="L4154" i="1"/>
  <c r="M4154" i="1"/>
  <c r="N4154" i="1"/>
  <c r="O4154" i="1"/>
  <c r="K4155" i="1"/>
  <c r="L4155" i="1"/>
  <c r="M4155" i="1"/>
  <c r="N4155" i="1"/>
  <c r="O4155" i="1"/>
  <c r="K4156" i="1"/>
  <c r="L4156" i="1"/>
  <c r="M4156" i="1"/>
  <c r="N4156" i="1"/>
  <c r="O4156" i="1"/>
  <c r="K4157" i="1"/>
  <c r="L4157" i="1"/>
  <c r="M4157" i="1"/>
  <c r="N4157" i="1"/>
  <c r="O4157" i="1"/>
  <c r="K4158" i="1"/>
  <c r="L4158" i="1"/>
  <c r="M4158" i="1"/>
  <c r="N4158" i="1"/>
  <c r="O4158" i="1"/>
  <c r="K4159" i="1"/>
  <c r="L4159" i="1"/>
  <c r="M4159" i="1"/>
  <c r="N4159" i="1"/>
  <c r="O4159" i="1"/>
  <c r="K4160" i="1"/>
  <c r="L4160" i="1"/>
  <c r="M4160" i="1"/>
  <c r="N4160" i="1"/>
  <c r="O4160" i="1"/>
  <c r="K4161" i="1"/>
  <c r="L4161" i="1"/>
  <c r="M4161" i="1"/>
  <c r="N4161" i="1"/>
  <c r="O4161" i="1"/>
  <c r="K4162" i="1"/>
  <c r="L4162" i="1"/>
  <c r="M4162" i="1"/>
  <c r="N4162" i="1"/>
  <c r="O4162" i="1"/>
  <c r="K4163" i="1"/>
  <c r="L4163" i="1"/>
  <c r="M4163" i="1"/>
  <c r="N4163" i="1"/>
  <c r="O4163" i="1"/>
  <c r="K4164" i="1"/>
  <c r="L4164" i="1"/>
  <c r="M4164" i="1"/>
  <c r="N4164" i="1"/>
  <c r="O4164" i="1"/>
  <c r="K4166" i="1"/>
  <c r="L4166" i="1"/>
  <c r="M4166" i="1"/>
  <c r="N4166" i="1"/>
  <c r="O4166" i="1"/>
  <c r="K4167" i="1"/>
  <c r="L4167" i="1"/>
  <c r="M4167" i="1"/>
  <c r="N4167" i="1"/>
  <c r="O4167" i="1"/>
  <c r="K4168" i="1"/>
  <c r="L4168" i="1"/>
  <c r="M4168" i="1"/>
  <c r="N4168" i="1"/>
  <c r="O4168" i="1"/>
  <c r="K4169" i="1"/>
  <c r="L4169" i="1"/>
  <c r="M4169" i="1"/>
  <c r="N4169" i="1"/>
  <c r="O4169" i="1"/>
  <c r="K4170" i="1"/>
  <c r="L4170" i="1"/>
  <c r="M4170" i="1"/>
  <c r="N4170" i="1"/>
  <c r="O4170" i="1"/>
  <c r="K4171" i="1"/>
  <c r="L4171" i="1"/>
  <c r="M4171" i="1"/>
  <c r="N4171" i="1"/>
  <c r="O4171" i="1"/>
  <c r="K4172" i="1"/>
  <c r="L4172" i="1"/>
  <c r="M4172" i="1"/>
  <c r="N4172" i="1"/>
  <c r="O4172" i="1"/>
  <c r="K4173" i="1"/>
  <c r="L4173" i="1"/>
  <c r="M4173" i="1"/>
  <c r="N4173" i="1"/>
  <c r="O4173" i="1"/>
  <c r="K4174" i="1"/>
  <c r="L4174" i="1"/>
  <c r="M4174" i="1"/>
  <c r="N4174" i="1"/>
  <c r="O4174" i="1"/>
  <c r="K4175" i="1"/>
  <c r="L4175" i="1"/>
  <c r="M4175" i="1"/>
  <c r="N4175" i="1"/>
  <c r="O4175" i="1"/>
  <c r="K4176" i="1"/>
  <c r="L4176" i="1"/>
  <c r="M4176" i="1"/>
  <c r="N4176" i="1"/>
  <c r="O4176" i="1"/>
  <c r="K4177" i="1"/>
  <c r="L4177" i="1"/>
  <c r="M4177" i="1"/>
  <c r="N4177" i="1"/>
  <c r="O4177" i="1"/>
  <c r="K4178" i="1"/>
  <c r="L4178" i="1"/>
  <c r="M4178" i="1"/>
  <c r="N4178" i="1"/>
  <c r="O4178" i="1"/>
  <c r="K4179" i="1"/>
  <c r="L4179" i="1"/>
  <c r="M4179" i="1"/>
  <c r="N4179" i="1"/>
  <c r="O4179" i="1"/>
  <c r="K4180" i="1"/>
  <c r="L4180" i="1"/>
  <c r="M4180" i="1"/>
  <c r="N4180" i="1"/>
  <c r="O4180" i="1"/>
  <c r="K4181" i="1"/>
  <c r="L4181" i="1"/>
  <c r="M4181" i="1"/>
  <c r="N4181" i="1"/>
  <c r="O4181" i="1"/>
  <c r="K4182" i="1"/>
  <c r="L4182" i="1"/>
  <c r="M4182" i="1"/>
  <c r="N4182" i="1"/>
  <c r="O4182" i="1"/>
  <c r="K4183" i="1"/>
  <c r="L4183" i="1"/>
  <c r="M4183" i="1"/>
  <c r="N4183" i="1"/>
  <c r="O4183" i="1"/>
  <c r="K4184" i="1"/>
  <c r="L4184" i="1"/>
  <c r="M4184" i="1"/>
  <c r="N4184" i="1"/>
  <c r="O4184" i="1"/>
  <c r="K4185" i="1"/>
  <c r="L4185" i="1"/>
  <c r="M4185" i="1"/>
  <c r="N4185" i="1"/>
  <c r="O4185" i="1"/>
  <c r="K4186" i="1"/>
  <c r="L4186" i="1"/>
  <c r="M4186" i="1"/>
  <c r="N4186" i="1"/>
  <c r="O4186" i="1"/>
  <c r="K4187" i="1"/>
  <c r="L4187" i="1"/>
  <c r="M4187" i="1"/>
  <c r="N4187" i="1"/>
  <c r="O4187" i="1"/>
  <c r="K4188" i="1"/>
  <c r="L4188" i="1"/>
  <c r="M4188" i="1"/>
  <c r="N4188" i="1"/>
  <c r="O4188" i="1"/>
  <c r="K4190" i="1"/>
  <c r="L4190" i="1"/>
  <c r="M4190" i="1"/>
  <c r="N4190" i="1"/>
  <c r="O4190" i="1"/>
  <c r="K4191" i="1"/>
  <c r="L4191" i="1"/>
  <c r="M4191" i="1"/>
  <c r="N4191" i="1"/>
  <c r="O4191" i="1"/>
  <c r="K4192" i="1"/>
  <c r="L4192" i="1"/>
  <c r="M4192" i="1"/>
  <c r="N4192" i="1"/>
  <c r="O4192" i="1"/>
  <c r="K4193" i="1"/>
  <c r="L4193" i="1"/>
  <c r="M4193" i="1"/>
  <c r="N4193" i="1"/>
  <c r="O4193" i="1"/>
  <c r="K4194" i="1"/>
  <c r="L4194" i="1"/>
  <c r="M4194" i="1"/>
  <c r="N4194" i="1"/>
  <c r="O4194" i="1"/>
  <c r="K4195" i="1"/>
  <c r="L4195" i="1"/>
  <c r="M4195" i="1"/>
  <c r="N4195" i="1"/>
  <c r="O4195" i="1"/>
  <c r="K4196" i="1"/>
  <c r="L4196" i="1"/>
  <c r="M4196" i="1"/>
  <c r="N4196" i="1"/>
  <c r="O4196" i="1"/>
  <c r="K4197" i="1"/>
  <c r="L4197" i="1"/>
  <c r="M4197" i="1"/>
  <c r="N4197" i="1"/>
  <c r="O4197" i="1"/>
  <c r="K4198" i="1"/>
  <c r="L4198" i="1"/>
  <c r="M4198" i="1"/>
  <c r="N4198" i="1"/>
  <c r="O4198" i="1"/>
  <c r="K4199" i="1"/>
  <c r="L4199" i="1"/>
  <c r="M4199" i="1"/>
  <c r="N4199" i="1"/>
  <c r="O4199" i="1"/>
  <c r="K4200" i="1"/>
  <c r="L4200" i="1"/>
  <c r="M4200" i="1"/>
  <c r="N4200" i="1"/>
  <c r="O4200" i="1"/>
  <c r="K4201" i="1"/>
  <c r="L4201" i="1"/>
  <c r="M4201" i="1"/>
  <c r="N4201" i="1"/>
  <c r="O4201" i="1"/>
  <c r="K4202" i="1"/>
  <c r="L4202" i="1"/>
  <c r="M4202" i="1"/>
  <c r="N4202" i="1"/>
  <c r="O4202" i="1"/>
  <c r="K4203" i="1"/>
  <c r="L4203" i="1"/>
  <c r="M4203" i="1"/>
  <c r="N4203" i="1"/>
  <c r="O4203" i="1"/>
  <c r="K4204" i="1"/>
  <c r="L4204" i="1"/>
  <c r="M4204" i="1"/>
  <c r="N4204" i="1"/>
  <c r="O4204" i="1"/>
  <c r="K4205" i="1"/>
  <c r="L4205" i="1"/>
  <c r="M4205" i="1"/>
  <c r="N4205" i="1"/>
  <c r="O4205" i="1"/>
  <c r="K4206" i="1"/>
  <c r="L4206" i="1"/>
  <c r="M4206" i="1"/>
  <c r="N4206" i="1"/>
  <c r="O4206" i="1"/>
  <c r="K4207" i="1"/>
  <c r="L4207" i="1"/>
  <c r="M4207" i="1"/>
  <c r="N4207" i="1"/>
  <c r="O4207" i="1"/>
  <c r="K4208" i="1"/>
  <c r="L4208" i="1"/>
  <c r="M4208" i="1"/>
  <c r="N4208" i="1"/>
  <c r="O4208" i="1"/>
  <c r="K4209" i="1"/>
  <c r="L4209" i="1"/>
  <c r="M4209" i="1"/>
  <c r="N4209" i="1"/>
  <c r="O4209" i="1"/>
  <c r="K4210" i="1"/>
  <c r="L4210" i="1"/>
  <c r="M4210" i="1"/>
  <c r="N4210" i="1"/>
  <c r="O4210" i="1"/>
  <c r="K4211" i="1"/>
  <c r="L4211" i="1"/>
  <c r="M4211" i="1"/>
  <c r="N4211" i="1"/>
  <c r="O4211" i="1"/>
  <c r="K4212" i="1"/>
  <c r="L4212" i="1"/>
  <c r="M4212" i="1"/>
  <c r="N4212" i="1"/>
  <c r="O4212" i="1"/>
  <c r="K4213" i="1"/>
  <c r="L4213" i="1"/>
  <c r="M4213" i="1"/>
  <c r="N4213" i="1"/>
  <c r="O4213" i="1"/>
  <c r="K4214" i="1"/>
  <c r="L4214" i="1"/>
  <c r="M4214" i="1"/>
  <c r="N4214" i="1"/>
  <c r="O4214" i="1"/>
  <c r="K4215" i="1"/>
  <c r="L4215" i="1"/>
  <c r="M4215" i="1"/>
  <c r="N4215" i="1"/>
  <c r="O4215" i="1"/>
  <c r="K4216" i="1"/>
  <c r="L4216" i="1"/>
  <c r="M4216" i="1"/>
  <c r="N4216" i="1"/>
  <c r="O4216" i="1"/>
  <c r="K4217" i="1"/>
  <c r="L4217" i="1"/>
  <c r="M4217" i="1"/>
  <c r="N4217" i="1"/>
  <c r="O4217" i="1"/>
  <c r="K4218" i="1"/>
  <c r="L4218" i="1"/>
  <c r="M4218" i="1"/>
  <c r="N4218" i="1"/>
  <c r="O4218" i="1"/>
  <c r="K4219" i="1"/>
  <c r="L4219" i="1"/>
  <c r="M4219" i="1"/>
  <c r="N4219" i="1"/>
  <c r="O4219" i="1"/>
  <c r="K4220" i="1"/>
  <c r="L4220" i="1"/>
  <c r="M4220" i="1"/>
  <c r="N4220" i="1"/>
  <c r="O4220" i="1"/>
  <c r="K4221" i="1"/>
  <c r="L4221" i="1"/>
  <c r="M4221" i="1"/>
  <c r="N4221" i="1"/>
  <c r="O4221" i="1"/>
  <c r="K4222" i="1"/>
  <c r="L4222" i="1"/>
  <c r="M4222" i="1"/>
  <c r="N4222" i="1"/>
  <c r="O4222" i="1"/>
  <c r="K4223" i="1"/>
  <c r="L4223" i="1"/>
  <c r="M4223" i="1"/>
  <c r="N4223" i="1"/>
  <c r="O4223" i="1"/>
  <c r="K4224" i="1"/>
  <c r="L4224" i="1"/>
  <c r="M4224" i="1"/>
  <c r="N4224" i="1"/>
  <c r="O4224" i="1"/>
  <c r="K4225" i="1"/>
  <c r="L4225" i="1"/>
  <c r="M4225" i="1"/>
  <c r="N4225" i="1"/>
  <c r="O4225" i="1"/>
  <c r="K4226" i="1"/>
  <c r="L4226" i="1"/>
  <c r="M4226" i="1"/>
  <c r="N4226" i="1"/>
  <c r="O4226" i="1"/>
  <c r="K4228" i="1"/>
  <c r="L4228" i="1"/>
  <c r="M4228" i="1"/>
  <c r="N4228" i="1"/>
  <c r="O4228" i="1"/>
  <c r="K4229" i="1"/>
  <c r="L4229" i="1"/>
  <c r="M4229" i="1"/>
  <c r="N4229" i="1"/>
  <c r="O4229" i="1"/>
  <c r="K4230" i="1"/>
  <c r="L4230" i="1"/>
  <c r="M4230" i="1"/>
  <c r="N4230" i="1"/>
  <c r="O4230" i="1"/>
  <c r="K4231" i="1"/>
  <c r="L4231" i="1"/>
  <c r="M4231" i="1"/>
  <c r="N4231" i="1"/>
  <c r="O4231" i="1"/>
  <c r="K4232" i="1"/>
  <c r="L4232" i="1"/>
  <c r="M4232" i="1"/>
  <c r="N4232" i="1"/>
  <c r="O4232" i="1"/>
  <c r="K4233" i="1"/>
  <c r="L4233" i="1"/>
  <c r="M4233" i="1"/>
  <c r="N4233" i="1"/>
  <c r="O4233" i="1"/>
  <c r="K4234" i="1"/>
  <c r="L4234" i="1"/>
  <c r="M4234" i="1"/>
  <c r="N4234" i="1"/>
  <c r="O4234" i="1"/>
  <c r="K4235" i="1"/>
  <c r="L4235" i="1"/>
  <c r="M4235" i="1"/>
  <c r="N4235" i="1"/>
  <c r="O4235" i="1"/>
  <c r="K4236" i="1"/>
  <c r="L4236" i="1"/>
  <c r="M4236" i="1"/>
  <c r="N4236" i="1"/>
  <c r="O4236" i="1"/>
  <c r="K4237" i="1"/>
  <c r="L4237" i="1"/>
  <c r="M4237" i="1"/>
  <c r="N4237" i="1"/>
  <c r="O4237" i="1"/>
  <c r="K4238" i="1"/>
  <c r="L4238" i="1"/>
  <c r="M4238" i="1"/>
  <c r="N4238" i="1"/>
  <c r="O4238" i="1"/>
  <c r="K4239" i="1"/>
  <c r="L4239" i="1"/>
  <c r="M4239" i="1"/>
  <c r="N4239" i="1"/>
  <c r="O4239" i="1"/>
  <c r="K4242" i="1"/>
  <c r="L4242" i="1"/>
  <c r="M4242" i="1"/>
  <c r="N4242" i="1"/>
  <c r="O4242" i="1"/>
  <c r="K4243" i="1"/>
  <c r="L4243" i="1"/>
  <c r="M4243" i="1"/>
  <c r="N4243" i="1"/>
  <c r="O4243" i="1"/>
  <c r="K4244" i="1"/>
  <c r="L4244" i="1"/>
  <c r="M4244" i="1"/>
  <c r="N4244" i="1"/>
  <c r="O4244" i="1"/>
  <c r="K4246" i="1"/>
  <c r="L4246" i="1"/>
  <c r="M4246" i="1"/>
  <c r="N4246" i="1"/>
  <c r="O4246" i="1"/>
  <c r="K4247" i="1"/>
  <c r="L4247" i="1"/>
  <c r="M4247" i="1"/>
  <c r="N4247" i="1"/>
  <c r="O4247" i="1"/>
  <c r="K4248" i="1"/>
  <c r="L4248" i="1"/>
  <c r="M4248" i="1"/>
  <c r="N4248" i="1"/>
  <c r="O4248" i="1"/>
  <c r="K4249" i="1"/>
  <c r="L4249" i="1"/>
  <c r="M4249" i="1"/>
  <c r="N4249" i="1"/>
  <c r="O4249" i="1"/>
  <c r="K4250" i="1"/>
  <c r="L4250" i="1"/>
  <c r="M4250" i="1"/>
  <c r="N4250" i="1"/>
  <c r="O4250" i="1"/>
  <c r="K4254" i="1"/>
  <c r="L4254" i="1"/>
  <c r="M4254" i="1"/>
  <c r="N4254" i="1"/>
  <c r="O4254" i="1"/>
  <c r="K4255" i="1"/>
  <c r="L4255" i="1"/>
  <c r="M4255" i="1"/>
  <c r="N4255" i="1"/>
  <c r="O4255" i="1"/>
  <c r="K4256" i="1"/>
  <c r="L4256" i="1"/>
  <c r="M4256" i="1"/>
  <c r="N4256" i="1"/>
  <c r="O4256" i="1"/>
  <c r="K4257" i="1"/>
  <c r="L4257" i="1"/>
  <c r="M4257" i="1"/>
  <c r="N4257" i="1"/>
  <c r="O4257" i="1"/>
  <c r="K4258" i="1"/>
  <c r="L4258" i="1"/>
  <c r="M4258" i="1"/>
  <c r="N4258" i="1"/>
  <c r="O4258" i="1"/>
  <c r="K4259" i="1"/>
  <c r="L4259" i="1"/>
  <c r="M4259" i="1"/>
  <c r="N4259" i="1"/>
  <c r="O4259" i="1"/>
  <c r="K4260" i="1"/>
  <c r="L4260" i="1"/>
  <c r="M4260" i="1"/>
  <c r="N4260" i="1"/>
  <c r="O4260" i="1"/>
  <c r="K4261" i="1"/>
  <c r="L4261" i="1"/>
  <c r="M4261" i="1"/>
  <c r="N4261" i="1"/>
  <c r="O4261" i="1"/>
  <c r="K4262" i="1"/>
  <c r="L4262" i="1"/>
  <c r="M4262" i="1"/>
  <c r="N4262" i="1"/>
  <c r="O4262" i="1"/>
  <c r="K4263" i="1"/>
  <c r="L4263" i="1"/>
  <c r="M4263" i="1"/>
  <c r="N4263" i="1"/>
  <c r="O4263" i="1"/>
  <c r="K4264" i="1"/>
  <c r="L4264" i="1"/>
  <c r="M4264" i="1"/>
  <c r="N4264" i="1"/>
  <c r="O4264" i="1"/>
  <c r="K4265" i="1"/>
  <c r="L4265" i="1"/>
  <c r="M4265" i="1"/>
  <c r="N4265" i="1"/>
  <c r="O4265" i="1"/>
  <c r="K4266" i="1"/>
  <c r="L4266" i="1"/>
  <c r="M4266" i="1"/>
  <c r="N4266" i="1"/>
  <c r="O4266" i="1"/>
  <c r="K4267" i="1"/>
  <c r="L4267" i="1"/>
  <c r="M4267" i="1"/>
  <c r="N4267" i="1"/>
  <c r="O4267" i="1"/>
  <c r="K4268" i="1"/>
  <c r="L4268" i="1"/>
  <c r="M4268" i="1"/>
  <c r="N4268" i="1"/>
  <c r="O4268" i="1"/>
  <c r="K4269" i="1"/>
  <c r="L4269" i="1"/>
  <c r="M4269" i="1"/>
  <c r="N4269" i="1"/>
  <c r="O4269" i="1"/>
  <c r="K4271" i="1"/>
  <c r="L4271" i="1"/>
  <c r="M4271" i="1"/>
  <c r="N4271" i="1"/>
  <c r="O4271" i="1"/>
  <c r="K4272" i="1"/>
  <c r="L4272" i="1"/>
  <c r="M4272" i="1"/>
  <c r="N4272" i="1"/>
  <c r="O4272" i="1"/>
  <c r="K4273" i="1"/>
  <c r="L4273" i="1"/>
  <c r="M4273" i="1"/>
  <c r="N4273" i="1"/>
  <c r="O4273" i="1"/>
  <c r="K4274" i="1"/>
  <c r="L4274" i="1"/>
  <c r="M4274" i="1"/>
  <c r="N4274" i="1"/>
  <c r="O4274" i="1"/>
  <c r="K4275" i="1"/>
  <c r="L4275" i="1"/>
  <c r="M4275" i="1"/>
  <c r="N4275" i="1"/>
  <c r="O4275" i="1"/>
  <c r="K4276" i="1"/>
  <c r="L4276" i="1"/>
  <c r="M4276" i="1"/>
  <c r="N4276" i="1"/>
  <c r="O4276" i="1"/>
  <c r="K4277" i="1"/>
  <c r="L4277" i="1"/>
  <c r="M4277" i="1"/>
  <c r="N4277" i="1"/>
  <c r="O4277" i="1"/>
  <c r="K4278" i="1"/>
  <c r="L4278" i="1"/>
  <c r="M4278" i="1"/>
  <c r="N4278" i="1"/>
  <c r="O4278" i="1"/>
  <c r="K4279" i="1"/>
  <c r="L4279" i="1"/>
  <c r="M4279" i="1"/>
  <c r="N4279" i="1"/>
  <c r="O4279" i="1"/>
  <c r="K4280" i="1"/>
  <c r="L4280" i="1"/>
  <c r="M4280" i="1"/>
  <c r="N4280" i="1"/>
  <c r="O4280" i="1"/>
  <c r="K4281" i="1"/>
  <c r="L4281" i="1"/>
  <c r="M4281" i="1"/>
  <c r="N4281" i="1"/>
  <c r="O4281" i="1"/>
  <c r="K4282" i="1"/>
  <c r="L4282" i="1"/>
  <c r="M4282" i="1"/>
  <c r="N4282" i="1"/>
  <c r="O4282" i="1"/>
  <c r="K4283" i="1"/>
  <c r="L4283" i="1"/>
  <c r="M4283" i="1"/>
  <c r="N4283" i="1"/>
  <c r="O4283" i="1"/>
  <c r="K4284" i="1"/>
  <c r="L4284" i="1"/>
  <c r="M4284" i="1"/>
  <c r="N4284" i="1"/>
  <c r="O4284" i="1"/>
  <c r="K4285" i="1"/>
  <c r="L4285" i="1"/>
  <c r="M4285" i="1"/>
  <c r="N4285" i="1"/>
  <c r="O4285" i="1"/>
  <c r="K4286" i="1"/>
  <c r="L4286" i="1"/>
  <c r="M4286" i="1"/>
  <c r="N4286" i="1"/>
  <c r="O4286" i="1"/>
  <c r="K4287" i="1"/>
  <c r="L4287" i="1"/>
  <c r="M4287" i="1"/>
  <c r="N4287" i="1"/>
  <c r="O4287" i="1"/>
  <c r="K4289" i="1"/>
  <c r="L4289" i="1"/>
  <c r="M4289" i="1"/>
  <c r="N4289" i="1"/>
  <c r="O4289" i="1"/>
  <c r="K4290" i="1"/>
  <c r="L4290" i="1"/>
  <c r="M4290" i="1"/>
  <c r="N4290" i="1"/>
  <c r="O4290" i="1"/>
  <c r="K4291" i="1"/>
  <c r="L4291" i="1"/>
  <c r="M4291" i="1"/>
  <c r="N4291" i="1"/>
  <c r="O4291" i="1"/>
  <c r="K4293" i="1"/>
  <c r="L4293" i="1"/>
  <c r="M4293" i="1"/>
  <c r="N4293" i="1"/>
  <c r="O4293" i="1"/>
  <c r="K4294" i="1"/>
  <c r="L4294" i="1"/>
  <c r="M4294" i="1"/>
  <c r="N4294" i="1"/>
  <c r="O4294" i="1"/>
  <c r="K4295" i="1"/>
  <c r="L4295" i="1"/>
  <c r="M4295" i="1"/>
  <c r="N4295" i="1"/>
  <c r="O4295" i="1"/>
  <c r="K4296" i="1"/>
  <c r="L4296" i="1"/>
  <c r="M4296" i="1"/>
  <c r="N4296" i="1"/>
  <c r="O4296" i="1"/>
  <c r="K4297" i="1"/>
  <c r="L4297" i="1"/>
  <c r="M4297" i="1"/>
  <c r="N4297" i="1"/>
  <c r="O4297" i="1"/>
  <c r="K4298" i="1"/>
  <c r="L4298" i="1"/>
  <c r="M4298" i="1"/>
  <c r="N4298" i="1"/>
  <c r="O4298" i="1"/>
  <c r="K4299" i="1"/>
  <c r="L4299" i="1"/>
  <c r="M4299" i="1"/>
  <c r="N4299" i="1"/>
  <c r="O4299" i="1"/>
  <c r="K4300" i="1"/>
  <c r="L4300" i="1"/>
  <c r="M4300" i="1"/>
  <c r="N4300" i="1"/>
  <c r="O4300" i="1"/>
  <c r="K4301" i="1"/>
  <c r="L4301" i="1"/>
  <c r="M4301" i="1"/>
  <c r="N4301" i="1"/>
  <c r="O4301" i="1"/>
  <c r="K4302" i="1"/>
  <c r="L4302" i="1"/>
  <c r="M4302" i="1"/>
  <c r="N4302" i="1"/>
  <c r="O4302" i="1"/>
  <c r="K4303" i="1"/>
  <c r="L4303" i="1"/>
  <c r="M4303" i="1"/>
  <c r="N4303" i="1"/>
  <c r="O4303" i="1"/>
  <c r="K4304" i="1"/>
  <c r="L4304" i="1"/>
  <c r="M4304" i="1"/>
  <c r="N4304" i="1"/>
  <c r="O4304" i="1"/>
  <c r="K4305" i="1"/>
  <c r="L4305" i="1"/>
  <c r="M4305" i="1"/>
  <c r="N4305" i="1"/>
  <c r="O4305" i="1"/>
  <c r="K4306" i="1"/>
  <c r="L4306" i="1"/>
  <c r="M4306" i="1"/>
  <c r="N4306" i="1"/>
  <c r="O4306" i="1"/>
  <c r="K4307" i="1"/>
  <c r="L4307" i="1"/>
  <c r="M4307" i="1"/>
  <c r="N4307" i="1"/>
  <c r="O4307" i="1"/>
  <c r="K4308" i="1"/>
  <c r="L4308" i="1"/>
  <c r="M4308" i="1"/>
  <c r="N4308" i="1"/>
  <c r="O4308" i="1"/>
  <c r="K4309" i="1"/>
  <c r="L4309" i="1"/>
  <c r="M4309" i="1"/>
  <c r="N4309" i="1"/>
  <c r="O4309" i="1"/>
  <c r="K4310" i="1"/>
  <c r="L4310" i="1"/>
  <c r="M4310" i="1"/>
  <c r="N4310" i="1"/>
  <c r="O4310" i="1"/>
  <c r="K4312" i="1"/>
  <c r="L4312" i="1"/>
  <c r="M4312" i="1"/>
  <c r="N4312" i="1"/>
  <c r="O4312" i="1"/>
  <c r="K4313" i="1"/>
  <c r="L4313" i="1"/>
  <c r="M4313" i="1"/>
  <c r="N4313" i="1"/>
  <c r="O4313" i="1"/>
  <c r="K4314" i="1"/>
  <c r="L4314" i="1"/>
  <c r="M4314" i="1"/>
  <c r="N4314" i="1"/>
  <c r="O4314" i="1"/>
  <c r="K4317" i="1"/>
  <c r="L4317" i="1"/>
  <c r="M4317" i="1"/>
  <c r="N4317" i="1"/>
  <c r="O4317" i="1"/>
  <c r="K4318" i="1"/>
  <c r="L4318" i="1"/>
  <c r="M4318" i="1"/>
  <c r="N4318" i="1"/>
  <c r="O4318" i="1"/>
  <c r="K4319" i="1"/>
  <c r="L4319" i="1"/>
  <c r="M4319" i="1"/>
  <c r="N4319" i="1"/>
  <c r="O4319" i="1"/>
  <c r="K4320" i="1"/>
  <c r="L4320" i="1"/>
  <c r="M4320" i="1"/>
  <c r="N4320" i="1"/>
  <c r="O4320" i="1"/>
  <c r="K4321" i="1"/>
  <c r="L4321" i="1"/>
  <c r="M4321" i="1"/>
  <c r="N4321" i="1"/>
  <c r="O4321" i="1"/>
  <c r="K4322" i="1"/>
  <c r="L4322" i="1"/>
  <c r="M4322" i="1"/>
  <c r="N4322" i="1"/>
  <c r="O4322" i="1"/>
  <c r="K4323" i="1"/>
  <c r="L4323" i="1"/>
  <c r="M4323" i="1"/>
  <c r="N4323" i="1"/>
  <c r="O4323" i="1"/>
  <c r="K4324" i="1"/>
  <c r="L4324" i="1"/>
  <c r="M4324" i="1"/>
  <c r="N4324" i="1"/>
  <c r="O4324" i="1"/>
  <c r="K4325" i="1"/>
  <c r="L4325" i="1"/>
  <c r="M4325" i="1"/>
  <c r="N4325" i="1"/>
  <c r="O4325" i="1"/>
  <c r="K4326" i="1"/>
  <c r="L4326" i="1"/>
  <c r="M4326" i="1"/>
  <c r="N4326" i="1"/>
  <c r="O4326" i="1"/>
  <c r="K4327" i="1"/>
  <c r="L4327" i="1"/>
  <c r="M4327" i="1"/>
  <c r="N4327" i="1"/>
  <c r="O4327" i="1"/>
  <c r="K4328" i="1"/>
  <c r="L4328" i="1"/>
  <c r="M4328" i="1"/>
  <c r="N4328" i="1"/>
  <c r="O4328" i="1"/>
  <c r="K4329" i="1"/>
  <c r="L4329" i="1"/>
  <c r="M4329" i="1"/>
  <c r="N4329" i="1"/>
  <c r="O4329" i="1"/>
  <c r="K4330" i="1"/>
  <c r="L4330" i="1"/>
  <c r="M4330" i="1"/>
  <c r="N4330" i="1"/>
  <c r="O4330" i="1"/>
  <c r="K4331" i="1"/>
  <c r="L4331" i="1"/>
  <c r="M4331" i="1"/>
  <c r="N4331" i="1"/>
  <c r="O4331" i="1"/>
  <c r="K4332" i="1"/>
  <c r="L4332" i="1"/>
  <c r="M4332" i="1"/>
  <c r="N4332" i="1"/>
  <c r="O4332" i="1"/>
  <c r="K4333" i="1"/>
  <c r="L4333" i="1"/>
  <c r="M4333" i="1"/>
  <c r="N4333" i="1"/>
  <c r="O4333" i="1"/>
  <c r="K4334" i="1"/>
  <c r="L4334" i="1"/>
  <c r="M4334" i="1"/>
  <c r="N4334" i="1"/>
  <c r="O4334" i="1"/>
  <c r="K4336" i="1"/>
  <c r="L4336" i="1"/>
  <c r="M4336" i="1"/>
  <c r="N4336" i="1"/>
  <c r="O4336" i="1"/>
  <c r="K4337" i="1"/>
  <c r="L4337" i="1"/>
  <c r="M4337" i="1"/>
  <c r="N4337" i="1"/>
  <c r="O4337" i="1"/>
  <c r="K4338" i="1"/>
  <c r="L4338" i="1"/>
  <c r="M4338" i="1"/>
  <c r="N4338" i="1"/>
  <c r="O4338" i="1"/>
  <c r="K4341" i="1"/>
  <c r="L4341" i="1"/>
  <c r="M4341" i="1"/>
  <c r="N4341" i="1"/>
  <c r="O4341" i="1"/>
  <c r="K4342" i="1"/>
  <c r="L4342" i="1"/>
  <c r="M4342" i="1"/>
  <c r="N4342" i="1"/>
  <c r="O4342" i="1"/>
  <c r="K4343" i="1"/>
  <c r="L4343" i="1"/>
  <c r="M4343" i="1"/>
  <c r="N4343" i="1"/>
  <c r="O4343" i="1"/>
  <c r="K4344" i="1"/>
  <c r="L4344" i="1"/>
  <c r="M4344" i="1"/>
  <c r="N4344" i="1"/>
  <c r="O4344" i="1"/>
  <c r="K4345" i="1"/>
  <c r="L4345" i="1"/>
  <c r="M4345" i="1"/>
  <c r="N4345" i="1"/>
  <c r="O4345" i="1"/>
  <c r="K4346" i="1"/>
  <c r="L4346" i="1"/>
  <c r="M4346" i="1"/>
  <c r="N4346" i="1"/>
  <c r="O4346" i="1"/>
  <c r="K4347" i="1"/>
  <c r="L4347" i="1"/>
  <c r="M4347" i="1"/>
  <c r="N4347" i="1"/>
  <c r="O4347" i="1"/>
  <c r="K4348" i="1"/>
  <c r="L4348" i="1"/>
  <c r="M4348" i="1"/>
  <c r="N4348" i="1"/>
  <c r="O4348" i="1"/>
  <c r="K4350" i="1"/>
  <c r="L4350" i="1"/>
  <c r="M4350" i="1"/>
  <c r="N4350" i="1"/>
  <c r="O4350" i="1"/>
  <c r="K4351" i="1"/>
  <c r="L4351" i="1"/>
  <c r="M4351" i="1"/>
  <c r="N4351" i="1"/>
  <c r="O4351" i="1"/>
  <c r="K4352" i="1"/>
  <c r="L4352" i="1"/>
  <c r="M4352" i="1"/>
  <c r="N4352" i="1"/>
  <c r="O4352" i="1"/>
  <c r="K4353" i="1"/>
  <c r="L4353" i="1"/>
  <c r="M4353" i="1"/>
  <c r="N4353" i="1"/>
  <c r="O4353" i="1"/>
  <c r="K4354" i="1"/>
  <c r="L4354" i="1"/>
  <c r="M4354" i="1"/>
  <c r="N4354" i="1"/>
  <c r="O4354" i="1"/>
  <c r="K4355" i="1"/>
  <c r="L4355" i="1"/>
  <c r="M4355" i="1"/>
  <c r="N4355" i="1"/>
  <c r="O4355" i="1"/>
  <c r="K4357" i="1"/>
  <c r="L4357" i="1"/>
  <c r="M4357" i="1"/>
  <c r="N4357" i="1"/>
  <c r="O4357" i="1"/>
  <c r="K4358" i="1"/>
  <c r="L4358" i="1"/>
  <c r="M4358" i="1"/>
  <c r="N4358" i="1"/>
  <c r="O4358" i="1"/>
  <c r="K4359" i="1"/>
  <c r="L4359" i="1"/>
  <c r="M4359" i="1"/>
  <c r="N4359" i="1"/>
  <c r="O4359" i="1"/>
  <c r="K4360" i="1"/>
  <c r="L4360" i="1"/>
  <c r="M4360" i="1"/>
  <c r="N4360" i="1"/>
  <c r="O4360" i="1"/>
  <c r="K4361" i="1"/>
  <c r="L4361" i="1"/>
  <c r="M4361" i="1"/>
  <c r="N4361" i="1"/>
  <c r="O4361" i="1"/>
  <c r="K4362" i="1"/>
  <c r="L4362" i="1"/>
  <c r="M4362" i="1"/>
  <c r="N4362" i="1"/>
  <c r="O4362" i="1"/>
  <c r="K4363" i="1"/>
  <c r="L4363" i="1"/>
  <c r="M4363" i="1"/>
  <c r="N4363" i="1"/>
  <c r="O4363" i="1"/>
  <c r="K4364" i="1"/>
  <c r="L4364" i="1"/>
  <c r="M4364" i="1"/>
  <c r="N4364" i="1"/>
  <c r="O4364" i="1"/>
  <c r="K4365" i="1"/>
  <c r="L4365" i="1"/>
  <c r="M4365" i="1"/>
  <c r="N4365" i="1"/>
  <c r="O4365" i="1"/>
  <c r="K4366" i="1"/>
  <c r="L4366" i="1"/>
  <c r="M4366" i="1"/>
  <c r="N4366" i="1"/>
  <c r="O4366" i="1"/>
  <c r="K4367" i="1"/>
  <c r="L4367" i="1"/>
  <c r="M4367" i="1"/>
  <c r="N4367" i="1"/>
  <c r="O4367" i="1"/>
  <c r="K4368" i="1"/>
  <c r="L4368" i="1"/>
  <c r="M4368" i="1"/>
  <c r="N4368" i="1"/>
  <c r="O4368" i="1"/>
  <c r="K4369" i="1"/>
  <c r="L4369" i="1"/>
  <c r="M4369" i="1"/>
  <c r="N4369" i="1"/>
  <c r="O4369" i="1"/>
  <c r="K4371" i="1"/>
  <c r="L4371" i="1"/>
  <c r="M4371" i="1"/>
  <c r="N4371" i="1"/>
  <c r="O4371" i="1"/>
  <c r="K4372" i="1"/>
  <c r="L4372" i="1"/>
  <c r="M4372" i="1"/>
  <c r="N4372" i="1"/>
  <c r="O4372" i="1"/>
  <c r="K4373" i="1"/>
  <c r="L4373" i="1"/>
  <c r="M4373" i="1"/>
  <c r="N4373" i="1"/>
  <c r="O4373" i="1"/>
  <c r="K4374" i="1"/>
  <c r="L4374" i="1"/>
  <c r="M4374" i="1"/>
  <c r="N4374" i="1"/>
  <c r="O4374" i="1"/>
  <c r="K4375" i="1"/>
  <c r="L4375" i="1"/>
  <c r="M4375" i="1"/>
  <c r="N4375" i="1"/>
  <c r="O4375" i="1"/>
  <c r="K4376" i="1"/>
  <c r="L4376" i="1"/>
  <c r="M4376" i="1"/>
  <c r="N4376" i="1"/>
  <c r="O4376" i="1"/>
  <c r="K4377" i="1"/>
  <c r="L4377" i="1"/>
  <c r="M4377" i="1"/>
  <c r="N4377" i="1"/>
  <c r="O4377" i="1"/>
  <c r="K4378" i="1"/>
  <c r="L4378" i="1"/>
  <c r="M4378" i="1"/>
  <c r="N4378" i="1"/>
  <c r="O4378" i="1"/>
  <c r="K4379" i="1"/>
  <c r="L4379" i="1"/>
  <c r="M4379" i="1"/>
  <c r="N4379" i="1"/>
  <c r="O4379" i="1"/>
  <c r="K4380" i="1"/>
  <c r="L4380" i="1"/>
  <c r="M4380" i="1"/>
  <c r="N4380" i="1"/>
  <c r="O4380" i="1"/>
  <c r="K4382" i="1"/>
  <c r="L4382" i="1"/>
  <c r="M4382" i="1"/>
  <c r="N4382" i="1"/>
  <c r="O4382" i="1"/>
  <c r="K4383" i="1"/>
  <c r="L4383" i="1"/>
  <c r="M4383" i="1"/>
  <c r="N4383" i="1"/>
  <c r="O4383" i="1"/>
  <c r="K4384" i="1"/>
  <c r="L4384" i="1"/>
  <c r="M4384" i="1"/>
  <c r="N4384" i="1"/>
  <c r="O4384" i="1"/>
  <c r="K4385" i="1"/>
  <c r="L4385" i="1"/>
  <c r="M4385" i="1"/>
  <c r="N4385" i="1"/>
  <c r="O4385" i="1"/>
  <c r="K4386" i="1"/>
  <c r="L4386" i="1"/>
  <c r="M4386" i="1"/>
  <c r="N4386" i="1"/>
  <c r="O4386" i="1"/>
  <c r="K4387" i="1"/>
  <c r="L4387" i="1"/>
  <c r="M4387" i="1"/>
  <c r="N4387" i="1"/>
  <c r="O4387" i="1"/>
  <c r="K4388" i="1"/>
  <c r="L4388" i="1"/>
  <c r="M4388" i="1"/>
  <c r="N4388" i="1"/>
  <c r="O4388" i="1"/>
  <c r="K4389" i="1"/>
  <c r="L4389" i="1"/>
  <c r="M4389" i="1"/>
  <c r="N4389" i="1"/>
  <c r="O4389" i="1"/>
  <c r="K4390" i="1"/>
  <c r="L4390" i="1"/>
  <c r="M4390" i="1"/>
  <c r="N4390" i="1"/>
  <c r="O4390" i="1"/>
  <c r="K4391" i="1"/>
  <c r="L4391" i="1"/>
  <c r="M4391" i="1"/>
  <c r="N4391" i="1"/>
  <c r="O4391" i="1"/>
  <c r="K4393" i="1"/>
  <c r="L4393" i="1"/>
  <c r="M4393" i="1"/>
  <c r="N4393" i="1"/>
  <c r="O4393" i="1"/>
  <c r="K4394" i="1"/>
  <c r="L4394" i="1"/>
  <c r="M4394" i="1"/>
  <c r="N4394" i="1"/>
  <c r="O4394" i="1"/>
  <c r="K4395" i="1"/>
  <c r="L4395" i="1"/>
  <c r="M4395" i="1"/>
  <c r="N4395" i="1"/>
  <c r="O4395" i="1"/>
  <c r="K4396" i="1"/>
  <c r="L4396" i="1"/>
  <c r="M4396" i="1"/>
  <c r="N4396" i="1"/>
  <c r="O4396" i="1"/>
  <c r="K4397" i="1"/>
  <c r="L4397" i="1"/>
  <c r="M4397" i="1"/>
  <c r="N4397" i="1"/>
  <c r="O4397" i="1"/>
  <c r="K4398" i="1"/>
  <c r="L4398" i="1"/>
  <c r="M4398" i="1"/>
  <c r="N4398" i="1"/>
  <c r="O4398" i="1"/>
  <c r="K4399" i="1"/>
  <c r="L4399" i="1"/>
  <c r="M4399" i="1"/>
  <c r="N4399" i="1"/>
  <c r="O4399" i="1"/>
  <c r="K4400" i="1"/>
  <c r="L4400" i="1"/>
  <c r="M4400" i="1"/>
  <c r="N4400" i="1"/>
  <c r="O4400" i="1"/>
  <c r="K4401" i="1"/>
  <c r="L4401" i="1"/>
  <c r="M4401" i="1"/>
  <c r="N4401" i="1"/>
  <c r="O4401" i="1"/>
  <c r="K4402" i="1"/>
  <c r="L4402" i="1"/>
  <c r="M4402" i="1"/>
  <c r="N4402" i="1"/>
  <c r="O4402" i="1"/>
  <c r="K4404" i="1"/>
  <c r="L4404" i="1"/>
  <c r="M4404" i="1"/>
  <c r="N4404" i="1"/>
  <c r="O4404" i="1"/>
  <c r="K4405" i="1"/>
  <c r="L4405" i="1"/>
  <c r="M4405" i="1"/>
  <c r="N4405" i="1"/>
  <c r="O4405" i="1"/>
  <c r="K4406" i="1"/>
  <c r="L4406" i="1"/>
  <c r="M4406" i="1"/>
  <c r="N4406" i="1"/>
  <c r="O4406" i="1"/>
  <c r="K4407" i="1"/>
  <c r="L4407" i="1"/>
  <c r="M4407" i="1"/>
  <c r="N4407" i="1"/>
  <c r="O4407" i="1"/>
  <c r="K4408" i="1"/>
  <c r="L4408" i="1"/>
  <c r="M4408" i="1"/>
  <c r="N4408" i="1"/>
  <c r="O4408" i="1"/>
  <c r="K4409" i="1"/>
  <c r="L4409" i="1"/>
  <c r="M4409" i="1"/>
  <c r="N4409" i="1"/>
  <c r="O4409" i="1"/>
  <c r="K4410" i="1"/>
  <c r="L4410" i="1"/>
  <c r="M4410" i="1"/>
  <c r="N4410" i="1"/>
  <c r="O4410" i="1"/>
  <c r="K4411" i="1"/>
  <c r="L4411" i="1"/>
  <c r="M4411" i="1"/>
  <c r="N4411" i="1"/>
  <c r="O4411" i="1"/>
  <c r="K4412" i="1"/>
  <c r="L4412" i="1"/>
  <c r="M4412" i="1"/>
  <c r="N4412" i="1"/>
  <c r="O4412" i="1"/>
  <c r="K4413" i="1"/>
  <c r="L4413" i="1"/>
  <c r="M4413" i="1"/>
  <c r="N4413" i="1"/>
  <c r="O4413" i="1"/>
  <c r="K4415" i="1"/>
  <c r="L4415" i="1"/>
  <c r="M4415" i="1"/>
  <c r="N4415" i="1"/>
  <c r="O4415" i="1"/>
  <c r="K4416" i="1"/>
  <c r="L4416" i="1"/>
  <c r="M4416" i="1"/>
  <c r="N4416" i="1"/>
  <c r="O4416" i="1"/>
  <c r="K4417" i="1"/>
  <c r="L4417" i="1"/>
  <c r="M4417" i="1"/>
  <c r="N4417" i="1"/>
  <c r="O4417" i="1"/>
  <c r="K4418" i="1"/>
  <c r="L4418" i="1"/>
  <c r="M4418" i="1"/>
  <c r="N4418" i="1"/>
  <c r="O4418" i="1"/>
  <c r="K4419" i="1"/>
  <c r="L4419" i="1"/>
  <c r="M4419" i="1"/>
  <c r="N4419" i="1"/>
  <c r="O4419" i="1"/>
  <c r="K4420" i="1"/>
  <c r="L4420" i="1"/>
  <c r="M4420" i="1"/>
  <c r="N4420" i="1"/>
  <c r="O4420" i="1"/>
  <c r="K4421" i="1"/>
  <c r="L4421" i="1"/>
  <c r="M4421" i="1"/>
  <c r="N4421" i="1"/>
  <c r="O4421" i="1"/>
  <c r="K4422" i="1"/>
  <c r="L4422" i="1"/>
  <c r="M4422" i="1"/>
  <c r="N4422" i="1"/>
  <c r="O4422" i="1"/>
  <c r="K4423" i="1"/>
  <c r="L4423" i="1"/>
  <c r="M4423" i="1"/>
  <c r="N4423" i="1"/>
  <c r="O4423" i="1"/>
  <c r="K4424" i="1"/>
  <c r="L4424" i="1"/>
  <c r="M4424" i="1"/>
  <c r="N4424" i="1"/>
  <c r="O4424" i="1"/>
  <c r="K4426" i="1"/>
  <c r="L4426" i="1"/>
  <c r="M4426" i="1"/>
  <c r="N4426" i="1"/>
  <c r="O4426" i="1"/>
  <c r="K4427" i="1"/>
  <c r="L4427" i="1"/>
  <c r="M4427" i="1"/>
  <c r="N4427" i="1"/>
  <c r="O4427" i="1"/>
  <c r="K4428" i="1"/>
  <c r="L4428" i="1"/>
  <c r="M4428" i="1"/>
  <c r="N4428" i="1"/>
  <c r="O4428" i="1"/>
  <c r="K4429" i="1"/>
  <c r="L4429" i="1"/>
  <c r="M4429" i="1"/>
  <c r="N4429" i="1"/>
  <c r="O4429" i="1"/>
  <c r="K4430" i="1"/>
  <c r="L4430" i="1"/>
  <c r="M4430" i="1"/>
  <c r="N4430" i="1"/>
  <c r="O4430" i="1"/>
  <c r="K4431" i="1"/>
  <c r="L4431" i="1"/>
  <c r="M4431" i="1"/>
  <c r="N4431" i="1"/>
  <c r="O4431" i="1"/>
  <c r="K4432" i="1"/>
  <c r="L4432" i="1"/>
  <c r="M4432" i="1"/>
  <c r="N4432" i="1"/>
  <c r="O4432" i="1"/>
  <c r="K4433" i="1"/>
  <c r="L4433" i="1"/>
  <c r="M4433" i="1"/>
  <c r="N4433" i="1"/>
  <c r="O4433" i="1"/>
  <c r="K4434" i="1"/>
  <c r="L4434" i="1"/>
  <c r="M4434" i="1"/>
  <c r="N4434" i="1"/>
  <c r="O4434" i="1"/>
  <c r="K4435" i="1"/>
  <c r="L4435" i="1"/>
  <c r="M4435" i="1"/>
  <c r="N4435" i="1"/>
  <c r="O4435" i="1"/>
  <c r="K4437" i="1"/>
  <c r="L4437" i="1"/>
  <c r="M4437" i="1"/>
  <c r="N4437" i="1"/>
  <c r="O4437" i="1"/>
  <c r="K4438" i="1"/>
  <c r="L4438" i="1"/>
  <c r="M4438" i="1"/>
  <c r="N4438" i="1"/>
  <c r="O4438" i="1"/>
  <c r="K4439" i="1"/>
  <c r="L4439" i="1"/>
  <c r="M4439" i="1"/>
  <c r="N4439" i="1"/>
  <c r="O4439" i="1"/>
  <c r="K4440" i="1"/>
  <c r="L4440" i="1"/>
  <c r="M4440" i="1"/>
  <c r="N4440" i="1"/>
  <c r="O4440" i="1"/>
  <c r="K4441" i="1"/>
  <c r="L4441" i="1"/>
  <c r="M4441" i="1"/>
  <c r="N4441" i="1"/>
  <c r="O4441" i="1"/>
  <c r="K4442" i="1"/>
  <c r="L4442" i="1"/>
  <c r="M4442" i="1"/>
  <c r="N4442" i="1"/>
  <c r="O4442" i="1"/>
  <c r="K4443" i="1"/>
  <c r="L4443" i="1"/>
  <c r="M4443" i="1"/>
  <c r="N4443" i="1"/>
  <c r="O4443" i="1"/>
  <c r="K4444" i="1"/>
  <c r="L4444" i="1"/>
  <c r="M4444" i="1"/>
  <c r="N4444" i="1"/>
  <c r="O4444" i="1"/>
  <c r="K4445" i="1"/>
  <c r="L4445" i="1"/>
  <c r="M4445" i="1"/>
  <c r="N4445" i="1"/>
  <c r="O4445" i="1"/>
  <c r="K4446" i="1"/>
  <c r="L4446" i="1"/>
  <c r="M4446" i="1"/>
  <c r="N4446" i="1"/>
  <c r="O4446" i="1"/>
  <c r="K4448" i="1"/>
  <c r="L4448" i="1"/>
  <c r="M4448" i="1"/>
  <c r="N4448" i="1"/>
  <c r="O4448" i="1"/>
  <c r="K4449" i="1"/>
  <c r="L4449" i="1"/>
  <c r="M4449" i="1"/>
  <c r="N4449" i="1"/>
  <c r="O4449" i="1"/>
  <c r="K4450" i="1"/>
  <c r="L4450" i="1"/>
  <c r="M4450" i="1"/>
  <c r="N4450" i="1"/>
  <c r="O4450" i="1"/>
  <c r="K4451" i="1"/>
  <c r="L4451" i="1"/>
  <c r="M4451" i="1"/>
  <c r="N4451" i="1"/>
  <c r="O4451" i="1"/>
  <c r="K4454" i="1"/>
  <c r="L4454" i="1"/>
  <c r="M4454" i="1"/>
  <c r="N4454" i="1"/>
  <c r="O4454" i="1"/>
  <c r="K4455" i="1"/>
  <c r="L4455" i="1"/>
  <c r="M4455" i="1"/>
  <c r="N4455" i="1"/>
  <c r="O4455" i="1"/>
  <c r="K4456" i="1"/>
  <c r="L4456" i="1"/>
  <c r="M4456" i="1"/>
  <c r="N4456" i="1"/>
  <c r="O4456" i="1"/>
  <c r="K4457" i="1"/>
  <c r="L4457" i="1"/>
  <c r="M4457" i="1"/>
  <c r="N4457" i="1"/>
  <c r="O4457" i="1"/>
  <c r="K4459" i="1"/>
  <c r="L4459" i="1"/>
  <c r="M4459" i="1"/>
  <c r="N4459" i="1"/>
  <c r="O4459" i="1"/>
  <c r="K4460" i="1"/>
  <c r="L4460" i="1"/>
  <c r="M4460" i="1"/>
  <c r="N4460" i="1"/>
  <c r="O4460" i="1"/>
  <c r="K4461" i="1"/>
  <c r="L4461" i="1"/>
  <c r="M4461" i="1"/>
  <c r="N4461" i="1"/>
  <c r="O4461" i="1"/>
  <c r="K4462" i="1"/>
  <c r="L4462" i="1"/>
  <c r="M4462" i="1"/>
  <c r="N4462" i="1"/>
  <c r="O4462" i="1"/>
  <c r="K4463" i="1"/>
  <c r="L4463" i="1"/>
  <c r="M4463" i="1"/>
  <c r="N4463" i="1"/>
  <c r="O4463" i="1"/>
  <c r="K4464" i="1"/>
  <c r="L4464" i="1"/>
  <c r="M4464" i="1"/>
  <c r="N4464" i="1"/>
  <c r="O4464" i="1"/>
  <c r="K4465" i="1"/>
  <c r="L4465" i="1"/>
  <c r="M4465" i="1"/>
  <c r="N4465" i="1"/>
  <c r="O4465" i="1"/>
  <c r="K4466" i="1"/>
  <c r="L4466" i="1"/>
  <c r="M4466" i="1"/>
  <c r="N4466" i="1"/>
  <c r="O4466" i="1"/>
  <c r="K4467" i="1"/>
  <c r="L4467" i="1"/>
  <c r="M4467" i="1"/>
  <c r="N4467" i="1"/>
  <c r="O4467" i="1"/>
  <c r="K4468" i="1"/>
  <c r="L4468" i="1"/>
  <c r="M4468" i="1"/>
  <c r="N4468" i="1"/>
  <c r="O4468" i="1"/>
  <c r="K4470" i="1"/>
  <c r="L4470" i="1"/>
  <c r="M4470" i="1"/>
  <c r="N4470" i="1"/>
  <c r="O4470" i="1"/>
  <c r="K4471" i="1"/>
  <c r="L4471" i="1"/>
  <c r="M4471" i="1"/>
  <c r="N4471" i="1"/>
  <c r="O4471" i="1"/>
  <c r="K4472" i="1"/>
  <c r="L4472" i="1"/>
  <c r="M4472" i="1"/>
  <c r="N4472" i="1"/>
  <c r="O4472" i="1"/>
  <c r="K4473" i="1"/>
  <c r="L4473" i="1"/>
  <c r="M4473" i="1"/>
  <c r="N4473" i="1"/>
  <c r="O4473" i="1"/>
  <c r="K4474" i="1"/>
  <c r="L4474" i="1"/>
  <c r="M4474" i="1"/>
  <c r="N4474" i="1"/>
  <c r="O4474" i="1"/>
  <c r="K4476" i="1"/>
  <c r="L4476" i="1"/>
  <c r="M4476" i="1"/>
  <c r="N4476" i="1"/>
  <c r="O4476" i="1"/>
  <c r="K4477" i="1"/>
  <c r="L4477" i="1"/>
  <c r="M4477" i="1"/>
  <c r="N4477" i="1"/>
  <c r="O4477" i="1"/>
  <c r="K4478" i="1"/>
  <c r="L4478" i="1"/>
  <c r="M4478" i="1"/>
  <c r="N4478" i="1"/>
  <c r="O4478" i="1"/>
  <c r="K4479" i="1"/>
  <c r="L4479" i="1"/>
  <c r="M4479" i="1"/>
  <c r="N4479" i="1"/>
  <c r="O4479" i="1"/>
  <c r="K4480" i="1"/>
  <c r="L4480" i="1"/>
  <c r="M4480" i="1"/>
  <c r="N4480" i="1"/>
  <c r="O4480" i="1"/>
  <c r="K4482" i="1"/>
  <c r="L4482" i="1"/>
  <c r="M4482" i="1"/>
  <c r="N4482" i="1"/>
  <c r="O4482" i="1"/>
  <c r="K4483" i="1"/>
  <c r="L4483" i="1"/>
  <c r="M4483" i="1"/>
  <c r="N4483" i="1"/>
  <c r="O4483" i="1"/>
  <c r="K4485" i="1"/>
  <c r="L4485" i="1"/>
  <c r="M4485" i="1"/>
  <c r="N4485" i="1"/>
  <c r="O4485" i="1"/>
  <c r="K4486" i="1"/>
  <c r="L4486" i="1"/>
  <c r="M4486" i="1"/>
  <c r="N4486" i="1"/>
  <c r="O4486" i="1"/>
  <c r="K4488" i="1"/>
  <c r="L4488" i="1"/>
  <c r="M4488" i="1"/>
  <c r="N4488" i="1"/>
  <c r="O4488" i="1"/>
  <c r="K4489" i="1"/>
  <c r="L4489" i="1"/>
  <c r="M4489" i="1"/>
  <c r="N4489" i="1"/>
  <c r="O4489" i="1"/>
  <c r="K4490" i="1"/>
  <c r="L4490" i="1"/>
  <c r="M4490" i="1"/>
  <c r="N4490" i="1"/>
  <c r="O4490" i="1"/>
  <c r="K4492" i="1"/>
  <c r="L4492" i="1"/>
  <c r="M4492" i="1"/>
  <c r="N4492" i="1"/>
  <c r="O4492" i="1"/>
  <c r="K4493" i="1"/>
  <c r="L4493" i="1"/>
  <c r="M4493" i="1"/>
  <c r="N4493" i="1"/>
  <c r="O4493" i="1"/>
  <c r="K4495" i="1"/>
  <c r="L4495" i="1"/>
  <c r="M4495" i="1"/>
  <c r="N4495" i="1"/>
  <c r="O4495" i="1"/>
  <c r="K4496" i="1"/>
  <c r="L4496" i="1"/>
  <c r="M4496" i="1"/>
  <c r="N4496" i="1"/>
  <c r="O4496" i="1"/>
  <c r="K4497" i="1"/>
  <c r="L4497" i="1"/>
  <c r="M4497" i="1"/>
  <c r="N4497" i="1"/>
  <c r="O4497" i="1"/>
  <c r="K4498" i="1"/>
  <c r="L4498" i="1"/>
  <c r="M4498" i="1"/>
  <c r="N4498" i="1"/>
  <c r="O4498" i="1"/>
  <c r="K4499" i="1"/>
  <c r="L4499" i="1"/>
  <c r="M4499" i="1"/>
  <c r="N4499" i="1"/>
  <c r="O4499" i="1"/>
  <c r="K4500" i="1"/>
  <c r="L4500" i="1"/>
  <c r="M4500" i="1"/>
  <c r="N4500" i="1"/>
  <c r="O4500" i="1"/>
  <c r="K4501" i="1"/>
  <c r="L4501" i="1"/>
  <c r="M4501" i="1"/>
  <c r="N4501" i="1"/>
  <c r="O4501" i="1"/>
  <c r="K4502" i="1"/>
  <c r="L4502" i="1"/>
  <c r="M4502" i="1"/>
  <c r="N4502" i="1"/>
  <c r="O4502" i="1"/>
  <c r="K4503" i="1"/>
  <c r="L4503" i="1"/>
  <c r="M4503" i="1"/>
  <c r="N4503" i="1"/>
  <c r="O4503" i="1"/>
  <c r="K4504" i="1"/>
  <c r="L4504" i="1"/>
  <c r="M4504" i="1"/>
  <c r="N4504" i="1"/>
  <c r="O4504" i="1"/>
  <c r="K4506" i="1"/>
  <c r="L4506" i="1"/>
  <c r="M4506" i="1"/>
  <c r="N4506" i="1"/>
  <c r="O4506" i="1"/>
  <c r="K4507" i="1"/>
  <c r="L4507" i="1"/>
  <c r="M4507" i="1"/>
  <c r="N4507" i="1"/>
  <c r="O4507" i="1"/>
  <c r="K4509" i="1"/>
  <c r="L4509" i="1"/>
  <c r="M4509" i="1"/>
  <c r="N4509" i="1"/>
  <c r="O4509" i="1"/>
  <c r="K4510" i="1"/>
  <c r="L4510" i="1"/>
  <c r="M4510" i="1"/>
  <c r="N4510" i="1"/>
  <c r="O4510" i="1"/>
  <c r="K4511" i="1"/>
  <c r="L4511" i="1"/>
  <c r="M4511" i="1"/>
  <c r="N4511" i="1"/>
  <c r="O4511" i="1"/>
  <c r="K4512" i="1"/>
  <c r="L4512" i="1"/>
  <c r="M4512" i="1"/>
  <c r="N4512" i="1"/>
  <c r="O4512" i="1"/>
  <c r="K4513" i="1"/>
  <c r="L4513" i="1"/>
  <c r="M4513" i="1"/>
  <c r="N4513" i="1"/>
  <c r="O4513" i="1"/>
  <c r="K4514" i="1"/>
  <c r="L4514" i="1"/>
  <c r="M4514" i="1"/>
  <c r="N4514" i="1"/>
  <c r="O4514" i="1"/>
  <c r="K4515" i="1"/>
  <c r="L4515" i="1"/>
  <c r="M4515" i="1"/>
  <c r="N4515" i="1"/>
  <c r="O4515" i="1"/>
  <c r="K4516" i="1"/>
  <c r="L4516" i="1"/>
  <c r="M4516" i="1"/>
  <c r="N4516" i="1"/>
  <c r="O4516" i="1"/>
  <c r="K4517" i="1"/>
  <c r="L4517" i="1"/>
  <c r="M4517" i="1"/>
  <c r="N4517" i="1"/>
  <c r="O4517" i="1"/>
  <c r="K4518" i="1"/>
  <c r="L4518" i="1"/>
  <c r="M4518" i="1"/>
  <c r="N4518" i="1"/>
  <c r="O4518" i="1"/>
  <c r="K4519" i="1"/>
  <c r="L4519" i="1"/>
  <c r="M4519" i="1"/>
  <c r="N4519" i="1"/>
  <c r="O4519" i="1"/>
  <c r="K4520" i="1"/>
  <c r="L4520" i="1"/>
  <c r="M4520" i="1"/>
  <c r="N4520" i="1"/>
  <c r="O4520" i="1"/>
  <c r="K4521" i="1"/>
  <c r="L4521" i="1"/>
  <c r="M4521" i="1"/>
  <c r="N4521" i="1"/>
  <c r="O4521" i="1"/>
  <c r="K4522" i="1"/>
  <c r="L4522" i="1"/>
  <c r="M4522" i="1"/>
  <c r="N4522" i="1"/>
  <c r="O4522" i="1"/>
  <c r="K4524" i="1"/>
  <c r="L4524" i="1"/>
  <c r="M4524" i="1"/>
  <c r="N4524" i="1"/>
  <c r="O4524" i="1"/>
  <c r="K4525" i="1"/>
  <c r="L4525" i="1"/>
  <c r="M4525" i="1"/>
  <c r="N4525" i="1"/>
  <c r="O4525" i="1"/>
  <c r="K4526" i="1"/>
  <c r="L4526" i="1"/>
  <c r="M4526" i="1"/>
  <c r="N4526" i="1"/>
  <c r="O4526" i="1"/>
  <c r="K4529" i="1"/>
  <c r="L4529" i="1"/>
  <c r="M4529" i="1"/>
  <c r="N4529" i="1"/>
  <c r="O4529" i="1"/>
  <c r="K4530" i="1"/>
  <c r="L4530" i="1"/>
  <c r="M4530" i="1"/>
  <c r="N4530" i="1"/>
  <c r="O4530" i="1"/>
  <c r="K4531" i="1"/>
  <c r="L4531" i="1"/>
  <c r="M4531" i="1"/>
  <c r="N4531" i="1"/>
  <c r="O4531" i="1"/>
  <c r="K4532" i="1"/>
  <c r="L4532" i="1"/>
  <c r="M4532" i="1"/>
  <c r="N4532" i="1"/>
  <c r="O4532" i="1"/>
  <c r="K4533" i="1"/>
  <c r="L4533" i="1"/>
  <c r="M4533" i="1"/>
  <c r="N4533" i="1"/>
  <c r="O4533" i="1"/>
  <c r="K4534" i="1"/>
  <c r="L4534" i="1"/>
  <c r="M4534" i="1"/>
  <c r="N4534" i="1"/>
  <c r="O4534" i="1"/>
  <c r="K4536" i="1"/>
  <c r="L4536" i="1"/>
  <c r="M4536" i="1"/>
  <c r="N4536" i="1"/>
  <c r="O4536" i="1"/>
  <c r="K4537" i="1"/>
  <c r="L4537" i="1"/>
  <c r="M4537" i="1"/>
  <c r="N4537" i="1"/>
  <c r="O4537" i="1"/>
  <c r="K4538" i="1"/>
  <c r="L4538" i="1"/>
  <c r="M4538" i="1"/>
  <c r="N4538" i="1"/>
  <c r="O4538" i="1"/>
  <c r="K4539" i="1"/>
  <c r="L4539" i="1"/>
  <c r="M4539" i="1"/>
  <c r="N4539" i="1"/>
  <c r="O4539" i="1"/>
  <c r="K4540" i="1"/>
  <c r="L4540" i="1"/>
  <c r="M4540" i="1"/>
  <c r="N4540" i="1"/>
  <c r="O4540" i="1"/>
  <c r="K4541" i="1"/>
  <c r="L4541" i="1"/>
  <c r="M4541" i="1"/>
  <c r="N4541" i="1"/>
  <c r="O4541" i="1"/>
  <c r="K4543" i="1"/>
  <c r="L4543" i="1"/>
  <c r="M4543" i="1"/>
  <c r="N4543" i="1"/>
  <c r="O4543" i="1"/>
  <c r="K4544" i="1"/>
  <c r="L4544" i="1"/>
  <c r="M4544" i="1"/>
  <c r="N4544" i="1"/>
  <c r="O4544" i="1"/>
  <c r="K4547" i="1"/>
  <c r="L4547" i="1"/>
  <c r="M4547" i="1"/>
  <c r="N4547" i="1"/>
  <c r="O4547" i="1"/>
  <c r="K4548" i="1"/>
  <c r="L4548" i="1"/>
  <c r="M4548" i="1"/>
  <c r="N4548" i="1"/>
  <c r="O4548" i="1"/>
  <c r="K4549" i="1"/>
  <c r="L4549" i="1"/>
  <c r="M4549" i="1"/>
  <c r="N4549" i="1"/>
  <c r="O4549" i="1"/>
  <c r="K4550" i="1"/>
  <c r="L4550" i="1"/>
  <c r="M4550" i="1"/>
  <c r="N4550" i="1"/>
  <c r="O4550" i="1"/>
  <c r="K4551" i="1"/>
  <c r="L4551" i="1"/>
  <c r="M4551" i="1"/>
  <c r="N4551" i="1"/>
  <c r="O4551" i="1"/>
  <c r="K4552" i="1"/>
  <c r="L4552" i="1"/>
  <c r="M4552" i="1"/>
  <c r="N4552" i="1"/>
  <c r="O4552" i="1"/>
  <c r="K4553" i="1"/>
  <c r="L4553" i="1"/>
  <c r="M4553" i="1"/>
  <c r="N4553" i="1"/>
  <c r="O4553" i="1"/>
  <c r="K4555" i="1"/>
  <c r="L4555" i="1"/>
  <c r="M4555" i="1"/>
  <c r="N4555" i="1"/>
  <c r="O4555" i="1"/>
  <c r="K4556" i="1"/>
  <c r="L4556" i="1"/>
  <c r="M4556" i="1"/>
  <c r="N4556" i="1"/>
  <c r="O4556" i="1"/>
  <c r="K4557" i="1"/>
  <c r="L4557" i="1"/>
  <c r="M4557" i="1"/>
  <c r="N4557" i="1"/>
  <c r="O4557" i="1"/>
  <c r="K4558" i="1"/>
  <c r="L4558" i="1"/>
  <c r="M4558" i="1"/>
  <c r="N4558" i="1"/>
  <c r="O4558" i="1"/>
  <c r="K4559" i="1"/>
  <c r="L4559" i="1"/>
  <c r="M4559" i="1"/>
  <c r="N4559" i="1"/>
  <c r="O4559" i="1"/>
  <c r="K4560" i="1"/>
  <c r="L4560" i="1"/>
  <c r="M4560" i="1"/>
  <c r="N4560" i="1"/>
  <c r="O4560" i="1"/>
  <c r="K4561" i="1"/>
  <c r="L4561" i="1"/>
  <c r="M4561" i="1"/>
  <c r="N4561" i="1"/>
  <c r="O4561" i="1"/>
  <c r="K4563" i="1"/>
  <c r="L4563" i="1"/>
  <c r="M4563" i="1"/>
  <c r="N4563" i="1"/>
  <c r="O4563" i="1"/>
  <c r="K4564" i="1"/>
  <c r="L4564" i="1"/>
  <c r="M4564" i="1"/>
  <c r="N4564" i="1"/>
  <c r="O4564" i="1"/>
  <c r="K4565" i="1"/>
  <c r="L4565" i="1"/>
  <c r="M4565" i="1"/>
  <c r="N4565" i="1"/>
  <c r="O4565" i="1"/>
  <c r="K4566" i="1"/>
  <c r="L4566" i="1"/>
  <c r="M4566" i="1"/>
  <c r="N4566" i="1"/>
  <c r="O4566" i="1"/>
  <c r="K4568" i="1"/>
  <c r="L4568" i="1"/>
  <c r="M4568" i="1"/>
  <c r="N4568" i="1"/>
  <c r="O4568" i="1"/>
  <c r="K4569" i="1"/>
  <c r="L4569" i="1"/>
  <c r="M4569" i="1"/>
  <c r="N4569" i="1"/>
  <c r="O4569" i="1"/>
  <c r="K4570" i="1"/>
  <c r="L4570" i="1"/>
  <c r="M4570" i="1"/>
  <c r="N4570" i="1"/>
  <c r="O4570" i="1"/>
  <c r="K4571" i="1"/>
  <c r="L4571" i="1"/>
  <c r="M4571" i="1"/>
  <c r="N4571" i="1"/>
  <c r="O4571" i="1"/>
  <c r="K4572" i="1"/>
  <c r="L4572" i="1"/>
  <c r="M4572" i="1"/>
  <c r="N4572" i="1"/>
  <c r="O4572" i="1"/>
  <c r="K4573" i="1"/>
  <c r="L4573" i="1"/>
  <c r="M4573" i="1"/>
  <c r="N4573" i="1"/>
  <c r="O4573" i="1"/>
  <c r="K4575" i="1"/>
  <c r="L4575" i="1"/>
  <c r="M4575" i="1"/>
  <c r="N4575" i="1"/>
  <c r="O4575" i="1"/>
  <c r="K4576" i="1"/>
  <c r="L4576" i="1"/>
  <c r="M4576" i="1"/>
  <c r="N4576" i="1"/>
  <c r="O4576" i="1"/>
  <c r="K4579" i="1"/>
  <c r="L4579" i="1"/>
  <c r="M4579" i="1"/>
  <c r="N4579" i="1"/>
  <c r="O4579" i="1"/>
  <c r="K4580" i="1"/>
  <c r="L4580" i="1"/>
  <c r="M4580" i="1"/>
  <c r="N4580" i="1"/>
  <c r="O4580" i="1"/>
  <c r="K4581" i="1"/>
  <c r="L4581" i="1"/>
  <c r="M4581" i="1"/>
  <c r="N4581" i="1"/>
  <c r="O4581" i="1"/>
  <c r="K4582" i="1"/>
  <c r="L4582" i="1"/>
  <c r="M4582" i="1"/>
  <c r="N4582" i="1"/>
  <c r="O4582" i="1"/>
  <c r="K4583" i="1"/>
  <c r="L4583" i="1"/>
  <c r="M4583" i="1"/>
  <c r="N4583" i="1"/>
  <c r="O4583" i="1"/>
  <c r="K4584" i="1"/>
  <c r="L4584" i="1"/>
  <c r="M4584" i="1"/>
  <c r="N4584" i="1"/>
  <c r="O4584" i="1"/>
  <c r="K4585" i="1"/>
  <c r="L4585" i="1"/>
  <c r="M4585" i="1"/>
  <c r="N4585" i="1"/>
  <c r="O4585" i="1"/>
  <c r="K4586" i="1"/>
  <c r="L4586" i="1"/>
  <c r="M4586" i="1"/>
  <c r="N4586" i="1"/>
  <c r="O4586" i="1"/>
  <c r="K4587" i="1"/>
  <c r="L4587" i="1"/>
  <c r="M4587" i="1"/>
  <c r="N4587" i="1"/>
  <c r="O4587" i="1"/>
  <c r="K4588" i="1"/>
  <c r="L4588" i="1"/>
  <c r="M4588" i="1"/>
  <c r="N4588" i="1"/>
  <c r="O4588" i="1"/>
  <c r="K4589" i="1"/>
  <c r="L4589" i="1"/>
  <c r="M4589" i="1"/>
  <c r="N4589" i="1"/>
  <c r="O4589" i="1"/>
  <c r="K4590" i="1"/>
  <c r="L4590" i="1"/>
  <c r="M4590" i="1"/>
  <c r="N4590" i="1"/>
  <c r="O4590" i="1"/>
  <c r="K4591" i="1"/>
  <c r="L4591" i="1"/>
  <c r="M4591" i="1"/>
  <c r="N4591" i="1"/>
  <c r="O4591" i="1"/>
  <c r="K4592" i="1"/>
  <c r="L4592" i="1"/>
  <c r="M4592" i="1"/>
  <c r="N4592" i="1"/>
  <c r="O4592" i="1"/>
  <c r="K4593" i="1"/>
  <c r="L4593" i="1"/>
  <c r="M4593" i="1"/>
  <c r="N4593" i="1"/>
  <c r="O4593" i="1"/>
  <c r="K4594" i="1"/>
  <c r="L4594" i="1"/>
  <c r="M4594" i="1"/>
  <c r="N4594" i="1"/>
  <c r="O4594" i="1"/>
  <c r="K4595" i="1"/>
  <c r="L4595" i="1"/>
  <c r="M4595" i="1"/>
  <c r="N4595" i="1"/>
  <c r="O4595" i="1"/>
  <c r="K4596" i="1"/>
  <c r="L4596" i="1"/>
  <c r="M4596" i="1"/>
  <c r="N4596" i="1"/>
  <c r="O4596" i="1"/>
  <c r="K4597" i="1"/>
  <c r="L4597" i="1"/>
  <c r="M4597" i="1"/>
  <c r="N4597" i="1"/>
  <c r="O4597" i="1"/>
  <c r="K4598" i="1"/>
  <c r="L4598" i="1"/>
  <c r="M4598" i="1"/>
  <c r="N4598" i="1"/>
  <c r="O4598" i="1"/>
  <c r="K4599" i="1"/>
  <c r="L4599" i="1"/>
  <c r="M4599" i="1"/>
  <c r="N4599" i="1"/>
  <c r="O4599" i="1"/>
  <c r="K4600" i="1"/>
  <c r="L4600" i="1"/>
  <c r="M4600" i="1"/>
  <c r="N4600" i="1"/>
  <c r="O4600" i="1"/>
  <c r="K4601" i="1"/>
  <c r="L4601" i="1"/>
  <c r="M4601" i="1"/>
  <c r="N4601" i="1"/>
  <c r="O4601" i="1"/>
  <c r="K4602" i="1"/>
  <c r="L4602" i="1"/>
  <c r="M4602" i="1"/>
  <c r="N4602" i="1"/>
  <c r="O4602" i="1"/>
  <c r="K4603" i="1"/>
  <c r="L4603" i="1"/>
  <c r="M4603" i="1"/>
  <c r="N4603" i="1"/>
  <c r="O4603" i="1"/>
  <c r="K4604" i="1"/>
  <c r="L4604" i="1"/>
  <c r="M4604" i="1"/>
  <c r="N4604" i="1"/>
  <c r="O4604" i="1"/>
  <c r="K4605" i="1"/>
  <c r="L4605" i="1"/>
  <c r="M4605" i="1"/>
  <c r="N4605" i="1"/>
  <c r="O4605" i="1"/>
  <c r="K4606" i="1"/>
  <c r="L4606" i="1"/>
  <c r="M4606" i="1"/>
  <c r="N4606" i="1"/>
  <c r="O4606" i="1"/>
  <c r="K4607" i="1"/>
  <c r="L4607" i="1"/>
  <c r="M4607" i="1"/>
  <c r="N4607" i="1"/>
  <c r="O4607" i="1"/>
  <c r="K4608" i="1"/>
  <c r="L4608" i="1"/>
  <c r="M4608" i="1"/>
  <c r="N4608" i="1"/>
  <c r="O4608" i="1"/>
  <c r="K4609" i="1"/>
  <c r="L4609" i="1"/>
  <c r="M4609" i="1"/>
  <c r="N4609" i="1"/>
  <c r="O4609" i="1"/>
  <c r="K4610" i="1"/>
  <c r="L4610" i="1"/>
  <c r="M4610" i="1"/>
  <c r="N4610" i="1"/>
  <c r="O4610" i="1"/>
  <c r="K4611" i="1"/>
  <c r="L4611" i="1"/>
  <c r="M4611" i="1"/>
  <c r="N4611" i="1"/>
  <c r="O4611" i="1"/>
  <c r="K4612" i="1"/>
  <c r="L4612" i="1"/>
  <c r="M4612" i="1"/>
  <c r="N4612" i="1"/>
  <c r="O4612" i="1"/>
  <c r="K4613" i="1"/>
  <c r="L4613" i="1"/>
  <c r="M4613" i="1"/>
  <c r="N4613" i="1"/>
  <c r="O4613" i="1"/>
  <c r="K4615" i="1"/>
  <c r="L4615" i="1"/>
  <c r="M4615" i="1"/>
  <c r="N4615" i="1"/>
  <c r="O4615" i="1"/>
  <c r="K4617" i="1"/>
  <c r="L4617" i="1"/>
  <c r="M4617" i="1"/>
  <c r="N4617" i="1"/>
  <c r="O4617" i="1"/>
  <c r="K4618" i="1"/>
  <c r="L4618" i="1"/>
  <c r="M4618" i="1"/>
  <c r="N4618" i="1"/>
  <c r="O4618" i="1"/>
  <c r="K4619" i="1"/>
  <c r="L4619" i="1"/>
  <c r="M4619" i="1"/>
  <c r="N4619" i="1"/>
  <c r="O4619" i="1"/>
  <c r="K4620" i="1"/>
  <c r="L4620" i="1"/>
  <c r="M4620" i="1"/>
  <c r="N4620" i="1"/>
  <c r="O4620" i="1"/>
  <c r="K4621" i="1"/>
  <c r="L4621" i="1"/>
  <c r="M4621" i="1"/>
  <c r="N4621" i="1"/>
  <c r="O4621" i="1"/>
  <c r="K4622" i="1"/>
  <c r="L4622" i="1"/>
  <c r="M4622" i="1"/>
  <c r="N4622" i="1"/>
  <c r="O4622" i="1"/>
  <c r="K4623" i="1"/>
  <c r="L4623" i="1"/>
  <c r="M4623" i="1"/>
  <c r="N4623" i="1"/>
  <c r="O4623" i="1"/>
  <c r="K4624" i="1"/>
  <c r="L4624" i="1"/>
  <c r="M4624" i="1"/>
  <c r="N4624" i="1"/>
  <c r="O4624" i="1"/>
  <c r="K4625" i="1"/>
  <c r="L4625" i="1"/>
  <c r="M4625" i="1"/>
  <c r="N4625" i="1"/>
  <c r="O4625" i="1"/>
  <c r="K4626" i="1"/>
  <c r="L4626" i="1"/>
  <c r="M4626" i="1"/>
  <c r="N4626" i="1"/>
  <c r="O4626" i="1"/>
  <c r="K4627" i="1"/>
  <c r="L4627" i="1"/>
  <c r="M4627" i="1"/>
  <c r="N4627" i="1"/>
  <c r="O4627" i="1"/>
  <c r="K4628" i="1"/>
  <c r="L4628" i="1"/>
  <c r="M4628" i="1"/>
  <c r="N4628" i="1"/>
  <c r="O4628" i="1"/>
  <c r="K4629" i="1"/>
  <c r="L4629" i="1"/>
  <c r="M4629" i="1"/>
  <c r="N4629" i="1"/>
  <c r="O4629" i="1"/>
  <c r="K4630" i="1"/>
  <c r="L4630" i="1"/>
  <c r="M4630" i="1"/>
  <c r="N4630" i="1"/>
  <c r="O4630" i="1"/>
  <c r="K4631" i="1"/>
  <c r="L4631" i="1"/>
  <c r="M4631" i="1"/>
  <c r="N4631" i="1"/>
  <c r="O4631" i="1"/>
  <c r="K4634" i="1"/>
  <c r="L4634" i="1"/>
  <c r="M4634" i="1"/>
  <c r="N4634" i="1"/>
  <c r="O4634" i="1"/>
  <c r="K4635" i="1"/>
  <c r="L4635" i="1"/>
  <c r="M4635" i="1"/>
  <c r="N4635" i="1"/>
  <c r="O4635" i="1"/>
  <c r="K4636" i="1"/>
  <c r="L4636" i="1"/>
  <c r="M4636" i="1"/>
  <c r="N4636" i="1"/>
  <c r="O4636" i="1"/>
  <c r="K4637" i="1"/>
  <c r="L4637" i="1"/>
  <c r="M4637" i="1"/>
  <c r="N4637" i="1"/>
  <c r="O4637" i="1"/>
  <c r="K4638" i="1"/>
  <c r="L4638" i="1"/>
  <c r="M4638" i="1"/>
  <c r="N4638" i="1"/>
  <c r="O4638" i="1"/>
  <c r="K4639" i="1"/>
  <c r="L4639" i="1"/>
  <c r="M4639" i="1"/>
  <c r="N4639" i="1"/>
  <c r="O4639" i="1"/>
  <c r="K4640" i="1"/>
  <c r="L4640" i="1"/>
  <c r="M4640" i="1"/>
  <c r="N4640" i="1"/>
  <c r="O4640" i="1"/>
  <c r="K4641" i="1"/>
  <c r="L4641" i="1"/>
  <c r="M4641" i="1"/>
  <c r="N4641" i="1"/>
  <c r="O4641" i="1"/>
  <c r="K4642" i="1"/>
  <c r="L4642" i="1"/>
  <c r="M4642" i="1"/>
  <c r="N4642" i="1"/>
  <c r="O4642" i="1"/>
  <c r="K4643" i="1"/>
  <c r="L4643" i="1"/>
  <c r="M4643" i="1"/>
  <c r="N4643" i="1"/>
  <c r="O4643" i="1"/>
  <c r="K4644" i="1"/>
  <c r="L4644" i="1"/>
  <c r="M4644" i="1"/>
  <c r="N4644" i="1"/>
  <c r="O4644" i="1"/>
  <c r="K4645" i="1"/>
  <c r="L4645" i="1"/>
  <c r="M4645" i="1"/>
  <c r="N4645" i="1"/>
  <c r="O4645" i="1"/>
  <c r="K4646" i="1"/>
  <c r="L4646" i="1"/>
  <c r="M4646" i="1"/>
  <c r="N4646" i="1"/>
  <c r="O4646" i="1"/>
  <c r="K4648" i="1"/>
  <c r="L4648" i="1"/>
  <c r="M4648" i="1"/>
  <c r="N4648" i="1"/>
  <c r="O4648" i="1"/>
  <c r="K4649" i="1"/>
  <c r="L4649" i="1"/>
  <c r="M4649" i="1"/>
  <c r="N4649" i="1"/>
  <c r="O4649" i="1"/>
  <c r="K4650" i="1"/>
  <c r="L4650" i="1"/>
  <c r="M4650" i="1"/>
  <c r="N4650" i="1"/>
  <c r="O4650" i="1"/>
  <c r="K4651" i="1"/>
  <c r="L4651" i="1"/>
  <c r="M4651" i="1"/>
  <c r="N4651" i="1"/>
  <c r="O4651" i="1"/>
  <c r="K4652" i="1"/>
  <c r="L4652" i="1"/>
  <c r="M4652" i="1"/>
  <c r="N4652" i="1"/>
  <c r="O4652" i="1"/>
  <c r="K4654" i="1"/>
  <c r="L4654" i="1"/>
  <c r="M4654" i="1"/>
  <c r="N4654" i="1"/>
  <c r="O4654" i="1"/>
  <c r="K4655" i="1"/>
  <c r="L4655" i="1"/>
  <c r="M4655" i="1"/>
  <c r="N4655" i="1"/>
  <c r="O4655" i="1"/>
  <c r="K4656" i="1"/>
  <c r="L4656" i="1"/>
  <c r="M4656" i="1"/>
  <c r="N4656" i="1"/>
  <c r="O4656" i="1"/>
  <c r="K4657" i="1"/>
  <c r="L4657" i="1"/>
  <c r="M4657" i="1"/>
  <c r="N4657" i="1"/>
  <c r="O4657" i="1"/>
  <c r="K4658" i="1"/>
  <c r="L4658" i="1"/>
  <c r="M4658" i="1"/>
  <c r="N4658" i="1"/>
  <c r="O4658" i="1"/>
  <c r="K4659" i="1"/>
  <c r="L4659" i="1"/>
  <c r="M4659" i="1"/>
  <c r="N4659" i="1"/>
  <c r="O4659" i="1"/>
  <c r="K4660" i="1"/>
  <c r="L4660" i="1"/>
  <c r="M4660" i="1"/>
  <c r="N4660" i="1"/>
  <c r="O4660" i="1"/>
  <c r="K4661" i="1"/>
  <c r="L4661" i="1"/>
  <c r="M4661" i="1"/>
  <c r="N4661" i="1"/>
  <c r="O4661" i="1"/>
  <c r="K4662" i="1"/>
  <c r="L4662" i="1"/>
  <c r="M4662" i="1"/>
  <c r="N4662" i="1"/>
  <c r="O4662" i="1"/>
  <c r="K4663" i="1"/>
  <c r="L4663" i="1"/>
  <c r="M4663" i="1"/>
  <c r="N4663" i="1"/>
  <c r="O4663" i="1"/>
  <c r="K4664" i="1"/>
  <c r="L4664" i="1"/>
  <c r="M4664" i="1"/>
  <c r="N4664" i="1"/>
  <c r="O4664" i="1"/>
  <c r="K4665" i="1"/>
  <c r="L4665" i="1"/>
  <c r="M4665" i="1"/>
  <c r="N4665" i="1"/>
  <c r="O4665" i="1"/>
  <c r="K4666" i="1"/>
  <c r="L4666" i="1"/>
  <c r="M4666" i="1"/>
  <c r="N4666" i="1"/>
  <c r="O4666" i="1"/>
  <c r="K4667" i="1"/>
  <c r="L4667" i="1"/>
  <c r="M4667" i="1"/>
  <c r="N4667" i="1"/>
  <c r="O4667" i="1"/>
  <c r="K4668" i="1"/>
  <c r="L4668" i="1"/>
  <c r="M4668" i="1"/>
  <c r="N4668" i="1"/>
  <c r="O4668" i="1"/>
  <c r="K4669" i="1"/>
  <c r="L4669" i="1"/>
  <c r="M4669" i="1"/>
  <c r="N4669" i="1"/>
  <c r="O4669" i="1"/>
  <c r="K4670" i="1"/>
  <c r="L4670" i="1"/>
  <c r="M4670" i="1"/>
  <c r="N4670" i="1"/>
  <c r="O4670" i="1"/>
  <c r="K4671" i="1"/>
  <c r="L4671" i="1"/>
  <c r="M4671" i="1"/>
  <c r="N4671" i="1"/>
  <c r="O4671" i="1"/>
  <c r="K4672" i="1"/>
  <c r="L4672" i="1"/>
  <c r="M4672" i="1"/>
  <c r="N4672" i="1"/>
  <c r="O4672" i="1"/>
  <c r="K4673" i="1"/>
  <c r="L4673" i="1"/>
  <c r="M4673" i="1"/>
  <c r="N4673" i="1"/>
  <c r="O4673" i="1"/>
  <c r="K4676" i="1"/>
  <c r="L4676" i="1"/>
  <c r="M4676" i="1"/>
  <c r="N4676" i="1"/>
  <c r="O4676" i="1"/>
  <c r="K4677" i="1"/>
  <c r="L4677" i="1"/>
  <c r="M4677" i="1"/>
  <c r="N4677" i="1"/>
  <c r="O4677" i="1"/>
  <c r="K4678" i="1"/>
  <c r="L4678" i="1"/>
  <c r="M4678" i="1"/>
  <c r="N4678" i="1"/>
  <c r="O4678" i="1"/>
  <c r="K4679" i="1"/>
  <c r="L4679" i="1"/>
  <c r="M4679" i="1"/>
  <c r="N4679" i="1"/>
  <c r="O4679" i="1"/>
  <c r="K4680" i="1"/>
  <c r="L4680" i="1"/>
  <c r="M4680" i="1"/>
  <c r="N4680" i="1"/>
  <c r="O4680" i="1"/>
  <c r="K4681" i="1"/>
  <c r="L4681" i="1"/>
  <c r="M4681" i="1"/>
  <c r="N4681" i="1"/>
  <c r="O4681" i="1"/>
  <c r="K4682" i="1"/>
  <c r="L4682" i="1"/>
  <c r="M4682" i="1"/>
  <c r="N4682" i="1"/>
  <c r="O4682" i="1"/>
  <c r="K4683" i="1"/>
  <c r="L4683" i="1"/>
  <c r="M4683" i="1"/>
  <c r="N4683" i="1"/>
  <c r="O4683" i="1"/>
  <c r="K4684" i="1"/>
  <c r="L4684" i="1"/>
  <c r="M4684" i="1"/>
  <c r="N4684" i="1"/>
  <c r="O4684" i="1"/>
  <c r="K4685" i="1"/>
  <c r="L4685" i="1"/>
  <c r="M4685" i="1"/>
  <c r="N4685" i="1"/>
  <c r="O4685" i="1"/>
  <c r="K4686" i="1"/>
  <c r="L4686" i="1"/>
  <c r="M4686" i="1"/>
  <c r="N4686" i="1"/>
  <c r="O4686" i="1"/>
  <c r="K4687" i="1"/>
  <c r="L4687" i="1"/>
  <c r="M4687" i="1"/>
  <c r="N4687" i="1"/>
  <c r="O4687" i="1"/>
  <c r="K4688" i="1"/>
  <c r="L4688" i="1"/>
  <c r="M4688" i="1"/>
  <c r="N4688" i="1"/>
  <c r="O4688" i="1"/>
  <c r="K4689" i="1"/>
  <c r="L4689" i="1"/>
  <c r="M4689" i="1"/>
  <c r="N4689" i="1"/>
  <c r="O4689" i="1"/>
  <c r="K4690" i="1"/>
  <c r="L4690" i="1"/>
  <c r="M4690" i="1"/>
  <c r="N4690" i="1"/>
  <c r="O4690" i="1"/>
  <c r="K4691" i="1"/>
  <c r="L4691" i="1"/>
  <c r="M4691" i="1"/>
  <c r="N4691" i="1"/>
  <c r="O4691" i="1"/>
  <c r="K4692" i="1"/>
  <c r="L4692" i="1"/>
  <c r="M4692" i="1"/>
  <c r="N4692" i="1"/>
  <c r="O4692" i="1"/>
  <c r="K4693" i="1"/>
  <c r="L4693" i="1"/>
  <c r="M4693" i="1"/>
  <c r="N4693" i="1"/>
  <c r="O4693" i="1"/>
  <c r="K4694" i="1"/>
  <c r="L4694" i="1"/>
  <c r="M4694" i="1"/>
  <c r="N4694" i="1"/>
  <c r="O4694" i="1"/>
  <c r="K4695" i="1"/>
  <c r="L4695" i="1"/>
  <c r="M4695" i="1"/>
  <c r="N4695" i="1"/>
  <c r="O4695" i="1"/>
  <c r="K4696" i="1"/>
  <c r="L4696" i="1"/>
  <c r="M4696" i="1"/>
  <c r="N4696" i="1"/>
  <c r="O4696" i="1"/>
  <c r="K4697" i="1"/>
  <c r="L4697" i="1"/>
  <c r="M4697" i="1"/>
  <c r="N4697" i="1"/>
  <c r="O4697" i="1"/>
  <c r="K4698" i="1"/>
  <c r="L4698" i="1"/>
  <c r="M4698" i="1"/>
  <c r="N4698" i="1"/>
  <c r="O4698" i="1"/>
  <c r="K4699" i="1"/>
  <c r="L4699" i="1"/>
  <c r="M4699" i="1"/>
  <c r="N4699" i="1"/>
  <c r="O4699" i="1"/>
  <c r="K4700" i="1"/>
  <c r="L4700" i="1"/>
  <c r="M4700" i="1"/>
  <c r="N4700" i="1"/>
  <c r="O4700" i="1"/>
  <c r="K4701" i="1"/>
  <c r="L4701" i="1"/>
  <c r="M4701" i="1"/>
  <c r="N4701" i="1"/>
  <c r="O4701" i="1"/>
  <c r="K4702" i="1"/>
  <c r="L4702" i="1"/>
  <c r="M4702" i="1"/>
  <c r="N4702" i="1"/>
  <c r="O4702" i="1"/>
  <c r="K4703" i="1"/>
  <c r="L4703" i="1"/>
  <c r="M4703" i="1"/>
  <c r="N4703" i="1"/>
  <c r="O4703" i="1"/>
  <c r="K4704" i="1"/>
  <c r="L4704" i="1"/>
  <c r="M4704" i="1"/>
  <c r="N4704" i="1"/>
  <c r="O4704" i="1"/>
  <c r="K4705" i="1"/>
  <c r="L4705" i="1"/>
  <c r="M4705" i="1"/>
  <c r="N4705" i="1"/>
  <c r="O4705" i="1"/>
  <c r="K4706" i="1"/>
  <c r="L4706" i="1"/>
  <c r="M4706" i="1"/>
  <c r="N4706" i="1"/>
  <c r="O4706" i="1"/>
  <c r="K4709" i="1"/>
  <c r="L4709" i="1"/>
  <c r="M4709" i="1"/>
  <c r="N4709" i="1"/>
  <c r="O4709" i="1"/>
  <c r="K4710" i="1"/>
  <c r="L4710" i="1"/>
  <c r="M4710" i="1"/>
  <c r="N4710" i="1"/>
  <c r="O4710" i="1"/>
  <c r="K4711" i="1"/>
  <c r="L4711" i="1"/>
  <c r="M4711" i="1"/>
  <c r="N4711" i="1"/>
  <c r="O4711" i="1"/>
  <c r="K4712" i="1"/>
  <c r="L4712" i="1"/>
  <c r="M4712" i="1"/>
  <c r="N4712" i="1"/>
  <c r="O4712" i="1"/>
  <c r="K4713" i="1"/>
  <c r="L4713" i="1"/>
  <c r="M4713" i="1"/>
  <c r="N4713" i="1"/>
  <c r="O4713" i="1"/>
  <c r="K4714" i="1"/>
  <c r="L4714" i="1"/>
  <c r="M4714" i="1"/>
  <c r="N4714" i="1"/>
  <c r="O4714" i="1"/>
  <c r="K4715" i="1"/>
  <c r="L4715" i="1"/>
  <c r="M4715" i="1"/>
  <c r="N4715" i="1"/>
  <c r="O4715" i="1"/>
  <c r="K4716" i="1"/>
  <c r="L4716" i="1"/>
  <c r="M4716" i="1"/>
  <c r="N4716" i="1"/>
  <c r="O4716" i="1"/>
  <c r="K4719" i="1"/>
  <c r="L4719" i="1"/>
  <c r="M4719" i="1"/>
  <c r="N4719" i="1"/>
  <c r="O4719" i="1"/>
  <c r="K4720" i="1"/>
  <c r="L4720" i="1"/>
  <c r="M4720" i="1"/>
  <c r="N4720" i="1"/>
  <c r="O4720" i="1"/>
  <c r="K4721" i="1"/>
  <c r="L4721" i="1"/>
  <c r="M4721" i="1"/>
  <c r="N4721" i="1"/>
  <c r="O4721" i="1"/>
  <c r="K4724" i="1"/>
  <c r="L4724" i="1"/>
  <c r="M4724" i="1"/>
  <c r="N4724" i="1"/>
  <c r="O4724" i="1"/>
  <c r="K4725" i="1"/>
  <c r="L4725" i="1"/>
  <c r="M4725" i="1"/>
  <c r="N4725" i="1"/>
  <c r="O4725" i="1"/>
  <c r="K4726" i="1"/>
  <c r="L4726" i="1"/>
  <c r="M4726" i="1"/>
  <c r="N4726" i="1"/>
  <c r="O4726" i="1"/>
  <c r="K4727" i="1"/>
  <c r="L4727" i="1"/>
  <c r="M4727" i="1"/>
  <c r="N4727" i="1"/>
  <c r="O4727" i="1"/>
  <c r="K4728" i="1"/>
  <c r="L4728" i="1"/>
  <c r="M4728" i="1"/>
  <c r="N4728" i="1"/>
  <c r="O4728" i="1"/>
  <c r="K4729" i="1"/>
  <c r="L4729" i="1"/>
  <c r="M4729" i="1"/>
  <c r="N4729" i="1"/>
  <c r="O4729" i="1"/>
  <c r="K4730" i="1"/>
  <c r="L4730" i="1"/>
  <c r="M4730" i="1"/>
  <c r="N4730" i="1"/>
  <c r="O4730" i="1"/>
  <c r="K4731" i="1"/>
  <c r="L4731" i="1"/>
  <c r="M4731" i="1"/>
  <c r="N4731" i="1"/>
  <c r="O4731" i="1"/>
  <c r="K4732" i="1"/>
  <c r="L4732" i="1"/>
  <c r="M4732" i="1"/>
  <c r="N4732" i="1"/>
  <c r="O4732" i="1"/>
  <c r="K4733" i="1"/>
  <c r="L4733" i="1"/>
  <c r="M4733" i="1"/>
  <c r="N4733" i="1"/>
  <c r="O4733" i="1"/>
  <c r="K4734" i="1"/>
  <c r="L4734" i="1"/>
  <c r="M4734" i="1"/>
  <c r="N4734" i="1"/>
  <c r="O4734" i="1"/>
  <c r="K4735" i="1"/>
  <c r="L4735" i="1"/>
  <c r="M4735" i="1"/>
  <c r="N4735" i="1"/>
  <c r="O4735" i="1"/>
  <c r="K4738" i="1"/>
  <c r="L4738" i="1"/>
  <c r="M4738" i="1"/>
  <c r="N4738" i="1"/>
  <c r="O4738" i="1"/>
  <c r="K4739" i="1"/>
  <c r="L4739" i="1"/>
  <c r="M4739" i="1"/>
  <c r="N4739" i="1"/>
  <c r="O4739" i="1"/>
  <c r="K4740" i="1"/>
  <c r="L4740" i="1"/>
  <c r="M4740" i="1"/>
  <c r="N4740" i="1"/>
  <c r="O4740" i="1"/>
  <c r="K4741" i="1"/>
  <c r="L4741" i="1"/>
  <c r="M4741" i="1"/>
  <c r="N4741" i="1"/>
  <c r="O4741" i="1"/>
  <c r="K4742" i="1"/>
  <c r="L4742" i="1"/>
  <c r="M4742" i="1"/>
  <c r="N4742" i="1"/>
  <c r="O4742" i="1"/>
  <c r="K4743" i="1"/>
  <c r="L4743" i="1"/>
  <c r="M4743" i="1"/>
  <c r="N4743" i="1"/>
  <c r="O4743" i="1"/>
  <c r="K4744" i="1"/>
  <c r="L4744" i="1"/>
  <c r="M4744" i="1"/>
  <c r="N4744" i="1"/>
  <c r="O4744" i="1"/>
  <c r="K4745" i="1"/>
  <c r="L4745" i="1"/>
  <c r="M4745" i="1"/>
  <c r="N4745" i="1"/>
  <c r="O4745" i="1"/>
  <c r="K4746" i="1"/>
  <c r="L4746" i="1"/>
  <c r="M4746" i="1"/>
  <c r="N4746" i="1"/>
  <c r="O4746" i="1"/>
  <c r="K4747" i="1"/>
  <c r="L4747" i="1"/>
  <c r="M4747" i="1"/>
  <c r="N4747" i="1"/>
  <c r="O4747" i="1"/>
  <c r="K4748" i="1"/>
  <c r="L4748" i="1"/>
  <c r="M4748" i="1"/>
  <c r="N4748" i="1"/>
  <c r="O4748" i="1"/>
  <c r="K4749" i="1"/>
  <c r="L4749" i="1"/>
  <c r="M4749" i="1"/>
  <c r="N4749" i="1"/>
  <c r="O4749" i="1"/>
  <c r="K4750" i="1"/>
  <c r="L4750" i="1"/>
  <c r="M4750" i="1"/>
  <c r="N4750" i="1"/>
  <c r="O4750" i="1"/>
  <c r="K4751" i="1"/>
  <c r="L4751" i="1"/>
  <c r="M4751" i="1"/>
  <c r="N4751" i="1"/>
  <c r="O4751" i="1"/>
  <c r="K4752" i="1"/>
  <c r="L4752" i="1"/>
  <c r="M4752" i="1"/>
  <c r="N4752" i="1"/>
  <c r="O4752" i="1"/>
  <c r="K4753" i="1"/>
  <c r="L4753" i="1"/>
  <c r="M4753" i="1"/>
  <c r="N4753" i="1"/>
  <c r="O4753" i="1"/>
  <c r="K4754" i="1"/>
  <c r="L4754" i="1"/>
  <c r="M4754" i="1"/>
  <c r="N4754" i="1"/>
  <c r="O4754" i="1"/>
  <c r="K4755" i="1"/>
  <c r="L4755" i="1"/>
  <c r="M4755" i="1"/>
  <c r="N4755" i="1"/>
  <c r="O4755" i="1"/>
  <c r="K4756" i="1"/>
  <c r="L4756" i="1"/>
  <c r="M4756" i="1"/>
  <c r="N4756" i="1"/>
  <c r="O4756" i="1"/>
  <c r="K4757" i="1"/>
  <c r="L4757" i="1"/>
  <c r="M4757" i="1"/>
  <c r="N4757" i="1"/>
  <c r="O4757" i="1"/>
  <c r="K4758" i="1"/>
  <c r="L4758" i="1"/>
  <c r="M4758" i="1"/>
  <c r="N4758" i="1"/>
  <c r="O4758" i="1"/>
  <c r="K4759" i="1"/>
  <c r="L4759" i="1"/>
  <c r="M4759" i="1"/>
  <c r="N4759" i="1"/>
  <c r="O4759" i="1"/>
  <c r="K4760" i="1"/>
  <c r="L4760" i="1"/>
  <c r="M4760" i="1"/>
  <c r="N4760" i="1"/>
  <c r="O4760" i="1"/>
  <c r="K4761" i="1"/>
  <c r="L4761" i="1"/>
  <c r="M4761" i="1"/>
  <c r="N4761" i="1"/>
  <c r="O4761" i="1"/>
  <c r="K4762" i="1"/>
  <c r="L4762" i="1"/>
  <c r="M4762" i="1"/>
  <c r="N4762" i="1"/>
  <c r="O4762" i="1"/>
  <c r="K4763" i="1"/>
  <c r="L4763" i="1"/>
  <c r="M4763" i="1"/>
  <c r="N4763" i="1"/>
  <c r="O4763" i="1"/>
  <c r="K4764" i="1"/>
  <c r="L4764" i="1"/>
  <c r="M4764" i="1"/>
  <c r="N4764" i="1"/>
  <c r="O4764" i="1"/>
  <c r="K4765" i="1"/>
  <c r="L4765" i="1"/>
  <c r="M4765" i="1"/>
  <c r="N4765" i="1"/>
  <c r="O4765" i="1"/>
  <c r="K4766" i="1"/>
  <c r="L4766" i="1"/>
  <c r="M4766" i="1"/>
  <c r="N4766" i="1"/>
  <c r="O4766" i="1"/>
  <c r="K4767" i="1"/>
  <c r="L4767" i="1"/>
  <c r="M4767" i="1"/>
  <c r="N4767" i="1"/>
  <c r="O4767" i="1"/>
  <c r="K4768" i="1"/>
  <c r="L4768" i="1"/>
  <c r="M4768" i="1"/>
  <c r="N4768" i="1"/>
  <c r="O4768" i="1"/>
  <c r="K4769" i="1"/>
  <c r="L4769" i="1"/>
  <c r="M4769" i="1"/>
  <c r="N4769" i="1"/>
  <c r="O4769" i="1"/>
  <c r="K4770" i="1"/>
  <c r="L4770" i="1"/>
  <c r="M4770" i="1"/>
  <c r="N4770" i="1"/>
  <c r="O4770" i="1"/>
  <c r="K4771" i="1"/>
  <c r="L4771" i="1"/>
  <c r="M4771" i="1"/>
  <c r="N4771" i="1"/>
  <c r="O4771" i="1"/>
  <c r="K4772" i="1"/>
  <c r="L4772" i="1"/>
  <c r="M4772" i="1"/>
  <c r="N4772" i="1"/>
  <c r="O4772" i="1"/>
  <c r="K4773" i="1"/>
  <c r="L4773" i="1"/>
  <c r="M4773" i="1"/>
  <c r="N4773" i="1"/>
  <c r="O4773" i="1"/>
  <c r="K4774" i="1"/>
  <c r="L4774" i="1"/>
  <c r="M4774" i="1"/>
  <c r="N4774" i="1"/>
  <c r="O4774" i="1"/>
  <c r="K4775" i="1"/>
  <c r="L4775" i="1"/>
  <c r="M4775" i="1"/>
  <c r="N4775" i="1"/>
  <c r="O4775" i="1"/>
  <c r="K4776" i="1"/>
  <c r="L4776" i="1"/>
  <c r="M4776" i="1"/>
  <c r="N4776" i="1"/>
  <c r="O4776" i="1"/>
  <c r="K4777" i="1"/>
  <c r="L4777" i="1"/>
  <c r="M4777" i="1"/>
  <c r="N4777" i="1"/>
  <c r="O4777" i="1"/>
  <c r="K4778" i="1"/>
  <c r="L4778" i="1"/>
  <c r="M4778" i="1"/>
  <c r="N4778" i="1"/>
  <c r="O4778" i="1"/>
  <c r="K4779" i="1"/>
  <c r="L4779" i="1"/>
  <c r="M4779" i="1"/>
  <c r="N4779" i="1"/>
  <c r="O4779" i="1"/>
  <c r="K4780" i="1"/>
  <c r="L4780" i="1"/>
  <c r="M4780" i="1"/>
  <c r="N4780" i="1"/>
  <c r="O4780" i="1"/>
  <c r="K4781" i="1"/>
  <c r="L4781" i="1"/>
  <c r="M4781" i="1"/>
  <c r="N4781" i="1"/>
  <c r="O4781" i="1"/>
  <c r="K4782" i="1"/>
  <c r="L4782" i="1"/>
  <c r="M4782" i="1"/>
  <c r="N4782" i="1"/>
  <c r="O4782" i="1"/>
  <c r="K4783" i="1"/>
  <c r="L4783" i="1"/>
  <c r="M4783" i="1"/>
  <c r="N4783" i="1"/>
  <c r="O4783" i="1"/>
  <c r="K4784" i="1"/>
  <c r="L4784" i="1"/>
  <c r="M4784" i="1"/>
  <c r="N4784" i="1"/>
  <c r="O4784" i="1"/>
  <c r="K4785" i="1"/>
  <c r="L4785" i="1"/>
  <c r="M4785" i="1"/>
  <c r="N4785" i="1"/>
  <c r="O4785" i="1"/>
  <c r="K4786" i="1"/>
  <c r="L4786" i="1"/>
  <c r="M4786" i="1"/>
  <c r="N4786" i="1"/>
  <c r="O4786" i="1"/>
  <c r="K4787" i="1"/>
  <c r="L4787" i="1"/>
  <c r="M4787" i="1"/>
  <c r="N4787" i="1"/>
  <c r="O4787" i="1"/>
  <c r="K4788" i="1"/>
  <c r="L4788" i="1"/>
  <c r="M4788" i="1"/>
  <c r="N4788" i="1"/>
  <c r="O4788" i="1"/>
  <c r="K4789" i="1"/>
  <c r="L4789" i="1"/>
  <c r="M4789" i="1"/>
  <c r="N4789" i="1"/>
  <c r="O4789" i="1"/>
  <c r="K4790" i="1"/>
  <c r="L4790" i="1"/>
  <c r="M4790" i="1"/>
  <c r="N4790" i="1"/>
  <c r="O4790" i="1"/>
  <c r="K4791" i="1"/>
  <c r="L4791" i="1"/>
  <c r="M4791" i="1"/>
  <c r="N4791" i="1"/>
  <c r="O4791" i="1"/>
  <c r="K4792" i="1"/>
  <c r="L4792" i="1"/>
  <c r="M4792" i="1"/>
  <c r="N4792" i="1"/>
  <c r="O4792" i="1"/>
  <c r="K4793" i="1"/>
  <c r="L4793" i="1"/>
  <c r="M4793" i="1"/>
  <c r="N4793" i="1"/>
  <c r="O4793" i="1"/>
  <c r="K4794" i="1"/>
  <c r="L4794" i="1"/>
  <c r="M4794" i="1"/>
  <c r="N4794" i="1"/>
  <c r="O4794" i="1"/>
  <c r="K4795" i="1"/>
  <c r="L4795" i="1"/>
  <c r="M4795" i="1"/>
  <c r="N4795" i="1"/>
  <c r="O4795" i="1"/>
  <c r="K4796" i="1"/>
  <c r="L4796" i="1"/>
  <c r="M4796" i="1"/>
  <c r="N4796" i="1"/>
  <c r="O4796" i="1"/>
  <c r="K4797" i="1"/>
  <c r="L4797" i="1"/>
  <c r="M4797" i="1"/>
  <c r="N4797" i="1"/>
  <c r="O4797" i="1"/>
  <c r="K4798" i="1"/>
  <c r="L4798" i="1"/>
  <c r="M4798" i="1"/>
  <c r="N4798" i="1"/>
  <c r="O4798" i="1"/>
  <c r="K4799" i="1"/>
  <c r="L4799" i="1"/>
  <c r="M4799" i="1"/>
  <c r="N4799" i="1"/>
  <c r="O4799" i="1"/>
  <c r="K4800" i="1"/>
  <c r="L4800" i="1"/>
  <c r="M4800" i="1"/>
  <c r="N4800" i="1"/>
  <c r="O4800" i="1"/>
  <c r="K4801" i="1"/>
  <c r="L4801" i="1"/>
  <c r="M4801" i="1"/>
  <c r="N4801" i="1"/>
  <c r="O4801" i="1"/>
  <c r="K4802" i="1"/>
  <c r="L4802" i="1"/>
  <c r="M4802" i="1"/>
  <c r="N4802" i="1"/>
  <c r="O4802" i="1"/>
  <c r="K4803" i="1"/>
  <c r="L4803" i="1"/>
  <c r="M4803" i="1"/>
  <c r="N4803" i="1"/>
  <c r="O4803" i="1"/>
  <c r="K4804" i="1"/>
  <c r="L4804" i="1"/>
  <c r="M4804" i="1"/>
  <c r="N4804" i="1"/>
  <c r="O4804" i="1"/>
  <c r="K4805" i="1"/>
  <c r="L4805" i="1"/>
  <c r="M4805" i="1"/>
  <c r="N4805" i="1"/>
  <c r="O4805" i="1"/>
  <c r="K4806" i="1"/>
  <c r="L4806" i="1"/>
  <c r="M4806" i="1"/>
  <c r="N4806" i="1"/>
  <c r="O4806" i="1"/>
  <c r="K4807" i="1"/>
  <c r="L4807" i="1"/>
  <c r="M4807" i="1"/>
  <c r="N4807" i="1"/>
  <c r="O4807" i="1"/>
  <c r="K4811" i="1"/>
  <c r="L4811" i="1"/>
  <c r="M4811" i="1"/>
  <c r="N4811" i="1"/>
  <c r="O4811" i="1"/>
  <c r="K4812" i="1"/>
  <c r="L4812" i="1"/>
  <c r="M4812" i="1"/>
  <c r="N4812" i="1"/>
  <c r="O4812" i="1"/>
  <c r="K4813" i="1"/>
  <c r="L4813" i="1"/>
  <c r="M4813" i="1"/>
  <c r="N4813" i="1"/>
  <c r="O4813" i="1"/>
  <c r="K4814" i="1"/>
  <c r="L4814" i="1"/>
  <c r="M4814" i="1"/>
  <c r="N4814" i="1"/>
  <c r="O4814" i="1"/>
  <c r="K4815" i="1"/>
  <c r="L4815" i="1"/>
  <c r="M4815" i="1"/>
  <c r="N4815" i="1"/>
  <c r="O4815" i="1"/>
  <c r="K4816" i="1"/>
  <c r="L4816" i="1"/>
  <c r="M4816" i="1"/>
  <c r="N4816" i="1"/>
  <c r="O4816" i="1"/>
  <c r="K4817" i="1"/>
  <c r="L4817" i="1"/>
  <c r="M4817" i="1"/>
  <c r="N4817" i="1"/>
  <c r="O4817" i="1"/>
  <c r="K4818" i="1"/>
  <c r="L4818" i="1"/>
  <c r="M4818" i="1"/>
  <c r="N4818" i="1"/>
  <c r="O4818" i="1"/>
  <c r="K4820" i="1"/>
  <c r="L4820" i="1"/>
  <c r="M4820" i="1"/>
  <c r="N4820" i="1"/>
  <c r="O4820" i="1"/>
  <c r="K4821" i="1"/>
  <c r="L4821" i="1"/>
  <c r="M4821" i="1"/>
  <c r="N4821" i="1"/>
  <c r="O4821" i="1"/>
  <c r="K4822" i="1"/>
  <c r="L4822" i="1"/>
  <c r="M4822" i="1"/>
  <c r="N4822" i="1"/>
  <c r="O4822" i="1"/>
  <c r="K4823" i="1"/>
  <c r="L4823" i="1"/>
  <c r="M4823" i="1"/>
  <c r="N4823" i="1"/>
  <c r="O4823" i="1"/>
  <c r="K4824" i="1"/>
  <c r="L4824" i="1"/>
  <c r="M4824" i="1"/>
  <c r="N4824" i="1"/>
  <c r="O4824" i="1"/>
  <c r="K4825" i="1"/>
  <c r="L4825" i="1"/>
  <c r="M4825" i="1"/>
  <c r="N4825" i="1"/>
  <c r="O4825" i="1"/>
  <c r="K4826" i="1"/>
  <c r="L4826" i="1"/>
  <c r="M4826" i="1"/>
  <c r="N4826" i="1"/>
  <c r="O4826" i="1"/>
  <c r="K4828" i="1"/>
  <c r="L4828" i="1"/>
  <c r="M4828" i="1"/>
  <c r="N4828" i="1"/>
  <c r="O4828" i="1"/>
  <c r="K4829" i="1"/>
  <c r="L4829" i="1"/>
  <c r="M4829" i="1"/>
  <c r="N4829" i="1"/>
  <c r="O4829" i="1"/>
  <c r="K4830" i="1"/>
  <c r="L4830" i="1"/>
  <c r="M4830" i="1"/>
  <c r="N4830" i="1"/>
  <c r="O4830" i="1"/>
  <c r="K4831" i="1"/>
  <c r="L4831" i="1"/>
  <c r="M4831" i="1"/>
  <c r="N4831" i="1"/>
  <c r="O4831" i="1"/>
  <c r="K4833" i="1"/>
  <c r="L4833" i="1"/>
  <c r="M4833" i="1"/>
  <c r="N4833" i="1"/>
  <c r="O4833" i="1"/>
  <c r="K4835" i="1"/>
  <c r="L4835" i="1"/>
  <c r="M4835" i="1"/>
  <c r="N4835" i="1"/>
  <c r="O4835" i="1"/>
  <c r="K4836" i="1"/>
  <c r="L4836" i="1"/>
  <c r="M4836" i="1"/>
  <c r="N4836" i="1"/>
  <c r="O4836" i="1"/>
  <c r="K4837" i="1"/>
  <c r="L4837" i="1"/>
  <c r="M4837" i="1"/>
  <c r="N4837" i="1"/>
  <c r="O4837" i="1"/>
  <c r="K4838" i="1"/>
  <c r="L4838" i="1"/>
  <c r="M4838" i="1"/>
  <c r="N4838" i="1"/>
  <c r="O4838" i="1"/>
  <c r="K4839" i="1"/>
  <c r="L4839" i="1"/>
  <c r="M4839" i="1"/>
  <c r="N4839" i="1"/>
  <c r="O4839" i="1"/>
  <c r="K4841" i="1"/>
  <c r="L4841" i="1"/>
  <c r="M4841" i="1"/>
  <c r="N4841" i="1"/>
  <c r="O4841" i="1"/>
  <c r="K4842" i="1"/>
  <c r="L4842" i="1"/>
  <c r="M4842" i="1"/>
  <c r="N4842" i="1"/>
  <c r="O4842" i="1"/>
  <c r="K4843" i="1"/>
  <c r="L4843" i="1"/>
  <c r="M4843" i="1"/>
  <c r="N4843" i="1"/>
  <c r="O4843" i="1"/>
  <c r="K4844" i="1"/>
  <c r="L4844" i="1"/>
  <c r="M4844" i="1"/>
  <c r="N4844" i="1"/>
  <c r="O4844" i="1"/>
  <c r="K4845" i="1"/>
  <c r="L4845" i="1"/>
  <c r="M4845" i="1"/>
  <c r="N4845" i="1"/>
  <c r="O4845" i="1"/>
  <c r="K4846" i="1"/>
  <c r="L4846" i="1"/>
  <c r="M4846" i="1"/>
  <c r="N4846" i="1"/>
  <c r="O4846" i="1"/>
  <c r="K4847" i="1"/>
  <c r="L4847" i="1"/>
  <c r="M4847" i="1"/>
  <c r="N4847" i="1"/>
  <c r="O4847" i="1"/>
  <c r="K4849" i="1"/>
  <c r="L4849" i="1"/>
  <c r="M4849" i="1"/>
  <c r="N4849" i="1"/>
  <c r="O4849" i="1"/>
  <c r="K4850" i="1"/>
  <c r="L4850" i="1"/>
  <c r="M4850" i="1"/>
  <c r="N4850" i="1"/>
  <c r="O4850" i="1"/>
  <c r="K4851" i="1"/>
  <c r="L4851" i="1"/>
  <c r="M4851" i="1"/>
  <c r="N4851" i="1"/>
  <c r="O4851" i="1"/>
  <c r="K4853" i="1"/>
  <c r="L4853" i="1"/>
  <c r="M4853" i="1"/>
  <c r="N4853" i="1"/>
  <c r="O4853" i="1"/>
  <c r="K4854" i="1"/>
  <c r="L4854" i="1"/>
  <c r="M4854" i="1"/>
  <c r="N4854" i="1"/>
  <c r="O4854" i="1"/>
  <c r="K4855" i="1"/>
  <c r="L4855" i="1"/>
  <c r="M4855" i="1"/>
  <c r="N4855" i="1"/>
  <c r="O4855" i="1"/>
  <c r="K4856" i="1"/>
  <c r="L4856" i="1"/>
  <c r="M4856" i="1"/>
  <c r="N4856" i="1"/>
  <c r="O4856" i="1"/>
  <c r="K4859" i="1"/>
  <c r="L4859" i="1"/>
  <c r="M4859" i="1"/>
  <c r="N4859" i="1"/>
  <c r="O4859" i="1"/>
  <c r="K4860" i="1"/>
  <c r="L4860" i="1"/>
  <c r="M4860" i="1"/>
  <c r="N4860" i="1"/>
  <c r="O4860" i="1"/>
  <c r="K4861" i="1"/>
  <c r="L4861" i="1"/>
  <c r="M4861" i="1"/>
  <c r="N4861" i="1"/>
  <c r="O4861" i="1"/>
  <c r="K4862" i="1"/>
  <c r="L4862" i="1"/>
  <c r="M4862" i="1"/>
  <c r="N4862" i="1"/>
  <c r="O4862" i="1"/>
  <c r="K4865" i="1"/>
  <c r="L4865" i="1"/>
  <c r="M4865" i="1"/>
  <c r="N4865" i="1"/>
  <c r="O4865" i="1"/>
  <c r="K4866" i="1"/>
  <c r="L4866" i="1"/>
  <c r="M4866" i="1"/>
  <c r="N4866" i="1"/>
  <c r="O4866" i="1"/>
  <c r="K4868" i="1"/>
  <c r="L4868" i="1"/>
  <c r="M4868" i="1"/>
  <c r="N4868" i="1"/>
  <c r="O4868" i="1"/>
  <c r="K4869" i="1"/>
  <c r="L4869" i="1"/>
  <c r="M4869" i="1"/>
  <c r="N4869" i="1"/>
  <c r="O4869" i="1"/>
  <c r="K4872" i="1"/>
  <c r="L4872" i="1"/>
  <c r="M4872" i="1"/>
  <c r="N4872" i="1"/>
  <c r="O4872" i="1"/>
  <c r="K4873" i="1"/>
  <c r="L4873" i="1"/>
  <c r="M4873" i="1"/>
  <c r="N4873" i="1"/>
  <c r="O4873" i="1"/>
  <c r="K4874" i="1"/>
  <c r="L4874" i="1"/>
  <c r="M4874" i="1"/>
  <c r="N4874" i="1"/>
  <c r="O4874" i="1"/>
  <c r="K4876" i="1"/>
  <c r="L4876" i="1"/>
  <c r="M4876" i="1"/>
  <c r="N4876" i="1"/>
  <c r="O4876" i="1"/>
  <c r="K4877" i="1"/>
  <c r="L4877" i="1"/>
  <c r="M4877" i="1"/>
  <c r="N4877" i="1"/>
  <c r="O4877" i="1"/>
  <c r="K4878" i="1"/>
  <c r="L4878" i="1"/>
  <c r="M4878" i="1"/>
  <c r="N4878" i="1"/>
  <c r="O4878" i="1"/>
  <c r="K4880" i="1"/>
  <c r="L4880" i="1"/>
  <c r="M4880" i="1"/>
  <c r="N4880" i="1"/>
  <c r="O4880" i="1"/>
  <c r="K4881" i="1"/>
  <c r="L4881" i="1"/>
  <c r="M4881" i="1"/>
  <c r="N4881" i="1"/>
  <c r="O4881" i="1"/>
  <c r="K4882" i="1"/>
  <c r="L4882" i="1"/>
  <c r="M4882" i="1"/>
  <c r="N4882" i="1"/>
  <c r="O4882" i="1"/>
  <c r="K4883" i="1"/>
  <c r="L4883" i="1"/>
  <c r="M4883" i="1"/>
  <c r="N4883" i="1"/>
  <c r="O4883" i="1"/>
  <c r="K4884" i="1"/>
  <c r="L4884" i="1"/>
  <c r="M4884" i="1"/>
  <c r="N4884" i="1"/>
  <c r="O4884" i="1"/>
  <c r="K4885" i="1"/>
  <c r="L4885" i="1"/>
  <c r="M4885" i="1"/>
  <c r="N4885" i="1"/>
  <c r="O4885" i="1"/>
  <c r="K4886" i="1"/>
  <c r="L4886" i="1"/>
  <c r="M4886" i="1"/>
  <c r="N4886" i="1"/>
  <c r="O4886" i="1"/>
  <c r="K4887" i="1"/>
  <c r="L4887" i="1"/>
  <c r="M4887" i="1"/>
  <c r="N4887" i="1"/>
  <c r="O4887" i="1"/>
  <c r="K4888" i="1"/>
  <c r="L4888" i="1"/>
  <c r="M4888" i="1"/>
  <c r="N4888" i="1"/>
  <c r="O4888" i="1"/>
  <c r="K4889" i="1"/>
  <c r="L4889" i="1"/>
  <c r="M4889" i="1"/>
  <c r="N4889" i="1"/>
  <c r="O4889" i="1"/>
  <c r="K4890" i="1"/>
  <c r="L4890" i="1"/>
  <c r="M4890" i="1"/>
  <c r="N4890" i="1"/>
  <c r="O4890" i="1"/>
  <c r="K4891" i="1"/>
  <c r="L4891" i="1"/>
  <c r="M4891" i="1"/>
  <c r="N4891" i="1"/>
  <c r="O4891" i="1"/>
  <c r="K4892" i="1"/>
  <c r="L4892" i="1"/>
  <c r="M4892" i="1"/>
  <c r="N4892" i="1"/>
  <c r="O4892" i="1"/>
  <c r="K4894" i="1"/>
  <c r="L4894" i="1"/>
  <c r="M4894" i="1"/>
  <c r="N4894" i="1"/>
  <c r="O4894" i="1"/>
  <c r="K4895" i="1"/>
  <c r="L4895" i="1"/>
  <c r="M4895" i="1"/>
  <c r="N4895" i="1"/>
  <c r="O4895" i="1"/>
  <c r="K4896" i="1"/>
  <c r="L4896" i="1"/>
  <c r="M4896" i="1"/>
  <c r="N4896" i="1"/>
  <c r="O4896" i="1"/>
  <c r="K4897" i="1"/>
  <c r="L4897" i="1"/>
  <c r="M4897" i="1"/>
  <c r="N4897" i="1"/>
  <c r="O4897" i="1"/>
  <c r="K4898" i="1"/>
  <c r="L4898" i="1"/>
  <c r="M4898" i="1"/>
  <c r="N4898" i="1"/>
  <c r="O4898" i="1"/>
  <c r="K4900" i="1"/>
  <c r="L4900" i="1"/>
  <c r="M4900" i="1"/>
  <c r="N4900" i="1"/>
  <c r="O4900" i="1"/>
  <c r="K4901" i="1"/>
  <c r="L4901" i="1"/>
  <c r="M4901" i="1"/>
  <c r="N4901" i="1"/>
  <c r="O4901" i="1"/>
  <c r="K4902" i="1"/>
  <c r="L4902" i="1"/>
  <c r="M4902" i="1"/>
  <c r="N4902" i="1"/>
  <c r="O4902" i="1"/>
  <c r="K4903" i="1"/>
  <c r="L4903" i="1"/>
  <c r="M4903" i="1"/>
  <c r="N4903" i="1"/>
  <c r="O4903" i="1"/>
  <c r="K4904" i="1"/>
  <c r="L4904" i="1"/>
  <c r="M4904" i="1"/>
  <c r="N4904" i="1"/>
  <c r="O4904" i="1"/>
  <c r="K4908" i="1"/>
  <c r="L4908" i="1"/>
  <c r="M4908" i="1"/>
  <c r="N4908" i="1"/>
  <c r="O4908" i="1"/>
  <c r="K4909" i="1"/>
  <c r="L4909" i="1"/>
  <c r="M4909" i="1"/>
  <c r="N4909" i="1"/>
  <c r="O4909" i="1"/>
  <c r="K4910" i="1"/>
  <c r="L4910" i="1"/>
  <c r="M4910" i="1"/>
  <c r="N4910" i="1"/>
  <c r="O4910" i="1"/>
  <c r="K4911" i="1"/>
  <c r="L4911" i="1"/>
  <c r="M4911" i="1"/>
  <c r="N4911" i="1"/>
  <c r="O4911" i="1"/>
  <c r="K4912" i="1"/>
  <c r="L4912" i="1"/>
  <c r="M4912" i="1"/>
  <c r="N4912" i="1"/>
  <c r="O4912" i="1"/>
  <c r="K4913" i="1"/>
  <c r="L4913" i="1"/>
  <c r="M4913" i="1"/>
  <c r="N4913" i="1"/>
  <c r="O4913" i="1"/>
  <c r="K4914" i="1"/>
  <c r="L4914" i="1"/>
  <c r="M4914" i="1"/>
  <c r="N4914" i="1"/>
  <c r="O4914" i="1"/>
  <c r="K4915" i="1"/>
  <c r="L4915" i="1"/>
  <c r="M4915" i="1"/>
  <c r="N4915" i="1"/>
  <c r="O4915" i="1"/>
  <c r="K4916" i="1"/>
  <c r="L4916" i="1"/>
  <c r="M4916" i="1"/>
  <c r="N4916" i="1"/>
  <c r="O4916" i="1"/>
  <c r="K4917" i="1"/>
  <c r="L4917" i="1"/>
  <c r="M4917" i="1"/>
  <c r="N4917" i="1"/>
  <c r="O4917" i="1"/>
  <c r="K4918" i="1"/>
  <c r="L4918" i="1"/>
  <c r="M4918" i="1"/>
  <c r="N4918" i="1"/>
  <c r="O4918" i="1"/>
  <c r="K4919" i="1"/>
  <c r="L4919" i="1"/>
  <c r="M4919" i="1"/>
  <c r="N4919" i="1"/>
  <c r="O4919" i="1"/>
  <c r="K4920" i="1"/>
  <c r="L4920" i="1"/>
  <c r="M4920" i="1"/>
  <c r="N4920" i="1"/>
  <c r="O4920" i="1"/>
  <c r="K4921" i="1"/>
  <c r="L4921" i="1"/>
  <c r="M4921" i="1"/>
  <c r="N4921" i="1"/>
  <c r="O4921" i="1"/>
  <c r="K4922" i="1"/>
  <c r="L4922" i="1"/>
  <c r="M4922" i="1"/>
  <c r="N4922" i="1"/>
  <c r="O4922" i="1"/>
  <c r="K4924" i="1"/>
  <c r="L4924" i="1"/>
  <c r="M4924" i="1"/>
  <c r="N4924" i="1"/>
  <c r="O4924" i="1"/>
  <c r="K4925" i="1"/>
  <c r="L4925" i="1"/>
  <c r="M4925" i="1"/>
  <c r="N4925" i="1"/>
  <c r="O4925" i="1"/>
  <c r="K4927" i="1"/>
  <c r="L4927" i="1"/>
  <c r="M4927" i="1"/>
  <c r="N4927" i="1"/>
  <c r="O4927" i="1"/>
  <c r="K4928" i="1"/>
  <c r="L4928" i="1"/>
  <c r="M4928" i="1"/>
  <c r="N4928" i="1"/>
  <c r="O4928" i="1"/>
  <c r="K4929" i="1"/>
  <c r="L4929" i="1"/>
  <c r="M4929" i="1"/>
  <c r="N4929" i="1"/>
  <c r="O4929" i="1"/>
  <c r="K4930" i="1"/>
  <c r="L4930" i="1"/>
  <c r="M4930" i="1"/>
  <c r="N4930" i="1"/>
  <c r="O4930" i="1"/>
  <c r="K4931" i="1"/>
  <c r="L4931" i="1"/>
  <c r="M4931" i="1"/>
  <c r="N4931" i="1"/>
  <c r="O4931" i="1"/>
  <c r="K4933" i="1"/>
  <c r="L4933" i="1"/>
  <c r="M4933" i="1"/>
  <c r="N4933" i="1"/>
  <c r="O4933" i="1"/>
  <c r="K4934" i="1"/>
  <c r="L4934" i="1"/>
  <c r="M4934" i="1"/>
  <c r="N4934" i="1"/>
  <c r="O4934" i="1"/>
  <c r="K4935" i="1"/>
  <c r="L4935" i="1"/>
  <c r="M4935" i="1"/>
  <c r="N4935" i="1"/>
  <c r="O4935" i="1"/>
  <c r="K4936" i="1"/>
  <c r="L4936" i="1"/>
  <c r="M4936" i="1"/>
  <c r="N4936" i="1"/>
  <c r="O4936" i="1"/>
  <c r="K4937" i="1"/>
  <c r="L4937" i="1"/>
  <c r="M4937" i="1"/>
  <c r="N4937" i="1"/>
  <c r="O4937" i="1"/>
  <c r="K4938" i="1"/>
  <c r="L4938" i="1"/>
  <c r="M4938" i="1"/>
  <c r="N4938" i="1"/>
  <c r="O4938" i="1"/>
  <c r="K4939" i="1"/>
  <c r="L4939" i="1"/>
  <c r="M4939" i="1"/>
  <c r="N4939" i="1"/>
  <c r="O4939" i="1"/>
  <c r="K4940" i="1"/>
  <c r="L4940" i="1"/>
  <c r="M4940" i="1"/>
  <c r="N4940" i="1"/>
  <c r="O4940" i="1"/>
  <c r="K4943" i="1"/>
  <c r="L4943" i="1"/>
  <c r="M4943" i="1"/>
  <c r="N4943" i="1"/>
  <c r="O4943" i="1"/>
  <c r="K4944" i="1"/>
  <c r="L4944" i="1"/>
  <c r="M4944" i="1"/>
  <c r="N4944" i="1"/>
  <c r="O4944" i="1"/>
  <c r="K4945" i="1"/>
  <c r="L4945" i="1"/>
  <c r="M4945" i="1"/>
  <c r="N4945" i="1"/>
  <c r="O4945" i="1"/>
  <c r="K4946" i="1"/>
  <c r="L4946" i="1"/>
  <c r="M4946" i="1"/>
  <c r="N4946" i="1"/>
  <c r="O4946" i="1"/>
  <c r="K4947" i="1"/>
  <c r="L4947" i="1"/>
  <c r="M4947" i="1"/>
  <c r="N4947" i="1"/>
  <c r="O4947" i="1"/>
  <c r="K4948" i="1"/>
  <c r="L4948" i="1"/>
  <c r="M4948" i="1"/>
  <c r="N4948" i="1"/>
  <c r="O4948" i="1"/>
  <c r="K4949" i="1"/>
  <c r="L4949" i="1"/>
  <c r="M4949" i="1"/>
  <c r="N4949" i="1"/>
  <c r="O4949" i="1"/>
  <c r="K4951" i="1"/>
  <c r="L4951" i="1"/>
  <c r="M4951" i="1"/>
  <c r="N4951" i="1"/>
  <c r="O4951" i="1"/>
  <c r="K4952" i="1"/>
  <c r="L4952" i="1"/>
  <c r="M4952" i="1"/>
  <c r="N4952" i="1"/>
  <c r="O4952" i="1"/>
  <c r="K4953" i="1"/>
  <c r="L4953" i="1"/>
  <c r="M4953" i="1"/>
  <c r="N4953" i="1"/>
  <c r="O4953" i="1"/>
  <c r="K4954" i="1"/>
  <c r="L4954" i="1"/>
  <c r="M4954" i="1"/>
  <c r="N4954" i="1"/>
  <c r="O4954" i="1"/>
  <c r="K4956" i="1"/>
  <c r="L4956" i="1"/>
  <c r="M4956" i="1"/>
  <c r="N4956" i="1"/>
  <c r="O4956" i="1"/>
  <c r="K4957" i="1"/>
  <c r="L4957" i="1"/>
  <c r="M4957" i="1"/>
  <c r="N4957" i="1"/>
  <c r="O4957" i="1"/>
  <c r="K4958" i="1"/>
  <c r="L4958" i="1"/>
  <c r="M4958" i="1"/>
  <c r="N4958" i="1"/>
  <c r="O4958" i="1"/>
  <c r="K4959" i="1"/>
  <c r="L4959" i="1"/>
  <c r="M4959" i="1"/>
  <c r="N4959" i="1"/>
  <c r="O4959" i="1"/>
  <c r="K4960" i="1"/>
  <c r="L4960" i="1"/>
  <c r="M4960" i="1"/>
  <c r="N4960" i="1"/>
  <c r="O4960" i="1"/>
  <c r="K4961" i="1"/>
  <c r="L4961" i="1"/>
  <c r="M4961" i="1"/>
  <c r="N4961" i="1"/>
  <c r="O4961" i="1"/>
  <c r="K4962" i="1"/>
  <c r="L4962" i="1"/>
  <c r="M4962" i="1"/>
  <c r="N4962" i="1"/>
  <c r="O4962" i="1"/>
  <c r="K4963" i="1"/>
  <c r="L4963" i="1"/>
  <c r="M4963" i="1"/>
  <c r="N4963" i="1"/>
  <c r="O4963" i="1"/>
  <c r="K4964" i="1"/>
  <c r="L4964" i="1"/>
  <c r="M4964" i="1"/>
  <c r="N4964" i="1"/>
  <c r="O4964" i="1"/>
  <c r="K4965" i="1"/>
  <c r="L4965" i="1"/>
  <c r="M4965" i="1"/>
  <c r="N4965" i="1"/>
  <c r="O4965" i="1"/>
  <c r="K4966" i="1"/>
  <c r="L4966" i="1"/>
  <c r="M4966" i="1"/>
  <c r="N4966" i="1"/>
  <c r="O4966" i="1"/>
  <c r="K4967" i="1"/>
  <c r="L4967" i="1"/>
  <c r="M4967" i="1"/>
  <c r="N4967" i="1"/>
  <c r="O4967" i="1"/>
  <c r="K4968" i="1"/>
  <c r="L4968" i="1"/>
  <c r="M4968" i="1"/>
  <c r="N4968" i="1"/>
  <c r="O4968" i="1"/>
  <c r="K4971" i="1"/>
  <c r="L4971" i="1"/>
  <c r="M4971" i="1"/>
  <c r="N4971" i="1"/>
  <c r="O4971" i="1"/>
  <c r="K4972" i="1"/>
  <c r="L4972" i="1"/>
  <c r="M4972" i="1"/>
  <c r="N4972" i="1"/>
  <c r="O4972" i="1"/>
  <c r="K4973" i="1"/>
  <c r="L4973" i="1"/>
  <c r="M4973" i="1"/>
  <c r="N4973" i="1"/>
  <c r="O4973" i="1"/>
  <c r="K4975" i="1"/>
  <c r="L4975" i="1"/>
  <c r="M4975" i="1"/>
  <c r="N4975" i="1"/>
  <c r="O4975" i="1"/>
  <c r="K4976" i="1"/>
  <c r="L4976" i="1"/>
  <c r="M4976" i="1"/>
  <c r="N4976" i="1"/>
  <c r="O4976" i="1"/>
  <c r="K4977" i="1"/>
  <c r="L4977" i="1"/>
  <c r="M4977" i="1"/>
  <c r="N4977" i="1"/>
  <c r="O4977" i="1"/>
  <c r="K4978" i="1"/>
  <c r="L4978" i="1"/>
  <c r="M4978" i="1"/>
  <c r="N4978" i="1"/>
  <c r="O4978" i="1"/>
  <c r="K4979" i="1"/>
  <c r="L4979" i="1"/>
  <c r="M4979" i="1"/>
  <c r="N4979" i="1"/>
  <c r="O4979" i="1"/>
  <c r="K4982" i="1"/>
  <c r="L4982" i="1"/>
  <c r="M4982" i="1"/>
  <c r="N4982" i="1"/>
  <c r="O4982" i="1"/>
  <c r="K4984" i="1"/>
  <c r="L4984" i="1"/>
  <c r="M4984" i="1"/>
  <c r="N4984" i="1"/>
  <c r="O4984" i="1"/>
  <c r="K4985" i="1"/>
  <c r="L4985" i="1"/>
  <c r="M4985" i="1"/>
  <c r="N4985" i="1"/>
  <c r="O4985" i="1"/>
  <c r="K4987" i="1"/>
  <c r="L4987" i="1"/>
  <c r="M4987" i="1"/>
  <c r="N4987" i="1"/>
  <c r="O4987" i="1"/>
  <c r="K4988" i="1"/>
  <c r="L4988" i="1"/>
  <c r="M4988" i="1"/>
  <c r="N4988" i="1"/>
  <c r="O4988" i="1"/>
  <c r="K4990" i="1"/>
  <c r="L4990" i="1"/>
  <c r="M4990" i="1"/>
  <c r="N4990" i="1"/>
  <c r="O4990" i="1"/>
  <c r="K4991" i="1"/>
  <c r="L4991" i="1"/>
  <c r="M4991" i="1"/>
  <c r="N4991" i="1"/>
  <c r="O4991" i="1"/>
  <c r="K4994" i="1"/>
  <c r="L4994" i="1"/>
  <c r="M4994" i="1"/>
  <c r="N4994" i="1"/>
  <c r="O4994" i="1"/>
  <c r="K4995" i="1"/>
  <c r="L4995" i="1"/>
  <c r="M4995" i="1"/>
  <c r="N4995" i="1"/>
  <c r="O4995" i="1"/>
  <c r="K4996" i="1"/>
  <c r="L4996" i="1"/>
  <c r="M4996" i="1"/>
  <c r="N4996" i="1"/>
  <c r="O4996" i="1"/>
  <c r="K4997" i="1"/>
  <c r="L4997" i="1"/>
  <c r="M4997" i="1"/>
  <c r="N4997" i="1"/>
  <c r="O4997" i="1"/>
  <c r="K4998" i="1"/>
  <c r="L4998" i="1"/>
  <c r="M4998" i="1"/>
  <c r="N4998" i="1"/>
  <c r="O4998" i="1"/>
  <c r="K4999" i="1"/>
  <c r="L4999" i="1"/>
  <c r="M4999" i="1"/>
  <c r="N4999" i="1"/>
  <c r="O4999" i="1"/>
  <c r="K5000" i="1"/>
  <c r="L5000" i="1"/>
  <c r="M5000" i="1"/>
  <c r="N5000" i="1"/>
  <c r="O5000" i="1"/>
  <c r="K5001" i="1"/>
  <c r="L5001" i="1"/>
  <c r="M5001" i="1"/>
  <c r="N5001" i="1"/>
  <c r="O5001" i="1"/>
  <c r="K5002" i="1"/>
  <c r="L5002" i="1"/>
  <c r="M5002" i="1"/>
  <c r="N5002" i="1"/>
  <c r="O5002" i="1"/>
  <c r="K5003" i="1"/>
  <c r="L5003" i="1"/>
  <c r="M5003" i="1"/>
  <c r="N5003" i="1"/>
  <c r="O5003" i="1"/>
  <c r="K5004" i="1"/>
  <c r="L5004" i="1"/>
  <c r="M5004" i="1"/>
  <c r="N5004" i="1"/>
  <c r="O5004" i="1"/>
  <c r="K5005" i="1"/>
  <c r="L5005" i="1"/>
  <c r="M5005" i="1"/>
  <c r="N5005" i="1"/>
  <c r="O5005" i="1"/>
  <c r="K5006" i="1"/>
  <c r="L5006" i="1"/>
  <c r="M5006" i="1"/>
  <c r="N5006" i="1"/>
  <c r="O5006" i="1"/>
  <c r="K5007" i="1"/>
  <c r="L5007" i="1"/>
  <c r="M5007" i="1"/>
  <c r="N5007" i="1"/>
  <c r="O5007" i="1"/>
  <c r="K5008" i="1"/>
  <c r="L5008" i="1"/>
  <c r="M5008" i="1"/>
  <c r="N5008" i="1"/>
  <c r="O5008" i="1"/>
  <c r="K5009" i="1"/>
  <c r="L5009" i="1"/>
  <c r="M5009" i="1"/>
  <c r="N5009" i="1"/>
  <c r="O5009" i="1"/>
  <c r="K5010" i="1"/>
  <c r="L5010" i="1"/>
  <c r="M5010" i="1"/>
  <c r="N5010" i="1"/>
  <c r="O5010" i="1"/>
  <c r="K5011" i="1"/>
  <c r="L5011" i="1"/>
  <c r="M5011" i="1"/>
  <c r="N5011" i="1"/>
  <c r="O5011" i="1"/>
  <c r="K5012" i="1"/>
  <c r="L5012" i="1"/>
  <c r="M5012" i="1"/>
  <c r="N5012" i="1"/>
  <c r="O5012" i="1"/>
  <c r="K5013" i="1"/>
  <c r="L5013" i="1"/>
  <c r="M5013" i="1"/>
  <c r="N5013" i="1"/>
  <c r="O5013" i="1"/>
  <c r="K5014" i="1"/>
  <c r="L5014" i="1"/>
  <c r="M5014" i="1"/>
  <c r="N5014" i="1"/>
  <c r="O5014" i="1"/>
  <c r="K5015" i="1"/>
  <c r="L5015" i="1"/>
  <c r="M5015" i="1"/>
  <c r="N5015" i="1"/>
  <c r="O5015" i="1"/>
  <c r="K5016" i="1"/>
  <c r="L5016" i="1"/>
  <c r="M5016" i="1"/>
  <c r="N5016" i="1"/>
  <c r="O5016" i="1"/>
  <c r="K5017" i="1"/>
  <c r="L5017" i="1"/>
  <c r="M5017" i="1"/>
  <c r="N5017" i="1"/>
  <c r="O5017" i="1"/>
  <c r="K5018" i="1"/>
  <c r="L5018" i="1"/>
  <c r="M5018" i="1"/>
  <c r="N5018" i="1"/>
  <c r="O5018" i="1"/>
  <c r="K5019" i="1"/>
  <c r="L5019" i="1"/>
  <c r="M5019" i="1"/>
  <c r="N5019" i="1"/>
  <c r="O5019" i="1"/>
  <c r="K5020" i="1"/>
  <c r="L5020" i="1"/>
  <c r="M5020" i="1"/>
  <c r="N5020" i="1"/>
  <c r="O5020" i="1"/>
  <c r="K5021" i="1"/>
  <c r="L5021" i="1"/>
  <c r="M5021" i="1"/>
  <c r="N5021" i="1"/>
  <c r="O5021" i="1"/>
  <c r="K5022" i="1"/>
  <c r="L5022" i="1"/>
  <c r="M5022" i="1"/>
  <c r="N5022" i="1"/>
  <c r="O5022" i="1"/>
  <c r="K5023" i="1"/>
  <c r="L5023" i="1"/>
  <c r="M5023" i="1"/>
  <c r="N5023" i="1"/>
  <c r="O5023" i="1"/>
  <c r="K5024" i="1"/>
  <c r="L5024" i="1"/>
  <c r="M5024" i="1"/>
  <c r="N5024" i="1"/>
  <c r="O5024" i="1"/>
  <c r="K5028" i="1"/>
  <c r="L5028" i="1"/>
  <c r="M5028" i="1"/>
  <c r="N5028" i="1"/>
  <c r="O5028" i="1"/>
  <c r="K5029" i="1"/>
  <c r="L5029" i="1"/>
  <c r="M5029" i="1"/>
  <c r="N5029" i="1"/>
  <c r="O5029" i="1"/>
  <c r="K5030" i="1"/>
  <c r="L5030" i="1"/>
  <c r="M5030" i="1"/>
  <c r="N5030" i="1"/>
  <c r="O5030" i="1"/>
  <c r="K5031" i="1"/>
  <c r="L5031" i="1"/>
  <c r="M5031" i="1"/>
  <c r="N5031" i="1"/>
  <c r="O5031" i="1"/>
  <c r="K5032" i="1"/>
  <c r="L5032" i="1"/>
  <c r="M5032" i="1"/>
  <c r="N5032" i="1"/>
  <c r="O5032" i="1"/>
  <c r="K5033" i="1"/>
  <c r="L5033" i="1"/>
  <c r="M5033" i="1"/>
  <c r="N5033" i="1"/>
  <c r="O5033" i="1"/>
  <c r="K5034" i="1"/>
  <c r="L5034" i="1"/>
  <c r="M5034" i="1"/>
  <c r="N5034" i="1"/>
  <c r="O5034" i="1"/>
  <c r="K5036" i="1"/>
  <c r="L5036" i="1"/>
  <c r="M5036" i="1"/>
  <c r="N5036" i="1"/>
  <c r="O5036" i="1"/>
  <c r="K5037" i="1"/>
  <c r="L5037" i="1"/>
  <c r="M5037" i="1"/>
  <c r="N5037" i="1"/>
  <c r="O5037" i="1"/>
  <c r="K5038" i="1"/>
  <c r="L5038" i="1"/>
  <c r="M5038" i="1"/>
  <c r="N5038" i="1"/>
  <c r="O5038" i="1"/>
  <c r="K5039" i="1"/>
  <c r="L5039" i="1"/>
  <c r="M5039" i="1"/>
  <c r="N5039" i="1"/>
  <c r="O5039" i="1"/>
  <c r="K5040" i="1"/>
  <c r="L5040" i="1"/>
  <c r="M5040" i="1"/>
  <c r="N5040" i="1"/>
  <c r="O5040" i="1"/>
  <c r="K5041" i="1"/>
  <c r="L5041" i="1"/>
  <c r="M5041" i="1"/>
  <c r="N5041" i="1"/>
  <c r="O5041" i="1"/>
  <c r="K5042" i="1"/>
  <c r="L5042" i="1"/>
  <c r="M5042" i="1"/>
  <c r="N5042" i="1"/>
  <c r="O5042" i="1"/>
  <c r="K5044" i="1"/>
  <c r="L5044" i="1"/>
  <c r="M5044" i="1"/>
  <c r="N5044" i="1"/>
  <c r="O5044" i="1"/>
  <c r="K5045" i="1"/>
  <c r="L5045" i="1"/>
  <c r="M5045" i="1"/>
  <c r="N5045" i="1"/>
  <c r="O5045" i="1"/>
  <c r="K5046" i="1"/>
  <c r="L5046" i="1"/>
  <c r="M5046" i="1"/>
  <c r="N5046" i="1"/>
  <c r="O5046" i="1"/>
  <c r="K5047" i="1"/>
  <c r="L5047" i="1"/>
  <c r="M5047" i="1"/>
  <c r="N5047" i="1"/>
  <c r="O5047" i="1"/>
  <c r="K5049" i="1"/>
  <c r="L5049" i="1"/>
  <c r="M5049" i="1"/>
  <c r="N5049" i="1"/>
  <c r="O5049" i="1"/>
  <c r="K5050" i="1"/>
  <c r="L5050" i="1"/>
  <c r="M5050" i="1"/>
  <c r="N5050" i="1"/>
  <c r="O5050" i="1"/>
  <c r="K5053" i="1"/>
  <c r="L5053" i="1"/>
  <c r="M5053" i="1"/>
  <c r="N5053" i="1"/>
  <c r="O5053" i="1"/>
  <c r="K5054" i="1"/>
  <c r="L5054" i="1"/>
  <c r="M5054" i="1"/>
  <c r="N5054" i="1"/>
  <c r="O5054" i="1"/>
  <c r="K5055" i="1"/>
  <c r="L5055" i="1"/>
  <c r="M5055" i="1"/>
  <c r="N5055" i="1"/>
  <c r="O5055" i="1"/>
  <c r="K5056" i="1"/>
  <c r="L5056" i="1"/>
  <c r="M5056" i="1"/>
  <c r="N5056" i="1"/>
  <c r="O5056" i="1"/>
  <c r="K5057" i="1"/>
  <c r="L5057" i="1"/>
  <c r="M5057" i="1"/>
  <c r="N5057" i="1"/>
  <c r="O5057" i="1"/>
  <c r="K5058" i="1"/>
  <c r="L5058" i="1"/>
  <c r="M5058" i="1"/>
  <c r="N5058" i="1"/>
  <c r="O5058" i="1"/>
  <c r="K5059" i="1"/>
  <c r="L5059" i="1"/>
  <c r="M5059" i="1"/>
  <c r="N5059" i="1"/>
  <c r="O5059" i="1"/>
  <c r="K5060" i="1"/>
  <c r="L5060" i="1"/>
  <c r="M5060" i="1"/>
  <c r="N5060" i="1"/>
  <c r="O5060" i="1"/>
  <c r="K5061" i="1"/>
  <c r="L5061" i="1"/>
  <c r="M5061" i="1"/>
  <c r="N5061" i="1"/>
  <c r="O5061" i="1"/>
  <c r="K5062" i="1"/>
  <c r="L5062" i="1"/>
  <c r="M5062" i="1"/>
  <c r="N5062" i="1"/>
  <c r="O5062" i="1"/>
  <c r="K5063" i="1"/>
  <c r="L5063" i="1"/>
  <c r="M5063" i="1"/>
  <c r="N5063" i="1"/>
  <c r="O5063" i="1"/>
  <c r="K5064" i="1"/>
  <c r="L5064" i="1"/>
  <c r="M5064" i="1"/>
  <c r="N5064" i="1"/>
  <c r="O5064" i="1"/>
  <c r="K5065" i="1"/>
  <c r="L5065" i="1"/>
  <c r="M5065" i="1"/>
  <c r="N5065" i="1"/>
  <c r="O5065" i="1"/>
  <c r="K5066" i="1"/>
  <c r="L5066" i="1"/>
  <c r="M5066" i="1"/>
  <c r="N5066" i="1"/>
  <c r="O5066" i="1"/>
  <c r="K5067" i="1"/>
  <c r="L5067" i="1"/>
  <c r="M5067" i="1"/>
  <c r="N5067" i="1"/>
  <c r="O5067" i="1"/>
  <c r="K5068" i="1"/>
  <c r="L5068" i="1"/>
  <c r="M5068" i="1"/>
  <c r="N5068" i="1"/>
  <c r="O5068" i="1"/>
  <c r="K5069" i="1"/>
  <c r="L5069" i="1"/>
  <c r="M5069" i="1"/>
  <c r="N5069" i="1"/>
  <c r="O5069" i="1"/>
  <c r="K5071" i="1"/>
  <c r="L5071" i="1"/>
  <c r="M5071" i="1"/>
  <c r="N5071" i="1"/>
  <c r="O5071" i="1"/>
  <c r="K5072" i="1"/>
  <c r="L5072" i="1"/>
  <c r="M5072" i="1"/>
  <c r="N5072" i="1"/>
  <c r="O5072" i="1"/>
  <c r="K5073" i="1"/>
  <c r="L5073" i="1"/>
  <c r="M5073" i="1"/>
  <c r="N5073" i="1"/>
  <c r="O5073" i="1"/>
  <c r="K5074" i="1"/>
  <c r="L5074" i="1"/>
  <c r="M5074" i="1"/>
  <c r="N5074" i="1"/>
  <c r="O5074" i="1"/>
  <c r="K5075" i="1"/>
  <c r="L5075" i="1"/>
  <c r="M5075" i="1"/>
  <c r="N5075" i="1"/>
  <c r="O5075" i="1"/>
  <c r="K5076" i="1"/>
  <c r="L5076" i="1"/>
  <c r="M5076" i="1"/>
  <c r="N5076" i="1"/>
  <c r="O5076" i="1"/>
  <c r="K5078" i="1"/>
  <c r="L5078" i="1"/>
  <c r="M5078" i="1"/>
  <c r="N5078" i="1"/>
  <c r="O5078" i="1"/>
  <c r="K5079" i="1"/>
  <c r="L5079" i="1"/>
  <c r="M5079" i="1"/>
  <c r="N5079" i="1"/>
  <c r="O5079" i="1"/>
  <c r="K5080" i="1"/>
  <c r="L5080" i="1"/>
  <c r="M5080" i="1"/>
  <c r="N5080" i="1"/>
  <c r="O5080" i="1"/>
  <c r="K5081" i="1"/>
  <c r="L5081" i="1"/>
  <c r="M5081" i="1"/>
  <c r="N5081" i="1"/>
  <c r="O5081" i="1"/>
  <c r="K5082" i="1"/>
  <c r="L5082" i="1"/>
  <c r="M5082" i="1"/>
  <c r="N5082" i="1"/>
  <c r="O5082" i="1"/>
  <c r="K5083" i="1"/>
  <c r="L5083" i="1"/>
  <c r="M5083" i="1"/>
  <c r="N5083" i="1"/>
  <c r="O5083" i="1"/>
  <c r="K5084" i="1"/>
  <c r="L5084" i="1"/>
  <c r="M5084" i="1"/>
  <c r="N5084" i="1"/>
  <c r="O5084" i="1"/>
  <c r="K5085" i="1"/>
  <c r="L5085" i="1"/>
  <c r="M5085" i="1"/>
  <c r="N5085" i="1"/>
  <c r="O5085" i="1"/>
  <c r="K5086" i="1"/>
  <c r="L5086" i="1"/>
  <c r="M5086" i="1"/>
  <c r="N5086" i="1"/>
  <c r="O5086" i="1"/>
  <c r="K5087" i="1"/>
  <c r="L5087" i="1"/>
  <c r="M5087" i="1"/>
  <c r="N5087" i="1"/>
  <c r="O5087" i="1"/>
  <c r="K5091" i="1"/>
  <c r="L5091" i="1"/>
  <c r="M5091" i="1"/>
  <c r="N5091" i="1"/>
  <c r="O5091" i="1"/>
  <c r="K5092" i="1"/>
  <c r="L5092" i="1"/>
  <c r="M5092" i="1"/>
  <c r="N5092" i="1"/>
  <c r="O5092" i="1"/>
  <c r="K5093" i="1"/>
  <c r="L5093" i="1"/>
  <c r="M5093" i="1"/>
  <c r="N5093" i="1"/>
  <c r="O5093" i="1"/>
  <c r="K5094" i="1"/>
  <c r="L5094" i="1"/>
  <c r="M5094" i="1"/>
  <c r="N5094" i="1"/>
  <c r="O5094" i="1"/>
  <c r="K5095" i="1"/>
  <c r="L5095" i="1"/>
  <c r="M5095" i="1"/>
  <c r="N5095" i="1"/>
  <c r="O5095" i="1"/>
  <c r="K5096" i="1"/>
  <c r="L5096" i="1"/>
  <c r="M5096" i="1"/>
  <c r="N5096" i="1"/>
  <c r="O5096" i="1"/>
  <c r="K5097" i="1"/>
  <c r="L5097" i="1"/>
  <c r="M5097" i="1"/>
  <c r="N5097" i="1"/>
  <c r="O5097" i="1"/>
  <c r="K5098" i="1"/>
  <c r="L5098" i="1"/>
  <c r="M5098" i="1"/>
  <c r="N5098" i="1"/>
  <c r="O5098" i="1"/>
  <c r="K5099" i="1"/>
  <c r="L5099" i="1"/>
  <c r="M5099" i="1"/>
  <c r="N5099" i="1"/>
  <c r="O5099" i="1"/>
  <c r="K5100" i="1"/>
  <c r="L5100" i="1"/>
  <c r="M5100" i="1"/>
  <c r="N5100" i="1"/>
  <c r="O5100" i="1"/>
  <c r="K5101" i="1"/>
  <c r="L5101" i="1"/>
  <c r="M5101" i="1"/>
  <c r="N5101" i="1"/>
  <c r="O5101" i="1"/>
  <c r="K5102" i="1"/>
  <c r="L5102" i="1"/>
  <c r="M5102" i="1"/>
  <c r="N5102" i="1"/>
  <c r="O5102" i="1"/>
  <c r="K5103" i="1"/>
  <c r="L5103" i="1"/>
  <c r="M5103" i="1"/>
  <c r="N5103" i="1"/>
  <c r="O5103" i="1"/>
  <c r="K5104" i="1"/>
  <c r="L5104" i="1"/>
  <c r="M5104" i="1"/>
  <c r="N5104" i="1"/>
  <c r="O5104" i="1"/>
  <c r="K5105" i="1"/>
  <c r="L5105" i="1"/>
  <c r="M5105" i="1"/>
  <c r="N5105" i="1"/>
  <c r="O5105" i="1"/>
  <c r="K5106" i="1"/>
  <c r="L5106" i="1"/>
  <c r="M5106" i="1"/>
  <c r="N5106" i="1"/>
  <c r="O5106" i="1"/>
  <c r="K5108" i="1"/>
  <c r="L5108" i="1"/>
  <c r="M5108" i="1"/>
  <c r="N5108" i="1"/>
  <c r="O5108" i="1"/>
  <c r="K5109" i="1"/>
  <c r="L5109" i="1"/>
  <c r="M5109" i="1"/>
  <c r="N5109" i="1"/>
  <c r="O5109" i="1"/>
  <c r="K5110" i="1"/>
  <c r="L5110" i="1"/>
  <c r="M5110" i="1"/>
  <c r="N5110" i="1"/>
  <c r="O5110" i="1"/>
  <c r="K5111" i="1"/>
  <c r="L5111" i="1"/>
  <c r="M5111" i="1"/>
  <c r="N5111" i="1"/>
  <c r="O5111" i="1"/>
  <c r="K5112" i="1"/>
  <c r="L5112" i="1"/>
  <c r="M5112" i="1"/>
  <c r="N5112" i="1"/>
  <c r="O5112" i="1"/>
  <c r="K5113" i="1"/>
  <c r="L5113" i="1"/>
  <c r="M5113" i="1"/>
  <c r="N5113" i="1"/>
  <c r="O5113" i="1"/>
  <c r="K5114" i="1"/>
  <c r="L5114" i="1"/>
  <c r="M5114" i="1"/>
  <c r="N5114" i="1"/>
  <c r="O5114" i="1"/>
  <c r="K5115" i="1"/>
  <c r="L5115" i="1"/>
  <c r="M5115" i="1"/>
  <c r="N5115" i="1"/>
  <c r="O5115" i="1"/>
  <c r="K5116" i="1"/>
  <c r="L5116" i="1"/>
  <c r="M5116" i="1"/>
  <c r="N5116" i="1"/>
  <c r="O5116" i="1"/>
  <c r="K5117" i="1"/>
  <c r="L5117" i="1"/>
  <c r="M5117" i="1"/>
  <c r="N5117" i="1"/>
  <c r="O5117" i="1"/>
  <c r="K5118" i="1"/>
  <c r="L5118" i="1"/>
  <c r="M5118" i="1"/>
  <c r="N5118" i="1"/>
  <c r="O5118" i="1"/>
  <c r="K5119" i="1"/>
  <c r="L5119" i="1"/>
  <c r="M5119" i="1"/>
  <c r="N5119" i="1"/>
  <c r="O5119" i="1"/>
  <c r="K5120" i="1"/>
  <c r="L5120" i="1"/>
  <c r="M5120" i="1"/>
  <c r="N5120" i="1"/>
  <c r="O5120" i="1"/>
  <c r="K5122" i="1"/>
  <c r="L5122" i="1"/>
  <c r="M5122" i="1"/>
  <c r="N5122" i="1"/>
  <c r="O5122" i="1"/>
  <c r="K5123" i="1"/>
  <c r="L5123" i="1"/>
  <c r="M5123" i="1"/>
  <c r="N5123" i="1"/>
  <c r="O5123" i="1"/>
  <c r="K5124" i="1"/>
  <c r="L5124" i="1"/>
  <c r="M5124" i="1"/>
  <c r="N5124" i="1"/>
  <c r="O5124" i="1"/>
  <c r="K5125" i="1"/>
  <c r="L5125" i="1"/>
  <c r="M5125" i="1"/>
  <c r="N5125" i="1"/>
  <c r="O5125" i="1"/>
  <c r="K5126" i="1"/>
  <c r="L5126" i="1"/>
  <c r="M5126" i="1"/>
  <c r="N5126" i="1"/>
  <c r="O5126" i="1"/>
  <c r="K5127" i="1"/>
  <c r="L5127" i="1"/>
  <c r="M5127" i="1"/>
  <c r="N5127" i="1"/>
  <c r="O5127" i="1"/>
  <c r="K5128" i="1"/>
  <c r="L5128" i="1"/>
  <c r="M5128" i="1"/>
  <c r="N5128" i="1"/>
  <c r="O5128" i="1"/>
  <c r="K5129" i="1"/>
  <c r="L5129" i="1"/>
  <c r="M5129" i="1"/>
  <c r="N5129" i="1"/>
  <c r="O5129" i="1"/>
  <c r="K5130" i="1"/>
  <c r="L5130" i="1"/>
  <c r="M5130" i="1"/>
  <c r="N5130" i="1"/>
  <c r="O5130" i="1"/>
  <c r="K5131" i="1"/>
  <c r="L5131" i="1"/>
  <c r="M5131" i="1"/>
  <c r="N5131" i="1"/>
  <c r="O5131" i="1"/>
  <c r="K5132" i="1"/>
  <c r="L5132" i="1"/>
  <c r="M5132" i="1"/>
  <c r="N5132" i="1"/>
  <c r="O5132" i="1"/>
  <c r="K5133" i="1"/>
  <c r="L5133" i="1"/>
  <c r="M5133" i="1"/>
  <c r="N5133" i="1"/>
  <c r="O5133" i="1"/>
  <c r="K5134" i="1"/>
  <c r="L5134" i="1"/>
  <c r="M5134" i="1"/>
  <c r="N5134" i="1"/>
  <c r="O5134" i="1"/>
  <c r="K5135" i="1"/>
  <c r="L5135" i="1"/>
  <c r="M5135" i="1"/>
  <c r="N5135" i="1"/>
  <c r="O5135" i="1"/>
  <c r="K5136" i="1"/>
  <c r="L5136" i="1"/>
  <c r="M5136" i="1"/>
  <c r="N5136" i="1"/>
  <c r="O5136" i="1"/>
  <c r="K5137" i="1"/>
  <c r="L5137" i="1"/>
  <c r="M5137" i="1"/>
  <c r="N5137" i="1"/>
  <c r="O5137" i="1"/>
  <c r="K5138" i="1"/>
  <c r="L5138" i="1"/>
  <c r="M5138" i="1"/>
  <c r="N5138" i="1"/>
  <c r="O5138" i="1"/>
  <c r="K5139" i="1"/>
  <c r="L5139" i="1"/>
  <c r="M5139" i="1"/>
  <c r="N5139" i="1"/>
  <c r="O5139" i="1"/>
  <c r="K5141" i="1"/>
  <c r="L5141" i="1"/>
  <c r="M5141" i="1"/>
  <c r="N5141" i="1"/>
  <c r="O5141" i="1"/>
  <c r="K5142" i="1"/>
  <c r="L5142" i="1"/>
  <c r="M5142" i="1"/>
  <c r="N5142" i="1"/>
  <c r="O5142" i="1"/>
  <c r="K5143" i="1"/>
  <c r="L5143" i="1"/>
  <c r="M5143" i="1"/>
  <c r="N5143" i="1"/>
  <c r="O5143" i="1"/>
  <c r="K5144" i="1"/>
  <c r="L5144" i="1"/>
  <c r="M5144" i="1"/>
  <c r="N5144" i="1"/>
  <c r="O5144" i="1"/>
  <c r="K5145" i="1"/>
  <c r="L5145" i="1"/>
  <c r="M5145" i="1"/>
  <c r="N5145" i="1"/>
  <c r="O5145" i="1"/>
  <c r="K5146" i="1"/>
  <c r="L5146" i="1"/>
  <c r="M5146" i="1"/>
  <c r="N5146" i="1"/>
  <c r="O5146" i="1"/>
  <c r="K5147" i="1"/>
  <c r="L5147" i="1"/>
  <c r="M5147" i="1"/>
  <c r="N5147" i="1"/>
  <c r="O5147" i="1"/>
  <c r="K5148" i="1"/>
  <c r="L5148" i="1"/>
  <c r="M5148" i="1"/>
  <c r="N5148" i="1"/>
  <c r="O5148" i="1"/>
  <c r="K5149" i="1"/>
  <c r="L5149" i="1"/>
  <c r="M5149" i="1"/>
  <c r="N5149" i="1"/>
  <c r="O5149" i="1"/>
  <c r="K5150" i="1"/>
  <c r="L5150" i="1"/>
  <c r="M5150" i="1"/>
  <c r="N5150" i="1"/>
  <c r="O5150" i="1"/>
  <c r="K5151" i="1"/>
  <c r="L5151" i="1"/>
  <c r="M5151" i="1"/>
  <c r="N5151" i="1"/>
  <c r="O5151" i="1"/>
  <c r="K5152" i="1"/>
  <c r="L5152" i="1"/>
  <c r="M5152" i="1"/>
  <c r="N5152" i="1"/>
  <c r="O5152" i="1"/>
  <c r="K5153" i="1"/>
  <c r="L5153" i="1"/>
  <c r="M5153" i="1"/>
  <c r="N5153" i="1"/>
  <c r="O5153" i="1"/>
  <c r="K5154" i="1"/>
  <c r="L5154" i="1"/>
  <c r="M5154" i="1"/>
  <c r="N5154" i="1"/>
  <c r="O5154" i="1"/>
  <c r="K5155" i="1"/>
  <c r="L5155" i="1"/>
  <c r="M5155" i="1"/>
  <c r="N5155" i="1"/>
  <c r="O5155" i="1"/>
  <c r="K5156" i="1"/>
  <c r="L5156" i="1"/>
  <c r="M5156" i="1"/>
  <c r="N5156" i="1"/>
  <c r="O5156" i="1"/>
  <c r="K5157" i="1"/>
  <c r="L5157" i="1"/>
  <c r="M5157" i="1"/>
  <c r="N5157" i="1"/>
  <c r="O5157" i="1"/>
  <c r="K5158" i="1"/>
  <c r="L5158" i="1"/>
  <c r="M5158" i="1"/>
  <c r="N5158" i="1"/>
  <c r="O5158" i="1"/>
  <c r="K5160" i="1"/>
  <c r="L5160" i="1"/>
  <c r="M5160" i="1"/>
  <c r="N5160" i="1"/>
  <c r="O5160" i="1"/>
  <c r="K5161" i="1"/>
  <c r="L5161" i="1"/>
  <c r="M5161" i="1"/>
  <c r="N5161" i="1"/>
  <c r="O5161" i="1"/>
  <c r="K5162" i="1"/>
  <c r="L5162" i="1"/>
  <c r="M5162" i="1"/>
  <c r="N5162" i="1"/>
  <c r="O5162" i="1"/>
  <c r="K5163" i="1"/>
  <c r="L5163" i="1"/>
  <c r="M5163" i="1"/>
  <c r="N5163" i="1"/>
  <c r="O5163" i="1"/>
  <c r="K5164" i="1"/>
  <c r="L5164" i="1"/>
  <c r="M5164" i="1"/>
  <c r="N5164" i="1"/>
  <c r="O5164" i="1"/>
  <c r="K5165" i="1"/>
  <c r="L5165" i="1"/>
  <c r="M5165" i="1"/>
  <c r="N5165" i="1"/>
  <c r="O5165" i="1"/>
  <c r="K5166" i="1"/>
  <c r="L5166" i="1"/>
  <c r="M5166" i="1"/>
  <c r="N5166" i="1"/>
  <c r="O5166" i="1"/>
  <c r="K5167" i="1"/>
  <c r="L5167" i="1"/>
  <c r="M5167" i="1"/>
  <c r="N5167" i="1"/>
  <c r="O5167" i="1"/>
  <c r="K5168" i="1"/>
  <c r="L5168" i="1"/>
  <c r="M5168" i="1"/>
  <c r="N5168" i="1"/>
  <c r="O5168" i="1"/>
  <c r="K5169" i="1"/>
  <c r="L5169" i="1"/>
  <c r="M5169" i="1"/>
  <c r="N5169" i="1"/>
  <c r="O5169" i="1"/>
  <c r="K5170" i="1"/>
  <c r="L5170" i="1"/>
  <c r="M5170" i="1"/>
  <c r="N5170" i="1"/>
  <c r="O5170" i="1"/>
  <c r="K5171" i="1"/>
  <c r="L5171" i="1"/>
  <c r="M5171" i="1"/>
  <c r="N5171" i="1"/>
  <c r="O5171" i="1"/>
  <c r="K5172" i="1"/>
  <c r="L5172" i="1"/>
  <c r="M5172" i="1"/>
  <c r="N5172" i="1"/>
  <c r="O5172" i="1"/>
  <c r="K5173" i="1"/>
  <c r="L5173" i="1"/>
  <c r="M5173" i="1"/>
  <c r="N5173" i="1"/>
  <c r="O5173" i="1"/>
  <c r="K5174" i="1"/>
  <c r="L5174" i="1"/>
  <c r="M5174" i="1"/>
  <c r="N5174" i="1"/>
  <c r="O5174" i="1"/>
  <c r="K5175" i="1"/>
  <c r="L5175" i="1"/>
  <c r="M5175" i="1"/>
  <c r="N5175" i="1"/>
  <c r="O5175" i="1"/>
  <c r="K5176" i="1"/>
  <c r="L5176" i="1"/>
  <c r="M5176" i="1"/>
  <c r="N5176" i="1"/>
  <c r="O5176" i="1"/>
  <c r="K5177" i="1"/>
  <c r="L5177" i="1"/>
  <c r="M5177" i="1"/>
  <c r="N5177" i="1"/>
  <c r="O5177" i="1"/>
  <c r="K5179" i="1"/>
  <c r="L5179" i="1"/>
  <c r="M5179" i="1"/>
  <c r="N5179" i="1"/>
  <c r="O5179" i="1"/>
  <c r="K5180" i="1"/>
  <c r="L5180" i="1"/>
  <c r="M5180" i="1"/>
  <c r="N5180" i="1"/>
  <c r="O5180" i="1"/>
  <c r="K5182" i="1"/>
  <c r="L5182" i="1"/>
  <c r="M5182" i="1"/>
  <c r="N5182" i="1"/>
  <c r="O5182" i="1"/>
  <c r="K5183" i="1"/>
  <c r="L5183" i="1"/>
  <c r="M5183" i="1"/>
  <c r="N5183" i="1"/>
  <c r="O5183" i="1"/>
  <c r="K5184" i="1"/>
  <c r="L5184" i="1"/>
  <c r="M5184" i="1"/>
  <c r="N5184" i="1"/>
  <c r="O5184" i="1"/>
  <c r="K5185" i="1"/>
  <c r="L5185" i="1"/>
  <c r="M5185" i="1"/>
  <c r="N5185" i="1"/>
  <c r="O5185" i="1"/>
  <c r="K5186" i="1"/>
  <c r="L5186" i="1"/>
  <c r="M5186" i="1"/>
  <c r="N5186" i="1"/>
  <c r="O5186" i="1"/>
  <c r="K5187" i="1"/>
  <c r="L5187" i="1"/>
  <c r="M5187" i="1"/>
  <c r="N5187" i="1"/>
  <c r="O5187" i="1"/>
  <c r="K5188" i="1"/>
  <c r="L5188" i="1"/>
  <c r="M5188" i="1"/>
  <c r="N5188" i="1"/>
  <c r="O5188" i="1"/>
  <c r="K5189" i="1"/>
  <c r="L5189" i="1"/>
  <c r="M5189" i="1"/>
  <c r="N5189" i="1"/>
  <c r="O5189" i="1"/>
  <c r="K5190" i="1"/>
  <c r="L5190" i="1"/>
  <c r="M5190" i="1"/>
  <c r="N5190" i="1"/>
  <c r="O5190" i="1"/>
  <c r="K5192" i="1"/>
  <c r="L5192" i="1"/>
  <c r="M5192" i="1"/>
  <c r="N5192" i="1"/>
  <c r="O5192" i="1"/>
  <c r="K5193" i="1"/>
  <c r="L5193" i="1"/>
  <c r="M5193" i="1"/>
  <c r="N5193" i="1"/>
  <c r="O5193" i="1"/>
  <c r="K5194" i="1"/>
  <c r="L5194" i="1"/>
  <c r="M5194" i="1"/>
  <c r="N5194" i="1"/>
  <c r="O5194" i="1"/>
  <c r="K5195" i="1"/>
  <c r="L5195" i="1"/>
  <c r="M5195" i="1"/>
  <c r="N5195" i="1"/>
  <c r="O5195" i="1"/>
  <c r="K5196" i="1"/>
  <c r="L5196" i="1"/>
  <c r="M5196" i="1"/>
  <c r="N5196" i="1"/>
  <c r="O5196" i="1"/>
  <c r="K5197" i="1"/>
  <c r="L5197" i="1"/>
  <c r="M5197" i="1"/>
  <c r="N5197" i="1"/>
  <c r="O5197" i="1"/>
  <c r="K5198" i="1"/>
  <c r="L5198" i="1"/>
  <c r="M5198" i="1"/>
  <c r="N5198" i="1"/>
  <c r="O5198" i="1"/>
  <c r="K5199" i="1"/>
  <c r="L5199" i="1"/>
  <c r="M5199" i="1"/>
  <c r="N5199" i="1"/>
  <c r="O5199" i="1"/>
  <c r="K5200" i="1"/>
  <c r="L5200" i="1"/>
  <c r="M5200" i="1"/>
  <c r="N5200" i="1"/>
  <c r="O5200" i="1"/>
  <c r="K5201" i="1"/>
  <c r="L5201" i="1"/>
  <c r="M5201" i="1"/>
  <c r="N5201" i="1"/>
  <c r="O5201" i="1"/>
  <c r="K5202" i="1"/>
  <c r="L5202" i="1"/>
  <c r="M5202" i="1"/>
  <c r="N5202" i="1"/>
  <c r="O5202" i="1"/>
  <c r="K5203" i="1"/>
  <c r="L5203" i="1"/>
  <c r="M5203" i="1"/>
  <c r="N5203" i="1"/>
  <c r="O5203" i="1"/>
  <c r="K5206" i="1"/>
  <c r="L5206" i="1"/>
  <c r="M5206" i="1"/>
  <c r="N5206" i="1"/>
  <c r="O5206" i="1"/>
  <c r="K5207" i="1"/>
  <c r="L5207" i="1"/>
  <c r="M5207" i="1"/>
  <c r="N5207" i="1"/>
  <c r="O5207" i="1"/>
  <c r="K5208" i="1"/>
  <c r="L5208" i="1"/>
  <c r="M5208" i="1"/>
  <c r="N5208" i="1"/>
  <c r="O5208" i="1"/>
  <c r="K5209" i="1"/>
  <c r="L5209" i="1"/>
  <c r="M5209" i="1"/>
  <c r="N5209" i="1"/>
  <c r="O5209" i="1"/>
  <c r="K5210" i="1"/>
  <c r="L5210" i="1"/>
  <c r="M5210" i="1"/>
  <c r="N5210" i="1"/>
  <c r="O5210" i="1"/>
  <c r="K5211" i="1"/>
  <c r="L5211" i="1"/>
  <c r="M5211" i="1"/>
  <c r="N5211" i="1"/>
  <c r="O5211" i="1"/>
  <c r="K5212" i="1"/>
  <c r="L5212" i="1"/>
  <c r="M5212" i="1"/>
  <c r="N5212" i="1"/>
  <c r="O5212" i="1"/>
  <c r="K5213" i="1"/>
  <c r="L5213" i="1"/>
  <c r="M5213" i="1"/>
  <c r="N5213" i="1"/>
  <c r="O5213" i="1"/>
  <c r="K5214" i="1"/>
  <c r="L5214" i="1"/>
  <c r="M5214" i="1"/>
  <c r="N5214" i="1"/>
  <c r="O5214" i="1"/>
  <c r="K5216" i="1"/>
  <c r="L5216" i="1"/>
  <c r="M5216" i="1"/>
  <c r="N5216" i="1"/>
  <c r="O5216" i="1"/>
  <c r="K5217" i="1"/>
  <c r="L5217" i="1"/>
  <c r="M5217" i="1"/>
  <c r="N5217" i="1"/>
  <c r="O5217" i="1"/>
  <c r="K5218" i="1"/>
  <c r="L5218" i="1"/>
  <c r="M5218" i="1"/>
  <c r="N5218" i="1"/>
  <c r="O5218" i="1"/>
  <c r="K5219" i="1"/>
  <c r="L5219" i="1"/>
  <c r="M5219" i="1"/>
  <c r="N5219" i="1"/>
  <c r="O5219" i="1"/>
  <c r="K5220" i="1"/>
  <c r="L5220" i="1"/>
  <c r="M5220" i="1"/>
  <c r="N5220" i="1"/>
  <c r="O5220" i="1"/>
  <c r="K5224" i="1"/>
  <c r="L5224" i="1"/>
  <c r="M5224" i="1"/>
  <c r="N5224" i="1"/>
  <c r="O5224" i="1"/>
  <c r="K5225" i="1"/>
  <c r="L5225" i="1"/>
  <c r="M5225" i="1"/>
  <c r="N5225" i="1"/>
  <c r="O5225" i="1"/>
  <c r="K5226" i="1"/>
  <c r="L5226" i="1"/>
  <c r="M5226" i="1"/>
  <c r="N5226" i="1"/>
  <c r="O5226" i="1"/>
  <c r="K5227" i="1"/>
  <c r="L5227" i="1"/>
  <c r="M5227" i="1"/>
  <c r="N5227" i="1"/>
  <c r="O5227" i="1"/>
  <c r="K5228" i="1"/>
  <c r="L5228" i="1"/>
  <c r="M5228" i="1"/>
  <c r="N5228" i="1"/>
  <c r="O5228" i="1"/>
  <c r="K5230" i="1"/>
  <c r="L5230" i="1"/>
  <c r="M5230" i="1"/>
  <c r="N5230" i="1"/>
  <c r="O5230" i="1"/>
  <c r="K5231" i="1"/>
  <c r="L5231" i="1"/>
  <c r="M5231" i="1"/>
  <c r="N5231" i="1"/>
  <c r="O5231" i="1"/>
  <c r="K5232" i="1"/>
  <c r="L5232" i="1"/>
  <c r="M5232" i="1"/>
  <c r="N5232" i="1"/>
  <c r="O5232" i="1"/>
  <c r="K5233" i="1"/>
  <c r="L5233" i="1"/>
  <c r="M5233" i="1"/>
  <c r="N5233" i="1"/>
  <c r="O5233" i="1"/>
  <c r="K5234" i="1"/>
  <c r="L5234" i="1"/>
  <c r="M5234" i="1"/>
  <c r="N5234" i="1"/>
  <c r="O5234" i="1"/>
  <c r="K5235" i="1"/>
  <c r="L5235" i="1"/>
  <c r="M5235" i="1"/>
  <c r="N5235" i="1"/>
  <c r="O5235" i="1"/>
  <c r="K5236" i="1"/>
  <c r="L5236" i="1"/>
  <c r="M5236" i="1"/>
  <c r="N5236" i="1"/>
  <c r="O5236" i="1"/>
  <c r="K5237" i="1"/>
  <c r="L5237" i="1"/>
  <c r="M5237" i="1"/>
  <c r="N5237" i="1"/>
  <c r="O5237" i="1"/>
  <c r="K5238" i="1"/>
  <c r="L5238" i="1"/>
  <c r="M5238" i="1"/>
  <c r="N5238" i="1"/>
  <c r="O5238" i="1"/>
  <c r="K5239" i="1"/>
  <c r="L5239" i="1"/>
  <c r="M5239" i="1"/>
  <c r="N5239" i="1"/>
  <c r="O5239" i="1"/>
  <c r="K5240" i="1"/>
  <c r="L5240" i="1"/>
  <c r="M5240" i="1"/>
  <c r="N5240" i="1"/>
  <c r="O5240" i="1"/>
  <c r="K5241" i="1"/>
  <c r="L5241" i="1"/>
  <c r="M5241" i="1"/>
  <c r="N5241" i="1"/>
  <c r="O5241" i="1"/>
  <c r="K5242" i="1"/>
  <c r="L5242" i="1"/>
  <c r="M5242" i="1"/>
  <c r="N5242" i="1"/>
  <c r="O5242" i="1"/>
  <c r="K5243" i="1"/>
  <c r="L5243" i="1"/>
  <c r="M5243" i="1"/>
  <c r="N5243" i="1"/>
  <c r="O5243" i="1"/>
  <c r="K5244" i="1"/>
  <c r="L5244" i="1"/>
  <c r="M5244" i="1"/>
  <c r="N5244" i="1"/>
  <c r="O5244" i="1"/>
  <c r="K5245" i="1"/>
  <c r="L5245" i="1"/>
  <c r="M5245" i="1"/>
  <c r="N5245" i="1"/>
  <c r="O5245" i="1"/>
  <c r="K5246" i="1"/>
  <c r="L5246" i="1"/>
  <c r="M5246" i="1"/>
  <c r="N5246" i="1"/>
  <c r="O5246" i="1"/>
  <c r="K5247" i="1"/>
  <c r="L5247" i="1"/>
  <c r="M5247" i="1"/>
  <c r="N5247" i="1"/>
  <c r="O5247" i="1"/>
  <c r="K5248" i="1"/>
  <c r="L5248" i="1"/>
  <c r="M5248" i="1"/>
  <c r="N5248" i="1"/>
  <c r="O5248" i="1"/>
  <c r="K5249" i="1"/>
  <c r="L5249" i="1"/>
  <c r="M5249" i="1"/>
  <c r="N5249" i="1"/>
  <c r="O5249" i="1"/>
  <c r="K5250" i="1"/>
  <c r="L5250" i="1"/>
  <c r="M5250" i="1"/>
  <c r="N5250" i="1"/>
  <c r="O5250" i="1"/>
  <c r="K5251" i="1"/>
  <c r="L5251" i="1"/>
  <c r="M5251" i="1"/>
  <c r="N5251" i="1"/>
  <c r="O5251" i="1"/>
  <c r="K5252" i="1"/>
  <c r="L5252" i="1"/>
  <c r="M5252" i="1"/>
  <c r="N5252" i="1"/>
  <c r="O5252" i="1"/>
  <c r="K5253" i="1"/>
  <c r="L5253" i="1"/>
  <c r="M5253" i="1"/>
  <c r="N5253" i="1"/>
  <c r="O5253" i="1"/>
  <c r="K5254" i="1"/>
  <c r="L5254" i="1"/>
  <c r="M5254" i="1"/>
  <c r="N5254" i="1"/>
  <c r="O5254" i="1"/>
  <c r="K5256" i="1"/>
  <c r="L5256" i="1"/>
  <c r="M5256" i="1"/>
  <c r="N5256" i="1"/>
  <c r="O5256" i="1"/>
  <c r="K5257" i="1"/>
  <c r="L5257" i="1"/>
  <c r="M5257" i="1"/>
  <c r="N5257" i="1"/>
  <c r="O5257" i="1"/>
  <c r="K5258" i="1"/>
  <c r="L5258" i="1"/>
  <c r="M5258" i="1"/>
  <c r="N5258" i="1"/>
  <c r="O5258" i="1"/>
  <c r="K5259" i="1"/>
  <c r="L5259" i="1"/>
  <c r="M5259" i="1"/>
  <c r="N5259" i="1"/>
  <c r="O5259" i="1"/>
  <c r="K5260" i="1"/>
  <c r="L5260" i="1"/>
  <c r="M5260" i="1"/>
  <c r="N5260" i="1"/>
  <c r="O5260" i="1"/>
  <c r="K5261" i="1"/>
  <c r="L5261" i="1"/>
  <c r="M5261" i="1"/>
  <c r="N5261" i="1"/>
  <c r="O5261" i="1"/>
  <c r="K5262" i="1"/>
  <c r="L5262" i="1"/>
  <c r="M5262" i="1"/>
  <c r="N5262" i="1"/>
  <c r="O5262" i="1"/>
  <c r="K5263" i="1"/>
  <c r="L5263" i="1"/>
  <c r="M5263" i="1"/>
  <c r="N5263" i="1"/>
  <c r="O5263" i="1"/>
  <c r="K5264" i="1"/>
  <c r="L5264" i="1"/>
  <c r="M5264" i="1"/>
  <c r="N5264" i="1"/>
  <c r="O5264" i="1"/>
  <c r="K5265" i="1"/>
  <c r="L5265" i="1"/>
  <c r="M5265" i="1"/>
  <c r="N5265" i="1"/>
  <c r="O5265" i="1"/>
  <c r="K5267" i="1"/>
  <c r="L5267" i="1"/>
  <c r="M5267" i="1"/>
  <c r="N5267" i="1"/>
  <c r="O5267" i="1"/>
  <c r="K5268" i="1"/>
  <c r="L5268" i="1"/>
  <c r="M5268" i="1"/>
  <c r="N5268" i="1"/>
  <c r="O5268" i="1"/>
  <c r="K5269" i="1"/>
  <c r="L5269" i="1"/>
  <c r="M5269" i="1"/>
  <c r="N5269" i="1"/>
  <c r="O5269" i="1"/>
  <c r="K5270" i="1"/>
  <c r="L5270" i="1"/>
  <c r="M5270" i="1"/>
  <c r="N5270" i="1"/>
  <c r="O5270" i="1"/>
  <c r="K5271" i="1"/>
  <c r="L5271" i="1"/>
  <c r="M5271" i="1"/>
  <c r="N5271" i="1"/>
  <c r="O5271" i="1"/>
  <c r="K5272" i="1"/>
  <c r="L5272" i="1"/>
  <c r="M5272" i="1"/>
  <c r="N5272" i="1"/>
  <c r="O5272" i="1"/>
  <c r="K5273" i="1"/>
  <c r="L5273" i="1"/>
  <c r="M5273" i="1"/>
  <c r="N5273" i="1"/>
  <c r="O5273" i="1"/>
  <c r="K5274" i="1"/>
  <c r="L5274" i="1"/>
  <c r="M5274" i="1"/>
  <c r="N5274" i="1"/>
  <c r="O5274" i="1"/>
  <c r="K5275" i="1"/>
  <c r="L5275" i="1"/>
  <c r="M5275" i="1"/>
  <c r="N5275" i="1"/>
  <c r="O5275" i="1"/>
  <c r="K5276" i="1"/>
  <c r="L5276" i="1"/>
  <c r="M5276" i="1"/>
  <c r="N5276" i="1"/>
  <c r="O5276" i="1"/>
  <c r="K5278" i="1"/>
  <c r="L5278" i="1"/>
  <c r="M5278" i="1"/>
  <c r="N5278" i="1"/>
  <c r="O5278" i="1"/>
  <c r="K5279" i="1"/>
  <c r="L5279" i="1"/>
  <c r="M5279" i="1"/>
  <c r="N5279" i="1"/>
  <c r="O5279" i="1"/>
  <c r="K5280" i="1"/>
  <c r="L5280" i="1"/>
  <c r="M5280" i="1"/>
  <c r="N5280" i="1"/>
  <c r="O5280" i="1"/>
  <c r="K5281" i="1"/>
  <c r="L5281" i="1"/>
  <c r="M5281" i="1"/>
  <c r="N5281" i="1"/>
  <c r="O5281" i="1"/>
  <c r="K5282" i="1"/>
  <c r="L5282" i="1"/>
  <c r="M5282" i="1"/>
  <c r="N5282" i="1"/>
  <c r="O5282" i="1"/>
  <c r="K5283" i="1"/>
  <c r="L5283" i="1"/>
  <c r="M5283" i="1"/>
  <c r="N5283" i="1"/>
  <c r="O5283" i="1"/>
  <c r="K5284" i="1"/>
  <c r="L5284" i="1"/>
  <c r="M5284" i="1"/>
  <c r="N5284" i="1"/>
  <c r="O5284" i="1"/>
  <c r="K5285" i="1"/>
  <c r="L5285" i="1"/>
  <c r="M5285" i="1"/>
  <c r="N5285" i="1"/>
  <c r="O5285" i="1"/>
  <c r="K5286" i="1"/>
  <c r="L5286" i="1"/>
  <c r="M5286" i="1"/>
  <c r="N5286" i="1"/>
  <c r="O5286" i="1"/>
  <c r="K5287" i="1"/>
  <c r="L5287" i="1"/>
  <c r="M5287" i="1"/>
  <c r="N5287" i="1"/>
  <c r="O5287" i="1"/>
  <c r="K5289" i="1"/>
  <c r="L5289" i="1"/>
  <c r="M5289" i="1"/>
  <c r="N5289" i="1"/>
  <c r="O5289" i="1"/>
  <c r="K5290" i="1"/>
  <c r="L5290" i="1"/>
  <c r="M5290" i="1"/>
  <c r="N5290" i="1"/>
  <c r="O5290" i="1"/>
  <c r="K5291" i="1"/>
  <c r="L5291" i="1"/>
  <c r="M5291" i="1"/>
  <c r="N5291" i="1"/>
  <c r="O5291" i="1"/>
  <c r="K5292" i="1"/>
  <c r="L5292" i="1"/>
  <c r="M5292" i="1"/>
  <c r="N5292" i="1"/>
  <c r="O5292" i="1"/>
  <c r="K5293" i="1"/>
  <c r="L5293" i="1"/>
  <c r="M5293" i="1"/>
  <c r="N5293" i="1"/>
  <c r="O5293" i="1"/>
  <c r="K5294" i="1"/>
  <c r="L5294" i="1"/>
  <c r="M5294" i="1"/>
  <c r="N5294" i="1"/>
  <c r="O5294" i="1"/>
  <c r="K5295" i="1"/>
  <c r="L5295" i="1"/>
  <c r="M5295" i="1"/>
  <c r="N5295" i="1"/>
  <c r="O5295" i="1"/>
  <c r="K5296" i="1"/>
  <c r="L5296" i="1"/>
  <c r="M5296" i="1"/>
  <c r="N5296" i="1"/>
  <c r="O5296" i="1"/>
  <c r="K5297" i="1"/>
  <c r="L5297" i="1"/>
  <c r="M5297" i="1"/>
  <c r="N5297" i="1"/>
  <c r="O5297" i="1"/>
  <c r="K5298" i="1"/>
  <c r="L5298" i="1"/>
  <c r="M5298" i="1"/>
  <c r="N5298" i="1"/>
  <c r="O5298" i="1"/>
  <c r="K5299" i="1"/>
  <c r="L5299" i="1"/>
  <c r="M5299" i="1"/>
  <c r="N5299" i="1"/>
  <c r="O5299" i="1"/>
  <c r="K5300" i="1"/>
  <c r="L5300" i="1"/>
  <c r="M5300" i="1"/>
  <c r="N5300" i="1"/>
  <c r="O5300" i="1"/>
  <c r="K5302" i="1"/>
  <c r="L5302" i="1"/>
  <c r="M5302" i="1"/>
  <c r="N5302" i="1"/>
  <c r="O5302" i="1"/>
  <c r="K5303" i="1"/>
  <c r="L5303" i="1"/>
  <c r="M5303" i="1"/>
  <c r="N5303" i="1"/>
  <c r="O5303" i="1"/>
  <c r="K5304" i="1"/>
  <c r="L5304" i="1"/>
  <c r="M5304" i="1"/>
  <c r="N5304" i="1"/>
  <c r="O5304" i="1"/>
  <c r="K5305" i="1"/>
  <c r="L5305" i="1"/>
  <c r="M5305" i="1"/>
  <c r="N5305" i="1"/>
  <c r="O5305" i="1"/>
  <c r="K5306" i="1"/>
  <c r="L5306" i="1"/>
  <c r="M5306" i="1"/>
  <c r="N5306" i="1"/>
  <c r="O5306" i="1"/>
  <c r="K5307" i="1"/>
  <c r="L5307" i="1"/>
  <c r="M5307" i="1"/>
  <c r="N5307" i="1"/>
  <c r="O5307" i="1"/>
  <c r="K5308" i="1"/>
  <c r="L5308" i="1"/>
  <c r="M5308" i="1"/>
  <c r="N5308" i="1"/>
  <c r="O5308" i="1"/>
  <c r="K5309" i="1"/>
  <c r="L5309" i="1"/>
  <c r="M5309" i="1"/>
  <c r="N5309" i="1"/>
  <c r="O5309" i="1"/>
  <c r="K5310" i="1"/>
  <c r="L5310" i="1"/>
  <c r="M5310" i="1"/>
  <c r="N5310" i="1"/>
  <c r="O5310" i="1"/>
  <c r="K5311" i="1"/>
  <c r="L5311" i="1"/>
  <c r="M5311" i="1"/>
  <c r="N5311" i="1"/>
  <c r="O5311" i="1"/>
  <c r="K5314" i="1"/>
  <c r="L5314" i="1"/>
  <c r="M5314" i="1"/>
  <c r="N5314" i="1"/>
  <c r="O5314" i="1"/>
  <c r="K5315" i="1"/>
  <c r="L5315" i="1"/>
  <c r="M5315" i="1"/>
  <c r="N5315" i="1"/>
  <c r="O5315" i="1"/>
  <c r="K5316" i="1"/>
  <c r="L5316" i="1"/>
  <c r="M5316" i="1"/>
  <c r="N5316" i="1"/>
  <c r="O5316" i="1"/>
  <c r="K5317" i="1"/>
  <c r="L5317" i="1"/>
  <c r="M5317" i="1"/>
  <c r="N5317" i="1"/>
  <c r="O5317" i="1"/>
  <c r="K5318" i="1"/>
  <c r="L5318" i="1"/>
  <c r="M5318" i="1"/>
  <c r="N5318" i="1"/>
  <c r="O5318" i="1"/>
  <c r="K5319" i="1"/>
  <c r="L5319" i="1"/>
  <c r="M5319" i="1"/>
  <c r="N5319" i="1"/>
  <c r="O5319" i="1"/>
  <c r="K5320" i="1"/>
  <c r="L5320" i="1"/>
  <c r="M5320" i="1"/>
  <c r="N5320" i="1"/>
  <c r="O5320" i="1"/>
  <c r="K5321" i="1"/>
  <c r="L5321" i="1"/>
  <c r="M5321" i="1"/>
  <c r="N5321" i="1"/>
  <c r="O5321" i="1"/>
  <c r="K5322" i="1"/>
  <c r="L5322" i="1"/>
  <c r="M5322" i="1"/>
  <c r="N5322" i="1"/>
  <c r="O5322" i="1"/>
  <c r="K5325" i="1"/>
  <c r="L5325" i="1"/>
  <c r="M5325" i="1"/>
  <c r="N5325" i="1"/>
  <c r="O5325" i="1"/>
  <c r="K5326" i="1"/>
  <c r="L5326" i="1"/>
  <c r="M5326" i="1"/>
  <c r="N5326" i="1"/>
  <c r="O5326" i="1"/>
  <c r="K5327" i="1"/>
  <c r="L5327" i="1"/>
  <c r="M5327" i="1"/>
  <c r="N5327" i="1"/>
  <c r="O5327" i="1"/>
  <c r="K5328" i="1"/>
  <c r="L5328" i="1"/>
  <c r="M5328" i="1"/>
  <c r="N5328" i="1"/>
  <c r="O5328" i="1"/>
  <c r="K5329" i="1"/>
  <c r="L5329" i="1"/>
  <c r="M5329" i="1"/>
  <c r="N5329" i="1"/>
  <c r="O5329" i="1"/>
  <c r="K5330" i="1"/>
  <c r="L5330" i="1"/>
  <c r="M5330" i="1"/>
  <c r="N5330" i="1"/>
  <c r="O5330" i="1"/>
  <c r="K5331" i="1"/>
  <c r="L5331" i="1"/>
  <c r="M5331" i="1"/>
  <c r="N5331" i="1"/>
  <c r="O5331" i="1"/>
  <c r="K5332" i="1"/>
  <c r="L5332" i="1"/>
  <c r="M5332" i="1"/>
  <c r="N5332" i="1"/>
  <c r="O5332" i="1"/>
  <c r="K5333" i="1"/>
  <c r="L5333" i="1"/>
  <c r="M5333" i="1"/>
  <c r="N5333" i="1"/>
  <c r="O5333" i="1"/>
  <c r="K5334" i="1"/>
  <c r="L5334" i="1"/>
  <c r="M5334" i="1"/>
  <c r="N5334" i="1"/>
  <c r="O5334" i="1"/>
  <c r="K5335" i="1"/>
  <c r="L5335" i="1"/>
  <c r="M5335" i="1"/>
  <c r="N5335" i="1"/>
  <c r="O5335" i="1"/>
  <c r="K5336" i="1"/>
  <c r="L5336" i="1"/>
  <c r="M5336" i="1"/>
  <c r="N5336" i="1"/>
  <c r="O5336" i="1"/>
  <c r="K5337" i="1"/>
  <c r="L5337" i="1"/>
  <c r="M5337" i="1"/>
  <c r="N5337" i="1"/>
  <c r="O5337" i="1"/>
  <c r="K5338" i="1"/>
  <c r="L5338" i="1"/>
  <c r="M5338" i="1"/>
  <c r="N5338" i="1"/>
  <c r="O5338" i="1"/>
  <c r="K5339" i="1"/>
  <c r="L5339" i="1"/>
  <c r="M5339" i="1"/>
  <c r="N5339" i="1"/>
  <c r="O5339" i="1"/>
  <c r="K5340" i="1"/>
  <c r="L5340" i="1"/>
  <c r="M5340" i="1"/>
  <c r="N5340" i="1"/>
  <c r="O5340" i="1"/>
  <c r="K5341" i="1"/>
  <c r="L5341" i="1"/>
  <c r="M5341" i="1"/>
  <c r="N5341" i="1"/>
  <c r="O5341" i="1"/>
  <c r="K5342" i="1"/>
  <c r="L5342" i="1"/>
  <c r="M5342" i="1"/>
  <c r="N5342" i="1"/>
  <c r="O5342" i="1"/>
  <c r="K5343" i="1"/>
  <c r="L5343" i="1"/>
  <c r="M5343" i="1"/>
  <c r="N5343" i="1"/>
  <c r="O5343" i="1"/>
  <c r="K5344" i="1"/>
  <c r="L5344" i="1"/>
  <c r="M5344" i="1"/>
  <c r="N5344" i="1"/>
  <c r="O5344" i="1"/>
  <c r="K5345" i="1"/>
  <c r="L5345" i="1"/>
  <c r="M5345" i="1"/>
  <c r="N5345" i="1"/>
  <c r="O5345" i="1"/>
  <c r="K5346" i="1"/>
  <c r="L5346" i="1"/>
  <c r="M5346" i="1"/>
  <c r="N5346" i="1"/>
  <c r="O5346" i="1"/>
  <c r="K5347" i="1"/>
  <c r="L5347" i="1"/>
  <c r="M5347" i="1"/>
  <c r="N5347" i="1"/>
  <c r="O5347" i="1"/>
  <c r="K5348" i="1"/>
  <c r="L5348" i="1"/>
  <c r="M5348" i="1"/>
  <c r="N5348" i="1"/>
  <c r="O5348" i="1"/>
  <c r="K5349" i="1"/>
  <c r="L5349" i="1"/>
  <c r="M5349" i="1"/>
  <c r="N5349" i="1"/>
  <c r="O5349" i="1"/>
  <c r="K5350" i="1"/>
  <c r="L5350" i="1"/>
  <c r="M5350" i="1"/>
  <c r="N5350" i="1"/>
  <c r="O5350" i="1"/>
  <c r="K5351" i="1"/>
  <c r="L5351" i="1"/>
  <c r="M5351" i="1"/>
  <c r="N5351" i="1"/>
  <c r="O5351" i="1"/>
  <c r="K5352" i="1"/>
  <c r="L5352" i="1"/>
  <c r="M5352" i="1"/>
  <c r="N5352" i="1"/>
  <c r="O5352" i="1"/>
  <c r="K5353" i="1"/>
  <c r="L5353" i="1"/>
  <c r="M5353" i="1"/>
  <c r="N5353" i="1"/>
  <c r="O5353" i="1"/>
  <c r="K5354" i="1"/>
  <c r="L5354" i="1"/>
  <c r="M5354" i="1"/>
  <c r="N5354" i="1"/>
  <c r="O5354" i="1"/>
  <c r="K5355" i="1"/>
  <c r="L5355" i="1"/>
  <c r="M5355" i="1"/>
  <c r="N5355" i="1"/>
  <c r="O5355" i="1"/>
  <c r="K5356" i="1"/>
  <c r="L5356" i="1"/>
  <c r="M5356" i="1"/>
  <c r="N5356" i="1"/>
  <c r="O5356" i="1"/>
  <c r="K5357" i="1"/>
  <c r="L5357" i="1"/>
  <c r="M5357" i="1"/>
  <c r="N5357" i="1"/>
  <c r="O5357" i="1"/>
  <c r="K5358" i="1"/>
  <c r="L5358" i="1"/>
  <c r="M5358" i="1"/>
  <c r="N5358" i="1"/>
  <c r="O5358" i="1"/>
  <c r="K5359" i="1"/>
  <c r="L5359" i="1"/>
  <c r="M5359" i="1"/>
  <c r="N5359" i="1"/>
  <c r="O5359" i="1"/>
  <c r="K5360" i="1"/>
  <c r="L5360" i="1"/>
  <c r="M5360" i="1"/>
  <c r="N5360" i="1"/>
  <c r="O5360" i="1"/>
  <c r="K5361" i="1"/>
  <c r="L5361" i="1"/>
  <c r="M5361" i="1"/>
  <c r="N5361" i="1"/>
  <c r="O5361" i="1"/>
  <c r="K5362" i="1"/>
  <c r="L5362" i="1"/>
  <c r="M5362" i="1"/>
  <c r="N5362" i="1"/>
  <c r="O5362" i="1"/>
  <c r="K5363" i="1"/>
  <c r="L5363" i="1"/>
  <c r="M5363" i="1"/>
  <c r="N5363" i="1"/>
  <c r="O5363" i="1"/>
  <c r="K5364" i="1"/>
  <c r="L5364" i="1"/>
  <c r="M5364" i="1"/>
  <c r="N5364" i="1"/>
  <c r="O5364" i="1"/>
  <c r="K5365" i="1"/>
  <c r="L5365" i="1"/>
  <c r="M5365" i="1"/>
  <c r="N5365" i="1"/>
  <c r="O5365" i="1"/>
  <c r="K5366" i="1"/>
  <c r="L5366" i="1"/>
  <c r="M5366" i="1"/>
  <c r="N5366" i="1"/>
  <c r="O5366" i="1"/>
  <c r="K5367" i="1"/>
  <c r="L5367" i="1"/>
  <c r="M5367" i="1"/>
  <c r="N5367" i="1"/>
  <c r="O5367" i="1"/>
  <c r="K5368" i="1"/>
  <c r="L5368" i="1"/>
  <c r="M5368" i="1"/>
  <c r="N5368" i="1"/>
  <c r="O5368" i="1"/>
  <c r="K5369" i="1"/>
  <c r="L5369" i="1"/>
  <c r="M5369" i="1"/>
  <c r="N5369" i="1"/>
  <c r="O5369" i="1"/>
  <c r="K5370" i="1"/>
  <c r="L5370" i="1"/>
  <c r="M5370" i="1"/>
  <c r="N5370" i="1"/>
  <c r="O5370" i="1"/>
  <c r="K5371" i="1"/>
  <c r="L5371" i="1"/>
  <c r="M5371" i="1"/>
  <c r="N5371" i="1"/>
  <c r="O5371" i="1"/>
  <c r="K5372" i="1"/>
  <c r="L5372" i="1"/>
  <c r="M5372" i="1"/>
  <c r="N5372" i="1"/>
  <c r="O5372" i="1"/>
  <c r="K5373" i="1"/>
  <c r="L5373" i="1"/>
  <c r="M5373" i="1"/>
  <c r="N5373" i="1"/>
  <c r="O5373" i="1"/>
  <c r="K5374" i="1"/>
  <c r="L5374" i="1"/>
  <c r="M5374" i="1"/>
  <c r="N5374" i="1"/>
  <c r="O5374" i="1"/>
  <c r="K5375" i="1"/>
  <c r="L5375" i="1"/>
  <c r="M5375" i="1"/>
  <c r="N5375" i="1"/>
  <c r="O5375" i="1"/>
  <c r="K5376" i="1"/>
  <c r="L5376" i="1"/>
  <c r="M5376" i="1"/>
  <c r="N5376" i="1"/>
  <c r="O5376" i="1"/>
  <c r="K5380" i="1"/>
  <c r="L5380" i="1"/>
  <c r="M5380" i="1"/>
  <c r="N5380" i="1"/>
  <c r="O5380" i="1"/>
  <c r="K5381" i="1"/>
  <c r="L5381" i="1"/>
  <c r="M5381" i="1"/>
  <c r="N5381" i="1"/>
  <c r="O5381" i="1"/>
  <c r="K5382" i="1"/>
  <c r="L5382" i="1"/>
  <c r="M5382" i="1"/>
  <c r="N5382" i="1"/>
  <c r="O5382" i="1"/>
  <c r="K5383" i="1"/>
  <c r="L5383" i="1"/>
  <c r="M5383" i="1"/>
  <c r="N5383" i="1"/>
  <c r="O5383" i="1"/>
  <c r="K5384" i="1"/>
  <c r="L5384" i="1"/>
  <c r="M5384" i="1"/>
  <c r="N5384" i="1"/>
  <c r="O5384" i="1"/>
  <c r="K5385" i="1"/>
  <c r="L5385" i="1"/>
  <c r="M5385" i="1"/>
  <c r="N5385" i="1"/>
  <c r="O5385" i="1"/>
  <c r="K5386" i="1"/>
  <c r="L5386" i="1"/>
  <c r="M5386" i="1"/>
  <c r="N5386" i="1"/>
  <c r="O5386" i="1"/>
  <c r="K5387" i="1"/>
  <c r="L5387" i="1"/>
  <c r="M5387" i="1"/>
  <c r="N5387" i="1"/>
  <c r="O5387" i="1"/>
  <c r="K5388" i="1"/>
  <c r="L5388" i="1"/>
  <c r="M5388" i="1"/>
  <c r="N5388" i="1"/>
  <c r="O5388" i="1"/>
  <c r="K5389" i="1"/>
  <c r="L5389" i="1"/>
  <c r="M5389" i="1"/>
  <c r="N5389" i="1"/>
  <c r="O5389" i="1"/>
  <c r="K5390" i="1"/>
  <c r="L5390" i="1"/>
  <c r="M5390" i="1"/>
  <c r="N5390" i="1"/>
  <c r="O5390" i="1"/>
  <c r="K5391" i="1"/>
  <c r="L5391" i="1"/>
  <c r="M5391" i="1"/>
  <c r="N5391" i="1"/>
  <c r="O5391" i="1"/>
  <c r="K5392" i="1"/>
  <c r="L5392" i="1"/>
  <c r="M5392" i="1"/>
  <c r="N5392" i="1"/>
  <c r="O5392" i="1"/>
  <c r="K5393" i="1"/>
  <c r="L5393" i="1"/>
  <c r="M5393" i="1"/>
  <c r="N5393" i="1"/>
  <c r="O5393" i="1"/>
  <c r="K5394" i="1"/>
  <c r="L5394" i="1"/>
  <c r="M5394" i="1"/>
  <c r="N5394" i="1"/>
  <c r="O5394" i="1"/>
  <c r="K5395" i="1"/>
  <c r="L5395" i="1"/>
  <c r="M5395" i="1"/>
  <c r="N5395" i="1"/>
  <c r="O5395" i="1"/>
  <c r="K5396" i="1"/>
  <c r="L5396" i="1"/>
  <c r="M5396" i="1"/>
  <c r="N5396" i="1"/>
  <c r="O5396" i="1"/>
  <c r="K5397" i="1"/>
  <c r="L5397" i="1"/>
  <c r="M5397" i="1"/>
  <c r="N5397" i="1"/>
  <c r="O5397" i="1"/>
  <c r="K5398" i="1"/>
  <c r="L5398" i="1"/>
  <c r="M5398" i="1"/>
  <c r="N5398" i="1"/>
  <c r="O5398" i="1"/>
  <c r="K5400" i="1"/>
  <c r="L5400" i="1"/>
  <c r="M5400" i="1"/>
  <c r="N5400" i="1"/>
  <c r="O5400" i="1"/>
  <c r="K5401" i="1"/>
  <c r="L5401" i="1"/>
  <c r="M5401" i="1"/>
  <c r="N5401" i="1"/>
  <c r="O5401" i="1"/>
  <c r="K5402" i="1"/>
  <c r="L5402" i="1"/>
  <c r="M5402" i="1"/>
  <c r="N5402" i="1"/>
  <c r="O5402" i="1"/>
  <c r="K5403" i="1"/>
  <c r="L5403" i="1"/>
  <c r="M5403" i="1"/>
  <c r="N5403" i="1"/>
  <c r="O5403" i="1"/>
  <c r="K5404" i="1"/>
  <c r="L5404" i="1"/>
  <c r="M5404" i="1"/>
  <c r="N5404" i="1"/>
  <c r="O5404" i="1"/>
  <c r="K5406" i="1"/>
  <c r="L5406" i="1"/>
  <c r="M5406" i="1"/>
  <c r="N5406" i="1"/>
  <c r="O5406" i="1"/>
  <c r="K5407" i="1"/>
  <c r="L5407" i="1"/>
  <c r="M5407" i="1"/>
  <c r="N5407" i="1"/>
  <c r="O5407" i="1"/>
  <c r="K5408" i="1"/>
  <c r="L5408" i="1"/>
  <c r="M5408" i="1"/>
  <c r="N5408" i="1"/>
  <c r="O5408" i="1"/>
  <c r="K5409" i="1"/>
  <c r="L5409" i="1"/>
  <c r="M5409" i="1"/>
  <c r="N5409" i="1"/>
  <c r="O5409" i="1"/>
  <c r="K5410" i="1"/>
  <c r="L5410" i="1"/>
  <c r="M5410" i="1"/>
  <c r="N5410" i="1"/>
  <c r="O5410" i="1"/>
  <c r="K5411" i="1"/>
  <c r="L5411" i="1"/>
  <c r="M5411" i="1"/>
  <c r="N5411" i="1"/>
  <c r="O5411" i="1"/>
  <c r="K5412" i="1"/>
  <c r="L5412" i="1"/>
  <c r="M5412" i="1"/>
  <c r="N5412" i="1"/>
  <c r="O5412" i="1"/>
  <c r="K5413" i="1"/>
  <c r="L5413" i="1"/>
  <c r="M5413" i="1"/>
  <c r="N5413" i="1"/>
  <c r="O5413" i="1"/>
  <c r="K5414" i="1"/>
  <c r="L5414" i="1"/>
  <c r="M5414" i="1"/>
  <c r="N5414" i="1"/>
  <c r="O5414" i="1"/>
  <c r="K5415" i="1"/>
  <c r="L5415" i="1"/>
  <c r="M5415" i="1"/>
  <c r="N5415" i="1"/>
  <c r="O5415" i="1"/>
  <c r="K5416" i="1"/>
  <c r="L5416" i="1"/>
  <c r="M5416" i="1"/>
  <c r="N5416" i="1"/>
  <c r="O5416" i="1"/>
  <c r="K5417" i="1"/>
  <c r="L5417" i="1"/>
  <c r="M5417" i="1"/>
  <c r="N5417" i="1"/>
  <c r="O5417" i="1"/>
  <c r="K5418" i="1"/>
  <c r="L5418" i="1"/>
  <c r="M5418" i="1"/>
  <c r="N5418" i="1"/>
  <c r="O5418" i="1"/>
  <c r="K5419" i="1"/>
  <c r="L5419" i="1"/>
  <c r="M5419" i="1"/>
  <c r="N5419" i="1"/>
  <c r="O5419" i="1"/>
  <c r="K5420" i="1"/>
  <c r="L5420" i="1"/>
  <c r="M5420" i="1"/>
  <c r="N5420" i="1"/>
  <c r="O5420" i="1"/>
  <c r="K5421" i="1"/>
  <c r="L5421" i="1"/>
  <c r="M5421" i="1"/>
  <c r="N5421" i="1"/>
  <c r="O5421" i="1"/>
  <c r="K5422" i="1"/>
  <c r="L5422" i="1"/>
  <c r="M5422" i="1"/>
  <c r="N5422" i="1"/>
  <c r="O5422" i="1"/>
  <c r="K5423" i="1"/>
  <c r="L5423" i="1"/>
  <c r="M5423" i="1"/>
  <c r="N5423" i="1"/>
  <c r="O5423" i="1"/>
  <c r="K5424" i="1"/>
  <c r="L5424" i="1"/>
  <c r="M5424" i="1"/>
  <c r="N5424" i="1"/>
  <c r="O5424" i="1"/>
  <c r="K5425" i="1"/>
  <c r="L5425" i="1"/>
  <c r="M5425" i="1"/>
  <c r="N5425" i="1"/>
  <c r="O5425" i="1"/>
  <c r="K5426" i="1"/>
  <c r="L5426" i="1"/>
  <c r="M5426" i="1"/>
  <c r="N5426" i="1"/>
  <c r="O5426" i="1"/>
  <c r="K5427" i="1"/>
  <c r="L5427" i="1"/>
  <c r="M5427" i="1"/>
  <c r="N5427" i="1"/>
  <c r="O5427" i="1"/>
  <c r="K5428" i="1"/>
  <c r="L5428" i="1"/>
  <c r="M5428" i="1"/>
  <c r="N5428" i="1"/>
  <c r="O5428" i="1"/>
  <c r="K5429" i="1"/>
  <c r="L5429" i="1"/>
  <c r="M5429" i="1"/>
  <c r="N5429" i="1"/>
  <c r="O5429" i="1"/>
  <c r="K5430" i="1"/>
  <c r="L5430" i="1"/>
  <c r="M5430" i="1"/>
  <c r="N5430" i="1"/>
  <c r="O5430" i="1"/>
  <c r="K5431" i="1"/>
  <c r="L5431" i="1"/>
  <c r="M5431" i="1"/>
  <c r="N5431" i="1"/>
  <c r="O5431" i="1"/>
  <c r="K5432" i="1"/>
  <c r="L5432" i="1"/>
  <c r="M5432" i="1"/>
  <c r="N5432" i="1"/>
  <c r="O5432" i="1"/>
  <c r="K5433" i="1"/>
  <c r="L5433" i="1"/>
  <c r="M5433" i="1"/>
  <c r="N5433" i="1"/>
  <c r="O5433" i="1"/>
  <c r="K5434" i="1"/>
  <c r="L5434" i="1"/>
  <c r="M5434" i="1"/>
  <c r="N5434" i="1"/>
  <c r="O5434" i="1"/>
  <c r="K5435" i="1"/>
  <c r="L5435" i="1"/>
  <c r="M5435" i="1"/>
  <c r="N5435" i="1"/>
  <c r="O5435" i="1"/>
  <c r="K5436" i="1"/>
  <c r="L5436" i="1"/>
  <c r="M5436" i="1"/>
  <c r="N5436" i="1"/>
  <c r="O5436" i="1"/>
  <c r="K5437" i="1"/>
  <c r="L5437" i="1"/>
  <c r="M5437" i="1"/>
  <c r="N5437" i="1"/>
  <c r="O5437" i="1"/>
  <c r="K5438" i="1"/>
  <c r="L5438" i="1"/>
  <c r="M5438" i="1"/>
  <c r="N5438" i="1"/>
  <c r="O5438" i="1"/>
  <c r="K5439" i="1"/>
  <c r="L5439" i="1"/>
  <c r="M5439" i="1"/>
  <c r="N5439" i="1"/>
  <c r="O5439" i="1"/>
  <c r="K5440" i="1"/>
  <c r="L5440" i="1"/>
  <c r="M5440" i="1"/>
  <c r="N5440" i="1"/>
  <c r="O5440" i="1"/>
  <c r="K5441" i="1"/>
  <c r="L5441" i="1"/>
  <c r="M5441" i="1"/>
  <c r="N5441" i="1"/>
  <c r="O5441" i="1"/>
  <c r="K5442" i="1"/>
  <c r="L5442" i="1"/>
  <c r="M5442" i="1"/>
  <c r="N5442" i="1"/>
  <c r="O5442" i="1"/>
  <c r="K5443" i="1"/>
  <c r="L5443" i="1"/>
  <c r="M5443" i="1"/>
  <c r="N5443" i="1"/>
  <c r="O5443" i="1"/>
  <c r="K5444" i="1"/>
  <c r="L5444" i="1"/>
  <c r="M5444" i="1"/>
  <c r="N5444" i="1"/>
  <c r="O5444" i="1"/>
  <c r="K5445" i="1"/>
  <c r="L5445" i="1"/>
  <c r="M5445" i="1"/>
  <c r="N5445" i="1"/>
  <c r="O5445" i="1"/>
  <c r="K5446" i="1"/>
  <c r="L5446" i="1"/>
  <c r="M5446" i="1"/>
  <c r="N5446" i="1"/>
  <c r="O5446" i="1"/>
  <c r="K5447" i="1"/>
  <c r="L5447" i="1"/>
  <c r="M5447" i="1"/>
  <c r="N5447" i="1"/>
  <c r="O5447" i="1"/>
  <c r="K5448" i="1"/>
  <c r="L5448" i="1"/>
  <c r="M5448" i="1"/>
  <c r="N5448" i="1"/>
  <c r="O5448" i="1"/>
  <c r="K5449" i="1"/>
  <c r="L5449" i="1"/>
  <c r="M5449" i="1"/>
  <c r="N5449" i="1"/>
  <c r="O5449" i="1"/>
  <c r="K5450" i="1"/>
  <c r="L5450" i="1"/>
  <c r="M5450" i="1"/>
  <c r="N5450" i="1"/>
  <c r="O5450" i="1"/>
  <c r="K5452" i="1"/>
  <c r="L5452" i="1"/>
  <c r="M5452" i="1"/>
  <c r="N5452" i="1"/>
  <c r="O5452" i="1"/>
  <c r="K5453" i="1"/>
  <c r="L5453" i="1"/>
  <c r="M5453" i="1"/>
  <c r="N5453" i="1"/>
  <c r="O5453" i="1"/>
  <c r="K5454" i="1"/>
  <c r="L5454" i="1"/>
  <c r="M5454" i="1"/>
  <c r="N5454" i="1"/>
  <c r="O5454" i="1"/>
  <c r="K5455" i="1"/>
  <c r="L5455" i="1"/>
  <c r="M5455" i="1"/>
  <c r="N5455" i="1"/>
  <c r="O5455" i="1"/>
  <c r="K5456" i="1"/>
  <c r="L5456" i="1"/>
  <c r="M5456" i="1"/>
  <c r="N5456" i="1"/>
  <c r="O5456" i="1"/>
  <c r="K5457" i="1"/>
  <c r="L5457" i="1"/>
  <c r="M5457" i="1"/>
  <c r="N5457" i="1"/>
  <c r="O5457" i="1"/>
  <c r="K5458" i="1"/>
  <c r="L5458" i="1"/>
  <c r="M5458" i="1"/>
  <c r="N5458" i="1"/>
  <c r="O5458" i="1"/>
  <c r="K5459" i="1"/>
  <c r="L5459" i="1"/>
  <c r="M5459" i="1"/>
  <c r="N5459" i="1"/>
  <c r="O5459" i="1"/>
  <c r="K5460" i="1"/>
  <c r="L5460" i="1"/>
  <c r="M5460" i="1"/>
  <c r="N5460" i="1"/>
  <c r="O5460" i="1"/>
  <c r="K5461" i="1"/>
  <c r="L5461" i="1"/>
  <c r="M5461" i="1"/>
  <c r="N5461" i="1"/>
  <c r="O5461" i="1"/>
  <c r="K5462" i="1"/>
  <c r="L5462" i="1"/>
  <c r="M5462" i="1"/>
  <c r="N5462" i="1"/>
  <c r="O5462" i="1"/>
  <c r="K5463" i="1"/>
  <c r="L5463" i="1"/>
  <c r="M5463" i="1"/>
  <c r="N5463" i="1"/>
  <c r="O5463" i="1"/>
  <c r="K5464" i="1"/>
  <c r="L5464" i="1"/>
  <c r="M5464" i="1"/>
  <c r="N5464" i="1"/>
  <c r="O5464" i="1"/>
  <c r="K5465" i="1"/>
  <c r="L5465" i="1"/>
  <c r="M5465" i="1"/>
  <c r="N5465" i="1"/>
  <c r="O5465" i="1"/>
  <c r="K5466" i="1"/>
  <c r="L5466" i="1"/>
  <c r="M5466" i="1"/>
  <c r="N5466" i="1"/>
  <c r="O5466" i="1"/>
  <c r="K5467" i="1"/>
  <c r="L5467" i="1"/>
  <c r="M5467" i="1"/>
  <c r="N5467" i="1"/>
  <c r="O5467" i="1"/>
  <c r="K5468" i="1"/>
  <c r="L5468" i="1"/>
  <c r="M5468" i="1"/>
  <c r="N5468" i="1"/>
  <c r="O5468" i="1"/>
  <c r="K5469" i="1"/>
  <c r="L5469" i="1"/>
  <c r="M5469" i="1"/>
  <c r="N5469" i="1"/>
  <c r="O5469" i="1"/>
  <c r="K5470" i="1"/>
  <c r="L5470" i="1"/>
  <c r="M5470" i="1"/>
  <c r="N5470" i="1"/>
  <c r="O5470" i="1"/>
  <c r="K5471" i="1"/>
  <c r="L5471" i="1"/>
  <c r="M5471" i="1"/>
  <c r="N5471" i="1"/>
  <c r="O5471" i="1"/>
  <c r="K5474" i="1"/>
  <c r="L5474" i="1"/>
  <c r="M5474" i="1"/>
  <c r="N5474" i="1"/>
  <c r="O5474" i="1"/>
  <c r="K5475" i="1"/>
  <c r="L5475" i="1"/>
  <c r="M5475" i="1"/>
  <c r="N5475" i="1"/>
  <c r="O5475" i="1"/>
  <c r="K5476" i="1"/>
  <c r="L5476" i="1"/>
  <c r="M5476" i="1"/>
  <c r="N5476" i="1"/>
  <c r="O5476" i="1"/>
  <c r="K5477" i="1"/>
  <c r="L5477" i="1"/>
  <c r="M5477" i="1"/>
  <c r="N5477" i="1"/>
  <c r="O5477" i="1"/>
  <c r="K5478" i="1"/>
  <c r="L5478" i="1"/>
  <c r="M5478" i="1"/>
  <c r="N5478" i="1"/>
  <c r="O5478" i="1"/>
  <c r="K5479" i="1"/>
  <c r="L5479" i="1"/>
  <c r="M5479" i="1"/>
  <c r="N5479" i="1"/>
  <c r="O5479" i="1"/>
  <c r="K5480" i="1"/>
  <c r="L5480" i="1"/>
  <c r="M5480" i="1"/>
  <c r="N5480" i="1"/>
  <c r="O5480" i="1"/>
  <c r="K5481" i="1"/>
  <c r="L5481" i="1"/>
  <c r="M5481" i="1"/>
  <c r="N5481" i="1"/>
  <c r="O5481" i="1"/>
  <c r="K5482" i="1"/>
  <c r="L5482" i="1"/>
  <c r="M5482" i="1"/>
  <c r="N5482" i="1"/>
  <c r="O5482" i="1"/>
  <c r="K5483" i="1"/>
  <c r="L5483" i="1"/>
  <c r="M5483" i="1"/>
  <c r="N5483" i="1"/>
  <c r="O5483" i="1"/>
  <c r="K5484" i="1"/>
  <c r="L5484" i="1"/>
  <c r="M5484" i="1"/>
  <c r="N5484" i="1"/>
  <c r="O5484" i="1"/>
  <c r="K5485" i="1"/>
  <c r="L5485" i="1"/>
  <c r="M5485" i="1"/>
  <c r="N5485" i="1"/>
  <c r="O5485" i="1"/>
  <c r="K5486" i="1"/>
  <c r="L5486" i="1"/>
  <c r="M5486" i="1"/>
  <c r="N5486" i="1"/>
  <c r="O5486" i="1"/>
  <c r="K5488" i="1"/>
  <c r="L5488" i="1"/>
  <c r="M5488" i="1"/>
  <c r="N5488" i="1"/>
  <c r="O5488" i="1"/>
  <c r="K5489" i="1"/>
  <c r="L5489" i="1"/>
  <c r="M5489" i="1"/>
  <c r="N5489" i="1"/>
  <c r="O5489" i="1"/>
  <c r="K5492" i="1"/>
  <c r="L5492" i="1"/>
  <c r="M5492" i="1"/>
  <c r="N5492" i="1"/>
  <c r="O5492" i="1"/>
  <c r="K5493" i="1"/>
  <c r="L5493" i="1"/>
  <c r="M5493" i="1"/>
  <c r="N5493" i="1"/>
  <c r="O5493" i="1"/>
  <c r="K5494" i="1"/>
  <c r="L5494" i="1"/>
  <c r="M5494" i="1"/>
  <c r="N5494" i="1"/>
  <c r="O5494" i="1"/>
  <c r="K5495" i="1"/>
  <c r="L5495" i="1"/>
  <c r="M5495" i="1"/>
  <c r="N5495" i="1"/>
  <c r="O5495" i="1"/>
  <c r="K5496" i="1"/>
  <c r="L5496" i="1"/>
  <c r="M5496" i="1"/>
  <c r="N5496" i="1"/>
  <c r="O5496" i="1"/>
  <c r="K5497" i="1"/>
  <c r="L5497" i="1"/>
  <c r="M5497" i="1"/>
  <c r="N5497" i="1"/>
  <c r="O5497" i="1"/>
  <c r="K5498" i="1"/>
  <c r="L5498" i="1"/>
  <c r="M5498" i="1"/>
  <c r="N5498" i="1"/>
  <c r="O5498" i="1"/>
  <c r="K5499" i="1"/>
  <c r="L5499" i="1"/>
  <c r="M5499" i="1"/>
  <c r="N5499" i="1"/>
  <c r="O5499" i="1"/>
  <c r="K5500" i="1"/>
  <c r="L5500" i="1"/>
  <c r="M5500" i="1"/>
  <c r="N5500" i="1"/>
  <c r="O5500" i="1"/>
  <c r="K5501" i="1"/>
  <c r="L5501" i="1"/>
  <c r="M5501" i="1"/>
  <c r="N5501" i="1"/>
  <c r="O5501" i="1"/>
  <c r="K5502" i="1"/>
  <c r="L5502" i="1"/>
  <c r="M5502" i="1"/>
  <c r="N5502" i="1"/>
  <c r="O5502" i="1"/>
  <c r="K5503" i="1"/>
  <c r="L5503" i="1"/>
  <c r="M5503" i="1"/>
  <c r="N5503" i="1"/>
  <c r="O5503" i="1"/>
  <c r="K5504" i="1"/>
  <c r="L5504" i="1"/>
  <c r="M5504" i="1"/>
  <c r="N5504" i="1"/>
  <c r="O5504" i="1"/>
  <c r="K5505" i="1"/>
  <c r="L5505" i="1"/>
  <c r="M5505" i="1"/>
  <c r="N5505" i="1"/>
  <c r="O5505" i="1"/>
  <c r="K5506" i="1"/>
  <c r="L5506" i="1"/>
  <c r="M5506" i="1"/>
  <c r="N5506" i="1"/>
  <c r="O5506" i="1"/>
  <c r="K5509" i="1"/>
  <c r="L5509" i="1"/>
  <c r="M5509" i="1"/>
  <c r="N5509" i="1"/>
  <c r="O5509" i="1"/>
  <c r="K5510" i="1"/>
  <c r="L5510" i="1"/>
  <c r="M5510" i="1"/>
  <c r="N5510" i="1"/>
  <c r="O5510" i="1"/>
  <c r="K5511" i="1"/>
  <c r="L5511" i="1"/>
  <c r="M5511" i="1"/>
  <c r="N5511" i="1"/>
  <c r="O5511" i="1"/>
  <c r="K5512" i="1"/>
  <c r="L5512" i="1"/>
  <c r="M5512" i="1"/>
  <c r="N5512" i="1"/>
  <c r="O5512" i="1"/>
  <c r="K5513" i="1"/>
  <c r="L5513" i="1"/>
  <c r="M5513" i="1"/>
  <c r="N5513" i="1"/>
  <c r="O5513" i="1"/>
  <c r="K5514" i="1"/>
  <c r="L5514" i="1"/>
  <c r="M5514" i="1"/>
  <c r="N5514" i="1"/>
  <c r="O5514" i="1"/>
  <c r="K5515" i="1"/>
  <c r="L5515" i="1"/>
  <c r="M5515" i="1"/>
  <c r="N5515" i="1"/>
  <c r="O5515" i="1"/>
  <c r="K5516" i="1"/>
  <c r="L5516" i="1"/>
  <c r="M5516" i="1"/>
  <c r="N5516" i="1"/>
  <c r="O5516" i="1"/>
  <c r="K5517" i="1"/>
  <c r="L5517" i="1"/>
  <c r="M5517" i="1"/>
  <c r="N5517" i="1"/>
  <c r="O5517" i="1"/>
  <c r="K5518" i="1"/>
  <c r="L5518" i="1"/>
  <c r="M5518" i="1"/>
  <c r="N5518" i="1"/>
  <c r="O5518" i="1"/>
  <c r="K5519" i="1"/>
  <c r="L5519" i="1"/>
  <c r="M5519" i="1"/>
  <c r="N5519" i="1"/>
  <c r="O5519" i="1"/>
  <c r="K5520" i="1"/>
  <c r="L5520" i="1"/>
  <c r="M5520" i="1"/>
  <c r="N5520" i="1"/>
  <c r="O5520" i="1"/>
  <c r="K5521" i="1"/>
  <c r="L5521" i="1"/>
  <c r="M5521" i="1"/>
  <c r="N5521" i="1"/>
  <c r="O5521" i="1"/>
  <c r="K5522" i="1"/>
  <c r="L5522" i="1"/>
  <c r="M5522" i="1"/>
  <c r="N5522" i="1"/>
  <c r="O5522" i="1"/>
  <c r="K5523" i="1"/>
  <c r="L5523" i="1"/>
  <c r="M5523" i="1"/>
  <c r="N5523" i="1"/>
  <c r="O5523" i="1"/>
  <c r="K5524" i="1"/>
  <c r="L5524" i="1"/>
  <c r="M5524" i="1"/>
  <c r="N5524" i="1"/>
  <c r="O5524" i="1"/>
  <c r="K5525" i="1"/>
  <c r="L5525" i="1"/>
  <c r="M5525" i="1"/>
  <c r="N5525" i="1"/>
  <c r="O5525" i="1"/>
  <c r="K5526" i="1"/>
  <c r="L5526" i="1"/>
  <c r="M5526" i="1"/>
  <c r="N5526" i="1"/>
  <c r="O5526" i="1"/>
  <c r="K5527" i="1"/>
  <c r="L5527" i="1"/>
  <c r="M5527" i="1"/>
  <c r="N5527" i="1"/>
  <c r="O5527" i="1"/>
  <c r="K5528" i="1"/>
  <c r="L5528" i="1"/>
  <c r="M5528" i="1"/>
  <c r="N5528" i="1"/>
  <c r="O5528" i="1"/>
  <c r="K5531" i="1"/>
  <c r="L5531" i="1"/>
  <c r="M5531" i="1"/>
  <c r="N5531" i="1"/>
  <c r="O5531" i="1"/>
  <c r="K5532" i="1"/>
  <c r="L5532" i="1"/>
  <c r="M5532" i="1"/>
  <c r="N5532" i="1"/>
  <c r="O5532" i="1"/>
  <c r="K5533" i="1"/>
  <c r="L5533" i="1"/>
  <c r="M5533" i="1"/>
  <c r="N5533" i="1"/>
  <c r="O5533" i="1"/>
  <c r="K5534" i="1"/>
  <c r="L5534" i="1"/>
  <c r="M5534" i="1"/>
  <c r="N5534" i="1"/>
  <c r="O5534" i="1"/>
  <c r="K5535" i="1"/>
  <c r="L5535" i="1"/>
  <c r="M5535" i="1"/>
  <c r="N5535" i="1"/>
  <c r="O5535" i="1"/>
  <c r="K5536" i="1"/>
  <c r="L5536" i="1"/>
  <c r="M5536" i="1"/>
  <c r="N5536" i="1"/>
  <c r="O5536" i="1"/>
  <c r="K5537" i="1"/>
  <c r="L5537" i="1"/>
  <c r="M5537" i="1"/>
  <c r="N5537" i="1"/>
  <c r="O5537" i="1"/>
  <c r="K5538" i="1"/>
  <c r="L5538" i="1"/>
  <c r="M5538" i="1"/>
  <c r="N5538" i="1"/>
  <c r="O5538" i="1"/>
  <c r="K5542" i="1"/>
  <c r="L5542" i="1"/>
  <c r="M5542" i="1"/>
  <c r="N5542" i="1"/>
  <c r="O5542" i="1"/>
  <c r="K5543" i="1"/>
  <c r="L5543" i="1"/>
  <c r="M5543" i="1"/>
  <c r="N5543" i="1"/>
  <c r="O5543" i="1"/>
  <c r="K5544" i="1"/>
  <c r="L5544" i="1"/>
  <c r="M5544" i="1"/>
  <c r="N5544" i="1"/>
  <c r="O5544" i="1"/>
  <c r="K5545" i="1"/>
  <c r="L5545" i="1"/>
  <c r="M5545" i="1"/>
  <c r="N5545" i="1"/>
  <c r="O5545" i="1"/>
  <c r="K5546" i="1"/>
  <c r="L5546" i="1"/>
  <c r="M5546" i="1"/>
  <c r="N5546" i="1"/>
  <c r="O5546" i="1"/>
  <c r="K5547" i="1"/>
  <c r="L5547" i="1"/>
  <c r="M5547" i="1"/>
  <c r="N5547" i="1"/>
  <c r="O5547" i="1"/>
  <c r="K5548" i="1"/>
  <c r="L5548" i="1"/>
  <c r="M5548" i="1"/>
  <c r="N5548" i="1"/>
  <c r="O5548" i="1"/>
  <c r="K5549" i="1"/>
  <c r="L5549" i="1"/>
  <c r="M5549" i="1"/>
  <c r="N5549" i="1"/>
  <c r="O5549" i="1"/>
  <c r="K5551" i="1"/>
  <c r="L5551" i="1"/>
  <c r="M5551" i="1"/>
  <c r="N5551" i="1"/>
  <c r="O5551" i="1"/>
  <c r="K5552" i="1"/>
  <c r="L5552" i="1"/>
  <c r="M5552" i="1"/>
  <c r="N5552" i="1"/>
  <c r="O5552" i="1"/>
  <c r="K5553" i="1"/>
  <c r="L5553" i="1"/>
  <c r="M5553" i="1"/>
  <c r="N5553" i="1"/>
  <c r="O5553" i="1"/>
  <c r="K5554" i="1"/>
  <c r="L5554" i="1"/>
  <c r="M5554" i="1"/>
  <c r="N5554" i="1"/>
  <c r="O5554" i="1"/>
  <c r="K5555" i="1"/>
  <c r="L5555" i="1"/>
  <c r="M5555" i="1"/>
  <c r="N5555" i="1"/>
  <c r="O5555" i="1"/>
  <c r="K5556" i="1"/>
  <c r="L5556" i="1"/>
  <c r="M5556" i="1"/>
  <c r="N5556" i="1"/>
  <c r="O5556" i="1"/>
  <c r="K5557" i="1"/>
  <c r="L5557" i="1"/>
  <c r="M5557" i="1"/>
  <c r="N5557" i="1"/>
  <c r="O5557" i="1"/>
  <c r="K5558" i="1"/>
  <c r="L5558" i="1"/>
  <c r="M5558" i="1"/>
  <c r="N5558" i="1"/>
  <c r="O5558" i="1"/>
  <c r="K5559" i="1"/>
  <c r="L5559" i="1"/>
  <c r="M5559" i="1"/>
  <c r="N5559" i="1"/>
  <c r="O5559" i="1"/>
  <c r="K5560" i="1"/>
  <c r="L5560" i="1"/>
  <c r="M5560" i="1"/>
  <c r="N5560" i="1"/>
  <c r="O5560" i="1"/>
  <c r="K5561" i="1"/>
  <c r="L5561" i="1"/>
  <c r="M5561" i="1"/>
  <c r="N5561" i="1"/>
  <c r="O5561" i="1"/>
  <c r="K5562" i="1"/>
  <c r="L5562" i="1"/>
  <c r="M5562" i="1"/>
  <c r="N5562" i="1"/>
  <c r="O5562" i="1"/>
  <c r="K5563" i="1"/>
  <c r="L5563" i="1"/>
  <c r="M5563" i="1"/>
  <c r="N5563" i="1"/>
  <c r="O5563" i="1"/>
  <c r="K5564" i="1"/>
  <c r="L5564" i="1"/>
  <c r="M5564" i="1"/>
  <c r="N5564" i="1"/>
  <c r="O5564" i="1"/>
  <c r="K5565" i="1"/>
  <c r="L5565" i="1"/>
  <c r="M5565" i="1"/>
  <c r="N5565" i="1"/>
  <c r="O5565" i="1"/>
  <c r="K5566" i="1"/>
  <c r="L5566" i="1"/>
  <c r="M5566" i="1"/>
  <c r="N5566" i="1"/>
  <c r="O5566" i="1"/>
  <c r="K5567" i="1"/>
  <c r="L5567" i="1"/>
  <c r="M5567" i="1"/>
  <c r="N5567" i="1"/>
  <c r="O5567" i="1"/>
  <c r="K5568" i="1"/>
  <c r="L5568" i="1"/>
  <c r="M5568" i="1"/>
  <c r="N5568" i="1"/>
  <c r="O5568" i="1"/>
  <c r="K5569" i="1"/>
  <c r="L5569" i="1"/>
  <c r="M5569" i="1"/>
  <c r="N5569" i="1"/>
  <c r="O5569" i="1"/>
  <c r="K5570" i="1"/>
  <c r="L5570" i="1"/>
  <c r="M5570" i="1"/>
  <c r="N5570" i="1"/>
  <c r="O5570" i="1"/>
  <c r="K5571" i="1"/>
  <c r="L5571" i="1"/>
  <c r="M5571" i="1"/>
  <c r="N5571" i="1"/>
  <c r="O5571" i="1"/>
  <c r="K5572" i="1"/>
  <c r="L5572" i="1"/>
  <c r="M5572" i="1"/>
  <c r="N5572" i="1"/>
  <c r="O5572" i="1"/>
  <c r="K5573" i="1"/>
  <c r="L5573" i="1"/>
  <c r="M5573" i="1"/>
  <c r="N5573" i="1"/>
  <c r="O5573" i="1"/>
  <c r="K5574" i="1"/>
  <c r="L5574" i="1"/>
  <c r="M5574" i="1"/>
  <c r="N5574" i="1"/>
  <c r="O5574" i="1"/>
  <c r="K5575" i="1"/>
  <c r="L5575" i="1"/>
  <c r="M5575" i="1"/>
  <c r="N5575" i="1"/>
  <c r="O5575" i="1"/>
  <c r="K5576" i="1"/>
  <c r="L5576" i="1"/>
  <c r="M5576" i="1"/>
  <c r="N5576" i="1"/>
  <c r="O5576" i="1"/>
  <c r="K5577" i="1"/>
  <c r="L5577" i="1"/>
  <c r="M5577" i="1"/>
  <c r="N5577" i="1"/>
  <c r="O5577" i="1"/>
  <c r="K5578" i="1"/>
  <c r="L5578" i="1"/>
  <c r="M5578" i="1"/>
  <c r="N5578" i="1"/>
  <c r="O5578" i="1"/>
  <c r="K5579" i="1"/>
  <c r="L5579" i="1"/>
  <c r="M5579" i="1"/>
  <c r="N5579" i="1"/>
  <c r="O5579" i="1"/>
  <c r="K5580" i="1"/>
  <c r="L5580" i="1"/>
  <c r="M5580" i="1"/>
  <c r="N5580" i="1"/>
  <c r="O5580" i="1"/>
  <c r="K5581" i="1"/>
  <c r="L5581" i="1"/>
  <c r="M5581" i="1"/>
  <c r="N5581" i="1"/>
  <c r="O5581" i="1"/>
  <c r="K5582" i="1"/>
  <c r="L5582" i="1"/>
  <c r="M5582" i="1"/>
  <c r="N5582" i="1"/>
  <c r="O5582" i="1"/>
  <c r="K5583" i="1"/>
  <c r="L5583" i="1"/>
  <c r="M5583" i="1"/>
  <c r="N5583" i="1"/>
  <c r="O5583" i="1"/>
  <c r="K5584" i="1"/>
  <c r="L5584" i="1"/>
  <c r="M5584" i="1"/>
  <c r="N5584" i="1"/>
  <c r="O5584" i="1"/>
  <c r="K5585" i="1"/>
  <c r="L5585" i="1"/>
  <c r="M5585" i="1"/>
  <c r="N5585" i="1"/>
  <c r="O5585" i="1"/>
  <c r="K5586" i="1"/>
  <c r="L5586" i="1"/>
  <c r="M5586" i="1"/>
  <c r="N5586" i="1"/>
  <c r="O5586" i="1"/>
  <c r="K5587" i="1"/>
  <c r="L5587" i="1"/>
  <c r="M5587" i="1"/>
  <c r="N5587" i="1"/>
  <c r="O5587" i="1"/>
  <c r="K5588" i="1"/>
  <c r="L5588" i="1"/>
  <c r="M5588" i="1"/>
  <c r="N5588" i="1"/>
  <c r="O5588" i="1"/>
  <c r="K5589" i="1"/>
  <c r="L5589" i="1"/>
  <c r="M5589" i="1"/>
  <c r="N5589" i="1"/>
  <c r="O5589" i="1"/>
  <c r="K5590" i="1"/>
  <c r="L5590" i="1"/>
  <c r="M5590" i="1"/>
  <c r="N5590" i="1"/>
  <c r="O5590" i="1"/>
  <c r="K5591" i="1"/>
  <c r="L5591" i="1"/>
  <c r="M5591" i="1"/>
  <c r="N5591" i="1"/>
  <c r="O5591" i="1"/>
  <c r="K5592" i="1"/>
  <c r="L5592" i="1"/>
  <c r="M5592" i="1"/>
  <c r="N5592" i="1"/>
  <c r="O5592" i="1"/>
  <c r="K5593" i="1"/>
  <c r="L5593" i="1"/>
  <c r="M5593" i="1"/>
  <c r="N5593" i="1"/>
  <c r="O5593" i="1"/>
  <c r="K5594" i="1"/>
  <c r="L5594" i="1"/>
  <c r="M5594" i="1"/>
  <c r="N5594" i="1"/>
  <c r="O5594" i="1"/>
  <c r="K5595" i="1"/>
  <c r="L5595" i="1"/>
  <c r="M5595" i="1"/>
  <c r="N5595" i="1"/>
  <c r="O5595" i="1"/>
  <c r="K5596" i="1"/>
  <c r="L5596" i="1"/>
  <c r="M5596" i="1"/>
  <c r="N5596" i="1"/>
  <c r="O5596" i="1"/>
  <c r="K5597" i="1"/>
  <c r="L5597" i="1"/>
  <c r="M5597" i="1"/>
  <c r="N5597" i="1"/>
  <c r="O5597" i="1"/>
  <c r="K5598" i="1"/>
  <c r="L5598" i="1"/>
  <c r="M5598" i="1"/>
  <c r="N5598" i="1"/>
  <c r="O5598" i="1"/>
  <c r="K5599" i="1"/>
  <c r="L5599" i="1"/>
  <c r="M5599" i="1"/>
  <c r="N5599" i="1"/>
  <c r="O5599" i="1"/>
  <c r="K5600" i="1"/>
  <c r="L5600" i="1"/>
  <c r="M5600" i="1"/>
  <c r="N5600" i="1"/>
  <c r="O5600" i="1"/>
  <c r="K5601" i="1"/>
  <c r="L5601" i="1"/>
  <c r="M5601" i="1"/>
  <c r="N5601" i="1"/>
  <c r="O5601" i="1"/>
  <c r="K5602" i="1"/>
  <c r="L5602" i="1"/>
  <c r="M5602" i="1"/>
  <c r="N5602" i="1"/>
  <c r="O5602" i="1"/>
  <c r="K5603" i="1"/>
  <c r="L5603" i="1"/>
  <c r="M5603" i="1"/>
  <c r="N5603" i="1"/>
  <c r="O5603" i="1"/>
  <c r="K5604" i="1"/>
  <c r="L5604" i="1"/>
  <c r="M5604" i="1"/>
  <c r="N5604" i="1"/>
  <c r="O5604" i="1"/>
  <c r="K5605" i="1"/>
  <c r="L5605" i="1"/>
  <c r="M5605" i="1"/>
  <c r="N5605" i="1"/>
  <c r="O5605" i="1"/>
  <c r="K5606" i="1"/>
  <c r="L5606" i="1"/>
  <c r="M5606" i="1"/>
  <c r="N5606" i="1"/>
  <c r="O5606" i="1"/>
  <c r="K5607" i="1"/>
  <c r="L5607" i="1"/>
  <c r="M5607" i="1"/>
  <c r="N5607" i="1"/>
  <c r="O5607" i="1"/>
  <c r="K5608" i="1"/>
  <c r="L5608" i="1"/>
  <c r="M5608" i="1"/>
  <c r="N5608" i="1"/>
  <c r="O5608" i="1"/>
  <c r="K5609" i="1"/>
  <c r="L5609" i="1"/>
  <c r="M5609" i="1"/>
  <c r="N5609" i="1"/>
  <c r="O5609" i="1"/>
  <c r="K5610" i="1"/>
  <c r="L5610" i="1"/>
  <c r="M5610" i="1"/>
  <c r="N5610" i="1"/>
  <c r="O5610" i="1"/>
  <c r="K5611" i="1"/>
  <c r="L5611" i="1"/>
  <c r="M5611" i="1"/>
  <c r="N5611" i="1"/>
  <c r="O5611" i="1"/>
  <c r="K5612" i="1"/>
  <c r="L5612" i="1"/>
  <c r="M5612" i="1"/>
  <c r="N5612" i="1"/>
  <c r="O5612" i="1"/>
  <c r="K5613" i="1"/>
  <c r="L5613" i="1"/>
  <c r="M5613" i="1"/>
  <c r="N5613" i="1"/>
  <c r="O5613" i="1"/>
  <c r="K5614" i="1"/>
  <c r="L5614" i="1"/>
  <c r="M5614" i="1"/>
  <c r="N5614" i="1"/>
  <c r="O5614" i="1"/>
  <c r="K5615" i="1"/>
  <c r="L5615" i="1"/>
  <c r="M5615" i="1"/>
  <c r="N5615" i="1"/>
  <c r="O5615" i="1"/>
  <c r="K5616" i="1"/>
  <c r="L5616" i="1"/>
  <c r="M5616" i="1"/>
  <c r="N5616" i="1"/>
  <c r="O5616" i="1"/>
  <c r="K5617" i="1"/>
  <c r="L5617" i="1"/>
  <c r="M5617" i="1"/>
  <c r="N5617" i="1"/>
  <c r="O5617" i="1"/>
  <c r="K5618" i="1"/>
  <c r="L5618" i="1"/>
  <c r="M5618" i="1"/>
  <c r="N5618" i="1"/>
  <c r="O5618" i="1"/>
  <c r="K5619" i="1"/>
  <c r="L5619" i="1"/>
  <c r="M5619" i="1"/>
  <c r="N5619" i="1"/>
  <c r="O5619" i="1"/>
  <c r="K5620" i="1"/>
  <c r="L5620" i="1"/>
  <c r="M5620" i="1"/>
  <c r="N5620" i="1"/>
  <c r="O5620" i="1"/>
  <c r="K5621" i="1"/>
  <c r="L5621" i="1"/>
  <c r="M5621" i="1"/>
  <c r="N5621" i="1"/>
  <c r="O5621" i="1"/>
  <c r="K5622" i="1"/>
  <c r="L5622" i="1"/>
  <c r="M5622" i="1"/>
  <c r="N5622" i="1"/>
  <c r="O5622" i="1"/>
  <c r="K5623" i="1"/>
  <c r="L5623" i="1"/>
  <c r="M5623" i="1"/>
  <c r="N5623" i="1"/>
  <c r="O5623" i="1"/>
  <c r="K5625" i="1"/>
  <c r="L5625" i="1"/>
  <c r="M5625" i="1"/>
  <c r="N5625" i="1"/>
  <c r="O5625" i="1"/>
  <c r="K5626" i="1"/>
  <c r="L5626" i="1"/>
  <c r="M5626" i="1"/>
  <c r="N5626" i="1"/>
  <c r="O5626" i="1"/>
  <c r="K5627" i="1"/>
  <c r="L5627" i="1"/>
  <c r="M5627" i="1"/>
  <c r="N5627" i="1"/>
  <c r="O5627" i="1"/>
  <c r="K5628" i="1"/>
  <c r="L5628" i="1"/>
  <c r="M5628" i="1"/>
  <c r="N5628" i="1"/>
  <c r="O5628" i="1"/>
  <c r="K5629" i="1"/>
  <c r="L5629" i="1"/>
  <c r="M5629" i="1"/>
  <c r="N5629" i="1"/>
  <c r="O5629" i="1"/>
  <c r="K5630" i="1"/>
  <c r="L5630" i="1"/>
  <c r="M5630" i="1"/>
  <c r="N5630" i="1"/>
  <c r="O5630" i="1"/>
  <c r="K5631" i="1"/>
  <c r="L5631" i="1"/>
  <c r="M5631" i="1"/>
  <c r="N5631" i="1"/>
  <c r="O5631" i="1"/>
  <c r="K5632" i="1"/>
  <c r="L5632" i="1"/>
  <c r="M5632" i="1"/>
  <c r="N5632" i="1"/>
  <c r="O5632" i="1"/>
  <c r="K5633" i="1"/>
  <c r="L5633" i="1"/>
  <c r="M5633" i="1"/>
  <c r="N5633" i="1"/>
  <c r="O5633" i="1"/>
  <c r="K5634" i="1"/>
  <c r="L5634" i="1"/>
  <c r="M5634" i="1"/>
  <c r="N5634" i="1"/>
  <c r="O5634" i="1"/>
  <c r="K5635" i="1"/>
  <c r="L5635" i="1"/>
  <c r="M5635" i="1"/>
  <c r="N5635" i="1"/>
  <c r="O5635" i="1"/>
  <c r="K5636" i="1"/>
  <c r="L5636" i="1"/>
  <c r="M5636" i="1"/>
  <c r="N5636" i="1"/>
  <c r="O5636" i="1"/>
  <c r="K5638" i="1"/>
  <c r="L5638" i="1"/>
  <c r="M5638" i="1"/>
  <c r="N5638" i="1"/>
  <c r="O5638" i="1"/>
  <c r="K5639" i="1"/>
  <c r="L5639" i="1"/>
  <c r="M5639" i="1"/>
  <c r="N5639" i="1"/>
  <c r="O5639" i="1"/>
  <c r="K5640" i="1"/>
  <c r="L5640" i="1"/>
  <c r="M5640" i="1"/>
  <c r="N5640" i="1"/>
  <c r="O5640" i="1"/>
  <c r="K5641" i="1"/>
  <c r="L5641" i="1"/>
  <c r="M5641" i="1"/>
  <c r="N5641" i="1"/>
  <c r="O5641" i="1"/>
  <c r="K5642" i="1"/>
  <c r="L5642" i="1"/>
  <c r="M5642" i="1"/>
  <c r="N5642" i="1"/>
  <c r="O5642" i="1"/>
  <c r="K5643" i="1"/>
  <c r="L5643" i="1"/>
  <c r="M5643" i="1"/>
  <c r="N5643" i="1"/>
  <c r="O5643" i="1"/>
  <c r="K5644" i="1"/>
  <c r="L5644" i="1"/>
  <c r="M5644" i="1"/>
  <c r="N5644" i="1"/>
  <c r="O5644" i="1"/>
  <c r="K5645" i="1"/>
  <c r="L5645" i="1"/>
  <c r="M5645" i="1"/>
  <c r="N5645" i="1"/>
  <c r="O5645" i="1"/>
  <c r="K5646" i="1"/>
  <c r="L5646" i="1"/>
  <c r="M5646" i="1"/>
  <c r="N5646" i="1"/>
  <c r="O5646" i="1"/>
  <c r="K5647" i="1"/>
  <c r="L5647" i="1"/>
  <c r="M5647" i="1"/>
  <c r="N5647" i="1"/>
  <c r="O5647" i="1"/>
  <c r="K5648" i="1"/>
  <c r="L5648" i="1"/>
  <c r="M5648" i="1"/>
  <c r="N5648" i="1"/>
  <c r="O5648" i="1"/>
  <c r="K5649" i="1"/>
  <c r="L5649" i="1"/>
  <c r="M5649" i="1"/>
  <c r="N5649" i="1"/>
  <c r="O5649" i="1"/>
  <c r="K5650" i="1"/>
  <c r="L5650" i="1"/>
  <c r="M5650" i="1"/>
  <c r="N5650" i="1"/>
  <c r="O5650" i="1"/>
  <c r="K5651" i="1"/>
  <c r="L5651" i="1"/>
  <c r="M5651" i="1"/>
  <c r="N5651" i="1"/>
  <c r="O5651" i="1"/>
  <c r="K5652" i="1"/>
  <c r="L5652" i="1"/>
  <c r="M5652" i="1"/>
  <c r="N5652" i="1"/>
  <c r="O5652" i="1"/>
  <c r="K5653" i="1"/>
  <c r="L5653" i="1"/>
  <c r="M5653" i="1"/>
  <c r="N5653" i="1"/>
  <c r="O5653" i="1"/>
  <c r="K5654" i="1"/>
  <c r="L5654" i="1"/>
  <c r="M5654" i="1"/>
  <c r="N5654" i="1"/>
  <c r="O5654" i="1"/>
  <c r="K5655" i="1"/>
  <c r="L5655" i="1"/>
  <c r="M5655" i="1"/>
  <c r="N5655" i="1"/>
  <c r="O5655" i="1"/>
  <c r="K5656" i="1"/>
  <c r="L5656" i="1"/>
  <c r="M5656" i="1"/>
  <c r="N5656" i="1"/>
  <c r="O5656" i="1"/>
  <c r="K5657" i="1"/>
  <c r="L5657" i="1"/>
  <c r="M5657" i="1"/>
  <c r="N5657" i="1"/>
  <c r="O5657" i="1"/>
  <c r="K5658" i="1"/>
  <c r="L5658" i="1"/>
  <c r="M5658" i="1"/>
  <c r="N5658" i="1"/>
  <c r="O5658" i="1"/>
  <c r="K5659" i="1"/>
  <c r="L5659" i="1"/>
  <c r="M5659" i="1"/>
  <c r="N5659" i="1"/>
  <c r="O5659" i="1"/>
  <c r="K5660" i="1"/>
  <c r="L5660" i="1"/>
  <c r="M5660" i="1"/>
  <c r="N5660" i="1"/>
  <c r="O5660" i="1"/>
  <c r="K5661" i="1"/>
  <c r="L5661" i="1"/>
  <c r="M5661" i="1"/>
  <c r="N5661" i="1"/>
  <c r="O5661" i="1"/>
  <c r="K5662" i="1"/>
  <c r="L5662" i="1"/>
  <c r="M5662" i="1"/>
  <c r="N5662" i="1"/>
  <c r="O5662" i="1"/>
  <c r="K5663" i="1"/>
  <c r="L5663" i="1"/>
  <c r="M5663" i="1"/>
  <c r="N5663" i="1"/>
  <c r="O5663" i="1"/>
  <c r="K5664" i="1"/>
  <c r="L5664" i="1"/>
  <c r="M5664" i="1"/>
  <c r="N5664" i="1"/>
  <c r="O5664" i="1"/>
  <c r="K5665" i="1"/>
  <c r="L5665" i="1"/>
  <c r="M5665" i="1"/>
  <c r="N5665" i="1"/>
  <c r="O5665" i="1"/>
  <c r="K5666" i="1"/>
  <c r="L5666" i="1"/>
  <c r="M5666" i="1"/>
  <c r="N5666" i="1"/>
  <c r="O5666" i="1"/>
  <c r="K5667" i="1"/>
  <c r="L5667" i="1"/>
  <c r="M5667" i="1"/>
  <c r="N5667" i="1"/>
  <c r="O5667" i="1"/>
  <c r="K5668" i="1"/>
  <c r="L5668" i="1"/>
  <c r="M5668" i="1"/>
  <c r="N5668" i="1"/>
  <c r="O5668" i="1"/>
  <c r="K5669" i="1"/>
  <c r="L5669" i="1"/>
  <c r="M5669" i="1"/>
  <c r="N5669" i="1"/>
  <c r="O5669" i="1"/>
  <c r="K5670" i="1"/>
  <c r="L5670" i="1"/>
  <c r="M5670" i="1"/>
  <c r="N5670" i="1"/>
  <c r="O5670" i="1"/>
  <c r="K5671" i="1"/>
  <c r="L5671" i="1"/>
  <c r="M5671" i="1"/>
  <c r="N5671" i="1"/>
  <c r="O5671" i="1"/>
  <c r="K5672" i="1"/>
  <c r="L5672" i="1"/>
  <c r="M5672" i="1"/>
  <c r="N5672" i="1"/>
  <c r="O5672" i="1"/>
  <c r="K5673" i="1"/>
  <c r="L5673" i="1"/>
  <c r="M5673" i="1"/>
  <c r="N5673" i="1"/>
  <c r="O5673" i="1"/>
  <c r="K5674" i="1"/>
  <c r="L5674" i="1"/>
  <c r="M5674" i="1"/>
  <c r="N5674" i="1"/>
  <c r="O5674" i="1"/>
  <c r="K5675" i="1"/>
  <c r="L5675" i="1"/>
  <c r="M5675" i="1"/>
  <c r="N5675" i="1"/>
  <c r="O5675" i="1"/>
  <c r="K5676" i="1"/>
  <c r="L5676" i="1"/>
  <c r="M5676" i="1"/>
  <c r="N5676" i="1"/>
  <c r="O5676" i="1"/>
  <c r="K5677" i="1"/>
  <c r="L5677" i="1"/>
  <c r="M5677" i="1"/>
  <c r="N5677" i="1"/>
  <c r="O5677" i="1"/>
  <c r="K5678" i="1"/>
  <c r="L5678" i="1"/>
  <c r="M5678" i="1"/>
  <c r="N5678" i="1"/>
  <c r="O5678" i="1"/>
  <c r="K5679" i="1"/>
  <c r="L5679" i="1"/>
  <c r="M5679" i="1"/>
  <c r="N5679" i="1"/>
  <c r="O5679" i="1"/>
  <c r="K5680" i="1"/>
  <c r="L5680" i="1"/>
  <c r="M5680" i="1"/>
  <c r="N5680" i="1"/>
  <c r="O5680" i="1"/>
  <c r="K5681" i="1"/>
  <c r="L5681" i="1"/>
  <c r="M5681" i="1"/>
  <c r="N5681" i="1"/>
  <c r="O5681" i="1"/>
  <c r="K5682" i="1"/>
  <c r="L5682" i="1"/>
  <c r="M5682" i="1"/>
  <c r="N5682" i="1"/>
  <c r="O5682" i="1"/>
  <c r="K5683" i="1"/>
  <c r="L5683" i="1"/>
  <c r="M5683" i="1"/>
  <c r="N5683" i="1"/>
  <c r="O5683" i="1"/>
  <c r="K5684" i="1"/>
  <c r="L5684" i="1"/>
  <c r="M5684" i="1"/>
  <c r="N5684" i="1"/>
  <c r="O5684" i="1"/>
  <c r="K5685" i="1"/>
  <c r="L5685" i="1"/>
  <c r="M5685" i="1"/>
  <c r="N5685" i="1"/>
  <c r="O5685" i="1"/>
  <c r="K5686" i="1"/>
  <c r="L5686" i="1"/>
  <c r="M5686" i="1"/>
  <c r="N5686" i="1"/>
  <c r="O5686" i="1"/>
  <c r="K5687" i="1"/>
  <c r="L5687" i="1"/>
  <c r="M5687" i="1"/>
  <c r="N5687" i="1"/>
  <c r="O5687" i="1"/>
  <c r="K5688" i="1"/>
  <c r="L5688" i="1"/>
  <c r="M5688" i="1"/>
  <c r="N5688" i="1"/>
  <c r="O5688" i="1"/>
  <c r="K5689" i="1"/>
  <c r="L5689" i="1"/>
  <c r="M5689" i="1"/>
  <c r="N5689" i="1"/>
  <c r="O5689" i="1"/>
  <c r="K5690" i="1"/>
  <c r="L5690" i="1"/>
  <c r="M5690" i="1"/>
  <c r="N5690" i="1"/>
  <c r="O5690" i="1"/>
  <c r="K5691" i="1"/>
  <c r="L5691" i="1"/>
  <c r="M5691" i="1"/>
  <c r="N5691" i="1"/>
  <c r="O5691" i="1"/>
  <c r="K5692" i="1"/>
  <c r="L5692" i="1"/>
  <c r="M5692" i="1"/>
  <c r="N5692" i="1"/>
  <c r="O5692" i="1"/>
  <c r="K5693" i="1"/>
  <c r="L5693" i="1"/>
  <c r="M5693" i="1"/>
  <c r="N5693" i="1"/>
  <c r="O5693" i="1"/>
  <c r="K5694" i="1"/>
  <c r="L5694" i="1"/>
  <c r="M5694" i="1"/>
  <c r="N5694" i="1"/>
  <c r="O5694" i="1"/>
  <c r="K5695" i="1"/>
  <c r="L5695" i="1"/>
  <c r="M5695" i="1"/>
  <c r="N5695" i="1"/>
  <c r="O5695" i="1"/>
  <c r="K5696" i="1"/>
  <c r="L5696" i="1"/>
  <c r="M5696" i="1"/>
  <c r="N5696" i="1"/>
  <c r="O5696" i="1"/>
  <c r="K5697" i="1"/>
  <c r="L5697" i="1"/>
  <c r="M5697" i="1"/>
  <c r="N5697" i="1"/>
  <c r="O5697" i="1"/>
  <c r="K5698" i="1"/>
  <c r="L5698" i="1"/>
  <c r="M5698" i="1"/>
  <c r="N5698" i="1"/>
  <c r="O5698" i="1"/>
  <c r="K5699" i="1"/>
  <c r="L5699" i="1"/>
  <c r="M5699" i="1"/>
  <c r="N5699" i="1"/>
  <c r="O5699" i="1"/>
  <c r="K5700" i="1"/>
  <c r="L5700" i="1"/>
  <c r="M5700" i="1"/>
  <c r="N5700" i="1"/>
  <c r="O5700" i="1"/>
  <c r="K5701" i="1"/>
  <c r="L5701" i="1"/>
  <c r="M5701" i="1"/>
  <c r="N5701" i="1"/>
  <c r="O5701" i="1"/>
  <c r="K5702" i="1"/>
  <c r="L5702" i="1"/>
  <c r="M5702" i="1"/>
  <c r="N5702" i="1"/>
  <c r="O5702" i="1"/>
  <c r="K5703" i="1"/>
  <c r="L5703" i="1"/>
  <c r="M5703" i="1"/>
  <c r="N5703" i="1"/>
  <c r="O5703" i="1"/>
  <c r="K5704" i="1"/>
  <c r="L5704" i="1"/>
  <c r="M5704" i="1"/>
  <c r="N5704" i="1"/>
  <c r="O5704" i="1"/>
  <c r="K5705" i="1"/>
  <c r="L5705" i="1"/>
  <c r="M5705" i="1"/>
  <c r="N5705" i="1"/>
  <c r="O5705" i="1"/>
  <c r="K5706" i="1"/>
  <c r="L5706" i="1"/>
  <c r="M5706" i="1"/>
  <c r="N5706" i="1"/>
  <c r="O5706" i="1"/>
  <c r="K5707" i="1"/>
  <c r="L5707" i="1"/>
  <c r="M5707" i="1"/>
  <c r="N5707" i="1"/>
  <c r="O5707" i="1"/>
  <c r="K5708" i="1"/>
  <c r="L5708" i="1"/>
  <c r="M5708" i="1"/>
  <c r="N5708" i="1"/>
  <c r="O5708" i="1"/>
  <c r="K5709" i="1"/>
  <c r="L5709" i="1"/>
  <c r="M5709" i="1"/>
  <c r="N5709" i="1"/>
  <c r="O5709" i="1"/>
  <c r="K5710" i="1"/>
  <c r="L5710" i="1"/>
  <c r="M5710" i="1"/>
  <c r="N5710" i="1"/>
  <c r="O5710" i="1"/>
  <c r="K5714" i="1"/>
  <c r="L5714" i="1"/>
  <c r="M5714" i="1"/>
  <c r="N5714" i="1"/>
  <c r="O5714" i="1"/>
  <c r="K5715" i="1"/>
  <c r="L5715" i="1"/>
  <c r="M5715" i="1"/>
  <c r="N5715" i="1"/>
  <c r="O5715" i="1"/>
  <c r="K5716" i="1"/>
  <c r="L5716" i="1"/>
  <c r="M5716" i="1"/>
  <c r="N5716" i="1"/>
  <c r="O5716" i="1"/>
  <c r="K5717" i="1"/>
  <c r="L5717" i="1"/>
  <c r="M5717" i="1"/>
  <c r="N5717" i="1"/>
  <c r="O5717" i="1"/>
  <c r="K5718" i="1"/>
  <c r="L5718" i="1"/>
  <c r="M5718" i="1"/>
  <c r="N5718" i="1"/>
  <c r="O5718" i="1"/>
  <c r="K5719" i="1"/>
  <c r="L5719" i="1"/>
  <c r="M5719" i="1"/>
  <c r="N5719" i="1"/>
  <c r="O5719" i="1"/>
  <c r="K5720" i="1"/>
  <c r="L5720" i="1"/>
  <c r="M5720" i="1"/>
  <c r="N5720" i="1"/>
  <c r="O5720" i="1"/>
  <c r="K5721" i="1"/>
  <c r="L5721" i="1"/>
  <c r="M5721" i="1"/>
  <c r="N5721" i="1"/>
  <c r="O5721" i="1"/>
  <c r="K5722" i="1"/>
  <c r="L5722" i="1"/>
  <c r="M5722" i="1"/>
  <c r="N5722" i="1"/>
  <c r="O5722" i="1"/>
  <c r="K5724" i="1"/>
  <c r="L5724" i="1"/>
  <c r="M5724" i="1"/>
  <c r="N5724" i="1"/>
  <c r="O5724" i="1"/>
  <c r="K5725" i="1"/>
  <c r="L5725" i="1"/>
  <c r="M5725" i="1"/>
  <c r="N5725" i="1"/>
  <c r="O5725" i="1"/>
  <c r="K5726" i="1"/>
  <c r="L5726" i="1"/>
  <c r="M5726" i="1"/>
  <c r="N5726" i="1"/>
  <c r="O5726" i="1"/>
  <c r="K5727" i="1"/>
  <c r="L5727" i="1"/>
  <c r="M5727" i="1"/>
  <c r="N5727" i="1"/>
  <c r="O5727" i="1"/>
  <c r="K5728" i="1"/>
  <c r="L5728" i="1"/>
  <c r="M5728" i="1"/>
  <c r="N5728" i="1"/>
  <c r="O5728" i="1"/>
  <c r="K5729" i="1"/>
  <c r="L5729" i="1"/>
  <c r="M5729" i="1"/>
  <c r="N5729" i="1"/>
  <c r="O5729" i="1"/>
  <c r="K5730" i="1"/>
  <c r="L5730" i="1"/>
  <c r="M5730" i="1"/>
  <c r="N5730" i="1"/>
  <c r="O5730" i="1"/>
  <c r="K5731" i="1"/>
  <c r="L5731" i="1"/>
  <c r="M5731" i="1"/>
  <c r="N5731" i="1"/>
  <c r="O5731" i="1"/>
  <c r="K5733" i="1"/>
  <c r="L5733" i="1"/>
  <c r="M5733" i="1"/>
  <c r="N5733" i="1"/>
  <c r="O5733" i="1"/>
  <c r="K5734" i="1"/>
  <c r="L5734" i="1"/>
  <c r="M5734" i="1"/>
  <c r="N5734" i="1"/>
  <c r="O5734" i="1"/>
  <c r="K5735" i="1"/>
  <c r="L5735" i="1"/>
  <c r="M5735" i="1"/>
  <c r="N5735" i="1"/>
  <c r="O5735" i="1"/>
  <c r="K5736" i="1"/>
  <c r="L5736" i="1"/>
  <c r="M5736" i="1"/>
  <c r="N5736" i="1"/>
  <c r="O5736" i="1"/>
  <c r="K5737" i="1"/>
  <c r="L5737" i="1"/>
  <c r="M5737" i="1"/>
  <c r="N5737" i="1"/>
  <c r="O5737" i="1"/>
  <c r="K5738" i="1"/>
  <c r="L5738" i="1"/>
  <c r="M5738" i="1"/>
  <c r="N5738" i="1"/>
  <c r="O5738" i="1"/>
  <c r="K5739" i="1"/>
  <c r="L5739" i="1"/>
  <c r="M5739" i="1"/>
  <c r="N5739" i="1"/>
  <c r="O5739" i="1"/>
  <c r="K5740" i="1"/>
  <c r="L5740" i="1"/>
  <c r="M5740" i="1"/>
  <c r="N5740" i="1"/>
  <c r="O5740" i="1"/>
  <c r="K5742" i="1"/>
  <c r="L5742" i="1"/>
  <c r="M5742" i="1"/>
  <c r="N5742" i="1"/>
  <c r="O5742" i="1"/>
  <c r="K5743" i="1"/>
  <c r="L5743" i="1"/>
  <c r="M5743" i="1"/>
  <c r="N5743" i="1"/>
  <c r="O5743" i="1"/>
  <c r="K5744" i="1"/>
  <c r="L5744" i="1"/>
  <c r="M5744" i="1"/>
  <c r="N5744" i="1"/>
  <c r="O5744" i="1"/>
  <c r="K5745" i="1"/>
  <c r="L5745" i="1"/>
  <c r="M5745" i="1"/>
  <c r="N5745" i="1"/>
  <c r="O5745" i="1"/>
  <c r="K5746" i="1"/>
  <c r="L5746" i="1"/>
  <c r="M5746" i="1"/>
  <c r="N5746" i="1"/>
  <c r="O5746" i="1"/>
  <c r="K5747" i="1"/>
  <c r="L5747" i="1"/>
  <c r="M5747" i="1"/>
  <c r="N5747" i="1"/>
  <c r="O5747" i="1"/>
  <c r="K5748" i="1"/>
  <c r="L5748" i="1"/>
  <c r="M5748" i="1"/>
  <c r="N5748" i="1"/>
  <c r="O5748" i="1"/>
  <c r="K5750" i="1"/>
  <c r="L5750" i="1"/>
  <c r="M5750" i="1"/>
  <c r="N5750" i="1"/>
  <c r="O5750" i="1"/>
  <c r="K5751" i="1"/>
  <c r="L5751" i="1"/>
  <c r="M5751" i="1"/>
  <c r="N5751" i="1"/>
  <c r="O5751" i="1"/>
  <c r="K5752" i="1"/>
  <c r="L5752" i="1"/>
  <c r="M5752" i="1"/>
  <c r="N5752" i="1"/>
  <c r="O5752" i="1"/>
  <c r="K5753" i="1"/>
  <c r="L5753" i="1"/>
  <c r="M5753" i="1"/>
  <c r="N5753" i="1"/>
  <c r="O5753" i="1"/>
  <c r="K5754" i="1"/>
  <c r="L5754" i="1"/>
  <c r="M5754" i="1"/>
  <c r="N5754" i="1"/>
  <c r="O5754" i="1"/>
  <c r="K5755" i="1"/>
  <c r="L5755" i="1"/>
  <c r="M5755" i="1"/>
  <c r="N5755" i="1"/>
  <c r="O5755" i="1"/>
  <c r="K5756" i="1"/>
  <c r="L5756" i="1"/>
  <c r="M5756" i="1"/>
  <c r="N5756" i="1"/>
  <c r="O5756" i="1"/>
  <c r="K5758" i="1"/>
  <c r="L5758" i="1"/>
  <c r="M5758" i="1"/>
  <c r="N5758" i="1"/>
  <c r="O5758" i="1"/>
  <c r="K5759" i="1"/>
  <c r="L5759" i="1"/>
  <c r="M5759" i="1"/>
  <c r="N5759" i="1"/>
  <c r="O5759" i="1"/>
  <c r="K5760" i="1"/>
  <c r="L5760" i="1"/>
  <c r="M5760" i="1"/>
  <c r="N5760" i="1"/>
  <c r="O5760" i="1"/>
  <c r="K5761" i="1"/>
  <c r="L5761" i="1"/>
  <c r="M5761" i="1"/>
  <c r="N5761" i="1"/>
  <c r="O5761" i="1"/>
  <c r="K5762" i="1"/>
  <c r="L5762" i="1"/>
  <c r="M5762" i="1"/>
  <c r="N5762" i="1"/>
  <c r="O5762" i="1"/>
  <c r="K5763" i="1"/>
  <c r="L5763" i="1"/>
  <c r="M5763" i="1"/>
  <c r="N5763" i="1"/>
  <c r="O5763" i="1"/>
  <c r="K5764" i="1"/>
  <c r="L5764" i="1"/>
  <c r="M5764" i="1"/>
  <c r="N5764" i="1"/>
  <c r="O5764" i="1"/>
  <c r="K5767" i="1"/>
  <c r="L5767" i="1"/>
  <c r="M5767" i="1"/>
  <c r="N5767" i="1"/>
  <c r="O5767" i="1"/>
  <c r="K5768" i="1"/>
  <c r="L5768" i="1"/>
  <c r="M5768" i="1"/>
  <c r="N5768" i="1"/>
  <c r="O5768" i="1"/>
  <c r="K5769" i="1"/>
  <c r="L5769" i="1"/>
  <c r="M5769" i="1"/>
  <c r="N5769" i="1"/>
  <c r="O5769" i="1"/>
  <c r="K5770" i="1"/>
  <c r="L5770" i="1"/>
  <c r="M5770" i="1"/>
  <c r="N5770" i="1"/>
  <c r="O5770" i="1"/>
  <c r="K5771" i="1"/>
  <c r="L5771" i="1"/>
  <c r="M5771" i="1"/>
  <c r="N5771" i="1"/>
  <c r="O5771" i="1"/>
  <c r="K5772" i="1"/>
  <c r="L5772" i="1"/>
  <c r="M5772" i="1"/>
  <c r="N5772" i="1"/>
  <c r="O5772" i="1"/>
  <c r="K5773" i="1"/>
  <c r="L5773" i="1"/>
  <c r="M5773" i="1"/>
  <c r="N5773" i="1"/>
  <c r="O5773" i="1"/>
  <c r="K5774" i="1"/>
  <c r="L5774" i="1"/>
  <c r="M5774" i="1"/>
  <c r="N5774" i="1"/>
  <c r="O5774" i="1"/>
  <c r="K5775" i="1"/>
  <c r="L5775" i="1"/>
  <c r="M5775" i="1"/>
  <c r="N5775" i="1"/>
  <c r="O5775" i="1"/>
  <c r="K5776" i="1"/>
  <c r="L5776" i="1"/>
  <c r="M5776" i="1"/>
  <c r="N5776" i="1"/>
  <c r="O5776" i="1"/>
  <c r="K5777" i="1"/>
  <c r="L5777" i="1"/>
  <c r="M5777" i="1"/>
  <c r="N5777" i="1"/>
  <c r="O5777" i="1"/>
  <c r="K5778" i="1"/>
  <c r="L5778" i="1"/>
  <c r="M5778" i="1"/>
  <c r="N5778" i="1"/>
  <c r="O5778" i="1"/>
  <c r="K5779" i="1"/>
  <c r="L5779" i="1"/>
  <c r="M5779" i="1"/>
  <c r="N5779" i="1"/>
  <c r="O5779" i="1"/>
  <c r="K5780" i="1"/>
  <c r="L5780" i="1"/>
  <c r="M5780" i="1"/>
  <c r="N5780" i="1"/>
  <c r="O5780" i="1"/>
  <c r="K5781" i="1"/>
  <c r="L5781" i="1"/>
  <c r="M5781" i="1"/>
  <c r="N5781" i="1"/>
  <c r="O5781" i="1"/>
  <c r="K5782" i="1"/>
  <c r="L5782" i="1"/>
  <c r="M5782" i="1"/>
  <c r="N5782" i="1"/>
  <c r="O5782" i="1"/>
  <c r="K5783" i="1"/>
  <c r="L5783" i="1"/>
  <c r="M5783" i="1"/>
  <c r="N5783" i="1"/>
  <c r="O5783" i="1"/>
  <c r="K5784" i="1"/>
  <c r="L5784" i="1"/>
  <c r="M5784" i="1"/>
  <c r="N5784" i="1"/>
  <c r="O5784" i="1"/>
  <c r="K5785" i="1"/>
  <c r="L5785" i="1"/>
  <c r="M5785" i="1"/>
  <c r="N5785" i="1"/>
  <c r="O5785" i="1"/>
  <c r="K5786" i="1"/>
  <c r="L5786" i="1"/>
  <c r="M5786" i="1"/>
  <c r="N5786" i="1"/>
  <c r="O5786" i="1"/>
  <c r="K5787" i="1"/>
  <c r="L5787" i="1"/>
  <c r="M5787" i="1"/>
  <c r="N5787" i="1"/>
  <c r="O5787" i="1"/>
  <c r="K5789" i="1"/>
  <c r="L5789" i="1"/>
  <c r="M5789" i="1"/>
  <c r="N5789" i="1"/>
  <c r="O5789" i="1"/>
  <c r="K5790" i="1"/>
  <c r="L5790" i="1"/>
  <c r="M5790" i="1"/>
  <c r="N5790" i="1"/>
  <c r="O5790" i="1"/>
  <c r="K5791" i="1"/>
  <c r="L5791" i="1"/>
  <c r="M5791" i="1"/>
  <c r="N5791" i="1"/>
  <c r="O5791" i="1"/>
  <c r="K5792" i="1"/>
  <c r="L5792" i="1"/>
  <c r="M5792" i="1"/>
  <c r="N5792" i="1"/>
  <c r="O5792" i="1"/>
  <c r="K5793" i="1"/>
  <c r="L5793" i="1"/>
  <c r="M5793" i="1"/>
  <c r="N5793" i="1"/>
  <c r="O5793" i="1"/>
  <c r="K5794" i="1"/>
  <c r="L5794" i="1"/>
  <c r="M5794" i="1"/>
  <c r="N5794" i="1"/>
  <c r="O5794" i="1"/>
  <c r="K5795" i="1"/>
  <c r="L5795" i="1"/>
  <c r="M5795" i="1"/>
  <c r="N5795" i="1"/>
  <c r="O5795" i="1"/>
  <c r="K5796" i="1"/>
  <c r="L5796" i="1"/>
  <c r="M5796" i="1"/>
  <c r="N5796" i="1"/>
  <c r="O5796" i="1"/>
  <c r="K5797" i="1"/>
  <c r="L5797" i="1"/>
  <c r="M5797" i="1"/>
  <c r="N5797" i="1"/>
  <c r="O5797" i="1"/>
  <c r="K5798" i="1"/>
  <c r="L5798" i="1"/>
  <c r="M5798" i="1"/>
  <c r="N5798" i="1"/>
  <c r="O5798" i="1"/>
  <c r="K5799" i="1"/>
  <c r="L5799" i="1"/>
  <c r="M5799" i="1"/>
  <c r="N5799" i="1"/>
  <c r="O5799" i="1"/>
  <c r="K5800" i="1"/>
  <c r="L5800" i="1"/>
  <c r="M5800" i="1"/>
  <c r="N5800" i="1"/>
  <c r="O5800" i="1"/>
  <c r="K5801" i="1"/>
  <c r="L5801" i="1"/>
  <c r="M5801" i="1"/>
  <c r="N5801" i="1"/>
  <c r="O5801" i="1"/>
  <c r="K5802" i="1"/>
  <c r="L5802" i="1"/>
  <c r="M5802" i="1"/>
  <c r="N5802" i="1"/>
  <c r="O5802" i="1"/>
  <c r="K5803" i="1"/>
  <c r="L5803" i="1"/>
  <c r="M5803" i="1"/>
  <c r="N5803" i="1"/>
  <c r="O5803" i="1"/>
  <c r="K5804" i="1"/>
  <c r="L5804" i="1"/>
  <c r="M5804" i="1"/>
  <c r="N5804" i="1"/>
  <c r="O5804" i="1"/>
  <c r="K5805" i="1"/>
  <c r="L5805" i="1"/>
  <c r="M5805" i="1"/>
  <c r="N5805" i="1"/>
  <c r="O5805" i="1"/>
  <c r="K5806" i="1"/>
  <c r="L5806" i="1"/>
  <c r="M5806" i="1"/>
  <c r="N5806" i="1"/>
  <c r="O5806" i="1"/>
  <c r="K5807" i="1"/>
  <c r="L5807" i="1"/>
  <c r="M5807" i="1"/>
  <c r="N5807" i="1"/>
  <c r="O5807" i="1"/>
  <c r="K5808" i="1"/>
  <c r="L5808" i="1"/>
  <c r="M5808" i="1"/>
  <c r="N5808" i="1"/>
  <c r="O5808" i="1"/>
  <c r="K5809" i="1"/>
  <c r="L5809" i="1"/>
  <c r="M5809" i="1"/>
  <c r="N5809" i="1"/>
  <c r="O5809" i="1"/>
  <c r="K5812" i="1"/>
  <c r="L5812" i="1"/>
  <c r="M5812" i="1"/>
  <c r="N5812" i="1"/>
  <c r="O5812" i="1"/>
  <c r="K5813" i="1"/>
  <c r="L5813" i="1"/>
  <c r="M5813" i="1"/>
  <c r="N5813" i="1"/>
  <c r="O5813" i="1"/>
  <c r="K5814" i="1"/>
  <c r="L5814" i="1"/>
  <c r="M5814" i="1"/>
  <c r="N5814" i="1"/>
  <c r="O5814" i="1"/>
  <c r="K5815" i="1"/>
  <c r="L5815" i="1"/>
  <c r="M5815" i="1"/>
  <c r="N5815" i="1"/>
  <c r="O5815" i="1"/>
  <c r="K5816" i="1"/>
  <c r="L5816" i="1"/>
  <c r="M5816" i="1"/>
  <c r="N5816" i="1"/>
  <c r="O5816" i="1"/>
  <c r="K5817" i="1"/>
  <c r="L5817" i="1"/>
  <c r="M5817" i="1"/>
  <c r="N5817" i="1"/>
  <c r="O5817" i="1"/>
  <c r="K5818" i="1"/>
  <c r="L5818" i="1"/>
  <c r="M5818" i="1"/>
  <c r="N5818" i="1"/>
  <c r="O5818" i="1"/>
  <c r="K5819" i="1"/>
  <c r="L5819" i="1"/>
  <c r="M5819" i="1"/>
  <c r="N5819" i="1"/>
  <c r="O5819" i="1"/>
  <c r="K5820" i="1"/>
  <c r="L5820" i="1"/>
  <c r="M5820" i="1"/>
  <c r="N5820" i="1"/>
  <c r="O5820" i="1"/>
  <c r="K5821" i="1"/>
  <c r="L5821" i="1"/>
  <c r="M5821" i="1"/>
  <c r="N5821" i="1"/>
  <c r="O5821" i="1"/>
  <c r="K5822" i="1"/>
  <c r="L5822" i="1"/>
  <c r="M5822" i="1"/>
  <c r="N5822" i="1"/>
  <c r="O5822" i="1"/>
  <c r="K5823" i="1"/>
  <c r="L5823" i="1"/>
  <c r="M5823" i="1"/>
  <c r="N5823" i="1"/>
  <c r="O5823" i="1"/>
  <c r="K5824" i="1"/>
  <c r="L5824" i="1"/>
  <c r="M5824" i="1"/>
  <c r="N5824" i="1"/>
  <c r="O5824" i="1"/>
  <c r="K5825" i="1"/>
  <c r="L5825" i="1"/>
  <c r="M5825" i="1"/>
  <c r="N5825" i="1"/>
  <c r="O5825" i="1"/>
  <c r="K5826" i="1"/>
  <c r="L5826" i="1"/>
  <c r="M5826" i="1"/>
  <c r="N5826" i="1"/>
  <c r="O5826" i="1"/>
  <c r="K5827" i="1"/>
  <c r="L5827" i="1"/>
  <c r="M5827" i="1"/>
  <c r="N5827" i="1"/>
  <c r="O5827" i="1"/>
  <c r="K5828" i="1"/>
  <c r="L5828" i="1"/>
  <c r="M5828" i="1"/>
  <c r="N5828" i="1"/>
  <c r="O5828" i="1"/>
  <c r="K5829" i="1"/>
  <c r="L5829" i="1"/>
  <c r="M5829" i="1"/>
  <c r="N5829" i="1"/>
  <c r="O5829" i="1"/>
  <c r="K5830" i="1"/>
  <c r="L5830" i="1"/>
  <c r="M5830" i="1"/>
  <c r="N5830" i="1"/>
  <c r="O5830" i="1"/>
  <c r="K5831" i="1"/>
  <c r="L5831" i="1"/>
  <c r="M5831" i="1"/>
  <c r="N5831" i="1"/>
  <c r="O5831" i="1"/>
  <c r="K5832" i="1"/>
  <c r="L5832" i="1"/>
  <c r="M5832" i="1"/>
  <c r="N5832" i="1"/>
  <c r="O5832" i="1"/>
  <c r="K5833" i="1"/>
  <c r="L5833" i="1"/>
  <c r="M5833" i="1"/>
  <c r="N5833" i="1"/>
  <c r="O5833" i="1"/>
  <c r="K5834" i="1"/>
  <c r="L5834" i="1"/>
  <c r="M5834" i="1"/>
  <c r="N5834" i="1"/>
  <c r="O5834" i="1"/>
  <c r="K5835" i="1"/>
  <c r="L5835" i="1"/>
  <c r="M5835" i="1"/>
  <c r="N5835" i="1"/>
  <c r="O5835" i="1"/>
  <c r="K5840" i="1"/>
  <c r="L5840" i="1"/>
  <c r="M5840" i="1"/>
  <c r="N5840" i="1"/>
  <c r="O5840" i="1"/>
  <c r="K5841" i="1"/>
  <c r="L5841" i="1"/>
  <c r="M5841" i="1"/>
  <c r="N5841" i="1"/>
  <c r="O5841" i="1"/>
  <c r="K5842" i="1"/>
  <c r="L5842" i="1"/>
  <c r="M5842" i="1"/>
  <c r="N5842" i="1"/>
  <c r="O5842" i="1"/>
  <c r="K5843" i="1"/>
  <c r="L5843" i="1"/>
  <c r="M5843" i="1"/>
  <c r="N5843" i="1"/>
  <c r="O5843" i="1"/>
  <c r="K5844" i="1"/>
  <c r="L5844" i="1"/>
  <c r="M5844" i="1"/>
  <c r="N5844" i="1"/>
  <c r="O5844" i="1"/>
  <c r="K5845" i="1"/>
  <c r="L5845" i="1"/>
  <c r="M5845" i="1"/>
  <c r="N5845" i="1"/>
  <c r="O5845" i="1"/>
  <c r="K5846" i="1"/>
  <c r="L5846" i="1"/>
  <c r="M5846" i="1"/>
  <c r="N5846" i="1"/>
  <c r="O5846" i="1"/>
  <c r="K5847" i="1"/>
  <c r="L5847" i="1"/>
  <c r="M5847" i="1"/>
  <c r="N5847" i="1"/>
  <c r="O5847" i="1"/>
  <c r="K5848" i="1"/>
  <c r="L5848" i="1"/>
  <c r="M5848" i="1"/>
  <c r="N5848" i="1"/>
  <c r="O5848" i="1"/>
  <c r="K5849" i="1"/>
  <c r="L5849" i="1"/>
  <c r="M5849" i="1"/>
  <c r="N5849" i="1"/>
  <c r="O5849" i="1"/>
  <c r="K5850" i="1"/>
  <c r="L5850" i="1"/>
  <c r="M5850" i="1"/>
  <c r="N5850" i="1"/>
  <c r="O5850" i="1"/>
  <c r="K5853" i="1"/>
  <c r="L5853" i="1"/>
  <c r="M5853" i="1"/>
  <c r="N5853" i="1"/>
  <c r="O5853" i="1"/>
  <c r="K5854" i="1"/>
  <c r="L5854" i="1"/>
  <c r="M5854" i="1"/>
  <c r="N5854" i="1"/>
  <c r="O5854" i="1"/>
  <c r="K5855" i="1"/>
  <c r="L5855" i="1"/>
  <c r="M5855" i="1"/>
  <c r="N5855" i="1"/>
  <c r="O5855" i="1"/>
  <c r="K5856" i="1"/>
  <c r="L5856" i="1"/>
  <c r="M5856" i="1"/>
  <c r="N5856" i="1"/>
  <c r="O5856" i="1"/>
  <c r="K5857" i="1"/>
  <c r="L5857" i="1"/>
  <c r="M5857" i="1"/>
  <c r="N5857" i="1"/>
  <c r="O5857" i="1"/>
  <c r="K5858" i="1"/>
  <c r="L5858" i="1"/>
  <c r="M5858" i="1"/>
  <c r="N5858" i="1"/>
  <c r="O5858" i="1"/>
  <c r="K5859" i="1"/>
  <c r="L5859" i="1"/>
  <c r="M5859" i="1"/>
  <c r="N5859" i="1"/>
  <c r="O5859" i="1"/>
  <c r="K5860" i="1"/>
  <c r="L5860" i="1"/>
  <c r="M5860" i="1"/>
  <c r="N5860" i="1"/>
  <c r="O5860" i="1"/>
  <c r="K5861" i="1"/>
  <c r="L5861" i="1"/>
  <c r="M5861" i="1"/>
  <c r="N5861" i="1"/>
  <c r="O5861" i="1"/>
  <c r="K5862" i="1"/>
  <c r="L5862" i="1"/>
  <c r="M5862" i="1"/>
  <c r="N5862" i="1"/>
  <c r="O5862" i="1"/>
  <c r="K5863" i="1"/>
  <c r="L5863" i="1"/>
  <c r="M5863" i="1"/>
  <c r="N5863" i="1"/>
  <c r="O5863" i="1"/>
  <c r="K5864" i="1"/>
  <c r="L5864" i="1"/>
  <c r="M5864" i="1"/>
  <c r="N5864" i="1"/>
  <c r="O5864" i="1"/>
  <c r="K5865" i="1"/>
  <c r="L5865" i="1"/>
  <c r="M5865" i="1"/>
  <c r="N5865" i="1"/>
  <c r="O5865" i="1"/>
  <c r="K5866" i="1"/>
  <c r="L5866" i="1"/>
  <c r="M5866" i="1"/>
  <c r="N5866" i="1"/>
  <c r="O5866" i="1"/>
  <c r="K5867" i="1"/>
  <c r="L5867" i="1"/>
  <c r="M5867" i="1"/>
  <c r="N5867" i="1"/>
  <c r="O5867" i="1"/>
  <c r="K5868" i="1"/>
  <c r="L5868" i="1"/>
  <c r="M5868" i="1"/>
  <c r="N5868" i="1"/>
  <c r="O5868" i="1"/>
  <c r="K5869" i="1"/>
  <c r="L5869" i="1"/>
  <c r="M5869" i="1"/>
  <c r="N5869" i="1"/>
  <c r="O5869" i="1"/>
  <c r="K5870" i="1"/>
  <c r="L5870" i="1"/>
  <c r="M5870" i="1"/>
  <c r="N5870" i="1"/>
  <c r="O5870" i="1"/>
  <c r="K5871" i="1"/>
  <c r="L5871" i="1"/>
  <c r="M5871" i="1"/>
  <c r="N5871" i="1"/>
  <c r="O5871" i="1"/>
  <c r="K5872" i="1"/>
  <c r="L5872" i="1"/>
  <c r="M5872" i="1"/>
  <c r="N5872" i="1"/>
  <c r="O5872" i="1"/>
  <c r="K5873" i="1"/>
  <c r="L5873" i="1"/>
  <c r="M5873" i="1"/>
  <c r="N5873" i="1"/>
  <c r="O5873" i="1"/>
  <c r="K5874" i="1"/>
  <c r="L5874" i="1"/>
  <c r="M5874" i="1"/>
  <c r="N5874" i="1"/>
  <c r="O5874" i="1"/>
  <c r="K5875" i="1"/>
  <c r="L5875" i="1"/>
  <c r="M5875" i="1"/>
  <c r="N5875" i="1"/>
  <c r="O5875" i="1"/>
  <c r="K5876" i="1"/>
  <c r="L5876" i="1"/>
  <c r="M5876" i="1"/>
  <c r="N5876" i="1"/>
  <c r="O5876" i="1"/>
  <c r="K5877" i="1"/>
  <c r="L5877" i="1"/>
  <c r="M5877" i="1"/>
  <c r="N5877" i="1"/>
  <c r="O5877" i="1"/>
  <c r="K5878" i="1"/>
  <c r="L5878" i="1"/>
  <c r="M5878" i="1"/>
  <c r="N5878" i="1"/>
  <c r="O5878" i="1"/>
  <c r="K5880" i="1"/>
  <c r="L5880" i="1"/>
  <c r="M5880" i="1"/>
  <c r="N5880" i="1"/>
  <c r="O5880" i="1"/>
  <c r="K5881" i="1"/>
  <c r="L5881" i="1"/>
  <c r="M5881" i="1"/>
  <c r="N5881" i="1"/>
  <c r="O5881" i="1"/>
  <c r="K5882" i="1"/>
  <c r="L5882" i="1"/>
  <c r="M5882" i="1"/>
  <c r="N5882" i="1"/>
  <c r="O5882" i="1"/>
  <c r="K5883" i="1"/>
  <c r="L5883" i="1"/>
  <c r="M5883" i="1"/>
  <c r="N5883" i="1"/>
  <c r="O5883" i="1"/>
  <c r="K5884" i="1"/>
  <c r="L5884" i="1"/>
  <c r="M5884" i="1"/>
  <c r="N5884" i="1"/>
  <c r="O5884" i="1"/>
  <c r="K5885" i="1"/>
  <c r="L5885" i="1"/>
  <c r="M5885" i="1"/>
  <c r="N5885" i="1"/>
  <c r="O5885" i="1"/>
  <c r="K5886" i="1"/>
  <c r="L5886" i="1"/>
  <c r="M5886" i="1"/>
  <c r="N5886" i="1"/>
  <c r="O5886" i="1"/>
  <c r="K5887" i="1"/>
  <c r="L5887" i="1"/>
  <c r="M5887" i="1"/>
  <c r="N5887" i="1"/>
  <c r="O5887" i="1"/>
  <c r="K5888" i="1"/>
  <c r="L5888" i="1"/>
  <c r="M5888" i="1"/>
  <c r="N5888" i="1"/>
  <c r="O5888" i="1"/>
  <c r="K5889" i="1"/>
  <c r="L5889" i="1"/>
  <c r="M5889" i="1"/>
  <c r="N5889" i="1"/>
  <c r="O5889" i="1"/>
  <c r="K5890" i="1"/>
  <c r="L5890" i="1"/>
  <c r="M5890" i="1"/>
  <c r="N5890" i="1"/>
  <c r="O5890" i="1"/>
  <c r="K5891" i="1"/>
  <c r="L5891" i="1"/>
  <c r="M5891" i="1"/>
  <c r="N5891" i="1"/>
  <c r="O5891" i="1"/>
  <c r="K5892" i="1"/>
  <c r="L5892" i="1"/>
  <c r="M5892" i="1"/>
  <c r="N5892" i="1"/>
  <c r="O5892" i="1"/>
  <c r="K5893" i="1"/>
  <c r="L5893" i="1"/>
  <c r="M5893" i="1"/>
  <c r="N5893" i="1"/>
  <c r="O5893" i="1"/>
  <c r="K5894" i="1"/>
  <c r="L5894" i="1"/>
  <c r="M5894" i="1"/>
  <c r="N5894" i="1"/>
  <c r="O5894" i="1"/>
  <c r="K5895" i="1"/>
  <c r="L5895" i="1"/>
  <c r="M5895" i="1"/>
  <c r="N5895" i="1"/>
  <c r="O5895" i="1"/>
  <c r="K5897" i="1"/>
  <c r="L5897" i="1"/>
  <c r="M5897" i="1"/>
  <c r="N5897" i="1"/>
  <c r="O5897" i="1"/>
  <c r="K5898" i="1"/>
  <c r="L5898" i="1"/>
  <c r="M5898" i="1"/>
  <c r="N5898" i="1"/>
  <c r="O5898" i="1"/>
  <c r="K5899" i="1"/>
  <c r="L5899" i="1"/>
  <c r="M5899" i="1"/>
  <c r="N5899" i="1"/>
  <c r="O5899" i="1"/>
  <c r="K5900" i="1"/>
  <c r="L5900" i="1"/>
  <c r="M5900" i="1"/>
  <c r="N5900" i="1"/>
  <c r="O5900" i="1"/>
  <c r="K5901" i="1"/>
  <c r="L5901" i="1"/>
  <c r="M5901" i="1"/>
  <c r="N5901" i="1"/>
  <c r="O5901" i="1"/>
  <c r="K5902" i="1"/>
  <c r="L5902" i="1"/>
  <c r="M5902" i="1"/>
  <c r="N5902" i="1"/>
  <c r="O5902" i="1"/>
  <c r="K5903" i="1"/>
  <c r="L5903" i="1"/>
  <c r="M5903" i="1"/>
  <c r="N5903" i="1"/>
  <c r="O5903" i="1"/>
  <c r="K5904" i="1"/>
  <c r="L5904" i="1"/>
  <c r="M5904" i="1"/>
  <c r="N5904" i="1"/>
  <c r="O5904" i="1"/>
  <c r="K5905" i="1"/>
  <c r="L5905" i="1"/>
  <c r="M5905" i="1"/>
  <c r="N5905" i="1"/>
  <c r="O5905" i="1"/>
  <c r="K5906" i="1"/>
  <c r="L5906" i="1"/>
  <c r="M5906" i="1"/>
  <c r="N5906" i="1"/>
  <c r="O5906" i="1"/>
  <c r="K5908" i="1"/>
  <c r="L5908" i="1"/>
  <c r="M5908" i="1"/>
  <c r="N5908" i="1"/>
  <c r="O5908" i="1"/>
  <c r="K5909" i="1"/>
  <c r="L5909" i="1"/>
  <c r="M5909" i="1"/>
  <c r="N5909" i="1"/>
  <c r="O5909" i="1"/>
  <c r="K5910" i="1"/>
  <c r="L5910" i="1"/>
  <c r="M5910" i="1"/>
  <c r="N5910" i="1"/>
  <c r="O5910" i="1"/>
  <c r="K5911" i="1"/>
  <c r="L5911" i="1"/>
  <c r="M5911" i="1"/>
  <c r="N5911" i="1"/>
  <c r="O5911" i="1"/>
  <c r="K5912" i="1"/>
  <c r="L5912" i="1"/>
  <c r="M5912" i="1"/>
  <c r="N5912" i="1"/>
  <c r="O5912" i="1"/>
  <c r="K5913" i="1"/>
  <c r="L5913" i="1"/>
  <c r="M5913" i="1"/>
  <c r="N5913" i="1"/>
  <c r="O5913" i="1"/>
  <c r="K5914" i="1"/>
  <c r="L5914" i="1"/>
  <c r="M5914" i="1"/>
  <c r="N5914" i="1"/>
  <c r="O5914" i="1"/>
  <c r="K5916" i="1"/>
  <c r="L5916" i="1"/>
  <c r="M5916" i="1"/>
  <c r="N5916" i="1"/>
  <c r="O5916" i="1"/>
  <c r="K5917" i="1"/>
  <c r="L5917" i="1"/>
  <c r="M5917" i="1"/>
  <c r="N5917" i="1"/>
  <c r="O5917" i="1"/>
  <c r="K5918" i="1"/>
  <c r="L5918" i="1"/>
  <c r="M5918" i="1"/>
  <c r="N5918" i="1"/>
  <c r="O5918" i="1"/>
  <c r="K5919" i="1"/>
  <c r="L5919" i="1"/>
  <c r="M5919" i="1"/>
  <c r="N5919" i="1"/>
  <c r="O5919" i="1"/>
  <c r="K5920" i="1"/>
  <c r="L5920" i="1"/>
  <c r="M5920" i="1"/>
  <c r="N5920" i="1"/>
  <c r="O5920" i="1"/>
  <c r="K5921" i="1"/>
  <c r="L5921" i="1"/>
  <c r="M5921" i="1"/>
  <c r="N5921" i="1"/>
  <c r="O5921" i="1"/>
  <c r="K5922" i="1"/>
  <c r="L5922" i="1"/>
  <c r="M5922" i="1"/>
  <c r="N5922" i="1"/>
  <c r="O5922" i="1"/>
  <c r="K5923" i="1"/>
  <c r="L5923" i="1"/>
  <c r="M5923" i="1"/>
  <c r="N5923" i="1"/>
  <c r="O5923" i="1"/>
  <c r="K5924" i="1"/>
  <c r="L5924" i="1"/>
  <c r="M5924" i="1"/>
  <c r="N5924" i="1"/>
  <c r="O5924" i="1"/>
  <c r="K5926" i="1"/>
  <c r="L5926" i="1"/>
  <c r="M5926" i="1"/>
  <c r="N5926" i="1"/>
  <c r="O5926" i="1"/>
  <c r="K5927" i="1"/>
  <c r="L5927" i="1"/>
  <c r="M5927" i="1"/>
  <c r="N5927" i="1"/>
  <c r="O5927" i="1"/>
  <c r="K5928" i="1"/>
  <c r="L5928" i="1"/>
  <c r="M5928" i="1"/>
  <c r="N5928" i="1"/>
  <c r="O5928" i="1"/>
  <c r="K5929" i="1"/>
  <c r="L5929" i="1"/>
  <c r="M5929" i="1"/>
  <c r="N5929" i="1"/>
  <c r="O5929" i="1"/>
  <c r="K5930" i="1"/>
  <c r="L5930" i="1"/>
  <c r="M5930" i="1"/>
  <c r="N5930" i="1"/>
  <c r="O5930" i="1"/>
  <c r="K5931" i="1"/>
  <c r="L5931" i="1"/>
  <c r="M5931" i="1"/>
  <c r="N5931" i="1"/>
  <c r="O5931" i="1"/>
  <c r="K5932" i="1"/>
  <c r="L5932" i="1"/>
  <c r="M5932" i="1"/>
  <c r="N5932" i="1"/>
  <c r="O5932" i="1"/>
  <c r="K5933" i="1"/>
  <c r="L5933" i="1"/>
  <c r="M5933" i="1"/>
  <c r="N5933" i="1"/>
  <c r="O5933" i="1"/>
  <c r="K5934" i="1"/>
  <c r="L5934" i="1"/>
  <c r="M5934" i="1"/>
  <c r="N5934" i="1"/>
  <c r="O5934" i="1"/>
  <c r="K5935" i="1"/>
  <c r="L5935" i="1"/>
  <c r="M5935" i="1"/>
  <c r="N5935" i="1"/>
  <c r="O5935" i="1"/>
  <c r="K5936" i="1"/>
  <c r="L5936" i="1"/>
  <c r="M5936" i="1"/>
  <c r="N5936" i="1"/>
  <c r="O5936" i="1"/>
  <c r="K5937" i="1"/>
  <c r="L5937" i="1"/>
  <c r="M5937" i="1"/>
  <c r="N5937" i="1"/>
  <c r="O5937" i="1"/>
  <c r="K5938" i="1"/>
  <c r="L5938" i="1"/>
  <c r="M5938" i="1"/>
  <c r="N5938" i="1"/>
  <c r="O5938" i="1"/>
  <c r="K5939" i="1"/>
  <c r="L5939" i="1"/>
  <c r="M5939" i="1"/>
  <c r="N5939" i="1"/>
  <c r="O5939" i="1"/>
  <c r="K5940" i="1"/>
  <c r="L5940" i="1"/>
  <c r="M5940" i="1"/>
  <c r="N5940" i="1"/>
  <c r="O5940" i="1"/>
  <c r="K5941" i="1"/>
  <c r="L5941" i="1"/>
  <c r="M5941" i="1"/>
  <c r="N5941" i="1"/>
  <c r="O5941" i="1"/>
  <c r="K5942" i="1"/>
  <c r="L5942" i="1"/>
  <c r="M5942" i="1"/>
  <c r="N5942" i="1"/>
  <c r="O5942" i="1"/>
  <c r="K5943" i="1"/>
  <c r="L5943" i="1"/>
  <c r="M5943" i="1"/>
  <c r="N5943" i="1"/>
  <c r="O5943" i="1"/>
  <c r="K5944" i="1"/>
  <c r="L5944" i="1"/>
  <c r="M5944" i="1"/>
  <c r="N5944" i="1"/>
  <c r="O5944" i="1"/>
  <c r="K5945" i="1"/>
  <c r="L5945" i="1"/>
  <c r="M5945" i="1"/>
  <c r="N5945" i="1"/>
  <c r="O5945" i="1"/>
  <c r="K5946" i="1"/>
  <c r="L5946" i="1"/>
  <c r="M5946" i="1"/>
  <c r="N5946" i="1"/>
  <c r="O5946" i="1"/>
  <c r="K5947" i="1"/>
  <c r="L5947" i="1"/>
  <c r="M5947" i="1"/>
  <c r="N5947" i="1"/>
  <c r="O5947" i="1"/>
  <c r="K5949" i="1"/>
  <c r="L5949" i="1"/>
  <c r="M5949" i="1"/>
  <c r="N5949" i="1"/>
  <c r="O5949" i="1"/>
  <c r="K5950" i="1"/>
  <c r="L5950" i="1"/>
  <c r="M5950" i="1"/>
  <c r="N5950" i="1"/>
  <c r="O5950" i="1"/>
  <c r="K5951" i="1"/>
  <c r="L5951" i="1"/>
  <c r="M5951" i="1"/>
  <c r="N5951" i="1"/>
  <c r="O5951" i="1"/>
  <c r="K5952" i="1"/>
  <c r="L5952" i="1"/>
  <c r="M5952" i="1"/>
  <c r="N5952" i="1"/>
  <c r="O5952" i="1"/>
  <c r="K5953" i="1"/>
  <c r="L5953" i="1"/>
  <c r="M5953" i="1"/>
  <c r="N5953" i="1"/>
  <c r="O5953" i="1"/>
  <c r="K5954" i="1"/>
  <c r="L5954" i="1"/>
  <c r="M5954" i="1"/>
  <c r="N5954" i="1"/>
  <c r="O5954" i="1"/>
  <c r="K5955" i="1"/>
  <c r="L5955" i="1"/>
  <c r="M5955" i="1"/>
  <c r="N5955" i="1"/>
  <c r="O5955" i="1"/>
  <c r="K5956" i="1"/>
  <c r="L5956" i="1"/>
  <c r="M5956" i="1"/>
  <c r="N5956" i="1"/>
  <c r="O5956" i="1"/>
  <c r="K5957" i="1"/>
  <c r="L5957" i="1"/>
  <c r="M5957" i="1"/>
  <c r="N5957" i="1"/>
  <c r="O5957" i="1"/>
  <c r="K5958" i="1"/>
  <c r="L5958" i="1"/>
  <c r="M5958" i="1"/>
  <c r="N5958" i="1"/>
  <c r="O5958" i="1"/>
  <c r="K5959" i="1"/>
  <c r="L5959" i="1"/>
  <c r="M5959" i="1"/>
  <c r="N5959" i="1"/>
  <c r="O5959" i="1"/>
  <c r="K5960" i="1"/>
  <c r="L5960" i="1"/>
  <c r="M5960" i="1"/>
  <c r="N5960" i="1"/>
  <c r="O5960" i="1"/>
  <c r="K5961" i="1"/>
  <c r="L5961" i="1"/>
  <c r="M5961" i="1"/>
  <c r="N5961" i="1"/>
  <c r="O5961" i="1"/>
  <c r="K5962" i="1"/>
  <c r="L5962" i="1"/>
  <c r="M5962" i="1"/>
  <c r="N5962" i="1"/>
  <c r="O5962" i="1"/>
  <c r="K5963" i="1"/>
  <c r="L5963" i="1"/>
  <c r="M5963" i="1"/>
  <c r="N5963" i="1"/>
  <c r="O5963" i="1"/>
  <c r="K5964" i="1"/>
  <c r="L5964" i="1"/>
  <c r="M5964" i="1"/>
  <c r="N5964" i="1"/>
  <c r="O5964" i="1"/>
  <c r="K5965" i="1"/>
  <c r="L5965" i="1"/>
  <c r="M5965" i="1"/>
  <c r="N5965" i="1"/>
  <c r="O5965" i="1"/>
  <c r="K5966" i="1"/>
  <c r="L5966" i="1"/>
  <c r="M5966" i="1"/>
  <c r="N5966" i="1"/>
  <c r="O5966" i="1"/>
  <c r="K5967" i="1"/>
  <c r="L5967" i="1"/>
  <c r="M5967" i="1"/>
  <c r="N5967" i="1"/>
  <c r="O5967" i="1"/>
  <c r="K5968" i="1"/>
  <c r="L5968" i="1"/>
  <c r="M5968" i="1"/>
  <c r="N5968" i="1"/>
  <c r="O5968" i="1"/>
  <c r="K5969" i="1"/>
  <c r="L5969" i="1"/>
  <c r="M5969" i="1"/>
  <c r="N5969" i="1"/>
  <c r="O5969" i="1"/>
  <c r="K5970" i="1"/>
  <c r="L5970" i="1"/>
  <c r="M5970" i="1"/>
  <c r="N5970" i="1"/>
  <c r="O5970" i="1"/>
  <c r="K5971" i="1"/>
  <c r="L5971" i="1"/>
  <c r="M5971" i="1"/>
  <c r="N5971" i="1"/>
  <c r="O5971" i="1"/>
  <c r="K5973" i="1"/>
  <c r="L5973" i="1"/>
  <c r="M5973" i="1"/>
  <c r="N5973" i="1"/>
  <c r="O5973" i="1"/>
  <c r="K5974" i="1"/>
  <c r="L5974" i="1"/>
  <c r="M5974" i="1"/>
  <c r="N5974" i="1"/>
  <c r="O5974" i="1"/>
  <c r="K5975" i="1"/>
  <c r="L5975" i="1"/>
  <c r="M5975" i="1"/>
  <c r="N5975" i="1"/>
  <c r="O5975" i="1"/>
  <c r="K5976" i="1"/>
  <c r="L5976" i="1"/>
  <c r="M5976" i="1"/>
  <c r="N5976" i="1"/>
  <c r="O5976" i="1"/>
  <c r="K5977" i="1"/>
  <c r="L5977" i="1"/>
  <c r="M5977" i="1"/>
  <c r="N5977" i="1"/>
  <c r="O5977" i="1"/>
  <c r="K5978" i="1"/>
  <c r="L5978" i="1"/>
  <c r="M5978" i="1"/>
  <c r="N5978" i="1"/>
  <c r="O5978" i="1"/>
  <c r="K5979" i="1"/>
  <c r="L5979" i="1"/>
  <c r="M5979" i="1"/>
  <c r="N5979" i="1"/>
  <c r="O5979" i="1"/>
  <c r="K5980" i="1"/>
  <c r="L5980" i="1"/>
  <c r="M5980" i="1"/>
  <c r="N5980" i="1"/>
  <c r="O5980" i="1"/>
  <c r="K5981" i="1"/>
  <c r="L5981" i="1"/>
  <c r="M5981" i="1"/>
  <c r="N5981" i="1"/>
  <c r="O5981" i="1"/>
  <c r="K5982" i="1"/>
  <c r="L5982" i="1"/>
  <c r="M5982" i="1"/>
  <c r="N5982" i="1"/>
  <c r="O5982" i="1"/>
  <c r="K5983" i="1"/>
  <c r="L5983" i="1"/>
  <c r="M5983" i="1"/>
  <c r="N5983" i="1"/>
  <c r="O5983" i="1"/>
  <c r="K5985" i="1"/>
  <c r="L5985" i="1"/>
  <c r="M5985" i="1"/>
  <c r="N5985" i="1"/>
  <c r="O5985" i="1"/>
  <c r="K5986" i="1"/>
  <c r="L5986" i="1"/>
  <c r="M5986" i="1"/>
  <c r="N5986" i="1"/>
  <c r="O5986" i="1"/>
  <c r="K5987" i="1"/>
  <c r="L5987" i="1"/>
  <c r="M5987" i="1"/>
  <c r="N5987" i="1"/>
  <c r="O5987" i="1"/>
  <c r="K5988" i="1"/>
  <c r="L5988" i="1"/>
  <c r="M5988" i="1"/>
  <c r="N5988" i="1"/>
  <c r="O5988" i="1"/>
  <c r="K5989" i="1"/>
  <c r="L5989" i="1"/>
  <c r="M5989" i="1"/>
  <c r="N5989" i="1"/>
  <c r="O5989" i="1"/>
  <c r="K5990" i="1"/>
  <c r="L5990" i="1"/>
  <c r="M5990" i="1"/>
  <c r="N5990" i="1"/>
  <c r="O5990" i="1"/>
  <c r="K5991" i="1"/>
  <c r="L5991" i="1"/>
  <c r="M5991" i="1"/>
  <c r="N5991" i="1"/>
  <c r="O5991" i="1"/>
  <c r="K5992" i="1"/>
  <c r="L5992" i="1"/>
  <c r="M5992" i="1"/>
  <c r="N5992" i="1"/>
  <c r="O5992" i="1"/>
  <c r="K5993" i="1"/>
  <c r="L5993" i="1"/>
  <c r="M5993" i="1"/>
  <c r="N5993" i="1"/>
  <c r="O5993" i="1"/>
  <c r="K5994" i="1"/>
  <c r="L5994" i="1"/>
  <c r="M5994" i="1"/>
  <c r="N5994" i="1"/>
  <c r="O5994" i="1"/>
  <c r="K5995" i="1"/>
  <c r="L5995" i="1"/>
  <c r="M5995" i="1"/>
  <c r="N5995" i="1"/>
  <c r="O5995" i="1"/>
  <c r="K5996" i="1"/>
  <c r="L5996" i="1"/>
  <c r="M5996" i="1"/>
  <c r="N5996" i="1"/>
  <c r="O5996" i="1"/>
  <c r="K5997" i="1"/>
  <c r="L5997" i="1"/>
  <c r="M5997" i="1"/>
  <c r="N5997" i="1"/>
  <c r="O5997" i="1"/>
  <c r="K5998" i="1"/>
  <c r="L5998" i="1"/>
  <c r="M5998" i="1"/>
  <c r="N5998" i="1"/>
  <c r="O5998" i="1"/>
  <c r="K5999" i="1"/>
  <c r="L5999" i="1"/>
  <c r="M5999" i="1"/>
  <c r="N5999" i="1"/>
  <c r="O5999" i="1"/>
  <c r="K6000" i="1"/>
  <c r="L6000" i="1"/>
  <c r="M6000" i="1"/>
  <c r="N6000" i="1"/>
  <c r="O6000" i="1"/>
  <c r="K6001" i="1"/>
  <c r="L6001" i="1"/>
  <c r="M6001" i="1"/>
  <c r="N6001" i="1"/>
  <c r="O6001" i="1"/>
  <c r="K6002" i="1"/>
  <c r="L6002" i="1"/>
  <c r="M6002" i="1"/>
  <c r="N6002" i="1"/>
  <c r="O6002" i="1"/>
  <c r="K6003" i="1"/>
  <c r="L6003" i="1"/>
  <c r="M6003" i="1"/>
  <c r="N6003" i="1"/>
  <c r="O6003" i="1"/>
  <c r="K6004" i="1"/>
  <c r="L6004" i="1"/>
  <c r="M6004" i="1"/>
  <c r="N6004" i="1"/>
  <c r="O6004" i="1"/>
  <c r="K6005" i="1"/>
  <c r="L6005" i="1"/>
  <c r="M6005" i="1"/>
  <c r="N6005" i="1"/>
  <c r="O6005" i="1"/>
  <c r="K6006" i="1"/>
  <c r="L6006" i="1"/>
  <c r="M6006" i="1"/>
  <c r="N6006" i="1"/>
  <c r="O6006" i="1"/>
  <c r="K6007" i="1"/>
  <c r="L6007" i="1"/>
  <c r="M6007" i="1"/>
  <c r="N6007" i="1"/>
  <c r="O6007" i="1"/>
  <c r="K6008" i="1"/>
  <c r="L6008" i="1"/>
  <c r="M6008" i="1"/>
  <c r="N6008" i="1"/>
  <c r="O6008" i="1"/>
  <c r="K6009" i="1"/>
  <c r="L6009" i="1"/>
  <c r="M6009" i="1"/>
  <c r="N6009" i="1"/>
  <c r="O6009" i="1"/>
  <c r="K6010" i="1"/>
  <c r="L6010" i="1"/>
  <c r="M6010" i="1"/>
  <c r="N6010" i="1"/>
  <c r="O6010" i="1"/>
  <c r="K6011" i="1"/>
  <c r="L6011" i="1"/>
  <c r="M6011" i="1"/>
  <c r="N6011" i="1"/>
  <c r="O6011" i="1"/>
  <c r="K6012" i="1"/>
  <c r="L6012" i="1"/>
  <c r="M6012" i="1"/>
  <c r="N6012" i="1"/>
  <c r="O6012" i="1"/>
  <c r="K6013" i="1"/>
  <c r="L6013" i="1"/>
  <c r="M6013" i="1"/>
  <c r="N6013" i="1"/>
  <c r="O6013" i="1"/>
  <c r="K6014" i="1"/>
  <c r="L6014" i="1"/>
  <c r="M6014" i="1"/>
  <c r="N6014" i="1"/>
  <c r="O6014" i="1"/>
  <c r="K6015" i="1"/>
  <c r="L6015" i="1"/>
  <c r="M6015" i="1"/>
  <c r="N6015" i="1"/>
  <c r="O6015" i="1"/>
  <c r="K6016" i="1"/>
  <c r="L6016" i="1"/>
  <c r="M6016" i="1"/>
  <c r="N6016" i="1"/>
  <c r="O6016" i="1"/>
  <c r="K6017" i="1"/>
  <c r="L6017" i="1"/>
  <c r="M6017" i="1"/>
  <c r="N6017" i="1"/>
  <c r="O6017" i="1"/>
  <c r="K6018" i="1"/>
  <c r="L6018" i="1"/>
  <c r="M6018" i="1"/>
  <c r="N6018" i="1"/>
  <c r="O6018" i="1"/>
  <c r="K6019" i="1"/>
  <c r="L6019" i="1"/>
  <c r="M6019" i="1"/>
  <c r="N6019" i="1"/>
  <c r="O6019" i="1"/>
  <c r="K6020" i="1"/>
  <c r="L6020" i="1"/>
  <c r="M6020" i="1"/>
  <c r="N6020" i="1"/>
  <c r="O6020" i="1"/>
  <c r="K6021" i="1"/>
  <c r="L6021" i="1"/>
  <c r="M6021" i="1"/>
  <c r="N6021" i="1"/>
  <c r="O6021" i="1"/>
  <c r="K6022" i="1"/>
  <c r="L6022" i="1"/>
  <c r="M6022" i="1"/>
  <c r="N6022" i="1"/>
  <c r="O6022" i="1"/>
  <c r="K6023" i="1"/>
  <c r="L6023" i="1"/>
  <c r="M6023" i="1"/>
  <c r="N6023" i="1"/>
  <c r="O6023" i="1"/>
  <c r="K6024" i="1"/>
  <c r="L6024" i="1"/>
  <c r="M6024" i="1"/>
  <c r="N6024" i="1"/>
  <c r="O6024" i="1"/>
  <c r="K6025" i="1"/>
  <c r="L6025" i="1"/>
  <c r="M6025" i="1"/>
  <c r="N6025" i="1"/>
  <c r="O6025" i="1"/>
  <c r="K6026" i="1"/>
  <c r="L6026" i="1"/>
  <c r="M6026" i="1"/>
  <c r="N6026" i="1"/>
  <c r="O6026" i="1"/>
  <c r="K6027" i="1"/>
  <c r="L6027" i="1"/>
  <c r="M6027" i="1"/>
  <c r="N6027" i="1"/>
  <c r="O6027" i="1"/>
  <c r="K6028" i="1"/>
  <c r="L6028" i="1"/>
  <c r="M6028" i="1"/>
  <c r="N6028" i="1"/>
  <c r="O6028" i="1"/>
  <c r="K6029" i="1"/>
  <c r="L6029" i="1"/>
  <c r="M6029" i="1"/>
  <c r="N6029" i="1"/>
  <c r="O6029" i="1"/>
  <c r="K6030" i="1"/>
  <c r="L6030" i="1"/>
  <c r="M6030" i="1"/>
  <c r="N6030" i="1"/>
  <c r="O6030" i="1"/>
  <c r="K6031" i="1"/>
  <c r="L6031" i="1"/>
  <c r="M6031" i="1"/>
  <c r="N6031" i="1"/>
  <c r="O6031" i="1"/>
  <c r="K6032" i="1"/>
  <c r="L6032" i="1"/>
  <c r="M6032" i="1"/>
  <c r="N6032" i="1"/>
  <c r="O6032" i="1"/>
  <c r="K6033" i="1"/>
  <c r="L6033" i="1"/>
  <c r="M6033" i="1"/>
  <c r="N6033" i="1"/>
  <c r="O6033" i="1"/>
  <c r="K6037" i="1"/>
  <c r="L6037" i="1"/>
  <c r="M6037" i="1"/>
  <c r="N6037" i="1"/>
  <c r="O6037" i="1"/>
  <c r="K6038" i="1"/>
  <c r="L6038" i="1"/>
  <c r="M6038" i="1"/>
  <c r="N6038" i="1"/>
  <c r="O6038" i="1"/>
  <c r="K6039" i="1"/>
  <c r="L6039" i="1"/>
  <c r="M6039" i="1"/>
  <c r="N6039" i="1"/>
  <c r="O6039" i="1"/>
  <c r="K6040" i="1"/>
  <c r="L6040" i="1"/>
  <c r="M6040" i="1"/>
  <c r="N6040" i="1"/>
  <c r="O6040" i="1"/>
  <c r="K6041" i="1"/>
  <c r="L6041" i="1"/>
  <c r="M6041" i="1"/>
  <c r="N6041" i="1"/>
  <c r="O6041" i="1"/>
  <c r="K6042" i="1"/>
  <c r="L6042" i="1"/>
  <c r="M6042" i="1"/>
  <c r="N6042" i="1"/>
  <c r="O6042" i="1"/>
  <c r="K6043" i="1"/>
  <c r="L6043" i="1"/>
  <c r="M6043" i="1"/>
  <c r="N6043" i="1"/>
  <c r="O6043" i="1"/>
  <c r="K6044" i="1"/>
  <c r="L6044" i="1"/>
  <c r="M6044" i="1"/>
  <c r="N6044" i="1"/>
  <c r="O6044" i="1"/>
  <c r="K6045" i="1"/>
  <c r="L6045" i="1"/>
  <c r="M6045" i="1"/>
  <c r="N6045" i="1"/>
  <c r="O6045" i="1"/>
  <c r="K6046" i="1"/>
  <c r="L6046" i="1"/>
  <c r="M6046" i="1"/>
  <c r="N6046" i="1"/>
  <c r="O6046" i="1"/>
  <c r="K6048" i="1"/>
  <c r="L6048" i="1"/>
  <c r="M6048" i="1"/>
  <c r="N6048" i="1"/>
  <c r="O6048" i="1"/>
  <c r="K6049" i="1"/>
  <c r="L6049" i="1"/>
  <c r="M6049" i="1"/>
  <c r="N6049" i="1"/>
  <c r="O6049" i="1"/>
  <c r="K6050" i="1"/>
  <c r="L6050" i="1"/>
  <c r="M6050" i="1"/>
  <c r="N6050" i="1"/>
  <c r="O6050" i="1"/>
  <c r="K6051" i="1"/>
  <c r="L6051" i="1"/>
  <c r="M6051" i="1"/>
  <c r="N6051" i="1"/>
  <c r="O6051" i="1"/>
  <c r="K6052" i="1"/>
  <c r="L6052" i="1"/>
  <c r="M6052" i="1"/>
  <c r="N6052" i="1"/>
  <c r="O6052" i="1"/>
  <c r="K6053" i="1"/>
  <c r="L6053" i="1"/>
  <c r="M6053" i="1"/>
  <c r="N6053" i="1"/>
  <c r="O6053" i="1"/>
  <c r="K6054" i="1"/>
  <c r="L6054" i="1"/>
  <c r="M6054" i="1"/>
  <c r="N6054" i="1"/>
  <c r="O6054" i="1"/>
  <c r="K6056" i="1"/>
  <c r="L6056" i="1"/>
  <c r="M6056" i="1"/>
  <c r="N6056" i="1"/>
  <c r="O6056" i="1"/>
  <c r="K6057" i="1"/>
  <c r="L6057" i="1"/>
  <c r="M6057" i="1"/>
  <c r="N6057" i="1"/>
  <c r="O6057" i="1"/>
  <c r="K6058" i="1"/>
  <c r="L6058" i="1"/>
  <c r="M6058" i="1"/>
  <c r="N6058" i="1"/>
  <c r="O6058" i="1"/>
  <c r="K6059" i="1"/>
  <c r="L6059" i="1"/>
  <c r="M6059" i="1"/>
  <c r="N6059" i="1"/>
  <c r="O6059" i="1"/>
  <c r="K6060" i="1"/>
  <c r="L6060" i="1"/>
  <c r="M6060" i="1"/>
  <c r="N6060" i="1"/>
  <c r="O6060" i="1"/>
  <c r="K6061" i="1"/>
  <c r="L6061" i="1"/>
  <c r="M6061" i="1"/>
  <c r="N6061" i="1"/>
  <c r="O6061" i="1"/>
  <c r="K6062" i="1"/>
  <c r="L6062" i="1"/>
  <c r="M6062" i="1"/>
  <c r="N6062" i="1"/>
  <c r="O6062" i="1"/>
  <c r="K6063" i="1"/>
  <c r="L6063" i="1"/>
  <c r="M6063" i="1"/>
  <c r="N6063" i="1"/>
  <c r="O6063" i="1"/>
  <c r="K6064" i="1"/>
  <c r="L6064" i="1"/>
  <c r="M6064" i="1"/>
  <c r="N6064" i="1"/>
  <c r="O6064" i="1"/>
  <c r="K6066" i="1"/>
  <c r="L6066" i="1"/>
  <c r="M6066" i="1"/>
  <c r="N6066" i="1"/>
  <c r="O6066" i="1"/>
  <c r="K6067" i="1"/>
  <c r="L6067" i="1"/>
  <c r="M6067" i="1"/>
  <c r="N6067" i="1"/>
  <c r="O6067" i="1"/>
  <c r="K6068" i="1"/>
  <c r="L6068" i="1"/>
  <c r="M6068" i="1"/>
  <c r="N6068" i="1"/>
  <c r="O6068" i="1"/>
  <c r="K6069" i="1"/>
  <c r="L6069" i="1"/>
  <c r="M6069" i="1"/>
  <c r="N6069" i="1"/>
  <c r="O6069" i="1"/>
  <c r="K6070" i="1"/>
  <c r="L6070" i="1"/>
  <c r="M6070" i="1"/>
  <c r="N6070" i="1"/>
  <c r="O6070" i="1"/>
  <c r="K6072" i="1"/>
  <c r="L6072" i="1"/>
  <c r="M6072" i="1"/>
  <c r="N6072" i="1"/>
  <c r="O6072" i="1"/>
  <c r="K6073" i="1"/>
  <c r="L6073" i="1"/>
  <c r="M6073" i="1"/>
  <c r="N6073" i="1"/>
  <c r="O6073" i="1"/>
  <c r="K6074" i="1"/>
  <c r="L6074" i="1"/>
  <c r="M6074" i="1"/>
  <c r="N6074" i="1"/>
  <c r="O6074" i="1"/>
  <c r="K6075" i="1"/>
  <c r="L6075" i="1"/>
  <c r="M6075" i="1"/>
  <c r="N6075" i="1"/>
  <c r="O6075" i="1"/>
  <c r="K6076" i="1"/>
  <c r="L6076" i="1"/>
  <c r="M6076" i="1"/>
  <c r="N6076" i="1"/>
  <c r="O6076" i="1"/>
  <c r="K6077" i="1"/>
  <c r="L6077" i="1"/>
  <c r="M6077" i="1"/>
  <c r="N6077" i="1"/>
  <c r="O6077" i="1"/>
  <c r="K6078" i="1"/>
  <c r="L6078" i="1"/>
  <c r="M6078" i="1"/>
  <c r="N6078" i="1"/>
  <c r="O6078" i="1"/>
  <c r="K6079" i="1"/>
  <c r="L6079" i="1"/>
  <c r="M6079" i="1"/>
  <c r="N6079" i="1"/>
  <c r="O6079" i="1"/>
  <c r="K6080" i="1"/>
  <c r="L6080" i="1"/>
  <c r="M6080" i="1"/>
  <c r="N6080" i="1"/>
  <c r="O6080" i="1"/>
  <c r="K6081" i="1"/>
  <c r="L6081" i="1"/>
  <c r="M6081" i="1"/>
  <c r="N6081" i="1"/>
  <c r="O6081" i="1"/>
  <c r="K6082" i="1"/>
  <c r="L6082" i="1"/>
  <c r="M6082" i="1"/>
  <c r="N6082" i="1"/>
  <c r="O6082" i="1"/>
  <c r="K6083" i="1"/>
  <c r="L6083" i="1"/>
  <c r="M6083" i="1"/>
  <c r="N6083" i="1"/>
  <c r="O6083" i="1"/>
  <c r="K6084" i="1"/>
  <c r="L6084" i="1"/>
  <c r="M6084" i="1"/>
  <c r="N6084" i="1"/>
  <c r="O6084" i="1"/>
  <c r="K6085" i="1"/>
  <c r="L6085" i="1"/>
  <c r="M6085" i="1"/>
  <c r="N6085" i="1"/>
  <c r="O6085" i="1"/>
  <c r="K6086" i="1"/>
  <c r="L6086" i="1"/>
  <c r="M6086" i="1"/>
  <c r="N6086" i="1"/>
  <c r="O6086" i="1"/>
  <c r="K6087" i="1"/>
  <c r="L6087" i="1"/>
  <c r="M6087" i="1"/>
  <c r="N6087" i="1"/>
  <c r="O6087" i="1"/>
  <c r="K6088" i="1"/>
  <c r="L6088" i="1"/>
  <c r="M6088" i="1"/>
  <c r="N6088" i="1"/>
  <c r="O6088" i="1"/>
  <c r="K6089" i="1"/>
  <c r="L6089" i="1"/>
  <c r="M6089" i="1"/>
  <c r="N6089" i="1"/>
  <c r="O6089" i="1"/>
  <c r="K6090" i="1"/>
  <c r="L6090" i="1"/>
  <c r="M6090" i="1"/>
  <c r="N6090" i="1"/>
  <c r="O6090" i="1"/>
  <c r="K6091" i="1"/>
  <c r="L6091" i="1"/>
  <c r="M6091" i="1"/>
  <c r="N6091" i="1"/>
  <c r="O6091" i="1"/>
  <c r="K6092" i="1"/>
  <c r="L6092" i="1"/>
  <c r="M6092" i="1"/>
  <c r="N6092" i="1"/>
  <c r="O6092" i="1"/>
  <c r="K6093" i="1"/>
  <c r="L6093" i="1"/>
  <c r="M6093" i="1"/>
  <c r="N6093" i="1"/>
  <c r="O6093" i="1"/>
  <c r="K6094" i="1"/>
  <c r="L6094" i="1"/>
  <c r="M6094" i="1"/>
  <c r="N6094" i="1"/>
  <c r="O6094" i="1"/>
  <c r="K6097" i="1"/>
  <c r="L6097" i="1"/>
  <c r="M6097" i="1"/>
  <c r="N6097" i="1"/>
  <c r="O6097" i="1"/>
  <c r="K6098" i="1"/>
  <c r="L6098" i="1"/>
  <c r="M6098" i="1"/>
  <c r="N6098" i="1"/>
  <c r="O6098" i="1"/>
  <c r="K6099" i="1"/>
  <c r="L6099" i="1"/>
  <c r="M6099" i="1"/>
  <c r="N6099" i="1"/>
  <c r="O6099" i="1"/>
  <c r="K6100" i="1"/>
  <c r="L6100" i="1"/>
  <c r="M6100" i="1"/>
  <c r="N6100" i="1"/>
  <c r="O6100" i="1"/>
  <c r="K6101" i="1"/>
  <c r="L6101" i="1"/>
  <c r="M6101" i="1"/>
  <c r="N6101" i="1"/>
  <c r="O6101" i="1"/>
  <c r="K6102" i="1"/>
  <c r="L6102" i="1"/>
  <c r="M6102" i="1"/>
  <c r="N6102" i="1"/>
  <c r="O6102" i="1"/>
  <c r="K6103" i="1"/>
  <c r="L6103" i="1"/>
  <c r="M6103" i="1"/>
  <c r="N6103" i="1"/>
  <c r="O6103" i="1"/>
  <c r="K6104" i="1"/>
  <c r="L6104" i="1"/>
  <c r="M6104" i="1"/>
  <c r="N6104" i="1"/>
  <c r="O6104" i="1"/>
  <c r="K6105" i="1"/>
  <c r="L6105" i="1"/>
  <c r="M6105" i="1"/>
  <c r="N6105" i="1"/>
  <c r="O6105" i="1"/>
  <c r="K6106" i="1"/>
  <c r="L6106" i="1"/>
  <c r="M6106" i="1"/>
  <c r="N6106" i="1"/>
  <c r="O6106" i="1"/>
  <c r="K6108" i="1"/>
  <c r="L6108" i="1"/>
  <c r="M6108" i="1"/>
  <c r="N6108" i="1"/>
  <c r="O6108" i="1"/>
  <c r="K6109" i="1"/>
  <c r="L6109" i="1"/>
  <c r="M6109" i="1"/>
  <c r="N6109" i="1"/>
  <c r="O6109" i="1"/>
  <c r="K6110" i="1"/>
  <c r="L6110" i="1"/>
  <c r="M6110" i="1"/>
  <c r="N6110" i="1"/>
  <c r="O6110" i="1"/>
  <c r="K6111" i="1"/>
  <c r="L6111" i="1"/>
  <c r="M6111" i="1"/>
  <c r="N6111" i="1"/>
  <c r="O6111" i="1"/>
  <c r="K6112" i="1"/>
  <c r="L6112" i="1"/>
  <c r="M6112" i="1"/>
  <c r="N6112" i="1"/>
  <c r="O6112" i="1"/>
  <c r="K6113" i="1"/>
  <c r="L6113" i="1"/>
  <c r="M6113" i="1"/>
  <c r="N6113" i="1"/>
  <c r="O6113" i="1"/>
  <c r="K6114" i="1"/>
  <c r="L6114" i="1"/>
  <c r="M6114" i="1"/>
  <c r="N6114" i="1"/>
  <c r="O6114" i="1"/>
  <c r="K6116" i="1"/>
  <c r="L6116" i="1"/>
  <c r="M6116" i="1"/>
  <c r="N6116" i="1"/>
  <c r="O6116" i="1"/>
  <c r="K6117" i="1"/>
  <c r="L6117" i="1"/>
  <c r="M6117" i="1"/>
  <c r="N6117" i="1"/>
  <c r="O6117" i="1"/>
  <c r="K6118" i="1"/>
  <c r="L6118" i="1"/>
  <c r="M6118" i="1"/>
  <c r="N6118" i="1"/>
  <c r="O6118" i="1"/>
  <c r="K6119" i="1"/>
  <c r="L6119" i="1"/>
  <c r="M6119" i="1"/>
  <c r="N6119" i="1"/>
  <c r="O6119" i="1"/>
  <c r="K6120" i="1"/>
  <c r="L6120" i="1"/>
  <c r="M6120" i="1"/>
  <c r="N6120" i="1"/>
  <c r="O6120" i="1"/>
  <c r="K6121" i="1"/>
  <c r="L6121" i="1"/>
  <c r="M6121" i="1"/>
  <c r="N6121" i="1"/>
  <c r="O6121" i="1"/>
  <c r="K6122" i="1"/>
  <c r="L6122" i="1"/>
  <c r="M6122" i="1"/>
  <c r="N6122" i="1"/>
  <c r="O6122" i="1"/>
  <c r="K6123" i="1"/>
  <c r="L6123" i="1"/>
  <c r="M6123" i="1"/>
  <c r="N6123" i="1"/>
  <c r="O6123" i="1"/>
  <c r="K6124" i="1"/>
  <c r="L6124" i="1"/>
  <c r="M6124" i="1"/>
  <c r="N6124" i="1"/>
  <c r="O6124" i="1"/>
  <c r="K6125" i="1"/>
  <c r="L6125" i="1"/>
  <c r="M6125" i="1"/>
  <c r="N6125" i="1"/>
  <c r="O6125" i="1"/>
  <c r="K6126" i="1"/>
  <c r="L6126" i="1"/>
  <c r="M6126" i="1"/>
  <c r="N6126" i="1"/>
  <c r="O6126" i="1"/>
  <c r="K6128" i="1"/>
  <c r="L6128" i="1"/>
  <c r="M6128" i="1"/>
  <c r="N6128" i="1"/>
  <c r="O6128" i="1"/>
  <c r="K6129" i="1"/>
  <c r="L6129" i="1"/>
  <c r="M6129" i="1"/>
  <c r="N6129" i="1"/>
  <c r="O6129" i="1"/>
  <c r="K6130" i="1"/>
  <c r="L6130" i="1"/>
  <c r="M6130" i="1"/>
  <c r="N6130" i="1"/>
  <c r="O6130" i="1"/>
  <c r="K6131" i="1"/>
  <c r="L6131" i="1"/>
  <c r="M6131" i="1"/>
  <c r="N6131" i="1"/>
  <c r="O6131" i="1"/>
  <c r="K6132" i="1"/>
  <c r="L6132" i="1"/>
  <c r="M6132" i="1"/>
  <c r="N6132" i="1"/>
  <c r="O6132" i="1"/>
  <c r="K6133" i="1"/>
  <c r="L6133" i="1"/>
  <c r="M6133" i="1"/>
  <c r="N6133" i="1"/>
  <c r="O6133" i="1"/>
  <c r="K6134" i="1"/>
  <c r="L6134" i="1"/>
  <c r="M6134" i="1"/>
  <c r="N6134" i="1"/>
  <c r="O6134" i="1"/>
  <c r="K6135" i="1"/>
  <c r="L6135" i="1"/>
  <c r="M6135" i="1"/>
  <c r="N6135" i="1"/>
  <c r="O6135" i="1"/>
  <c r="K6136" i="1"/>
  <c r="L6136" i="1"/>
  <c r="M6136" i="1"/>
  <c r="N6136" i="1"/>
  <c r="O6136" i="1"/>
  <c r="K6137" i="1"/>
  <c r="L6137" i="1"/>
  <c r="M6137" i="1"/>
  <c r="N6137" i="1"/>
  <c r="O6137" i="1"/>
  <c r="K6138" i="1"/>
  <c r="L6138" i="1"/>
  <c r="M6138" i="1"/>
  <c r="N6138" i="1"/>
  <c r="O6138" i="1"/>
  <c r="K6140" i="1"/>
  <c r="L6140" i="1"/>
  <c r="M6140" i="1"/>
  <c r="N6140" i="1"/>
  <c r="O6140" i="1"/>
  <c r="K6141" i="1"/>
  <c r="L6141" i="1"/>
  <c r="M6141" i="1"/>
  <c r="N6141" i="1"/>
  <c r="O6141" i="1"/>
  <c r="K6142" i="1"/>
  <c r="L6142" i="1"/>
  <c r="M6142" i="1"/>
  <c r="N6142" i="1"/>
  <c r="O6142" i="1"/>
  <c r="K6143" i="1"/>
  <c r="L6143" i="1"/>
  <c r="M6143" i="1"/>
  <c r="N6143" i="1"/>
  <c r="O6143" i="1"/>
  <c r="K6144" i="1"/>
  <c r="L6144" i="1"/>
  <c r="M6144" i="1"/>
  <c r="N6144" i="1"/>
  <c r="O6144" i="1"/>
  <c r="K6146" i="1"/>
  <c r="L6146" i="1"/>
  <c r="M6146" i="1"/>
  <c r="N6146" i="1"/>
  <c r="O6146" i="1"/>
  <c r="K6147" i="1"/>
  <c r="L6147" i="1"/>
  <c r="M6147" i="1"/>
  <c r="N6147" i="1"/>
  <c r="O6147" i="1"/>
  <c r="K6148" i="1"/>
  <c r="L6148" i="1"/>
  <c r="M6148" i="1"/>
  <c r="N6148" i="1"/>
  <c r="O6148" i="1"/>
  <c r="K6149" i="1"/>
  <c r="L6149" i="1"/>
  <c r="M6149" i="1"/>
  <c r="N6149" i="1"/>
  <c r="O6149" i="1"/>
  <c r="K6150" i="1"/>
  <c r="L6150" i="1"/>
  <c r="M6150" i="1"/>
  <c r="N6150" i="1"/>
  <c r="O6150" i="1"/>
  <c r="K6151" i="1"/>
  <c r="L6151" i="1"/>
  <c r="M6151" i="1"/>
  <c r="N6151" i="1"/>
  <c r="O6151" i="1"/>
  <c r="K6152" i="1"/>
  <c r="L6152" i="1"/>
  <c r="M6152" i="1"/>
  <c r="N6152" i="1"/>
  <c r="O6152" i="1"/>
  <c r="K6153" i="1"/>
  <c r="L6153" i="1"/>
  <c r="M6153" i="1"/>
  <c r="N6153" i="1"/>
  <c r="O6153" i="1"/>
  <c r="K6154" i="1"/>
  <c r="L6154" i="1"/>
  <c r="M6154" i="1"/>
  <c r="N6154" i="1"/>
  <c r="O6154" i="1"/>
  <c r="K6155" i="1"/>
  <c r="L6155" i="1"/>
  <c r="M6155" i="1"/>
  <c r="N6155" i="1"/>
  <c r="O6155" i="1"/>
  <c r="K6156" i="1"/>
  <c r="L6156" i="1"/>
  <c r="M6156" i="1"/>
  <c r="N6156" i="1"/>
  <c r="O6156" i="1"/>
  <c r="K6157" i="1"/>
  <c r="L6157" i="1"/>
  <c r="M6157" i="1"/>
  <c r="N6157" i="1"/>
  <c r="O6157" i="1"/>
  <c r="K6158" i="1"/>
  <c r="L6158" i="1"/>
  <c r="M6158" i="1"/>
  <c r="N6158" i="1"/>
  <c r="O6158" i="1"/>
  <c r="K6159" i="1"/>
  <c r="L6159" i="1"/>
  <c r="M6159" i="1"/>
  <c r="N6159" i="1"/>
  <c r="O6159" i="1"/>
  <c r="K6160" i="1"/>
  <c r="L6160" i="1"/>
  <c r="M6160" i="1"/>
  <c r="N6160" i="1"/>
  <c r="O6160" i="1"/>
  <c r="K6161" i="1"/>
  <c r="L6161" i="1"/>
  <c r="M6161" i="1"/>
  <c r="N6161" i="1"/>
  <c r="O6161" i="1"/>
  <c r="K6162" i="1"/>
  <c r="L6162" i="1"/>
  <c r="M6162" i="1"/>
  <c r="N6162" i="1"/>
  <c r="O6162" i="1"/>
  <c r="K6163" i="1"/>
  <c r="L6163" i="1"/>
  <c r="M6163" i="1"/>
  <c r="N6163" i="1"/>
  <c r="O6163" i="1"/>
  <c r="K6164" i="1"/>
  <c r="L6164" i="1"/>
  <c r="M6164" i="1"/>
  <c r="N6164" i="1"/>
  <c r="O6164" i="1"/>
  <c r="K6165" i="1"/>
  <c r="L6165" i="1"/>
  <c r="M6165" i="1"/>
  <c r="N6165" i="1"/>
  <c r="O6165" i="1"/>
  <c r="K6166" i="1"/>
  <c r="L6166" i="1"/>
  <c r="M6166" i="1"/>
  <c r="N6166" i="1"/>
  <c r="O6166" i="1"/>
  <c r="K6167" i="1"/>
  <c r="L6167" i="1"/>
  <c r="M6167" i="1"/>
  <c r="N6167" i="1"/>
  <c r="O6167" i="1"/>
  <c r="K6168" i="1"/>
  <c r="L6168" i="1"/>
  <c r="M6168" i="1"/>
  <c r="N6168" i="1"/>
  <c r="O6168" i="1"/>
  <c r="K6172" i="1"/>
  <c r="L6172" i="1"/>
  <c r="M6172" i="1"/>
  <c r="N6172" i="1"/>
  <c r="O6172" i="1"/>
  <c r="K6173" i="1"/>
  <c r="L6173" i="1"/>
  <c r="M6173" i="1"/>
  <c r="N6173" i="1"/>
  <c r="O6173" i="1"/>
  <c r="K6174" i="1"/>
  <c r="L6174" i="1"/>
  <c r="M6174" i="1"/>
  <c r="N6174" i="1"/>
  <c r="O6174" i="1"/>
  <c r="K6175" i="1"/>
  <c r="L6175" i="1"/>
  <c r="M6175" i="1"/>
  <c r="N6175" i="1"/>
  <c r="O6175" i="1"/>
  <c r="K6176" i="1"/>
  <c r="L6176" i="1"/>
  <c r="M6176" i="1"/>
  <c r="N6176" i="1"/>
  <c r="O6176" i="1"/>
  <c r="K6177" i="1"/>
  <c r="L6177" i="1"/>
  <c r="M6177" i="1"/>
  <c r="N6177" i="1"/>
  <c r="O6177" i="1"/>
  <c r="K6178" i="1"/>
  <c r="L6178" i="1"/>
  <c r="M6178" i="1"/>
  <c r="N6178" i="1"/>
  <c r="O6178" i="1"/>
  <c r="K6179" i="1"/>
  <c r="L6179" i="1"/>
  <c r="M6179" i="1"/>
  <c r="N6179" i="1"/>
  <c r="O6179" i="1"/>
  <c r="K6180" i="1"/>
  <c r="L6180" i="1"/>
  <c r="M6180" i="1"/>
  <c r="N6180" i="1"/>
  <c r="O6180" i="1"/>
  <c r="K6181" i="1"/>
  <c r="L6181" i="1"/>
  <c r="M6181" i="1"/>
  <c r="N6181" i="1"/>
  <c r="O6181" i="1"/>
  <c r="K6182" i="1"/>
  <c r="L6182" i="1"/>
  <c r="M6182" i="1"/>
  <c r="N6182" i="1"/>
  <c r="O6182" i="1"/>
  <c r="K6183" i="1"/>
  <c r="L6183" i="1"/>
  <c r="M6183" i="1"/>
  <c r="N6183" i="1"/>
  <c r="O6183" i="1"/>
  <c r="K6184" i="1"/>
  <c r="L6184" i="1"/>
  <c r="M6184" i="1"/>
  <c r="N6184" i="1"/>
  <c r="O6184" i="1"/>
  <c r="K6185" i="1"/>
  <c r="L6185" i="1"/>
  <c r="M6185" i="1"/>
  <c r="N6185" i="1"/>
  <c r="O6185" i="1"/>
  <c r="K6186" i="1"/>
  <c r="L6186" i="1"/>
  <c r="M6186" i="1"/>
  <c r="N6186" i="1"/>
  <c r="O6186" i="1"/>
  <c r="K6187" i="1"/>
  <c r="L6187" i="1"/>
  <c r="M6187" i="1"/>
  <c r="N6187" i="1"/>
  <c r="O6187" i="1"/>
  <c r="K6188" i="1"/>
  <c r="L6188" i="1"/>
  <c r="M6188" i="1"/>
  <c r="N6188" i="1"/>
  <c r="O6188" i="1"/>
  <c r="K6189" i="1"/>
  <c r="L6189" i="1"/>
  <c r="M6189" i="1"/>
  <c r="N6189" i="1"/>
  <c r="O6189" i="1"/>
  <c r="K6190" i="1"/>
  <c r="L6190" i="1"/>
  <c r="M6190" i="1"/>
  <c r="N6190" i="1"/>
  <c r="O6190" i="1"/>
  <c r="K6193" i="1"/>
  <c r="L6193" i="1"/>
  <c r="M6193" i="1"/>
  <c r="N6193" i="1"/>
  <c r="O6193" i="1"/>
  <c r="K6194" i="1"/>
  <c r="L6194" i="1"/>
  <c r="M6194" i="1"/>
  <c r="N6194" i="1"/>
  <c r="O6194" i="1"/>
  <c r="K6195" i="1"/>
  <c r="L6195" i="1"/>
  <c r="M6195" i="1"/>
  <c r="N6195" i="1"/>
  <c r="O6195" i="1"/>
  <c r="K6196" i="1"/>
  <c r="L6196" i="1"/>
  <c r="M6196" i="1"/>
  <c r="N6196" i="1"/>
  <c r="O6196" i="1"/>
  <c r="K6197" i="1"/>
  <c r="L6197" i="1"/>
  <c r="M6197" i="1"/>
  <c r="N6197" i="1"/>
  <c r="O6197" i="1"/>
  <c r="K6198" i="1"/>
  <c r="L6198" i="1"/>
  <c r="M6198" i="1"/>
  <c r="N6198" i="1"/>
  <c r="O6198" i="1"/>
  <c r="K6199" i="1"/>
  <c r="L6199" i="1"/>
  <c r="M6199" i="1"/>
  <c r="N6199" i="1"/>
  <c r="O6199" i="1"/>
  <c r="K6200" i="1"/>
  <c r="L6200" i="1"/>
  <c r="M6200" i="1"/>
  <c r="N6200" i="1"/>
  <c r="O6200" i="1"/>
  <c r="K6201" i="1"/>
  <c r="L6201" i="1"/>
  <c r="M6201" i="1"/>
  <c r="N6201" i="1"/>
  <c r="O6201" i="1"/>
  <c r="K6202" i="1"/>
  <c r="L6202" i="1"/>
  <c r="M6202" i="1"/>
  <c r="N6202" i="1"/>
  <c r="O6202" i="1"/>
  <c r="K6203" i="1"/>
  <c r="L6203" i="1"/>
  <c r="M6203" i="1"/>
  <c r="N6203" i="1"/>
  <c r="O6203" i="1"/>
  <c r="K6204" i="1"/>
  <c r="L6204" i="1"/>
  <c r="M6204" i="1"/>
  <c r="N6204" i="1"/>
  <c r="O6204" i="1"/>
  <c r="K6205" i="1"/>
  <c r="L6205" i="1"/>
  <c r="M6205" i="1"/>
  <c r="N6205" i="1"/>
  <c r="O6205" i="1"/>
  <c r="K6208" i="1"/>
  <c r="L6208" i="1"/>
  <c r="M6208" i="1"/>
  <c r="N6208" i="1"/>
  <c r="O6208" i="1"/>
  <c r="K6209" i="1"/>
  <c r="L6209" i="1"/>
  <c r="M6209" i="1"/>
  <c r="N6209" i="1"/>
  <c r="O6209" i="1"/>
  <c r="K6210" i="1"/>
  <c r="L6210" i="1"/>
  <c r="M6210" i="1"/>
  <c r="N6210" i="1"/>
  <c r="O6210" i="1"/>
  <c r="K6211" i="1"/>
  <c r="L6211" i="1"/>
  <c r="M6211" i="1"/>
  <c r="N6211" i="1"/>
  <c r="O6211" i="1"/>
  <c r="K6212" i="1"/>
  <c r="L6212" i="1"/>
  <c r="M6212" i="1"/>
  <c r="N6212" i="1"/>
  <c r="O6212" i="1"/>
  <c r="K6213" i="1"/>
  <c r="L6213" i="1"/>
  <c r="M6213" i="1"/>
  <c r="N6213" i="1"/>
  <c r="O6213" i="1"/>
  <c r="K6214" i="1"/>
  <c r="L6214" i="1"/>
  <c r="M6214" i="1"/>
  <c r="N6214" i="1"/>
  <c r="O6214" i="1"/>
  <c r="K6215" i="1"/>
  <c r="L6215" i="1"/>
  <c r="M6215" i="1"/>
  <c r="N6215" i="1"/>
  <c r="O6215" i="1"/>
  <c r="K6216" i="1"/>
  <c r="L6216" i="1"/>
  <c r="M6216" i="1"/>
  <c r="N6216" i="1"/>
  <c r="O6216" i="1"/>
  <c r="K6217" i="1"/>
  <c r="L6217" i="1"/>
  <c r="M6217" i="1"/>
  <c r="N6217" i="1"/>
  <c r="O6217" i="1"/>
  <c r="K6218" i="1"/>
  <c r="L6218" i="1"/>
  <c r="M6218" i="1"/>
  <c r="N6218" i="1"/>
  <c r="O6218" i="1"/>
  <c r="K6219" i="1"/>
  <c r="L6219" i="1"/>
  <c r="M6219" i="1"/>
  <c r="N6219" i="1"/>
  <c r="O6219" i="1"/>
  <c r="K6222" i="1"/>
  <c r="L6222" i="1"/>
  <c r="M6222" i="1"/>
  <c r="N6222" i="1"/>
  <c r="O6222" i="1"/>
  <c r="K6223" i="1"/>
  <c r="L6223" i="1"/>
  <c r="M6223" i="1"/>
  <c r="N6223" i="1"/>
  <c r="O6223" i="1"/>
  <c r="K6224" i="1"/>
  <c r="L6224" i="1"/>
  <c r="M6224" i="1"/>
  <c r="N6224" i="1"/>
  <c r="O6224" i="1"/>
  <c r="K6225" i="1"/>
  <c r="L6225" i="1"/>
  <c r="M6225" i="1"/>
  <c r="N6225" i="1"/>
  <c r="O6225" i="1"/>
  <c r="K6226" i="1"/>
  <c r="L6226" i="1"/>
  <c r="M6226" i="1"/>
  <c r="N6226" i="1"/>
  <c r="O6226" i="1"/>
  <c r="K6227" i="1"/>
  <c r="L6227" i="1"/>
  <c r="M6227" i="1"/>
  <c r="N6227" i="1"/>
  <c r="O6227" i="1"/>
  <c r="K6228" i="1"/>
  <c r="L6228" i="1"/>
  <c r="M6228" i="1"/>
  <c r="N6228" i="1"/>
  <c r="O6228" i="1"/>
  <c r="K6229" i="1"/>
  <c r="L6229" i="1"/>
  <c r="M6229" i="1"/>
  <c r="N6229" i="1"/>
  <c r="O6229" i="1"/>
  <c r="K6230" i="1"/>
  <c r="L6230" i="1"/>
  <c r="M6230" i="1"/>
  <c r="N6230" i="1"/>
  <c r="O6230" i="1"/>
  <c r="K6231" i="1"/>
  <c r="L6231" i="1"/>
  <c r="M6231" i="1"/>
  <c r="N6231" i="1"/>
  <c r="O6231" i="1"/>
  <c r="K6232" i="1"/>
  <c r="L6232" i="1"/>
  <c r="M6232" i="1"/>
  <c r="N6232" i="1"/>
  <c r="O6232" i="1"/>
  <c r="K6233" i="1"/>
  <c r="L6233" i="1"/>
  <c r="M6233" i="1"/>
  <c r="N6233" i="1"/>
  <c r="O6233" i="1"/>
  <c r="K6234" i="1"/>
  <c r="L6234" i="1"/>
  <c r="M6234" i="1"/>
  <c r="N6234" i="1"/>
  <c r="O6234" i="1"/>
  <c r="K6236" i="1"/>
  <c r="L6236" i="1"/>
  <c r="M6236" i="1"/>
  <c r="N6236" i="1"/>
  <c r="O6236" i="1"/>
  <c r="K6237" i="1"/>
  <c r="L6237" i="1"/>
  <c r="M6237" i="1"/>
  <c r="N6237" i="1"/>
  <c r="O6237" i="1"/>
  <c r="K6238" i="1"/>
  <c r="L6238" i="1"/>
  <c r="M6238" i="1"/>
  <c r="N6238" i="1"/>
  <c r="O6238" i="1"/>
  <c r="K6239" i="1"/>
  <c r="L6239" i="1"/>
  <c r="M6239" i="1"/>
  <c r="N6239" i="1"/>
  <c r="O6239" i="1"/>
  <c r="K6240" i="1"/>
  <c r="L6240" i="1"/>
  <c r="M6240" i="1"/>
  <c r="N6240" i="1"/>
  <c r="O6240" i="1"/>
  <c r="K6241" i="1"/>
  <c r="L6241" i="1"/>
  <c r="M6241" i="1"/>
  <c r="N6241" i="1"/>
  <c r="O6241" i="1"/>
  <c r="K6242" i="1"/>
  <c r="L6242" i="1"/>
  <c r="M6242" i="1"/>
  <c r="N6242" i="1"/>
  <c r="O6242" i="1"/>
  <c r="K6243" i="1"/>
  <c r="L6243" i="1"/>
  <c r="M6243" i="1"/>
  <c r="N6243" i="1"/>
  <c r="O6243" i="1"/>
  <c r="K6244" i="1"/>
  <c r="L6244" i="1"/>
  <c r="M6244" i="1"/>
  <c r="N6244" i="1"/>
  <c r="O6244" i="1"/>
  <c r="K6245" i="1"/>
  <c r="L6245" i="1"/>
  <c r="M6245" i="1"/>
  <c r="N6245" i="1"/>
  <c r="O6245" i="1"/>
  <c r="K6246" i="1"/>
  <c r="L6246" i="1"/>
  <c r="M6246" i="1"/>
  <c r="N6246" i="1"/>
  <c r="O6246" i="1"/>
  <c r="K6247" i="1"/>
  <c r="L6247" i="1"/>
  <c r="M6247" i="1"/>
  <c r="N6247" i="1"/>
  <c r="O6247" i="1"/>
  <c r="K6248" i="1"/>
  <c r="L6248" i="1"/>
  <c r="M6248" i="1"/>
  <c r="N6248" i="1"/>
  <c r="O6248" i="1"/>
  <c r="K6249" i="1"/>
  <c r="L6249" i="1"/>
  <c r="M6249" i="1"/>
  <c r="N6249" i="1"/>
  <c r="O6249" i="1"/>
  <c r="K6250" i="1"/>
  <c r="L6250" i="1"/>
  <c r="M6250" i="1"/>
  <c r="N6250" i="1"/>
  <c r="O6250" i="1"/>
  <c r="K6251" i="1"/>
  <c r="L6251" i="1"/>
  <c r="M6251" i="1"/>
  <c r="N6251" i="1"/>
  <c r="O6251" i="1"/>
  <c r="K6253" i="1"/>
  <c r="L6253" i="1"/>
  <c r="M6253" i="1"/>
  <c r="N6253" i="1"/>
  <c r="O6253" i="1"/>
  <c r="K6254" i="1"/>
  <c r="L6254" i="1"/>
  <c r="M6254" i="1"/>
  <c r="N6254" i="1"/>
  <c r="O6254" i="1"/>
  <c r="K6255" i="1"/>
  <c r="L6255" i="1"/>
  <c r="M6255" i="1"/>
  <c r="N6255" i="1"/>
  <c r="O6255" i="1"/>
  <c r="K6256" i="1"/>
  <c r="L6256" i="1"/>
  <c r="M6256" i="1"/>
  <c r="N6256" i="1"/>
  <c r="O6256" i="1"/>
  <c r="K6257" i="1"/>
  <c r="L6257" i="1"/>
  <c r="M6257" i="1"/>
  <c r="N6257" i="1"/>
  <c r="O6257" i="1"/>
  <c r="K6258" i="1"/>
  <c r="L6258" i="1"/>
  <c r="M6258" i="1"/>
  <c r="N6258" i="1"/>
  <c r="O6258" i="1"/>
  <c r="K6259" i="1"/>
  <c r="L6259" i="1"/>
  <c r="M6259" i="1"/>
  <c r="N6259" i="1"/>
  <c r="O6259" i="1"/>
  <c r="K6260" i="1"/>
  <c r="L6260" i="1"/>
  <c r="M6260" i="1"/>
  <c r="N6260" i="1"/>
  <c r="O6260" i="1"/>
  <c r="K6261" i="1"/>
  <c r="L6261" i="1"/>
  <c r="M6261" i="1"/>
  <c r="N6261" i="1"/>
  <c r="O6261" i="1"/>
  <c r="K6262" i="1"/>
  <c r="L6262" i="1"/>
  <c r="M6262" i="1"/>
  <c r="N6262" i="1"/>
  <c r="O6262" i="1"/>
  <c r="K6263" i="1"/>
  <c r="L6263" i="1"/>
  <c r="M6263" i="1"/>
  <c r="N6263" i="1"/>
  <c r="O6263" i="1"/>
  <c r="K6264" i="1"/>
  <c r="L6264" i="1"/>
  <c r="M6264" i="1"/>
  <c r="N6264" i="1"/>
  <c r="O6264" i="1"/>
  <c r="K6266" i="1"/>
  <c r="L6266" i="1"/>
  <c r="M6266" i="1"/>
  <c r="N6266" i="1"/>
  <c r="O6266" i="1"/>
  <c r="K6267" i="1"/>
  <c r="L6267" i="1"/>
  <c r="M6267" i="1"/>
  <c r="N6267" i="1"/>
  <c r="O6267" i="1"/>
  <c r="K6268" i="1"/>
  <c r="L6268" i="1"/>
  <c r="M6268" i="1"/>
  <c r="N6268" i="1"/>
  <c r="O6268" i="1"/>
  <c r="K6269" i="1"/>
  <c r="L6269" i="1"/>
  <c r="M6269" i="1"/>
  <c r="N6269" i="1"/>
  <c r="O6269" i="1"/>
  <c r="K6270" i="1"/>
  <c r="L6270" i="1"/>
  <c r="M6270" i="1"/>
  <c r="N6270" i="1"/>
  <c r="O6270" i="1"/>
  <c r="K6271" i="1"/>
  <c r="L6271" i="1"/>
  <c r="M6271" i="1"/>
  <c r="N6271" i="1"/>
  <c r="O6271" i="1"/>
  <c r="K6272" i="1"/>
  <c r="L6272" i="1"/>
  <c r="M6272" i="1"/>
  <c r="N6272" i="1"/>
  <c r="O6272" i="1"/>
  <c r="K6273" i="1"/>
  <c r="L6273" i="1"/>
  <c r="M6273" i="1"/>
  <c r="N6273" i="1"/>
  <c r="O6273" i="1"/>
  <c r="K6274" i="1"/>
  <c r="L6274" i="1"/>
  <c r="M6274" i="1"/>
  <c r="N6274" i="1"/>
  <c r="O6274" i="1"/>
  <c r="K6275" i="1"/>
  <c r="L6275" i="1"/>
  <c r="M6275" i="1"/>
  <c r="N6275" i="1"/>
  <c r="O6275" i="1"/>
  <c r="K6276" i="1"/>
  <c r="L6276" i="1"/>
  <c r="M6276" i="1"/>
  <c r="N6276" i="1"/>
  <c r="O6276" i="1"/>
  <c r="K6277" i="1"/>
  <c r="L6277" i="1"/>
  <c r="M6277" i="1"/>
  <c r="N6277" i="1"/>
  <c r="O6277" i="1"/>
  <c r="K6279" i="1"/>
  <c r="L6279" i="1"/>
  <c r="M6279" i="1"/>
  <c r="N6279" i="1"/>
  <c r="O6279" i="1"/>
  <c r="K6280" i="1"/>
  <c r="L6280" i="1"/>
  <c r="M6280" i="1"/>
  <c r="N6280" i="1"/>
  <c r="O6280" i="1"/>
  <c r="K6281" i="1"/>
  <c r="L6281" i="1"/>
  <c r="M6281" i="1"/>
  <c r="N6281" i="1"/>
  <c r="O6281" i="1"/>
  <c r="K6282" i="1"/>
  <c r="L6282" i="1"/>
  <c r="M6282" i="1"/>
  <c r="N6282" i="1"/>
  <c r="O6282" i="1"/>
  <c r="K6283" i="1"/>
  <c r="L6283" i="1"/>
  <c r="M6283" i="1"/>
  <c r="N6283" i="1"/>
  <c r="O6283" i="1"/>
  <c r="K6284" i="1"/>
  <c r="L6284" i="1"/>
  <c r="M6284" i="1"/>
  <c r="N6284" i="1"/>
  <c r="O6284" i="1"/>
  <c r="K6285" i="1"/>
  <c r="L6285" i="1"/>
  <c r="M6285" i="1"/>
  <c r="N6285" i="1"/>
  <c r="O6285" i="1"/>
  <c r="K6286" i="1"/>
  <c r="L6286" i="1"/>
  <c r="M6286" i="1"/>
  <c r="N6286" i="1"/>
  <c r="O6286" i="1"/>
  <c r="K6287" i="1"/>
  <c r="L6287" i="1"/>
  <c r="M6287" i="1"/>
  <c r="N6287" i="1"/>
  <c r="O6287" i="1"/>
  <c r="K6288" i="1"/>
  <c r="L6288" i="1"/>
  <c r="M6288" i="1"/>
  <c r="N6288" i="1"/>
  <c r="O6288" i="1"/>
  <c r="K6289" i="1"/>
  <c r="L6289" i="1"/>
  <c r="M6289" i="1"/>
  <c r="N6289" i="1"/>
  <c r="O6289" i="1"/>
  <c r="K6290" i="1"/>
  <c r="L6290" i="1"/>
  <c r="M6290" i="1"/>
  <c r="N6290" i="1"/>
  <c r="O6290" i="1"/>
  <c r="K6292" i="1"/>
  <c r="L6292" i="1"/>
  <c r="M6292" i="1"/>
  <c r="N6292" i="1"/>
  <c r="O6292" i="1"/>
  <c r="K6293" i="1"/>
  <c r="L6293" i="1"/>
  <c r="M6293" i="1"/>
  <c r="N6293" i="1"/>
  <c r="O6293" i="1"/>
  <c r="K6294" i="1"/>
  <c r="L6294" i="1"/>
  <c r="M6294" i="1"/>
  <c r="N6294" i="1"/>
  <c r="O6294" i="1"/>
  <c r="K6295" i="1"/>
  <c r="L6295" i="1"/>
  <c r="M6295" i="1"/>
  <c r="N6295" i="1"/>
  <c r="O6295" i="1"/>
  <c r="K6296" i="1"/>
  <c r="L6296" i="1"/>
  <c r="M6296" i="1"/>
  <c r="N6296" i="1"/>
  <c r="O6296" i="1"/>
  <c r="K6297" i="1"/>
  <c r="L6297" i="1"/>
  <c r="M6297" i="1"/>
  <c r="N6297" i="1"/>
  <c r="O6297" i="1"/>
  <c r="K6298" i="1"/>
  <c r="L6298" i="1"/>
  <c r="M6298" i="1"/>
  <c r="N6298" i="1"/>
  <c r="O6298" i="1"/>
  <c r="K6299" i="1"/>
  <c r="L6299" i="1"/>
  <c r="M6299" i="1"/>
  <c r="N6299" i="1"/>
  <c r="O6299" i="1"/>
  <c r="K6300" i="1"/>
  <c r="L6300" i="1"/>
  <c r="M6300" i="1"/>
  <c r="N6300" i="1"/>
  <c r="O6300" i="1"/>
  <c r="K6301" i="1"/>
  <c r="L6301" i="1"/>
  <c r="M6301" i="1"/>
  <c r="N6301" i="1"/>
  <c r="O6301" i="1"/>
  <c r="K6302" i="1"/>
  <c r="L6302" i="1"/>
  <c r="M6302" i="1"/>
  <c r="N6302" i="1"/>
  <c r="O6302" i="1"/>
  <c r="K6303" i="1"/>
  <c r="L6303" i="1"/>
  <c r="M6303" i="1"/>
  <c r="N6303" i="1"/>
  <c r="O6303" i="1"/>
  <c r="K6304" i="1"/>
  <c r="L6304" i="1"/>
  <c r="M6304" i="1"/>
  <c r="N6304" i="1"/>
  <c r="O6304" i="1"/>
  <c r="K6306" i="1"/>
  <c r="L6306" i="1"/>
  <c r="M6306" i="1"/>
  <c r="N6306" i="1"/>
  <c r="O6306" i="1"/>
  <c r="K6307" i="1"/>
  <c r="L6307" i="1"/>
  <c r="M6307" i="1"/>
  <c r="N6307" i="1"/>
  <c r="O6307" i="1"/>
  <c r="K6308" i="1"/>
  <c r="L6308" i="1"/>
  <c r="M6308" i="1"/>
  <c r="N6308" i="1"/>
  <c r="O6308" i="1"/>
  <c r="K6309" i="1"/>
  <c r="L6309" i="1"/>
  <c r="M6309" i="1"/>
  <c r="N6309" i="1"/>
  <c r="O6309" i="1"/>
  <c r="K6310" i="1"/>
  <c r="L6310" i="1"/>
  <c r="M6310" i="1"/>
  <c r="N6310" i="1"/>
  <c r="O6310" i="1"/>
  <c r="K6311" i="1"/>
  <c r="L6311" i="1"/>
  <c r="M6311" i="1"/>
  <c r="N6311" i="1"/>
  <c r="O6311" i="1"/>
  <c r="K6312" i="1"/>
  <c r="L6312" i="1"/>
  <c r="M6312" i="1"/>
  <c r="N6312" i="1"/>
  <c r="O6312" i="1"/>
  <c r="K6313" i="1"/>
  <c r="L6313" i="1"/>
  <c r="M6313" i="1"/>
  <c r="N6313" i="1"/>
  <c r="O6313" i="1"/>
  <c r="K6314" i="1"/>
  <c r="L6314" i="1"/>
  <c r="M6314" i="1"/>
  <c r="N6314" i="1"/>
  <c r="O6314" i="1"/>
  <c r="K6315" i="1"/>
  <c r="L6315" i="1"/>
  <c r="M6315" i="1"/>
  <c r="N6315" i="1"/>
  <c r="O6315" i="1"/>
  <c r="K6316" i="1"/>
  <c r="L6316" i="1"/>
  <c r="M6316" i="1"/>
  <c r="N6316" i="1"/>
  <c r="O6316" i="1"/>
  <c r="K6317" i="1"/>
  <c r="L6317" i="1"/>
  <c r="M6317" i="1"/>
  <c r="N6317" i="1"/>
  <c r="O6317" i="1"/>
  <c r="K6319" i="1"/>
  <c r="L6319" i="1"/>
  <c r="M6319" i="1"/>
  <c r="N6319" i="1"/>
  <c r="O6319" i="1"/>
  <c r="K6320" i="1"/>
  <c r="L6320" i="1"/>
  <c r="M6320" i="1"/>
  <c r="N6320" i="1"/>
  <c r="O6320" i="1"/>
  <c r="K6321" i="1"/>
  <c r="L6321" i="1"/>
  <c r="M6321" i="1"/>
  <c r="N6321" i="1"/>
  <c r="O6321" i="1"/>
  <c r="K6322" i="1"/>
  <c r="L6322" i="1"/>
  <c r="M6322" i="1"/>
  <c r="N6322" i="1"/>
  <c r="O6322" i="1"/>
  <c r="K6323" i="1"/>
  <c r="L6323" i="1"/>
  <c r="M6323" i="1"/>
  <c r="N6323" i="1"/>
  <c r="O6323" i="1"/>
  <c r="K6324" i="1"/>
  <c r="L6324" i="1"/>
  <c r="M6324" i="1"/>
  <c r="N6324" i="1"/>
  <c r="O6324" i="1"/>
  <c r="K6325" i="1"/>
  <c r="L6325" i="1"/>
  <c r="M6325" i="1"/>
  <c r="N6325" i="1"/>
  <c r="O6325" i="1"/>
  <c r="K6326" i="1"/>
  <c r="L6326" i="1"/>
  <c r="M6326" i="1"/>
  <c r="N6326" i="1"/>
  <c r="O6326" i="1"/>
  <c r="K6327" i="1"/>
  <c r="L6327" i="1"/>
  <c r="M6327" i="1"/>
  <c r="N6327" i="1"/>
  <c r="O6327" i="1"/>
  <c r="K6328" i="1"/>
  <c r="L6328" i="1"/>
  <c r="M6328" i="1"/>
  <c r="N6328" i="1"/>
  <c r="O6328" i="1"/>
  <c r="K6329" i="1"/>
  <c r="L6329" i="1"/>
  <c r="M6329" i="1"/>
  <c r="N6329" i="1"/>
  <c r="O6329" i="1"/>
  <c r="K6330" i="1"/>
  <c r="L6330" i="1"/>
  <c r="M6330" i="1"/>
  <c r="N6330" i="1"/>
  <c r="O6330" i="1"/>
  <c r="K6332" i="1"/>
  <c r="L6332" i="1"/>
  <c r="M6332" i="1"/>
  <c r="N6332" i="1"/>
  <c r="O6332" i="1"/>
  <c r="K6333" i="1"/>
  <c r="L6333" i="1"/>
  <c r="M6333" i="1"/>
  <c r="N6333" i="1"/>
  <c r="O6333" i="1"/>
  <c r="K6334" i="1"/>
  <c r="L6334" i="1"/>
  <c r="M6334" i="1"/>
  <c r="N6334" i="1"/>
  <c r="O6334" i="1"/>
  <c r="K6335" i="1"/>
  <c r="L6335" i="1"/>
  <c r="M6335" i="1"/>
  <c r="N6335" i="1"/>
  <c r="O6335" i="1"/>
  <c r="K6336" i="1"/>
  <c r="L6336" i="1"/>
  <c r="M6336" i="1"/>
  <c r="N6336" i="1"/>
  <c r="O6336" i="1"/>
  <c r="K6337" i="1"/>
  <c r="L6337" i="1"/>
  <c r="M6337" i="1"/>
  <c r="N6337" i="1"/>
  <c r="O6337" i="1"/>
  <c r="K6338" i="1"/>
  <c r="L6338" i="1"/>
  <c r="M6338" i="1"/>
  <c r="N6338" i="1"/>
  <c r="O6338" i="1"/>
  <c r="K6339" i="1"/>
  <c r="L6339" i="1"/>
  <c r="M6339" i="1"/>
  <c r="N6339" i="1"/>
  <c r="O6339" i="1"/>
  <c r="K6340" i="1"/>
  <c r="L6340" i="1"/>
  <c r="M6340" i="1"/>
  <c r="N6340" i="1"/>
  <c r="O6340" i="1"/>
  <c r="K6341" i="1"/>
  <c r="L6341" i="1"/>
  <c r="M6341" i="1"/>
  <c r="N6341" i="1"/>
  <c r="O6341" i="1"/>
  <c r="K6342" i="1"/>
  <c r="L6342" i="1"/>
  <c r="M6342" i="1"/>
  <c r="N6342" i="1"/>
  <c r="O6342" i="1"/>
  <c r="K6343" i="1"/>
  <c r="L6343" i="1"/>
  <c r="M6343" i="1"/>
  <c r="N6343" i="1"/>
  <c r="O6343" i="1"/>
  <c r="K6344" i="1"/>
  <c r="L6344" i="1"/>
  <c r="M6344" i="1"/>
  <c r="N6344" i="1"/>
  <c r="O6344" i="1"/>
  <c r="K6345" i="1"/>
  <c r="L6345" i="1"/>
  <c r="M6345" i="1"/>
  <c r="N6345" i="1"/>
  <c r="O6345" i="1"/>
  <c r="K6347" i="1"/>
  <c r="L6347" i="1"/>
  <c r="M6347" i="1"/>
  <c r="N6347" i="1"/>
  <c r="O6347" i="1"/>
  <c r="K6348" i="1"/>
  <c r="L6348" i="1"/>
  <c r="M6348" i="1"/>
  <c r="N6348" i="1"/>
  <c r="O6348" i="1"/>
  <c r="K6349" i="1"/>
  <c r="L6349" i="1"/>
  <c r="M6349" i="1"/>
  <c r="N6349" i="1"/>
  <c r="O6349" i="1"/>
  <c r="K6350" i="1"/>
  <c r="L6350" i="1"/>
  <c r="M6350" i="1"/>
  <c r="N6350" i="1"/>
  <c r="O6350" i="1"/>
  <c r="K6351" i="1"/>
  <c r="L6351" i="1"/>
  <c r="M6351" i="1"/>
  <c r="N6351" i="1"/>
  <c r="O6351" i="1"/>
  <c r="K6352" i="1"/>
  <c r="L6352" i="1"/>
  <c r="M6352" i="1"/>
  <c r="N6352" i="1"/>
  <c r="O6352" i="1"/>
  <c r="K6353" i="1"/>
  <c r="L6353" i="1"/>
  <c r="M6353" i="1"/>
  <c r="N6353" i="1"/>
  <c r="O6353" i="1"/>
  <c r="K6354" i="1"/>
  <c r="L6354" i="1"/>
  <c r="M6354" i="1"/>
  <c r="N6354" i="1"/>
  <c r="O6354" i="1"/>
  <c r="K6355" i="1"/>
  <c r="L6355" i="1"/>
  <c r="M6355" i="1"/>
  <c r="N6355" i="1"/>
  <c r="O6355" i="1"/>
  <c r="K6356" i="1"/>
  <c r="L6356" i="1"/>
  <c r="M6356" i="1"/>
  <c r="N6356" i="1"/>
  <c r="O6356" i="1"/>
  <c r="K6357" i="1"/>
  <c r="L6357" i="1"/>
  <c r="M6357" i="1"/>
  <c r="N6357" i="1"/>
  <c r="O6357" i="1"/>
  <c r="K6358" i="1"/>
  <c r="L6358" i="1"/>
  <c r="M6358" i="1"/>
  <c r="N6358" i="1"/>
  <c r="O6358" i="1"/>
  <c r="K6360" i="1"/>
  <c r="L6360" i="1"/>
  <c r="M6360" i="1"/>
  <c r="N6360" i="1"/>
  <c r="O6360" i="1"/>
  <c r="K6361" i="1"/>
  <c r="L6361" i="1"/>
  <c r="M6361" i="1"/>
  <c r="N6361" i="1"/>
  <c r="O6361" i="1"/>
  <c r="K6362" i="1"/>
  <c r="L6362" i="1"/>
  <c r="M6362" i="1"/>
  <c r="N6362" i="1"/>
  <c r="O6362" i="1"/>
  <c r="K6363" i="1"/>
  <c r="L6363" i="1"/>
  <c r="M6363" i="1"/>
  <c r="N6363" i="1"/>
  <c r="O6363" i="1"/>
  <c r="K6364" i="1"/>
  <c r="L6364" i="1"/>
  <c r="M6364" i="1"/>
  <c r="N6364" i="1"/>
  <c r="O6364" i="1"/>
  <c r="K6365" i="1"/>
  <c r="L6365" i="1"/>
  <c r="M6365" i="1"/>
  <c r="N6365" i="1"/>
  <c r="O6365" i="1"/>
  <c r="K6366" i="1"/>
  <c r="L6366" i="1"/>
  <c r="M6366" i="1"/>
  <c r="N6366" i="1"/>
  <c r="O6366" i="1"/>
  <c r="K6367" i="1"/>
  <c r="L6367" i="1"/>
  <c r="M6367" i="1"/>
  <c r="N6367" i="1"/>
  <c r="O6367" i="1"/>
  <c r="K6368" i="1"/>
  <c r="L6368" i="1"/>
  <c r="M6368" i="1"/>
  <c r="N6368" i="1"/>
  <c r="O6368" i="1"/>
  <c r="K6369" i="1"/>
  <c r="L6369" i="1"/>
  <c r="M6369" i="1"/>
  <c r="N6369" i="1"/>
  <c r="O6369" i="1"/>
  <c r="K6370" i="1"/>
  <c r="L6370" i="1"/>
  <c r="M6370" i="1"/>
  <c r="N6370" i="1"/>
  <c r="O6370" i="1"/>
  <c r="K6371" i="1"/>
  <c r="L6371" i="1"/>
  <c r="M6371" i="1"/>
  <c r="N6371" i="1"/>
  <c r="O6371" i="1"/>
  <c r="K6374" i="1"/>
  <c r="L6374" i="1"/>
  <c r="M6374" i="1"/>
  <c r="N6374" i="1"/>
  <c r="O6374" i="1"/>
  <c r="K6375" i="1"/>
  <c r="L6375" i="1"/>
  <c r="M6375" i="1"/>
  <c r="N6375" i="1"/>
  <c r="O6375" i="1"/>
  <c r="K6376" i="1"/>
  <c r="L6376" i="1"/>
  <c r="M6376" i="1"/>
  <c r="N6376" i="1"/>
  <c r="O6376" i="1"/>
  <c r="K6377" i="1"/>
  <c r="L6377" i="1"/>
  <c r="M6377" i="1"/>
  <c r="N6377" i="1"/>
  <c r="O6377" i="1"/>
  <c r="K6378" i="1"/>
  <c r="L6378" i="1"/>
  <c r="M6378" i="1"/>
  <c r="N6378" i="1"/>
  <c r="O6378" i="1"/>
  <c r="K6379" i="1"/>
  <c r="L6379" i="1"/>
  <c r="M6379" i="1"/>
  <c r="N6379" i="1"/>
  <c r="O6379" i="1"/>
  <c r="K6380" i="1"/>
  <c r="L6380" i="1"/>
  <c r="M6380" i="1"/>
  <c r="N6380" i="1"/>
  <c r="O6380" i="1"/>
  <c r="K6381" i="1"/>
  <c r="L6381" i="1"/>
  <c r="M6381" i="1"/>
  <c r="N6381" i="1"/>
  <c r="O6381" i="1"/>
  <c r="K6382" i="1"/>
  <c r="L6382" i="1"/>
  <c r="M6382" i="1"/>
  <c r="N6382" i="1"/>
  <c r="O6382" i="1"/>
  <c r="K6383" i="1"/>
  <c r="L6383" i="1"/>
  <c r="M6383" i="1"/>
  <c r="N6383" i="1"/>
  <c r="O6383" i="1"/>
  <c r="K6384" i="1"/>
  <c r="L6384" i="1"/>
  <c r="M6384" i="1"/>
  <c r="N6384" i="1"/>
  <c r="O6384" i="1"/>
  <c r="K6385" i="1"/>
  <c r="L6385" i="1"/>
  <c r="M6385" i="1"/>
  <c r="N6385" i="1"/>
  <c r="O6385" i="1"/>
  <c r="K6386" i="1"/>
  <c r="L6386" i="1"/>
  <c r="M6386" i="1"/>
  <c r="N6386" i="1"/>
  <c r="O6386" i="1"/>
  <c r="K6388" i="1"/>
  <c r="L6388" i="1"/>
  <c r="M6388" i="1"/>
  <c r="N6388" i="1"/>
  <c r="O6388" i="1"/>
  <c r="K6389" i="1"/>
  <c r="L6389" i="1"/>
  <c r="M6389" i="1"/>
  <c r="N6389" i="1"/>
  <c r="O6389" i="1"/>
  <c r="K6390" i="1"/>
  <c r="L6390" i="1"/>
  <c r="M6390" i="1"/>
  <c r="N6390" i="1"/>
  <c r="O6390" i="1"/>
  <c r="K6391" i="1"/>
  <c r="L6391" i="1"/>
  <c r="M6391" i="1"/>
  <c r="N6391" i="1"/>
  <c r="O6391" i="1"/>
  <c r="K6392" i="1"/>
  <c r="L6392" i="1"/>
  <c r="M6392" i="1"/>
  <c r="N6392" i="1"/>
  <c r="O6392" i="1"/>
  <c r="K6393" i="1"/>
  <c r="L6393" i="1"/>
  <c r="M6393" i="1"/>
  <c r="N6393" i="1"/>
  <c r="O6393" i="1"/>
  <c r="K6394" i="1"/>
  <c r="L6394" i="1"/>
  <c r="M6394" i="1"/>
  <c r="N6394" i="1"/>
  <c r="O6394" i="1"/>
  <c r="K6395" i="1"/>
  <c r="L6395" i="1"/>
  <c r="M6395" i="1"/>
  <c r="N6395" i="1"/>
  <c r="O6395" i="1"/>
  <c r="K6396" i="1"/>
  <c r="L6396" i="1"/>
  <c r="M6396" i="1"/>
  <c r="N6396" i="1"/>
  <c r="O6396" i="1"/>
  <c r="K6397" i="1"/>
  <c r="L6397" i="1"/>
  <c r="M6397" i="1"/>
  <c r="N6397" i="1"/>
  <c r="O6397" i="1"/>
  <c r="K6398" i="1"/>
  <c r="L6398" i="1"/>
  <c r="M6398" i="1"/>
  <c r="N6398" i="1"/>
  <c r="O6398" i="1"/>
  <c r="K6399" i="1"/>
  <c r="L6399" i="1"/>
  <c r="M6399" i="1"/>
  <c r="N6399" i="1"/>
  <c r="O6399" i="1"/>
  <c r="K6401" i="1"/>
  <c r="L6401" i="1"/>
  <c r="M6401" i="1"/>
  <c r="N6401" i="1"/>
  <c r="O6401" i="1"/>
  <c r="K6402" i="1"/>
  <c r="L6402" i="1"/>
  <c r="M6402" i="1"/>
  <c r="N6402" i="1"/>
  <c r="O6402" i="1"/>
  <c r="K6403" i="1"/>
  <c r="L6403" i="1"/>
  <c r="M6403" i="1"/>
  <c r="N6403" i="1"/>
  <c r="O6403" i="1"/>
  <c r="K6404" i="1"/>
  <c r="L6404" i="1"/>
  <c r="M6404" i="1"/>
  <c r="N6404" i="1"/>
  <c r="O6404" i="1"/>
  <c r="K6405" i="1"/>
  <c r="L6405" i="1"/>
  <c r="M6405" i="1"/>
  <c r="N6405" i="1"/>
  <c r="O6405" i="1"/>
  <c r="K6406" i="1"/>
  <c r="L6406" i="1"/>
  <c r="M6406" i="1"/>
  <c r="N6406" i="1"/>
  <c r="O6406" i="1"/>
  <c r="K6407" i="1"/>
  <c r="L6407" i="1"/>
  <c r="M6407" i="1"/>
  <c r="N6407" i="1"/>
  <c r="O6407" i="1"/>
  <c r="K6408" i="1"/>
  <c r="L6408" i="1"/>
  <c r="M6408" i="1"/>
  <c r="N6408" i="1"/>
  <c r="O6408" i="1"/>
  <c r="K6409" i="1"/>
  <c r="L6409" i="1"/>
  <c r="M6409" i="1"/>
  <c r="N6409" i="1"/>
  <c r="O6409" i="1"/>
  <c r="K6410" i="1"/>
  <c r="L6410" i="1"/>
  <c r="M6410" i="1"/>
  <c r="N6410" i="1"/>
  <c r="O6410" i="1"/>
  <c r="K6411" i="1"/>
  <c r="L6411" i="1"/>
  <c r="M6411" i="1"/>
  <c r="N6411" i="1"/>
  <c r="O6411" i="1"/>
  <c r="K6412" i="1"/>
  <c r="L6412" i="1"/>
  <c r="M6412" i="1"/>
  <c r="N6412" i="1"/>
  <c r="O6412" i="1"/>
  <c r="K6413" i="1"/>
  <c r="L6413" i="1"/>
  <c r="M6413" i="1"/>
  <c r="N6413" i="1"/>
  <c r="O6413" i="1"/>
  <c r="K6414" i="1"/>
  <c r="L6414" i="1"/>
  <c r="M6414" i="1"/>
  <c r="N6414" i="1"/>
  <c r="O6414" i="1"/>
  <c r="K6415" i="1"/>
  <c r="L6415" i="1"/>
  <c r="M6415" i="1"/>
  <c r="N6415" i="1"/>
  <c r="O6415" i="1"/>
  <c r="K6417" i="1"/>
  <c r="L6417" i="1"/>
  <c r="M6417" i="1"/>
  <c r="N6417" i="1"/>
  <c r="O6417" i="1"/>
  <c r="K6418" i="1"/>
  <c r="L6418" i="1"/>
  <c r="M6418" i="1"/>
  <c r="N6418" i="1"/>
  <c r="O6418" i="1"/>
  <c r="K6419" i="1"/>
  <c r="L6419" i="1"/>
  <c r="M6419" i="1"/>
  <c r="N6419" i="1"/>
  <c r="O6419" i="1"/>
  <c r="K6420" i="1"/>
  <c r="L6420" i="1"/>
  <c r="M6420" i="1"/>
  <c r="N6420" i="1"/>
  <c r="O6420" i="1"/>
  <c r="K6421" i="1"/>
  <c r="L6421" i="1"/>
  <c r="M6421" i="1"/>
  <c r="N6421" i="1"/>
  <c r="O6421" i="1"/>
  <c r="K6422" i="1"/>
  <c r="L6422" i="1"/>
  <c r="M6422" i="1"/>
  <c r="N6422" i="1"/>
  <c r="O6422" i="1"/>
  <c r="K6423" i="1"/>
  <c r="L6423" i="1"/>
  <c r="M6423" i="1"/>
  <c r="N6423" i="1"/>
  <c r="O6423" i="1"/>
  <c r="K6424" i="1"/>
  <c r="L6424" i="1"/>
  <c r="M6424" i="1"/>
  <c r="N6424" i="1"/>
  <c r="O6424" i="1"/>
  <c r="K6425" i="1"/>
  <c r="L6425" i="1"/>
  <c r="M6425" i="1"/>
  <c r="N6425" i="1"/>
  <c r="O6425" i="1"/>
  <c r="K6426" i="1"/>
  <c r="L6426" i="1"/>
  <c r="M6426" i="1"/>
  <c r="N6426" i="1"/>
  <c r="O6426" i="1"/>
  <c r="K6427" i="1"/>
  <c r="L6427" i="1"/>
  <c r="M6427" i="1"/>
  <c r="N6427" i="1"/>
  <c r="O6427" i="1"/>
  <c r="K6428" i="1"/>
  <c r="L6428" i="1"/>
  <c r="M6428" i="1"/>
  <c r="N6428" i="1"/>
  <c r="O6428" i="1"/>
  <c r="K6429" i="1"/>
  <c r="L6429" i="1"/>
  <c r="M6429" i="1"/>
  <c r="N6429" i="1"/>
  <c r="O6429" i="1"/>
  <c r="K6430" i="1"/>
  <c r="L6430" i="1"/>
  <c r="M6430" i="1"/>
  <c r="N6430" i="1"/>
  <c r="O6430" i="1"/>
  <c r="K6431" i="1"/>
  <c r="L6431" i="1"/>
  <c r="M6431" i="1"/>
  <c r="N6431" i="1"/>
  <c r="O6431" i="1"/>
  <c r="K6433" i="1"/>
  <c r="L6433" i="1"/>
  <c r="M6433" i="1"/>
  <c r="N6433" i="1"/>
  <c r="O6433" i="1"/>
  <c r="K6434" i="1"/>
  <c r="L6434" i="1"/>
  <c r="M6434" i="1"/>
  <c r="N6434" i="1"/>
  <c r="O6434" i="1"/>
  <c r="K6435" i="1"/>
  <c r="L6435" i="1"/>
  <c r="M6435" i="1"/>
  <c r="N6435" i="1"/>
  <c r="O6435" i="1"/>
  <c r="K6436" i="1"/>
  <c r="L6436" i="1"/>
  <c r="M6436" i="1"/>
  <c r="N6436" i="1"/>
  <c r="O6436" i="1"/>
  <c r="K6437" i="1"/>
  <c r="L6437" i="1"/>
  <c r="M6437" i="1"/>
  <c r="N6437" i="1"/>
  <c r="O6437" i="1"/>
  <c r="K6438" i="1"/>
  <c r="L6438" i="1"/>
  <c r="M6438" i="1"/>
  <c r="N6438" i="1"/>
  <c r="O6438" i="1"/>
  <c r="K6439" i="1"/>
  <c r="L6439" i="1"/>
  <c r="M6439" i="1"/>
  <c r="N6439" i="1"/>
  <c r="O6439" i="1"/>
  <c r="K6440" i="1"/>
  <c r="L6440" i="1"/>
  <c r="M6440" i="1"/>
  <c r="N6440" i="1"/>
  <c r="O6440" i="1"/>
  <c r="K6441" i="1"/>
  <c r="L6441" i="1"/>
  <c r="M6441" i="1"/>
  <c r="N6441" i="1"/>
  <c r="O6441" i="1"/>
  <c r="K6442" i="1"/>
  <c r="L6442" i="1"/>
  <c r="M6442" i="1"/>
  <c r="N6442" i="1"/>
  <c r="O6442" i="1"/>
  <c r="K6443" i="1"/>
  <c r="L6443" i="1"/>
  <c r="M6443" i="1"/>
  <c r="N6443" i="1"/>
  <c r="O6443" i="1"/>
  <c r="K6444" i="1"/>
  <c r="L6444" i="1"/>
  <c r="M6444" i="1"/>
  <c r="N6444" i="1"/>
  <c r="O6444" i="1"/>
  <c r="K6447" i="1"/>
  <c r="L6447" i="1"/>
  <c r="M6447" i="1"/>
  <c r="N6447" i="1"/>
  <c r="O6447" i="1"/>
  <c r="K6448" i="1"/>
  <c r="L6448" i="1"/>
  <c r="M6448" i="1"/>
  <c r="N6448" i="1"/>
  <c r="O6448" i="1"/>
  <c r="K6449" i="1"/>
  <c r="L6449" i="1"/>
  <c r="M6449" i="1"/>
  <c r="N6449" i="1"/>
  <c r="O6449" i="1"/>
  <c r="K6450" i="1"/>
  <c r="L6450" i="1"/>
  <c r="M6450" i="1"/>
  <c r="N6450" i="1"/>
  <c r="O6450" i="1"/>
  <c r="K6451" i="1"/>
  <c r="L6451" i="1"/>
  <c r="M6451" i="1"/>
  <c r="N6451" i="1"/>
  <c r="O6451" i="1"/>
  <c r="K6452" i="1"/>
  <c r="L6452" i="1"/>
  <c r="M6452" i="1"/>
  <c r="N6452" i="1"/>
  <c r="O6452" i="1"/>
  <c r="K6453" i="1"/>
  <c r="L6453" i="1"/>
  <c r="M6453" i="1"/>
  <c r="N6453" i="1"/>
  <c r="O6453" i="1"/>
  <c r="K6454" i="1"/>
  <c r="L6454" i="1"/>
  <c r="M6454" i="1"/>
  <c r="N6454" i="1"/>
  <c r="O6454" i="1"/>
  <c r="K6455" i="1"/>
  <c r="L6455" i="1"/>
  <c r="M6455" i="1"/>
  <c r="N6455" i="1"/>
  <c r="O6455" i="1"/>
  <c r="K6456" i="1"/>
  <c r="L6456" i="1"/>
  <c r="M6456" i="1"/>
  <c r="N6456" i="1"/>
  <c r="O6456" i="1"/>
  <c r="K6457" i="1"/>
  <c r="L6457" i="1"/>
  <c r="M6457" i="1"/>
  <c r="N6457" i="1"/>
  <c r="O6457" i="1"/>
  <c r="K6458" i="1"/>
  <c r="L6458" i="1"/>
  <c r="M6458" i="1"/>
  <c r="N6458" i="1"/>
  <c r="O6458" i="1"/>
  <c r="K6460" i="1"/>
  <c r="L6460" i="1"/>
  <c r="M6460" i="1"/>
  <c r="N6460" i="1"/>
  <c r="O6460" i="1"/>
  <c r="K6461" i="1"/>
  <c r="L6461" i="1"/>
  <c r="M6461" i="1"/>
  <c r="N6461" i="1"/>
  <c r="O6461" i="1"/>
  <c r="K6462" i="1"/>
  <c r="L6462" i="1"/>
  <c r="M6462" i="1"/>
  <c r="N6462" i="1"/>
  <c r="O6462" i="1"/>
  <c r="K6463" i="1"/>
  <c r="L6463" i="1"/>
  <c r="M6463" i="1"/>
  <c r="N6463" i="1"/>
  <c r="O6463" i="1"/>
  <c r="K6464" i="1"/>
  <c r="L6464" i="1"/>
  <c r="M6464" i="1"/>
  <c r="N6464" i="1"/>
  <c r="O6464" i="1"/>
  <c r="K6465" i="1"/>
  <c r="L6465" i="1"/>
  <c r="M6465" i="1"/>
  <c r="N6465" i="1"/>
  <c r="O6465" i="1"/>
  <c r="K6466" i="1"/>
  <c r="L6466" i="1"/>
  <c r="M6466" i="1"/>
  <c r="N6466" i="1"/>
  <c r="O6466" i="1"/>
  <c r="K6467" i="1"/>
  <c r="L6467" i="1"/>
  <c r="M6467" i="1"/>
  <c r="N6467" i="1"/>
  <c r="O6467" i="1"/>
  <c r="K6468" i="1"/>
  <c r="L6468" i="1"/>
  <c r="M6468" i="1"/>
  <c r="N6468" i="1"/>
  <c r="O6468" i="1"/>
  <c r="K6469" i="1"/>
  <c r="L6469" i="1"/>
  <c r="M6469" i="1"/>
  <c r="N6469" i="1"/>
  <c r="O6469" i="1"/>
  <c r="K6470" i="1"/>
  <c r="L6470" i="1"/>
  <c r="M6470" i="1"/>
  <c r="N6470" i="1"/>
  <c r="O6470" i="1"/>
  <c r="K6471" i="1"/>
  <c r="L6471" i="1"/>
  <c r="M6471" i="1"/>
  <c r="N6471" i="1"/>
  <c r="O6471" i="1"/>
  <c r="K6474" i="1"/>
  <c r="L6474" i="1"/>
  <c r="M6474" i="1"/>
  <c r="N6474" i="1"/>
  <c r="O6474" i="1"/>
  <c r="K6475" i="1"/>
  <c r="L6475" i="1"/>
  <c r="M6475" i="1"/>
  <c r="N6475" i="1"/>
  <c r="O6475" i="1"/>
  <c r="K6476" i="1"/>
  <c r="L6476" i="1"/>
  <c r="M6476" i="1"/>
  <c r="N6476" i="1"/>
  <c r="O6476" i="1"/>
  <c r="K6477" i="1"/>
  <c r="L6477" i="1"/>
  <c r="M6477" i="1"/>
  <c r="N6477" i="1"/>
  <c r="O6477" i="1"/>
  <c r="K6478" i="1"/>
  <c r="L6478" i="1"/>
  <c r="M6478" i="1"/>
  <c r="N6478" i="1"/>
  <c r="O6478" i="1"/>
  <c r="K6479" i="1"/>
  <c r="L6479" i="1"/>
  <c r="M6479" i="1"/>
  <c r="N6479" i="1"/>
  <c r="O6479" i="1"/>
  <c r="K6480" i="1"/>
  <c r="L6480" i="1"/>
  <c r="M6480" i="1"/>
  <c r="N6480" i="1"/>
  <c r="O6480" i="1"/>
  <c r="K6481" i="1"/>
  <c r="L6481" i="1"/>
  <c r="M6481" i="1"/>
  <c r="N6481" i="1"/>
  <c r="O6481" i="1"/>
  <c r="K6482" i="1"/>
  <c r="L6482" i="1"/>
  <c r="M6482" i="1"/>
  <c r="N6482" i="1"/>
  <c r="O6482" i="1"/>
  <c r="K6483" i="1"/>
  <c r="L6483" i="1"/>
  <c r="M6483" i="1"/>
  <c r="N6483" i="1"/>
  <c r="O6483" i="1"/>
  <c r="K6484" i="1"/>
  <c r="L6484" i="1"/>
  <c r="M6484" i="1"/>
  <c r="N6484" i="1"/>
  <c r="O6484" i="1"/>
  <c r="K6485" i="1"/>
  <c r="L6485" i="1"/>
  <c r="M6485" i="1"/>
  <c r="N6485" i="1"/>
  <c r="O6485" i="1"/>
  <c r="K6486" i="1"/>
  <c r="L6486" i="1"/>
  <c r="M6486" i="1"/>
  <c r="N6486" i="1"/>
  <c r="O6486" i="1"/>
  <c r="K6488" i="1"/>
  <c r="L6488" i="1"/>
  <c r="M6488" i="1"/>
  <c r="N6488" i="1"/>
  <c r="O6488" i="1"/>
  <c r="K6489" i="1"/>
  <c r="L6489" i="1"/>
  <c r="M6489" i="1"/>
  <c r="N6489" i="1"/>
  <c r="O6489" i="1"/>
  <c r="K6490" i="1"/>
  <c r="L6490" i="1"/>
  <c r="M6490" i="1"/>
  <c r="N6490" i="1"/>
  <c r="O6490" i="1"/>
  <c r="K6491" i="1"/>
  <c r="L6491" i="1"/>
  <c r="M6491" i="1"/>
  <c r="N6491" i="1"/>
  <c r="O6491" i="1"/>
  <c r="K6492" i="1"/>
  <c r="L6492" i="1"/>
  <c r="M6492" i="1"/>
  <c r="N6492" i="1"/>
  <c r="O6492" i="1"/>
  <c r="K6493" i="1"/>
  <c r="L6493" i="1"/>
  <c r="M6493" i="1"/>
  <c r="N6493" i="1"/>
  <c r="O6493" i="1"/>
  <c r="K6494" i="1"/>
  <c r="L6494" i="1"/>
  <c r="M6494" i="1"/>
  <c r="N6494" i="1"/>
  <c r="O6494" i="1"/>
  <c r="K6495" i="1"/>
  <c r="L6495" i="1"/>
  <c r="M6495" i="1"/>
  <c r="N6495" i="1"/>
  <c r="O6495" i="1"/>
  <c r="K6496" i="1"/>
  <c r="L6496" i="1"/>
  <c r="M6496" i="1"/>
  <c r="N6496" i="1"/>
  <c r="O6496" i="1"/>
  <c r="K6497" i="1"/>
  <c r="L6497" i="1"/>
  <c r="M6497" i="1"/>
  <c r="N6497" i="1"/>
  <c r="O6497" i="1"/>
  <c r="K6498" i="1"/>
  <c r="L6498" i="1"/>
  <c r="M6498" i="1"/>
  <c r="N6498" i="1"/>
  <c r="O6498" i="1"/>
  <c r="K6499" i="1"/>
  <c r="L6499" i="1"/>
  <c r="M6499" i="1"/>
  <c r="N6499" i="1"/>
  <c r="O6499" i="1"/>
  <c r="K6501" i="1"/>
  <c r="L6501" i="1"/>
  <c r="M6501" i="1"/>
  <c r="N6501" i="1"/>
  <c r="O6501" i="1"/>
  <c r="K6502" i="1"/>
  <c r="L6502" i="1"/>
  <c r="M6502" i="1"/>
  <c r="N6502" i="1"/>
  <c r="O6502" i="1"/>
  <c r="K6503" i="1"/>
  <c r="L6503" i="1"/>
  <c r="M6503" i="1"/>
  <c r="N6503" i="1"/>
  <c r="O6503" i="1"/>
  <c r="K6504" i="1"/>
  <c r="L6504" i="1"/>
  <c r="M6504" i="1"/>
  <c r="N6504" i="1"/>
  <c r="O6504" i="1"/>
  <c r="K6505" i="1"/>
  <c r="L6505" i="1"/>
  <c r="M6505" i="1"/>
  <c r="N6505" i="1"/>
  <c r="O6505" i="1"/>
  <c r="K6506" i="1"/>
  <c r="L6506" i="1"/>
  <c r="M6506" i="1"/>
  <c r="N6506" i="1"/>
  <c r="O6506" i="1"/>
  <c r="K6507" i="1"/>
  <c r="L6507" i="1"/>
  <c r="M6507" i="1"/>
  <c r="N6507" i="1"/>
  <c r="O6507" i="1"/>
  <c r="K6508" i="1"/>
  <c r="L6508" i="1"/>
  <c r="M6508" i="1"/>
  <c r="N6508" i="1"/>
  <c r="O6508" i="1"/>
  <c r="K6509" i="1"/>
  <c r="L6509" i="1"/>
  <c r="M6509" i="1"/>
  <c r="N6509" i="1"/>
  <c r="O6509" i="1"/>
  <c r="K6510" i="1"/>
  <c r="L6510" i="1"/>
  <c r="M6510" i="1"/>
  <c r="N6510" i="1"/>
  <c r="O6510" i="1"/>
  <c r="K6511" i="1"/>
  <c r="L6511" i="1"/>
  <c r="M6511" i="1"/>
  <c r="N6511" i="1"/>
  <c r="O6511" i="1"/>
  <c r="K6512" i="1"/>
  <c r="L6512" i="1"/>
  <c r="M6512" i="1"/>
  <c r="N6512" i="1"/>
  <c r="O6512" i="1"/>
  <c r="K6515" i="1"/>
  <c r="L6515" i="1"/>
  <c r="M6515" i="1"/>
  <c r="N6515" i="1"/>
  <c r="O6515" i="1"/>
  <c r="K6516" i="1"/>
  <c r="L6516" i="1"/>
  <c r="M6516" i="1"/>
  <c r="N6516" i="1"/>
  <c r="O6516" i="1"/>
  <c r="K6517" i="1"/>
  <c r="L6517" i="1"/>
  <c r="M6517" i="1"/>
  <c r="N6517" i="1"/>
  <c r="O6517" i="1"/>
  <c r="K6518" i="1"/>
  <c r="L6518" i="1"/>
  <c r="M6518" i="1"/>
  <c r="N6518" i="1"/>
  <c r="O6518" i="1"/>
  <c r="K6519" i="1"/>
  <c r="L6519" i="1"/>
  <c r="M6519" i="1"/>
  <c r="N6519" i="1"/>
  <c r="O6519" i="1"/>
  <c r="K6520" i="1"/>
  <c r="L6520" i="1"/>
  <c r="M6520" i="1"/>
  <c r="N6520" i="1"/>
  <c r="O6520" i="1"/>
  <c r="K6521" i="1"/>
  <c r="L6521" i="1"/>
  <c r="M6521" i="1"/>
  <c r="N6521" i="1"/>
  <c r="O6521" i="1"/>
  <c r="K6522" i="1"/>
  <c r="L6522" i="1"/>
  <c r="M6522" i="1"/>
  <c r="N6522" i="1"/>
  <c r="O6522" i="1"/>
  <c r="K6523" i="1"/>
  <c r="L6523" i="1"/>
  <c r="M6523" i="1"/>
  <c r="N6523" i="1"/>
  <c r="O6523" i="1"/>
  <c r="K6524" i="1"/>
  <c r="L6524" i="1"/>
  <c r="M6524" i="1"/>
  <c r="N6524" i="1"/>
  <c r="O6524" i="1"/>
  <c r="K6525" i="1"/>
  <c r="L6525" i="1"/>
  <c r="M6525" i="1"/>
  <c r="N6525" i="1"/>
  <c r="O6525" i="1"/>
  <c r="K6526" i="1"/>
  <c r="L6526" i="1"/>
  <c r="M6526" i="1"/>
  <c r="N6526" i="1"/>
  <c r="O6526" i="1"/>
  <c r="K6529" i="1"/>
  <c r="L6529" i="1"/>
  <c r="M6529" i="1"/>
  <c r="N6529" i="1"/>
  <c r="O6529" i="1"/>
  <c r="K6530" i="1"/>
  <c r="L6530" i="1"/>
  <c r="M6530" i="1"/>
  <c r="N6530" i="1"/>
  <c r="O6530" i="1"/>
  <c r="K6531" i="1"/>
  <c r="L6531" i="1"/>
  <c r="M6531" i="1"/>
  <c r="N6531" i="1"/>
  <c r="O6531" i="1"/>
  <c r="K6532" i="1"/>
  <c r="L6532" i="1"/>
  <c r="M6532" i="1"/>
  <c r="N6532" i="1"/>
  <c r="O6532" i="1"/>
  <c r="K6533" i="1"/>
  <c r="L6533" i="1"/>
  <c r="M6533" i="1"/>
  <c r="N6533" i="1"/>
  <c r="O6533" i="1"/>
  <c r="K6534" i="1"/>
  <c r="L6534" i="1"/>
  <c r="M6534" i="1"/>
  <c r="N6534" i="1"/>
  <c r="O6534" i="1"/>
  <c r="K6535" i="1"/>
  <c r="L6535" i="1"/>
  <c r="M6535" i="1"/>
  <c r="N6535" i="1"/>
  <c r="O6535" i="1"/>
  <c r="K6536" i="1"/>
  <c r="L6536" i="1"/>
  <c r="M6536" i="1"/>
  <c r="N6536" i="1"/>
  <c r="O6536" i="1"/>
  <c r="K6537" i="1"/>
  <c r="L6537" i="1"/>
  <c r="M6537" i="1"/>
  <c r="N6537" i="1"/>
  <c r="O6537" i="1"/>
  <c r="K6538" i="1"/>
  <c r="L6538" i="1"/>
  <c r="M6538" i="1"/>
  <c r="N6538" i="1"/>
  <c r="O6538" i="1"/>
  <c r="K6539" i="1"/>
  <c r="L6539" i="1"/>
  <c r="M6539" i="1"/>
  <c r="N6539" i="1"/>
  <c r="O6539" i="1"/>
  <c r="K6540" i="1"/>
  <c r="L6540" i="1"/>
  <c r="M6540" i="1"/>
  <c r="N6540" i="1"/>
  <c r="O6540" i="1"/>
  <c r="K6543" i="1"/>
  <c r="L6543" i="1"/>
  <c r="M6543" i="1"/>
  <c r="N6543" i="1"/>
  <c r="O6543" i="1"/>
  <c r="K6544" i="1"/>
  <c r="L6544" i="1"/>
  <c r="M6544" i="1"/>
  <c r="N6544" i="1"/>
  <c r="O6544" i="1"/>
  <c r="K6545" i="1"/>
  <c r="L6545" i="1"/>
  <c r="M6545" i="1"/>
  <c r="N6545" i="1"/>
  <c r="O6545" i="1"/>
  <c r="K6546" i="1"/>
  <c r="L6546" i="1"/>
  <c r="M6546" i="1"/>
  <c r="N6546" i="1"/>
  <c r="O6546" i="1"/>
  <c r="K6547" i="1"/>
  <c r="L6547" i="1"/>
  <c r="M6547" i="1"/>
  <c r="N6547" i="1"/>
  <c r="O6547" i="1"/>
  <c r="K6548" i="1"/>
  <c r="L6548" i="1"/>
  <c r="M6548" i="1"/>
  <c r="N6548" i="1"/>
  <c r="O6548" i="1"/>
  <c r="K6549" i="1"/>
  <c r="L6549" i="1"/>
  <c r="M6549" i="1"/>
  <c r="N6549" i="1"/>
  <c r="O6549" i="1"/>
  <c r="K6550" i="1"/>
  <c r="L6550" i="1"/>
  <c r="M6550" i="1"/>
  <c r="N6550" i="1"/>
  <c r="O6550" i="1"/>
  <c r="K6551" i="1"/>
  <c r="L6551" i="1"/>
  <c r="M6551" i="1"/>
  <c r="N6551" i="1"/>
  <c r="O6551" i="1"/>
  <c r="K6552" i="1"/>
  <c r="L6552" i="1"/>
  <c r="M6552" i="1"/>
  <c r="N6552" i="1"/>
  <c r="O6552" i="1"/>
  <c r="K6553" i="1"/>
  <c r="L6553" i="1"/>
  <c r="M6553" i="1"/>
  <c r="N6553" i="1"/>
  <c r="O6553" i="1"/>
  <c r="K6554" i="1"/>
  <c r="L6554" i="1"/>
  <c r="M6554" i="1"/>
  <c r="N6554" i="1"/>
  <c r="O6554" i="1"/>
  <c r="K6557" i="1"/>
  <c r="L6557" i="1"/>
  <c r="M6557" i="1"/>
  <c r="N6557" i="1"/>
  <c r="O6557" i="1"/>
  <c r="K6558" i="1"/>
  <c r="L6558" i="1"/>
  <c r="M6558" i="1"/>
  <c r="N6558" i="1"/>
  <c r="O6558" i="1"/>
  <c r="K6559" i="1"/>
  <c r="L6559" i="1"/>
  <c r="M6559" i="1"/>
  <c r="N6559" i="1"/>
  <c r="O6559" i="1"/>
  <c r="K6560" i="1"/>
  <c r="L6560" i="1"/>
  <c r="M6560" i="1"/>
  <c r="N6560" i="1"/>
  <c r="O6560" i="1"/>
  <c r="K6561" i="1"/>
  <c r="L6561" i="1"/>
  <c r="M6561" i="1"/>
  <c r="N6561" i="1"/>
  <c r="O6561" i="1"/>
  <c r="K6562" i="1"/>
  <c r="L6562" i="1"/>
  <c r="M6562" i="1"/>
  <c r="N6562" i="1"/>
  <c r="O6562" i="1"/>
  <c r="K6563" i="1"/>
  <c r="L6563" i="1"/>
  <c r="M6563" i="1"/>
  <c r="N6563" i="1"/>
  <c r="O6563" i="1"/>
  <c r="K6564" i="1"/>
  <c r="L6564" i="1"/>
  <c r="M6564" i="1"/>
  <c r="N6564" i="1"/>
  <c r="O6564" i="1"/>
  <c r="K6565" i="1"/>
  <c r="L6565" i="1"/>
  <c r="M6565" i="1"/>
  <c r="N6565" i="1"/>
  <c r="O6565" i="1"/>
  <c r="K6566" i="1"/>
  <c r="L6566" i="1"/>
  <c r="M6566" i="1"/>
  <c r="N6566" i="1"/>
  <c r="O6566" i="1"/>
  <c r="K6567" i="1"/>
  <c r="L6567" i="1"/>
  <c r="M6567" i="1"/>
  <c r="N6567" i="1"/>
  <c r="O6567" i="1"/>
  <c r="K6568" i="1"/>
  <c r="L6568" i="1"/>
  <c r="M6568" i="1"/>
  <c r="N6568" i="1"/>
  <c r="O6568" i="1"/>
  <c r="K6571" i="1"/>
  <c r="L6571" i="1"/>
  <c r="M6571" i="1"/>
  <c r="N6571" i="1"/>
  <c r="O6571" i="1"/>
  <c r="K6572" i="1"/>
  <c r="L6572" i="1"/>
  <c r="M6572" i="1"/>
  <c r="N6572" i="1"/>
  <c r="O6572" i="1"/>
  <c r="K6573" i="1"/>
  <c r="L6573" i="1"/>
  <c r="M6573" i="1"/>
  <c r="N6573" i="1"/>
  <c r="O6573" i="1"/>
  <c r="K6574" i="1"/>
  <c r="L6574" i="1"/>
  <c r="M6574" i="1"/>
  <c r="N6574" i="1"/>
  <c r="O6574" i="1"/>
  <c r="K6575" i="1"/>
  <c r="L6575" i="1"/>
  <c r="M6575" i="1"/>
  <c r="N6575" i="1"/>
  <c r="O6575" i="1"/>
  <c r="K6576" i="1"/>
  <c r="L6576" i="1"/>
  <c r="M6576" i="1"/>
  <c r="N6576" i="1"/>
  <c r="O6576" i="1"/>
  <c r="K6577" i="1"/>
  <c r="L6577" i="1"/>
  <c r="M6577" i="1"/>
  <c r="N6577" i="1"/>
  <c r="O6577" i="1"/>
  <c r="K6578" i="1"/>
  <c r="L6578" i="1"/>
  <c r="M6578" i="1"/>
  <c r="N6578" i="1"/>
  <c r="O6578" i="1"/>
  <c r="K6579" i="1"/>
  <c r="L6579" i="1"/>
  <c r="M6579" i="1"/>
  <c r="N6579" i="1"/>
  <c r="O6579" i="1"/>
  <c r="K6580" i="1"/>
  <c r="L6580" i="1"/>
  <c r="M6580" i="1"/>
  <c r="N6580" i="1"/>
  <c r="O6580" i="1"/>
  <c r="K6581" i="1"/>
  <c r="L6581" i="1"/>
  <c r="M6581" i="1"/>
  <c r="N6581" i="1"/>
  <c r="O6581" i="1"/>
  <c r="K6582" i="1"/>
  <c r="L6582" i="1"/>
  <c r="M6582" i="1"/>
  <c r="N6582" i="1"/>
  <c r="O6582" i="1"/>
  <c r="K6583" i="1"/>
  <c r="L6583" i="1"/>
  <c r="M6583" i="1"/>
  <c r="N6583" i="1"/>
  <c r="O6583" i="1"/>
  <c r="K6586" i="1"/>
  <c r="L6586" i="1"/>
  <c r="M6586" i="1"/>
  <c r="N6586" i="1"/>
  <c r="O6586" i="1"/>
  <c r="K6587" i="1"/>
  <c r="L6587" i="1"/>
  <c r="M6587" i="1"/>
  <c r="N6587" i="1"/>
  <c r="O6587" i="1"/>
  <c r="K6588" i="1"/>
  <c r="L6588" i="1"/>
  <c r="M6588" i="1"/>
  <c r="N6588" i="1"/>
  <c r="O6588" i="1"/>
  <c r="K6589" i="1"/>
  <c r="L6589" i="1"/>
  <c r="M6589" i="1"/>
  <c r="N6589" i="1"/>
  <c r="O6589" i="1"/>
  <c r="K6590" i="1"/>
  <c r="L6590" i="1"/>
  <c r="M6590" i="1"/>
  <c r="N6590" i="1"/>
  <c r="O6590" i="1"/>
  <c r="K6591" i="1"/>
  <c r="L6591" i="1"/>
  <c r="M6591" i="1"/>
  <c r="N6591" i="1"/>
  <c r="O6591" i="1"/>
  <c r="K6592" i="1"/>
  <c r="L6592" i="1"/>
  <c r="M6592" i="1"/>
  <c r="N6592" i="1"/>
  <c r="O6592" i="1"/>
  <c r="K6593" i="1"/>
  <c r="L6593" i="1"/>
  <c r="M6593" i="1"/>
  <c r="N6593" i="1"/>
  <c r="O6593" i="1"/>
  <c r="K6594" i="1"/>
  <c r="L6594" i="1"/>
  <c r="M6594" i="1"/>
  <c r="N6594" i="1"/>
  <c r="O6594" i="1"/>
  <c r="K6595" i="1"/>
  <c r="L6595" i="1"/>
  <c r="M6595" i="1"/>
  <c r="N6595" i="1"/>
  <c r="O6595" i="1"/>
  <c r="K6596" i="1"/>
  <c r="L6596" i="1"/>
  <c r="M6596" i="1"/>
  <c r="N6596" i="1"/>
  <c r="O6596" i="1"/>
  <c r="K6597" i="1"/>
  <c r="L6597" i="1"/>
  <c r="M6597" i="1"/>
  <c r="N6597" i="1"/>
  <c r="O6597" i="1"/>
  <c r="K6598" i="1"/>
  <c r="L6598" i="1"/>
  <c r="M6598" i="1"/>
  <c r="N6598" i="1"/>
  <c r="O6598" i="1"/>
  <c r="K6602" i="1"/>
  <c r="L6602" i="1"/>
  <c r="M6602" i="1"/>
  <c r="N6602" i="1"/>
  <c r="O6602" i="1"/>
  <c r="K6603" i="1"/>
  <c r="L6603" i="1"/>
  <c r="M6603" i="1"/>
  <c r="N6603" i="1"/>
  <c r="O6603" i="1"/>
  <c r="K6604" i="1"/>
  <c r="L6604" i="1"/>
  <c r="M6604" i="1"/>
  <c r="N6604" i="1"/>
  <c r="O6604" i="1"/>
  <c r="K6605" i="1"/>
  <c r="L6605" i="1"/>
  <c r="M6605" i="1"/>
  <c r="N6605" i="1"/>
  <c r="O6605" i="1"/>
  <c r="K6606" i="1"/>
  <c r="L6606" i="1"/>
  <c r="M6606" i="1"/>
  <c r="N6606" i="1"/>
  <c r="O6606" i="1"/>
  <c r="K6607" i="1"/>
  <c r="L6607" i="1"/>
  <c r="M6607" i="1"/>
  <c r="N6607" i="1"/>
  <c r="O6607" i="1"/>
  <c r="K6608" i="1"/>
  <c r="L6608" i="1"/>
  <c r="M6608" i="1"/>
  <c r="N6608" i="1"/>
  <c r="O6608" i="1"/>
  <c r="K6609" i="1"/>
  <c r="L6609" i="1"/>
  <c r="M6609" i="1"/>
  <c r="N6609" i="1"/>
  <c r="O6609" i="1"/>
  <c r="K6611" i="1"/>
  <c r="L6611" i="1"/>
  <c r="M6611" i="1"/>
  <c r="N6611" i="1"/>
  <c r="O6611" i="1"/>
  <c r="K6612" i="1"/>
  <c r="L6612" i="1"/>
  <c r="M6612" i="1"/>
  <c r="N6612" i="1"/>
  <c r="O6612" i="1"/>
  <c r="K6613" i="1"/>
  <c r="L6613" i="1"/>
  <c r="M6613" i="1"/>
  <c r="N6613" i="1"/>
  <c r="O6613" i="1"/>
  <c r="K6614" i="1"/>
  <c r="L6614" i="1"/>
  <c r="M6614" i="1"/>
  <c r="N6614" i="1"/>
  <c r="O6614" i="1"/>
  <c r="K6615" i="1"/>
  <c r="L6615" i="1"/>
  <c r="M6615" i="1"/>
  <c r="N6615" i="1"/>
  <c r="O6615" i="1"/>
  <c r="K6616" i="1"/>
  <c r="L6616" i="1"/>
  <c r="M6616" i="1"/>
  <c r="N6616" i="1"/>
  <c r="O6616" i="1"/>
  <c r="K6617" i="1"/>
  <c r="L6617" i="1"/>
  <c r="M6617" i="1"/>
  <c r="N6617" i="1"/>
  <c r="O6617" i="1"/>
  <c r="K6618" i="1"/>
  <c r="L6618" i="1"/>
  <c r="M6618" i="1"/>
  <c r="N6618" i="1"/>
  <c r="O6618" i="1"/>
  <c r="K6619" i="1"/>
  <c r="L6619" i="1"/>
  <c r="M6619" i="1"/>
  <c r="N6619" i="1"/>
  <c r="O6619" i="1"/>
  <c r="K6623" i="1"/>
  <c r="L6623" i="1"/>
  <c r="M6623" i="1"/>
  <c r="N6623" i="1"/>
  <c r="O6623" i="1"/>
  <c r="K6624" i="1"/>
  <c r="L6624" i="1"/>
  <c r="M6624" i="1"/>
  <c r="N6624" i="1"/>
  <c r="O6624" i="1"/>
  <c r="K6625" i="1"/>
  <c r="L6625" i="1"/>
  <c r="M6625" i="1"/>
  <c r="N6625" i="1"/>
  <c r="O6625" i="1"/>
  <c r="K6626" i="1"/>
  <c r="L6626" i="1"/>
  <c r="M6626" i="1"/>
  <c r="N6626" i="1"/>
  <c r="O6626" i="1"/>
  <c r="K6627" i="1"/>
  <c r="L6627" i="1"/>
  <c r="M6627" i="1"/>
  <c r="N6627" i="1"/>
  <c r="O6627" i="1"/>
  <c r="K6628" i="1"/>
  <c r="L6628" i="1"/>
  <c r="M6628" i="1"/>
  <c r="N6628" i="1"/>
  <c r="O6628" i="1"/>
  <c r="K6629" i="1"/>
  <c r="L6629" i="1"/>
  <c r="M6629" i="1"/>
  <c r="N6629" i="1"/>
  <c r="O6629" i="1"/>
  <c r="K6630" i="1"/>
  <c r="L6630" i="1"/>
  <c r="M6630" i="1"/>
  <c r="N6630" i="1"/>
  <c r="O6630" i="1"/>
  <c r="K6631" i="1"/>
  <c r="L6631" i="1"/>
  <c r="M6631" i="1"/>
  <c r="N6631" i="1"/>
  <c r="O6631" i="1"/>
  <c r="K6632" i="1"/>
  <c r="L6632" i="1"/>
  <c r="M6632" i="1"/>
  <c r="N6632" i="1"/>
  <c r="O6632" i="1"/>
  <c r="K6633" i="1"/>
  <c r="L6633" i="1"/>
  <c r="M6633" i="1"/>
  <c r="N6633" i="1"/>
  <c r="O6633" i="1"/>
  <c r="K6634" i="1"/>
  <c r="L6634" i="1"/>
  <c r="M6634" i="1"/>
  <c r="N6634" i="1"/>
  <c r="O6634" i="1"/>
  <c r="K6636" i="1"/>
  <c r="L6636" i="1"/>
  <c r="M6636" i="1"/>
  <c r="N6636" i="1"/>
  <c r="O6636" i="1"/>
  <c r="K6637" i="1"/>
  <c r="L6637" i="1"/>
  <c r="M6637" i="1"/>
  <c r="N6637" i="1"/>
  <c r="O6637" i="1"/>
  <c r="K6638" i="1"/>
  <c r="L6638" i="1"/>
  <c r="M6638" i="1"/>
  <c r="N6638" i="1"/>
  <c r="O6638" i="1"/>
  <c r="K6639" i="1"/>
  <c r="L6639" i="1"/>
  <c r="M6639" i="1"/>
  <c r="N6639" i="1"/>
  <c r="O6639" i="1"/>
  <c r="K6640" i="1"/>
  <c r="L6640" i="1"/>
  <c r="M6640" i="1"/>
  <c r="N6640" i="1"/>
  <c r="O6640" i="1"/>
  <c r="K6641" i="1"/>
  <c r="L6641" i="1"/>
  <c r="M6641" i="1"/>
  <c r="N6641" i="1"/>
  <c r="O6641" i="1"/>
  <c r="K6642" i="1"/>
  <c r="L6642" i="1"/>
  <c r="M6642" i="1"/>
  <c r="N6642" i="1"/>
  <c r="O6642" i="1"/>
  <c r="K6643" i="1"/>
  <c r="L6643" i="1"/>
  <c r="M6643" i="1"/>
  <c r="N6643" i="1"/>
  <c r="O6643" i="1"/>
  <c r="K6644" i="1"/>
  <c r="L6644" i="1"/>
  <c r="M6644" i="1"/>
  <c r="N6644" i="1"/>
  <c r="O6644" i="1"/>
  <c r="K6645" i="1"/>
  <c r="L6645" i="1"/>
  <c r="M6645" i="1"/>
  <c r="N6645" i="1"/>
  <c r="O6645" i="1"/>
  <c r="K6646" i="1"/>
  <c r="L6646" i="1"/>
  <c r="M6646" i="1"/>
  <c r="N6646" i="1"/>
  <c r="O6646" i="1"/>
  <c r="K6647" i="1"/>
  <c r="L6647" i="1"/>
  <c r="M6647" i="1"/>
  <c r="N6647" i="1"/>
  <c r="O6647" i="1"/>
  <c r="K6648" i="1"/>
  <c r="L6648" i="1"/>
  <c r="M6648" i="1"/>
  <c r="N6648" i="1"/>
  <c r="O6648" i="1"/>
  <c r="K6649" i="1"/>
  <c r="L6649" i="1"/>
  <c r="M6649" i="1"/>
  <c r="N6649" i="1"/>
  <c r="O6649" i="1"/>
  <c r="K6650" i="1"/>
  <c r="L6650" i="1"/>
  <c r="M6650" i="1"/>
  <c r="N6650" i="1"/>
  <c r="O6650" i="1"/>
  <c r="K6651" i="1"/>
  <c r="L6651" i="1"/>
  <c r="M6651" i="1"/>
  <c r="N6651" i="1"/>
  <c r="O6651" i="1"/>
  <c r="K6652" i="1"/>
  <c r="L6652" i="1"/>
  <c r="M6652" i="1"/>
  <c r="N6652" i="1"/>
  <c r="O6652" i="1"/>
  <c r="K6653" i="1"/>
  <c r="L6653" i="1"/>
  <c r="M6653" i="1"/>
  <c r="N6653" i="1"/>
  <c r="O6653" i="1"/>
  <c r="K6654" i="1"/>
  <c r="L6654" i="1"/>
  <c r="M6654" i="1"/>
  <c r="N6654" i="1"/>
  <c r="O6654" i="1"/>
  <c r="K6656" i="1"/>
  <c r="L6656" i="1"/>
  <c r="M6656" i="1"/>
  <c r="N6656" i="1"/>
  <c r="O6656" i="1"/>
  <c r="K6657" i="1"/>
  <c r="L6657" i="1"/>
  <c r="M6657" i="1"/>
  <c r="N6657" i="1"/>
  <c r="O6657" i="1"/>
  <c r="K6658" i="1"/>
  <c r="L6658" i="1"/>
  <c r="M6658" i="1"/>
  <c r="N6658" i="1"/>
  <c r="O6658" i="1"/>
  <c r="K6659" i="1"/>
  <c r="L6659" i="1"/>
  <c r="M6659" i="1"/>
  <c r="N6659" i="1"/>
  <c r="O6659" i="1"/>
  <c r="K6660" i="1"/>
  <c r="L6660" i="1"/>
  <c r="M6660" i="1"/>
  <c r="N6660" i="1"/>
  <c r="O6660" i="1"/>
  <c r="K6661" i="1"/>
  <c r="L6661" i="1"/>
  <c r="M6661" i="1"/>
  <c r="N6661" i="1"/>
  <c r="O6661" i="1"/>
  <c r="K6662" i="1"/>
  <c r="L6662" i="1"/>
  <c r="M6662" i="1"/>
  <c r="N6662" i="1"/>
  <c r="O6662" i="1"/>
  <c r="K6663" i="1"/>
  <c r="L6663" i="1"/>
  <c r="M6663" i="1"/>
  <c r="N6663" i="1"/>
  <c r="O6663" i="1"/>
  <c r="K6664" i="1"/>
  <c r="L6664" i="1"/>
  <c r="M6664" i="1"/>
  <c r="N6664" i="1"/>
  <c r="O6664" i="1"/>
  <c r="K6666" i="1"/>
  <c r="L6666" i="1"/>
  <c r="M6666" i="1"/>
  <c r="N6666" i="1"/>
  <c r="O6666" i="1"/>
  <c r="K6667" i="1"/>
  <c r="L6667" i="1"/>
  <c r="M6667" i="1"/>
  <c r="N6667" i="1"/>
  <c r="O6667" i="1"/>
  <c r="K6668" i="1"/>
  <c r="L6668" i="1"/>
  <c r="M6668" i="1"/>
  <c r="N6668" i="1"/>
  <c r="O6668" i="1"/>
  <c r="K6669" i="1"/>
  <c r="L6669" i="1"/>
  <c r="M6669" i="1"/>
  <c r="N6669" i="1"/>
  <c r="O6669" i="1"/>
  <c r="K6670" i="1"/>
  <c r="L6670" i="1"/>
  <c r="M6670" i="1"/>
  <c r="N6670" i="1"/>
  <c r="O6670" i="1"/>
  <c r="K6671" i="1"/>
  <c r="L6671" i="1"/>
  <c r="M6671" i="1"/>
  <c r="N6671" i="1"/>
  <c r="O6671" i="1"/>
  <c r="K6672" i="1"/>
  <c r="L6672" i="1"/>
  <c r="M6672" i="1"/>
  <c r="N6672" i="1"/>
  <c r="O6672" i="1"/>
  <c r="K6673" i="1"/>
  <c r="L6673" i="1"/>
  <c r="M6673" i="1"/>
  <c r="N6673" i="1"/>
  <c r="O6673" i="1"/>
  <c r="K6674" i="1"/>
  <c r="L6674" i="1"/>
  <c r="M6674" i="1"/>
  <c r="N6674" i="1"/>
  <c r="O6674" i="1"/>
  <c r="K6675" i="1"/>
  <c r="L6675" i="1"/>
  <c r="M6675" i="1"/>
  <c r="N6675" i="1"/>
  <c r="O6675" i="1"/>
  <c r="K6676" i="1"/>
  <c r="L6676" i="1"/>
  <c r="M6676" i="1"/>
  <c r="N6676" i="1"/>
  <c r="O6676" i="1"/>
  <c r="K6677" i="1"/>
  <c r="L6677" i="1"/>
  <c r="M6677" i="1"/>
  <c r="N6677" i="1"/>
  <c r="O6677" i="1"/>
  <c r="K6678" i="1"/>
  <c r="L6678" i="1"/>
  <c r="M6678" i="1"/>
  <c r="N6678" i="1"/>
  <c r="O6678" i="1"/>
  <c r="K6679" i="1"/>
  <c r="L6679" i="1"/>
  <c r="M6679" i="1"/>
  <c r="N6679" i="1"/>
  <c r="O6679" i="1"/>
  <c r="K6680" i="1"/>
  <c r="L6680" i="1"/>
  <c r="M6680" i="1"/>
  <c r="N6680" i="1"/>
  <c r="O6680" i="1"/>
  <c r="K6681" i="1"/>
  <c r="L6681" i="1"/>
  <c r="M6681" i="1"/>
  <c r="N6681" i="1"/>
  <c r="O6681" i="1"/>
  <c r="K6682" i="1"/>
  <c r="L6682" i="1"/>
  <c r="M6682" i="1"/>
  <c r="N6682" i="1"/>
  <c r="O6682" i="1"/>
  <c r="K6683" i="1"/>
  <c r="L6683" i="1"/>
  <c r="M6683" i="1"/>
  <c r="N6683" i="1"/>
  <c r="O6683" i="1"/>
  <c r="K6684" i="1"/>
  <c r="L6684" i="1"/>
  <c r="M6684" i="1"/>
  <c r="N6684" i="1"/>
  <c r="O6684" i="1"/>
  <c r="K6685" i="1"/>
  <c r="L6685" i="1"/>
  <c r="M6685" i="1"/>
  <c r="N6685" i="1"/>
  <c r="O6685" i="1"/>
  <c r="K6686" i="1"/>
  <c r="L6686" i="1"/>
  <c r="M6686" i="1"/>
  <c r="N6686" i="1"/>
  <c r="O6686" i="1"/>
  <c r="K6687" i="1"/>
  <c r="L6687" i="1"/>
  <c r="M6687" i="1"/>
  <c r="N6687" i="1"/>
  <c r="O6687" i="1"/>
  <c r="K6688" i="1"/>
  <c r="L6688" i="1"/>
  <c r="M6688" i="1"/>
  <c r="N6688" i="1"/>
  <c r="O6688" i="1"/>
  <c r="K6689" i="1"/>
  <c r="L6689" i="1"/>
  <c r="M6689" i="1"/>
  <c r="N6689" i="1"/>
  <c r="O6689" i="1"/>
  <c r="K6690" i="1"/>
  <c r="L6690" i="1"/>
  <c r="M6690" i="1"/>
  <c r="N6690" i="1"/>
  <c r="O6690" i="1"/>
  <c r="K6691" i="1"/>
  <c r="L6691" i="1"/>
  <c r="M6691" i="1"/>
  <c r="N6691" i="1"/>
  <c r="O6691" i="1"/>
  <c r="K6692" i="1"/>
  <c r="L6692" i="1"/>
  <c r="M6692" i="1"/>
  <c r="N6692" i="1"/>
  <c r="O6692" i="1"/>
  <c r="K6693" i="1"/>
  <c r="L6693" i="1"/>
  <c r="M6693" i="1"/>
  <c r="N6693" i="1"/>
  <c r="O6693" i="1"/>
  <c r="K6694" i="1"/>
  <c r="L6694" i="1"/>
  <c r="M6694" i="1"/>
  <c r="N6694" i="1"/>
  <c r="O6694" i="1"/>
  <c r="K6695" i="1"/>
  <c r="L6695" i="1"/>
  <c r="M6695" i="1"/>
  <c r="N6695" i="1"/>
  <c r="O6695" i="1"/>
  <c r="K6696" i="1"/>
  <c r="L6696" i="1"/>
  <c r="M6696" i="1"/>
  <c r="N6696" i="1"/>
  <c r="O6696" i="1"/>
  <c r="K6698" i="1"/>
  <c r="L6698" i="1"/>
  <c r="M6698" i="1"/>
  <c r="N6698" i="1"/>
  <c r="O6698" i="1"/>
  <c r="K6699" i="1"/>
  <c r="L6699" i="1"/>
  <c r="M6699" i="1"/>
  <c r="N6699" i="1"/>
  <c r="O6699" i="1"/>
  <c r="K6700" i="1"/>
  <c r="L6700" i="1"/>
  <c r="M6700" i="1"/>
  <c r="N6700" i="1"/>
  <c r="O6700" i="1"/>
  <c r="K6701" i="1"/>
  <c r="L6701" i="1"/>
  <c r="M6701" i="1"/>
  <c r="N6701" i="1"/>
  <c r="O6701" i="1"/>
  <c r="K6702" i="1"/>
  <c r="L6702" i="1"/>
  <c r="M6702" i="1"/>
  <c r="N6702" i="1"/>
  <c r="O6702" i="1"/>
  <c r="K6703" i="1"/>
  <c r="L6703" i="1"/>
  <c r="M6703" i="1"/>
  <c r="N6703" i="1"/>
  <c r="O6703" i="1"/>
  <c r="K6704" i="1"/>
  <c r="L6704" i="1"/>
  <c r="M6704" i="1"/>
  <c r="N6704" i="1"/>
  <c r="O6704" i="1"/>
  <c r="K6705" i="1"/>
  <c r="L6705" i="1"/>
  <c r="M6705" i="1"/>
  <c r="N6705" i="1"/>
  <c r="O6705" i="1"/>
  <c r="K6708" i="1"/>
  <c r="L6708" i="1"/>
  <c r="M6708" i="1"/>
  <c r="N6708" i="1"/>
  <c r="O6708" i="1"/>
  <c r="K6709" i="1"/>
  <c r="L6709" i="1"/>
  <c r="M6709" i="1"/>
  <c r="N6709" i="1"/>
  <c r="O6709" i="1"/>
  <c r="K6710" i="1"/>
  <c r="L6710" i="1"/>
  <c r="M6710" i="1"/>
  <c r="N6710" i="1"/>
  <c r="O6710" i="1"/>
  <c r="K6711" i="1"/>
  <c r="L6711" i="1"/>
  <c r="M6711" i="1"/>
  <c r="N6711" i="1"/>
  <c r="O6711" i="1"/>
  <c r="K6712" i="1"/>
  <c r="L6712" i="1"/>
  <c r="M6712" i="1"/>
  <c r="N6712" i="1"/>
  <c r="O6712" i="1"/>
  <c r="K6713" i="1"/>
  <c r="L6713" i="1"/>
  <c r="M6713" i="1"/>
  <c r="N6713" i="1"/>
  <c r="O6713" i="1"/>
  <c r="K6714" i="1"/>
  <c r="L6714" i="1"/>
  <c r="M6714" i="1"/>
  <c r="N6714" i="1"/>
  <c r="O6714" i="1"/>
  <c r="K6715" i="1"/>
  <c r="L6715" i="1"/>
  <c r="M6715" i="1"/>
  <c r="N6715" i="1"/>
  <c r="O6715" i="1"/>
  <c r="K6716" i="1"/>
  <c r="L6716" i="1"/>
  <c r="M6716" i="1"/>
  <c r="N6716" i="1"/>
  <c r="O6716" i="1"/>
  <c r="K6717" i="1"/>
  <c r="L6717" i="1"/>
  <c r="M6717" i="1"/>
  <c r="N6717" i="1"/>
  <c r="O6717" i="1"/>
  <c r="K6719" i="1"/>
  <c r="L6719" i="1"/>
  <c r="M6719" i="1"/>
  <c r="N6719" i="1"/>
  <c r="O6719" i="1"/>
  <c r="K6720" i="1"/>
  <c r="L6720" i="1"/>
  <c r="M6720" i="1"/>
  <c r="N6720" i="1"/>
  <c r="O6720" i="1"/>
  <c r="K6721" i="1"/>
  <c r="L6721" i="1"/>
  <c r="M6721" i="1"/>
  <c r="N6721" i="1"/>
  <c r="O6721" i="1"/>
  <c r="K6722" i="1"/>
  <c r="L6722" i="1"/>
  <c r="M6722" i="1"/>
  <c r="N6722" i="1"/>
  <c r="O6722" i="1"/>
  <c r="K6723" i="1"/>
  <c r="L6723" i="1"/>
  <c r="M6723" i="1"/>
  <c r="N6723" i="1"/>
  <c r="O6723" i="1"/>
  <c r="K6724" i="1"/>
  <c r="L6724" i="1"/>
  <c r="M6724" i="1"/>
  <c r="N6724" i="1"/>
  <c r="O6724" i="1"/>
  <c r="K6725" i="1"/>
  <c r="L6725" i="1"/>
  <c r="M6725" i="1"/>
  <c r="N6725" i="1"/>
  <c r="O6725" i="1"/>
  <c r="K6726" i="1"/>
  <c r="L6726" i="1"/>
  <c r="M6726" i="1"/>
  <c r="N6726" i="1"/>
  <c r="O6726" i="1"/>
  <c r="K6727" i="1"/>
  <c r="L6727" i="1"/>
  <c r="M6727" i="1"/>
  <c r="N6727" i="1"/>
  <c r="O6727" i="1"/>
  <c r="K6728" i="1"/>
  <c r="L6728" i="1"/>
  <c r="M6728" i="1"/>
  <c r="N6728" i="1"/>
  <c r="O6728" i="1"/>
  <c r="K6730" i="1"/>
  <c r="L6730" i="1"/>
  <c r="M6730" i="1"/>
  <c r="N6730" i="1"/>
  <c r="O6730" i="1"/>
  <c r="K6731" i="1"/>
  <c r="L6731" i="1"/>
  <c r="M6731" i="1"/>
  <c r="N6731" i="1"/>
  <c r="O6731" i="1"/>
  <c r="K6732" i="1"/>
  <c r="L6732" i="1"/>
  <c r="M6732" i="1"/>
  <c r="N6732" i="1"/>
  <c r="O6732" i="1"/>
  <c r="K6733" i="1"/>
  <c r="L6733" i="1"/>
  <c r="M6733" i="1"/>
  <c r="N6733" i="1"/>
  <c r="O6733" i="1"/>
  <c r="K6734" i="1"/>
  <c r="L6734" i="1"/>
  <c r="M6734" i="1"/>
  <c r="N6734" i="1"/>
  <c r="O6734" i="1"/>
  <c r="K6735" i="1"/>
  <c r="L6735" i="1"/>
  <c r="M6735" i="1"/>
  <c r="N6735" i="1"/>
  <c r="O6735" i="1"/>
  <c r="K6736" i="1"/>
  <c r="L6736" i="1"/>
  <c r="M6736" i="1"/>
  <c r="N6736" i="1"/>
  <c r="O6736" i="1"/>
  <c r="K6738" i="1"/>
  <c r="L6738" i="1"/>
  <c r="M6738" i="1"/>
  <c r="N6738" i="1"/>
  <c r="O6738" i="1"/>
  <c r="K6739" i="1"/>
  <c r="L6739" i="1"/>
  <c r="M6739" i="1"/>
  <c r="N6739" i="1"/>
  <c r="O6739" i="1"/>
  <c r="K6740" i="1"/>
  <c r="L6740" i="1"/>
  <c r="M6740" i="1"/>
  <c r="N6740" i="1"/>
  <c r="O6740" i="1"/>
  <c r="K6741" i="1"/>
  <c r="L6741" i="1"/>
  <c r="M6741" i="1"/>
  <c r="N6741" i="1"/>
  <c r="O6741" i="1"/>
  <c r="K6742" i="1"/>
  <c r="L6742" i="1"/>
  <c r="M6742" i="1"/>
  <c r="N6742" i="1"/>
  <c r="O6742" i="1"/>
  <c r="K6743" i="1"/>
  <c r="L6743" i="1"/>
  <c r="M6743" i="1"/>
  <c r="N6743" i="1"/>
  <c r="O6743" i="1"/>
  <c r="K6744" i="1"/>
  <c r="L6744" i="1"/>
  <c r="M6744" i="1"/>
  <c r="N6744" i="1"/>
  <c r="O6744" i="1"/>
  <c r="K6746" i="1"/>
  <c r="L6746" i="1"/>
  <c r="M6746" i="1"/>
  <c r="N6746" i="1"/>
  <c r="O6746" i="1"/>
  <c r="K6747" i="1"/>
  <c r="L6747" i="1"/>
  <c r="M6747" i="1"/>
  <c r="N6747" i="1"/>
  <c r="O6747" i="1"/>
  <c r="K6748" i="1"/>
  <c r="L6748" i="1"/>
  <c r="M6748" i="1"/>
  <c r="N6748" i="1"/>
  <c r="O6748" i="1"/>
  <c r="K6749" i="1"/>
  <c r="L6749" i="1"/>
  <c r="M6749" i="1"/>
  <c r="N6749" i="1"/>
  <c r="O6749" i="1"/>
  <c r="K6750" i="1"/>
  <c r="L6750" i="1"/>
  <c r="M6750" i="1"/>
  <c r="N6750" i="1"/>
  <c r="O6750" i="1"/>
  <c r="K6751" i="1"/>
  <c r="L6751" i="1"/>
  <c r="M6751" i="1"/>
  <c r="N6751" i="1"/>
  <c r="O6751" i="1"/>
  <c r="K6752" i="1"/>
  <c r="L6752" i="1"/>
  <c r="M6752" i="1"/>
  <c r="N6752" i="1"/>
  <c r="O6752" i="1"/>
  <c r="K6753" i="1"/>
  <c r="L6753" i="1"/>
  <c r="M6753" i="1"/>
  <c r="N6753" i="1"/>
  <c r="O6753" i="1"/>
  <c r="K6754" i="1"/>
  <c r="L6754" i="1"/>
  <c r="M6754" i="1"/>
  <c r="N6754" i="1"/>
  <c r="O6754" i="1"/>
  <c r="K6755" i="1"/>
  <c r="L6755" i="1"/>
  <c r="M6755" i="1"/>
  <c r="N6755" i="1"/>
  <c r="O6755" i="1"/>
  <c r="K6757" i="1"/>
  <c r="L6757" i="1"/>
  <c r="M6757" i="1"/>
  <c r="N6757" i="1"/>
  <c r="O6757" i="1"/>
  <c r="K6758" i="1"/>
  <c r="L6758" i="1"/>
  <c r="M6758" i="1"/>
  <c r="N6758" i="1"/>
  <c r="O6758" i="1"/>
  <c r="K6759" i="1"/>
  <c r="L6759" i="1"/>
  <c r="M6759" i="1"/>
  <c r="N6759" i="1"/>
  <c r="O6759" i="1"/>
  <c r="K6760" i="1"/>
  <c r="L6760" i="1"/>
  <c r="M6760" i="1"/>
  <c r="N6760" i="1"/>
  <c r="O6760" i="1"/>
  <c r="K6761" i="1"/>
  <c r="L6761" i="1"/>
  <c r="M6761" i="1"/>
  <c r="N6761" i="1"/>
  <c r="O6761" i="1"/>
  <c r="K6762" i="1"/>
  <c r="L6762" i="1"/>
  <c r="M6762" i="1"/>
  <c r="N6762" i="1"/>
  <c r="O6762" i="1"/>
  <c r="K6763" i="1"/>
  <c r="L6763" i="1"/>
  <c r="M6763" i="1"/>
  <c r="N6763" i="1"/>
  <c r="O6763" i="1"/>
  <c r="K6764" i="1"/>
  <c r="L6764" i="1"/>
  <c r="M6764" i="1"/>
  <c r="N6764" i="1"/>
  <c r="O6764" i="1"/>
  <c r="K6765" i="1"/>
  <c r="L6765" i="1"/>
  <c r="M6765" i="1"/>
  <c r="N6765" i="1"/>
  <c r="O6765" i="1"/>
  <c r="K6766" i="1"/>
  <c r="L6766" i="1"/>
  <c r="M6766" i="1"/>
  <c r="N6766" i="1"/>
  <c r="O6766" i="1"/>
  <c r="K6767" i="1"/>
  <c r="L6767" i="1"/>
  <c r="M6767" i="1"/>
  <c r="N6767" i="1"/>
  <c r="O6767" i="1"/>
  <c r="K6768" i="1"/>
  <c r="L6768" i="1"/>
  <c r="M6768" i="1"/>
  <c r="N6768" i="1"/>
  <c r="O6768" i="1"/>
  <c r="K6769" i="1"/>
  <c r="L6769" i="1"/>
  <c r="M6769" i="1"/>
  <c r="N6769" i="1"/>
  <c r="O6769" i="1"/>
  <c r="K6771" i="1"/>
  <c r="L6771" i="1"/>
  <c r="M6771" i="1"/>
  <c r="N6771" i="1"/>
  <c r="O6771" i="1"/>
  <c r="K6772" i="1"/>
  <c r="L6772" i="1"/>
  <c r="M6772" i="1"/>
  <c r="N6772" i="1"/>
  <c r="O6772" i="1"/>
  <c r="K6773" i="1"/>
  <c r="L6773" i="1"/>
  <c r="M6773" i="1"/>
  <c r="N6773" i="1"/>
  <c r="O6773" i="1"/>
  <c r="K6774" i="1"/>
  <c r="L6774" i="1"/>
  <c r="M6774" i="1"/>
  <c r="N6774" i="1"/>
  <c r="O6774" i="1"/>
  <c r="K6775" i="1"/>
  <c r="L6775" i="1"/>
  <c r="M6775" i="1"/>
  <c r="N6775" i="1"/>
  <c r="O6775" i="1"/>
  <c r="K6776" i="1"/>
  <c r="L6776" i="1"/>
  <c r="M6776" i="1"/>
  <c r="N6776" i="1"/>
  <c r="O6776" i="1"/>
  <c r="K6777" i="1"/>
  <c r="L6777" i="1"/>
  <c r="M6777" i="1"/>
  <c r="N6777" i="1"/>
  <c r="O6777" i="1"/>
  <c r="K6778" i="1"/>
  <c r="L6778" i="1"/>
  <c r="M6778" i="1"/>
  <c r="N6778" i="1"/>
  <c r="O6778" i="1"/>
  <c r="K6779" i="1"/>
  <c r="L6779" i="1"/>
  <c r="M6779" i="1"/>
  <c r="N6779" i="1"/>
  <c r="O6779" i="1"/>
  <c r="K6780" i="1"/>
  <c r="L6780" i="1"/>
  <c r="M6780" i="1"/>
  <c r="N6780" i="1"/>
  <c r="O6780" i="1"/>
  <c r="K6781" i="1"/>
  <c r="L6781" i="1"/>
  <c r="M6781" i="1"/>
  <c r="N6781" i="1"/>
  <c r="O6781" i="1"/>
  <c r="K6782" i="1"/>
  <c r="L6782" i="1"/>
  <c r="M6782" i="1"/>
  <c r="N6782" i="1"/>
  <c r="O6782" i="1"/>
  <c r="K6783" i="1"/>
  <c r="L6783" i="1"/>
  <c r="M6783" i="1"/>
  <c r="N6783" i="1"/>
  <c r="O6783" i="1"/>
  <c r="K6785" i="1"/>
  <c r="L6785" i="1"/>
  <c r="M6785" i="1"/>
  <c r="N6785" i="1"/>
  <c r="O6785" i="1"/>
  <c r="K6786" i="1"/>
  <c r="L6786" i="1"/>
  <c r="M6786" i="1"/>
  <c r="N6786" i="1"/>
  <c r="O6786" i="1"/>
  <c r="K6787" i="1"/>
  <c r="L6787" i="1"/>
  <c r="M6787" i="1"/>
  <c r="N6787" i="1"/>
  <c r="O6787" i="1"/>
  <c r="K6788" i="1"/>
  <c r="L6788" i="1"/>
  <c r="M6788" i="1"/>
  <c r="N6788" i="1"/>
  <c r="O6788" i="1"/>
  <c r="K6789" i="1"/>
  <c r="L6789" i="1"/>
  <c r="M6789" i="1"/>
  <c r="N6789" i="1"/>
  <c r="O6789" i="1"/>
  <c r="K6791" i="1"/>
  <c r="L6791" i="1"/>
  <c r="M6791" i="1"/>
  <c r="N6791" i="1"/>
  <c r="O6791" i="1"/>
  <c r="K6792" i="1"/>
  <c r="L6792" i="1"/>
  <c r="M6792" i="1"/>
  <c r="N6792" i="1"/>
  <c r="O6792" i="1"/>
  <c r="K6793" i="1"/>
  <c r="L6793" i="1"/>
  <c r="M6793" i="1"/>
  <c r="N6793" i="1"/>
  <c r="O6793" i="1"/>
  <c r="K6794" i="1"/>
  <c r="L6794" i="1"/>
  <c r="M6794" i="1"/>
  <c r="N6794" i="1"/>
  <c r="O6794" i="1"/>
  <c r="K6795" i="1"/>
  <c r="L6795" i="1"/>
  <c r="M6795" i="1"/>
  <c r="N6795" i="1"/>
  <c r="O6795" i="1"/>
  <c r="K6797" i="1"/>
  <c r="L6797" i="1"/>
  <c r="M6797" i="1"/>
  <c r="N6797" i="1"/>
  <c r="O6797" i="1"/>
  <c r="K6798" i="1"/>
  <c r="L6798" i="1"/>
  <c r="M6798" i="1"/>
  <c r="N6798" i="1"/>
  <c r="O6798" i="1"/>
  <c r="K6799" i="1"/>
  <c r="L6799" i="1"/>
  <c r="M6799" i="1"/>
  <c r="N6799" i="1"/>
  <c r="O6799" i="1"/>
  <c r="K6800" i="1"/>
  <c r="L6800" i="1"/>
  <c r="M6800" i="1"/>
  <c r="N6800" i="1"/>
  <c r="O6800" i="1"/>
  <c r="K6801" i="1"/>
  <c r="L6801" i="1"/>
  <c r="M6801" i="1"/>
  <c r="N6801" i="1"/>
  <c r="O6801" i="1"/>
  <c r="K6802" i="1"/>
  <c r="L6802" i="1"/>
  <c r="M6802" i="1"/>
  <c r="N6802" i="1"/>
  <c r="O6802" i="1"/>
  <c r="K6803" i="1"/>
  <c r="L6803" i="1"/>
  <c r="M6803" i="1"/>
  <c r="N6803" i="1"/>
  <c r="O6803" i="1"/>
  <c r="K6804" i="1"/>
  <c r="L6804" i="1"/>
  <c r="M6804" i="1"/>
  <c r="N6804" i="1"/>
  <c r="O6804" i="1"/>
  <c r="K6805" i="1"/>
  <c r="L6805" i="1"/>
  <c r="M6805" i="1"/>
  <c r="N6805" i="1"/>
  <c r="O6805" i="1"/>
  <c r="K6806" i="1"/>
  <c r="L6806" i="1"/>
  <c r="M6806" i="1"/>
  <c r="N6806" i="1"/>
  <c r="O6806" i="1"/>
  <c r="K6807" i="1"/>
  <c r="L6807" i="1"/>
  <c r="M6807" i="1"/>
  <c r="N6807" i="1"/>
  <c r="O6807" i="1"/>
  <c r="K6808" i="1"/>
  <c r="L6808" i="1"/>
  <c r="M6808" i="1"/>
  <c r="N6808" i="1"/>
  <c r="O6808" i="1"/>
  <c r="K6809" i="1"/>
  <c r="L6809" i="1"/>
  <c r="M6809" i="1"/>
  <c r="N6809" i="1"/>
  <c r="O6809" i="1"/>
  <c r="K6810" i="1"/>
  <c r="L6810" i="1"/>
  <c r="M6810" i="1"/>
  <c r="N6810" i="1"/>
  <c r="O6810" i="1"/>
  <c r="K6811" i="1"/>
  <c r="L6811" i="1"/>
  <c r="M6811" i="1"/>
  <c r="N6811" i="1"/>
  <c r="O6811" i="1"/>
  <c r="K6812" i="1"/>
  <c r="L6812" i="1"/>
  <c r="M6812" i="1"/>
  <c r="N6812" i="1"/>
  <c r="O6812" i="1"/>
  <c r="K6813" i="1"/>
  <c r="L6813" i="1"/>
  <c r="M6813" i="1"/>
  <c r="N6813" i="1"/>
  <c r="O6813" i="1"/>
  <c r="K6814" i="1"/>
  <c r="L6814" i="1"/>
  <c r="M6814" i="1"/>
  <c r="N6814" i="1"/>
  <c r="O6814" i="1"/>
  <c r="K6815" i="1"/>
  <c r="L6815" i="1"/>
  <c r="M6815" i="1"/>
  <c r="N6815" i="1"/>
  <c r="O6815" i="1"/>
  <c r="K6816" i="1"/>
  <c r="L6816" i="1"/>
  <c r="M6816" i="1"/>
  <c r="N6816" i="1"/>
  <c r="O6816" i="1"/>
  <c r="K6817" i="1"/>
  <c r="L6817" i="1"/>
  <c r="M6817" i="1"/>
  <c r="N6817" i="1"/>
  <c r="O6817" i="1"/>
  <c r="K6818" i="1"/>
  <c r="L6818" i="1"/>
  <c r="M6818" i="1"/>
  <c r="N6818" i="1"/>
  <c r="O6818" i="1"/>
  <c r="K6819" i="1"/>
  <c r="L6819" i="1"/>
  <c r="M6819" i="1"/>
  <c r="N6819" i="1"/>
  <c r="O6819" i="1"/>
  <c r="K6820" i="1"/>
  <c r="L6820" i="1"/>
  <c r="M6820" i="1"/>
  <c r="N6820" i="1"/>
  <c r="O6820" i="1"/>
  <c r="K6821" i="1"/>
  <c r="L6821" i="1"/>
  <c r="M6821" i="1"/>
  <c r="N6821" i="1"/>
  <c r="O6821" i="1"/>
  <c r="K6823" i="1"/>
  <c r="L6823" i="1"/>
  <c r="M6823" i="1"/>
  <c r="N6823" i="1"/>
  <c r="O6823" i="1"/>
  <c r="K6824" i="1"/>
  <c r="L6824" i="1"/>
  <c r="M6824" i="1"/>
  <c r="N6824" i="1"/>
  <c r="O6824" i="1"/>
  <c r="K6825" i="1"/>
  <c r="L6825" i="1"/>
  <c r="M6825" i="1"/>
  <c r="N6825" i="1"/>
  <c r="O6825" i="1"/>
  <c r="K6826" i="1"/>
  <c r="L6826" i="1"/>
  <c r="M6826" i="1"/>
  <c r="N6826" i="1"/>
  <c r="O6826" i="1"/>
  <c r="K6827" i="1"/>
  <c r="L6827" i="1"/>
  <c r="M6827" i="1"/>
  <c r="N6827" i="1"/>
  <c r="O6827" i="1"/>
  <c r="K6828" i="1"/>
  <c r="L6828" i="1"/>
  <c r="M6828" i="1"/>
  <c r="N6828" i="1"/>
  <c r="O6828" i="1"/>
  <c r="K6829" i="1"/>
  <c r="L6829" i="1"/>
  <c r="M6829" i="1"/>
  <c r="N6829" i="1"/>
  <c r="O6829" i="1"/>
  <c r="K6830" i="1"/>
  <c r="L6830" i="1"/>
  <c r="M6830" i="1"/>
  <c r="N6830" i="1"/>
  <c r="O6830" i="1"/>
  <c r="K6831" i="1"/>
  <c r="L6831" i="1"/>
  <c r="M6831" i="1"/>
  <c r="N6831" i="1"/>
  <c r="O6831" i="1"/>
  <c r="K6832" i="1"/>
  <c r="L6832" i="1"/>
  <c r="M6832" i="1"/>
  <c r="N6832" i="1"/>
  <c r="O6832" i="1"/>
  <c r="K6833" i="1"/>
  <c r="L6833" i="1"/>
  <c r="M6833" i="1"/>
  <c r="N6833" i="1"/>
  <c r="O6833" i="1"/>
  <c r="K6834" i="1"/>
  <c r="L6834" i="1"/>
  <c r="M6834" i="1"/>
  <c r="N6834" i="1"/>
  <c r="O6834" i="1"/>
  <c r="K6835" i="1"/>
  <c r="L6835" i="1"/>
  <c r="M6835" i="1"/>
  <c r="N6835" i="1"/>
  <c r="O6835" i="1"/>
  <c r="K6836" i="1"/>
  <c r="L6836" i="1"/>
  <c r="M6836" i="1"/>
  <c r="N6836" i="1"/>
  <c r="O6836" i="1"/>
  <c r="K6837" i="1"/>
  <c r="L6837" i="1"/>
  <c r="M6837" i="1"/>
  <c r="N6837" i="1"/>
  <c r="O6837" i="1"/>
  <c r="K6838" i="1"/>
  <c r="L6838" i="1"/>
  <c r="M6838" i="1"/>
  <c r="N6838" i="1"/>
  <c r="O6838" i="1"/>
  <c r="K6839" i="1"/>
  <c r="L6839" i="1"/>
  <c r="M6839" i="1"/>
  <c r="N6839" i="1"/>
  <c r="O6839" i="1"/>
  <c r="K6840" i="1"/>
  <c r="L6840" i="1"/>
  <c r="M6840" i="1"/>
  <c r="N6840" i="1"/>
  <c r="O6840" i="1"/>
  <c r="K6841" i="1"/>
  <c r="L6841" i="1"/>
  <c r="M6841" i="1"/>
  <c r="N6841" i="1"/>
  <c r="O6841" i="1"/>
  <c r="K6842" i="1"/>
  <c r="L6842" i="1"/>
  <c r="M6842" i="1"/>
  <c r="N6842" i="1"/>
  <c r="O6842" i="1"/>
  <c r="K6843" i="1"/>
  <c r="L6843" i="1"/>
  <c r="M6843" i="1"/>
  <c r="N6843" i="1"/>
  <c r="O6843" i="1"/>
  <c r="K6844" i="1"/>
  <c r="L6844" i="1"/>
  <c r="M6844" i="1"/>
  <c r="N6844" i="1"/>
  <c r="O6844" i="1"/>
  <c r="K6845" i="1"/>
  <c r="L6845" i="1"/>
  <c r="M6845" i="1"/>
  <c r="N6845" i="1"/>
  <c r="O6845" i="1"/>
  <c r="K6846" i="1"/>
  <c r="L6846" i="1"/>
  <c r="M6846" i="1"/>
  <c r="N6846" i="1"/>
  <c r="O6846" i="1"/>
  <c r="K6847" i="1"/>
  <c r="L6847" i="1"/>
  <c r="M6847" i="1"/>
  <c r="N6847" i="1"/>
  <c r="O6847" i="1"/>
  <c r="K6850" i="1"/>
  <c r="L6850" i="1"/>
  <c r="M6850" i="1"/>
  <c r="N6850" i="1"/>
  <c r="O6850" i="1"/>
  <c r="K6851" i="1"/>
  <c r="L6851" i="1"/>
  <c r="M6851" i="1"/>
  <c r="N6851" i="1"/>
  <c r="O6851" i="1"/>
  <c r="K6852" i="1"/>
  <c r="L6852" i="1"/>
  <c r="M6852" i="1"/>
  <c r="N6852" i="1"/>
  <c r="O6852" i="1"/>
  <c r="K6853" i="1"/>
  <c r="L6853" i="1"/>
  <c r="M6853" i="1"/>
  <c r="N6853" i="1"/>
  <c r="O6853" i="1"/>
  <c r="K6854" i="1"/>
  <c r="L6854" i="1"/>
  <c r="M6854" i="1"/>
  <c r="N6854" i="1"/>
  <c r="O6854" i="1"/>
  <c r="K6856" i="1"/>
  <c r="L6856" i="1"/>
  <c r="M6856" i="1"/>
  <c r="N6856" i="1"/>
  <c r="O6856" i="1"/>
  <c r="K6857" i="1"/>
  <c r="L6857" i="1"/>
  <c r="M6857" i="1"/>
  <c r="N6857" i="1"/>
  <c r="O6857" i="1"/>
  <c r="K6858" i="1"/>
  <c r="L6858" i="1"/>
  <c r="M6858" i="1"/>
  <c r="N6858" i="1"/>
  <c r="O6858" i="1"/>
  <c r="K6859" i="1"/>
  <c r="L6859" i="1"/>
  <c r="M6859" i="1"/>
  <c r="N6859" i="1"/>
  <c r="O6859" i="1"/>
  <c r="K6860" i="1"/>
  <c r="L6860" i="1"/>
  <c r="M6860" i="1"/>
  <c r="N6860" i="1"/>
  <c r="O6860" i="1"/>
  <c r="K6861" i="1"/>
  <c r="L6861" i="1"/>
  <c r="M6861" i="1"/>
  <c r="N6861" i="1"/>
  <c r="O6861" i="1"/>
  <c r="K6862" i="1"/>
  <c r="L6862" i="1"/>
  <c r="M6862" i="1"/>
  <c r="N6862" i="1"/>
  <c r="O6862" i="1"/>
  <c r="K6863" i="1"/>
  <c r="L6863" i="1"/>
  <c r="M6863" i="1"/>
  <c r="N6863" i="1"/>
  <c r="O6863" i="1"/>
  <c r="K6864" i="1"/>
  <c r="L6864" i="1"/>
  <c r="M6864" i="1"/>
  <c r="N6864" i="1"/>
  <c r="O6864" i="1"/>
  <c r="K6865" i="1"/>
  <c r="L6865" i="1"/>
  <c r="M6865" i="1"/>
  <c r="N6865" i="1"/>
  <c r="O6865" i="1"/>
  <c r="K6866" i="1"/>
  <c r="L6866" i="1"/>
  <c r="M6866" i="1"/>
  <c r="N6866" i="1"/>
  <c r="O6866" i="1"/>
  <c r="K6867" i="1"/>
  <c r="L6867" i="1"/>
  <c r="M6867" i="1"/>
  <c r="N6867" i="1"/>
  <c r="O6867" i="1"/>
  <c r="K6868" i="1"/>
  <c r="L6868" i="1"/>
  <c r="M6868" i="1"/>
  <c r="N6868" i="1"/>
  <c r="O6868" i="1"/>
  <c r="K6869" i="1"/>
  <c r="L6869" i="1"/>
  <c r="M6869" i="1"/>
  <c r="N6869" i="1"/>
  <c r="O6869" i="1"/>
  <c r="K6870" i="1"/>
  <c r="L6870" i="1"/>
  <c r="M6870" i="1"/>
  <c r="N6870" i="1"/>
  <c r="O6870" i="1"/>
  <c r="K6871" i="1"/>
  <c r="L6871" i="1"/>
  <c r="M6871" i="1"/>
  <c r="N6871" i="1"/>
  <c r="O6871" i="1"/>
  <c r="K6872" i="1"/>
  <c r="L6872" i="1"/>
  <c r="M6872" i="1"/>
  <c r="N6872" i="1"/>
  <c r="O6872" i="1"/>
  <c r="K6875" i="1"/>
  <c r="L6875" i="1"/>
  <c r="M6875" i="1"/>
  <c r="N6875" i="1"/>
  <c r="O6875" i="1"/>
  <c r="K6876" i="1"/>
  <c r="L6876" i="1"/>
  <c r="M6876" i="1"/>
  <c r="N6876" i="1"/>
  <c r="O6876" i="1"/>
  <c r="K6877" i="1"/>
  <c r="L6877" i="1"/>
  <c r="M6877" i="1"/>
  <c r="N6877" i="1"/>
  <c r="O6877" i="1"/>
  <c r="K6878" i="1"/>
  <c r="L6878" i="1"/>
  <c r="M6878" i="1"/>
  <c r="N6878" i="1"/>
  <c r="O6878" i="1"/>
  <c r="K6879" i="1"/>
  <c r="L6879" i="1"/>
  <c r="M6879" i="1"/>
  <c r="N6879" i="1"/>
  <c r="O6879" i="1"/>
  <c r="K6880" i="1"/>
  <c r="L6880" i="1"/>
  <c r="M6880" i="1"/>
  <c r="N6880" i="1"/>
  <c r="O6880" i="1"/>
  <c r="K6881" i="1"/>
  <c r="L6881" i="1"/>
  <c r="M6881" i="1"/>
  <c r="N6881" i="1"/>
  <c r="O6881" i="1"/>
  <c r="K6882" i="1"/>
  <c r="L6882" i="1"/>
  <c r="M6882" i="1"/>
  <c r="N6882" i="1"/>
  <c r="O6882" i="1"/>
  <c r="K6883" i="1"/>
  <c r="L6883" i="1"/>
  <c r="M6883" i="1"/>
  <c r="N6883" i="1"/>
  <c r="O6883" i="1"/>
  <c r="K6884" i="1"/>
  <c r="L6884" i="1"/>
  <c r="M6884" i="1"/>
  <c r="N6884" i="1"/>
  <c r="O6884" i="1"/>
  <c r="K6886" i="1"/>
  <c r="L6886" i="1"/>
  <c r="M6886" i="1"/>
  <c r="N6886" i="1"/>
  <c r="O6886" i="1"/>
  <c r="K6887" i="1"/>
  <c r="L6887" i="1"/>
  <c r="M6887" i="1"/>
  <c r="N6887" i="1"/>
  <c r="O6887" i="1"/>
  <c r="K6888" i="1"/>
  <c r="L6888" i="1"/>
  <c r="M6888" i="1"/>
  <c r="N6888" i="1"/>
  <c r="O6888" i="1"/>
  <c r="K6889" i="1"/>
  <c r="L6889" i="1"/>
  <c r="M6889" i="1"/>
  <c r="N6889" i="1"/>
  <c r="O6889" i="1"/>
  <c r="K6890" i="1"/>
  <c r="L6890" i="1"/>
  <c r="M6890" i="1"/>
  <c r="N6890" i="1"/>
  <c r="O6890" i="1"/>
  <c r="K6891" i="1"/>
  <c r="L6891" i="1"/>
  <c r="M6891" i="1"/>
  <c r="N6891" i="1"/>
  <c r="O6891" i="1"/>
  <c r="K6892" i="1"/>
  <c r="L6892" i="1"/>
  <c r="M6892" i="1"/>
  <c r="N6892" i="1"/>
  <c r="O6892" i="1"/>
  <c r="K6894" i="1"/>
  <c r="L6894" i="1"/>
  <c r="M6894" i="1"/>
  <c r="N6894" i="1"/>
  <c r="O6894" i="1"/>
  <c r="K6895" i="1"/>
  <c r="L6895" i="1"/>
  <c r="M6895" i="1"/>
  <c r="N6895" i="1"/>
  <c r="O6895" i="1"/>
  <c r="K6896" i="1"/>
  <c r="L6896" i="1"/>
  <c r="M6896" i="1"/>
  <c r="N6896" i="1"/>
  <c r="O6896" i="1"/>
  <c r="K6897" i="1"/>
  <c r="L6897" i="1"/>
  <c r="M6897" i="1"/>
  <c r="N6897" i="1"/>
  <c r="O6897" i="1"/>
  <c r="K6898" i="1"/>
  <c r="L6898" i="1"/>
  <c r="M6898" i="1"/>
  <c r="N6898" i="1"/>
  <c r="O6898" i="1"/>
  <c r="K6899" i="1"/>
  <c r="L6899" i="1"/>
  <c r="M6899" i="1"/>
  <c r="N6899" i="1"/>
  <c r="O6899" i="1"/>
  <c r="K6900" i="1"/>
  <c r="L6900" i="1"/>
  <c r="M6900" i="1"/>
  <c r="N6900" i="1"/>
  <c r="O6900" i="1"/>
  <c r="K6901" i="1"/>
  <c r="L6901" i="1"/>
  <c r="M6901" i="1"/>
  <c r="N6901" i="1"/>
  <c r="O6901" i="1"/>
  <c r="K6902" i="1"/>
  <c r="L6902" i="1"/>
  <c r="M6902" i="1"/>
  <c r="N6902" i="1"/>
  <c r="O6902" i="1"/>
  <c r="K6903" i="1"/>
  <c r="L6903" i="1"/>
  <c r="M6903" i="1"/>
  <c r="N6903" i="1"/>
  <c r="O6903" i="1"/>
  <c r="K6904" i="1"/>
  <c r="L6904" i="1"/>
  <c r="M6904" i="1"/>
  <c r="N6904" i="1"/>
  <c r="O6904" i="1"/>
  <c r="K6905" i="1"/>
  <c r="L6905" i="1"/>
  <c r="M6905" i="1"/>
  <c r="N6905" i="1"/>
  <c r="O6905" i="1"/>
  <c r="K6906" i="1"/>
  <c r="L6906" i="1"/>
  <c r="M6906" i="1"/>
  <c r="N6906" i="1"/>
  <c r="O6906" i="1"/>
  <c r="K6908" i="1"/>
  <c r="L6908" i="1"/>
  <c r="M6908" i="1"/>
  <c r="N6908" i="1"/>
  <c r="O6908" i="1"/>
  <c r="K6909" i="1"/>
  <c r="L6909" i="1"/>
  <c r="M6909" i="1"/>
  <c r="N6909" i="1"/>
  <c r="O6909" i="1"/>
  <c r="K6910" i="1"/>
  <c r="L6910" i="1"/>
  <c r="M6910" i="1"/>
  <c r="N6910" i="1"/>
  <c r="O6910" i="1"/>
  <c r="K6911" i="1"/>
  <c r="L6911" i="1"/>
  <c r="M6911" i="1"/>
  <c r="N6911" i="1"/>
  <c r="O6911" i="1"/>
  <c r="K6912" i="1"/>
  <c r="L6912" i="1"/>
  <c r="M6912" i="1"/>
  <c r="N6912" i="1"/>
  <c r="O6912" i="1"/>
  <c r="K6914" i="1"/>
  <c r="L6914" i="1"/>
  <c r="M6914" i="1"/>
  <c r="N6914" i="1"/>
  <c r="O6914" i="1"/>
  <c r="K6915" i="1"/>
  <c r="L6915" i="1"/>
  <c r="M6915" i="1"/>
  <c r="N6915" i="1"/>
  <c r="O6915" i="1"/>
  <c r="K6916" i="1"/>
  <c r="L6916" i="1"/>
  <c r="M6916" i="1"/>
  <c r="N6916" i="1"/>
  <c r="O6916" i="1"/>
  <c r="K6917" i="1"/>
  <c r="L6917" i="1"/>
  <c r="M6917" i="1"/>
  <c r="N6917" i="1"/>
  <c r="O6917" i="1"/>
  <c r="K6918" i="1"/>
  <c r="L6918" i="1"/>
  <c r="M6918" i="1"/>
  <c r="N6918" i="1"/>
  <c r="O6918" i="1"/>
  <c r="K6919" i="1"/>
  <c r="L6919" i="1"/>
  <c r="M6919" i="1"/>
  <c r="N6919" i="1"/>
  <c r="O6919" i="1"/>
  <c r="K6920" i="1"/>
  <c r="L6920" i="1"/>
  <c r="M6920" i="1"/>
  <c r="N6920" i="1"/>
  <c r="O6920" i="1"/>
  <c r="K6921" i="1"/>
  <c r="L6921" i="1"/>
  <c r="M6921" i="1"/>
  <c r="N6921" i="1"/>
  <c r="O6921" i="1"/>
  <c r="K6922" i="1"/>
  <c r="L6922" i="1"/>
  <c r="M6922" i="1"/>
  <c r="N6922" i="1"/>
  <c r="O6922" i="1"/>
  <c r="K6923" i="1"/>
  <c r="L6923" i="1"/>
  <c r="M6923" i="1"/>
  <c r="N6923" i="1"/>
  <c r="O6923" i="1"/>
  <c r="K6924" i="1"/>
  <c r="L6924" i="1"/>
  <c r="M6924" i="1"/>
  <c r="N6924" i="1"/>
  <c r="O6924" i="1"/>
  <c r="K6925" i="1"/>
  <c r="L6925" i="1"/>
  <c r="M6925" i="1"/>
  <c r="N6925" i="1"/>
  <c r="O6925" i="1"/>
  <c r="K6926" i="1"/>
  <c r="L6926" i="1"/>
  <c r="M6926" i="1"/>
  <c r="N6926" i="1"/>
  <c r="O6926" i="1"/>
  <c r="K6927" i="1"/>
  <c r="L6927" i="1"/>
  <c r="M6927" i="1"/>
  <c r="N6927" i="1"/>
  <c r="O6927" i="1"/>
  <c r="K6928" i="1"/>
  <c r="L6928" i="1"/>
  <c r="M6928" i="1"/>
  <c r="N6928" i="1"/>
  <c r="O6928" i="1"/>
  <c r="K6929" i="1"/>
  <c r="L6929" i="1"/>
  <c r="M6929" i="1"/>
  <c r="N6929" i="1"/>
  <c r="O6929" i="1"/>
  <c r="K6930" i="1"/>
  <c r="L6930" i="1"/>
  <c r="M6930" i="1"/>
  <c r="N6930" i="1"/>
  <c r="O6930" i="1"/>
  <c r="K6931" i="1"/>
  <c r="L6931" i="1"/>
  <c r="M6931" i="1"/>
  <c r="N6931" i="1"/>
  <c r="O6931" i="1"/>
  <c r="K6932" i="1"/>
  <c r="L6932" i="1"/>
  <c r="M6932" i="1"/>
  <c r="N6932" i="1"/>
  <c r="O6932" i="1"/>
  <c r="K6933" i="1"/>
  <c r="L6933" i="1"/>
  <c r="M6933" i="1"/>
  <c r="N6933" i="1"/>
  <c r="O6933" i="1"/>
  <c r="K6934" i="1"/>
  <c r="L6934" i="1"/>
  <c r="M6934" i="1"/>
  <c r="N6934" i="1"/>
  <c r="O6934" i="1"/>
  <c r="K6935" i="1"/>
  <c r="L6935" i="1"/>
  <c r="M6935" i="1"/>
  <c r="N6935" i="1"/>
  <c r="O6935" i="1"/>
  <c r="K6936" i="1"/>
  <c r="L6936" i="1"/>
  <c r="M6936" i="1"/>
  <c r="N6936" i="1"/>
  <c r="O6936" i="1"/>
  <c r="K6937" i="1"/>
  <c r="L6937" i="1"/>
  <c r="M6937" i="1"/>
  <c r="N6937" i="1"/>
  <c r="O6937" i="1"/>
  <c r="K6938" i="1"/>
  <c r="L6938" i="1"/>
  <c r="M6938" i="1"/>
  <c r="N6938" i="1"/>
  <c r="O6938" i="1"/>
  <c r="K6942" i="1"/>
  <c r="L6942" i="1"/>
  <c r="M6942" i="1"/>
  <c r="N6942" i="1"/>
  <c r="O6942" i="1"/>
  <c r="K6943" i="1"/>
  <c r="L6943" i="1"/>
  <c r="M6943" i="1"/>
  <c r="N6943" i="1"/>
  <c r="O6943" i="1"/>
  <c r="K6944" i="1"/>
  <c r="L6944" i="1"/>
  <c r="M6944" i="1"/>
  <c r="N6944" i="1"/>
  <c r="O6944" i="1"/>
  <c r="K6945" i="1"/>
  <c r="L6945" i="1"/>
  <c r="M6945" i="1"/>
  <c r="N6945" i="1"/>
  <c r="O6945" i="1"/>
  <c r="K6946" i="1"/>
  <c r="L6946" i="1"/>
  <c r="M6946" i="1"/>
  <c r="N6946" i="1"/>
  <c r="O6946" i="1"/>
  <c r="K6947" i="1"/>
  <c r="L6947" i="1"/>
  <c r="M6947" i="1"/>
  <c r="N6947" i="1"/>
  <c r="O6947" i="1"/>
  <c r="K6948" i="1"/>
  <c r="L6948" i="1"/>
  <c r="M6948" i="1"/>
  <c r="N6948" i="1"/>
  <c r="O6948" i="1"/>
  <c r="K6950" i="1"/>
  <c r="L6950" i="1"/>
  <c r="M6950" i="1"/>
  <c r="N6950" i="1"/>
  <c r="O6950" i="1"/>
  <c r="K6951" i="1"/>
  <c r="L6951" i="1"/>
  <c r="M6951" i="1"/>
  <c r="N6951" i="1"/>
  <c r="O6951" i="1"/>
  <c r="K6952" i="1"/>
  <c r="L6952" i="1"/>
  <c r="M6952" i="1"/>
  <c r="N6952" i="1"/>
  <c r="O6952" i="1"/>
  <c r="K6953" i="1"/>
  <c r="L6953" i="1"/>
  <c r="M6953" i="1"/>
  <c r="N6953" i="1"/>
  <c r="O6953" i="1"/>
  <c r="K6954" i="1"/>
  <c r="L6954" i="1"/>
  <c r="M6954" i="1"/>
  <c r="N6954" i="1"/>
  <c r="O6954" i="1"/>
  <c r="K6955" i="1"/>
  <c r="L6955" i="1"/>
  <c r="M6955" i="1"/>
  <c r="N6955" i="1"/>
  <c r="O6955" i="1"/>
  <c r="K6956" i="1"/>
  <c r="L6956" i="1"/>
  <c r="M6956" i="1"/>
  <c r="N6956" i="1"/>
  <c r="O6956" i="1"/>
  <c r="K6957" i="1"/>
  <c r="L6957" i="1"/>
  <c r="M6957" i="1"/>
  <c r="N6957" i="1"/>
  <c r="O6957" i="1"/>
  <c r="K6958" i="1"/>
  <c r="L6958" i="1"/>
  <c r="M6958" i="1"/>
  <c r="N6958" i="1"/>
  <c r="O6958" i="1"/>
  <c r="K6960" i="1"/>
  <c r="L6960" i="1"/>
  <c r="M6960" i="1"/>
  <c r="N6960" i="1"/>
  <c r="O6960" i="1"/>
  <c r="K6961" i="1"/>
  <c r="L6961" i="1"/>
  <c r="M6961" i="1"/>
  <c r="N6961" i="1"/>
  <c r="O6961" i="1"/>
  <c r="K6962" i="1"/>
  <c r="L6962" i="1"/>
  <c r="M6962" i="1"/>
  <c r="N6962" i="1"/>
  <c r="O6962" i="1"/>
  <c r="K6963" i="1"/>
  <c r="L6963" i="1"/>
  <c r="M6963" i="1"/>
  <c r="N6963" i="1"/>
  <c r="O6963" i="1"/>
  <c r="K6964" i="1"/>
  <c r="L6964" i="1"/>
  <c r="M6964" i="1"/>
  <c r="N6964" i="1"/>
  <c r="O6964" i="1"/>
  <c r="K6965" i="1"/>
  <c r="L6965" i="1"/>
  <c r="M6965" i="1"/>
  <c r="N6965" i="1"/>
  <c r="O6965" i="1"/>
  <c r="K6966" i="1"/>
  <c r="L6966" i="1"/>
  <c r="M6966" i="1"/>
  <c r="N6966" i="1"/>
  <c r="O6966" i="1"/>
  <c r="K6967" i="1"/>
  <c r="L6967" i="1"/>
  <c r="M6967" i="1"/>
  <c r="N6967" i="1"/>
  <c r="O6967" i="1"/>
  <c r="K6968" i="1"/>
  <c r="L6968" i="1"/>
  <c r="M6968" i="1"/>
  <c r="N6968" i="1"/>
  <c r="O6968" i="1"/>
  <c r="K6969" i="1"/>
  <c r="L6969" i="1"/>
  <c r="M6969" i="1"/>
  <c r="N6969" i="1"/>
  <c r="O6969" i="1"/>
  <c r="K6971" i="1"/>
  <c r="L6971" i="1"/>
  <c r="M6971" i="1"/>
  <c r="N6971" i="1"/>
  <c r="O6971" i="1"/>
  <c r="K6972" i="1"/>
  <c r="L6972" i="1"/>
  <c r="M6972" i="1"/>
  <c r="N6972" i="1"/>
  <c r="O6972" i="1"/>
  <c r="K6973" i="1"/>
  <c r="L6973" i="1"/>
  <c r="M6973" i="1"/>
  <c r="N6973" i="1"/>
  <c r="O6973" i="1"/>
  <c r="K6974" i="1"/>
  <c r="L6974" i="1"/>
  <c r="M6974" i="1"/>
  <c r="N6974" i="1"/>
  <c r="O6974" i="1"/>
  <c r="K6975" i="1"/>
  <c r="L6975" i="1"/>
  <c r="M6975" i="1"/>
  <c r="N6975" i="1"/>
  <c r="O6975" i="1"/>
  <c r="K6976" i="1"/>
  <c r="L6976" i="1"/>
  <c r="M6976" i="1"/>
  <c r="N6976" i="1"/>
  <c r="O6976" i="1"/>
  <c r="K6977" i="1"/>
  <c r="L6977" i="1"/>
  <c r="M6977" i="1"/>
  <c r="N6977" i="1"/>
  <c r="O6977" i="1"/>
  <c r="K6978" i="1"/>
  <c r="L6978" i="1"/>
  <c r="M6978" i="1"/>
  <c r="N6978" i="1"/>
  <c r="O6978" i="1"/>
  <c r="K6979" i="1"/>
  <c r="L6979" i="1"/>
  <c r="M6979" i="1"/>
  <c r="N6979" i="1"/>
  <c r="O6979" i="1"/>
  <c r="K6980" i="1"/>
  <c r="L6980" i="1"/>
  <c r="M6980" i="1"/>
  <c r="N6980" i="1"/>
  <c r="O6980" i="1"/>
  <c r="K6981" i="1"/>
  <c r="L6981" i="1"/>
  <c r="M6981" i="1"/>
  <c r="N6981" i="1"/>
  <c r="O6981" i="1"/>
  <c r="K6982" i="1"/>
  <c r="L6982" i="1"/>
  <c r="M6982" i="1"/>
  <c r="N6982" i="1"/>
  <c r="O6982" i="1"/>
  <c r="K6986" i="1"/>
  <c r="L6986" i="1"/>
  <c r="M6986" i="1"/>
  <c r="N6986" i="1"/>
  <c r="O6986" i="1"/>
  <c r="K6987" i="1"/>
  <c r="L6987" i="1"/>
  <c r="M6987" i="1"/>
  <c r="N6987" i="1"/>
  <c r="O6987" i="1"/>
  <c r="K6988" i="1"/>
  <c r="L6988" i="1"/>
  <c r="M6988" i="1"/>
  <c r="N6988" i="1"/>
  <c r="O6988" i="1"/>
  <c r="K6989" i="1"/>
  <c r="L6989" i="1"/>
  <c r="M6989" i="1"/>
  <c r="N6989" i="1"/>
  <c r="O6989" i="1"/>
  <c r="K6990" i="1"/>
  <c r="L6990" i="1"/>
  <c r="M6990" i="1"/>
  <c r="N6990" i="1"/>
  <c r="O6990" i="1"/>
  <c r="K6991" i="1"/>
  <c r="L6991" i="1"/>
  <c r="M6991" i="1"/>
  <c r="N6991" i="1"/>
  <c r="O6991" i="1"/>
  <c r="K6992" i="1"/>
  <c r="L6992" i="1"/>
  <c r="M6992" i="1"/>
  <c r="N6992" i="1"/>
  <c r="O6992" i="1"/>
  <c r="K6993" i="1"/>
  <c r="L6993" i="1"/>
  <c r="M6993" i="1"/>
  <c r="N6993" i="1"/>
  <c r="O6993" i="1"/>
  <c r="K6995" i="1"/>
  <c r="L6995" i="1"/>
  <c r="M6995" i="1"/>
  <c r="N6995" i="1"/>
  <c r="O6995" i="1"/>
  <c r="K6996" i="1"/>
  <c r="L6996" i="1"/>
  <c r="M6996" i="1"/>
  <c r="N6996" i="1"/>
  <c r="O6996" i="1"/>
  <c r="K6997" i="1"/>
  <c r="L6997" i="1"/>
  <c r="M6997" i="1"/>
  <c r="N6997" i="1"/>
  <c r="O6997" i="1"/>
  <c r="K6998" i="1"/>
  <c r="L6998" i="1"/>
  <c r="M6998" i="1"/>
  <c r="N6998" i="1"/>
  <c r="O6998" i="1"/>
  <c r="K6999" i="1"/>
  <c r="L6999" i="1"/>
  <c r="M6999" i="1"/>
  <c r="N6999" i="1"/>
  <c r="O6999" i="1"/>
  <c r="K7000" i="1"/>
  <c r="L7000" i="1"/>
  <c r="M7000" i="1"/>
  <c r="N7000" i="1"/>
  <c r="O7000" i="1"/>
  <c r="K7001" i="1"/>
  <c r="L7001" i="1"/>
  <c r="M7001" i="1"/>
  <c r="N7001" i="1"/>
  <c r="O7001" i="1"/>
  <c r="K7002" i="1"/>
  <c r="L7002" i="1"/>
  <c r="M7002" i="1"/>
  <c r="N7002" i="1"/>
  <c r="O7002" i="1"/>
  <c r="K7004" i="1"/>
  <c r="L7004" i="1"/>
  <c r="M7004" i="1"/>
  <c r="N7004" i="1"/>
  <c r="O7004" i="1"/>
  <c r="K7005" i="1"/>
  <c r="L7005" i="1"/>
  <c r="M7005" i="1"/>
  <c r="N7005" i="1"/>
  <c r="O7005" i="1"/>
  <c r="K7006" i="1"/>
  <c r="L7006" i="1"/>
  <c r="M7006" i="1"/>
  <c r="N7006" i="1"/>
  <c r="O7006" i="1"/>
  <c r="K7007" i="1"/>
  <c r="L7007" i="1"/>
  <c r="M7007" i="1"/>
  <c r="N7007" i="1"/>
  <c r="O7007" i="1"/>
  <c r="K7008" i="1"/>
  <c r="L7008" i="1"/>
  <c r="M7008" i="1"/>
  <c r="N7008" i="1"/>
  <c r="O7008" i="1"/>
  <c r="K7009" i="1"/>
  <c r="L7009" i="1"/>
  <c r="M7009" i="1"/>
  <c r="N7009" i="1"/>
  <c r="O7009" i="1"/>
  <c r="K7010" i="1"/>
  <c r="L7010" i="1"/>
  <c r="M7010" i="1"/>
  <c r="N7010" i="1"/>
  <c r="O7010" i="1"/>
  <c r="K7011" i="1"/>
  <c r="L7011" i="1"/>
  <c r="M7011" i="1"/>
  <c r="N7011" i="1"/>
  <c r="O7011" i="1"/>
  <c r="K7013" i="1"/>
  <c r="L7013" i="1"/>
  <c r="M7013" i="1"/>
  <c r="N7013" i="1"/>
  <c r="O7013" i="1"/>
  <c r="K7014" i="1"/>
  <c r="L7014" i="1"/>
  <c r="M7014" i="1"/>
  <c r="N7014" i="1"/>
  <c r="O7014" i="1"/>
  <c r="K7015" i="1"/>
  <c r="L7015" i="1"/>
  <c r="M7015" i="1"/>
  <c r="N7015" i="1"/>
  <c r="O7015" i="1"/>
  <c r="K7016" i="1"/>
  <c r="L7016" i="1"/>
  <c r="M7016" i="1"/>
  <c r="N7016" i="1"/>
  <c r="O7016" i="1"/>
  <c r="K7017" i="1"/>
  <c r="L7017" i="1"/>
  <c r="M7017" i="1"/>
  <c r="N7017" i="1"/>
  <c r="O7017" i="1"/>
  <c r="K7019" i="1"/>
  <c r="L7019" i="1"/>
  <c r="M7019" i="1"/>
  <c r="N7019" i="1"/>
  <c r="O7019" i="1"/>
  <c r="K7020" i="1"/>
  <c r="L7020" i="1"/>
  <c r="M7020" i="1"/>
  <c r="N7020" i="1"/>
  <c r="O7020" i="1"/>
  <c r="K7021" i="1"/>
  <c r="L7021" i="1"/>
  <c r="M7021" i="1"/>
  <c r="N7021" i="1"/>
  <c r="O7021" i="1"/>
  <c r="K7022" i="1"/>
  <c r="L7022" i="1"/>
  <c r="M7022" i="1"/>
  <c r="N7022" i="1"/>
  <c r="O7022" i="1"/>
  <c r="K7023" i="1"/>
  <c r="L7023" i="1"/>
  <c r="M7023" i="1"/>
  <c r="N7023" i="1"/>
  <c r="O7023" i="1"/>
  <c r="K7025" i="1"/>
  <c r="L7025" i="1"/>
  <c r="M7025" i="1"/>
  <c r="N7025" i="1"/>
  <c r="O7025" i="1"/>
  <c r="K7026" i="1"/>
  <c r="L7026" i="1"/>
  <c r="M7026" i="1"/>
  <c r="N7026" i="1"/>
  <c r="O7026" i="1"/>
  <c r="K7027" i="1"/>
  <c r="L7027" i="1"/>
  <c r="M7027" i="1"/>
  <c r="N7027" i="1"/>
  <c r="O7027" i="1"/>
  <c r="K7028" i="1"/>
  <c r="L7028" i="1"/>
  <c r="M7028" i="1"/>
  <c r="N7028" i="1"/>
  <c r="O7028" i="1"/>
  <c r="K7030" i="1"/>
  <c r="L7030" i="1"/>
  <c r="M7030" i="1"/>
  <c r="N7030" i="1"/>
  <c r="O7030" i="1"/>
  <c r="K7031" i="1"/>
  <c r="L7031" i="1"/>
  <c r="M7031" i="1"/>
  <c r="N7031" i="1"/>
  <c r="O7031" i="1"/>
  <c r="K7032" i="1"/>
  <c r="L7032" i="1"/>
  <c r="M7032" i="1"/>
  <c r="N7032" i="1"/>
  <c r="O7032" i="1"/>
  <c r="K7033" i="1"/>
  <c r="L7033" i="1"/>
  <c r="M7033" i="1"/>
  <c r="N7033" i="1"/>
  <c r="O7033" i="1"/>
  <c r="K7036" i="1"/>
  <c r="L7036" i="1"/>
  <c r="M7036" i="1"/>
  <c r="N7036" i="1"/>
  <c r="O7036" i="1"/>
  <c r="K7037" i="1"/>
  <c r="L7037" i="1"/>
  <c r="M7037" i="1"/>
  <c r="N7037" i="1"/>
  <c r="O7037" i="1"/>
  <c r="K7038" i="1"/>
  <c r="L7038" i="1"/>
  <c r="M7038" i="1"/>
  <c r="N7038" i="1"/>
  <c r="O7038" i="1"/>
  <c r="K7039" i="1"/>
  <c r="L7039" i="1"/>
  <c r="M7039" i="1"/>
  <c r="N7039" i="1"/>
  <c r="O7039" i="1"/>
  <c r="K7040" i="1"/>
  <c r="L7040" i="1"/>
  <c r="M7040" i="1"/>
  <c r="N7040" i="1"/>
  <c r="O7040" i="1"/>
  <c r="K7041" i="1"/>
  <c r="L7041" i="1"/>
  <c r="M7041" i="1"/>
  <c r="N7041" i="1"/>
  <c r="O7041" i="1"/>
  <c r="K7042" i="1"/>
  <c r="L7042" i="1"/>
  <c r="M7042" i="1"/>
  <c r="N7042" i="1"/>
  <c r="O7042" i="1"/>
  <c r="K7043" i="1"/>
  <c r="L7043" i="1"/>
  <c r="M7043" i="1"/>
  <c r="N7043" i="1"/>
  <c r="O7043" i="1"/>
  <c r="K7044" i="1"/>
  <c r="L7044" i="1"/>
  <c r="M7044" i="1"/>
  <c r="N7044" i="1"/>
  <c r="O7044" i="1"/>
  <c r="K7045" i="1"/>
  <c r="L7045" i="1"/>
  <c r="M7045" i="1"/>
  <c r="N7045" i="1"/>
  <c r="O7045" i="1"/>
  <c r="K7046" i="1"/>
  <c r="L7046" i="1"/>
  <c r="M7046" i="1"/>
  <c r="N7046" i="1"/>
  <c r="O7046" i="1"/>
  <c r="K7047" i="1"/>
  <c r="L7047" i="1"/>
  <c r="M7047" i="1"/>
  <c r="N7047" i="1"/>
  <c r="O7047" i="1"/>
  <c r="K7048" i="1"/>
  <c r="L7048" i="1"/>
  <c r="M7048" i="1"/>
  <c r="N7048" i="1"/>
  <c r="O7048" i="1"/>
  <c r="K7049" i="1"/>
  <c r="L7049" i="1"/>
  <c r="M7049" i="1"/>
  <c r="N7049" i="1"/>
  <c r="O7049" i="1"/>
  <c r="K7050" i="1"/>
  <c r="L7050" i="1"/>
  <c r="M7050" i="1"/>
  <c r="N7050" i="1"/>
  <c r="O7050" i="1"/>
  <c r="K7051" i="1"/>
  <c r="L7051" i="1"/>
  <c r="M7051" i="1"/>
  <c r="N7051" i="1"/>
  <c r="O7051" i="1"/>
  <c r="K7052" i="1"/>
  <c r="L7052" i="1"/>
  <c r="M7052" i="1"/>
  <c r="N7052" i="1"/>
  <c r="O7052" i="1"/>
  <c r="K7053" i="1"/>
  <c r="L7053" i="1"/>
  <c r="M7053" i="1"/>
  <c r="N7053" i="1"/>
  <c r="O7053" i="1"/>
  <c r="K7054" i="1"/>
  <c r="L7054" i="1"/>
  <c r="M7054" i="1"/>
  <c r="N7054" i="1"/>
  <c r="O7054" i="1"/>
  <c r="K7055" i="1"/>
  <c r="L7055" i="1"/>
  <c r="M7055" i="1"/>
  <c r="N7055" i="1"/>
  <c r="O7055" i="1"/>
  <c r="K7056" i="1"/>
  <c r="L7056" i="1"/>
  <c r="M7056" i="1"/>
  <c r="N7056" i="1"/>
  <c r="O7056" i="1"/>
  <c r="K7057" i="1"/>
  <c r="L7057" i="1"/>
  <c r="M7057" i="1"/>
  <c r="N7057" i="1"/>
  <c r="O7057" i="1"/>
  <c r="K7058" i="1"/>
  <c r="L7058" i="1"/>
  <c r="M7058" i="1"/>
  <c r="N7058" i="1"/>
  <c r="O7058" i="1"/>
  <c r="K7059" i="1"/>
  <c r="L7059" i="1"/>
  <c r="M7059" i="1"/>
  <c r="N7059" i="1"/>
  <c r="O7059" i="1"/>
  <c r="K7060" i="1"/>
  <c r="L7060" i="1"/>
  <c r="M7060" i="1"/>
  <c r="N7060" i="1"/>
  <c r="O7060" i="1"/>
  <c r="K7061" i="1"/>
  <c r="L7061" i="1"/>
  <c r="M7061" i="1"/>
  <c r="N7061" i="1"/>
  <c r="O7061" i="1"/>
  <c r="K7062" i="1"/>
  <c r="L7062" i="1"/>
  <c r="M7062" i="1"/>
  <c r="N7062" i="1"/>
  <c r="O7062" i="1"/>
  <c r="K7063" i="1"/>
  <c r="L7063" i="1"/>
  <c r="M7063" i="1"/>
  <c r="N7063" i="1"/>
  <c r="O7063" i="1"/>
  <c r="K7064" i="1"/>
  <c r="L7064" i="1"/>
  <c r="M7064" i="1"/>
  <c r="N7064" i="1"/>
  <c r="O7064" i="1"/>
  <c r="K7065" i="1"/>
  <c r="L7065" i="1"/>
  <c r="M7065" i="1"/>
  <c r="N7065" i="1"/>
  <c r="O7065" i="1"/>
  <c r="K7066" i="1"/>
  <c r="L7066" i="1"/>
  <c r="M7066" i="1"/>
  <c r="N7066" i="1"/>
  <c r="O7066" i="1"/>
  <c r="K7067" i="1"/>
  <c r="L7067" i="1"/>
  <c r="M7067" i="1"/>
  <c r="N7067" i="1"/>
  <c r="O7067" i="1"/>
  <c r="K7068" i="1"/>
  <c r="L7068" i="1"/>
  <c r="M7068" i="1"/>
  <c r="N7068" i="1"/>
  <c r="O7068" i="1"/>
  <c r="K7069" i="1"/>
  <c r="L7069" i="1"/>
  <c r="M7069" i="1"/>
  <c r="N7069" i="1"/>
  <c r="O7069" i="1"/>
  <c r="K7070" i="1"/>
  <c r="L7070" i="1"/>
  <c r="M7070" i="1"/>
  <c r="N7070" i="1"/>
  <c r="O7070" i="1"/>
  <c r="K7071" i="1"/>
  <c r="L7071" i="1"/>
  <c r="M7071" i="1"/>
  <c r="N7071" i="1"/>
  <c r="O7071" i="1"/>
  <c r="K7072" i="1"/>
  <c r="L7072" i="1"/>
  <c r="M7072" i="1"/>
  <c r="N7072" i="1"/>
  <c r="O7072" i="1"/>
  <c r="K7073" i="1"/>
  <c r="L7073" i="1"/>
  <c r="M7073" i="1"/>
  <c r="N7073" i="1"/>
  <c r="O7073" i="1"/>
  <c r="K7074" i="1"/>
  <c r="L7074" i="1"/>
  <c r="M7074" i="1"/>
  <c r="N7074" i="1"/>
  <c r="O7074" i="1"/>
  <c r="K7075" i="1"/>
  <c r="L7075" i="1"/>
  <c r="M7075" i="1"/>
  <c r="N7075" i="1"/>
  <c r="O7075" i="1"/>
  <c r="K7076" i="1"/>
  <c r="L7076" i="1"/>
  <c r="M7076" i="1"/>
  <c r="N7076" i="1"/>
  <c r="O7076" i="1"/>
  <c r="K7077" i="1"/>
  <c r="L7077" i="1"/>
  <c r="M7077" i="1"/>
  <c r="N7077" i="1"/>
  <c r="O7077" i="1"/>
  <c r="K7078" i="1"/>
  <c r="L7078" i="1"/>
  <c r="M7078" i="1"/>
  <c r="N7078" i="1"/>
  <c r="O7078" i="1"/>
  <c r="K7079" i="1"/>
  <c r="L7079" i="1"/>
  <c r="M7079" i="1"/>
  <c r="N7079" i="1"/>
  <c r="O7079" i="1"/>
  <c r="K7082" i="1"/>
  <c r="L7082" i="1"/>
  <c r="M7082" i="1"/>
  <c r="N7082" i="1"/>
  <c r="O7082" i="1"/>
  <c r="K7083" i="1"/>
  <c r="L7083" i="1"/>
  <c r="M7083" i="1"/>
  <c r="N7083" i="1"/>
  <c r="O7083" i="1"/>
  <c r="K7084" i="1"/>
  <c r="L7084" i="1"/>
  <c r="M7084" i="1"/>
  <c r="N7084" i="1"/>
  <c r="O7084" i="1"/>
  <c r="K7085" i="1"/>
  <c r="L7085" i="1"/>
  <c r="M7085" i="1"/>
  <c r="N7085" i="1"/>
  <c r="O7085" i="1"/>
  <c r="K7086" i="1"/>
  <c r="L7086" i="1"/>
  <c r="M7086" i="1"/>
  <c r="N7086" i="1"/>
  <c r="O7086" i="1"/>
  <c r="K7087" i="1"/>
  <c r="L7087" i="1"/>
  <c r="M7087" i="1"/>
  <c r="N7087" i="1"/>
  <c r="O7087" i="1"/>
  <c r="K7088" i="1"/>
  <c r="L7088" i="1"/>
  <c r="M7088" i="1"/>
  <c r="N7088" i="1"/>
  <c r="O7088" i="1"/>
  <c r="K7089" i="1"/>
  <c r="L7089" i="1"/>
  <c r="M7089" i="1"/>
  <c r="N7089" i="1"/>
  <c r="O7089" i="1"/>
  <c r="K7090" i="1"/>
  <c r="L7090" i="1"/>
  <c r="M7090" i="1"/>
  <c r="N7090" i="1"/>
  <c r="O7090" i="1"/>
  <c r="K7091" i="1"/>
  <c r="L7091" i="1"/>
  <c r="M7091" i="1"/>
  <c r="N7091" i="1"/>
  <c r="O7091" i="1"/>
  <c r="K7092" i="1"/>
  <c r="L7092" i="1"/>
  <c r="M7092" i="1"/>
  <c r="N7092" i="1"/>
  <c r="O7092" i="1"/>
  <c r="K7093" i="1"/>
  <c r="L7093" i="1"/>
  <c r="M7093" i="1"/>
  <c r="N7093" i="1"/>
  <c r="O7093" i="1"/>
  <c r="K7094" i="1"/>
  <c r="L7094" i="1"/>
  <c r="M7094" i="1"/>
  <c r="N7094" i="1"/>
  <c r="O7094" i="1"/>
  <c r="K7095" i="1"/>
  <c r="L7095" i="1"/>
  <c r="M7095" i="1"/>
  <c r="N7095" i="1"/>
  <c r="O7095" i="1"/>
  <c r="K7096" i="1"/>
  <c r="L7096" i="1"/>
  <c r="M7096" i="1"/>
  <c r="N7096" i="1"/>
  <c r="O7096" i="1"/>
  <c r="K7097" i="1"/>
  <c r="L7097" i="1"/>
  <c r="M7097" i="1"/>
  <c r="N7097" i="1"/>
  <c r="O7097" i="1"/>
  <c r="K7098" i="1"/>
  <c r="L7098" i="1"/>
  <c r="M7098" i="1"/>
  <c r="N7098" i="1"/>
  <c r="O7098" i="1"/>
  <c r="K7099" i="1"/>
  <c r="L7099" i="1"/>
  <c r="M7099" i="1"/>
  <c r="N7099" i="1"/>
  <c r="O7099" i="1"/>
  <c r="K7100" i="1"/>
  <c r="L7100" i="1"/>
  <c r="M7100" i="1"/>
  <c r="N7100" i="1"/>
  <c r="O7100" i="1"/>
  <c r="K7101" i="1"/>
  <c r="L7101" i="1"/>
  <c r="M7101" i="1"/>
  <c r="N7101" i="1"/>
  <c r="O7101" i="1"/>
  <c r="K7103" i="1"/>
  <c r="L7103" i="1"/>
  <c r="M7103" i="1"/>
  <c r="N7103" i="1"/>
  <c r="O7103" i="1"/>
  <c r="K7104" i="1"/>
  <c r="L7104" i="1"/>
  <c r="M7104" i="1"/>
  <c r="N7104" i="1"/>
  <c r="O7104" i="1"/>
  <c r="K7105" i="1"/>
  <c r="L7105" i="1"/>
  <c r="M7105" i="1"/>
  <c r="N7105" i="1"/>
  <c r="O7105" i="1"/>
  <c r="K7106" i="1"/>
  <c r="L7106" i="1"/>
  <c r="M7106" i="1"/>
  <c r="N7106" i="1"/>
  <c r="O7106" i="1"/>
  <c r="K7107" i="1"/>
  <c r="L7107" i="1"/>
  <c r="M7107" i="1"/>
  <c r="N7107" i="1"/>
  <c r="O7107" i="1"/>
  <c r="K7109" i="1"/>
  <c r="L7109" i="1"/>
  <c r="M7109" i="1"/>
  <c r="N7109" i="1"/>
  <c r="O7109" i="1"/>
  <c r="K7110" i="1"/>
  <c r="L7110" i="1"/>
  <c r="M7110" i="1"/>
  <c r="N7110" i="1"/>
  <c r="O7110" i="1"/>
  <c r="K7111" i="1"/>
  <c r="L7111" i="1"/>
  <c r="M7111" i="1"/>
  <c r="N7111" i="1"/>
  <c r="O7111" i="1"/>
  <c r="K7112" i="1"/>
  <c r="L7112" i="1"/>
  <c r="M7112" i="1"/>
  <c r="N7112" i="1"/>
  <c r="O7112" i="1"/>
  <c r="K7113" i="1"/>
  <c r="L7113" i="1"/>
  <c r="M7113" i="1"/>
  <c r="N7113" i="1"/>
  <c r="O7113" i="1"/>
  <c r="K7114" i="1"/>
  <c r="L7114" i="1"/>
  <c r="M7114" i="1"/>
  <c r="N7114" i="1"/>
  <c r="O7114" i="1"/>
  <c r="K7115" i="1"/>
  <c r="L7115" i="1"/>
  <c r="M7115" i="1"/>
  <c r="N7115" i="1"/>
  <c r="O7115" i="1"/>
  <c r="K7116" i="1"/>
  <c r="L7116" i="1"/>
  <c r="M7116" i="1"/>
  <c r="N7116" i="1"/>
  <c r="O7116" i="1"/>
  <c r="K7117" i="1"/>
  <c r="L7117" i="1"/>
  <c r="M7117" i="1"/>
  <c r="N7117" i="1"/>
  <c r="O7117" i="1"/>
  <c r="K7118" i="1"/>
  <c r="L7118" i="1"/>
  <c r="M7118" i="1"/>
  <c r="N7118" i="1"/>
  <c r="O7118" i="1"/>
  <c r="K7120" i="1"/>
  <c r="L7120" i="1"/>
  <c r="M7120" i="1"/>
  <c r="N7120" i="1"/>
  <c r="O7120" i="1"/>
  <c r="K7121" i="1"/>
  <c r="L7121" i="1"/>
  <c r="M7121" i="1"/>
  <c r="N7121" i="1"/>
  <c r="O7121" i="1"/>
  <c r="K7122" i="1"/>
  <c r="L7122" i="1"/>
  <c r="M7122" i="1"/>
  <c r="N7122" i="1"/>
  <c r="O7122" i="1"/>
  <c r="K7123" i="1"/>
  <c r="L7123" i="1"/>
  <c r="M7123" i="1"/>
  <c r="N7123" i="1"/>
  <c r="O7123" i="1"/>
  <c r="K7124" i="1"/>
  <c r="L7124" i="1"/>
  <c r="M7124" i="1"/>
  <c r="N7124" i="1"/>
  <c r="O7124" i="1"/>
  <c r="K7125" i="1"/>
  <c r="L7125" i="1"/>
  <c r="M7125" i="1"/>
  <c r="N7125" i="1"/>
  <c r="O7125" i="1"/>
  <c r="K7126" i="1"/>
  <c r="L7126" i="1"/>
  <c r="M7126" i="1"/>
  <c r="N7126" i="1"/>
  <c r="O7126" i="1"/>
  <c r="K7127" i="1"/>
  <c r="L7127" i="1"/>
  <c r="M7127" i="1"/>
  <c r="N7127" i="1"/>
  <c r="O7127" i="1"/>
  <c r="K7128" i="1"/>
  <c r="L7128" i="1"/>
  <c r="M7128" i="1"/>
  <c r="N7128" i="1"/>
  <c r="O7128" i="1"/>
  <c r="K7129" i="1"/>
  <c r="L7129" i="1"/>
  <c r="M7129" i="1"/>
  <c r="N7129" i="1"/>
  <c r="O7129" i="1"/>
  <c r="K7130" i="1"/>
  <c r="L7130" i="1"/>
  <c r="M7130" i="1"/>
  <c r="N7130" i="1"/>
  <c r="O7130" i="1"/>
  <c r="K7131" i="1"/>
  <c r="L7131" i="1"/>
  <c r="M7131" i="1"/>
  <c r="N7131" i="1"/>
  <c r="O7131" i="1"/>
  <c r="K7132" i="1"/>
  <c r="L7132" i="1"/>
  <c r="M7132" i="1"/>
  <c r="N7132" i="1"/>
  <c r="O7132" i="1"/>
  <c r="K7133" i="1"/>
  <c r="L7133" i="1"/>
  <c r="M7133" i="1"/>
  <c r="N7133" i="1"/>
  <c r="O7133" i="1"/>
  <c r="K7134" i="1"/>
  <c r="L7134" i="1"/>
  <c r="M7134" i="1"/>
  <c r="N7134" i="1"/>
  <c r="O7134" i="1"/>
  <c r="K7135" i="1"/>
  <c r="L7135" i="1"/>
  <c r="M7135" i="1"/>
  <c r="N7135" i="1"/>
  <c r="O7135" i="1"/>
  <c r="K7136" i="1"/>
  <c r="L7136" i="1"/>
  <c r="M7136" i="1"/>
  <c r="N7136" i="1"/>
  <c r="O7136" i="1"/>
  <c r="K7137" i="1"/>
  <c r="L7137" i="1"/>
  <c r="M7137" i="1"/>
  <c r="N7137" i="1"/>
  <c r="O7137" i="1"/>
  <c r="K7138" i="1"/>
  <c r="L7138" i="1"/>
  <c r="M7138" i="1"/>
  <c r="N7138" i="1"/>
  <c r="O7138" i="1"/>
  <c r="K7139" i="1"/>
  <c r="L7139" i="1"/>
  <c r="M7139" i="1"/>
  <c r="N7139" i="1"/>
  <c r="O7139" i="1"/>
  <c r="K7140" i="1"/>
  <c r="L7140" i="1"/>
  <c r="M7140" i="1"/>
  <c r="N7140" i="1"/>
  <c r="O7140" i="1"/>
  <c r="K7141" i="1"/>
  <c r="L7141" i="1"/>
  <c r="M7141" i="1"/>
  <c r="N7141" i="1"/>
  <c r="O7141" i="1"/>
  <c r="K7142" i="1"/>
  <c r="L7142" i="1"/>
  <c r="M7142" i="1"/>
  <c r="N7142" i="1"/>
  <c r="O7142" i="1"/>
  <c r="K7143" i="1"/>
  <c r="L7143" i="1"/>
  <c r="M7143" i="1"/>
  <c r="N7143" i="1"/>
  <c r="O7143" i="1"/>
  <c r="K7144" i="1"/>
  <c r="L7144" i="1"/>
  <c r="M7144" i="1"/>
  <c r="N7144" i="1"/>
  <c r="O7144" i="1"/>
  <c r="K7145" i="1"/>
  <c r="L7145" i="1"/>
  <c r="M7145" i="1"/>
  <c r="N7145" i="1"/>
  <c r="O7145" i="1"/>
  <c r="K7146" i="1"/>
  <c r="L7146" i="1"/>
  <c r="M7146" i="1"/>
  <c r="N7146" i="1"/>
  <c r="O7146" i="1"/>
  <c r="K7147" i="1"/>
  <c r="L7147" i="1"/>
  <c r="M7147" i="1"/>
  <c r="N7147" i="1"/>
  <c r="O7147" i="1"/>
  <c r="K7149" i="1"/>
  <c r="L7149" i="1"/>
  <c r="M7149" i="1"/>
  <c r="N7149" i="1"/>
  <c r="O7149" i="1"/>
  <c r="K7150" i="1"/>
  <c r="L7150" i="1"/>
  <c r="M7150" i="1"/>
  <c r="N7150" i="1"/>
  <c r="O7150" i="1"/>
  <c r="K7151" i="1"/>
  <c r="L7151" i="1"/>
  <c r="M7151" i="1"/>
  <c r="N7151" i="1"/>
  <c r="O7151" i="1"/>
  <c r="K7152" i="1"/>
  <c r="L7152" i="1"/>
  <c r="M7152" i="1"/>
  <c r="N7152" i="1"/>
  <c r="O7152" i="1"/>
  <c r="K7155" i="1"/>
  <c r="L7155" i="1"/>
  <c r="M7155" i="1"/>
  <c r="N7155" i="1"/>
  <c r="O7155" i="1"/>
  <c r="K7156" i="1"/>
  <c r="L7156" i="1"/>
  <c r="M7156" i="1"/>
  <c r="N7156" i="1"/>
  <c r="O7156" i="1"/>
  <c r="K7157" i="1"/>
  <c r="L7157" i="1"/>
  <c r="M7157" i="1"/>
  <c r="N7157" i="1"/>
  <c r="O7157" i="1"/>
  <c r="K7158" i="1"/>
  <c r="L7158" i="1"/>
  <c r="M7158" i="1"/>
  <c r="N7158" i="1"/>
  <c r="O7158" i="1"/>
  <c r="K7159" i="1"/>
  <c r="L7159" i="1"/>
  <c r="M7159" i="1"/>
  <c r="N7159" i="1"/>
  <c r="O7159" i="1"/>
  <c r="K7160" i="1"/>
  <c r="L7160" i="1"/>
  <c r="M7160" i="1"/>
  <c r="N7160" i="1"/>
  <c r="O7160" i="1"/>
  <c r="K7161" i="1"/>
  <c r="L7161" i="1"/>
  <c r="M7161" i="1"/>
  <c r="N7161" i="1"/>
  <c r="O7161" i="1"/>
  <c r="K7163" i="1"/>
  <c r="L7163" i="1"/>
  <c r="M7163" i="1"/>
  <c r="N7163" i="1"/>
  <c r="O7163" i="1"/>
  <c r="K7164" i="1"/>
  <c r="L7164" i="1"/>
  <c r="M7164" i="1"/>
  <c r="N7164" i="1"/>
  <c r="O7164" i="1"/>
  <c r="K7165" i="1"/>
  <c r="L7165" i="1"/>
  <c r="M7165" i="1"/>
  <c r="N7165" i="1"/>
  <c r="O7165" i="1"/>
  <c r="K7166" i="1"/>
  <c r="L7166" i="1"/>
  <c r="M7166" i="1"/>
  <c r="N7166" i="1"/>
  <c r="O7166" i="1"/>
  <c r="K7167" i="1"/>
  <c r="L7167" i="1"/>
  <c r="M7167" i="1"/>
  <c r="N7167" i="1"/>
  <c r="O7167" i="1"/>
  <c r="K7171" i="1"/>
  <c r="L7171" i="1"/>
  <c r="M7171" i="1"/>
  <c r="N7171" i="1"/>
  <c r="O7171" i="1"/>
  <c r="K7172" i="1"/>
  <c r="L7172" i="1"/>
  <c r="M7172" i="1"/>
  <c r="N7172" i="1"/>
  <c r="O7172" i="1"/>
  <c r="K7173" i="1"/>
  <c r="L7173" i="1"/>
  <c r="M7173" i="1"/>
  <c r="N7173" i="1"/>
  <c r="O7173" i="1"/>
  <c r="K7174" i="1"/>
  <c r="L7174" i="1"/>
  <c r="M7174" i="1"/>
  <c r="N7174" i="1"/>
  <c r="O7174" i="1"/>
  <c r="K7175" i="1"/>
  <c r="L7175" i="1"/>
  <c r="M7175" i="1"/>
  <c r="N7175" i="1"/>
  <c r="O7175" i="1"/>
  <c r="K7176" i="1"/>
  <c r="L7176" i="1"/>
  <c r="M7176" i="1"/>
  <c r="N7176" i="1"/>
  <c r="O7176" i="1"/>
  <c r="K7177" i="1"/>
  <c r="L7177" i="1"/>
  <c r="M7177" i="1"/>
  <c r="N7177" i="1"/>
  <c r="O7177" i="1"/>
  <c r="K7178" i="1"/>
  <c r="L7178" i="1"/>
  <c r="M7178" i="1"/>
  <c r="N7178" i="1"/>
  <c r="O7178" i="1"/>
  <c r="K7179" i="1"/>
  <c r="L7179" i="1"/>
  <c r="M7179" i="1"/>
  <c r="N7179" i="1"/>
  <c r="O7179" i="1"/>
  <c r="K7180" i="1"/>
  <c r="L7180" i="1"/>
  <c r="M7180" i="1"/>
  <c r="N7180" i="1"/>
  <c r="O7180" i="1"/>
  <c r="K7181" i="1"/>
  <c r="L7181" i="1"/>
  <c r="M7181" i="1"/>
  <c r="N7181" i="1"/>
  <c r="O7181" i="1"/>
  <c r="K7182" i="1"/>
  <c r="L7182" i="1"/>
  <c r="M7182" i="1"/>
  <c r="N7182" i="1"/>
  <c r="O7182" i="1"/>
  <c r="K7184" i="1"/>
  <c r="L7184" i="1"/>
  <c r="M7184" i="1"/>
  <c r="N7184" i="1"/>
  <c r="O7184" i="1"/>
  <c r="K7185" i="1"/>
  <c r="L7185" i="1"/>
  <c r="M7185" i="1"/>
  <c r="N7185" i="1"/>
  <c r="O7185" i="1"/>
  <c r="K7186" i="1"/>
  <c r="L7186" i="1"/>
  <c r="M7186" i="1"/>
  <c r="N7186" i="1"/>
  <c r="O7186" i="1"/>
  <c r="K7187" i="1"/>
  <c r="L7187" i="1"/>
  <c r="M7187" i="1"/>
  <c r="N7187" i="1"/>
  <c r="O7187" i="1"/>
  <c r="K7188" i="1"/>
  <c r="L7188" i="1"/>
  <c r="M7188" i="1"/>
  <c r="N7188" i="1"/>
  <c r="O7188" i="1"/>
  <c r="K7189" i="1"/>
  <c r="L7189" i="1"/>
  <c r="M7189" i="1"/>
  <c r="N7189" i="1"/>
  <c r="O7189" i="1"/>
  <c r="K7190" i="1"/>
  <c r="L7190" i="1"/>
  <c r="M7190" i="1"/>
  <c r="N7190" i="1"/>
  <c r="O7190" i="1"/>
  <c r="K7191" i="1"/>
  <c r="L7191" i="1"/>
  <c r="M7191" i="1"/>
  <c r="N7191" i="1"/>
  <c r="O7191" i="1"/>
  <c r="K7192" i="1"/>
  <c r="L7192" i="1"/>
  <c r="M7192" i="1"/>
  <c r="N7192" i="1"/>
  <c r="O7192" i="1"/>
  <c r="K7193" i="1"/>
  <c r="L7193" i="1"/>
  <c r="M7193" i="1"/>
  <c r="N7193" i="1"/>
  <c r="O7193" i="1"/>
  <c r="K7194" i="1"/>
  <c r="L7194" i="1"/>
  <c r="M7194" i="1"/>
  <c r="N7194" i="1"/>
  <c r="O7194" i="1"/>
  <c r="K7196" i="1"/>
  <c r="L7196" i="1"/>
  <c r="M7196" i="1"/>
  <c r="N7196" i="1"/>
  <c r="O7196" i="1"/>
  <c r="K7197" i="1"/>
  <c r="L7197" i="1"/>
  <c r="M7197" i="1"/>
  <c r="N7197" i="1"/>
  <c r="O7197" i="1"/>
  <c r="K7198" i="1"/>
  <c r="L7198" i="1"/>
  <c r="M7198" i="1"/>
  <c r="N7198" i="1"/>
  <c r="O7198" i="1"/>
  <c r="K7199" i="1"/>
  <c r="L7199" i="1"/>
  <c r="M7199" i="1"/>
  <c r="N7199" i="1"/>
  <c r="O7199" i="1"/>
  <c r="K7201" i="1"/>
  <c r="L7201" i="1"/>
  <c r="M7201" i="1"/>
  <c r="N7201" i="1"/>
  <c r="O7201" i="1"/>
  <c r="K7202" i="1"/>
  <c r="L7202" i="1"/>
  <c r="M7202" i="1"/>
  <c r="N7202" i="1"/>
  <c r="O7202" i="1"/>
  <c r="K7206" i="1"/>
  <c r="L7206" i="1"/>
  <c r="M7206" i="1"/>
  <c r="N7206" i="1"/>
  <c r="O7206" i="1"/>
  <c r="K7207" i="1"/>
  <c r="L7207" i="1"/>
  <c r="M7207" i="1"/>
  <c r="N7207" i="1"/>
  <c r="O7207" i="1"/>
  <c r="K7208" i="1"/>
  <c r="L7208" i="1"/>
  <c r="M7208" i="1"/>
  <c r="N7208" i="1"/>
  <c r="O7208" i="1"/>
  <c r="K7209" i="1"/>
  <c r="L7209" i="1"/>
  <c r="M7209" i="1"/>
  <c r="N7209" i="1"/>
  <c r="O7209" i="1"/>
  <c r="K7210" i="1"/>
  <c r="L7210" i="1"/>
  <c r="M7210" i="1"/>
  <c r="N7210" i="1"/>
  <c r="O7210" i="1"/>
  <c r="K7211" i="1"/>
  <c r="L7211" i="1"/>
  <c r="M7211" i="1"/>
  <c r="N7211" i="1"/>
  <c r="O7211" i="1"/>
  <c r="K7212" i="1"/>
  <c r="L7212" i="1"/>
  <c r="M7212" i="1"/>
  <c r="N7212" i="1"/>
  <c r="O7212" i="1"/>
  <c r="K7213" i="1"/>
  <c r="L7213" i="1"/>
  <c r="M7213" i="1"/>
  <c r="N7213" i="1"/>
  <c r="O7213" i="1"/>
  <c r="K7214" i="1"/>
  <c r="L7214" i="1"/>
  <c r="M7214" i="1"/>
  <c r="N7214" i="1"/>
  <c r="O7214" i="1"/>
  <c r="K7215" i="1"/>
  <c r="L7215" i="1"/>
  <c r="M7215" i="1"/>
  <c r="N7215" i="1"/>
  <c r="O7215" i="1"/>
  <c r="K7216" i="1"/>
  <c r="L7216" i="1"/>
  <c r="M7216" i="1"/>
  <c r="N7216" i="1"/>
  <c r="O7216" i="1"/>
  <c r="K7217" i="1"/>
  <c r="L7217" i="1"/>
  <c r="M7217" i="1"/>
  <c r="N7217" i="1"/>
  <c r="O7217" i="1"/>
  <c r="K7219" i="1"/>
  <c r="L7219" i="1"/>
  <c r="M7219" i="1"/>
  <c r="N7219" i="1"/>
  <c r="O7219" i="1"/>
  <c r="K7220" i="1"/>
  <c r="L7220" i="1"/>
  <c r="M7220" i="1"/>
  <c r="N7220" i="1"/>
  <c r="O7220" i="1"/>
  <c r="K7221" i="1"/>
  <c r="L7221" i="1"/>
  <c r="M7221" i="1"/>
  <c r="N7221" i="1"/>
  <c r="O7221" i="1"/>
  <c r="K7222" i="1"/>
  <c r="L7222" i="1"/>
  <c r="M7222" i="1"/>
  <c r="N7222" i="1"/>
  <c r="O7222" i="1"/>
  <c r="K7223" i="1"/>
  <c r="L7223" i="1"/>
  <c r="M7223" i="1"/>
  <c r="N7223" i="1"/>
  <c r="O7223" i="1"/>
  <c r="K7224" i="1"/>
  <c r="L7224" i="1"/>
  <c r="M7224" i="1"/>
  <c r="N7224" i="1"/>
  <c r="O7224" i="1"/>
  <c r="K7225" i="1"/>
  <c r="L7225" i="1"/>
  <c r="M7225" i="1"/>
  <c r="N7225" i="1"/>
  <c r="O7225" i="1"/>
  <c r="K7226" i="1"/>
  <c r="L7226" i="1"/>
  <c r="M7226" i="1"/>
  <c r="N7226" i="1"/>
  <c r="O7226" i="1"/>
  <c r="K7227" i="1"/>
  <c r="L7227" i="1"/>
  <c r="M7227" i="1"/>
  <c r="N7227" i="1"/>
  <c r="O7227" i="1"/>
  <c r="K7228" i="1"/>
  <c r="L7228" i="1"/>
  <c r="M7228" i="1"/>
  <c r="N7228" i="1"/>
  <c r="O7228" i="1"/>
  <c r="K7229" i="1"/>
  <c r="L7229" i="1"/>
  <c r="M7229" i="1"/>
  <c r="N7229" i="1"/>
  <c r="O7229" i="1"/>
  <c r="K7231" i="1"/>
  <c r="L7231" i="1"/>
  <c r="M7231" i="1"/>
  <c r="N7231" i="1"/>
  <c r="O7231" i="1"/>
  <c r="K7232" i="1"/>
  <c r="L7232" i="1"/>
  <c r="M7232" i="1"/>
  <c r="N7232" i="1"/>
  <c r="O7232" i="1"/>
  <c r="K7233" i="1"/>
  <c r="L7233" i="1"/>
  <c r="M7233" i="1"/>
  <c r="N7233" i="1"/>
  <c r="O7233" i="1"/>
  <c r="K7234" i="1"/>
  <c r="L7234" i="1"/>
  <c r="M7234" i="1"/>
  <c r="N7234" i="1"/>
  <c r="O7234" i="1"/>
  <c r="K7236" i="1"/>
  <c r="L7236" i="1"/>
  <c r="M7236" i="1"/>
  <c r="N7236" i="1"/>
  <c r="O7236" i="1"/>
  <c r="K7237" i="1"/>
  <c r="L7237" i="1"/>
  <c r="M7237" i="1"/>
  <c r="N7237" i="1"/>
  <c r="O7237" i="1"/>
  <c r="K7241" i="1"/>
  <c r="L7241" i="1"/>
  <c r="M7241" i="1"/>
  <c r="N7241" i="1"/>
  <c r="O7241" i="1"/>
  <c r="K7242" i="1"/>
  <c r="L7242" i="1"/>
  <c r="M7242" i="1"/>
  <c r="N7242" i="1"/>
  <c r="O7242" i="1"/>
  <c r="K7243" i="1"/>
  <c r="L7243" i="1"/>
  <c r="M7243" i="1"/>
  <c r="N7243" i="1"/>
  <c r="O7243" i="1"/>
  <c r="K7244" i="1"/>
  <c r="L7244" i="1"/>
  <c r="M7244" i="1"/>
  <c r="N7244" i="1"/>
  <c r="O7244" i="1"/>
  <c r="K7245" i="1"/>
  <c r="L7245" i="1"/>
  <c r="M7245" i="1"/>
  <c r="N7245" i="1"/>
  <c r="O7245" i="1"/>
  <c r="K7246" i="1"/>
  <c r="L7246" i="1"/>
  <c r="M7246" i="1"/>
  <c r="N7246" i="1"/>
  <c r="O7246" i="1"/>
  <c r="K7247" i="1"/>
  <c r="L7247" i="1"/>
  <c r="M7247" i="1"/>
  <c r="N7247" i="1"/>
  <c r="O7247" i="1"/>
  <c r="K7249" i="1"/>
  <c r="L7249" i="1"/>
  <c r="M7249" i="1"/>
  <c r="N7249" i="1"/>
  <c r="O7249" i="1"/>
  <c r="K7250" i="1"/>
  <c r="L7250" i="1"/>
  <c r="M7250" i="1"/>
  <c r="N7250" i="1"/>
  <c r="O7250" i="1"/>
  <c r="K7251" i="1"/>
  <c r="L7251" i="1"/>
  <c r="M7251" i="1"/>
  <c r="N7251" i="1"/>
  <c r="O7251" i="1"/>
  <c r="K7252" i="1"/>
  <c r="L7252" i="1"/>
  <c r="M7252" i="1"/>
  <c r="N7252" i="1"/>
  <c r="O7252" i="1"/>
  <c r="K7253" i="1"/>
  <c r="L7253" i="1"/>
  <c r="M7253" i="1"/>
  <c r="N7253" i="1"/>
  <c r="O7253" i="1"/>
  <c r="K7254" i="1"/>
  <c r="L7254" i="1"/>
  <c r="M7254" i="1"/>
  <c r="N7254" i="1"/>
  <c r="O7254" i="1"/>
  <c r="K7255" i="1"/>
  <c r="L7255" i="1"/>
  <c r="M7255" i="1"/>
  <c r="N7255" i="1"/>
  <c r="O7255" i="1"/>
  <c r="K7257" i="1"/>
  <c r="L7257" i="1"/>
  <c r="M7257" i="1"/>
  <c r="N7257" i="1"/>
  <c r="O7257" i="1"/>
  <c r="K7258" i="1"/>
  <c r="L7258" i="1"/>
  <c r="M7258" i="1"/>
  <c r="N7258" i="1"/>
  <c r="O7258" i="1"/>
  <c r="K7259" i="1"/>
  <c r="L7259" i="1"/>
  <c r="M7259" i="1"/>
  <c r="N7259" i="1"/>
  <c r="O7259" i="1"/>
  <c r="K7260" i="1"/>
  <c r="L7260" i="1"/>
  <c r="M7260" i="1"/>
  <c r="N7260" i="1"/>
  <c r="O7260" i="1"/>
  <c r="K7261" i="1"/>
  <c r="L7261" i="1"/>
  <c r="M7261" i="1"/>
  <c r="N7261" i="1"/>
  <c r="O7261" i="1"/>
  <c r="K7262" i="1"/>
  <c r="L7262" i="1"/>
  <c r="M7262" i="1"/>
  <c r="N7262" i="1"/>
  <c r="O7262" i="1"/>
  <c r="K7263" i="1"/>
  <c r="L7263" i="1"/>
  <c r="M7263" i="1"/>
  <c r="N7263" i="1"/>
  <c r="O7263" i="1"/>
  <c r="K7264" i="1"/>
  <c r="L7264" i="1"/>
  <c r="M7264" i="1"/>
  <c r="N7264" i="1"/>
  <c r="O7264" i="1"/>
  <c r="K7265" i="1"/>
  <c r="L7265" i="1"/>
  <c r="M7265" i="1"/>
  <c r="N7265" i="1"/>
  <c r="O7265" i="1"/>
  <c r="K7267" i="1"/>
  <c r="L7267" i="1"/>
  <c r="M7267" i="1"/>
  <c r="N7267" i="1"/>
  <c r="O7267" i="1"/>
  <c r="K7268" i="1"/>
  <c r="L7268" i="1"/>
  <c r="M7268" i="1"/>
  <c r="N7268" i="1"/>
  <c r="O7268" i="1"/>
  <c r="K7269" i="1"/>
  <c r="L7269" i="1"/>
  <c r="M7269" i="1"/>
  <c r="N7269" i="1"/>
  <c r="O7269" i="1"/>
  <c r="K7270" i="1"/>
  <c r="L7270" i="1"/>
  <c r="M7270" i="1"/>
  <c r="N7270" i="1"/>
  <c r="O7270" i="1"/>
  <c r="K7271" i="1"/>
  <c r="L7271" i="1"/>
  <c r="M7271" i="1"/>
  <c r="N7271" i="1"/>
  <c r="O7271" i="1"/>
  <c r="K7272" i="1"/>
  <c r="L7272" i="1"/>
  <c r="M7272" i="1"/>
  <c r="N7272" i="1"/>
  <c r="O7272" i="1"/>
  <c r="K7274" i="1"/>
  <c r="L7274" i="1"/>
  <c r="M7274" i="1"/>
  <c r="N7274" i="1"/>
  <c r="O7274" i="1"/>
  <c r="K7275" i="1"/>
  <c r="L7275" i="1"/>
  <c r="M7275" i="1"/>
  <c r="N7275" i="1"/>
  <c r="O7275" i="1"/>
  <c r="K7276" i="1"/>
  <c r="L7276" i="1"/>
  <c r="M7276" i="1"/>
  <c r="N7276" i="1"/>
  <c r="O7276" i="1"/>
  <c r="K7277" i="1"/>
  <c r="L7277" i="1"/>
  <c r="M7277" i="1"/>
  <c r="N7277" i="1"/>
  <c r="O7277" i="1"/>
  <c r="K7279" i="1"/>
  <c r="L7279" i="1"/>
  <c r="M7279" i="1"/>
  <c r="N7279" i="1"/>
  <c r="O7279" i="1"/>
  <c r="K7280" i="1"/>
  <c r="L7280" i="1"/>
  <c r="M7280" i="1"/>
  <c r="N7280" i="1"/>
  <c r="O7280" i="1"/>
  <c r="K7283" i="1"/>
  <c r="L7283" i="1"/>
  <c r="M7283" i="1"/>
  <c r="N7283" i="1"/>
  <c r="O7283" i="1"/>
  <c r="K7284" i="1"/>
  <c r="L7284" i="1"/>
  <c r="M7284" i="1"/>
  <c r="N7284" i="1"/>
  <c r="O7284" i="1"/>
  <c r="K7285" i="1"/>
  <c r="L7285" i="1"/>
  <c r="M7285" i="1"/>
  <c r="N7285" i="1"/>
  <c r="O7285" i="1"/>
  <c r="K7286" i="1"/>
  <c r="L7286" i="1"/>
  <c r="M7286" i="1"/>
  <c r="N7286" i="1"/>
  <c r="O7286" i="1"/>
  <c r="K7288" i="1"/>
  <c r="L7288" i="1"/>
  <c r="M7288" i="1"/>
  <c r="N7288" i="1"/>
  <c r="O7288" i="1"/>
  <c r="K7289" i="1"/>
  <c r="L7289" i="1"/>
  <c r="M7289" i="1"/>
  <c r="N7289" i="1"/>
  <c r="O7289" i="1"/>
  <c r="K7291" i="1"/>
  <c r="L7291" i="1"/>
  <c r="M7291" i="1"/>
  <c r="N7291" i="1"/>
  <c r="O7291" i="1"/>
  <c r="K7292" i="1"/>
  <c r="L7292" i="1"/>
  <c r="M7292" i="1"/>
  <c r="N7292" i="1"/>
  <c r="O7292" i="1"/>
  <c r="K7293" i="1"/>
  <c r="L7293" i="1"/>
  <c r="M7293" i="1"/>
  <c r="N7293" i="1"/>
  <c r="O7293" i="1"/>
  <c r="K7294" i="1"/>
  <c r="L7294" i="1"/>
  <c r="M7294" i="1"/>
  <c r="N7294" i="1"/>
  <c r="O7294" i="1"/>
  <c r="K7298" i="1"/>
  <c r="L7298" i="1"/>
  <c r="M7298" i="1"/>
  <c r="N7298" i="1"/>
  <c r="O7298" i="1"/>
  <c r="K7299" i="1"/>
  <c r="L7299" i="1"/>
  <c r="M7299" i="1"/>
  <c r="N7299" i="1"/>
  <c r="O7299" i="1"/>
  <c r="K7300" i="1"/>
  <c r="L7300" i="1"/>
  <c r="M7300" i="1"/>
  <c r="N7300" i="1"/>
  <c r="O7300" i="1"/>
  <c r="K7301" i="1"/>
  <c r="L7301" i="1"/>
  <c r="M7301" i="1"/>
  <c r="N7301" i="1"/>
  <c r="O7301" i="1"/>
  <c r="K7302" i="1"/>
  <c r="L7302" i="1"/>
  <c r="M7302" i="1"/>
  <c r="N7302" i="1"/>
  <c r="O7302" i="1"/>
  <c r="K7303" i="1"/>
  <c r="L7303" i="1"/>
  <c r="M7303" i="1"/>
  <c r="N7303" i="1"/>
  <c r="O7303" i="1"/>
  <c r="K7304" i="1"/>
  <c r="L7304" i="1"/>
  <c r="M7304" i="1"/>
  <c r="N7304" i="1"/>
  <c r="O7304" i="1"/>
  <c r="K7305" i="1"/>
  <c r="L7305" i="1"/>
  <c r="M7305" i="1"/>
  <c r="N7305" i="1"/>
  <c r="O7305" i="1"/>
  <c r="K7306" i="1"/>
  <c r="L7306" i="1"/>
  <c r="M7306" i="1"/>
  <c r="N7306" i="1"/>
  <c r="O7306" i="1"/>
  <c r="K7307" i="1"/>
  <c r="L7307" i="1"/>
  <c r="M7307" i="1"/>
  <c r="N7307" i="1"/>
  <c r="O7307" i="1"/>
  <c r="K7308" i="1"/>
  <c r="L7308" i="1"/>
  <c r="M7308" i="1"/>
  <c r="N7308" i="1"/>
  <c r="O7308" i="1"/>
  <c r="K7309" i="1"/>
  <c r="L7309" i="1"/>
  <c r="M7309" i="1"/>
  <c r="N7309" i="1"/>
  <c r="O7309" i="1"/>
  <c r="K7313" i="1"/>
  <c r="L7313" i="1"/>
  <c r="M7313" i="1"/>
  <c r="N7313" i="1"/>
  <c r="O7313" i="1"/>
  <c r="K7314" i="1"/>
  <c r="L7314" i="1"/>
  <c r="M7314" i="1"/>
  <c r="N7314" i="1"/>
  <c r="O7314" i="1"/>
  <c r="K7316" i="1"/>
  <c r="L7316" i="1"/>
  <c r="M7316" i="1"/>
  <c r="N7316" i="1"/>
  <c r="O7316" i="1"/>
  <c r="K7317" i="1"/>
  <c r="L7317" i="1"/>
  <c r="M7317" i="1"/>
  <c r="N7317" i="1"/>
  <c r="O7317" i="1"/>
  <c r="K7319" i="1"/>
  <c r="L7319" i="1"/>
  <c r="M7319" i="1"/>
  <c r="N7319" i="1"/>
  <c r="O7319" i="1"/>
  <c r="K7320" i="1"/>
  <c r="L7320" i="1"/>
  <c r="M7320" i="1"/>
  <c r="N7320" i="1"/>
  <c r="O7320" i="1"/>
  <c r="K7322" i="1"/>
  <c r="L7322" i="1"/>
  <c r="M7322" i="1"/>
  <c r="N7322" i="1"/>
  <c r="O7322" i="1"/>
  <c r="K7323" i="1"/>
  <c r="L7323" i="1"/>
  <c r="M7323" i="1"/>
  <c r="N7323" i="1"/>
  <c r="O7323" i="1"/>
  <c r="K7325" i="1"/>
  <c r="L7325" i="1"/>
  <c r="M7325" i="1"/>
  <c r="N7325" i="1"/>
  <c r="O7325" i="1"/>
  <c r="K7326" i="1"/>
  <c r="L7326" i="1"/>
  <c r="M7326" i="1"/>
  <c r="N7326" i="1"/>
  <c r="O7326" i="1"/>
  <c r="K7327" i="1"/>
  <c r="L7327" i="1"/>
  <c r="M7327" i="1"/>
  <c r="N7327" i="1"/>
  <c r="O7327" i="1"/>
  <c r="K7328" i="1"/>
  <c r="L7328" i="1"/>
  <c r="M7328" i="1"/>
  <c r="N7328" i="1"/>
  <c r="O7328" i="1"/>
  <c r="K7329" i="1"/>
  <c r="L7329" i="1"/>
  <c r="M7329" i="1"/>
  <c r="N7329" i="1"/>
  <c r="O7329" i="1"/>
  <c r="K7333" i="1"/>
  <c r="L7333" i="1"/>
  <c r="M7333" i="1"/>
  <c r="N7333" i="1"/>
  <c r="O7333" i="1"/>
  <c r="K7334" i="1"/>
  <c r="L7334" i="1"/>
  <c r="M7334" i="1"/>
  <c r="N7334" i="1"/>
  <c r="O7334" i="1"/>
  <c r="K7335" i="1"/>
  <c r="L7335" i="1"/>
  <c r="M7335" i="1"/>
  <c r="N7335" i="1"/>
  <c r="O7335" i="1"/>
  <c r="K7336" i="1"/>
  <c r="L7336" i="1"/>
  <c r="M7336" i="1"/>
  <c r="N7336" i="1"/>
  <c r="O7336" i="1"/>
  <c r="K7337" i="1"/>
  <c r="L7337" i="1"/>
  <c r="M7337" i="1"/>
  <c r="N7337" i="1"/>
  <c r="O7337" i="1"/>
  <c r="K7338" i="1"/>
  <c r="L7338" i="1"/>
  <c r="M7338" i="1"/>
  <c r="N7338" i="1"/>
  <c r="O7338" i="1"/>
  <c r="K7339" i="1"/>
  <c r="L7339" i="1"/>
  <c r="M7339" i="1"/>
  <c r="N7339" i="1"/>
  <c r="O7339" i="1"/>
  <c r="K7340" i="1"/>
  <c r="L7340" i="1"/>
  <c r="M7340" i="1"/>
  <c r="N7340" i="1"/>
  <c r="O7340" i="1"/>
  <c r="K7341" i="1"/>
  <c r="L7341" i="1"/>
  <c r="M7341" i="1"/>
  <c r="N7341" i="1"/>
  <c r="O7341" i="1"/>
  <c r="K7342" i="1"/>
  <c r="L7342" i="1"/>
  <c r="M7342" i="1"/>
  <c r="N7342" i="1"/>
  <c r="O7342" i="1"/>
  <c r="K7343" i="1"/>
  <c r="L7343" i="1"/>
  <c r="M7343" i="1"/>
  <c r="N7343" i="1"/>
  <c r="O7343" i="1"/>
  <c r="K7344" i="1"/>
  <c r="L7344" i="1"/>
  <c r="M7344" i="1"/>
  <c r="N7344" i="1"/>
  <c r="O7344" i="1"/>
  <c r="K7345" i="1"/>
  <c r="L7345" i="1"/>
  <c r="M7345" i="1"/>
  <c r="N7345" i="1"/>
  <c r="O7345" i="1"/>
  <c r="K7346" i="1"/>
  <c r="L7346" i="1"/>
  <c r="M7346" i="1"/>
  <c r="N7346" i="1"/>
  <c r="O7346" i="1"/>
  <c r="K7347" i="1"/>
  <c r="L7347" i="1"/>
  <c r="M7347" i="1"/>
  <c r="N7347" i="1"/>
  <c r="O7347" i="1"/>
  <c r="K7348" i="1"/>
  <c r="L7348" i="1"/>
  <c r="M7348" i="1"/>
  <c r="N7348" i="1"/>
  <c r="O7348" i="1"/>
  <c r="K7350" i="1"/>
  <c r="L7350" i="1"/>
  <c r="M7350" i="1"/>
  <c r="N7350" i="1"/>
  <c r="O7350" i="1"/>
  <c r="K7351" i="1"/>
  <c r="L7351" i="1"/>
  <c r="M7351" i="1"/>
  <c r="N7351" i="1"/>
  <c r="O7351" i="1"/>
  <c r="K7352" i="1"/>
  <c r="L7352" i="1"/>
  <c r="M7352" i="1"/>
  <c r="N7352" i="1"/>
  <c r="O7352" i="1"/>
  <c r="K7353" i="1"/>
  <c r="L7353" i="1"/>
  <c r="M7353" i="1"/>
  <c r="N7353" i="1"/>
  <c r="O7353" i="1"/>
  <c r="K7354" i="1"/>
  <c r="L7354" i="1"/>
  <c r="M7354" i="1"/>
  <c r="N7354" i="1"/>
  <c r="O7354" i="1"/>
  <c r="K7355" i="1"/>
  <c r="L7355" i="1"/>
  <c r="M7355" i="1"/>
  <c r="N7355" i="1"/>
  <c r="O7355" i="1"/>
  <c r="K7356" i="1"/>
  <c r="L7356" i="1"/>
  <c r="M7356" i="1"/>
  <c r="N7356" i="1"/>
  <c r="O7356" i="1"/>
  <c r="K7357" i="1"/>
  <c r="L7357" i="1"/>
  <c r="M7357" i="1"/>
  <c r="N7357" i="1"/>
  <c r="O7357" i="1"/>
  <c r="K7358" i="1"/>
  <c r="L7358" i="1"/>
  <c r="M7358" i="1"/>
  <c r="N7358" i="1"/>
  <c r="O7358" i="1"/>
  <c r="K7359" i="1"/>
  <c r="L7359" i="1"/>
  <c r="M7359" i="1"/>
  <c r="N7359" i="1"/>
  <c r="O7359" i="1"/>
  <c r="K7361" i="1"/>
  <c r="L7361" i="1"/>
  <c r="M7361" i="1"/>
  <c r="N7361" i="1"/>
  <c r="O7361" i="1"/>
  <c r="K7362" i="1"/>
  <c r="L7362" i="1"/>
  <c r="M7362" i="1"/>
  <c r="N7362" i="1"/>
  <c r="O7362" i="1"/>
  <c r="K7363" i="1"/>
  <c r="L7363" i="1"/>
  <c r="M7363" i="1"/>
  <c r="N7363" i="1"/>
  <c r="O7363" i="1"/>
  <c r="K7364" i="1"/>
  <c r="L7364" i="1"/>
  <c r="M7364" i="1"/>
  <c r="N7364" i="1"/>
  <c r="O7364" i="1"/>
  <c r="K7365" i="1"/>
  <c r="L7365" i="1"/>
  <c r="M7365" i="1"/>
  <c r="N7365" i="1"/>
  <c r="O7365" i="1"/>
  <c r="K7366" i="1"/>
  <c r="L7366" i="1"/>
  <c r="M7366" i="1"/>
  <c r="N7366" i="1"/>
  <c r="O7366" i="1"/>
  <c r="K7367" i="1"/>
  <c r="L7367" i="1"/>
  <c r="M7367" i="1"/>
  <c r="N7367" i="1"/>
  <c r="O7367" i="1"/>
  <c r="K7368" i="1"/>
  <c r="L7368" i="1"/>
  <c r="M7368" i="1"/>
  <c r="N7368" i="1"/>
  <c r="O7368" i="1"/>
  <c r="K7369" i="1"/>
  <c r="L7369" i="1"/>
  <c r="M7369" i="1"/>
  <c r="N7369" i="1"/>
  <c r="O7369" i="1"/>
  <c r="K7370" i="1"/>
  <c r="L7370" i="1"/>
  <c r="M7370" i="1"/>
  <c r="N7370" i="1"/>
  <c r="O7370" i="1"/>
  <c r="K7374" i="1"/>
  <c r="L7374" i="1"/>
  <c r="M7374" i="1"/>
  <c r="N7374" i="1"/>
  <c r="O7374" i="1"/>
  <c r="K7375" i="1"/>
  <c r="L7375" i="1"/>
  <c r="M7375" i="1"/>
  <c r="N7375" i="1"/>
  <c r="O7375" i="1"/>
  <c r="K7376" i="1"/>
  <c r="L7376" i="1"/>
  <c r="M7376" i="1"/>
  <c r="N7376" i="1"/>
  <c r="O7376" i="1"/>
  <c r="K7377" i="1"/>
  <c r="L7377" i="1"/>
  <c r="M7377" i="1"/>
  <c r="N7377" i="1"/>
  <c r="O7377" i="1"/>
  <c r="K7378" i="1"/>
  <c r="L7378" i="1"/>
  <c r="M7378" i="1"/>
  <c r="N7378" i="1"/>
  <c r="O7378" i="1"/>
  <c r="K7379" i="1"/>
  <c r="L7379" i="1"/>
  <c r="M7379" i="1"/>
  <c r="N7379" i="1"/>
  <c r="O7379" i="1"/>
  <c r="K7380" i="1"/>
  <c r="L7380" i="1"/>
  <c r="M7380" i="1"/>
  <c r="N7380" i="1"/>
  <c r="O7380" i="1"/>
  <c r="K7381" i="1"/>
  <c r="L7381" i="1"/>
  <c r="M7381" i="1"/>
  <c r="N7381" i="1"/>
  <c r="O7381" i="1"/>
  <c r="K7382" i="1"/>
  <c r="L7382" i="1"/>
  <c r="M7382" i="1"/>
  <c r="N7382" i="1"/>
  <c r="O7382" i="1"/>
  <c r="K7383" i="1"/>
  <c r="L7383" i="1"/>
  <c r="M7383" i="1"/>
  <c r="N7383" i="1"/>
  <c r="O7383" i="1"/>
  <c r="K7384" i="1"/>
  <c r="L7384" i="1"/>
  <c r="M7384" i="1"/>
  <c r="N7384" i="1"/>
  <c r="O7384" i="1"/>
  <c r="K7385" i="1"/>
  <c r="L7385" i="1"/>
  <c r="M7385" i="1"/>
  <c r="N7385" i="1"/>
  <c r="O7385" i="1"/>
  <c r="K7386" i="1"/>
  <c r="L7386" i="1"/>
  <c r="M7386" i="1"/>
  <c r="N7386" i="1"/>
  <c r="O7386" i="1"/>
  <c r="K7387" i="1"/>
  <c r="L7387" i="1"/>
  <c r="M7387" i="1"/>
  <c r="N7387" i="1"/>
  <c r="O7387" i="1"/>
  <c r="K7388" i="1"/>
  <c r="L7388" i="1"/>
  <c r="M7388" i="1"/>
  <c r="N7388" i="1"/>
  <c r="O7388" i="1"/>
  <c r="K7390" i="1"/>
  <c r="L7390" i="1"/>
  <c r="M7390" i="1"/>
  <c r="N7390" i="1"/>
  <c r="O7390" i="1"/>
  <c r="K7391" i="1"/>
  <c r="L7391" i="1"/>
  <c r="M7391" i="1"/>
  <c r="N7391" i="1"/>
  <c r="O7391" i="1"/>
  <c r="K7392" i="1"/>
  <c r="L7392" i="1"/>
  <c r="M7392" i="1"/>
  <c r="N7392" i="1"/>
  <c r="O7392" i="1"/>
  <c r="K7393" i="1"/>
  <c r="L7393" i="1"/>
  <c r="M7393" i="1"/>
  <c r="N7393" i="1"/>
  <c r="O7393" i="1"/>
  <c r="K7394" i="1"/>
  <c r="L7394" i="1"/>
  <c r="M7394" i="1"/>
  <c r="N7394" i="1"/>
  <c r="O7394" i="1"/>
  <c r="K7395" i="1"/>
  <c r="L7395" i="1"/>
  <c r="M7395" i="1"/>
  <c r="N7395" i="1"/>
  <c r="O7395" i="1"/>
  <c r="K7396" i="1"/>
  <c r="L7396" i="1"/>
  <c r="M7396" i="1"/>
  <c r="N7396" i="1"/>
  <c r="O7396" i="1"/>
  <c r="K7397" i="1"/>
  <c r="L7397" i="1"/>
  <c r="M7397" i="1"/>
  <c r="N7397" i="1"/>
  <c r="O7397" i="1"/>
  <c r="K7398" i="1"/>
  <c r="L7398" i="1"/>
  <c r="M7398" i="1"/>
  <c r="N7398" i="1"/>
  <c r="O7398" i="1"/>
  <c r="K7399" i="1"/>
  <c r="L7399" i="1"/>
  <c r="M7399" i="1"/>
  <c r="N7399" i="1"/>
  <c r="O7399" i="1"/>
  <c r="K7400" i="1"/>
  <c r="L7400" i="1"/>
  <c r="M7400" i="1"/>
  <c r="N7400" i="1"/>
  <c r="O7400" i="1"/>
  <c r="K7402" i="1"/>
  <c r="L7402" i="1"/>
  <c r="M7402" i="1"/>
  <c r="N7402" i="1"/>
  <c r="O7402" i="1"/>
  <c r="K7403" i="1"/>
  <c r="L7403" i="1"/>
  <c r="M7403" i="1"/>
  <c r="N7403" i="1"/>
  <c r="O7403" i="1"/>
  <c r="K7406" i="1"/>
  <c r="L7406" i="1"/>
  <c r="M7406" i="1"/>
  <c r="N7406" i="1"/>
  <c r="O7406" i="1"/>
  <c r="K7409" i="1"/>
  <c r="L7409" i="1"/>
  <c r="M7409" i="1"/>
  <c r="N7409" i="1"/>
  <c r="O7409" i="1"/>
  <c r="K7410" i="1"/>
  <c r="L7410" i="1"/>
  <c r="M7410" i="1"/>
  <c r="N7410" i="1"/>
  <c r="O7410" i="1"/>
  <c r="K7411" i="1"/>
  <c r="L7411" i="1"/>
  <c r="M7411" i="1"/>
  <c r="N7411" i="1"/>
  <c r="O7411" i="1"/>
  <c r="K7412" i="1"/>
  <c r="L7412" i="1"/>
  <c r="M7412" i="1"/>
  <c r="N7412" i="1"/>
  <c r="O7412" i="1"/>
  <c r="K7413" i="1"/>
  <c r="L7413" i="1"/>
  <c r="M7413" i="1"/>
  <c r="N7413" i="1"/>
  <c r="O7413" i="1"/>
  <c r="K7414" i="1"/>
  <c r="L7414" i="1"/>
  <c r="M7414" i="1"/>
  <c r="N7414" i="1"/>
  <c r="O7414" i="1"/>
  <c r="K7415" i="1"/>
  <c r="L7415" i="1"/>
  <c r="M7415" i="1"/>
  <c r="N7415" i="1"/>
  <c r="O7415" i="1"/>
  <c r="K7416" i="1"/>
  <c r="L7416" i="1"/>
  <c r="M7416" i="1"/>
  <c r="N7416" i="1"/>
  <c r="O7416" i="1"/>
  <c r="K7417" i="1"/>
  <c r="L7417" i="1"/>
  <c r="M7417" i="1"/>
  <c r="N7417" i="1"/>
  <c r="O7417" i="1"/>
  <c r="K7419" i="1"/>
  <c r="L7419" i="1"/>
  <c r="M7419" i="1"/>
  <c r="N7419" i="1"/>
  <c r="O7419" i="1"/>
  <c r="K7420" i="1"/>
  <c r="L7420" i="1"/>
  <c r="M7420" i="1"/>
  <c r="N7420" i="1"/>
  <c r="O7420" i="1"/>
  <c r="K7421" i="1"/>
  <c r="L7421" i="1"/>
  <c r="M7421" i="1"/>
  <c r="N7421" i="1"/>
  <c r="O7421" i="1"/>
  <c r="K7422" i="1"/>
  <c r="L7422" i="1"/>
  <c r="M7422" i="1"/>
  <c r="N7422" i="1"/>
  <c r="O7422" i="1"/>
  <c r="K7423" i="1"/>
  <c r="L7423" i="1"/>
  <c r="M7423" i="1"/>
  <c r="N7423" i="1"/>
  <c r="O7423" i="1"/>
  <c r="K7424" i="1"/>
  <c r="L7424" i="1"/>
  <c r="M7424" i="1"/>
  <c r="N7424" i="1"/>
  <c r="O7424" i="1"/>
  <c r="K7425" i="1"/>
  <c r="L7425" i="1"/>
  <c r="M7425" i="1"/>
  <c r="N7425" i="1"/>
  <c r="O7425" i="1"/>
  <c r="K7429" i="1"/>
  <c r="L7429" i="1"/>
  <c r="M7429" i="1"/>
  <c r="N7429" i="1"/>
  <c r="O7429" i="1"/>
  <c r="K7430" i="1"/>
  <c r="L7430" i="1"/>
  <c r="M7430" i="1"/>
  <c r="N7430" i="1"/>
  <c r="O7430" i="1"/>
  <c r="K7431" i="1"/>
  <c r="L7431" i="1"/>
  <c r="M7431" i="1"/>
  <c r="N7431" i="1"/>
  <c r="O7431" i="1"/>
  <c r="K7432" i="1"/>
  <c r="L7432" i="1"/>
  <c r="M7432" i="1"/>
  <c r="N7432" i="1"/>
  <c r="O7432" i="1"/>
  <c r="K7433" i="1"/>
  <c r="L7433" i="1"/>
  <c r="M7433" i="1"/>
  <c r="N7433" i="1"/>
  <c r="O7433" i="1"/>
  <c r="K7434" i="1"/>
  <c r="L7434" i="1"/>
  <c r="M7434" i="1"/>
  <c r="N7434" i="1"/>
  <c r="O7434" i="1"/>
  <c r="K7435" i="1"/>
  <c r="L7435" i="1"/>
  <c r="M7435" i="1"/>
  <c r="N7435" i="1"/>
  <c r="O7435" i="1"/>
  <c r="K7436" i="1"/>
  <c r="L7436" i="1"/>
  <c r="M7436" i="1"/>
  <c r="N7436" i="1"/>
  <c r="O7436" i="1"/>
  <c r="K7437" i="1"/>
  <c r="L7437" i="1"/>
  <c r="M7437" i="1"/>
  <c r="N7437" i="1"/>
  <c r="O7437" i="1"/>
  <c r="K7438" i="1"/>
  <c r="L7438" i="1"/>
  <c r="M7438" i="1"/>
  <c r="N7438" i="1"/>
  <c r="O7438" i="1"/>
  <c r="K7440" i="1"/>
  <c r="L7440" i="1"/>
  <c r="M7440" i="1"/>
  <c r="N7440" i="1"/>
  <c r="O7440" i="1"/>
  <c r="K7441" i="1"/>
  <c r="L7441" i="1"/>
  <c r="M7441" i="1"/>
  <c r="N7441" i="1"/>
  <c r="O7441" i="1"/>
  <c r="K7442" i="1"/>
  <c r="L7442" i="1"/>
  <c r="M7442" i="1"/>
  <c r="N7442" i="1"/>
  <c r="O7442" i="1"/>
  <c r="K7443" i="1"/>
  <c r="L7443" i="1"/>
  <c r="M7443" i="1"/>
  <c r="N7443" i="1"/>
  <c r="O7443" i="1"/>
  <c r="K7444" i="1"/>
  <c r="L7444" i="1"/>
  <c r="M7444" i="1"/>
  <c r="N7444" i="1"/>
  <c r="O7444" i="1"/>
  <c r="K7445" i="1"/>
  <c r="L7445" i="1"/>
  <c r="M7445" i="1"/>
  <c r="N7445" i="1"/>
  <c r="O7445" i="1"/>
  <c r="K7446" i="1"/>
  <c r="L7446" i="1"/>
  <c r="M7446" i="1"/>
  <c r="N7446" i="1"/>
  <c r="O7446" i="1"/>
  <c r="K7447" i="1"/>
  <c r="L7447" i="1"/>
  <c r="M7447" i="1"/>
  <c r="N7447" i="1"/>
  <c r="O7447" i="1"/>
  <c r="K7449" i="1"/>
  <c r="L7449" i="1"/>
  <c r="M7449" i="1"/>
  <c r="N7449" i="1"/>
  <c r="O7449" i="1"/>
  <c r="K7450" i="1"/>
  <c r="L7450" i="1"/>
  <c r="M7450" i="1"/>
  <c r="N7450" i="1"/>
  <c r="O7450" i="1"/>
  <c r="K7451" i="1"/>
  <c r="L7451" i="1"/>
  <c r="M7451" i="1"/>
  <c r="N7451" i="1"/>
  <c r="O7451" i="1"/>
  <c r="K7452" i="1"/>
  <c r="L7452" i="1"/>
  <c r="M7452" i="1"/>
  <c r="N7452" i="1"/>
  <c r="O7452" i="1"/>
  <c r="K7453" i="1"/>
  <c r="L7453" i="1"/>
  <c r="M7453" i="1"/>
  <c r="N7453" i="1"/>
  <c r="O7453" i="1"/>
  <c r="K7455" i="1"/>
  <c r="L7455" i="1"/>
  <c r="M7455" i="1"/>
  <c r="N7455" i="1"/>
  <c r="O7455" i="1"/>
  <c r="K7456" i="1"/>
  <c r="L7456" i="1"/>
  <c r="M7456" i="1"/>
  <c r="N7456" i="1"/>
  <c r="O7456" i="1"/>
  <c r="K7457" i="1"/>
  <c r="L7457" i="1"/>
  <c r="M7457" i="1"/>
  <c r="N7457" i="1"/>
  <c r="O7457" i="1"/>
  <c r="K7458" i="1"/>
  <c r="L7458" i="1"/>
  <c r="M7458" i="1"/>
  <c r="N7458" i="1"/>
  <c r="O7458" i="1"/>
  <c r="K7459" i="1"/>
  <c r="L7459" i="1"/>
  <c r="M7459" i="1"/>
  <c r="N7459" i="1"/>
  <c r="O7459" i="1"/>
  <c r="K7460" i="1"/>
  <c r="L7460" i="1"/>
  <c r="M7460" i="1"/>
  <c r="N7460" i="1"/>
  <c r="O7460" i="1"/>
  <c r="K7461" i="1"/>
  <c r="L7461" i="1"/>
  <c r="M7461" i="1"/>
  <c r="N7461" i="1"/>
  <c r="O7461" i="1"/>
  <c r="K7462" i="1"/>
  <c r="L7462" i="1"/>
  <c r="M7462" i="1"/>
  <c r="N7462" i="1"/>
  <c r="O7462" i="1"/>
  <c r="K7464" i="1"/>
  <c r="L7464" i="1"/>
  <c r="M7464" i="1"/>
  <c r="N7464" i="1"/>
  <c r="O7464" i="1"/>
  <c r="K7465" i="1"/>
  <c r="L7465" i="1"/>
  <c r="M7465" i="1"/>
  <c r="N7465" i="1"/>
  <c r="O7465" i="1"/>
  <c r="K7466" i="1"/>
  <c r="L7466" i="1"/>
  <c r="M7466" i="1"/>
  <c r="N7466" i="1"/>
  <c r="O7466" i="1"/>
  <c r="K7467" i="1"/>
  <c r="L7467" i="1"/>
  <c r="M7467" i="1"/>
  <c r="N7467" i="1"/>
  <c r="O7467" i="1"/>
  <c r="K7468" i="1"/>
  <c r="L7468" i="1"/>
  <c r="M7468" i="1"/>
  <c r="N7468" i="1"/>
  <c r="O7468" i="1"/>
  <c r="K7470" i="1"/>
  <c r="L7470" i="1"/>
  <c r="M7470" i="1"/>
  <c r="N7470" i="1"/>
  <c r="O7470" i="1"/>
  <c r="K7471" i="1"/>
  <c r="L7471" i="1"/>
  <c r="M7471" i="1"/>
  <c r="N7471" i="1"/>
  <c r="O7471" i="1"/>
  <c r="K7472" i="1"/>
  <c r="L7472" i="1"/>
  <c r="M7472" i="1"/>
  <c r="N7472" i="1"/>
  <c r="O7472" i="1"/>
  <c r="K7473" i="1"/>
  <c r="L7473" i="1"/>
  <c r="M7473" i="1"/>
  <c r="N7473" i="1"/>
  <c r="O7473" i="1"/>
  <c r="K7474" i="1"/>
  <c r="L7474" i="1"/>
  <c r="M7474" i="1"/>
  <c r="N7474" i="1"/>
  <c r="O7474" i="1"/>
  <c r="K7475" i="1"/>
  <c r="L7475" i="1"/>
  <c r="M7475" i="1"/>
  <c r="N7475" i="1"/>
  <c r="O7475" i="1"/>
  <c r="K7476" i="1"/>
  <c r="L7476" i="1"/>
  <c r="M7476" i="1"/>
  <c r="N7476" i="1"/>
  <c r="O7476" i="1"/>
  <c r="K7477" i="1"/>
  <c r="L7477" i="1"/>
  <c r="M7477" i="1"/>
  <c r="N7477" i="1"/>
  <c r="O7477" i="1"/>
  <c r="K7478" i="1"/>
  <c r="L7478" i="1"/>
  <c r="M7478" i="1"/>
  <c r="N7478" i="1"/>
  <c r="O7478" i="1"/>
  <c r="K7480" i="1"/>
  <c r="L7480" i="1"/>
  <c r="M7480" i="1"/>
  <c r="N7480" i="1"/>
  <c r="O7480" i="1"/>
  <c r="K7481" i="1"/>
  <c r="L7481" i="1"/>
  <c r="M7481" i="1"/>
  <c r="N7481" i="1"/>
  <c r="O7481" i="1"/>
  <c r="K7482" i="1"/>
  <c r="L7482" i="1"/>
  <c r="M7482" i="1"/>
  <c r="N7482" i="1"/>
  <c r="O7482" i="1"/>
  <c r="K7483" i="1"/>
  <c r="L7483" i="1"/>
  <c r="M7483" i="1"/>
  <c r="N7483" i="1"/>
  <c r="O7483" i="1"/>
  <c r="K7484" i="1"/>
  <c r="L7484" i="1"/>
  <c r="M7484" i="1"/>
  <c r="N7484" i="1"/>
  <c r="O7484" i="1"/>
  <c r="K7485" i="1"/>
  <c r="L7485" i="1"/>
  <c r="M7485" i="1"/>
  <c r="N7485" i="1"/>
  <c r="O7485" i="1"/>
  <c r="K7486" i="1"/>
  <c r="L7486" i="1"/>
  <c r="M7486" i="1"/>
  <c r="N7486" i="1"/>
  <c r="O7486" i="1"/>
  <c r="K7487" i="1"/>
  <c r="L7487" i="1"/>
  <c r="M7487" i="1"/>
  <c r="N7487" i="1"/>
  <c r="O7487" i="1"/>
  <c r="K7488" i="1"/>
  <c r="L7488" i="1"/>
  <c r="M7488" i="1"/>
  <c r="N7488" i="1"/>
  <c r="O7488" i="1"/>
  <c r="K7490" i="1"/>
  <c r="L7490" i="1"/>
  <c r="M7490" i="1"/>
  <c r="N7490" i="1"/>
  <c r="O7490" i="1"/>
  <c r="K7491" i="1"/>
  <c r="L7491" i="1"/>
  <c r="M7491" i="1"/>
  <c r="N7491" i="1"/>
  <c r="O7491" i="1"/>
  <c r="K7492" i="1"/>
  <c r="L7492" i="1"/>
  <c r="M7492" i="1"/>
  <c r="N7492" i="1"/>
  <c r="O7492" i="1"/>
  <c r="K7493" i="1"/>
  <c r="L7493" i="1"/>
  <c r="M7493" i="1"/>
  <c r="N7493" i="1"/>
  <c r="O7493" i="1"/>
  <c r="K7494" i="1"/>
  <c r="L7494" i="1"/>
  <c r="M7494" i="1"/>
  <c r="N7494" i="1"/>
  <c r="O7494" i="1"/>
  <c r="K7496" i="1"/>
  <c r="L7496" i="1"/>
  <c r="M7496" i="1"/>
  <c r="N7496" i="1"/>
  <c r="O7496" i="1"/>
  <c r="K7497" i="1"/>
  <c r="L7497" i="1"/>
  <c r="M7497" i="1"/>
  <c r="N7497" i="1"/>
  <c r="O7497" i="1"/>
  <c r="K7498" i="1"/>
  <c r="L7498" i="1"/>
  <c r="M7498" i="1"/>
  <c r="N7498" i="1"/>
  <c r="O7498" i="1"/>
  <c r="K7499" i="1"/>
  <c r="L7499" i="1"/>
  <c r="M7499" i="1"/>
  <c r="N7499" i="1"/>
  <c r="O7499" i="1"/>
  <c r="K7500" i="1"/>
  <c r="L7500" i="1"/>
  <c r="M7500" i="1"/>
  <c r="N7500" i="1"/>
  <c r="O7500" i="1"/>
  <c r="K7501" i="1"/>
  <c r="L7501" i="1"/>
  <c r="M7501" i="1"/>
  <c r="N7501" i="1"/>
  <c r="O7501" i="1"/>
  <c r="K7502" i="1"/>
  <c r="L7502" i="1"/>
  <c r="M7502" i="1"/>
  <c r="N7502" i="1"/>
  <c r="O7502" i="1"/>
  <c r="K7503" i="1"/>
  <c r="L7503" i="1"/>
  <c r="M7503" i="1"/>
  <c r="N7503" i="1"/>
  <c r="O7503" i="1"/>
  <c r="K7504" i="1"/>
  <c r="L7504" i="1"/>
  <c r="M7504" i="1"/>
  <c r="N7504" i="1"/>
  <c r="O7504" i="1"/>
  <c r="K7506" i="1"/>
  <c r="L7506" i="1"/>
  <c r="M7506" i="1"/>
  <c r="N7506" i="1"/>
  <c r="O7506" i="1"/>
  <c r="K7507" i="1"/>
  <c r="L7507" i="1"/>
  <c r="M7507" i="1"/>
  <c r="N7507" i="1"/>
  <c r="O7507" i="1"/>
  <c r="K7508" i="1"/>
  <c r="L7508" i="1"/>
  <c r="M7508" i="1"/>
  <c r="N7508" i="1"/>
  <c r="O7508" i="1"/>
  <c r="K7509" i="1"/>
  <c r="L7509" i="1"/>
  <c r="M7509" i="1"/>
  <c r="N7509" i="1"/>
  <c r="O7509" i="1"/>
  <c r="K7510" i="1"/>
  <c r="L7510" i="1"/>
  <c r="M7510" i="1"/>
  <c r="N7510" i="1"/>
  <c r="O7510" i="1"/>
  <c r="K7512" i="1"/>
  <c r="L7512" i="1"/>
  <c r="M7512" i="1"/>
  <c r="N7512" i="1"/>
  <c r="O7512" i="1"/>
  <c r="K7513" i="1"/>
  <c r="L7513" i="1"/>
  <c r="M7513" i="1"/>
  <c r="N7513" i="1"/>
  <c r="O7513" i="1"/>
  <c r="K7514" i="1"/>
  <c r="L7514" i="1"/>
  <c r="M7514" i="1"/>
  <c r="N7514" i="1"/>
  <c r="O7514" i="1"/>
  <c r="K7515" i="1"/>
  <c r="L7515" i="1"/>
  <c r="M7515" i="1"/>
  <c r="N7515" i="1"/>
  <c r="O7515" i="1"/>
  <c r="K7516" i="1"/>
  <c r="L7516" i="1"/>
  <c r="M7516" i="1"/>
  <c r="N7516" i="1"/>
  <c r="O7516" i="1"/>
  <c r="K7517" i="1"/>
  <c r="L7517" i="1"/>
  <c r="M7517" i="1"/>
  <c r="N7517" i="1"/>
  <c r="O7517" i="1"/>
  <c r="K7518" i="1"/>
  <c r="L7518" i="1"/>
  <c r="M7518" i="1"/>
  <c r="N7518" i="1"/>
  <c r="O7518" i="1"/>
  <c r="K7519" i="1"/>
  <c r="L7519" i="1"/>
  <c r="M7519" i="1"/>
  <c r="N7519" i="1"/>
  <c r="O7519" i="1"/>
  <c r="K7521" i="1"/>
  <c r="L7521" i="1"/>
  <c r="M7521" i="1"/>
  <c r="N7521" i="1"/>
  <c r="O7521" i="1"/>
  <c r="K7522" i="1"/>
  <c r="L7522" i="1"/>
  <c r="M7522" i="1"/>
  <c r="N7522" i="1"/>
  <c r="O7522" i="1"/>
  <c r="K7523" i="1"/>
  <c r="L7523" i="1"/>
  <c r="M7523" i="1"/>
  <c r="N7523" i="1"/>
  <c r="O7523" i="1"/>
  <c r="K7524" i="1"/>
  <c r="L7524" i="1"/>
  <c r="M7524" i="1"/>
  <c r="N7524" i="1"/>
  <c r="O7524" i="1"/>
  <c r="K7525" i="1"/>
  <c r="L7525" i="1"/>
  <c r="M7525" i="1"/>
  <c r="N7525" i="1"/>
  <c r="O7525" i="1"/>
  <c r="K7527" i="1"/>
  <c r="L7527" i="1"/>
  <c r="M7527" i="1"/>
  <c r="N7527" i="1"/>
  <c r="O7527" i="1"/>
  <c r="K7528" i="1"/>
  <c r="L7528" i="1"/>
  <c r="M7528" i="1"/>
  <c r="N7528" i="1"/>
  <c r="O7528" i="1"/>
  <c r="K7529" i="1"/>
  <c r="L7529" i="1"/>
  <c r="M7529" i="1"/>
  <c r="N7529" i="1"/>
  <c r="O7529" i="1"/>
  <c r="K7530" i="1"/>
  <c r="L7530" i="1"/>
  <c r="M7530" i="1"/>
  <c r="N7530" i="1"/>
  <c r="O7530" i="1"/>
  <c r="K7531" i="1"/>
  <c r="L7531" i="1"/>
  <c r="M7531" i="1"/>
  <c r="N7531" i="1"/>
  <c r="O7531" i="1"/>
  <c r="K7532" i="1"/>
  <c r="L7532" i="1"/>
  <c r="M7532" i="1"/>
  <c r="N7532" i="1"/>
  <c r="O7532" i="1"/>
  <c r="K7533" i="1"/>
  <c r="L7533" i="1"/>
  <c r="M7533" i="1"/>
  <c r="N7533" i="1"/>
  <c r="O7533" i="1"/>
  <c r="K7534" i="1"/>
  <c r="L7534" i="1"/>
  <c r="M7534" i="1"/>
  <c r="N7534" i="1"/>
  <c r="O7534" i="1"/>
  <c r="K7536" i="1"/>
  <c r="L7536" i="1"/>
  <c r="M7536" i="1"/>
  <c r="N7536" i="1"/>
  <c r="O7536" i="1"/>
  <c r="K7537" i="1"/>
  <c r="L7537" i="1"/>
  <c r="M7537" i="1"/>
  <c r="N7537" i="1"/>
  <c r="O7537" i="1"/>
  <c r="K7538" i="1"/>
  <c r="L7538" i="1"/>
  <c r="M7538" i="1"/>
  <c r="N7538" i="1"/>
  <c r="O7538" i="1"/>
  <c r="K7539" i="1"/>
  <c r="L7539" i="1"/>
  <c r="M7539" i="1"/>
  <c r="N7539" i="1"/>
  <c r="O7539" i="1"/>
  <c r="K7540" i="1"/>
  <c r="L7540" i="1"/>
  <c r="M7540" i="1"/>
  <c r="N7540" i="1"/>
  <c r="O7540" i="1"/>
  <c r="K7542" i="1"/>
  <c r="L7542" i="1"/>
  <c r="M7542" i="1"/>
  <c r="N7542" i="1"/>
  <c r="O7542" i="1"/>
  <c r="K7543" i="1"/>
  <c r="L7543" i="1"/>
  <c r="M7543" i="1"/>
  <c r="N7543" i="1"/>
  <c r="O7543" i="1"/>
  <c r="K7544" i="1"/>
  <c r="L7544" i="1"/>
  <c r="M7544" i="1"/>
  <c r="N7544" i="1"/>
  <c r="O7544" i="1"/>
  <c r="K7545" i="1"/>
  <c r="L7545" i="1"/>
  <c r="M7545" i="1"/>
  <c r="N7545" i="1"/>
  <c r="O7545" i="1"/>
  <c r="K7546" i="1"/>
  <c r="L7546" i="1"/>
  <c r="M7546" i="1"/>
  <c r="N7546" i="1"/>
  <c r="O7546" i="1"/>
  <c r="K7547" i="1"/>
  <c r="L7547" i="1"/>
  <c r="M7547" i="1"/>
  <c r="N7547" i="1"/>
  <c r="O7547" i="1"/>
  <c r="K7548" i="1"/>
  <c r="L7548" i="1"/>
  <c r="M7548" i="1"/>
  <c r="N7548" i="1"/>
  <c r="O7548" i="1"/>
  <c r="K7549" i="1"/>
  <c r="L7549" i="1"/>
  <c r="M7549" i="1"/>
  <c r="N7549" i="1"/>
  <c r="O7549" i="1"/>
  <c r="K7550" i="1"/>
  <c r="L7550" i="1"/>
  <c r="M7550" i="1"/>
  <c r="N7550" i="1"/>
  <c r="O7550" i="1"/>
  <c r="K7552" i="1"/>
  <c r="L7552" i="1"/>
  <c r="M7552" i="1"/>
  <c r="N7552" i="1"/>
  <c r="O7552" i="1"/>
  <c r="K7553" i="1"/>
  <c r="L7553" i="1"/>
  <c r="M7553" i="1"/>
  <c r="N7553" i="1"/>
  <c r="O7553" i="1"/>
  <c r="K7554" i="1"/>
  <c r="L7554" i="1"/>
  <c r="M7554" i="1"/>
  <c r="N7554" i="1"/>
  <c r="O7554" i="1"/>
  <c r="K7555" i="1"/>
  <c r="L7555" i="1"/>
  <c r="M7555" i="1"/>
  <c r="N7555" i="1"/>
  <c r="O7555" i="1"/>
  <c r="K7556" i="1"/>
  <c r="L7556" i="1"/>
  <c r="M7556" i="1"/>
  <c r="N7556" i="1"/>
  <c r="O7556" i="1"/>
  <c r="K7558" i="1"/>
  <c r="L7558" i="1"/>
  <c r="M7558" i="1"/>
  <c r="N7558" i="1"/>
  <c r="O7558" i="1"/>
  <c r="K7559" i="1"/>
  <c r="L7559" i="1"/>
  <c r="M7559" i="1"/>
  <c r="N7559" i="1"/>
  <c r="O7559" i="1"/>
  <c r="K7560" i="1"/>
  <c r="L7560" i="1"/>
  <c r="M7560" i="1"/>
  <c r="N7560" i="1"/>
  <c r="O7560" i="1"/>
  <c r="K7561" i="1"/>
  <c r="L7561" i="1"/>
  <c r="M7561" i="1"/>
  <c r="N7561" i="1"/>
  <c r="O7561" i="1"/>
  <c r="K7562" i="1"/>
  <c r="L7562" i="1"/>
  <c r="M7562" i="1"/>
  <c r="N7562" i="1"/>
  <c r="O7562" i="1"/>
  <c r="K7563" i="1"/>
  <c r="L7563" i="1"/>
  <c r="M7563" i="1"/>
  <c r="N7563" i="1"/>
  <c r="O7563" i="1"/>
  <c r="K7564" i="1"/>
  <c r="L7564" i="1"/>
  <c r="M7564" i="1"/>
  <c r="N7564" i="1"/>
  <c r="O7564" i="1"/>
  <c r="K7565" i="1"/>
  <c r="L7565" i="1"/>
  <c r="M7565" i="1"/>
  <c r="N7565" i="1"/>
  <c r="O7565" i="1"/>
  <c r="K7566" i="1"/>
  <c r="L7566" i="1"/>
  <c r="M7566" i="1"/>
  <c r="N7566" i="1"/>
  <c r="O7566" i="1"/>
  <c r="K7568" i="1"/>
  <c r="L7568" i="1"/>
  <c r="M7568" i="1"/>
  <c r="N7568" i="1"/>
  <c r="O7568" i="1"/>
  <c r="K7569" i="1"/>
  <c r="L7569" i="1"/>
  <c r="M7569" i="1"/>
  <c r="N7569" i="1"/>
  <c r="O7569" i="1"/>
  <c r="K7570" i="1"/>
  <c r="L7570" i="1"/>
  <c r="M7570" i="1"/>
  <c r="N7570" i="1"/>
  <c r="O7570" i="1"/>
  <c r="K7571" i="1"/>
  <c r="L7571" i="1"/>
  <c r="M7571" i="1"/>
  <c r="N7571" i="1"/>
  <c r="O7571" i="1"/>
  <c r="K7572" i="1"/>
  <c r="L7572" i="1"/>
  <c r="M7572" i="1"/>
  <c r="N7572" i="1"/>
  <c r="O7572" i="1"/>
  <c r="K7574" i="1"/>
  <c r="L7574" i="1"/>
  <c r="M7574" i="1"/>
  <c r="N7574" i="1"/>
  <c r="O7574" i="1"/>
  <c r="K7575" i="1"/>
  <c r="L7575" i="1"/>
  <c r="M7575" i="1"/>
  <c r="N7575" i="1"/>
  <c r="O7575" i="1"/>
  <c r="K7576" i="1"/>
  <c r="L7576" i="1"/>
  <c r="M7576" i="1"/>
  <c r="N7576" i="1"/>
  <c r="O7576" i="1"/>
  <c r="K7577" i="1"/>
  <c r="L7577" i="1"/>
  <c r="M7577" i="1"/>
  <c r="N7577" i="1"/>
  <c r="O7577" i="1"/>
  <c r="K7578" i="1"/>
  <c r="L7578" i="1"/>
  <c r="M7578" i="1"/>
  <c r="N7578" i="1"/>
  <c r="O7578" i="1"/>
  <c r="K7579" i="1"/>
  <c r="L7579" i="1"/>
  <c r="M7579" i="1"/>
  <c r="N7579" i="1"/>
  <c r="O7579" i="1"/>
  <c r="K7580" i="1"/>
  <c r="L7580" i="1"/>
  <c r="M7580" i="1"/>
  <c r="N7580" i="1"/>
  <c r="O7580" i="1"/>
  <c r="K7581" i="1"/>
  <c r="L7581" i="1"/>
  <c r="M7581" i="1"/>
  <c r="N7581" i="1"/>
  <c r="O7581" i="1"/>
  <c r="K7582" i="1"/>
  <c r="L7582" i="1"/>
  <c r="M7582" i="1"/>
  <c r="N7582" i="1"/>
  <c r="O7582" i="1"/>
  <c r="K7584" i="1"/>
  <c r="L7584" i="1"/>
  <c r="M7584" i="1"/>
  <c r="N7584" i="1"/>
  <c r="O7584" i="1"/>
  <c r="K7585" i="1"/>
  <c r="L7585" i="1"/>
  <c r="M7585" i="1"/>
  <c r="N7585" i="1"/>
  <c r="O7585" i="1"/>
  <c r="K7586" i="1"/>
  <c r="L7586" i="1"/>
  <c r="M7586" i="1"/>
  <c r="N7586" i="1"/>
  <c r="O7586" i="1"/>
  <c r="K7587" i="1"/>
  <c r="L7587" i="1"/>
  <c r="M7587" i="1"/>
  <c r="N7587" i="1"/>
  <c r="O7587" i="1"/>
  <c r="K7588" i="1"/>
  <c r="L7588" i="1"/>
  <c r="M7588" i="1"/>
  <c r="N7588" i="1"/>
  <c r="O7588" i="1"/>
  <c r="K7590" i="1"/>
  <c r="L7590" i="1"/>
  <c r="M7590" i="1"/>
  <c r="N7590" i="1"/>
  <c r="O7590" i="1"/>
  <c r="K7591" i="1"/>
  <c r="L7591" i="1"/>
  <c r="M7591" i="1"/>
  <c r="N7591" i="1"/>
  <c r="O7591" i="1"/>
  <c r="K7592" i="1"/>
  <c r="L7592" i="1"/>
  <c r="M7592" i="1"/>
  <c r="N7592" i="1"/>
  <c r="O7592" i="1"/>
  <c r="K7593" i="1"/>
  <c r="L7593" i="1"/>
  <c r="M7593" i="1"/>
  <c r="N7593" i="1"/>
  <c r="O7593" i="1"/>
  <c r="K7594" i="1"/>
  <c r="L7594" i="1"/>
  <c r="M7594" i="1"/>
  <c r="N7594" i="1"/>
  <c r="O7594" i="1"/>
  <c r="K7595" i="1"/>
  <c r="L7595" i="1"/>
  <c r="M7595" i="1"/>
  <c r="N7595" i="1"/>
  <c r="O7595" i="1"/>
  <c r="K7596" i="1"/>
  <c r="L7596" i="1"/>
  <c r="M7596" i="1"/>
  <c r="N7596" i="1"/>
  <c r="O7596" i="1"/>
  <c r="K7597" i="1"/>
  <c r="L7597" i="1"/>
  <c r="M7597" i="1"/>
  <c r="N7597" i="1"/>
  <c r="O7597" i="1"/>
  <c r="K7598" i="1"/>
  <c r="L7598" i="1"/>
  <c r="M7598" i="1"/>
  <c r="N7598" i="1"/>
  <c r="O7598" i="1"/>
  <c r="K7600" i="1"/>
  <c r="L7600" i="1"/>
  <c r="M7600" i="1"/>
  <c r="N7600" i="1"/>
  <c r="O7600" i="1"/>
  <c r="K7601" i="1"/>
  <c r="L7601" i="1"/>
  <c r="M7601" i="1"/>
  <c r="N7601" i="1"/>
  <c r="O7601" i="1"/>
  <c r="K7602" i="1"/>
  <c r="L7602" i="1"/>
  <c r="M7602" i="1"/>
  <c r="N7602" i="1"/>
  <c r="O7602" i="1"/>
  <c r="K7603" i="1"/>
  <c r="L7603" i="1"/>
  <c r="M7603" i="1"/>
  <c r="N7603" i="1"/>
  <c r="O7603" i="1"/>
  <c r="K7604" i="1"/>
  <c r="L7604" i="1"/>
  <c r="M7604" i="1"/>
  <c r="N7604" i="1"/>
  <c r="O7604" i="1"/>
  <c r="K7606" i="1"/>
  <c r="L7606" i="1"/>
  <c r="M7606" i="1"/>
  <c r="N7606" i="1"/>
  <c r="O7606" i="1"/>
  <c r="K7607" i="1"/>
  <c r="L7607" i="1"/>
  <c r="M7607" i="1"/>
  <c r="N7607" i="1"/>
  <c r="O7607" i="1"/>
  <c r="K7608" i="1"/>
  <c r="L7608" i="1"/>
  <c r="M7608" i="1"/>
  <c r="N7608" i="1"/>
  <c r="O7608" i="1"/>
  <c r="K7609" i="1"/>
  <c r="L7609" i="1"/>
  <c r="M7609" i="1"/>
  <c r="N7609" i="1"/>
  <c r="O7609" i="1"/>
  <c r="K7610" i="1"/>
  <c r="L7610" i="1"/>
  <c r="M7610" i="1"/>
  <c r="N7610" i="1"/>
  <c r="O7610" i="1"/>
  <c r="K7611" i="1"/>
  <c r="L7611" i="1"/>
  <c r="M7611" i="1"/>
  <c r="N7611" i="1"/>
  <c r="O7611" i="1"/>
  <c r="K7612" i="1"/>
  <c r="L7612" i="1"/>
  <c r="M7612" i="1"/>
  <c r="N7612" i="1"/>
  <c r="O7612" i="1"/>
  <c r="K7613" i="1"/>
  <c r="L7613" i="1"/>
  <c r="M7613" i="1"/>
  <c r="N7613" i="1"/>
  <c r="O7613" i="1"/>
  <c r="K7615" i="1"/>
  <c r="L7615" i="1"/>
  <c r="M7615" i="1"/>
  <c r="N7615" i="1"/>
  <c r="O7615" i="1"/>
  <c r="K7616" i="1"/>
  <c r="L7616" i="1"/>
  <c r="M7616" i="1"/>
  <c r="N7616" i="1"/>
  <c r="O7616" i="1"/>
  <c r="K7617" i="1"/>
  <c r="L7617" i="1"/>
  <c r="M7617" i="1"/>
  <c r="N7617" i="1"/>
  <c r="O7617" i="1"/>
  <c r="K7618" i="1"/>
  <c r="L7618" i="1"/>
  <c r="M7618" i="1"/>
  <c r="N7618" i="1"/>
  <c r="O7618" i="1"/>
  <c r="K7619" i="1"/>
  <c r="L7619" i="1"/>
  <c r="M7619" i="1"/>
  <c r="N7619" i="1"/>
  <c r="O7619" i="1"/>
  <c r="K7621" i="1"/>
  <c r="L7621" i="1"/>
  <c r="M7621" i="1"/>
  <c r="N7621" i="1"/>
  <c r="O7621" i="1"/>
  <c r="K7622" i="1"/>
  <c r="L7622" i="1"/>
  <c r="M7622" i="1"/>
  <c r="N7622" i="1"/>
  <c r="O7622" i="1"/>
  <c r="K7623" i="1"/>
  <c r="L7623" i="1"/>
  <c r="M7623" i="1"/>
  <c r="N7623" i="1"/>
  <c r="O7623" i="1"/>
  <c r="K7624" i="1"/>
  <c r="L7624" i="1"/>
  <c r="M7624" i="1"/>
  <c r="N7624" i="1"/>
  <c r="O7624" i="1"/>
  <c r="K7625" i="1"/>
  <c r="L7625" i="1"/>
  <c r="M7625" i="1"/>
  <c r="N7625" i="1"/>
  <c r="O7625" i="1"/>
  <c r="K7626" i="1"/>
  <c r="L7626" i="1"/>
  <c r="M7626" i="1"/>
  <c r="N7626" i="1"/>
  <c r="O7626" i="1"/>
  <c r="K7627" i="1"/>
  <c r="L7627" i="1"/>
  <c r="M7627" i="1"/>
  <c r="N7627" i="1"/>
  <c r="O7627" i="1"/>
  <c r="K7628" i="1"/>
  <c r="L7628" i="1"/>
  <c r="M7628" i="1"/>
  <c r="N7628" i="1"/>
  <c r="O7628" i="1"/>
  <c r="K7630" i="1"/>
  <c r="L7630" i="1"/>
  <c r="M7630" i="1"/>
  <c r="N7630" i="1"/>
  <c r="O7630" i="1"/>
  <c r="K7631" i="1"/>
  <c r="L7631" i="1"/>
  <c r="M7631" i="1"/>
  <c r="N7631" i="1"/>
  <c r="O7631" i="1"/>
  <c r="K7632" i="1"/>
  <c r="L7632" i="1"/>
  <c r="M7632" i="1"/>
  <c r="N7632" i="1"/>
  <c r="O7632" i="1"/>
  <c r="K7633" i="1"/>
  <c r="L7633" i="1"/>
  <c r="M7633" i="1"/>
  <c r="N7633" i="1"/>
  <c r="O7633" i="1"/>
  <c r="K7634" i="1"/>
  <c r="L7634" i="1"/>
  <c r="M7634" i="1"/>
  <c r="N7634" i="1"/>
  <c r="O7634" i="1"/>
  <c r="K7636" i="1"/>
  <c r="L7636" i="1"/>
  <c r="M7636" i="1"/>
  <c r="N7636" i="1"/>
  <c r="O7636" i="1"/>
  <c r="K7637" i="1"/>
  <c r="L7637" i="1"/>
  <c r="M7637" i="1"/>
  <c r="N7637" i="1"/>
  <c r="O7637" i="1"/>
  <c r="K7638" i="1"/>
  <c r="L7638" i="1"/>
  <c r="M7638" i="1"/>
  <c r="N7638" i="1"/>
  <c r="O7638" i="1"/>
  <c r="K7639" i="1"/>
  <c r="L7639" i="1"/>
  <c r="M7639" i="1"/>
  <c r="N7639" i="1"/>
  <c r="O7639" i="1"/>
  <c r="K7640" i="1"/>
  <c r="L7640" i="1"/>
  <c r="M7640" i="1"/>
  <c r="N7640" i="1"/>
  <c r="O7640" i="1"/>
  <c r="K7641" i="1"/>
  <c r="L7641" i="1"/>
  <c r="M7641" i="1"/>
  <c r="N7641" i="1"/>
  <c r="O7641" i="1"/>
  <c r="K7642" i="1"/>
  <c r="L7642" i="1"/>
  <c r="M7642" i="1"/>
  <c r="N7642" i="1"/>
  <c r="O7642" i="1"/>
  <c r="K7643" i="1"/>
  <c r="L7643" i="1"/>
  <c r="M7643" i="1"/>
  <c r="N7643" i="1"/>
  <c r="O7643" i="1"/>
  <c r="K7645" i="1"/>
  <c r="L7645" i="1"/>
  <c r="M7645" i="1"/>
  <c r="N7645" i="1"/>
  <c r="O7645" i="1"/>
  <c r="K7646" i="1"/>
  <c r="L7646" i="1"/>
  <c r="M7646" i="1"/>
  <c r="N7646" i="1"/>
  <c r="O7646" i="1"/>
  <c r="K7647" i="1"/>
  <c r="L7647" i="1"/>
  <c r="M7647" i="1"/>
  <c r="N7647" i="1"/>
  <c r="O7647" i="1"/>
  <c r="K7648" i="1"/>
  <c r="L7648" i="1"/>
  <c r="M7648" i="1"/>
  <c r="N7648" i="1"/>
  <c r="O7648" i="1"/>
  <c r="K7649" i="1"/>
  <c r="L7649" i="1"/>
  <c r="M7649" i="1"/>
  <c r="N7649" i="1"/>
  <c r="O7649" i="1"/>
  <c r="K7651" i="1"/>
  <c r="L7651" i="1"/>
  <c r="M7651" i="1"/>
  <c r="N7651" i="1"/>
  <c r="O7651" i="1"/>
  <c r="K7652" i="1"/>
  <c r="L7652" i="1"/>
  <c r="M7652" i="1"/>
  <c r="N7652" i="1"/>
  <c r="O7652" i="1"/>
  <c r="K7653" i="1"/>
  <c r="L7653" i="1"/>
  <c r="M7653" i="1"/>
  <c r="N7653" i="1"/>
  <c r="O7653" i="1"/>
  <c r="K7654" i="1"/>
  <c r="L7654" i="1"/>
  <c r="M7654" i="1"/>
  <c r="N7654" i="1"/>
  <c r="O7654" i="1"/>
  <c r="K7655" i="1"/>
  <c r="L7655" i="1"/>
  <c r="M7655" i="1"/>
  <c r="N7655" i="1"/>
  <c r="O7655" i="1"/>
  <c r="K7656" i="1"/>
  <c r="L7656" i="1"/>
  <c r="M7656" i="1"/>
  <c r="N7656" i="1"/>
  <c r="O7656" i="1"/>
  <c r="K7657" i="1"/>
  <c r="L7657" i="1"/>
  <c r="M7657" i="1"/>
  <c r="N7657" i="1"/>
  <c r="O7657" i="1"/>
  <c r="K7658" i="1"/>
  <c r="L7658" i="1"/>
  <c r="M7658" i="1"/>
  <c r="N7658" i="1"/>
  <c r="O7658" i="1"/>
  <c r="K7660" i="1"/>
  <c r="L7660" i="1"/>
  <c r="M7660" i="1"/>
  <c r="N7660" i="1"/>
  <c r="O7660" i="1"/>
  <c r="K7661" i="1"/>
  <c r="L7661" i="1"/>
  <c r="M7661" i="1"/>
  <c r="N7661" i="1"/>
  <c r="O7661" i="1"/>
  <c r="K7662" i="1"/>
  <c r="L7662" i="1"/>
  <c r="M7662" i="1"/>
  <c r="N7662" i="1"/>
  <c r="O7662" i="1"/>
  <c r="K7663" i="1"/>
  <c r="L7663" i="1"/>
  <c r="M7663" i="1"/>
  <c r="N7663" i="1"/>
  <c r="O7663" i="1"/>
  <c r="K7664" i="1"/>
  <c r="L7664" i="1"/>
  <c r="M7664" i="1"/>
  <c r="N7664" i="1"/>
  <c r="O7664" i="1"/>
  <c r="K7666" i="1"/>
  <c r="L7666" i="1"/>
  <c r="M7666" i="1"/>
  <c r="N7666" i="1"/>
  <c r="O7666" i="1"/>
  <c r="K7667" i="1"/>
  <c r="L7667" i="1"/>
  <c r="M7667" i="1"/>
  <c r="N7667" i="1"/>
  <c r="O7667" i="1"/>
  <c r="K7668" i="1"/>
  <c r="L7668" i="1"/>
  <c r="M7668" i="1"/>
  <c r="N7668" i="1"/>
  <c r="O7668" i="1"/>
  <c r="K7669" i="1"/>
  <c r="L7669" i="1"/>
  <c r="M7669" i="1"/>
  <c r="N7669" i="1"/>
  <c r="O7669" i="1"/>
  <c r="K7670" i="1"/>
  <c r="L7670" i="1"/>
  <c r="M7670" i="1"/>
  <c r="N7670" i="1"/>
  <c r="O7670" i="1"/>
  <c r="K7671" i="1"/>
  <c r="L7671" i="1"/>
  <c r="M7671" i="1"/>
  <c r="N7671" i="1"/>
  <c r="O7671" i="1"/>
  <c r="K7672" i="1"/>
  <c r="L7672" i="1"/>
  <c r="M7672" i="1"/>
  <c r="N7672" i="1"/>
  <c r="O7672" i="1"/>
  <c r="K7673" i="1"/>
  <c r="L7673" i="1"/>
  <c r="M7673" i="1"/>
  <c r="N7673" i="1"/>
  <c r="O7673" i="1"/>
  <c r="K7675" i="1"/>
  <c r="L7675" i="1"/>
  <c r="M7675" i="1"/>
  <c r="N7675" i="1"/>
  <c r="O7675" i="1"/>
  <c r="K7676" i="1"/>
  <c r="L7676" i="1"/>
  <c r="M7676" i="1"/>
  <c r="N7676" i="1"/>
  <c r="O7676" i="1"/>
  <c r="K7677" i="1"/>
  <c r="L7677" i="1"/>
  <c r="M7677" i="1"/>
  <c r="N7677" i="1"/>
  <c r="O7677" i="1"/>
  <c r="K7678" i="1"/>
  <c r="L7678" i="1"/>
  <c r="M7678" i="1"/>
  <c r="N7678" i="1"/>
  <c r="O7678" i="1"/>
  <c r="K7679" i="1"/>
  <c r="L7679" i="1"/>
  <c r="M7679" i="1"/>
  <c r="N7679" i="1"/>
  <c r="O7679" i="1"/>
  <c r="K7681" i="1"/>
  <c r="L7681" i="1"/>
  <c r="M7681" i="1"/>
  <c r="N7681" i="1"/>
  <c r="O7681" i="1"/>
  <c r="K7682" i="1"/>
  <c r="L7682" i="1"/>
  <c r="M7682" i="1"/>
  <c r="N7682" i="1"/>
  <c r="O7682" i="1"/>
  <c r="K7683" i="1"/>
  <c r="L7683" i="1"/>
  <c r="M7683" i="1"/>
  <c r="N7683" i="1"/>
  <c r="O7683" i="1"/>
  <c r="K7684" i="1"/>
  <c r="L7684" i="1"/>
  <c r="M7684" i="1"/>
  <c r="N7684" i="1"/>
  <c r="O7684" i="1"/>
  <c r="K7685" i="1"/>
  <c r="L7685" i="1"/>
  <c r="M7685" i="1"/>
  <c r="N7685" i="1"/>
  <c r="O7685" i="1"/>
  <c r="K7686" i="1"/>
  <c r="L7686" i="1"/>
  <c r="M7686" i="1"/>
  <c r="N7686" i="1"/>
  <c r="O7686" i="1"/>
  <c r="K7687" i="1"/>
  <c r="L7687" i="1"/>
  <c r="M7687" i="1"/>
  <c r="N7687" i="1"/>
  <c r="O7687" i="1"/>
  <c r="K7688" i="1"/>
  <c r="L7688" i="1"/>
  <c r="M7688" i="1"/>
  <c r="N7688" i="1"/>
  <c r="O7688" i="1"/>
  <c r="K7690" i="1"/>
  <c r="L7690" i="1"/>
  <c r="M7690" i="1"/>
  <c r="N7690" i="1"/>
  <c r="O7690" i="1"/>
  <c r="K7691" i="1"/>
  <c r="L7691" i="1"/>
  <c r="M7691" i="1"/>
  <c r="N7691" i="1"/>
  <c r="O7691" i="1"/>
  <c r="K7692" i="1"/>
  <c r="L7692" i="1"/>
  <c r="M7692" i="1"/>
  <c r="N7692" i="1"/>
  <c r="O7692" i="1"/>
  <c r="K7693" i="1"/>
  <c r="L7693" i="1"/>
  <c r="M7693" i="1"/>
  <c r="N7693" i="1"/>
  <c r="O7693" i="1"/>
  <c r="K7694" i="1"/>
  <c r="L7694" i="1"/>
  <c r="M7694" i="1"/>
  <c r="N7694" i="1"/>
  <c r="O7694" i="1"/>
  <c r="K7696" i="1"/>
  <c r="L7696" i="1"/>
  <c r="M7696" i="1"/>
  <c r="N7696" i="1"/>
  <c r="O7696" i="1"/>
  <c r="K7697" i="1"/>
  <c r="L7697" i="1"/>
  <c r="M7697" i="1"/>
  <c r="N7697" i="1"/>
  <c r="O7697" i="1"/>
  <c r="K7698" i="1"/>
  <c r="L7698" i="1"/>
  <c r="M7698" i="1"/>
  <c r="N7698" i="1"/>
  <c r="O7698" i="1"/>
  <c r="K7699" i="1"/>
  <c r="L7699" i="1"/>
  <c r="M7699" i="1"/>
  <c r="N7699" i="1"/>
  <c r="O7699" i="1"/>
  <c r="K7700" i="1"/>
  <c r="L7700" i="1"/>
  <c r="M7700" i="1"/>
  <c r="N7700" i="1"/>
  <c r="O7700" i="1"/>
  <c r="K7701" i="1"/>
  <c r="L7701" i="1"/>
  <c r="M7701" i="1"/>
  <c r="N7701" i="1"/>
  <c r="O7701" i="1"/>
  <c r="K7702" i="1"/>
  <c r="L7702" i="1"/>
  <c r="M7702" i="1"/>
  <c r="N7702" i="1"/>
  <c r="O7702" i="1"/>
  <c r="K7703" i="1"/>
  <c r="L7703" i="1"/>
  <c r="M7703" i="1"/>
  <c r="N7703" i="1"/>
  <c r="O7703" i="1"/>
  <c r="K7705" i="1"/>
  <c r="L7705" i="1"/>
  <c r="M7705" i="1"/>
  <c r="N7705" i="1"/>
  <c r="O7705" i="1"/>
  <c r="K7706" i="1"/>
  <c r="L7706" i="1"/>
  <c r="M7706" i="1"/>
  <c r="N7706" i="1"/>
  <c r="O7706" i="1"/>
  <c r="K7707" i="1"/>
  <c r="L7707" i="1"/>
  <c r="M7707" i="1"/>
  <c r="N7707" i="1"/>
  <c r="O7707" i="1"/>
  <c r="K7708" i="1"/>
  <c r="L7708" i="1"/>
  <c r="M7708" i="1"/>
  <c r="N7708" i="1"/>
  <c r="O7708" i="1"/>
  <c r="K7709" i="1"/>
  <c r="L7709" i="1"/>
  <c r="M7709" i="1"/>
  <c r="N7709" i="1"/>
  <c r="O7709" i="1"/>
  <c r="K7711" i="1"/>
  <c r="L7711" i="1"/>
  <c r="M7711" i="1"/>
  <c r="N7711" i="1"/>
  <c r="O7711" i="1"/>
  <c r="K7712" i="1"/>
  <c r="L7712" i="1"/>
  <c r="M7712" i="1"/>
  <c r="N7712" i="1"/>
  <c r="O7712" i="1"/>
  <c r="K7713" i="1"/>
  <c r="L7713" i="1"/>
  <c r="M7713" i="1"/>
  <c r="N7713" i="1"/>
  <c r="O7713" i="1"/>
  <c r="K7714" i="1"/>
  <c r="L7714" i="1"/>
  <c r="M7714" i="1"/>
  <c r="N7714" i="1"/>
  <c r="O7714" i="1"/>
  <c r="K7715" i="1"/>
  <c r="L7715" i="1"/>
  <c r="M7715" i="1"/>
  <c r="N7715" i="1"/>
  <c r="O7715" i="1"/>
  <c r="K7716" i="1"/>
  <c r="L7716" i="1"/>
  <c r="M7716" i="1"/>
  <c r="N7716" i="1"/>
  <c r="O7716" i="1"/>
  <c r="K7717" i="1"/>
  <c r="L7717" i="1"/>
  <c r="M7717" i="1"/>
  <c r="N7717" i="1"/>
  <c r="O7717" i="1"/>
  <c r="K7718" i="1"/>
  <c r="L7718" i="1"/>
  <c r="M7718" i="1"/>
  <c r="N7718" i="1"/>
  <c r="O7718" i="1"/>
  <c r="K7720" i="1"/>
  <c r="L7720" i="1"/>
  <c r="M7720" i="1"/>
  <c r="N7720" i="1"/>
  <c r="O7720" i="1"/>
  <c r="K7721" i="1"/>
  <c r="L7721" i="1"/>
  <c r="M7721" i="1"/>
  <c r="N7721" i="1"/>
  <c r="O7721" i="1"/>
  <c r="K7722" i="1"/>
  <c r="L7722" i="1"/>
  <c r="M7722" i="1"/>
  <c r="N7722" i="1"/>
  <c r="O7722" i="1"/>
  <c r="K7723" i="1"/>
  <c r="L7723" i="1"/>
  <c r="M7723" i="1"/>
  <c r="N7723" i="1"/>
  <c r="O7723" i="1"/>
  <c r="K7724" i="1"/>
  <c r="L7724" i="1"/>
  <c r="M7724" i="1"/>
  <c r="N7724" i="1"/>
  <c r="O7724" i="1"/>
  <c r="K7726" i="1"/>
  <c r="L7726" i="1"/>
  <c r="M7726" i="1"/>
  <c r="N7726" i="1"/>
  <c r="O7726" i="1"/>
  <c r="K7727" i="1"/>
  <c r="L7727" i="1"/>
  <c r="M7727" i="1"/>
  <c r="N7727" i="1"/>
  <c r="O7727" i="1"/>
  <c r="K7728" i="1"/>
  <c r="L7728" i="1"/>
  <c r="M7728" i="1"/>
  <c r="N7728" i="1"/>
  <c r="O7728" i="1"/>
  <c r="K7729" i="1"/>
  <c r="L7729" i="1"/>
  <c r="M7729" i="1"/>
  <c r="N7729" i="1"/>
  <c r="O7729" i="1"/>
  <c r="K7730" i="1"/>
  <c r="L7730" i="1"/>
  <c r="M7730" i="1"/>
  <c r="N7730" i="1"/>
  <c r="O7730" i="1"/>
  <c r="K7731" i="1"/>
  <c r="L7731" i="1"/>
  <c r="M7731" i="1"/>
  <c r="N7731" i="1"/>
  <c r="O7731" i="1"/>
  <c r="K7732" i="1"/>
  <c r="L7732" i="1"/>
  <c r="M7732" i="1"/>
  <c r="N7732" i="1"/>
  <c r="O7732" i="1"/>
  <c r="K7733" i="1"/>
  <c r="L7733" i="1"/>
  <c r="M7733" i="1"/>
  <c r="N7733" i="1"/>
  <c r="O7733" i="1"/>
  <c r="K7735" i="1"/>
  <c r="L7735" i="1"/>
  <c r="M7735" i="1"/>
  <c r="N7735" i="1"/>
  <c r="O7735" i="1"/>
  <c r="K7736" i="1"/>
  <c r="L7736" i="1"/>
  <c r="M7736" i="1"/>
  <c r="N7736" i="1"/>
  <c r="O7736" i="1"/>
  <c r="K7737" i="1"/>
  <c r="L7737" i="1"/>
  <c r="M7737" i="1"/>
  <c r="N7737" i="1"/>
  <c r="O7737" i="1"/>
  <c r="K7738" i="1"/>
  <c r="L7738" i="1"/>
  <c r="M7738" i="1"/>
  <c r="N7738" i="1"/>
  <c r="O7738" i="1"/>
  <c r="K7739" i="1"/>
  <c r="L7739" i="1"/>
  <c r="M7739" i="1"/>
  <c r="N7739" i="1"/>
  <c r="O7739" i="1"/>
  <c r="K7741" i="1"/>
  <c r="L7741" i="1"/>
  <c r="M7741" i="1"/>
  <c r="N7741" i="1"/>
  <c r="O7741" i="1"/>
  <c r="K7742" i="1"/>
  <c r="L7742" i="1"/>
  <c r="M7742" i="1"/>
  <c r="N7742" i="1"/>
  <c r="O7742" i="1"/>
  <c r="K7743" i="1"/>
  <c r="L7743" i="1"/>
  <c r="M7743" i="1"/>
  <c r="N7743" i="1"/>
  <c r="O7743" i="1"/>
  <c r="K7744" i="1"/>
  <c r="L7744" i="1"/>
  <c r="M7744" i="1"/>
  <c r="N7744" i="1"/>
  <c r="O7744" i="1"/>
  <c r="K7745" i="1"/>
  <c r="L7745" i="1"/>
  <c r="M7745" i="1"/>
  <c r="N7745" i="1"/>
  <c r="O7745" i="1"/>
  <c r="K7746" i="1"/>
  <c r="L7746" i="1"/>
  <c r="M7746" i="1"/>
  <c r="N7746" i="1"/>
  <c r="O7746" i="1"/>
  <c r="K7747" i="1"/>
  <c r="L7747" i="1"/>
  <c r="M7747" i="1"/>
  <c r="N7747" i="1"/>
  <c r="O7747" i="1"/>
  <c r="K7748" i="1"/>
  <c r="L7748" i="1"/>
  <c r="M7748" i="1"/>
  <c r="N7748" i="1"/>
  <c r="O7748" i="1"/>
  <c r="K7750" i="1"/>
  <c r="L7750" i="1"/>
  <c r="M7750" i="1"/>
  <c r="N7750" i="1"/>
  <c r="O7750" i="1"/>
  <c r="K7751" i="1"/>
  <c r="L7751" i="1"/>
  <c r="M7751" i="1"/>
  <c r="N7751" i="1"/>
  <c r="O7751" i="1"/>
  <c r="K7752" i="1"/>
  <c r="L7752" i="1"/>
  <c r="M7752" i="1"/>
  <c r="N7752" i="1"/>
  <c r="O7752" i="1"/>
  <c r="K7753" i="1"/>
  <c r="L7753" i="1"/>
  <c r="M7753" i="1"/>
  <c r="N7753" i="1"/>
  <c r="O7753" i="1"/>
  <c r="K7754" i="1"/>
  <c r="L7754" i="1"/>
  <c r="M7754" i="1"/>
  <c r="N7754" i="1"/>
  <c r="O7754" i="1"/>
  <c r="K7756" i="1"/>
  <c r="L7756" i="1"/>
  <c r="M7756" i="1"/>
  <c r="N7756" i="1"/>
  <c r="O7756" i="1"/>
  <c r="K7757" i="1"/>
  <c r="L7757" i="1"/>
  <c r="M7757" i="1"/>
  <c r="N7757" i="1"/>
  <c r="O7757" i="1"/>
  <c r="K7758" i="1"/>
  <c r="L7758" i="1"/>
  <c r="M7758" i="1"/>
  <c r="N7758" i="1"/>
  <c r="O7758" i="1"/>
  <c r="K7759" i="1"/>
  <c r="L7759" i="1"/>
  <c r="M7759" i="1"/>
  <c r="N7759" i="1"/>
  <c r="O7759" i="1"/>
  <c r="K7760" i="1"/>
  <c r="L7760" i="1"/>
  <c r="M7760" i="1"/>
  <c r="N7760" i="1"/>
  <c r="O7760" i="1"/>
  <c r="K7761" i="1"/>
  <c r="L7761" i="1"/>
  <c r="M7761" i="1"/>
  <c r="N7761" i="1"/>
  <c r="O7761" i="1"/>
  <c r="K7762" i="1"/>
  <c r="L7762" i="1"/>
  <c r="M7762" i="1"/>
  <c r="N7762" i="1"/>
  <c r="O7762" i="1"/>
  <c r="K7763" i="1"/>
  <c r="L7763" i="1"/>
  <c r="M7763" i="1"/>
  <c r="N7763" i="1"/>
  <c r="O7763" i="1"/>
  <c r="K7764" i="1"/>
  <c r="L7764" i="1"/>
  <c r="M7764" i="1"/>
  <c r="N7764" i="1"/>
  <c r="O7764" i="1"/>
  <c r="K7766" i="1"/>
  <c r="L7766" i="1"/>
  <c r="M7766" i="1"/>
  <c r="N7766" i="1"/>
  <c r="O7766" i="1"/>
  <c r="K7767" i="1"/>
  <c r="L7767" i="1"/>
  <c r="M7767" i="1"/>
  <c r="N7767" i="1"/>
  <c r="O7767" i="1"/>
  <c r="K7768" i="1"/>
  <c r="L7768" i="1"/>
  <c r="M7768" i="1"/>
  <c r="N7768" i="1"/>
  <c r="O7768" i="1"/>
  <c r="K7769" i="1"/>
  <c r="L7769" i="1"/>
  <c r="M7769" i="1"/>
  <c r="N7769" i="1"/>
  <c r="O7769" i="1"/>
  <c r="K7770" i="1"/>
  <c r="L7770" i="1"/>
  <c r="M7770" i="1"/>
  <c r="N7770" i="1"/>
  <c r="O7770" i="1"/>
  <c r="K7772" i="1"/>
  <c r="L7772" i="1"/>
  <c r="M7772" i="1"/>
  <c r="N7772" i="1"/>
  <c r="O7772" i="1"/>
  <c r="K7773" i="1"/>
  <c r="L7773" i="1"/>
  <c r="M7773" i="1"/>
  <c r="N7773" i="1"/>
  <c r="O7773" i="1"/>
  <c r="K7774" i="1"/>
  <c r="L7774" i="1"/>
  <c r="M7774" i="1"/>
  <c r="N7774" i="1"/>
  <c r="O7774" i="1"/>
  <c r="K7775" i="1"/>
  <c r="L7775" i="1"/>
  <c r="M7775" i="1"/>
  <c r="N7775" i="1"/>
  <c r="O7775" i="1"/>
  <c r="K7776" i="1"/>
  <c r="L7776" i="1"/>
  <c r="M7776" i="1"/>
  <c r="N7776" i="1"/>
  <c r="O7776" i="1"/>
  <c r="K7777" i="1"/>
  <c r="L7777" i="1"/>
  <c r="M7777" i="1"/>
  <c r="N7777" i="1"/>
  <c r="O7777" i="1"/>
  <c r="K7778" i="1"/>
  <c r="L7778" i="1"/>
  <c r="M7778" i="1"/>
  <c r="N7778" i="1"/>
  <c r="O7778" i="1"/>
  <c r="K7779" i="1"/>
  <c r="L7779" i="1"/>
  <c r="M7779" i="1"/>
  <c r="N7779" i="1"/>
  <c r="O7779" i="1"/>
  <c r="K7780" i="1"/>
  <c r="L7780" i="1"/>
  <c r="M7780" i="1"/>
  <c r="N7780" i="1"/>
  <c r="O7780" i="1"/>
  <c r="K7782" i="1"/>
  <c r="L7782" i="1"/>
  <c r="M7782" i="1"/>
  <c r="N7782" i="1"/>
  <c r="O7782" i="1"/>
  <c r="K7783" i="1"/>
  <c r="L7783" i="1"/>
  <c r="M7783" i="1"/>
  <c r="N7783" i="1"/>
  <c r="O7783" i="1"/>
  <c r="K7784" i="1"/>
  <c r="L7784" i="1"/>
  <c r="M7784" i="1"/>
  <c r="N7784" i="1"/>
  <c r="O7784" i="1"/>
  <c r="K7785" i="1"/>
  <c r="L7785" i="1"/>
  <c r="M7785" i="1"/>
  <c r="N7785" i="1"/>
  <c r="O7785" i="1"/>
  <c r="K7786" i="1"/>
  <c r="L7786" i="1"/>
  <c r="M7786" i="1"/>
  <c r="N7786" i="1"/>
  <c r="O7786" i="1"/>
  <c r="K7788" i="1"/>
  <c r="L7788" i="1"/>
  <c r="M7788" i="1"/>
  <c r="N7788" i="1"/>
  <c r="O7788" i="1"/>
  <c r="K7789" i="1"/>
  <c r="L7789" i="1"/>
  <c r="M7789" i="1"/>
  <c r="N7789" i="1"/>
  <c r="O7789" i="1"/>
  <c r="K7790" i="1"/>
  <c r="L7790" i="1"/>
  <c r="M7790" i="1"/>
  <c r="N7790" i="1"/>
  <c r="O7790" i="1"/>
  <c r="K7791" i="1"/>
  <c r="L7791" i="1"/>
  <c r="M7791" i="1"/>
  <c r="N7791" i="1"/>
  <c r="O7791" i="1"/>
  <c r="K7792" i="1"/>
  <c r="L7792" i="1"/>
  <c r="M7792" i="1"/>
  <c r="N7792" i="1"/>
  <c r="O7792" i="1"/>
  <c r="K7793" i="1"/>
  <c r="L7793" i="1"/>
  <c r="M7793" i="1"/>
  <c r="N7793" i="1"/>
  <c r="O7793" i="1"/>
  <c r="K7794" i="1"/>
  <c r="L7794" i="1"/>
  <c r="M7794" i="1"/>
  <c r="N7794" i="1"/>
  <c r="O7794" i="1"/>
  <c r="K7795" i="1"/>
  <c r="L7795" i="1"/>
  <c r="M7795" i="1"/>
  <c r="N7795" i="1"/>
  <c r="O7795" i="1"/>
  <c r="K7796" i="1"/>
  <c r="L7796" i="1"/>
  <c r="M7796" i="1"/>
  <c r="N7796" i="1"/>
  <c r="O7796" i="1"/>
  <c r="K7798" i="1"/>
  <c r="L7798" i="1"/>
  <c r="M7798" i="1"/>
  <c r="N7798" i="1"/>
  <c r="O7798" i="1"/>
  <c r="K7799" i="1"/>
  <c r="L7799" i="1"/>
  <c r="M7799" i="1"/>
  <c r="N7799" i="1"/>
  <c r="O7799" i="1"/>
  <c r="K7800" i="1"/>
  <c r="L7800" i="1"/>
  <c r="M7800" i="1"/>
  <c r="N7800" i="1"/>
  <c r="O7800" i="1"/>
  <c r="K7801" i="1"/>
  <c r="L7801" i="1"/>
  <c r="M7801" i="1"/>
  <c r="N7801" i="1"/>
  <c r="O7801" i="1"/>
  <c r="K7802" i="1"/>
  <c r="L7802" i="1"/>
  <c r="M7802" i="1"/>
  <c r="N7802" i="1"/>
  <c r="O7802" i="1"/>
  <c r="K7804" i="1"/>
  <c r="L7804" i="1"/>
  <c r="M7804" i="1"/>
  <c r="N7804" i="1"/>
  <c r="O7804" i="1"/>
  <c r="K7805" i="1"/>
  <c r="L7805" i="1"/>
  <c r="M7805" i="1"/>
  <c r="N7805" i="1"/>
  <c r="O7805" i="1"/>
  <c r="K7806" i="1"/>
  <c r="L7806" i="1"/>
  <c r="M7806" i="1"/>
  <c r="N7806" i="1"/>
  <c r="O7806" i="1"/>
  <c r="K7807" i="1"/>
  <c r="L7807" i="1"/>
  <c r="M7807" i="1"/>
  <c r="N7807" i="1"/>
  <c r="O7807" i="1"/>
  <c r="K7808" i="1"/>
  <c r="L7808" i="1"/>
  <c r="M7808" i="1"/>
  <c r="N7808" i="1"/>
  <c r="O7808" i="1"/>
  <c r="K7809" i="1"/>
  <c r="L7809" i="1"/>
  <c r="M7809" i="1"/>
  <c r="N7809" i="1"/>
  <c r="O7809" i="1"/>
  <c r="K7810" i="1"/>
  <c r="L7810" i="1"/>
  <c r="M7810" i="1"/>
  <c r="N7810" i="1"/>
  <c r="O7810" i="1"/>
  <c r="K7811" i="1"/>
  <c r="L7811" i="1"/>
  <c r="M7811" i="1"/>
  <c r="N7811" i="1"/>
  <c r="O7811" i="1"/>
  <c r="K7813" i="1"/>
  <c r="L7813" i="1"/>
  <c r="M7813" i="1"/>
  <c r="N7813" i="1"/>
  <c r="O7813" i="1"/>
  <c r="K7814" i="1"/>
  <c r="L7814" i="1"/>
  <c r="M7814" i="1"/>
  <c r="N7814" i="1"/>
  <c r="O7814" i="1"/>
  <c r="K7815" i="1"/>
  <c r="L7815" i="1"/>
  <c r="M7815" i="1"/>
  <c r="N7815" i="1"/>
  <c r="O7815" i="1"/>
  <c r="K7816" i="1"/>
  <c r="L7816" i="1"/>
  <c r="M7816" i="1"/>
  <c r="N7816" i="1"/>
  <c r="O7816" i="1"/>
  <c r="K7817" i="1"/>
  <c r="L7817" i="1"/>
  <c r="M7817" i="1"/>
  <c r="N7817" i="1"/>
  <c r="O7817" i="1"/>
  <c r="K7819" i="1"/>
  <c r="L7819" i="1"/>
  <c r="M7819" i="1"/>
  <c r="N7819" i="1"/>
  <c r="O7819" i="1"/>
  <c r="K7820" i="1"/>
  <c r="L7820" i="1"/>
  <c r="M7820" i="1"/>
  <c r="N7820" i="1"/>
  <c r="O7820" i="1"/>
  <c r="K7821" i="1"/>
  <c r="L7821" i="1"/>
  <c r="M7821" i="1"/>
  <c r="N7821" i="1"/>
  <c r="O7821" i="1"/>
  <c r="K7822" i="1"/>
  <c r="L7822" i="1"/>
  <c r="M7822" i="1"/>
  <c r="N7822" i="1"/>
  <c r="O7822" i="1"/>
  <c r="K7823" i="1"/>
  <c r="L7823" i="1"/>
  <c r="M7823" i="1"/>
  <c r="N7823" i="1"/>
  <c r="O7823" i="1"/>
  <c r="K7824" i="1"/>
  <c r="L7824" i="1"/>
  <c r="M7824" i="1"/>
  <c r="N7824" i="1"/>
  <c r="O7824" i="1"/>
  <c r="K7825" i="1"/>
  <c r="L7825" i="1"/>
  <c r="M7825" i="1"/>
  <c r="N7825" i="1"/>
  <c r="O7825" i="1"/>
  <c r="K7826" i="1"/>
  <c r="L7826" i="1"/>
  <c r="M7826" i="1"/>
  <c r="N7826" i="1"/>
  <c r="O7826" i="1"/>
  <c r="K7827" i="1"/>
  <c r="L7827" i="1"/>
  <c r="M7827" i="1"/>
  <c r="N7827" i="1"/>
  <c r="O7827" i="1"/>
  <c r="K7829" i="1"/>
  <c r="L7829" i="1"/>
  <c r="M7829" i="1"/>
  <c r="N7829" i="1"/>
  <c r="O7829" i="1"/>
  <c r="K7830" i="1"/>
  <c r="L7830" i="1"/>
  <c r="M7830" i="1"/>
  <c r="N7830" i="1"/>
  <c r="O7830" i="1"/>
  <c r="K7831" i="1"/>
  <c r="L7831" i="1"/>
  <c r="M7831" i="1"/>
  <c r="N7831" i="1"/>
  <c r="O7831" i="1"/>
  <c r="K7832" i="1"/>
  <c r="L7832" i="1"/>
  <c r="M7832" i="1"/>
  <c r="N7832" i="1"/>
  <c r="O7832" i="1"/>
  <c r="K7833" i="1"/>
  <c r="L7833" i="1"/>
  <c r="M7833" i="1"/>
  <c r="N7833" i="1"/>
  <c r="O7833" i="1"/>
  <c r="K7835" i="1"/>
  <c r="L7835" i="1"/>
  <c r="M7835" i="1"/>
  <c r="N7835" i="1"/>
  <c r="O7835" i="1"/>
  <c r="K7836" i="1"/>
  <c r="L7836" i="1"/>
  <c r="M7836" i="1"/>
  <c r="N7836" i="1"/>
  <c r="O7836" i="1"/>
  <c r="K7837" i="1"/>
  <c r="L7837" i="1"/>
  <c r="M7837" i="1"/>
  <c r="N7837" i="1"/>
  <c r="O7837" i="1"/>
  <c r="K7838" i="1"/>
  <c r="L7838" i="1"/>
  <c r="M7838" i="1"/>
  <c r="N7838" i="1"/>
  <c r="O7838" i="1"/>
  <c r="K7839" i="1"/>
  <c r="L7839" i="1"/>
  <c r="M7839" i="1"/>
  <c r="N7839" i="1"/>
  <c r="O7839" i="1"/>
  <c r="K7840" i="1"/>
  <c r="L7840" i="1"/>
  <c r="M7840" i="1"/>
  <c r="N7840" i="1"/>
  <c r="O7840" i="1"/>
  <c r="K7841" i="1"/>
  <c r="L7841" i="1"/>
  <c r="M7841" i="1"/>
  <c r="N7841" i="1"/>
  <c r="O7841" i="1"/>
  <c r="K7842" i="1"/>
  <c r="L7842" i="1"/>
  <c r="M7842" i="1"/>
  <c r="N7842" i="1"/>
  <c r="O7842" i="1"/>
  <c r="K7843" i="1"/>
  <c r="L7843" i="1"/>
  <c r="M7843" i="1"/>
  <c r="N7843" i="1"/>
  <c r="O7843" i="1"/>
  <c r="K7845" i="1"/>
  <c r="L7845" i="1"/>
  <c r="M7845" i="1"/>
  <c r="N7845" i="1"/>
  <c r="O7845" i="1"/>
  <c r="K7846" i="1"/>
  <c r="L7846" i="1"/>
  <c r="M7846" i="1"/>
  <c r="N7846" i="1"/>
  <c r="O7846" i="1"/>
  <c r="K7847" i="1"/>
  <c r="L7847" i="1"/>
  <c r="M7847" i="1"/>
  <c r="N7847" i="1"/>
  <c r="O7847" i="1"/>
  <c r="K7848" i="1"/>
  <c r="L7848" i="1"/>
  <c r="M7848" i="1"/>
  <c r="N7848" i="1"/>
  <c r="O7848" i="1"/>
  <c r="K7849" i="1"/>
  <c r="L7849" i="1"/>
  <c r="M7849" i="1"/>
  <c r="N7849" i="1"/>
  <c r="O7849" i="1"/>
  <c r="K7851" i="1"/>
  <c r="L7851" i="1"/>
  <c r="M7851" i="1"/>
  <c r="N7851" i="1"/>
  <c r="O7851" i="1"/>
  <c r="K7852" i="1"/>
  <c r="L7852" i="1"/>
  <c r="M7852" i="1"/>
  <c r="N7852" i="1"/>
  <c r="O7852" i="1"/>
  <c r="K7853" i="1"/>
  <c r="L7853" i="1"/>
  <c r="M7853" i="1"/>
  <c r="N7853" i="1"/>
  <c r="O7853" i="1"/>
  <c r="K7854" i="1"/>
  <c r="L7854" i="1"/>
  <c r="M7854" i="1"/>
  <c r="N7854" i="1"/>
  <c r="O7854" i="1"/>
  <c r="K7855" i="1"/>
  <c r="L7855" i="1"/>
  <c r="M7855" i="1"/>
  <c r="N7855" i="1"/>
  <c r="O7855" i="1"/>
  <c r="K7856" i="1"/>
  <c r="L7856" i="1"/>
  <c r="M7856" i="1"/>
  <c r="N7856" i="1"/>
  <c r="O7856" i="1"/>
  <c r="K7857" i="1"/>
  <c r="L7857" i="1"/>
  <c r="M7857" i="1"/>
  <c r="N7857" i="1"/>
  <c r="O7857" i="1"/>
  <c r="K7858" i="1"/>
  <c r="L7858" i="1"/>
  <c r="M7858" i="1"/>
  <c r="N7858" i="1"/>
  <c r="O7858" i="1"/>
  <c r="K7860" i="1"/>
  <c r="L7860" i="1"/>
  <c r="M7860" i="1"/>
  <c r="N7860" i="1"/>
  <c r="O7860" i="1"/>
  <c r="K7861" i="1"/>
  <c r="L7861" i="1"/>
  <c r="M7861" i="1"/>
  <c r="N7861" i="1"/>
  <c r="O7861" i="1"/>
  <c r="K7862" i="1"/>
  <c r="L7862" i="1"/>
  <c r="M7862" i="1"/>
  <c r="N7862" i="1"/>
  <c r="O7862" i="1"/>
  <c r="K7863" i="1"/>
  <c r="L7863" i="1"/>
  <c r="M7863" i="1"/>
  <c r="N7863" i="1"/>
  <c r="O7863" i="1"/>
  <c r="K7864" i="1"/>
  <c r="L7864" i="1"/>
  <c r="M7864" i="1"/>
  <c r="N7864" i="1"/>
  <c r="O7864" i="1"/>
  <c r="K7866" i="1"/>
  <c r="L7866" i="1"/>
  <c r="M7866" i="1"/>
  <c r="N7866" i="1"/>
  <c r="O7866" i="1"/>
  <c r="K7867" i="1"/>
  <c r="L7867" i="1"/>
  <c r="M7867" i="1"/>
  <c r="N7867" i="1"/>
  <c r="O7867" i="1"/>
  <c r="K7868" i="1"/>
  <c r="L7868" i="1"/>
  <c r="M7868" i="1"/>
  <c r="N7868" i="1"/>
  <c r="O7868" i="1"/>
  <c r="K7869" i="1"/>
  <c r="L7869" i="1"/>
  <c r="M7869" i="1"/>
  <c r="N7869" i="1"/>
  <c r="O7869" i="1"/>
  <c r="K7870" i="1"/>
  <c r="L7870" i="1"/>
  <c r="M7870" i="1"/>
  <c r="N7870" i="1"/>
  <c r="O7870" i="1"/>
  <c r="K7871" i="1"/>
  <c r="L7871" i="1"/>
  <c r="M7871" i="1"/>
  <c r="N7871" i="1"/>
  <c r="O7871" i="1"/>
  <c r="K7872" i="1"/>
  <c r="L7872" i="1"/>
  <c r="M7872" i="1"/>
  <c r="N7872" i="1"/>
  <c r="O7872" i="1"/>
  <c r="K7873" i="1"/>
  <c r="L7873" i="1"/>
  <c r="M7873" i="1"/>
  <c r="N7873" i="1"/>
  <c r="O7873" i="1"/>
  <c r="K7874" i="1"/>
  <c r="L7874" i="1"/>
  <c r="M7874" i="1"/>
  <c r="N7874" i="1"/>
  <c r="O7874" i="1"/>
  <c r="K7876" i="1"/>
  <c r="L7876" i="1"/>
  <c r="M7876" i="1"/>
  <c r="N7876" i="1"/>
  <c r="O7876" i="1"/>
  <c r="K7877" i="1"/>
  <c r="L7877" i="1"/>
  <c r="M7877" i="1"/>
  <c r="N7877" i="1"/>
  <c r="O7877" i="1"/>
  <c r="K7878" i="1"/>
  <c r="L7878" i="1"/>
  <c r="M7878" i="1"/>
  <c r="N7878" i="1"/>
  <c r="O7878" i="1"/>
  <c r="K7879" i="1"/>
  <c r="L7879" i="1"/>
  <c r="M7879" i="1"/>
  <c r="N7879" i="1"/>
  <c r="O7879" i="1"/>
  <c r="K7880" i="1"/>
  <c r="L7880" i="1"/>
  <c r="M7880" i="1"/>
  <c r="N7880" i="1"/>
  <c r="O7880" i="1"/>
  <c r="K7882" i="1"/>
  <c r="L7882" i="1"/>
  <c r="M7882" i="1"/>
  <c r="N7882" i="1"/>
  <c r="O7882" i="1"/>
  <c r="K7883" i="1"/>
  <c r="L7883" i="1"/>
  <c r="M7883" i="1"/>
  <c r="N7883" i="1"/>
  <c r="O7883" i="1"/>
  <c r="K7884" i="1"/>
  <c r="L7884" i="1"/>
  <c r="M7884" i="1"/>
  <c r="N7884" i="1"/>
  <c r="O7884" i="1"/>
  <c r="K7885" i="1"/>
  <c r="L7885" i="1"/>
  <c r="M7885" i="1"/>
  <c r="N7885" i="1"/>
  <c r="O7885" i="1"/>
  <c r="K7886" i="1"/>
  <c r="L7886" i="1"/>
  <c r="M7886" i="1"/>
  <c r="N7886" i="1"/>
  <c r="O7886" i="1"/>
  <c r="K7887" i="1"/>
  <c r="L7887" i="1"/>
  <c r="M7887" i="1"/>
  <c r="N7887" i="1"/>
  <c r="O7887" i="1"/>
  <c r="K7888" i="1"/>
  <c r="L7888" i="1"/>
  <c r="M7888" i="1"/>
  <c r="N7888" i="1"/>
  <c r="O7888" i="1"/>
  <c r="K7889" i="1"/>
  <c r="L7889" i="1"/>
  <c r="M7889" i="1"/>
  <c r="N7889" i="1"/>
  <c r="O7889" i="1"/>
  <c r="K7891" i="1"/>
  <c r="L7891" i="1"/>
  <c r="M7891" i="1"/>
  <c r="N7891" i="1"/>
  <c r="O7891" i="1"/>
  <c r="K7892" i="1"/>
  <c r="L7892" i="1"/>
  <c r="M7892" i="1"/>
  <c r="N7892" i="1"/>
  <c r="O7892" i="1"/>
  <c r="K7893" i="1"/>
  <c r="L7893" i="1"/>
  <c r="M7893" i="1"/>
  <c r="N7893" i="1"/>
  <c r="O7893" i="1"/>
  <c r="K7894" i="1"/>
  <c r="L7894" i="1"/>
  <c r="M7894" i="1"/>
  <c r="N7894" i="1"/>
  <c r="O7894" i="1"/>
  <c r="K7895" i="1"/>
  <c r="L7895" i="1"/>
  <c r="M7895" i="1"/>
  <c r="N7895" i="1"/>
  <c r="O7895" i="1"/>
  <c r="K7897" i="1"/>
  <c r="L7897" i="1"/>
  <c r="M7897" i="1"/>
  <c r="N7897" i="1"/>
  <c r="O7897" i="1"/>
  <c r="K7898" i="1"/>
  <c r="L7898" i="1"/>
  <c r="M7898" i="1"/>
  <c r="N7898" i="1"/>
  <c r="O7898" i="1"/>
  <c r="K7899" i="1"/>
  <c r="L7899" i="1"/>
  <c r="M7899" i="1"/>
  <c r="N7899" i="1"/>
  <c r="O7899" i="1"/>
  <c r="K7900" i="1"/>
  <c r="L7900" i="1"/>
  <c r="M7900" i="1"/>
  <c r="N7900" i="1"/>
  <c r="O7900" i="1"/>
  <c r="K7901" i="1"/>
  <c r="L7901" i="1"/>
  <c r="M7901" i="1"/>
  <c r="N7901" i="1"/>
  <c r="O7901" i="1"/>
  <c r="K7902" i="1"/>
  <c r="L7902" i="1"/>
  <c r="M7902" i="1"/>
  <c r="N7902" i="1"/>
  <c r="O7902" i="1"/>
  <c r="K7903" i="1"/>
  <c r="L7903" i="1"/>
  <c r="M7903" i="1"/>
  <c r="N7903" i="1"/>
  <c r="O7903" i="1"/>
  <c r="K7904" i="1"/>
  <c r="L7904" i="1"/>
  <c r="M7904" i="1"/>
  <c r="N7904" i="1"/>
  <c r="O7904" i="1"/>
  <c r="K7906" i="1"/>
  <c r="L7906" i="1"/>
  <c r="M7906" i="1"/>
  <c r="N7906" i="1"/>
  <c r="O7906" i="1"/>
  <c r="K7907" i="1"/>
  <c r="L7907" i="1"/>
  <c r="M7907" i="1"/>
  <c r="N7907" i="1"/>
  <c r="O7907" i="1"/>
  <c r="K7908" i="1"/>
  <c r="L7908" i="1"/>
  <c r="M7908" i="1"/>
  <c r="N7908" i="1"/>
  <c r="O7908" i="1"/>
  <c r="K7909" i="1"/>
  <c r="L7909" i="1"/>
  <c r="M7909" i="1"/>
  <c r="N7909" i="1"/>
  <c r="O7909" i="1"/>
  <c r="K7910" i="1"/>
  <c r="L7910" i="1"/>
  <c r="M7910" i="1"/>
  <c r="N7910" i="1"/>
  <c r="O7910" i="1"/>
  <c r="K7912" i="1"/>
  <c r="L7912" i="1"/>
  <c r="M7912" i="1"/>
  <c r="N7912" i="1"/>
  <c r="O7912" i="1"/>
  <c r="K7913" i="1"/>
  <c r="L7913" i="1"/>
  <c r="M7913" i="1"/>
  <c r="N7913" i="1"/>
  <c r="O7913" i="1"/>
  <c r="K7914" i="1"/>
  <c r="L7914" i="1"/>
  <c r="M7914" i="1"/>
  <c r="N7914" i="1"/>
  <c r="O7914" i="1"/>
  <c r="K7915" i="1"/>
  <c r="L7915" i="1"/>
  <c r="M7915" i="1"/>
  <c r="N7915" i="1"/>
  <c r="O7915" i="1"/>
  <c r="K7916" i="1"/>
  <c r="L7916" i="1"/>
  <c r="M7916" i="1"/>
  <c r="N7916" i="1"/>
  <c r="O7916" i="1"/>
  <c r="K7917" i="1"/>
  <c r="L7917" i="1"/>
  <c r="M7917" i="1"/>
  <c r="N7917" i="1"/>
  <c r="O7917" i="1"/>
  <c r="K7918" i="1"/>
  <c r="L7918" i="1"/>
  <c r="M7918" i="1"/>
  <c r="N7918" i="1"/>
  <c r="O7918" i="1"/>
  <c r="K7919" i="1"/>
  <c r="L7919" i="1"/>
  <c r="M7919" i="1"/>
  <c r="N7919" i="1"/>
  <c r="O7919" i="1"/>
  <c r="K7921" i="1"/>
  <c r="L7921" i="1"/>
  <c r="M7921" i="1"/>
  <c r="N7921" i="1"/>
  <c r="O7921" i="1"/>
  <c r="K7922" i="1"/>
  <c r="L7922" i="1"/>
  <c r="M7922" i="1"/>
  <c r="N7922" i="1"/>
  <c r="O7922" i="1"/>
  <c r="K7923" i="1"/>
  <c r="L7923" i="1"/>
  <c r="M7923" i="1"/>
  <c r="N7923" i="1"/>
  <c r="O7923" i="1"/>
  <c r="K7924" i="1"/>
  <c r="L7924" i="1"/>
  <c r="M7924" i="1"/>
  <c r="N7924" i="1"/>
  <c r="O7924" i="1"/>
  <c r="K7925" i="1"/>
  <c r="L7925" i="1"/>
  <c r="M7925" i="1"/>
  <c r="N7925" i="1"/>
  <c r="O7925" i="1"/>
  <c r="K7927" i="1"/>
  <c r="L7927" i="1"/>
  <c r="M7927" i="1"/>
  <c r="N7927" i="1"/>
  <c r="O7927" i="1"/>
  <c r="K7928" i="1"/>
  <c r="L7928" i="1"/>
  <c r="M7928" i="1"/>
  <c r="N7928" i="1"/>
  <c r="O7928" i="1"/>
  <c r="K7929" i="1"/>
  <c r="L7929" i="1"/>
  <c r="M7929" i="1"/>
  <c r="N7929" i="1"/>
  <c r="O7929" i="1"/>
  <c r="K7930" i="1"/>
  <c r="L7930" i="1"/>
  <c r="M7930" i="1"/>
  <c r="N7930" i="1"/>
  <c r="O7930" i="1"/>
  <c r="K7931" i="1"/>
  <c r="L7931" i="1"/>
  <c r="M7931" i="1"/>
  <c r="N7931" i="1"/>
  <c r="O7931" i="1"/>
  <c r="K7932" i="1"/>
  <c r="L7932" i="1"/>
  <c r="M7932" i="1"/>
  <c r="N7932" i="1"/>
  <c r="O7932" i="1"/>
  <c r="K7933" i="1"/>
  <c r="L7933" i="1"/>
  <c r="M7933" i="1"/>
  <c r="N7933" i="1"/>
  <c r="O7933" i="1"/>
  <c r="K7934" i="1"/>
  <c r="L7934" i="1"/>
  <c r="M7934" i="1"/>
  <c r="N7934" i="1"/>
  <c r="O7934" i="1"/>
  <c r="K7935" i="1"/>
  <c r="L7935" i="1"/>
  <c r="M7935" i="1"/>
  <c r="N7935" i="1"/>
  <c r="O7935" i="1"/>
  <c r="K7937" i="1"/>
  <c r="L7937" i="1"/>
  <c r="M7937" i="1"/>
  <c r="N7937" i="1"/>
  <c r="O7937" i="1"/>
  <c r="K7938" i="1"/>
  <c r="L7938" i="1"/>
  <c r="M7938" i="1"/>
  <c r="N7938" i="1"/>
  <c r="O7938" i="1"/>
  <c r="K7939" i="1"/>
  <c r="L7939" i="1"/>
  <c r="M7939" i="1"/>
  <c r="N7939" i="1"/>
  <c r="O7939" i="1"/>
  <c r="K7940" i="1"/>
  <c r="L7940" i="1"/>
  <c r="M7940" i="1"/>
  <c r="N7940" i="1"/>
  <c r="O7940" i="1"/>
  <c r="K7941" i="1"/>
  <c r="L7941" i="1"/>
  <c r="M7941" i="1"/>
  <c r="N7941" i="1"/>
  <c r="O7941" i="1"/>
  <c r="K7943" i="1"/>
  <c r="L7943" i="1"/>
  <c r="M7943" i="1"/>
  <c r="N7943" i="1"/>
  <c r="O7943" i="1"/>
  <c r="K7944" i="1"/>
  <c r="L7944" i="1"/>
  <c r="M7944" i="1"/>
  <c r="N7944" i="1"/>
  <c r="O7944" i="1"/>
  <c r="K7945" i="1"/>
  <c r="L7945" i="1"/>
  <c r="M7945" i="1"/>
  <c r="N7945" i="1"/>
  <c r="O7945" i="1"/>
  <c r="K7946" i="1"/>
  <c r="L7946" i="1"/>
  <c r="M7946" i="1"/>
  <c r="N7946" i="1"/>
  <c r="O7946" i="1"/>
  <c r="K7947" i="1"/>
  <c r="L7947" i="1"/>
  <c r="M7947" i="1"/>
  <c r="N7947" i="1"/>
  <c r="O7947" i="1"/>
  <c r="K7948" i="1"/>
  <c r="L7948" i="1"/>
  <c r="M7948" i="1"/>
  <c r="N7948" i="1"/>
  <c r="O7948" i="1"/>
  <c r="K7949" i="1"/>
  <c r="L7949" i="1"/>
  <c r="M7949" i="1"/>
  <c r="N7949" i="1"/>
  <c r="O7949" i="1"/>
  <c r="K7950" i="1"/>
  <c r="L7950" i="1"/>
  <c r="M7950" i="1"/>
  <c r="N7950" i="1"/>
  <c r="O7950" i="1"/>
  <c r="K7951" i="1"/>
  <c r="L7951" i="1"/>
  <c r="M7951" i="1"/>
  <c r="N7951" i="1"/>
  <c r="O7951" i="1"/>
  <c r="K7953" i="1"/>
  <c r="L7953" i="1"/>
  <c r="M7953" i="1"/>
  <c r="N7953" i="1"/>
  <c r="O7953" i="1"/>
  <c r="K7954" i="1"/>
  <c r="L7954" i="1"/>
  <c r="M7954" i="1"/>
  <c r="N7954" i="1"/>
  <c r="O7954" i="1"/>
  <c r="K7955" i="1"/>
  <c r="L7955" i="1"/>
  <c r="M7955" i="1"/>
  <c r="N7955" i="1"/>
  <c r="O7955" i="1"/>
  <c r="K7956" i="1"/>
  <c r="L7956" i="1"/>
  <c r="M7956" i="1"/>
  <c r="N7956" i="1"/>
  <c r="O7956" i="1"/>
  <c r="K7957" i="1"/>
  <c r="L7957" i="1"/>
  <c r="M7957" i="1"/>
  <c r="N7957" i="1"/>
  <c r="O7957" i="1"/>
  <c r="K7959" i="1"/>
  <c r="L7959" i="1"/>
  <c r="M7959" i="1"/>
  <c r="N7959" i="1"/>
  <c r="O7959" i="1"/>
  <c r="K7960" i="1"/>
  <c r="L7960" i="1"/>
  <c r="M7960" i="1"/>
  <c r="N7960" i="1"/>
  <c r="O7960" i="1"/>
  <c r="K7961" i="1"/>
  <c r="L7961" i="1"/>
  <c r="M7961" i="1"/>
  <c r="N7961" i="1"/>
  <c r="O7961" i="1"/>
  <c r="K7962" i="1"/>
  <c r="L7962" i="1"/>
  <c r="M7962" i="1"/>
  <c r="N7962" i="1"/>
  <c r="O7962" i="1"/>
  <c r="K7963" i="1"/>
  <c r="L7963" i="1"/>
  <c r="M7963" i="1"/>
  <c r="N7963" i="1"/>
  <c r="O7963" i="1"/>
  <c r="K7964" i="1"/>
  <c r="L7964" i="1"/>
  <c r="M7964" i="1"/>
  <c r="N7964" i="1"/>
  <c r="O7964" i="1"/>
  <c r="K7965" i="1"/>
  <c r="L7965" i="1"/>
  <c r="M7965" i="1"/>
  <c r="N7965" i="1"/>
  <c r="O7965" i="1"/>
  <c r="K7966" i="1"/>
  <c r="L7966" i="1"/>
  <c r="M7966" i="1"/>
  <c r="N7966" i="1"/>
  <c r="O7966" i="1"/>
  <c r="K7968" i="1"/>
  <c r="L7968" i="1"/>
  <c r="M7968" i="1"/>
  <c r="N7968" i="1"/>
  <c r="O7968" i="1"/>
  <c r="K7969" i="1"/>
  <c r="L7969" i="1"/>
  <c r="M7969" i="1"/>
  <c r="N7969" i="1"/>
  <c r="O7969" i="1"/>
  <c r="K7970" i="1"/>
  <c r="L7970" i="1"/>
  <c r="M7970" i="1"/>
  <c r="N7970" i="1"/>
  <c r="O7970" i="1"/>
  <c r="K7971" i="1"/>
  <c r="L7971" i="1"/>
  <c r="M7971" i="1"/>
  <c r="N7971" i="1"/>
  <c r="O7971" i="1"/>
  <c r="K7972" i="1"/>
  <c r="L7972" i="1"/>
  <c r="M7972" i="1"/>
  <c r="N7972" i="1"/>
  <c r="O7972" i="1"/>
  <c r="K7974" i="1"/>
  <c r="L7974" i="1"/>
  <c r="M7974" i="1"/>
  <c r="N7974" i="1"/>
  <c r="O7974" i="1"/>
  <c r="K7975" i="1"/>
  <c r="L7975" i="1"/>
  <c r="M7975" i="1"/>
  <c r="N7975" i="1"/>
  <c r="O7975" i="1"/>
  <c r="K7976" i="1"/>
  <c r="L7976" i="1"/>
  <c r="M7976" i="1"/>
  <c r="N7976" i="1"/>
  <c r="O7976" i="1"/>
  <c r="K7977" i="1"/>
  <c r="L7977" i="1"/>
  <c r="M7977" i="1"/>
  <c r="N7977" i="1"/>
  <c r="O7977" i="1"/>
  <c r="K7978" i="1"/>
  <c r="L7978" i="1"/>
  <c r="M7978" i="1"/>
  <c r="N7978" i="1"/>
  <c r="O7978" i="1"/>
  <c r="K7979" i="1"/>
  <c r="L7979" i="1"/>
  <c r="M7979" i="1"/>
  <c r="N7979" i="1"/>
  <c r="O7979" i="1"/>
  <c r="K7980" i="1"/>
  <c r="L7980" i="1"/>
  <c r="M7980" i="1"/>
  <c r="N7980" i="1"/>
  <c r="O7980" i="1"/>
  <c r="K7981" i="1"/>
  <c r="L7981" i="1"/>
  <c r="M7981" i="1"/>
  <c r="N7981" i="1"/>
  <c r="O7981" i="1"/>
  <c r="K7982" i="1"/>
  <c r="L7982" i="1"/>
  <c r="M7982" i="1"/>
  <c r="N7982" i="1"/>
  <c r="O7982" i="1"/>
  <c r="K7984" i="1"/>
  <c r="L7984" i="1"/>
  <c r="M7984" i="1"/>
  <c r="N7984" i="1"/>
  <c r="O7984" i="1"/>
  <c r="K7985" i="1"/>
  <c r="L7985" i="1"/>
  <c r="M7985" i="1"/>
  <c r="N7985" i="1"/>
  <c r="O7985" i="1"/>
  <c r="K7986" i="1"/>
  <c r="L7986" i="1"/>
  <c r="M7986" i="1"/>
  <c r="N7986" i="1"/>
  <c r="O7986" i="1"/>
  <c r="K7987" i="1"/>
  <c r="L7987" i="1"/>
  <c r="M7987" i="1"/>
  <c r="N7987" i="1"/>
  <c r="O7987" i="1"/>
  <c r="K7988" i="1"/>
  <c r="L7988" i="1"/>
  <c r="M7988" i="1"/>
  <c r="N7988" i="1"/>
  <c r="O7988" i="1"/>
  <c r="K7990" i="1"/>
  <c r="L7990" i="1"/>
  <c r="M7990" i="1"/>
  <c r="N7990" i="1"/>
  <c r="O7990" i="1"/>
  <c r="K7991" i="1"/>
  <c r="L7991" i="1"/>
  <c r="M7991" i="1"/>
  <c r="N7991" i="1"/>
  <c r="O7991" i="1"/>
  <c r="K7992" i="1"/>
  <c r="L7992" i="1"/>
  <c r="M7992" i="1"/>
  <c r="N7992" i="1"/>
  <c r="O7992" i="1"/>
  <c r="K7993" i="1"/>
  <c r="L7993" i="1"/>
  <c r="M7993" i="1"/>
  <c r="N7993" i="1"/>
  <c r="O7993" i="1"/>
  <c r="K7994" i="1"/>
  <c r="L7994" i="1"/>
  <c r="M7994" i="1"/>
  <c r="N7994" i="1"/>
  <c r="O7994" i="1"/>
  <c r="K7995" i="1"/>
  <c r="L7995" i="1"/>
  <c r="M7995" i="1"/>
  <c r="N7995" i="1"/>
  <c r="O7995" i="1"/>
  <c r="K7996" i="1"/>
  <c r="L7996" i="1"/>
  <c r="M7996" i="1"/>
  <c r="N7996" i="1"/>
  <c r="O7996" i="1"/>
  <c r="K7997" i="1"/>
  <c r="L7997" i="1"/>
  <c r="M7997" i="1"/>
  <c r="N7997" i="1"/>
  <c r="O7997" i="1"/>
  <c r="K7999" i="1"/>
  <c r="L7999" i="1"/>
  <c r="M7999" i="1"/>
  <c r="N7999" i="1"/>
  <c r="O7999" i="1"/>
  <c r="K8000" i="1"/>
  <c r="L8000" i="1"/>
  <c r="M8000" i="1"/>
  <c r="N8000" i="1"/>
  <c r="O8000" i="1"/>
  <c r="K8001" i="1"/>
  <c r="L8001" i="1"/>
  <c r="M8001" i="1"/>
  <c r="N8001" i="1"/>
  <c r="O8001" i="1"/>
  <c r="K8002" i="1"/>
  <c r="L8002" i="1"/>
  <c r="M8002" i="1"/>
  <c r="N8002" i="1"/>
  <c r="O8002" i="1"/>
  <c r="K8003" i="1"/>
  <c r="L8003" i="1"/>
  <c r="M8003" i="1"/>
  <c r="N8003" i="1"/>
  <c r="O8003" i="1"/>
  <c r="K8005" i="1"/>
  <c r="L8005" i="1"/>
  <c r="M8005" i="1"/>
  <c r="N8005" i="1"/>
  <c r="O8005" i="1"/>
  <c r="K8006" i="1"/>
  <c r="L8006" i="1"/>
  <c r="M8006" i="1"/>
  <c r="N8006" i="1"/>
  <c r="O8006" i="1"/>
  <c r="K8007" i="1"/>
  <c r="L8007" i="1"/>
  <c r="M8007" i="1"/>
  <c r="N8007" i="1"/>
  <c r="O8007" i="1"/>
  <c r="K8008" i="1"/>
  <c r="L8008" i="1"/>
  <c r="M8008" i="1"/>
  <c r="N8008" i="1"/>
  <c r="O8008" i="1"/>
  <c r="K8009" i="1"/>
  <c r="L8009" i="1"/>
  <c r="M8009" i="1"/>
  <c r="N8009" i="1"/>
  <c r="O8009" i="1"/>
  <c r="K8010" i="1"/>
  <c r="L8010" i="1"/>
  <c r="M8010" i="1"/>
  <c r="N8010" i="1"/>
  <c r="O8010" i="1"/>
  <c r="K8011" i="1"/>
  <c r="L8011" i="1"/>
  <c r="M8011" i="1"/>
  <c r="N8011" i="1"/>
  <c r="O8011" i="1"/>
  <c r="K8012" i="1"/>
  <c r="L8012" i="1"/>
  <c r="M8012" i="1"/>
  <c r="N8012" i="1"/>
  <c r="O8012" i="1"/>
  <c r="K8014" i="1"/>
  <c r="L8014" i="1"/>
  <c r="M8014" i="1"/>
  <c r="N8014" i="1"/>
  <c r="O8014" i="1"/>
  <c r="K8015" i="1"/>
  <c r="L8015" i="1"/>
  <c r="M8015" i="1"/>
  <c r="N8015" i="1"/>
  <c r="O8015" i="1"/>
  <c r="K8016" i="1"/>
  <c r="L8016" i="1"/>
  <c r="M8016" i="1"/>
  <c r="N8016" i="1"/>
  <c r="O8016" i="1"/>
  <c r="K8017" i="1"/>
  <c r="L8017" i="1"/>
  <c r="M8017" i="1"/>
  <c r="N8017" i="1"/>
  <c r="O8017" i="1"/>
  <c r="K8018" i="1"/>
  <c r="L8018" i="1"/>
  <c r="M8018" i="1"/>
  <c r="N8018" i="1"/>
  <c r="O8018" i="1"/>
  <c r="K8020" i="1"/>
  <c r="L8020" i="1"/>
  <c r="M8020" i="1"/>
  <c r="N8020" i="1"/>
  <c r="O8020" i="1"/>
  <c r="K8021" i="1"/>
  <c r="L8021" i="1"/>
  <c r="M8021" i="1"/>
  <c r="N8021" i="1"/>
  <c r="O8021" i="1"/>
  <c r="K8022" i="1"/>
  <c r="L8022" i="1"/>
  <c r="M8022" i="1"/>
  <c r="N8022" i="1"/>
  <c r="O8022" i="1"/>
  <c r="K8023" i="1"/>
  <c r="L8023" i="1"/>
  <c r="M8023" i="1"/>
  <c r="N8023" i="1"/>
  <c r="O8023" i="1"/>
  <c r="K8024" i="1"/>
  <c r="L8024" i="1"/>
  <c r="M8024" i="1"/>
  <c r="N8024" i="1"/>
  <c r="O8024" i="1"/>
  <c r="K8025" i="1"/>
  <c r="L8025" i="1"/>
  <c r="M8025" i="1"/>
  <c r="N8025" i="1"/>
  <c r="O8025" i="1"/>
  <c r="K8026" i="1"/>
  <c r="L8026" i="1"/>
  <c r="M8026" i="1"/>
  <c r="N8026" i="1"/>
  <c r="O8026" i="1"/>
  <c r="K8027" i="1"/>
  <c r="L8027" i="1"/>
  <c r="M8027" i="1"/>
  <c r="N8027" i="1"/>
  <c r="O8027" i="1"/>
  <c r="K8029" i="1"/>
  <c r="L8029" i="1"/>
  <c r="M8029" i="1"/>
  <c r="N8029" i="1"/>
  <c r="O8029" i="1"/>
  <c r="K8030" i="1"/>
  <c r="L8030" i="1"/>
  <c r="M8030" i="1"/>
  <c r="N8030" i="1"/>
  <c r="O8030" i="1"/>
  <c r="K8031" i="1"/>
  <c r="L8031" i="1"/>
  <c r="M8031" i="1"/>
  <c r="N8031" i="1"/>
  <c r="O8031" i="1"/>
  <c r="K8032" i="1"/>
  <c r="L8032" i="1"/>
  <c r="M8032" i="1"/>
  <c r="N8032" i="1"/>
  <c r="O8032" i="1"/>
  <c r="K8033" i="1"/>
  <c r="L8033" i="1"/>
  <c r="M8033" i="1"/>
  <c r="N8033" i="1"/>
  <c r="O8033" i="1"/>
  <c r="K8035" i="1"/>
  <c r="L8035" i="1"/>
  <c r="M8035" i="1"/>
  <c r="N8035" i="1"/>
  <c r="O8035" i="1"/>
  <c r="K8036" i="1"/>
  <c r="L8036" i="1"/>
  <c r="M8036" i="1"/>
  <c r="N8036" i="1"/>
  <c r="O8036" i="1"/>
  <c r="K8037" i="1"/>
  <c r="L8037" i="1"/>
  <c r="M8037" i="1"/>
  <c r="N8037" i="1"/>
  <c r="O8037" i="1"/>
  <c r="K8038" i="1"/>
  <c r="L8038" i="1"/>
  <c r="M8038" i="1"/>
  <c r="N8038" i="1"/>
  <c r="O8038" i="1"/>
  <c r="K8039" i="1"/>
  <c r="L8039" i="1"/>
  <c r="M8039" i="1"/>
  <c r="N8039" i="1"/>
  <c r="O8039" i="1"/>
  <c r="K8040" i="1"/>
  <c r="L8040" i="1"/>
  <c r="M8040" i="1"/>
  <c r="N8040" i="1"/>
  <c r="O8040" i="1"/>
  <c r="K8041" i="1"/>
  <c r="L8041" i="1"/>
  <c r="M8041" i="1"/>
  <c r="N8041" i="1"/>
  <c r="O8041" i="1"/>
  <c r="K8042" i="1"/>
  <c r="L8042" i="1"/>
  <c r="M8042" i="1"/>
  <c r="N8042" i="1"/>
  <c r="O8042" i="1"/>
  <c r="K8044" i="1"/>
  <c r="L8044" i="1"/>
  <c r="M8044" i="1"/>
  <c r="N8044" i="1"/>
  <c r="O8044" i="1"/>
  <c r="K8045" i="1"/>
  <c r="L8045" i="1"/>
  <c r="M8045" i="1"/>
  <c r="N8045" i="1"/>
  <c r="O8045" i="1"/>
  <c r="K8046" i="1"/>
  <c r="L8046" i="1"/>
  <c r="M8046" i="1"/>
  <c r="N8046" i="1"/>
  <c r="O8046" i="1"/>
  <c r="K8047" i="1"/>
  <c r="L8047" i="1"/>
  <c r="M8047" i="1"/>
  <c r="N8047" i="1"/>
  <c r="O8047" i="1"/>
  <c r="K8048" i="1"/>
  <c r="L8048" i="1"/>
  <c r="M8048" i="1"/>
  <c r="N8048" i="1"/>
  <c r="O8048" i="1"/>
  <c r="K8050" i="1"/>
  <c r="L8050" i="1"/>
  <c r="M8050" i="1"/>
  <c r="N8050" i="1"/>
  <c r="O8050" i="1"/>
  <c r="K8051" i="1"/>
  <c r="L8051" i="1"/>
  <c r="M8051" i="1"/>
  <c r="N8051" i="1"/>
  <c r="O8051" i="1"/>
  <c r="K8052" i="1"/>
  <c r="L8052" i="1"/>
  <c r="M8052" i="1"/>
  <c r="N8052" i="1"/>
  <c r="O8052" i="1"/>
  <c r="K8053" i="1"/>
  <c r="L8053" i="1"/>
  <c r="M8053" i="1"/>
  <c r="N8053" i="1"/>
  <c r="O8053" i="1"/>
  <c r="K8054" i="1"/>
  <c r="L8054" i="1"/>
  <c r="M8054" i="1"/>
  <c r="N8054" i="1"/>
  <c r="O8054" i="1"/>
  <c r="K8055" i="1"/>
  <c r="L8055" i="1"/>
  <c r="M8055" i="1"/>
  <c r="N8055" i="1"/>
  <c r="O8055" i="1"/>
  <c r="K8056" i="1"/>
  <c r="L8056" i="1"/>
  <c r="M8056" i="1"/>
  <c r="N8056" i="1"/>
  <c r="O8056" i="1"/>
  <c r="K8057" i="1"/>
  <c r="L8057" i="1"/>
  <c r="M8057" i="1"/>
  <c r="N8057" i="1"/>
  <c r="O8057" i="1"/>
  <c r="K8059" i="1"/>
  <c r="L8059" i="1"/>
  <c r="M8059" i="1"/>
  <c r="N8059" i="1"/>
  <c r="O8059" i="1"/>
  <c r="K8060" i="1"/>
  <c r="L8060" i="1"/>
  <c r="M8060" i="1"/>
  <c r="N8060" i="1"/>
  <c r="O8060" i="1"/>
  <c r="K8061" i="1"/>
  <c r="L8061" i="1"/>
  <c r="M8061" i="1"/>
  <c r="N8061" i="1"/>
  <c r="O8061" i="1"/>
  <c r="K8062" i="1"/>
  <c r="L8062" i="1"/>
  <c r="M8062" i="1"/>
  <c r="N8062" i="1"/>
  <c r="O8062" i="1"/>
  <c r="K8063" i="1"/>
  <c r="L8063" i="1"/>
  <c r="M8063" i="1"/>
  <c r="N8063" i="1"/>
  <c r="O8063" i="1"/>
  <c r="K8065" i="1"/>
  <c r="L8065" i="1"/>
  <c r="M8065" i="1"/>
  <c r="N8065" i="1"/>
  <c r="O8065" i="1"/>
  <c r="K8066" i="1"/>
  <c r="L8066" i="1"/>
  <c r="M8066" i="1"/>
  <c r="N8066" i="1"/>
  <c r="O8066" i="1"/>
  <c r="K8067" i="1"/>
  <c r="L8067" i="1"/>
  <c r="M8067" i="1"/>
  <c r="N8067" i="1"/>
  <c r="O8067" i="1"/>
  <c r="K8068" i="1"/>
  <c r="L8068" i="1"/>
  <c r="M8068" i="1"/>
  <c r="N8068" i="1"/>
  <c r="O8068" i="1"/>
  <c r="K8069" i="1"/>
  <c r="L8069" i="1"/>
  <c r="M8069" i="1"/>
  <c r="N8069" i="1"/>
  <c r="O8069" i="1"/>
  <c r="K8070" i="1"/>
  <c r="L8070" i="1"/>
  <c r="M8070" i="1"/>
  <c r="N8070" i="1"/>
  <c r="O8070" i="1"/>
  <c r="K8071" i="1"/>
  <c r="L8071" i="1"/>
  <c r="M8071" i="1"/>
  <c r="N8071" i="1"/>
  <c r="O8071" i="1"/>
  <c r="K8072" i="1"/>
  <c r="L8072" i="1"/>
  <c r="M8072" i="1"/>
  <c r="N8072" i="1"/>
  <c r="O8072" i="1"/>
  <c r="K8074" i="1"/>
  <c r="L8074" i="1"/>
  <c r="M8074" i="1"/>
  <c r="N8074" i="1"/>
  <c r="O8074" i="1"/>
  <c r="K8075" i="1"/>
  <c r="L8075" i="1"/>
  <c r="M8075" i="1"/>
  <c r="N8075" i="1"/>
  <c r="O8075" i="1"/>
  <c r="K8076" i="1"/>
  <c r="L8076" i="1"/>
  <c r="M8076" i="1"/>
  <c r="N8076" i="1"/>
  <c r="O8076" i="1"/>
  <c r="K8077" i="1"/>
  <c r="L8077" i="1"/>
  <c r="M8077" i="1"/>
  <c r="N8077" i="1"/>
  <c r="O8077" i="1"/>
  <c r="K8078" i="1"/>
  <c r="L8078" i="1"/>
  <c r="M8078" i="1"/>
  <c r="N8078" i="1"/>
  <c r="O8078" i="1"/>
  <c r="K8080" i="1"/>
  <c r="L8080" i="1"/>
  <c r="M8080" i="1"/>
  <c r="N8080" i="1"/>
  <c r="O8080" i="1"/>
  <c r="K8081" i="1"/>
  <c r="L8081" i="1"/>
  <c r="M8081" i="1"/>
  <c r="N8081" i="1"/>
  <c r="O8081" i="1"/>
  <c r="K8082" i="1"/>
  <c r="L8082" i="1"/>
  <c r="M8082" i="1"/>
  <c r="N8082" i="1"/>
  <c r="O8082" i="1"/>
  <c r="K8083" i="1"/>
  <c r="L8083" i="1"/>
  <c r="M8083" i="1"/>
  <c r="N8083" i="1"/>
  <c r="O8083" i="1"/>
  <c r="K8084" i="1"/>
  <c r="L8084" i="1"/>
  <c r="M8084" i="1"/>
  <c r="N8084" i="1"/>
  <c r="O8084" i="1"/>
  <c r="K8085" i="1"/>
  <c r="L8085" i="1"/>
  <c r="M8085" i="1"/>
  <c r="N8085" i="1"/>
  <c r="O8085" i="1"/>
  <c r="K8086" i="1"/>
  <c r="L8086" i="1"/>
  <c r="M8086" i="1"/>
  <c r="N8086" i="1"/>
  <c r="O8086" i="1"/>
  <c r="K8087" i="1"/>
  <c r="L8087" i="1"/>
  <c r="M8087" i="1"/>
  <c r="N8087" i="1"/>
  <c r="O8087" i="1"/>
  <c r="K8089" i="1"/>
  <c r="L8089" i="1"/>
  <c r="M8089" i="1"/>
  <c r="N8089" i="1"/>
  <c r="O8089" i="1"/>
  <c r="K8090" i="1"/>
  <c r="L8090" i="1"/>
  <c r="M8090" i="1"/>
  <c r="N8090" i="1"/>
  <c r="O8090" i="1"/>
  <c r="K8091" i="1"/>
  <c r="L8091" i="1"/>
  <c r="M8091" i="1"/>
  <c r="N8091" i="1"/>
  <c r="O8091" i="1"/>
  <c r="K8092" i="1"/>
  <c r="L8092" i="1"/>
  <c r="M8092" i="1"/>
  <c r="N8092" i="1"/>
  <c r="O8092" i="1"/>
  <c r="K8093" i="1"/>
  <c r="L8093" i="1"/>
  <c r="M8093" i="1"/>
  <c r="N8093" i="1"/>
  <c r="O8093" i="1"/>
  <c r="K8095" i="1"/>
  <c r="L8095" i="1"/>
  <c r="M8095" i="1"/>
  <c r="N8095" i="1"/>
  <c r="O8095" i="1"/>
  <c r="K8096" i="1"/>
  <c r="L8096" i="1"/>
  <c r="M8096" i="1"/>
  <c r="N8096" i="1"/>
  <c r="O8096" i="1"/>
  <c r="K8097" i="1"/>
  <c r="L8097" i="1"/>
  <c r="M8097" i="1"/>
  <c r="N8097" i="1"/>
  <c r="O8097" i="1"/>
  <c r="K8098" i="1"/>
  <c r="L8098" i="1"/>
  <c r="M8098" i="1"/>
  <c r="N8098" i="1"/>
  <c r="O8098" i="1"/>
  <c r="K8099" i="1"/>
  <c r="L8099" i="1"/>
  <c r="M8099" i="1"/>
  <c r="N8099" i="1"/>
  <c r="O8099" i="1"/>
  <c r="K8100" i="1"/>
  <c r="L8100" i="1"/>
  <c r="M8100" i="1"/>
  <c r="N8100" i="1"/>
  <c r="O8100" i="1"/>
  <c r="K8101" i="1"/>
  <c r="L8101" i="1"/>
  <c r="M8101" i="1"/>
  <c r="N8101" i="1"/>
  <c r="O8101" i="1"/>
  <c r="K8102" i="1"/>
  <c r="L8102" i="1"/>
  <c r="M8102" i="1"/>
  <c r="N8102" i="1"/>
  <c r="O8102" i="1"/>
  <c r="K8104" i="1"/>
  <c r="L8104" i="1"/>
  <c r="M8104" i="1"/>
  <c r="N8104" i="1"/>
  <c r="O8104" i="1"/>
  <c r="K8105" i="1"/>
  <c r="L8105" i="1"/>
  <c r="M8105" i="1"/>
  <c r="N8105" i="1"/>
  <c r="O8105" i="1"/>
  <c r="K8106" i="1"/>
  <c r="L8106" i="1"/>
  <c r="M8106" i="1"/>
  <c r="N8106" i="1"/>
  <c r="O8106" i="1"/>
  <c r="K8107" i="1"/>
  <c r="L8107" i="1"/>
  <c r="M8107" i="1"/>
  <c r="N8107" i="1"/>
  <c r="O8107" i="1"/>
  <c r="K8108" i="1"/>
  <c r="L8108" i="1"/>
  <c r="M8108" i="1"/>
  <c r="N8108" i="1"/>
  <c r="O8108" i="1"/>
  <c r="K8110" i="1"/>
  <c r="L8110" i="1"/>
  <c r="M8110" i="1"/>
  <c r="N8110" i="1"/>
  <c r="O8110" i="1"/>
  <c r="K8111" i="1"/>
  <c r="L8111" i="1"/>
  <c r="M8111" i="1"/>
  <c r="N8111" i="1"/>
  <c r="O8111" i="1"/>
  <c r="K8112" i="1"/>
  <c r="L8112" i="1"/>
  <c r="M8112" i="1"/>
  <c r="N8112" i="1"/>
  <c r="O8112" i="1"/>
  <c r="K8113" i="1"/>
  <c r="L8113" i="1"/>
  <c r="M8113" i="1"/>
  <c r="N8113" i="1"/>
  <c r="O8113" i="1"/>
  <c r="K8114" i="1"/>
  <c r="L8114" i="1"/>
  <c r="M8114" i="1"/>
  <c r="N8114" i="1"/>
  <c r="O8114" i="1"/>
  <c r="K8115" i="1"/>
  <c r="L8115" i="1"/>
  <c r="M8115" i="1"/>
  <c r="N8115" i="1"/>
  <c r="O8115" i="1"/>
  <c r="K8116" i="1"/>
  <c r="L8116" i="1"/>
  <c r="M8116" i="1"/>
  <c r="N8116" i="1"/>
  <c r="O8116" i="1"/>
  <c r="K8117" i="1"/>
  <c r="L8117" i="1"/>
  <c r="M8117" i="1"/>
  <c r="N8117" i="1"/>
  <c r="O8117" i="1"/>
  <c r="K8119" i="1"/>
  <c r="L8119" i="1"/>
  <c r="M8119" i="1"/>
  <c r="N8119" i="1"/>
  <c r="O8119" i="1"/>
  <c r="K8120" i="1"/>
  <c r="L8120" i="1"/>
  <c r="M8120" i="1"/>
  <c r="N8120" i="1"/>
  <c r="O8120" i="1"/>
  <c r="K8121" i="1"/>
  <c r="L8121" i="1"/>
  <c r="M8121" i="1"/>
  <c r="N8121" i="1"/>
  <c r="O8121" i="1"/>
  <c r="K8122" i="1"/>
  <c r="L8122" i="1"/>
  <c r="M8122" i="1"/>
  <c r="N8122" i="1"/>
  <c r="O8122" i="1"/>
  <c r="K8123" i="1"/>
  <c r="L8123" i="1"/>
  <c r="M8123" i="1"/>
  <c r="N8123" i="1"/>
  <c r="O8123" i="1"/>
  <c r="K8125" i="1"/>
  <c r="L8125" i="1"/>
  <c r="M8125" i="1"/>
  <c r="N8125" i="1"/>
  <c r="O8125" i="1"/>
  <c r="K8126" i="1"/>
  <c r="L8126" i="1"/>
  <c r="M8126" i="1"/>
  <c r="N8126" i="1"/>
  <c r="O8126" i="1"/>
  <c r="K8127" i="1"/>
  <c r="L8127" i="1"/>
  <c r="M8127" i="1"/>
  <c r="N8127" i="1"/>
  <c r="O8127" i="1"/>
  <c r="K8128" i="1"/>
  <c r="L8128" i="1"/>
  <c r="M8128" i="1"/>
  <c r="N8128" i="1"/>
  <c r="O8128" i="1"/>
  <c r="K8129" i="1"/>
  <c r="L8129" i="1"/>
  <c r="M8129" i="1"/>
  <c r="N8129" i="1"/>
  <c r="O8129" i="1"/>
  <c r="K8130" i="1"/>
  <c r="L8130" i="1"/>
  <c r="M8130" i="1"/>
  <c r="N8130" i="1"/>
  <c r="O8130" i="1"/>
  <c r="K8131" i="1"/>
  <c r="L8131" i="1"/>
  <c r="M8131" i="1"/>
  <c r="N8131" i="1"/>
  <c r="O8131" i="1"/>
  <c r="K8132" i="1"/>
  <c r="L8132" i="1"/>
  <c r="M8132" i="1"/>
  <c r="N8132" i="1"/>
  <c r="O8132" i="1"/>
  <c r="K8134" i="1"/>
  <c r="L8134" i="1"/>
  <c r="M8134" i="1"/>
  <c r="N8134" i="1"/>
  <c r="O8134" i="1"/>
  <c r="K8135" i="1"/>
  <c r="L8135" i="1"/>
  <c r="M8135" i="1"/>
  <c r="N8135" i="1"/>
  <c r="O8135" i="1"/>
  <c r="K8136" i="1"/>
  <c r="L8136" i="1"/>
  <c r="M8136" i="1"/>
  <c r="N8136" i="1"/>
  <c r="O8136" i="1"/>
  <c r="K8137" i="1"/>
  <c r="L8137" i="1"/>
  <c r="M8137" i="1"/>
  <c r="N8137" i="1"/>
  <c r="O8137" i="1"/>
  <c r="K8138" i="1"/>
  <c r="L8138" i="1"/>
  <c r="M8138" i="1"/>
  <c r="N8138" i="1"/>
  <c r="O8138" i="1"/>
  <c r="K8140" i="1"/>
  <c r="L8140" i="1"/>
  <c r="M8140" i="1"/>
  <c r="N8140" i="1"/>
  <c r="O8140" i="1"/>
  <c r="K8141" i="1"/>
  <c r="L8141" i="1"/>
  <c r="M8141" i="1"/>
  <c r="N8141" i="1"/>
  <c r="O8141" i="1"/>
  <c r="K8142" i="1"/>
  <c r="L8142" i="1"/>
  <c r="M8142" i="1"/>
  <c r="N8142" i="1"/>
  <c r="O8142" i="1"/>
  <c r="K8143" i="1"/>
  <c r="L8143" i="1"/>
  <c r="M8143" i="1"/>
  <c r="N8143" i="1"/>
  <c r="O8143" i="1"/>
  <c r="K8144" i="1"/>
  <c r="L8144" i="1"/>
  <c r="M8144" i="1"/>
  <c r="N8144" i="1"/>
  <c r="O8144" i="1"/>
  <c r="K8145" i="1"/>
  <c r="L8145" i="1"/>
  <c r="M8145" i="1"/>
  <c r="N8145" i="1"/>
  <c r="O8145" i="1"/>
  <c r="K8146" i="1"/>
  <c r="L8146" i="1"/>
  <c r="M8146" i="1"/>
  <c r="N8146" i="1"/>
  <c r="O8146" i="1"/>
  <c r="K8147" i="1"/>
  <c r="L8147" i="1"/>
  <c r="M8147" i="1"/>
  <c r="N8147" i="1"/>
  <c r="O8147" i="1"/>
  <c r="K8149" i="1"/>
  <c r="L8149" i="1"/>
  <c r="M8149" i="1"/>
  <c r="N8149" i="1"/>
  <c r="O8149" i="1"/>
  <c r="K8150" i="1"/>
  <c r="L8150" i="1"/>
  <c r="M8150" i="1"/>
  <c r="N8150" i="1"/>
  <c r="O8150" i="1"/>
  <c r="K8151" i="1"/>
  <c r="L8151" i="1"/>
  <c r="M8151" i="1"/>
  <c r="N8151" i="1"/>
  <c r="O8151" i="1"/>
  <c r="K8152" i="1"/>
  <c r="L8152" i="1"/>
  <c r="M8152" i="1"/>
  <c r="N8152" i="1"/>
  <c r="O8152" i="1"/>
  <c r="K8153" i="1"/>
  <c r="L8153" i="1"/>
  <c r="M8153" i="1"/>
  <c r="N8153" i="1"/>
  <c r="O8153" i="1"/>
  <c r="K8155" i="1"/>
  <c r="L8155" i="1"/>
  <c r="M8155" i="1"/>
  <c r="N8155" i="1"/>
  <c r="O8155" i="1"/>
  <c r="K8156" i="1"/>
  <c r="L8156" i="1"/>
  <c r="M8156" i="1"/>
  <c r="N8156" i="1"/>
  <c r="O8156" i="1"/>
  <c r="K8157" i="1"/>
  <c r="L8157" i="1"/>
  <c r="M8157" i="1"/>
  <c r="N8157" i="1"/>
  <c r="O8157" i="1"/>
  <c r="K8158" i="1"/>
  <c r="L8158" i="1"/>
  <c r="M8158" i="1"/>
  <c r="N8158" i="1"/>
  <c r="O8158" i="1"/>
  <c r="K8159" i="1"/>
  <c r="L8159" i="1"/>
  <c r="M8159" i="1"/>
  <c r="N8159" i="1"/>
  <c r="O8159" i="1"/>
  <c r="K8160" i="1"/>
  <c r="L8160" i="1"/>
  <c r="M8160" i="1"/>
  <c r="N8160" i="1"/>
  <c r="O8160" i="1"/>
  <c r="K8161" i="1"/>
  <c r="L8161" i="1"/>
  <c r="M8161" i="1"/>
  <c r="N8161" i="1"/>
  <c r="O8161" i="1"/>
  <c r="K8162" i="1"/>
  <c r="L8162" i="1"/>
  <c r="M8162" i="1"/>
  <c r="N8162" i="1"/>
  <c r="O8162" i="1"/>
  <c r="K8164" i="1"/>
  <c r="L8164" i="1"/>
  <c r="M8164" i="1"/>
  <c r="N8164" i="1"/>
  <c r="O8164" i="1"/>
  <c r="K8165" i="1"/>
  <c r="L8165" i="1"/>
  <c r="M8165" i="1"/>
  <c r="N8165" i="1"/>
  <c r="O8165" i="1"/>
  <c r="K8166" i="1"/>
  <c r="L8166" i="1"/>
  <c r="M8166" i="1"/>
  <c r="N8166" i="1"/>
  <c r="O8166" i="1"/>
  <c r="K8167" i="1"/>
  <c r="L8167" i="1"/>
  <c r="M8167" i="1"/>
  <c r="N8167" i="1"/>
  <c r="O8167" i="1"/>
  <c r="K8168" i="1"/>
  <c r="L8168" i="1"/>
  <c r="M8168" i="1"/>
  <c r="N8168" i="1"/>
  <c r="O8168" i="1"/>
  <c r="K8170" i="1"/>
  <c r="L8170" i="1"/>
  <c r="M8170" i="1"/>
  <c r="N8170" i="1"/>
  <c r="O8170" i="1"/>
  <c r="K8171" i="1"/>
  <c r="L8171" i="1"/>
  <c r="M8171" i="1"/>
  <c r="N8171" i="1"/>
  <c r="O8171" i="1"/>
  <c r="K8172" i="1"/>
  <c r="L8172" i="1"/>
  <c r="M8172" i="1"/>
  <c r="N8172" i="1"/>
  <c r="O8172" i="1"/>
  <c r="K8173" i="1"/>
  <c r="L8173" i="1"/>
  <c r="M8173" i="1"/>
  <c r="N8173" i="1"/>
  <c r="O8173" i="1"/>
  <c r="K8174" i="1"/>
  <c r="L8174" i="1"/>
  <c r="M8174" i="1"/>
  <c r="N8174" i="1"/>
  <c r="O8174" i="1"/>
  <c r="K8175" i="1"/>
  <c r="L8175" i="1"/>
  <c r="M8175" i="1"/>
  <c r="N8175" i="1"/>
  <c r="O8175" i="1"/>
  <c r="K8176" i="1"/>
  <c r="L8176" i="1"/>
  <c r="M8176" i="1"/>
  <c r="N8176" i="1"/>
  <c r="O8176" i="1"/>
  <c r="K8177" i="1"/>
  <c r="L8177" i="1"/>
  <c r="M8177" i="1"/>
  <c r="N8177" i="1"/>
  <c r="O8177" i="1"/>
  <c r="K8179" i="1"/>
  <c r="L8179" i="1"/>
  <c r="M8179" i="1"/>
  <c r="N8179" i="1"/>
  <c r="O8179" i="1"/>
  <c r="K8180" i="1"/>
  <c r="L8180" i="1"/>
  <c r="M8180" i="1"/>
  <c r="N8180" i="1"/>
  <c r="O8180" i="1"/>
  <c r="K8181" i="1"/>
  <c r="L8181" i="1"/>
  <c r="M8181" i="1"/>
  <c r="N8181" i="1"/>
  <c r="O8181" i="1"/>
  <c r="K8182" i="1"/>
  <c r="L8182" i="1"/>
  <c r="M8182" i="1"/>
  <c r="N8182" i="1"/>
  <c r="O8182" i="1"/>
  <c r="K8183" i="1"/>
  <c r="L8183" i="1"/>
  <c r="M8183" i="1"/>
  <c r="N8183" i="1"/>
  <c r="O8183" i="1"/>
  <c r="K8185" i="1"/>
  <c r="L8185" i="1"/>
  <c r="M8185" i="1"/>
  <c r="N8185" i="1"/>
  <c r="O8185" i="1"/>
  <c r="K8186" i="1"/>
  <c r="L8186" i="1"/>
  <c r="M8186" i="1"/>
  <c r="N8186" i="1"/>
  <c r="O8186" i="1"/>
  <c r="K8187" i="1"/>
  <c r="L8187" i="1"/>
  <c r="M8187" i="1"/>
  <c r="N8187" i="1"/>
  <c r="O8187" i="1"/>
  <c r="K8188" i="1"/>
  <c r="L8188" i="1"/>
  <c r="M8188" i="1"/>
  <c r="N8188" i="1"/>
  <c r="O8188" i="1"/>
  <c r="K8189" i="1"/>
  <c r="L8189" i="1"/>
  <c r="M8189" i="1"/>
  <c r="N8189" i="1"/>
  <c r="O8189" i="1"/>
  <c r="K8190" i="1"/>
  <c r="L8190" i="1"/>
  <c r="M8190" i="1"/>
  <c r="N8190" i="1"/>
  <c r="O8190" i="1"/>
  <c r="K8191" i="1"/>
  <c r="L8191" i="1"/>
  <c r="M8191" i="1"/>
  <c r="N8191" i="1"/>
  <c r="O8191" i="1"/>
  <c r="K8192" i="1"/>
  <c r="L8192" i="1"/>
  <c r="M8192" i="1"/>
  <c r="N8192" i="1"/>
  <c r="O8192" i="1"/>
  <c r="K8194" i="1"/>
  <c r="L8194" i="1"/>
  <c r="M8194" i="1"/>
  <c r="N8194" i="1"/>
  <c r="O8194" i="1"/>
  <c r="K8195" i="1"/>
  <c r="L8195" i="1"/>
  <c r="M8195" i="1"/>
  <c r="N8195" i="1"/>
  <c r="O8195" i="1"/>
  <c r="K8196" i="1"/>
  <c r="L8196" i="1"/>
  <c r="M8196" i="1"/>
  <c r="N8196" i="1"/>
  <c r="O8196" i="1"/>
  <c r="K8197" i="1"/>
  <c r="L8197" i="1"/>
  <c r="M8197" i="1"/>
  <c r="N8197" i="1"/>
  <c r="O8197" i="1"/>
  <c r="K8198" i="1"/>
  <c r="L8198" i="1"/>
  <c r="M8198" i="1"/>
  <c r="N8198" i="1"/>
  <c r="O8198" i="1"/>
  <c r="K8200" i="1"/>
  <c r="L8200" i="1"/>
  <c r="M8200" i="1"/>
  <c r="N8200" i="1"/>
  <c r="O8200" i="1"/>
  <c r="K8201" i="1"/>
  <c r="L8201" i="1"/>
  <c r="M8201" i="1"/>
  <c r="N8201" i="1"/>
  <c r="O8201" i="1"/>
  <c r="K8202" i="1"/>
  <c r="L8202" i="1"/>
  <c r="M8202" i="1"/>
  <c r="N8202" i="1"/>
  <c r="O8202" i="1"/>
  <c r="K8203" i="1"/>
  <c r="L8203" i="1"/>
  <c r="M8203" i="1"/>
  <c r="N8203" i="1"/>
  <c r="O8203" i="1"/>
  <c r="K8204" i="1"/>
  <c r="L8204" i="1"/>
  <c r="M8204" i="1"/>
  <c r="N8204" i="1"/>
  <c r="O8204" i="1"/>
  <c r="K8205" i="1"/>
  <c r="L8205" i="1"/>
  <c r="M8205" i="1"/>
  <c r="N8205" i="1"/>
  <c r="O8205" i="1"/>
  <c r="K8206" i="1"/>
  <c r="L8206" i="1"/>
  <c r="M8206" i="1"/>
  <c r="N8206" i="1"/>
  <c r="O8206" i="1"/>
  <c r="K8207" i="1"/>
  <c r="L8207" i="1"/>
  <c r="M8207" i="1"/>
  <c r="N8207" i="1"/>
  <c r="O8207" i="1"/>
  <c r="K8209" i="1"/>
  <c r="L8209" i="1"/>
  <c r="M8209" i="1"/>
  <c r="N8209" i="1"/>
  <c r="O8209" i="1"/>
  <c r="K8210" i="1"/>
  <c r="L8210" i="1"/>
  <c r="M8210" i="1"/>
  <c r="N8210" i="1"/>
  <c r="O8210" i="1"/>
  <c r="K8211" i="1"/>
  <c r="L8211" i="1"/>
  <c r="M8211" i="1"/>
  <c r="N8211" i="1"/>
  <c r="O8211" i="1"/>
  <c r="K8212" i="1"/>
  <c r="L8212" i="1"/>
  <c r="M8212" i="1"/>
  <c r="N8212" i="1"/>
  <c r="O8212" i="1"/>
  <c r="K8213" i="1"/>
  <c r="L8213" i="1"/>
  <c r="M8213" i="1"/>
  <c r="N8213" i="1"/>
  <c r="O8213" i="1"/>
  <c r="K8217" i="1"/>
  <c r="L8217" i="1"/>
  <c r="M8217" i="1"/>
  <c r="N8217" i="1"/>
  <c r="O8217" i="1"/>
  <c r="K8218" i="1"/>
  <c r="L8218" i="1"/>
  <c r="M8218" i="1"/>
  <c r="N8218" i="1"/>
  <c r="O8218" i="1"/>
  <c r="K8219" i="1"/>
  <c r="L8219" i="1"/>
  <c r="M8219" i="1"/>
  <c r="N8219" i="1"/>
  <c r="O8219" i="1"/>
  <c r="K8220" i="1"/>
  <c r="L8220" i="1"/>
  <c r="M8220" i="1"/>
  <c r="N8220" i="1"/>
  <c r="O8220" i="1"/>
  <c r="K8221" i="1"/>
  <c r="L8221" i="1"/>
  <c r="M8221" i="1"/>
  <c r="N8221" i="1"/>
  <c r="O8221" i="1"/>
  <c r="K8222" i="1"/>
  <c r="L8222" i="1"/>
  <c r="M8222" i="1"/>
  <c r="N8222" i="1"/>
  <c r="O8222" i="1"/>
  <c r="K8223" i="1"/>
  <c r="L8223" i="1"/>
  <c r="M8223" i="1"/>
  <c r="N8223" i="1"/>
  <c r="O8223" i="1"/>
  <c r="K8224" i="1"/>
  <c r="L8224" i="1"/>
  <c r="M8224" i="1"/>
  <c r="N8224" i="1"/>
  <c r="O8224" i="1"/>
  <c r="K8225" i="1"/>
  <c r="L8225" i="1"/>
  <c r="M8225" i="1"/>
  <c r="N8225" i="1"/>
  <c r="O8225" i="1"/>
  <c r="K8226" i="1"/>
  <c r="L8226" i="1"/>
  <c r="M8226" i="1"/>
  <c r="N8226" i="1"/>
  <c r="O8226" i="1"/>
  <c r="K8227" i="1"/>
  <c r="L8227" i="1"/>
  <c r="M8227" i="1"/>
  <c r="N8227" i="1"/>
  <c r="O8227" i="1"/>
  <c r="K8228" i="1"/>
  <c r="L8228" i="1"/>
  <c r="M8228" i="1"/>
  <c r="N8228" i="1"/>
  <c r="O8228" i="1"/>
  <c r="K8229" i="1"/>
  <c r="L8229" i="1"/>
  <c r="M8229" i="1"/>
  <c r="N8229" i="1"/>
  <c r="O8229" i="1"/>
  <c r="K8230" i="1"/>
  <c r="L8230" i="1"/>
  <c r="M8230" i="1"/>
  <c r="N8230" i="1"/>
  <c r="O8230" i="1"/>
  <c r="K8231" i="1"/>
  <c r="L8231" i="1"/>
  <c r="M8231" i="1"/>
  <c r="N8231" i="1"/>
  <c r="O8231" i="1"/>
  <c r="K8232" i="1"/>
  <c r="L8232" i="1"/>
  <c r="M8232" i="1"/>
  <c r="N8232" i="1"/>
  <c r="O8232" i="1"/>
  <c r="K8233" i="1"/>
  <c r="L8233" i="1"/>
  <c r="M8233" i="1"/>
  <c r="N8233" i="1"/>
  <c r="O8233" i="1"/>
  <c r="K8234" i="1"/>
  <c r="L8234" i="1"/>
  <c r="M8234" i="1"/>
  <c r="N8234" i="1"/>
  <c r="O8234" i="1"/>
  <c r="K8235" i="1"/>
  <c r="L8235" i="1"/>
  <c r="M8235" i="1"/>
  <c r="N8235" i="1"/>
  <c r="O8235" i="1"/>
  <c r="K8236" i="1"/>
  <c r="L8236" i="1"/>
  <c r="M8236" i="1"/>
  <c r="N8236" i="1"/>
  <c r="O8236" i="1"/>
  <c r="K8239" i="1"/>
  <c r="L8239" i="1"/>
  <c r="M8239" i="1"/>
  <c r="N8239" i="1"/>
  <c r="O8239" i="1"/>
  <c r="K8240" i="1"/>
  <c r="L8240" i="1"/>
  <c r="M8240" i="1"/>
  <c r="N8240" i="1"/>
  <c r="O8240" i="1"/>
  <c r="K8241" i="1"/>
  <c r="L8241" i="1"/>
  <c r="M8241" i="1"/>
  <c r="N8241" i="1"/>
  <c r="O8241" i="1"/>
  <c r="K8244" i="1"/>
  <c r="L8244" i="1"/>
  <c r="M8244" i="1"/>
  <c r="N8244" i="1"/>
  <c r="O8244" i="1"/>
  <c r="K8245" i="1"/>
  <c r="L8245" i="1"/>
  <c r="M8245" i="1"/>
  <c r="N8245" i="1"/>
  <c r="O8245" i="1"/>
  <c r="K8246" i="1"/>
  <c r="L8246" i="1"/>
  <c r="M8246" i="1"/>
  <c r="N8246" i="1"/>
  <c r="O8246" i="1"/>
  <c r="K8247" i="1"/>
  <c r="L8247" i="1"/>
  <c r="M8247" i="1"/>
  <c r="N8247" i="1"/>
  <c r="O8247" i="1"/>
  <c r="K8248" i="1"/>
  <c r="L8248" i="1"/>
  <c r="M8248" i="1"/>
  <c r="N8248" i="1"/>
  <c r="O8248" i="1"/>
  <c r="K8249" i="1"/>
  <c r="L8249" i="1"/>
  <c r="M8249" i="1"/>
  <c r="N8249" i="1"/>
  <c r="O8249" i="1"/>
  <c r="K8250" i="1"/>
  <c r="L8250" i="1"/>
  <c r="M8250" i="1"/>
  <c r="N8250" i="1"/>
  <c r="O8250" i="1"/>
  <c r="K8251" i="1"/>
  <c r="L8251" i="1"/>
  <c r="M8251" i="1"/>
  <c r="N8251" i="1"/>
  <c r="O8251" i="1"/>
  <c r="K8252" i="1"/>
  <c r="L8252" i="1"/>
  <c r="M8252" i="1"/>
  <c r="N8252" i="1"/>
  <c r="O8252" i="1"/>
  <c r="K8253" i="1"/>
  <c r="L8253" i="1"/>
  <c r="M8253" i="1"/>
  <c r="N8253" i="1"/>
  <c r="O8253" i="1"/>
  <c r="K8254" i="1"/>
  <c r="L8254" i="1"/>
  <c r="M8254" i="1"/>
  <c r="N8254" i="1"/>
  <c r="O8254" i="1"/>
  <c r="K8255" i="1"/>
  <c r="L8255" i="1"/>
  <c r="M8255" i="1"/>
  <c r="N8255" i="1"/>
  <c r="O8255" i="1"/>
  <c r="K8256" i="1"/>
  <c r="L8256" i="1"/>
  <c r="M8256" i="1"/>
  <c r="N8256" i="1"/>
  <c r="O8256" i="1"/>
  <c r="K8257" i="1"/>
  <c r="L8257" i="1"/>
  <c r="M8257" i="1"/>
  <c r="N8257" i="1"/>
  <c r="O8257" i="1"/>
  <c r="K8260" i="1"/>
  <c r="L8260" i="1"/>
  <c r="M8260" i="1"/>
  <c r="N8260" i="1"/>
  <c r="O8260" i="1"/>
  <c r="K8262" i="1"/>
  <c r="L8262" i="1"/>
  <c r="M8262" i="1"/>
  <c r="N8262" i="1"/>
  <c r="O8262" i="1"/>
  <c r="K8263" i="1"/>
  <c r="L8263" i="1"/>
  <c r="M8263" i="1"/>
  <c r="N8263" i="1"/>
  <c r="O8263" i="1"/>
  <c r="K8264" i="1"/>
  <c r="L8264" i="1"/>
  <c r="M8264" i="1"/>
  <c r="N8264" i="1"/>
  <c r="O8264" i="1"/>
  <c r="K8265" i="1"/>
  <c r="L8265" i="1"/>
  <c r="M8265" i="1"/>
  <c r="N8265" i="1"/>
  <c r="O8265" i="1"/>
  <c r="K8266" i="1"/>
  <c r="L8266" i="1"/>
  <c r="M8266" i="1"/>
  <c r="N8266" i="1"/>
  <c r="O8266" i="1"/>
  <c r="K8267" i="1"/>
  <c r="L8267" i="1"/>
  <c r="M8267" i="1"/>
  <c r="N8267" i="1"/>
  <c r="O8267" i="1"/>
  <c r="K8269" i="1"/>
  <c r="L8269" i="1"/>
  <c r="M8269" i="1"/>
  <c r="N8269" i="1"/>
  <c r="O8269" i="1"/>
  <c r="K8270" i="1"/>
  <c r="L8270" i="1"/>
  <c r="M8270" i="1"/>
  <c r="N8270" i="1"/>
  <c r="O8270" i="1"/>
  <c r="K8273" i="1"/>
  <c r="L8273" i="1"/>
  <c r="M8273" i="1"/>
  <c r="N8273" i="1"/>
  <c r="O8273" i="1"/>
  <c r="K8274" i="1"/>
  <c r="L8274" i="1"/>
  <c r="M8274" i="1"/>
  <c r="N8274" i="1"/>
  <c r="O8274" i="1"/>
  <c r="K8275" i="1"/>
  <c r="L8275" i="1"/>
  <c r="M8275" i="1"/>
  <c r="N8275" i="1"/>
  <c r="O8275" i="1"/>
  <c r="K8276" i="1"/>
  <c r="L8276" i="1"/>
  <c r="M8276" i="1"/>
  <c r="N8276" i="1"/>
  <c r="O8276" i="1"/>
  <c r="K8278" i="1"/>
  <c r="L8278" i="1"/>
  <c r="M8278" i="1"/>
  <c r="N8278" i="1"/>
  <c r="O8278" i="1"/>
  <c r="K8279" i="1"/>
  <c r="L8279" i="1"/>
  <c r="M8279" i="1"/>
  <c r="N8279" i="1"/>
  <c r="O8279" i="1"/>
  <c r="K8280" i="1"/>
  <c r="L8280" i="1"/>
  <c r="M8280" i="1"/>
  <c r="N8280" i="1"/>
  <c r="O8280" i="1"/>
  <c r="K8281" i="1"/>
  <c r="L8281" i="1"/>
  <c r="M8281" i="1"/>
  <c r="N8281" i="1"/>
  <c r="O8281" i="1"/>
  <c r="K8282" i="1"/>
  <c r="L8282" i="1"/>
  <c r="M8282" i="1"/>
  <c r="N8282" i="1"/>
  <c r="O8282" i="1"/>
  <c r="K8284" i="1"/>
  <c r="L8284" i="1"/>
  <c r="M8284" i="1"/>
  <c r="N8284" i="1"/>
  <c r="O8284" i="1"/>
  <c r="K8285" i="1"/>
  <c r="L8285" i="1"/>
  <c r="M8285" i="1"/>
  <c r="N8285" i="1"/>
  <c r="O8285" i="1"/>
  <c r="K8286" i="1"/>
  <c r="L8286" i="1"/>
  <c r="M8286" i="1"/>
  <c r="N8286" i="1"/>
  <c r="O8286" i="1"/>
  <c r="K8288" i="1"/>
  <c r="L8288" i="1"/>
  <c r="M8288" i="1"/>
  <c r="N8288" i="1"/>
  <c r="O8288" i="1"/>
  <c r="K8290" i="1"/>
  <c r="L8290" i="1"/>
  <c r="M8290" i="1"/>
  <c r="N8290" i="1"/>
  <c r="O8290" i="1"/>
  <c r="K8291" i="1"/>
  <c r="L8291" i="1"/>
  <c r="M8291" i="1"/>
  <c r="N8291" i="1"/>
  <c r="O8291" i="1"/>
  <c r="K8293" i="1"/>
  <c r="L8293" i="1"/>
  <c r="M8293" i="1"/>
  <c r="N8293" i="1"/>
  <c r="O8293" i="1"/>
  <c r="K8294" i="1"/>
  <c r="L8294" i="1"/>
  <c r="M8294" i="1"/>
  <c r="N8294" i="1"/>
  <c r="O8294" i="1"/>
  <c r="K8295" i="1"/>
  <c r="L8295" i="1"/>
  <c r="M8295" i="1"/>
  <c r="N8295" i="1"/>
  <c r="O8295" i="1"/>
  <c r="K8296" i="1"/>
  <c r="L8296" i="1"/>
  <c r="M8296" i="1"/>
  <c r="N8296" i="1"/>
  <c r="O8296" i="1"/>
  <c r="K8297" i="1"/>
  <c r="L8297" i="1"/>
  <c r="M8297" i="1"/>
  <c r="N8297" i="1"/>
  <c r="O8297" i="1"/>
  <c r="K8299" i="1"/>
  <c r="L8299" i="1"/>
  <c r="M8299" i="1"/>
  <c r="N8299" i="1"/>
  <c r="O8299" i="1"/>
  <c r="K8300" i="1"/>
  <c r="L8300" i="1"/>
  <c r="M8300" i="1"/>
  <c r="N8300" i="1"/>
  <c r="O8300" i="1"/>
  <c r="K8301" i="1"/>
  <c r="L8301" i="1"/>
  <c r="M8301" i="1"/>
  <c r="N8301" i="1"/>
  <c r="O8301" i="1"/>
  <c r="K8302" i="1"/>
  <c r="L8302" i="1"/>
  <c r="M8302" i="1"/>
  <c r="N8302" i="1"/>
  <c r="O8302" i="1"/>
  <c r="K8303" i="1"/>
  <c r="L8303" i="1"/>
  <c r="M8303" i="1"/>
  <c r="N8303" i="1"/>
  <c r="O8303" i="1"/>
  <c r="K8304" i="1"/>
  <c r="L8304" i="1"/>
  <c r="M8304" i="1"/>
  <c r="N8304" i="1"/>
  <c r="O8304" i="1"/>
  <c r="K8305" i="1"/>
  <c r="L8305" i="1"/>
  <c r="M8305" i="1"/>
  <c r="N8305" i="1"/>
  <c r="O8305" i="1"/>
  <c r="K8306" i="1"/>
  <c r="L8306" i="1"/>
  <c r="M8306" i="1"/>
  <c r="N8306" i="1"/>
  <c r="O8306" i="1"/>
  <c r="K8308" i="1"/>
  <c r="L8308" i="1"/>
  <c r="M8308" i="1"/>
  <c r="N8308" i="1"/>
  <c r="O8308" i="1"/>
  <c r="K8309" i="1"/>
  <c r="L8309" i="1"/>
  <c r="M8309" i="1"/>
  <c r="N8309" i="1"/>
  <c r="O8309" i="1"/>
  <c r="K8310" i="1"/>
  <c r="L8310" i="1"/>
  <c r="M8310" i="1"/>
  <c r="N8310" i="1"/>
  <c r="O8310" i="1"/>
  <c r="K8311" i="1"/>
  <c r="L8311" i="1"/>
  <c r="M8311" i="1"/>
  <c r="N8311" i="1"/>
  <c r="O8311" i="1"/>
  <c r="K8313" i="1"/>
  <c r="L8313" i="1"/>
  <c r="M8313" i="1"/>
  <c r="N8313" i="1"/>
  <c r="O8313" i="1"/>
  <c r="K8314" i="1"/>
  <c r="L8314" i="1"/>
  <c r="M8314" i="1"/>
  <c r="N8314" i="1"/>
  <c r="O8314" i="1"/>
  <c r="K8316" i="1"/>
  <c r="L8316" i="1"/>
  <c r="M8316" i="1"/>
  <c r="N8316" i="1"/>
  <c r="O8316" i="1"/>
  <c r="K8317" i="1"/>
  <c r="L8317" i="1"/>
  <c r="M8317" i="1"/>
  <c r="N8317" i="1"/>
  <c r="O8317" i="1"/>
  <c r="K8318" i="1"/>
  <c r="L8318" i="1"/>
  <c r="M8318" i="1"/>
  <c r="N8318" i="1"/>
  <c r="O8318" i="1"/>
  <c r="K8319" i="1"/>
  <c r="L8319" i="1"/>
  <c r="M8319" i="1"/>
  <c r="N8319" i="1"/>
  <c r="O8319" i="1"/>
  <c r="K8320" i="1"/>
  <c r="L8320" i="1"/>
  <c r="M8320" i="1"/>
  <c r="N8320" i="1"/>
  <c r="O8320" i="1"/>
  <c r="K8321" i="1"/>
  <c r="L8321" i="1"/>
  <c r="M8321" i="1"/>
  <c r="N8321" i="1"/>
  <c r="O8321" i="1"/>
  <c r="K8322" i="1"/>
  <c r="L8322" i="1"/>
  <c r="M8322" i="1"/>
  <c r="N8322" i="1"/>
  <c r="O8322" i="1"/>
  <c r="K8323" i="1"/>
  <c r="L8323" i="1"/>
  <c r="M8323" i="1"/>
  <c r="N8323" i="1"/>
  <c r="O8323" i="1"/>
  <c r="K8325" i="1"/>
  <c r="L8325" i="1"/>
  <c r="M8325" i="1"/>
  <c r="N8325" i="1"/>
  <c r="O8325" i="1"/>
  <c r="K8326" i="1"/>
  <c r="L8326" i="1"/>
  <c r="M8326" i="1"/>
  <c r="N8326" i="1"/>
  <c r="O8326" i="1"/>
  <c r="K8328" i="1"/>
  <c r="L8328" i="1"/>
  <c r="M8328" i="1"/>
  <c r="N8328" i="1"/>
  <c r="O8328" i="1"/>
  <c r="K8329" i="1"/>
  <c r="L8329" i="1"/>
  <c r="M8329" i="1"/>
  <c r="N8329" i="1"/>
  <c r="O8329" i="1"/>
  <c r="K8333" i="1"/>
  <c r="L8333" i="1"/>
  <c r="M8333" i="1"/>
  <c r="N8333" i="1"/>
  <c r="O8333" i="1"/>
  <c r="K8334" i="1"/>
  <c r="L8334" i="1"/>
  <c r="M8334" i="1"/>
  <c r="N8334" i="1"/>
  <c r="O8334" i="1"/>
  <c r="K8335" i="1"/>
  <c r="L8335" i="1"/>
  <c r="M8335" i="1"/>
  <c r="N8335" i="1"/>
  <c r="O8335" i="1"/>
  <c r="K8336" i="1"/>
  <c r="L8336" i="1"/>
  <c r="M8336" i="1"/>
  <c r="N8336" i="1"/>
  <c r="O8336" i="1"/>
  <c r="K8337" i="1"/>
  <c r="L8337" i="1"/>
  <c r="M8337" i="1"/>
  <c r="N8337" i="1"/>
  <c r="O8337" i="1"/>
  <c r="K8338" i="1"/>
  <c r="L8338" i="1"/>
  <c r="M8338" i="1"/>
  <c r="N8338" i="1"/>
  <c r="O8338" i="1"/>
  <c r="K8339" i="1"/>
  <c r="L8339" i="1"/>
  <c r="M8339" i="1"/>
  <c r="N8339" i="1"/>
  <c r="O8339" i="1"/>
  <c r="K8340" i="1"/>
  <c r="L8340" i="1"/>
  <c r="M8340" i="1"/>
  <c r="N8340" i="1"/>
  <c r="O8340" i="1"/>
  <c r="K8341" i="1"/>
  <c r="L8341" i="1"/>
  <c r="M8341" i="1"/>
  <c r="N8341" i="1"/>
  <c r="O8341" i="1"/>
  <c r="K8343" i="1"/>
  <c r="L8343" i="1"/>
  <c r="M8343" i="1"/>
  <c r="N8343" i="1"/>
  <c r="O8343" i="1"/>
  <c r="K8344" i="1"/>
  <c r="L8344" i="1"/>
  <c r="M8344" i="1"/>
  <c r="N8344" i="1"/>
  <c r="O8344" i="1"/>
  <c r="K8345" i="1"/>
  <c r="L8345" i="1"/>
  <c r="M8345" i="1"/>
  <c r="N8345" i="1"/>
  <c r="O8345" i="1"/>
  <c r="K8346" i="1"/>
  <c r="L8346" i="1"/>
  <c r="M8346" i="1"/>
  <c r="N8346" i="1"/>
  <c r="O8346" i="1"/>
  <c r="K8347" i="1"/>
  <c r="L8347" i="1"/>
  <c r="M8347" i="1"/>
  <c r="N8347" i="1"/>
  <c r="O8347" i="1"/>
  <c r="K8348" i="1"/>
  <c r="L8348" i="1"/>
  <c r="M8348" i="1"/>
  <c r="N8348" i="1"/>
  <c r="O8348" i="1"/>
  <c r="K8349" i="1"/>
  <c r="L8349" i="1"/>
  <c r="M8349" i="1"/>
  <c r="N8349" i="1"/>
  <c r="O8349" i="1"/>
  <c r="K8350" i="1"/>
  <c r="L8350" i="1"/>
  <c r="M8350" i="1"/>
  <c r="N8350" i="1"/>
  <c r="O8350" i="1"/>
  <c r="K8351" i="1"/>
  <c r="L8351" i="1"/>
  <c r="M8351" i="1"/>
  <c r="N8351" i="1"/>
  <c r="O8351" i="1"/>
  <c r="K8353" i="1"/>
  <c r="L8353" i="1"/>
  <c r="M8353" i="1"/>
  <c r="N8353" i="1"/>
  <c r="O8353" i="1"/>
  <c r="K8354" i="1"/>
  <c r="L8354" i="1"/>
  <c r="M8354" i="1"/>
  <c r="N8354" i="1"/>
  <c r="O8354" i="1"/>
  <c r="K8355" i="1"/>
  <c r="L8355" i="1"/>
  <c r="M8355" i="1"/>
  <c r="N8355" i="1"/>
  <c r="O8355" i="1"/>
  <c r="K8356" i="1"/>
  <c r="L8356" i="1"/>
  <c r="M8356" i="1"/>
  <c r="N8356" i="1"/>
  <c r="O8356" i="1"/>
  <c r="K8357" i="1"/>
  <c r="L8357" i="1"/>
  <c r="M8357" i="1"/>
  <c r="N8357" i="1"/>
  <c r="O8357" i="1"/>
  <c r="K8358" i="1"/>
  <c r="L8358" i="1"/>
  <c r="M8358" i="1"/>
  <c r="N8358" i="1"/>
  <c r="O8358" i="1"/>
  <c r="K8359" i="1"/>
  <c r="L8359" i="1"/>
  <c r="M8359" i="1"/>
  <c r="N8359" i="1"/>
  <c r="O8359" i="1"/>
  <c r="K8360" i="1"/>
  <c r="L8360" i="1"/>
  <c r="M8360" i="1"/>
  <c r="N8360" i="1"/>
  <c r="O8360" i="1"/>
  <c r="K8361" i="1"/>
  <c r="L8361" i="1"/>
  <c r="M8361" i="1"/>
  <c r="N8361" i="1"/>
  <c r="O8361" i="1"/>
  <c r="K8363" i="1"/>
  <c r="L8363" i="1"/>
  <c r="M8363" i="1"/>
  <c r="N8363" i="1"/>
  <c r="O8363" i="1"/>
  <c r="K8364" i="1"/>
  <c r="L8364" i="1"/>
  <c r="M8364" i="1"/>
  <c r="N8364" i="1"/>
  <c r="O8364" i="1"/>
  <c r="K8365" i="1"/>
  <c r="L8365" i="1"/>
  <c r="M8365" i="1"/>
  <c r="N8365" i="1"/>
  <c r="O8365" i="1"/>
  <c r="K8366" i="1"/>
  <c r="L8366" i="1"/>
  <c r="M8366" i="1"/>
  <c r="N8366" i="1"/>
  <c r="O8366" i="1"/>
  <c r="K8367" i="1"/>
  <c r="L8367" i="1"/>
  <c r="M8367" i="1"/>
  <c r="N8367" i="1"/>
  <c r="O8367" i="1"/>
  <c r="K8368" i="1"/>
  <c r="L8368" i="1"/>
  <c r="M8368" i="1"/>
  <c r="N8368" i="1"/>
  <c r="O8368" i="1"/>
  <c r="K8369" i="1"/>
  <c r="L8369" i="1"/>
  <c r="M8369" i="1"/>
  <c r="N8369" i="1"/>
  <c r="O8369" i="1"/>
  <c r="K8370" i="1"/>
  <c r="L8370" i="1"/>
  <c r="M8370" i="1"/>
  <c r="N8370" i="1"/>
  <c r="O8370" i="1"/>
  <c r="K8371" i="1"/>
  <c r="L8371" i="1"/>
  <c r="M8371" i="1"/>
  <c r="N8371" i="1"/>
  <c r="O8371" i="1"/>
  <c r="K8374" i="1"/>
  <c r="L8374" i="1"/>
  <c r="M8374" i="1"/>
  <c r="N8374" i="1"/>
  <c r="O8374" i="1"/>
  <c r="K8375" i="1"/>
  <c r="L8375" i="1"/>
  <c r="M8375" i="1"/>
  <c r="N8375" i="1"/>
  <c r="O8375" i="1"/>
  <c r="K8376" i="1"/>
  <c r="L8376" i="1"/>
  <c r="M8376" i="1"/>
  <c r="N8376" i="1"/>
  <c r="O8376" i="1"/>
  <c r="K8377" i="1"/>
  <c r="L8377" i="1"/>
  <c r="M8377" i="1"/>
  <c r="N8377" i="1"/>
  <c r="O8377" i="1"/>
  <c r="K8378" i="1"/>
  <c r="L8378" i="1"/>
  <c r="M8378" i="1"/>
  <c r="N8378" i="1"/>
  <c r="O8378" i="1"/>
  <c r="K8379" i="1"/>
  <c r="L8379" i="1"/>
  <c r="M8379" i="1"/>
  <c r="N8379" i="1"/>
  <c r="O8379" i="1"/>
  <c r="K8380" i="1"/>
  <c r="L8380" i="1"/>
  <c r="M8380" i="1"/>
  <c r="N8380" i="1"/>
  <c r="O8380" i="1"/>
  <c r="K8381" i="1"/>
  <c r="L8381" i="1"/>
  <c r="M8381" i="1"/>
  <c r="N8381" i="1"/>
  <c r="O8381" i="1"/>
  <c r="P6877" i="1" l="1"/>
  <c r="P6852" i="1"/>
  <c r="Q6852" i="1" s="1"/>
  <c r="P6721" i="1"/>
  <c r="P6710" i="1"/>
  <c r="P6704" i="1"/>
  <c r="P6573" i="1"/>
  <c r="Q6573" i="1" s="1"/>
  <c r="P6545" i="1"/>
  <c r="P6517" i="1"/>
  <c r="Q6517" i="1" s="1"/>
  <c r="P6419" i="1"/>
  <c r="Q6419" i="1" s="1"/>
  <c r="P6308" i="1"/>
  <c r="Q6308" i="1" s="1"/>
  <c r="P6239" i="1"/>
  <c r="P6196" i="1"/>
  <c r="P6100" i="1"/>
  <c r="P5030" i="1"/>
  <c r="Q5030" i="1" s="1"/>
  <c r="P3326" i="1"/>
  <c r="Q3326" i="1" s="1"/>
  <c r="P3324" i="1"/>
  <c r="Q3324" i="1" s="1"/>
  <c r="P3322" i="1"/>
  <c r="Q3322" i="1" s="1"/>
  <c r="P3319" i="1"/>
  <c r="Q3319" i="1" s="1"/>
  <c r="P3315" i="1"/>
  <c r="Q3315" i="1" s="1"/>
  <c r="P3313" i="1"/>
  <c r="Q3313" i="1" s="1"/>
  <c r="P3308" i="1"/>
  <c r="Q3308" i="1" s="1"/>
  <c r="P3306" i="1"/>
  <c r="Q3306" i="1" s="1"/>
  <c r="P3303" i="1"/>
  <c r="Q3303" i="1" s="1"/>
  <c r="P3301" i="1"/>
  <c r="Q3301" i="1" s="1"/>
  <c r="P3298" i="1"/>
  <c r="Q3298" i="1" s="1"/>
  <c r="P3276" i="1"/>
  <c r="Q3276" i="1" s="1"/>
  <c r="P3273" i="1"/>
  <c r="Q3273" i="1" s="1"/>
  <c r="P3271" i="1"/>
  <c r="Q3271" i="1" s="1"/>
  <c r="P3269" i="1"/>
  <c r="Q3269" i="1" s="1"/>
  <c r="P3267" i="1"/>
  <c r="Q3267" i="1" s="1"/>
  <c r="P3264" i="1"/>
  <c r="Q3264" i="1" s="1"/>
  <c r="P3262" i="1"/>
  <c r="Q3262" i="1" s="1"/>
  <c r="P3260" i="1"/>
  <c r="Q3260" i="1" s="1"/>
  <c r="P3257" i="1"/>
  <c r="Q3257" i="1" s="1"/>
  <c r="P3255" i="1"/>
  <c r="Q3255" i="1" s="1"/>
  <c r="P3238" i="1"/>
  <c r="P3197" i="1"/>
  <c r="Q3197" i="1" s="1"/>
  <c r="P3195" i="1"/>
  <c r="Q3195" i="1" s="1"/>
  <c r="P3181" i="1"/>
  <c r="Q3181" i="1" s="1"/>
  <c r="P2916" i="1"/>
  <c r="P2708" i="1"/>
  <c r="P2609" i="1"/>
  <c r="Q2609" i="1" s="1"/>
  <c r="P2577" i="1"/>
  <c r="P2403" i="1"/>
  <c r="Q2403" i="1" s="1"/>
  <c r="P2373" i="1"/>
  <c r="Q2373" i="1" s="1"/>
  <c r="P2371" i="1"/>
  <c r="Q2371" i="1" s="1"/>
  <c r="P2367" i="1"/>
  <c r="Q2367" i="1" s="1"/>
  <c r="P2365" i="1"/>
  <c r="Q2365" i="1" s="1"/>
  <c r="P2363" i="1"/>
  <c r="Q2363" i="1" s="1"/>
  <c r="P2361" i="1"/>
  <c r="Q2361" i="1" s="1"/>
  <c r="P2359" i="1"/>
  <c r="Q2359" i="1" s="1"/>
  <c r="P2355" i="1"/>
  <c r="Q2355" i="1" s="1"/>
  <c r="P2353" i="1"/>
  <c r="Q2353" i="1" s="1"/>
  <c r="P2350" i="1"/>
  <c r="Q2350" i="1" s="1"/>
  <c r="P2348" i="1"/>
  <c r="Q2348" i="1" s="1"/>
  <c r="P2345" i="1"/>
  <c r="Q2345" i="1" s="1"/>
  <c r="P2343" i="1"/>
  <c r="Q2343" i="1" s="1"/>
  <c r="P2340" i="1"/>
  <c r="Q2340" i="1" s="1"/>
  <c r="P2338" i="1"/>
  <c r="Q2338" i="1" s="1"/>
  <c r="P2336" i="1"/>
  <c r="Q2336" i="1" s="1"/>
  <c r="P2334" i="1"/>
  <c r="Q2334" i="1" s="1"/>
  <c r="P2109" i="1"/>
  <c r="Q2109" i="1" s="1"/>
  <c r="P2107" i="1"/>
  <c r="Q2107" i="1" s="1"/>
  <c r="P2105" i="1"/>
  <c r="Q2105" i="1" s="1"/>
  <c r="P2103" i="1"/>
  <c r="Q2103" i="1" s="1"/>
  <c r="P2101" i="1"/>
  <c r="Q2101" i="1" s="1"/>
  <c r="P2099" i="1"/>
  <c r="Q2099" i="1" s="1"/>
  <c r="P2096" i="1"/>
  <c r="Q2096" i="1" s="1"/>
  <c r="P2094" i="1"/>
  <c r="Q2094" i="1" s="1"/>
  <c r="P2091" i="1"/>
  <c r="Q2091" i="1" s="1"/>
  <c r="P2089" i="1"/>
  <c r="Q2089" i="1" s="1"/>
  <c r="P2087" i="1"/>
  <c r="Q2087" i="1" s="1"/>
  <c r="P2085" i="1"/>
  <c r="Q2085" i="1" s="1"/>
  <c r="P2083" i="1"/>
  <c r="Q2083" i="1" s="1"/>
  <c r="P2081" i="1"/>
  <c r="Q2081" i="1" s="1"/>
  <c r="P2078" i="1"/>
  <c r="Q2078" i="1" s="1"/>
  <c r="P2076" i="1"/>
  <c r="Q2076" i="1" s="1"/>
  <c r="P2074" i="1"/>
  <c r="Q2074" i="1" s="1"/>
  <c r="P2072" i="1"/>
  <c r="Q2072" i="1" s="1"/>
  <c r="P2070" i="1"/>
  <c r="Q2070" i="1" s="1"/>
  <c r="P2068" i="1"/>
  <c r="Q2068" i="1" s="1"/>
  <c r="P2066" i="1"/>
  <c r="Q2066" i="1" s="1"/>
  <c r="P2064" i="1"/>
  <c r="Q2064" i="1" s="1"/>
  <c r="P2062" i="1"/>
  <c r="Q2062" i="1" s="1"/>
  <c r="P2059" i="1"/>
  <c r="Q2059" i="1" s="1"/>
  <c r="P2057" i="1"/>
  <c r="Q2057" i="1" s="1"/>
  <c r="P2055" i="1"/>
  <c r="Q2055" i="1" s="1"/>
  <c r="P2053" i="1"/>
  <c r="Q2053" i="1" s="1"/>
  <c r="P2051" i="1"/>
  <c r="Q2051" i="1" s="1"/>
  <c r="P2049" i="1"/>
  <c r="Q2049" i="1" s="1"/>
  <c r="P2047" i="1"/>
  <c r="Q2047" i="1" s="1"/>
  <c r="P2044" i="1"/>
  <c r="Q2044" i="1" s="1"/>
  <c r="P2042" i="1"/>
  <c r="Q2042" i="1" s="1"/>
  <c r="P2040" i="1"/>
  <c r="Q2040" i="1" s="1"/>
  <c r="P2038" i="1"/>
  <c r="Q2038" i="1" s="1"/>
  <c r="P2035" i="1"/>
  <c r="Q2035" i="1" s="1"/>
  <c r="R2035" i="1" s="1"/>
  <c r="P2033" i="1"/>
  <c r="Q2033" i="1" s="1"/>
  <c r="R2033" i="1" s="1"/>
  <c r="P2031" i="1"/>
  <c r="Q2031" i="1" s="1"/>
  <c r="P2029" i="1"/>
  <c r="Q2029" i="1" s="1"/>
  <c r="R2029" i="1" s="1"/>
  <c r="P2027" i="1"/>
  <c r="Q2027" i="1" s="1"/>
  <c r="R2027" i="1" s="1"/>
  <c r="P2024" i="1"/>
  <c r="Q2024" i="1" s="1"/>
  <c r="R2024" i="1" s="1"/>
  <c r="P2022" i="1"/>
  <c r="Q2022" i="1" s="1"/>
  <c r="R2022" i="1" s="1"/>
  <c r="P2020" i="1"/>
  <c r="Q2020" i="1" s="1"/>
  <c r="R2020" i="1" s="1"/>
  <c r="P2017" i="1"/>
  <c r="Q2017" i="1" s="1"/>
  <c r="R2017" i="1" s="1"/>
  <c r="P2015" i="1"/>
  <c r="Q2015" i="1" s="1"/>
  <c r="R2015" i="1" s="1"/>
  <c r="P2013" i="1"/>
  <c r="Q2013" i="1" s="1"/>
  <c r="P2011" i="1"/>
  <c r="Q2011" i="1" s="1"/>
  <c r="P2009" i="1"/>
  <c r="Q2009" i="1" s="1"/>
  <c r="P2006" i="1"/>
  <c r="Q2006" i="1" s="1"/>
  <c r="P2003" i="1"/>
  <c r="Q2003" i="1" s="1"/>
  <c r="R2003" i="1" s="1"/>
  <c r="P2001" i="1"/>
  <c r="Q2001" i="1" s="1"/>
  <c r="P1999" i="1"/>
  <c r="Q1999" i="1" s="1"/>
  <c r="R1999" i="1" s="1"/>
  <c r="P1997" i="1"/>
  <c r="Q1997" i="1" s="1"/>
  <c r="R1997" i="1" s="1"/>
  <c r="P1995" i="1"/>
  <c r="Q1995" i="1" s="1"/>
  <c r="P1992" i="1"/>
  <c r="Q1992" i="1" s="1"/>
  <c r="P1990" i="1"/>
  <c r="Q1990" i="1" s="1"/>
  <c r="P1988" i="1"/>
  <c r="Q1988" i="1" s="1"/>
  <c r="R1988" i="1" s="1"/>
  <c r="P1986" i="1"/>
  <c r="Q1986" i="1" s="1"/>
  <c r="R1986" i="1" s="1"/>
  <c r="P1984" i="1"/>
  <c r="Q1984" i="1" s="1"/>
  <c r="R1984" i="1" s="1"/>
  <c r="P1982" i="1"/>
  <c r="Q1982" i="1" s="1"/>
  <c r="R1982" i="1" s="1"/>
  <c r="P1980" i="1"/>
  <c r="Q1980" i="1" s="1"/>
  <c r="P1977" i="1"/>
  <c r="Q1977" i="1" s="1"/>
  <c r="P1975" i="1"/>
  <c r="Q1975" i="1" s="1"/>
  <c r="P1973" i="1"/>
  <c r="Q1973" i="1" s="1"/>
  <c r="P1971" i="1"/>
  <c r="Q1971" i="1" s="1"/>
  <c r="P1969" i="1"/>
  <c r="Q1969" i="1" s="1"/>
  <c r="R1969" i="1" s="1"/>
  <c r="P1967" i="1"/>
  <c r="Q1967" i="1" s="1"/>
  <c r="R1967" i="1" s="1"/>
  <c r="P1964" i="1"/>
  <c r="Q1964" i="1" s="1"/>
  <c r="R1964" i="1" s="1"/>
  <c r="P1962" i="1"/>
  <c r="Q1962" i="1" s="1"/>
  <c r="P1960" i="1"/>
  <c r="Q1960" i="1" s="1"/>
  <c r="P1958" i="1"/>
  <c r="Q1958" i="1" s="1"/>
  <c r="R1958" i="1" s="1"/>
  <c r="P1956" i="1"/>
  <c r="Q1956" i="1" s="1"/>
  <c r="R1956" i="1" s="1"/>
  <c r="P1954" i="1"/>
  <c r="Q1954" i="1" s="1"/>
  <c r="P1952" i="1"/>
  <c r="Q1952" i="1" s="1"/>
  <c r="P1950" i="1"/>
  <c r="Q1950" i="1" s="1"/>
  <c r="R1950" i="1" s="1"/>
  <c r="P1943" i="1"/>
  <c r="Q1943" i="1" s="1"/>
  <c r="P1941" i="1"/>
  <c r="Q1941" i="1" s="1"/>
  <c r="P1939" i="1"/>
  <c r="Q1939" i="1" s="1"/>
  <c r="P1937" i="1"/>
  <c r="Q1937" i="1" s="1"/>
  <c r="P1935" i="1"/>
  <c r="Q1935" i="1" s="1"/>
  <c r="P1931" i="1"/>
  <c r="Q1931" i="1" s="1"/>
  <c r="P1929" i="1"/>
  <c r="Q1929" i="1" s="1"/>
  <c r="P1927" i="1"/>
  <c r="Q1927" i="1" s="1"/>
  <c r="P1925" i="1"/>
  <c r="Q1925" i="1" s="1"/>
  <c r="P1923" i="1"/>
  <c r="Q1923" i="1" s="1"/>
  <c r="P1921" i="1"/>
  <c r="Q1921" i="1" s="1"/>
  <c r="P1919" i="1"/>
  <c r="Q1919" i="1" s="1"/>
  <c r="P1916" i="1"/>
  <c r="Q1916" i="1" s="1"/>
  <c r="P1914" i="1"/>
  <c r="Q1914" i="1" s="1"/>
  <c r="P1912" i="1"/>
  <c r="Q1912" i="1" s="1"/>
  <c r="P1910" i="1"/>
  <c r="Q1910" i="1" s="1"/>
  <c r="P1907" i="1"/>
  <c r="Q1907" i="1" s="1"/>
  <c r="P1905" i="1"/>
  <c r="Q1905" i="1" s="1"/>
  <c r="P1903" i="1"/>
  <c r="Q1903" i="1" s="1"/>
  <c r="P1901" i="1"/>
  <c r="Q1901" i="1" s="1"/>
  <c r="P1899" i="1"/>
  <c r="Q1899" i="1" s="1"/>
  <c r="P1897" i="1"/>
  <c r="Q1897" i="1" s="1"/>
  <c r="P1895" i="1"/>
  <c r="Q1895" i="1" s="1"/>
  <c r="P1892" i="1"/>
  <c r="Q1892" i="1" s="1"/>
  <c r="P1890" i="1"/>
  <c r="Q1890" i="1" s="1"/>
  <c r="P1888" i="1"/>
  <c r="Q1888" i="1" s="1"/>
  <c r="P1886" i="1"/>
  <c r="Q1886" i="1" s="1"/>
  <c r="P1884" i="1"/>
  <c r="Q1884" i="1" s="1"/>
  <c r="P1882" i="1"/>
  <c r="Q1882" i="1" s="1"/>
  <c r="P1879" i="1"/>
  <c r="Q1879" i="1" s="1"/>
  <c r="P1877" i="1"/>
  <c r="Q1877" i="1" s="1"/>
  <c r="P1875" i="1"/>
  <c r="Q1875" i="1" s="1"/>
  <c r="P1873" i="1"/>
  <c r="Q1873" i="1" s="1"/>
  <c r="P1871" i="1"/>
  <c r="Q1871" i="1" s="1"/>
  <c r="P1869" i="1"/>
  <c r="Q1869" i="1" s="1"/>
  <c r="P1867" i="1"/>
  <c r="Q1867" i="1" s="1"/>
  <c r="P1865" i="1"/>
  <c r="Q1865" i="1" s="1"/>
  <c r="R1865" i="1" s="1"/>
  <c r="R1858" i="1" s="1"/>
  <c r="R1857" i="1" s="1"/>
  <c r="P1863" i="1"/>
  <c r="Q1863" i="1" s="1"/>
  <c r="P1861" i="1"/>
  <c r="Q1861" i="1" s="1"/>
  <c r="P1859" i="1"/>
  <c r="Q1859" i="1" s="1"/>
  <c r="P1855" i="1"/>
  <c r="Q1855" i="1" s="1"/>
  <c r="P1853" i="1"/>
  <c r="Q1853" i="1" s="1"/>
  <c r="P1851" i="1"/>
  <c r="Q1851" i="1" s="1"/>
  <c r="P1847" i="1"/>
  <c r="Q1847" i="1" s="1"/>
  <c r="P1845" i="1"/>
  <c r="Q1845" i="1" s="1"/>
  <c r="P1843" i="1"/>
  <c r="Q1843" i="1" s="1"/>
  <c r="P1840" i="1"/>
  <c r="Q1840" i="1" s="1"/>
  <c r="P1838" i="1"/>
  <c r="Q1838" i="1" s="1"/>
  <c r="P1836" i="1"/>
  <c r="Q1836" i="1" s="1"/>
  <c r="P1832" i="1"/>
  <c r="Q1832" i="1" s="1"/>
  <c r="P1829" i="1"/>
  <c r="Q1829" i="1" s="1"/>
  <c r="P1827" i="1"/>
  <c r="Q1827" i="1" s="1"/>
  <c r="P1825" i="1"/>
  <c r="Q1825" i="1" s="1"/>
  <c r="P1820" i="1"/>
  <c r="Q1820" i="1" s="1"/>
  <c r="P1818" i="1"/>
  <c r="Q1818" i="1" s="1"/>
  <c r="P1816" i="1"/>
  <c r="Q1816" i="1" s="1"/>
  <c r="P1814" i="1"/>
  <c r="Q1814" i="1" s="1"/>
  <c r="P1812" i="1"/>
  <c r="Q1812" i="1" s="1"/>
  <c r="P1808" i="1"/>
  <c r="Q1808" i="1" s="1"/>
  <c r="P1806" i="1"/>
  <c r="Q1806" i="1" s="1"/>
  <c r="P1803" i="1"/>
  <c r="Q1803" i="1" s="1"/>
  <c r="P1801" i="1"/>
  <c r="Q1801" i="1" s="1"/>
  <c r="P1798" i="1"/>
  <c r="Q1798" i="1" s="1"/>
  <c r="P1796" i="1"/>
  <c r="Q1796" i="1" s="1"/>
  <c r="P1793" i="1"/>
  <c r="Q1793" i="1" s="1"/>
  <c r="P1791" i="1"/>
  <c r="Q1791" i="1" s="1"/>
  <c r="P1788" i="1"/>
  <c r="Q1788" i="1" s="1"/>
  <c r="P1786" i="1"/>
  <c r="Q1786" i="1" s="1"/>
  <c r="P1783" i="1"/>
  <c r="Q1783" i="1" s="1"/>
  <c r="P1781" i="1"/>
  <c r="Q1781" i="1" s="1"/>
  <c r="P1778" i="1"/>
  <c r="Q1778" i="1" s="1"/>
  <c r="P1776" i="1"/>
  <c r="Q1776" i="1" s="1"/>
  <c r="P1773" i="1"/>
  <c r="Q1773" i="1" s="1"/>
  <c r="P1771" i="1"/>
  <c r="Q1771" i="1" s="1"/>
  <c r="P1768" i="1"/>
  <c r="Q1768" i="1" s="1"/>
  <c r="P1766" i="1"/>
  <c r="Q1766" i="1" s="1"/>
  <c r="P1763" i="1"/>
  <c r="Q1763" i="1" s="1"/>
  <c r="P1761" i="1"/>
  <c r="Q1761" i="1" s="1"/>
  <c r="P1758" i="1"/>
  <c r="Q1758" i="1" s="1"/>
  <c r="P1756" i="1"/>
  <c r="Q1756" i="1" s="1"/>
  <c r="P1753" i="1"/>
  <c r="Q1753" i="1" s="1"/>
  <c r="P1749" i="1"/>
  <c r="Q1749" i="1" s="1"/>
  <c r="P1747" i="1"/>
  <c r="Q1747" i="1" s="1"/>
  <c r="P1745" i="1"/>
  <c r="Q1745" i="1" s="1"/>
  <c r="P1743" i="1"/>
  <c r="Q1743" i="1" s="1"/>
  <c r="P1740" i="1"/>
  <c r="Q1740" i="1" s="1"/>
  <c r="P1738" i="1"/>
  <c r="Q1738" i="1" s="1"/>
  <c r="P1736" i="1"/>
  <c r="Q1736" i="1" s="1"/>
  <c r="P1734" i="1"/>
  <c r="Q1734" i="1" s="1"/>
  <c r="P1731" i="1"/>
  <c r="Q1731" i="1" s="1"/>
  <c r="P1729" i="1"/>
  <c r="Q1729" i="1" s="1"/>
  <c r="P1727" i="1"/>
  <c r="Q1727" i="1" s="1"/>
  <c r="P1725" i="1"/>
  <c r="Q1725" i="1" s="1"/>
  <c r="P1722" i="1"/>
  <c r="Q1722" i="1" s="1"/>
  <c r="P1720" i="1"/>
  <c r="Q1720" i="1" s="1"/>
  <c r="P1718" i="1"/>
  <c r="Q1718" i="1" s="1"/>
  <c r="P1716" i="1"/>
  <c r="Q1716" i="1" s="1"/>
  <c r="P1714" i="1"/>
  <c r="Q1714" i="1" s="1"/>
  <c r="P1711" i="1"/>
  <c r="Q1711" i="1" s="1"/>
  <c r="P1709" i="1"/>
  <c r="Q1709" i="1" s="1"/>
  <c r="P1707" i="1"/>
  <c r="Q1707" i="1" s="1"/>
  <c r="P1705" i="1"/>
  <c r="Q1705" i="1" s="1"/>
  <c r="P7434" i="1"/>
  <c r="Q7434" i="1" s="1"/>
  <c r="P7376" i="1"/>
  <c r="Q7376" i="1" s="1"/>
  <c r="P7326" i="1"/>
  <c r="Q7326" i="1" s="1"/>
  <c r="P7243" i="1"/>
  <c r="Q7243" i="1" s="1"/>
  <c r="P6943" i="1"/>
  <c r="Q6943" i="1" s="1"/>
  <c r="P6627" i="1"/>
  <c r="Q6627" i="1" s="1"/>
  <c r="P6588" i="1"/>
  <c r="Q6588" i="1" s="1"/>
  <c r="P6532" i="1"/>
  <c r="Q6532" i="1" s="1"/>
  <c r="P6294" i="1"/>
  <c r="Q6294" i="1" s="1"/>
  <c r="P6211" i="1"/>
  <c r="Q6211" i="1" s="1"/>
  <c r="P6175" i="1"/>
  <c r="P5842" i="1"/>
  <c r="P3665" i="1"/>
  <c r="P3325" i="1"/>
  <c r="Q3325" i="1" s="1"/>
  <c r="P3323" i="1"/>
  <c r="Q3323" i="1" s="1"/>
  <c r="P3321" i="1"/>
  <c r="Q3321" i="1" s="1"/>
  <c r="P3318" i="1"/>
  <c r="Q3318" i="1" s="1"/>
  <c r="P3314" i="1"/>
  <c r="Q3314" i="1" s="1"/>
  <c r="P3312" i="1"/>
  <c r="Q3312" i="1" s="1"/>
  <c r="P3307" i="1"/>
  <c r="Q3307" i="1" s="1"/>
  <c r="P3305" i="1"/>
  <c r="Q3305" i="1" s="1"/>
  <c r="P3302" i="1"/>
  <c r="Q3302" i="1" s="1"/>
  <c r="P3300" i="1"/>
  <c r="Q3300" i="1" s="1"/>
  <c r="P3297" i="1"/>
  <c r="Q3297" i="1" s="1"/>
  <c r="P3274" i="1"/>
  <c r="Q3274" i="1" s="1"/>
  <c r="P3272" i="1"/>
  <c r="Q3272" i="1" s="1"/>
  <c r="P3270" i="1"/>
  <c r="Q3270" i="1" s="1"/>
  <c r="P3268" i="1"/>
  <c r="Q3268" i="1" s="1"/>
  <c r="P3265" i="1"/>
  <c r="Q3265" i="1" s="1"/>
  <c r="P3263" i="1"/>
  <c r="Q3263" i="1" s="1"/>
  <c r="P3261" i="1"/>
  <c r="Q3261" i="1" s="1"/>
  <c r="P3259" i="1"/>
  <c r="Q3259" i="1" s="1"/>
  <c r="P3256" i="1"/>
  <c r="Q3256" i="1" s="1"/>
  <c r="P3254" i="1"/>
  <c r="Q3254" i="1" s="1"/>
  <c r="P3196" i="1"/>
  <c r="Q3196" i="1" s="1"/>
  <c r="P3182" i="1"/>
  <c r="Q3182" i="1" s="1"/>
  <c r="P3180" i="1"/>
  <c r="Q3180" i="1" s="1"/>
  <c r="P1701" i="1"/>
  <c r="Q1701" i="1" s="1"/>
  <c r="P1699" i="1"/>
  <c r="Q1699" i="1" s="1"/>
  <c r="P1697" i="1"/>
  <c r="Q1697" i="1" s="1"/>
  <c r="P1695" i="1"/>
  <c r="Q1695" i="1" s="1"/>
  <c r="P1693" i="1"/>
  <c r="Q1693" i="1" s="1"/>
  <c r="P1691" i="1"/>
  <c r="Q1691" i="1" s="1"/>
  <c r="P1686" i="1"/>
  <c r="Q1686" i="1" s="1"/>
  <c r="P1684" i="1"/>
  <c r="Q1684" i="1" s="1"/>
  <c r="P1682" i="1"/>
  <c r="Q1682" i="1" s="1"/>
  <c r="P1680" i="1"/>
  <c r="Q1680" i="1" s="1"/>
  <c r="P1678" i="1"/>
  <c r="Q1678" i="1" s="1"/>
  <c r="P1676" i="1"/>
  <c r="Q1676" i="1" s="1"/>
  <c r="P1674" i="1"/>
  <c r="Q1674" i="1" s="1"/>
  <c r="P1672" i="1"/>
  <c r="Q1672" i="1" s="1"/>
  <c r="P1670" i="1"/>
  <c r="Q1670" i="1" s="1"/>
  <c r="P1666" i="1"/>
  <c r="Q1666" i="1" s="1"/>
  <c r="P1664" i="1"/>
  <c r="Q1664" i="1" s="1"/>
  <c r="P1661" i="1"/>
  <c r="Q1661" i="1" s="1"/>
  <c r="P1659" i="1"/>
  <c r="Q1659" i="1" s="1"/>
  <c r="P1657" i="1"/>
  <c r="Q1657" i="1" s="1"/>
  <c r="P1653" i="1"/>
  <c r="Q1653" i="1" s="1"/>
  <c r="P1651" i="1"/>
  <c r="Q1651" i="1" s="1"/>
  <c r="P1649" i="1"/>
  <c r="Q1649" i="1" s="1"/>
  <c r="P1647" i="1"/>
  <c r="Q1647" i="1" s="1"/>
  <c r="P1645" i="1"/>
  <c r="Q1645" i="1" s="1"/>
  <c r="P1642" i="1"/>
  <c r="Q1642" i="1" s="1"/>
  <c r="P1640" i="1"/>
  <c r="Q1640" i="1" s="1"/>
  <c r="P1638" i="1"/>
  <c r="Q1638" i="1" s="1"/>
  <c r="P1636" i="1"/>
  <c r="Q1636" i="1" s="1"/>
  <c r="P1634" i="1"/>
  <c r="Q1634" i="1" s="1"/>
  <c r="P1632" i="1"/>
  <c r="Q1632" i="1" s="1"/>
  <c r="P1630" i="1"/>
  <c r="Q1630" i="1" s="1"/>
  <c r="P1625" i="1"/>
  <c r="Q1625" i="1" s="1"/>
  <c r="R1625" i="1" s="1"/>
  <c r="P1623" i="1"/>
  <c r="Q1623" i="1" s="1"/>
  <c r="R1623" i="1" s="1"/>
  <c r="P1620" i="1"/>
  <c r="Q1620" i="1" s="1"/>
  <c r="P1617" i="1"/>
  <c r="Q1617" i="1" s="1"/>
  <c r="P1613" i="1"/>
  <c r="Q1613" i="1" s="1"/>
  <c r="P1611" i="1"/>
  <c r="Q1611" i="1" s="1"/>
  <c r="P1609" i="1"/>
  <c r="Q1609" i="1" s="1"/>
  <c r="P1607" i="1"/>
  <c r="Q1607" i="1" s="1"/>
  <c r="P1605" i="1"/>
  <c r="Q1605" i="1" s="1"/>
  <c r="P1603" i="1"/>
  <c r="Q1603" i="1" s="1"/>
  <c r="P1600" i="1"/>
  <c r="Q1600" i="1" s="1"/>
  <c r="P1598" i="1"/>
  <c r="Q1598" i="1" s="1"/>
  <c r="R1598" i="1" s="1"/>
  <c r="P1596" i="1"/>
  <c r="Q1596" i="1" s="1"/>
  <c r="R1596" i="1" s="1"/>
  <c r="P1594" i="1"/>
  <c r="Q1594" i="1" s="1"/>
  <c r="P1592" i="1"/>
  <c r="Q1592" i="1" s="1"/>
  <c r="P1588" i="1"/>
  <c r="Q1588" i="1" s="1"/>
  <c r="P1586" i="1"/>
  <c r="Q1586" i="1" s="1"/>
  <c r="P1584" i="1"/>
  <c r="Q1584" i="1" s="1"/>
  <c r="P1581" i="1"/>
  <c r="Q1581" i="1" s="1"/>
  <c r="P1579" i="1"/>
  <c r="Q1579" i="1" s="1"/>
  <c r="P1577" i="1"/>
  <c r="Q1577" i="1" s="1"/>
  <c r="P1574" i="1"/>
  <c r="Q1574" i="1" s="1"/>
  <c r="P1572" i="1"/>
  <c r="Q1572" i="1" s="1"/>
  <c r="P1570" i="1"/>
  <c r="Q1570" i="1" s="1"/>
  <c r="P1568" i="1"/>
  <c r="Q1568" i="1" s="1"/>
  <c r="P1566" i="1"/>
  <c r="Q1566" i="1" s="1"/>
  <c r="P1563" i="1"/>
  <c r="Q1563" i="1" s="1"/>
  <c r="P1561" i="1"/>
  <c r="Q1561" i="1" s="1"/>
  <c r="P1559" i="1"/>
  <c r="Q1559" i="1" s="1"/>
  <c r="P1557" i="1"/>
  <c r="Q1557" i="1" s="1"/>
  <c r="P1555" i="1"/>
  <c r="Q1555" i="1" s="1"/>
  <c r="P1553" i="1"/>
  <c r="Q1553" i="1" s="1"/>
  <c r="P1551" i="1"/>
  <c r="Q1551" i="1" s="1"/>
  <c r="R1551" i="1" s="1"/>
  <c r="P1549" i="1"/>
  <c r="Q1549" i="1" s="1"/>
  <c r="R1549" i="1" s="1"/>
  <c r="P1544" i="1"/>
  <c r="Q1544" i="1" s="1"/>
  <c r="P1542" i="1"/>
  <c r="Q1542" i="1" s="1"/>
  <c r="P1540" i="1"/>
  <c r="Q1540" i="1" s="1"/>
  <c r="P1538" i="1"/>
  <c r="Q1538" i="1" s="1"/>
  <c r="P1536" i="1"/>
  <c r="Q1536" i="1" s="1"/>
  <c r="P1534" i="1"/>
  <c r="Q1534" i="1" s="1"/>
  <c r="P1532" i="1"/>
  <c r="Q1532" i="1" s="1"/>
  <c r="R1532" i="1" s="1"/>
  <c r="R1529" i="1" s="1"/>
  <c r="P1530" i="1"/>
  <c r="Q1530" i="1" s="1"/>
  <c r="P1527" i="1"/>
  <c r="Q1527" i="1" s="1"/>
  <c r="P1525" i="1"/>
  <c r="Q1525" i="1" s="1"/>
  <c r="P1523" i="1"/>
  <c r="Q1523" i="1" s="1"/>
  <c r="P1521" i="1"/>
  <c r="Q1521" i="1" s="1"/>
  <c r="P1519" i="1"/>
  <c r="Q1519" i="1" s="1"/>
  <c r="P1517" i="1"/>
  <c r="Q1517" i="1" s="1"/>
  <c r="R1517" i="1" s="1"/>
  <c r="P1515" i="1"/>
  <c r="Q1515" i="1" s="1"/>
  <c r="R1515" i="1" s="1"/>
  <c r="P1512" i="1"/>
  <c r="Q1512" i="1" s="1"/>
  <c r="P1510" i="1"/>
  <c r="Q1510" i="1" s="1"/>
  <c r="P1508" i="1"/>
  <c r="Q1508" i="1" s="1"/>
  <c r="P1506" i="1"/>
  <c r="Q1506" i="1" s="1"/>
  <c r="P1502" i="1"/>
  <c r="Q1502" i="1" s="1"/>
  <c r="P1500" i="1"/>
  <c r="Q1500" i="1" s="1"/>
  <c r="P1498" i="1"/>
  <c r="Q1498" i="1" s="1"/>
  <c r="P1496" i="1"/>
  <c r="Q1496" i="1" s="1"/>
  <c r="P1494" i="1"/>
  <c r="Q1494" i="1" s="1"/>
  <c r="P1492" i="1"/>
  <c r="Q1492" i="1" s="1"/>
  <c r="P1489" i="1"/>
  <c r="Q1489" i="1" s="1"/>
  <c r="P1487" i="1"/>
  <c r="Q1487" i="1" s="1"/>
  <c r="P1484" i="1"/>
  <c r="Q1484" i="1" s="1"/>
  <c r="P1482" i="1"/>
  <c r="Q1482" i="1" s="1"/>
  <c r="P1480" i="1"/>
  <c r="Q1480" i="1" s="1"/>
  <c r="P1478" i="1"/>
  <c r="Q1478" i="1" s="1"/>
  <c r="P1476" i="1"/>
  <c r="Q1476" i="1" s="1"/>
  <c r="P1474" i="1"/>
  <c r="Q1474" i="1" s="1"/>
  <c r="P1472" i="1"/>
  <c r="Q1472" i="1" s="1"/>
  <c r="P1469" i="1"/>
  <c r="Q1469" i="1" s="1"/>
  <c r="P1467" i="1"/>
  <c r="Q1467" i="1" s="1"/>
  <c r="P1465" i="1"/>
  <c r="Q1465" i="1" s="1"/>
  <c r="P1463" i="1"/>
  <c r="Q1463" i="1" s="1"/>
  <c r="P1461" i="1"/>
  <c r="Q1461" i="1" s="1"/>
  <c r="P1459" i="1"/>
  <c r="Q1459" i="1" s="1"/>
  <c r="P1457" i="1"/>
  <c r="Q1457" i="1" s="1"/>
  <c r="P1455" i="1"/>
  <c r="Q1455" i="1" s="1"/>
  <c r="P1453" i="1"/>
  <c r="Q1453" i="1" s="1"/>
  <c r="P1451" i="1"/>
  <c r="Q1451" i="1" s="1"/>
  <c r="P1448" i="1"/>
  <c r="Q1448" i="1" s="1"/>
  <c r="R1448" i="1" s="1"/>
  <c r="R1429" i="1" s="1"/>
  <c r="P1446" i="1"/>
  <c r="Q1446" i="1" s="1"/>
  <c r="P1444" i="1"/>
  <c r="Q1444" i="1" s="1"/>
  <c r="P1442" i="1"/>
  <c r="Q1442" i="1" s="1"/>
  <c r="P1440" i="1"/>
  <c r="Q1440" i="1" s="1"/>
  <c r="P1438" i="1"/>
  <c r="Q1438" i="1" s="1"/>
  <c r="P1435" i="1"/>
  <c r="Q1435" i="1" s="1"/>
  <c r="P1433" i="1"/>
  <c r="Q1433" i="1" s="1"/>
  <c r="P1431" i="1"/>
  <c r="Q1431" i="1" s="1"/>
  <c r="P1427" i="1"/>
  <c r="Q1427" i="1" s="1"/>
  <c r="P1424" i="1"/>
  <c r="Q1424" i="1" s="1"/>
  <c r="R1424" i="1" s="1"/>
  <c r="P1422" i="1"/>
  <c r="Q1422" i="1" s="1"/>
  <c r="R1422" i="1" s="1"/>
  <c r="P1419" i="1"/>
  <c r="Q1419" i="1" s="1"/>
  <c r="R1419" i="1" s="1"/>
  <c r="P1417" i="1"/>
  <c r="Q1417" i="1" s="1"/>
  <c r="R1417" i="1" s="1"/>
  <c r="P1415" i="1"/>
  <c r="Q1415" i="1" s="1"/>
  <c r="R1415" i="1" s="1"/>
  <c r="P1413" i="1"/>
  <c r="Q1413" i="1" s="1"/>
  <c r="R1413" i="1" s="1"/>
  <c r="P1411" i="1"/>
  <c r="Q1411" i="1" s="1"/>
  <c r="R1411" i="1" s="1"/>
  <c r="P1409" i="1"/>
  <c r="Q1409" i="1" s="1"/>
  <c r="R1409" i="1" s="1"/>
  <c r="P1407" i="1"/>
  <c r="Q1407" i="1" s="1"/>
  <c r="P1405" i="1"/>
  <c r="Q1405" i="1" s="1"/>
  <c r="P1403" i="1"/>
  <c r="Q1403" i="1" s="1"/>
  <c r="P1401" i="1"/>
  <c r="Q1401" i="1" s="1"/>
  <c r="P1399" i="1"/>
  <c r="Q1399" i="1" s="1"/>
  <c r="P1396" i="1"/>
  <c r="Q1396" i="1" s="1"/>
  <c r="P1394" i="1"/>
  <c r="Q1394" i="1" s="1"/>
  <c r="R1394" i="1" s="1"/>
  <c r="P1392" i="1"/>
  <c r="Q1392" i="1" s="1"/>
  <c r="R1392" i="1" s="1"/>
  <c r="P1390" i="1"/>
  <c r="Q1390" i="1" s="1"/>
  <c r="R1390" i="1" s="1"/>
  <c r="P1388" i="1"/>
  <c r="Q1388" i="1" s="1"/>
  <c r="R1388" i="1" s="1"/>
  <c r="P1386" i="1"/>
  <c r="Q1386" i="1" s="1"/>
  <c r="R1386" i="1" s="1"/>
  <c r="P1384" i="1"/>
  <c r="Q1384" i="1" s="1"/>
  <c r="P1382" i="1"/>
  <c r="Q1382" i="1" s="1"/>
  <c r="P1380" i="1"/>
  <c r="Q1380" i="1" s="1"/>
  <c r="P1159" i="1"/>
  <c r="P979" i="1"/>
  <c r="Q979" i="1" s="1"/>
  <c r="P976" i="1"/>
  <c r="Q976" i="1" s="1"/>
  <c r="P974" i="1"/>
  <c r="Q974" i="1" s="1"/>
  <c r="P972" i="1"/>
  <c r="Q972" i="1" s="1"/>
  <c r="P970" i="1"/>
  <c r="Q970" i="1" s="1"/>
  <c r="P968" i="1"/>
  <c r="Q968" i="1" s="1"/>
  <c r="P966" i="1"/>
  <c r="Q966" i="1" s="1"/>
  <c r="P964" i="1"/>
  <c r="Q964" i="1" s="1"/>
  <c r="P962" i="1"/>
  <c r="Q962" i="1" s="1"/>
  <c r="P960" i="1"/>
  <c r="Q960" i="1" s="1"/>
  <c r="P958" i="1"/>
  <c r="Q958" i="1" s="1"/>
  <c r="R958" i="1" s="1"/>
  <c r="P956" i="1"/>
  <c r="Q956" i="1" s="1"/>
  <c r="P954" i="1"/>
  <c r="Q954" i="1" s="1"/>
  <c r="P952" i="1"/>
  <c r="Q952" i="1" s="1"/>
  <c r="P950" i="1"/>
  <c r="Q950" i="1" s="1"/>
  <c r="P947" i="1"/>
  <c r="Q947" i="1" s="1"/>
  <c r="P945" i="1"/>
  <c r="Q945" i="1" s="1"/>
  <c r="P943" i="1"/>
  <c r="Q943" i="1" s="1"/>
  <c r="P941" i="1"/>
  <c r="Q941" i="1" s="1"/>
  <c r="P939" i="1"/>
  <c r="Q939" i="1" s="1"/>
  <c r="P937" i="1"/>
  <c r="Q937" i="1" s="1"/>
  <c r="P935" i="1"/>
  <c r="Q935" i="1" s="1"/>
  <c r="R935" i="1" s="1"/>
  <c r="P933" i="1"/>
  <c r="Q933" i="1" s="1"/>
  <c r="P931" i="1"/>
  <c r="Q931" i="1" s="1"/>
  <c r="P929" i="1"/>
  <c r="Q929" i="1" s="1"/>
  <c r="P927" i="1"/>
  <c r="Q927" i="1" s="1"/>
  <c r="P925" i="1"/>
  <c r="Q925" i="1" s="1"/>
  <c r="P2872" i="1"/>
  <c r="P2792" i="1"/>
  <c r="P2653" i="1"/>
  <c r="P2540" i="1"/>
  <c r="P2476" i="1"/>
  <c r="Q2476" i="1" s="1"/>
  <c r="P2372" i="1"/>
  <c r="Q2372" i="1" s="1"/>
  <c r="P2370" i="1"/>
  <c r="Q2370" i="1" s="1"/>
  <c r="P2366" i="1"/>
  <c r="Q2366" i="1" s="1"/>
  <c r="P2364" i="1"/>
  <c r="Q2364" i="1" s="1"/>
  <c r="P2362" i="1"/>
  <c r="Q2362" i="1" s="1"/>
  <c r="P2360" i="1"/>
  <c r="Q2360" i="1" s="1"/>
  <c r="P2358" i="1"/>
  <c r="Q2358" i="1" s="1"/>
  <c r="P2354" i="1"/>
  <c r="Q2354" i="1" s="1"/>
  <c r="P2352" i="1"/>
  <c r="Q2352" i="1" s="1"/>
  <c r="P2349" i="1"/>
  <c r="Q2349" i="1" s="1"/>
  <c r="P2347" i="1"/>
  <c r="Q2347" i="1" s="1"/>
  <c r="P2344" i="1"/>
  <c r="Q2344" i="1" s="1"/>
  <c r="P2342" i="1"/>
  <c r="Q2342" i="1" s="1"/>
  <c r="P2339" i="1"/>
  <c r="Q2339" i="1" s="1"/>
  <c r="P2337" i="1"/>
  <c r="Q2337" i="1" s="1"/>
  <c r="P923" i="1"/>
  <c r="Q923" i="1" s="1"/>
  <c r="P921" i="1"/>
  <c r="Q921" i="1" s="1"/>
  <c r="P919" i="1"/>
  <c r="Q919" i="1" s="1"/>
  <c r="P917" i="1"/>
  <c r="Q917" i="1" s="1"/>
  <c r="R917" i="1" s="1"/>
  <c r="P915" i="1"/>
  <c r="Q915" i="1" s="1"/>
  <c r="R915" i="1" s="1"/>
  <c r="P913" i="1"/>
  <c r="Q913" i="1" s="1"/>
  <c r="R913" i="1" s="1"/>
  <c r="P911" i="1"/>
  <c r="Q911" i="1" s="1"/>
  <c r="R911" i="1" s="1"/>
  <c r="P909" i="1"/>
  <c r="Q909" i="1" s="1"/>
  <c r="P907" i="1"/>
  <c r="Q907" i="1" s="1"/>
  <c r="P905" i="1"/>
  <c r="Q905" i="1" s="1"/>
  <c r="P903" i="1"/>
  <c r="Q903" i="1" s="1"/>
  <c r="P901" i="1"/>
  <c r="Q901" i="1" s="1"/>
  <c r="P898" i="1"/>
  <c r="Q898" i="1" s="1"/>
  <c r="P896" i="1"/>
  <c r="Q896" i="1" s="1"/>
  <c r="P894" i="1"/>
  <c r="Q894" i="1" s="1"/>
  <c r="P892" i="1"/>
  <c r="Q892" i="1" s="1"/>
  <c r="P890" i="1"/>
  <c r="Q890" i="1" s="1"/>
  <c r="P888" i="1"/>
  <c r="Q888" i="1" s="1"/>
  <c r="P886" i="1"/>
  <c r="Q886" i="1" s="1"/>
  <c r="P884" i="1"/>
  <c r="Q884" i="1" s="1"/>
  <c r="P882" i="1"/>
  <c r="Q882" i="1" s="1"/>
  <c r="R882" i="1" s="1"/>
  <c r="P880" i="1"/>
  <c r="Q880" i="1" s="1"/>
  <c r="R880" i="1" s="1"/>
  <c r="P874" i="1"/>
  <c r="Q874" i="1" s="1"/>
  <c r="P872" i="1"/>
  <c r="Q872" i="1" s="1"/>
  <c r="P869" i="1"/>
  <c r="Q869" i="1" s="1"/>
  <c r="P867" i="1"/>
  <c r="Q867" i="1" s="1"/>
  <c r="P865" i="1"/>
  <c r="Q865" i="1" s="1"/>
  <c r="P863" i="1"/>
  <c r="Q863" i="1" s="1"/>
  <c r="P859" i="1"/>
  <c r="Q859" i="1" s="1"/>
  <c r="P857" i="1"/>
  <c r="Q857" i="1" s="1"/>
  <c r="P854" i="1"/>
  <c r="Q854" i="1" s="1"/>
  <c r="P851" i="1"/>
  <c r="Q851" i="1" s="1"/>
  <c r="P849" i="1"/>
  <c r="Q849" i="1" s="1"/>
  <c r="P847" i="1"/>
  <c r="Q847" i="1" s="1"/>
  <c r="P845" i="1"/>
  <c r="Q845" i="1" s="1"/>
  <c r="P843" i="1"/>
  <c r="Q843" i="1" s="1"/>
  <c r="P841" i="1"/>
  <c r="Q841" i="1" s="1"/>
  <c r="P839" i="1"/>
  <c r="Q839" i="1" s="1"/>
  <c r="P837" i="1"/>
  <c r="Q837" i="1" s="1"/>
  <c r="P834" i="1"/>
  <c r="Q834" i="1" s="1"/>
  <c r="P832" i="1"/>
  <c r="Q832" i="1" s="1"/>
  <c r="P830" i="1"/>
  <c r="Q830" i="1" s="1"/>
  <c r="P828" i="1"/>
  <c r="Q828" i="1" s="1"/>
  <c r="P826" i="1"/>
  <c r="Q826" i="1" s="1"/>
  <c r="P824" i="1"/>
  <c r="Q824" i="1" s="1"/>
  <c r="P822" i="1"/>
  <c r="Q822" i="1" s="1"/>
  <c r="P817" i="1"/>
  <c r="Q817" i="1" s="1"/>
  <c r="P815" i="1"/>
  <c r="Q815" i="1" s="1"/>
  <c r="P813" i="1"/>
  <c r="Q813" i="1" s="1"/>
  <c r="P811" i="1"/>
  <c r="Q811" i="1" s="1"/>
  <c r="P809" i="1"/>
  <c r="Q809" i="1" s="1"/>
  <c r="P805" i="1"/>
  <c r="Q805" i="1" s="1"/>
  <c r="P803" i="1"/>
  <c r="Q803" i="1" s="1"/>
  <c r="P800" i="1"/>
  <c r="Q800" i="1" s="1"/>
  <c r="P798" i="1"/>
  <c r="Q798" i="1" s="1"/>
  <c r="P796" i="1"/>
  <c r="Q796" i="1" s="1"/>
  <c r="P792" i="1"/>
  <c r="Q792" i="1" s="1"/>
  <c r="P790" i="1"/>
  <c r="Q790" i="1" s="1"/>
  <c r="P788" i="1"/>
  <c r="Q788" i="1" s="1"/>
  <c r="P785" i="1"/>
  <c r="Q785" i="1" s="1"/>
  <c r="P783" i="1"/>
  <c r="Q783" i="1" s="1"/>
  <c r="P781" i="1"/>
  <c r="Q781" i="1" s="1"/>
  <c r="P779" i="1"/>
  <c r="Q779" i="1" s="1"/>
  <c r="P776" i="1"/>
  <c r="Q776" i="1" s="1"/>
  <c r="P774" i="1"/>
  <c r="Q774" i="1" s="1"/>
  <c r="P772" i="1"/>
  <c r="Q772" i="1" s="1"/>
  <c r="P770" i="1"/>
  <c r="Q770" i="1" s="1"/>
  <c r="P768" i="1"/>
  <c r="Q768" i="1" s="1"/>
  <c r="P764" i="1"/>
  <c r="Q764" i="1" s="1"/>
  <c r="P759" i="1"/>
  <c r="Q759" i="1" s="1"/>
  <c r="R759" i="1" s="1"/>
  <c r="P757" i="1"/>
  <c r="Q757" i="1" s="1"/>
  <c r="R757" i="1" s="1"/>
  <c r="P755" i="1"/>
  <c r="Q755" i="1" s="1"/>
  <c r="R755" i="1" s="1"/>
  <c r="P753" i="1"/>
  <c r="Q753" i="1" s="1"/>
  <c r="R753" i="1" s="1"/>
  <c r="P750" i="1"/>
  <c r="Q750" i="1" s="1"/>
  <c r="P748" i="1"/>
  <c r="Q748" i="1" s="1"/>
  <c r="P745" i="1"/>
  <c r="Q745" i="1" s="1"/>
  <c r="P743" i="1"/>
  <c r="Q743" i="1" s="1"/>
  <c r="P741" i="1"/>
  <c r="Q741" i="1" s="1"/>
  <c r="P737" i="1"/>
  <c r="Q737" i="1" s="1"/>
  <c r="P735" i="1"/>
  <c r="Q735" i="1" s="1"/>
  <c r="P733" i="1"/>
  <c r="Q733" i="1" s="1"/>
  <c r="P731" i="1"/>
  <c r="Q731" i="1" s="1"/>
  <c r="P729" i="1"/>
  <c r="Q729" i="1" s="1"/>
  <c r="P727" i="1"/>
  <c r="Q727" i="1" s="1"/>
  <c r="P725" i="1"/>
  <c r="Q725" i="1" s="1"/>
  <c r="P2335" i="1"/>
  <c r="Q2335" i="1" s="1"/>
  <c r="P2333" i="1"/>
  <c r="Q2333" i="1" s="1"/>
  <c r="P2285" i="1"/>
  <c r="Q2285" i="1" s="1"/>
  <c r="P2108" i="1"/>
  <c r="Q2108" i="1" s="1"/>
  <c r="P2106" i="1"/>
  <c r="Q2106" i="1" s="1"/>
  <c r="P2104" i="1"/>
  <c r="Q2104" i="1" s="1"/>
  <c r="P2102" i="1"/>
  <c r="Q2102" i="1" s="1"/>
  <c r="P2100" i="1"/>
  <c r="Q2100" i="1" s="1"/>
  <c r="P2098" i="1"/>
  <c r="Q2098" i="1" s="1"/>
  <c r="P2095" i="1"/>
  <c r="Q2095" i="1" s="1"/>
  <c r="P2093" i="1"/>
  <c r="Q2093" i="1" s="1"/>
  <c r="P2090" i="1"/>
  <c r="Q2090" i="1" s="1"/>
  <c r="P2088" i="1"/>
  <c r="Q2088" i="1" s="1"/>
  <c r="P2086" i="1"/>
  <c r="Q2086" i="1" s="1"/>
  <c r="P2084" i="1"/>
  <c r="Q2084" i="1" s="1"/>
  <c r="P2082" i="1"/>
  <c r="Q2082" i="1" s="1"/>
  <c r="P2080" i="1"/>
  <c r="Q2080" i="1" s="1"/>
  <c r="P2077" i="1"/>
  <c r="Q2077" i="1" s="1"/>
  <c r="P2075" i="1"/>
  <c r="Q2075" i="1" s="1"/>
  <c r="P2073" i="1"/>
  <c r="Q2073" i="1" s="1"/>
  <c r="P2071" i="1"/>
  <c r="Q2071" i="1" s="1"/>
  <c r="P2069" i="1"/>
  <c r="Q2069" i="1" s="1"/>
  <c r="P2067" i="1"/>
  <c r="Q2067" i="1" s="1"/>
  <c r="P2065" i="1"/>
  <c r="Q2065" i="1" s="1"/>
  <c r="P2063" i="1"/>
  <c r="Q2063" i="1" s="1"/>
  <c r="P2061" i="1"/>
  <c r="Q2061" i="1" s="1"/>
  <c r="P2058" i="1"/>
  <c r="Q2058" i="1" s="1"/>
  <c r="P2056" i="1"/>
  <c r="Q2056" i="1" s="1"/>
  <c r="P2054" i="1"/>
  <c r="Q2054" i="1" s="1"/>
  <c r="P2052" i="1"/>
  <c r="Q2052" i="1" s="1"/>
  <c r="P2050" i="1"/>
  <c r="Q2050" i="1" s="1"/>
  <c r="P2048" i="1"/>
  <c r="Q2048" i="1" s="1"/>
  <c r="P2045" i="1"/>
  <c r="Q2045" i="1" s="1"/>
  <c r="P2043" i="1"/>
  <c r="Q2043" i="1" s="1"/>
  <c r="P2041" i="1"/>
  <c r="Q2041" i="1" s="1"/>
  <c r="P2039" i="1"/>
  <c r="Q2039" i="1" s="1"/>
  <c r="P2037" i="1"/>
  <c r="Q2037" i="1" s="1"/>
  <c r="P2034" i="1"/>
  <c r="Q2034" i="1" s="1"/>
  <c r="P2032" i="1"/>
  <c r="Q2032" i="1" s="1"/>
  <c r="R2032" i="1" s="1"/>
  <c r="P2030" i="1"/>
  <c r="Q2030" i="1" s="1"/>
  <c r="R2030" i="1" s="1"/>
  <c r="P2028" i="1"/>
  <c r="Q2028" i="1" s="1"/>
  <c r="R2028" i="1" s="1"/>
  <c r="P2026" i="1"/>
  <c r="Q2026" i="1" s="1"/>
  <c r="P2023" i="1"/>
  <c r="Q2023" i="1" s="1"/>
  <c r="R2023" i="1" s="1"/>
  <c r="P2021" i="1"/>
  <c r="Q2021" i="1" s="1"/>
  <c r="P2019" i="1"/>
  <c r="Q2019" i="1" s="1"/>
  <c r="P2016" i="1"/>
  <c r="Q2016" i="1" s="1"/>
  <c r="R2016" i="1" s="1"/>
  <c r="P2014" i="1"/>
  <c r="Q2014" i="1" s="1"/>
  <c r="R2014" i="1" s="1"/>
  <c r="P2012" i="1"/>
  <c r="Q2012" i="1" s="1"/>
  <c r="P2010" i="1"/>
  <c r="Q2010" i="1" s="1"/>
  <c r="P2008" i="1"/>
  <c r="Q2008" i="1" s="1"/>
  <c r="P2005" i="1"/>
  <c r="Q2005" i="1" s="1"/>
  <c r="P2002" i="1"/>
  <c r="Q2002" i="1" s="1"/>
  <c r="P2000" i="1"/>
  <c r="Q2000" i="1" s="1"/>
  <c r="P1998" i="1"/>
  <c r="Q1998" i="1" s="1"/>
  <c r="R1998" i="1" s="1"/>
  <c r="P1996" i="1"/>
  <c r="Q1996" i="1" s="1"/>
  <c r="R1996" i="1" s="1"/>
  <c r="P1993" i="1"/>
  <c r="Q1993" i="1" s="1"/>
  <c r="R1993" i="1" s="1"/>
  <c r="P1991" i="1"/>
  <c r="Q1991" i="1" s="1"/>
  <c r="P1989" i="1"/>
  <c r="Q1989" i="1" s="1"/>
  <c r="R1989" i="1" s="1"/>
  <c r="P1987" i="1"/>
  <c r="Q1987" i="1" s="1"/>
  <c r="R1987" i="1" s="1"/>
  <c r="P1985" i="1"/>
  <c r="Q1985" i="1" s="1"/>
  <c r="R1985" i="1" s="1"/>
  <c r="P1983" i="1"/>
  <c r="Q1983" i="1" s="1"/>
  <c r="R1983" i="1" s="1"/>
  <c r="P1981" i="1"/>
  <c r="Q1981" i="1" s="1"/>
  <c r="R1981" i="1" s="1"/>
  <c r="P1978" i="1"/>
  <c r="Q1978" i="1" s="1"/>
  <c r="R1978" i="1" s="1"/>
  <c r="P1976" i="1"/>
  <c r="Q1976" i="1" s="1"/>
  <c r="R1976" i="1" s="1"/>
  <c r="P1974" i="1"/>
  <c r="Q1974" i="1" s="1"/>
  <c r="R1974" i="1" s="1"/>
  <c r="P1972" i="1"/>
  <c r="Q1972" i="1" s="1"/>
  <c r="P1970" i="1"/>
  <c r="Q1970" i="1" s="1"/>
  <c r="P1968" i="1"/>
  <c r="Q1968" i="1" s="1"/>
  <c r="P1966" i="1"/>
  <c r="Q1966" i="1" s="1"/>
  <c r="P1963" i="1"/>
  <c r="Q1963" i="1" s="1"/>
  <c r="P1961" i="1"/>
  <c r="Q1961" i="1" s="1"/>
  <c r="P1959" i="1"/>
  <c r="Q1959" i="1" s="1"/>
  <c r="R1959" i="1" s="1"/>
  <c r="P1957" i="1"/>
  <c r="Q1957" i="1" s="1"/>
  <c r="P1955" i="1"/>
  <c r="Q1955" i="1" s="1"/>
  <c r="R1955" i="1" s="1"/>
  <c r="P1953" i="1"/>
  <c r="Q1953" i="1" s="1"/>
  <c r="R1953" i="1" s="1"/>
  <c r="P1951" i="1"/>
  <c r="Q1951" i="1" s="1"/>
  <c r="R1951" i="1" s="1"/>
  <c r="P1949" i="1"/>
  <c r="Q1949" i="1" s="1"/>
  <c r="P1942" i="1"/>
  <c r="Q1942" i="1" s="1"/>
  <c r="P1940" i="1"/>
  <c r="Q1940" i="1" s="1"/>
  <c r="P1938" i="1"/>
  <c r="Q1938" i="1" s="1"/>
  <c r="P1936" i="1"/>
  <c r="Q1936" i="1" s="1"/>
  <c r="P1932" i="1"/>
  <c r="Q1932" i="1" s="1"/>
  <c r="P1930" i="1"/>
  <c r="Q1930" i="1" s="1"/>
  <c r="P1928" i="1"/>
  <c r="Q1928" i="1" s="1"/>
  <c r="P1926" i="1"/>
  <c r="Q1926" i="1" s="1"/>
  <c r="P1924" i="1"/>
  <c r="Q1924" i="1" s="1"/>
  <c r="P1922" i="1"/>
  <c r="Q1922" i="1" s="1"/>
  <c r="P1920" i="1"/>
  <c r="Q1920" i="1" s="1"/>
  <c r="P1918" i="1"/>
  <c r="Q1918" i="1" s="1"/>
  <c r="P1915" i="1"/>
  <c r="Q1915" i="1" s="1"/>
  <c r="P1913" i="1"/>
  <c r="Q1913" i="1" s="1"/>
  <c r="P1911" i="1"/>
  <c r="Q1911" i="1" s="1"/>
  <c r="P1909" i="1"/>
  <c r="Q1909" i="1" s="1"/>
  <c r="P1906" i="1"/>
  <c r="Q1906" i="1" s="1"/>
  <c r="P1904" i="1"/>
  <c r="Q1904" i="1" s="1"/>
  <c r="P1902" i="1"/>
  <c r="Q1902" i="1" s="1"/>
  <c r="P1900" i="1"/>
  <c r="Q1900" i="1" s="1"/>
  <c r="P1898" i="1"/>
  <c r="Q1898" i="1" s="1"/>
  <c r="P1896" i="1"/>
  <c r="Q1896" i="1" s="1"/>
  <c r="P1893" i="1"/>
  <c r="Q1893" i="1" s="1"/>
  <c r="P1891" i="1"/>
  <c r="Q1891" i="1" s="1"/>
  <c r="P1889" i="1"/>
  <c r="Q1889" i="1" s="1"/>
  <c r="P1887" i="1"/>
  <c r="Q1887" i="1" s="1"/>
  <c r="P1885" i="1"/>
  <c r="Q1885" i="1" s="1"/>
  <c r="P1883" i="1"/>
  <c r="Q1883" i="1" s="1"/>
  <c r="P1881" i="1"/>
  <c r="Q1881" i="1" s="1"/>
  <c r="P1878" i="1"/>
  <c r="Q1878" i="1" s="1"/>
  <c r="P1876" i="1"/>
  <c r="Q1876" i="1" s="1"/>
  <c r="P1874" i="1"/>
  <c r="Q1874" i="1" s="1"/>
  <c r="P1872" i="1"/>
  <c r="Q1872" i="1" s="1"/>
  <c r="P1870" i="1"/>
  <c r="Q1870" i="1" s="1"/>
  <c r="P1868" i="1"/>
  <c r="Q1868" i="1" s="1"/>
  <c r="P1866" i="1"/>
  <c r="Q1866" i="1" s="1"/>
  <c r="P1864" i="1"/>
  <c r="Q1864" i="1" s="1"/>
  <c r="P1862" i="1"/>
  <c r="Q1862" i="1" s="1"/>
  <c r="P1860" i="1"/>
  <c r="Q1860" i="1" s="1"/>
  <c r="P1856" i="1"/>
  <c r="Q1856" i="1" s="1"/>
  <c r="P1854" i="1"/>
  <c r="Q1854" i="1" s="1"/>
  <c r="P1852" i="1"/>
  <c r="Q1852" i="1" s="1"/>
  <c r="P1850" i="1"/>
  <c r="Q1850" i="1" s="1"/>
  <c r="P1846" i="1"/>
  <c r="Q1846" i="1" s="1"/>
  <c r="P1844" i="1"/>
  <c r="Q1844" i="1" s="1"/>
  <c r="P1842" i="1"/>
  <c r="Q1842" i="1" s="1"/>
  <c r="P1839" i="1"/>
  <c r="Q1839" i="1" s="1"/>
  <c r="P1837" i="1"/>
  <c r="Q1837" i="1" s="1"/>
  <c r="P1835" i="1"/>
  <c r="Q1835" i="1" s="1"/>
  <c r="P1831" i="1"/>
  <c r="Q1831" i="1" s="1"/>
  <c r="P1828" i="1"/>
  <c r="Q1828" i="1" s="1"/>
  <c r="P1826" i="1"/>
  <c r="Q1826" i="1" s="1"/>
  <c r="P1821" i="1"/>
  <c r="Q1821" i="1" s="1"/>
  <c r="P1819" i="1"/>
  <c r="Q1819" i="1" s="1"/>
  <c r="P1817" i="1"/>
  <c r="Q1817" i="1" s="1"/>
  <c r="P1815" i="1"/>
  <c r="Q1815" i="1" s="1"/>
  <c r="P1813" i="1"/>
  <c r="Q1813" i="1" s="1"/>
  <c r="P1809" i="1"/>
  <c r="Q1809" i="1" s="1"/>
  <c r="P1807" i="1"/>
  <c r="Q1807" i="1" s="1"/>
  <c r="P1804" i="1"/>
  <c r="Q1804" i="1" s="1"/>
  <c r="P1802" i="1"/>
  <c r="Q1802" i="1" s="1"/>
  <c r="P1799" i="1"/>
  <c r="Q1799" i="1" s="1"/>
  <c r="P1797" i="1"/>
  <c r="Q1797" i="1" s="1"/>
  <c r="P1794" i="1"/>
  <c r="Q1794" i="1" s="1"/>
  <c r="P1792" i="1"/>
  <c r="Q1792" i="1" s="1"/>
  <c r="P1789" i="1"/>
  <c r="Q1789" i="1" s="1"/>
  <c r="P1787" i="1"/>
  <c r="Q1787" i="1" s="1"/>
  <c r="P1784" i="1"/>
  <c r="Q1784" i="1" s="1"/>
  <c r="P1782" i="1"/>
  <c r="Q1782" i="1" s="1"/>
  <c r="P1779" i="1"/>
  <c r="Q1779" i="1" s="1"/>
  <c r="P1777" i="1"/>
  <c r="Q1777" i="1" s="1"/>
  <c r="P1774" i="1"/>
  <c r="Q1774" i="1" s="1"/>
  <c r="P1772" i="1"/>
  <c r="Q1772" i="1" s="1"/>
  <c r="P1769" i="1"/>
  <c r="Q1769" i="1" s="1"/>
  <c r="P1767" i="1"/>
  <c r="Q1767" i="1" s="1"/>
  <c r="P1764" i="1"/>
  <c r="Q1764" i="1" s="1"/>
  <c r="P1762" i="1"/>
  <c r="Q1762" i="1" s="1"/>
  <c r="P1759" i="1"/>
  <c r="Q1759" i="1" s="1"/>
  <c r="P1757" i="1"/>
  <c r="Q1757" i="1" s="1"/>
  <c r="P1754" i="1"/>
  <c r="Q1754" i="1" s="1"/>
  <c r="P1752" i="1"/>
  <c r="Q1752" i="1" s="1"/>
  <c r="P1748" i="1"/>
  <c r="Q1748" i="1" s="1"/>
  <c r="P1746" i="1"/>
  <c r="Q1746" i="1" s="1"/>
  <c r="P1744" i="1"/>
  <c r="Q1744" i="1" s="1"/>
  <c r="P1742" i="1"/>
  <c r="Q1742" i="1" s="1"/>
  <c r="P1739" i="1"/>
  <c r="Q1739" i="1" s="1"/>
  <c r="P1737" i="1"/>
  <c r="Q1737" i="1" s="1"/>
  <c r="P1735" i="1"/>
  <c r="Q1735" i="1" s="1"/>
  <c r="P1732" i="1"/>
  <c r="Q1732" i="1" s="1"/>
  <c r="P1730" i="1"/>
  <c r="Q1730" i="1" s="1"/>
  <c r="P1728" i="1"/>
  <c r="Q1728" i="1" s="1"/>
  <c r="P1726" i="1"/>
  <c r="Q1726" i="1" s="1"/>
  <c r="P1724" i="1"/>
  <c r="Q1724" i="1" s="1"/>
  <c r="P1721" i="1"/>
  <c r="Q1721" i="1" s="1"/>
  <c r="P1719" i="1"/>
  <c r="Q1719" i="1" s="1"/>
  <c r="P1717" i="1"/>
  <c r="Q1717" i="1" s="1"/>
  <c r="P1715" i="1"/>
  <c r="Q1715" i="1" s="1"/>
  <c r="P1713" i="1"/>
  <c r="Q1713" i="1" s="1"/>
  <c r="P1710" i="1"/>
  <c r="Q1710" i="1" s="1"/>
  <c r="P1708" i="1"/>
  <c r="Q1708" i="1" s="1"/>
  <c r="P1706" i="1"/>
  <c r="Q1706" i="1" s="1"/>
  <c r="P1704" i="1"/>
  <c r="Q1704" i="1" s="1"/>
  <c r="P1700" i="1"/>
  <c r="Q1700" i="1" s="1"/>
  <c r="P1698" i="1"/>
  <c r="Q1698" i="1" s="1"/>
  <c r="P1696" i="1"/>
  <c r="Q1696" i="1" s="1"/>
  <c r="P1694" i="1"/>
  <c r="Q1694" i="1" s="1"/>
  <c r="P1690" i="1"/>
  <c r="Q1690" i="1" s="1"/>
  <c r="P1685" i="1"/>
  <c r="Q1685" i="1" s="1"/>
  <c r="P1683" i="1"/>
  <c r="Q1683" i="1" s="1"/>
  <c r="R1683" i="1" s="1"/>
  <c r="P1681" i="1"/>
  <c r="Q1681" i="1" s="1"/>
  <c r="P1679" i="1"/>
  <c r="Q1679" i="1" s="1"/>
  <c r="P1677" i="1"/>
  <c r="Q1677" i="1" s="1"/>
  <c r="P1675" i="1"/>
  <c r="Q1675" i="1" s="1"/>
  <c r="P1673" i="1"/>
  <c r="Q1673" i="1" s="1"/>
  <c r="R1673" i="1" s="1"/>
  <c r="P1671" i="1"/>
  <c r="Q1671" i="1" s="1"/>
  <c r="R1671" i="1" s="1"/>
  <c r="P1667" i="1"/>
  <c r="Q1667" i="1" s="1"/>
  <c r="P1665" i="1"/>
  <c r="Q1665" i="1" s="1"/>
  <c r="P1662" i="1"/>
  <c r="Q1662" i="1" s="1"/>
  <c r="P1660" i="1"/>
  <c r="Q1660" i="1" s="1"/>
  <c r="P1658" i="1"/>
  <c r="Q1658" i="1" s="1"/>
  <c r="P1655" i="1"/>
  <c r="Q1655" i="1" s="1"/>
  <c r="P1652" i="1"/>
  <c r="Q1652" i="1" s="1"/>
  <c r="P1650" i="1"/>
  <c r="Q1650" i="1" s="1"/>
  <c r="P1648" i="1"/>
  <c r="Q1648" i="1" s="1"/>
  <c r="P1646" i="1"/>
  <c r="Q1646" i="1" s="1"/>
  <c r="P1644" i="1"/>
  <c r="Q1644" i="1" s="1"/>
  <c r="P1641" i="1"/>
  <c r="Q1641" i="1" s="1"/>
  <c r="P1639" i="1"/>
  <c r="Q1639" i="1" s="1"/>
  <c r="P1637" i="1"/>
  <c r="Q1637" i="1" s="1"/>
  <c r="P1635" i="1"/>
  <c r="Q1635" i="1" s="1"/>
  <c r="P1633" i="1"/>
  <c r="Q1633" i="1" s="1"/>
  <c r="P1629" i="1"/>
  <c r="Q1629" i="1" s="1"/>
  <c r="P1624" i="1"/>
  <c r="Q1624" i="1" s="1"/>
  <c r="R1624" i="1" s="1"/>
  <c r="P1621" i="1"/>
  <c r="Q1621" i="1" s="1"/>
  <c r="P1618" i="1"/>
  <c r="Q1618" i="1" s="1"/>
  <c r="P1616" i="1"/>
  <c r="Q1616" i="1" s="1"/>
  <c r="P1612" i="1"/>
  <c r="Q1612" i="1" s="1"/>
  <c r="P1610" i="1"/>
  <c r="Q1610" i="1" s="1"/>
  <c r="R1610" i="1" s="1"/>
  <c r="P1608" i="1"/>
  <c r="Q1608" i="1" s="1"/>
  <c r="R1608" i="1" s="1"/>
  <c r="P1606" i="1"/>
  <c r="Q1606" i="1" s="1"/>
  <c r="R1606" i="1" s="1"/>
  <c r="P1604" i="1"/>
  <c r="Q1604" i="1" s="1"/>
  <c r="R1604" i="1" s="1"/>
  <c r="P1601" i="1"/>
  <c r="Q1601" i="1" s="1"/>
  <c r="P1599" i="1"/>
  <c r="Q1599" i="1" s="1"/>
  <c r="P1597" i="1"/>
  <c r="Q1597" i="1" s="1"/>
  <c r="P1595" i="1"/>
  <c r="Q1595" i="1" s="1"/>
  <c r="R1595" i="1" s="1"/>
  <c r="P1593" i="1"/>
  <c r="Q1593" i="1" s="1"/>
  <c r="R1593" i="1" s="1"/>
  <c r="P1589" i="1"/>
  <c r="Q1589" i="1" s="1"/>
  <c r="R1589" i="1" s="1"/>
  <c r="P1587" i="1"/>
  <c r="Q1587" i="1" s="1"/>
  <c r="P1585" i="1"/>
  <c r="Q1585" i="1" s="1"/>
  <c r="P1582" i="1"/>
  <c r="Q1582" i="1" s="1"/>
  <c r="P1580" i="1"/>
  <c r="Q1580" i="1" s="1"/>
  <c r="P1578" i="1"/>
  <c r="Q1578" i="1" s="1"/>
  <c r="P723" i="1"/>
  <c r="Q723" i="1" s="1"/>
  <c r="P721" i="1"/>
  <c r="Q721" i="1" s="1"/>
  <c r="P719" i="1"/>
  <c r="Q719" i="1" s="1"/>
  <c r="P717" i="1"/>
  <c r="Q717" i="1" s="1"/>
  <c r="P715" i="1"/>
  <c r="Q715" i="1" s="1"/>
  <c r="R715" i="1" s="1"/>
  <c r="P713" i="1"/>
  <c r="Q713" i="1" s="1"/>
  <c r="P711" i="1"/>
  <c r="Q711" i="1" s="1"/>
  <c r="P709" i="1"/>
  <c r="Q709" i="1" s="1"/>
  <c r="P707" i="1"/>
  <c r="Q707" i="1" s="1"/>
  <c r="R707" i="1" s="1"/>
  <c r="P705" i="1"/>
  <c r="Q705" i="1" s="1"/>
  <c r="R705" i="1" s="1"/>
  <c r="P703" i="1"/>
  <c r="Q703" i="1" s="1"/>
  <c r="R703" i="1" s="1"/>
  <c r="P701" i="1"/>
  <c r="Q701" i="1" s="1"/>
  <c r="R701" i="1" s="1"/>
  <c r="P699" i="1"/>
  <c r="Q699" i="1" s="1"/>
  <c r="R699" i="1" s="1"/>
  <c r="P697" i="1"/>
  <c r="Q697" i="1" s="1"/>
  <c r="R697" i="1" s="1"/>
  <c r="P693" i="1"/>
  <c r="Q693" i="1" s="1"/>
  <c r="P690" i="1"/>
  <c r="Q690" i="1" s="1"/>
  <c r="R690" i="1" s="1"/>
  <c r="P688" i="1"/>
  <c r="Q688" i="1" s="1"/>
  <c r="P685" i="1"/>
  <c r="Q685" i="1" s="1"/>
  <c r="P683" i="1"/>
  <c r="Q683" i="1" s="1"/>
  <c r="P680" i="1"/>
  <c r="Q680" i="1" s="1"/>
  <c r="P677" i="1"/>
  <c r="Q677" i="1" s="1"/>
  <c r="P674" i="1"/>
  <c r="Q674" i="1" s="1"/>
  <c r="P671" i="1"/>
  <c r="Q671" i="1" s="1"/>
  <c r="R671" i="1" s="1"/>
  <c r="P669" i="1"/>
  <c r="Q669" i="1" s="1"/>
  <c r="P667" i="1"/>
  <c r="Q667" i="1" s="1"/>
  <c r="P665" i="1"/>
  <c r="Q665" i="1" s="1"/>
  <c r="P662" i="1"/>
  <c r="Q662" i="1" s="1"/>
  <c r="P660" i="1"/>
  <c r="Q660" i="1" s="1"/>
  <c r="P658" i="1"/>
  <c r="Q658" i="1" s="1"/>
  <c r="P656" i="1"/>
  <c r="Q656" i="1" s="1"/>
  <c r="P654" i="1"/>
  <c r="Q654" i="1" s="1"/>
  <c r="P652" i="1"/>
  <c r="Q652" i="1" s="1"/>
  <c r="P650" i="1"/>
  <c r="Q650" i="1" s="1"/>
  <c r="P648" i="1"/>
  <c r="Q648" i="1" s="1"/>
  <c r="R648" i="1" s="1"/>
  <c r="P646" i="1"/>
  <c r="Q646" i="1" s="1"/>
  <c r="R646" i="1" s="1"/>
  <c r="P641" i="1"/>
  <c r="Q641" i="1" s="1"/>
  <c r="P639" i="1"/>
  <c r="Q639" i="1" s="1"/>
  <c r="P637" i="1"/>
  <c r="Q637" i="1" s="1"/>
  <c r="P635" i="1"/>
  <c r="Q635" i="1" s="1"/>
  <c r="P633" i="1"/>
  <c r="Q633" i="1" s="1"/>
  <c r="P631" i="1"/>
  <c r="Q631" i="1" s="1"/>
  <c r="P628" i="1"/>
  <c r="Q628" i="1" s="1"/>
  <c r="P626" i="1"/>
  <c r="Q626" i="1" s="1"/>
  <c r="P624" i="1"/>
  <c r="Q624" i="1" s="1"/>
  <c r="R624" i="1" s="1"/>
  <c r="P622" i="1"/>
  <c r="Q622" i="1" s="1"/>
  <c r="P620" i="1"/>
  <c r="Q620" i="1" s="1"/>
  <c r="P618" i="1"/>
  <c r="Q618" i="1" s="1"/>
  <c r="P616" i="1"/>
  <c r="Q616" i="1" s="1"/>
  <c r="R616" i="1" s="1"/>
  <c r="P614" i="1"/>
  <c r="Q614" i="1" s="1"/>
  <c r="R614" i="1" s="1"/>
  <c r="P612" i="1"/>
  <c r="Q612" i="1" s="1"/>
  <c r="P610" i="1"/>
  <c r="Q610" i="1" s="1"/>
  <c r="P608" i="1"/>
  <c r="Q608" i="1" s="1"/>
  <c r="P604" i="1"/>
  <c r="Q604" i="1" s="1"/>
  <c r="P1575" i="1"/>
  <c r="Q1575" i="1" s="1"/>
  <c r="R1575" i="1" s="1"/>
  <c r="P1573" i="1"/>
  <c r="Q1573" i="1" s="1"/>
  <c r="R1573" i="1" s="1"/>
  <c r="P1571" i="1"/>
  <c r="Q1571" i="1" s="1"/>
  <c r="R1571" i="1" s="1"/>
  <c r="P1569" i="1"/>
  <c r="Q1569" i="1" s="1"/>
  <c r="R1569" i="1" s="1"/>
  <c r="P1567" i="1"/>
  <c r="Q1567" i="1" s="1"/>
  <c r="R1567" i="1" s="1"/>
  <c r="P1564" i="1"/>
  <c r="Q1564" i="1" s="1"/>
  <c r="R1564" i="1" s="1"/>
  <c r="P1562" i="1"/>
  <c r="Q1562" i="1" s="1"/>
  <c r="R1562" i="1" s="1"/>
  <c r="P1560" i="1"/>
  <c r="Q1560" i="1" s="1"/>
  <c r="R1560" i="1" s="1"/>
  <c r="P1558" i="1"/>
  <c r="Q1558" i="1" s="1"/>
  <c r="R1558" i="1" s="1"/>
  <c r="P1556" i="1"/>
  <c r="Q1556" i="1" s="1"/>
  <c r="R1556" i="1" s="1"/>
  <c r="P1554" i="1"/>
  <c r="Q1554" i="1" s="1"/>
  <c r="R1554" i="1" s="1"/>
  <c r="P1552" i="1"/>
  <c r="Q1552" i="1" s="1"/>
  <c r="R1552" i="1" s="1"/>
  <c r="P1550" i="1"/>
  <c r="Q1550" i="1" s="1"/>
  <c r="P1548" i="1"/>
  <c r="Q1548" i="1" s="1"/>
  <c r="P1543" i="1"/>
  <c r="Q1543" i="1" s="1"/>
  <c r="P1541" i="1"/>
  <c r="Q1541" i="1" s="1"/>
  <c r="P1539" i="1"/>
  <c r="Q1539" i="1" s="1"/>
  <c r="P1537" i="1"/>
  <c r="Q1537" i="1" s="1"/>
  <c r="P1535" i="1"/>
  <c r="Q1535" i="1" s="1"/>
  <c r="P1533" i="1"/>
  <c r="Q1533" i="1" s="1"/>
  <c r="P1531" i="1"/>
  <c r="Q1531" i="1" s="1"/>
  <c r="P1528" i="1"/>
  <c r="Q1528" i="1" s="1"/>
  <c r="P1526" i="1"/>
  <c r="Q1526" i="1" s="1"/>
  <c r="P1524" i="1"/>
  <c r="Q1524" i="1" s="1"/>
  <c r="P1522" i="1"/>
  <c r="Q1522" i="1" s="1"/>
  <c r="P1520" i="1"/>
  <c r="Q1520" i="1" s="1"/>
  <c r="R1520" i="1" s="1"/>
  <c r="P1518" i="1"/>
  <c r="Q1518" i="1" s="1"/>
  <c r="R1518" i="1" s="1"/>
  <c r="P1516" i="1"/>
  <c r="Q1516" i="1" s="1"/>
  <c r="P1514" i="1"/>
  <c r="Q1514" i="1" s="1"/>
  <c r="P1511" i="1"/>
  <c r="Q1511" i="1" s="1"/>
  <c r="P1509" i="1"/>
  <c r="Q1509" i="1" s="1"/>
  <c r="P1507" i="1"/>
  <c r="Q1507" i="1" s="1"/>
  <c r="P1505" i="1"/>
  <c r="Q1505" i="1" s="1"/>
  <c r="P1501" i="1"/>
  <c r="Q1501" i="1" s="1"/>
  <c r="P1499" i="1"/>
  <c r="Q1499" i="1" s="1"/>
  <c r="P1497" i="1"/>
  <c r="Q1497" i="1" s="1"/>
  <c r="P1495" i="1"/>
  <c r="Q1495" i="1" s="1"/>
  <c r="P1493" i="1"/>
  <c r="Q1493" i="1" s="1"/>
  <c r="P1491" i="1"/>
  <c r="Q1491" i="1" s="1"/>
  <c r="P1488" i="1"/>
  <c r="Q1488" i="1" s="1"/>
  <c r="P1486" i="1"/>
  <c r="Q1486" i="1" s="1"/>
  <c r="P1483" i="1"/>
  <c r="Q1483" i="1" s="1"/>
  <c r="P1481" i="1"/>
  <c r="Q1481" i="1" s="1"/>
  <c r="P1479" i="1"/>
  <c r="Q1479" i="1" s="1"/>
  <c r="P1477" i="1"/>
  <c r="Q1477" i="1" s="1"/>
  <c r="P1475" i="1"/>
  <c r="Q1475" i="1" s="1"/>
  <c r="P1473" i="1"/>
  <c r="Q1473" i="1" s="1"/>
  <c r="P1471" i="1"/>
  <c r="Q1471" i="1" s="1"/>
  <c r="P1468" i="1"/>
  <c r="Q1468" i="1" s="1"/>
  <c r="P1466" i="1"/>
  <c r="Q1466" i="1" s="1"/>
  <c r="P1464" i="1"/>
  <c r="Q1464" i="1" s="1"/>
  <c r="P1462" i="1"/>
  <c r="Q1462" i="1" s="1"/>
  <c r="P1460" i="1"/>
  <c r="Q1460" i="1" s="1"/>
  <c r="P1458" i="1"/>
  <c r="Q1458" i="1" s="1"/>
  <c r="P1456" i="1"/>
  <c r="Q1456" i="1" s="1"/>
  <c r="P1454" i="1"/>
  <c r="Q1454" i="1" s="1"/>
  <c r="P1452" i="1"/>
  <c r="Q1452" i="1" s="1"/>
  <c r="P1450" i="1"/>
  <c r="Q1450" i="1" s="1"/>
  <c r="P1447" i="1"/>
  <c r="Q1447" i="1" s="1"/>
  <c r="P1445" i="1"/>
  <c r="Q1445" i="1" s="1"/>
  <c r="P1443" i="1"/>
  <c r="Q1443" i="1" s="1"/>
  <c r="P1441" i="1"/>
  <c r="Q1441" i="1" s="1"/>
  <c r="P1439" i="1"/>
  <c r="Q1439" i="1" s="1"/>
  <c r="P1436" i="1"/>
  <c r="Q1436" i="1" s="1"/>
  <c r="P1434" i="1"/>
  <c r="Q1434" i="1" s="1"/>
  <c r="P1432" i="1"/>
  <c r="Q1432" i="1" s="1"/>
  <c r="P1428" i="1"/>
  <c r="Q1428" i="1" s="1"/>
  <c r="R1428" i="1" s="1"/>
  <c r="P1425" i="1"/>
  <c r="Q1425" i="1" s="1"/>
  <c r="R1425" i="1" s="1"/>
  <c r="P1423" i="1"/>
  <c r="Q1423" i="1" s="1"/>
  <c r="P1421" i="1"/>
  <c r="Q1421" i="1" s="1"/>
  <c r="P1418" i="1"/>
  <c r="Q1418" i="1" s="1"/>
  <c r="R1418" i="1" s="1"/>
  <c r="P1416" i="1"/>
  <c r="Q1416" i="1" s="1"/>
  <c r="R1416" i="1" s="1"/>
  <c r="P1414" i="1"/>
  <c r="Q1414" i="1" s="1"/>
  <c r="R1414" i="1" s="1"/>
  <c r="P1412" i="1"/>
  <c r="Q1412" i="1" s="1"/>
  <c r="R1412" i="1" s="1"/>
  <c r="P1410" i="1"/>
  <c r="Q1410" i="1" s="1"/>
  <c r="R1410" i="1" s="1"/>
  <c r="P1408" i="1"/>
  <c r="Q1408" i="1" s="1"/>
  <c r="R1408" i="1" s="1"/>
  <c r="P1406" i="1"/>
  <c r="Q1406" i="1" s="1"/>
  <c r="P1404" i="1"/>
  <c r="Q1404" i="1" s="1"/>
  <c r="P1402" i="1"/>
  <c r="Q1402" i="1" s="1"/>
  <c r="P1400" i="1"/>
  <c r="Q1400" i="1" s="1"/>
  <c r="P1397" i="1"/>
  <c r="Q1397" i="1" s="1"/>
  <c r="R1397" i="1" s="1"/>
  <c r="P1395" i="1"/>
  <c r="Q1395" i="1" s="1"/>
  <c r="P1393" i="1"/>
  <c r="Q1393" i="1" s="1"/>
  <c r="R1393" i="1" s="1"/>
  <c r="P1391" i="1"/>
  <c r="Q1391" i="1" s="1"/>
  <c r="R1391" i="1" s="1"/>
  <c r="P1389" i="1"/>
  <c r="Q1389" i="1" s="1"/>
  <c r="R1389" i="1" s="1"/>
  <c r="P1387" i="1"/>
  <c r="Q1387" i="1" s="1"/>
  <c r="R1387" i="1" s="1"/>
  <c r="P1385" i="1"/>
  <c r="Q1385" i="1" s="1"/>
  <c r="R1385" i="1" s="1"/>
  <c r="P1383" i="1"/>
  <c r="Q1383" i="1" s="1"/>
  <c r="P1381" i="1"/>
  <c r="Q1381" i="1" s="1"/>
  <c r="P1379" i="1"/>
  <c r="Q1379" i="1" s="1"/>
  <c r="P977" i="1"/>
  <c r="Q977" i="1" s="1"/>
  <c r="P975" i="1"/>
  <c r="Q975" i="1" s="1"/>
  <c r="P973" i="1"/>
  <c r="Q973" i="1" s="1"/>
  <c r="P971" i="1"/>
  <c r="Q971" i="1" s="1"/>
  <c r="P969" i="1"/>
  <c r="Q969" i="1" s="1"/>
  <c r="P967" i="1"/>
  <c r="Q967" i="1" s="1"/>
  <c r="R967" i="1" s="1"/>
  <c r="P965" i="1"/>
  <c r="Q965" i="1" s="1"/>
  <c r="P963" i="1"/>
  <c r="Q963" i="1" s="1"/>
  <c r="P961" i="1"/>
  <c r="Q961" i="1" s="1"/>
  <c r="P959" i="1"/>
  <c r="Q959" i="1" s="1"/>
  <c r="P957" i="1"/>
  <c r="Q957" i="1" s="1"/>
  <c r="P955" i="1"/>
  <c r="Q955" i="1" s="1"/>
  <c r="P953" i="1"/>
  <c r="Q953" i="1" s="1"/>
  <c r="R953" i="1" s="1"/>
  <c r="P951" i="1"/>
  <c r="Q951" i="1" s="1"/>
  <c r="R951" i="1" s="1"/>
  <c r="P948" i="1"/>
  <c r="Q948" i="1" s="1"/>
  <c r="P946" i="1"/>
  <c r="Q946" i="1" s="1"/>
  <c r="P944" i="1"/>
  <c r="Q944" i="1" s="1"/>
  <c r="P942" i="1"/>
  <c r="Q942" i="1" s="1"/>
  <c r="P940" i="1"/>
  <c r="Q940" i="1" s="1"/>
  <c r="P938" i="1"/>
  <c r="Q938" i="1" s="1"/>
  <c r="P936" i="1"/>
  <c r="Q936" i="1" s="1"/>
  <c r="P934" i="1"/>
  <c r="Q934" i="1" s="1"/>
  <c r="P932" i="1"/>
  <c r="Q932" i="1" s="1"/>
  <c r="P930" i="1"/>
  <c r="Q930" i="1" s="1"/>
  <c r="R930" i="1" s="1"/>
  <c r="P928" i="1"/>
  <c r="Q928" i="1" s="1"/>
  <c r="P926" i="1"/>
  <c r="Q926" i="1" s="1"/>
  <c r="P924" i="1"/>
  <c r="Q924" i="1" s="1"/>
  <c r="P922" i="1"/>
  <c r="Q922" i="1" s="1"/>
  <c r="P920" i="1"/>
  <c r="Q920" i="1" s="1"/>
  <c r="P918" i="1"/>
  <c r="Q918" i="1" s="1"/>
  <c r="P916" i="1"/>
  <c r="Q916" i="1" s="1"/>
  <c r="P914" i="1"/>
  <c r="Q914" i="1" s="1"/>
  <c r="P912" i="1"/>
  <c r="Q912" i="1" s="1"/>
  <c r="P910" i="1"/>
  <c r="Q910" i="1" s="1"/>
  <c r="P908" i="1"/>
  <c r="Q908" i="1" s="1"/>
  <c r="P906" i="1"/>
  <c r="Q906" i="1" s="1"/>
  <c r="R906" i="1" s="1"/>
  <c r="P904" i="1"/>
  <c r="Q904" i="1" s="1"/>
  <c r="R904" i="1" s="1"/>
  <c r="P902" i="1"/>
  <c r="Q902" i="1" s="1"/>
  <c r="R902" i="1" s="1"/>
  <c r="P899" i="1"/>
  <c r="Q899" i="1" s="1"/>
  <c r="P897" i="1"/>
  <c r="Q897" i="1" s="1"/>
  <c r="P895" i="1"/>
  <c r="Q895" i="1" s="1"/>
  <c r="P893" i="1"/>
  <c r="Q893" i="1" s="1"/>
  <c r="P891" i="1"/>
  <c r="Q891" i="1" s="1"/>
  <c r="R891" i="1" s="1"/>
  <c r="P889" i="1"/>
  <c r="Q889" i="1" s="1"/>
  <c r="R889" i="1" s="1"/>
  <c r="P887" i="1"/>
  <c r="Q887" i="1" s="1"/>
  <c r="R887" i="1" s="1"/>
  <c r="P885" i="1"/>
  <c r="Q885" i="1" s="1"/>
  <c r="P883" i="1"/>
  <c r="Q883" i="1" s="1"/>
  <c r="P881" i="1"/>
  <c r="Q881" i="1" s="1"/>
  <c r="P879" i="1"/>
  <c r="Q879" i="1" s="1"/>
  <c r="P873" i="1"/>
  <c r="Q873" i="1" s="1"/>
  <c r="P871" i="1"/>
  <c r="Q871" i="1" s="1"/>
  <c r="P868" i="1"/>
  <c r="Q868" i="1" s="1"/>
  <c r="P866" i="1"/>
  <c r="Q866" i="1" s="1"/>
  <c r="P864" i="1"/>
  <c r="Q864" i="1" s="1"/>
  <c r="P861" i="1"/>
  <c r="Q861" i="1" s="1"/>
  <c r="P858" i="1"/>
  <c r="Q858" i="1" s="1"/>
  <c r="P856" i="1"/>
  <c r="Q856" i="1" s="1"/>
  <c r="P852" i="1"/>
  <c r="Q852" i="1" s="1"/>
  <c r="P850" i="1"/>
  <c r="Q850" i="1" s="1"/>
  <c r="P848" i="1"/>
  <c r="Q848" i="1" s="1"/>
  <c r="P846" i="1"/>
  <c r="Q846" i="1" s="1"/>
  <c r="P844" i="1"/>
  <c r="Q844" i="1" s="1"/>
  <c r="P842" i="1"/>
  <c r="Q842" i="1" s="1"/>
  <c r="P840" i="1"/>
  <c r="Q840" i="1" s="1"/>
  <c r="P838" i="1"/>
  <c r="Q838" i="1" s="1"/>
  <c r="P836" i="1"/>
  <c r="Q836" i="1" s="1"/>
  <c r="P833" i="1"/>
  <c r="Q833" i="1" s="1"/>
  <c r="P831" i="1"/>
  <c r="Q831" i="1" s="1"/>
  <c r="P829" i="1"/>
  <c r="Q829" i="1" s="1"/>
  <c r="P827" i="1"/>
  <c r="Q827" i="1" s="1"/>
  <c r="P825" i="1"/>
  <c r="Q825" i="1" s="1"/>
  <c r="P823" i="1"/>
  <c r="Q823" i="1" s="1"/>
  <c r="P821" i="1"/>
  <c r="Q821" i="1" s="1"/>
  <c r="P816" i="1"/>
  <c r="Q816" i="1" s="1"/>
  <c r="P814" i="1"/>
  <c r="Q814" i="1" s="1"/>
  <c r="R814" i="1" s="1"/>
  <c r="P812" i="1"/>
  <c r="Q812" i="1" s="1"/>
  <c r="R812" i="1" s="1"/>
  <c r="P810" i="1"/>
  <c r="Q810" i="1" s="1"/>
  <c r="R810" i="1" s="1"/>
  <c r="P806" i="1"/>
  <c r="Q806" i="1" s="1"/>
  <c r="P804" i="1"/>
  <c r="Q804" i="1" s="1"/>
  <c r="P801" i="1"/>
  <c r="Q801" i="1" s="1"/>
  <c r="P799" i="1"/>
  <c r="Q799" i="1" s="1"/>
  <c r="P797" i="1"/>
  <c r="Q797" i="1" s="1"/>
  <c r="P794" i="1"/>
  <c r="Q794" i="1" s="1"/>
  <c r="P791" i="1"/>
  <c r="Q791" i="1" s="1"/>
  <c r="P789" i="1"/>
  <c r="Q789" i="1" s="1"/>
  <c r="P786" i="1"/>
  <c r="Q786" i="1" s="1"/>
  <c r="P784" i="1"/>
  <c r="Q784" i="1" s="1"/>
  <c r="P782" i="1"/>
  <c r="Q782" i="1" s="1"/>
  <c r="P780" i="1"/>
  <c r="Q780" i="1" s="1"/>
  <c r="P777" i="1"/>
  <c r="Q777" i="1" s="1"/>
  <c r="P775" i="1"/>
  <c r="Q775" i="1" s="1"/>
  <c r="P773" i="1"/>
  <c r="Q773" i="1" s="1"/>
  <c r="P771" i="1"/>
  <c r="Q771" i="1" s="1"/>
  <c r="P769" i="1"/>
  <c r="Q769" i="1" s="1"/>
  <c r="P767" i="1"/>
  <c r="Q767" i="1" s="1"/>
  <c r="P765" i="1"/>
  <c r="Q765" i="1" s="1"/>
  <c r="P760" i="1"/>
  <c r="Q760" i="1" s="1"/>
  <c r="R760" i="1" s="1"/>
  <c r="P758" i="1"/>
  <c r="Q758" i="1" s="1"/>
  <c r="R758" i="1" s="1"/>
  <c r="P756" i="1"/>
  <c r="Q756" i="1" s="1"/>
  <c r="R756" i="1" s="1"/>
  <c r="P754" i="1"/>
  <c r="Q754" i="1" s="1"/>
  <c r="R754" i="1" s="1"/>
  <c r="P751" i="1"/>
  <c r="Q751" i="1" s="1"/>
  <c r="P749" i="1"/>
  <c r="Q749" i="1" s="1"/>
  <c r="P746" i="1"/>
  <c r="Q746" i="1" s="1"/>
  <c r="P744" i="1"/>
  <c r="Q744" i="1" s="1"/>
  <c r="P742" i="1"/>
  <c r="Q742" i="1" s="1"/>
  <c r="P740" i="1"/>
  <c r="Q740" i="1" s="1"/>
  <c r="P736" i="1"/>
  <c r="Q736" i="1" s="1"/>
  <c r="P734" i="1"/>
  <c r="Q734" i="1" s="1"/>
  <c r="P732" i="1"/>
  <c r="Q732" i="1" s="1"/>
  <c r="P730" i="1"/>
  <c r="Q730" i="1" s="1"/>
  <c r="P728" i="1"/>
  <c r="Q728" i="1" s="1"/>
  <c r="P726" i="1"/>
  <c r="Q726" i="1" s="1"/>
  <c r="P724" i="1"/>
  <c r="Q724" i="1" s="1"/>
  <c r="P722" i="1"/>
  <c r="Q722" i="1" s="1"/>
  <c r="P720" i="1"/>
  <c r="Q720" i="1" s="1"/>
  <c r="P718" i="1"/>
  <c r="Q718" i="1" s="1"/>
  <c r="P716" i="1"/>
  <c r="Q716" i="1" s="1"/>
  <c r="P714" i="1"/>
  <c r="Q714" i="1" s="1"/>
  <c r="R714" i="1" s="1"/>
  <c r="P712" i="1"/>
  <c r="Q712" i="1" s="1"/>
  <c r="R712" i="1" s="1"/>
  <c r="P710" i="1"/>
  <c r="Q710" i="1" s="1"/>
  <c r="P708" i="1"/>
  <c r="Q708" i="1" s="1"/>
  <c r="P706" i="1"/>
  <c r="Q706" i="1" s="1"/>
  <c r="P704" i="1"/>
  <c r="Q704" i="1" s="1"/>
  <c r="P702" i="1"/>
  <c r="Q702" i="1" s="1"/>
  <c r="P700" i="1"/>
  <c r="Q700" i="1" s="1"/>
  <c r="P698" i="1"/>
  <c r="Q698" i="1" s="1"/>
  <c r="P696" i="1"/>
  <c r="Q696" i="1" s="1"/>
  <c r="P692" i="1"/>
  <c r="Q692" i="1" s="1"/>
  <c r="P689" i="1"/>
  <c r="Q689" i="1" s="1"/>
  <c r="P686" i="1"/>
  <c r="Q686" i="1" s="1"/>
  <c r="P684" i="1"/>
  <c r="Q684" i="1" s="1"/>
  <c r="P681" i="1"/>
  <c r="Q681" i="1" s="1"/>
  <c r="P678" i="1"/>
  <c r="Q678" i="1" s="1"/>
  <c r="P675" i="1"/>
  <c r="Q675" i="1" s="1"/>
  <c r="P672" i="1"/>
  <c r="Q672" i="1" s="1"/>
  <c r="R672" i="1" s="1"/>
  <c r="P670" i="1"/>
  <c r="Q670" i="1" s="1"/>
  <c r="P668" i="1"/>
  <c r="Q668" i="1" s="1"/>
  <c r="P666" i="1"/>
  <c r="Q666" i="1" s="1"/>
  <c r="P663" i="1"/>
  <c r="Q663" i="1" s="1"/>
  <c r="R663" i="1" s="1"/>
  <c r="P661" i="1"/>
  <c r="Q661" i="1" s="1"/>
  <c r="R661" i="1" s="1"/>
  <c r="P659" i="1"/>
  <c r="Q659" i="1" s="1"/>
  <c r="R659" i="1" s="1"/>
  <c r="P657" i="1"/>
  <c r="Q657" i="1" s="1"/>
  <c r="R657" i="1" s="1"/>
  <c r="P655" i="1"/>
  <c r="Q655" i="1" s="1"/>
  <c r="R655" i="1" s="1"/>
  <c r="P653" i="1"/>
  <c r="Q653" i="1" s="1"/>
  <c r="R653" i="1" s="1"/>
  <c r="P651" i="1"/>
  <c r="Q651" i="1" s="1"/>
  <c r="R651" i="1" s="1"/>
  <c r="P649" i="1"/>
  <c r="Q649" i="1" s="1"/>
  <c r="R649" i="1" s="1"/>
  <c r="P647" i="1"/>
  <c r="Q647" i="1" s="1"/>
  <c r="P645" i="1"/>
  <c r="Q645" i="1" s="1"/>
  <c r="P640" i="1"/>
  <c r="Q640" i="1" s="1"/>
  <c r="P638" i="1"/>
  <c r="Q638" i="1" s="1"/>
  <c r="P636" i="1"/>
  <c r="Q636" i="1" s="1"/>
  <c r="P634" i="1"/>
  <c r="Q634" i="1" s="1"/>
  <c r="P632" i="1"/>
  <c r="Q632" i="1" s="1"/>
  <c r="R632" i="1" s="1"/>
  <c r="R629" i="1" s="1"/>
  <c r="P630" i="1"/>
  <c r="Q630" i="1" s="1"/>
  <c r="P627" i="1"/>
  <c r="Q627" i="1" s="1"/>
  <c r="P625" i="1"/>
  <c r="Q625" i="1" s="1"/>
  <c r="P623" i="1"/>
  <c r="Q623" i="1" s="1"/>
  <c r="R623" i="1" s="1"/>
  <c r="P621" i="1"/>
  <c r="Q621" i="1" s="1"/>
  <c r="P619" i="1"/>
  <c r="Q619" i="1" s="1"/>
  <c r="R619" i="1" s="1"/>
  <c r="P617" i="1"/>
  <c r="Q617" i="1" s="1"/>
  <c r="R617" i="1" s="1"/>
  <c r="P615" i="1"/>
  <c r="Q615" i="1" s="1"/>
  <c r="P613" i="1"/>
  <c r="Q613" i="1" s="1"/>
  <c r="P611" i="1"/>
  <c r="Q611" i="1" s="1"/>
  <c r="P609" i="1"/>
  <c r="Q609" i="1" s="1"/>
  <c r="P607" i="1"/>
  <c r="Q607" i="1" s="1"/>
  <c r="P1692" i="1"/>
  <c r="Q1692" i="1" s="1"/>
  <c r="P1631" i="1"/>
  <c r="Q1631" i="1" s="1"/>
  <c r="P766" i="1"/>
  <c r="Q766" i="1" s="1"/>
  <c r="P3328" i="1"/>
  <c r="Q3328" i="1" s="1"/>
  <c r="P3198" i="1"/>
  <c r="Q3198" i="1" s="1"/>
  <c r="P3183" i="1"/>
  <c r="Q3183" i="1" s="1"/>
  <c r="P603" i="1"/>
  <c r="Q603" i="1" s="1"/>
  <c r="P601" i="1"/>
  <c r="Q601" i="1" s="1"/>
  <c r="P599" i="1"/>
  <c r="Q599" i="1" s="1"/>
  <c r="P597" i="1"/>
  <c r="Q597" i="1" s="1"/>
  <c r="P595" i="1"/>
  <c r="Q595" i="1" s="1"/>
  <c r="P593" i="1"/>
  <c r="Q593" i="1" s="1"/>
  <c r="P589" i="1"/>
  <c r="Q589" i="1" s="1"/>
  <c r="P587" i="1"/>
  <c r="Q587" i="1" s="1"/>
  <c r="P584" i="1"/>
  <c r="Q584" i="1" s="1"/>
  <c r="P582" i="1"/>
  <c r="Q582" i="1" s="1"/>
  <c r="P580" i="1"/>
  <c r="Q580" i="1" s="1"/>
  <c r="P578" i="1"/>
  <c r="Q578" i="1" s="1"/>
  <c r="P576" i="1"/>
  <c r="Q576" i="1" s="1"/>
  <c r="P574" i="1"/>
  <c r="Q574" i="1" s="1"/>
  <c r="P571" i="1"/>
  <c r="Q571" i="1" s="1"/>
  <c r="P569" i="1"/>
  <c r="Q569" i="1" s="1"/>
  <c r="P567" i="1"/>
  <c r="Q567" i="1" s="1"/>
  <c r="P565" i="1"/>
  <c r="Q565" i="1" s="1"/>
  <c r="P563" i="1"/>
  <c r="Q563" i="1" s="1"/>
  <c r="P561" i="1"/>
  <c r="Q561" i="1" s="1"/>
  <c r="P559" i="1"/>
  <c r="Q559" i="1" s="1"/>
  <c r="P557" i="1"/>
  <c r="Q557" i="1" s="1"/>
  <c r="P555" i="1"/>
  <c r="Q555" i="1" s="1"/>
  <c r="P552" i="1"/>
  <c r="Q552" i="1" s="1"/>
  <c r="P550" i="1"/>
  <c r="Q550" i="1" s="1"/>
  <c r="P548" i="1"/>
  <c r="Q548" i="1" s="1"/>
  <c r="P546" i="1"/>
  <c r="Q546" i="1" s="1"/>
  <c r="P544" i="1"/>
  <c r="Q544" i="1" s="1"/>
  <c r="P542" i="1"/>
  <c r="Q542" i="1" s="1"/>
  <c r="P539" i="1"/>
  <c r="Q539" i="1" s="1"/>
  <c r="P537" i="1"/>
  <c r="Q537" i="1" s="1"/>
  <c r="P535" i="1"/>
  <c r="Q535" i="1" s="1"/>
  <c r="P532" i="1"/>
  <c r="Q532" i="1" s="1"/>
  <c r="R532" i="1" s="1"/>
  <c r="P529" i="1"/>
  <c r="Q529" i="1" s="1"/>
  <c r="R529" i="1" s="1"/>
  <c r="P527" i="1"/>
  <c r="Q527" i="1" s="1"/>
  <c r="R527" i="1" s="1"/>
  <c r="P525" i="1"/>
  <c r="Q525" i="1" s="1"/>
  <c r="R525" i="1" s="1"/>
  <c r="P522" i="1"/>
  <c r="Q522" i="1" s="1"/>
  <c r="R522" i="1" s="1"/>
  <c r="P520" i="1"/>
  <c r="Q520" i="1" s="1"/>
  <c r="R520" i="1" s="1"/>
  <c r="P518" i="1"/>
  <c r="Q518" i="1" s="1"/>
  <c r="R518" i="1" s="1"/>
  <c r="P516" i="1"/>
  <c r="Q516" i="1" s="1"/>
  <c r="R516" i="1" s="1"/>
  <c r="P514" i="1"/>
  <c r="Q514" i="1" s="1"/>
  <c r="P512" i="1"/>
  <c r="Q512" i="1" s="1"/>
  <c r="P510" i="1"/>
  <c r="Q510" i="1" s="1"/>
  <c r="P602" i="1"/>
  <c r="Q602" i="1" s="1"/>
  <c r="P600" i="1"/>
  <c r="Q600" i="1" s="1"/>
  <c r="P598" i="1"/>
  <c r="Q598" i="1" s="1"/>
  <c r="P596" i="1"/>
  <c r="Q596" i="1" s="1"/>
  <c r="P594" i="1"/>
  <c r="Q594" i="1" s="1"/>
  <c r="P590" i="1"/>
  <c r="Q590" i="1" s="1"/>
  <c r="P588" i="1"/>
  <c r="Q588" i="1" s="1"/>
  <c r="P585" i="1"/>
  <c r="Q585" i="1" s="1"/>
  <c r="P583" i="1"/>
  <c r="Q583" i="1" s="1"/>
  <c r="P581" i="1"/>
  <c r="Q581" i="1" s="1"/>
  <c r="P579" i="1"/>
  <c r="Q579" i="1" s="1"/>
  <c r="P577" i="1"/>
  <c r="Q577" i="1" s="1"/>
  <c r="P575" i="1"/>
  <c r="Q575" i="1" s="1"/>
  <c r="P573" i="1"/>
  <c r="Q573" i="1" s="1"/>
  <c r="P570" i="1"/>
  <c r="Q570" i="1" s="1"/>
  <c r="P568" i="1"/>
  <c r="Q568" i="1" s="1"/>
  <c r="P566" i="1"/>
  <c r="Q566" i="1" s="1"/>
  <c r="P564" i="1"/>
  <c r="Q564" i="1" s="1"/>
  <c r="P562" i="1"/>
  <c r="Q562" i="1" s="1"/>
  <c r="P560" i="1"/>
  <c r="Q560" i="1" s="1"/>
  <c r="P558" i="1"/>
  <c r="Q558" i="1" s="1"/>
  <c r="P556" i="1"/>
  <c r="Q556" i="1" s="1"/>
  <c r="P553" i="1"/>
  <c r="Q553" i="1" s="1"/>
  <c r="R553" i="1" s="1"/>
  <c r="P551" i="1"/>
  <c r="Q551" i="1" s="1"/>
  <c r="P549" i="1"/>
  <c r="Q549" i="1" s="1"/>
  <c r="P547" i="1"/>
  <c r="Q547" i="1" s="1"/>
  <c r="P545" i="1"/>
  <c r="Q545" i="1" s="1"/>
  <c r="P543" i="1"/>
  <c r="Q543" i="1" s="1"/>
  <c r="P540" i="1"/>
  <c r="Q540" i="1" s="1"/>
  <c r="P538" i="1"/>
  <c r="Q538" i="1" s="1"/>
  <c r="P536" i="1"/>
  <c r="Q536" i="1" s="1"/>
  <c r="P534" i="1"/>
  <c r="Q534" i="1" s="1"/>
  <c r="P531" i="1"/>
  <c r="Q531" i="1" s="1"/>
  <c r="P528" i="1"/>
  <c r="Q528" i="1" s="1"/>
  <c r="R528" i="1" s="1"/>
  <c r="P526" i="1"/>
  <c r="Q526" i="1" s="1"/>
  <c r="P524" i="1"/>
  <c r="Q524" i="1" s="1"/>
  <c r="P521" i="1"/>
  <c r="Q521" i="1" s="1"/>
  <c r="R521" i="1" s="1"/>
  <c r="P519" i="1"/>
  <c r="Q519" i="1" s="1"/>
  <c r="R519" i="1" s="1"/>
  <c r="P517" i="1"/>
  <c r="Q517" i="1" s="1"/>
  <c r="R517" i="1" s="1"/>
  <c r="P515" i="1"/>
  <c r="Q515" i="1" s="1"/>
  <c r="R515" i="1" s="1"/>
  <c r="P513" i="1"/>
  <c r="Q513" i="1" s="1"/>
  <c r="P511" i="1"/>
  <c r="Q511" i="1" s="1"/>
  <c r="P1378" i="1"/>
  <c r="Q1378" i="1" s="1"/>
  <c r="P1372" i="1"/>
  <c r="Q1372" i="1" s="1"/>
  <c r="P1370" i="1"/>
  <c r="Q1370" i="1" s="1"/>
  <c r="P1368" i="1"/>
  <c r="Q1368" i="1" s="1"/>
  <c r="P1364" i="1"/>
  <c r="Q1364" i="1" s="1"/>
  <c r="P1362" i="1"/>
  <c r="Q1362" i="1" s="1"/>
  <c r="P1359" i="1"/>
  <c r="Q1359" i="1" s="1"/>
  <c r="P1357" i="1"/>
  <c r="Q1357" i="1" s="1"/>
  <c r="P1355" i="1"/>
  <c r="Q1355" i="1" s="1"/>
  <c r="P1353" i="1"/>
  <c r="Q1353" i="1" s="1"/>
  <c r="P1351" i="1"/>
  <c r="Q1351" i="1" s="1"/>
  <c r="P1349" i="1"/>
  <c r="Q1349" i="1" s="1"/>
  <c r="P1347" i="1"/>
  <c r="Q1347" i="1" s="1"/>
  <c r="P1344" i="1"/>
  <c r="Q1344" i="1" s="1"/>
  <c r="P1342" i="1"/>
  <c r="Q1342" i="1" s="1"/>
  <c r="P1340" i="1"/>
  <c r="Q1340" i="1" s="1"/>
  <c r="P1338" i="1"/>
  <c r="Q1338" i="1" s="1"/>
  <c r="P1336" i="1"/>
  <c r="Q1336" i="1" s="1"/>
  <c r="P1334" i="1"/>
  <c r="Q1334" i="1" s="1"/>
  <c r="P1332" i="1"/>
  <c r="Q1332" i="1" s="1"/>
  <c r="P1330" i="1"/>
  <c r="Q1330" i="1" s="1"/>
  <c r="P1326" i="1"/>
  <c r="Q1326" i="1" s="1"/>
  <c r="P1324" i="1"/>
  <c r="Q1324" i="1" s="1"/>
  <c r="P1322" i="1"/>
  <c r="Q1322" i="1" s="1"/>
  <c r="P1319" i="1"/>
  <c r="Q1319" i="1" s="1"/>
  <c r="P1317" i="1"/>
  <c r="Q1317" i="1" s="1"/>
  <c r="P1315" i="1"/>
  <c r="Q1315" i="1" s="1"/>
  <c r="P1313" i="1"/>
  <c r="Q1313" i="1" s="1"/>
  <c r="P1309" i="1"/>
  <c r="Q1309" i="1" s="1"/>
  <c r="P1304" i="1"/>
  <c r="Q1304" i="1" s="1"/>
  <c r="P1301" i="1"/>
  <c r="Q1301" i="1" s="1"/>
  <c r="P1299" i="1"/>
  <c r="Q1299" i="1" s="1"/>
  <c r="P1295" i="1"/>
  <c r="Q1295" i="1" s="1"/>
  <c r="P1292" i="1"/>
  <c r="Q1292" i="1" s="1"/>
  <c r="P1290" i="1"/>
  <c r="Q1290" i="1" s="1"/>
  <c r="P1287" i="1"/>
  <c r="Q1287" i="1" s="1"/>
  <c r="P1285" i="1"/>
  <c r="Q1285" i="1" s="1"/>
  <c r="P1283" i="1"/>
  <c r="Q1283" i="1" s="1"/>
  <c r="P1281" i="1"/>
  <c r="Q1281" i="1" s="1"/>
  <c r="P1279" i="1"/>
  <c r="Q1279" i="1" s="1"/>
  <c r="P1275" i="1"/>
  <c r="Q1275" i="1" s="1"/>
  <c r="P1273" i="1"/>
  <c r="Q1273" i="1" s="1"/>
  <c r="P1270" i="1"/>
  <c r="Q1270" i="1" s="1"/>
  <c r="P1268" i="1"/>
  <c r="Q1268" i="1" s="1"/>
  <c r="P1265" i="1"/>
  <c r="Q1265" i="1" s="1"/>
  <c r="P1263" i="1"/>
  <c r="Q1263" i="1" s="1"/>
  <c r="P1260" i="1"/>
  <c r="Q1260" i="1" s="1"/>
  <c r="P1258" i="1"/>
  <c r="Q1258" i="1" s="1"/>
  <c r="P1255" i="1"/>
  <c r="Q1255" i="1" s="1"/>
  <c r="P1253" i="1"/>
  <c r="Q1253" i="1" s="1"/>
  <c r="P1250" i="1"/>
  <c r="Q1250" i="1" s="1"/>
  <c r="P1248" i="1"/>
  <c r="Q1248" i="1" s="1"/>
  <c r="P1245" i="1"/>
  <c r="Q1245" i="1" s="1"/>
  <c r="P1243" i="1"/>
  <c r="Q1243" i="1" s="1"/>
  <c r="P1240" i="1"/>
  <c r="Q1240" i="1" s="1"/>
  <c r="P1238" i="1"/>
  <c r="Q1238" i="1" s="1"/>
  <c r="P1235" i="1"/>
  <c r="Q1235" i="1" s="1"/>
  <c r="P1233" i="1"/>
  <c r="Q1233" i="1" s="1"/>
  <c r="P1230" i="1"/>
  <c r="Q1230" i="1" s="1"/>
  <c r="P1228" i="1"/>
  <c r="Q1228" i="1" s="1"/>
  <c r="P1225" i="1"/>
  <c r="Q1225" i="1" s="1"/>
  <c r="P1223" i="1"/>
  <c r="Q1223" i="1" s="1"/>
  <c r="P1220" i="1"/>
  <c r="Q1220" i="1" s="1"/>
  <c r="P1216" i="1"/>
  <c r="Q1216" i="1" s="1"/>
  <c r="P1214" i="1"/>
  <c r="Q1214" i="1" s="1"/>
  <c r="P1212" i="1"/>
  <c r="Q1212" i="1" s="1"/>
  <c r="P1210" i="1"/>
  <c r="Q1210" i="1" s="1"/>
  <c r="P1207" i="1"/>
  <c r="Q1207" i="1" s="1"/>
  <c r="P1205" i="1"/>
  <c r="Q1205" i="1" s="1"/>
  <c r="P1203" i="1"/>
  <c r="Q1203" i="1" s="1"/>
  <c r="P1201" i="1"/>
  <c r="Q1201" i="1" s="1"/>
  <c r="P1198" i="1"/>
  <c r="Q1198" i="1" s="1"/>
  <c r="P1196" i="1"/>
  <c r="Q1196" i="1" s="1"/>
  <c r="P1194" i="1"/>
  <c r="Q1194" i="1" s="1"/>
  <c r="P1191" i="1"/>
  <c r="Q1191" i="1" s="1"/>
  <c r="P1189" i="1"/>
  <c r="Q1189" i="1" s="1"/>
  <c r="P1187" i="1"/>
  <c r="Q1187" i="1" s="1"/>
  <c r="P1184" i="1"/>
  <c r="Q1184" i="1" s="1"/>
  <c r="P1182" i="1"/>
  <c r="Q1182" i="1" s="1"/>
  <c r="P1180" i="1"/>
  <c r="Q1180" i="1" s="1"/>
  <c r="P1177" i="1"/>
  <c r="Q1177" i="1" s="1"/>
  <c r="P1175" i="1"/>
  <c r="Q1175" i="1" s="1"/>
  <c r="P1173" i="1"/>
  <c r="Q1173" i="1" s="1"/>
  <c r="P1171" i="1"/>
  <c r="Q1171" i="1" s="1"/>
  <c r="P1167" i="1"/>
  <c r="Q1167" i="1" s="1"/>
  <c r="P509" i="1"/>
  <c r="Q509" i="1" s="1"/>
  <c r="P507" i="1"/>
  <c r="Q507" i="1" s="1"/>
  <c r="P504" i="1"/>
  <c r="Q504" i="1" s="1"/>
  <c r="R504" i="1" s="1"/>
  <c r="P502" i="1"/>
  <c r="Q502" i="1" s="1"/>
  <c r="P500" i="1"/>
  <c r="Q500" i="1" s="1"/>
  <c r="R500" i="1" s="1"/>
  <c r="P498" i="1"/>
  <c r="Q498" i="1" s="1"/>
  <c r="R498" i="1" s="1"/>
  <c r="P496" i="1"/>
  <c r="Q496" i="1" s="1"/>
  <c r="R496" i="1" s="1"/>
  <c r="P494" i="1"/>
  <c r="Q494" i="1" s="1"/>
  <c r="R494" i="1" s="1"/>
  <c r="P492" i="1"/>
  <c r="Q492" i="1" s="1"/>
  <c r="P490" i="1"/>
  <c r="Q490" i="1" s="1"/>
  <c r="P488" i="1"/>
  <c r="Q488" i="1" s="1"/>
  <c r="P486" i="1"/>
  <c r="Q486" i="1" s="1"/>
  <c r="P480" i="1"/>
  <c r="Q480" i="1" s="1"/>
  <c r="P476" i="1"/>
  <c r="Q476" i="1" s="1"/>
  <c r="P474" i="1"/>
  <c r="Q474" i="1" s="1"/>
  <c r="P471" i="1"/>
  <c r="Q471" i="1" s="1"/>
  <c r="P469" i="1"/>
  <c r="Q469" i="1" s="1"/>
  <c r="P467" i="1"/>
  <c r="Q467" i="1" s="1"/>
  <c r="P465" i="1"/>
  <c r="Q465" i="1" s="1"/>
  <c r="P463" i="1"/>
  <c r="Q463" i="1" s="1"/>
  <c r="P461" i="1"/>
  <c r="Q461" i="1" s="1"/>
  <c r="P459" i="1"/>
  <c r="Q459" i="1" s="1"/>
  <c r="P456" i="1"/>
  <c r="Q456" i="1" s="1"/>
  <c r="P454" i="1"/>
  <c r="Q454" i="1" s="1"/>
  <c r="P452" i="1"/>
  <c r="Q452" i="1" s="1"/>
  <c r="P450" i="1"/>
  <c r="Q450" i="1" s="1"/>
  <c r="P448" i="1"/>
  <c r="Q448" i="1" s="1"/>
  <c r="P446" i="1"/>
  <c r="Q446" i="1" s="1"/>
  <c r="P444" i="1"/>
  <c r="Q444" i="1" s="1"/>
  <c r="P441" i="1"/>
  <c r="Q441" i="1" s="1"/>
  <c r="P439" i="1"/>
  <c r="Q439" i="1" s="1"/>
  <c r="P437" i="1"/>
  <c r="Q437" i="1" s="1"/>
  <c r="P435" i="1"/>
  <c r="Q435" i="1" s="1"/>
  <c r="P433" i="1"/>
  <c r="Q433" i="1" s="1"/>
  <c r="P431" i="1"/>
  <c r="Q431" i="1" s="1"/>
  <c r="P429" i="1"/>
  <c r="Q429" i="1" s="1"/>
  <c r="R429" i="1" s="1"/>
  <c r="R421" i="1" s="1"/>
  <c r="R420" i="1" s="1"/>
  <c r="P427" i="1"/>
  <c r="Q427" i="1" s="1"/>
  <c r="P425" i="1"/>
  <c r="Q425" i="1" s="1"/>
  <c r="P423" i="1"/>
  <c r="Q423" i="1" s="1"/>
  <c r="P418" i="1"/>
  <c r="Q418" i="1" s="1"/>
  <c r="P416" i="1"/>
  <c r="Q416" i="1" s="1"/>
  <c r="P414" i="1"/>
  <c r="Q414" i="1" s="1"/>
  <c r="P410" i="1"/>
  <c r="P1373" i="1"/>
  <c r="Q1373" i="1" s="1"/>
  <c r="P1371" i="1"/>
  <c r="Q1371" i="1" s="1"/>
  <c r="P1369" i="1"/>
  <c r="Q1369" i="1" s="1"/>
  <c r="P1367" i="1"/>
  <c r="Q1367" i="1" s="1"/>
  <c r="P1363" i="1"/>
  <c r="Q1363" i="1" s="1"/>
  <c r="P1361" i="1"/>
  <c r="Q1361" i="1" s="1"/>
  <c r="P1358" i="1"/>
  <c r="Q1358" i="1" s="1"/>
  <c r="P1356" i="1"/>
  <c r="Q1356" i="1" s="1"/>
  <c r="P1354" i="1"/>
  <c r="Q1354" i="1" s="1"/>
  <c r="P1352" i="1"/>
  <c r="Q1352" i="1" s="1"/>
  <c r="P1350" i="1"/>
  <c r="Q1350" i="1" s="1"/>
  <c r="P1348" i="1"/>
  <c r="Q1348" i="1" s="1"/>
  <c r="P1346" i="1"/>
  <c r="Q1346" i="1" s="1"/>
  <c r="P1343" i="1"/>
  <c r="Q1343" i="1" s="1"/>
  <c r="P1341" i="1"/>
  <c r="Q1341" i="1" s="1"/>
  <c r="P1339" i="1"/>
  <c r="Q1339" i="1" s="1"/>
  <c r="P1337" i="1"/>
  <c r="Q1337" i="1" s="1"/>
  <c r="P1335" i="1"/>
  <c r="Q1335" i="1" s="1"/>
  <c r="R1335" i="1" s="1"/>
  <c r="R1328" i="1" s="1"/>
  <c r="R1327" i="1" s="1"/>
  <c r="P1333" i="1"/>
  <c r="Q1333" i="1" s="1"/>
  <c r="P1331" i="1"/>
  <c r="Q1331" i="1" s="1"/>
  <c r="P1329" i="1"/>
  <c r="Q1329" i="1" s="1"/>
  <c r="P1325" i="1"/>
  <c r="Q1325" i="1" s="1"/>
  <c r="P1323" i="1"/>
  <c r="Q1323" i="1" s="1"/>
  <c r="P1321" i="1"/>
  <c r="Q1321" i="1" s="1"/>
  <c r="P1318" i="1"/>
  <c r="Q1318" i="1" s="1"/>
  <c r="P1316" i="1"/>
  <c r="Q1316" i="1" s="1"/>
  <c r="P1314" i="1"/>
  <c r="Q1314" i="1" s="1"/>
  <c r="P1310" i="1"/>
  <c r="Q1310" i="1" s="1"/>
  <c r="P1305" i="1"/>
  <c r="Q1305" i="1" s="1"/>
  <c r="P1302" i="1"/>
  <c r="Q1302" i="1" s="1"/>
  <c r="P1300" i="1"/>
  <c r="Q1300" i="1" s="1"/>
  <c r="P1296" i="1"/>
  <c r="Q1296" i="1" s="1"/>
  <c r="P1293" i="1"/>
  <c r="Q1293" i="1" s="1"/>
  <c r="P1291" i="1"/>
  <c r="Q1291" i="1" s="1"/>
  <c r="P1289" i="1"/>
  <c r="Q1289" i="1" s="1"/>
  <c r="P1286" i="1"/>
  <c r="Q1286" i="1" s="1"/>
  <c r="P1284" i="1"/>
  <c r="Q1284" i="1" s="1"/>
  <c r="P1282" i="1"/>
  <c r="Q1282" i="1" s="1"/>
  <c r="P1280" i="1"/>
  <c r="Q1280" i="1" s="1"/>
  <c r="P1276" i="1"/>
  <c r="Q1276" i="1" s="1"/>
  <c r="P1274" i="1"/>
  <c r="Q1274" i="1" s="1"/>
  <c r="P1271" i="1"/>
  <c r="Q1271" i="1" s="1"/>
  <c r="P1269" i="1"/>
  <c r="Q1269" i="1" s="1"/>
  <c r="P1266" i="1"/>
  <c r="Q1266" i="1" s="1"/>
  <c r="P1264" i="1"/>
  <c r="Q1264" i="1" s="1"/>
  <c r="P1261" i="1"/>
  <c r="Q1261" i="1" s="1"/>
  <c r="P1259" i="1"/>
  <c r="Q1259" i="1" s="1"/>
  <c r="P1256" i="1"/>
  <c r="Q1256" i="1" s="1"/>
  <c r="P1254" i="1"/>
  <c r="Q1254" i="1" s="1"/>
  <c r="P1251" i="1"/>
  <c r="Q1251" i="1" s="1"/>
  <c r="P1249" i="1"/>
  <c r="Q1249" i="1" s="1"/>
  <c r="P1246" i="1"/>
  <c r="Q1246" i="1" s="1"/>
  <c r="P1244" i="1"/>
  <c r="Q1244" i="1" s="1"/>
  <c r="P1241" i="1"/>
  <c r="Q1241" i="1" s="1"/>
  <c r="P1239" i="1"/>
  <c r="Q1239" i="1" s="1"/>
  <c r="P1236" i="1"/>
  <c r="Q1236" i="1" s="1"/>
  <c r="P1234" i="1"/>
  <c r="Q1234" i="1" s="1"/>
  <c r="P1231" i="1"/>
  <c r="Q1231" i="1" s="1"/>
  <c r="P1229" i="1"/>
  <c r="Q1229" i="1" s="1"/>
  <c r="P1226" i="1"/>
  <c r="Q1226" i="1" s="1"/>
  <c r="P1224" i="1"/>
  <c r="Q1224" i="1" s="1"/>
  <c r="P1221" i="1"/>
  <c r="Q1221" i="1" s="1"/>
  <c r="P1219" i="1"/>
  <c r="Q1219" i="1" s="1"/>
  <c r="P1215" i="1"/>
  <c r="Q1215" i="1" s="1"/>
  <c r="P1213" i="1"/>
  <c r="Q1213" i="1" s="1"/>
  <c r="P1211" i="1"/>
  <c r="Q1211" i="1" s="1"/>
  <c r="P1209" i="1"/>
  <c r="Q1209" i="1" s="1"/>
  <c r="P1206" i="1"/>
  <c r="Q1206" i="1" s="1"/>
  <c r="P1204" i="1"/>
  <c r="Q1204" i="1" s="1"/>
  <c r="P1202" i="1"/>
  <c r="Q1202" i="1" s="1"/>
  <c r="P1199" i="1"/>
  <c r="Q1199" i="1" s="1"/>
  <c r="P1197" i="1"/>
  <c r="Q1197" i="1" s="1"/>
  <c r="P1195" i="1"/>
  <c r="Q1195" i="1" s="1"/>
  <c r="P1192" i="1"/>
  <c r="Q1192" i="1" s="1"/>
  <c r="P1190" i="1"/>
  <c r="Q1190" i="1" s="1"/>
  <c r="P1188" i="1"/>
  <c r="Q1188" i="1" s="1"/>
  <c r="P1185" i="1"/>
  <c r="Q1185" i="1" s="1"/>
  <c r="P1183" i="1"/>
  <c r="Q1183" i="1" s="1"/>
  <c r="P1181" i="1"/>
  <c r="Q1181" i="1" s="1"/>
  <c r="P1178" i="1"/>
  <c r="Q1178" i="1" s="1"/>
  <c r="P1176" i="1"/>
  <c r="Q1176" i="1" s="1"/>
  <c r="P1174" i="1"/>
  <c r="Q1174" i="1" s="1"/>
  <c r="P1172" i="1"/>
  <c r="Q1172" i="1" s="1"/>
  <c r="P1170" i="1"/>
  <c r="Q1170" i="1" s="1"/>
  <c r="P1166" i="1"/>
  <c r="Q1166" i="1" s="1"/>
  <c r="P508" i="1"/>
  <c r="Q508" i="1" s="1"/>
  <c r="P506" i="1"/>
  <c r="Q506" i="1" s="1"/>
  <c r="P503" i="1"/>
  <c r="Q503" i="1" s="1"/>
  <c r="P501" i="1"/>
  <c r="Q501" i="1" s="1"/>
  <c r="R501" i="1" s="1"/>
  <c r="P499" i="1"/>
  <c r="Q499" i="1" s="1"/>
  <c r="R499" i="1" s="1"/>
  <c r="P497" i="1"/>
  <c r="Q497" i="1" s="1"/>
  <c r="R497" i="1" s="1"/>
  <c r="P495" i="1"/>
  <c r="Q495" i="1" s="1"/>
  <c r="R495" i="1" s="1"/>
  <c r="P493" i="1"/>
  <c r="Q493" i="1" s="1"/>
  <c r="R493" i="1" s="1"/>
  <c r="P491" i="1"/>
  <c r="Q491" i="1" s="1"/>
  <c r="P489" i="1"/>
  <c r="Q489" i="1" s="1"/>
  <c r="P487" i="1"/>
  <c r="Q487" i="1" s="1"/>
  <c r="P481" i="1"/>
  <c r="Q481" i="1" s="1"/>
  <c r="P479" i="1"/>
  <c r="Q479" i="1" s="1"/>
  <c r="P475" i="1"/>
  <c r="Q475" i="1" s="1"/>
  <c r="P473" i="1"/>
  <c r="Q473" i="1" s="1"/>
  <c r="P470" i="1"/>
  <c r="Q470" i="1" s="1"/>
  <c r="P468" i="1"/>
  <c r="Q468" i="1" s="1"/>
  <c r="P466" i="1"/>
  <c r="Q466" i="1" s="1"/>
  <c r="P464" i="1"/>
  <c r="Q464" i="1" s="1"/>
  <c r="P462" i="1"/>
  <c r="Q462" i="1" s="1"/>
  <c r="P460" i="1"/>
  <c r="Q460" i="1" s="1"/>
  <c r="P457" i="1"/>
  <c r="Q457" i="1" s="1"/>
  <c r="P455" i="1"/>
  <c r="Q455" i="1" s="1"/>
  <c r="P453" i="1"/>
  <c r="Q453" i="1" s="1"/>
  <c r="P451" i="1"/>
  <c r="Q451" i="1" s="1"/>
  <c r="P449" i="1"/>
  <c r="Q449" i="1" s="1"/>
  <c r="P447" i="1"/>
  <c r="Q447" i="1" s="1"/>
  <c r="P445" i="1"/>
  <c r="Q445" i="1" s="1"/>
  <c r="P443" i="1"/>
  <c r="Q443" i="1" s="1"/>
  <c r="P440" i="1"/>
  <c r="Q440" i="1" s="1"/>
  <c r="P438" i="1"/>
  <c r="Q438" i="1" s="1"/>
  <c r="P436" i="1"/>
  <c r="Q436" i="1" s="1"/>
  <c r="P434" i="1"/>
  <c r="Q434" i="1" s="1"/>
  <c r="P432" i="1"/>
  <c r="Q432" i="1" s="1"/>
  <c r="P430" i="1"/>
  <c r="Q430" i="1" s="1"/>
  <c r="P428" i="1"/>
  <c r="Q428" i="1" s="1"/>
  <c r="P426" i="1"/>
  <c r="Q426" i="1" s="1"/>
  <c r="P424" i="1"/>
  <c r="Q424" i="1" s="1"/>
  <c r="P419" i="1"/>
  <c r="Q419" i="1" s="1"/>
  <c r="P417" i="1"/>
  <c r="Q417" i="1" s="1"/>
  <c r="P415" i="1"/>
  <c r="Q415" i="1" s="1"/>
  <c r="P413" i="1"/>
  <c r="Q413" i="1" s="1"/>
  <c r="P8021" i="1"/>
  <c r="Q8021" i="1" s="1"/>
  <c r="P7977" i="1"/>
  <c r="Q7977" i="1" s="1"/>
  <c r="P7965" i="1"/>
  <c r="Q7965" i="1" s="1"/>
  <c r="P7400" i="1"/>
  <c r="Q7400" i="1" s="1"/>
  <c r="P7392" i="1"/>
  <c r="Q7392" i="1" s="1"/>
  <c r="P7390" i="1"/>
  <c r="Q7390" i="1" s="1"/>
  <c r="P3465" i="1"/>
  <c r="Q3465" i="1" s="1"/>
  <c r="P3462" i="1"/>
  <c r="Q3462" i="1" s="1"/>
  <c r="P3460" i="1"/>
  <c r="Q3460" i="1" s="1"/>
  <c r="P3458" i="1"/>
  <c r="Q3458" i="1" s="1"/>
  <c r="P3456" i="1"/>
  <c r="Q3456" i="1" s="1"/>
  <c r="P3450" i="1"/>
  <c r="Q3450" i="1" s="1"/>
  <c r="P3447" i="1"/>
  <c r="Q3447" i="1" s="1"/>
  <c r="P3445" i="1"/>
  <c r="Q3445" i="1" s="1"/>
  <c r="P3439" i="1"/>
  <c r="Q3439" i="1" s="1"/>
  <c r="P3437" i="1"/>
  <c r="Q3437" i="1" s="1"/>
  <c r="P3433" i="1"/>
  <c r="Q3433" i="1" s="1"/>
  <c r="P3431" i="1"/>
  <c r="Q3431" i="1" s="1"/>
  <c r="P3429" i="1"/>
  <c r="Q3429" i="1" s="1"/>
  <c r="R3429" i="1" s="1"/>
  <c r="R3425" i="1" s="1"/>
  <c r="P3427" i="1"/>
  <c r="Q3427" i="1" s="1"/>
  <c r="P3424" i="1"/>
  <c r="Q3424" i="1" s="1"/>
  <c r="P3422" i="1"/>
  <c r="Q3422" i="1" s="1"/>
  <c r="P3420" i="1"/>
  <c r="Q3420" i="1" s="1"/>
  <c r="P3377" i="1"/>
  <c r="Q3377" i="1" s="1"/>
  <c r="P3372" i="1"/>
  <c r="Q3372" i="1" s="1"/>
  <c r="P3370" i="1"/>
  <c r="Q3370" i="1" s="1"/>
  <c r="P3368" i="1"/>
  <c r="Q3368" i="1" s="1"/>
  <c r="P3364" i="1"/>
  <c r="Q3364" i="1" s="1"/>
  <c r="P3362" i="1"/>
  <c r="Q3362" i="1" s="1"/>
  <c r="P8020" i="1"/>
  <c r="Q8020" i="1" s="1"/>
  <c r="P7966" i="1"/>
  <c r="Q7966" i="1" s="1"/>
  <c r="P7402" i="1"/>
  <c r="Q7402" i="1" s="1"/>
  <c r="P7399" i="1"/>
  <c r="Q7399" i="1" s="1"/>
  <c r="P7391" i="1"/>
  <c r="Q7391" i="1" s="1"/>
  <c r="P7388" i="1"/>
  <c r="Q7388" i="1" s="1"/>
  <c r="P3464" i="1"/>
  <c r="Q3464" i="1" s="1"/>
  <c r="P3461" i="1"/>
  <c r="Q3461" i="1" s="1"/>
  <c r="P3459" i="1"/>
  <c r="Q3459" i="1" s="1"/>
  <c r="P3457" i="1"/>
  <c r="Q3457" i="1" s="1"/>
  <c r="P3451" i="1"/>
  <c r="Q3451" i="1" s="1"/>
  <c r="P3449" i="1"/>
  <c r="Q3449" i="1" s="1"/>
  <c r="P3446" i="1"/>
  <c r="Q3446" i="1" s="1"/>
  <c r="P3440" i="1"/>
  <c r="Q3440" i="1" s="1"/>
  <c r="P3438" i="1"/>
  <c r="Q3438" i="1" s="1"/>
  <c r="P3436" i="1"/>
  <c r="Q3436" i="1" s="1"/>
  <c r="P3432" i="1"/>
  <c r="Q3432" i="1" s="1"/>
  <c r="P3430" i="1"/>
  <c r="Q3430" i="1" s="1"/>
  <c r="P3428" i="1"/>
  <c r="Q3428" i="1" s="1"/>
  <c r="P3426" i="1"/>
  <c r="Q3426" i="1" s="1"/>
  <c r="P3423" i="1"/>
  <c r="Q3423" i="1" s="1"/>
  <c r="P3421" i="1"/>
  <c r="Q3421" i="1" s="1"/>
  <c r="P3378" i="1"/>
  <c r="Q3378" i="1" s="1"/>
  <c r="R3378" i="1" s="1"/>
  <c r="P3373" i="1"/>
  <c r="Q3373" i="1" s="1"/>
  <c r="P3371" i="1"/>
  <c r="Q3371" i="1" s="1"/>
  <c r="P3369" i="1"/>
  <c r="Q3369" i="1" s="1"/>
  <c r="P3367" i="1"/>
  <c r="Q3367" i="1" s="1"/>
  <c r="P3363" i="1"/>
  <c r="Q3363" i="1" s="1"/>
  <c r="P3353" i="1"/>
  <c r="Q3353" i="1" s="1"/>
  <c r="P3351" i="1"/>
  <c r="Q3351" i="1" s="1"/>
  <c r="P3349" i="1"/>
  <c r="Q3349" i="1" s="1"/>
  <c r="P3345" i="1"/>
  <c r="Q3345" i="1" s="1"/>
  <c r="P3342" i="1"/>
  <c r="Q3342" i="1" s="1"/>
  <c r="P3340" i="1"/>
  <c r="Q3340" i="1" s="1"/>
  <c r="P3338" i="1"/>
  <c r="Q3338" i="1" s="1"/>
  <c r="P3335" i="1"/>
  <c r="Q3335" i="1" s="1"/>
  <c r="P3242" i="1"/>
  <c r="Q3242" i="1" s="1"/>
  <c r="P3240" i="1"/>
  <c r="Q3240" i="1" s="1"/>
  <c r="Q3238" i="1"/>
  <c r="P3236" i="1"/>
  <c r="Q3236" i="1" s="1"/>
  <c r="P3231" i="1"/>
  <c r="Q3231" i="1" s="1"/>
  <c r="R3231" i="1" s="1"/>
  <c r="P3229" i="1"/>
  <c r="Q3229" i="1" s="1"/>
  <c r="R3229" i="1" s="1"/>
  <c r="P3225" i="1"/>
  <c r="Q3225" i="1" s="1"/>
  <c r="R3225" i="1" s="1"/>
  <c r="R3223" i="1" s="1"/>
  <c r="R3206" i="1" s="1"/>
  <c r="P3222" i="1"/>
  <c r="Q3222" i="1" s="1"/>
  <c r="P3219" i="1"/>
  <c r="Q3219" i="1" s="1"/>
  <c r="P3216" i="1"/>
  <c r="Q3216" i="1" s="1"/>
  <c r="P1165" i="1"/>
  <c r="Q1165" i="1" s="1"/>
  <c r="P1163" i="1"/>
  <c r="Q1163" i="1" s="1"/>
  <c r="P1161" i="1"/>
  <c r="Q1161" i="1" s="1"/>
  <c r="Q1159" i="1"/>
  <c r="P1157" i="1"/>
  <c r="Q1157" i="1" s="1"/>
  <c r="P1152" i="1"/>
  <c r="Q1152" i="1" s="1"/>
  <c r="P1150" i="1"/>
  <c r="Q1150" i="1" s="1"/>
  <c r="P1148" i="1"/>
  <c r="Q1148" i="1" s="1"/>
  <c r="P1144" i="1"/>
  <c r="Q1144" i="1" s="1"/>
  <c r="P1141" i="1"/>
  <c r="Q1141" i="1" s="1"/>
  <c r="P1139" i="1"/>
  <c r="Q1139" i="1" s="1"/>
  <c r="P1137" i="1"/>
  <c r="Q1137" i="1" s="1"/>
  <c r="P1135" i="1"/>
  <c r="Q1135" i="1" s="1"/>
  <c r="P1133" i="1"/>
  <c r="Q1133" i="1" s="1"/>
  <c r="P1130" i="1"/>
  <c r="Q1130" i="1" s="1"/>
  <c r="P1128" i="1"/>
  <c r="Q1128" i="1" s="1"/>
  <c r="P1126" i="1"/>
  <c r="Q1126" i="1" s="1"/>
  <c r="P1124" i="1"/>
  <c r="Q1124" i="1" s="1"/>
  <c r="P1122" i="1"/>
  <c r="Q1122" i="1" s="1"/>
  <c r="P1119" i="1"/>
  <c r="Q1119" i="1" s="1"/>
  <c r="P1117" i="1"/>
  <c r="Q1117" i="1" s="1"/>
  <c r="P1115" i="1"/>
  <c r="Q1115" i="1" s="1"/>
  <c r="P1112" i="1"/>
  <c r="Q1112" i="1" s="1"/>
  <c r="R1112" i="1" s="1"/>
  <c r="P1110" i="1"/>
  <c r="Q1110" i="1" s="1"/>
  <c r="R1110" i="1" s="1"/>
  <c r="P1108" i="1"/>
  <c r="Q1108" i="1" s="1"/>
  <c r="R1108" i="1" s="1"/>
  <c r="P1106" i="1"/>
  <c r="Q1106" i="1" s="1"/>
  <c r="R1106" i="1" s="1"/>
  <c r="P1104" i="1"/>
  <c r="Q1104" i="1" s="1"/>
  <c r="P1102" i="1"/>
  <c r="Q1102" i="1" s="1"/>
  <c r="P1100" i="1"/>
  <c r="Q1100" i="1" s="1"/>
  <c r="P1098" i="1"/>
  <c r="Q1098" i="1" s="1"/>
  <c r="P1093" i="1"/>
  <c r="Q1093" i="1" s="1"/>
  <c r="P1091" i="1"/>
  <c r="Q1091" i="1" s="1"/>
  <c r="P1089" i="1"/>
  <c r="Q1089" i="1" s="1"/>
  <c r="P1087" i="1"/>
  <c r="Q1087" i="1" s="1"/>
  <c r="P1084" i="1"/>
  <c r="Q1084" i="1" s="1"/>
  <c r="P1082" i="1"/>
  <c r="Q1082" i="1" s="1"/>
  <c r="P1080" i="1"/>
  <c r="Q1080" i="1" s="1"/>
  <c r="P1078" i="1"/>
  <c r="Q1078" i="1" s="1"/>
  <c r="P1076" i="1"/>
  <c r="Q1076" i="1" s="1"/>
  <c r="P1074" i="1"/>
  <c r="Q1074" i="1" s="1"/>
  <c r="P1072" i="1"/>
  <c r="Q1072" i="1" s="1"/>
  <c r="R1072" i="1" s="1"/>
  <c r="P1070" i="1"/>
  <c r="Q1070" i="1" s="1"/>
  <c r="P1068" i="1"/>
  <c r="Q1068" i="1" s="1"/>
  <c r="P7403" i="1"/>
  <c r="Q7403" i="1" s="1"/>
  <c r="P7393" i="1"/>
  <c r="Q7393" i="1" s="1"/>
  <c r="P3452" i="1"/>
  <c r="Q3452" i="1" s="1"/>
  <c r="P3441" i="1"/>
  <c r="Q3441" i="1" s="1"/>
  <c r="P3352" i="1"/>
  <c r="Q3352" i="1" s="1"/>
  <c r="P3350" i="1"/>
  <c r="Q3350" i="1" s="1"/>
  <c r="P3348" i="1"/>
  <c r="Q3348" i="1" s="1"/>
  <c r="P3344" i="1"/>
  <c r="Q3344" i="1" s="1"/>
  <c r="P3341" i="1"/>
  <c r="Q3341" i="1" s="1"/>
  <c r="P3339" i="1"/>
  <c r="Q3339" i="1" s="1"/>
  <c r="P3336" i="1"/>
  <c r="Q3336" i="1" s="1"/>
  <c r="P3243" i="1"/>
  <c r="Q3243" i="1" s="1"/>
  <c r="P3241" i="1"/>
  <c r="Q3241" i="1" s="1"/>
  <c r="P3239" i="1"/>
  <c r="Q3239" i="1" s="1"/>
  <c r="P3237" i="1"/>
  <c r="Q3237" i="1" s="1"/>
  <c r="P3235" i="1"/>
  <c r="Q3235" i="1" s="1"/>
  <c r="P3230" i="1"/>
  <c r="Q3230" i="1" s="1"/>
  <c r="R3230" i="1" s="1"/>
  <c r="P3228" i="1"/>
  <c r="Q3228" i="1" s="1"/>
  <c r="P3224" i="1"/>
  <c r="Q3224" i="1" s="1"/>
  <c r="P3221" i="1"/>
  <c r="Q3221" i="1" s="1"/>
  <c r="P3218" i="1"/>
  <c r="Q3218" i="1" s="1"/>
  <c r="P1164" i="1"/>
  <c r="Q1164" i="1" s="1"/>
  <c r="P1162" i="1"/>
  <c r="Q1162" i="1" s="1"/>
  <c r="P1160" i="1"/>
  <c r="Q1160" i="1" s="1"/>
  <c r="P1158" i="1"/>
  <c r="Q1158" i="1" s="1"/>
  <c r="P1156" i="1"/>
  <c r="Q1156" i="1" s="1"/>
  <c r="P1151" i="1"/>
  <c r="Q1151" i="1" s="1"/>
  <c r="P1149" i="1"/>
  <c r="Q1149" i="1" s="1"/>
  <c r="P1145" i="1"/>
  <c r="Q1145" i="1" s="1"/>
  <c r="P1142" i="1"/>
  <c r="Q1142" i="1" s="1"/>
  <c r="P1140" i="1"/>
  <c r="Q1140" i="1" s="1"/>
  <c r="P1138" i="1"/>
  <c r="Q1138" i="1" s="1"/>
  <c r="P1136" i="1"/>
  <c r="Q1136" i="1" s="1"/>
  <c r="P1134" i="1"/>
  <c r="Q1134" i="1" s="1"/>
  <c r="P1131" i="1"/>
  <c r="Q1131" i="1" s="1"/>
  <c r="P1129" i="1"/>
  <c r="Q1129" i="1" s="1"/>
  <c r="P1127" i="1"/>
  <c r="Q1127" i="1" s="1"/>
  <c r="P1125" i="1"/>
  <c r="Q1125" i="1" s="1"/>
  <c r="P1123" i="1"/>
  <c r="Q1123" i="1" s="1"/>
  <c r="P1121" i="1"/>
  <c r="Q1121" i="1" s="1"/>
  <c r="P1118" i="1"/>
  <c r="Q1118" i="1" s="1"/>
  <c r="P1116" i="1"/>
  <c r="Q1116" i="1" s="1"/>
  <c r="P1114" i="1"/>
  <c r="Q1114" i="1" s="1"/>
  <c r="P1111" i="1"/>
  <c r="Q1111" i="1" s="1"/>
  <c r="R1111" i="1" s="1"/>
  <c r="P1109" i="1"/>
  <c r="Q1109" i="1" s="1"/>
  <c r="P1107" i="1"/>
  <c r="Q1107" i="1" s="1"/>
  <c r="R1107" i="1" s="1"/>
  <c r="P1105" i="1"/>
  <c r="Q1105" i="1" s="1"/>
  <c r="P1103" i="1"/>
  <c r="Q1103" i="1" s="1"/>
  <c r="P1101" i="1"/>
  <c r="Q1101" i="1" s="1"/>
  <c r="P1099" i="1"/>
  <c r="Q1099" i="1" s="1"/>
  <c r="P1097" i="1"/>
  <c r="Q1097" i="1" s="1"/>
  <c r="P1092" i="1"/>
  <c r="Q1092" i="1" s="1"/>
  <c r="P1090" i="1"/>
  <c r="Q1090" i="1" s="1"/>
  <c r="P1088" i="1"/>
  <c r="Q1088" i="1" s="1"/>
  <c r="P1085" i="1"/>
  <c r="Q1085" i="1" s="1"/>
  <c r="P1083" i="1"/>
  <c r="Q1083" i="1" s="1"/>
  <c r="P1081" i="1"/>
  <c r="Q1081" i="1" s="1"/>
  <c r="P1079" i="1"/>
  <c r="Q1079" i="1" s="1"/>
  <c r="P1077" i="1"/>
  <c r="Q1077" i="1" s="1"/>
  <c r="P1075" i="1"/>
  <c r="Q1075" i="1" s="1"/>
  <c r="P1073" i="1"/>
  <c r="Q1073" i="1" s="1"/>
  <c r="P1071" i="1"/>
  <c r="Q1071" i="1" s="1"/>
  <c r="P1069" i="1"/>
  <c r="Q1069" i="1" s="1"/>
  <c r="P3453" i="1"/>
  <c r="Q3453" i="1" s="1"/>
  <c r="P3442" i="1"/>
  <c r="Q3442" i="1" s="1"/>
  <c r="P3454" i="1"/>
  <c r="Q3454" i="1" s="1"/>
  <c r="P3443" i="1"/>
  <c r="Q3443" i="1" s="1"/>
  <c r="P3354" i="1"/>
  <c r="Q3354" i="1" s="1"/>
  <c r="P3244" i="1"/>
  <c r="Q3244" i="1" s="1"/>
  <c r="P1066" i="1"/>
  <c r="Q1066" i="1" s="1"/>
  <c r="P1064" i="1"/>
  <c r="Q1064" i="1" s="1"/>
  <c r="P1062" i="1"/>
  <c r="Q1062" i="1" s="1"/>
  <c r="P1060" i="1"/>
  <c r="Q1060" i="1" s="1"/>
  <c r="P1058" i="1"/>
  <c r="Q1058" i="1" s="1"/>
  <c r="P1056" i="1"/>
  <c r="Q1056" i="1" s="1"/>
  <c r="P1054" i="1"/>
  <c r="Q1054" i="1" s="1"/>
  <c r="R1054" i="1" s="1"/>
  <c r="P1052" i="1"/>
  <c r="Q1052" i="1" s="1"/>
  <c r="R1052" i="1" s="1"/>
  <c r="P1049" i="1"/>
  <c r="Q1049" i="1" s="1"/>
  <c r="P1047" i="1"/>
  <c r="Q1047" i="1" s="1"/>
  <c r="P1045" i="1"/>
  <c r="Q1045" i="1" s="1"/>
  <c r="P1043" i="1"/>
  <c r="Q1043" i="1" s="1"/>
  <c r="P1041" i="1"/>
  <c r="Q1041" i="1" s="1"/>
  <c r="P1039" i="1"/>
  <c r="Q1039" i="1" s="1"/>
  <c r="P1037" i="1"/>
  <c r="Q1037" i="1" s="1"/>
  <c r="P1035" i="1"/>
  <c r="Q1035" i="1" s="1"/>
  <c r="P1033" i="1"/>
  <c r="Q1033" i="1" s="1"/>
  <c r="P1031" i="1"/>
  <c r="Q1031" i="1" s="1"/>
  <c r="P1029" i="1"/>
  <c r="Q1029" i="1" s="1"/>
  <c r="P1027" i="1"/>
  <c r="Q1027" i="1" s="1"/>
  <c r="R1027" i="1" s="1"/>
  <c r="P1025" i="1"/>
  <c r="Q1025" i="1" s="1"/>
  <c r="R1025" i="1" s="1"/>
  <c r="P1023" i="1"/>
  <c r="Q1023" i="1" s="1"/>
  <c r="R1023" i="1" s="1"/>
  <c r="P1021" i="1"/>
  <c r="Q1021" i="1" s="1"/>
  <c r="R1021" i="1" s="1"/>
  <c r="P1019" i="1"/>
  <c r="Q1019" i="1" s="1"/>
  <c r="P1017" i="1"/>
  <c r="Q1017" i="1" s="1"/>
  <c r="P1015" i="1"/>
  <c r="Q1015" i="1" s="1"/>
  <c r="P1013" i="1"/>
  <c r="Q1013" i="1" s="1"/>
  <c r="P1010" i="1"/>
  <c r="Q1010" i="1" s="1"/>
  <c r="P1008" i="1"/>
  <c r="Q1008" i="1" s="1"/>
  <c r="P1006" i="1"/>
  <c r="Q1006" i="1" s="1"/>
  <c r="P1004" i="1"/>
  <c r="Q1004" i="1" s="1"/>
  <c r="P1002" i="1"/>
  <c r="Q1002" i="1" s="1"/>
  <c r="P1000" i="1"/>
  <c r="Q1000" i="1" s="1"/>
  <c r="P998" i="1"/>
  <c r="Q998" i="1" s="1"/>
  <c r="P995" i="1"/>
  <c r="Q995" i="1" s="1"/>
  <c r="R995" i="1" s="1"/>
  <c r="P993" i="1"/>
  <c r="Q993" i="1" s="1"/>
  <c r="P991" i="1"/>
  <c r="Q991" i="1" s="1"/>
  <c r="P989" i="1"/>
  <c r="Q989" i="1" s="1"/>
  <c r="P987" i="1"/>
  <c r="Q987" i="1" s="1"/>
  <c r="P985" i="1"/>
  <c r="Q985" i="1" s="1"/>
  <c r="P983" i="1"/>
  <c r="Q983" i="1" s="1"/>
  <c r="P981" i="1"/>
  <c r="Q981" i="1" s="1"/>
  <c r="P1067" i="1"/>
  <c r="Q1067" i="1" s="1"/>
  <c r="P1065" i="1"/>
  <c r="Q1065" i="1" s="1"/>
  <c r="P1063" i="1"/>
  <c r="Q1063" i="1" s="1"/>
  <c r="P1061" i="1"/>
  <c r="Q1061" i="1" s="1"/>
  <c r="P1059" i="1"/>
  <c r="Q1059" i="1" s="1"/>
  <c r="P1057" i="1"/>
  <c r="Q1057" i="1" s="1"/>
  <c r="P1055" i="1"/>
  <c r="Q1055" i="1" s="1"/>
  <c r="P1053" i="1"/>
  <c r="Q1053" i="1" s="1"/>
  <c r="P1051" i="1"/>
  <c r="Q1051" i="1" s="1"/>
  <c r="P1048" i="1"/>
  <c r="Q1048" i="1" s="1"/>
  <c r="P1046" i="1"/>
  <c r="Q1046" i="1" s="1"/>
  <c r="P1044" i="1"/>
  <c r="Q1044" i="1" s="1"/>
  <c r="P1042" i="1"/>
  <c r="Q1042" i="1" s="1"/>
  <c r="P1040" i="1"/>
  <c r="Q1040" i="1" s="1"/>
  <c r="P1038" i="1"/>
  <c r="Q1038" i="1" s="1"/>
  <c r="P1036" i="1"/>
  <c r="Q1036" i="1" s="1"/>
  <c r="P1034" i="1"/>
  <c r="Q1034" i="1" s="1"/>
  <c r="P1032" i="1"/>
  <c r="Q1032" i="1" s="1"/>
  <c r="P1030" i="1"/>
  <c r="Q1030" i="1" s="1"/>
  <c r="P1028" i="1"/>
  <c r="Q1028" i="1" s="1"/>
  <c r="P1026" i="1"/>
  <c r="Q1026" i="1" s="1"/>
  <c r="P1024" i="1"/>
  <c r="Q1024" i="1" s="1"/>
  <c r="P1022" i="1"/>
  <c r="Q1022" i="1" s="1"/>
  <c r="P1020" i="1"/>
  <c r="Q1020" i="1" s="1"/>
  <c r="P1018" i="1"/>
  <c r="Q1018" i="1" s="1"/>
  <c r="P1016" i="1"/>
  <c r="Q1016" i="1" s="1"/>
  <c r="R1016" i="1" s="1"/>
  <c r="P1014" i="1"/>
  <c r="Q1014" i="1" s="1"/>
  <c r="R1014" i="1" s="1"/>
  <c r="P1011" i="1"/>
  <c r="Q1011" i="1" s="1"/>
  <c r="P1009" i="1"/>
  <c r="Q1009" i="1" s="1"/>
  <c r="P1007" i="1"/>
  <c r="Q1007" i="1" s="1"/>
  <c r="P1005" i="1"/>
  <c r="Q1005" i="1" s="1"/>
  <c r="P1003" i="1"/>
  <c r="Q1003" i="1" s="1"/>
  <c r="P1001" i="1"/>
  <c r="Q1001" i="1" s="1"/>
  <c r="R1001" i="1" s="1"/>
  <c r="P999" i="1"/>
  <c r="Q999" i="1" s="1"/>
  <c r="R999" i="1" s="1"/>
  <c r="P996" i="1"/>
  <c r="Q996" i="1" s="1"/>
  <c r="P994" i="1"/>
  <c r="Q994" i="1" s="1"/>
  <c r="P992" i="1"/>
  <c r="Q992" i="1" s="1"/>
  <c r="P990" i="1"/>
  <c r="Q990" i="1" s="1"/>
  <c r="P988" i="1"/>
  <c r="Q988" i="1" s="1"/>
  <c r="P986" i="1"/>
  <c r="Q986" i="1" s="1"/>
  <c r="P984" i="1"/>
  <c r="Q984" i="1" s="1"/>
  <c r="P982" i="1"/>
  <c r="Q982" i="1" s="1"/>
  <c r="P980" i="1"/>
  <c r="Q980" i="1" s="1"/>
  <c r="R980" i="1" s="1"/>
  <c r="R978" i="1" s="1"/>
  <c r="P3419" i="1"/>
  <c r="Q3419" i="1" s="1"/>
  <c r="P3416" i="1"/>
  <c r="Q3416" i="1" s="1"/>
  <c r="R3416" i="1" s="1"/>
  <c r="P3414" i="1"/>
  <c r="Q3414" i="1" s="1"/>
  <c r="R3414" i="1" s="1"/>
  <c r="P3412" i="1"/>
  <c r="Q3412" i="1" s="1"/>
  <c r="R3412" i="1" s="1"/>
  <c r="P3410" i="1"/>
  <c r="Q3410" i="1" s="1"/>
  <c r="R3410" i="1" s="1"/>
  <c r="P3408" i="1"/>
  <c r="Q3408" i="1" s="1"/>
  <c r="P3405" i="1"/>
  <c r="Q3405" i="1" s="1"/>
  <c r="P3403" i="1"/>
  <c r="Q3403" i="1" s="1"/>
  <c r="R3403" i="1" s="1"/>
  <c r="P3401" i="1"/>
  <c r="Q3401" i="1" s="1"/>
  <c r="P3399" i="1"/>
  <c r="Q3399" i="1" s="1"/>
  <c r="R3399" i="1" s="1"/>
  <c r="P3397" i="1"/>
  <c r="Q3397" i="1" s="1"/>
  <c r="R3397" i="1" s="1"/>
  <c r="P3394" i="1"/>
  <c r="Q3394" i="1" s="1"/>
  <c r="P3392" i="1"/>
  <c r="Q3392" i="1" s="1"/>
  <c r="P3390" i="1"/>
  <c r="Q3390" i="1" s="1"/>
  <c r="P3388" i="1"/>
  <c r="Q3388" i="1" s="1"/>
  <c r="P3386" i="1"/>
  <c r="Q3386" i="1" s="1"/>
  <c r="R3386" i="1" s="1"/>
  <c r="P3384" i="1"/>
  <c r="Q3384" i="1" s="1"/>
  <c r="R3384" i="1" s="1"/>
  <c r="P3382" i="1"/>
  <c r="Q3382" i="1" s="1"/>
  <c r="R3382" i="1" s="1"/>
  <c r="P3380" i="1"/>
  <c r="Q3380" i="1" s="1"/>
  <c r="R3380" i="1" s="1"/>
  <c r="P3379" i="1"/>
  <c r="Q3379" i="1" s="1"/>
  <c r="R3379" i="1" s="1"/>
  <c r="P3358" i="1"/>
  <c r="Q3358" i="1" s="1"/>
  <c r="P3356" i="1"/>
  <c r="Q3356" i="1" s="1"/>
  <c r="P3333" i="1"/>
  <c r="Q3333" i="1" s="1"/>
  <c r="P3329" i="1"/>
  <c r="Q3329" i="1" s="1"/>
  <c r="P3310" i="1"/>
  <c r="Q3310" i="1" s="1"/>
  <c r="P3295" i="1"/>
  <c r="Q3295" i="1" s="1"/>
  <c r="P3291" i="1"/>
  <c r="Q3291" i="1" s="1"/>
  <c r="P3288" i="1"/>
  <c r="Q3288" i="1" s="1"/>
  <c r="P3286" i="1"/>
  <c r="Q3286" i="1" s="1"/>
  <c r="P3283" i="1"/>
  <c r="Q3283" i="1" s="1"/>
  <c r="P3281" i="1"/>
  <c r="Q3281" i="1" s="1"/>
  <c r="P3280" i="1"/>
  <c r="Q3280" i="1" s="1"/>
  <c r="P3277" i="1"/>
  <c r="Q3277" i="1" s="1"/>
  <c r="P3251" i="1"/>
  <c r="Q3251" i="1" s="1"/>
  <c r="P3213" i="1"/>
  <c r="Q3213" i="1" s="1"/>
  <c r="P3210" i="1"/>
  <c r="Q3210" i="1" s="1"/>
  <c r="P3205" i="1"/>
  <c r="Q3205" i="1" s="1"/>
  <c r="R3205" i="1" s="1"/>
  <c r="P3201" i="1"/>
  <c r="Q3201" i="1" s="1"/>
  <c r="P3200" i="1"/>
  <c r="Q3200" i="1" s="1"/>
  <c r="P3192" i="1"/>
  <c r="Q3192" i="1" s="1"/>
  <c r="P3190" i="1"/>
  <c r="Q3190" i="1" s="1"/>
  <c r="P3187" i="1"/>
  <c r="Q3187" i="1" s="1"/>
  <c r="P3185" i="1"/>
  <c r="Q3185" i="1" s="1"/>
  <c r="P3169" i="1"/>
  <c r="Q3169" i="1" s="1"/>
  <c r="P3167" i="1"/>
  <c r="Q3167" i="1" s="1"/>
  <c r="P3165" i="1"/>
  <c r="Q3165" i="1" s="1"/>
  <c r="P3163" i="1"/>
  <c r="Q3163" i="1" s="1"/>
  <c r="P3158" i="1"/>
  <c r="Q3158" i="1" s="1"/>
  <c r="P3156" i="1"/>
  <c r="Q3156" i="1" s="1"/>
  <c r="P3150" i="1"/>
  <c r="Q3150" i="1" s="1"/>
  <c r="P3143" i="1"/>
  <c r="Q3143" i="1" s="1"/>
  <c r="P3141" i="1"/>
  <c r="Q3141" i="1" s="1"/>
  <c r="R3141" i="1" s="1"/>
  <c r="P3139" i="1"/>
  <c r="Q3139" i="1" s="1"/>
  <c r="R3139" i="1" s="1"/>
  <c r="P3135" i="1"/>
  <c r="Q3135" i="1" s="1"/>
  <c r="P3128" i="1"/>
  <c r="Q3128" i="1" s="1"/>
  <c r="P3124" i="1"/>
  <c r="Q3124" i="1" s="1"/>
  <c r="R3124" i="1" s="1"/>
  <c r="P3120" i="1"/>
  <c r="Q3120" i="1" s="1"/>
  <c r="P3115" i="1"/>
  <c r="Q3115" i="1" s="1"/>
  <c r="R3115" i="1" s="1"/>
  <c r="P3111" i="1"/>
  <c r="Q3111" i="1" s="1"/>
  <c r="R3111" i="1" s="1"/>
  <c r="P3107" i="1"/>
  <c r="Q3107" i="1" s="1"/>
  <c r="R3107" i="1" s="1"/>
  <c r="P3103" i="1"/>
  <c r="Q3103" i="1" s="1"/>
  <c r="R3103" i="1" s="1"/>
  <c r="P3096" i="1"/>
  <c r="Q3096" i="1" s="1"/>
  <c r="P8046" i="1"/>
  <c r="Q8046" i="1" s="1"/>
  <c r="P8044" i="1"/>
  <c r="Q8044" i="1" s="1"/>
  <c r="P7877" i="1"/>
  <c r="Q7877" i="1" s="1"/>
  <c r="P7396" i="1"/>
  <c r="Q7396" i="1" s="1"/>
  <c r="P7298" i="1"/>
  <c r="Q7298" i="1" s="1"/>
  <c r="P7288" i="1"/>
  <c r="Q7288" i="1" s="1"/>
  <c r="P7284" i="1"/>
  <c r="Q7284" i="1" s="1"/>
  <c r="P3455" i="1"/>
  <c r="Q3455" i="1" s="1"/>
  <c r="P3444" i="1"/>
  <c r="Q3444" i="1" s="1"/>
  <c r="P3418" i="1"/>
  <c r="Q3418" i="1" s="1"/>
  <c r="P3415" i="1"/>
  <c r="Q3415" i="1" s="1"/>
  <c r="R3415" i="1" s="1"/>
  <c r="P3413" i="1"/>
  <c r="Q3413" i="1" s="1"/>
  <c r="R3413" i="1" s="1"/>
  <c r="P3411" i="1"/>
  <c r="Q3411" i="1" s="1"/>
  <c r="R3411" i="1" s="1"/>
  <c r="P3409" i="1"/>
  <c r="Q3409" i="1" s="1"/>
  <c r="P3407" i="1"/>
  <c r="Q3407" i="1" s="1"/>
  <c r="P3404" i="1"/>
  <c r="Q3404" i="1" s="1"/>
  <c r="P3402" i="1"/>
  <c r="Q3402" i="1" s="1"/>
  <c r="R3402" i="1" s="1"/>
  <c r="P3400" i="1"/>
  <c r="Q3400" i="1" s="1"/>
  <c r="R3400" i="1" s="1"/>
  <c r="P3398" i="1"/>
  <c r="Q3398" i="1" s="1"/>
  <c r="R3398" i="1" s="1"/>
  <c r="P3396" i="1"/>
  <c r="Q3396" i="1" s="1"/>
  <c r="P3393" i="1"/>
  <c r="Q3393" i="1" s="1"/>
  <c r="P3391" i="1"/>
  <c r="Q3391" i="1" s="1"/>
  <c r="P3389" i="1"/>
  <c r="Q3389" i="1" s="1"/>
  <c r="P3387" i="1"/>
  <c r="Q3387" i="1" s="1"/>
  <c r="P3385" i="1"/>
  <c r="Q3385" i="1" s="1"/>
  <c r="R3385" i="1" s="1"/>
  <c r="P3383" i="1"/>
  <c r="Q3383" i="1" s="1"/>
  <c r="R3383" i="1" s="1"/>
  <c r="P3381" i="1"/>
  <c r="Q3381" i="1" s="1"/>
  <c r="R3381" i="1" s="1"/>
  <c r="P3359" i="1"/>
  <c r="Q3359" i="1" s="1"/>
  <c r="P3357" i="1"/>
  <c r="Q3357" i="1" s="1"/>
  <c r="P3355" i="1"/>
  <c r="Q3355" i="1" s="1"/>
  <c r="P3332" i="1"/>
  <c r="Q3332" i="1" s="1"/>
  <c r="P3292" i="1"/>
  <c r="Q3292" i="1" s="1"/>
  <c r="P3290" i="1"/>
  <c r="Q3290" i="1" s="1"/>
  <c r="P3287" i="1"/>
  <c r="Q3287" i="1" s="1"/>
  <c r="P3285" i="1"/>
  <c r="Q3285" i="1" s="1"/>
  <c r="P3282" i="1"/>
  <c r="Q3282" i="1" s="1"/>
  <c r="P3252" i="1"/>
  <c r="Q3252" i="1" s="1"/>
  <c r="P3250" i="1"/>
  <c r="Q3250" i="1" s="1"/>
  <c r="P3249" i="1"/>
  <c r="Q3249" i="1" s="1"/>
  <c r="P3246" i="1"/>
  <c r="Q3246" i="1" s="1"/>
  <c r="P3212" i="1"/>
  <c r="Q3212" i="1" s="1"/>
  <c r="P3209" i="1"/>
  <c r="Q3209" i="1" s="1"/>
  <c r="P3204" i="1"/>
  <c r="Q3204" i="1" s="1"/>
  <c r="R3204" i="1" s="1"/>
  <c r="P3193" i="1"/>
  <c r="Q3193" i="1" s="1"/>
  <c r="P3191" i="1"/>
  <c r="Q3191" i="1" s="1"/>
  <c r="P3188" i="1"/>
  <c r="Q3188" i="1" s="1"/>
  <c r="P3186" i="1"/>
  <c r="Q3186" i="1" s="1"/>
  <c r="P3361" i="1"/>
  <c r="Q3361" i="1" s="1"/>
  <c r="P3334" i="1"/>
  <c r="Q3334" i="1" s="1"/>
  <c r="P3311" i="1"/>
  <c r="Q3311" i="1" s="1"/>
  <c r="P3296" i="1"/>
  <c r="Q3296" i="1" s="1"/>
  <c r="P3293" i="1"/>
  <c r="Q3293" i="1" s="1"/>
  <c r="P3278" i="1"/>
  <c r="Q3278" i="1" s="1"/>
  <c r="P3253" i="1"/>
  <c r="Q3253" i="1" s="1"/>
  <c r="P3248" i="1"/>
  <c r="Q3248" i="1" s="1"/>
  <c r="P3245" i="1"/>
  <c r="Q3245" i="1" s="1"/>
  <c r="P3215" i="1"/>
  <c r="Q3215" i="1" s="1"/>
  <c r="P3199" i="1"/>
  <c r="Q3199" i="1" s="1"/>
  <c r="P3194" i="1"/>
  <c r="Q3194" i="1" s="1"/>
  <c r="P7291" i="1"/>
  <c r="Q7291" i="1" s="1"/>
  <c r="R7291" i="1" s="1"/>
  <c r="P7285" i="1"/>
  <c r="Q7285" i="1" s="1"/>
  <c r="P3160" i="1"/>
  <c r="Q3160" i="1" s="1"/>
  <c r="P3146" i="1"/>
  <c r="Q3146" i="1" s="1"/>
  <c r="P3130" i="1"/>
  <c r="Q3130" i="1" s="1"/>
  <c r="P3126" i="1"/>
  <c r="Q3126" i="1" s="1"/>
  <c r="P3113" i="1"/>
  <c r="Q3113" i="1" s="1"/>
  <c r="R3113" i="1" s="1"/>
  <c r="P3109" i="1"/>
  <c r="Q3109" i="1" s="1"/>
  <c r="R3109" i="1" s="1"/>
  <c r="P3098" i="1"/>
  <c r="Q3098" i="1" s="1"/>
  <c r="R3098" i="1" s="1"/>
  <c r="P2449" i="1"/>
  <c r="Q2449" i="1" s="1"/>
  <c r="P2446" i="1"/>
  <c r="Q2446" i="1" s="1"/>
  <c r="P2444" i="1"/>
  <c r="Q2444" i="1" s="1"/>
  <c r="P2442" i="1"/>
  <c r="Q2442" i="1" s="1"/>
  <c r="P2439" i="1"/>
  <c r="Q2439" i="1" s="1"/>
  <c r="P2437" i="1"/>
  <c r="Q2437" i="1" s="1"/>
  <c r="P2435" i="1"/>
  <c r="Q2435" i="1" s="1"/>
  <c r="P2433" i="1"/>
  <c r="Q2433" i="1" s="1"/>
  <c r="P2431" i="1"/>
  <c r="Q2431" i="1" s="1"/>
  <c r="P2429" i="1"/>
  <c r="Q2429" i="1" s="1"/>
  <c r="P2426" i="1"/>
  <c r="Q2426" i="1" s="1"/>
  <c r="P2423" i="1"/>
  <c r="Q2423" i="1" s="1"/>
  <c r="P2421" i="1"/>
  <c r="Q2421" i="1" s="1"/>
  <c r="P2419" i="1"/>
  <c r="Q2419" i="1" s="1"/>
  <c r="P2417" i="1"/>
  <c r="Q2417" i="1" s="1"/>
  <c r="P2413" i="1"/>
  <c r="Q2413" i="1" s="1"/>
  <c r="P2411" i="1"/>
  <c r="Q2411" i="1" s="1"/>
  <c r="P2409" i="1"/>
  <c r="Q2409" i="1" s="1"/>
  <c r="P2407" i="1"/>
  <c r="Q2407" i="1" s="1"/>
  <c r="P2405" i="1"/>
  <c r="Q2405" i="1" s="1"/>
  <c r="P2401" i="1"/>
  <c r="Q2401" i="1" s="1"/>
  <c r="P2396" i="1"/>
  <c r="Q2396" i="1" s="1"/>
  <c r="P2394" i="1"/>
  <c r="Q2394" i="1" s="1"/>
  <c r="P2392" i="1"/>
  <c r="Q2392" i="1" s="1"/>
  <c r="P2390" i="1"/>
  <c r="Q2390" i="1" s="1"/>
  <c r="P2388" i="1"/>
  <c r="Q2388" i="1" s="1"/>
  <c r="P2386" i="1"/>
  <c r="Q2386" i="1" s="1"/>
  <c r="P2383" i="1"/>
  <c r="Q2383" i="1" s="1"/>
  <c r="R2383" i="1" s="1"/>
  <c r="P2379" i="1"/>
  <c r="Q2379" i="1" s="1"/>
  <c r="P2377" i="1"/>
  <c r="Q2377" i="1" s="1"/>
  <c r="P2375" i="1"/>
  <c r="Q2375" i="1" s="1"/>
  <c r="P7979" i="1"/>
  <c r="Q7979" i="1" s="1"/>
  <c r="P7394" i="1"/>
  <c r="Q7394" i="1" s="1"/>
  <c r="P7293" i="1"/>
  <c r="Q7293" i="1" s="1"/>
  <c r="R7293" i="1" s="1"/>
  <c r="P7286" i="1"/>
  <c r="Q7286" i="1" s="1"/>
  <c r="P3152" i="1"/>
  <c r="Q3152" i="1" s="1"/>
  <c r="P3137" i="1"/>
  <c r="Q3137" i="1" s="1"/>
  <c r="R3137" i="1" s="1"/>
  <c r="P3132" i="1"/>
  <c r="Q3132" i="1" s="1"/>
  <c r="P3122" i="1"/>
  <c r="Q3122" i="1" s="1"/>
  <c r="R3122" i="1" s="1"/>
  <c r="P3105" i="1"/>
  <c r="Q3105" i="1" s="1"/>
  <c r="R3105" i="1" s="1"/>
  <c r="P3101" i="1"/>
  <c r="Q3101" i="1" s="1"/>
  <c r="R3101" i="1" s="1"/>
  <c r="P8045" i="1"/>
  <c r="Q8045" i="1" s="1"/>
  <c r="P8042" i="1"/>
  <c r="Q8042" i="1" s="1"/>
  <c r="P7978" i="1"/>
  <c r="Q7978" i="1" s="1"/>
  <c r="P7878" i="1"/>
  <c r="Q7878" i="1" s="1"/>
  <c r="P7876" i="1"/>
  <c r="Q7876" i="1" s="1"/>
  <c r="P7397" i="1"/>
  <c r="Q7397" i="1" s="1"/>
  <c r="P7395" i="1"/>
  <c r="Q7395" i="1" s="1"/>
  <c r="P7299" i="1"/>
  <c r="Q7299" i="1" s="1"/>
  <c r="P7294" i="1"/>
  <c r="Q7294" i="1" s="1"/>
  <c r="R7294" i="1" s="1"/>
  <c r="P7292" i="1"/>
  <c r="Q7292" i="1" s="1"/>
  <c r="R7292" i="1" s="1"/>
  <c r="P7289" i="1"/>
  <c r="Q7289" i="1" s="1"/>
  <c r="P3168" i="1"/>
  <c r="Q3168" i="1" s="1"/>
  <c r="P3166" i="1"/>
  <c r="Q3166" i="1" s="1"/>
  <c r="P3164" i="1"/>
  <c r="Q3164" i="1" s="1"/>
  <c r="P3162" i="1"/>
  <c r="Q3162" i="1" s="1"/>
  <c r="P3159" i="1"/>
  <c r="Q3159" i="1" s="1"/>
  <c r="P3157" i="1"/>
  <c r="Q3157" i="1" s="1"/>
  <c r="P3155" i="1"/>
  <c r="Q3155" i="1" s="1"/>
  <c r="P3153" i="1"/>
  <c r="Q3153" i="1" s="1"/>
  <c r="P3151" i="1"/>
  <c r="Q3151" i="1" s="1"/>
  <c r="P3147" i="1"/>
  <c r="Q3147" i="1" s="1"/>
  <c r="R3147" i="1" s="1"/>
  <c r="P3144" i="1"/>
  <c r="Q3144" i="1" s="1"/>
  <c r="R3144" i="1" s="1"/>
  <c r="P3142" i="1"/>
  <c r="Q3142" i="1" s="1"/>
  <c r="R3142" i="1" s="1"/>
  <c r="P3140" i="1"/>
  <c r="Q3140" i="1" s="1"/>
  <c r="P3138" i="1"/>
  <c r="Q3138" i="1" s="1"/>
  <c r="R3138" i="1" s="1"/>
  <c r="P3136" i="1"/>
  <c r="Q3136" i="1" s="1"/>
  <c r="R3136" i="1" s="1"/>
  <c r="P3133" i="1"/>
  <c r="Q3133" i="1" s="1"/>
  <c r="P3131" i="1"/>
  <c r="Q3131" i="1" s="1"/>
  <c r="P3129" i="1"/>
  <c r="Q3129" i="1" s="1"/>
  <c r="P3127" i="1"/>
  <c r="Q3127" i="1" s="1"/>
  <c r="P3125" i="1"/>
  <c r="Q3125" i="1" s="1"/>
  <c r="R3125" i="1" s="1"/>
  <c r="P3123" i="1"/>
  <c r="Q3123" i="1" s="1"/>
  <c r="R3123" i="1" s="1"/>
  <c r="P3121" i="1"/>
  <c r="Q3121" i="1" s="1"/>
  <c r="R3121" i="1" s="1"/>
  <c r="P3116" i="1"/>
  <c r="Q3116" i="1" s="1"/>
  <c r="R3116" i="1" s="1"/>
  <c r="P3114" i="1"/>
  <c r="Q3114" i="1" s="1"/>
  <c r="R3114" i="1" s="1"/>
  <c r="P3112" i="1"/>
  <c r="Q3112" i="1" s="1"/>
  <c r="R3112" i="1" s="1"/>
  <c r="P3110" i="1"/>
  <c r="Q3110" i="1" s="1"/>
  <c r="R3110" i="1" s="1"/>
  <c r="P3108" i="1"/>
  <c r="Q3108" i="1" s="1"/>
  <c r="R3108" i="1" s="1"/>
  <c r="P3106" i="1"/>
  <c r="Q3106" i="1" s="1"/>
  <c r="R3106" i="1" s="1"/>
  <c r="P3104" i="1"/>
  <c r="Q3104" i="1" s="1"/>
  <c r="R3104" i="1" s="1"/>
  <c r="P3102" i="1"/>
  <c r="Q3102" i="1" s="1"/>
  <c r="R3102" i="1" s="1"/>
  <c r="P3100" i="1"/>
  <c r="Q3100" i="1" s="1"/>
  <c r="R3100" i="1" s="1"/>
  <c r="P3097" i="1"/>
  <c r="Q3097" i="1" s="1"/>
  <c r="P2378" i="1"/>
  <c r="Q2378" i="1" s="1"/>
  <c r="P2376" i="1"/>
  <c r="Q2376" i="1" s="1"/>
  <c r="P3154" i="1"/>
  <c r="Q3154" i="1" s="1"/>
  <c r="P2450" i="1"/>
  <c r="Q2450" i="1" s="1"/>
  <c r="P2447" i="1"/>
  <c r="Q2447" i="1" s="1"/>
  <c r="P2445" i="1"/>
  <c r="Q2445" i="1" s="1"/>
  <c r="P2443" i="1"/>
  <c r="Q2443" i="1" s="1"/>
  <c r="P2440" i="1"/>
  <c r="Q2440" i="1" s="1"/>
  <c r="P2438" i="1"/>
  <c r="Q2438" i="1" s="1"/>
  <c r="P2436" i="1"/>
  <c r="Q2436" i="1" s="1"/>
  <c r="P2434" i="1"/>
  <c r="Q2434" i="1" s="1"/>
  <c r="P2432" i="1"/>
  <c r="Q2432" i="1" s="1"/>
  <c r="P2430" i="1"/>
  <c r="Q2430" i="1" s="1"/>
  <c r="P2428" i="1"/>
  <c r="Q2428" i="1" s="1"/>
  <c r="P2424" i="1"/>
  <c r="Q2424" i="1" s="1"/>
  <c r="P2422" i="1"/>
  <c r="Q2422" i="1" s="1"/>
  <c r="P2420" i="1"/>
  <c r="Q2420" i="1" s="1"/>
  <c r="P2418" i="1"/>
  <c r="Q2418" i="1" s="1"/>
  <c r="P2414" i="1"/>
  <c r="Q2414" i="1" s="1"/>
  <c r="P2412" i="1"/>
  <c r="Q2412" i="1" s="1"/>
  <c r="P2410" i="1"/>
  <c r="Q2410" i="1" s="1"/>
  <c r="P2408" i="1"/>
  <c r="Q2408" i="1" s="1"/>
  <c r="P2406" i="1"/>
  <c r="Q2406" i="1" s="1"/>
  <c r="P2404" i="1"/>
  <c r="Q2404" i="1" s="1"/>
  <c r="P2402" i="1"/>
  <c r="Q2402" i="1" s="1"/>
  <c r="P2397" i="1"/>
  <c r="Q2397" i="1" s="1"/>
  <c r="P2395" i="1"/>
  <c r="Q2395" i="1" s="1"/>
  <c r="P2393" i="1"/>
  <c r="Q2393" i="1" s="1"/>
  <c r="R2393" i="1" s="1"/>
  <c r="P2391" i="1"/>
  <c r="Q2391" i="1" s="1"/>
  <c r="R2391" i="1" s="1"/>
  <c r="P2389" i="1"/>
  <c r="Q2389" i="1" s="1"/>
  <c r="R2389" i="1" s="1"/>
  <c r="P2387" i="1"/>
  <c r="Q2387" i="1" s="1"/>
  <c r="R2387" i="1" s="1"/>
  <c r="P2385" i="1"/>
  <c r="Q2385" i="1" s="1"/>
  <c r="P2382" i="1"/>
  <c r="Q2382" i="1" s="1"/>
  <c r="P2374" i="1"/>
  <c r="Q2374" i="1" s="1"/>
  <c r="P7879" i="1"/>
  <c r="Q7879" i="1" s="1"/>
  <c r="P7385" i="1"/>
  <c r="Q7385" i="1" s="1"/>
  <c r="P7383" i="1"/>
  <c r="Q7383" i="1" s="1"/>
  <c r="P7381" i="1"/>
  <c r="Q7381" i="1" s="1"/>
  <c r="P7379" i="1"/>
  <c r="Q7379" i="1" s="1"/>
  <c r="P7377" i="1"/>
  <c r="Q7377" i="1" s="1"/>
  <c r="P7368" i="1"/>
  <c r="Q7368" i="1" s="1"/>
  <c r="P7366" i="1"/>
  <c r="Q7366" i="1" s="1"/>
  <c r="P7364" i="1"/>
  <c r="Q7364" i="1" s="1"/>
  <c r="P7362" i="1"/>
  <c r="Q7362" i="1" s="1"/>
  <c r="P7359" i="1"/>
  <c r="Q7359" i="1" s="1"/>
  <c r="P7357" i="1"/>
  <c r="Q7357" i="1" s="1"/>
  <c r="P7355" i="1"/>
  <c r="Q7355" i="1" s="1"/>
  <c r="P7353" i="1"/>
  <c r="Q7353" i="1" s="1"/>
  <c r="P7351" i="1"/>
  <c r="Q7351" i="1" s="1"/>
  <c r="P7348" i="1"/>
  <c r="Q7348" i="1" s="1"/>
  <c r="P7346" i="1"/>
  <c r="Q7346" i="1" s="1"/>
  <c r="P7344" i="1"/>
  <c r="Q7344" i="1" s="1"/>
  <c r="P7342" i="1"/>
  <c r="Q7342" i="1" s="1"/>
  <c r="P7340" i="1"/>
  <c r="Q7340" i="1" s="1"/>
  <c r="P7338" i="1"/>
  <c r="Q7338" i="1" s="1"/>
  <c r="P7336" i="1"/>
  <c r="Q7336" i="1" s="1"/>
  <c r="P7308" i="1"/>
  <c r="Q7308" i="1" s="1"/>
  <c r="P7306" i="1"/>
  <c r="Q7306" i="1" s="1"/>
  <c r="P7304" i="1"/>
  <c r="Q7304" i="1" s="1"/>
  <c r="P7302" i="1"/>
  <c r="Q7302" i="1" s="1"/>
  <c r="P3178" i="1"/>
  <c r="Q3178" i="1" s="1"/>
  <c r="P3175" i="1"/>
  <c r="Q3175" i="1" s="1"/>
  <c r="P3173" i="1"/>
  <c r="Q3173" i="1" s="1"/>
  <c r="P3170" i="1"/>
  <c r="Q3170" i="1" s="1"/>
  <c r="P8057" i="1"/>
  <c r="Q8057" i="1" s="1"/>
  <c r="P8051" i="1"/>
  <c r="Q8051" i="1" s="1"/>
  <c r="P8047" i="1"/>
  <c r="Q8047" i="1" s="1"/>
  <c r="P8022" i="1"/>
  <c r="Q8022" i="1" s="1"/>
  <c r="P8009" i="1"/>
  <c r="Q8009" i="1" s="1"/>
  <c r="P8000" i="1"/>
  <c r="Q8000" i="1" s="1"/>
  <c r="P7993" i="1"/>
  <c r="Q7993" i="1" s="1"/>
  <c r="P7991" i="1"/>
  <c r="Q7991" i="1" s="1"/>
  <c r="P7980" i="1"/>
  <c r="Q7980" i="1" s="1"/>
  <c r="P7968" i="1"/>
  <c r="Q7968" i="1" s="1"/>
  <c r="P7398" i="1"/>
  <c r="Q7398" i="1" s="1"/>
  <c r="P7386" i="1"/>
  <c r="Q7386" i="1" s="1"/>
  <c r="P7384" i="1"/>
  <c r="Q7384" i="1" s="1"/>
  <c r="P7382" i="1"/>
  <c r="Q7382" i="1" s="1"/>
  <c r="P7380" i="1"/>
  <c r="Q7380" i="1" s="1"/>
  <c r="P7378" i="1"/>
  <c r="Q7378" i="1" s="1"/>
  <c r="P7369" i="1"/>
  <c r="Q7369" i="1" s="1"/>
  <c r="P7367" i="1"/>
  <c r="Q7367" i="1" s="1"/>
  <c r="P7365" i="1"/>
  <c r="Q7365" i="1" s="1"/>
  <c r="P7363" i="1"/>
  <c r="Q7363" i="1" s="1"/>
  <c r="P7361" i="1"/>
  <c r="Q7361" i="1" s="1"/>
  <c r="P7358" i="1"/>
  <c r="Q7358" i="1" s="1"/>
  <c r="P7356" i="1"/>
  <c r="Q7356" i="1" s="1"/>
  <c r="P7354" i="1"/>
  <c r="Q7354" i="1" s="1"/>
  <c r="P7352" i="1"/>
  <c r="Q7352" i="1" s="1"/>
  <c r="P7350" i="1"/>
  <c r="Q7350" i="1" s="1"/>
  <c r="P7347" i="1"/>
  <c r="Q7347" i="1" s="1"/>
  <c r="P7345" i="1"/>
  <c r="Q7345" i="1" s="1"/>
  <c r="P7343" i="1"/>
  <c r="Q7343" i="1" s="1"/>
  <c r="P7341" i="1"/>
  <c r="Q7341" i="1" s="1"/>
  <c r="P7339" i="1"/>
  <c r="Q7339" i="1" s="1"/>
  <c r="P7337" i="1"/>
  <c r="Q7337" i="1" s="1"/>
  <c r="P7309" i="1"/>
  <c r="Q7309" i="1" s="1"/>
  <c r="P7307" i="1"/>
  <c r="Q7307" i="1" s="1"/>
  <c r="P7305" i="1"/>
  <c r="Q7305" i="1" s="1"/>
  <c r="P7303" i="1"/>
  <c r="Q7303" i="1" s="1"/>
  <c r="P7301" i="1"/>
  <c r="Q7301" i="1" s="1"/>
  <c r="P7300" i="1"/>
  <c r="Q7300" i="1" s="1"/>
  <c r="P3179" i="1"/>
  <c r="Q3179" i="1" s="1"/>
  <c r="P3177" i="1"/>
  <c r="Q3177" i="1" s="1"/>
  <c r="P3174" i="1"/>
  <c r="Q3174" i="1" s="1"/>
  <c r="P3171" i="1"/>
  <c r="Q3171" i="1" s="1"/>
  <c r="P7937" i="1"/>
  <c r="Q7937" i="1" s="1"/>
  <c r="P7934" i="1"/>
  <c r="Q7934" i="1" s="1"/>
  <c r="P7925" i="1"/>
  <c r="Q7925" i="1" s="1"/>
  <c r="P7923" i="1"/>
  <c r="Q7923" i="1" s="1"/>
  <c r="P7918" i="1"/>
  <c r="Q7918" i="1" s="1"/>
  <c r="P7907" i="1"/>
  <c r="Q7907" i="1" s="1"/>
  <c r="P8001" i="1"/>
  <c r="Q8001" i="1" s="1"/>
  <c r="P7938" i="1"/>
  <c r="Q7938" i="1" s="1"/>
  <c r="P7935" i="1"/>
  <c r="Q7935" i="1" s="1"/>
  <c r="P7933" i="1"/>
  <c r="Q7933" i="1" s="1"/>
  <c r="P7924" i="1"/>
  <c r="Q7924" i="1" s="1"/>
  <c r="P7922" i="1"/>
  <c r="Q7922" i="1" s="1"/>
  <c r="P7917" i="1"/>
  <c r="Q7917" i="1" s="1"/>
  <c r="P7906" i="1"/>
  <c r="Q7906" i="1" s="1"/>
  <c r="P7901" i="1"/>
  <c r="Q7901" i="1" s="1"/>
  <c r="P7889" i="1"/>
  <c r="Q7889" i="1" s="1"/>
  <c r="P7887" i="1"/>
  <c r="Q7887" i="1" s="1"/>
  <c r="P7885" i="1"/>
  <c r="Q7885" i="1" s="1"/>
  <c r="P8052" i="1"/>
  <c r="Q8052" i="1" s="1"/>
  <c r="P8010" i="1"/>
  <c r="Q8010" i="1" s="1"/>
  <c r="P8008" i="1"/>
  <c r="Q8008" i="1" s="1"/>
  <c r="P8002" i="1"/>
  <c r="Q8002" i="1" s="1"/>
  <c r="P7992" i="1"/>
  <c r="Q7992" i="1" s="1"/>
  <c r="P7985" i="1"/>
  <c r="Q7985" i="1" s="1"/>
  <c r="P7981" i="1"/>
  <c r="Q7981" i="1" s="1"/>
  <c r="P7964" i="1"/>
  <c r="Q7964" i="1" s="1"/>
  <c r="P7939" i="1"/>
  <c r="Q7939" i="1" s="1"/>
  <c r="P7927" i="1"/>
  <c r="Q7927" i="1" s="1"/>
  <c r="P7919" i="1"/>
  <c r="Q7919" i="1" s="1"/>
  <c r="P7908" i="1"/>
  <c r="Q7908" i="1" s="1"/>
  <c r="P7900" i="1"/>
  <c r="Q7900" i="1" s="1"/>
  <c r="P7888" i="1"/>
  <c r="Q7888" i="1" s="1"/>
  <c r="P7886" i="1"/>
  <c r="Q7886" i="1" s="1"/>
  <c r="P7387" i="1"/>
  <c r="Q7387" i="1" s="1"/>
  <c r="P7370" i="1"/>
  <c r="Q7370" i="1" s="1"/>
  <c r="P8059" i="1"/>
  <c r="Q8059" i="1" s="1"/>
  <c r="P8053" i="1"/>
  <c r="Q8053" i="1" s="1"/>
  <c r="P8017" i="1"/>
  <c r="Q8017" i="1" s="1"/>
  <c r="P8011" i="1"/>
  <c r="Q8011" i="1" s="1"/>
  <c r="P7994" i="1"/>
  <c r="Q7994" i="1" s="1"/>
  <c r="P7986" i="1"/>
  <c r="Q7986" i="1" s="1"/>
  <c r="P7902" i="1"/>
  <c r="Q7902" i="1" s="1"/>
  <c r="P7891" i="1"/>
  <c r="Q7891" i="1" s="1"/>
  <c r="P8381" i="1"/>
  <c r="Q8381" i="1" s="1"/>
  <c r="S8381" i="1" s="1"/>
  <c r="P8054" i="1"/>
  <c r="Q8054" i="1" s="1"/>
  <c r="P8380" i="1"/>
  <c r="Q8380" i="1" s="1"/>
  <c r="S8380" i="1" s="1"/>
  <c r="P8377" i="1"/>
  <c r="Q8377" i="1" s="1"/>
  <c r="S8377" i="1" s="1"/>
  <c r="P8375" i="1"/>
  <c r="Q8375" i="1" s="1"/>
  <c r="S8375" i="1" s="1"/>
  <c r="P8371" i="1"/>
  <c r="Q8371" i="1" s="1"/>
  <c r="S8371" i="1" s="1"/>
  <c r="P8367" i="1"/>
  <c r="Q8367" i="1" s="1"/>
  <c r="S8367" i="1" s="1"/>
  <c r="P8363" i="1"/>
  <c r="Q8363" i="1" s="1"/>
  <c r="S8363" i="1" s="1"/>
  <c r="P8354" i="1"/>
  <c r="Q8354" i="1" s="1"/>
  <c r="S8354" i="1" s="1"/>
  <c r="P8351" i="1"/>
  <c r="Q8351" i="1" s="1"/>
  <c r="S8351" i="1" s="1"/>
  <c r="P8349" i="1"/>
  <c r="Q8349" i="1" s="1"/>
  <c r="S8349" i="1" s="1"/>
  <c r="P8345" i="1"/>
  <c r="Q8345" i="1" s="1"/>
  <c r="S8345" i="1" s="1"/>
  <c r="P8343" i="1"/>
  <c r="Q8343" i="1" s="1"/>
  <c r="S8343" i="1" s="1"/>
  <c r="P8338" i="1"/>
  <c r="Q8338" i="1" s="1"/>
  <c r="S8338" i="1" s="1"/>
  <c r="P8334" i="1"/>
  <c r="Q8334" i="1" s="1"/>
  <c r="S8334" i="1" s="1"/>
  <c r="P8329" i="1"/>
  <c r="Q8329" i="1" s="1"/>
  <c r="S8329" i="1" s="1"/>
  <c r="P8319" i="1"/>
  <c r="Q8319" i="1" s="1"/>
  <c r="S8319" i="1" s="1"/>
  <c r="P8317" i="1"/>
  <c r="Q8317" i="1" s="1"/>
  <c r="S8317" i="1" s="1"/>
  <c r="P8314" i="1"/>
  <c r="Q8314" i="1" s="1"/>
  <c r="S8314" i="1" s="1"/>
  <c r="P8304" i="1"/>
  <c r="Q8304" i="1" s="1"/>
  <c r="S8304" i="1" s="1"/>
  <c r="P8302" i="1"/>
  <c r="Q8302" i="1" s="1"/>
  <c r="S8302" i="1" s="1"/>
  <c r="P8300" i="1"/>
  <c r="Q8300" i="1" s="1"/>
  <c r="S8300" i="1" s="1"/>
  <c r="P8295" i="1"/>
  <c r="Q8295" i="1" s="1"/>
  <c r="S8295" i="1" s="1"/>
  <c r="P8293" i="1"/>
  <c r="Q8293" i="1" s="1"/>
  <c r="S8293" i="1" s="1"/>
  <c r="P8286" i="1"/>
  <c r="Q8286" i="1" s="1"/>
  <c r="S8286" i="1" s="1"/>
  <c r="P8279" i="1"/>
  <c r="Q8279" i="1" s="1"/>
  <c r="S8279" i="1" s="1"/>
  <c r="P8267" i="1"/>
  <c r="Q8267" i="1" s="1"/>
  <c r="S8267" i="1" s="1"/>
  <c r="P8265" i="1"/>
  <c r="Q8265" i="1" s="1"/>
  <c r="S8265" i="1" s="1"/>
  <c r="P8256" i="1"/>
  <c r="Q8256" i="1" s="1"/>
  <c r="P8254" i="1"/>
  <c r="Q8254" i="1" s="1"/>
  <c r="P8252" i="1"/>
  <c r="Q8252" i="1" s="1"/>
  <c r="P8250" i="1"/>
  <c r="Q8250" i="1" s="1"/>
  <c r="P8246" i="1"/>
  <c r="Q8246" i="1" s="1"/>
  <c r="P8244" i="1"/>
  <c r="Q8244" i="1" s="1"/>
  <c r="P8240" i="1"/>
  <c r="Q8240" i="1" s="1"/>
  <c r="P8236" i="1"/>
  <c r="Q8236" i="1" s="1"/>
  <c r="P8234" i="1"/>
  <c r="Q8234" i="1" s="1"/>
  <c r="P8232" i="1"/>
  <c r="Q8232" i="1" s="1"/>
  <c r="P8230" i="1"/>
  <c r="Q8230" i="1" s="1"/>
  <c r="P8228" i="1"/>
  <c r="Q8228" i="1" s="1"/>
  <c r="P8226" i="1"/>
  <c r="Q8226" i="1" s="1"/>
  <c r="P8224" i="1"/>
  <c r="Q8224" i="1" s="1"/>
  <c r="P8222" i="1"/>
  <c r="Q8222" i="1" s="1"/>
  <c r="P8220" i="1"/>
  <c r="Q8220" i="1" s="1"/>
  <c r="P8218" i="1"/>
  <c r="Q8218" i="1" s="1"/>
  <c r="P8213" i="1"/>
  <c r="Q8213" i="1" s="1"/>
  <c r="P8211" i="1"/>
  <c r="Q8211" i="1" s="1"/>
  <c r="P8209" i="1"/>
  <c r="Q8209" i="1" s="1"/>
  <c r="P8206" i="1"/>
  <c r="Q8206" i="1" s="1"/>
  <c r="P8204" i="1"/>
  <c r="Q8204" i="1" s="1"/>
  <c r="P8202" i="1"/>
  <c r="Q8202" i="1" s="1"/>
  <c r="P8200" i="1"/>
  <c r="Q8200" i="1" s="1"/>
  <c r="P8197" i="1"/>
  <c r="Q8197" i="1" s="1"/>
  <c r="P8192" i="1"/>
  <c r="Q8192" i="1" s="1"/>
  <c r="P8190" i="1"/>
  <c r="Q8190" i="1" s="1"/>
  <c r="P8188" i="1"/>
  <c r="Q8188" i="1" s="1"/>
  <c r="P8186" i="1"/>
  <c r="Q8186" i="1" s="1"/>
  <c r="P8183" i="1"/>
  <c r="Q8183" i="1" s="1"/>
  <c r="P8181" i="1"/>
  <c r="Q8181" i="1" s="1"/>
  <c r="P8179" i="1"/>
  <c r="Q8179" i="1" s="1"/>
  <c r="P8174" i="1"/>
  <c r="Q8174" i="1" s="1"/>
  <c r="P8172" i="1"/>
  <c r="Q8172" i="1" s="1"/>
  <c r="P8170" i="1"/>
  <c r="Q8170" i="1" s="1"/>
  <c r="P8167" i="1"/>
  <c r="Q8167" i="1" s="1"/>
  <c r="P8165" i="1"/>
  <c r="Q8165" i="1" s="1"/>
  <c r="P8162" i="1"/>
  <c r="Q8162" i="1" s="1"/>
  <c r="P8160" i="1"/>
  <c r="Q8160" i="1" s="1"/>
  <c r="P8158" i="1"/>
  <c r="Q8158" i="1" s="1"/>
  <c r="P8156" i="1"/>
  <c r="Q8156" i="1" s="1"/>
  <c r="P8153" i="1"/>
  <c r="Q8153" i="1" s="1"/>
  <c r="P8151" i="1"/>
  <c r="Q8151" i="1" s="1"/>
  <c r="P8149" i="1"/>
  <c r="Q8149" i="1" s="1"/>
  <c r="P8146" i="1"/>
  <c r="Q8146" i="1" s="1"/>
  <c r="P8144" i="1"/>
  <c r="Q8144" i="1" s="1"/>
  <c r="P8142" i="1"/>
  <c r="Q8142" i="1" s="1"/>
  <c r="P8140" i="1"/>
  <c r="Q8140" i="1" s="1"/>
  <c r="P8137" i="1"/>
  <c r="Q8137" i="1" s="1"/>
  <c r="P8135" i="1"/>
  <c r="Q8135" i="1" s="1"/>
  <c r="P8132" i="1"/>
  <c r="Q8132" i="1" s="1"/>
  <c r="P8130" i="1"/>
  <c r="Q8130" i="1" s="1"/>
  <c r="P8128" i="1"/>
  <c r="Q8128" i="1" s="1"/>
  <c r="P8126" i="1"/>
  <c r="Q8126" i="1" s="1"/>
  <c r="P8123" i="1"/>
  <c r="Q8123" i="1" s="1"/>
  <c r="P8121" i="1"/>
  <c r="Q8121" i="1" s="1"/>
  <c r="P8119" i="1"/>
  <c r="Q8119" i="1" s="1"/>
  <c r="P8116" i="1"/>
  <c r="Q8116" i="1" s="1"/>
  <c r="P8114" i="1"/>
  <c r="Q8114" i="1" s="1"/>
  <c r="P8112" i="1"/>
  <c r="Q8112" i="1" s="1"/>
  <c r="P8110" i="1"/>
  <c r="Q8110" i="1" s="1"/>
  <c r="P8107" i="1"/>
  <c r="Q8107" i="1" s="1"/>
  <c r="P8105" i="1"/>
  <c r="Q8105" i="1" s="1"/>
  <c r="P8102" i="1"/>
  <c r="Q8102" i="1" s="1"/>
  <c r="P8100" i="1"/>
  <c r="Q8100" i="1" s="1"/>
  <c r="P8098" i="1"/>
  <c r="Q8098" i="1" s="1"/>
  <c r="P8055" i="1"/>
  <c r="Q8055" i="1" s="1"/>
  <c r="P8048" i="1"/>
  <c r="Q8048" i="1" s="1"/>
  <c r="P8036" i="1"/>
  <c r="Q8036" i="1" s="1"/>
  <c r="P8033" i="1"/>
  <c r="Q8033" i="1" s="1"/>
  <c r="P8031" i="1"/>
  <c r="Q8031" i="1" s="1"/>
  <c r="P8029" i="1"/>
  <c r="Q8029" i="1" s="1"/>
  <c r="P8026" i="1"/>
  <c r="Q8026" i="1" s="1"/>
  <c r="P8024" i="1"/>
  <c r="Q8024" i="1" s="1"/>
  <c r="P8016" i="1"/>
  <c r="Q8016" i="1" s="1"/>
  <c r="P8014" i="1"/>
  <c r="Q8014" i="1" s="1"/>
  <c r="P8006" i="1"/>
  <c r="Q8006" i="1" s="1"/>
  <c r="P8003" i="1"/>
  <c r="Q8003" i="1" s="1"/>
  <c r="P7996" i="1"/>
  <c r="Q7996" i="1" s="1"/>
  <c r="P7988" i="1"/>
  <c r="Q7988" i="1" s="1"/>
  <c r="P7982" i="1"/>
  <c r="Q7982" i="1" s="1"/>
  <c r="P7974" i="1"/>
  <c r="Q7974" i="1" s="1"/>
  <c r="P7971" i="1"/>
  <c r="Q7971" i="1" s="1"/>
  <c r="P7970" i="1"/>
  <c r="Q7970" i="1" s="1"/>
  <c r="P7961" i="1"/>
  <c r="Q7961" i="1" s="1"/>
  <c r="P7959" i="1"/>
  <c r="Q7959" i="1" s="1"/>
  <c r="P7956" i="1"/>
  <c r="Q7956" i="1" s="1"/>
  <c r="P7954" i="1"/>
  <c r="Q7954" i="1" s="1"/>
  <c r="P7953" i="1"/>
  <c r="Q7953" i="1" s="1"/>
  <c r="P7949" i="1"/>
  <c r="Q7949" i="1" s="1"/>
  <c r="P7947" i="1"/>
  <c r="Q7947" i="1" s="1"/>
  <c r="P7945" i="1"/>
  <c r="Q7945" i="1" s="1"/>
  <c r="P7943" i="1"/>
  <c r="Q7943" i="1" s="1"/>
  <c r="P7930" i="1"/>
  <c r="Q7930" i="1" s="1"/>
  <c r="P7928" i="1"/>
  <c r="Q7928" i="1" s="1"/>
  <c r="P7914" i="1"/>
  <c r="Q7914" i="1" s="1"/>
  <c r="P7912" i="1"/>
  <c r="Q7912" i="1" s="1"/>
  <c r="P7909" i="1"/>
  <c r="Q7909" i="1" s="1"/>
  <c r="P7898" i="1"/>
  <c r="Q7898" i="1" s="1"/>
  <c r="P7883" i="1"/>
  <c r="Q7883" i="1" s="1"/>
  <c r="P7880" i="1"/>
  <c r="Q7880" i="1" s="1"/>
  <c r="P7874" i="1"/>
  <c r="Q7874" i="1" s="1"/>
  <c r="P7872" i="1"/>
  <c r="Q7872" i="1" s="1"/>
  <c r="P7870" i="1"/>
  <c r="Q7870" i="1" s="1"/>
  <c r="P7868" i="1"/>
  <c r="Q7868" i="1" s="1"/>
  <c r="P7866" i="1"/>
  <c r="Q7866" i="1" s="1"/>
  <c r="P7863" i="1"/>
  <c r="Q7863" i="1" s="1"/>
  <c r="P7858" i="1"/>
  <c r="Q7858" i="1" s="1"/>
  <c r="P7856" i="1"/>
  <c r="Q7856" i="1" s="1"/>
  <c r="P7854" i="1"/>
  <c r="Q7854" i="1" s="1"/>
  <c r="P7852" i="1"/>
  <c r="Q7852" i="1" s="1"/>
  <c r="P7849" i="1"/>
  <c r="Q7849" i="1" s="1"/>
  <c r="P7847" i="1"/>
  <c r="Q7847" i="1" s="1"/>
  <c r="P7845" i="1"/>
  <c r="Q7845" i="1" s="1"/>
  <c r="P7842" i="1"/>
  <c r="Q7842" i="1" s="1"/>
  <c r="P7838" i="1"/>
  <c r="Q7838" i="1" s="1"/>
  <c r="P7836" i="1"/>
  <c r="Q7836" i="1" s="1"/>
  <c r="P7833" i="1"/>
  <c r="Q7833" i="1" s="1"/>
  <c r="P7831" i="1"/>
  <c r="Q7831" i="1" s="1"/>
  <c r="P7829" i="1"/>
  <c r="Q7829" i="1" s="1"/>
  <c r="P7826" i="1"/>
  <c r="Q7826" i="1" s="1"/>
  <c r="P7822" i="1"/>
  <c r="Q7822" i="1" s="1"/>
  <c r="P7820" i="1"/>
  <c r="Q7820" i="1" s="1"/>
  <c r="P7817" i="1"/>
  <c r="Q7817" i="1" s="1"/>
  <c r="P7815" i="1"/>
  <c r="Q7815" i="1" s="1"/>
  <c r="P7813" i="1"/>
  <c r="Q7813" i="1" s="1"/>
  <c r="P7810" i="1"/>
  <c r="Q7810" i="1" s="1"/>
  <c r="P7808" i="1"/>
  <c r="Q7808" i="1" s="1"/>
  <c r="P7806" i="1"/>
  <c r="Q7806" i="1" s="1"/>
  <c r="P7804" i="1"/>
  <c r="Q7804" i="1" s="1"/>
  <c r="P7801" i="1"/>
  <c r="Q7801" i="1" s="1"/>
  <c r="P7796" i="1"/>
  <c r="Q7796" i="1" s="1"/>
  <c r="P7794" i="1"/>
  <c r="Q7794" i="1" s="1"/>
  <c r="P7792" i="1"/>
  <c r="Q7792" i="1" s="1"/>
  <c r="P7790" i="1"/>
  <c r="Q7790" i="1" s="1"/>
  <c r="P7788" i="1"/>
  <c r="Q7788" i="1" s="1"/>
  <c r="P7785" i="1"/>
  <c r="Q7785" i="1" s="1"/>
  <c r="P7783" i="1"/>
  <c r="Q7783" i="1" s="1"/>
  <c r="P7780" i="1"/>
  <c r="Q7780" i="1" s="1"/>
  <c r="P7778" i="1"/>
  <c r="Q7778" i="1" s="1"/>
  <c r="P7776" i="1"/>
  <c r="Q7776" i="1" s="1"/>
  <c r="P7774" i="1"/>
  <c r="Q7774" i="1" s="1"/>
  <c r="P7772" i="1"/>
  <c r="Q7772" i="1" s="1"/>
  <c r="P7769" i="1"/>
  <c r="Q7769" i="1" s="1"/>
  <c r="P7767" i="1"/>
  <c r="Q7767" i="1" s="1"/>
  <c r="P7764" i="1"/>
  <c r="Q7764" i="1" s="1"/>
  <c r="P7762" i="1"/>
  <c r="Q7762" i="1" s="1"/>
  <c r="P7760" i="1"/>
  <c r="Q7760" i="1" s="1"/>
  <c r="P7758" i="1"/>
  <c r="Q7758" i="1" s="1"/>
  <c r="P7756" i="1"/>
  <c r="Q7756" i="1" s="1"/>
  <c r="P7753" i="1"/>
  <c r="Q7753" i="1" s="1"/>
  <c r="P7748" i="1"/>
  <c r="Q7748" i="1" s="1"/>
  <c r="P7746" i="1"/>
  <c r="Q7746" i="1" s="1"/>
  <c r="P7744" i="1"/>
  <c r="Q7744" i="1" s="1"/>
  <c r="P7742" i="1"/>
  <c r="Q7742" i="1" s="1"/>
  <c r="P7739" i="1"/>
  <c r="Q7739" i="1" s="1"/>
  <c r="P7737" i="1"/>
  <c r="Q7737" i="1" s="1"/>
  <c r="P7735" i="1"/>
  <c r="Q7735" i="1" s="1"/>
  <c r="P7732" i="1"/>
  <c r="Q7732" i="1" s="1"/>
  <c r="P7730" i="1"/>
  <c r="Q7730" i="1" s="1"/>
  <c r="P7728" i="1"/>
  <c r="Q7728" i="1" s="1"/>
  <c r="P7726" i="1"/>
  <c r="Q7726" i="1" s="1"/>
  <c r="P7723" i="1"/>
  <c r="Q7723" i="1" s="1"/>
  <c r="P7721" i="1"/>
  <c r="Q7721" i="1" s="1"/>
  <c r="P7718" i="1"/>
  <c r="Q7718" i="1" s="1"/>
  <c r="P7716" i="1"/>
  <c r="Q7716" i="1" s="1"/>
  <c r="P7714" i="1"/>
  <c r="Q7714" i="1" s="1"/>
  <c r="P7712" i="1"/>
  <c r="Q7712" i="1" s="1"/>
  <c r="P7709" i="1"/>
  <c r="Q7709" i="1" s="1"/>
  <c r="P7707" i="1"/>
  <c r="Q7707" i="1" s="1"/>
  <c r="P7702" i="1"/>
  <c r="Q7702" i="1" s="1"/>
  <c r="P7700" i="1"/>
  <c r="Q7700" i="1" s="1"/>
  <c r="P7698" i="1"/>
  <c r="Q7698" i="1" s="1"/>
  <c r="P7696" i="1"/>
  <c r="Q7696" i="1" s="1"/>
  <c r="P7693" i="1"/>
  <c r="Q7693" i="1" s="1"/>
  <c r="P7691" i="1"/>
  <c r="Q7691" i="1" s="1"/>
  <c r="P7688" i="1"/>
  <c r="Q7688" i="1" s="1"/>
  <c r="P7686" i="1"/>
  <c r="Q7686" i="1" s="1"/>
  <c r="P7684" i="1"/>
  <c r="Q7684" i="1" s="1"/>
  <c r="P7682" i="1"/>
  <c r="Q7682" i="1" s="1"/>
  <c r="P7679" i="1"/>
  <c r="Q7679" i="1" s="1"/>
  <c r="P7677" i="1"/>
  <c r="Q7677" i="1" s="1"/>
  <c r="P7675" i="1"/>
  <c r="Q7675" i="1" s="1"/>
  <c r="P7672" i="1"/>
  <c r="Q7672" i="1" s="1"/>
  <c r="P7670" i="1"/>
  <c r="Q7670" i="1" s="1"/>
  <c r="P7668" i="1"/>
  <c r="Q7668" i="1" s="1"/>
  <c r="P7666" i="1"/>
  <c r="Q7666" i="1" s="1"/>
  <c r="P7663" i="1"/>
  <c r="Q7663" i="1" s="1"/>
  <c r="P7661" i="1"/>
  <c r="Q7661" i="1" s="1"/>
  <c r="P7658" i="1"/>
  <c r="Q7658" i="1" s="1"/>
  <c r="P7656" i="1"/>
  <c r="Q7656" i="1" s="1"/>
  <c r="P7654" i="1"/>
  <c r="Q7654" i="1" s="1"/>
  <c r="P7652" i="1"/>
  <c r="Q7652" i="1" s="1"/>
  <c r="P7649" i="1"/>
  <c r="Q7649" i="1" s="1"/>
  <c r="P7647" i="1"/>
  <c r="Q7647" i="1" s="1"/>
  <c r="P7645" i="1"/>
  <c r="Q7645" i="1" s="1"/>
  <c r="P7642" i="1"/>
  <c r="Q7642" i="1" s="1"/>
  <c r="P7640" i="1"/>
  <c r="Q7640" i="1" s="1"/>
  <c r="P7638" i="1"/>
  <c r="Q7638" i="1" s="1"/>
  <c r="P7636" i="1"/>
  <c r="Q7636" i="1" s="1"/>
  <c r="P7633" i="1"/>
  <c r="Q7633" i="1" s="1"/>
  <c r="P7631" i="1"/>
  <c r="Q7631" i="1" s="1"/>
  <c r="P7626" i="1"/>
  <c r="Q7626" i="1" s="1"/>
  <c r="P7624" i="1"/>
  <c r="Q7624" i="1" s="1"/>
  <c r="P7622" i="1"/>
  <c r="Q7622" i="1" s="1"/>
  <c r="P7617" i="1"/>
  <c r="Q7617" i="1" s="1"/>
  <c r="P7615" i="1"/>
  <c r="Q7615" i="1" s="1"/>
  <c r="P7612" i="1"/>
  <c r="Q7612" i="1" s="1"/>
  <c r="P7610" i="1"/>
  <c r="Q7610" i="1" s="1"/>
  <c r="P7608" i="1"/>
  <c r="Q7608" i="1" s="1"/>
  <c r="P7606" i="1"/>
  <c r="Q7606" i="1" s="1"/>
  <c r="P7603" i="1"/>
  <c r="Q7603" i="1" s="1"/>
  <c r="P7601" i="1"/>
  <c r="Q7601" i="1" s="1"/>
  <c r="P7598" i="1"/>
  <c r="Q7598" i="1" s="1"/>
  <c r="P7596" i="1"/>
  <c r="Q7596" i="1" s="1"/>
  <c r="P7592" i="1"/>
  <c r="Q7592" i="1" s="1"/>
  <c r="P8015" i="1"/>
  <c r="Q8015" i="1" s="1"/>
  <c r="P8012" i="1"/>
  <c r="Q8012" i="1" s="1"/>
  <c r="P8005" i="1"/>
  <c r="Q8005" i="1" s="1"/>
  <c r="P7997" i="1"/>
  <c r="Q7997" i="1" s="1"/>
  <c r="P7995" i="1"/>
  <c r="Q7995" i="1" s="1"/>
  <c r="P7987" i="1"/>
  <c r="Q7987" i="1" s="1"/>
  <c r="P7975" i="1"/>
  <c r="Q7975" i="1" s="1"/>
  <c r="P7972" i="1"/>
  <c r="Q7972" i="1" s="1"/>
  <c r="P7962" i="1"/>
  <c r="Q7962" i="1" s="1"/>
  <c r="P7960" i="1"/>
  <c r="Q7960" i="1" s="1"/>
  <c r="P7957" i="1"/>
  <c r="Q7957" i="1" s="1"/>
  <c r="P7955" i="1"/>
  <c r="Q7955" i="1" s="1"/>
  <c r="P7931" i="1"/>
  <c r="Q7931" i="1" s="1"/>
  <c r="P7929" i="1"/>
  <c r="Q7929" i="1" s="1"/>
  <c r="P7915" i="1"/>
  <c r="Q7915" i="1" s="1"/>
  <c r="P7913" i="1"/>
  <c r="Q7913" i="1" s="1"/>
  <c r="P7910" i="1"/>
  <c r="Q7910" i="1" s="1"/>
  <c r="P7903" i="1"/>
  <c r="Q7903" i="1" s="1"/>
  <c r="P7897" i="1"/>
  <c r="Q7897" i="1" s="1"/>
  <c r="P7895" i="1"/>
  <c r="Q7895" i="1" s="1"/>
  <c r="P7893" i="1"/>
  <c r="Q7893" i="1" s="1"/>
  <c r="P7882" i="1"/>
  <c r="Q7882" i="1" s="1"/>
  <c r="P8093" i="1"/>
  <c r="Q8093" i="1" s="1"/>
  <c r="P8091" i="1"/>
  <c r="Q8091" i="1" s="1"/>
  <c r="P8089" i="1"/>
  <c r="Q8089" i="1" s="1"/>
  <c r="P8086" i="1"/>
  <c r="Q8086" i="1" s="1"/>
  <c r="P8084" i="1"/>
  <c r="Q8084" i="1" s="1"/>
  <c r="P8082" i="1"/>
  <c r="Q8082" i="1" s="1"/>
  <c r="P8080" i="1"/>
  <c r="Q8080" i="1" s="1"/>
  <c r="P8077" i="1"/>
  <c r="Q8077" i="1" s="1"/>
  <c r="P8075" i="1"/>
  <c r="Q8075" i="1" s="1"/>
  <c r="P8070" i="1"/>
  <c r="Q8070" i="1" s="1"/>
  <c r="P8068" i="1"/>
  <c r="Q8068" i="1" s="1"/>
  <c r="P8066" i="1"/>
  <c r="Q8066" i="1" s="1"/>
  <c r="P8063" i="1"/>
  <c r="Q8063" i="1" s="1"/>
  <c r="P8060" i="1"/>
  <c r="Q8060" i="1" s="1"/>
  <c r="P8056" i="1"/>
  <c r="Q8056" i="1" s="1"/>
  <c r="P8050" i="1"/>
  <c r="Q8050" i="1" s="1"/>
  <c r="P8041" i="1"/>
  <c r="Q8041" i="1" s="1"/>
  <c r="P8038" i="1"/>
  <c r="Q8038" i="1" s="1"/>
  <c r="P8035" i="1"/>
  <c r="Q8035" i="1" s="1"/>
  <c r="P8032" i="1"/>
  <c r="Q8032" i="1" s="1"/>
  <c r="P8030" i="1"/>
  <c r="Q8030" i="1" s="1"/>
  <c r="P8027" i="1"/>
  <c r="Q8027" i="1" s="1"/>
  <c r="P8025" i="1"/>
  <c r="Q8025" i="1" s="1"/>
  <c r="P8023" i="1"/>
  <c r="Q8023" i="1" s="1"/>
  <c r="P8018" i="1"/>
  <c r="Q8018" i="1" s="1"/>
  <c r="P8007" i="1"/>
  <c r="Q8007" i="1" s="1"/>
  <c r="P7999" i="1"/>
  <c r="Q7999" i="1" s="1"/>
  <c r="P7990" i="1"/>
  <c r="Q7990" i="1" s="1"/>
  <c r="P7984" i="1"/>
  <c r="Q7984" i="1" s="1"/>
  <c r="P7976" i="1"/>
  <c r="Q7976" i="1" s="1"/>
  <c r="P7969" i="1"/>
  <c r="Q7969" i="1" s="1"/>
  <c r="P7963" i="1"/>
  <c r="Q7963" i="1" s="1"/>
  <c r="P7932" i="1"/>
  <c r="Q7932" i="1" s="1"/>
  <c r="P7921" i="1"/>
  <c r="Q7921" i="1" s="1"/>
  <c r="P7916" i="1"/>
  <c r="Q7916" i="1" s="1"/>
  <c r="P7904" i="1"/>
  <c r="Q7904" i="1" s="1"/>
  <c r="P7899" i="1"/>
  <c r="Q7899" i="1" s="1"/>
  <c r="P7894" i="1"/>
  <c r="Q7894" i="1" s="1"/>
  <c r="P7892" i="1"/>
  <c r="Q7892" i="1" s="1"/>
  <c r="P7884" i="1"/>
  <c r="Q7884" i="1" s="1"/>
  <c r="P8369" i="1"/>
  <c r="Q8369" i="1" s="1"/>
  <c r="S8369" i="1" s="1"/>
  <c r="P8358" i="1"/>
  <c r="Q8358" i="1" s="1"/>
  <c r="S8358" i="1" s="1"/>
  <c r="P8340" i="1"/>
  <c r="Q8340" i="1" s="1"/>
  <c r="S8340" i="1" s="1"/>
  <c r="P8336" i="1"/>
  <c r="Q8336" i="1" s="1"/>
  <c r="S8336" i="1" s="1"/>
  <c r="P8323" i="1"/>
  <c r="Q8323" i="1" s="1"/>
  <c r="S8323" i="1" s="1"/>
  <c r="P8321" i="1"/>
  <c r="Q8321" i="1" s="1"/>
  <c r="S8321" i="1" s="1"/>
  <c r="P8274" i="1"/>
  <c r="Q8274" i="1" s="1"/>
  <c r="S8274" i="1" s="1"/>
  <c r="P8270" i="1"/>
  <c r="Q8270" i="1" s="1"/>
  <c r="S8270" i="1" s="1"/>
  <c r="P8260" i="1"/>
  <c r="Q8260" i="1" s="1"/>
  <c r="S8260" i="1" s="1"/>
  <c r="S8259" i="1" s="1"/>
  <c r="P8248" i="1"/>
  <c r="Q8248" i="1" s="1"/>
  <c r="P8072" i="1"/>
  <c r="Q8072" i="1" s="1"/>
  <c r="P7951" i="1"/>
  <c r="Q7951" i="1" s="1"/>
  <c r="P7861" i="1"/>
  <c r="Q7861" i="1" s="1"/>
  <c r="P7799" i="1"/>
  <c r="Q7799" i="1" s="1"/>
  <c r="P7594" i="1"/>
  <c r="Q7594" i="1" s="1"/>
  <c r="P8356" i="1"/>
  <c r="Q8356" i="1" s="1"/>
  <c r="S8356" i="1" s="1"/>
  <c r="P8347" i="1"/>
  <c r="Q8347" i="1" s="1"/>
  <c r="S8347" i="1" s="1"/>
  <c r="P8326" i="1"/>
  <c r="Q8326" i="1" s="1"/>
  <c r="S8326" i="1" s="1"/>
  <c r="P8311" i="1"/>
  <c r="Q8311" i="1" s="1"/>
  <c r="S8311" i="1" s="1"/>
  <c r="P8309" i="1"/>
  <c r="Q8309" i="1" s="1"/>
  <c r="S8309" i="1" s="1"/>
  <c r="P8306" i="1"/>
  <c r="Q8306" i="1" s="1"/>
  <c r="S8306" i="1" s="1"/>
  <c r="P8297" i="1"/>
  <c r="Q8297" i="1" s="1"/>
  <c r="S8297" i="1" s="1"/>
  <c r="P8290" i="1"/>
  <c r="Q8290" i="1" s="1"/>
  <c r="S8290" i="1" s="1"/>
  <c r="P8284" i="1"/>
  <c r="Q8284" i="1" s="1"/>
  <c r="S8284" i="1" s="1"/>
  <c r="P8281" i="1"/>
  <c r="Q8281" i="1" s="1"/>
  <c r="S8281" i="1" s="1"/>
  <c r="P8276" i="1"/>
  <c r="Q8276" i="1" s="1"/>
  <c r="S8276" i="1" s="1"/>
  <c r="P8061" i="1"/>
  <c r="Q8061" i="1" s="1"/>
  <c r="P8037" i="1"/>
  <c r="Q8037" i="1" s="1"/>
  <c r="P7940" i="1"/>
  <c r="Q7940" i="1" s="1"/>
  <c r="P7751" i="1"/>
  <c r="Q7751" i="1" s="1"/>
  <c r="P7590" i="1"/>
  <c r="Q7590" i="1" s="1"/>
  <c r="P7587" i="1"/>
  <c r="Q7587" i="1" s="1"/>
  <c r="P7582" i="1"/>
  <c r="Q7582" i="1" s="1"/>
  <c r="P7580" i="1"/>
  <c r="Q7580" i="1" s="1"/>
  <c r="P7578" i="1"/>
  <c r="Q7578" i="1" s="1"/>
  <c r="P7576" i="1"/>
  <c r="Q7576" i="1" s="1"/>
  <c r="P7574" i="1"/>
  <c r="Q7574" i="1" s="1"/>
  <c r="P7571" i="1"/>
  <c r="Q7571" i="1" s="1"/>
  <c r="P7569" i="1"/>
  <c r="Q7569" i="1" s="1"/>
  <c r="P7566" i="1"/>
  <c r="Q7566" i="1" s="1"/>
  <c r="P7564" i="1"/>
  <c r="Q7564" i="1" s="1"/>
  <c r="P7562" i="1"/>
  <c r="Q7562" i="1" s="1"/>
  <c r="P7560" i="1"/>
  <c r="Q7560" i="1" s="1"/>
  <c r="P7558" i="1"/>
  <c r="Q7558" i="1" s="1"/>
  <c r="P7553" i="1"/>
  <c r="Q7553" i="1" s="1"/>
  <c r="P7550" i="1"/>
  <c r="Q7550" i="1" s="1"/>
  <c r="P7548" i="1"/>
  <c r="Q7548" i="1" s="1"/>
  <c r="P7546" i="1"/>
  <c r="Q7546" i="1" s="1"/>
  <c r="P7544" i="1"/>
  <c r="Q7544" i="1" s="1"/>
  <c r="P7542" i="1"/>
  <c r="Q7542" i="1" s="1"/>
  <c r="P7539" i="1"/>
  <c r="Q7539" i="1" s="1"/>
  <c r="P7537" i="1"/>
  <c r="Q7537" i="1" s="1"/>
  <c r="P7534" i="1"/>
  <c r="Q7534" i="1" s="1"/>
  <c r="P7532" i="1"/>
  <c r="Q7532" i="1" s="1"/>
  <c r="P7530" i="1"/>
  <c r="Q7530" i="1" s="1"/>
  <c r="P7528" i="1"/>
  <c r="Q7528" i="1" s="1"/>
  <c r="P7525" i="1"/>
  <c r="Q7525" i="1" s="1"/>
  <c r="P7523" i="1"/>
  <c r="Q7523" i="1" s="1"/>
  <c r="P7521" i="1"/>
  <c r="Q7521" i="1" s="1"/>
  <c r="P7518" i="1"/>
  <c r="Q7518" i="1" s="1"/>
  <c r="P7516" i="1"/>
  <c r="Q7516" i="1" s="1"/>
  <c r="P7514" i="1"/>
  <c r="Q7514" i="1" s="1"/>
  <c r="P7512" i="1"/>
  <c r="Q7512" i="1" s="1"/>
  <c r="P7509" i="1"/>
  <c r="Q7509" i="1" s="1"/>
  <c r="P7507" i="1"/>
  <c r="Q7507" i="1" s="1"/>
  <c r="P7504" i="1"/>
  <c r="Q7504" i="1" s="1"/>
  <c r="P7502" i="1"/>
  <c r="Q7502" i="1" s="1"/>
  <c r="P7498" i="1"/>
  <c r="Q7498" i="1" s="1"/>
  <c r="P7496" i="1"/>
  <c r="Q7496" i="1" s="1"/>
  <c r="P7493" i="1"/>
  <c r="Q7493" i="1" s="1"/>
  <c r="P7491" i="1"/>
  <c r="Q7491" i="1" s="1"/>
  <c r="P7488" i="1"/>
  <c r="Q7488" i="1" s="1"/>
  <c r="P7486" i="1"/>
  <c r="Q7486" i="1" s="1"/>
  <c r="P7484" i="1"/>
  <c r="Q7484" i="1" s="1"/>
  <c r="P7482" i="1"/>
  <c r="Q7482" i="1" s="1"/>
  <c r="P7480" i="1"/>
  <c r="Q7480" i="1" s="1"/>
  <c r="P7477" i="1"/>
  <c r="Q7477" i="1" s="1"/>
  <c r="P7475" i="1"/>
  <c r="Q7475" i="1" s="1"/>
  <c r="P7473" i="1"/>
  <c r="Q7473" i="1" s="1"/>
  <c r="P7471" i="1"/>
  <c r="Q7471" i="1" s="1"/>
  <c r="P7468" i="1"/>
  <c r="Q7468" i="1" s="1"/>
  <c r="P7466" i="1"/>
  <c r="Q7466" i="1" s="1"/>
  <c r="P7464" i="1"/>
  <c r="Q7464" i="1" s="1"/>
  <c r="P7461" i="1"/>
  <c r="Q7461" i="1" s="1"/>
  <c r="P7459" i="1"/>
  <c r="Q7459" i="1" s="1"/>
  <c r="P7457" i="1"/>
  <c r="Q7457" i="1" s="1"/>
  <c r="P7455" i="1"/>
  <c r="Q7455" i="1" s="1"/>
  <c r="P7452" i="1"/>
  <c r="Q7452" i="1" s="1"/>
  <c r="P7450" i="1"/>
  <c r="Q7450" i="1" s="1"/>
  <c r="P7447" i="1"/>
  <c r="Q7447" i="1" s="1"/>
  <c r="P7445" i="1"/>
  <c r="Q7445" i="1" s="1"/>
  <c r="P7443" i="1"/>
  <c r="Q7443" i="1" s="1"/>
  <c r="P7441" i="1"/>
  <c r="Q7441" i="1" s="1"/>
  <c r="P7438" i="1"/>
  <c r="Q7438" i="1" s="1"/>
  <c r="P7436" i="1"/>
  <c r="Q7436" i="1" s="1"/>
  <c r="P7432" i="1"/>
  <c r="Q7432" i="1" s="1"/>
  <c r="P7430" i="1"/>
  <c r="Q7430" i="1" s="1"/>
  <c r="P7425" i="1"/>
  <c r="Q7425" i="1" s="1"/>
  <c r="P7423" i="1"/>
  <c r="Q7423" i="1" s="1"/>
  <c r="P7421" i="1"/>
  <c r="Q7421" i="1" s="1"/>
  <c r="P7419" i="1"/>
  <c r="Q7419" i="1" s="1"/>
  <c r="P7416" i="1"/>
  <c r="Q7416" i="1" s="1"/>
  <c r="P7414" i="1"/>
  <c r="Q7414" i="1" s="1"/>
  <c r="P7412" i="1"/>
  <c r="Q7412" i="1" s="1"/>
  <c r="P7410" i="1"/>
  <c r="Q7410" i="1" s="1"/>
  <c r="P7406" i="1"/>
  <c r="Q7406" i="1" s="1"/>
  <c r="P7374" i="1"/>
  <c r="Q7374" i="1" s="1"/>
  <c r="P7333" i="1"/>
  <c r="Q7333" i="1" s="1"/>
  <c r="P7328" i="1"/>
  <c r="Q7328" i="1" s="1"/>
  <c r="P7323" i="1"/>
  <c r="Q7323" i="1" s="1"/>
  <c r="P7320" i="1"/>
  <c r="Q7320" i="1" s="1"/>
  <c r="P7317" i="1"/>
  <c r="Q7317" i="1" s="1"/>
  <c r="P7314" i="1"/>
  <c r="Q7314" i="1" s="1"/>
  <c r="P7283" i="1"/>
  <c r="Q7283" i="1" s="1"/>
  <c r="P7279" i="1"/>
  <c r="Q7279" i="1" s="1"/>
  <c r="P7276" i="1"/>
  <c r="Q7276" i="1" s="1"/>
  <c r="P7274" i="1"/>
  <c r="Q7274" i="1" s="1"/>
  <c r="P7271" i="1"/>
  <c r="Q7271" i="1" s="1"/>
  <c r="P7269" i="1"/>
  <c r="Q7269" i="1" s="1"/>
  <c r="P7267" i="1"/>
  <c r="Q7267" i="1" s="1"/>
  <c r="P7264" i="1"/>
  <c r="Q7264" i="1" s="1"/>
  <c r="P7262" i="1"/>
  <c r="Q7262" i="1" s="1"/>
  <c r="P7260" i="1"/>
  <c r="Q7260" i="1" s="1"/>
  <c r="P7258" i="1"/>
  <c r="Q7258" i="1" s="1"/>
  <c r="P7255" i="1"/>
  <c r="Q7255" i="1" s="1"/>
  <c r="P7253" i="1"/>
  <c r="Q7253" i="1" s="1"/>
  <c r="P7251" i="1"/>
  <c r="Q7251" i="1" s="1"/>
  <c r="P7249" i="1"/>
  <c r="Q7249" i="1" s="1"/>
  <c r="P7246" i="1"/>
  <c r="Q7246" i="1" s="1"/>
  <c r="P7244" i="1"/>
  <c r="Q7244" i="1" s="1"/>
  <c r="P7242" i="1"/>
  <c r="Q7242" i="1" s="1"/>
  <c r="P7237" i="1"/>
  <c r="Q7237" i="1" s="1"/>
  <c r="P7234" i="1"/>
  <c r="Q7234" i="1" s="1"/>
  <c r="P7232" i="1"/>
  <c r="Q7232" i="1" s="1"/>
  <c r="P7229" i="1"/>
  <c r="Q7229" i="1" s="1"/>
  <c r="P7227" i="1"/>
  <c r="Q7227" i="1" s="1"/>
  <c r="P7225" i="1"/>
  <c r="Q7225" i="1" s="1"/>
  <c r="P7223" i="1"/>
  <c r="Q7223" i="1" s="1"/>
  <c r="P7221" i="1"/>
  <c r="Q7221" i="1" s="1"/>
  <c r="P7219" i="1"/>
  <c r="Q7219" i="1" s="1"/>
  <c r="P7216" i="1"/>
  <c r="Q7216" i="1" s="1"/>
  <c r="P7214" i="1"/>
  <c r="Q7214" i="1" s="1"/>
  <c r="P7212" i="1"/>
  <c r="Q7212" i="1" s="1"/>
  <c r="P7210" i="1"/>
  <c r="Q7210" i="1" s="1"/>
  <c r="P7208" i="1"/>
  <c r="Q7208" i="1" s="1"/>
  <c r="P7206" i="1"/>
  <c r="Q7206" i="1" s="1"/>
  <c r="P7201" i="1"/>
  <c r="Q7201" i="1" s="1"/>
  <c r="P7198" i="1"/>
  <c r="Q7198" i="1" s="1"/>
  <c r="P7196" i="1"/>
  <c r="Q7196" i="1" s="1"/>
  <c r="P7191" i="1"/>
  <c r="Q7191" i="1" s="1"/>
  <c r="P7189" i="1"/>
  <c r="Q7189" i="1" s="1"/>
  <c r="P7187" i="1"/>
  <c r="Q7187" i="1" s="1"/>
  <c r="P7185" i="1"/>
  <c r="Q7185" i="1" s="1"/>
  <c r="P7182" i="1"/>
  <c r="Q7182" i="1" s="1"/>
  <c r="P7180" i="1"/>
  <c r="Q7180" i="1" s="1"/>
  <c r="P7178" i="1"/>
  <c r="Q7178" i="1" s="1"/>
  <c r="P7176" i="1"/>
  <c r="Q7176" i="1" s="1"/>
  <c r="P7174" i="1"/>
  <c r="Q7174" i="1" s="1"/>
  <c r="P7172" i="1"/>
  <c r="Q7172" i="1" s="1"/>
  <c r="P7167" i="1"/>
  <c r="Q7167" i="1" s="1"/>
  <c r="P7165" i="1"/>
  <c r="Q7165" i="1" s="1"/>
  <c r="P7163" i="1"/>
  <c r="Q7163" i="1" s="1"/>
  <c r="P7160" i="1"/>
  <c r="Q7160" i="1" s="1"/>
  <c r="P7158" i="1"/>
  <c r="Q7158" i="1" s="1"/>
  <c r="P7156" i="1"/>
  <c r="Q7156" i="1" s="1"/>
  <c r="P7152" i="1"/>
  <c r="Q7152" i="1" s="1"/>
  <c r="P7150" i="1"/>
  <c r="Q7150" i="1" s="1"/>
  <c r="R7150" i="1" s="1"/>
  <c r="P7147" i="1"/>
  <c r="Q7147" i="1" s="1"/>
  <c r="P7145" i="1"/>
  <c r="Q7145" i="1" s="1"/>
  <c r="P7143" i="1"/>
  <c r="Q7143" i="1" s="1"/>
  <c r="P7141" i="1"/>
  <c r="Q7141" i="1" s="1"/>
  <c r="P7139" i="1"/>
  <c r="Q7139" i="1" s="1"/>
  <c r="P7137" i="1"/>
  <c r="Q7137" i="1" s="1"/>
  <c r="P7133" i="1"/>
  <c r="Q7133" i="1" s="1"/>
  <c r="P7131" i="1"/>
  <c r="Q7131" i="1" s="1"/>
  <c r="P7129" i="1"/>
  <c r="Q7129" i="1" s="1"/>
  <c r="P7127" i="1"/>
  <c r="Q7127" i="1" s="1"/>
  <c r="R7127" i="1" s="1"/>
  <c r="P7125" i="1"/>
  <c r="Q7125" i="1" s="1"/>
  <c r="R7125" i="1" s="1"/>
  <c r="P7123" i="1"/>
  <c r="Q7123" i="1" s="1"/>
  <c r="P7121" i="1"/>
  <c r="Q7121" i="1" s="1"/>
  <c r="P7118" i="1"/>
  <c r="Q7118" i="1" s="1"/>
  <c r="P7116" i="1"/>
  <c r="Q7116" i="1" s="1"/>
  <c r="P7114" i="1"/>
  <c r="Q7114" i="1" s="1"/>
  <c r="P7112" i="1"/>
  <c r="Q7112" i="1" s="1"/>
  <c r="P7110" i="1"/>
  <c r="Q7110" i="1" s="1"/>
  <c r="P7107" i="1"/>
  <c r="Q7107" i="1" s="1"/>
  <c r="P7105" i="1"/>
  <c r="Q7105" i="1" s="1"/>
  <c r="P7103" i="1"/>
  <c r="Q7103" i="1" s="1"/>
  <c r="P7100" i="1"/>
  <c r="Q7100" i="1" s="1"/>
  <c r="P7098" i="1"/>
  <c r="Q7098" i="1" s="1"/>
  <c r="P7096" i="1"/>
  <c r="Q7096" i="1" s="1"/>
  <c r="P7094" i="1"/>
  <c r="Q7094" i="1" s="1"/>
  <c r="P7092" i="1"/>
  <c r="Q7092" i="1" s="1"/>
  <c r="P7090" i="1"/>
  <c r="Q7090" i="1" s="1"/>
  <c r="P7088" i="1"/>
  <c r="Q7088" i="1" s="1"/>
  <c r="P7086" i="1"/>
  <c r="Q7086" i="1" s="1"/>
  <c r="P7084" i="1"/>
  <c r="Q7084" i="1" s="1"/>
  <c r="P7082" i="1"/>
  <c r="Q7082" i="1" s="1"/>
  <c r="P7078" i="1"/>
  <c r="Q7078" i="1" s="1"/>
  <c r="P7076" i="1"/>
  <c r="Q7076" i="1" s="1"/>
  <c r="P7074" i="1"/>
  <c r="Q7074" i="1" s="1"/>
  <c r="P7070" i="1"/>
  <c r="Q7070" i="1" s="1"/>
  <c r="P7068" i="1"/>
  <c r="Q7068" i="1" s="1"/>
  <c r="P7066" i="1"/>
  <c r="Q7066" i="1" s="1"/>
  <c r="P7064" i="1"/>
  <c r="Q7064" i="1" s="1"/>
  <c r="P7062" i="1"/>
  <c r="Q7062" i="1" s="1"/>
  <c r="P7060" i="1"/>
  <c r="Q7060" i="1" s="1"/>
  <c r="P7058" i="1"/>
  <c r="Q7058" i="1" s="1"/>
  <c r="P7056" i="1"/>
  <c r="Q7056" i="1" s="1"/>
  <c r="P7054" i="1"/>
  <c r="Q7054" i="1" s="1"/>
  <c r="P7052" i="1"/>
  <c r="Q7052" i="1" s="1"/>
  <c r="P7050" i="1"/>
  <c r="Q7050" i="1" s="1"/>
  <c r="P7048" i="1"/>
  <c r="Q7048" i="1" s="1"/>
  <c r="P7046" i="1"/>
  <c r="Q7046" i="1" s="1"/>
  <c r="P7044" i="1"/>
  <c r="Q7044" i="1" s="1"/>
  <c r="P7042" i="1"/>
  <c r="Q7042" i="1" s="1"/>
  <c r="P7038" i="1"/>
  <c r="Q7038" i="1" s="1"/>
  <c r="P7036" i="1"/>
  <c r="Q7036" i="1" s="1"/>
  <c r="P7032" i="1"/>
  <c r="Q7032" i="1" s="1"/>
  <c r="P7030" i="1"/>
  <c r="Q7030" i="1" s="1"/>
  <c r="P7027" i="1"/>
  <c r="Q7027" i="1" s="1"/>
  <c r="P7025" i="1"/>
  <c r="Q7025" i="1" s="1"/>
  <c r="P7022" i="1"/>
  <c r="Q7022" i="1" s="1"/>
  <c r="P7020" i="1"/>
  <c r="Q7020" i="1" s="1"/>
  <c r="P7017" i="1"/>
  <c r="Q7017" i="1" s="1"/>
  <c r="P7015" i="1"/>
  <c r="Q7015" i="1" s="1"/>
  <c r="P7013" i="1"/>
  <c r="Q7013" i="1" s="1"/>
  <c r="P7010" i="1"/>
  <c r="Q7010" i="1" s="1"/>
  <c r="P7008" i="1"/>
  <c r="Q7008" i="1" s="1"/>
  <c r="P7006" i="1"/>
  <c r="Q7006" i="1" s="1"/>
  <c r="P7004" i="1"/>
  <c r="Q7004" i="1" s="1"/>
  <c r="P7001" i="1"/>
  <c r="Q7001" i="1" s="1"/>
  <c r="P6999" i="1"/>
  <c r="Q6999" i="1" s="1"/>
  <c r="P6997" i="1"/>
  <c r="Q6997" i="1" s="1"/>
  <c r="P6995" i="1"/>
  <c r="Q6995" i="1" s="1"/>
  <c r="P6992" i="1"/>
  <c r="Q6992" i="1" s="1"/>
  <c r="P6990" i="1"/>
  <c r="Q6990" i="1" s="1"/>
  <c r="P6988" i="1"/>
  <c r="Q6988" i="1" s="1"/>
  <c r="P6986" i="1"/>
  <c r="Q6986" i="1" s="1"/>
  <c r="P6981" i="1"/>
  <c r="Q6981" i="1" s="1"/>
  <c r="P6979" i="1"/>
  <c r="Q6979" i="1" s="1"/>
  <c r="P6977" i="1"/>
  <c r="Q6977" i="1" s="1"/>
  <c r="P6975" i="1"/>
  <c r="Q6975" i="1" s="1"/>
  <c r="P6973" i="1"/>
  <c r="Q6973" i="1" s="1"/>
  <c r="P6971" i="1"/>
  <c r="Q6971" i="1" s="1"/>
  <c r="P6968" i="1"/>
  <c r="Q6968" i="1" s="1"/>
  <c r="P6966" i="1"/>
  <c r="Q6966" i="1" s="1"/>
  <c r="P6964" i="1"/>
  <c r="Q6964" i="1" s="1"/>
  <c r="P6962" i="1"/>
  <c r="Q6962" i="1" s="1"/>
  <c r="P6960" i="1"/>
  <c r="Q6960" i="1" s="1"/>
  <c r="P6957" i="1"/>
  <c r="Q6957" i="1" s="1"/>
  <c r="P6955" i="1"/>
  <c r="Q6955" i="1" s="1"/>
  <c r="P6953" i="1"/>
  <c r="Q6953" i="1" s="1"/>
  <c r="P6951" i="1"/>
  <c r="Q6951" i="1" s="1"/>
  <c r="P6948" i="1"/>
  <c r="Q6948" i="1" s="1"/>
  <c r="P6946" i="1"/>
  <c r="Q6946" i="1" s="1"/>
  <c r="P6944" i="1"/>
  <c r="Q6944" i="1" s="1"/>
  <c r="P6942" i="1"/>
  <c r="Q6942" i="1" s="1"/>
  <c r="P6937" i="1"/>
  <c r="Q6937" i="1" s="1"/>
  <c r="P6935" i="1"/>
  <c r="Q6935" i="1" s="1"/>
  <c r="P6933" i="1"/>
  <c r="Q6933" i="1" s="1"/>
  <c r="P6931" i="1"/>
  <c r="Q6931" i="1" s="1"/>
  <c r="P6929" i="1"/>
  <c r="Q6929" i="1" s="1"/>
  <c r="P6927" i="1"/>
  <c r="Q6927" i="1" s="1"/>
  <c r="P6925" i="1"/>
  <c r="Q6925" i="1" s="1"/>
  <c r="P6923" i="1"/>
  <c r="Q6923" i="1" s="1"/>
  <c r="P6921" i="1"/>
  <c r="Q6921" i="1" s="1"/>
  <c r="P6919" i="1"/>
  <c r="Q6919" i="1" s="1"/>
  <c r="P6917" i="1"/>
  <c r="Q6917" i="1" s="1"/>
  <c r="P6915" i="1"/>
  <c r="Q6915" i="1" s="1"/>
  <c r="P6912" i="1"/>
  <c r="Q6912" i="1" s="1"/>
  <c r="P6910" i="1"/>
  <c r="Q6910" i="1" s="1"/>
  <c r="P6908" i="1"/>
  <c r="Q6908" i="1" s="1"/>
  <c r="P6905" i="1"/>
  <c r="Q6905" i="1" s="1"/>
  <c r="P6903" i="1"/>
  <c r="Q6903" i="1" s="1"/>
  <c r="P6901" i="1"/>
  <c r="Q6901" i="1" s="1"/>
  <c r="P6899" i="1"/>
  <c r="Q6899" i="1" s="1"/>
  <c r="P6897" i="1"/>
  <c r="Q6897" i="1" s="1"/>
  <c r="P6895" i="1"/>
  <c r="Q6895" i="1" s="1"/>
  <c r="P6892" i="1"/>
  <c r="Q6892" i="1" s="1"/>
  <c r="P6890" i="1"/>
  <c r="Q6890" i="1" s="1"/>
  <c r="P6886" i="1"/>
  <c r="Q6886" i="1" s="1"/>
  <c r="P6883" i="1"/>
  <c r="Q6883" i="1" s="1"/>
  <c r="P6881" i="1"/>
  <c r="Q6881" i="1" s="1"/>
  <c r="P6879" i="1"/>
  <c r="Q6879" i="1" s="1"/>
  <c r="Q6877" i="1"/>
  <c r="P6875" i="1"/>
  <c r="Q6875" i="1" s="1"/>
  <c r="P6871" i="1"/>
  <c r="Q6871" i="1" s="1"/>
  <c r="P6869" i="1"/>
  <c r="Q6869" i="1" s="1"/>
  <c r="P6867" i="1"/>
  <c r="Q6867" i="1" s="1"/>
  <c r="P6865" i="1"/>
  <c r="Q6865" i="1" s="1"/>
  <c r="P6863" i="1"/>
  <c r="Q6863" i="1" s="1"/>
  <c r="P6861" i="1"/>
  <c r="Q6861" i="1" s="1"/>
  <c r="P6859" i="1"/>
  <c r="Q6859" i="1" s="1"/>
  <c r="P6857" i="1"/>
  <c r="Q6857" i="1" s="1"/>
  <c r="P6850" i="1"/>
  <c r="Q6850" i="1" s="1"/>
  <c r="P6846" i="1"/>
  <c r="Q6846" i="1" s="1"/>
  <c r="P6844" i="1"/>
  <c r="Q6844" i="1" s="1"/>
  <c r="P6842" i="1"/>
  <c r="Q6842" i="1" s="1"/>
  <c r="P6840" i="1"/>
  <c r="Q6840" i="1" s="1"/>
  <c r="P6838" i="1"/>
  <c r="Q6838" i="1" s="1"/>
  <c r="P6836" i="1"/>
  <c r="Q6836" i="1" s="1"/>
  <c r="P6834" i="1"/>
  <c r="Q6834" i="1" s="1"/>
  <c r="P6832" i="1"/>
  <c r="Q6832" i="1" s="1"/>
  <c r="P6830" i="1"/>
  <c r="Q6830" i="1" s="1"/>
  <c r="P6828" i="1"/>
  <c r="Q6828" i="1" s="1"/>
  <c r="P6824" i="1"/>
  <c r="Q6824" i="1" s="1"/>
  <c r="P6821" i="1"/>
  <c r="Q6821" i="1" s="1"/>
  <c r="P6819" i="1"/>
  <c r="Q6819" i="1" s="1"/>
  <c r="P6817" i="1"/>
  <c r="Q6817" i="1" s="1"/>
  <c r="P6815" i="1"/>
  <c r="Q6815" i="1" s="1"/>
  <c r="P6813" i="1"/>
  <c r="Q6813" i="1" s="1"/>
  <c r="P6811" i="1"/>
  <c r="Q6811" i="1" s="1"/>
  <c r="P6809" i="1"/>
  <c r="Q6809" i="1" s="1"/>
  <c r="P6807" i="1"/>
  <c r="Q6807" i="1" s="1"/>
  <c r="P6805" i="1"/>
  <c r="Q6805" i="1" s="1"/>
  <c r="P6803" i="1"/>
  <c r="Q6803" i="1" s="1"/>
  <c r="P6801" i="1"/>
  <c r="Q6801" i="1" s="1"/>
  <c r="P6799" i="1"/>
  <c r="Q6799" i="1" s="1"/>
  <c r="P6797" i="1"/>
  <c r="Q6797" i="1" s="1"/>
  <c r="P6794" i="1"/>
  <c r="Q6794" i="1" s="1"/>
  <c r="P6792" i="1"/>
  <c r="Q6792" i="1" s="1"/>
  <c r="P6789" i="1"/>
  <c r="Q6789" i="1" s="1"/>
  <c r="P6787" i="1"/>
  <c r="Q6787" i="1" s="1"/>
  <c r="P6785" i="1"/>
  <c r="Q6785" i="1" s="1"/>
  <c r="P6782" i="1"/>
  <c r="Q6782" i="1" s="1"/>
  <c r="P6780" i="1"/>
  <c r="Q6780" i="1" s="1"/>
  <c r="P6778" i="1"/>
  <c r="Q6778" i="1" s="1"/>
  <c r="P6776" i="1"/>
  <c r="Q6776" i="1" s="1"/>
  <c r="P6774" i="1"/>
  <c r="Q6774" i="1" s="1"/>
  <c r="P6769" i="1"/>
  <c r="Q6769" i="1" s="1"/>
  <c r="P6767" i="1"/>
  <c r="Q6767" i="1" s="1"/>
  <c r="P6765" i="1"/>
  <c r="Q6765" i="1" s="1"/>
  <c r="P6763" i="1"/>
  <c r="Q6763" i="1" s="1"/>
  <c r="P6761" i="1"/>
  <c r="Q6761" i="1" s="1"/>
  <c r="P6759" i="1"/>
  <c r="Q6759" i="1" s="1"/>
  <c r="P6757" i="1"/>
  <c r="Q6757" i="1" s="1"/>
  <c r="P6754" i="1"/>
  <c r="Q6754" i="1" s="1"/>
  <c r="P6752" i="1"/>
  <c r="Q6752" i="1" s="1"/>
  <c r="P6750" i="1"/>
  <c r="Q6750" i="1" s="1"/>
  <c r="P6748" i="1"/>
  <c r="Q6748" i="1" s="1"/>
  <c r="P6746" i="1"/>
  <c r="Q6746" i="1" s="1"/>
  <c r="P6743" i="1"/>
  <c r="Q6743" i="1" s="1"/>
  <c r="P6741" i="1"/>
  <c r="Q6741" i="1" s="1"/>
  <c r="P6739" i="1"/>
  <c r="Q6739" i="1" s="1"/>
  <c r="P6736" i="1"/>
  <c r="Q6736" i="1" s="1"/>
  <c r="P6734" i="1"/>
  <c r="Q6734" i="1" s="1"/>
  <c r="P6732" i="1"/>
  <c r="Q6732" i="1" s="1"/>
  <c r="P6730" i="1"/>
  <c r="Q6730" i="1" s="1"/>
  <c r="P6727" i="1"/>
  <c r="Q6727" i="1" s="1"/>
  <c r="P6725" i="1"/>
  <c r="Q6725" i="1" s="1"/>
  <c r="P6723" i="1"/>
  <c r="Q6723" i="1" s="1"/>
  <c r="Q6721" i="1"/>
  <c r="P6719" i="1"/>
  <c r="Q6719" i="1" s="1"/>
  <c r="P6716" i="1"/>
  <c r="Q6716" i="1" s="1"/>
  <c r="P6714" i="1"/>
  <c r="Q6714" i="1" s="1"/>
  <c r="P6712" i="1"/>
  <c r="Q6712" i="1" s="1"/>
  <c r="Q6710" i="1"/>
  <c r="P6708" i="1"/>
  <c r="Q6708" i="1" s="1"/>
  <c r="Q6704" i="1"/>
  <c r="P6702" i="1"/>
  <c r="Q6702" i="1" s="1"/>
  <c r="P6700" i="1"/>
  <c r="Q6700" i="1" s="1"/>
  <c r="P6698" i="1"/>
  <c r="Q6698" i="1" s="1"/>
  <c r="P6695" i="1"/>
  <c r="Q6695" i="1" s="1"/>
  <c r="P6693" i="1"/>
  <c r="Q6693" i="1" s="1"/>
  <c r="P6691" i="1"/>
  <c r="Q6691" i="1" s="1"/>
  <c r="P6689" i="1"/>
  <c r="Q6689" i="1" s="1"/>
  <c r="P6687" i="1"/>
  <c r="Q6687" i="1" s="1"/>
  <c r="P6685" i="1"/>
  <c r="Q6685" i="1" s="1"/>
  <c r="P6683" i="1"/>
  <c r="Q6683" i="1" s="1"/>
  <c r="P6681" i="1"/>
  <c r="Q6681" i="1" s="1"/>
  <c r="P6679" i="1"/>
  <c r="Q6679" i="1" s="1"/>
  <c r="P6677" i="1"/>
  <c r="Q6677" i="1" s="1"/>
  <c r="P6675" i="1"/>
  <c r="Q6675" i="1" s="1"/>
  <c r="P6673" i="1"/>
  <c r="Q6673" i="1" s="1"/>
  <c r="P6671" i="1"/>
  <c r="Q6671" i="1" s="1"/>
  <c r="P6669" i="1"/>
  <c r="Q6669" i="1" s="1"/>
  <c r="P6667" i="1"/>
  <c r="Q6667" i="1" s="1"/>
  <c r="P6664" i="1"/>
  <c r="Q6664" i="1" s="1"/>
  <c r="P6662" i="1"/>
  <c r="Q6662" i="1" s="1"/>
  <c r="P6660" i="1"/>
  <c r="Q6660" i="1" s="1"/>
  <c r="P6658" i="1"/>
  <c r="Q6658" i="1" s="1"/>
  <c r="P6656" i="1"/>
  <c r="Q6656" i="1" s="1"/>
  <c r="P6653" i="1"/>
  <c r="Q6653" i="1" s="1"/>
  <c r="P6651" i="1"/>
  <c r="Q6651" i="1" s="1"/>
  <c r="P6649" i="1"/>
  <c r="Q6649" i="1" s="1"/>
  <c r="P6647" i="1"/>
  <c r="Q6647" i="1" s="1"/>
  <c r="P6645" i="1"/>
  <c r="Q6645" i="1" s="1"/>
  <c r="P6643" i="1"/>
  <c r="Q6643" i="1" s="1"/>
  <c r="P6641" i="1"/>
  <c r="Q6641" i="1" s="1"/>
  <c r="P6639" i="1"/>
  <c r="Q6639" i="1" s="1"/>
  <c r="P6637" i="1"/>
  <c r="Q6637" i="1" s="1"/>
  <c r="P6634" i="1"/>
  <c r="Q6634" i="1" s="1"/>
  <c r="P6632" i="1"/>
  <c r="Q6632" i="1" s="1"/>
  <c r="P6630" i="1"/>
  <c r="Q6630" i="1" s="1"/>
  <c r="P6628" i="1"/>
  <c r="Q6628" i="1" s="1"/>
  <c r="P6626" i="1"/>
  <c r="Q6626" i="1" s="1"/>
  <c r="P6624" i="1"/>
  <c r="Q6624" i="1" s="1"/>
  <c r="P6619" i="1"/>
  <c r="Q6619" i="1" s="1"/>
  <c r="P6617" i="1"/>
  <c r="Q6617" i="1" s="1"/>
  <c r="P6615" i="1"/>
  <c r="Q6615" i="1" s="1"/>
  <c r="P6613" i="1"/>
  <c r="Q6613" i="1" s="1"/>
  <c r="P6611" i="1"/>
  <c r="Q6611" i="1" s="1"/>
  <c r="P6608" i="1"/>
  <c r="Q6608" i="1" s="1"/>
  <c r="P6606" i="1"/>
  <c r="Q6606" i="1" s="1"/>
  <c r="P6604" i="1"/>
  <c r="Q6604" i="1" s="1"/>
  <c r="P6602" i="1"/>
  <c r="Q6602" i="1" s="1"/>
  <c r="P6597" i="1"/>
  <c r="Q6597" i="1" s="1"/>
  <c r="P6595" i="1"/>
  <c r="Q6595" i="1" s="1"/>
  <c r="P6593" i="1"/>
  <c r="Q6593" i="1" s="1"/>
  <c r="P6591" i="1"/>
  <c r="Q6591" i="1" s="1"/>
  <c r="P6589" i="1"/>
  <c r="Q6589" i="1" s="1"/>
  <c r="P6587" i="1"/>
  <c r="Q6587" i="1" s="1"/>
  <c r="P6583" i="1"/>
  <c r="Q6583" i="1" s="1"/>
  <c r="P6581" i="1"/>
  <c r="Q6581" i="1" s="1"/>
  <c r="P6579" i="1"/>
  <c r="Q6579" i="1" s="1"/>
  <c r="P6577" i="1"/>
  <c r="Q6577" i="1" s="1"/>
  <c r="P6575" i="1"/>
  <c r="Q6575" i="1" s="1"/>
  <c r="P6571" i="1"/>
  <c r="Q6571" i="1" s="1"/>
  <c r="P6567" i="1"/>
  <c r="Q6567" i="1" s="1"/>
  <c r="P6565" i="1"/>
  <c r="Q6565" i="1" s="1"/>
  <c r="P6563" i="1"/>
  <c r="Q6563" i="1" s="1"/>
  <c r="P6561" i="1"/>
  <c r="Q6561" i="1" s="1"/>
  <c r="P6559" i="1"/>
  <c r="Q6559" i="1" s="1"/>
  <c r="P6557" i="1"/>
  <c r="Q6557" i="1" s="1"/>
  <c r="P6553" i="1"/>
  <c r="Q6553" i="1" s="1"/>
  <c r="P6551" i="1"/>
  <c r="Q6551" i="1" s="1"/>
  <c r="P6549" i="1"/>
  <c r="Q6549" i="1" s="1"/>
  <c r="P6547" i="1"/>
  <c r="Q6547" i="1" s="1"/>
  <c r="Q6545" i="1"/>
  <c r="P6543" i="1"/>
  <c r="Q6543" i="1" s="1"/>
  <c r="P6539" i="1"/>
  <c r="Q6539" i="1" s="1"/>
  <c r="P6537" i="1"/>
  <c r="Q6537" i="1" s="1"/>
  <c r="P6535" i="1"/>
  <c r="Q6535" i="1" s="1"/>
  <c r="P6533" i="1"/>
  <c r="Q6533" i="1" s="1"/>
  <c r="P6531" i="1"/>
  <c r="Q6531" i="1" s="1"/>
  <c r="P6529" i="1"/>
  <c r="Q6529" i="1" s="1"/>
  <c r="P6525" i="1"/>
  <c r="Q6525" i="1" s="1"/>
  <c r="P6523" i="1"/>
  <c r="Q6523" i="1" s="1"/>
  <c r="P6521" i="1"/>
  <c r="Q6521" i="1" s="1"/>
  <c r="P6519" i="1"/>
  <c r="Q6519" i="1" s="1"/>
  <c r="P6515" i="1"/>
  <c r="Q6515" i="1" s="1"/>
  <c r="P6511" i="1"/>
  <c r="Q6511" i="1" s="1"/>
  <c r="P6509" i="1"/>
  <c r="Q6509" i="1" s="1"/>
  <c r="P6507" i="1"/>
  <c r="Q6507" i="1" s="1"/>
  <c r="P6505" i="1"/>
  <c r="Q6505" i="1" s="1"/>
  <c r="P6503" i="1"/>
  <c r="Q6503" i="1" s="1"/>
  <c r="P6501" i="1"/>
  <c r="Q6501" i="1" s="1"/>
  <c r="P6498" i="1"/>
  <c r="Q6498" i="1" s="1"/>
  <c r="P6496" i="1"/>
  <c r="Q6496" i="1" s="1"/>
  <c r="P6494" i="1"/>
  <c r="Q6494" i="1" s="1"/>
  <c r="P6492" i="1"/>
  <c r="Q6492" i="1" s="1"/>
  <c r="P6490" i="1"/>
  <c r="Q6490" i="1" s="1"/>
  <c r="P6488" i="1"/>
  <c r="Q6488" i="1" s="1"/>
  <c r="P6485" i="1"/>
  <c r="Q6485" i="1" s="1"/>
  <c r="P6483" i="1"/>
  <c r="Q6483" i="1" s="1"/>
  <c r="P6481" i="1"/>
  <c r="Q6481" i="1" s="1"/>
  <c r="P6479" i="1"/>
  <c r="Q6479" i="1" s="1"/>
  <c r="P6477" i="1"/>
  <c r="Q6477" i="1" s="1"/>
  <c r="P6475" i="1"/>
  <c r="Q6475" i="1" s="1"/>
  <c r="P6471" i="1"/>
  <c r="Q6471" i="1" s="1"/>
  <c r="P6469" i="1"/>
  <c r="Q6469" i="1" s="1"/>
  <c r="P6467" i="1"/>
  <c r="Q6467" i="1" s="1"/>
  <c r="P6465" i="1"/>
  <c r="Q6465" i="1" s="1"/>
  <c r="P6463" i="1"/>
  <c r="Q6463" i="1" s="1"/>
  <c r="P6461" i="1"/>
  <c r="Q6461" i="1" s="1"/>
  <c r="P6458" i="1"/>
  <c r="Q6458" i="1" s="1"/>
  <c r="P6456" i="1"/>
  <c r="Q6456" i="1" s="1"/>
  <c r="P6454" i="1"/>
  <c r="Q6454" i="1" s="1"/>
  <c r="P6452" i="1"/>
  <c r="Q6452" i="1" s="1"/>
  <c r="P6450" i="1"/>
  <c r="Q6450" i="1" s="1"/>
  <c r="P6448" i="1"/>
  <c r="Q6448" i="1" s="1"/>
  <c r="P6444" i="1"/>
  <c r="Q6444" i="1" s="1"/>
  <c r="P6442" i="1"/>
  <c r="Q6442" i="1" s="1"/>
  <c r="P6440" i="1"/>
  <c r="Q6440" i="1" s="1"/>
  <c r="P6438" i="1"/>
  <c r="Q6438" i="1" s="1"/>
  <c r="P6436" i="1"/>
  <c r="Q6436" i="1" s="1"/>
  <c r="P6434" i="1"/>
  <c r="Q6434" i="1" s="1"/>
  <c r="P6431" i="1"/>
  <c r="Q6431" i="1" s="1"/>
  <c r="P6429" i="1"/>
  <c r="Q6429" i="1" s="1"/>
  <c r="P6427" i="1"/>
  <c r="Q6427" i="1" s="1"/>
  <c r="P6425" i="1"/>
  <c r="Q6425" i="1" s="1"/>
  <c r="P6423" i="1"/>
  <c r="Q6423" i="1" s="1"/>
  <c r="P6421" i="1"/>
  <c r="Q6421" i="1" s="1"/>
  <c r="P6417" i="1"/>
  <c r="Q6417" i="1" s="1"/>
  <c r="P6414" i="1"/>
  <c r="Q6414" i="1" s="1"/>
  <c r="P6412" i="1"/>
  <c r="Q6412" i="1" s="1"/>
  <c r="P6410" i="1"/>
  <c r="Q6410" i="1" s="1"/>
  <c r="P6408" i="1"/>
  <c r="Q6408" i="1" s="1"/>
  <c r="P6406" i="1"/>
  <c r="Q6406" i="1" s="1"/>
  <c r="P6404" i="1"/>
  <c r="Q6404" i="1" s="1"/>
  <c r="P6402" i="1"/>
  <c r="Q6402" i="1" s="1"/>
  <c r="P6399" i="1"/>
  <c r="Q6399" i="1" s="1"/>
  <c r="P6397" i="1"/>
  <c r="Q6397" i="1" s="1"/>
  <c r="P6395" i="1"/>
  <c r="Q6395" i="1" s="1"/>
  <c r="P6393" i="1"/>
  <c r="Q6393" i="1" s="1"/>
  <c r="P6391" i="1"/>
  <c r="Q6391" i="1" s="1"/>
  <c r="P6389" i="1"/>
  <c r="Q6389" i="1" s="1"/>
  <c r="P6386" i="1"/>
  <c r="Q6386" i="1" s="1"/>
  <c r="P6384" i="1"/>
  <c r="Q6384" i="1" s="1"/>
  <c r="P6382" i="1"/>
  <c r="Q6382" i="1" s="1"/>
  <c r="P6380" i="1"/>
  <c r="Q6380" i="1" s="1"/>
  <c r="P6378" i="1"/>
  <c r="Q6378" i="1" s="1"/>
  <c r="P6376" i="1"/>
  <c r="Q6376" i="1" s="1"/>
  <c r="P6374" i="1"/>
  <c r="Q6374" i="1" s="1"/>
  <c r="P6370" i="1"/>
  <c r="Q6370" i="1" s="1"/>
  <c r="P6368" i="1"/>
  <c r="Q6368" i="1" s="1"/>
  <c r="P6366" i="1"/>
  <c r="Q6366" i="1" s="1"/>
  <c r="P6364" i="1"/>
  <c r="Q6364" i="1" s="1"/>
  <c r="P6362" i="1"/>
  <c r="Q6362" i="1" s="1"/>
  <c r="P6360" i="1"/>
  <c r="Q6360" i="1" s="1"/>
  <c r="P6357" i="1"/>
  <c r="Q6357" i="1" s="1"/>
  <c r="P6355" i="1"/>
  <c r="Q6355" i="1" s="1"/>
  <c r="P6353" i="1"/>
  <c r="Q6353" i="1" s="1"/>
  <c r="P6351" i="1"/>
  <c r="Q6351" i="1" s="1"/>
  <c r="P6349" i="1"/>
  <c r="Q6349" i="1" s="1"/>
  <c r="P6347" i="1"/>
  <c r="Q6347" i="1" s="1"/>
  <c r="P6344" i="1"/>
  <c r="Q6344" i="1" s="1"/>
  <c r="P6342" i="1"/>
  <c r="Q6342" i="1" s="1"/>
  <c r="P6340" i="1"/>
  <c r="Q6340" i="1" s="1"/>
  <c r="P6338" i="1"/>
  <c r="Q6338" i="1" s="1"/>
  <c r="P6336" i="1"/>
  <c r="Q6336" i="1" s="1"/>
  <c r="P6334" i="1"/>
  <c r="Q6334" i="1" s="1"/>
  <c r="P6332" i="1"/>
  <c r="Q6332" i="1" s="1"/>
  <c r="P6329" i="1"/>
  <c r="Q6329" i="1" s="1"/>
  <c r="P6327" i="1"/>
  <c r="Q6327" i="1" s="1"/>
  <c r="P6325" i="1"/>
  <c r="Q6325" i="1" s="1"/>
  <c r="P6323" i="1"/>
  <c r="Q6323" i="1" s="1"/>
  <c r="P6321" i="1"/>
  <c r="Q6321" i="1" s="1"/>
  <c r="P6319" i="1"/>
  <c r="Q6319" i="1" s="1"/>
  <c r="P6316" i="1"/>
  <c r="Q6316" i="1" s="1"/>
  <c r="P6314" i="1"/>
  <c r="Q6314" i="1" s="1"/>
  <c r="P6312" i="1"/>
  <c r="Q6312" i="1" s="1"/>
  <c r="P6310" i="1"/>
  <c r="Q6310" i="1" s="1"/>
  <c r="P6306" i="1"/>
  <c r="Q6306" i="1" s="1"/>
  <c r="P6303" i="1"/>
  <c r="Q6303" i="1" s="1"/>
  <c r="P6301" i="1"/>
  <c r="Q6301" i="1" s="1"/>
  <c r="P6299" i="1"/>
  <c r="Q6299" i="1" s="1"/>
  <c r="P6297" i="1"/>
  <c r="Q6297" i="1" s="1"/>
  <c r="P6295" i="1"/>
  <c r="Q6295" i="1" s="1"/>
  <c r="P6293" i="1"/>
  <c r="Q6293" i="1" s="1"/>
  <c r="P6290" i="1"/>
  <c r="Q6290" i="1" s="1"/>
  <c r="P6288" i="1"/>
  <c r="Q6288" i="1" s="1"/>
  <c r="P6286" i="1"/>
  <c r="Q6286" i="1" s="1"/>
  <c r="P6284" i="1"/>
  <c r="Q6284" i="1" s="1"/>
  <c r="P6282" i="1"/>
  <c r="Q6282" i="1" s="1"/>
  <c r="P6280" i="1"/>
  <c r="Q6280" i="1" s="1"/>
  <c r="P6277" i="1"/>
  <c r="Q6277" i="1" s="1"/>
  <c r="P6275" i="1"/>
  <c r="Q6275" i="1" s="1"/>
  <c r="P6273" i="1"/>
  <c r="Q6273" i="1" s="1"/>
  <c r="P6271" i="1"/>
  <c r="Q6271" i="1" s="1"/>
  <c r="P6269" i="1"/>
  <c r="Q6269" i="1" s="1"/>
  <c r="P6267" i="1"/>
  <c r="Q6267" i="1" s="1"/>
  <c r="P6264" i="1"/>
  <c r="Q6264" i="1" s="1"/>
  <c r="P6262" i="1"/>
  <c r="Q6262" i="1" s="1"/>
  <c r="P6260" i="1"/>
  <c r="Q6260" i="1" s="1"/>
  <c r="P6258" i="1"/>
  <c r="Q6258" i="1" s="1"/>
  <c r="P6256" i="1"/>
  <c r="Q6256" i="1" s="1"/>
  <c r="P6254" i="1"/>
  <c r="Q6254" i="1" s="1"/>
  <c r="P6251" i="1"/>
  <c r="Q6251" i="1" s="1"/>
  <c r="P6249" i="1"/>
  <c r="Q6249" i="1" s="1"/>
  <c r="P6247" i="1"/>
  <c r="Q6247" i="1" s="1"/>
  <c r="P6245" i="1"/>
  <c r="Q6245" i="1" s="1"/>
  <c r="P6243" i="1"/>
  <c r="Q6243" i="1" s="1"/>
  <c r="P6241" i="1"/>
  <c r="Q6241" i="1" s="1"/>
  <c r="Q6239" i="1"/>
  <c r="P6237" i="1"/>
  <c r="Q6237" i="1" s="1"/>
  <c r="P6234" i="1"/>
  <c r="Q6234" i="1" s="1"/>
  <c r="P6232" i="1"/>
  <c r="Q6232" i="1" s="1"/>
  <c r="P6230" i="1"/>
  <c r="Q6230" i="1" s="1"/>
  <c r="P6228" i="1"/>
  <c r="Q6228" i="1" s="1"/>
  <c r="P6226" i="1"/>
  <c r="Q6226" i="1" s="1"/>
  <c r="P6224" i="1"/>
  <c r="Q6224" i="1" s="1"/>
  <c r="P6222" i="1"/>
  <c r="Q6222" i="1" s="1"/>
  <c r="P6218" i="1"/>
  <c r="Q6218" i="1" s="1"/>
  <c r="P6216" i="1"/>
  <c r="Q6216" i="1" s="1"/>
  <c r="P6214" i="1"/>
  <c r="Q6214" i="1" s="1"/>
  <c r="P6212" i="1"/>
  <c r="Q6212" i="1" s="1"/>
  <c r="P6210" i="1"/>
  <c r="Q6210" i="1" s="1"/>
  <c r="P6208" i="1"/>
  <c r="Q6208" i="1" s="1"/>
  <c r="P6204" i="1"/>
  <c r="Q6204" i="1" s="1"/>
  <c r="P6202" i="1"/>
  <c r="Q6202" i="1" s="1"/>
  <c r="P6200" i="1"/>
  <c r="Q6200" i="1" s="1"/>
  <c r="P6198" i="1"/>
  <c r="Q6198" i="1" s="1"/>
  <c r="Q6196" i="1"/>
  <c r="P6194" i="1"/>
  <c r="Q6194" i="1" s="1"/>
  <c r="P6190" i="1"/>
  <c r="Q6190" i="1" s="1"/>
  <c r="P6188" i="1"/>
  <c r="Q6188" i="1" s="1"/>
  <c r="P6186" i="1"/>
  <c r="Q6186" i="1" s="1"/>
  <c r="P6184" i="1"/>
  <c r="Q6184" i="1" s="1"/>
  <c r="P6182" i="1"/>
  <c r="Q6182" i="1" s="1"/>
  <c r="P6180" i="1"/>
  <c r="Q6180" i="1" s="1"/>
  <c r="P6178" i="1"/>
  <c r="Q6178" i="1" s="1"/>
  <c r="P6176" i="1"/>
  <c r="Q6176" i="1" s="1"/>
  <c r="P6174" i="1"/>
  <c r="Q6174" i="1" s="1"/>
  <c r="P6172" i="1"/>
  <c r="Q6172" i="1" s="1"/>
  <c r="P6167" i="1"/>
  <c r="Q6167" i="1" s="1"/>
  <c r="P6165" i="1"/>
  <c r="Q6165" i="1" s="1"/>
  <c r="P6163" i="1"/>
  <c r="Q6163" i="1" s="1"/>
  <c r="P6161" i="1"/>
  <c r="Q6161" i="1" s="1"/>
  <c r="P6159" i="1"/>
  <c r="Q6159" i="1" s="1"/>
  <c r="P6157" i="1"/>
  <c r="Q6157" i="1" s="1"/>
  <c r="P6155" i="1"/>
  <c r="Q6155" i="1" s="1"/>
  <c r="P6153" i="1"/>
  <c r="Q6153" i="1" s="1"/>
  <c r="P6151" i="1"/>
  <c r="Q6151" i="1" s="1"/>
  <c r="P6149" i="1"/>
  <c r="Q6149" i="1" s="1"/>
  <c r="P6147" i="1"/>
  <c r="Q6147" i="1" s="1"/>
  <c r="P6144" i="1"/>
  <c r="Q6144" i="1" s="1"/>
  <c r="P6142" i="1"/>
  <c r="Q6142" i="1" s="1"/>
  <c r="P6140" i="1"/>
  <c r="Q6140" i="1" s="1"/>
  <c r="P6137" i="1"/>
  <c r="Q6137" i="1" s="1"/>
  <c r="P6135" i="1"/>
  <c r="Q6135" i="1" s="1"/>
  <c r="P6133" i="1"/>
  <c r="Q6133" i="1" s="1"/>
  <c r="P6131" i="1"/>
  <c r="Q6131" i="1" s="1"/>
  <c r="P6129" i="1"/>
  <c r="Q6129" i="1" s="1"/>
  <c r="P6126" i="1"/>
  <c r="Q6126" i="1" s="1"/>
  <c r="P6124" i="1"/>
  <c r="Q6124" i="1" s="1"/>
  <c r="P6122" i="1"/>
  <c r="Q6122" i="1" s="1"/>
  <c r="P6120" i="1"/>
  <c r="Q6120" i="1" s="1"/>
  <c r="P6118" i="1"/>
  <c r="Q6118" i="1" s="1"/>
  <c r="P6116" i="1"/>
  <c r="Q6116" i="1" s="1"/>
  <c r="P6113" i="1"/>
  <c r="Q6113" i="1" s="1"/>
  <c r="P6111" i="1"/>
  <c r="Q6111" i="1" s="1"/>
  <c r="P6109" i="1"/>
  <c r="Q6109" i="1" s="1"/>
  <c r="P6106" i="1"/>
  <c r="Q6106" i="1" s="1"/>
  <c r="P6104" i="1"/>
  <c r="Q6104" i="1" s="1"/>
  <c r="P6102" i="1"/>
  <c r="Q6102" i="1" s="1"/>
  <c r="Q6100" i="1"/>
  <c r="P6098" i="1"/>
  <c r="Q6098" i="1" s="1"/>
  <c r="P6094" i="1"/>
  <c r="Q6094" i="1" s="1"/>
  <c r="P6092" i="1"/>
  <c r="Q6092" i="1" s="1"/>
  <c r="P6090" i="1"/>
  <c r="Q6090" i="1" s="1"/>
  <c r="P6088" i="1"/>
  <c r="Q6088" i="1" s="1"/>
  <c r="P6086" i="1"/>
  <c r="Q6086" i="1" s="1"/>
  <c r="P6084" i="1"/>
  <c r="Q6084" i="1" s="1"/>
  <c r="P6082" i="1"/>
  <c r="Q6082" i="1" s="1"/>
  <c r="P6080" i="1"/>
  <c r="Q6080" i="1" s="1"/>
  <c r="P6078" i="1"/>
  <c r="Q6078" i="1" s="1"/>
  <c r="P6076" i="1"/>
  <c r="Q6076" i="1" s="1"/>
  <c r="P6074" i="1"/>
  <c r="Q6074" i="1" s="1"/>
  <c r="P6072" i="1"/>
  <c r="Q6072" i="1" s="1"/>
  <c r="P6069" i="1"/>
  <c r="Q6069" i="1" s="1"/>
  <c r="P6067" i="1"/>
  <c r="Q6067" i="1" s="1"/>
  <c r="P6064" i="1"/>
  <c r="Q6064" i="1" s="1"/>
  <c r="P6062" i="1"/>
  <c r="Q6062" i="1" s="1"/>
  <c r="P6060" i="1"/>
  <c r="Q6060" i="1" s="1"/>
  <c r="P6058" i="1"/>
  <c r="Q6058" i="1" s="1"/>
  <c r="P6056" i="1"/>
  <c r="Q6056" i="1" s="1"/>
  <c r="P6053" i="1"/>
  <c r="Q6053" i="1" s="1"/>
  <c r="P6051" i="1"/>
  <c r="Q6051" i="1" s="1"/>
  <c r="P6049" i="1"/>
  <c r="Q6049" i="1" s="1"/>
  <c r="P6046" i="1"/>
  <c r="Q6046" i="1" s="1"/>
  <c r="P6044" i="1"/>
  <c r="Q6044" i="1" s="1"/>
  <c r="P6042" i="1"/>
  <c r="Q6042" i="1" s="1"/>
  <c r="P6040" i="1"/>
  <c r="Q6040" i="1" s="1"/>
  <c r="P6038" i="1"/>
  <c r="Q6038" i="1" s="1"/>
  <c r="P6033" i="1"/>
  <c r="Q6033" i="1" s="1"/>
  <c r="P6031" i="1"/>
  <c r="Q6031" i="1" s="1"/>
  <c r="P6029" i="1"/>
  <c r="Q6029" i="1" s="1"/>
  <c r="P6027" i="1"/>
  <c r="Q6027" i="1" s="1"/>
  <c r="P6025" i="1"/>
  <c r="Q6025" i="1" s="1"/>
  <c r="P6023" i="1"/>
  <c r="Q6023" i="1" s="1"/>
  <c r="P6021" i="1"/>
  <c r="Q6021" i="1" s="1"/>
  <c r="P6019" i="1"/>
  <c r="Q6019" i="1" s="1"/>
  <c r="P6017" i="1"/>
  <c r="Q6017" i="1" s="1"/>
  <c r="P6015" i="1"/>
  <c r="Q6015" i="1" s="1"/>
  <c r="P6013" i="1"/>
  <c r="Q6013" i="1" s="1"/>
  <c r="P6011" i="1"/>
  <c r="Q6011" i="1" s="1"/>
  <c r="P6009" i="1"/>
  <c r="Q6009" i="1" s="1"/>
  <c r="P6007" i="1"/>
  <c r="Q6007" i="1" s="1"/>
  <c r="P6005" i="1"/>
  <c r="Q6005" i="1" s="1"/>
  <c r="P6003" i="1"/>
  <c r="Q6003" i="1" s="1"/>
  <c r="P6001" i="1"/>
  <c r="Q6001" i="1" s="1"/>
  <c r="P5999" i="1"/>
  <c r="Q5999" i="1" s="1"/>
  <c r="P5997" i="1"/>
  <c r="Q5997" i="1" s="1"/>
  <c r="P5995" i="1"/>
  <c r="Q5995" i="1" s="1"/>
  <c r="P5993" i="1"/>
  <c r="Q5993" i="1" s="1"/>
  <c r="P5991" i="1"/>
  <c r="Q5991" i="1" s="1"/>
  <c r="P5989" i="1"/>
  <c r="Q5989" i="1" s="1"/>
  <c r="P5987" i="1"/>
  <c r="Q5987" i="1" s="1"/>
  <c r="P5985" i="1"/>
  <c r="Q5985" i="1" s="1"/>
  <c r="P5982" i="1"/>
  <c r="Q5982" i="1" s="1"/>
  <c r="P5980" i="1"/>
  <c r="Q5980" i="1" s="1"/>
  <c r="P5978" i="1"/>
  <c r="Q5978" i="1" s="1"/>
  <c r="P5976" i="1"/>
  <c r="Q5976" i="1" s="1"/>
  <c r="P5974" i="1"/>
  <c r="Q5974" i="1" s="1"/>
  <c r="P5971" i="1"/>
  <c r="Q5971" i="1" s="1"/>
  <c r="P5969" i="1"/>
  <c r="Q5969" i="1" s="1"/>
  <c r="P5967" i="1"/>
  <c r="Q5967" i="1" s="1"/>
  <c r="P5965" i="1"/>
  <c r="Q5965" i="1" s="1"/>
  <c r="P5963" i="1"/>
  <c r="Q5963" i="1" s="1"/>
  <c r="P5961" i="1"/>
  <c r="Q5961" i="1" s="1"/>
  <c r="P5959" i="1"/>
  <c r="Q5959" i="1" s="1"/>
  <c r="P5957" i="1"/>
  <c r="Q5957" i="1" s="1"/>
  <c r="P5955" i="1"/>
  <c r="Q5955" i="1" s="1"/>
  <c r="P5953" i="1"/>
  <c r="Q5953" i="1" s="1"/>
  <c r="P5951" i="1"/>
  <c r="Q5951" i="1" s="1"/>
  <c r="P5949" i="1"/>
  <c r="Q5949" i="1" s="1"/>
  <c r="P5946" i="1"/>
  <c r="Q5946" i="1" s="1"/>
  <c r="P5944" i="1"/>
  <c r="Q5944" i="1" s="1"/>
  <c r="P5942" i="1"/>
  <c r="Q5942" i="1" s="1"/>
  <c r="P5940" i="1"/>
  <c r="Q5940" i="1" s="1"/>
  <c r="P5938" i="1"/>
  <c r="Q5938" i="1" s="1"/>
  <c r="P5936" i="1"/>
  <c r="Q5936" i="1" s="1"/>
  <c r="P5934" i="1"/>
  <c r="Q5934" i="1" s="1"/>
  <c r="P8378" i="1"/>
  <c r="Q8378" i="1" s="1"/>
  <c r="S8378" i="1" s="1"/>
  <c r="P8376" i="1"/>
  <c r="Q8376" i="1" s="1"/>
  <c r="S8376" i="1" s="1"/>
  <c r="P8374" i="1"/>
  <c r="Q8374" i="1" s="1"/>
  <c r="S8374" i="1" s="1"/>
  <c r="P8370" i="1"/>
  <c r="Q8370" i="1" s="1"/>
  <c r="S8370" i="1" s="1"/>
  <c r="P8368" i="1"/>
  <c r="Q8368" i="1" s="1"/>
  <c r="S8368" i="1" s="1"/>
  <c r="P8359" i="1"/>
  <c r="Q8359" i="1" s="1"/>
  <c r="S8359" i="1" s="1"/>
  <c r="P8357" i="1"/>
  <c r="Q8357" i="1" s="1"/>
  <c r="S8357" i="1" s="1"/>
  <c r="P8355" i="1"/>
  <c r="Q8355" i="1" s="1"/>
  <c r="S8355" i="1" s="1"/>
  <c r="P8353" i="1"/>
  <c r="Q8353" i="1" s="1"/>
  <c r="S8353" i="1" s="1"/>
  <c r="P8350" i="1"/>
  <c r="Q8350" i="1" s="1"/>
  <c r="S8350" i="1" s="1"/>
  <c r="P8348" i="1"/>
  <c r="Q8348" i="1" s="1"/>
  <c r="S8348" i="1" s="1"/>
  <c r="P8346" i="1"/>
  <c r="Q8346" i="1" s="1"/>
  <c r="S8346" i="1" s="1"/>
  <c r="P8344" i="1"/>
  <c r="Q8344" i="1" s="1"/>
  <c r="S8344" i="1" s="1"/>
  <c r="P8341" i="1"/>
  <c r="Q8341" i="1" s="1"/>
  <c r="S8341" i="1" s="1"/>
  <c r="P8339" i="1"/>
  <c r="Q8339" i="1" s="1"/>
  <c r="S8339" i="1" s="1"/>
  <c r="P8337" i="1"/>
  <c r="Q8337" i="1" s="1"/>
  <c r="S8337" i="1" s="1"/>
  <c r="P8335" i="1"/>
  <c r="Q8335" i="1" s="1"/>
  <c r="S8335" i="1" s="1"/>
  <c r="P8333" i="1"/>
  <c r="Q8333" i="1" s="1"/>
  <c r="S8333" i="1" s="1"/>
  <c r="P8328" i="1"/>
  <c r="Q8328" i="1" s="1"/>
  <c r="S8328" i="1" s="1"/>
  <c r="S8327" i="1" s="1"/>
  <c r="P8325" i="1"/>
  <c r="Q8325" i="1" s="1"/>
  <c r="S8325" i="1" s="1"/>
  <c r="S8324" i="1" s="1"/>
  <c r="P8322" i="1"/>
  <c r="Q8322" i="1" s="1"/>
  <c r="S8322" i="1" s="1"/>
  <c r="P8320" i="1"/>
  <c r="Q8320" i="1" s="1"/>
  <c r="S8320" i="1" s="1"/>
  <c r="P8318" i="1"/>
  <c r="Q8318" i="1" s="1"/>
  <c r="S8318" i="1" s="1"/>
  <c r="P8316" i="1"/>
  <c r="Q8316" i="1" s="1"/>
  <c r="S8316" i="1" s="1"/>
  <c r="P8313" i="1"/>
  <c r="Q8313" i="1" s="1"/>
  <c r="S8313" i="1" s="1"/>
  <c r="P8308" i="1"/>
  <c r="Q8308" i="1" s="1"/>
  <c r="S8308" i="1" s="1"/>
  <c r="P8305" i="1"/>
  <c r="Q8305" i="1" s="1"/>
  <c r="S8305" i="1" s="1"/>
  <c r="P8303" i="1"/>
  <c r="Q8303" i="1" s="1"/>
  <c r="S8303" i="1" s="1"/>
  <c r="P8301" i="1"/>
  <c r="Q8301" i="1" s="1"/>
  <c r="S8301" i="1" s="1"/>
  <c r="P8299" i="1"/>
  <c r="Q8299" i="1" s="1"/>
  <c r="S8299" i="1" s="1"/>
  <c r="P8296" i="1"/>
  <c r="Q8296" i="1" s="1"/>
  <c r="S8296" i="1" s="1"/>
  <c r="P8294" i="1"/>
  <c r="Q8294" i="1" s="1"/>
  <c r="S8294" i="1" s="1"/>
  <c r="P8291" i="1"/>
  <c r="Q8291" i="1" s="1"/>
  <c r="S8291" i="1" s="1"/>
  <c r="P8288" i="1"/>
  <c r="Q8288" i="1" s="1"/>
  <c r="S8288" i="1" s="1"/>
  <c r="P8285" i="1"/>
  <c r="Q8285" i="1" s="1"/>
  <c r="S8285" i="1" s="1"/>
  <c r="P8282" i="1"/>
  <c r="Q8282" i="1" s="1"/>
  <c r="S8282" i="1" s="1"/>
  <c r="P8280" i="1"/>
  <c r="Q8280" i="1" s="1"/>
  <c r="S8280" i="1" s="1"/>
  <c r="P8278" i="1"/>
  <c r="Q8278" i="1" s="1"/>
  <c r="S8278" i="1" s="1"/>
  <c r="P8275" i="1"/>
  <c r="Q8275" i="1" s="1"/>
  <c r="S8275" i="1" s="1"/>
  <c r="P8273" i="1"/>
  <c r="Q8273" i="1" s="1"/>
  <c r="S8273" i="1" s="1"/>
  <c r="P8269" i="1"/>
  <c r="Q8269" i="1" s="1"/>
  <c r="S8269" i="1" s="1"/>
  <c r="S8268" i="1" s="1"/>
  <c r="P8266" i="1"/>
  <c r="Q8266" i="1" s="1"/>
  <c r="S8266" i="1" s="1"/>
  <c r="P8264" i="1"/>
  <c r="Q8264" i="1" s="1"/>
  <c r="S8264" i="1" s="1"/>
  <c r="P8262" i="1"/>
  <c r="Q8262" i="1" s="1"/>
  <c r="S8262" i="1" s="1"/>
  <c r="P8257" i="1"/>
  <c r="Q8257" i="1" s="1"/>
  <c r="P8255" i="1"/>
  <c r="Q8255" i="1" s="1"/>
  <c r="P8253" i="1"/>
  <c r="Q8253" i="1" s="1"/>
  <c r="P8251" i="1"/>
  <c r="Q8251" i="1" s="1"/>
  <c r="P8249" i="1"/>
  <c r="Q8249" i="1" s="1"/>
  <c r="P8247" i="1"/>
  <c r="Q8247" i="1" s="1"/>
  <c r="P8245" i="1"/>
  <c r="Q8245" i="1" s="1"/>
  <c r="P8241" i="1"/>
  <c r="Q8241" i="1" s="1"/>
  <c r="P8239" i="1"/>
  <c r="Q8239" i="1" s="1"/>
  <c r="P8235" i="1"/>
  <c r="Q8235" i="1" s="1"/>
  <c r="P8233" i="1"/>
  <c r="Q8233" i="1" s="1"/>
  <c r="P8231" i="1"/>
  <c r="Q8231" i="1" s="1"/>
  <c r="P8229" i="1"/>
  <c r="Q8229" i="1" s="1"/>
  <c r="P8227" i="1"/>
  <c r="Q8227" i="1" s="1"/>
  <c r="P8225" i="1"/>
  <c r="Q8225" i="1" s="1"/>
  <c r="P8223" i="1"/>
  <c r="Q8223" i="1" s="1"/>
  <c r="P8221" i="1"/>
  <c r="Q8221" i="1" s="1"/>
  <c r="P8219" i="1"/>
  <c r="Q8219" i="1" s="1"/>
  <c r="P8217" i="1"/>
  <c r="Q8217" i="1" s="1"/>
  <c r="P8212" i="1"/>
  <c r="Q8212" i="1" s="1"/>
  <c r="P8210" i="1"/>
  <c r="Q8210" i="1" s="1"/>
  <c r="P8207" i="1"/>
  <c r="Q8207" i="1" s="1"/>
  <c r="P8205" i="1"/>
  <c r="Q8205" i="1" s="1"/>
  <c r="P8203" i="1"/>
  <c r="Q8203" i="1" s="1"/>
  <c r="P8201" i="1"/>
  <c r="Q8201" i="1" s="1"/>
  <c r="P8198" i="1"/>
  <c r="Q8198" i="1" s="1"/>
  <c r="P8196" i="1"/>
  <c r="Q8196" i="1" s="1"/>
  <c r="P8194" i="1"/>
  <c r="Q8194" i="1" s="1"/>
  <c r="P8191" i="1"/>
  <c r="Q8191" i="1" s="1"/>
  <c r="P8189" i="1"/>
  <c r="Q8189" i="1" s="1"/>
  <c r="P8187" i="1"/>
  <c r="Q8187" i="1" s="1"/>
  <c r="P8185" i="1"/>
  <c r="Q8185" i="1" s="1"/>
  <c r="P8182" i="1"/>
  <c r="Q8182" i="1" s="1"/>
  <c r="P8180" i="1"/>
  <c r="Q8180" i="1" s="1"/>
  <c r="P8177" i="1"/>
  <c r="Q8177" i="1" s="1"/>
  <c r="P8175" i="1"/>
  <c r="Q8175" i="1" s="1"/>
  <c r="P8173" i="1"/>
  <c r="Q8173" i="1" s="1"/>
  <c r="P8171" i="1"/>
  <c r="Q8171" i="1" s="1"/>
  <c r="P8168" i="1"/>
  <c r="Q8168" i="1" s="1"/>
  <c r="P8166" i="1"/>
  <c r="Q8166" i="1" s="1"/>
  <c r="P8164" i="1"/>
  <c r="Q8164" i="1" s="1"/>
  <c r="P8161" i="1"/>
  <c r="Q8161" i="1" s="1"/>
  <c r="P8159" i="1"/>
  <c r="Q8159" i="1" s="1"/>
  <c r="P8157" i="1"/>
  <c r="Q8157" i="1" s="1"/>
  <c r="P8155" i="1"/>
  <c r="Q8155" i="1" s="1"/>
  <c r="P8152" i="1"/>
  <c r="Q8152" i="1" s="1"/>
  <c r="P8150" i="1"/>
  <c r="Q8150" i="1" s="1"/>
  <c r="P8147" i="1"/>
  <c r="Q8147" i="1" s="1"/>
  <c r="P8145" i="1"/>
  <c r="Q8145" i="1" s="1"/>
  <c r="P8143" i="1"/>
  <c r="Q8143" i="1" s="1"/>
  <c r="P8141" i="1"/>
  <c r="Q8141" i="1" s="1"/>
  <c r="P8138" i="1"/>
  <c r="Q8138" i="1" s="1"/>
  <c r="P8136" i="1"/>
  <c r="Q8136" i="1" s="1"/>
  <c r="P8134" i="1"/>
  <c r="Q8134" i="1" s="1"/>
  <c r="P8129" i="1"/>
  <c r="Q8129" i="1" s="1"/>
  <c r="P8127" i="1"/>
  <c r="Q8127" i="1" s="1"/>
  <c r="P8125" i="1"/>
  <c r="Q8125" i="1" s="1"/>
  <c r="P8122" i="1"/>
  <c r="Q8122" i="1" s="1"/>
  <c r="P8120" i="1"/>
  <c r="Q8120" i="1" s="1"/>
  <c r="P8117" i="1"/>
  <c r="Q8117" i="1" s="1"/>
  <c r="P8115" i="1"/>
  <c r="Q8115" i="1" s="1"/>
  <c r="P8113" i="1"/>
  <c r="Q8113" i="1" s="1"/>
  <c r="P8111" i="1"/>
  <c r="Q8111" i="1" s="1"/>
  <c r="P8108" i="1"/>
  <c r="Q8108" i="1" s="1"/>
  <c r="P8106" i="1"/>
  <c r="Q8106" i="1" s="1"/>
  <c r="P8104" i="1"/>
  <c r="Q8104" i="1" s="1"/>
  <c r="P8101" i="1"/>
  <c r="Q8101" i="1" s="1"/>
  <c r="P8099" i="1"/>
  <c r="Q8099" i="1" s="1"/>
  <c r="P8097" i="1"/>
  <c r="Q8097" i="1" s="1"/>
  <c r="P8092" i="1"/>
  <c r="Q8092" i="1" s="1"/>
  <c r="P8090" i="1"/>
  <c r="Q8090" i="1" s="1"/>
  <c r="P8087" i="1"/>
  <c r="Q8087" i="1" s="1"/>
  <c r="P8085" i="1"/>
  <c r="Q8085" i="1" s="1"/>
  <c r="P8083" i="1"/>
  <c r="Q8083" i="1" s="1"/>
  <c r="P8081" i="1"/>
  <c r="Q8081" i="1" s="1"/>
  <c r="P8078" i="1"/>
  <c r="Q8078" i="1" s="1"/>
  <c r="P8076" i="1"/>
  <c r="Q8076" i="1" s="1"/>
  <c r="P8074" i="1"/>
  <c r="Q8074" i="1" s="1"/>
  <c r="P8071" i="1"/>
  <c r="Q8071" i="1" s="1"/>
  <c r="P8069" i="1"/>
  <c r="Q8069" i="1" s="1"/>
  <c r="P8065" i="1"/>
  <c r="Q8065" i="1" s="1"/>
  <c r="P8062" i="1"/>
  <c r="Q8062" i="1" s="1"/>
  <c r="P8039" i="1"/>
  <c r="Q8039" i="1" s="1"/>
  <c r="P7950" i="1"/>
  <c r="Q7950" i="1" s="1"/>
  <c r="P7948" i="1"/>
  <c r="Q7948" i="1" s="1"/>
  <c r="P7946" i="1"/>
  <c r="Q7946" i="1" s="1"/>
  <c r="P7944" i="1"/>
  <c r="Q7944" i="1" s="1"/>
  <c r="P7941" i="1"/>
  <c r="Q7941" i="1" s="1"/>
  <c r="P7871" i="1"/>
  <c r="Q7871" i="1" s="1"/>
  <c r="P7869" i="1"/>
  <c r="Q7869" i="1" s="1"/>
  <c r="P7867" i="1"/>
  <c r="Q7867" i="1" s="1"/>
  <c r="P7864" i="1"/>
  <c r="Q7864" i="1" s="1"/>
  <c r="P7862" i="1"/>
  <c r="Q7862" i="1" s="1"/>
  <c r="P7860" i="1"/>
  <c r="Q7860" i="1" s="1"/>
  <c r="P7857" i="1"/>
  <c r="Q7857" i="1" s="1"/>
  <c r="P7855" i="1"/>
  <c r="Q7855" i="1" s="1"/>
  <c r="P7853" i="1"/>
  <c r="Q7853" i="1" s="1"/>
  <c r="P7851" i="1"/>
  <c r="Q7851" i="1" s="1"/>
  <c r="P7848" i="1"/>
  <c r="Q7848" i="1" s="1"/>
  <c r="P7846" i="1"/>
  <c r="Q7846" i="1" s="1"/>
  <c r="P7843" i="1"/>
  <c r="Q7843" i="1" s="1"/>
  <c r="P7841" i="1"/>
  <c r="Q7841" i="1" s="1"/>
  <c r="P7839" i="1"/>
  <c r="Q7839" i="1" s="1"/>
  <c r="P7837" i="1"/>
  <c r="Q7837" i="1" s="1"/>
  <c r="P7835" i="1"/>
  <c r="Q7835" i="1" s="1"/>
  <c r="P7832" i="1"/>
  <c r="Q7832" i="1" s="1"/>
  <c r="P7830" i="1"/>
  <c r="Q7830" i="1" s="1"/>
  <c r="P7827" i="1"/>
  <c r="Q7827" i="1" s="1"/>
  <c r="P7825" i="1"/>
  <c r="Q7825" i="1" s="1"/>
  <c r="P7823" i="1"/>
  <c r="Q7823" i="1" s="1"/>
  <c r="P7821" i="1"/>
  <c r="Q7821" i="1" s="1"/>
  <c r="P7819" i="1"/>
  <c r="Q7819" i="1" s="1"/>
  <c r="P7816" i="1"/>
  <c r="Q7816" i="1" s="1"/>
  <c r="P7814" i="1"/>
  <c r="Q7814" i="1" s="1"/>
  <c r="P7809" i="1"/>
  <c r="Q7809" i="1" s="1"/>
  <c r="P7807" i="1"/>
  <c r="Q7807" i="1" s="1"/>
  <c r="P7805" i="1"/>
  <c r="Q7805" i="1" s="1"/>
  <c r="P7802" i="1"/>
  <c r="Q7802" i="1" s="1"/>
  <c r="P7800" i="1"/>
  <c r="Q7800" i="1" s="1"/>
  <c r="P7798" i="1"/>
  <c r="Q7798" i="1" s="1"/>
  <c r="P7795" i="1"/>
  <c r="Q7795" i="1" s="1"/>
  <c r="P7793" i="1"/>
  <c r="Q7793" i="1" s="1"/>
  <c r="P7791" i="1"/>
  <c r="Q7791" i="1" s="1"/>
  <c r="P7789" i="1"/>
  <c r="Q7789" i="1" s="1"/>
  <c r="P7786" i="1"/>
  <c r="Q7786" i="1" s="1"/>
  <c r="P7784" i="1"/>
  <c r="Q7784" i="1" s="1"/>
  <c r="P7782" i="1"/>
  <c r="Q7782" i="1" s="1"/>
  <c r="P7779" i="1"/>
  <c r="Q7779" i="1" s="1"/>
  <c r="P7777" i="1"/>
  <c r="Q7777" i="1" s="1"/>
  <c r="P7775" i="1"/>
  <c r="Q7775" i="1" s="1"/>
  <c r="P7773" i="1"/>
  <c r="Q7773" i="1" s="1"/>
  <c r="P7770" i="1"/>
  <c r="Q7770" i="1" s="1"/>
  <c r="P7768" i="1"/>
  <c r="Q7768" i="1" s="1"/>
  <c r="P7766" i="1"/>
  <c r="Q7766" i="1" s="1"/>
  <c r="P7763" i="1"/>
  <c r="Q7763" i="1" s="1"/>
  <c r="P7761" i="1"/>
  <c r="Q7761" i="1" s="1"/>
  <c r="P7759" i="1"/>
  <c r="Q7759" i="1" s="1"/>
  <c r="P7757" i="1"/>
  <c r="Q7757" i="1" s="1"/>
  <c r="P7754" i="1"/>
  <c r="Q7754" i="1" s="1"/>
  <c r="P7752" i="1"/>
  <c r="Q7752" i="1" s="1"/>
  <c r="P7750" i="1"/>
  <c r="Q7750" i="1" s="1"/>
  <c r="P7745" i="1"/>
  <c r="Q7745" i="1" s="1"/>
  <c r="P7743" i="1"/>
  <c r="Q7743" i="1" s="1"/>
  <c r="P7741" i="1"/>
  <c r="Q7741" i="1" s="1"/>
  <c r="P7738" i="1"/>
  <c r="Q7738" i="1" s="1"/>
  <c r="P7736" i="1"/>
  <c r="Q7736" i="1" s="1"/>
  <c r="P7733" i="1"/>
  <c r="Q7733" i="1" s="1"/>
  <c r="P7731" i="1"/>
  <c r="Q7731" i="1" s="1"/>
  <c r="P7729" i="1"/>
  <c r="Q7729" i="1" s="1"/>
  <c r="P7727" i="1"/>
  <c r="Q7727" i="1" s="1"/>
  <c r="P7724" i="1"/>
  <c r="Q7724" i="1" s="1"/>
  <c r="P7722" i="1"/>
  <c r="Q7722" i="1" s="1"/>
  <c r="P7720" i="1"/>
  <c r="Q7720" i="1" s="1"/>
  <c r="P7717" i="1"/>
  <c r="Q7717" i="1" s="1"/>
  <c r="P7713" i="1"/>
  <c r="Q7713" i="1" s="1"/>
  <c r="P7711" i="1"/>
  <c r="Q7711" i="1" s="1"/>
  <c r="P7708" i="1"/>
  <c r="Q7708" i="1" s="1"/>
  <c r="P7706" i="1"/>
  <c r="Q7706" i="1" s="1"/>
  <c r="P7703" i="1"/>
  <c r="Q7703" i="1" s="1"/>
  <c r="P7701" i="1"/>
  <c r="Q7701" i="1" s="1"/>
  <c r="P7699" i="1"/>
  <c r="Q7699" i="1" s="1"/>
  <c r="P7697" i="1"/>
  <c r="Q7697" i="1" s="1"/>
  <c r="P7694" i="1"/>
  <c r="Q7694" i="1" s="1"/>
  <c r="P7692" i="1"/>
  <c r="Q7692" i="1" s="1"/>
  <c r="P7690" i="1"/>
  <c r="Q7690" i="1" s="1"/>
  <c r="P7687" i="1"/>
  <c r="Q7687" i="1" s="1"/>
  <c r="P7685" i="1"/>
  <c r="Q7685" i="1" s="1"/>
  <c r="P7683" i="1"/>
  <c r="Q7683" i="1" s="1"/>
  <c r="P7681" i="1"/>
  <c r="Q7681" i="1" s="1"/>
  <c r="P7678" i="1"/>
  <c r="Q7678" i="1" s="1"/>
  <c r="P7676" i="1"/>
  <c r="Q7676" i="1" s="1"/>
  <c r="P7673" i="1"/>
  <c r="Q7673" i="1" s="1"/>
  <c r="P7671" i="1"/>
  <c r="Q7671" i="1" s="1"/>
  <c r="P7669" i="1"/>
  <c r="Q7669" i="1" s="1"/>
  <c r="P7667" i="1"/>
  <c r="Q7667" i="1" s="1"/>
  <c r="P7664" i="1"/>
  <c r="Q7664" i="1" s="1"/>
  <c r="P7662" i="1"/>
  <c r="Q7662" i="1" s="1"/>
  <c r="P7660" i="1"/>
  <c r="Q7660" i="1" s="1"/>
  <c r="P7657" i="1"/>
  <c r="Q7657" i="1" s="1"/>
  <c r="P7655" i="1"/>
  <c r="Q7655" i="1" s="1"/>
  <c r="P7653" i="1"/>
  <c r="Q7653" i="1" s="1"/>
  <c r="P7651" i="1"/>
  <c r="Q7651" i="1" s="1"/>
  <c r="P7646" i="1"/>
  <c r="Q7646" i="1" s="1"/>
  <c r="P7643" i="1"/>
  <c r="Q7643" i="1" s="1"/>
  <c r="P7641" i="1"/>
  <c r="Q7641" i="1" s="1"/>
  <c r="P7639" i="1"/>
  <c r="Q7639" i="1" s="1"/>
  <c r="P7637" i="1"/>
  <c r="Q7637" i="1" s="1"/>
  <c r="P7634" i="1"/>
  <c r="Q7634" i="1" s="1"/>
  <c r="P7632" i="1"/>
  <c r="Q7632" i="1" s="1"/>
  <c r="P7630" i="1"/>
  <c r="Q7630" i="1" s="1"/>
  <c r="P7627" i="1"/>
  <c r="Q7627" i="1" s="1"/>
  <c r="P7625" i="1"/>
  <c r="Q7625" i="1" s="1"/>
  <c r="P7623" i="1"/>
  <c r="Q7623" i="1" s="1"/>
  <c r="P7621" i="1"/>
  <c r="Q7621" i="1" s="1"/>
  <c r="P7618" i="1"/>
  <c r="Q7618" i="1" s="1"/>
  <c r="P7613" i="1"/>
  <c r="Q7613" i="1" s="1"/>
  <c r="P7611" i="1"/>
  <c r="Q7611" i="1" s="1"/>
  <c r="P7609" i="1"/>
  <c r="Q7609" i="1" s="1"/>
  <c r="P7607" i="1"/>
  <c r="Q7607" i="1" s="1"/>
  <c r="P7604" i="1"/>
  <c r="Q7604" i="1" s="1"/>
  <c r="P7602" i="1"/>
  <c r="Q7602" i="1" s="1"/>
  <c r="P7600" i="1"/>
  <c r="Q7600" i="1" s="1"/>
  <c r="P7597" i="1"/>
  <c r="Q7597" i="1" s="1"/>
  <c r="P7595" i="1"/>
  <c r="Q7595" i="1" s="1"/>
  <c r="P7593" i="1"/>
  <c r="Q7593" i="1" s="1"/>
  <c r="P7591" i="1"/>
  <c r="Q7591" i="1" s="1"/>
  <c r="P7588" i="1"/>
  <c r="Q7588" i="1" s="1"/>
  <c r="P7586" i="1"/>
  <c r="Q7586" i="1" s="1"/>
  <c r="P7584" i="1"/>
  <c r="Q7584" i="1" s="1"/>
  <c r="P7581" i="1"/>
  <c r="Q7581" i="1" s="1"/>
  <c r="P7579" i="1"/>
  <c r="Q7579" i="1" s="1"/>
  <c r="P7577" i="1"/>
  <c r="Q7577" i="1" s="1"/>
  <c r="P7575" i="1"/>
  <c r="Q7575" i="1" s="1"/>
  <c r="P7572" i="1"/>
  <c r="Q7572" i="1" s="1"/>
  <c r="P7570" i="1"/>
  <c r="Q7570" i="1" s="1"/>
  <c r="P7568" i="1"/>
  <c r="Q7568" i="1" s="1"/>
  <c r="P7565" i="1"/>
  <c r="Q7565" i="1" s="1"/>
  <c r="P7563" i="1"/>
  <c r="Q7563" i="1" s="1"/>
  <c r="P7561" i="1"/>
  <c r="Q7561" i="1" s="1"/>
  <c r="P7559" i="1"/>
  <c r="Q7559" i="1" s="1"/>
  <c r="P7556" i="1"/>
  <c r="Q7556" i="1" s="1"/>
  <c r="P7554" i="1"/>
  <c r="Q7554" i="1" s="1"/>
  <c r="P7552" i="1"/>
  <c r="Q7552" i="1" s="1"/>
  <c r="P7549" i="1"/>
  <c r="Q7549" i="1" s="1"/>
  <c r="P7547" i="1"/>
  <c r="Q7547" i="1" s="1"/>
  <c r="P7545" i="1"/>
  <c r="Q7545" i="1" s="1"/>
  <c r="P7543" i="1"/>
  <c r="Q7543" i="1" s="1"/>
  <c r="P7540" i="1"/>
  <c r="Q7540" i="1" s="1"/>
  <c r="P7538" i="1"/>
  <c r="Q7538" i="1" s="1"/>
  <c r="P7536" i="1"/>
  <c r="Q7536" i="1" s="1"/>
  <c r="P7533" i="1"/>
  <c r="Q7533" i="1" s="1"/>
  <c r="P7531" i="1"/>
  <c r="Q7531" i="1" s="1"/>
  <c r="P7529" i="1"/>
  <c r="Q7529" i="1" s="1"/>
  <c r="P7527" i="1"/>
  <c r="Q7527" i="1" s="1"/>
  <c r="P7524" i="1"/>
  <c r="Q7524" i="1" s="1"/>
  <c r="P7522" i="1"/>
  <c r="Q7522" i="1" s="1"/>
  <c r="P7519" i="1"/>
  <c r="Q7519" i="1" s="1"/>
  <c r="P7517" i="1"/>
  <c r="Q7517" i="1" s="1"/>
  <c r="P7515" i="1"/>
  <c r="Q7515" i="1" s="1"/>
  <c r="P7513" i="1"/>
  <c r="Q7513" i="1" s="1"/>
  <c r="P7510" i="1"/>
  <c r="Q7510" i="1" s="1"/>
  <c r="P7508" i="1"/>
  <c r="Q7508" i="1" s="1"/>
  <c r="P7506" i="1"/>
  <c r="Q7506" i="1" s="1"/>
  <c r="P7503" i="1"/>
  <c r="Q7503" i="1" s="1"/>
  <c r="P7501" i="1"/>
  <c r="Q7501" i="1" s="1"/>
  <c r="P7499" i="1"/>
  <c r="Q7499" i="1" s="1"/>
  <c r="P7497" i="1"/>
  <c r="Q7497" i="1" s="1"/>
  <c r="P7494" i="1"/>
  <c r="Q7494" i="1" s="1"/>
  <c r="P7492" i="1"/>
  <c r="Q7492" i="1" s="1"/>
  <c r="P7490" i="1"/>
  <c r="Q7490" i="1" s="1"/>
  <c r="P7487" i="1"/>
  <c r="Q7487" i="1" s="1"/>
  <c r="P7485" i="1"/>
  <c r="Q7485" i="1" s="1"/>
  <c r="P7483" i="1"/>
  <c r="Q7483" i="1" s="1"/>
  <c r="P7481" i="1"/>
  <c r="Q7481" i="1" s="1"/>
  <c r="P7478" i="1"/>
  <c r="Q7478" i="1" s="1"/>
  <c r="P7476" i="1"/>
  <c r="Q7476" i="1" s="1"/>
  <c r="P7474" i="1"/>
  <c r="Q7474" i="1" s="1"/>
  <c r="P7472" i="1"/>
  <c r="Q7472" i="1" s="1"/>
  <c r="P7470" i="1"/>
  <c r="Q7470" i="1" s="1"/>
  <c r="P7467" i="1"/>
  <c r="Q7467" i="1" s="1"/>
  <c r="P7465" i="1"/>
  <c r="Q7465" i="1" s="1"/>
  <c r="P7462" i="1"/>
  <c r="Q7462" i="1" s="1"/>
  <c r="P7460" i="1"/>
  <c r="Q7460" i="1" s="1"/>
  <c r="P7458" i="1"/>
  <c r="Q7458" i="1" s="1"/>
  <c r="P7456" i="1"/>
  <c r="Q7456" i="1" s="1"/>
  <c r="P7453" i="1"/>
  <c r="Q7453" i="1" s="1"/>
  <c r="P7451" i="1"/>
  <c r="Q7451" i="1" s="1"/>
  <c r="P7449" i="1"/>
  <c r="Q7449" i="1" s="1"/>
  <c r="P7446" i="1"/>
  <c r="Q7446" i="1" s="1"/>
  <c r="P7444" i="1"/>
  <c r="Q7444" i="1" s="1"/>
  <c r="P7442" i="1"/>
  <c r="Q7442" i="1" s="1"/>
  <c r="P7437" i="1"/>
  <c r="Q7437" i="1" s="1"/>
  <c r="P7435" i="1"/>
  <c r="Q7435" i="1" s="1"/>
  <c r="P7433" i="1"/>
  <c r="Q7433" i="1" s="1"/>
  <c r="P7431" i="1"/>
  <c r="Q7431" i="1" s="1"/>
  <c r="P7429" i="1"/>
  <c r="Q7429" i="1" s="1"/>
  <c r="P7424" i="1"/>
  <c r="Q7424" i="1" s="1"/>
  <c r="P7422" i="1"/>
  <c r="Q7422" i="1" s="1"/>
  <c r="P7420" i="1"/>
  <c r="Q7420" i="1" s="1"/>
  <c r="P7417" i="1"/>
  <c r="Q7417" i="1" s="1"/>
  <c r="P7415" i="1"/>
  <c r="Q7415" i="1" s="1"/>
  <c r="P7413" i="1"/>
  <c r="Q7413" i="1" s="1"/>
  <c r="P7411" i="1"/>
  <c r="Q7411" i="1" s="1"/>
  <c r="P7409" i="1"/>
  <c r="Q7409" i="1" s="1"/>
  <c r="P7375" i="1"/>
  <c r="Q7375" i="1" s="1"/>
  <c r="P7334" i="1"/>
  <c r="Q7334" i="1" s="1"/>
  <c r="P7329" i="1"/>
  <c r="Q7329" i="1" s="1"/>
  <c r="P7327" i="1"/>
  <c r="Q7327" i="1" s="1"/>
  <c r="P7325" i="1"/>
  <c r="Q7325" i="1" s="1"/>
  <c r="P7322" i="1"/>
  <c r="Q7322" i="1" s="1"/>
  <c r="P7319" i="1"/>
  <c r="Q7319" i="1" s="1"/>
  <c r="P7316" i="1"/>
  <c r="Q7316" i="1" s="1"/>
  <c r="P7313" i="1"/>
  <c r="Q7313" i="1" s="1"/>
  <c r="P7280" i="1"/>
  <c r="Q7280" i="1" s="1"/>
  <c r="R7280" i="1" s="1"/>
  <c r="R7239" i="1" s="1"/>
  <c r="R7238" i="1" s="1"/>
  <c r="P7277" i="1"/>
  <c r="Q7277" i="1" s="1"/>
  <c r="P7275" i="1"/>
  <c r="Q7275" i="1" s="1"/>
  <c r="P7272" i="1"/>
  <c r="Q7272" i="1" s="1"/>
  <c r="P7270" i="1"/>
  <c r="Q7270" i="1" s="1"/>
  <c r="P7268" i="1"/>
  <c r="Q7268" i="1" s="1"/>
  <c r="P7265" i="1"/>
  <c r="Q7265" i="1" s="1"/>
  <c r="P7263" i="1"/>
  <c r="Q7263" i="1" s="1"/>
  <c r="P7261" i="1"/>
  <c r="Q7261" i="1" s="1"/>
  <c r="P7259" i="1"/>
  <c r="Q7259" i="1" s="1"/>
  <c r="P7257" i="1"/>
  <c r="Q7257" i="1" s="1"/>
  <c r="P7254" i="1"/>
  <c r="Q7254" i="1" s="1"/>
  <c r="P7252" i="1"/>
  <c r="Q7252" i="1" s="1"/>
  <c r="P7250" i="1"/>
  <c r="Q7250" i="1" s="1"/>
  <c r="P7247" i="1"/>
  <c r="Q7247" i="1" s="1"/>
  <c r="P7245" i="1"/>
  <c r="Q7245" i="1" s="1"/>
  <c r="P7241" i="1"/>
  <c r="Q7241" i="1" s="1"/>
  <c r="P7236" i="1"/>
  <c r="Q7236" i="1" s="1"/>
  <c r="P7233" i="1"/>
  <c r="Q7233" i="1" s="1"/>
  <c r="P7231" i="1"/>
  <c r="Q7231" i="1" s="1"/>
  <c r="P7228" i="1"/>
  <c r="Q7228" i="1" s="1"/>
  <c r="P7226" i="1"/>
  <c r="Q7226" i="1" s="1"/>
  <c r="P7224" i="1"/>
  <c r="Q7224" i="1" s="1"/>
  <c r="P7222" i="1"/>
  <c r="Q7222" i="1" s="1"/>
  <c r="P7220" i="1"/>
  <c r="Q7220" i="1" s="1"/>
  <c r="P7217" i="1"/>
  <c r="Q7217" i="1" s="1"/>
  <c r="P7215" i="1"/>
  <c r="Q7215" i="1" s="1"/>
  <c r="P7213" i="1"/>
  <c r="Q7213" i="1" s="1"/>
  <c r="P7211" i="1"/>
  <c r="Q7211" i="1" s="1"/>
  <c r="P7209" i="1"/>
  <c r="Q7209" i="1" s="1"/>
  <c r="P7207" i="1"/>
  <c r="Q7207" i="1" s="1"/>
  <c r="P7202" i="1"/>
  <c r="Q7202" i="1" s="1"/>
  <c r="P7199" i="1"/>
  <c r="Q7199" i="1" s="1"/>
  <c r="P7197" i="1"/>
  <c r="Q7197" i="1" s="1"/>
  <c r="P7194" i="1"/>
  <c r="Q7194" i="1" s="1"/>
  <c r="P7192" i="1"/>
  <c r="Q7192" i="1" s="1"/>
  <c r="P7190" i="1"/>
  <c r="Q7190" i="1" s="1"/>
  <c r="P7188" i="1"/>
  <c r="Q7188" i="1" s="1"/>
  <c r="P7186" i="1"/>
  <c r="Q7186" i="1" s="1"/>
  <c r="P7184" i="1"/>
  <c r="Q7184" i="1" s="1"/>
  <c r="P7181" i="1"/>
  <c r="Q7181" i="1" s="1"/>
  <c r="P7179" i="1"/>
  <c r="Q7179" i="1" s="1"/>
  <c r="P7177" i="1"/>
  <c r="Q7177" i="1" s="1"/>
  <c r="P7175" i="1"/>
  <c r="Q7175" i="1" s="1"/>
  <c r="P7173" i="1"/>
  <c r="Q7173" i="1" s="1"/>
  <c r="P7171" i="1"/>
  <c r="Q7171" i="1" s="1"/>
  <c r="P7166" i="1"/>
  <c r="Q7166" i="1" s="1"/>
  <c r="P7164" i="1"/>
  <c r="Q7164" i="1" s="1"/>
  <c r="P7161" i="1"/>
  <c r="Q7161" i="1" s="1"/>
  <c r="P7159" i="1"/>
  <c r="Q7159" i="1" s="1"/>
  <c r="P7157" i="1"/>
  <c r="Q7157" i="1" s="1"/>
  <c r="P7155" i="1"/>
  <c r="Q7155" i="1" s="1"/>
  <c r="P7151" i="1"/>
  <c r="Q7151" i="1" s="1"/>
  <c r="P7149" i="1"/>
  <c r="Q7149" i="1" s="1"/>
  <c r="P7146" i="1"/>
  <c r="Q7146" i="1" s="1"/>
  <c r="P7144" i="1"/>
  <c r="Q7144" i="1" s="1"/>
  <c r="P7142" i="1"/>
  <c r="Q7142" i="1" s="1"/>
  <c r="P7140" i="1"/>
  <c r="Q7140" i="1" s="1"/>
  <c r="P7138" i="1"/>
  <c r="Q7138" i="1" s="1"/>
  <c r="P7136" i="1"/>
  <c r="Q7136" i="1" s="1"/>
  <c r="P7134" i="1"/>
  <c r="Q7134" i="1" s="1"/>
  <c r="P7132" i="1"/>
  <c r="Q7132" i="1" s="1"/>
  <c r="P7130" i="1"/>
  <c r="Q7130" i="1" s="1"/>
  <c r="P7128" i="1"/>
  <c r="Q7128" i="1" s="1"/>
  <c r="P7126" i="1"/>
  <c r="Q7126" i="1" s="1"/>
  <c r="P7124" i="1"/>
  <c r="Q7124" i="1" s="1"/>
  <c r="P7122" i="1"/>
  <c r="Q7122" i="1" s="1"/>
  <c r="P7120" i="1"/>
  <c r="Q7120" i="1" s="1"/>
  <c r="P7117" i="1"/>
  <c r="Q7117" i="1" s="1"/>
  <c r="P7115" i="1"/>
  <c r="Q7115" i="1" s="1"/>
  <c r="P7113" i="1"/>
  <c r="Q7113" i="1" s="1"/>
  <c r="P7111" i="1"/>
  <c r="Q7111" i="1" s="1"/>
  <c r="P7109" i="1"/>
  <c r="Q7109" i="1" s="1"/>
  <c r="P7106" i="1"/>
  <c r="Q7106" i="1" s="1"/>
  <c r="P7104" i="1"/>
  <c r="Q7104" i="1" s="1"/>
  <c r="P7101" i="1"/>
  <c r="Q7101" i="1" s="1"/>
  <c r="P7099" i="1"/>
  <c r="Q7099" i="1" s="1"/>
  <c r="P7097" i="1"/>
  <c r="Q7097" i="1" s="1"/>
  <c r="P7095" i="1"/>
  <c r="Q7095" i="1" s="1"/>
  <c r="P7093" i="1"/>
  <c r="Q7093" i="1" s="1"/>
  <c r="P7091" i="1"/>
  <c r="Q7091" i="1" s="1"/>
  <c r="P7089" i="1"/>
  <c r="Q7089" i="1" s="1"/>
  <c r="P7087" i="1"/>
  <c r="Q7087" i="1" s="1"/>
  <c r="P7085" i="1"/>
  <c r="Q7085" i="1" s="1"/>
  <c r="P7083" i="1"/>
  <c r="Q7083" i="1" s="1"/>
  <c r="P7079" i="1"/>
  <c r="Q7079" i="1" s="1"/>
  <c r="P7077" i="1"/>
  <c r="Q7077" i="1" s="1"/>
  <c r="P7075" i="1"/>
  <c r="Q7075" i="1" s="1"/>
  <c r="P7073" i="1"/>
  <c r="Q7073" i="1" s="1"/>
  <c r="P7071" i="1"/>
  <c r="Q7071" i="1" s="1"/>
  <c r="P7069" i="1"/>
  <c r="Q7069" i="1" s="1"/>
  <c r="P7067" i="1"/>
  <c r="Q7067" i="1" s="1"/>
  <c r="P7065" i="1"/>
  <c r="Q7065" i="1" s="1"/>
  <c r="P7063" i="1"/>
  <c r="Q7063" i="1" s="1"/>
  <c r="P7061" i="1"/>
  <c r="Q7061" i="1" s="1"/>
  <c r="P7059" i="1"/>
  <c r="Q7059" i="1" s="1"/>
  <c r="P7057" i="1"/>
  <c r="Q7057" i="1" s="1"/>
  <c r="P7055" i="1"/>
  <c r="Q7055" i="1" s="1"/>
  <c r="P7053" i="1"/>
  <c r="Q7053" i="1" s="1"/>
  <c r="P7051" i="1"/>
  <c r="Q7051" i="1" s="1"/>
  <c r="P7049" i="1"/>
  <c r="Q7049" i="1" s="1"/>
  <c r="P7047" i="1"/>
  <c r="Q7047" i="1" s="1"/>
  <c r="P7045" i="1"/>
  <c r="Q7045" i="1" s="1"/>
  <c r="P7043" i="1"/>
  <c r="Q7043" i="1" s="1"/>
  <c r="P7041" i="1"/>
  <c r="Q7041" i="1" s="1"/>
  <c r="P7039" i="1"/>
  <c r="Q7039" i="1" s="1"/>
  <c r="P7037" i="1"/>
  <c r="Q7037" i="1" s="1"/>
  <c r="P7033" i="1"/>
  <c r="Q7033" i="1" s="1"/>
  <c r="P7031" i="1"/>
  <c r="Q7031" i="1" s="1"/>
  <c r="P7028" i="1"/>
  <c r="Q7028" i="1" s="1"/>
  <c r="P7026" i="1"/>
  <c r="Q7026" i="1" s="1"/>
  <c r="P7023" i="1"/>
  <c r="Q7023" i="1" s="1"/>
  <c r="P7021" i="1"/>
  <c r="Q7021" i="1" s="1"/>
  <c r="P7019" i="1"/>
  <c r="Q7019" i="1" s="1"/>
  <c r="P7016" i="1"/>
  <c r="Q7016" i="1" s="1"/>
  <c r="P7014" i="1"/>
  <c r="Q7014" i="1" s="1"/>
  <c r="P7011" i="1"/>
  <c r="Q7011" i="1" s="1"/>
  <c r="P7009" i="1"/>
  <c r="Q7009" i="1" s="1"/>
  <c r="P7007" i="1"/>
  <c r="Q7007" i="1" s="1"/>
  <c r="P7005" i="1"/>
  <c r="Q7005" i="1" s="1"/>
  <c r="P7002" i="1"/>
  <c r="Q7002" i="1" s="1"/>
  <c r="P7000" i="1"/>
  <c r="Q7000" i="1" s="1"/>
  <c r="P6998" i="1"/>
  <c r="Q6998" i="1" s="1"/>
  <c r="P6996" i="1"/>
  <c r="Q6996" i="1" s="1"/>
  <c r="P6991" i="1"/>
  <c r="Q6991" i="1" s="1"/>
  <c r="P6989" i="1"/>
  <c r="Q6989" i="1" s="1"/>
  <c r="P6987" i="1"/>
  <c r="Q6987" i="1" s="1"/>
  <c r="P6982" i="1"/>
  <c r="Q6982" i="1" s="1"/>
  <c r="P6980" i="1"/>
  <c r="Q6980" i="1" s="1"/>
  <c r="P6978" i="1"/>
  <c r="Q6978" i="1" s="1"/>
  <c r="P6976" i="1"/>
  <c r="Q6976" i="1" s="1"/>
  <c r="P6974" i="1"/>
  <c r="Q6974" i="1" s="1"/>
  <c r="P6972" i="1"/>
  <c r="Q6972" i="1" s="1"/>
  <c r="P6969" i="1"/>
  <c r="Q6969" i="1" s="1"/>
  <c r="P6967" i="1"/>
  <c r="Q6967" i="1" s="1"/>
  <c r="P6965" i="1"/>
  <c r="Q6965" i="1" s="1"/>
  <c r="P6963" i="1"/>
  <c r="Q6963" i="1" s="1"/>
  <c r="P6961" i="1"/>
  <c r="Q6961" i="1" s="1"/>
  <c r="P6958" i="1"/>
  <c r="Q6958" i="1" s="1"/>
  <c r="P6956" i="1"/>
  <c r="Q6956" i="1" s="1"/>
  <c r="P6954" i="1"/>
  <c r="Q6954" i="1" s="1"/>
  <c r="P6952" i="1"/>
  <c r="Q6952" i="1" s="1"/>
  <c r="P6945" i="1"/>
  <c r="Q6945" i="1" s="1"/>
  <c r="P6938" i="1"/>
  <c r="Q6938" i="1" s="1"/>
  <c r="P6936" i="1"/>
  <c r="Q6936" i="1" s="1"/>
  <c r="P6934" i="1"/>
  <c r="Q6934" i="1" s="1"/>
  <c r="P6932" i="1"/>
  <c r="Q6932" i="1" s="1"/>
  <c r="P6930" i="1"/>
  <c r="Q6930" i="1" s="1"/>
  <c r="P6928" i="1"/>
  <c r="Q6928" i="1" s="1"/>
  <c r="P6926" i="1"/>
  <c r="Q6926" i="1" s="1"/>
  <c r="P6924" i="1"/>
  <c r="Q6924" i="1" s="1"/>
  <c r="P6922" i="1"/>
  <c r="Q6922" i="1" s="1"/>
  <c r="P6920" i="1"/>
  <c r="Q6920" i="1" s="1"/>
  <c r="P6918" i="1"/>
  <c r="Q6918" i="1" s="1"/>
  <c r="P6916" i="1"/>
  <c r="Q6916" i="1" s="1"/>
  <c r="P6914" i="1"/>
  <c r="Q6914" i="1" s="1"/>
  <c r="P6911" i="1"/>
  <c r="Q6911" i="1" s="1"/>
  <c r="P6909" i="1"/>
  <c r="Q6909" i="1" s="1"/>
  <c r="P6906" i="1"/>
  <c r="Q6906" i="1" s="1"/>
  <c r="P6904" i="1"/>
  <c r="Q6904" i="1" s="1"/>
  <c r="P6902" i="1"/>
  <c r="Q6902" i="1" s="1"/>
  <c r="P6900" i="1"/>
  <c r="Q6900" i="1" s="1"/>
  <c r="P6898" i="1"/>
  <c r="Q6898" i="1" s="1"/>
  <c r="P6896" i="1"/>
  <c r="Q6896" i="1" s="1"/>
  <c r="P6894" i="1"/>
  <c r="Q6894" i="1" s="1"/>
  <c r="P6891" i="1"/>
  <c r="Q6891" i="1" s="1"/>
  <c r="P6889" i="1"/>
  <c r="Q6889" i="1" s="1"/>
  <c r="P6887" i="1"/>
  <c r="Q6887" i="1" s="1"/>
  <c r="P6884" i="1"/>
  <c r="Q6884" i="1" s="1"/>
  <c r="P6882" i="1"/>
  <c r="Q6882" i="1" s="1"/>
  <c r="P6880" i="1"/>
  <c r="Q6880" i="1" s="1"/>
  <c r="P6878" i="1"/>
  <c r="Q6878" i="1" s="1"/>
  <c r="P6876" i="1"/>
  <c r="Q6876" i="1" s="1"/>
  <c r="P6872" i="1"/>
  <c r="Q6872" i="1" s="1"/>
  <c r="P6870" i="1"/>
  <c r="Q6870" i="1" s="1"/>
  <c r="P6868" i="1"/>
  <c r="Q6868" i="1" s="1"/>
  <c r="P6866" i="1"/>
  <c r="Q6866" i="1" s="1"/>
  <c r="P6864" i="1"/>
  <c r="Q6864" i="1" s="1"/>
  <c r="P6862" i="1"/>
  <c r="Q6862" i="1" s="1"/>
  <c r="P6860" i="1"/>
  <c r="Q6860" i="1" s="1"/>
  <c r="P6858" i="1"/>
  <c r="Q6858" i="1" s="1"/>
  <c r="P6856" i="1"/>
  <c r="Q6856" i="1" s="1"/>
  <c r="P6853" i="1"/>
  <c r="Q6853" i="1" s="1"/>
  <c r="P6851" i="1"/>
  <c r="Q6851" i="1" s="1"/>
  <c r="P6847" i="1"/>
  <c r="Q6847" i="1" s="1"/>
  <c r="P6845" i="1"/>
  <c r="Q6845" i="1" s="1"/>
  <c r="P6843" i="1"/>
  <c r="Q6843" i="1" s="1"/>
  <c r="P6841" i="1"/>
  <c r="Q6841" i="1" s="1"/>
  <c r="P6839" i="1"/>
  <c r="Q6839" i="1" s="1"/>
  <c r="P6837" i="1"/>
  <c r="Q6837" i="1" s="1"/>
  <c r="P6835" i="1"/>
  <c r="Q6835" i="1" s="1"/>
  <c r="P6833" i="1"/>
  <c r="Q6833" i="1" s="1"/>
  <c r="P6831" i="1"/>
  <c r="Q6831" i="1" s="1"/>
  <c r="P6829" i="1"/>
  <c r="Q6829" i="1" s="1"/>
  <c r="P6827" i="1"/>
  <c r="Q6827" i="1" s="1"/>
  <c r="P6825" i="1"/>
  <c r="Q6825" i="1" s="1"/>
  <c r="P6820" i="1"/>
  <c r="Q6820" i="1" s="1"/>
  <c r="P6818" i="1"/>
  <c r="Q6818" i="1" s="1"/>
  <c r="P6816" i="1"/>
  <c r="Q6816" i="1" s="1"/>
  <c r="P6814" i="1"/>
  <c r="Q6814" i="1" s="1"/>
  <c r="P6812" i="1"/>
  <c r="Q6812" i="1" s="1"/>
  <c r="P6810" i="1"/>
  <c r="Q6810" i="1" s="1"/>
  <c r="P6808" i="1"/>
  <c r="Q6808" i="1" s="1"/>
  <c r="P6806" i="1"/>
  <c r="Q6806" i="1" s="1"/>
  <c r="P6804" i="1"/>
  <c r="Q6804" i="1" s="1"/>
  <c r="P6802" i="1"/>
  <c r="Q6802" i="1" s="1"/>
  <c r="P6800" i="1"/>
  <c r="Q6800" i="1" s="1"/>
  <c r="P6798" i="1"/>
  <c r="Q6798" i="1" s="1"/>
  <c r="P6795" i="1"/>
  <c r="Q6795" i="1" s="1"/>
  <c r="P6793" i="1"/>
  <c r="Q6793" i="1" s="1"/>
  <c r="P6791" i="1"/>
  <c r="Q6791" i="1" s="1"/>
  <c r="P6788" i="1"/>
  <c r="Q6788" i="1" s="1"/>
  <c r="P6786" i="1"/>
  <c r="Q6786" i="1" s="1"/>
  <c r="P6783" i="1"/>
  <c r="Q6783" i="1" s="1"/>
  <c r="P6781" i="1"/>
  <c r="Q6781" i="1" s="1"/>
  <c r="P6779" i="1"/>
  <c r="Q6779" i="1" s="1"/>
  <c r="P6777" i="1"/>
  <c r="Q6777" i="1" s="1"/>
  <c r="P6775" i="1"/>
  <c r="Q6775" i="1" s="1"/>
  <c r="P6773" i="1"/>
  <c r="Q6773" i="1" s="1"/>
  <c r="P6771" i="1"/>
  <c r="Q6771" i="1" s="1"/>
  <c r="P6768" i="1"/>
  <c r="Q6768" i="1" s="1"/>
  <c r="P6766" i="1"/>
  <c r="Q6766" i="1" s="1"/>
  <c r="P6764" i="1"/>
  <c r="Q6764" i="1" s="1"/>
  <c r="P6760" i="1"/>
  <c r="Q6760" i="1" s="1"/>
  <c r="P6758" i="1"/>
  <c r="Q6758" i="1" s="1"/>
  <c r="P6755" i="1"/>
  <c r="Q6755" i="1" s="1"/>
  <c r="P6753" i="1"/>
  <c r="Q6753" i="1" s="1"/>
  <c r="P6751" i="1"/>
  <c r="Q6751" i="1" s="1"/>
  <c r="P6749" i="1"/>
  <c r="Q6749" i="1" s="1"/>
  <c r="P6747" i="1"/>
  <c r="Q6747" i="1" s="1"/>
  <c r="P6744" i="1"/>
  <c r="Q6744" i="1" s="1"/>
  <c r="P5932" i="1"/>
  <c r="Q5932" i="1" s="1"/>
  <c r="P5930" i="1"/>
  <c r="Q5930" i="1" s="1"/>
  <c r="P5928" i="1"/>
  <c r="Q5928" i="1" s="1"/>
  <c r="P5926" i="1"/>
  <c r="Q5926" i="1" s="1"/>
  <c r="P5923" i="1"/>
  <c r="Q5923" i="1" s="1"/>
  <c r="P5921" i="1"/>
  <c r="Q5921" i="1" s="1"/>
  <c r="P5919" i="1"/>
  <c r="Q5919" i="1" s="1"/>
  <c r="P5917" i="1"/>
  <c r="Q5917" i="1" s="1"/>
  <c r="P5914" i="1"/>
  <c r="Q5914" i="1" s="1"/>
  <c r="P5912" i="1"/>
  <c r="Q5912" i="1" s="1"/>
  <c r="P5910" i="1"/>
  <c r="Q5910" i="1" s="1"/>
  <c r="P5908" i="1"/>
  <c r="Q5908" i="1" s="1"/>
  <c r="P5905" i="1"/>
  <c r="Q5905" i="1" s="1"/>
  <c r="P5903" i="1"/>
  <c r="Q5903" i="1" s="1"/>
  <c r="P5901" i="1"/>
  <c r="Q5901" i="1" s="1"/>
  <c r="P5899" i="1"/>
  <c r="Q5899" i="1" s="1"/>
  <c r="P5897" i="1"/>
  <c r="Q5897" i="1" s="1"/>
  <c r="P5894" i="1"/>
  <c r="Q5894" i="1" s="1"/>
  <c r="P5892" i="1"/>
  <c r="Q5892" i="1" s="1"/>
  <c r="P5890" i="1"/>
  <c r="Q5890" i="1" s="1"/>
  <c r="P5888" i="1"/>
  <c r="Q5888" i="1" s="1"/>
  <c r="P5886" i="1"/>
  <c r="Q5886" i="1" s="1"/>
  <c r="P5884" i="1"/>
  <c r="Q5884" i="1" s="1"/>
  <c r="P5882" i="1"/>
  <c r="Q5882" i="1" s="1"/>
  <c r="P5880" i="1"/>
  <c r="Q5880" i="1" s="1"/>
  <c r="P5877" i="1"/>
  <c r="Q5877" i="1" s="1"/>
  <c r="P5875" i="1"/>
  <c r="Q5875" i="1" s="1"/>
  <c r="P5873" i="1"/>
  <c r="Q5873" i="1" s="1"/>
  <c r="P5871" i="1"/>
  <c r="Q5871" i="1" s="1"/>
  <c r="P5869" i="1"/>
  <c r="Q5869" i="1" s="1"/>
  <c r="P5867" i="1"/>
  <c r="Q5867" i="1" s="1"/>
  <c r="P5865" i="1"/>
  <c r="Q5865" i="1" s="1"/>
  <c r="P5863" i="1"/>
  <c r="Q5863" i="1" s="1"/>
  <c r="P5861" i="1"/>
  <c r="Q5861" i="1" s="1"/>
  <c r="P5859" i="1"/>
  <c r="Q5859" i="1" s="1"/>
  <c r="P5857" i="1"/>
  <c r="Q5857" i="1" s="1"/>
  <c r="P5855" i="1"/>
  <c r="Q5855" i="1" s="1"/>
  <c r="P5853" i="1"/>
  <c r="Q5853" i="1" s="1"/>
  <c r="P5849" i="1"/>
  <c r="Q5849" i="1" s="1"/>
  <c r="P5847" i="1"/>
  <c r="Q5847" i="1" s="1"/>
  <c r="P5845" i="1"/>
  <c r="Q5845" i="1" s="1"/>
  <c r="P5843" i="1"/>
  <c r="Q5843" i="1" s="1"/>
  <c r="P5841" i="1"/>
  <c r="Q5841" i="1" s="1"/>
  <c r="P5835" i="1"/>
  <c r="Q5835" i="1" s="1"/>
  <c r="P5833" i="1"/>
  <c r="Q5833" i="1" s="1"/>
  <c r="P5831" i="1"/>
  <c r="Q5831" i="1" s="1"/>
  <c r="P5829" i="1"/>
  <c r="Q5829" i="1" s="1"/>
  <c r="P5827" i="1"/>
  <c r="Q5827" i="1" s="1"/>
  <c r="P5825" i="1"/>
  <c r="Q5825" i="1" s="1"/>
  <c r="P5823" i="1"/>
  <c r="Q5823" i="1" s="1"/>
  <c r="P5821" i="1"/>
  <c r="Q5821" i="1" s="1"/>
  <c r="P5819" i="1"/>
  <c r="Q5819" i="1" s="1"/>
  <c r="P5817" i="1"/>
  <c r="Q5817" i="1" s="1"/>
  <c r="P5815" i="1"/>
  <c r="Q5815" i="1" s="1"/>
  <c r="P5813" i="1"/>
  <c r="Q5813" i="1" s="1"/>
  <c r="P5809" i="1"/>
  <c r="Q5809" i="1" s="1"/>
  <c r="P5807" i="1"/>
  <c r="Q5807" i="1" s="1"/>
  <c r="P5805" i="1"/>
  <c r="Q5805" i="1" s="1"/>
  <c r="P5803" i="1"/>
  <c r="Q5803" i="1" s="1"/>
  <c r="P5801" i="1"/>
  <c r="Q5801" i="1" s="1"/>
  <c r="P5799" i="1"/>
  <c r="Q5799" i="1" s="1"/>
  <c r="P5797" i="1"/>
  <c r="Q5797" i="1" s="1"/>
  <c r="P5795" i="1"/>
  <c r="Q5795" i="1" s="1"/>
  <c r="P5793" i="1"/>
  <c r="Q5793" i="1" s="1"/>
  <c r="P5791" i="1"/>
  <c r="Q5791" i="1" s="1"/>
  <c r="P5789" i="1"/>
  <c r="Q5789" i="1" s="1"/>
  <c r="P5786" i="1"/>
  <c r="Q5786" i="1" s="1"/>
  <c r="P5784" i="1"/>
  <c r="Q5784" i="1" s="1"/>
  <c r="P5782" i="1"/>
  <c r="Q5782" i="1" s="1"/>
  <c r="P5780" i="1"/>
  <c r="Q5780" i="1" s="1"/>
  <c r="P5778" i="1"/>
  <c r="Q5778" i="1" s="1"/>
  <c r="P5776" i="1"/>
  <c r="Q5776" i="1" s="1"/>
  <c r="P5774" i="1"/>
  <c r="Q5774" i="1" s="1"/>
  <c r="P5772" i="1"/>
  <c r="Q5772" i="1" s="1"/>
  <c r="P5770" i="1"/>
  <c r="Q5770" i="1" s="1"/>
  <c r="P5768" i="1"/>
  <c r="Q5768" i="1" s="1"/>
  <c r="P5764" i="1"/>
  <c r="Q5764" i="1" s="1"/>
  <c r="P5762" i="1"/>
  <c r="Q5762" i="1" s="1"/>
  <c r="P5760" i="1"/>
  <c r="Q5760" i="1" s="1"/>
  <c r="P5758" i="1"/>
  <c r="Q5758" i="1" s="1"/>
  <c r="P5755" i="1"/>
  <c r="Q5755" i="1" s="1"/>
  <c r="P5753" i="1"/>
  <c r="Q5753" i="1" s="1"/>
  <c r="P5751" i="1"/>
  <c r="Q5751" i="1" s="1"/>
  <c r="P5748" i="1"/>
  <c r="Q5748" i="1" s="1"/>
  <c r="P5746" i="1"/>
  <c r="Q5746" i="1" s="1"/>
  <c r="P5744" i="1"/>
  <c r="Q5744" i="1" s="1"/>
  <c r="P5742" i="1"/>
  <c r="Q5742" i="1" s="1"/>
  <c r="P5739" i="1"/>
  <c r="Q5739" i="1" s="1"/>
  <c r="P5737" i="1"/>
  <c r="Q5737" i="1" s="1"/>
  <c r="P5735" i="1"/>
  <c r="Q5735" i="1" s="1"/>
  <c r="P5733" i="1"/>
  <c r="Q5733" i="1" s="1"/>
  <c r="P5730" i="1"/>
  <c r="Q5730" i="1" s="1"/>
  <c r="P5728" i="1"/>
  <c r="Q5728" i="1" s="1"/>
  <c r="P5726" i="1"/>
  <c r="Q5726" i="1" s="1"/>
  <c r="P5724" i="1"/>
  <c r="Q5724" i="1" s="1"/>
  <c r="P5721" i="1"/>
  <c r="Q5721" i="1" s="1"/>
  <c r="P5719" i="1"/>
  <c r="Q5719" i="1" s="1"/>
  <c r="P5717" i="1"/>
  <c r="Q5717" i="1" s="1"/>
  <c r="P5715" i="1"/>
  <c r="Q5715" i="1" s="1"/>
  <c r="P5710" i="1"/>
  <c r="Q5710" i="1" s="1"/>
  <c r="P5708" i="1"/>
  <c r="Q5708" i="1" s="1"/>
  <c r="P5706" i="1"/>
  <c r="Q5706" i="1" s="1"/>
  <c r="P5704" i="1"/>
  <c r="Q5704" i="1" s="1"/>
  <c r="P5702" i="1"/>
  <c r="Q5702" i="1" s="1"/>
  <c r="P5700" i="1"/>
  <c r="Q5700" i="1" s="1"/>
  <c r="P5698" i="1"/>
  <c r="Q5698" i="1" s="1"/>
  <c r="P5696" i="1"/>
  <c r="Q5696" i="1" s="1"/>
  <c r="P5694" i="1"/>
  <c r="Q5694" i="1" s="1"/>
  <c r="P5692" i="1"/>
  <c r="Q5692" i="1" s="1"/>
  <c r="P5690" i="1"/>
  <c r="Q5690" i="1" s="1"/>
  <c r="P5688" i="1"/>
  <c r="Q5688" i="1" s="1"/>
  <c r="P5686" i="1"/>
  <c r="Q5686" i="1" s="1"/>
  <c r="P5684" i="1"/>
  <c r="Q5684" i="1" s="1"/>
  <c r="P5682" i="1"/>
  <c r="Q5682" i="1" s="1"/>
  <c r="P5680" i="1"/>
  <c r="Q5680" i="1" s="1"/>
  <c r="P5678" i="1"/>
  <c r="Q5678" i="1" s="1"/>
  <c r="P5676" i="1"/>
  <c r="Q5676" i="1" s="1"/>
  <c r="P5674" i="1"/>
  <c r="Q5674" i="1" s="1"/>
  <c r="P5672" i="1"/>
  <c r="Q5672" i="1" s="1"/>
  <c r="P5670" i="1"/>
  <c r="Q5670" i="1" s="1"/>
  <c r="P5668" i="1"/>
  <c r="Q5668" i="1" s="1"/>
  <c r="P5666" i="1"/>
  <c r="Q5666" i="1" s="1"/>
  <c r="P5664" i="1"/>
  <c r="Q5664" i="1" s="1"/>
  <c r="P5662" i="1"/>
  <c r="Q5662" i="1" s="1"/>
  <c r="P5660" i="1"/>
  <c r="Q5660" i="1" s="1"/>
  <c r="P5658" i="1"/>
  <c r="Q5658" i="1" s="1"/>
  <c r="P5656" i="1"/>
  <c r="Q5656" i="1" s="1"/>
  <c r="P5654" i="1"/>
  <c r="Q5654" i="1" s="1"/>
  <c r="P5652" i="1"/>
  <c r="Q5652" i="1" s="1"/>
  <c r="P5650" i="1"/>
  <c r="Q5650" i="1" s="1"/>
  <c r="P5648" i="1"/>
  <c r="Q5648" i="1" s="1"/>
  <c r="P5646" i="1"/>
  <c r="Q5646" i="1" s="1"/>
  <c r="P5644" i="1"/>
  <c r="Q5644" i="1" s="1"/>
  <c r="P5642" i="1"/>
  <c r="Q5642" i="1" s="1"/>
  <c r="P5640" i="1"/>
  <c r="Q5640" i="1" s="1"/>
  <c r="P5638" i="1"/>
  <c r="Q5638" i="1" s="1"/>
  <c r="P5635" i="1"/>
  <c r="Q5635" i="1" s="1"/>
  <c r="P5633" i="1"/>
  <c r="Q5633" i="1" s="1"/>
  <c r="P5631" i="1"/>
  <c r="Q5631" i="1" s="1"/>
  <c r="P5629" i="1"/>
  <c r="Q5629" i="1" s="1"/>
  <c r="P5627" i="1"/>
  <c r="Q5627" i="1" s="1"/>
  <c r="P5625" i="1"/>
  <c r="Q5625" i="1" s="1"/>
  <c r="P5622" i="1"/>
  <c r="Q5622" i="1" s="1"/>
  <c r="P5620" i="1"/>
  <c r="Q5620" i="1" s="1"/>
  <c r="P5618" i="1"/>
  <c r="Q5618" i="1" s="1"/>
  <c r="P5616" i="1"/>
  <c r="Q5616" i="1" s="1"/>
  <c r="P5614" i="1"/>
  <c r="Q5614" i="1" s="1"/>
  <c r="P5612" i="1"/>
  <c r="Q5612" i="1" s="1"/>
  <c r="P5610" i="1"/>
  <c r="Q5610" i="1" s="1"/>
  <c r="P5608" i="1"/>
  <c r="Q5608" i="1" s="1"/>
  <c r="P5606" i="1"/>
  <c r="Q5606" i="1" s="1"/>
  <c r="P5604" i="1"/>
  <c r="Q5604" i="1" s="1"/>
  <c r="P5602" i="1"/>
  <c r="Q5602" i="1" s="1"/>
  <c r="P5600" i="1"/>
  <c r="Q5600" i="1" s="1"/>
  <c r="P5598" i="1"/>
  <c r="Q5598" i="1" s="1"/>
  <c r="P5596" i="1"/>
  <c r="Q5596" i="1" s="1"/>
  <c r="P5594" i="1"/>
  <c r="Q5594" i="1" s="1"/>
  <c r="P5592" i="1"/>
  <c r="Q5592" i="1" s="1"/>
  <c r="P5590" i="1"/>
  <c r="Q5590" i="1" s="1"/>
  <c r="P5588" i="1"/>
  <c r="Q5588" i="1" s="1"/>
  <c r="P5586" i="1"/>
  <c r="Q5586" i="1" s="1"/>
  <c r="P5584" i="1"/>
  <c r="Q5584" i="1" s="1"/>
  <c r="P5582" i="1"/>
  <c r="Q5582" i="1" s="1"/>
  <c r="P5580" i="1"/>
  <c r="Q5580" i="1" s="1"/>
  <c r="P5578" i="1"/>
  <c r="Q5578" i="1" s="1"/>
  <c r="P5576" i="1"/>
  <c r="Q5576" i="1" s="1"/>
  <c r="P5574" i="1"/>
  <c r="Q5574" i="1" s="1"/>
  <c r="P5572" i="1"/>
  <c r="Q5572" i="1" s="1"/>
  <c r="P5570" i="1"/>
  <c r="Q5570" i="1" s="1"/>
  <c r="P5568" i="1"/>
  <c r="Q5568" i="1" s="1"/>
  <c r="P5566" i="1"/>
  <c r="Q5566" i="1" s="1"/>
  <c r="P5564" i="1"/>
  <c r="Q5564" i="1" s="1"/>
  <c r="P5562" i="1"/>
  <c r="Q5562" i="1" s="1"/>
  <c r="P5560" i="1"/>
  <c r="Q5560" i="1" s="1"/>
  <c r="P5558" i="1"/>
  <c r="Q5558" i="1" s="1"/>
  <c r="P5556" i="1"/>
  <c r="Q5556" i="1" s="1"/>
  <c r="P5554" i="1"/>
  <c r="Q5554" i="1" s="1"/>
  <c r="P5552" i="1"/>
  <c r="Q5552" i="1" s="1"/>
  <c r="P5549" i="1"/>
  <c r="Q5549" i="1" s="1"/>
  <c r="P5547" i="1"/>
  <c r="Q5547" i="1" s="1"/>
  <c r="P5545" i="1"/>
  <c r="Q5545" i="1" s="1"/>
  <c r="P5543" i="1"/>
  <c r="Q5543" i="1" s="1"/>
  <c r="P5538" i="1"/>
  <c r="Q5538" i="1" s="1"/>
  <c r="P5536" i="1"/>
  <c r="Q5536" i="1" s="1"/>
  <c r="R5536" i="1" s="1"/>
  <c r="P5534" i="1"/>
  <c r="Q5534" i="1" s="1"/>
  <c r="R5534" i="1" s="1"/>
  <c r="P5532" i="1"/>
  <c r="Q5532" i="1" s="1"/>
  <c r="R5532" i="1" s="1"/>
  <c r="P5528" i="1"/>
  <c r="Q5528" i="1" s="1"/>
  <c r="P5526" i="1"/>
  <c r="Q5526" i="1" s="1"/>
  <c r="P5524" i="1"/>
  <c r="Q5524" i="1" s="1"/>
  <c r="P5522" i="1"/>
  <c r="Q5522" i="1" s="1"/>
  <c r="P5520" i="1"/>
  <c r="Q5520" i="1" s="1"/>
  <c r="P5518" i="1"/>
  <c r="Q5518" i="1" s="1"/>
  <c r="R5518" i="1" s="1"/>
  <c r="P5516" i="1"/>
  <c r="Q5516" i="1" s="1"/>
  <c r="P5514" i="1"/>
  <c r="Q5514" i="1" s="1"/>
  <c r="R5514" i="1" s="1"/>
  <c r="P5512" i="1"/>
  <c r="Q5512" i="1" s="1"/>
  <c r="R5512" i="1" s="1"/>
  <c r="P5510" i="1"/>
  <c r="Q5510" i="1" s="1"/>
  <c r="R5510" i="1" s="1"/>
  <c r="P5506" i="1"/>
  <c r="Q5506" i="1" s="1"/>
  <c r="R5506" i="1" s="1"/>
  <c r="P5504" i="1"/>
  <c r="Q5504" i="1" s="1"/>
  <c r="R5504" i="1" s="1"/>
  <c r="P5502" i="1"/>
  <c r="Q5502" i="1" s="1"/>
  <c r="R5502" i="1" s="1"/>
  <c r="P5500" i="1"/>
  <c r="Q5500" i="1" s="1"/>
  <c r="P5498" i="1"/>
  <c r="Q5498" i="1" s="1"/>
  <c r="P5496" i="1"/>
  <c r="Q5496" i="1" s="1"/>
  <c r="P5494" i="1"/>
  <c r="Q5494" i="1" s="1"/>
  <c r="P5492" i="1"/>
  <c r="Q5492" i="1" s="1"/>
  <c r="P5488" i="1"/>
  <c r="Q5488" i="1" s="1"/>
  <c r="P5485" i="1"/>
  <c r="Q5485" i="1" s="1"/>
  <c r="P5483" i="1"/>
  <c r="Q5483" i="1" s="1"/>
  <c r="R5483" i="1" s="1"/>
  <c r="P5481" i="1"/>
  <c r="Q5481" i="1" s="1"/>
  <c r="R5481" i="1" s="1"/>
  <c r="P5479" i="1"/>
  <c r="Q5479" i="1" s="1"/>
  <c r="P5477" i="1"/>
  <c r="Q5477" i="1" s="1"/>
  <c r="P5475" i="1"/>
  <c r="Q5475" i="1" s="1"/>
  <c r="R5475" i="1" s="1"/>
  <c r="P5471" i="1"/>
  <c r="Q5471" i="1" s="1"/>
  <c r="P5469" i="1"/>
  <c r="Q5469" i="1" s="1"/>
  <c r="P5467" i="1"/>
  <c r="Q5467" i="1" s="1"/>
  <c r="P5465" i="1"/>
  <c r="Q5465" i="1" s="1"/>
  <c r="P5463" i="1"/>
  <c r="Q5463" i="1" s="1"/>
  <c r="P5461" i="1"/>
  <c r="Q5461" i="1" s="1"/>
  <c r="R5461" i="1" s="1"/>
  <c r="P5459" i="1"/>
  <c r="Q5459" i="1" s="1"/>
  <c r="R5459" i="1" s="1"/>
  <c r="P5457" i="1"/>
  <c r="Q5457" i="1" s="1"/>
  <c r="R5457" i="1" s="1"/>
  <c r="P5455" i="1"/>
  <c r="Q5455" i="1" s="1"/>
  <c r="R5455" i="1" s="1"/>
  <c r="P5453" i="1"/>
  <c r="Q5453" i="1" s="1"/>
  <c r="R5453" i="1" s="1"/>
  <c r="P5450" i="1"/>
  <c r="Q5450" i="1" s="1"/>
  <c r="P5448" i="1"/>
  <c r="Q5448" i="1" s="1"/>
  <c r="P5446" i="1"/>
  <c r="Q5446" i="1" s="1"/>
  <c r="P5444" i="1"/>
  <c r="Q5444" i="1" s="1"/>
  <c r="P5442" i="1"/>
  <c r="Q5442" i="1" s="1"/>
  <c r="P5440" i="1"/>
  <c r="Q5440" i="1" s="1"/>
  <c r="P5438" i="1"/>
  <c r="Q5438" i="1" s="1"/>
  <c r="P5436" i="1"/>
  <c r="Q5436" i="1" s="1"/>
  <c r="P5434" i="1"/>
  <c r="Q5434" i="1" s="1"/>
  <c r="P5432" i="1"/>
  <c r="Q5432" i="1" s="1"/>
  <c r="P5430" i="1"/>
  <c r="Q5430" i="1" s="1"/>
  <c r="P5428" i="1"/>
  <c r="Q5428" i="1" s="1"/>
  <c r="P5426" i="1"/>
  <c r="Q5426" i="1" s="1"/>
  <c r="P5424" i="1"/>
  <c r="Q5424" i="1" s="1"/>
  <c r="P5422" i="1"/>
  <c r="Q5422" i="1" s="1"/>
  <c r="P5420" i="1"/>
  <c r="Q5420" i="1" s="1"/>
  <c r="P5418" i="1"/>
  <c r="Q5418" i="1" s="1"/>
  <c r="R5418" i="1" s="1"/>
  <c r="P5416" i="1"/>
  <c r="Q5416" i="1" s="1"/>
  <c r="R5416" i="1" s="1"/>
  <c r="P5414" i="1"/>
  <c r="Q5414" i="1" s="1"/>
  <c r="R5414" i="1" s="1"/>
  <c r="P5412" i="1"/>
  <c r="Q5412" i="1" s="1"/>
  <c r="R5412" i="1" s="1"/>
  <c r="P5410" i="1"/>
  <c r="Q5410" i="1" s="1"/>
  <c r="R5410" i="1" s="1"/>
  <c r="P5408" i="1"/>
  <c r="Q5408" i="1" s="1"/>
  <c r="P5406" i="1"/>
  <c r="Q5406" i="1" s="1"/>
  <c r="P5403" i="1"/>
  <c r="Q5403" i="1" s="1"/>
  <c r="P5401" i="1"/>
  <c r="Q5401" i="1" s="1"/>
  <c r="R5401" i="1" s="1"/>
  <c r="P5398" i="1"/>
  <c r="Q5398" i="1" s="1"/>
  <c r="P5396" i="1"/>
  <c r="Q5396" i="1" s="1"/>
  <c r="P5394" i="1"/>
  <c r="Q5394" i="1" s="1"/>
  <c r="P5392" i="1"/>
  <c r="Q5392" i="1" s="1"/>
  <c r="P5390" i="1"/>
  <c r="Q5390" i="1" s="1"/>
  <c r="P5388" i="1"/>
  <c r="Q5388" i="1" s="1"/>
  <c r="P5386" i="1"/>
  <c r="Q5386" i="1" s="1"/>
  <c r="P5384" i="1"/>
  <c r="Q5384" i="1" s="1"/>
  <c r="R5384" i="1" s="1"/>
  <c r="P5382" i="1"/>
  <c r="Q5382" i="1" s="1"/>
  <c r="P5380" i="1"/>
  <c r="Q5380" i="1" s="1"/>
  <c r="P5375" i="1"/>
  <c r="Q5375" i="1" s="1"/>
  <c r="P5373" i="1"/>
  <c r="Q5373" i="1" s="1"/>
  <c r="P5371" i="1"/>
  <c r="Q5371" i="1" s="1"/>
  <c r="P5369" i="1"/>
  <c r="Q5369" i="1" s="1"/>
  <c r="P5367" i="1"/>
  <c r="Q5367" i="1" s="1"/>
  <c r="P5365" i="1"/>
  <c r="Q5365" i="1" s="1"/>
  <c r="P5363" i="1"/>
  <c r="Q5363" i="1" s="1"/>
  <c r="P5361" i="1"/>
  <c r="Q5361" i="1" s="1"/>
  <c r="P5359" i="1"/>
  <c r="Q5359" i="1" s="1"/>
  <c r="R5359" i="1" s="1"/>
  <c r="P5357" i="1"/>
  <c r="Q5357" i="1" s="1"/>
  <c r="P5355" i="1"/>
  <c r="Q5355" i="1" s="1"/>
  <c r="P5353" i="1"/>
  <c r="Q5353" i="1" s="1"/>
  <c r="P5351" i="1"/>
  <c r="Q5351" i="1" s="1"/>
  <c r="P5349" i="1"/>
  <c r="Q5349" i="1" s="1"/>
  <c r="P5347" i="1"/>
  <c r="Q5347" i="1" s="1"/>
  <c r="P5345" i="1"/>
  <c r="Q5345" i="1" s="1"/>
  <c r="P5343" i="1"/>
  <c r="Q5343" i="1" s="1"/>
  <c r="R5343" i="1" s="1"/>
  <c r="P5341" i="1"/>
  <c r="Q5341" i="1" s="1"/>
  <c r="P5339" i="1"/>
  <c r="Q5339" i="1" s="1"/>
  <c r="P5337" i="1"/>
  <c r="Q5337" i="1" s="1"/>
  <c r="P5335" i="1"/>
  <c r="Q5335" i="1" s="1"/>
  <c r="R5335" i="1" s="1"/>
  <c r="P5333" i="1"/>
  <c r="Q5333" i="1" s="1"/>
  <c r="R5333" i="1" s="1"/>
  <c r="P5331" i="1"/>
  <c r="Q5331" i="1" s="1"/>
  <c r="R5331" i="1" s="1"/>
  <c r="P5329" i="1"/>
  <c r="Q5329" i="1" s="1"/>
  <c r="P5327" i="1"/>
  <c r="Q5327" i="1" s="1"/>
  <c r="R5327" i="1" s="1"/>
  <c r="P5325" i="1"/>
  <c r="Q5325" i="1" s="1"/>
  <c r="P5321" i="1"/>
  <c r="Q5321" i="1" s="1"/>
  <c r="P5319" i="1"/>
  <c r="Q5319" i="1" s="1"/>
  <c r="P5317" i="1"/>
  <c r="Q5317" i="1" s="1"/>
  <c r="P5315" i="1"/>
  <c r="Q5315" i="1" s="1"/>
  <c r="P5311" i="1"/>
  <c r="Q5311" i="1" s="1"/>
  <c r="P5309" i="1"/>
  <c r="Q5309" i="1" s="1"/>
  <c r="P5307" i="1"/>
  <c r="Q5307" i="1" s="1"/>
  <c r="P5305" i="1"/>
  <c r="Q5305" i="1" s="1"/>
  <c r="P5303" i="1"/>
  <c r="Q5303" i="1" s="1"/>
  <c r="P5300" i="1"/>
  <c r="Q5300" i="1" s="1"/>
  <c r="P5298" i="1"/>
  <c r="Q5298" i="1" s="1"/>
  <c r="P5296" i="1"/>
  <c r="Q5296" i="1" s="1"/>
  <c r="P5294" i="1"/>
  <c r="Q5294" i="1" s="1"/>
  <c r="P5292" i="1"/>
  <c r="Q5292" i="1" s="1"/>
  <c r="P5290" i="1"/>
  <c r="Q5290" i="1" s="1"/>
  <c r="P5287" i="1"/>
  <c r="Q5287" i="1" s="1"/>
  <c r="P5285" i="1"/>
  <c r="Q5285" i="1" s="1"/>
  <c r="P5283" i="1"/>
  <c r="Q5283" i="1" s="1"/>
  <c r="P5281" i="1"/>
  <c r="Q5281" i="1" s="1"/>
  <c r="P5279" i="1"/>
  <c r="Q5279" i="1" s="1"/>
  <c r="P5276" i="1"/>
  <c r="Q5276" i="1" s="1"/>
  <c r="P5274" i="1"/>
  <c r="Q5274" i="1" s="1"/>
  <c r="P5272" i="1"/>
  <c r="Q5272" i="1" s="1"/>
  <c r="P5270" i="1"/>
  <c r="Q5270" i="1" s="1"/>
  <c r="P5268" i="1"/>
  <c r="Q5268" i="1" s="1"/>
  <c r="P5265" i="1"/>
  <c r="Q5265" i="1" s="1"/>
  <c r="P5263" i="1"/>
  <c r="Q5263" i="1" s="1"/>
  <c r="P5261" i="1"/>
  <c r="Q5261" i="1" s="1"/>
  <c r="P5259" i="1"/>
  <c r="Q5259" i="1" s="1"/>
  <c r="P5257" i="1"/>
  <c r="Q5257" i="1" s="1"/>
  <c r="P5254" i="1"/>
  <c r="Q5254" i="1" s="1"/>
  <c r="P5252" i="1"/>
  <c r="Q5252" i="1" s="1"/>
  <c r="P5250" i="1"/>
  <c r="Q5250" i="1" s="1"/>
  <c r="P5248" i="1"/>
  <c r="Q5248" i="1" s="1"/>
  <c r="R5248" i="1" s="1"/>
  <c r="R5222" i="1" s="1"/>
  <c r="R5221" i="1" s="1"/>
  <c r="P5246" i="1"/>
  <c r="Q5246" i="1" s="1"/>
  <c r="P5244" i="1"/>
  <c r="Q5244" i="1" s="1"/>
  <c r="P5242" i="1"/>
  <c r="Q5242" i="1" s="1"/>
  <c r="P5240" i="1"/>
  <c r="Q5240" i="1" s="1"/>
  <c r="P5238" i="1"/>
  <c r="Q5238" i="1" s="1"/>
  <c r="P5236" i="1"/>
  <c r="Q5236" i="1" s="1"/>
  <c r="P5234" i="1"/>
  <c r="Q5234" i="1" s="1"/>
  <c r="P5232" i="1"/>
  <c r="Q5232" i="1" s="1"/>
  <c r="P5230" i="1"/>
  <c r="Q5230" i="1" s="1"/>
  <c r="P5227" i="1"/>
  <c r="Q5227" i="1" s="1"/>
  <c r="P5225" i="1"/>
  <c r="Q5225" i="1" s="1"/>
  <c r="P5220" i="1"/>
  <c r="Q5220" i="1" s="1"/>
  <c r="P5218" i="1"/>
  <c r="Q5218" i="1" s="1"/>
  <c r="P5216" i="1"/>
  <c r="Q5216" i="1" s="1"/>
  <c r="P5213" i="1"/>
  <c r="Q5213" i="1" s="1"/>
  <c r="P5211" i="1"/>
  <c r="Q5211" i="1" s="1"/>
  <c r="P5209" i="1"/>
  <c r="Q5209" i="1" s="1"/>
  <c r="P5207" i="1"/>
  <c r="Q5207" i="1" s="1"/>
  <c r="P5203" i="1"/>
  <c r="Q5203" i="1" s="1"/>
  <c r="P5201" i="1"/>
  <c r="Q5201" i="1" s="1"/>
  <c r="P5199" i="1"/>
  <c r="Q5199" i="1" s="1"/>
  <c r="P5197" i="1"/>
  <c r="Q5197" i="1" s="1"/>
  <c r="P5195" i="1"/>
  <c r="Q5195" i="1" s="1"/>
  <c r="P5193" i="1"/>
  <c r="Q5193" i="1" s="1"/>
  <c r="P5190" i="1"/>
  <c r="Q5190" i="1" s="1"/>
  <c r="P5188" i="1"/>
  <c r="Q5188" i="1" s="1"/>
  <c r="P5186" i="1"/>
  <c r="Q5186" i="1" s="1"/>
  <c r="P5184" i="1"/>
  <c r="Q5184" i="1" s="1"/>
  <c r="P5182" i="1"/>
  <c r="Q5182" i="1" s="1"/>
  <c r="P5179" i="1"/>
  <c r="Q5179" i="1" s="1"/>
  <c r="P5176" i="1"/>
  <c r="Q5176" i="1" s="1"/>
  <c r="P5174" i="1"/>
  <c r="Q5174" i="1" s="1"/>
  <c r="P5172" i="1"/>
  <c r="Q5172" i="1" s="1"/>
  <c r="R5172" i="1" s="1"/>
  <c r="P5170" i="1"/>
  <c r="Q5170" i="1" s="1"/>
  <c r="R5170" i="1" s="1"/>
  <c r="P5168" i="1"/>
  <c r="Q5168" i="1" s="1"/>
  <c r="R5168" i="1" s="1"/>
  <c r="P5166" i="1"/>
  <c r="Q5166" i="1" s="1"/>
  <c r="R5166" i="1" s="1"/>
  <c r="P5164" i="1"/>
  <c r="Q5164" i="1" s="1"/>
  <c r="R5164" i="1" s="1"/>
  <c r="P5162" i="1"/>
  <c r="Q5162" i="1" s="1"/>
  <c r="R5162" i="1" s="1"/>
  <c r="P5160" i="1"/>
  <c r="Q5160" i="1" s="1"/>
  <c r="P5157" i="1"/>
  <c r="Q5157" i="1" s="1"/>
  <c r="P5155" i="1"/>
  <c r="Q5155" i="1" s="1"/>
  <c r="P5153" i="1"/>
  <c r="Q5153" i="1" s="1"/>
  <c r="R5153" i="1" s="1"/>
  <c r="P5151" i="1"/>
  <c r="Q5151" i="1" s="1"/>
  <c r="R5151" i="1" s="1"/>
  <c r="P5149" i="1"/>
  <c r="Q5149" i="1" s="1"/>
  <c r="R5149" i="1" s="1"/>
  <c r="P5147" i="1"/>
  <c r="Q5147" i="1" s="1"/>
  <c r="R5147" i="1" s="1"/>
  <c r="P5145" i="1"/>
  <c r="Q5145" i="1" s="1"/>
  <c r="R5145" i="1" s="1"/>
  <c r="P5143" i="1"/>
  <c r="Q5143" i="1" s="1"/>
  <c r="R5143" i="1" s="1"/>
  <c r="P5141" i="1"/>
  <c r="Q5141" i="1" s="1"/>
  <c r="P5138" i="1"/>
  <c r="Q5138" i="1" s="1"/>
  <c r="P5136" i="1"/>
  <c r="Q5136" i="1" s="1"/>
  <c r="P5134" i="1"/>
  <c r="Q5134" i="1" s="1"/>
  <c r="R5134" i="1" s="1"/>
  <c r="P5132" i="1"/>
  <c r="Q5132" i="1" s="1"/>
  <c r="R5132" i="1" s="1"/>
  <c r="P5130" i="1"/>
  <c r="Q5130" i="1" s="1"/>
  <c r="R5130" i="1" s="1"/>
  <c r="P5128" i="1"/>
  <c r="Q5128" i="1" s="1"/>
  <c r="R5128" i="1" s="1"/>
  <c r="P5126" i="1"/>
  <c r="Q5126" i="1" s="1"/>
  <c r="R5126" i="1" s="1"/>
  <c r="P5124" i="1"/>
  <c r="Q5124" i="1" s="1"/>
  <c r="R5124" i="1" s="1"/>
  <c r="P5122" i="1"/>
  <c r="Q5122" i="1" s="1"/>
  <c r="P5119" i="1"/>
  <c r="Q5119" i="1" s="1"/>
  <c r="P5117" i="1"/>
  <c r="Q5117" i="1" s="1"/>
  <c r="P5115" i="1"/>
  <c r="Q5115" i="1" s="1"/>
  <c r="P5113" i="1"/>
  <c r="Q5113" i="1" s="1"/>
  <c r="P5111" i="1"/>
  <c r="Q5111" i="1" s="1"/>
  <c r="R5111" i="1" s="1"/>
  <c r="P5109" i="1"/>
  <c r="Q5109" i="1" s="1"/>
  <c r="R5109" i="1" s="1"/>
  <c r="P5106" i="1"/>
  <c r="Q5106" i="1" s="1"/>
  <c r="R5106" i="1" s="1"/>
  <c r="P5104" i="1"/>
  <c r="Q5104" i="1" s="1"/>
  <c r="P5102" i="1"/>
  <c r="Q5102" i="1" s="1"/>
  <c r="P5100" i="1"/>
  <c r="Q5100" i="1" s="1"/>
  <c r="R5100" i="1" s="1"/>
  <c r="P5098" i="1"/>
  <c r="Q5098" i="1" s="1"/>
  <c r="R5098" i="1" s="1"/>
  <c r="P5096" i="1"/>
  <c r="Q5096" i="1" s="1"/>
  <c r="P5094" i="1"/>
  <c r="Q5094" i="1" s="1"/>
  <c r="P5092" i="1"/>
  <c r="Q5092" i="1" s="1"/>
  <c r="R5092" i="1" s="1"/>
  <c r="P5087" i="1"/>
  <c r="Q5087" i="1" s="1"/>
  <c r="P5085" i="1"/>
  <c r="Q5085" i="1" s="1"/>
  <c r="P5083" i="1"/>
  <c r="Q5083" i="1" s="1"/>
  <c r="P5081" i="1"/>
  <c r="Q5081" i="1" s="1"/>
  <c r="P5079" i="1"/>
  <c r="Q5079" i="1" s="1"/>
  <c r="P5076" i="1"/>
  <c r="Q5076" i="1" s="1"/>
  <c r="P5074" i="1"/>
  <c r="Q5074" i="1" s="1"/>
  <c r="P5072" i="1"/>
  <c r="Q5072" i="1" s="1"/>
  <c r="P5069" i="1"/>
  <c r="Q5069" i="1" s="1"/>
  <c r="P5067" i="1"/>
  <c r="Q5067" i="1" s="1"/>
  <c r="P5065" i="1"/>
  <c r="Q5065" i="1" s="1"/>
  <c r="P5063" i="1"/>
  <c r="Q5063" i="1" s="1"/>
  <c r="P5061" i="1"/>
  <c r="Q5061" i="1" s="1"/>
  <c r="P5059" i="1"/>
  <c r="Q5059" i="1" s="1"/>
  <c r="P5057" i="1"/>
  <c r="Q5057" i="1" s="1"/>
  <c r="P5055" i="1"/>
  <c r="Q5055" i="1" s="1"/>
  <c r="P5053" i="1"/>
  <c r="Q5053" i="1" s="1"/>
  <c r="P5049" i="1"/>
  <c r="Q5049" i="1" s="1"/>
  <c r="P5046" i="1"/>
  <c r="Q5046" i="1" s="1"/>
  <c r="P5044" i="1"/>
  <c r="Q5044" i="1" s="1"/>
  <c r="P5041" i="1"/>
  <c r="Q5041" i="1" s="1"/>
  <c r="P5039" i="1"/>
  <c r="Q5039" i="1" s="1"/>
  <c r="P5037" i="1"/>
  <c r="Q5037" i="1" s="1"/>
  <c r="P5034" i="1"/>
  <c r="Q5034" i="1" s="1"/>
  <c r="P5032" i="1"/>
  <c r="Q5032" i="1" s="1"/>
  <c r="P5028" i="1"/>
  <c r="Q5028" i="1" s="1"/>
  <c r="P5023" i="1"/>
  <c r="Q5023" i="1" s="1"/>
  <c r="P5021" i="1"/>
  <c r="Q5021" i="1" s="1"/>
  <c r="P5019" i="1"/>
  <c r="Q5019" i="1" s="1"/>
  <c r="P5017" i="1"/>
  <c r="Q5017" i="1" s="1"/>
  <c r="P5015" i="1"/>
  <c r="Q5015" i="1" s="1"/>
  <c r="P5013" i="1"/>
  <c r="Q5013" i="1" s="1"/>
  <c r="P5011" i="1"/>
  <c r="Q5011" i="1" s="1"/>
  <c r="P5009" i="1"/>
  <c r="Q5009" i="1" s="1"/>
  <c r="P5007" i="1"/>
  <c r="Q5007" i="1" s="1"/>
  <c r="P5005" i="1"/>
  <c r="Q5005" i="1" s="1"/>
  <c r="P5003" i="1"/>
  <c r="Q5003" i="1" s="1"/>
  <c r="P5001" i="1"/>
  <c r="Q5001" i="1" s="1"/>
  <c r="P4999" i="1"/>
  <c r="Q4999" i="1" s="1"/>
  <c r="P4997" i="1"/>
  <c r="Q4997" i="1" s="1"/>
  <c r="R4997" i="1" s="1"/>
  <c r="R4993" i="1" s="1"/>
  <c r="R4992" i="1" s="1"/>
  <c r="P4995" i="1"/>
  <c r="Q4995" i="1" s="1"/>
  <c r="P4991" i="1"/>
  <c r="Q4991" i="1" s="1"/>
  <c r="P4988" i="1"/>
  <c r="Q4988" i="1" s="1"/>
  <c r="P4985" i="1"/>
  <c r="Q4985" i="1" s="1"/>
  <c r="P4982" i="1"/>
  <c r="Q4982" i="1" s="1"/>
  <c r="R4982" i="1" s="1"/>
  <c r="R4981" i="1" s="1"/>
  <c r="R4980" i="1" s="1"/>
  <c r="P4978" i="1"/>
  <c r="Q4978" i="1" s="1"/>
  <c r="P4976" i="1"/>
  <c r="Q4976" i="1" s="1"/>
  <c r="P4973" i="1"/>
  <c r="Q4973" i="1" s="1"/>
  <c r="P4971" i="1"/>
  <c r="Q4971" i="1" s="1"/>
  <c r="P4967" i="1"/>
  <c r="Q4967" i="1" s="1"/>
  <c r="P4965" i="1"/>
  <c r="Q4965" i="1" s="1"/>
  <c r="P4963" i="1"/>
  <c r="Q4963" i="1" s="1"/>
  <c r="P4961" i="1"/>
  <c r="Q4961" i="1" s="1"/>
  <c r="P4959" i="1"/>
  <c r="Q4959" i="1" s="1"/>
  <c r="P4957" i="1"/>
  <c r="Q4957" i="1" s="1"/>
  <c r="P4954" i="1"/>
  <c r="Q4954" i="1" s="1"/>
  <c r="P4952" i="1"/>
  <c r="Q4952" i="1" s="1"/>
  <c r="P4949" i="1"/>
  <c r="Q4949" i="1" s="1"/>
  <c r="P4947" i="1"/>
  <c r="Q4947" i="1" s="1"/>
  <c r="P4945" i="1"/>
  <c r="Q4945" i="1" s="1"/>
  <c r="P4943" i="1"/>
  <c r="Q4943" i="1" s="1"/>
  <c r="P4939" i="1"/>
  <c r="Q4939" i="1" s="1"/>
  <c r="P4937" i="1"/>
  <c r="Q4937" i="1" s="1"/>
  <c r="P4935" i="1"/>
  <c r="Q4935" i="1" s="1"/>
  <c r="P4933" i="1"/>
  <c r="Q4933" i="1" s="1"/>
  <c r="P4930" i="1"/>
  <c r="Q4930" i="1" s="1"/>
  <c r="P4928" i="1"/>
  <c r="Q4928" i="1" s="1"/>
  <c r="P4925" i="1"/>
  <c r="Q4925" i="1" s="1"/>
  <c r="R4925" i="1" s="1"/>
  <c r="P4922" i="1"/>
  <c r="Q4922" i="1" s="1"/>
  <c r="P4920" i="1"/>
  <c r="Q4920" i="1" s="1"/>
  <c r="P4918" i="1"/>
  <c r="Q4918" i="1" s="1"/>
  <c r="P4916" i="1"/>
  <c r="Q4916" i="1" s="1"/>
  <c r="P4914" i="1"/>
  <c r="Q4914" i="1" s="1"/>
  <c r="R4914" i="1" s="1"/>
  <c r="P4912" i="1"/>
  <c r="Q4912" i="1" s="1"/>
  <c r="R4912" i="1" s="1"/>
  <c r="P4910" i="1"/>
  <c r="Q4910" i="1" s="1"/>
  <c r="R4910" i="1" s="1"/>
  <c r="P4908" i="1"/>
  <c r="Q4908" i="1" s="1"/>
  <c r="P4903" i="1"/>
  <c r="Q4903" i="1" s="1"/>
  <c r="P4901" i="1"/>
  <c r="Q4901" i="1" s="1"/>
  <c r="P4898" i="1"/>
  <c r="Q4898" i="1" s="1"/>
  <c r="P4896" i="1"/>
  <c r="Q4896" i="1" s="1"/>
  <c r="P4894" i="1"/>
  <c r="Q4894" i="1" s="1"/>
  <c r="P4891" i="1"/>
  <c r="Q4891" i="1" s="1"/>
  <c r="P4889" i="1"/>
  <c r="Q4889" i="1" s="1"/>
  <c r="P4887" i="1"/>
  <c r="Q4887" i="1" s="1"/>
  <c r="P4885" i="1"/>
  <c r="Q4885" i="1" s="1"/>
  <c r="P4883" i="1"/>
  <c r="Q4883" i="1" s="1"/>
  <c r="P4881" i="1"/>
  <c r="Q4881" i="1" s="1"/>
  <c r="P4878" i="1"/>
  <c r="Q4878" i="1" s="1"/>
  <c r="P4876" i="1"/>
  <c r="Q4876" i="1" s="1"/>
  <c r="P4873" i="1"/>
  <c r="Q4873" i="1" s="1"/>
  <c r="P4869" i="1"/>
  <c r="Q4869" i="1" s="1"/>
  <c r="P4866" i="1"/>
  <c r="Q4866" i="1" s="1"/>
  <c r="P4862" i="1"/>
  <c r="Q4862" i="1" s="1"/>
  <c r="P4860" i="1"/>
  <c r="Q4860" i="1" s="1"/>
  <c r="P4856" i="1"/>
  <c r="Q4856" i="1" s="1"/>
  <c r="P4854" i="1"/>
  <c r="Q4854" i="1" s="1"/>
  <c r="P4851" i="1"/>
  <c r="Q4851" i="1" s="1"/>
  <c r="P4849" i="1"/>
  <c r="Q4849" i="1" s="1"/>
  <c r="P4846" i="1"/>
  <c r="Q4846" i="1" s="1"/>
  <c r="P4844" i="1"/>
  <c r="Q4844" i="1" s="1"/>
  <c r="P4842" i="1"/>
  <c r="Q4842" i="1" s="1"/>
  <c r="P4839" i="1"/>
  <c r="Q4839" i="1" s="1"/>
  <c r="P4837" i="1"/>
  <c r="Q4837" i="1" s="1"/>
  <c r="P4835" i="1"/>
  <c r="Q4835" i="1" s="1"/>
  <c r="P4831" i="1"/>
  <c r="Q4831" i="1" s="1"/>
  <c r="P4829" i="1"/>
  <c r="Q4829" i="1" s="1"/>
  <c r="P4826" i="1"/>
  <c r="Q4826" i="1" s="1"/>
  <c r="P4824" i="1"/>
  <c r="Q4824" i="1" s="1"/>
  <c r="P4822" i="1"/>
  <c r="Q4822" i="1" s="1"/>
  <c r="P4820" i="1"/>
  <c r="Q4820" i="1" s="1"/>
  <c r="P4817" i="1"/>
  <c r="Q4817" i="1" s="1"/>
  <c r="P4815" i="1"/>
  <c r="Q4815" i="1" s="1"/>
  <c r="P4813" i="1"/>
  <c r="Q4813" i="1" s="1"/>
  <c r="P4811" i="1"/>
  <c r="Q4811" i="1" s="1"/>
  <c r="P4806" i="1"/>
  <c r="Q4806" i="1" s="1"/>
  <c r="R4806" i="1" s="1"/>
  <c r="P4804" i="1"/>
  <c r="Q4804" i="1" s="1"/>
  <c r="R4804" i="1" s="1"/>
  <c r="P4802" i="1"/>
  <c r="Q4802" i="1" s="1"/>
  <c r="R4802" i="1" s="1"/>
  <c r="P4800" i="1"/>
  <c r="Q4800" i="1" s="1"/>
  <c r="P4798" i="1"/>
  <c r="Q4798" i="1" s="1"/>
  <c r="P4796" i="1"/>
  <c r="Q4796" i="1" s="1"/>
  <c r="P4794" i="1"/>
  <c r="Q4794" i="1" s="1"/>
  <c r="R4794" i="1" s="1"/>
  <c r="P4792" i="1"/>
  <c r="Q4792" i="1" s="1"/>
  <c r="R4792" i="1" s="1"/>
  <c r="P4790" i="1"/>
  <c r="Q4790" i="1" s="1"/>
  <c r="R4790" i="1" s="1"/>
  <c r="P4788" i="1"/>
  <c r="Q4788" i="1" s="1"/>
  <c r="P4786" i="1"/>
  <c r="Q4786" i="1" s="1"/>
  <c r="P4784" i="1"/>
  <c r="Q4784" i="1" s="1"/>
  <c r="R4784" i="1" s="1"/>
  <c r="P4782" i="1"/>
  <c r="Q4782" i="1" s="1"/>
  <c r="R4782" i="1" s="1"/>
  <c r="P4780" i="1"/>
  <c r="Q4780" i="1" s="1"/>
  <c r="R4780" i="1" s="1"/>
  <c r="P4778" i="1"/>
  <c r="Q4778" i="1" s="1"/>
  <c r="P4776" i="1"/>
  <c r="Q4776" i="1" s="1"/>
  <c r="P4774" i="1"/>
  <c r="Q4774" i="1" s="1"/>
  <c r="P4772" i="1"/>
  <c r="Q4772" i="1" s="1"/>
  <c r="P4770" i="1"/>
  <c r="Q4770" i="1" s="1"/>
  <c r="P4768" i="1"/>
  <c r="Q4768" i="1" s="1"/>
  <c r="R4768" i="1" s="1"/>
  <c r="P4766" i="1"/>
  <c r="Q4766" i="1" s="1"/>
  <c r="R4766" i="1" s="1"/>
  <c r="P4764" i="1"/>
  <c r="Q4764" i="1" s="1"/>
  <c r="R4764" i="1" s="1"/>
  <c r="P4762" i="1"/>
  <c r="Q4762" i="1" s="1"/>
  <c r="R4762" i="1" s="1"/>
  <c r="P4760" i="1"/>
  <c r="Q4760" i="1" s="1"/>
  <c r="R4760" i="1" s="1"/>
  <c r="P4758" i="1"/>
  <c r="Q4758" i="1" s="1"/>
  <c r="R4758" i="1" s="1"/>
  <c r="P4756" i="1"/>
  <c r="Q4756" i="1" s="1"/>
  <c r="R4756" i="1" s="1"/>
  <c r="P4754" i="1"/>
  <c r="Q4754" i="1" s="1"/>
  <c r="R4754" i="1" s="1"/>
  <c r="P4752" i="1"/>
  <c r="Q4752" i="1" s="1"/>
  <c r="R4752" i="1" s="1"/>
  <c r="P4750" i="1"/>
  <c r="Q4750" i="1" s="1"/>
  <c r="R4750" i="1" s="1"/>
  <c r="P4748" i="1"/>
  <c r="Q4748" i="1" s="1"/>
  <c r="R4748" i="1" s="1"/>
  <c r="P4746" i="1"/>
  <c r="Q4746" i="1" s="1"/>
  <c r="P4744" i="1"/>
  <c r="Q4744" i="1" s="1"/>
  <c r="R4744" i="1" s="1"/>
  <c r="P4742" i="1"/>
  <c r="Q4742" i="1" s="1"/>
  <c r="P4740" i="1"/>
  <c r="Q4740" i="1" s="1"/>
  <c r="R4740" i="1" s="1"/>
  <c r="P4738" i="1"/>
  <c r="Q4738" i="1" s="1"/>
  <c r="P4734" i="1"/>
  <c r="Q4734" i="1" s="1"/>
  <c r="P4732" i="1"/>
  <c r="Q4732" i="1" s="1"/>
  <c r="P4730" i="1"/>
  <c r="Q4730" i="1" s="1"/>
  <c r="P4728" i="1"/>
  <c r="Q4728" i="1" s="1"/>
  <c r="P4726" i="1"/>
  <c r="Q4726" i="1" s="1"/>
  <c r="P4724" i="1"/>
  <c r="Q4724" i="1" s="1"/>
  <c r="P4720" i="1"/>
  <c r="Q4720" i="1" s="1"/>
  <c r="R4720" i="1" s="1"/>
  <c r="R4718" i="1" s="1"/>
  <c r="R4717" i="1" s="1"/>
  <c r="P4716" i="1"/>
  <c r="Q4716" i="1" s="1"/>
  <c r="P4714" i="1"/>
  <c r="Q4714" i="1" s="1"/>
  <c r="R4714" i="1" s="1"/>
  <c r="P4712" i="1"/>
  <c r="Q4712" i="1" s="1"/>
  <c r="P4710" i="1"/>
  <c r="Q4710" i="1" s="1"/>
  <c r="R4710" i="1" s="1"/>
  <c r="R4708" i="1" s="1"/>
  <c r="R4707" i="1" s="1"/>
  <c r="P4706" i="1"/>
  <c r="Q4706" i="1" s="1"/>
  <c r="R4706" i="1" s="1"/>
  <c r="P4704" i="1"/>
  <c r="Q4704" i="1" s="1"/>
  <c r="R4704" i="1" s="1"/>
  <c r="P4702" i="1"/>
  <c r="Q4702" i="1" s="1"/>
  <c r="P4700" i="1"/>
  <c r="Q4700" i="1" s="1"/>
  <c r="P4698" i="1"/>
  <c r="Q4698" i="1" s="1"/>
  <c r="R4698" i="1" s="1"/>
  <c r="P4696" i="1"/>
  <c r="Q4696" i="1" s="1"/>
  <c r="R4696" i="1" s="1"/>
  <c r="P4694" i="1"/>
  <c r="Q4694" i="1" s="1"/>
  <c r="P4692" i="1"/>
  <c r="Q4692" i="1" s="1"/>
  <c r="P4690" i="1"/>
  <c r="Q4690" i="1" s="1"/>
  <c r="P4688" i="1"/>
  <c r="Q4688" i="1" s="1"/>
  <c r="P4686" i="1"/>
  <c r="Q4686" i="1" s="1"/>
  <c r="R4686" i="1" s="1"/>
  <c r="P4684" i="1"/>
  <c r="Q4684" i="1" s="1"/>
  <c r="R4684" i="1" s="1"/>
  <c r="P4682" i="1"/>
  <c r="Q4682" i="1" s="1"/>
  <c r="R4682" i="1" s="1"/>
  <c r="P4680" i="1"/>
  <c r="Q4680" i="1" s="1"/>
  <c r="P4678" i="1"/>
  <c r="Q4678" i="1" s="1"/>
  <c r="P4676" i="1"/>
  <c r="Q4676" i="1" s="1"/>
  <c r="P4672" i="1"/>
  <c r="Q4672" i="1" s="1"/>
  <c r="R4672" i="1" s="1"/>
  <c r="P4670" i="1"/>
  <c r="Q4670" i="1" s="1"/>
  <c r="R4670" i="1" s="1"/>
  <c r="P4668" i="1"/>
  <c r="Q4668" i="1" s="1"/>
  <c r="R4668" i="1" s="1"/>
  <c r="P4666" i="1"/>
  <c r="Q4666" i="1" s="1"/>
  <c r="R4666" i="1" s="1"/>
  <c r="P4664" i="1"/>
  <c r="Q4664" i="1" s="1"/>
  <c r="R4664" i="1" s="1"/>
  <c r="P4662" i="1"/>
  <c r="Q4662" i="1" s="1"/>
  <c r="R4662" i="1" s="1"/>
  <c r="P4660" i="1"/>
  <c r="Q4660" i="1" s="1"/>
  <c r="R4660" i="1" s="1"/>
  <c r="P4658" i="1"/>
  <c r="Q4658" i="1" s="1"/>
  <c r="R4658" i="1" s="1"/>
  <c r="P4656" i="1"/>
  <c r="Q4656" i="1" s="1"/>
  <c r="R4656" i="1" s="1"/>
  <c r="P4654" i="1"/>
  <c r="Q4654" i="1" s="1"/>
  <c r="R4654" i="1" s="1"/>
  <c r="P4651" i="1"/>
  <c r="Q4651" i="1" s="1"/>
  <c r="P4649" i="1"/>
  <c r="Q4649" i="1" s="1"/>
  <c r="P4646" i="1"/>
  <c r="Q4646" i="1" s="1"/>
  <c r="P4644" i="1"/>
  <c r="Q4644" i="1" s="1"/>
  <c r="P4642" i="1"/>
  <c r="Q4642" i="1" s="1"/>
  <c r="P4640" i="1"/>
  <c r="Q4640" i="1" s="1"/>
  <c r="P4638" i="1"/>
  <c r="Q4638" i="1" s="1"/>
  <c r="P4636" i="1"/>
  <c r="Q4636" i="1" s="1"/>
  <c r="P4634" i="1"/>
  <c r="Q4634" i="1" s="1"/>
  <c r="P4630" i="1"/>
  <c r="Q4630" i="1" s="1"/>
  <c r="P4628" i="1"/>
  <c r="Q4628" i="1" s="1"/>
  <c r="P4626" i="1"/>
  <c r="Q4626" i="1" s="1"/>
  <c r="P4624" i="1"/>
  <c r="Q4624" i="1" s="1"/>
  <c r="P4622" i="1"/>
  <c r="Q4622" i="1" s="1"/>
  <c r="P4620" i="1"/>
  <c r="Q4620" i="1" s="1"/>
  <c r="P4618" i="1"/>
  <c r="Q4618" i="1" s="1"/>
  <c r="P4615" i="1"/>
  <c r="Q4615" i="1" s="1"/>
  <c r="R4615" i="1" s="1"/>
  <c r="R4578" i="1" s="1"/>
  <c r="P4612" i="1"/>
  <c r="Q4612" i="1" s="1"/>
  <c r="P4610" i="1"/>
  <c r="Q4610" i="1" s="1"/>
  <c r="P4608" i="1"/>
  <c r="Q4608" i="1" s="1"/>
  <c r="P4606" i="1"/>
  <c r="Q4606" i="1" s="1"/>
  <c r="P4604" i="1"/>
  <c r="Q4604" i="1" s="1"/>
  <c r="P4602" i="1"/>
  <c r="Q4602" i="1" s="1"/>
  <c r="P4600" i="1"/>
  <c r="Q4600" i="1" s="1"/>
  <c r="P4598" i="1"/>
  <c r="Q4598" i="1" s="1"/>
  <c r="P4596" i="1"/>
  <c r="Q4596" i="1" s="1"/>
  <c r="P4594" i="1"/>
  <c r="Q4594" i="1" s="1"/>
  <c r="P4592" i="1"/>
  <c r="Q4592" i="1" s="1"/>
  <c r="P4590" i="1"/>
  <c r="Q4590" i="1" s="1"/>
  <c r="P4588" i="1"/>
  <c r="Q4588" i="1" s="1"/>
  <c r="P4586" i="1"/>
  <c r="Q4586" i="1" s="1"/>
  <c r="P4584" i="1"/>
  <c r="Q4584" i="1" s="1"/>
  <c r="P4582" i="1"/>
  <c r="Q4582" i="1" s="1"/>
  <c r="P4580" i="1"/>
  <c r="Q4580" i="1" s="1"/>
  <c r="P4576" i="1"/>
  <c r="Q4576" i="1" s="1"/>
  <c r="R4576" i="1" s="1"/>
  <c r="R4574" i="1" s="1"/>
  <c r="P4573" i="1"/>
  <c r="Q4573" i="1" s="1"/>
  <c r="P4571" i="1"/>
  <c r="Q4571" i="1" s="1"/>
  <c r="P4569" i="1"/>
  <c r="Q4569" i="1" s="1"/>
  <c r="P4566" i="1"/>
  <c r="Q4566" i="1" s="1"/>
  <c r="R4566" i="1" s="1"/>
  <c r="P4564" i="1"/>
  <c r="Q4564" i="1" s="1"/>
  <c r="R4564" i="1" s="1"/>
  <c r="P4561" i="1"/>
  <c r="Q4561" i="1" s="1"/>
  <c r="R4561" i="1" s="1"/>
  <c r="P4559" i="1"/>
  <c r="Q4559" i="1" s="1"/>
  <c r="R4559" i="1" s="1"/>
  <c r="P4557" i="1"/>
  <c r="Q4557" i="1" s="1"/>
  <c r="P4555" i="1"/>
  <c r="Q4555" i="1" s="1"/>
  <c r="P4552" i="1"/>
  <c r="Q4552" i="1" s="1"/>
  <c r="P4550" i="1"/>
  <c r="Q4550" i="1" s="1"/>
  <c r="P4548" i="1"/>
  <c r="Q4548" i="1" s="1"/>
  <c r="P4544" i="1"/>
  <c r="Q4544" i="1" s="1"/>
  <c r="R4544" i="1" s="1"/>
  <c r="P4541" i="1"/>
  <c r="Q4541" i="1" s="1"/>
  <c r="R4541" i="1" s="1"/>
  <c r="P4539" i="1"/>
  <c r="Q4539" i="1" s="1"/>
  <c r="P4537" i="1"/>
  <c r="Q4537" i="1" s="1"/>
  <c r="R4537" i="1" s="1"/>
  <c r="P4534" i="1"/>
  <c r="Q4534" i="1" s="1"/>
  <c r="R4534" i="1" s="1"/>
  <c r="P4532" i="1"/>
  <c r="Q4532" i="1" s="1"/>
  <c r="P4530" i="1"/>
  <c r="Q4530" i="1" s="1"/>
  <c r="R4530" i="1" s="1"/>
  <c r="P4526" i="1"/>
  <c r="Q4526" i="1" s="1"/>
  <c r="P4524" i="1"/>
  <c r="Q4524" i="1" s="1"/>
  <c r="P4521" i="1"/>
  <c r="Q4521" i="1" s="1"/>
  <c r="P4519" i="1"/>
  <c r="Q4519" i="1" s="1"/>
  <c r="R4519" i="1" s="1"/>
  <c r="P4517" i="1"/>
  <c r="Q4517" i="1" s="1"/>
  <c r="P4515" i="1"/>
  <c r="Q4515" i="1" s="1"/>
  <c r="P4513" i="1"/>
  <c r="Q4513" i="1" s="1"/>
  <c r="R4513" i="1" s="1"/>
  <c r="P4511" i="1"/>
  <c r="Q4511" i="1" s="1"/>
  <c r="R4511" i="1" s="1"/>
  <c r="P4509" i="1"/>
  <c r="Q4509" i="1" s="1"/>
  <c r="P4506" i="1"/>
  <c r="Q4506" i="1" s="1"/>
  <c r="P4503" i="1"/>
  <c r="Q4503" i="1" s="1"/>
  <c r="P4501" i="1"/>
  <c r="Q4501" i="1" s="1"/>
  <c r="P4499" i="1"/>
  <c r="Q4499" i="1" s="1"/>
  <c r="P4497" i="1"/>
  <c r="Q4497" i="1" s="1"/>
  <c r="P4495" i="1"/>
  <c r="Q4495" i="1" s="1"/>
  <c r="P4492" i="1"/>
  <c r="Q4492" i="1" s="1"/>
  <c r="P4489" i="1"/>
  <c r="Q4489" i="1" s="1"/>
  <c r="P4486" i="1"/>
  <c r="Q4486" i="1" s="1"/>
  <c r="P4483" i="1"/>
  <c r="Q4483" i="1" s="1"/>
  <c r="P4480" i="1"/>
  <c r="Q4480" i="1" s="1"/>
  <c r="P4478" i="1"/>
  <c r="Q4478" i="1" s="1"/>
  <c r="P4476" i="1"/>
  <c r="Q4476" i="1" s="1"/>
  <c r="P4473" i="1"/>
  <c r="Q4473" i="1" s="1"/>
  <c r="P4471" i="1"/>
  <c r="Q4471" i="1" s="1"/>
  <c r="P4468" i="1"/>
  <c r="Q4468" i="1" s="1"/>
  <c r="P4466" i="1"/>
  <c r="Q4466" i="1" s="1"/>
  <c r="P4464" i="1"/>
  <c r="Q4464" i="1" s="1"/>
  <c r="P4462" i="1"/>
  <c r="Q4462" i="1" s="1"/>
  <c r="P4460" i="1"/>
  <c r="Q4460" i="1" s="1"/>
  <c r="P4457" i="1"/>
  <c r="Q4457" i="1" s="1"/>
  <c r="P4455" i="1"/>
  <c r="Q4455" i="1" s="1"/>
  <c r="P4451" i="1"/>
  <c r="Q4451" i="1" s="1"/>
  <c r="R4451" i="1" s="1"/>
  <c r="P4449" i="1"/>
  <c r="Q4449" i="1" s="1"/>
  <c r="R4449" i="1" s="1"/>
  <c r="P4446" i="1"/>
  <c r="Q4446" i="1" s="1"/>
  <c r="R4446" i="1" s="1"/>
  <c r="P4444" i="1"/>
  <c r="Q4444" i="1" s="1"/>
  <c r="R4444" i="1" s="1"/>
  <c r="P4442" i="1"/>
  <c r="Q4442" i="1" s="1"/>
  <c r="R4442" i="1" s="1"/>
  <c r="P4440" i="1"/>
  <c r="Q4440" i="1" s="1"/>
  <c r="R4440" i="1" s="1"/>
  <c r="P4438" i="1"/>
  <c r="Q4438" i="1" s="1"/>
  <c r="R4438" i="1" s="1"/>
  <c r="P4435" i="1"/>
  <c r="Q4435" i="1" s="1"/>
  <c r="R4435" i="1" s="1"/>
  <c r="P6740" i="1"/>
  <c r="Q6740" i="1" s="1"/>
  <c r="P6738" i="1"/>
  <c r="Q6738" i="1" s="1"/>
  <c r="P6735" i="1"/>
  <c r="Q6735" i="1" s="1"/>
  <c r="P6733" i="1"/>
  <c r="Q6733" i="1" s="1"/>
  <c r="P6731" i="1"/>
  <c r="Q6731" i="1" s="1"/>
  <c r="P6728" i="1"/>
  <c r="Q6728" i="1" s="1"/>
  <c r="P6726" i="1"/>
  <c r="Q6726" i="1" s="1"/>
  <c r="P6724" i="1"/>
  <c r="Q6724" i="1" s="1"/>
  <c r="P6722" i="1"/>
  <c r="Q6722" i="1" s="1"/>
  <c r="P6720" i="1"/>
  <c r="Q6720" i="1" s="1"/>
  <c r="P6717" i="1"/>
  <c r="Q6717" i="1" s="1"/>
  <c r="P6715" i="1"/>
  <c r="Q6715" i="1" s="1"/>
  <c r="P6713" i="1"/>
  <c r="Q6713" i="1" s="1"/>
  <c r="P6711" i="1"/>
  <c r="Q6711" i="1" s="1"/>
  <c r="P6709" i="1"/>
  <c r="Q6709" i="1" s="1"/>
  <c r="P6705" i="1"/>
  <c r="Q6705" i="1" s="1"/>
  <c r="P6703" i="1"/>
  <c r="Q6703" i="1" s="1"/>
  <c r="P6701" i="1"/>
  <c r="Q6701" i="1" s="1"/>
  <c r="P6699" i="1"/>
  <c r="Q6699" i="1" s="1"/>
  <c r="P6696" i="1"/>
  <c r="Q6696" i="1" s="1"/>
  <c r="P6694" i="1"/>
  <c r="Q6694" i="1" s="1"/>
  <c r="R6694" i="1" s="1"/>
  <c r="R6621" i="1" s="1"/>
  <c r="R6620" i="1" s="1"/>
  <c r="P6692" i="1"/>
  <c r="Q6692" i="1" s="1"/>
  <c r="P6690" i="1"/>
  <c r="Q6690" i="1" s="1"/>
  <c r="P6688" i="1"/>
  <c r="Q6688" i="1" s="1"/>
  <c r="P6686" i="1"/>
  <c r="Q6686" i="1" s="1"/>
  <c r="P6684" i="1"/>
  <c r="Q6684" i="1" s="1"/>
  <c r="P6682" i="1"/>
  <c r="Q6682" i="1" s="1"/>
  <c r="P6680" i="1"/>
  <c r="Q6680" i="1" s="1"/>
  <c r="P6678" i="1"/>
  <c r="Q6678" i="1" s="1"/>
  <c r="P6676" i="1"/>
  <c r="Q6676" i="1" s="1"/>
  <c r="P6674" i="1"/>
  <c r="Q6674" i="1" s="1"/>
  <c r="P6672" i="1"/>
  <c r="Q6672" i="1" s="1"/>
  <c r="P6670" i="1"/>
  <c r="Q6670" i="1" s="1"/>
  <c r="P6668" i="1"/>
  <c r="Q6668" i="1" s="1"/>
  <c r="P6666" i="1"/>
  <c r="Q6666" i="1" s="1"/>
  <c r="P6663" i="1"/>
  <c r="Q6663" i="1" s="1"/>
  <c r="P6661" i="1"/>
  <c r="Q6661" i="1" s="1"/>
  <c r="P6659" i="1"/>
  <c r="Q6659" i="1" s="1"/>
  <c r="P6657" i="1"/>
  <c r="Q6657" i="1" s="1"/>
  <c r="P6654" i="1"/>
  <c r="Q6654" i="1" s="1"/>
  <c r="P6652" i="1"/>
  <c r="Q6652" i="1" s="1"/>
  <c r="P6650" i="1"/>
  <c r="Q6650" i="1" s="1"/>
  <c r="P6648" i="1"/>
  <c r="Q6648" i="1" s="1"/>
  <c r="P6646" i="1"/>
  <c r="Q6646" i="1" s="1"/>
  <c r="P6644" i="1"/>
  <c r="Q6644" i="1" s="1"/>
  <c r="P6642" i="1"/>
  <c r="Q6642" i="1" s="1"/>
  <c r="P6640" i="1"/>
  <c r="Q6640" i="1" s="1"/>
  <c r="P6638" i="1"/>
  <c r="Q6638" i="1" s="1"/>
  <c r="P6636" i="1"/>
  <c r="Q6636" i="1" s="1"/>
  <c r="P6633" i="1"/>
  <c r="Q6633" i="1" s="1"/>
  <c r="P6631" i="1"/>
  <c r="Q6631" i="1" s="1"/>
  <c r="P6629" i="1"/>
  <c r="Q6629" i="1" s="1"/>
  <c r="P6625" i="1"/>
  <c r="Q6625" i="1" s="1"/>
  <c r="P6623" i="1"/>
  <c r="Q6623" i="1" s="1"/>
  <c r="P6618" i="1"/>
  <c r="Q6618" i="1" s="1"/>
  <c r="P6616" i="1"/>
  <c r="Q6616" i="1" s="1"/>
  <c r="P6614" i="1"/>
  <c r="Q6614" i="1" s="1"/>
  <c r="P6612" i="1"/>
  <c r="Q6612" i="1" s="1"/>
  <c r="P6609" i="1"/>
  <c r="Q6609" i="1" s="1"/>
  <c r="P6607" i="1"/>
  <c r="Q6607" i="1" s="1"/>
  <c r="P6605" i="1"/>
  <c r="Q6605" i="1" s="1"/>
  <c r="P6603" i="1"/>
  <c r="Q6603" i="1" s="1"/>
  <c r="P6598" i="1"/>
  <c r="Q6598" i="1" s="1"/>
  <c r="P6596" i="1"/>
  <c r="Q6596" i="1" s="1"/>
  <c r="P6594" i="1"/>
  <c r="Q6594" i="1" s="1"/>
  <c r="P6592" i="1"/>
  <c r="Q6592" i="1" s="1"/>
  <c r="P6590" i="1"/>
  <c r="Q6590" i="1" s="1"/>
  <c r="P6586" i="1"/>
  <c r="Q6586" i="1" s="1"/>
  <c r="P6582" i="1"/>
  <c r="Q6582" i="1" s="1"/>
  <c r="P6580" i="1"/>
  <c r="Q6580" i="1" s="1"/>
  <c r="P6578" i="1"/>
  <c r="Q6578" i="1" s="1"/>
  <c r="P6576" i="1"/>
  <c r="Q6576" i="1" s="1"/>
  <c r="P6574" i="1"/>
  <c r="Q6574" i="1" s="1"/>
  <c r="P6572" i="1"/>
  <c r="Q6572" i="1" s="1"/>
  <c r="P6568" i="1"/>
  <c r="Q6568" i="1" s="1"/>
  <c r="P6566" i="1"/>
  <c r="Q6566" i="1" s="1"/>
  <c r="P6564" i="1"/>
  <c r="Q6564" i="1" s="1"/>
  <c r="P6562" i="1"/>
  <c r="Q6562" i="1" s="1"/>
  <c r="P6560" i="1"/>
  <c r="Q6560" i="1" s="1"/>
  <c r="P6558" i="1"/>
  <c r="Q6558" i="1" s="1"/>
  <c r="P6554" i="1"/>
  <c r="Q6554" i="1" s="1"/>
  <c r="P6552" i="1"/>
  <c r="Q6552" i="1" s="1"/>
  <c r="P6550" i="1"/>
  <c r="Q6550" i="1" s="1"/>
  <c r="P6548" i="1"/>
  <c r="Q6548" i="1" s="1"/>
  <c r="P6546" i="1"/>
  <c r="Q6546" i="1" s="1"/>
  <c r="P6544" i="1"/>
  <c r="Q6544" i="1" s="1"/>
  <c r="P6540" i="1"/>
  <c r="Q6540" i="1" s="1"/>
  <c r="P6538" i="1"/>
  <c r="Q6538" i="1" s="1"/>
  <c r="P6536" i="1"/>
  <c r="Q6536" i="1" s="1"/>
  <c r="P6534" i="1"/>
  <c r="Q6534" i="1" s="1"/>
  <c r="P6530" i="1"/>
  <c r="Q6530" i="1" s="1"/>
  <c r="P6526" i="1"/>
  <c r="Q6526" i="1" s="1"/>
  <c r="P6524" i="1"/>
  <c r="Q6524" i="1" s="1"/>
  <c r="P6522" i="1"/>
  <c r="Q6522" i="1" s="1"/>
  <c r="P6520" i="1"/>
  <c r="Q6520" i="1" s="1"/>
  <c r="P6518" i="1"/>
  <c r="Q6518" i="1" s="1"/>
  <c r="P6516" i="1"/>
  <c r="Q6516" i="1" s="1"/>
  <c r="P6512" i="1"/>
  <c r="Q6512" i="1" s="1"/>
  <c r="P6510" i="1"/>
  <c r="Q6510" i="1" s="1"/>
  <c r="P6508" i="1"/>
  <c r="Q6508" i="1" s="1"/>
  <c r="P6506" i="1"/>
  <c r="Q6506" i="1" s="1"/>
  <c r="P6504" i="1"/>
  <c r="Q6504" i="1" s="1"/>
  <c r="P6502" i="1"/>
  <c r="Q6502" i="1" s="1"/>
  <c r="P6499" i="1"/>
  <c r="Q6499" i="1" s="1"/>
  <c r="P6497" i="1"/>
  <c r="Q6497" i="1" s="1"/>
  <c r="P6495" i="1"/>
  <c r="Q6495" i="1" s="1"/>
  <c r="P6493" i="1"/>
  <c r="Q6493" i="1" s="1"/>
  <c r="P6491" i="1"/>
  <c r="Q6491" i="1" s="1"/>
  <c r="P6489" i="1"/>
  <c r="Q6489" i="1" s="1"/>
  <c r="P6486" i="1"/>
  <c r="Q6486" i="1" s="1"/>
  <c r="P6484" i="1"/>
  <c r="Q6484" i="1" s="1"/>
  <c r="P6482" i="1"/>
  <c r="Q6482" i="1" s="1"/>
  <c r="P6480" i="1"/>
  <c r="Q6480" i="1" s="1"/>
  <c r="P6478" i="1"/>
  <c r="Q6478" i="1" s="1"/>
  <c r="P6476" i="1"/>
  <c r="Q6476" i="1" s="1"/>
  <c r="P6474" i="1"/>
  <c r="Q6474" i="1" s="1"/>
  <c r="P6470" i="1"/>
  <c r="Q6470" i="1" s="1"/>
  <c r="P6468" i="1"/>
  <c r="Q6468" i="1" s="1"/>
  <c r="P6466" i="1"/>
  <c r="Q6466" i="1" s="1"/>
  <c r="P6464" i="1"/>
  <c r="Q6464" i="1" s="1"/>
  <c r="P6462" i="1"/>
  <c r="Q6462" i="1" s="1"/>
  <c r="P6460" i="1"/>
  <c r="Q6460" i="1" s="1"/>
  <c r="P6457" i="1"/>
  <c r="Q6457" i="1" s="1"/>
  <c r="P6455" i="1"/>
  <c r="Q6455" i="1" s="1"/>
  <c r="P6453" i="1"/>
  <c r="Q6453" i="1" s="1"/>
  <c r="P6451" i="1"/>
  <c r="Q6451" i="1" s="1"/>
  <c r="P6449" i="1"/>
  <c r="Q6449" i="1" s="1"/>
  <c r="P6447" i="1"/>
  <c r="Q6447" i="1" s="1"/>
  <c r="P6443" i="1"/>
  <c r="Q6443" i="1" s="1"/>
  <c r="P6441" i="1"/>
  <c r="Q6441" i="1" s="1"/>
  <c r="P6439" i="1"/>
  <c r="Q6439" i="1" s="1"/>
  <c r="P6437" i="1"/>
  <c r="Q6437" i="1" s="1"/>
  <c r="P6435" i="1"/>
  <c r="Q6435" i="1" s="1"/>
  <c r="P6433" i="1"/>
  <c r="Q6433" i="1" s="1"/>
  <c r="P6430" i="1"/>
  <c r="Q6430" i="1" s="1"/>
  <c r="P6428" i="1"/>
  <c r="Q6428" i="1" s="1"/>
  <c r="P6426" i="1"/>
  <c r="Q6426" i="1" s="1"/>
  <c r="P6424" i="1"/>
  <c r="Q6424" i="1" s="1"/>
  <c r="P6422" i="1"/>
  <c r="Q6422" i="1" s="1"/>
  <c r="P6420" i="1"/>
  <c r="Q6420" i="1" s="1"/>
  <c r="P6418" i="1"/>
  <c r="Q6418" i="1" s="1"/>
  <c r="P6415" i="1"/>
  <c r="Q6415" i="1" s="1"/>
  <c r="P6413" i="1"/>
  <c r="Q6413" i="1" s="1"/>
  <c r="P6411" i="1"/>
  <c r="Q6411" i="1" s="1"/>
  <c r="P6409" i="1"/>
  <c r="Q6409" i="1" s="1"/>
  <c r="P6407" i="1"/>
  <c r="Q6407" i="1" s="1"/>
  <c r="P6405" i="1"/>
  <c r="Q6405" i="1" s="1"/>
  <c r="P6403" i="1"/>
  <c r="Q6403" i="1" s="1"/>
  <c r="P6401" i="1"/>
  <c r="Q6401" i="1" s="1"/>
  <c r="P6398" i="1"/>
  <c r="Q6398" i="1" s="1"/>
  <c r="P6396" i="1"/>
  <c r="Q6396" i="1" s="1"/>
  <c r="P6394" i="1"/>
  <c r="Q6394" i="1" s="1"/>
  <c r="P6392" i="1"/>
  <c r="Q6392" i="1" s="1"/>
  <c r="P6390" i="1"/>
  <c r="Q6390" i="1" s="1"/>
  <c r="P6388" i="1"/>
  <c r="Q6388" i="1" s="1"/>
  <c r="P6385" i="1"/>
  <c r="Q6385" i="1" s="1"/>
  <c r="P6383" i="1"/>
  <c r="Q6383" i="1" s="1"/>
  <c r="P6381" i="1"/>
  <c r="Q6381" i="1" s="1"/>
  <c r="P6379" i="1"/>
  <c r="Q6379" i="1" s="1"/>
  <c r="P6377" i="1"/>
  <c r="Q6377" i="1" s="1"/>
  <c r="P6375" i="1"/>
  <c r="Q6375" i="1" s="1"/>
  <c r="P6371" i="1"/>
  <c r="Q6371" i="1" s="1"/>
  <c r="P6369" i="1"/>
  <c r="Q6369" i="1" s="1"/>
  <c r="P6367" i="1"/>
  <c r="Q6367" i="1" s="1"/>
  <c r="P6365" i="1"/>
  <c r="Q6365" i="1" s="1"/>
  <c r="P6363" i="1"/>
  <c r="Q6363" i="1" s="1"/>
  <c r="P6361" i="1"/>
  <c r="Q6361" i="1" s="1"/>
  <c r="P6358" i="1"/>
  <c r="Q6358" i="1" s="1"/>
  <c r="P6356" i="1"/>
  <c r="Q6356" i="1" s="1"/>
  <c r="P6354" i="1"/>
  <c r="Q6354" i="1" s="1"/>
  <c r="P6352" i="1"/>
  <c r="Q6352" i="1" s="1"/>
  <c r="P6350" i="1"/>
  <c r="Q6350" i="1" s="1"/>
  <c r="P6348" i="1"/>
  <c r="Q6348" i="1" s="1"/>
  <c r="P6345" i="1"/>
  <c r="Q6345" i="1" s="1"/>
  <c r="P6343" i="1"/>
  <c r="Q6343" i="1" s="1"/>
  <c r="P6341" i="1"/>
  <c r="Q6341" i="1" s="1"/>
  <c r="P6339" i="1"/>
  <c r="Q6339" i="1" s="1"/>
  <c r="P6337" i="1"/>
  <c r="Q6337" i="1" s="1"/>
  <c r="P6335" i="1"/>
  <c r="Q6335" i="1" s="1"/>
  <c r="P6333" i="1"/>
  <c r="Q6333" i="1" s="1"/>
  <c r="P6330" i="1"/>
  <c r="Q6330" i="1" s="1"/>
  <c r="P6328" i="1"/>
  <c r="Q6328" i="1" s="1"/>
  <c r="P6326" i="1"/>
  <c r="Q6326" i="1" s="1"/>
  <c r="P6324" i="1"/>
  <c r="Q6324" i="1" s="1"/>
  <c r="P6322" i="1"/>
  <c r="Q6322" i="1" s="1"/>
  <c r="P6320" i="1"/>
  <c r="Q6320" i="1" s="1"/>
  <c r="P6317" i="1"/>
  <c r="Q6317" i="1" s="1"/>
  <c r="P6315" i="1"/>
  <c r="Q6315" i="1" s="1"/>
  <c r="P6313" i="1"/>
  <c r="Q6313" i="1" s="1"/>
  <c r="P6311" i="1"/>
  <c r="Q6311" i="1" s="1"/>
  <c r="P6309" i="1"/>
  <c r="Q6309" i="1" s="1"/>
  <c r="P6307" i="1"/>
  <c r="Q6307" i="1" s="1"/>
  <c r="P6304" i="1"/>
  <c r="Q6304" i="1" s="1"/>
  <c r="P6302" i="1"/>
  <c r="Q6302" i="1" s="1"/>
  <c r="P6300" i="1"/>
  <c r="Q6300" i="1" s="1"/>
  <c r="P6298" i="1"/>
  <c r="Q6298" i="1" s="1"/>
  <c r="P6296" i="1"/>
  <c r="Q6296" i="1" s="1"/>
  <c r="P6292" i="1"/>
  <c r="Q6292" i="1" s="1"/>
  <c r="P6289" i="1"/>
  <c r="Q6289" i="1" s="1"/>
  <c r="P6287" i="1"/>
  <c r="Q6287" i="1" s="1"/>
  <c r="P6285" i="1"/>
  <c r="Q6285" i="1" s="1"/>
  <c r="P6283" i="1"/>
  <c r="Q6283" i="1" s="1"/>
  <c r="P6281" i="1"/>
  <c r="Q6281" i="1" s="1"/>
  <c r="P6279" i="1"/>
  <c r="Q6279" i="1" s="1"/>
  <c r="P6276" i="1"/>
  <c r="Q6276" i="1" s="1"/>
  <c r="P6274" i="1"/>
  <c r="Q6274" i="1" s="1"/>
  <c r="P6272" i="1"/>
  <c r="Q6272" i="1" s="1"/>
  <c r="P6270" i="1"/>
  <c r="Q6270" i="1" s="1"/>
  <c r="P6268" i="1"/>
  <c r="Q6268" i="1" s="1"/>
  <c r="P6266" i="1"/>
  <c r="Q6266" i="1" s="1"/>
  <c r="P6263" i="1"/>
  <c r="Q6263" i="1" s="1"/>
  <c r="P6261" i="1"/>
  <c r="Q6261" i="1" s="1"/>
  <c r="P6259" i="1"/>
  <c r="Q6259" i="1" s="1"/>
  <c r="P6257" i="1"/>
  <c r="Q6257" i="1" s="1"/>
  <c r="P6255" i="1"/>
  <c r="Q6255" i="1" s="1"/>
  <c r="P6253" i="1"/>
  <c r="Q6253" i="1" s="1"/>
  <c r="P6250" i="1"/>
  <c r="Q6250" i="1" s="1"/>
  <c r="P6248" i="1"/>
  <c r="Q6248" i="1" s="1"/>
  <c r="P6246" i="1"/>
  <c r="Q6246" i="1" s="1"/>
  <c r="P6244" i="1"/>
  <c r="Q6244" i="1" s="1"/>
  <c r="P6242" i="1"/>
  <c r="Q6242" i="1" s="1"/>
  <c r="P6240" i="1"/>
  <c r="Q6240" i="1" s="1"/>
  <c r="P6238" i="1"/>
  <c r="Q6238" i="1" s="1"/>
  <c r="P6236" i="1"/>
  <c r="Q6236" i="1" s="1"/>
  <c r="P6233" i="1"/>
  <c r="Q6233" i="1" s="1"/>
  <c r="P6231" i="1"/>
  <c r="Q6231" i="1" s="1"/>
  <c r="P6229" i="1"/>
  <c r="Q6229" i="1" s="1"/>
  <c r="P6227" i="1"/>
  <c r="Q6227" i="1" s="1"/>
  <c r="P6225" i="1"/>
  <c r="Q6225" i="1" s="1"/>
  <c r="P6223" i="1"/>
  <c r="Q6223" i="1" s="1"/>
  <c r="P6219" i="1"/>
  <c r="Q6219" i="1" s="1"/>
  <c r="P6217" i="1"/>
  <c r="Q6217" i="1" s="1"/>
  <c r="P6215" i="1"/>
  <c r="Q6215" i="1" s="1"/>
  <c r="P6213" i="1"/>
  <c r="Q6213" i="1" s="1"/>
  <c r="P6209" i="1"/>
  <c r="Q6209" i="1" s="1"/>
  <c r="P6205" i="1"/>
  <c r="Q6205" i="1" s="1"/>
  <c r="P6203" i="1"/>
  <c r="Q6203" i="1" s="1"/>
  <c r="P6201" i="1"/>
  <c r="Q6201" i="1" s="1"/>
  <c r="P6199" i="1"/>
  <c r="Q6199" i="1" s="1"/>
  <c r="P6197" i="1"/>
  <c r="Q6197" i="1" s="1"/>
  <c r="P6195" i="1"/>
  <c r="Q6195" i="1" s="1"/>
  <c r="P6193" i="1"/>
  <c r="Q6193" i="1" s="1"/>
  <c r="P6189" i="1"/>
  <c r="Q6189" i="1" s="1"/>
  <c r="P6187" i="1"/>
  <c r="Q6187" i="1" s="1"/>
  <c r="P6185" i="1"/>
  <c r="Q6185" i="1" s="1"/>
  <c r="P6183" i="1"/>
  <c r="Q6183" i="1" s="1"/>
  <c r="P6181" i="1"/>
  <c r="Q6181" i="1" s="1"/>
  <c r="P6179" i="1"/>
  <c r="Q6179" i="1" s="1"/>
  <c r="P6177" i="1"/>
  <c r="Q6177" i="1" s="1"/>
  <c r="Q6175" i="1"/>
  <c r="P6173" i="1"/>
  <c r="Q6173" i="1" s="1"/>
  <c r="P6168" i="1"/>
  <c r="Q6168" i="1" s="1"/>
  <c r="P6166" i="1"/>
  <c r="Q6166" i="1" s="1"/>
  <c r="P6164" i="1"/>
  <c r="Q6164" i="1" s="1"/>
  <c r="P6162" i="1"/>
  <c r="Q6162" i="1" s="1"/>
  <c r="P6160" i="1"/>
  <c r="Q6160" i="1" s="1"/>
  <c r="P6158" i="1"/>
  <c r="Q6158" i="1" s="1"/>
  <c r="P6156" i="1"/>
  <c r="Q6156" i="1" s="1"/>
  <c r="P6154" i="1"/>
  <c r="Q6154" i="1" s="1"/>
  <c r="P6152" i="1"/>
  <c r="Q6152" i="1" s="1"/>
  <c r="P6150" i="1"/>
  <c r="Q6150" i="1" s="1"/>
  <c r="P6148" i="1"/>
  <c r="Q6148" i="1" s="1"/>
  <c r="P6146" i="1"/>
  <c r="Q6146" i="1" s="1"/>
  <c r="P6143" i="1"/>
  <c r="Q6143" i="1" s="1"/>
  <c r="P6141" i="1"/>
  <c r="Q6141" i="1" s="1"/>
  <c r="P6138" i="1"/>
  <c r="Q6138" i="1" s="1"/>
  <c r="P6136" i="1"/>
  <c r="Q6136" i="1" s="1"/>
  <c r="P6134" i="1"/>
  <c r="Q6134" i="1" s="1"/>
  <c r="P6132" i="1"/>
  <c r="Q6132" i="1" s="1"/>
  <c r="P6130" i="1"/>
  <c r="Q6130" i="1" s="1"/>
  <c r="P6128" i="1"/>
  <c r="Q6128" i="1" s="1"/>
  <c r="P6125" i="1"/>
  <c r="Q6125" i="1" s="1"/>
  <c r="P6123" i="1"/>
  <c r="Q6123" i="1" s="1"/>
  <c r="P6121" i="1"/>
  <c r="Q6121" i="1" s="1"/>
  <c r="P6119" i="1"/>
  <c r="Q6119" i="1" s="1"/>
  <c r="P6117" i="1"/>
  <c r="Q6117" i="1" s="1"/>
  <c r="P6114" i="1"/>
  <c r="Q6114" i="1" s="1"/>
  <c r="P6112" i="1"/>
  <c r="Q6112" i="1" s="1"/>
  <c r="P6110" i="1"/>
  <c r="Q6110" i="1" s="1"/>
  <c r="P6108" i="1"/>
  <c r="Q6108" i="1" s="1"/>
  <c r="P6105" i="1"/>
  <c r="Q6105" i="1" s="1"/>
  <c r="P6103" i="1"/>
  <c r="Q6103" i="1" s="1"/>
  <c r="P6101" i="1"/>
  <c r="Q6101" i="1" s="1"/>
  <c r="P6099" i="1"/>
  <c r="Q6099" i="1" s="1"/>
  <c r="P6097" i="1"/>
  <c r="Q6097" i="1" s="1"/>
  <c r="P6093" i="1"/>
  <c r="Q6093" i="1" s="1"/>
  <c r="P6091" i="1"/>
  <c r="Q6091" i="1" s="1"/>
  <c r="P6089" i="1"/>
  <c r="Q6089" i="1" s="1"/>
  <c r="P6087" i="1"/>
  <c r="Q6087" i="1" s="1"/>
  <c r="P6085" i="1"/>
  <c r="Q6085" i="1" s="1"/>
  <c r="P6083" i="1"/>
  <c r="Q6083" i="1" s="1"/>
  <c r="P6081" i="1"/>
  <c r="Q6081" i="1" s="1"/>
  <c r="P6079" i="1"/>
  <c r="Q6079" i="1" s="1"/>
  <c r="P6077" i="1"/>
  <c r="Q6077" i="1" s="1"/>
  <c r="P6075" i="1"/>
  <c r="Q6075" i="1" s="1"/>
  <c r="P6073" i="1"/>
  <c r="Q6073" i="1" s="1"/>
  <c r="P6070" i="1"/>
  <c r="Q6070" i="1" s="1"/>
  <c r="P6068" i="1"/>
  <c r="Q6068" i="1" s="1"/>
  <c r="P6066" i="1"/>
  <c r="Q6066" i="1" s="1"/>
  <c r="P6063" i="1"/>
  <c r="Q6063" i="1" s="1"/>
  <c r="P6061" i="1"/>
  <c r="Q6061" i="1" s="1"/>
  <c r="P6059" i="1"/>
  <c r="Q6059" i="1" s="1"/>
  <c r="P6057" i="1"/>
  <c r="Q6057" i="1" s="1"/>
  <c r="P6054" i="1"/>
  <c r="Q6054" i="1" s="1"/>
  <c r="P6052" i="1"/>
  <c r="Q6052" i="1" s="1"/>
  <c r="P6050" i="1"/>
  <c r="Q6050" i="1" s="1"/>
  <c r="P6048" i="1"/>
  <c r="Q6048" i="1" s="1"/>
  <c r="P6045" i="1"/>
  <c r="Q6045" i="1" s="1"/>
  <c r="P6043" i="1"/>
  <c r="Q6043" i="1" s="1"/>
  <c r="P6041" i="1"/>
  <c r="Q6041" i="1" s="1"/>
  <c r="P6039" i="1"/>
  <c r="Q6039" i="1" s="1"/>
  <c r="P6037" i="1"/>
  <c r="Q6037" i="1" s="1"/>
  <c r="P6032" i="1"/>
  <c r="Q6032" i="1" s="1"/>
  <c r="P6030" i="1"/>
  <c r="Q6030" i="1" s="1"/>
  <c r="P6028" i="1"/>
  <c r="Q6028" i="1" s="1"/>
  <c r="P6026" i="1"/>
  <c r="Q6026" i="1" s="1"/>
  <c r="P6024" i="1"/>
  <c r="Q6024" i="1" s="1"/>
  <c r="P6022" i="1"/>
  <c r="Q6022" i="1" s="1"/>
  <c r="P6020" i="1"/>
  <c r="Q6020" i="1" s="1"/>
  <c r="P6018" i="1"/>
  <c r="Q6018" i="1" s="1"/>
  <c r="P6016" i="1"/>
  <c r="Q6016" i="1" s="1"/>
  <c r="P6014" i="1"/>
  <c r="Q6014" i="1" s="1"/>
  <c r="P6012" i="1"/>
  <c r="Q6012" i="1" s="1"/>
  <c r="P6010" i="1"/>
  <c r="Q6010" i="1" s="1"/>
  <c r="P6008" i="1"/>
  <c r="Q6008" i="1" s="1"/>
  <c r="P6006" i="1"/>
  <c r="Q6006" i="1" s="1"/>
  <c r="P6004" i="1"/>
  <c r="Q6004" i="1" s="1"/>
  <c r="P6002" i="1"/>
  <c r="Q6002" i="1" s="1"/>
  <c r="P6000" i="1"/>
  <c r="Q6000" i="1" s="1"/>
  <c r="P5998" i="1"/>
  <c r="Q5998" i="1" s="1"/>
  <c r="P5996" i="1"/>
  <c r="Q5996" i="1" s="1"/>
  <c r="P5994" i="1"/>
  <c r="Q5994" i="1" s="1"/>
  <c r="P5992" i="1"/>
  <c r="Q5992" i="1" s="1"/>
  <c r="P5990" i="1"/>
  <c r="Q5990" i="1" s="1"/>
  <c r="P5988" i="1"/>
  <c r="Q5988" i="1" s="1"/>
  <c r="P5986" i="1"/>
  <c r="Q5986" i="1" s="1"/>
  <c r="P5983" i="1"/>
  <c r="Q5983" i="1" s="1"/>
  <c r="P5981" i="1"/>
  <c r="Q5981" i="1" s="1"/>
  <c r="P5979" i="1"/>
  <c r="Q5979" i="1" s="1"/>
  <c r="P5977" i="1"/>
  <c r="Q5977" i="1" s="1"/>
  <c r="P5975" i="1"/>
  <c r="Q5975" i="1" s="1"/>
  <c r="P5973" i="1"/>
  <c r="Q5973" i="1" s="1"/>
  <c r="P5970" i="1"/>
  <c r="Q5970" i="1" s="1"/>
  <c r="P5968" i="1"/>
  <c r="Q5968" i="1" s="1"/>
  <c r="P5966" i="1"/>
  <c r="Q5966" i="1" s="1"/>
  <c r="P5964" i="1"/>
  <c r="Q5964" i="1" s="1"/>
  <c r="P5962" i="1"/>
  <c r="Q5962" i="1" s="1"/>
  <c r="P5960" i="1"/>
  <c r="Q5960" i="1" s="1"/>
  <c r="P5958" i="1"/>
  <c r="Q5958" i="1" s="1"/>
  <c r="P5956" i="1"/>
  <c r="Q5956" i="1" s="1"/>
  <c r="P5954" i="1"/>
  <c r="Q5954" i="1" s="1"/>
  <c r="P5952" i="1"/>
  <c r="Q5952" i="1" s="1"/>
  <c r="P5950" i="1"/>
  <c r="Q5950" i="1" s="1"/>
  <c r="P5947" i="1"/>
  <c r="Q5947" i="1" s="1"/>
  <c r="P5945" i="1"/>
  <c r="Q5945" i="1" s="1"/>
  <c r="P5943" i="1"/>
  <c r="Q5943" i="1" s="1"/>
  <c r="P5941" i="1"/>
  <c r="Q5941" i="1" s="1"/>
  <c r="P5939" i="1"/>
  <c r="Q5939" i="1" s="1"/>
  <c r="P5937" i="1"/>
  <c r="Q5937" i="1" s="1"/>
  <c r="P5935" i="1"/>
  <c r="Q5935" i="1" s="1"/>
  <c r="P5933" i="1"/>
  <c r="Q5933" i="1" s="1"/>
  <c r="P5931" i="1"/>
  <c r="Q5931" i="1" s="1"/>
  <c r="P5929" i="1"/>
  <c r="Q5929" i="1" s="1"/>
  <c r="P5927" i="1"/>
  <c r="Q5927" i="1" s="1"/>
  <c r="P5924" i="1"/>
  <c r="Q5924" i="1" s="1"/>
  <c r="P5922" i="1"/>
  <c r="Q5922" i="1" s="1"/>
  <c r="P5920" i="1"/>
  <c r="Q5920" i="1" s="1"/>
  <c r="P5918" i="1"/>
  <c r="Q5918" i="1" s="1"/>
  <c r="P5916" i="1"/>
  <c r="Q5916" i="1" s="1"/>
  <c r="P5913" i="1"/>
  <c r="Q5913" i="1" s="1"/>
  <c r="P5911" i="1"/>
  <c r="Q5911" i="1" s="1"/>
  <c r="P5909" i="1"/>
  <c r="Q5909" i="1" s="1"/>
  <c r="P5906" i="1"/>
  <c r="Q5906" i="1" s="1"/>
  <c r="P5904" i="1"/>
  <c r="Q5904" i="1" s="1"/>
  <c r="P5902" i="1"/>
  <c r="Q5902" i="1" s="1"/>
  <c r="P5900" i="1"/>
  <c r="Q5900" i="1" s="1"/>
  <c r="P5898" i="1"/>
  <c r="Q5898" i="1" s="1"/>
  <c r="P5895" i="1"/>
  <c r="Q5895" i="1" s="1"/>
  <c r="P5893" i="1"/>
  <c r="Q5893" i="1" s="1"/>
  <c r="P5891" i="1"/>
  <c r="Q5891" i="1" s="1"/>
  <c r="P5889" i="1"/>
  <c r="Q5889" i="1" s="1"/>
  <c r="P5887" i="1"/>
  <c r="Q5887" i="1" s="1"/>
  <c r="P5885" i="1"/>
  <c r="Q5885" i="1" s="1"/>
  <c r="P5883" i="1"/>
  <c r="Q5883" i="1" s="1"/>
  <c r="P5881" i="1"/>
  <c r="Q5881" i="1" s="1"/>
  <c r="P5878" i="1"/>
  <c r="Q5878" i="1" s="1"/>
  <c r="P5876" i="1"/>
  <c r="Q5876" i="1" s="1"/>
  <c r="P5874" i="1"/>
  <c r="Q5874" i="1" s="1"/>
  <c r="P5872" i="1"/>
  <c r="Q5872" i="1" s="1"/>
  <c r="P5870" i="1"/>
  <c r="Q5870" i="1" s="1"/>
  <c r="P5868" i="1"/>
  <c r="Q5868" i="1" s="1"/>
  <c r="P5866" i="1"/>
  <c r="Q5866" i="1" s="1"/>
  <c r="P5864" i="1"/>
  <c r="Q5864" i="1" s="1"/>
  <c r="P5862" i="1"/>
  <c r="Q5862" i="1" s="1"/>
  <c r="P5860" i="1"/>
  <c r="Q5860" i="1" s="1"/>
  <c r="P5858" i="1"/>
  <c r="Q5858" i="1" s="1"/>
  <c r="P5856" i="1"/>
  <c r="Q5856" i="1" s="1"/>
  <c r="P5854" i="1"/>
  <c r="Q5854" i="1" s="1"/>
  <c r="P5850" i="1"/>
  <c r="Q5850" i="1" s="1"/>
  <c r="P5848" i="1"/>
  <c r="Q5848" i="1" s="1"/>
  <c r="P5846" i="1"/>
  <c r="Q5846" i="1" s="1"/>
  <c r="P5844" i="1"/>
  <c r="Q5844" i="1" s="1"/>
  <c r="Q5842" i="1"/>
  <c r="P5840" i="1"/>
  <c r="Q5840" i="1" s="1"/>
  <c r="P5834" i="1"/>
  <c r="Q5834" i="1" s="1"/>
  <c r="P5832" i="1"/>
  <c r="Q5832" i="1" s="1"/>
  <c r="P5830" i="1"/>
  <c r="Q5830" i="1" s="1"/>
  <c r="P5828" i="1"/>
  <c r="Q5828" i="1" s="1"/>
  <c r="P5826" i="1"/>
  <c r="Q5826" i="1" s="1"/>
  <c r="P5824" i="1"/>
  <c r="Q5824" i="1" s="1"/>
  <c r="P5822" i="1"/>
  <c r="Q5822" i="1" s="1"/>
  <c r="P5820" i="1"/>
  <c r="Q5820" i="1" s="1"/>
  <c r="P5818" i="1"/>
  <c r="Q5818" i="1" s="1"/>
  <c r="P5816" i="1"/>
  <c r="Q5816" i="1" s="1"/>
  <c r="P5814" i="1"/>
  <c r="Q5814" i="1" s="1"/>
  <c r="P5812" i="1"/>
  <c r="Q5812" i="1" s="1"/>
  <c r="P5808" i="1"/>
  <c r="Q5808" i="1" s="1"/>
  <c r="P5806" i="1"/>
  <c r="Q5806" i="1" s="1"/>
  <c r="P5804" i="1"/>
  <c r="Q5804" i="1" s="1"/>
  <c r="P5802" i="1"/>
  <c r="Q5802" i="1" s="1"/>
  <c r="P5800" i="1"/>
  <c r="Q5800" i="1" s="1"/>
  <c r="P5798" i="1"/>
  <c r="Q5798" i="1" s="1"/>
  <c r="P5796" i="1"/>
  <c r="Q5796" i="1" s="1"/>
  <c r="P5794" i="1"/>
  <c r="Q5794" i="1" s="1"/>
  <c r="P5792" i="1"/>
  <c r="Q5792" i="1" s="1"/>
  <c r="P5790" i="1"/>
  <c r="Q5790" i="1" s="1"/>
  <c r="P5787" i="1"/>
  <c r="Q5787" i="1" s="1"/>
  <c r="P5785" i="1"/>
  <c r="Q5785" i="1" s="1"/>
  <c r="P5783" i="1"/>
  <c r="Q5783" i="1" s="1"/>
  <c r="P5781" i="1"/>
  <c r="Q5781" i="1" s="1"/>
  <c r="P5779" i="1"/>
  <c r="Q5779" i="1" s="1"/>
  <c r="P5777" i="1"/>
  <c r="Q5777" i="1" s="1"/>
  <c r="P5775" i="1"/>
  <c r="Q5775" i="1" s="1"/>
  <c r="P5773" i="1"/>
  <c r="Q5773" i="1" s="1"/>
  <c r="P5771" i="1"/>
  <c r="Q5771" i="1" s="1"/>
  <c r="P5769" i="1"/>
  <c r="Q5769" i="1" s="1"/>
  <c r="P5767" i="1"/>
  <c r="Q5767" i="1" s="1"/>
  <c r="P5763" i="1"/>
  <c r="Q5763" i="1" s="1"/>
  <c r="P5761" i="1"/>
  <c r="Q5761" i="1" s="1"/>
  <c r="P5759" i="1"/>
  <c r="Q5759" i="1" s="1"/>
  <c r="P5756" i="1"/>
  <c r="Q5756" i="1" s="1"/>
  <c r="P5754" i="1"/>
  <c r="Q5754" i="1" s="1"/>
  <c r="P5752" i="1"/>
  <c r="Q5752" i="1" s="1"/>
  <c r="P5750" i="1"/>
  <c r="Q5750" i="1" s="1"/>
  <c r="P5747" i="1"/>
  <c r="Q5747" i="1" s="1"/>
  <c r="P5745" i="1"/>
  <c r="Q5745" i="1" s="1"/>
  <c r="P5743" i="1"/>
  <c r="Q5743" i="1" s="1"/>
  <c r="P5740" i="1"/>
  <c r="Q5740" i="1" s="1"/>
  <c r="P5738" i="1"/>
  <c r="Q5738" i="1" s="1"/>
  <c r="P5736" i="1"/>
  <c r="Q5736" i="1" s="1"/>
  <c r="P5734" i="1"/>
  <c r="Q5734" i="1" s="1"/>
  <c r="P5731" i="1"/>
  <c r="Q5731" i="1" s="1"/>
  <c r="P5729" i="1"/>
  <c r="Q5729" i="1" s="1"/>
  <c r="P5727" i="1"/>
  <c r="Q5727" i="1" s="1"/>
  <c r="P5725" i="1"/>
  <c r="Q5725" i="1" s="1"/>
  <c r="P5722" i="1"/>
  <c r="Q5722" i="1" s="1"/>
  <c r="P5720" i="1"/>
  <c r="Q5720" i="1" s="1"/>
  <c r="P5718" i="1"/>
  <c r="Q5718" i="1" s="1"/>
  <c r="P5716" i="1"/>
  <c r="Q5716" i="1" s="1"/>
  <c r="P5714" i="1"/>
  <c r="Q5714" i="1" s="1"/>
  <c r="P5709" i="1"/>
  <c r="Q5709" i="1" s="1"/>
  <c r="P5707" i="1"/>
  <c r="Q5707" i="1" s="1"/>
  <c r="P5705" i="1"/>
  <c r="Q5705" i="1" s="1"/>
  <c r="P5703" i="1"/>
  <c r="Q5703" i="1" s="1"/>
  <c r="P5701" i="1"/>
  <c r="Q5701" i="1" s="1"/>
  <c r="P5699" i="1"/>
  <c r="Q5699" i="1" s="1"/>
  <c r="P5697" i="1"/>
  <c r="Q5697" i="1" s="1"/>
  <c r="P5695" i="1"/>
  <c r="Q5695" i="1" s="1"/>
  <c r="P5693" i="1"/>
  <c r="Q5693" i="1" s="1"/>
  <c r="P5691" i="1"/>
  <c r="Q5691" i="1" s="1"/>
  <c r="P5689" i="1"/>
  <c r="Q5689" i="1" s="1"/>
  <c r="P5687" i="1"/>
  <c r="Q5687" i="1" s="1"/>
  <c r="P5685" i="1"/>
  <c r="Q5685" i="1" s="1"/>
  <c r="P5683" i="1"/>
  <c r="Q5683" i="1" s="1"/>
  <c r="P5681" i="1"/>
  <c r="Q5681" i="1" s="1"/>
  <c r="P5679" i="1"/>
  <c r="Q5679" i="1" s="1"/>
  <c r="P5677" i="1"/>
  <c r="Q5677" i="1" s="1"/>
  <c r="P5675" i="1"/>
  <c r="Q5675" i="1" s="1"/>
  <c r="P5673" i="1"/>
  <c r="Q5673" i="1" s="1"/>
  <c r="P5671" i="1"/>
  <c r="Q5671" i="1" s="1"/>
  <c r="P5669" i="1"/>
  <c r="Q5669" i="1" s="1"/>
  <c r="P5667" i="1"/>
  <c r="Q5667" i="1" s="1"/>
  <c r="P5665" i="1"/>
  <c r="Q5665" i="1" s="1"/>
  <c r="P5663" i="1"/>
  <c r="Q5663" i="1" s="1"/>
  <c r="P5661" i="1"/>
  <c r="Q5661" i="1" s="1"/>
  <c r="P5659" i="1"/>
  <c r="Q5659" i="1" s="1"/>
  <c r="P5657" i="1"/>
  <c r="Q5657" i="1" s="1"/>
  <c r="P5655" i="1"/>
  <c r="Q5655" i="1" s="1"/>
  <c r="P5653" i="1"/>
  <c r="Q5653" i="1" s="1"/>
  <c r="P5651" i="1"/>
  <c r="Q5651" i="1" s="1"/>
  <c r="P5649" i="1"/>
  <c r="Q5649" i="1" s="1"/>
  <c r="P5647" i="1"/>
  <c r="Q5647" i="1" s="1"/>
  <c r="P5645" i="1"/>
  <c r="Q5645" i="1" s="1"/>
  <c r="P5643" i="1"/>
  <c r="Q5643" i="1" s="1"/>
  <c r="P5641" i="1"/>
  <c r="Q5641" i="1" s="1"/>
  <c r="P5639" i="1"/>
  <c r="Q5639" i="1" s="1"/>
  <c r="P5636" i="1"/>
  <c r="Q5636" i="1" s="1"/>
  <c r="P5634" i="1"/>
  <c r="Q5634" i="1" s="1"/>
  <c r="P5632" i="1"/>
  <c r="Q5632" i="1" s="1"/>
  <c r="P5630" i="1"/>
  <c r="Q5630" i="1" s="1"/>
  <c r="P5628" i="1"/>
  <c r="Q5628" i="1" s="1"/>
  <c r="P5626" i="1"/>
  <c r="Q5626" i="1" s="1"/>
  <c r="P5623" i="1"/>
  <c r="Q5623" i="1" s="1"/>
  <c r="P5621" i="1"/>
  <c r="Q5621" i="1" s="1"/>
  <c r="P5619" i="1"/>
  <c r="Q5619" i="1" s="1"/>
  <c r="P5617" i="1"/>
  <c r="Q5617" i="1" s="1"/>
  <c r="P5615" i="1"/>
  <c r="Q5615" i="1" s="1"/>
  <c r="P5613" i="1"/>
  <c r="Q5613" i="1" s="1"/>
  <c r="P5611" i="1"/>
  <c r="Q5611" i="1" s="1"/>
  <c r="P5609" i="1"/>
  <c r="Q5609" i="1" s="1"/>
  <c r="P5607" i="1"/>
  <c r="Q5607" i="1" s="1"/>
  <c r="P5605" i="1"/>
  <c r="Q5605" i="1" s="1"/>
  <c r="P5603" i="1"/>
  <c r="Q5603" i="1" s="1"/>
  <c r="P5601" i="1"/>
  <c r="Q5601" i="1" s="1"/>
  <c r="P5599" i="1"/>
  <c r="Q5599" i="1" s="1"/>
  <c r="P5597" i="1"/>
  <c r="Q5597" i="1" s="1"/>
  <c r="P5595" i="1"/>
  <c r="Q5595" i="1" s="1"/>
  <c r="P5593" i="1"/>
  <c r="Q5593" i="1" s="1"/>
  <c r="P5591" i="1"/>
  <c r="Q5591" i="1" s="1"/>
  <c r="P5589" i="1"/>
  <c r="Q5589" i="1" s="1"/>
  <c r="P5587" i="1"/>
  <c r="Q5587" i="1" s="1"/>
  <c r="P5585" i="1"/>
  <c r="Q5585" i="1" s="1"/>
  <c r="P5583" i="1"/>
  <c r="Q5583" i="1" s="1"/>
  <c r="P5581" i="1"/>
  <c r="Q5581" i="1" s="1"/>
  <c r="P5579" i="1"/>
  <c r="Q5579" i="1" s="1"/>
  <c r="P5577" i="1"/>
  <c r="Q5577" i="1" s="1"/>
  <c r="P5575" i="1"/>
  <c r="Q5575" i="1" s="1"/>
  <c r="P5573" i="1"/>
  <c r="Q5573" i="1" s="1"/>
  <c r="P5571" i="1"/>
  <c r="Q5571" i="1" s="1"/>
  <c r="P5569" i="1"/>
  <c r="Q5569" i="1" s="1"/>
  <c r="P5567" i="1"/>
  <c r="Q5567" i="1" s="1"/>
  <c r="P5565" i="1"/>
  <c r="Q5565" i="1" s="1"/>
  <c r="P5563" i="1"/>
  <c r="Q5563" i="1" s="1"/>
  <c r="P5561" i="1"/>
  <c r="Q5561" i="1" s="1"/>
  <c r="P5559" i="1"/>
  <c r="Q5559" i="1" s="1"/>
  <c r="P5557" i="1"/>
  <c r="Q5557" i="1" s="1"/>
  <c r="P5555" i="1"/>
  <c r="Q5555" i="1" s="1"/>
  <c r="P5553" i="1"/>
  <c r="Q5553" i="1" s="1"/>
  <c r="P5551" i="1"/>
  <c r="Q5551" i="1" s="1"/>
  <c r="P5548" i="1"/>
  <c r="Q5548" i="1" s="1"/>
  <c r="P5546" i="1"/>
  <c r="Q5546" i="1" s="1"/>
  <c r="P5544" i="1"/>
  <c r="Q5544" i="1" s="1"/>
  <c r="P5542" i="1"/>
  <c r="Q5542" i="1" s="1"/>
  <c r="P5537" i="1"/>
  <c r="Q5537" i="1" s="1"/>
  <c r="P5535" i="1"/>
  <c r="Q5535" i="1" s="1"/>
  <c r="P5533" i="1"/>
  <c r="Q5533" i="1" s="1"/>
  <c r="P5531" i="1"/>
  <c r="Q5531" i="1" s="1"/>
  <c r="P5527" i="1"/>
  <c r="Q5527" i="1" s="1"/>
  <c r="P5525" i="1"/>
  <c r="Q5525" i="1" s="1"/>
  <c r="P5523" i="1"/>
  <c r="Q5523" i="1" s="1"/>
  <c r="P5521" i="1"/>
  <c r="Q5521" i="1" s="1"/>
  <c r="P5519" i="1"/>
  <c r="Q5519" i="1" s="1"/>
  <c r="P5517" i="1"/>
  <c r="Q5517" i="1" s="1"/>
  <c r="R5517" i="1" s="1"/>
  <c r="P5515" i="1"/>
  <c r="Q5515" i="1" s="1"/>
  <c r="R5515" i="1" s="1"/>
  <c r="P5513" i="1"/>
  <c r="Q5513" i="1" s="1"/>
  <c r="P5511" i="1"/>
  <c r="Q5511" i="1" s="1"/>
  <c r="P5509" i="1"/>
  <c r="Q5509" i="1" s="1"/>
  <c r="P5505" i="1"/>
  <c r="Q5505" i="1" s="1"/>
  <c r="R5505" i="1" s="1"/>
  <c r="P5503" i="1"/>
  <c r="Q5503" i="1" s="1"/>
  <c r="R5503" i="1" s="1"/>
  <c r="P5501" i="1"/>
  <c r="Q5501" i="1" s="1"/>
  <c r="R5501" i="1" s="1"/>
  <c r="P5499" i="1"/>
  <c r="Q5499" i="1" s="1"/>
  <c r="R5499" i="1" s="1"/>
  <c r="P5497" i="1"/>
  <c r="Q5497" i="1" s="1"/>
  <c r="R5497" i="1" s="1"/>
  <c r="P5495" i="1"/>
  <c r="Q5495" i="1" s="1"/>
  <c r="R5495" i="1" s="1"/>
  <c r="P5493" i="1"/>
  <c r="Q5493" i="1" s="1"/>
  <c r="R5493" i="1" s="1"/>
  <c r="P5489" i="1"/>
  <c r="Q5489" i="1" s="1"/>
  <c r="R5489" i="1" s="1"/>
  <c r="R5487" i="1" s="1"/>
  <c r="P5486" i="1"/>
  <c r="Q5486" i="1" s="1"/>
  <c r="P5484" i="1"/>
  <c r="Q5484" i="1" s="1"/>
  <c r="P5482" i="1"/>
  <c r="Q5482" i="1" s="1"/>
  <c r="P5480" i="1"/>
  <c r="Q5480" i="1" s="1"/>
  <c r="P5478" i="1"/>
  <c r="Q5478" i="1" s="1"/>
  <c r="P5476" i="1"/>
  <c r="Q5476" i="1" s="1"/>
  <c r="P5474" i="1"/>
  <c r="Q5474" i="1" s="1"/>
  <c r="P5470" i="1"/>
  <c r="Q5470" i="1" s="1"/>
  <c r="P5468" i="1"/>
  <c r="Q5468" i="1" s="1"/>
  <c r="P5466" i="1"/>
  <c r="Q5466" i="1" s="1"/>
  <c r="P5464" i="1"/>
  <c r="Q5464" i="1" s="1"/>
  <c r="P5462" i="1"/>
  <c r="Q5462" i="1" s="1"/>
  <c r="P5460" i="1"/>
  <c r="Q5460" i="1" s="1"/>
  <c r="P5458" i="1"/>
  <c r="Q5458" i="1" s="1"/>
  <c r="P5456" i="1"/>
  <c r="Q5456" i="1" s="1"/>
  <c r="P5454" i="1"/>
  <c r="Q5454" i="1" s="1"/>
  <c r="R5454" i="1" s="1"/>
  <c r="P5452" i="1"/>
  <c r="Q5452" i="1" s="1"/>
  <c r="P5449" i="1"/>
  <c r="Q5449" i="1" s="1"/>
  <c r="P5447" i="1"/>
  <c r="Q5447" i="1" s="1"/>
  <c r="P5445" i="1"/>
  <c r="Q5445" i="1" s="1"/>
  <c r="P5443" i="1"/>
  <c r="Q5443" i="1" s="1"/>
  <c r="P5441" i="1"/>
  <c r="Q5441" i="1" s="1"/>
  <c r="P5439" i="1"/>
  <c r="Q5439" i="1" s="1"/>
  <c r="P5437" i="1"/>
  <c r="Q5437" i="1" s="1"/>
  <c r="P5435" i="1"/>
  <c r="Q5435" i="1" s="1"/>
  <c r="P5433" i="1"/>
  <c r="Q5433" i="1" s="1"/>
  <c r="P5431" i="1"/>
  <c r="Q5431" i="1" s="1"/>
  <c r="P5429" i="1"/>
  <c r="Q5429" i="1" s="1"/>
  <c r="P5427" i="1"/>
  <c r="Q5427" i="1" s="1"/>
  <c r="P5425" i="1"/>
  <c r="Q5425" i="1" s="1"/>
  <c r="R5425" i="1" s="1"/>
  <c r="P5423" i="1"/>
  <c r="Q5423" i="1" s="1"/>
  <c r="R5423" i="1" s="1"/>
  <c r="P5421" i="1"/>
  <c r="Q5421" i="1" s="1"/>
  <c r="R5421" i="1" s="1"/>
  <c r="P5419" i="1"/>
  <c r="Q5419" i="1" s="1"/>
  <c r="R5419" i="1" s="1"/>
  <c r="P5417" i="1"/>
  <c r="Q5417" i="1" s="1"/>
  <c r="R5417" i="1" s="1"/>
  <c r="P5415" i="1"/>
  <c r="Q5415" i="1" s="1"/>
  <c r="R5415" i="1" s="1"/>
  <c r="P5413" i="1"/>
  <c r="Q5413" i="1" s="1"/>
  <c r="P5411" i="1"/>
  <c r="Q5411" i="1" s="1"/>
  <c r="R5411" i="1" s="1"/>
  <c r="P5409" i="1"/>
  <c r="Q5409" i="1" s="1"/>
  <c r="R5409" i="1" s="1"/>
  <c r="P5407" i="1"/>
  <c r="Q5407" i="1" s="1"/>
  <c r="R5407" i="1" s="1"/>
  <c r="P5404" i="1"/>
  <c r="Q5404" i="1" s="1"/>
  <c r="R5404" i="1" s="1"/>
  <c r="P5402" i="1"/>
  <c r="Q5402" i="1" s="1"/>
  <c r="R5402" i="1" s="1"/>
  <c r="P5400" i="1"/>
  <c r="Q5400" i="1" s="1"/>
  <c r="P5397" i="1"/>
  <c r="Q5397" i="1" s="1"/>
  <c r="P5395" i="1"/>
  <c r="Q5395" i="1" s="1"/>
  <c r="P5393" i="1"/>
  <c r="Q5393" i="1" s="1"/>
  <c r="P5391" i="1"/>
  <c r="Q5391" i="1" s="1"/>
  <c r="P5389" i="1"/>
  <c r="Q5389" i="1" s="1"/>
  <c r="P5387" i="1"/>
  <c r="Q5387" i="1" s="1"/>
  <c r="P5385" i="1"/>
  <c r="Q5385" i="1" s="1"/>
  <c r="P5383" i="1"/>
  <c r="Q5383" i="1" s="1"/>
  <c r="R5383" i="1" s="1"/>
  <c r="P5381" i="1"/>
  <c r="Q5381" i="1" s="1"/>
  <c r="R5381" i="1" s="1"/>
  <c r="P5376" i="1"/>
  <c r="Q5376" i="1" s="1"/>
  <c r="P5374" i="1"/>
  <c r="Q5374" i="1" s="1"/>
  <c r="P5372" i="1"/>
  <c r="Q5372" i="1" s="1"/>
  <c r="P5370" i="1"/>
  <c r="Q5370" i="1" s="1"/>
  <c r="P5368" i="1"/>
  <c r="Q5368" i="1" s="1"/>
  <c r="P5366" i="1"/>
  <c r="Q5366" i="1" s="1"/>
  <c r="P5364" i="1"/>
  <c r="Q5364" i="1" s="1"/>
  <c r="P5362" i="1"/>
  <c r="Q5362" i="1" s="1"/>
  <c r="P5360" i="1"/>
  <c r="Q5360" i="1" s="1"/>
  <c r="P5358" i="1"/>
  <c r="Q5358" i="1" s="1"/>
  <c r="R5358" i="1" s="1"/>
  <c r="P5356" i="1"/>
  <c r="Q5356" i="1" s="1"/>
  <c r="R5356" i="1" s="1"/>
  <c r="P5354" i="1"/>
  <c r="Q5354" i="1" s="1"/>
  <c r="R5354" i="1" s="1"/>
  <c r="P5352" i="1"/>
  <c r="Q5352" i="1" s="1"/>
  <c r="R5352" i="1" s="1"/>
  <c r="P5350" i="1"/>
  <c r="Q5350" i="1" s="1"/>
  <c r="R5350" i="1" s="1"/>
  <c r="P5348" i="1"/>
  <c r="Q5348" i="1" s="1"/>
  <c r="R5348" i="1" s="1"/>
  <c r="P5346" i="1"/>
  <c r="Q5346" i="1" s="1"/>
  <c r="P5344" i="1"/>
  <c r="Q5344" i="1" s="1"/>
  <c r="P5342" i="1"/>
  <c r="Q5342" i="1" s="1"/>
  <c r="R5342" i="1" s="1"/>
  <c r="P5340" i="1"/>
  <c r="Q5340" i="1" s="1"/>
  <c r="R5340" i="1" s="1"/>
  <c r="P5338" i="1"/>
  <c r="Q5338" i="1" s="1"/>
  <c r="R5338" i="1" s="1"/>
  <c r="P5336" i="1"/>
  <c r="Q5336" i="1" s="1"/>
  <c r="R5336" i="1" s="1"/>
  <c r="P5334" i="1"/>
  <c r="Q5334" i="1" s="1"/>
  <c r="R5334" i="1" s="1"/>
  <c r="P5332" i="1"/>
  <c r="Q5332" i="1" s="1"/>
  <c r="R5332" i="1" s="1"/>
  <c r="P5330" i="1"/>
  <c r="Q5330" i="1" s="1"/>
  <c r="R5330" i="1" s="1"/>
  <c r="P5328" i="1"/>
  <c r="Q5328" i="1" s="1"/>
  <c r="R5328" i="1" s="1"/>
  <c r="P5326" i="1"/>
  <c r="Q5326" i="1" s="1"/>
  <c r="R5326" i="1" s="1"/>
  <c r="P5322" i="1"/>
  <c r="Q5322" i="1" s="1"/>
  <c r="P5320" i="1"/>
  <c r="Q5320" i="1" s="1"/>
  <c r="P5318" i="1"/>
  <c r="Q5318" i="1" s="1"/>
  <c r="P5316" i="1"/>
  <c r="Q5316" i="1" s="1"/>
  <c r="P5314" i="1"/>
  <c r="Q5314" i="1" s="1"/>
  <c r="P5310" i="1"/>
  <c r="Q5310" i="1" s="1"/>
  <c r="P5308" i="1"/>
  <c r="Q5308" i="1" s="1"/>
  <c r="P5306" i="1"/>
  <c r="Q5306" i="1" s="1"/>
  <c r="P5304" i="1"/>
  <c r="Q5304" i="1" s="1"/>
  <c r="P5302" i="1"/>
  <c r="Q5302" i="1" s="1"/>
  <c r="P5299" i="1"/>
  <c r="Q5299" i="1" s="1"/>
  <c r="P5297" i="1"/>
  <c r="Q5297" i="1" s="1"/>
  <c r="P5295" i="1"/>
  <c r="Q5295" i="1" s="1"/>
  <c r="P5293" i="1"/>
  <c r="Q5293" i="1" s="1"/>
  <c r="P5291" i="1"/>
  <c r="Q5291" i="1" s="1"/>
  <c r="P5289" i="1"/>
  <c r="Q5289" i="1" s="1"/>
  <c r="P5286" i="1"/>
  <c r="Q5286" i="1" s="1"/>
  <c r="P5284" i="1"/>
  <c r="Q5284" i="1" s="1"/>
  <c r="P5282" i="1"/>
  <c r="Q5282" i="1" s="1"/>
  <c r="P5280" i="1"/>
  <c r="Q5280" i="1" s="1"/>
  <c r="P5278" i="1"/>
  <c r="Q5278" i="1" s="1"/>
  <c r="P5275" i="1"/>
  <c r="Q5275" i="1" s="1"/>
  <c r="P5273" i="1"/>
  <c r="Q5273" i="1" s="1"/>
  <c r="P5271" i="1"/>
  <c r="Q5271" i="1" s="1"/>
  <c r="P5269" i="1"/>
  <c r="Q5269" i="1" s="1"/>
  <c r="P5267" i="1"/>
  <c r="Q5267" i="1" s="1"/>
  <c r="P5264" i="1"/>
  <c r="Q5264" i="1" s="1"/>
  <c r="P5262" i="1"/>
  <c r="Q5262" i="1" s="1"/>
  <c r="P5260" i="1"/>
  <c r="Q5260" i="1" s="1"/>
  <c r="P5258" i="1"/>
  <c r="Q5258" i="1" s="1"/>
  <c r="P5256" i="1"/>
  <c r="Q5256" i="1" s="1"/>
  <c r="P5253" i="1"/>
  <c r="Q5253" i="1" s="1"/>
  <c r="P5251" i="1"/>
  <c r="Q5251" i="1" s="1"/>
  <c r="P5249" i="1"/>
  <c r="Q5249" i="1" s="1"/>
  <c r="P5247" i="1"/>
  <c r="Q5247" i="1" s="1"/>
  <c r="P4433" i="1"/>
  <c r="Q4433" i="1" s="1"/>
  <c r="R4433" i="1" s="1"/>
  <c r="P4431" i="1"/>
  <c r="Q4431" i="1" s="1"/>
  <c r="R4431" i="1" s="1"/>
  <c r="P4429" i="1"/>
  <c r="Q4429" i="1" s="1"/>
  <c r="R4429" i="1" s="1"/>
  <c r="P4427" i="1"/>
  <c r="Q4427" i="1" s="1"/>
  <c r="R4427" i="1" s="1"/>
  <c r="P4424" i="1"/>
  <c r="Q4424" i="1" s="1"/>
  <c r="R4424" i="1" s="1"/>
  <c r="P4422" i="1"/>
  <c r="Q4422" i="1" s="1"/>
  <c r="R4422" i="1" s="1"/>
  <c r="P4420" i="1"/>
  <c r="Q4420" i="1" s="1"/>
  <c r="R4420" i="1" s="1"/>
  <c r="P4418" i="1"/>
  <c r="Q4418" i="1" s="1"/>
  <c r="R4418" i="1" s="1"/>
  <c r="P4416" i="1"/>
  <c r="Q4416" i="1" s="1"/>
  <c r="R4416" i="1" s="1"/>
  <c r="P4413" i="1"/>
  <c r="Q4413" i="1" s="1"/>
  <c r="R4413" i="1" s="1"/>
  <c r="P4411" i="1"/>
  <c r="Q4411" i="1" s="1"/>
  <c r="R4411" i="1" s="1"/>
  <c r="P4409" i="1"/>
  <c r="Q4409" i="1" s="1"/>
  <c r="R4409" i="1" s="1"/>
  <c r="P4407" i="1"/>
  <c r="Q4407" i="1" s="1"/>
  <c r="R4407" i="1" s="1"/>
  <c r="P4405" i="1"/>
  <c r="Q4405" i="1" s="1"/>
  <c r="R4405" i="1" s="1"/>
  <c r="P4402" i="1"/>
  <c r="Q4402" i="1" s="1"/>
  <c r="R4402" i="1" s="1"/>
  <c r="P4400" i="1"/>
  <c r="Q4400" i="1" s="1"/>
  <c r="R4400" i="1" s="1"/>
  <c r="P4398" i="1"/>
  <c r="Q4398" i="1" s="1"/>
  <c r="R4398" i="1" s="1"/>
  <c r="P4396" i="1"/>
  <c r="Q4396" i="1" s="1"/>
  <c r="R4396" i="1" s="1"/>
  <c r="P4394" i="1"/>
  <c r="Q4394" i="1" s="1"/>
  <c r="R4394" i="1" s="1"/>
  <c r="P4391" i="1"/>
  <c r="Q4391" i="1" s="1"/>
  <c r="R4391" i="1" s="1"/>
  <c r="P4389" i="1"/>
  <c r="Q4389" i="1" s="1"/>
  <c r="R4389" i="1" s="1"/>
  <c r="P4387" i="1"/>
  <c r="Q4387" i="1" s="1"/>
  <c r="R4387" i="1" s="1"/>
  <c r="P4385" i="1"/>
  <c r="Q4385" i="1" s="1"/>
  <c r="R4385" i="1" s="1"/>
  <c r="P4383" i="1"/>
  <c r="Q4383" i="1" s="1"/>
  <c r="R4383" i="1" s="1"/>
  <c r="P4380" i="1"/>
  <c r="Q4380" i="1" s="1"/>
  <c r="R4380" i="1" s="1"/>
  <c r="P4378" i="1"/>
  <c r="Q4378" i="1" s="1"/>
  <c r="R4378" i="1" s="1"/>
  <c r="P4376" i="1"/>
  <c r="Q4376" i="1" s="1"/>
  <c r="R4376" i="1" s="1"/>
  <c r="P4374" i="1"/>
  <c r="Q4374" i="1" s="1"/>
  <c r="R4374" i="1" s="1"/>
  <c r="P4372" i="1"/>
  <c r="Q4372" i="1" s="1"/>
  <c r="R4372" i="1" s="1"/>
  <c r="P4369" i="1"/>
  <c r="Q4369" i="1" s="1"/>
  <c r="R4369" i="1" s="1"/>
  <c r="P4367" i="1"/>
  <c r="Q4367" i="1" s="1"/>
  <c r="R4367" i="1" s="1"/>
  <c r="P4365" i="1"/>
  <c r="Q4365" i="1" s="1"/>
  <c r="R4365" i="1" s="1"/>
  <c r="P4363" i="1"/>
  <c r="Q4363" i="1" s="1"/>
  <c r="P4361" i="1"/>
  <c r="Q4361" i="1" s="1"/>
  <c r="R4361" i="1" s="1"/>
  <c r="P4359" i="1"/>
  <c r="Q4359" i="1" s="1"/>
  <c r="P4357" i="1"/>
  <c r="Q4357" i="1" s="1"/>
  <c r="P4354" i="1"/>
  <c r="Q4354" i="1" s="1"/>
  <c r="P4352" i="1"/>
  <c r="Q4352" i="1" s="1"/>
  <c r="P4350" i="1"/>
  <c r="Q4350" i="1" s="1"/>
  <c r="P4347" i="1"/>
  <c r="Q4347" i="1" s="1"/>
  <c r="P4345" i="1"/>
  <c r="Q4345" i="1" s="1"/>
  <c r="P4343" i="1"/>
  <c r="Q4343" i="1" s="1"/>
  <c r="P4341" i="1"/>
  <c r="Q4341" i="1" s="1"/>
  <c r="P4337" i="1"/>
  <c r="Q4337" i="1" s="1"/>
  <c r="R4337" i="1" s="1"/>
  <c r="P4334" i="1"/>
  <c r="Q4334" i="1" s="1"/>
  <c r="R4334" i="1" s="1"/>
  <c r="P4332" i="1"/>
  <c r="Q4332" i="1" s="1"/>
  <c r="R4332" i="1" s="1"/>
  <c r="P4330" i="1"/>
  <c r="Q4330" i="1" s="1"/>
  <c r="R4330" i="1" s="1"/>
  <c r="P4328" i="1"/>
  <c r="Q4328" i="1" s="1"/>
  <c r="R4328" i="1" s="1"/>
  <c r="P4326" i="1"/>
  <c r="Q4326" i="1" s="1"/>
  <c r="R4326" i="1" s="1"/>
  <c r="P4324" i="1"/>
  <c r="Q4324" i="1" s="1"/>
  <c r="R4324" i="1" s="1"/>
  <c r="P4322" i="1"/>
  <c r="Q4322" i="1" s="1"/>
  <c r="R4322" i="1" s="1"/>
  <c r="P4320" i="1"/>
  <c r="Q4320" i="1" s="1"/>
  <c r="R4320" i="1" s="1"/>
  <c r="P4318" i="1"/>
  <c r="Q4318" i="1" s="1"/>
  <c r="R4318" i="1" s="1"/>
  <c r="P4314" i="1"/>
  <c r="Q4314" i="1" s="1"/>
  <c r="R4314" i="1" s="1"/>
  <c r="P4312" i="1"/>
  <c r="Q4312" i="1" s="1"/>
  <c r="P4309" i="1"/>
  <c r="Q4309" i="1" s="1"/>
  <c r="P4307" i="1"/>
  <c r="Q4307" i="1" s="1"/>
  <c r="P4305" i="1"/>
  <c r="Q4305" i="1" s="1"/>
  <c r="P4303" i="1"/>
  <c r="Q4303" i="1" s="1"/>
  <c r="P4301" i="1"/>
  <c r="Q4301" i="1" s="1"/>
  <c r="P4299" i="1"/>
  <c r="Q4299" i="1" s="1"/>
  <c r="R4299" i="1" s="1"/>
  <c r="P4297" i="1"/>
  <c r="Q4297" i="1" s="1"/>
  <c r="P4295" i="1"/>
  <c r="Q4295" i="1" s="1"/>
  <c r="P4293" i="1"/>
  <c r="Q4293" i="1" s="1"/>
  <c r="P4290" i="1"/>
  <c r="Q4290" i="1" s="1"/>
  <c r="R4290" i="1" s="1"/>
  <c r="P4287" i="1"/>
  <c r="Q4287" i="1" s="1"/>
  <c r="R4287" i="1" s="1"/>
  <c r="P4285" i="1"/>
  <c r="Q4285" i="1" s="1"/>
  <c r="R4285" i="1" s="1"/>
  <c r="P4283" i="1"/>
  <c r="Q4283" i="1" s="1"/>
  <c r="R4283" i="1" s="1"/>
  <c r="P4281" i="1"/>
  <c r="Q4281" i="1" s="1"/>
  <c r="P4279" i="1"/>
  <c r="Q4279" i="1" s="1"/>
  <c r="P4277" i="1"/>
  <c r="Q4277" i="1" s="1"/>
  <c r="R4277" i="1" s="1"/>
  <c r="P4275" i="1"/>
  <c r="Q4275" i="1" s="1"/>
  <c r="P4273" i="1"/>
  <c r="Q4273" i="1" s="1"/>
  <c r="P4271" i="1"/>
  <c r="Q4271" i="1" s="1"/>
  <c r="P4268" i="1"/>
  <c r="Q4268" i="1" s="1"/>
  <c r="P4266" i="1"/>
  <c r="Q4266" i="1" s="1"/>
  <c r="P4264" i="1"/>
  <c r="Q4264" i="1" s="1"/>
  <c r="P4262" i="1"/>
  <c r="Q4262" i="1" s="1"/>
  <c r="P4260" i="1"/>
  <c r="Q4260" i="1" s="1"/>
  <c r="R4260" i="1" s="1"/>
  <c r="P4258" i="1"/>
  <c r="Q4258" i="1" s="1"/>
  <c r="P4256" i="1"/>
  <c r="Q4256" i="1" s="1"/>
  <c r="P4254" i="1"/>
  <c r="Q4254" i="1" s="1"/>
  <c r="P4249" i="1"/>
  <c r="Q4249" i="1" s="1"/>
  <c r="P4247" i="1"/>
  <c r="Q4247" i="1" s="1"/>
  <c r="P4244" i="1"/>
  <c r="Q4244" i="1" s="1"/>
  <c r="P4242" i="1"/>
  <c r="Q4242" i="1" s="1"/>
  <c r="P4238" i="1"/>
  <c r="Q4238" i="1" s="1"/>
  <c r="P4236" i="1"/>
  <c r="Q4236" i="1" s="1"/>
  <c r="P4234" i="1"/>
  <c r="Q4234" i="1" s="1"/>
  <c r="P4232" i="1"/>
  <c r="Q4232" i="1" s="1"/>
  <c r="P4230" i="1"/>
  <c r="Q4230" i="1" s="1"/>
  <c r="P4228" i="1"/>
  <c r="Q4228" i="1" s="1"/>
  <c r="P4225" i="1"/>
  <c r="Q4225" i="1" s="1"/>
  <c r="P4223" i="1"/>
  <c r="Q4223" i="1" s="1"/>
  <c r="P4221" i="1"/>
  <c r="Q4221" i="1" s="1"/>
  <c r="P4219" i="1"/>
  <c r="Q4219" i="1" s="1"/>
  <c r="P4217" i="1"/>
  <c r="Q4217" i="1" s="1"/>
  <c r="P4215" i="1"/>
  <c r="Q4215" i="1" s="1"/>
  <c r="P4213" i="1"/>
  <c r="Q4213" i="1" s="1"/>
  <c r="P4211" i="1"/>
  <c r="Q4211" i="1" s="1"/>
  <c r="P4209" i="1"/>
  <c r="Q4209" i="1" s="1"/>
  <c r="P4207" i="1"/>
  <c r="Q4207" i="1" s="1"/>
  <c r="P4205" i="1"/>
  <c r="Q4205" i="1" s="1"/>
  <c r="P4203" i="1"/>
  <c r="Q4203" i="1" s="1"/>
  <c r="P4201" i="1"/>
  <c r="Q4201" i="1" s="1"/>
  <c r="P4199" i="1"/>
  <c r="Q4199" i="1" s="1"/>
  <c r="P4197" i="1"/>
  <c r="Q4197" i="1" s="1"/>
  <c r="P4195" i="1"/>
  <c r="Q4195" i="1" s="1"/>
  <c r="P4193" i="1"/>
  <c r="Q4193" i="1" s="1"/>
  <c r="P4191" i="1"/>
  <c r="Q4191" i="1" s="1"/>
  <c r="P4188" i="1"/>
  <c r="Q4188" i="1" s="1"/>
  <c r="P4186" i="1"/>
  <c r="Q4186" i="1" s="1"/>
  <c r="P4184" i="1"/>
  <c r="Q4184" i="1" s="1"/>
  <c r="P4182" i="1"/>
  <c r="Q4182" i="1" s="1"/>
  <c r="P4180" i="1"/>
  <c r="Q4180" i="1" s="1"/>
  <c r="P4178" i="1"/>
  <c r="Q4178" i="1" s="1"/>
  <c r="P4176" i="1"/>
  <c r="Q4176" i="1" s="1"/>
  <c r="P4174" i="1"/>
  <c r="Q4174" i="1" s="1"/>
  <c r="P4172" i="1"/>
  <c r="Q4172" i="1" s="1"/>
  <c r="P4170" i="1"/>
  <c r="Q4170" i="1" s="1"/>
  <c r="P4168" i="1"/>
  <c r="Q4168" i="1" s="1"/>
  <c r="P4166" i="1"/>
  <c r="Q4166" i="1" s="1"/>
  <c r="P4163" i="1"/>
  <c r="Q4163" i="1" s="1"/>
  <c r="P4161" i="1"/>
  <c r="Q4161" i="1" s="1"/>
  <c r="P4159" i="1"/>
  <c r="Q4159" i="1" s="1"/>
  <c r="P4157" i="1"/>
  <c r="Q4157" i="1" s="1"/>
  <c r="P4155" i="1"/>
  <c r="Q4155" i="1" s="1"/>
  <c r="P4153" i="1"/>
  <c r="Q4153" i="1" s="1"/>
  <c r="P4151" i="1"/>
  <c r="Q4151" i="1" s="1"/>
  <c r="P4149" i="1"/>
  <c r="Q4149" i="1" s="1"/>
  <c r="P4146" i="1"/>
  <c r="Q4146" i="1" s="1"/>
  <c r="P4144" i="1"/>
  <c r="Q4144" i="1" s="1"/>
  <c r="P4142" i="1"/>
  <c r="Q4142" i="1" s="1"/>
  <c r="P4140" i="1"/>
  <c r="Q4140" i="1" s="1"/>
  <c r="P4138" i="1"/>
  <c r="Q4138" i="1" s="1"/>
  <c r="P4136" i="1"/>
  <c r="Q4136" i="1" s="1"/>
  <c r="P4134" i="1"/>
  <c r="Q4134" i="1" s="1"/>
  <c r="P4132" i="1"/>
  <c r="Q4132" i="1" s="1"/>
  <c r="P4129" i="1"/>
  <c r="Q4129" i="1" s="1"/>
  <c r="R4129" i="1" s="1"/>
  <c r="P4127" i="1"/>
  <c r="Q4127" i="1" s="1"/>
  <c r="P4125" i="1"/>
  <c r="Q4125" i="1" s="1"/>
  <c r="P4122" i="1"/>
  <c r="Q4122" i="1" s="1"/>
  <c r="R4122" i="1" s="1"/>
  <c r="P4120" i="1"/>
  <c r="Q4120" i="1" s="1"/>
  <c r="P4118" i="1"/>
  <c r="Q4118" i="1" s="1"/>
  <c r="R4118" i="1" s="1"/>
  <c r="P4116" i="1"/>
  <c r="Q4116" i="1" s="1"/>
  <c r="R4116" i="1" s="1"/>
  <c r="P4114" i="1"/>
  <c r="Q4114" i="1" s="1"/>
  <c r="P4112" i="1"/>
  <c r="Q4112" i="1" s="1"/>
  <c r="P4109" i="1"/>
  <c r="Q4109" i="1" s="1"/>
  <c r="R4109" i="1" s="1"/>
  <c r="P4107" i="1"/>
  <c r="Q4107" i="1" s="1"/>
  <c r="P4105" i="1"/>
  <c r="Q4105" i="1" s="1"/>
  <c r="P4102" i="1"/>
  <c r="Q4102" i="1" s="1"/>
  <c r="R4102" i="1" s="1"/>
  <c r="P4100" i="1"/>
  <c r="Q4100" i="1" s="1"/>
  <c r="P4098" i="1"/>
  <c r="Q4098" i="1" s="1"/>
  <c r="P4095" i="1"/>
  <c r="Q4095" i="1" s="1"/>
  <c r="P4092" i="1"/>
  <c r="Q4092" i="1" s="1"/>
  <c r="P4089" i="1"/>
  <c r="Q4089" i="1" s="1"/>
  <c r="P4086" i="1"/>
  <c r="Q4086" i="1" s="1"/>
  <c r="P4083" i="1"/>
  <c r="Q4083" i="1" s="1"/>
  <c r="R4083" i="1" s="1"/>
  <c r="P4081" i="1"/>
  <c r="Q4081" i="1" s="1"/>
  <c r="R4081" i="1" s="1"/>
  <c r="P4079" i="1"/>
  <c r="Q4079" i="1" s="1"/>
  <c r="P4076" i="1"/>
  <c r="Q4076" i="1" s="1"/>
  <c r="R4076" i="1" s="1"/>
  <c r="P4074" i="1"/>
  <c r="Q4074" i="1" s="1"/>
  <c r="R4074" i="1" s="1"/>
  <c r="P4072" i="1"/>
  <c r="Q4072" i="1" s="1"/>
  <c r="P4069" i="1"/>
  <c r="Q4069" i="1" s="1"/>
  <c r="R4069" i="1" s="1"/>
  <c r="P4067" i="1"/>
  <c r="Q4067" i="1" s="1"/>
  <c r="P4065" i="1"/>
  <c r="Q4065" i="1" s="1"/>
  <c r="P4062" i="1"/>
  <c r="Q4062" i="1" s="1"/>
  <c r="R4062" i="1" s="1"/>
  <c r="P4060" i="1"/>
  <c r="Q4060" i="1" s="1"/>
  <c r="P4058" i="1"/>
  <c r="Q4058" i="1" s="1"/>
  <c r="P4055" i="1"/>
  <c r="Q4055" i="1" s="1"/>
  <c r="R4055" i="1" s="1"/>
  <c r="P4053" i="1"/>
  <c r="Q4053" i="1" s="1"/>
  <c r="R4053" i="1" s="1"/>
  <c r="P4051" i="1"/>
  <c r="Q4051" i="1" s="1"/>
  <c r="P4048" i="1"/>
  <c r="Q4048" i="1" s="1"/>
  <c r="P4046" i="1"/>
  <c r="Q4046" i="1" s="1"/>
  <c r="R4046" i="1" s="1"/>
  <c r="P4044" i="1"/>
  <c r="Q4044" i="1" s="1"/>
  <c r="P4042" i="1"/>
  <c r="Q4042" i="1" s="1"/>
  <c r="R4042" i="1" s="1"/>
  <c r="P4040" i="1"/>
  <c r="Q4040" i="1" s="1"/>
  <c r="R4040" i="1" s="1"/>
  <c r="P4036" i="1"/>
  <c r="Q4036" i="1" s="1"/>
  <c r="R4036" i="1" s="1"/>
  <c r="P4033" i="1"/>
  <c r="Q4033" i="1" s="1"/>
  <c r="R4033" i="1" s="1"/>
  <c r="P4031" i="1"/>
  <c r="Q4031" i="1" s="1"/>
  <c r="R4031" i="1" s="1"/>
  <c r="P4029" i="1"/>
  <c r="Q4029" i="1" s="1"/>
  <c r="R4029" i="1" s="1"/>
  <c r="P4026" i="1"/>
  <c r="Q4026" i="1" s="1"/>
  <c r="R4026" i="1" s="1"/>
  <c r="P4024" i="1"/>
  <c r="Q4024" i="1" s="1"/>
  <c r="R4024" i="1" s="1"/>
  <c r="P4022" i="1"/>
  <c r="Q4022" i="1" s="1"/>
  <c r="R4022" i="1" s="1"/>
  <c r="P4015" i="1"/>
  <c r="Q4015" i="1" s="1"/>
  <c r="P4013" i="1"/>
  <c r="Q4013" i="1" s="1"/>
  <c r="P4011" i="1"/>
  <c r="Q4011" i="1" s="1"/>
  <c r="P4009" i="1"/>
  <c r="Q4009" i="1" s="1"/>
  <c r="P4007" i="1"/>
  <c r="Q4007" i="1" s="1"/>
  <c r="P4005" i="1"/>
  <c r="Q4005" i="1" s="1"/>
  <c r="P4003" i="1"/>
  <c r="Q4003" i="1" s="1"/>
  <c r="P3999" i="1"/>
  <c r="Q3999" i="1" s="1"/>
  <c r="P3997" i="1"/>
  <c r="Q3997" i="1" s="1"/>
  <c r="P3995" i="1"/>
  <c r="Q3995" i="1" s="1"/>
  <c r="P3993" i="1"/>
  <c r="Q3993" i="1" s="1"/>
  <c r="P3991" i="1"/>
  <c r="Q3991" i="1" s="1"/>
  <c r="P3989" i="1"/>
  <c r="Q3989" i="1" s="1"/>
  <c r="P3987" i="1"/>
  <c r="Q3987" i="1" s="1"/>
  <c r="P3985" i="1"/>
  <c r="Q3985" i="1" s="1"/>
  <c r="P3983" i="1"/>
  <c r="Q3983" i="1" s="1"/>
  <c r="P3981" i="1"/>
  <c r="Q3981" i="1" s="1"/>
  <c r="P3979" i="1"/>
  <c r="Q3979" i="1" s="1"/>
  <c r="P3977" i="1"/>
  <c r="Q3977" i="1" s="1"/>
  <c r="P3975" i="1"/>
  <c r="Q3975" i="1" s="1"/>
  <c r="P3973" i="1"/>
  <c r="Q3973" i="1" s="1"/>
  <c r="P3970" i="1"/>
  <c r="Q3970" i="1" s="1"/>
  <c r="P3968" i="1"/>
  <c r="Q3968" i="1" s="1"/>
  <c r="P3966" i="1"/>
  <c r="Q3966" i="1" s="1"/>
  <c r="P3964" i="1"/>
  <c r="Q3964" i="1" s="1"/>
  <c r="P3962" i="1"/>
  <c r="Q3962" i="1" s="1"/>
  <c r="P3960" i="1"/>
  <c r="Q3960" i="1" s="1"/>
  <c r="P3958" i="1"/>
  <c r="Q3958" i="1" s="1"/>
  <c r="P3955" i="1"/>
  <c r="Q3955" i="1" s="1"/>
  <c r="P3953" i="1"/>
  <c r="Q3953" i="1" s="1"/>
  <c r="P3951" i="1"/>
  <c r="Q3951" i="1" s="1"/>
  <c r="P3949" i="1"/>
  <c r="Q3949" i="1" s="1"/>
  <c r="P3947" i="1"/>
  <c r="Q3947" i="1" s="1"/>
  <c r="P3945" i="1"/>
  <c r="Q3945" i="1" s="1"/>
  <c r="P3943" i="1"/>
  <c r="Q3943" i="1" s="1"/>
  <c r="P3941" i="1"/>
  <c r="Q3941" i="1" s="1"/>
  <c r="P3939" i="1"/>
  <c r="Q3939" i="1" s="1"/>
  <c r="P3937" i="1"/>
  <c r="Q3937" i="1" s="1"/>
  <c r="P3935" i="1"/>
  <c r="Q3935" i="1" s="1"/>
  <c r="P3933" i="1"/>
  <c r="Q3933" i="1" s="1"/>
  <c r="P3931" i="1"/>
  <c r="Q3931" i="1" s="1"/>
  <c r="P3929" i="1"/>
  <c r="Q3929" i="1" s="1"/>
  <c r="P3927" i="1"/>
  <c r="Q3927" i="1" s="1"/>
  <c r="P3925" i="1"/>
  <c r="Q3925" i="1" s="1"/>
  <c r="P3923" i="1"/>
  <c r="Q3923" i="1" s="1"/>
  <c r="P3921" i="1"/>
  <c r="Q3921" i="1" s="1"/>
  <c r="P3919" i="1"/>
  <c r="Q3919" i="1" s="1"/>
  <c r="P3915" i="1"/>
  <c r="Q3915" i="1" s="1"/>
  <c r="P3913" i="1"/>
  <c r="Q3913" i="1" s="1"/>
  <c r="P3911" i="1"/>
  <c r="Q3911" i="1" s="1"/>
  <c r="P3909" i="1"/>
  <c r="Q3909" i="1" s="1"/>
  <c r="P3905" i="1"/>
  <c r="Q3905" i="1" s="1"/>
  <c r="P3903" i="1"/>
  <c r="Q3903" i="1" s="1"/>
  <c r="P3900" i="1"/>
  <c r="Q3900" i="1" s="1"/>
  <c r="P3898" i="1"/>
  <c r="Q3898" i="1" s="1"/>
  <c r="P3896" i="1"/>
  <c r="Q3896" i="1" s="1"/>
  <c r="P3894" i="1"/>
  <c r="Q3894" i="1" s="1"/>
  <c r="P3890" i="1"/>
  <c r="Q3890" i="1" s="1"/>
  <c r="P3887" i="1"/>
  <c r="Q3887" i="1" s="1"/>
  <c r="P3885" i="1"/>
  <c r="Q3885" i="1" s="1"/>
  <c r="P3883" i="1"/>
  <c r="Q3883" i="1" s="1"/>
  <c r="P3881" i="1"/>
  <c r="Q3881" i="1" s="1"/>
  <c r="P3879" i="1"/>
  <c r="Q3879" i="1" s="1"/>
  <c r="P3877" i="1"/>
  <c r="Q3877" i="1" s="1"/>
  <c r="P3875" i="1"/>
  <c r="Q3875" i="1" s="1"/>
  <c r="P3872" i="1"/>
  <c r="Q3872" i="1" s="1"/>
  <c r="P3870" i="1"/>
  <c r="Q3870" i="1" s="1"/>
  <c r="P3868" i="1"/>
  <c r="Q3868" i="1" s="1"/>
  <c r="P3866" i="1"/>
  <c r="Q3866" i="1" s="1"/>
  <c r="P3864" i="1"/>
  <c r="Q3864" i="1" s="1"/>
  <c r="P3862" i="1"/>
  <c r="Q3862" i="1" s="1"/>
  <c r="P3860" i="1"/>
  <c r="Q3860" i="1" s="1"/>
  <c r="P3858" i="1"/>
  <c r="Q3858" i="1" s="1"/>
  <c r="P3856" i="1"/>
  <c r="Q3856" i="1" s="1"/>
  <c r="P3854" i="1"/>
  <c r="Q3854" i="1" s="1"/>
  <c r="P3852" i="1"/>
  <c r="Q3852" i="1" s="1"/>
  <c r="P3849" i="1"/>
  <c r="Q3849" i="1" s="1"/>
  <c r="P3847" i="1"/>
  <c r="Q3847" i="1" s="1"/>
  <c r="P3845" i="1"/>
  <c r="Q3845" i="1" s="1"/>
  <c r="P3843" i="1"/>
  <c r="Q3843" i="1" s="1"/>
  <c r="P3841" i="1"/>
  <c r="Q3841" i="1" s="1"/>
  <c r="P3839" i="1"/>
  <c r="Q3839" i="1" s="1"/>
  <c r="P3837" i="1"/>
  <c r="Q3837" i="1" s="1"/>
  <c r="P3833" i="1"/>
  <c r="Q3833" i="1" s="1"/>
  <c r="P3831" i="1"/>
  <c r="Q3831" i="1" s="1"/>
  <c r="P3829" i="1"/>
  <c r="Q3829" i="1" s="1"/>
  <c r="P3826" i="1"/>
  <c r="Q3826" i="1" s="1"/>
  <c r="P3824" i="1"/>
  <c r="Q3824" i="1" s="1"/>
  <c r="P3822" i="1"/>
  <c r="Q3822" i="1" s="1"/>
  <c r="P3820" i="1"/>
  <c r="Q3820" i="1" s="1"/>
  <c r="P3817" i="1"/>
  <c r="Q3817" i="1" s="1"/>
  <c r="P3815" i="1"/>
  <c r="Q3815" i="1" s="1"/>
  <c r="P3813" i="1"/>
  <c r="Q3813" i="1" s="1"/>
  <c r="P3809" i="1"/>
  <c r="Q3809" i="1" s="1"/>
  <c r="P3807" i="1"/>
  <c r="Q3807" i="1" s="1"/>
  <c r="P3805" i="1"/>
  <c r="Q3805" i="1" s="1"/>
  <c r="P3803" i="1"/>
  <c r="Q3803" i="1" s="1"/>
  <c r="P3801" i="1"/>
  <c r="Q3801" i="1" s="1"/>
  <c r="P3799" i="1"/>
  <c r="Q3799" i="1" s="1"/>
  <c r="P3796" i="1"/>
  <c r="Q3796" i="1" s="1"/>
  <c r="P3794" i="1"/>
  <c r="Q3794" i="1" s="1"/>
  <c r="P3792" i="1"/>
  <c r="Q3792" i="1" s="1"/>
  <c r="P3790" i="1"/>
  <c r="Q3790" i="1" s="1"/>
  <c r="P3788" i="1"/>
  <c r="Q3788" i="1" s="1"/>
  <c r="P3786" i="1"/>
  <c r="Q3786" i="1" s="1"/>
  <c r="P3784" i="1"/>
  <c r="Q3784" i="1" s="1"/>
  <c r="P3782" i="1"/>
  <c r="Q3782" i="1" s="1"/>
  <c r="P3778" i="1"/>
  <c r="Q3778" i="1" s="1"/>
  <c r="P3776" i="1"/>
  <c r="Q3776" i="1" s="1"/>
  <c r="P3774" i="1"/>
  <c r="Q3774" i="1" s="1"/>
  <c r="P3772" i="1"/>
  <c r="Q3772" i="1" s="1"/>
  <c r="P3768" i="1"/>
  <c r="Q3768" i="1" s="1"/>
  <c r="P3766" i="1"/>
  <c r="Q3766" i="1" s="1"/>
  <c r="P3764" i="1"/>
  <c r="Q3764" i="1" s="1"/>
  <c r="P3762" i="1"/>
  <c r="Q3762" i="1" s="1"/>
  <c r="P3760" i="1"/>
  <c r="Q3760" i="1" s="1"/>
  <c r="P3758" i="1"/>
  <c r="Q3758" i="1" s="1"/>
  <c r="P3756" i="1"/>
  <c r="Q3756" i="1" s="1"/>
  <c r="P3754" i="1"/>
  <c r="Q3754" i="1" s="1"/>
  <c r="P3751" i="1"/>
  <c r="Q3751" i="1" s="1"/>
  <c r="P3749" i="1"/>
  <c r="Q3749" i="1" s="1"/>
  <c r="P3747" i="1"/>
  <c r="Q3747" i="1" s="1"/>
  <c r="P3744" i="1"/>
  <c r="Q3744" i="1" s="1"/>
  <c r="P3742" i="1"/>
  <c r="Q3742" i="1" s="1"/>
  <c r="P3740" i="1"/>
  <c r="Q3740" i="1" s="1"/>
  <c r="P3738" i="1"/>
  <c r="Q3738" i="1" s="1"/>
  <c r="P3736" i="1"/>
  <c r="Q3736" i="1" s="1"/>
  <c r="P3733" i="1"/>
  <c r="Q3733" i="1" s="1"/>
  <c r="P3731" i="1"/>
  <c r="Q3731" i="1" s="1"/>
  <c r="P3729" i="1"/>
  <c r="Q3729" i="1" s="1"/>
  <c r="P3727" i="1"/>
  <c r="Q3727" i="1" s="1"/>
  <c r="P3723" i="1"/>
  <c r="Q3723" i="1" s="1"/>
  <c r="P3721" i="1"/>
  <c r="Q3721" i="1" s="1"/>
  <c r="P3719" i="1"/>
  <c r="Q3719" i="1" s="1"/>
  <c r="P3716" i="1"/>
  <c r="Q3716" i="1" s="1"/>
  <c r="P3714" i="1"/>
  <c r="Q3714" i="1" s="1"/>
  <c r="P3710" i="1"/>
  <c r="Q3710" i="1" s="1"/>
  <c r="P3708" i="1"/>
  <c r="Q3708" i="1" s="1"/>
  <c r="P3706" i="1"/>
  <c r="Q3706" i="1" s="1"/>
  <c r="P3703" i="1"/>
  <c r="Q3703" i="1" s="1"/>
  <c r="P3701" i="1"/>
  <c r="Q3701" i="1" s="1"/>
  <c r="P3699" i="1"/>
  <c r="Q3699" i="1" s="1"/>
  <c r="P3697" i="1"/>
  <c r="Q3697" i="1" s="1"/>
  <c r="P3695" i="1"/>
  <c r="Q3695" i="1" s="1"/>
  <c r="P3692" i="1"/>
  <c r="Q3692" i="1" s="1"/>
  <c r="P3690" i="1"/>
  <c r="Q3690" i="1" s="1"/>
  <c r="P3687" i="1"/>
  <c r="Q3687" i="1" s="1"/>
  <c r="P3685" i="1"/>
  <c r="Q3685" i="1" s="1"/>
  <c r="P3682" i="1"/>
  <c r="Q3682" i="1" s="1"/>
  <c r="P3679" i="1"/>
  <c r="Q3679" i="1" s="1"/>
  <c r="P3677" i="1"/>
  <c r="Q3677" i="1" s="1"/>
  <c r="P3675" i="1"/>
  <c r="Q3675" i="1" s="1"/>
  <c r="P3673" i="1"/>
  <c r="Q3673" i="1" s="1"/>
  <c r="P3670" i="1"/>
  <c r="Q3670" i="1" s="1"/>
  <c r="P3668" i="1"/>
  <c r="Q3668" i="1" s="1"/>
  <c r="P3666" i="1"/>
  <c r="Q3666" i="1" s="1"/>
  <c r="P3664" i="1"/>
  <c r="Q3664" i="1" s="1"/>
  <c r="P5245" i="1"/>
  <c r="Q5245" i="1" s="1"/>
  <c r="P5243" i="1"/>
  <c r="Q5243" i="1" s="1"/>
  <c r="P5241" i="1"/>
  <c r="Q5241" i="1" s="1"/>
  <c r="P5239" i="1"/>
  <c r="Q5239" i="1" s="1"/>
  <c r="P5237" i="1"/>
  <c r="Q5237" i="1" s="1"/>
  <c r="P5235" i="1"/>
  <c r="Q5235" i="1" s="1"/>
  <c r="P5233" i="1"/>
  <c r="Q5233" i="1" s="1"/>
  <c r="P5231" i="1"/>
  <c r="Q5231" i="1" s="1"/>
  <c r="P5228" i="1"/>
  <c r="Q5228" i="1" s="1"/>
  <c r="P5226" i="1"/>
  <c r="Q5226" i="1" s="1"/>
  <c r="P5224" i="1"/>
  <c r="Q5224" i="1" s="1"/>
  <c r="P5219" i="1"/>
  <c r="Q5219" i="1" s="1"/>
  <c r="P5217" i="1"/>
  <c r="Q5217" i="1" s="1"/>
  <c r="P5214" i="1"/>
  <c r="Q5214" i="1" s="1"/>
  <c r="R5214" i="1" s="1"/>
  <c r="P5212" i="1"/>
  <c r="Q5212" i="1" s="1"/>
  <c r="R5212" i="1" s="1"/>
  <c r="P5210" i="1"/>
  <c r="Q5210" i="1" s="1"/>
  <c r="R5210" i="1" s="1"/>
  <c r="P5208" i="1"/>
  <c r="Q5208" i="1" s="1"/>
  <c r="P5206" i="1"/>
  <c r="Q5206" i="1" s="1"/>
  <c r="P5202" i="1"/>
  <c r="Q5202" i="1" s="1"/>
  <c r="P5200" i="1"/>
  <c r="Q5200" i="1" s="1"/>
  <c r="P5198" i="1"/>
  <c r="Q5198" i="1" s="1"/>
  <c r="P5196" i="1"/>
  <c r="Q5196" i="1" s="1"/>
  <c r="P5194" i="1"/>
  <c r="Q5194" i="1" s="1"/>
  <c r="P5192" i="1"/>
  <c r="Q5192" i="1" s="1"/>
  <c r="P5189" i="1"/>
  <c r="Q5189" i="1" s="1"/>
  <c r="P5187" i="1"/>
  <c r="Q5187" i="1" s="1"/>
  <c r="P5185" i="1"/>
  <c r="Q5185" i="1" s="1"/>
  <c r="P5183" i="1"/>
  <c r="Q5183" i="1" s="1"/>
  <c r="P5180" i="1"/>
  <c r="Q5180" i="1" s="1"/>
  <c r="R5180" i="1" s="1"/>
  <c r="P5177" i="1"/>
  <c r="Q5177" i="1" s="1"/>
  <c r="R5177" i="1" s="1"/>
  <c r="P5175" i="1"/>
  <c r="Q5175" i="1" s="1"/>
  <c r="P5173" i="1"/>
  <c r="Q5173" i="1" s="1"/>
  <c r="R5173" i="1" s="1"/>
  <c r="P5171" i="1"/>
  <c r="Q5171" i="1" s="1"/>
  <c r="R5171" i="1" s="1"/>
  <c r="P5169" i="1"/>
  <c r="Q5169" i="1" s="1"/>
  <c r="R5169" i="1" s="1"/>
  <c r="P5167" i="1"/>
  <c r="Q5167" i="1" s="1"/>
  <c r="R5167" i="1" s="1"/>
  <c r="P5165" i="1"/>
  <c r="Q5165" i="1" s="1"/>
  <c r="R5165" i="1" s="1"/>
  <c r="P5163" i="1"/>
  <c r="Q5163" i="1" s="1"/>
  <c r="R5163" i="1" s="1"/>
  <c r="P5161" i="1"/>
  <c r="Q5161" i="1" s="1"/>
  <c r="R5161" i="1" s="1"/>
  <c r="P5158" i="1"/>
  <c r="Q5158" i="1" s="1"/>
  <c r="R5158" i="1" s="1"/>
  <c r="P5156" i="1"/>
  <c r="Q5156" i="1" s="1"/>
  <c r="P5154" i="1"/>
  <c r="Q5154" i="1" s="1"/>
  <c r="R5154" i="1" s="1"/>
  <c r="P5152" i="1"/>
  <c r="Q5152" i="1" s="1"/>
  <c r="R5152" i="1" s="1"/>
  <c r="P5150" i="1"/>
  <c r="Q5150" i="1" s="1"/>
  <c r="P5148" i="1"/>
  <c r="Q5148" i="1" s="1"/>
  <c r="R5148" i="1" s="1"/>
  <c r="P5146" i="1"/>
  <c r="Q5146" i="1" s="1"/>
  <c r="R5146" i="1" s="1"/>
  <c r="P5144" i="1"/>
  <c r="Q5144" i="1" s="1"/>
  <c r="R5144" i="1" s="1"/>
  <c r="P5142" i="1"/>
  <c r="Q5142" i="1" s="1"/>
  <c r="R5142" i="1" s="1"/>
  <c r="P5139" i="1"/>
  <c r="Q5139" i="1" s="1"/>
  <c r="R5139" i="1" s="1"/>
  <c r="P5137" i="1"/>
  <c r="Q5137" i="1" s="1"/>
  <c r="P5135" i="1"/>
  <c r="Q5135" i="1" s="1"/>
  <c r="R5135" i="1" s="1"/>
  <c r="P5133" i="1"/>
  <c r="Q5133" i="1" s="1"/>
  <c r="R5133" i="1" s="1"/>
  <c r="P5131" i="1"/>
  <c r="Q5131" i="1" s="1"/>
  <c r="P5129" i="1"/>
  <c r="Q5129" i="1" s="1"/>
  <c r="R5129" i="1" s="1"/>
  <c r="P5127" i="1"/>
  <c r="Q5127" i="1" s="1"/>
  <c r="R5127" i="1" s="1"/>
  <c r="P5125" i="1"/>
  <c r="Q5125" i="1" s="1"/>
  <c r="R5125" i="1" s="1"/>
  <c r="P5123" i="1"/>
  <c r="Q5123" i="1" s="1"/>
  <c r="R5123" i="1" s="1"/>
  <c r="P5120" i="1"/>
  <c r="Q5120" i="1" s="1"/>
  <c r="R5120" i="1" s="1"/>
  <c r="P5118" i="1"/>
  <c r="Q5118" i="1" s="1"/>
  <c r="R5118" i="1" s="1"/>
  <c r="P5116" i="1"/>
  <c r="Q5116" i="1" s="1"/>
  <c r="R5116" i="1" s="1"/>
  <c r="P5114" i="1"/>
  <c r="Q5114" i="1" s="1"/>
  <c r="P5112" i="1"/>
  <c r="Q5112" i="1" s="1"/>
  <c r="P5110" i="1"/>
  <c r="Q5110" i="1" s="1"/>
  <c r="P5108" i="1"/>
  <c r="Q5108" i="1" s="1"/>
  <c r="P5105" i="1"/>
  <c r="Q5105" i="1" s="1"/>
  <c r="P5103" i="1"/>
  <c r="Q5103" i="1" s="1"/>
  <c r="P5101" i="1"/>
  <c r="Q5101" i="1" s="1"/>
  <c r="P5099" i="1"/>
  <c r="Q5099" i="1" s="1"/>
  <c r="P5097" i="1"/>
  <c r="Q5097" i="1" s="1"/>
  <c r="R5097" i="1" s="1"/>
  <c r="P5095" i="1"/>
  <c r="Q5095" i="1" s="1"/>
  <c r="R5095" i="1" s="1"/>
  <c r="P5093" i="1"/>
  <c r="Q5093" i="1" s="1"/>
  <c r="R5093" i="1" s="1"/>
  <c r="P5091" i="1"/>
  <c r="Q5091" i="1" s="1"/>
  <c r="P5086" i="1"/>
  <c r="Q5086" i="1" s="1"/>
  <c r="P5084" i="1"/>
  <c r="Q5084" i="1" s="1"/>
  <c r="P5082" i="1"/>
  <c r="Q5082" i="1" s="1"/>
  <c r="P5080" i="1"/>
  <c r="Q5080" i="1" s="1"/>
  <c r="P5078" i="1"/>
  <c r="Q5078" i="1" s="1"/>
  <c r="P5075" i="1"/>
  <c r="Q5075" i="1" s="1"/>
  <c r="P5073" i="1"/>
  <c r="Q5073" i="1" s="1"/>
  <c r="P5071" i="1"/>
  <c r="Q5071" i="1" s="1"/>
  <c r="P5068" i="1"/>
  <c r="Q5068" i="1" s="1"/>
  <c r="P5066" i="1"/>
  <c r="Q5066" i="1" s="1"/>
  <c r="P5064" i="1"/>
  <c r="Q5064" i="1" s="1"/>
  <c r="P5062" i="1"/>
  <c r="Q5062" i="1" s="1"/>
  <c r="P5060" i="1"/>
  <c r="Q5060" i="1" s="1"/>
  <c r="P5058" i="1"/>
  <c r="Q5058" i="1" s="1"/>
  <c r="P5056" i="1"/>
  <c r="Q5056" i="1" s="1"/>
  <c r="P5054" i="1"/>
  <c r="Q5054" i="1" s="1"/>
  <c r="P5050" i="1"/>
  <c r="Q5050" i="1" s="1"/>
  <c r="P5047" i="1"/>
  <c r="Q5047" i="1" s="1"/>
  <c r="P5045" i="1"/>
  <c r="Q5045" i="1" s="1"/>
  <c r="P5042" i="1"/>
  <c r="Q5042" i="1" s="1"/>
  <c r="P5040" i="1"/>
  <c r="Q5040" i="1" s="1"/>
  <c r="P5038" i="1"/>
  <c r="Q5038" i="1" s="1"/>
  <c r="P5036" i="1"/>
  <c r="Q5036" i="1" s="1"/>
  <c r="P5033" i="1"/>
  <c r="Q5033" i="1" s="1"/>
  <c r="P5031" i="1"/>
  <c r="Q5031" i="1" s="1"/>
  <c r="P5029" i="1"/>
  <c r="Q5029" i="1" s="1"/>
  <c r="P5024" i="1"/>
  <c r="Q5024" i="1" s="1"/>
  <c r="P5022" i="1"/>
  <c r="Q5022" i="1" s="1"/>
  <c r="P5020" i="1"/>
  <c r="Q5020" i="1" s="1"/>
  <c r="P5018" i="1"/>
  <c r="Q5018" i="1" s="1"/>
  <c r="P5016" i="1"/>
  <c r="Q5016" i="1" s="1"/>
  <c r="P5014" i="1"/>
  <c r="Q5014" i="1" s="1"/>
  <c r="P5012" i="1"/>
  <c r="Q5012" i="1" s="1"/>
  <c r="P5010" i="1"/>
  <c r="Q5010" i="1" s="1"/>
  <c r="P5008" i="1"/>
  <c r="Q5008" i="1" s="1"/>
  <c r="P5006" i="1"/>
  <c r="Q5006" i="1" s="1"/>
  <c r="P5004" i="1"/>
  <c r="Q5004" i="1" s="1"/>
  <c r="P5002" i="1"/>
  <c r="Q5002" i="1" s="1"/>
  <c r="P5000" i="1"/>
  <c r="Q5000" i="1" s="1"/>
  <c r="P4998" i="1"/>
  <c r="Q4998" i="1" s="1"/>
  <c r="P4996" i="1"/>
  <c r="Q4996" i="1" s="1"/>
  <c r="P4994" i="1"/>
  <c r="Q4994" i="1" s="1"/>
  <c r="P4990" i="1"/>
  <c r="Q4990" i="1" s="1"/>
  <c r="P4987" i="1"/>
  <c r="Q4987" i="1" s="1"/>
  <c r="P4984" i="1"/>
  <c r="Q4984" i="1" s="1"/>
  <c r="P4979" i="1"/>
  <c r="Q4979" i="1" s="1"/>
  <c r="P4977" i="1"/>
  <c r="Q4977" i="1" s="1"/>
  <c r="P4975" i="1"/>
  <c r="Q4975" i="1" s="1"/>
  <c r="P4972" i="1"/>
  <c r="Q4972" i="1" s="1"/>
  <c r="P4968" i="1"/>
  <c r="Q4968" i="1" s="1"/>
  <c r="P4966" i="1"/>
  <c r="Q4966" i="1" s="1"/>
  <c r="P4964" i="1"/>
  <c r="Q4964" i="1" s="1"/>
  <c r="P4962" i="1"/>
  <c r="Q4962" i="1" s="1"/>
  <c r="P4960" i="1"/>
  <c r="Q4960" i="1" s="1"/>
  <c r="P4958" i="1"/>
  <c r="Q4958" i="1" s="1"/>
  <c r="P4956" i="1"/>
  <c r="Q4956" i="1" s="1"/>
  <c r="P4953" i="1"/>
  <c r="Q4953" i="1" s="1"/>
  <c r="P4951" i="1"/>
  <c r="Q4951" i="1" s="1"/>
  <c r="P4948" i="1"/>
  <c r="Q4948" i="1" s="1"/>
  <c r="P4946" i="1"/>
  <c r="Q4946" i="1" s="1"/>
  <c r="P4944" i="1"/>
  <c r="Q4944" i="1" s="1"/>
  <c r="P4940" i="1"/>
  <c r="Q4940" i="1" s="1"/>
  <c r="P4938" i="1"/>
  <c r="Q4938" i="1" s="1"/>
  <c r="P4936" i="1"/>
  <c r="Q4936" i="1" s="1"/>
  <c r="R4936" i="1" s="1"/>
  <c r="R4932" i="1" s="1"/>
  <c r="P4934" i="1"/>
  <c r="Q4934" i="1" s="1"/>
  <c r="P4931" i="1"/>
  <c r="Q4931" i="1" s="1"/>
  <c r="P4929" i="1"/>
  <c r="Q4929" i="1" s="1"/>
  <c r="P4927" i="1"/>
  <c r="Q4927" i="1" s="1"/>
  <c r="P4924" i="1"/>
  <c r="Q4924" i="1" s="1"/>
  <c r="P4921" i="1"/>
  <c r="Q4921" i="1" s="1"/>
  <c r="P4919" i="1"/>
  <c r="Q4919" i="1" s="1"/>
  <c r="P4917" i="1"/>
  <c r="Q4917" i="1" s="1"/>
  <c r="P4915" i="1"/>
  <c r="Q4915" i="1" s="1"/>
  <c r="R4915" i="1" s="1"/>
  <c r="P4913" i="1"/>
  <c r="Q4913" i="1" s="1"/>
  <c r="R4913" i="1" s="1"/>
  <c r="P4911" i="1"/>
  <c r="Q4911" i="1" s="1"/>
  <c r="R4911" i="1" s="1"/>
  <c r="P4909" i="1"/>
  <c r="Q4909" i="1" s="1"/>
  <c r="R4909" i="1" s="1"/>
  <c r="P4904" i="1"/>
  <c r="Q4904" i="1" s="1"/>
  <c r="P4902" i="1"/>
  <c r="Q4902" i="1" s="1"/>
  <c r="P4900" i="1"/>
  <c r="Q4900" i="1" s="1"/>
  <c r="P4897" i="1"/>
  <c r="Q4897" i="1" s="1"/>
  <c r="P4895" i="1"/>
  <c r="Q4895" i="1" s="1"/>
  <c r="P4892" i="1"/>
  <c r="Q4892" i="1" s="1"/>
  <c r="P4890" i="1"/>
  <c r="Q4890" i="1" s="1"/>
  <c r="P4888" i="1"/>
  <c r="Q4888" i="1" s="1"/>
  <c r="P4886" i="1"/>
  <c r="Q4886" i="1" s="1"/>
  <c r="P4884" i="1"/>
  <c r="Q4884" i="1" s="1"/>
  <c r="P4882" i="1"/>
  <c r="Q4882" i="1" s="1"/>
  <c r="P4880" i="1"/>
  <c r="Q4880" i="1" s="1"/>
  <c r="P4877" i="1"/>
  <c r="Q4877" i="1" s="1"/>
  <c r="P4874" i="1"/>
  <c r="Q4874" i="1" s="1"/>
  <c r="P4872" i="1"/>
  <c r="Q4872" i="1" s="1"/>
  <c r="P4868" i="1"/>
  <c r="Q4868" i="1" s="1"/>
  <c r="P4865" i="1"/>
  <c r="Q4865" i="1" s="1"/>
  <c r="P4861" i="1"/>
  <c r="Q4861" i="1" s="1"/>
  <c r="P4859" i="1"/>
  <c r="Q4859" i="1" s="1"/>
  <c r="P4855" i="1"/>
  <c r="Q4855" i="1" s="1"/>
  <c r="P4853" i="1"/>
  <c r="Q4853" i="1" s="1"/>
  <c r="P4850" i="1"/>
  <c r="Q4850" i="1" s="1"/>
  <c r="P4847" i="1"/>
  <c r="Q4847" i="1" s="1"/>
  <c r="P4845" i="1"/>
  <c r="Q4845" i="1" s="1"/>
  <c r="P4843" i="1"/>
  <c r="Q4843" i="1" s="1"/>
  <c r="P4841" i="1"/>
  <c r="Q4841" i="1" s="1"/>
  <c r="P4838" i="1"/>
  <c r="Q4838" i="1" s="1"/>
  <c r="P4836" i="1"/>
  <c r="Q4836" i="1" s="1"/>
  <c r="P4833" i="1"/>
  <c r="Q4833" i="1" s="1"/>
  <c r="P4830" i="1"/>
  <c r="Q4830" i="1" s="1"/>
  <c r="P4828" i="1"/>
  <c r="Q4828" i="1" s="1"/>
  <c r="P4825" i="1"/>
  <c r="Q4825" i="1" s="1"/>
  <c r="P4823" i="1"/>
  <c r="Q4823" i="1" s="1"/>
  <c r="P4821" i="1"/>
  <c r="Q4821" i="1" s="1"/>
  <c r="P4818" i="1"/>
  <c r="Q4818" i="1" s="1"/>
  <c r="P4816" i="1"/>
  <c r="Q4816" i="1" s="1"/>
  <c r="P4814" i="1"/>
  <c r="Q4814" i="1" s="1"/>
  <c r="P4812" i="1"/>
  <c r="Q4812" i="1" s="1"/>
  <c r="P4807" i="1"/>
  <c r="Q4807" i="1" s="1"/>
  <c r="R4807" i="1" s="1"/>
  <c r="P4805" i="1"/>
  <c r="Q4805" i="1" s="1"/>
  <c r="P4803" i="1"/>
  <c r="Q4803" i="1" s="1"/>
  <c r="P4801" i="1"/>
  <c r="Q4801" i="1" s="1"/>
  <c r="R4801" i="1" s="1"/>
  <c r="P4799" i="1"/>
  <c r="Q4799" i="1" s="1"/>
  <c r="R4799" i="1" s="1"/>
  <c r="P4797" i="1"/>
  <c r="Q4797" i="1" s="1"/>
  <c r="R4797" i="1" s="1"/>
  <c r="P4795" i="1"/>
  <c r="Q4795" i="1" s="1"/>
  <c r="R4795" i="1" s="1"/>
  <c r="P4793" i="1"/>
  <c r="Q4793" i="1" s="1"/>
  <c r="R4793" i="1" s="1"/>
  <c r="P4791" i="1"/>
  <c r="Q4791" i="1" s="1"/>
  <c r="R4791" i="1" s="1"/>
  <c r="P4789" i="1"/>
  <c r="Q4789" i="1" s="1"/>
  <c r="R4789" i="1" s="1"/>
  <c r="P4787" i="1"/>
  <c r="Q4787" i="1" s="1"/>
  <c r="R4787" i="1" s="1"/>
  <c r="P4785" i="1"/>
  <c r="Q4785" i="1" s="1"/>
  <c r="R4785" i="1" s="1"/>
  <c r="P4783" i="1"/>
  <c r="Q4783" i="1" s="1"/>
  <c r="P4781" i="1"/>
  <c r="Q4781" i="1" s="1"/>
  <c r="P4779" i="1"/>
  <c r="Q4779" i="1" s="1"/>
  <c r="R4779" i="1" s="1"/>
  <c r="P4777" i="1"/>
  <c r="Q4777" i="1" s="1"/>
  <c r="R4777" i="1" s="1"/>
  <c r="P4775" i="1"/>
  <c r="Q4775" i="1" s="1"/>
  <c r="R4775" i="1" s="1"/>
  <c r="P4773" i="1"/>
  <c r="Q4773" i="1" s="1"/>
  <c r="R4773" i="1" s="1"/>
  <c r="P4771" i="1"/>
  <c r="Q4771" i="1" s="1"/>
  <c r="R4771" i="1" s="1"/>
  <c r="P4769" i="1"/>
  <c r="Q4769" i="1" s="1"/>
  <c r="R4769" i="1" s="1"/>
  <c r="P4767" i="1"/>
  <c r="Q4767" i="1" s="1"/>
  <c r="R4767" i="1" s="1"/>
  <c r="P4765" i="1"/>
  <c r="Q4765" i="1" s="1"/>
  <c r="R4765" i="1" s="1"/>
  <c r="P4763" i="1"/>
  <c r="Q4763" i="1" s="1"/>
  <c r="P4761" i="1"/>
  <c r="Q4761" i="1" s="1"/>
  <c r="P4759" i="1"/>
  <c r="Q4759" i="1" s="1"/>
  <c r="R4759" i="1" s="1"/>
  <c r="P4757" i="1"/>
  <c r="Q4757" i="1" s="1"/>
  <c r="R4757" i="1" s="1"/>
  <c r="P4755" i="1"/>
  <c r="Q4755" i="1" s="1"/>
  <c r="R4755" i="1" s="1"/>
  <c r="P4753" i="1"/>
  <c r="Q4753" i="1" s="1"/>
  <c r="P4751" i="1"/>
  <c r="Q4751" i="1" s="1"/>
  <c r="P4749" i="1"/>
  <c r="Q4749" i="1" s="1"/>
  <c r="R4749" i="1" s="1"/>
  <c r="P4747" i="1"/>
  <c r="Q4747" i="1" s="1"/>
  <c r="R4747" i="1" s="1"/>
  <c r="P4745" i="1"/>
  <c r="Q4745" i="1" s="1"/>
  <c r="R4745" i="1" s="1"/>
  <c r="P4743" i="1"/>
  <c r="Q4743" i="1" s="1"/>
  <c r="R4743" i="1" s="1"/>
  <c r="P4741" i="1"/>
  <c r="Q4741" i="1" s="1"/>
  <c r="R4741" i="1" s="1"/>
  <c r="P4739" i="1"/>
  <c r="Q4739" i="1" s="1"/>
  <c r="R4739" i="1" s="1"/>
  <c r="P4735" i="1"/>
  <c r="Q4735" i="1" s="1"/>
  <c r="P4733" i="1"/>
  <c r="Q4733" i="1" s="1"/>
  <c r="P4731" i="1"/>
  <c r="Q4731" i="1" s="1"/>
  <c r="P4729" i="1"/>
  <c r="Q4729" i="1" s="1"/>
  <c r="R4729" i="1" s="1"/>
  <c r="P4727" i="1"/>
  <c r="Q4727" i="1" s="1"/>
  <c r="R4727" i="1" s="1"/>
  <c r="P4725" i="1"/>
  <c r="Q4725" i="1" s="1"/>
  <c r="R4725" i="1" s="1"/>
  <c r="P4721" i="1"/>
  <c r="Q4721" i="1" s="1"/>
  <c r="P4719" i="1"/>
  <c r="Q4719" i="1" s="1"/>
  <c r="P4715" i="1"/>
  <c r="Q4715" i="1" s="1"/>
  <c r="P4713" i="1"/>
  <c r="Q4713" i="1" s="1"/>
  <c r="P4711" i="1"/>
  <c r="Q4711" i="1" s="1"/>
  <c r="P4709" i="1"/>
  <c r="Q4709" i="1" s="1"/>
  <c r="P4705" i="1"/>
  <c r="Q4705" i="1" s="1"/>
  <c r="R4705" i="1" s="1"/>
  <c r="P4703" i="1"/>
  <c r="Q4703" i="1" s="1"/>
  <c r="R4703" i="1" s="1"/>
  <c r="P4701" i="1"/>
  <c r="Q4701" i="1" s="1"/>
  <c r="P4699" i="1"/>
  <c r="Q4699" i="1" s="1"/>
  <c r="P4697" i="1"/>
  <c r="Q4697" i="1" s="1"/>
  <c r="P4695" i="1"/>
  <c r="Q4695" i="1" s="1"/>
  <c r="P4693" i="1"/>
  <c r="Q4693" i="1" s="1"/>
  <c r="P4691" i="1"/>
  <c r="Q4691" i="1" s="1"/>
  <c r="P4689" i="1"/>
  <c r="Q4689" i="1" s="1"/>
  <c r="P4687" i="1"/>
  <c r="Q4687" i="1" s="1"/>
  <c r="P4685" i="1"/>
  <c r="Q4685" i="1" s="1"/>
  <c r="R4685" i="1" s="1"/>
  <c r="P4683" i="1"/>
  <c r="Q4683" i="1" s="1"/>
  <c r="P4681" i="1"/>
  <c r="Q4681" i="1" s="1"/>
  <c r="R4681" i="1" s="1"/>
  <c r="P4679" i="1"/>
  <c r="Q4679" i="1" s="1"/>
  <c r="R4679" i="1" s="1"/>
  <c r="P4677" i="1"/>
  <c r="Q4677" i="1" s="1"/>
  <c r="R4677" i="1" s="1"/>
  <c r="P4673" i="1"/>
  <c r="Q4673" i="1" s="1"/>
  <c r="R4673" i="1" s="1"/>
  <c r="P4671" i="1"/>
  <c r="Q4671" i="1" s="1"/>
  <c r="R4671" i="1" s="1"/>
  <c r="P4669" i="1"/>
  <c r="Q4669" i="1" s="1"/>
  <c r="R4669" i="1" s="1"/>
  <c r="P4667" i="1"/>
  <c r="Q4667" i="1" s="1"/>
  <c r="R4667" i="1" s="1"/>
  <c r="P4665" i="1"/>
  <c r="Q4665" i="1" s="1"/>
  <c r="R4665" i="1" s="1"/>
  <c r="P4663" i="1"/>
  <c r="Q4663" i="1" s="1"/>
  <c r="R4663" i="1" s="1"/>
  <c r="P4661" i="1"/>
  <c r="Q4661" i="1" s="1"/>
  <c r="R4661" i="1" s="1"/>
  <c r="P4659" i="1"/>
  <c r="Q4659" i="1" s="1"/>
  <c r="R4659" i="1" s="1"/>
  <c r="P4657" i="1"/>
  <c r="Q4657" i="1" s="1"/>
  <c r="R4657" i="1" s="1"/>
  <c r="P4655" i="1"/>
  <c r="Q4655" i="1" s="1"/>
  <c r="R4655" i="1" s="1"/>
  <c r="P4652" i="1"/>
  <c r="Q4652" i="1" s="1"/>
  <c r="P4650" i="1"/>
  <c r="Q4650" i="1" s="1"/>
  <c r="P4648" i="1"/>
  <c r="Q4648" i="1" s="1"/>
  <c r="P4645" i="1"/>
  <c r="Q4645" i="1" s="1"/>
  <c r="P4643" i="1"/>
  <c r="Q4643" i="1" s="1"/>
  <c r="P4641" i="1"/>
  <c r="Q4641" i="1" s="1"/>
  <c r="P4639" i="1"/>
  <c r="Q4639" i="1" s="1"/>
  <c r="P4637" i="1"/>
  <c r="Q4637" i="1" s="1"/>
  <c r="P4635" i="1"/>
  <c r="Q4635" i="1" s="1"/>
  <c r="P4631" i="1"/>
  <c r="Q4631" i="1" s="1"/>
  <c r="P4629" i="1"/>
  <c r="Q4629" i="1" s="1"/>
  <c r="P4627" i="1"/>
  <c r="Q4627" i="1" s="1"/>
  <c r="P4625" i="1"/>
  <c r="Q4625" i="1" s="1"/>
  <c r="P4623" i="1"/>
  <c r="Q4623" i="1" s="1"/>
  <c r="P4621" i="1"/>
  <c r="Q4621" i="1" s="1"/>
  <c r="P4619" i="1"/>
  <c r="Q4619" i="1" s="1"/>
  <c r="R4619" i="1" s="1"/>
  <c r="R4616" i="1" s="1"/>
  <c r="P4617" i="1"/>
  <c r="Q4617" i="1" s="1"/>
  <c r="P4613" i="1"/>
  <c r="Q4613" i="1" s="1"/>
  <c r="P4611" i="1"/>
  <c r="Q4611" i="1" s="1"/>
  <c r="P4609" i="1"/>
  <c r="Q4609" i="1" s="1"/>
  <c r="P4607" i="1"/>
  <c r="Q4607" i="1" s="1"/>
  <c r="P4605" i="1"/>
  <c r="Q4605" i="1" s="1"/>
  <c r="P4603" i="1"/>
  <c r="Q4603" i="1" s="1"/>
  <c r="P4601" i="1"/>
  <c r="Q4601" i="1" s="1"/>
  <c r="P4599" i="1"/>
  <c r="Q4599" i="1" s="1"/>
  <c r="P4597" i="1"/>
  <c r="Q4597" i="1" s="1"/>
  <c r="P4595" i="1"/>
  <c r="Q4595" i="1" s="1"/>
  <c r="P4593" i="1"/>
  <c r="Q4593" i="1" s="1"/>
  <c r="P4591" i="1"/>
  <c r="Q4591" i="1" s="1"/>
  <c r="P4589" i="1"/>
  <c r="Q4589" i="1" s="1"/>
  <c r="P4587" i="1"/>
  <c r="Q4587" i="1" s="1"/>
  <c r="P4585" i="1"/>
  <c r="Q4585" i="1" s="1"/>
  <c r="P4583" i="1"/>
  <c r="Q4583" i="1" s="1"/>
  <c r="P4581" i="1"/>
  <c r="Q4581" i="1" s="1"/>
  <c r="P4579" i="1"/>
  <c r="Q4579" i="1" s="1"/>
  <c r="P4575" i="1"/>
  <c r="Q4575" i="1" s="1"/>
  <c r="P4572" i="1"/>
  <c r="Q4572" i="1" s="1"/>
  <c r="P4570" i="1"/>
  <c r="Q4570" i="1" s="1"/>
  <c r="P4568" i="1"/>
  <c r="Q4568" i="1" s="1"/>
  <c r="P4565" i="1"/>
  <c r="Q4565" i="1" s="1"/>
  <c r="P4563" i="1"/>
  <c r="Q4563" i="1" s="1"/>
  <c r="P4560" i="1"/>
  <c r="Q4560" i="1" s="1"/>
  <c r="P4558" i="1"/>
  <c r="Q4558" i="1" s="1"/>
  <c r="P4556" i="1"/>
  <c r="Q4556" i="1" s="1"/>
  <c r="P4553" i="1"/>
  <c r="Q4553" i="1" s="1"/>
  <c r="R4553" i="1" s="1"/>
  <c r="P4551" i="1"/>
  <c r="Q4551" i="1" s="1"/>
  <c r="R4551" i="1" s="1"/>
  <c r="P4549" i="1"/>
  <c r="Q4549" i="1" s="1"/>
  <c r="P4547" i="1"/>
  <c r="Q4547" i="1" s="1"/>
  <c r="P4543" i="1"/>
  <c r="Q4543" i="1" s="1"/>
  <c r="P4540" i="1"/>
  <c r="Q4540" i="1" s="1"/>
  <c r="P4538" i="1"/>
  <c r="Q4538" i="1" s="1"/>
  <c r="P4536" i="1"/>
  <c r="Q4536" i="1" s="1"/>
  <c r="P4533" i="1"/>
  <c r="Q4533" i="1" s="1"/>
  <c r="P4531" i="1"/>
  <c r="Q4531" i="1" s="1"/>
  <c r="P4529" i="1"/>
  <c r="Q4529" i="1" s="1"/>
  <c r="P4525" i="1"/>
  <c r="Q4525" i="1" s="1"/>
  <c r="P4522" i="1"/>
  <c r="Q4522" i="1" s="1"/>
  <c r="P4520" i="1"/>
  <c r="Q4520" i="1" s="1"/>
  <c r="R4520" i="1" s="1"/>
  <c r="P4518" i="1"/>
  <c r="Q4518" i="1" s="1"/>
  <c r="R4518" i="1" s="1"/>
  <c r="P4516" i="1"/>
  <c r="Q4516" i="1" s="1"/>
  <c r="P4514" i="1"/>
  <c r="Q4514" i="1" s="1"/>
  <c r="R4514" i="1" s="1"/>
  <c r="P4512" i="1"/>
  <c r="Q4512" i="1" s="1"/>
  <c r="R4512" i="1" s="1"/>
  <c r="P4510" i="1"/>
  <c r="Q4510" i="1" s="1"/>
  <c r="R4510" i="1" s="1"/>
  <c r="P4507" i="1"/>
  <c r="Q4507" i="1" s="1"/>
  <c r="P4504" i="1"/>
  <c r="Q4504" i="1" s="1"/>
  <c r="P4502" i="1"/>
  <c r="Q4502" i="1" s="1"/>
  <c r="P4500" i="1"/>
  <c r="Q4500" i="1" s="1"/>
  <c r="P4498" i="1"/>
  <c r="Q4498" i="1" s="1"/>
  <c r="P4496" i="1"/>
  <c r="Q4496" i="1" s="1"/>
  <c r="P4493" i="1"/>
  <c r="Q4493" i="1" s="1"/>
  <c r="P4490" i="1"/>
  <c r="Q4490" i="1" s="1"/>
  <c r="P4488" i="1"/>
  <c r="Q4488" i="1" s="1"/>
  <c r="P4485" i="1"/>
  <c r="Q4485" i="1" s="1"/>
  <c r="P4482" i="1"/>
  <c r="Q4482" i="1" s="1"/>
  <c r="P4479" i="1"/>
  <c r="Q4479" i="1" s="1"/>
  <c r="P4477" i="1"/>
  <c r="Q4477" i="1" s="1"/>
  <c r="P4474" i="1"/>
  <c r="Q4474" i="1" s="1"/>
  <c r="P4472" i="1"/>
  <c r="Q4472" i="1" s="1"/>
  <c r="P4470" i="1"/>
  <c r="Q4470" i="1" s="1"/>
  <c r="P4467" i="1"/>
  <c r="Q4467" i="1" s="1"/>
  <c r="P4465" i="1"/>
  <c r="Q4465" i="1" s="1"/>
  <c r="P4463" i="1"/>
  <c r="Q4463" i="1" s="1"/>
  <c r="P4461" i="1"/>
  <c r="Q4461" i="1" s="1"/>
  <c r="P4459" i="1"/>
  <c r="Q4459" i="1" s="1"/>
  <c r="P4456" i="1"/>
  <c r="Q4456" i="1" s="1"/>
  <c r="P4454" i="1"/>
  <c r="Q4454" i="1" s="1"/>
  <c r="P4450" i="1"/>
  <c r="Q4450" i="1" s="1"/>
  <c r="R4450" i="1" s="1"/>
  <c r="P4448" i="1"/>
  <c r="Q4448" i="1" s="1"/>
  <c r="P4445" i="1"/>
  <c r="Q4445" i="1" s="1"/>
  <c r="P3659" i="1"/>
  <c r="Q3659" i="1" s="1"/>
  <c r="R3659" i="1" s="1"/>
  <c r="P3657" i="1"/>
  <c r="Q3657" i="1" s="1"/>
  <c r="R3657" i="1" s="1"/>
  <c r="P3655" i="1"/>
  <c r="Q3655" i="1" s="1"/>
  <c r="R3655" i="1" s="1"/>
  <c r="P3653" i="1"/>
  <c r="Q3653" i="1" s="1"/>
  <c r="R3653" i="1" s="1"/>
  <c r="P3651" i="1"/>
  <c r="Q3651" i="1" s="1"/>
  <c r="R3651" i="1" s="1"/>
  <c r="P3649" i="1"/>
  <c r="Q3649" i="1" s="1"/>
  <c r="R3649" i="1" s="1"/>
  <c r="P3647" i="1"/>
  <c r="Q3647" i="1" s="1"/>
  <c r="R3647" i="1" s="1"/>
  <c r="P3645" i="1"/>
  <c r="Q3645" i="1" s="1"/>
  <c r="R3645" i="1" s="1"/>
  <c r="P3643" i="1"/>
  <c r="Q3643" i="1" s="1"/>
  <c r="R3643" i="1" s="1"/>
  <c r="P3641" i="1"/>
  <c r="Q3641" i="1" s="1"/>
  <c r="R3641" i="1" s="1"/>
  <c r="P3638" i="1"/>
  <c r="Q3638" i="1" s="1"/>
  <c r="P3636" i="1"/>
  <c r="Q3636" i="1" s="1"/>
  <c r="P3633" i="1"/>
  <c r="Q3633" i="1" s="1"/>
  <c r="P3631" i="1"/>
  <c r="Q3631" i="1" s="1"/>
  <c r="P3629" i="1"/>
  <c r="Q3629" i="1" s="1"/>
  <c r="P3627" i="1"/>
  <c r="Q3627" i="1" s="1"/>
  <c r="P3625" i="1"/>
  <c r="Q3625" i="1" s="1"/>
  <c r="P3623" i="1"/>
  <c r="Q3623" i="1" s="1"/>
  <c r="P3621" i="1"/>
  <c r="Q3621" i="1" s="1"/>
  <c r="P3617" i="1"/>
  <c r="Q3617" i="1" s="1"/>
  <c r="P3615" i="1"/>
  <c r="Q3615" i="1" s="1"/>
  <c r="P3613" i="1"/>
  <c r="Q3613" i="1" s="1"/>
  <c r="P3611" i="1"/>
  <c r="Q3611" i="1" s="1"/>
  <c r="P3609" i="1"/>
  <c r="Q3609" i="1" s="1"/>
  <c r="P3607" i="1"/>
  <c r="Q3607" i="1" s="1"/>
  <c r="P3604" i="1"/>
  <c r="Q3604" i="1" s="1"/>
  <c r="P3602" i="1"/>
  <c r="Q3602" i="1" s="1"/>
  <c r="P3600" i="1"/>
  <c r="Q3600" i="1" s="1"/>
  <c r="P3598" i="1"/>
  <c r="Q3598" i="1" s="1"/>
  <c r="P3596" i="1"/>
  <c r="Q3596" i="1" s="1"/>
  <c r="P3594" i="1"/>
  <c r="Q3594" i="1" s="1"/>
  <c r="P3592" i="1"/>
  <c r="Q3592" i="1" s="1"/>
  <c r="P3590" i="1"/>
  <c r="Q3590" i="1" s="1"/>
  <c r="P3586" i="1"/>
  <c r="Q3586" i="1" s="1"/>
  <c r="P3583" i="1"/>
  <c r="Q3583" i="1" s="1"/>
  <c r="P3580" i="1"/>
  <c r="Q3580" i="1" s="1"/>
  <c r="P3578" i="1"/>
  <c r="Q3578" i="1" s="1"/>
  <c r="P3575" i="1"/>
  <c r="Q3575" i="1" s="1"/>
  <c r="P3573" i="1"/>
  <c r="Q3573" i="1" s="1"/>
  <c r="P3570" i="1"/>
  <c r="Q3570" i="1" s="1"/>
  <c r="P3568" i="1"/>
  <c r="Q3568" i="1" s="1"/>
  <c r="P3566" i="1"/>
  <c r="Q3566" i="1" s="1"/>
  <c r="P3563" i="1"/>
  <c r="Q3563" i="1" s="1"/>
  <c r="P3560" i="1"/>
  <c r="Q3560" i="1" s="1"/>
  <c r="P3557" i="1"/>
  <c r="Q3557" i="1" s="1"/>
  <c r="P3555" i="1"/>
  <c r="Q3555" i="1" s="1"/>
  <c r="P3552" i="1"/>
  <c r="Q3552" i="1" s="1"/>
  <c r="P3550" i="1"/>
  <c r="Q3550" i="1" s="1"/>
  <c r="P3548" i="1"/>
  <c r="Q3548" i="1" s="1"/>
  <c r="P3545" i="1"/>
  <c r="Q3545" i="1" s="1"/>
  <c r="P3542" i="1"/>
  <c r="Q3542" i="1" s="1"/>
  <c r="P3540" i="1"/>
  <c r="Q3540" i="1" s="1"/>
  <c r="P3538" i="1"/>
  <c r="Q3538" i="1" s="1"/>
  <c r="R3538" i="1" s="1"/>
  <c r="P3535" i="1"/>
  <c r="Q3535" i="1" s="1"/>
  <c r="R3535" i="1" s="1"/>
  <c r="P3533" i="1"/>
  <c r="Q3533" i="1" s="1"/>
  <c r="P3531" i="1"/>
  <c r="Q3531" i="1" s="1"/>
  <c r="R3531" i="1" s="1"/>
  <c r="P3528" i="1"/>
  <c r="Q3528" i="1" s="1"/>
  <c r="R3528" i="1" s="1"/>
  <c r="P3526" i="1"/>
  <c r="Q3526" i="1" s="1"/>
  <c r="R3526" i="1" s="1"/>
  <c r="P3524" i="1"/>
  <c r="Q3524" i="1" s="1"/>
  <c r="R3524" i="1" s="1"/>
  <c r="P3522" i="1"/>
  <c r="Q3522" i="1" s="1"/>
  <c r="R3522" i="1" s="1"/>
  <c r="P3519" i="1"/>
  <c r="Q3519" i="1" s="1"/>
  <c r="R3519" i="1" s="1"/>
  <c r="P3517" i="1"/>
  <c r="Q3517" i="1" s="1"/>
  <c r="R3517" i="1" s="1"/>
  <c r="P3515" i="1"/>
  <c r="Q3515" i="1" s="1"/>
  <c r="R3515" i="1" s="1"/>
  <c r="P3513" i="1"/>
  <c r="Q3513" i="1" s="1"/>
  <c r="R3513" i="1" s="1"/>
  <c r="P3511" i="1"/>
  <c r="Q3511" i="1" s="1"/>
  <c r="R3511" i="1" s="1"/>
  <c r="P3509" i="1"/>
  <c r="Q3509" i="1" s="1"/>
  <c r="R3509" i="1" s="1"/>
  <c r="P3507" i="1"/>
  <c r="Q3507" i="1" s="1"/>
  <c r="R3507" i="1" s="1"/>
  <c r="P3505" i="1"/>
  <c r="Q3505" i="1" s="1"/>
  <c r="P3503" i="1"/>
  <c r="Q3503" i="1" s="1"/>
  <c r="R3503" i="1" s="1"/>
  <c r="P3501" i="1"/>
  <c r="Q3501" i="1" s="1"/>
  <c r="P3499" i="1"/>
  <c r="Q3499" i="1" s="1"/>
  <c r="P3497" i="1"/>
  <c r="Q3497" i="1" s="1"/>
  <c r="P3495" i="1"/>
  <c r="Q3495" i="1" s="1"/>
  <c r="P3492" i="1"/>
  <c r="Q3492" i="1" s="1"/>
  <c r="P3490" i="1"/>
  <c r="Q3490" i="1" s="1"/>
  <c r="P3488" i="1"/>
  <c r="Q3488" i="1" s="1"/>
  <c r="P3486" i="1"/>
  <c r="Q3486" i="1" s="1"/>
  <c r="P3484" i="1"/>
  <c r="Q3484" i="1" s="1"/>
  <c r="P3482" i="1"/>
  <c r="Q3482" i="1" s="1"/>
  <c r="R3482" i="1" s="1"/>
  <c r="P3480" i="1"/>
  <c r="Q3480" i="1" s="1"/>
  <c r="P3478" i="1"/>
  <c r="Q3478" i="1" s="1"/>
  <c r="P3473" i="1"/>
  <c r="Q3473" i="1" s="1"/>
  <c r="P3471" i="1"/>
  <c r="Q3471" i="1" s="1"/>
  <c r="P3467" i="1"/>
  <c r="Q3467" i="1" s="1"/>
  <c r="P3095" i="1"/>
  <c r="Q3095" i="1" s="1"/>
  <c r="P3093" i="1"/>
  <c r="Q3093" i="1" s="1"/>
  <c r="P3090" i="1"/>
  <c r="Q3090" i="1" s="1"/>
  <c r="R3090" i="1" s="1"/>
  <c r="P3087" i="1"/>
  <c r="Q3087" i="1" s="1"/>
  <c r="R3087" i="1" s="1"/>
  <c r="P3085" i="1"/>
  <c r="Q3085" i="1" s="1"/>
  <c r="P3082" i="1"/>
  <c r="Q3082" i="1" s="1"/>
  <c r="P3080" i="1"/>
  <c r="Q3080" i="1" s="1"/>
  <c r="P3078" i="1"/>
  <c r="Q3078" i="1" s="1"/>
  <c r="P3076" i="1"/>
  <c r="Q3076" i="1" s="1"/>
  <c r="P3074" i="1"/>
  <c r="Q3074" i="1" s="1"/>
  <c r="P3070" i="1"/>
  <c r="Q3070" i="1" s="1"/>
  <c r="P3068" i="1"/>
  <c r="Q3068" i="1" s="1"/>
  <c r="P3066" i="1"/>
  <c r="Q3066" i="1" s="1"/>
  <c r="P3064" i="1"/>
  <c r="Q3064" i="1" s="1"/>
  <c r="P3060" i="1"/>
  <c r="Q3060" i="1" s="1"/>
  <c r="P3058" i="1"/>
  <c r="Q3058" i="1" s="1"/>
  <c r="P3056" i="1"/>
  <c r="Q3056" i="1" s="1"/>
  <c r="P3054" i="1"/>
  <c r="Q3054" i="1" s="1"/>
  <c r="P3052" i="1"/>
  <c r="Q3052" i="1" s="1"/>
  <c r="P3049" i="1"/>
  <c r="Q3049" i="1" s="1"/>
  <c r="P3047" i="1"/>
  <c r="Q3047" i="1" s="1"/>
  <c r="P3045" i="1"/>
  <c r="Q3045" i="1" s="1"/>
  <c r="P3043" i="1"/>
  <c r="Q3043" i="1" s="1"/>
  <c r="P3041" i="1"/>
  <c r="Q3041" i="1" s="1"/>
  <c r="P3039" i="1"/>
  <c r="Q3039" i="1" s="1"/>
  <c r="P3037" i="1"/>
  <c r="Q3037" i="1" s="1"/>
  <c r="P3034" i="1"/>
  <c r="Q3034" i="1" s="1"/>
  <c r="P3032" i="1"/>
  <c r="Q3032" i="1" s="1"/>
  <c r="P3030" i="1"/>
  <c r="Q3030" i="1" s="1"/>
  <c r="P3028" i="1"/>
  <c r="Q3028" i="1" s="1"/>
  <c r="P3026" i="1"/>
  <c r="Q3026" i="1" s="1"/>
  <c r="P3022" i="1"/>
  <c r="Q3022" i="1" s="1"/>
  <c r="P3020" i="1"/>
  <c r="Q3020" i="1" s="1"/>
  <c r="P3018" i="1"/>
  <c r="Q3018" i="1" s="1"/>
  <c r="P3016" i="1"/>
  <c r="Q3016" i="1" s="1"/>
  <c r="P3012" i="1"/>
  <c r="Q3012" i="1" s="1"/>
  <c r="P3010" i="1"/>
  <c r="Q3010" i="1" s="1"/>
  <c r="P3008" i="1"/>
  <c r="Q3008" i="1" s="1"/>
  <c r="P3006" i="1"/>
  <c r="Q3006" i="1" s="1"/>
  <c r="P3003" i="1"/>
  <c r="Q3003" i="1" s="1"/>
  <c r="P3001" i="1"/>
  <c r="Q3001" i="1" s="1"/>
  <c r="P2999" i="1"/>
  <c r="Q2999" i="1" s="1"/>
  <c r="P2997" i="1"/>
  <c r="Q2997" i="1" s="1"/>
  <c r="P2994" i="1"/>
  <c r="Q2994" i="1" s="1"/>
  <c r="P2991" i="1"/>
  <c r="Q2991" i="1" s="1"/>
  <c r="P2989" i="1"/>
  <c r="Q2989" i="1" s="1"/>
  <c r="P2985" i="1"/>
  <c r="Q2985" i="1" s="1"/>
  <c r="P2983" i="1"/>
  <c r="Q2983" i="1" s="1"/>
  <c r="P2980" i="1"/>
  <c r="Q2980" i="1" s="1"/>
  <c r="P2976" i="1"/>
  <c r="Q2976" i="1" s="1"/>
  <c r="P2974" i="1"/>
  <c r="Q2974" i="1" s="1"/>
  <c r="P2972" i="1"/>
  <c r="Q2972" i="1" s="1"/>
  <c r="P2970" i="1"/>
  <c r="Q2970" i="1" s="1"/>
  <c r="P2967" i="1"/>
  <c r="Q2967" i="1" s="1"/>
  <c r="P2965" i="1"/>
  <c r="Q2965" i="1" s="1"/>
  <c r="P2963" i="1"/>
  <c r="Q2963" i="1" s="1"/>
  <c r="P2959" i="1"/>
  <c r="Q2959" i="1" s="1"/>
  <c r="P2957" i="1"/>
  <c r="Q2957" i="1" s="1"/>
  <c r="P2954" i="1"/>
  <c r="Q2954" i="1" s="1"/>
  <c r="P2952" i="1"/>
  <c r="Q2952" i="1" s="1"/>
  <c r="P2950" i="1"/>
  <c r="Q2950" i="1" s="1"/>
  <c r="P2948" i="1"/>
  <c r="Q2948" i="1" s="1"/>
  <c r="P2945" i="1"/>
  <c r="Q2945" i="1" s="1"/>
  <c r="P2943" i="1"/>
  <c r="Q2943" i="1" s="1"/>
  <c r="P2941" i="1"/>
  <c r="Q2941" i="1" s="1"/>
  <c r="P2938" i="1"/>
  <c r="Q2938" i="1" s="1"/>
  <c r="P2936" i="1"/>
  <c r="Q2936" i="1" s="1"/>
  <c r="P2934" i="1"/>
  <c r="Q2934" i="1" s="1"/>
  <c r="P2930" i="1"/>
  <c r="Q2930" i="1" s="1"/>
  <c r="P2928" i="1"/>
  <c r="Q2928" i="1" s="1"/>
  <c r="P2926" i="1"/>
  <c r="Q2926" i="1" s="1"/>
  <c r="P2924" i="1"/>
  <c r="Q2924" i="1" s="1"/>
  <c r="P2921" i="1"/>
  <c r="Q2921" i="1" s="1"/>
  <c r="P2919" i="1"/>
  <c r="Q2919" i="1" s="1"/>
  <c r="P2917" i="1"/>
  <c r="Q2917" i="1" s="1"/>
  <c r="P2915" i="1"/>
  <c r="Q2915" i="1" s="1"/>
  <c r="P2910" i="1"/>
  <c r="Q2910" i="1" s="1"/>
  <c r="R2910" i="1" s="1"/>
  <c r="R2868" i="1" s="1"/>
  <c r="R2867" i="1" s="1"/>
  <c r="P2907" i="1"/>
  <c r="Q2907" i="1" s="1"/>
  <c r="P2905" i="1"/>
  <c r="Q2905" i="1" s="1"/>
  <c r="P2902" i="1"/>
  <c r="Q2902" i="1" s="1"/>
  <c r="P2900" i="1"/>
  <c r="Q2900" i="1" s="1"/>
  <c r="P4443" i="1"/>
  <c r="Q4443" i="1" s="1"/>
  <c r="P4441" i="1"/>
  <c r="Q4441" i="1" s="1"/>
  <c r="P4439" i="1"/>
  <c r="Q4439" i="1" s="1"/>
  <c r="P4437" i="1"/>
  <c r="Q4437" i="1" s="1"/>
  <c r="P4434" i="1"/>
  <c r="Q4434" i="1" s="1"/>
  <c r="P4432" i="1"/>
  <c r="Q4432" i="1" s="1"/>
  <c r="P4430" i="1"/>
  <c r="Q4430" i="1" s="1"/>
  <c r="P4428" i="1"/>
  <c r="Q4428" i="1" s="1"/>
  <c r="P4426" i="1"/>
  <c r="Q4426" i="1" s="1"/>
  <c r="P4423" i="1"/>
  <c r="Q4423" i="1" s="1"/>
  <c r="P4421" i="1"/>
  <c r="Q4421" i="1" s="1"/>
  <c r="P4419" i="1"/>
  <c r="Q4419" i="1" s="1"/>
  <c r="P4417" i="1"/>
  <c r="Q4417" i="1" s="1"/>
  <c r="P4415" i="1"/>
  <c r="Q4415" i="1" s="1"/>
  <c r="P4412" i="1"/>
  <c r="Q4412" i="1" s="1"/>
  <c r="P4410" i="1"/>
  <c r="Q4410" i="1" s="1"/>
  <c r="P4408" i="1"/>
  <c r="Q4408" i="1" s="1"/>
  <c r="P4406" i="1"/>
  <c r="Q4406" i="1" s="1"/>
  <c r="P4404" i="1"/>
  <c r="Q4404" i="1" s="1"/>
  <c r="P4401" i="1"/>
  <c r="Q4401" i="1" s="1"/>
  <c r="P4399" i="1"/>
  <c r="Q4399" i="1" s="1"/>
  <c r="P4397" i="1"/>
  <c r="Q4397" i="1" s="1"/>
  <c r="P4395" i="1"/>
  <c r="Q4395" i="1" s="1"/>
  <c r="P4393" i="1"/>
  <c r="Q4393" i="1" s="1"/>
  <c r="P4390" i="1"/>
  <c r="Q4390" i="1" s="1"/>
  <c r="P4388" i="1"/>
  <c r="Q4388" i="1" s="1"/>
  <c r="P4386" i="1"/>
  <c r="Q4386" i="1" s="1"/>
  <c r="P4384" i="1"/>
  <c r="Q4384" i="1" s="1"/>
  <c r="P4382" i="1"/>
  <c r="Q4382" i="1" s="1"/>
  <c r="P4379" i="1"/>
  <c r="Q4379" i="1" s="1"/>
  <c r="P4377" i="1"/>
  <c r="Q4377" i="1" s="1"/>
  <c r="P4375" i="1"/>
  <c r="Q4375" i="1" s="1"/>
  <c r="P4373" i="1"/>
  <c r="Q4373" i="1" s="1"/>
  <c r="P4371" i="1"/>
  <c r="Q4371" i="1" s="1"/>
  <c r="P4368" i="1"/>
  <c r="Q4368" i="1" s="1"/>
  <c r="P4366" i="1"/>
  <c r="Q4366" i="1" s="1"/>
  <c r="P4364" i="1"/>
  <c r="Q4364" i="1" s="1"/>
  <c r="P4362" i="1"/>
  <c r="Q4362" i="1" s="1"/>
  <c r="P4360" i="1"/>
  <c r="Q4360" i="1" s="1"/>
  <c r="P4358" i="1"/>
  <c r="Q4358" i="1" s="1"/>
  <c r="P4355" i="1"/>
  <c r="Q4355" i="1" s="1"/>
  <c r="R4355" i="1" s="1"/>
  <c r="P4353" i="1"/>
  <c r="Q4353" i="1" s="1"/>
  <c r="P4351" i="1"/>
  <c r="Q4351" i="1" s="1"/>
  <c r="R4351" i="1" s="1"/>
  <c r="P4348" i="1"/>
  <c r="Q4348" i="1" s="1"/>
  <c r="R4348" i="1" s="1"/>
  <c r="P4346" i="1"/>
  <c r="Q4346" i="1" s="1"/>
  <c r="R4346" i="1" s="1"/>
  <c r="P4344" i="1"/>
  <c r="Q4344" i="1" s="1"/>
  <c r="R4344" i="1" s="1"/>
  <c r="P4342" i="1"/>
  <c r="Q4342" i="1" s="1"/>
  <c r="R4342" i="1" s="1"/>
  <c r="P4338" i="1"/>
  <c r="Q4338" i="1" s="1"/>
  <c r="R4338" i="1" s="1"/>
  <c r="P4336" i="1"/>
  <c r="Q4336" i="1" s="1"/>
  <c r="P4333" i="1"/>
  <c r="Q4333" i="1" s="1"/>
  <c r="P4331" i="1"/>
  <c r="Q4331" i="1" s="1"/>
  <c r="P4329" i="1"/>
  <c r="Q4329" i="1" s="1"/>
  <c r="P4327" i="1"/>
  <c r="Q4327" i="1" s="1"/>
  <c r="P4325" i="1"/>
  <c r="Q4325" i="1" s="1"/>
  <c r="P4323" i="1"/>
  <c r="Q4323" i="1" s="1"/>
  <c r="R4323" i="1" s="1"/>
  <c r="P4321" i="1"/>
  <c r="Q4321" i="1" s="1"/>
  <c r="P4319" i="1"/>
  <c r="Q4319" i="1" s="1"/>
  <c r="P4317" i="1"/>
  <c r="Q4317" i="1" s="1"/>
  <c r="P4313" i="1"/>
  <c r="Q4313" i="1" s="1"/>
  <c r="R4313" i="1" s="1"/>
  <c r="P4310" i="1"/>
  <c r="Q4310" i="1" s="1"/>
  <c r="R4310" i="1" s="1"/>
  <c r="P4308" i="1"/>
  <c r="Q4308" i="1" s="1"/>
  <c r="R4308" i="1" s="1"/>
  <c r="P4306" i="1"/>
  <c r="Q4306" i="1" s="1"/>
  <c r="R4306" i="1" s="1"/>
  <c r="P4304" i="1"/>
  <c r="Q4304" i="1" s="1"/>
  <c r="R4304" i="1" s="1"/>
  <c r="P4302" i="1"/>
  <c r="Q4302" i="1" s="1"/>
  <c r="R4302" i="1" s="1"/>
  <c r="P4300" i="1"/>
  <c r="Q4300" i="1" s="1"/>
  <c r="R4300" i="1" s="1"/>
  <c r="P4298" i="1"/>
  <c r="Q4298" i="1" s="1"/>
  <c r="R4298" i="1" s="1"/>
  <c r="P4296" i="1"/>
  <c r="Q4296" i="1" s="1"/>
  <c r="R4296" i="1" s="1"/>
  <c r="P4294" i="1"/>
  <c r="Q4294" i="1" s="1"/>
  <c r="R4294" i="1" s="1"/>
  <c r="P4291" i="1"/>
  <c r="Q4291" i="1" s="1"/>
  <c r="R4291" i="1" s="1"/>
  <c r="P4289" i="1"/>
  <c r="Q4289" i="1" s="1"/>
  <c r="P4286" i="1"/>
  <c r="Q4286" i="1" s="1"/>
  <c r="P4284" i="1"/>
  <c r="Q4284" i="1" s="1"/>
  <c r="P4282" i="1"/>
  <c r="Q4282" i="1" s="1"/>
  <c r="R4282" i="1" s="1"/>
  <c r="P4280" i="1"/>
  <c r="Q4280" i="1" s="1"/>
  <c r="R4280" i="1" s="1"/>
  <c r="P4278" i="1"/>
  <c r="Q4278" i="1" s="1"/>
  <c r="R4278" i="1" s="1"/>
  <c r="P4276" i="1"/>
  <c r="Q4276" i="1" s="1"/>
  <c r="R4276" i="1" s="1"/>
  <c r="P4274" i="1"/>
  <c r="Q4274" i="1" s="1"/>
  <c r="R4274" i="1" s="1"/>
  <c r="P4272" i="1"/>
  <c r="Q4272" i="1" s="1"/>
  <c r="R4272" i="1" s="1"/>
  <c r="P4269" i="1"/>
  <c r="Q4269" i="1" s="1"/>
  <c r="R4269" i="1" s="1"/>
  <c r="P4267" i="1"/>
  <c r="Q4267" i="1" s="1"/>
  <c r="R4267" i="1" s="1"/>
  <c r="P4265" i="1"/>
  <c r="Q4265" i="1" s="1"/>
  <c r="R4265" i="1" s="1"/>
  <c r="P4263" i="1"/>
  <c r="Q4263" i="1" s="1"/>
  <c r="R4263" i="1" s="1"/>
  <c r="P4261" i="1"/>
  <c r="Q4261" i="1" s="1"/>
  <c r="R4261" i="1" s="1"/>
  <c r="P4259" i="1"/>
  <c r="Q4259" i="1" s="1"/>
  <c r="R4259" i="1" s="1"/>
  <c r="P4257" i="1"/>
  <c r="Q4257" i="1" s="1"/>
  <c r="R4257" i="1" s="1"/>
  <c r="P4255" i="1"/>
  <c r="Q4255" i="1" s="1"/>
  <c r="R4255" i="1" s="1"/>
  <c r="P4250" i="1"/>
  <c r="Q4250" i="1" s="1"/>
  <c r="P4248" i="1"/>
  <c r="Q4248" i="1" s="1"/>
  <c r="P4246" i="1"/>
  <c r="Q4246" i="1" s="1"/>
  <c r="P4243" i="1"/>
  <c r="Q4243" i="1" s="1"/>
  <c r="P4239" i="1"/>
  <c r="Q4239" i="1" s="1"/>
  <c r="P4237" i="1"/>
  <c r="Q4237" i="1" s="1"/>
  <c r="P4235" i="1"/>
  <c r="Q4235" i="1" s="1"/>
  <c r="P4233" i="1"/>
  <c r="Q4233" i="1" s="1"/>
  <c r="P4231" i="1"/>
  <c r="Q4231" i="1" s="1"/>
  <c r="P4229" i="1"/>
  <c r="Q4229" i="1" s="1"/>
  <c r="P4226" i="1"/>
  <c r="Q4226" i="1" s="1"/>
  <c r="P4224" i="1"/>
  <c r="Q4224" i="1" s="1"/>
  <c r="P4222" i="1"/>
  <c r="Q4222" i="1" s="1"/>
  <c r="P4220" i="1"/>
  <c r="Q4220" i="1" s="1"/>
  <c r="P4218" i="1"/>
  <c r="Q4218" i="1" s="1"/>
  <c r="P4216" i="1"/>
  <c r="Q4216" i="1" s="1"/>
  <c r="P4214" i="1"/>
  <c r="Q4214" i="1" s="1"/>
  <c r="P4212" i="1"/>
  <c r="Q4212" i="1" s="1"/>
  <c r="P4210" i="1"/>
  <c r="Q4210" i="1" s="1"/>
  <c r="P4208" i="1"/>
  <c r="Q4208" i="1" s="1"/>
  <c r="P4206" i="1"/>
  <c r="Q4206" i="1" s="1"/>
  <c r="P4204" i="1"/>
  <c r="Q4204" i="1" s="1"/>
  <c r="P4202" i="1"/>
  <c r="Q4202" i="1" s="1"/>
  <c r="P4200" i="1"/>
  <c r="Q4200" i="1" s="1"/>
  <c r="P4198" i="1"/>
  <c r="Q4198" i="1" s="1"/>
  <c r="P4196" i="1"/>
  <c r="Q4196" i="1" s="1"/>
  <c r="P4194" i="1"/>
  <c r="Q4194" i="1" s="1"/>
  <c r="P4192" i="1"/>
  <c r="Q4192" i="1" s="1"/>
  <c r="P4190" i="1"/>
  <c r="Q4190" i="1" s="1"/>
  <c r="P4187" i="1"/>
  <c r="Q4187" i="1" s="1"/>
  <c r="P4185" i="1"/>
  <c r="Q4185" i="1" s="1"/>
  <c r="P4183" i="1"/>
  <c r="Q4183" i="1" s="1"/>
  <c r="P4181" i="1"/>
  <c r="Q4181" i="1" s="1"/>
  <c r="P4179" i="1"/>
  <c r="Q4179" i="1" s="1"/>
  <c r="P4177" i="1"/>
  <c r="Q4177" i="1" s="1"/>
  <c r="P4175" i="1"/>
  <c r="Q4175" i="1" s="1"/>
  <c r="P4173" i="1"/>
  <c r="Q4173" i="1" s="1"/>
  <c r="P4171" i="1"/>
  <c r="Q4171" i="1" s="1"/>
  <c r="P4169" i="1"/>
  <c r="Q4169" i="1" s="1"/>
  <c r="P4167" i="1"/>
  <c r="Q4167" i="1" s="1"/>
  <c r="P4164" i="1"/>
  <c r="Q4164" i="1" s="1"/>
  <c r="P4162" i="1"/>
  <c r="Q4162" i="1" s="1"/>
  <c r="P4160" i="1"/>
  <c r="Q4160" i="1" s="1"/>
  <c r="P4158" i="1"/>
  <c r="Q4158" i="1" s="1"/>
  <c r="P4156" i="1"/>
  <c r="Q4156" i="1" s="1"/>
  <c r="R4156" i="1" s="1"/>
  <c r="R4148" i="1" s="1"/>
  <c r="P4154" i="1"/>
  <c r="Q4154" i="1" s="1"/>
  <c r="P4152" i="1"/>
  <c r="Q4152" i="1" s="1"/>
  <c r="P4150" i="1"/>
  <c r="Q4150" i="1" s="1"/>
  <c r="P4147" i="1"/>
  <c r="Q4147" i="1" s="1"/>
  <c r="P4145" i="1"/>
  <c r="Q4145" i="1" s="1"/>
  <c r="P4143" i="1"/>
  <c r="Q4143" i="1" s="1"/>
  <c r="P4141" i="1"/>
  <c r="Q4141" i="1" s="1"/>
  <c r="P4139" i="1"/>
  <c r="Q4139" i="1" s="1"/>
  <c r="P4137" i="1"/>
  <c r="Q4137" i="1" s="1"/>
  <c r="P4135" i="1"/>
  <c r="Q4135" i="1" s="1"/>
  <c r="P4133" i="1"/>
  <c r="Q4133" i="1" s="1"/>
  <c r="P4131" i="1"/>
  <c r="Q4131" i="1" s="1"/>
  <c r="P4128" i="1"/>
  <c r="Q4128" i="1" s="1"/>
  <c r="R4128" i="1" s="1"/>
  <c r="P4126" i="1"/>
  <c r="Q4126" i="1" s="1"/>
  <c r="P4123" i="1"/>
  <c r="Q4123" i="1" s="1"/>
  <c r="P4121" i="1"/>
  <c r="Q4121" i="1" s="1"/>
  <c r="R4121" i="1" s="1"/>
  <c r="P4119" i="1"/>
  <c r="Q4119" i="1" s="1"/>
  <c r="R4119" i="1" s="1"/>
  <c r="P4117" i="1"/>
  <c r="Q4117" i="1" s="1"/>
  <c r="R4117" i="1" s="1"/>
  <c r="P4115" i="1"/>
  <c r="Q4115" i="1" s="1"/>
  <c r="R4115" i="1" s="1"/>
  <c r="P4113" i="1"/>
  <c r="Q4113" i="1" s="1"/>
  <c r="P4110" i="1"/>
  <c r="Q4110" i="1" s="1"/>
  <c r="R4110" i="1" s="1"/>
  <c r="P4108" i="1"/>
  <c r="Q4108" i="1" s="1"/>
  <c r="R4108" i="1" s="1"/>
  <c r="P4106" i="1"/>
  <c r="Q4106" i="1" s="1"/>
  <c r="P4103" i="1"/>
  <c r="Q4103" i="1" s="1"/>
  <c r="R4103" i="1" s="1"/>
  <c r="P4101" i="1"/>
  <c r="Q4101" i="1" s="1"/>
  <c r="R4101" i="1" s="1"/>
  <c r="P4099" i="1"/>
  <c r="Q4099" i="1" s="1"/>
  <c r="P4096" i="1"/>
  <c r="Q4096" i="1" s="1"/>
  <c r="P4093" i="1"/>
  <c r="Q4093" i="1" s="1"/>
  <c r="P4091" i="1"/>
  <c r="Q4091" i="1" s="1"/>
  <c r="P4088" i="1"/>
  <c r="Q4088" i="1" s="1"/>
  <c r="P4085" i="1"/>
  <c r="Q4085" i="1" s="1"/>
  <c r="P4082" i="1"/>
  <c r="Q4082" i="1" s="1"/>
  <c r="R4082" i="1" s="1"/>
  <c r="P4080" i="1"/>
  <c r="Q4080" i="1" s="1"/>
  <c r="P4078" i="1"/>
  <c r="Q4078" i="1" s="1"/>
  <c r="P4075" i="1"/>
  <c r="Q4075" i="1" s="1"/>
  <c r="R4075" i="1" s="1"/>
  <c r="P4073" i="1"/>
  <c r="Q4073" i="1" s="1"/>
  <c r="P4071" i="1"/>
  <c r="Q4071" i="1" s="1"/>
  <c r="P4068" i="1"/>
  <c r="Q4068" i="1" s="1"/>
  <c r="R4068" i="1" s="1"/>
  <c r="P4066" i="1"/>
  <c r="Q4066" i="1" s="1"/>
  <c r="P4063" i="1"/>
  <c r="Q4063" i="1" s="1"/>
  <c r="R4063" i="1" s="1"/>
  <c r="P4061" i="1"/>
  <c r="Q4061" i="1" s="1"/>
  <c r="R4061" i="1" s="1"/>
  <c r="P4059" i="1"/>
  <c r="Q4059" i="1" s="1"/>
  <c r="P4056" i="1"/>
  <c r="Q4056" i="1" s="1"/>
  <c r="R4056" i="1" s="1"/>
  <c r="P4054" i="1"/>
  <c r="Q4054" i="1" s="1"/>
  <c r="R4054" i="1" s="1"/>
  <c r="P4052" i="1"/>
  <c r="Q4052" i="1" s="1"/>
  <c r="P4050" i="1"/>
  <c r="Q4050" i="1" s="1"/>
  <c r="P4047" i="1"/>
  <c r="Q4047" i="1" s="1"/>
  <c r="P4045" i="1"/>
  <c r="Q4045" i="1" s="1"/>
  <c r="R4045" i="1" s="1"/>
  <c r="P4043" i="1"/>
  <c r="Q4043" i="1" s="1"/>
  <c r="R4043" i="1" s="1"/>
  <c r="P4041" i="1"/>
  <c r="Q4041" i="1" s="1"/>
  <c r="R4041" i="1" s="1"/>
  <c r="P4039" i="1"/>
  <c r="Q4039" i="1" s="1"/>
  <c r="P4035" i="1"/>
  <c r="Q4035" i="1" s="1"/>
  <c r="P4032" i="1"/>
  <c r="Q4032" i="1" s="1"/>
  <c r="R4032" i="1" s="1"/>
  <c r="P4030" i="1"/>
  <c r="Q4030" i="1" s="1"/>
  <c r="P4028" i="1"/>
  <c r="Q4028" i="1" s="1"/>
  <c r="P4025" i="1"/>
  <c r="Q4025" i="1" s="1"/>
  <c r="R4025" i="1" s="1"/>
  <c r="P4023" i="1"/>
  <c r="Q4023" i="1" s="1"/>
  <c r="P4021" i="1"/>
  <c r="Q4021" i="1" s="1"/>
  <c r="P4014" i="1"/>
  <c r="Q4014" i="1" s="1"/>
  <c r="P4012" i="1"/>
  <c r="Q4012" i="1" s="1"/>
  <c r="P4010" i="1"/>
  <c r="Q4010" i="1" s="1"/>
  <c r="P4008" i="1"/>
  <c r="Q4008" i="1" s="1"/>
  <c r="P4006" i="1"/>
  <c r="Q4006" i="1" s="1"/>
  <c r="P4004" i="1"/>
  <c r="Q4004" i="1" s="1"/>
  <c r="P4000" i="1"/>
  <c r="Q4000" i="1" s="1"/>
  <c r="P3998" i="1"/>
  <c r="Q3998" i="1" s="1"/>
  <c r="P3996" i="1"/>
  <c r="Q3996" i="1" s="1"/>
  <c r="P3994" i="1"/>
  <c r="Q3994" i="1" s="1"/>
  <c r="P3992" i="1"/>
  <c r="Q3992" i="1" s="1"/>
  <c r="P3990" i="1"/>
  <c r="Q3990" i="1" s="1"/>
  <c r="P3988" i="1"/>
  <c r="Q3988" i="1" s="1"/>
  <c r="P3986" i="1"/>
  <c r="Q3986" i="1" s="1"/>
  <c r="P3984" i="1"/>
  <c r="Q3984" i="1" s="1"/>
  <c r="P3982" i="1"/>
  <c r="Q3982" i="1" s="1"/>
  <c r="P3980" i="1"/>
  <c r="Q3980" i="1" s="1"/>
  <c r="P3978" i="1"/>
  <c r="Q3978" i="1" s="1"/>
  <c r="P3976" i="1"/>
  <c r="Q3976" i="1" s="1"/>
  <c r="P3974" i="1"/>
  <c r="Q3974" i="1" s="1"/>
  <c r="P3972" i="1"/>
  <c r="Q3972" i="1" s="1"/>
  <c r="P3969" i="1"/>
  <c r="Q3969" i="1" s="1"/>
  <c r="P3967" i="1"/>
  <c r="Q3967" i="1" s="1"/>
  <c r="P3965" i="1"/>
  <c r="Q3965" i="1" s="1"/>
  <c r="P3963" i="1"/>
  <c r="Q3963" i="1" s="1"/>
  <c r="P3961" i="1"/>
  <c r="Q3961" i="1" s="1"/>
  <c r="P3959" i="1"/>
  <c r="Q3959" i="1" s="1"/>
  <c r="P3957" i="1"/>
  <c r="Q3957" i="1" s="1"/>
  <c r="P3954" i="1"/>
  <c r="Q3954" i="1" s="1"/>
  <c r="P3952" i="1"/>
  <c r="Q3952" i="1" s="1"/>
  <c r="P3950" i="1"/>
  <c r="Q3950" i="1" s="1"/>
  <c r="P3948" i="1"/>
  <c r="Q3948" i="1" s="1"/>
  <c r="P3946" i="1"/>
  <c r="Q3946" i="1" s="1"/>
  <c r="P3944" i="1"/>
  <c r="Q3944" i="1" s="1"/>
  <c r="P3942" i="1"/>
  <c r="Q3942" i="1" s="1"/>
  <c r="P3940" i="1"/>
  <c r="Q3940" i="1" s="1"/>
  <c r="P3938" i="1"/>
  <c r="Q3938" i="1" s="1"/>
  <c r="P3936" i="1"/>
  <c r="Q3936" i="1" s="1"/>
  <c r="P3934" i="1"/>
  <c r="Q3934" i="1" s="1"/>
  <c r="P3932" i="1"/>
  <c r="Q3932" i="1" s="1"/>
  <c r="P3930" i="1"/>
  <c r="Q3930" i="1" s="1"/>
  <c r="P3928" i="1"/>
  <c r="Q3928" i="1" s="1"/>
  <c r="P3926" i="1"/>
  <c r="Q3926" i="1" s="1"/>
  <c r="P3924" i="1"/>
  <c r="Q3924" i="1" s="1"/>
  <c r="P3922" i="1"/>
  <c r="Q3922" i="1" s="1"/>
  <c r="P3920" i="1"/>
  <c r="Q3920" i="1" s="1"/>
  <c r="P3918" i="1"/>
  <c r="Q3918" i="1" s="1"/>
  <c r="P3914" i="1"/>
  <c r="Q3914" i="1" s="1"/>
  <c r="P3912" i="1"/>
  <c r="Q3912" i="1" s="1"/>
  <c r="P3910" i="1"/>
  <c r="Q3910" i="1" s="1"/>
  <c r="P3906" i="1"/>
  <c r="Q3906" i="1" s="1"/>
  <c r="P3904" i="1"/>
  <c r="Q3904" i="1" s="1"/>
  <c r="P3901" i="1"/>
  <c r="Q3901" i="1" s="1"/>
  <c r="P3899" i="1"/>
  <c r="Q3899" i="1" s="1"/>
  <c r="P3897" i="1"/>
  <c r="Q3897" i="1" s="1"/>
  <c r="P3895" i="1"/>
  <c r="Q3895" i="1" s="1"/>
  <c r="P3891" i="1"/>
  <c r="Q3891" i="1" s="1"/>
  <c r="P3888" i="1"/>
  <c r="Q3888" i="1" s="1"/>
  <c r="P3886" i="1"/>
  <c r="Q3886" i="1" s="1"/>
  <c r="P3884" i="1"/>
  <c r="Q3884" i="1" s="1"/>
  <c r="P3882" i="1"/>
  <c r="Q3882" i="1" s="1"/>
  <c r="P3880" i="1"/>
  <c r="Q3880" i="1" s="1"/>
  <c r="P3878" i="1"/>
  <c r="Q3878" i="1" s="1"/>
  <c r="P3876" i="1"/>
  <c r="Q3876" i="1" s="1"/>
  <c r="P3873" i="1"/>
  <c r="Q3873" i="1" s="1"/>
  <c r="P3871" i="1"/>
  <c r="Q3871" i="1" s="1"/>
  <c r="P3869" i="1"/>
  <c r="Q3869" i="1" s="1"/>
  <c r="P3867" i="1"/>
  <c r="Q3867" i="1" s="1"/>
  <c r="P3865" i="1"/>
  <c r="Q3865" i="1" s="1"/>
  <c r="P3863" i="1"/>
  <c r="Q3863" i="1" s="1"/>
  <c r="P3861" i="1"/>
  <c r="Q3861" i="1" s="1"/>
  <c r="P3859" i="1"/>
  <c r="Q3859" i="1" s="1"/>
  <c r="P3857" i="1"/>
  <c r="Q3857" i="1" s="1"/>
  <c r="P3855" i="1"/>
  <c r="Q3855" i="1" s="1"/>
  <c r="P3853" i="1"/>
  <c r="Q3853" i="1" s="1"/>
  <c r="P3850" i="1"/>
  <c r="Q3850" i="1" s="1"/>
  <c r="P3848" i="1"/>
  <c r="Q3848" i="1" s="1"/>
  <c r="P3846" i="1"/>
  <c r="Q3846" i="1" s="1"/>
  <c r="P3844" i="1"/>
  <c r="Q3844" i="1" s="1"/>
  <c r="P3842" i="1"/>
  <c r="Q3842" i="1" s="1"/>
  <c r="P3840" i="1"/>
  <c r="Q3840" i="1" s="1"/>
  <c r="P3838" i="1"/>
  <c r="Q3838" i="1" s="1"/>
  <c r="P3836" i="1"/>
  <c r="Q3836" i="1" s="1"/>
  <c r="P3832" i="1"/>
  <c r="Q3832" i="1" s="1"/>
  <c r="P3830" i="1"/>
  <c r="Q3830" i="1" s="1"/>
  <c r="P3827" i="1"/>
  <c r="Q3827" i="1" s="1"/>
  <c r="P3825" i="1"/>
  <c r="Q3825" i="1" s="1"/>
  <c r="P3823" i="1"/>
  <c r="Q3823" i="1" s="1"/>
  <c r="P3821" i="1"/>
  <c r="Q3821" i="1" s="1"/>
  <c r="P3818" i="1"/>
  <c r="Q3818" i="1" s="1"/>
  <c r="P3816" i="1"/>
  <c r="Q3816" i="1" s="1"/>
  <c r="P3814" i="1"/>
  <c r="Q3814" i="1" s="1"/>
  <c r="P3810" i="1"/>
  <c r="Q3810" i="1" s="1"/>
  <c r="P3808" i="1"/>
  <c r="Q3808" i="1" s="1"/>
  <c r="P3806" i="1"/>
  <c r="Q3806" i="1" s="1"/>
  <c r="P3804" i="1"/>
  <c r="Q3804" i="1" s="1"/>
  <c r="P3802" i="1"/>
  <c r="Q3802" i="1" s="1"/>
  <c r="P3800" i="1"/>
  <c r="Q3800" i="1" s="1"/>
  <c r="P3798" i="1"/>
  <c r="Q3798" i="1" s="1"/>
  <c r="P3795" i="1"/>
  <c r="Q3795" i="1" s="1"/>
  <c r="P3793" i="1"/>
  <c r="Q3793" i="1" s="1"/>
  <c r="P3791" i="1"/>
  <c r="Q3791" i="1" s="1"/>
  <c r="P3789" i="1"/>
  <c r="Q3789" i="1" s="1"/>
  <c r="P3787" i="1"/>
  <c r="Q3787" i="1" s="1"/>
  <c r="P3785" i="1"/>
  <c r="Q3785" i="1" s="1"/>
  <c r="P3783" i="1"/>
  <c r="Q3783" i="1" s="1"/>
  <c r="P3781" i="1"/>
  <c r="Q3781" i="1" s="1"/>
  <c r="P3777" i="1"/>
  <c r="Q3777" i="1" s="1"/>
  <c r="P3775" i="1"/>
  <c r="Q3775" i="1" s="1"/>
  <c r="P3773" i="1"/>
  <c r="Q3773" i="1" s="1"/>
  <c r="P3771" i="1"/>
  <c r="Q3771" i="1" s="1"/>
  <c r="P3767" i="1"/>
  <c r="Q3767" i="1" s="1"/>
  <c r="P3765" i="1"/>
  <c r="Q3765" i="1" s="1"/>
  <c r="P3763" i="1"/>
  <c r="Q3763" i="1" s="1"/>
  <c r="P3761" i="1"/>
  <c r="Q3761" i="1" s="1"/>
  <c r="P3759" i="1"/>
  <c r="Q3759" i="1" s="1"/>
  <c r="P3757" i="1"/>
  <c r="Q3757" i="1" s="1"/>
  <c r="P3755" i="1"/>
  <c r="Q3755" i="1" s="1"/>
  <c r="P3752" i="1"/>
  <c r="Q3752" i="1" s="1"/>
  <c r="P3750" i="1"/>
  <c r="Q3750" i="1" s="1"/>
  <c r="P3748" i="1"/>
  <c r="Q3748" i="1" s="1"/>
  <c r="P3745" i="1"/>
  <c r="Q3745" i="1" s="1"/>
  <c r="P3743" i="1"/>
  <c r="Q3743" i="1" s="1"/>
  <c r="P3741" i="1"/>
  <c r="Q3741" i="1" s="1"/>
  <c r="P3739" i="1"/>
  <c r="Q3739" i="1" s="1"/>
  <c r="P3737" i="1"/>
  <c r="Q3737" i="1" s="1"/>
  <c r="P3735" i="1"/>
  <c r="Q3735" i="1" s="1"/>
  <c r="P3732" i="1"/>
  <c r="Q3732" i="1" s="1"/>
  <c r="P3730" i="1"/>
  <c r="Q3730" i="1" s="1"/>
  <c r="P3728" i="1"/>
  <c r="Q3728" i="1" s="1"/>
  <c r="P3726" i="1"/>
  <c r="Q3726" i="1" s="1"/>
  <c r="P3722" i="1"/>
  <c r="Q3722" i="1" s="1"/>
  <c r="P3720" i="1"/>
  <c r="Q3720" i="1" s="1"/>
  <c r="P3717" i="1"/>
  <c r="Q3717" i="1" s="1"/>
  <c r="P3715" i="1"/>
  <c r="Q3715" i="1" s="1"/>
  <c r="P3711" i="1"/>
  <c r="Q3711" i="1" s="1"/>
  <c r="P3709" i="1"/>
  <c r="Q3709" i="1" s="1"/>
  <c r="P3707" i="1"/>
  <c r="Q3707" i="1" s="1"/>
  <c r="P3705" i="1"/>
  <c r="Q3705" i="1" s="1"/>
  <c r="P3702" i="1"/>
  <c r="Q3702" i="1" s="1"/>
  <c r="P3700" i="1"/>
  <c r="Q3700" i="1" s="1"/>
  <c r="P3698" i="1"/>
  <c r="Q3698" i="1" s="1"/>
  <c r="P3696" i="1"/>
  <c r="Q3696" i="1" s="1"/>
  <c r="P3693" i="1"/>
  <c r="Q3693" i="1" s="1"/>
  <c r="P3691" i="1"/>
  <c r="Q3691" i="1" s="1"/>
  <c r="P3688" i="1"/>
  <c r="Q3688" i="1" s="1"/>
  <c r="P3686" i="1"/>
  <c r="Q3686" i="1" s="1"/>
  <c r="P3684" i="1"/>
  <c r="Q3684" i="1" s="1"/>
  <c r="P3680" i="1"/>
  <c r="Q3680" i="1" s="1"/>
  <c r="P3678" i="1"/>
  <c r="Q3678" i="1" s="1"/>
  <c r="P3676" i="1"/>
  <c r="Q3676" i="1" s="1"/>
  <c r="P3674" i="1"/>
  <c r="Q3674" i="1" s="1"/>
  <c r="P2898" i="1"/>
  <c r="Q2898" i="1" s="1"/>
  <c r="P2896" i="1"/>
  <c r="Q2896" i="1" s="1"/>
  <c r="P2894" i="1"/>
  <c r="Q2894" i="1" s="1"/>
  <c r="P2892" i="1"/>
  <c r="Q2892" i="1" s="1"/>
  <c r="P2889" i="1"/>
  <c r="Q2889" i="1" s="1"/>
  <c r="P2887" i="1"/>
  <c r="Q2887" i="1" s="1"/>
  <c r="P2885" i="1"/>
  <c r="Q2885" i="1" s="1"/>
  <c r="P2883" i="1"/>
  <c r="Q2883" i="1" s="1"/>
  <c r="P2880" i="1"/>
  <c r="Q2880" i="1" s="1"/>
  <c r="P2878" i="1"/>
  <c r="Q2878" i="1" s="1"/>
  <c r="P2876" i="1"/>
  <c r="Q2876" i="1" s="1"/>
  <c r="P2874" i="1"/>
  <c r="Q2874" i="1" s="1"/>
  <c r="Q2872" i="1"/>
  <c r="P2870" i="1"/>
  <c r="Q2870" i="1" s="1"/>
  <c r="P2865" i="1"/>
  <c r="Q2865" i="1" s="1"/>
  <c r="P2863" i="1"/>
  <c r="Q2863" i="1" s="1"/>
  <c r="P2860" i="1"/>
  <c r="Q2860" i="1" s="1"/>
  <c r="R2860" i="1" s="1"/>
  <c r="R2829" i="1" s="1"/>
  <c r="R2828" i="1" s="1"/>
  <c r="P2857" i="1"/>
  <c r="Q2857" i="1" s="1"/>
  <c r="P2855" i="1"/>
  <c r="Q2855" i="1" s="1"/>
  <c r="P2852" i="1"/>
  <c r="Q2852" i="1" s="1"/>
  <c r="P2850" i="1"/>
  <c r="Q2850" i="1" s="1"/>
  <c r="P2848" i="1"/>
  <c r="Q2848" i="1" s="1"/>
  <c r="P2846" i="1"/>
  <c r="Q2846" i="1" s="1"/>
  <c r="P2844" i="1"/>
  <c r="Q2844" i="1" s="1"/>
  <c r="P2841" i="1"/>
  <c r="Q2841" i="1" s="1"/>
  <c r="P2839" i="1"/>
  <c r="Q2839" i="1" s="1"/>
  <c r="P2837" i="1"/>
  <c r="Q2837" i="1" s="1"/>
  <c r="P2835" i="1"/>
  <c r="Q2835" i="1" s="1"/>
  <c r="P2833" i="1"/>
  <c r="Q2833" i="1" s="1"/>
  <c r="P2831" i="1"/>
  <c r="Q2831" i="1" s="1"/>
  <c r="P2826" i="1"/>
  <c r="Q2826" i="1" s="1"/>
  <c r="P2823" i="1"/>
  <c r="Q2823" i="1" s="1"/>
  <c r="P2821" i="1"/>
  <c r="Q2821" i="1" s="1"/>
  <c r="P2819" i="1"/>
  <c r="Q2819" i="1" s="1"/>
  <c r="P2816" i="1"/>
  <c r="Q2816" i="1" s="1"/>
  <c r="P2814" i="1"/>
  <c r="Q2814" i="1" s="1"/>
  <c r="P2811" i="1"/>
  <c r="Q2811" i="1" s="1"/>
  <c r="P2809" i="1"/>
  <c r="Q2809" i="1" s="1"/>
  <c r="P2807" i="1"/>
  <c r="Q2807" i="1" s="1"/>
  <c r="P2805" i="1"/>
  <c r="Q2805" i="1" s="1"/>
  <c r="P2803" i="1"/>
  <c r="Q2803" i="1" s="1"/>
  <c r="P2800" i="1"/>
  <c r="Q2800" i="1" s="1"/>
  <c r="P2798" i="1"/>
  <c r="Q2798" i="1" s="1"/>
  <c r="P2796" i="1"/>
  <c r="Q2796" i="1" s="1"/>
  <c r="P2794" i="1"/>
  <c r="Q2794" i="1" s="1"/>
  <c r="Q2792" i="1"/>
  <c r="P2790" i="1"/>
  <c r="Q2790" i="1" s="1"/>
  <c r="P2785" i="1"/>
  <c r="Q2785" i="1" s="1"/>
  <c r="P2783" i="1"/>
  <c r="Q2783" i="1" s="1"/>
  <c r="P2781" i="1"/>
  <c r="Q2781" i="1" s="1"/>
  <c r="P2779" i="1"/>
  <c r="Q2779" i="1" s="1"/>
  <c r="P2777" i="1"/>
  <c r="Q2777" i="1" s="1"/>
  <c r="P2775" i="1"/>
  <c r="Q2775" i="1" s="1"/>
  <c r="P2773" i="1"/>
  <c r="Q2773" i="1" s="1"/>
  <c r="P2771" i="1"/>
  <c r="Q2771" i="1" s="1"/>
  <c r="P2769" i="1"/>
  <c r="Q2769" i="1" s="1"/>
  <c r="P2766" i="1"/>
  <c r="Q2766" i="1" s="1"/>
  <c r="P2764" i="1"/>
  <c r="Q2764" i="1" s="1"/>
  <c r="P2762" i="1"/>
  <c r="Q2762" i="1" s="1"/>
  <c r="P2758" i="1"/>
  <c r="Q2758" i="1" s="1"/>
  <c r="P2755" i="1"/>
  <c r="Q2755" i="1" s="1"/>
  <c r="P2752" i="1"/>
  <c r="Q2752" i="1" s="1"/>
  <c r="P2747" i="1"/>
  <c r="Q2747" i="1" s="1"/>
  <c r="P2744" i="1"/>
  <c r="Q2744" i="1" s="1"/>
  <c r="P2742" i="1"/>
  <c r="Q2742" i="1" s="1"/>
  <c r="P2739" i="1"/>
  <c r="Q2739" i="1" s="1"/>
  <c r="P2737" i="1"/>
  <c r="Q2737" i="1" s="1"/>
  <c r="P2735" i="1"/>
  <c r="Q2735" i="1" s="1"/>
  <c r="P2733" i="1"/>
  <c r="Q2733" i="1" s="1"/>
  <c r="P2731" i="1"/>
  <c r="Q2731" i="1" s="1"/>
  <c r="P2728" i="1"/>
  <c r="Q2728" i="1" s="1"/>
  <c r="P2726" i="1"/>
  <c r="Q2726" i="1" s="1"/>
  <c r="P2724" i="1"/>
  <c r="Q2724" i="1" s="1"/>
  <c r="P2722" i="1"/>
  <c r="Q2722" i="1" s="1"/>
  <c r="P2720" i="1"/>
  <c r="Q2720" i="1" s="1"/>
  <c r="P2717" i="1"/>
  <c r="Q2717" i="1" s="1"/>
  <c r="P2715" i="1"/>
  <c r="Q2715" i="1" s="1"/>
  <c r="P2713" i="1"/>
  <c r="Q2713" i="1" s="1"/>
  <c r="P2711" i="1"/>
  <c r="Q2711" i="1" s="1"/>
  <c r="P2709" i="1"/>
  <c r="Q2709" i="1" s="1"/>
  <c r="P2707" i="1"/>
  <c r="Q2707" i="1" s="1"/>
  <c r="P2702" i="1"/>
  <c r="Q2702" i="1" s="1"/>
  <c r="R2702" i="1" s="1"/>
  <c r="R2700" i="1" s="1"/>
  <c r="P2699" i="1"/>
  <c r="Q2699" i="1" s="1"/>
  <c r="R2699" i="1" s="1"/>
  <c r="R2697" i="1" s="1"/>
  <c r="P2696" i="1"/>
  <c r="Q2696" i="1" s="1"/>
  <c r="P2694" i="1"/>
  <c r="Q2694" i="1" s="1"/>
  <c r="R2694" i="1" s="1"/>
  <c r="P2692" i="1"/>
  <c r="Q2692" i="1" s="1"/>
  <c r="R2692" i="1" s="1"/>
  <c r="P2690" i="1"/>
  <c r="Q2690" i="1" s="1"/>
  <c r="R2690" i="1" s="1"/>
  <c r="P2688" i="1"/>
  <c r="Q2688" i="1" s="1"/>
  <c r="R2688" i="1" s="1"/>
  <c r="P2686" i="1"/>
  <c r="Q2686" i="1" s="1"/>
  <c r="R2686" i="1" s="1"/>
  <c r="P2684" i="1"/>
  <c r="Q2684" i="1" s="1"/>
  <c r="R2684" i="1" s="1"/>
  <c r="P2680" i="1"/>
  <c r="P2677" i="1"/>
  <c r="Q2677" i="1" s="1"/>
  <c r="P2675" i="1"/>
  <c r="Q2675" i="1" s="1"/>
  <c r="P2672" i="1"/>
  <c r="Q2672" i="1" s="1"/>
  <c r="P2670" i="1"/>
  <c r="Q2670" i="1" s="1"/>
  <c r="P2668" i="1"/>
  <c r="Q2668" i="1" s="1"/>
  <c r="P2666" i="1"/>
  <c r="Q2666" i="1" s="1"/>
  <c r="P2664" i="1"/>
  <c r="Q2664" i="1" s="1"/>
  <c r="P2661" i="1"/>
  <c r="Q2661" i="1" s="1"/>
  <c r="P2659" i="1"/>
  <c r="Q2659" i="1" s="1"/>
  <c r="P2657" i="1"/>
  <c r="Q2657" i="1" s="1"/>
  <c r="P2655" i="1"/>
  <c r="Q2655" i="1" s="1"/>
  <c r="Q2653" i="1"/>
  <c r="P2651" i="1"/>
  <c r="Q2651" i="1" s="1"/>
  <c r="P2646" i="1"/>
  <c r="Q2646" i="1" s="1"/>
  <c r="P2643" i="1"/>
  <c r="Q2643" i="1" s="1"/>
  <c r="P2641" i="1"/>
  <c r="Q2641" i="1" s="1"/>
  <c r="P2638" i="1"/>
  <c r="Q2638" i="1" s="1"/>
  <c r="P2636" i="1"/>
  <c r="Q2636" i="1" s="1"/>
  <c r="P2634" i="1"/>
  <c r="Q2634" i="1" s="1"/>
  <c r="P2632" i="1"/>
  <c r="Q2632" i="1" s="1"/>
  <c r="P2630" i="1"/>
  <c r="Q2630" i="1" s="1"/>
  <c r="P2627" i="1"/>
  <c r="Q2627" i="1" s="1"/>
  <c r="P2625" i="1"/>
  <c r="Q2625" i="1" s="1"/>
  <c r="P2623" i="1"/>
  <c r="Q2623" i="1" s="1"/>
  <c r="P2621" i="1"/>
  <c r="Q2621" i="1" s="1"/>
  <c r="P2619" i="1"/>
  <c r="Q2619" i="1" s="1"/>
  <c r="P2616" i="1"/>
  <c r="Q2616" i="1" s="1"/>
  <c r="P2614" i="1"/>
  <c r="Q2614" i="1" s="1"/>
  <c r="P2612" i="1"/>
  <c r="Q2612" i="1" s="1"/>
  <c r="P2610" i="1"/>
  <c r="Q2610" i="1" s="1"/>
  <c r="P2608" i="1"/>
  <c r="Q2608" i="1" s="1"/>
  <c r="P2603" i="1"/>
  <c r="Q2603" i="1" s="1"/>
  <c r="R2603" i="1" s="1"/>
  <c r="R2573" i="1" s="1"/>
  <c r="R2572" i="1" s="1"/>
  <c r="P2600" i="1"/>
  <c r="Q2600" i="1" s="1"/>
  <c r="P2598" i="1"/>
  <c r="Q2598" i="1" s="1"/>
  <c r="P2595" i="1"/>
  <c r="Q2595" i="1" s="1"/>
  <c r="P2593" i="1"/>
  <c r="Q2593" i="1" s="1"/>
  <c r="P2591" i="1"/>
  <c r="Q2591" i="1" s="1"/>
  <c r="P2589" i="1"/>
  <c r="Q2589" i="1" s="1"/>
  <c r="P2587" i="1"/>
  <c r="Q2587" i="1" s="1"/>
  <c r="P2584" i="1"/>
  <c r="Q2584" i="1" s="1"/>
  <c r="P2582" i="1"/>
  <c r="Q2582" i="1" s="1"/>
  <c r="P2580" i="1"/>
  <c r="Q2580" i="1" s="1"/>
  <c r="P2578" i="1"/>
  <c r="Q2578" i="1" s="1"/>
  <c r="P2576" i="1"/>
  <c r="Q2576" i="1" s="1"/>
  <c r="P2571" i="1"/>
  <c r="Q2571" i="1" s="1"/>
  <c r="P2569" i="1"/>
  <c r="Q2569" i="1" s="1"/>
  <c r="R2569" i="1" s="1"/>
  <c r="P2567" i="1"/>
  <c r="Q2567" i="1" s="1"/>
  <c r="R2567" i="1" s="1"/>
  <c r="P2564" i="1"/>
  <c r="Q2564" i="1" s="1"/>
  <c r="P2562" i="1"/>
  <c r="Q2562" i="1" s="1"/>
  <c r="P2559" i="1"/>
  <c r="Q2559" i="1" s="1"/>
  <c r="P2557" i="1"/>
  <c r="Q2557" i="1" s="1"/>
  <c r="P2555" i="1"/>
  <c r="Q2555" i="1" s="1"/>
  <c r="P2553" i="1"/>
  <c r="Q2553" i="1" s="1"/>
  <c r="P2551" i="1"/>
  <c r="Q2551" i="1" s="1"/>
  <c r="P2548" i="1"/>
  <c r="Q2548" i="1" s="1"/>
  <c r="P2546" i="1"/>
  <c r="Q2546" i="1" s="1"/>
  <c r="P2544" i="1"/>
  <c r="Q2544" i="1" s="1"/>
  <c r="P2542" i="1"/>
  <c r="Q2542" i="1" s="1"/>
  <c r="Q2540" i="1"/>
  <c r="P2538" i="1"/>
  <c r="Q2538" i="1" s="1"/>
  <c r="P2533" i="1"/>
  <c r="Q2533" i="1" s="1"/>
  <c r="P2531" i="1"/>
  <c r="Q2531" i="1" s="1"/>
  <c r="R2531" i="1" s="1"/>
  <c r="P2529" i="1"/>
  <c r="Q2529" i="1" s="1"/>
  <c r="R2529" i="1" s="1"/>
  <c r="P2526" i="1"/>
  <c r="Q2526" i="1" s="1"/>
  <c r="P2524" i="1"/>
  <c r="Q2524" i="1" s="1"/>
  <c r="P2522" i="1"/>
  <c r="Q2522" i="1" s="1"/>
  <c r="P2520" i="1"/>
  <c r="Q2520" i="1" s="1"/>
  <c r="P2518" i="1"/>
  <c r="Q2518" i="1" s="1"/>
  <c r="P2514" i="1"/>
  <c r="Q2514" i="1" s="1"/>
  <c r="P2511" i="1"/>
  <c r="Q2511" i="1" s="1"/>
  <c r="P2509" i="1"/>
  <c r="Q2509" i="1" s="1"/>
  <c r="P2506" i="1"/>
  <c r="Q2506" i="1" s="1"/>
  <c r="P2504" i="1"/>
  <c r="Q2504" i="1" s="1"/>
  <c r="P2502" i="1"/>
  <c r="Q2502" i="1" s="1"/>
  <c r="P2500" i="1"/>
  <c r="Q2500" i="1" s="1"/>
  <c r="P2498" i="1"/>
  <c r="Q2498" i="1" s="1"/>
  <c r="P2495" i="1"/>
  <c r="Q2495" i="1" s="1"/>
  <c r="P2493" i="1"/>
  <c r="Q2493" i="1" s="1"/>
  <c r="P2491" i="1"/>
  <c r="Q2491" i="1" s="1"/>
  <c r="P3671" i="1"/>
  <c r="Q3671" i="1" s="1"/>
  <c r="P3669" i="1"/>
  <c r="Q3669" i="1" s="1"/>
  <c r="P3667" i="1"/>
  <c r="Q3667" i="1" s="1"/>
  <c r="Q3665" i="1"/>
  <c r="P3663" i="1"/>
  <c r="Q3663" i="1" s="1"/>
  <c r="P3658" i="1"/>
  <c r="Q3658" i="1" s="1"/>
  <c r="R3658" i="1" s="1"/>
  <c r="P3656" i="1"/>
  <c r="Q3656" i="1" s="1"/>
  <c r="R3656" i="1" s="1"/>
  <c r="P3654" i="1"/>
  <c r="Q3654" i="1" s="1"/>
  <c r="R3654" i="1" s="1"/>
  <c r="P3652" i="1"/>
  <c r="Q3652" i="1" s="1"/>
  <c r="R3652" i="1" s="1"/>
  <c r="P3650" i="1"/>
  <c r="Q3650" i="1" s="1"/>
  <c r="R3650" i="1" s="1"/>
  <c r="P3648" i="1"/>
  <c r="Q3648" i="1" s="1"/>
  <c r="R3648" i="1" s="1"/>
  <c r="P3646" i="1"/>
  <c r="Q3646" i="1" s="1"/>
  <c r="R3646" i="1" s="1"/>
  <c r="P3644" i="1"/>
  <c r="Q3644" i="1" s="1"/>
  <c r="R3644" i="1" s="1"/>
  <c r="P3642" i="1"/>
  <c r="Q3642" i="1" s="1"/>
  <c r="R3642" i="1" s="1"/>
  <c r="P3639" i="1"/>
  <c r="Q3639" i="1" s="1"/>
  <c r="P3637" i="1"/>
  <c r="Q3637" i="1" s="1"/>
  <c r="P3635" i="1"/>
  <c r="Q3635" i="1" s="1"/>
  <c r="P3632" i="1"/>
  <c r="Q3632" i="1" s="1"/>
  <c r="P3630" i="1"/>
  <c r="Q3630" i="1" s="1"/>
  <c r="P3628" i="1"/>
  <c r="Q3628" i="1" s="1"/>
  <c r="P3626" i="1"/>
  <c r="Q3626" i="1" s="1"/>
  <c r="P3624" i="1"/>
  <c r="Q3624" i="1" s="1"/>
  <c r="P3622" i="1"/>
  <c r="Q3622" i="1" s="1"/>
  <c r="P3620" i="1"/>
  <c r="Q3620" i="1" s="1"/>
  <c r="P3616" i="1"/>
  <c r="Q3616" i="1" s="1"/>
  <c r="P3614" i="1"/>
  <c r="Q3614" i="1" s="1"/>
  <c r="P3612" i="1"/>
  <c r="Q3612" i="1" s="1"/>
  <c r="P3610" i="1"/>
  <c r="Q3610" i="1" s="1"/>
  <c r="P3608" i="1"/>
  <c r="Q3608" i="1" s="1"/>
  <c r="R3608" i="1" s="1"/>
  <c r="R3605" i="1" s="1"/>
  <c r="R3588" i="1" s="1"/>
  <c r="P3606" i="1"/>
  <c r="Q3606" i="1" s="1"/>
  <c r="P3603" i="1"/>
  <c r="Q3603" i="1" s="1"/>
  <c r="P3601" i="1"/>
  <c r="Q3601" i="1" s="1"/>
  <c r="P3599" i="1"/>
  <c r="Q3599" i="1" s="1"/>
  <c r="P3597" i="1"/>
  <c r="Q3597" i="1" s="1"/>
  <c r="P3595" i="1"/>
  <c r="Q3595" i="1" s="1"/>
  <c r="P3593" i="1"/>
  <c r="Q3593" i="1" s="1"/>
  <c r="P3591" i="1"/>
  <c r="Q3591" i="1" s="1"/>
  <c r="P3587" i="1"/>
  <c r="Q3587" i="1" s="1"/>
  <c r="P3584" i="1"/>
  <c r="Q3584" i="1" s="1"/>
  <c r="P3582" i="1"/>
  <c r="Q3582" i="1" s="1"/>
  <c r="P3579" i="1"/>
  <c r="Q3579" i="1" s="1"/>
  <c r="P3577" i="1"/>
  <c r="Q3577" i="1" s="1"/>
  <c r="P3574" i="1"/>
  <c r="Q3574" i="1" s="1"/>
  <c r="P3571" i="1"/>
  <c r="Q3571" i="1" s="1"/>
  <c r="P3569" i="1"/>
  <c r="Q3569" i="1" s="1"/>
  <c r="P3567" i="1"/>
  <c r="Q3567" i="1" s="1"/>
  <c r="P3564" i="1"/>
  <c r="Q3564" i="1" s="1"/>
  <c r="P3561" i="1"/>
  <c r="Q3561" i="1" s="1"/>
  <c r="P3558" i="1"/>
  <c r="Q3558" i="1" s="1"/>
  <c r="P3556" i="1"/>
  <c r="Q3556" i="1" s="1"/>
  <c r="P3553" i="1"/>
  <c r="Q3553" i="1" s="1"/>
  <c r="R3553" i="1" s="1"/>
  <c r="P3551" i="1"/>
  <c r="Q3551" i="1" s="1"/>
  <c r="R3551" i="1" s="1"/>
  <c r="P3549" i="1"/>
  <c r="Q3549" i="1" s="1"/>
  <c r="P3546" i="1"/>
  <c r="Q3546" i="1" s="1"/>
  <c r="R3546" i="1" s="1"/>
  <c r="P3543" i="1"/>
  <c r="Q3543" i="1" s="1"/>
  <c r="R3543" i="1" s="1"/>
  <c r="P3541" i="1"/>
  <c r="Q3541" i="1" s="1"/>
  <c r="P3539" i="1"/>
  <c r="Q3539" i="1" s="1"/>
  <c r="P3537" i="1"/>
  <c r="Q3537" i="1" s="1"/>
  <c r="P3534" i="1"/>
  <c r="Q3534" i="1" s="1"/>
  <c r="P3532" i="1"/>
  <c r="Q3532" i="1" s="1"/>
  <c r="P3530" i="1"/>
  <c r="Q3530" i="1" s="1"/>
  <c r="P3527" i="1"/>
  <c r="Q3527" i="1" s="1"/>
  <c r="P3525" i="1"/>
  <c r="Q3525" i="1" s="1"/>
  <c r="P3523" i="1"/>
  <c r="Q3523" i="1" s="1"/>
  <c r="P3521" i="1"/>
  <c r="Q3521" i="1" s="1"/>
  <c r="P3518" i="1"/>
  <c r="Q3518" i="1" s="1"/>
  <c r="P3516" i="1"/>
  <c r="Q3516" i="1" s="1"/>
  <c r="P3514" i="1"/>
  <c r="Q3514" i="1" s="1"/>
  <c r="P3512" i="1"/>
  <c r="Q3512" i="1" s="1"/>
  <c r="P3510" i="1"/>
  <c r="Q3510" i="1" s="1"/>
  <c r="P3508" i="1"/>
  <c r="Q3508" i="1" s="1"/>
  <c r="R3508" i="1" s="1"/>
  <c r="P3506" i="1"/>
  <c r="Q3506" i="1" s="1"/>
  <c r="P3504" i="1"/>
  <c r="Q3504" i="1" s="1"/>
  <c r="P3502" i="1"/>
  <c r="Q3502" i="1" s="1"/>
  <c r="P3500" i="1"/>
  <c r="Q3500" i="1" s="1"/>
  <c r="R3500" i="1" s="1"/>
  <c r="P3498" i="1"/>
  <c r="Q3498" i="1" s="1"/>
  <c r="P3496" i="1"/>
  <c r="Q3496" i="1" s="1"/>
  <c r="P3493" i="1"/>
  <c r="Q3493" i="1" s="1"/>
  <c r="R3493" i="1" s="1"/>
  <c r="P3491" i="1"/>
  <c r="Q3491" i="1" s="1"/>
  <c r="R3491" i="1" s="1"/>
  <c r="P3489" i="1"/>
  <c r="Q3489" i="1" s="1"/>
  <c r="R3489" i="1" s="1"/>
  <c r="P3487" i="1"/>
  <c r="Q3487" i="1" s="1"/>
  <c r="R3487" i="1" s="1"/>
  <c r="P3485" i="1"/>
  <c r="Q3485" i="1" s="1"/>
  <c r="R3485" i="1" s="1"/>
  <c r="P3483" i="1"/>
  <c r="Q3483" i="1" s="1"/>
  <c r="R3483" i="1" s="1"/>
  <c r="P3481" i="1"/>
  <c r="Q3481" i="1" s="1"/>
  <c r="R3481" i="1" s="1"/>
  <c r="P3479" i="1"/>
  <c r="Q3479" i="1" s="1"/>
  <c r="R3479" i="1" s="1"/>
  <c r="P3474" i="1"/>
  <c r="Q3474" i="1" s="1"/>
  <c r="P3472" i="1"/>
  <c r="Q3472" i="1" s="1"/>
  <c r="P3470" i="1"/>
  <c r="Q3470" i="1" s="1"/>
  <c r="P3466" i="1"/>
  <c r="Q3466" i="1" s="1"/>
  <c r="P2489" i="1"/>
  <c r="Q2489" i="1" s="1"/>
  <c r="P2487" i="1"/>
  <c r="Q2487" i="1" s="1"/>
  <c r="P2485" i="1"/>
  <c r="Q2485" i="1" s="1"/>
  <c r="P2482" i="1"/>
  <c r="Q2482" i="1" s="1"/>
  <c r="P2480" i="1"/>
  <c r="Q2480" i="1" s="1"/>
  <c r="P2478" i="1"/>
  <c r="Q2478" i="1" s="1"/>
  <c r="P2474" i="1"/>
  <c r="Q2474" i="1" s="1"/>
  <c r="P2470" i="1"/>
  <c r="Q2470" i="1" s="1"/>
  <c r="P2468" i="1"/>
  <c r="Q2468" i="1" s="1"/>
  <c r="P2466" i="1"/>
  <c r="Q2466" i="1" s="1"/>
  <c r="P2462" i="1"/>
  <c r="Q2462" i="1" s="1"/>
  <c r="P2460" i="1"/>
  <c r="Q2460" i="1" s="1"/>
  <c r="P2458" i="1"/>
  <c r="Q2458" i="1" s="1"/>
  <c r="P2456" i="1"/>
  <c r="Q2456" i="1" s="1"/>
  <c r="P2454" i="1"/>
  <c r="Q2454" i="1" s="1"/>
  <c r="P2452" i="1"/>
  <c r="Q2452" i="1" s="1"/>
  <c r="P2331" i="1"/>
  <c r="Q2331" i="1" s="1"/>
  <c r="P2329" i="1"/>
  <c r="Q2329" i="1" s="1"/>
  <c r="P2327" i="1"/>
  <c r="Q2327" i="1" s="1"/>
  <c r="P2325" i="1"/>
  <c r="Q2325" i="1" s="1"/>
  <c r="P2322" i="1"/>
  <c r="Q2322" i="1" s="1"/>
  <c r="P2320" i="1"/>
  <c r="Q2320" i="1" s="1"/>
  <c r="P2318" i="1"/>
  <c r="Q2318" i="1" s="1"/>
  <c r="P2316" i="1"/>
  <c r="Q2316" i="1" s="1"/>
  <c r="P2314" i="1"/>
  <c r="Q2314" i="1" s="1"/>
  <c r="P2311" i="1"/>
  <c r="Q2311" i="1" s="1"/>
  <c r="P2309" i="1"/>
  <c r="Q2309" i="1" s="1"/>
  <c r="P2307" i="1"/>
  <c r="Q2307" i="1" s="1"/>
  <c r="P2305" i="1"/>
  <c r="Q2305" i="1" s="1"/>
  <c r="P2303" i="1"/>
  <c r="Q2303" i="1" s="1"/>
  <c r="P2301" i="1"/>
  <c r="Q2301" i="1" s="1"/>
  <c r="P2298" i="1"/>
  <c r="Q2298" i="1" s="1"/>
  <c r="P2296" i="1"/>
  <c r="Q2296" i="1" s="1"/>
  <c r="P2294" i="1"/>
  <c r="Q2294" i="1" s="1"/>
  <c r="P2292" i="1"/>
  <c r="Q2292" i="1" s="1"/>
  <c r="P2290" i="1"/>
  <c r="Q2290" i="1" s="1"/>
  <c r="P2288" i="1"/>
  <c r="Q2288" i="1" s="1"/>
  <c r="P2286" i="1"/>
  <c r="Q2286" i="1" s="1"/>
  <c r="P2284" i="1"/>
  <c r="Q2284" i="1" s="1"/>
  <c r="P2279" i="1"/>
  <c r="Q2279" i="1" s="1"/>
  <c r="P2277" i="1"/>
  <c r="Q2277" i="1" s="1"/>
  <c r="R2277" i="1" s="1"/>
  <c r="P2275" i="1"/>
  <c r="Q2275" i="1" s="1"/>
  <c r="R2275" i="1" s="1"/>
  <c r="P2272" i="1"/>
  <c r="Q2272" i="1" s="1"/>
  <c r="R2272" i="1" s="1"/>
  <c r="P2270" i="1"/>
  <c r="Q2270" i="1" s="1"/>
  <c r="R2270" i="1" s="1"/>
  <c r="P2267" i="1"/>
  <c r="Q2267" i="1" s="1"/>
  <c r="P2265" i="1"/>
  <c r="Q2265" i="1" s="1"/>
  <c r="P2263" i="1"/>
  <c r="Q2263" i="1" s="1"/>
  <c r="P2260" i="1"/>
  <c r="Q2260" i="1" s="1"/>
  <c r="P2258" i="1"/>
  <c r="Q2258" i="1" s="1"/>
  <c r="P2256" i="1"/>
  <c r="Q2256" i="1" s="1"/>
  <c r="P2254" i="1"/>
  <c r="Q2254" i="1" s="1"/>
  <c r="P2250" i="1"/>
  <c r="Q2250" i="1" s="1"/>
  <c r="R2250" i="1" s="1"/>
  <c r="R2247" i="1" s="1"/>
  <c r="R2232" i="1" s="1"/>
  <c r="P2248" i="1"/>
  <c r="Q2248" i="1" s="1"/>
  <c r="P2245" i="1"/>
  <c r="Q2245" i="1" s="1"/>
  <c r="P2243" i="1"/>
  <c r="Q2243" i="1" s="1"/>
  <c r="P2241" i="1"/>
  <c r="Q2241" i="1" s="1"/>
  <c r="P2239" i="1"/>
  <c r="Q2239" i="1" s="1"/>
  <c r="P2237" i="1"/>
  <c r="Q2237" i="1" s="1"/>
  <c r="P2235" i="1"/>
  <c r="Q2235" i="1" s="1"/>
  <c r="P2230" i="1"/>
  <c r="Q2230" i="1" s="1"/>
  <c r="P2228" i="1"/>
  <c r="Q2228" i="1" s="1"/>
  <c r="P2226" i="1"/>
  <c r="Q2226" i="1" s="1"/>
  <c r="P2224" i="1"/>
  <c r="Q2224" i="1" s="1"/>
  <c r="P2222" i="1"/>
  <c r="Q2222" i="1" s="1"/>
  <c r="P2220" i="1"/>
  <c r="Q2220" i="1" s="1"/>
  <c r="P2218" i="1"/>
  <c r="Q2218" i="1" s="1"/>
  <c r="P2216" i="1"/>
  <c r="Q2216" i="1" s="1"/>
  <c r="P2214" i="1"/>
  <c r="Q2214" i="1" s="1"/>
  <c r="P2212" i="1"/>
  <c r="Q2212" i="1" s="1"/>
  <c r="P2210" i="1"/>
  <c r="Q2210" i="1" s="1"/>
  <c r="P2208" i="1"/>
  <c r="Q2208" i="1" s="1"/>
  <c r="P2206" i="1"/>
  <c r="Q2206" i="1" s="1"/>
  <c r="P2203" i="1"/>
  <c r="Q2203" i="1" s="1"/>
  <c r="P2201" i="1"/>
  <c r="Q2201" i="1" s="1"/>
  <c r="P2199" i="1"/>
  <c r="Q2199" i="1" s="1"/>
  <c r="P2197" i="1"/>
  <c r="Q2197" i="1" s="1"/>
  <c r="P2195" i="1"/>
  <c r="Q2195" i="1" s="1"/>
  <c r="P2193" i="1"/>
  <c r="Q2193" i="1" s="1"/>
  <c r="P2191" i="1"/>
  <c r="Q2191" i="1" s="1"/>
  <c r="P2189" i="1"/>
  <c r="Q2189" i="1" s="1"/>
  <c r="P2187" i="1"/>
  <c r="Q2187" i="1" s="1"/>
  <c r="P2185" i="1"/>
  <c r="Q2185" i="1" s="1"/>
  <c r="R2185" i="1" s="1"/>
  <c r="P2183" i="1"/>
  <c r="Q2183" i="1" s="1"/>
  <c r="R2183" i="1" s="1"/>
  <c r="P2181" i="1"/>
  <c r="Q2181" i="1" s="1"/>
  <c r="R2181" i="1" s="1"/>
  <c r="P3094" i="1"/>
  <c r="Q3094" i="1" s="1"/>
  <c r="P3092" i="1"/>
  <c r="Q3092" i="1" s="1"/>
  <c r="P3088" i="1"/>
  <c r="Q3088" i="1" s="1"/>
  <c r="R3088" i="1" s="1"/>
  <c r="P3086" i="1"/>
  <c r="Q3086" i="1" s="1"/>
  <c r="R3086" i="1" s="1"/>
  <c r="P3083" i="1"/>
  <c r="Q3083" i="1" s="1"/>
  <c r="P3081" i="1"/>
  <c r="Q3081" i="1" s="1"/>
  <c r="P3079" i="1"/>
  <c r="Q3079" i="1" s="1"/>
  <c r="P3077" i="1"/>
  <c r="Q3077" i="1" s="1"/>
  <c r="P3075" i="1"/>
  <c r="Q3075" i="1" s="1"/>
  <c r="P3071" i="1"/>
  <c r="Q3071" i="1" s="1"/>
  <c r="P3069" i="1"/>
  <c r="Q3069" i="1" s="1"/>
  <c r="P3067" i="1"/>
  <c r="Q3067" i="1" s="1"/>
  <c r="P3065" i="1"/>
  <c r="Q3065" i="1" s="1"/>
  <c r="P3063" i="1"/>
  <c r="Q3063" i="1" s="1"/>
  <c r="P3059" i="1"/>
  <c r="Q3059" i="1" s="1"/>
  <c r="P3057" i="1"/>
  <c r="Q3057" i="1" s="1"/>
  <c r="P3055" i="1"/>
  <c r="Q3055" i="1" s="1"/>
  <c r="P3053" i="1"/>
  <c r="Q3053" i="1" s="1"/>
  <c r="P3051" i="1"/>
  <c r="Q3051" i="1" s="1"/>
  <c r="P3048" i="1"/>
  <c r="Q3048" i="1" s="1"/>
  <c r="P3046" i="1"/>
  <c r="Q3046" i="1" s="1"/>
  <c r="P3044" i="1"/>
  <c r="Q3044" i="1" s="1"/>
  <c r="P3042" i="1"/>
  <c r="Q3042" i="1" s="1"/>
  <c r="P3040" i="1"/>
  <c r="Q3040" i="1" s="1"/>
  <c r="P3038" i="1"/>
  <c r="Q3038" i="1" s="1"/>
  <c r="P3035" i="1"/>
  <c r="Q3035" i="1" s="1"/>
  <c r="P3033" i="1"/>
  <c r="Q3033" i="1" s="1"/>
  <c r="P3031" i="1"/>
  <c r="Q3031" i="1" s="1"/>
  <c r="R3031" i="1" s="1"/>
  <c r="R3024" i="1" s="1"/>
  <c r="R3023" i="1" s="1"/>
  <c r="P3029" i="1"/>
  <c r="Q3029" i="1" s="1"/>
  <c r="P3027" i="1"/>
  <c r="Q3027" i="1" s="1"/>
  <c r="P3025" i="1"/>
  <c r="Q3025" i="1" s="1"/>
  <c r="P3021" i="1"/>
  <c r="Q3021" i="1" s="1"/>
  <c r="P3019" i="1"/>
  <c r="Q3019" i="1" s="1"/>
  <c r="P3017" i="1"/>
  <c r="Q3017" i="1" s="1"/>
  <c r="P3013" i="1"/>
  <c r="Q3013" i="1" s="1"/>
  <c r="P3011" i="1"/>
  <c r="Q3011" i="1" s="1"/>
  <c r="P3009" i="1"/>
  <c r="Q3009" i="1" s="1"/>
  <c r="P3007" i="1"/>
  <c r="Q3007" i="1" s="1"/>
  <c r="P3004" i="1"/>
  <c r="Q3004" i="1" s="1"/>
  <c r="P3002" i="1"/>
  <c r="Q3002" i="1" s="1"/>
  <c r="P3000" i="1"/>
  <c r="Q3000" i="1" s="1"/>
  <c r="P2998" i="1"/>
  <c r="Q2998" i="1" s="1"/>
  <c r="P2995" i="1"/>
  <c r="Q2995" i="1" s="1"/>
  <c r="P2993" i="1"/>
  <c r="Q2993" i="1" s="1"/>
  <c r="P2990" i="1"/>
  <c r="Q2990" i="1" s="1"/>
  <c r="P2986" i="1"/>
  <c r="Q2986" i="1" s="1"/>
  <c r="P2984" i="1"/>
  <c r="Q2984" i="1" s="1"/>
  <c r="P2981" i="1"/>
  <c r="Q2981" i="1" s="1"/>
  <c r="P2979" i="1"/>
  <c r="Q2979" i="1" s="1"/>
  <c r="P2975" i="1"/>
  <c r="Q2975" i="1" s="1"/>
  <c r="P2973" i="1"/>
  <c r="Q2973" i="1" s="1"/>
  <c r="P2971" i="1"/>
  <c r="Q2971" i="1" s="1"/>
  <c r="P2969" i="1"/>
  <c r="Q2969" i="1" s="1"/>
  <c r="P2966" i="1"/>
  <c r="Q2966" i="1" s="1"/>
  <c r="P2964" i="1"/>
  <c r="Q2964" i="1" s="1"/>
  <c r="P2962" i="1"/>
  <c r="Q2962" i="1" s="1"/>
  <c r="P2958" i="1"/>
  <c r="Q2958" i="1" s="1"/>
  <c r="P2955" i="1"/>
  <c r="Q2955" i="1" s="1"/>
  <c r="P2953" i="1"/>
  <c r="Q2953" i="1" s="1"/>
  <c r="P2951" i="1"/>
  <c r="Q2951" i="1" s="1"/>
  <c r="P2949" i="1"/>
  <c r="Q2949" i="1" s="1"/>
  <c r="P2946" i="1"/>
  <c r="Q2946" i="1" s="1"/>
  <c r="P2944" i="1"/>
  <c r="Q2944" i="1" s="1"/>
  <c r="P2942" i="1"/>
  <c r="Q2942" i="1" s="1"/>
  <c r="P2940" i="1"/>
  <c r="Q2940" i="1" s="1"/>
  <c r="P2937" i="1"/>
  <c r="Q2937" i="1" s="1"/>
  <c r="P2935" i="1"/>
  <c r="Q2935" i="1" s="1"/>
  <c r="P2932" i="1"/>
  <c r="Q2932" i="1" s="1"/>
  <c r="P2929" i="1"/>
  <c r="Q2929" i="1" s="1"/>
  <c r="P2927" i="1"/>
  <c r="Q2927" i="1" s="1"/>
  <c r="P2925" i="1"/>
  <c r="Q2925" i="1" s="1"/>
  <c r="P2923" i="1"/>
  <c r="Q2923" i="1" s="1"/>
  <c r="P2920" i="1"/>
  <c r="Q2920" i="1" s="1"/>
  <c r="P2918" i="1"/>
  <c r="Q2918" i="1" s="1"/>
  <c r="Q2916" i="1"/>
  <c r="P2914" i="1"/>
  <c r="Q2914" i="1" s="1"/>
  <c r="P2909" i="1"/>
  <c r="Q2909" i="1" s="1"/>
  <c r="P2906" i="1"/>
  <c r="Q2906" i="1" s="1"/>
  <c r="P2904" i="1"/>
  <c r="Q2904" i="1" s="1"/>
  <c r="P2901" i="1"/>
  <c r="Q2901" i="1" s="1"/>
  <c r="P2899" i="1"/>
  <c r="Q2899" i="1" s="1"/>
  <c r="P2897" i="1"/>
  <c r="Q2897" i="1" s="1"/>
  <c r="P2895" i="1"/>
  <c r="Q2895" i="1" s="1"/>
  <c r="P2893" i="1"/>
  <c r="Q2893" i="1" s="1"/>
  <c r="P2890" i="1"/>
  <c r="Q2890" i="1" s="1"/>
  <c r="P2888" i="1"/>
  <c r="Q2888" i="1" s="1"/>
  <c r="P2886" i="1"/>
  <c r="Q2886" i="1" s="1"/>
  <c r="P2884" i="1"/>
  <c r="Q2884" i="1" s="1"/>
  <c r="P2882" i="1"/>
  <c r="Q2882" i="1" s="1"/>
  <c r="P2879" i="1"/>
  <c r="Q2879" i="1" s="1"/>
  <c r="P2877" i="1"/>
  <c r="Q2877" i="1" s="1"/>
  <c r="P2875" i="1"/>
  <c r="Q2875" i="1" s="1"/>
  <c r="P2873" i="1"/>
  <c r="Q2873" i="1" s="1"/>
  <c r="P2871" i="1"/>
  <c r="Q2871" i="1" s="1"/>
  <c r="P2866" i="1"/>
  <c r="Q2866" i="1" s="1"/>
  <c r="P2864" i="1"/>
  <c r="Q2864" i="1" s="1"/>
  <c r="P2862" i="1"/>
  <c r="Q2862" i="1" s="1"/>
  <c r="P2859" i="1"/>
  <c r="Q2859" i="1" s="1"/>
  <c r="P2856" i="1"/>
  <c r="Q2856" i="1" s="1"/>
  <c r="P2854" i="1"/>
  <c r="Q2854" i="1" s="1"/>
  <c r="P2851" i="1"/>
  <c r="Q2851" i="1" s="1"/>
  <c r="P2849" i="1"/>
  <c r="Q2849" i="1" s="1"/>
  <c r="P2847" i="1"/>
  <c r="Q2847" i="1" s="1"/>
  <c r="P2845" i="1"/>
  <c r="Q2845" i="1" s="1"/>
  <c r="P2842" i="1"/>
  <c r="Q2842" i="1" s="1"/>
  <c r="P2840" i="1"/>
  <c r="Q2840" i="1" s="1"/>
  <c r="P2838" i="1"/>
  <c r="Q2838" i="1" s="1"/>
  <c r="P2836" i="1"/>
  <c r="Q2836" i="1" s="1"/>
  <c r="P2834" i="1"/>
  <c r="Q2834" i="1" s="1"/>
  <c r="P2179" i="1"/>
  <c r="Q2179" i="1" s="1"/>
  <c r="R2179" i="1" s="1"/>
  <c r="P2175" i="1"/>
  <c r="Q2175" i="1" s="1"/>
  <c r="P2172" i="1"/>
  <c r="Q2172" i="1" s="1"/>
  <c r="P2169" i="1"/>
  <c r="Q2169" i="1" s="1"/>
  <c r="P2167" i="1"/>
  <c r="Q2167" i="1" s="1"/>
  <c r="P2164" i="1"/>
  <c r="Q2164" i="1" s="1"/>
  <c r="P2161" i="1"/>
  <c r="Q2161" i="1" s="1"/>
  <c r="P2158" i="1"/>
  <c r="Q2158" i="1" s="1"/>
  <c r="P2156" i="1"/>
  <c r="Q2156" i="1" s="1"/>
  <c r="P2153" i="1"/>
  <c r="Q2153" i="1" s="1"/>
  <c r="P2150" i="1"/>
  <c r="Q2150" i="1" s="1"/>
  <c r="P2147" i="1"/>
  <c r="Q2147" i="1" s="1"/>
  <c r="R2147" i="1" s="1"/>
  <c r="P2145" i="1"/>
  <c r="Q2145" i="1" s="1"/>
  <c r="P2143" i="1"/>
  <c r="Q2143" i="1" s="1"/>
  <c r="P2141" i="1"/>
  <c r="Q2141" i="1" s="1"/>
  <c r="R2141" i="1" s="1"/>
  <c r="P2138" i="1"/>
  <c r="Q2138" i="1" s="1"/>
  <c r="P2136" i="1"/>
  <c r="Q2136" i="1" s="1"/>
  <c r="R2136" i="1" s="1"/>
  <c r="P2134" i="1"/>
  <c r="Q2134" i="1" s="1"/>
  <c r="R2134" i="1" s="1"/>
  <c r="P2132" i="1"/>
  <c r="Q2132" i="1" s="1"/>
  <c r="R2132" i="1" s="1"/>
  <c r="P2130" i="1"/>
  <c r="Q2130" i="1" s="1"/>
  <c r="R2130" i="1" s="1"/>
  <c r="P2128" i="1"/>
  <c r="Q2128" i="1" s="1"/>
  <c r="R2128" i="1" s="1"/>
  <c r="P2126" i="1"/>
  <c r="Q2126" i="1" s="1"/>
  <c r="R2126" i="1" s="1"/>
  <c r="P2124" i="1"/>
  <c r="Q2124" i="1" s="1"/>
  <c r="R2124" i="1" s="1"/>
  <c r="P2122" i="1"/>
  <c r="Q2122" i="1" s="1"/>
  <c r="P2120" i="1"/>
  <c r="Q2120" i="1" s="1"/>
  <c r="P2118" i="1"/>
  <c r="Q2118" i="1" s="1"/>
  <c r="P2116" i="1"/>
  <c r="Q2116" i="1" s="1"/>
  <c r="R2116" i="1" s="1"/>
  <c r="P2114" i="1"/>
  <c r="Q2114" i="1" s="1"/>
  <c r="P2832" i="1"/>
  <c r="Q2832" i="1" s="1"/>
  <c r="P2827" i="1"/>
  <c r="Q2827" i="1" s="1"/>
  <c r="R2827" i="1" s="1"/>
  <c r="R2788" i="1" s="1"/>
  <c r="R2787" i="1" s="1"/>
  <c r="P2825" i="1"/>
  <c r="Q2825" i="1" s="1"/>
  <c r="P2822" i="1"/>
  <c r="Q2822" i="1" s="1"/>
  <c r="P2820" i="1"/>
  <c r="Q2820" i="1" s="1"/>
  <c r="P2818" i="1"/>
  <c r="Q2818" i="1" s="1"/>
  <c r="P2815" i="1"/>
  <c r="Q2815" i="1" s="1"/>
  <c r="P2813" i="1"/>
  <c r="Q2813" i="1" s="1"/>
  <c r="P2810" i="1"/>
  <c r="Q2810" i="1" s="1"/>
  <c r="P2808" i="1"/>
  <c r="Q2808" i="1" s="1"/>
  <c r="P2806" i="1"/>
  <c r="Q2806" i="1" s="1"/>
  <c r="P2804" i="1"/>
  <c r="Q2804" i="1" s="1"/>
  <c r="P2801" i="1"/>
  <c r="Q2801" i="1" s="1"/>
  <c r="P2799" i="1"/>
  <c r="Q2799" i="1" s="1"/>
  <c r="P2797" i="1"/>
  <c r="Q2797" i="1" s="1"/>
  <c r="P2795" i="1"/>
  <c r="Q2795" i="1" s="1"/>
  <c r="P2793" i="1"/>
  <c r="Q2793" i="1" s="1"/>
  <c r="P2791" i="1"/>
  <c r="Q2791" i="1" s="1"/>
  <c r="P2786" i="1"/>
  <c r="Q2786" i="1" s="1"/>
  <c r="P2784" i="1"/>
  <c r="Q2784" i="1" s="1"/>
  <c r="P2782" i="1"/>
  <c r="Q2782" i="1" s="1"/>
  <c r="P2780" i="1"/>
  <c r="Q2780" i="1" s="1"/>
  <c r="P2778" i="1"/>
  <c r="Q2778" i="1" s="1"/>
  <c r="P2776" i="1"/>
  <c r="Q2776" i="1" s="1"/>
  <c r="P2774" i="1"/>
  <c r="Q2774" i="1" s="1"/>
  <c r="P2772" i="1"/>
  <c r="Q2772" i="1" s="1"/>
  <c r="P2770" i="1"/>
  <c r="Q2770" i="1" s="1"/>
  <c r="P2768" i="1"/>
  <c r="Q2768" i="1" s="1"/>
  <c r="P2765" i="1"/>
  <c r="Q2765" i="1" s="1"/>
  <c r="P2763" i="1"/>
  <c r="Q2763" i="1" s="1"/>
  <c r="P2759" i="1"/>
  <c r="Q2759" i="1" s="1"/>
  <c r="P2756" i="1"/>
  <c r="Q2756" i="1" s="1"/>
  <c r="P2753" i="1"/>
  <c r="Q2753" i="1" s="1"/>
  <c r="P2748" i="1"/>
  <c r="Q2748" i="1" s="1"/>
  <c r="R2748" i="1" s="1"/>
  <c r="R2704" i="1" s="1"/>
  <c r="R2703" i="1" s="1"/>
  <c r="P2746" i="1"/>
  <c r="Q2746" i="1" s="1"/>
  <c r="P2743" i="1"/>
  <c r="Q2743" i="1" s="1"/>
  <c r="P2741" i="1"/>
  <c r="Q2741" i="1" s="1"/>
  <c r="P2738" i="1"/>
  <c r="Q2738" i="1" s="1"/>
  <c r="P2736" i="1"/>
  <c r="Q2736" i="1" s="1"/>
  <c r="P2734" i="1"/>
  <c r="Q2734" i="1" s="1"/>
  <c r="P2732" i="1"/>
  <c r="Q2732" i="1" s="1"/>
  <c r="P2729" i="1"/>
  <c r="Q2729" i="1" s="1"/>
  <c r="P2727" i="1"/>
  <c r="Q2727" i="1" s="1"/>
  <c r="P2725" i="1"/>
  <c r="Q2725" i="1" s="1"/>
  <c r="P2723" i="1"/>
  <c r="Q2723" i="1" s="1"/>
  <c r="P2721" i="1"/>
  <c r="Q2721" i="1" s="1"/>
  <c r="P2719" i="1"/>
  <c r="Q2719" i="1" s="1"/>
  <c r="P2716" i="1"/>
  <c r="Q2716" i="1" s="1"/>
  <c r="P2714" i="1"/>
  <c r="Q2714" i="1" s="1"/>
  <c r="P2712" i="1"/>
  <c r="Q2712" i="1" s="1"/>
  <c r="P2710" i="1"/>
  <c r="Q2710" i="1" s="1"/>
  <c r="Q2708" i="1"/>
  <c r="P2706" i="1"/>
  <c r="Q2706" i="1" s="1"/>
  <c r="P2701" i="1"/>
  <c r="Q2701" i="1" s="1"/>
  <c r="P2698" i="1"/>
  <c r="Q2698" i="1" s="1"/>
  <c r="P2695" i="1"/>
  <c r="Q2695" i="1" s="1"/>
  <c r="R2695" i="1" s="1"/>
  <c r="P2693" i="1"/>
  <c r="Q2693" i="1" s="1"/>
  <c r="P2691" i="1"/>
  <c r="Q2691" i="1" s="1"/>
  <c r="P2689" i="1"/>
  <c r="Q2689" i="1" s="1"/>
  <c r="P2687" i="1"/>
  <c r="Q2687" i="1" s="1"/>
  <c r="P2685" i="1"/>
  <c r="Q2685" i="1" s="1"/>
  <c r="P2683" i="1"/>
  <c r="Q2683" i="1" s="1"/>
  <c r="P2679" i="1"/>
  <c r="Q2679" i="1" s="1"/>
  <c r="P2676" i="1"/>
  <c r="Q2676" i="1" s="1"/>
  <c r="P2674" i="1"/>
  <c r="Q2674" i="1" s="1"/>
  <c r="P2671" i="1"/>
  <c r="Q2671" i="1" s="1"/>
  <c r="P2669" i="1"/>
  <c r="Q2669" i="1" s="1"/>
  <c r="P2667" i="1"/>
  <c r="Q2667" i="1" s="1"/>
  <c r="P2665" i="1"/>
  <c r="Q2665" i="1" s="1"/>
  <c r="P2662" i="1"/>
  <c r="Q2662" i="1" s="1"/>
  <c r="P2660" i="1"/>
  <c r="Q2660" i="1" s="1"/>
  <c r="P2658" i="1"/>
  <c r="Q2658" i="1" s="1"/>
  <c r="P2656" i="1"/>
  <c r="Q2656" i="1" s="1"/>
  <c r="P2654" i="1"/>
  <c r="Q2654" i="1" s="1"/>
  <c r="P2652" i="1"/>
  <c r="Q2652" i="1" s="1"/>
  <c r="P2647" i="1"/>
  <c r="Q2647" i="1" s="1"/>
  <c r="R2647" i="1" s="1"/>
  <c r="R2605" i="1" s="1"/>
  <c r="R2604" i="1" s="1"/>
  <c r="P2644" i="1"/>
  <c r="Q2644" i="1" s="1"/>
  <c r="P2642" i="1"/>
  <c r="Q2642" i="1" s="1"/>
  <c r="P2639" i="1"/>
  <c r="Q2639" i="1" s="1"/>
  <c r="P2637" i="1"/>
  <c r="Q2637" i="1" s="1"/>
  <c r="P2635" i="1"/>
  <c r="Q2635" i="1" s="1"/>
  <c r="P2633" i="1"/>
  <c r="Q2633" i="1" s="1"/>
  <c r="P2631" i="1"/>
  <c r="Q2631" i="1" s="1"/>
  <c r="P2629" i="1"/>
  <c r="Q2629" i="1" s="1"/>
  <c r="P2626" i="1"/>
  <c r="Q2626" i="1" s="1"/>
  <c r="P2624" i="1"/>
  <c r="Q2624" i="1" s="1"/>
  <c r="P2622" i="1"/>
  <c r="Q2622" i="1" s="1"/>
  <c r="P2620" i="1"/>
  <c r="Q2620" i="1" s="1"/>
  <c r="P2617" i="1"/>
  <c r="Q2617" i="1" s="1"/>
  <c r="P2615" i="1"/>
  <c r="Q2615" i="1" s="1"/>
  <c r="P2613" i="1"/>
  <c r="Q2613" i="1" s="1"/>
  <c r="P2611" i="1"/>
  <c r="Q2611" i="1" s="1"/>
  <c r="P2607" i="1"/>
  <c r="Q2607" i="1" s="1"/>
  <c r="P2602" i="1"/>
  <c r="Q2602" i="1" s="1"/>
  <c r="P2599" i="1"/>
  <c r="Q2599" i="1" s="1"/>
  <c r="P2597" i="1"/>
  <c r="Q2597" i="1" s="1"/>
  <c r="P2594" i="1"/>
  <c r="Q2594" i="1" s="1"/>
  <c r="P2592" i="1"/>
  <c r="Q2592" i="1" s="1"/>
  <c r="P2590" i="1"/>
  <c r="Q2590" i="1" s="1"/>
  <c r="P2588" i="1"/>
  <c r="Q2588" i="1" s="1"/>
  <c r="P2585" i="1"/>
  <c r="Q2585" i="1" s="1"/>
  <c r="P2583" i="1"/>
  <c r="Q2583" i="1" s="1"/>
  <c r="P2581" i="1"/>
  <c r="Q2581" i="1" s="1"/>
  <c r="P2579" i="1"/>
  <c r="Q2579" i="1" s="1"/>
  <c r="Q2577" i="1"/>
  <c r="P2575" i="1"/>
  <c r="Q2575" i="1" s="1"/>
  <c r="P2570" i="1"/>
  <c r="Q2570" i="1" s="1"/>
  <c r="P2568" i="1"/>
  <c r="Q2568" i="1" s="1"/>
  <c r="P2566" i="1"/>
  <c r="Q2566" i="1" s="1"/>
  <c r="P2563" i="1"/>
  <c r="Q2563" i="1" s="1"/>
  <c r="P2561" i="1"/>
  <c r="Q2561" i="1" s="1"/>
  <c r="P2558" i="1"/>
  <c r="Q2558" i="1" s="1"/>
  <c r="P2556" i="1"/>
  <c r="Q2556" i="1" s="1"/>
  <c r="P2554" i="1"/>
  <c r="Q2554" i="1" s="1"/>
  <c r="P2552" i="1"/>
  <c r="Q2552" i="1" s="1"/>
  <c r="P2549" i="1"/>
  <c r="Q2549" i="1" s="1"/>
  <c r="P2547" i="1"/>
  <c r="Q2547" i="1" s="1"/>
  <c r="P2545" i="1"/>
  <c r="Q2545" i="1" s="1"/>
  <c r="P2543" i="1"/>
  <c r="Q2543" i="1" s="1"/>
  <c r="P2541" i="1"/>
  <c r="Q2541" i="1" s="1"/>
  <c r="P2539" i="1"/>
  <c r="Q2539" i="1" s="1"/>
  <c r="P2534" i="1"/>
  <c r="Q2534" i="1" s="1"/>
  <c r="P2532" i="1"/>
  <c r="Q2532" i="1" s="1"/>
  <c r="P2530" i="1"/>
  <c r="Q2530" i="1" s="1"/>
  <c r="P2528" i="1"/>
  <c r="Q2528" i="1" s="1"/>
  <c r="P2525" i="1"/>
  <c r="Q2525" i="1" s="1"/>
  <c r="P2523" i="1"/>
  <c r="Q2523" i="1" s="1"/>
  <c r="P2521" i="1"/>
  <c r="Q2521" i="1" s="1"/>
  <c r="R2521" i="1" s="1"/>
  <c r="P2519" i="1"/>
  <c r="Q2519" i="1" s="1"/>
  <c r="R2519" i="1" s="1"/>
  <c r="P2515" i="1"/>
  <c r="Q2515" i="1" s="1"/>
  <c r="R2515" i="1" s="1"/>
  <c r="R2473" i="1" s="1"/>
  <c r="R2472" i="1" s="1"/>
  <c r="P2513" i="1"/>
  <c r="Q2513" i="1" s="1"/>
  <c r="P2510" i="1"/>
  <c r="Q2510" i="1" s="1"/>
  <c r="P2508" i="1"/>
  <c r="Q2508" i="1" s="1"/>
  <c r="P2505" i="1"/>
  <c r="Q2505" i="1" s="1"/>
  <c r="P2503" i="1"/>
  <c r="Q2503" i="1" s="1"/>
  <c r="P2501" i="1"/>
  <c r="Q2501" i="1" s="1"/>
  <c r="P2499" i="1"/>
  <c r="Q2499" i="1" s="1"/>
  <c r="P2497" i="1"/>
  <c r="Q2497" i="1" s="1"/>
  <c r="P2494" i="1"/>
  <c r="Q2494" i="1" s="1"/>
  <c r="P2492" i="1"/>
  <c r="Q2492" i="1" s="1"/>
  <c r="P2490" i="1"/>
  <c r="Q2490" i="1" s="1"/>
  <c r="P2488" i="1"/>
  <c r="Q2488" i="1" s="1"/>
  <c r="P2486" i="1"/>
  <c r="Q2486" i="1" s="1"/>
  <c r="P2483" i="1"/>
  <c r="Q2483" i="1" s="1"/>
  <c r="P2481" i="1"/>
  <c r="Q2481" i="1" s="1"/>
  <c r="P2479" i="1"/>
  <c r="Q2479" i="1" s="1"/>
  <c r="P2477" i="1"/>
  <c r="Q2477" i="1" s="1"/>
  <c r="P2475" i="1"/>
  <c r="Q2475" i="1" s="1"/>
  <c r="P2471" i="1"/>
  <c r="Q2471" i="1" s="1"/>
  <c r="P2469" i="1"/>
  <c r="Q2469" i="1" s="1"/>
  <c r="R2469" i="1" s="1"/>
  <c r="P2467" i="1"/>
  <c r="Q2467" i="1" s="1"/>
  <c r="R2467" i="1" s="1"/>
  <c r="P2463" i="1"/>
  <c r="Q2463" i="1" s="1"/>
  <c r="P2461" i="1"/>
  <c r="Q2461" i="1" s="1"/>
  <c r="P2459" i="1"/>
  <c r="Q2459" i="1" s="1"/>
  <c r="P2457" i="1"/>
  <c r="Q2457" i="1" s="1"/>
  <c r="P2455" i="1"/>
  <c r="Q2455" i="1" s="1"/>
  <c r="P2453" i="1"/>
  <c r="Q2453" i="1" s="1"/>
  <c r="P2451" i="1"/>
  <c r="Q2451" i="1" s="1"/>
  <c r="P2330" i="1"/>
  <c r="Q2330" i="1" s="1"/>
  <c r="P2328" i="1"/>
  <c r="Q2328" i="1" s="1"/>
  <c r="P2326" i="1"/>
  <c r="Q2326" i="1" s="1"/>
  <c r="P2324" i="1"/>
  <c r="Q2324" i="1" s="1"/>
  <c r="P2321" i="1"/>
  <c r="Q2321" i="1" s="1"/>
  <c r="P2319" i="1"/>
  <c r="Q2319" i="1" s="1"/>
  <c r="P2317" i="1"/>
  <c r="Q2317" i="1" s="1"/>
  <c r="P2315" i="1"/>
  <c r="Q2315" i="1" s="1"/>
  <c r="P2313" i="1"/>
  <c r="Q2313" i="1" s="1"/>
  <c r="P2310" i="1"/>
  <c r="Q2310" i="1" s="1"/>
  <c r="P2308" i="1"/>
  <c r="Q2308" i="1" s="1"/>
  <c r="P2306" i="1"/>
  <c r="Q2306" i="1" s="1"/>
  <c r="P2304" i="1"/>
  <c r="Q2304" i="1" s="1"/>
  <c r="P2302" i="1"/>
  <c r="Q2302" i="1" s="1"/>
  <c r="P2300" i="1"/>
  <c r="Q2300" i="1" s="1"/>
  <c r="P2297" i="1"/>
  <c r="Q2297" i="1" s="1"/>
  <c r="P2295" i="1"/>
  <c r="Q2295" i="1" s="1"/>
  <c r="P2293" i="1"/>
  <c r="Q2293" i="1" s="1"/>
  <c r="P2291" i="1"/>
  <c r="Q2291" i="1" s="1"/>
  <c r="P2289" i="1"/>
  <c r="Q2289" i="1" s="1"/>
  <c r="P2287" i="1"/>
  <c r="Q2287" i="1" s="1"/>
  <c r="P2283" i="1"/>
  <c r="Q2283" i="1" s="1"/>
  <c r="P2278" i="1"/>
  <c r="Q2278" i="1" s="1"/>
  <c r="R2278" i="1" s="1"/>
  <c r="P2276" i="1"/>
  <c r="Q2276" i="1" s="1"/>
  <c r="R2276" i="1" s="1"/>
  <c r="P2274" i="1"/>
  <c r="Q2274" i="1" s="1"/>
  <c r="R2274" i="1" s="1"/>
  <c r="P2271" i="1"/>
  <c r="Q2271" i="1" s="1"/>
  <c r="R2271" i="1" s="1"/>
  <c r="P2269" i="1"/>
  <c r="Q2269" i="1" s="1"/>
  <c r="R2269" i="1" s="1"/>
  <c r="P2266" i="1"/>
  <c r="Q2266" i="1" s="1"/>
  <c r="P2264" i="1"/>
  <c r="Q2264" i="1" s="1"/>
  <c r="P2262" i="1"/>
  <c r="Q2262" i="1" s="1"/>
  <c r="P2259" i="1"/>
  <c r="Q2259" i="1" s="1"/>
  <c r="P2257" i="1"/>
  <c r="Q2257" i="1" s="1"/>
  <c r="P2255" i="1"/>
  <c r="Q2255" i="1" s="1"/>
  <c r="P2253" i="1"/>
  <c r="Q2253" i="1" s="1"/>
  <c r="P2249" i="1"/>
  <c r="Q2249" i="1" s="1"/>
  <c r="P2246" i="1"/>
  <c r="Q2246" i="1" s="1"/>
  <c r="P2244" i="1"/>
  <c r="Q2244" i="1" s="1"/>
  <c r="P2242" i="1"/>
  <c r="Q2242" i="1" s="1"/>
  <c r="P2240" i="1"/>
  <c r="Q2240" i="1" s="1"/>
  <c r="P2238" i="1"/>
  <c r="Q2238" i="1" s="1"/>
  <c r="P2236" i="1"/>
  <c r="Q2236" i="1" s="1"/>
  <c r="P2231" i="1"/>
  <c r="Q2231" i="1" s="1"/>
  <c r="P2229" i="1"/>
  <c r="Q2229" i="1" s="1"/>
  <c r="P2227" i="1"/>
  <c r="Q2227" i="1" s="1"/>
  <c r="P2225" i="1"/>
  <c r="Q2225" i="1" s="1"/>
  <c r="P2223" i="1"/>
  <c r="Q2223" i="1" s="1"/>
  <c r="P2221" i="1"/>
  <c r="Q2221" i="1" s="1"/>
  <c r="P2219" i="1"/>
  <c r="Q2219" i="1" s="1"/>
  <c r="P2217" i="1"/>
  <c r="Q2217" i="1" s="1"/>
  <c r="P2215" i="1"/>
  <c r="Q2215" i="1" s="1"/>
  <c r="P2213" i="1"/>
  <c r="Q2213" i="1" s="1"/>
  <c r="P2211" i="1"/>
  <c r="Q2211" i="1" s="1"/>
  <c r="P2209" i="1"/>
  <c r="Q2209" i="1" s="1"/>
  <c r="R2209" i="1" s="1"/>
  <c r="P2207" i="1"/>
  <c r="Q2207" i="1" s="1"/>
  <c r="R2207" i="1" s="1"/>
  <c r="P2204" i="1"/>
  <c r="Q2204" i="1" s="1"/>
  <c r="P2202" i="1"/>
  <c r="Q2202" i="1" s="1"/>
  <c r="P2200" i="1"/>
  <c r="Q2200" i="1" s="1"/>
  <c r="P2198" i="1"/>
  <c r="Q2198" i="1" s="1"/>
  <c r="P2196" i="1"/>
  <c r="Q2196" i="1" s="1"/>
  <c r="R2196" i="1" s="1"/>
  <c r="P2194" i="1"/>
  <c r="Q2194" i="1" s="1"/>
  <c r="R2194" i="1" s="1"/>
  <c r="P2192" i="1"/>
  <c r="Q2192" i="1" s="1"/>
  <c r="R2192" i="1" s="1"/>
  <c r="P2190" i="1"/>
  <c r="Q2190" i="1" s="1"/>
  <c r="R2190" i="1" s="1"/>
  <c r="P2188" i="1"/>
  <c r="Q2188" i="1" s="1"/>
  <c r="R2188" i="1" s="1"/>
  <c r="P2186" i="1"/>
  <c r="Q2186" i="1" s="1"/>
  <c r="R2186" i="1" s="1"/>
  <c r="P2184" i="1"/>
  <c r="Q2184" i="1" s="1"/>
  <c r="P2182" i="1"/>
  <c r="Q2182" i="1" s="1"/>
  <c r="P2180" i="1"/>
  <c r="Q2180" i="1" s="1"/>
  <c r="P2178" i="1"/>
  <c r="Q2178" i="1" s="1"/>
  <c r="P2174" i="1"/>
  <c r="Q2174" i="1" s="1"/>
  <c r="P2171" i="1"/>
  <c r="Q2171" i="1" s="1"/>
  <c r="P2168" i="1"/>
  <c r="Q2168" i="1" s="1"/>
  <c r="P2166" i="1"/>
  <c r="Q2166" i="1" s="1"/>
  <c r="P2163" i="1"/>
  <c r="Q2163" i="1" s="1"/>
  <c r="P2160" i="1"/>
  <c r="Q2160" i="1" s="1"/>
  <c r="P2157" i="1"/>
  <c r="Q2157" i="1" s="1"/>
  <c r="P2155" i="1"/>
  <c r="Q2155" i="1" s="1"/>
  <c r="P2152" i="1"/>
  <c r="Q2152" i="1" s="1"/>
  <c r="P2149" i="1"/>
  <c r="Q2149" i="1" s="1"/>
  <c r="P2146" i="1"/>
  <c r="Q2146" i="1" s="1"/>
  <c r="P2144" i="1"/>
  <c r="Q2144" i="1" s="1"/>
  <c r="P2142" i="1"/>
  <c r="Q2142" i="1" s="1"/>
  <c r="P2140" i="1"/>
  <c r="Q2140" i="1" s="1"/>
  <c r="P2137" i="1"/>
  <c r="Q2137" i="1" s="1"/>
  <c r="P2135" i="1"/>
  <c r="Q2135" i="1" s="1"/>
  <c r="P2133" i="1"/>
  <c r="Q2133" i="1" s="1"/>
  <c r="P2131" i="1"/>
  <c r="Q2131" i="1" s="1"/>
  <c r="P2129" i="1"/>
  <c r="Q2129" i="1" s="1"/>
  <c r="P2127" i="1"/>
  <c r="Q2127" i="1" s="1"/>
  <c r="P2125" i="1"/>
  <c r="Q2125" i="1" s="1"/>
  <c r="P2123" i="1"/>
  <c r="Q2123" i="1" s="1"/>
  <c r="R2123" i="1" s="1"/>
  <c r="P2121" i="1"/>
  <c r="Q2121" i="1" s="1"/>
  <c r="P2119" i="1"/>
  <c r="Q2119" i="1" s="1"/>
  <c r="R2119" i="1" s="1"/>
  <c r="P2117" i="1"/>
  <c r="Q2117" i="1" s="1"/>
  <c r="P2115" i="1"/>
  <c r="Q2115" i="1" s="1"/>
  <c r="P2113" i="1"/>
  <c r="Q2113" i="1" s="1"/>
  <c r="P6888" i="1"/>
  <c r="Q6888" i="1" s="1"/>
  <c r="P8195" i="1"/>
  <c r="Q8195" i="1" s="1"/>
  <c r="P8131" i="1"/>
  <c r="Q8131" i="1" s="1"/>
  <c r="P8095" i="1"/>
  <c r="Q8095" i="1" s="1"/>
  <c r="P7072" i="1"/>
  <c r="Q7072" i="1" s="1"/>
  <c r="P6762" i="1"/>
  <c r="Q6762" i="1" s="1"/>
  <c r="P7715" i="1"/>
  <c r="Q7715" i="1" s="1"/>
  <c r="P8366" i="1"/>
  <c r="Q8366" i="1" s="1"/>
  <c r="S8366" i="1" s="1"/>
  <c r="P8364" i="1"/>
  <c r="Q8364" i="1" s="1"/>
  <c r="S8364" i="1" s="1"/>
  <c r="P8360" i="1"/>
  <c r="Q8360" i="1" s="1"/>
  <c r="S8360" i="1" s="1"/>
  <c r="P8263" i="1"/>
  <c r="Q8263" i="1" s="1"/>
  <c r="S8263" i="1" s="1"/>
  <c r="P7873" i="1"/>
  <c r="Q7873" i="1" s="1"/>
  <c r="P7840" i="1"/>
  <c r="Q7840" i="1" s="1"/>
  <c r="P7811" i="1"/>
  <c r="Q7811" i="1" s="1"/>
  <c r="P7648" i="1"/>
  <c r="Q7648" i="1" s="1"/>
  <c r="P7619" i="1"/>
  <c r="Q7619" i="1" s="1"/>
  <c r="P7585" i="1"/>
  <c r="Q7585" i="1" s="1"/>
  <c r="P7500" i="1"/>
  <c r="Q7500" i="1" s="1"/>
  <c r="P6950" i="1"/>
  <c r="Q6950" i="1" s="1"/>
  <c r="P6854" i="1"/>
  <c r="Q6854" i="1" s="1"/>
  <c r="P6823" i="1"/>
  <c r="Q6823" i="1" s="1"/>
  <c r="P7135" i="1"/>
  <c r="Q7135" i="1" s="1"/>
  <c r="P7040" i="1"/>
  <c r="Q7040" i="1" s="1"/>
  <c r="P6993" i="1"/>
  <c r="Q6993" i="1" s="1"/>
  <c r="P6947" i="1"/>
  <c r="Q6947" i="1" s="1"/>
  <c r="P6826" i="1"/>
  <c r="Q6826" i="1" s="1"/>
  <c r="P6772" i="1"/>
  <c r="Q6772" i="1" s="1"/>
  <c r="P6742" i="1"/>
  <c r="Q6742" i="1" s="1"/>
  <c r="P8379" i="1"/>
  <c r="Q8379" i="1" s="1"/>
  <c r="S8379" i="1" s="1"/>
  <c r="P8365" i="1"/>
  <c r="Q8365" i="1" s="1"/>
  <c r="S8365" i="1" s="1"/>
  <c r="P8361" i="1"/>
  <c r="Q8361" i="1" s="1"/>
  <c r="S8361" i="1" s="1"/>
  <c r="P8310" i="1"/>
  <c r="Q8310" i="1" s="1"/>
  <c r="S8310" i="1" s="1"/>
  <c r="P8176" i="1"/>
  <c r="Q8176" i="1" s="1"/>
  <c r="P8096" i="1"/>
  <c r="Q8096" i="1" s="1"/>
  <c r="P8067" i="1"/>
  <c r="Q8067" i="1" s="1"/>
  <c r="P8040" i="1"/>
  <c r="Q8040" i="1" s="1"/>
  <c r="P7824" i="1"/>
  <c r="Q7824" i="1" s="1"/>
  <c r="P7747" i="1"/>
  <c r="Q7747" i="1" s="1"/>
  <c r="P7705" i="1"/>
  <c r="Q7705" i="1" s="1"/>
  <c r="P7628" i="1"/>
  <c r="Q7628" i="1" s="1"/>
  <c r="P7616" i="1"/>
  <c r="Q7616" i="1" s="1"/>
  <c r="P7555" i="1"/>
  <c r="Q7555" i="1" s="1"/>
  <c r="P7440" i="1"/>
  <c r="Q7440" i="1" s="1"/>
  <c r="P7335" i="1"/>
  <c r="Q7335" i="1" s="1"/>
  <c r="P7193" i="1"/>
  <c r="Q7193" i="1" s="1"/>
  <c r="O409" i="1"/>
  <c r="N409" i="1"/>
  <c r="M409" i="1"/>
  <c r="L409" i="1"/>
  <c r="K409" i="1"/>
  <c r="O406" i="1"/>
  <c r="N406" i="1"/>
  <c r="M406" i="1"/>
  <c r="L406" i="1"/>
  <c r="K406" i="1"/>
  <c r="O405" i="1"/>
  <c r="N405" i="1"/>
  <c r="M405" i="1"/>
  <c r="L405" i="1"/>
  <c r="K405" i="1"/>
  <c r="O403" i="1"/>
  <c r="N403" i="1"/>
  <c r="M403" i="1"/>
  <c r="L403" i="1"/>
  <c r="K403" i="1"/>
  <c r="O402" i="1"/>
  <c r="N402" i="1"/>
  <c r="M402" i="1"/>
  <c r="L402" i="1"/>
  <c r="K402" i="1"/>
  <c r="O401" i="1"/>
  <c r="N401" i="1"/>
  <c r="M401" i="1"/>
  <c r="L401" i="1"/>
  <c r="K401" i="1"/>
  <c r="O400" i="1"/>
  <c r="N400" i="1"/>
  <c r="M400" i="1"/>
  <c r="L400" i="1"/>
  <c r="K400" i="1"/>
  <c r="O397" i="1"/>
  <c r="N397" i="1"/>
  <c r="M397" i="1"/>
  <c r="L397" i="1"/>
  <c r="K397" i="1"/>
  <c r="O396" i="1"/>
  <c r="N396" i="1"/>
  <c r="M396" i="1"/>
  <c r="L396" i="1"/>
  <c r="K396" i="1"/>
  <c r="O395" i="1"/>
  <c r="N395" i="1"/>
  <c r="M395" i="1"/>
  <c r="L395" i="1"/>
  <c r="K395" i="1"/>
  <c r="O394" i="1"/>
  <c r="N394" i="1"/>
  <c r="M394" i="1"/>
  <c r="L394" i="1"/>
  <c r="K394" i="1"/>
  <c r="O392" i="1"/>
  <c r="N392" i="1"/>
  <c r="M392" i="1"/>
  <c r="L392" i="1"/>
  <c r="K392" i="1"/>
  <c r="O391" i="1"/>
  <c r="N391" i="1"/>
  <c r="M391" i="1"/>
  <c r="L391" i="1"/>
  <c r="K391" i="1"/>
  <c r="O390" i="1"/>
  <c r="N390" i="1"/>
  <c r="M390" i="1"/>
  <c r="L390" i="1"/>
  <c r="K390" i="1"/>
  <c r="O388" i="1"/>
  <c r="N388" i="1"/>
  <c r="M388" i="1"/>
  <c r="L388" i="1"/>
  <c r="K388" i="1"/>
  <c r="O387" i="1"/>
  <c r="N387" i="1"/>
  <c r="M387" i="1"/>
  <c r="L387" i="1"/>
  <c r="K387" i="1"/>
  <c r="O386" i="1"/>
  <c r="N386" i="1"/>
  <c r="M386" i="1"/>
  <c r="L386" i="1"/>
  <c r="K386" i="1"/>
  <c r="O385" i="1"/>
  <c r="N385" i="1"/>
  <c r="M385" i="1"/>
  <c r="L385" i="1"/>
  <c r="K385" i="1"/>
  <c r="O384" i="1"/>
  <c r="N384" i="1"/>
  <c r="M384" i="1"/>
  <c r="L384" i="1"/>
  <c r="K384" i="1"/>
  <c r="O383" i="1"/>
  <c r="N383" i="1"/>
  <c r="M383" i="1"/>
  <c r="L383" i="1"/>
  <c r="K383" i="1"/>
  <c r="O382" i="1"/>
  <c r="N382" i="1"/>
  <c r="M382" i="1"/>
  <c r="L382" i="1"/>
  <c r="K382" i="1"/>
  <c r="O381" i="1"/>
  <c r="N381" i="1"/>
  <c r="M381" i="1"/>
  <c r="L381" i="1"/>
  <c r="K381" i="1"/>
  <c r="O380" i="1"/>
  <c r="N380" i="1"/>
  <c r="M380" i="1"/>
  <c r="L380" i="1"/>
  <c r="K380" i="1"/>
  <c r="O377" i="1"/>
  <c r="N377" i="1"/>
  <c r="M377" i="1"/>
  <c r="L377" i="1"/>
  <c r="K377" i="1"/>
  <c r="O376" i="1"/>
  <c r="N376" i="1"/>
  <c r="M376" i="1"/>
  <c r="L376" i="1"/>
  <c r="K376" i="1"/>
  <c r="O375" i="1"/>
  <c r="N375" i="1"/>
  <c r="M375" i="1"/>
  <c r="L375" i="1"/>
  <c r="K375" i="1"/>
  <c r="O374" i="1"/>
  <c r="N374" i="1"/>
  <c r="M374" i="1"/>
  <c r="L374" i="1"/>
  <c r="K374" i="1"/>
  <c r="O373" i="1"/>
  <c r="N373" i="1"/>
  <c r="M373" i="1"/>
  <c r="L373" i="1"/>
  <c r="K373" i="1"/>
  <c r="O371" i="1"/>
  <c r="N371" i="1"/>
  <c r="M371" i="1"/>
  <c r="L371" i="1"/>
  <c r="K371" i="1"/>
  <c r="O370" i="1"/>
  <c r="N370" i="1"/>
  <c r="M370" i="1"/>
  <c r="L370" i="1"/>
  <c r="K370" i="1"/>
  <c r="O369" i="1"/>
  <c r="N369" i="1"/>
  <c r="M369" i="1"/>
  <c r="L369" i="1"/>
  <c r="K369" i="1"/>
  <c r="O368" i="1"/>
  <c r="N368" i="1"/>
  <c r="M368" i="1"/>
  <c r="L368" i="1"/>
  <c r="K368" i="1"/>
  <c r="O367" i="1"/>
  <c r="N367" i="1"/>
  <c r="M367" i="1"/>
  <c r="L367" i="1"/>
  <c r="K367" i="1"/>
  <c r="O365" i="1"/>
  <c r="N365" i="1"/>
  <c r="M365" i="1"/>
  <c r="L365" i="1"/>
  <c r="K365" i="1"/>
  <c r="O364" i="1"/>
  <c r="N364" i="1"/>
  <c r="M364" i="1"/>
  <c r="L364" i="1"/>
  <c r="K364" i="1"/>
  <c r="O363" i="1"/>
  <c r="N363" i="1"/>
  <c r="M363" i="1"/>
  <c r="L363" i="1"/>
  <c r="K363" i="1"/>
  <c r="O362" i="1"/>
  <c r="N362" i="1"/>
  <c r="M362" i="1"/>
  <c r="L362" i="1"/>
  <c r="K362" i="1"/>
  <c r="O361" i="1"/>
  <c r="N361" i="1"/>
  <c r="M361" i="1"/>
  <c r="L361" i="1"/>
  <c r="K361" i="1"/>
  <c r="O359" i="1"/>
  <c r="N359" i="1"/>
  <c r="M359" i="1"/>
  <c r="L359" i="1"/>
  <c r="K359" i="1"/>
  <c r="O358" i="1"/>
  <c r="N358" i="1"/>
  <c r="M358" i="1"/>
  <c r="L358" i="1"/>
  <c r="K358" i="1"/>
  <c r="O357" i="1"/>
  <c r="N357" i="1"/>
  <c r="M357" i="1"/>
  <c r="L357" i="1"/>
  <c r="K357" i="1"/>
  <c r="O356" i="1"/>
  <c r="N356" i="1"/>
  <c r="M356" i="1"/>
  <c r="L356" i="1"/>
  <c r="K356" i="1"/>
  <c r="O355" i="1"/>
  <c r="N355" i="1"/>
  <c r="M355" i="1"/>
  <c r="L355" i="1"/>
  <c r="K355" i="1"/>
  <c r="O353" i="1"/>
  <c r="N353" i="1"/>
  <c r="M353" i="1"/>
  <c r="L353" i="1"/>
  <c r="K353" i="1"/>
  <c r="O352" i="1"/>
  <c r="N352" i="1"/>
  <c r="M352" i="1"/>
  <c r="L352" i="1"/>
  <c r="K352" i="1"/>
  <c r="O351" i="1"/>
  <c r="N351" i="1"/>
  <c r="M351" i="1"/>
  <c r="L351" i="1"/>
  <c r="K351" i="1"/>
  <c r="O350" i="1"/>
  <c r="N350" i="1"/>
  <c r="M350" i="1"/>
  <c r="L350" i="1"/>
  <c r="K350" i="1"/>
  <c r="O349" i="1"/>
  <c r="N349" i="1"/>
  <c r="M349" i="1"/>
  <c r="L349" i="1"/>
  <c r="K349" i="1"/>
  <c r="O347" i="1"/>
  <c r="N347" i="1"/>
  <c r="M347" i="1"/>
  <c r="L347" i="1"/>
  <c r="K347" i="1"/>
  <c r="O346" i="1"/>
  <c r="N346" i="1"/>
  <c r="M346" i="1"/>
  <c r="L346" i="1"/>
  <c r="K346" i="1"/>
  <c r="O345" i="1"/>
  <c r="N345" i="1"/>
  <c r="M345" i="1"/>
  <c r="L345" i="1"/>
  <c r="K345" i="1"/>
  <c r="O344" i="1"/>
  <c r="N344" i="1"/>
  <c r="M344" i="1"/>
  <c r="L344" i="1"/>
  <c r="K344" i="1"/>
  <c r="O343" i="1"/>
  <c r="N343" i="1"/>
  <c r="M343" i="1"/>
  <c r="L343" i="1"/>
  <c r="K343" i="1"/>
  <c r="O341" i="1"/>
  <c r="N341" i="1"/>
  <c r="M341" i="1"/>
  <c r="L341" i="1"/>
  <c r="K341" i="1"/>
  <c r="O340" i="1"/>
  <c r="N340" i="1"/>
  <c r="M340" i="1"/>
  <c r="L340" i="1"/>
  <c r="K340" i="1"/>
  <c r="O339" i="1"/>
  <c r="N339" i="1"/>
  <c r="M339" i="1"/>
  <c r="L339" i="1"/>
  <c r="K339" i="1"/>
  <c r="O338" i="1"/>
  <c r="N338" i="1"/>
  <c r="M338" i="1"/>
  <c r="L338" i="1"/>
  <c r="K338" i="1"/>
  <c r="O337" i="1"/>
  <c r="N337" i="1"/>
  <c r="M337" i="1"/>
  <c r="L337" i="1"/>
  <c r="K337" i="1"/>
  <c r="O335" i="1"/>
  <c r="N335" i="1"/>
  <c r="M335" i="1"/>
  <c r="L335" i="1"/>
  <c r="K335" i="1"/>
  <c r="O334" i="1"/>
  <c r="N334" i="1"/>
  <c r="M334" i="1"/>
  <c r="L334" i="1"/>
  <c r="K334" i="1"/>
  <c r="O333" i="1"/>
  <c r="N333" i="1"/>
  <c r="M333" i="1"/>
  <c r="L333" i="1"/>
  <c r="K333" i="1"/>
  <c r="O332" i="1"/>
  <c r="N332" i="1"/>
  <c r="M332" i="1"/>
  <c r="L332" i="1"/>
  <c r="K332" i="1"/>
  <c r="O331" i="1"/>
  <c r="N331" i="1"/>
  <c r="M331" i="1"/>
  <c r="L331" i="1"/>
  <c r="K331" i="1"/>
  <c r="O329" i="1"/>
  <c r="N329" i="1"/>
  <c r="M329" i="1"/>
  <c r="L329" i="1"/>
  <c r="K329" i="1"/>
  <c r="O328" i="1"/>
  <c r="N328" i="1"/>
  <c r="M328" i="1"/>
  <c r="L328" i="1"/>
  <c r="K328" i="1"/>
  <c r="O327" i="1"/>
  <c r="N327" i="1"/>
  <c r="M327" i="1"/>
  <c r="L327" i="1"/>
  <c r="K327" i="1"/>
  <c r="O325" i="1"/>
  <c r="N325" i="1"/>
  <c r="M325" i="1"/>
  <c r="L325" i="1"/>
  <c r="K325" i="1"/>
  <c r="O324" i="1"/>
  <c r="N324" i="1"/>
  <c r="M324" i="1"/>
  <c r="L324" i="1"/>
  <c r="K324" i="1"/>
  <c r="O323" i="1"/>
  <c r="N323" i="1"/>
  <c r="M323" i="1"/>
  <c r="L323" i="1"/>
  <c r="K323" i="1"/>
  <c r="O322" i="1"/>
  <c r="N322" i="1"/>
  <c r="M322" i="1"/>
  <c r="L322" i="1"/>
  <c r="K322" i="1"/>
  <c r="O321" i="1"/>
  <c r="N321" i="1"/>
  <c r="M321" i="1"/>
  <c r="L321" i="1"/>
  <c r="K321" i="1"/>
  <c r="O320" i="1"/>
  <c r="N320" i="1"/>
  <c r="M320" i="1"/>
  <c r="L320" i="1"/>
  <c r="K320" i="1"/>
  <c r="O319" i="1"/>
  <c r="N319" i="1"/>
  <c r="M319" i="1"/>
  <c r="L319" i="1"/>
  <c r="K319" i="1"/>
  <c r="O318" i="1"/>
  <c r="N318" i="1"/>
  <c r="M318" i="1"/>
  <c r="L318" i="1"/>
  <c r="K318" i="1"/>
  <c r="O316" i="1"/>
  <c r="N316" i="1"/>
  <c r="M316" i="1"/>
  <c r="L316" i="1"/>
  <c r="K316" i="1"/>
  <c r="O315" i="1"/>
  <c r="N315" i="1"/>
  <c r="M315" i="1"/>
  <c r="L315" i="1"/>
  <c r="K315" i="1"/>
  <c r="O314" i="1"/>
  <c r="N314" i="1"/>
  <c r="M314" i="1"/>
  <c r="L314" i="1"/>
  <c r="K314" i="1"/>
  <c r="O313" i="1"/>
  <c r="N313" i="1"/>
  <c r="M313" i="1"/>
  <c r="L313" i="1"/>
  <c r="K313" i="1"/>
  <c r="O312" i="1"/>
  <c r="N312" i="1"/>
  <c r="M312" i="1"/>
  <c r="L312" i="1"/>
  <c r="K312" i="1"/>
  <c r="O310" i="1"/>
  <c r="N310" i="1"/>
  <c r="M310" i="1"/>
  <c r="L310" i="1"/>
  <c r="K310" i="1"/>
  <c r="O309" i="1"/>
  <c r="N309" i="1"/>
  <c r="M309" i="1"/>
  <c r="L309" i="1"/>
  <c r="K309" i="1"/>
  <c r="O308" i="1"/>
  <c r="N308" i="1"/>
  <c r="M308" i="1"/>
  <c r="L308" i="1"/>
  <c r="K308" i="1"/>
  <c r="O307" i="1"/>
  <c r="N307" i="1"/>
  <c r="M307" i="1"/>
  <c r="L307" i="1"/>
  <c r="K307" i="1"/>
  <c r="O306" i="1"/>
  <c r="N306" i="1"/>
  <c r="M306" i="1"/>
  <c r="L306" i="1"/>
  <c r="K306" i="1"/>
  <c r="O305" i="1"/>
  <c r="N305" i="1"/>
  <c r="M305" i="1"/>
  <c r="L305" i="1"/>
  <c r="K305" i="1"/>
  <c r="O304" i="1"/>
  <c r="N304" i="1"/>
  <c r="M304" i="1"/>
  <c r="L304" i="1"/>
  <c r="K304" i="1"/>
  <c r="O303" i="1"/>
  <c r="N303" i="1"/>
  <c r="M303" i="1"/>
  <c r="L303" i="1"/>
  <c r="K303" i="1"/>
  <c r="O301" i="1"/>
  <c r="N301" i="1"/>
  <c r="M301" i="1"/>
  <c r="L301" i="1"/>
  <c r="K301" i="1"/>
  <c r="O299" i="1"/>
  <c r="N299" i="1"/>
  <c r="M299" i="1"/>
  <c r="L299" i="1"/>
  <c r="K299" i="1"/>
  <c r="O298" i="1"/>
  <c r="N298" i="1"/>
  <c r="M298" i="1"/>
  <c r="L298" i="1"/>
  <c r="K298" i="1"/>
  <c r="O297" i="1"/>
  <c r="N297" i="1"/>
  <c r="M297" i="1"/>
  <c r="L297" i="1"/>
  <c r="K297" i="1"/>
  <c r="O296" i="1"/>
  <c r="N296" i="1"/>
  <c r="M296" i="1"/>
  <c r="L296" i="1"/>
  <c r="K296" i="1"/>
  <c r="O295" i="1"/>
  <c r="N295" i="1"/>
  <c r="M295" i="1"/>
  <c r="L295" i="1"/>
  <c r="K295" i="1"/>
  <c r="O293" i="1"/>
  <c r="N293" i="1"/>
  <c r="M293" i="1"/>
  <c r="L293" i="1"/>
  <c r="K293" i="1"/>
  <c r="O292" i="1"/>
  <c r="N292" i="1"/>
  <c r="M292" i="1"/>
  <c r="L292" i="1"/>
  <c r="K292" i="1"/>
  <c r="O291" i="1"/>
  <c r="N291" i="1"/>
  <c r="M291" i="1"/>
  <c r="L291" i="1"/>
  <c r="K291" i="1"/>
  <c r="O290" i="1"/>
  <c r="N290" i="1"/>
  <c r="M290" i="1"/>
  <c r="L290" i="1"/>
  <c r="K290" i="1"/>
  <c r="O289" i="1"/>
  <c r="N289" i="1"/>
  <c r="M289" i="1"/>
  <c r="L289" i="1"/>
  <c r="K289" i="1"/>
  <c r="O288" i="1"/>
  <c r="N288" i="1"/>
  <c r="M288" i="1"/>
  <c r="L288" i="1"/>
  <c r="K288" i="1"/>
  <c r="O287" i="1"/>
  <c r="N287" i="1"/>
  <c r="M287" i="1"/>
  <c r="L287" i="1"/>
  <c r="K287" i="1"/>
  <c r="O286" i="1"/>
  <c r="N286" i="1"/>
  <c r="M286" i="1"/>
  <c r="L286" i="1"/>
  <c r="K286" i="1"/>
  <c r="O284" i="1"/>
  <c r="N284" i="1"/>
  <c r="M284" i="1"/>
  <c r="L284" i="1"/>
  <c r="K284" i="1"/>
  <c r="O283" i="1"/>
  <c r="N283" i="1"/>
  <c r="M283" i="1"/>
  <c r="L283" i="1"/>
  <c r="K283" i="1"/>
  <c r="O282" i="1"/>
  <c r="N282" i="1"/>
  <c r="M282" i="1"/>
  <c r="L282" i="1"/>
  <c r="K282" i="1"/>
  <c r="O281" i="1"/>
  <c r="N281" i="1"/>
  <c r="M281" i="1"/>
  <c r="L281" i="1"/>
  <c r="K281" i="1"/>
  <c r="O280" i="1"/>
  <c r="N280" i="1"/>
  <c r="M280" i="1"/>
  <c r="L280" i="1"/>
  <c r="K280" i="1"/>
  <c r="O279" i="1"/>
  <c r="N279" i="1"/>
  <c r="M279" i="1"/>
  <c r="L279" i="1"/>
  <c r="K279" i="1"/>
  <c r="O278" i="1"/>
  <c r="N278" i="1"/>
  <c r="M278" i="1"/>
  <c r="L278" i="1"/>
  <c r="K278" i="1"/>
  <c r="O277" i="1"/>
  <c r="N277" i="1"/>
  <c r="M277" i="1"/>
  <c r="L277" i="1"/>
  <c r="K277" i="1"/>
  <c r="O276" i="1"/>
  <c r="N276" i="1"/>
  <c r="M276" i="1"/>
  <c r="L276" i="1"/>
  <c r="K276" i="1"/>
  <c r="O275" i="1"/>
  <c r="N275" i="1"/>
  <c r="M275" i="1"/>
  <c r="L275" i="1"/>
  <c r="K275" i="1"/>
  <c r="O274" i="1"/>
  <c r="N274" i="1"/>
  <c r="M274" i="1"/>
  <c r="L274" i="1"/>
  <c r="K274" i="1"/>
  <c r="O273" i="1"/>
  <c r="N273" i="1"/>
  <c r="M273" i="1"/>
  <c r="L273" i="1"/>
  <c r="K273" i="1"/>
  <c r="O269" i="1"/>
  <c r="N269" i="1"/>
  <c r="M269" i="1"/>
  <c r="L269" i="1"/>
  <c r="K269" i="1"/>
  <c r="O268" i="1"/>
  <c r="N268" i="1"/>
  <c r="M268" i="1"/>
  <c r="L268" i="1"/>
  <c r="K268" i="1"/>
  <c r="O267" i="1"/>
  <c r="N267" i="1"/>
  <c r="M267" i="1"/>
  <c r="L267" i="1"/>
  <c r="K267" i="1"/>
  <c r="O266" i="1"/>
  <c r="N266" i="1"/>
  <c r="M266" i="1"/>
  <c r="L266" i="1"/>
  <c r="K266" i="1"/>
  <c r="O265" i="1"/>
  <c r="N265" i="1"/>
  <c r="M265" i="1"/>
  <c r="L265" i="1"/>
  <c r="K265" i="1"/>
  <c r="O264" i="1"/>
  <c r="N264" i="1"/>
  <c r="M264" i="1"/>
  <c r="L264" i="1"/>
  <c r="K264" i="1"/>
  <c r="O263" i="1"/>
  <c r="N263" i="1"/>
  <c r="M263" i="1"/>
  <c r="L263" i="1"/>
  <c r="K263" i="1"/>
  <c r="O262" i="1"/>
  <c r="N262" i="1"/>
  <c r="M262" i="1"/>
  <c r="L262" i="1"/>
  <c r="K262" i="1"/>
  <c r="O261" i="1"/>
  <c r="N261" i="1"/>
  <c r="M261" i="1"/>
  <c r="L261" i="1"/>
  <c r="K261" i="1"/>
  <c r="O260" i="1"/>
  <c r="N260" i="1"/>
  <c r="M260" i="1"/>
  <c r="L260" i="1"/>
  <c r="K260" i="1"/>
  <c r="O259" i="1"/>
  <c r="N259" i="1"/>
  <c r="M259" i="1"/>
  <c r="L259" i="1"/>
  <c r="K259" i="1"/>
  <c r="O256" i="1"/>
  <c r="N256" i="1"/>
  <c r="M256" i="1"/>
  <c r="L256" i="1"/>
  <c r="K256" i="1"/>
  <c r="O255" i="1"/>
  <c r="N255" i="1"/>
  <c r="M255" i="1"/>
  <c r="L255" i="1"/>
  <c r="K255" i="1"/>
  <c r="O254" i="1"/>
  <c r="N254" i="1"/>
  <c r="M254" i="1"/>
  <c r="L254" i="1"/>
  <c r="K254" i="1"/>
  <c r="O253" i="1"/>
  <c r="N253" i="1"/>
  <c r="M253" i="1"/>
  <c r="L253" i="1"/>
  <c r="K253" i="1"/>
  <c r="O251" i="1"/>
  <c r="N251" i="1"/>
  <c r="M251" i="1"/>
  <c r="L251" i="1"/>
  <c r="K251" i="1"/>
  <c r="O250" i="1"/>
  <c r="N250" i="1"/>
  <c r="M250" i="1"/>
  <c r="L250" i="1"/>
  <c r="K250" i="1"/>
  <c r="O249" i="1"/>
  <c r="N249" i="1"/>
  <c r="M249" i="1"/>
  <c r="L249" i="1"/>
  <c r="K249" i="1"/>
  <c r="O248" i="1"/>
  <c r="N248" i="1"/>
  <c r="M248" i="1"/>
  <c r="L248" i="1"/>
  <c r="K248" i="1"/>
  <c r="O247" i="1"/>
  <c r="N247" i="1"/>
  <c r="M247" i="1"/>
  <c r="L247" i="1"/>
  <c r="K247" i="1"/>
  <c r="O246" i="1"/>
  <c r="N246" i="1"/>
  <c r="M246" i="1"/>
  <c r="L246" i="1"/>
  <c r="K246" i="1"/>
  <c r="O244" i="1"/>
  <c r="N244" i="1"/>
  <c r="M244" i="1"/>
  <c r="L244" i="1"/>
  <c r="K244" i="1"/>
  <c r="O242" i="1"/>
  <c r="N242" i="1"/>
  <c r="M242" i="1"/>
  <c r="L242" i="1"/>
  <c r="K242" i="1"/>
  <c r="O241" i="1"/>
  <c r="N241" i="1"/>
  <c r="M241" i="1"/>
  <c r="L241" i="1"/>
  <c r="K241" i="1"/>
  <c r="O239" i="1"/>
  <c r="N239" i="1"/>
  <c r="M239" i="1"/>
  <c r="L239" i="1"/>
  <c r="K239" i="1"/>
  <c r="O238" i="1"/>
  <c r="N238" i="1"/>
  <c r="M238" i="1"/>
  <c r="L238" i="1"/>
  <c r="K238" i="1"/>
  <c r="O237" i="1"/>
  <c r="N237" i="1"/>
  <c r="M237" i="1"/>
  <c r="L237" i="1"/>
  <c r="K237" i="1"/>
  <c r="O236" i="1"/>
  <c r="N236" i="1"/>
  <c r="M236" i="1"/>
  <c r="L236" i="1"/>
  <c r="K236" i="1"/>
  <c r="O235" i="1"/>
  <c r="N235" i="1"/>
  <c r="M235" i="1"/>
  <c r="L235" i="1"/>
  <c r="K235" i="1"/>
  <c r="O234" i="1"/>
  <c r="N234" i="1"/>
  <c r="M234" i="1"/>
  <c r="L234" i="1"/>
  <c r="K234" i="1"/>
  <c r="O233" i="1"/>
  <c r="N233" i="1"/>
  <c r="M233" i="1"/>
  <c r="L233" i="1"/>
  <c r="K233" i="1"/>
  <c r="O232" i="1"/>
  <c r="N232" i="1"/>
  <c r="M232" i="1"/>
  <c r="L232" i="1"/>
  <c r="K232" i="1"/>
  <c r="O230" i="1"/>
  <c r="N230" i="1"/>
  <c r="M230" i="1"/>
  <c r="L230" i="1"/>
  <c r="K230" i="1"/>
  <c r="O229" i="1"/>
  <c r="N229" i="1"/>
  <c r="M229" i="1"/>
  <c r="L229" i="1"/>
  <c r="K229" i="1"/>
  <c r="O228" i="1"/>
  <c r="N228" i="1"/>
  <c r="M228" i="1"/>
  <c r="L228" i="1"/>
  <c r="K228" i="1"/>
  <c r="O227" i="1"/>
  <c r="N227" i="1"/>
  <c r="M227" i="1"/>
  <c r="L227" i="1"/>
  <c r="K227" i="1"/>
  <c r="O226" i="1"/>
  <c r="N226" i="1"/>
  <c r="M226" i="1"/>
  <c r="L226" i="1"/>
  <c r="K226" i="1"/>
  <c r="O225" i="1"/>
  <c r="N225" i="1"/>
  <c r="M225" i="1"/>
  <c r="L225" i="1"/>
  <c r="K225" i="1"/>
  <c r="O224" i="1"/>
  <c r="N224" i="1"/>
  <c r="M224" i="1"/>
  <c r="L224" i="1"/>
  <c r="K224" i="1"/>
  <c r="O223" i="1"/>
  <c r="N223" i="1"/>
  <c r="M223" i="1"/>
  <c r="L223" i="1"/>
  <c r="K223" i="1"/>
  <c r="O222" i="1"/>
  <c r="N222" i="1"/>
  <c r="M222" i="1"/>
  <c r="L222" i="1"/>
  <c r="K222" i="1"/>
  <c r="O221" i="1"/>
  <c r="N221" i="1"/>
  <c r="M221" i="1"/>
  <c r="L221" i="1"/>
  <c r="K221" i="1"/>
  <c r="O220" i="1"/>
  <c r="N220" i="1"/>
  <c r="M220" i="1"/>
  <c r="L220" i="1"/>
  <c r="K220" i="1"/>
  <c r="O219" i="1"/>
  <c r="N219" i="1"/>
  <c r="M219" i="1"/>
  <c r="L219" i="1"/>
  <c r="K219" i="1"/>
  <c r="O215" i="1"/>
  <c r="N215" i="1"/>
  <c r="M215" i="1"/>
  <c r="L215" i="1"/>
  <c r="K215" i="1"/>
  <c r="O214" i="1"/>
  <c r="N214" i="1"/>
  <c r="M214" i="1"/>
  <c r="L214" i="1"/>
  <c r="K214" i="1"/>
  <c r="O213" i="1"/>
  <c r="N213" i="1"/>
  <c r="M213" i="1"/>
  <c r="L213" i="1"/>
  <c r="K213" i="1"/>
  <c r="O212" i="1"/>
  <c r="N212" i="1"/>
  <c r="M212" i="1"/>
  <c r="L212" i="1"/>
  <c r="K212" i="1"/>
  <c r="O211" i="1"/>
  <c r="N211" i="1"/>
  <c r="M211" i="1"/>
  <c r="L211" i="1"/>
  <c r="K211" i="1"/>
  <c r="O210" i="1"/>
  <c r="N210" i="1"/>
  <c r="M210" i="1"/>
  <c r="L210" i="1"/>
  <c r="K210" i="1"/>
  <c r="O209" i="1"/>
  <c r="N209" i="1"/>
  <c r="M209" i="1"/>
  <c r="L209" i="1"/>
  <c r="K209" i="1"/>
  <c r="O208" i="1"/>
  <c r="N208" i="1"/>
  <c r="M208" i="1"/>
  <c r="L208" i="1"/>
  <c r="K208" i="1"/>
  <c r="O207" i="1"/>
  <c r="N207" i="1"/>
  <c r="M207" i="1"/>
  <c r="L207" i="1"/>
  <c r="K207" i="1"/>
  <c r="O205" i="1"/>
  <c r="N205" i="1"/>
  <c r="M205" i="1"/>
  <c r="L205" i="1"/>
  <c r="K205" i="1"/>
  <c r="O201" i="1"/>
  <c r="N201" i="1"/>
  <c r="M201" i="1"/>
  <c r="L201" i="1"/>
  <c r="K201" i="1"/>
  <c r="O200" i="1"/>
  <c r="N200" i="1"/>
  <c r="M200" i="1"/>
  <c r="L200" i="1"/>
  <c r="K200" i="1"/>
  <c r="O199" i="1"/>
  <c r="N199" i="1"/>
  <c r="M199" i="1"/>
  <c r="L199" i="1"/>
  <c r="K199" i="1"/>
  <c r="O198" i="1"/>
  <c r="N198" i="1"/>
  <c r="M198" i="1"/>
  <c r="L198" i="1"/>
  <c r="K198" i="1"/>
  <c r="O197" i="1"/>
  <c r="N197" i="1"/>
  <c r="M197" i="1"/>
  <c r="L197" i="1"/>
  <c r="K197" i="1"/>
  <c r="O196" i="1"/>
  <c r="N196" i="1"/>
  <c r="M196" i="1"/>
  <c r="L196" i="1"/>
  <c r="K196" i="1"/>
  <c r="O195" i="1"/>
  <c r="N195" i="1"/>
  <c r="M195" i="1"/>
  <c r="L195" i="1"/>
  <c r="K195" i="1"/>
  <c r="O194" i="1"/>
  <c r="N194" i="1"/>
  <c r="M194" i="1"/>
  <c r="L194" i="1"/>
  <c r="K194" i="1"/>
  <c r="O193" i="1"/>
  <c r="N193" i="1"/>
  <c r="M193" i="1"/>
  <c r="L193" i="1"/>
  <c r="K193" i="1"/>
  <c r="O190" i="1"/>
  <c r="N190" i="1"/>
  <c r="M190" i="1"/>
  <c r="L190" i="1"/>
  <c r="K190" i="1"/>
  <c r="O189" i="1"/>
  <c r="N189" i="1"/>
  <c r="M189" i="1"/>
  <c r="L189" i="1"/>
  <c r="K189" i="1"/>
  <c r="O187" i="1"/>
  <c r="N187" i="1"/>
  <c r="M187" i="1"/>
  <c r="L187" i="1"/>
  <c r="K187" i="1"/>
  <c r="O186" i="1"/>
  <c r="N186" i="1"/>
  <c r="M186" i="1"/>
  <c r="L186" i="1"/>
  <c r="K186" i="1"/>
  <c r="O184" i="1"/>
  <c r="N184" i="1"/>
  <c r="M184" i="1"/>
  <c r="L184" i="1"/>
  <c r="K184" i="1"/>
  <c r="O183" i="1"/>
  <c r="N183" i="1"/>
  <c r="M183" i="1"/>
  <c r="L183" i="1"/>
  <c r="K183" i="1"/>
  <c r="O182" i="1"/>
  <c r="N182" i="1"/>
  <c r="M182" i="1"/>
  <c r="L182" i="1"/>
  <c r="K182" i="1"/>
  <c r="O179" i="1"/>
  <c r="N179" i="1"/>
  <c r="M179" i="1"/>
  <c r="L179" i="1"/>
  <c r="K179" i="1"/>
  <c r="O178" i="1"/>
  <c r="N178" i="1"/>
  <c r="M178" i="1"/>
  <c r="L178" i="1"/>
  <c r="K178" i="1"/>
  <c r="O176" i="1"/>
  <c r="N176" i="1"/>
  <c r="M176" i="1"/>
  <c r="L176" i="1"/>
  <c r="K176" i="1"/>
  <c r="O175" i="1"/>
  <c r="N175" i="1"/>
  <c r="M175" i="1"/>
  <c r="L175" i="1"/>
  <c r="K175" i="1"/>
  <c r="O173" i="1"/>
  <c r="N173" i="1"/>
  <c r="M173" i="1"/>
  <c r="L173" i="1"/>
  <c r="K173" i="1"/>
  <c r="O172" i="1"/>
  <c r="N172" i="1"/>
  <c r="M172" i="1"/>
  <c r="L172" i="1"/>
  <c r="K172" i="1"/>
  <c r="O170" i="1"/>
  <c r="N170" i="1"/>
  <c r="M170" i="1"/>
  <c r="L170" i="1"/>
  <c r="K170" i="1"/>
  <c r="O169" i="1"/>
  <c r="N169" i="1"/>
  <c r="M169" i="1"/>
  <c r="L169" i="1"/>
  <c r="K169" i="1"/>
  <c r="O167" i="1"/>
  <c r="N167" i="1"/>
  <c r="M167" i="1"/>
  <c r="L167" i="1"/>
  <c r="K167" i="1"/>
  <c r="O166" i="1"/>
  <c r="N166" i="1"/>
  <c r="M166" i="1"/>
  <c r="L166" i="1"/>
  <c r="K166" i="1"/>
  <c r="O164" i="1"/>
  <c r="N164" i="1"/>
  <c r="M164" i="1"/>
  <c r="L164" i="1"/>
  <c r="K164" i="1"/>
  <c r="O163" i="1"/>
  <c r="N163" i="1"/>
  <c r="M163" i="1"/>
  <c r="L163" i="1"/>
  <c r="K163" i="1"/>
  <c r="O161" i="1"/>
  <c r="N161" i="1"/>
  <c r="M161" i="1"/>
  <c r="L161" i="1"/>
  <c r="K161" i="1"/>
  <c r="O160" i="1"/>
  <c r="N160" i="1"/>
  <c r="M160" i="1"/>
  <c r="L160" i="1"/>
  <c r="K160" i="1"/>
  <c r="O158" i="1"/>
  <c r="N158" i="1"/>
  <c r="M158" i="1"/>
  <c r="L158" i="1"/>
  <c r="K158" i="1"/>
  <c r="O157" i="1"/>
  <c r="N157" i="1"/>
  <c r="M157" i="1"/>
  <c r="L157" i="1"/>
  <c r="K157" i="1"/>
  <c r="O155" i="1"/>
  <c r="N155" i="1"/>
  <c r="M155" i="1"/>
  <c r="L155" i="1"/>
  <c r="K155" i="1"/>
  <c r="O154" i="1"/>
  <c r="N154" i="1"/>
  <c r="M154" i="1"/>
  <c r="L154" i="1"/>
  <c r="K154" i="1"/>
  <c r="O152" i="1"/>
  <c r="N152" i="1"/>
  <c r="M152" i="1"/>
  <c r="L152" i="1"/>
  <c r="K152" i="1"/>
  <c r="O151" i="1"/>
  <c r="N151" i="1"/>
  <c r="M151" i="1"/>
  <c r="L151" i="1"/>
  <c r="K151" i="1"/>
  <c r="O149" i="1"/>
  <c r="N149" i="1"/>
  <c r="M149" i="1"/>
  <c r="L149" i="1"/>
  <c r="K149" i="1"/>
  <c r="O148" i="1"/>
  <c r="N148" i="1"/>
  <c r="M148" i="1"/>
  <c r="L148" i="1"/>
  <c r="K148" i="1"/>
  <c r="O146" i="1"/>
  <c r="N146" i="1"/>
  <c r="M146" i="1"/>
  <c r="L146" i="1"/>
  <c r="K146" i="1"/>
  <c r="O145" i="1"/>
  <c r="N145" i="1"/>
  <c r="M145" i="1"/>
  <c r="L145" i="1"/>
  <c r="K145" i="1"/>
  <c r="O143" i="1"/>
  <c r="N143" i="1"/>
  <c r="M143" i="1"/>
  <c r="L143" i="1"/>
  <c r="K143" i="1"/>
  <c r="O142" i="1"/>
  <c r="N142" i="1"/>
  <c r="M142" i="1"/>
  <c r="L142" i="1"/>
  <c r="K142" i="1"/>
  <c r="O140" i="1"/>
  <c r="N140" i="1"/>
  <c r="M140" i="1"/>
  <c r="L140" i="1"/>
  <c r="K140" i="1"/>
  <c r="O139" i="1"/>
  <c r="N139" i="1"/>
  <c r="M139" i="1"/>
  <c r="L139" i="1"/>
  <c r="K139" i="1"/>
  <c r="O137" i="1"/>
  <c r="N137" i="1"/>
  <c r="M137" i="1"/>
  <c r="L137" i="1"/>
  <c r="K137" i="1"/>
  <c r="O136" i="1"/>
  <c r="N136" i="1"/>
  <c r="M136" i="1"/>
  <c r="L136" i="1"/>
  <c r="K136" i="1"/>
  <c r="O134" i="1"/>
  <c r="N134" i="1"/>
  <c r="M134" i="1"/>
  <c r="L134" i="1"/>
  <c r="K134" i="1"/>
  <c r="O133" i="1"/>
  <c r="N133" i="1"/>
  <c r="M133" i="1"/>
  <c r="L133" i="1"/>
  <c r="K133" i="1"/>
  <c r="O131" i="1"/>
  <c r="N131" i="1"/>
  <c r="M131" i="1"/>
  <c r="L131" i="1"/>
  <c r="K131" i="1"/>
  <c r="O130" i="1"/>
  <c r="N130" i="1"/>
  <c r="M130" i="1"/>
  <c r="L130" i="1"/>
  <c r="K130" i="1"/>
  <c r="O128" i="1"/>
  <c r="N128" i="1"/>
  <c r="M128" i="1"/>
  <c r="L128" i="1"/>
  <c r="K128" i="1"/>
  <c r="O127" i="1"/>
  <c r="N127" i="1"/>
  <c r="M127" i="1"/>
  <c r="L127" i="1"/>
  <c r="K127" i="1"/>
  <c r="O125" i="1"/>
  <c r="N125" i="1"/>
  <c r="M125" i="1"/>
  <c r="L125" i="1"/>
  <c r="K125" i="1"/>
  <c r="O124" i="1"/>
  <c r="N124" i="1"/>
  <c r="M124" i="1"/>
  <c r="L124" i="1"/>
  <c r="K124" i="1"/>
  <c r="O122" i="1"/>
  <c r="N122" i="1"/>
  <c r="M122" i="1"/>
  <c r="L122" i="1"/>
  <c r="K122" i="1"/>
  <c r="O121" i="1"/>
  <c r="N121" i="1"/>
  <c r="M121" i="1"/>
  <c r="L121" i="1"/>
  <c r="K121" i="1"/>
  <c r="O118" i="1"/>
  <c r="N118" i="1"/>
  <c r="M118" i="1"/>
  <c r="L118" i="1"/>
  <c r="K118" i="1"/>
  <c r="O117" i="1"/>
  <c r="N117" i="1"/>
  <c r="M117" i="1"/>
  <c r="L117" i="1"/>
  <c r="K117" i="1"/>
  <c r="O115" i="1"/>
  <c r="N115" i="1"/>
  <c r="M115" i="1"/>
  <c r="L115" i="1"/>
  <c r="K115" i="1"/>
  <c r="O114" i="1"/>
  <c r="N114" i="1"/>
  <c r="M114" i="1"/>
  <c r="L114" i="1"/>
  <c r="K114" i="1"/>
  <c r="O112" i="1"/>
  <c r="N112" i="1"/>
  <c r="M112" i="1"/>
  <c r="L112" i="1"/>
  <c r="K112" i="1"/>
  <c r="O111" i="1"/>
  <c r="N111" i="1"/>
  <c r="M111" i="1"/>
  <c r="L111" i="1"/>
  <c r="K111" i="1"/>
  <c r="O108" i="1"/>
  <c r="N108" i="1"/>
  <c r="M108" i="1"/>
  <c r="L108" i="1"/>
  <c r="K108" i="1"/>
  <c r="O107" i="1"/>
  <c r="N107" i="1"/>
  <c r="M107" i="1"/>
  <c r="L107" i="1"/>
  <c r="K107" i="1"/>
  <c r="O106" i="1"/>
  <c r="N106" i="1"/>
  <c r="M106" i="1"/>
  <c r="L106" i="1"/>
  <c r="K106" i="1"/>
  <c r="O105" i="1"/>
  <c r="N105" i="1"/>
  <c r="M105" i="1"/>
  <c r="L105" i="1"/>
  <c r="K105" i="1"/>
  <c r="O104" i="1"/>
  <c r="N104" i="1"/>
  <c r="M104" i="1"/>
  <c r="L104" i="1"/>
  <c r="K104" i="1"/>
  <c r="O103" i="1"/>
  <c r="N103" i="1"/>
  <c r="M103" i="1"/>
  <c r="L103" i="1"/>
  <c r="K103" i="1"/>
  <c r="O102" i="1"/>
  <c r="N102" i="1"/>
  <c r="M102" i="1"/>
  <c r="L102" i="1"/>
  <c r="K102" i="1"/>
  <c r="O101" i="1"/>
  <c r="N101" i="1"/>
  <c r="M101" i="1"/>
  <c r="L101" i="1"/>
  <c r="K101" i="1"/>
  <c r="O100" i="1"/>
  <c r="N100" i="1"/>
  <c r="M100" i="1"/>
  <c r="L100" i="1"/>
  <c r="K100" i="1"/>
  <c r="O99" i="1"/>
  <c r="N99" i="1"/>
  <c r="M99" i="1"/>
  <c r="L99" i="1"/>
  <c r="K99" i="1"/>
  <c r="O97" i="1"/>
  <c r="N97" i="1"/>
  <c r="M97" i="1"/>
  <c r="L97" i="1"/>
  <c r="K97" i="1"/>
  <c r="O96" i="1"/>
  <c r="N96" i="1"/>
  <c r="M96" i="1"/>
  <c r="L96" i="1"/>
  <c r="K96" i="1"/>
  <c r="O95" i="1"/>
  <c r="N95" i="1"/>
  <c r="M95" i="1"/>
  <c r="L95" i="1"/>
  <c r="K95" i="1"/>
  <c r="O94" i="1"/>
  <c r="N94" i="1"/>
  <c r="M94" i="1"/>
  <c r="L94" i="1"/>
  <c r="K94" i="1"/>
  <c r="O93" i="1"/>
  <c r="N93" i="1"/>
  <c r="M93" i="1"/>
  <c r="L93" i="1"/>
  <c r="K93" i="1"/>
  <c r="O92" i="1"/>
  <c r="N92" i="1"/>
  <c r="M92" i="1"/>
  <c r="L92" i="1"/>
  <c r="K92" i="1"/>
  <c r="O91" i="1"/>
  <c r="N91" i="1"/>
  <c r="M91" i="1"/>
  <c r="L91" i="1"/>
  <c r="K91" i="1"/>
  <c r="O90" i="1"/>
  <c r="N90" i="1"/>
  <c r="M90" i="1"/>
  <c r="L90" i="1"/>
  <c r="K90" i="1"/>
  <c r="O88" i="1"/>
  <c r="N88" i="1"/>
  <c r="M88" i="1"/>
  <c r="L88" i="1"/>
  <c r="K88" i="1"/>
  <c r="O87" i="1"/>
  <c r="N87" i="1"/>
  <c r="M87" i="1"/>
  <c r="L87" i="1"/>
  <c r="K87" i="1"/>
  <c r="O86" i="1"/>
  <c r="N86" i="1"/>
  <c r="M86" i="1"/>
  <c r="L86" i="1"/>
  <c r="K86" i="1"/>
  <c r="O85" i="1"/>
  <c r="N85" i="1"/>
  <c r="M85" i="1"/>
  <c r="L85" i="1"/>
  <c r="K85" i="1"/>
  <c r="O84" i="1"/>
  <c r="N84" i="1"/>
  <c r="M84" i="1"/>
  <c r="L84" i="1"/>
  <c r="K84" i="1"/>
  <c r="O83" i="1"/>
  <c r="N83" i="1"/>
  <c r="M83" i="1"/>
  <c r="L83" i="1"/>
  <c r="K83" i="1"/>
  <c r="O82" i="1"/>
  <c r="N82" i="1"/>
  <c r="M82" i="1"/>
  <c r="L82" i="1"/>
  <c r="K82" i="1"/>
  <c r="O81" i="1"/>
  <c r="N81" i="1"/>
  <c r="M81" i="1"/>
  <c r="L81" i="1"/>
  <c r="K81" i="1"/>
  <c r="O79" i="1"/>
  <c r="N79" i="1"/>
  <c r="M79" i="1"/>
  <c r="L79" i="1"/>
  <c r="K79" i="1"/>
  <c r="O78" i="1"/>
  <c r="N78" i="1"/>
  <c r="M78" i="1"/>
  <c r="L78" i="1"/>
  <c r="K78" i="1"/>
  <c r="O77" i="1"/>
  <c r="N77" i="1"/>
  <c r="M77" i="1"/>
  <c r="L77" i="1"/>
  <c r="K77" i="1"/>
  <c r="O76" i="1"/>
  <c r="N76" i="1"/>
  <c r="M76" i="1"/>
  <c r="L76" i="1"/>
  <c r="K76" i="1"/>
  <c r="O75" i="1"/>
  <c r="N75" i="1"/>
  <c r="M75" i="1"/>
  <c r="L75" i="1"/>
  <c r="K75" i="1"/>
  <c r="O74" i="1"/>
  <c r="N74" i="1"/>
  <c r="M74" i="1"/>
  <c r="L74" i="1"/>
  <c r="K74" i="1"/>
  <c r="O73" i="1"/>
  <c r="N73" i="1"/>
  <c r="M73" i="1"/>
  <c r="L73" i="1"/>
  <c r="K73" i="1"/>
  <c r="O72" i="1"/>
  <c r="N72" i="1"/>
  <c r="M72" i="1"/>
  <c r="L72" i="1"/>
  <c r="K72" i="1"/>
  <c r="O71" i="1"/>
  <c r="N71" i="1"/>
  <c r="M71" i="1"/>
  <c r="L71" i="1"/>
  <c r="K71" i="1"/>
  <c r="O70" i="1"/>
  <c r="N70" i="1"/>
  <c r="M70" i="1"/>
  <c r="L70" i="1"/>
  <c r="K70" i="1"/>
  <c r="O68" i="1"/>
  <c r="N68" i="1"/>
  <c r="M68" i="1"/>
  <c r="L68" i="1"/>
  <c r="K68" i="1"/>
  <c r="O67" i="1"/>
  <c r="N67" i="1"/>
  <c r="M67" i="1"/>
  <c r="L67" i="1"/>
  <c r="K67" i="1"/>
  <c r="O66" i="1"/>
  <c r="N66" i="1"/>
  <c r="M66" i="1"/>
  <c r="L66" i="1"/>
  <c r="K66" i="1"/>
  <c r="O65" i="1"/>
  <c r="N65" i="1"/>
  <c r="M65" i="1"/>
  <c r="L65" i="1"/>
  <c r="K65" i="1"/>
  <c r="O64" i="1"/>
  <c r="N64" i="1"/>
  <c r="M64" i="1"/>
  <c r="L64" i="1"/>
  <c r="K64" i="1"/>
  <c r="O63" i="1"/>
  <c r="N63" i="1"/>
  <c r="M63" i="1"/>
  <c r="L63" i="1"/>
  <c r="K63" i="1"/>
  <c r="O62" i="1"/>
  <c r="N62" i="1"/>
  <c r="M62" i="1"/>
  <c r="L62" i="1"/>
  <c r="K62" i="1"/>
  <c r="O61" i="1"/>
  <c r="N61" i="1"/>
  <c r="M61" i="1"/>
  <c r="L61" i="1"/>
  <c r="K61" i="1"/>
  <c r="O59" i="1"/>
  <c r="N59" i="1"/>
  <c r="M59" i="1"/>
  <c r="L59" i="1"/>
  <c r="K59" i="1"/>
  <c r="O58" i="1"/>
  <c r="N58" i="1"/>
  <c r="M58" i="1"/>
  <c r="L58" i="1"/>
  <c r="K58" i="1"/>
  <c r="O57" i="1"/>
  <c r="N57" i="1"/>
  <c r="M57" i="1"/>
  <c r="L57" i="1"/>
  <c r="K57" i="1"/>
  <c r="O56" i="1"/>
  <c r="N56" i="1"/>
  <c r="M56" i="1"/>
  <c r="L56" i="1"/>
  <c r="K56" i="1"/>
  <c r="O55" i="1"/>
  <c r="N55" i="1"/>
  <c r="M55" i="1"/>
  <c r="L55" i="1"/>
  <c r="K55" i="1"/>
  <c r="O54" i="1"/>
  <c r="N54" i="1"/>
  <c r="M54" i="1"/>
  <c r="L54" i="1"/>
  <c r="K54" i="1"/>
  <c r="O53" i="1"/>
  <c r="N53" i="1"/>
  <c r="M53" i="1"/>
  <c r="L53" i="1"/>
  <c r="K53" i="1"/>
  <c r="O52" i="1"/>
  <c r="N52" i="1"/>
  <c r="M52" i="1"/>
  <c r="L52" i="1"/>
  <c r="K52" i="1"/>
  <c r="O50" i="1"/>
  <c r="N50" i="1"/>
  <c r="M50" i="1"/>
  <c r="L50" i="1"/>
  <c r="K50" i="1"/>
  <c r="O49" i="1"/>
  <c r="N49" i="1"/>
  <c r="M49" i="1"/>
  <c r="L49" i="1"/>
  <c r="K49" i="1"/>
  <c r="O48" i="1"/>
  <c r="N48" i="1"/>
  <c r="M48" i="1"/>
  <c r="L48" i="1"/>
  <c r="K48" i="1"/>
  <c r="O47" i="1"/>
  <c r="N47" i="1"/>
  <c r="M47" i="1"/>
  <c r="L47" i="1"/>
  <c r="K47" i="1"/>
  <c r="O46" i="1"/>
  <c r="N46" i="1"/>
  <c r="M46" i="1"/>
  <c r="L46" i="1"/>
  <c r="K46" i="1"/>
  <c r="O45" i="1"/>
  <c r="N45" i="1"/>
  <c r="M45" i="1"/>
  <c r="L45" i="1"/>
  <c r="K45" i="1"/>
  <c r="O44" i="1"/>
  <c r="N44" i="1"/>
  <c r="M44" i="1"/>
  <c r="L44" i="1"/>
  <c r="K44" i="1"/>
  <c r="O43" i="1"/>
  <c r="N43" i="1"/>
  <c r="M43" i="1"/>
  <c r="L43" i="1"/>
  <c r="K43" i="1"/>
  <c r="O42" i="1"/>
  <c r="N42" i="1"/>
  <c r="M42" i="1"/>
  <c r="L42" i="1"/>
  <c r="K42" i="1"/>
  <c r="O41" i="1"/>
  <c r="N41" i="1"/>
  <c r="M41" i="1"/>
  <c r="L41" i="1"/>
  <c r="K41" i="1"/>
  <c r="K36" i="1"/>
  <c r="L36" i="1"/>
  <c r="M36" i="1"/>
  <c r="N36" i="1"/>
  <c r="O36" i="1"/>
  <c r="K37" i="1"/>
  <c r="L37" i="1"/>
  <c r="M37" i="1"/>
  <c r="N37" i="1"/>
  <c r="O37" i="1"/>
  <c r="K38" i="1"/>
  <c r="L38" i="1"/>
  <c r="M38" i="1"/>
  <c r="N38" i="1"/>
  <c r="O38" i="1"/>
  <c r="K39" i="1"/>
  <c r="L39" i="1"/>
  <c r="M39" i="1"/>
  <c r="N39" i="1"/>
  <c r="O39" i="1"/>
  <c r="K14" i="1"/>
  <c r="L14" i="1"/>
  <c r="M14" i="1"/>
  <c r="N14" i="1"/>
  <c r="O14" i="1"/>
  <c r="K15" i="1"/>
  <c r="L15" i="1"/>
  <c r="M15" i="1"/>
  <c r="N15" i="1"/>
  <c r="O15" i="1"/>
  <c r="K16" i="1"/>
  <c r="L16" i="1"/>
  <c r="M16" i="1"/>
  <c r="N16" i="1"/>
  <c r="O16" i="1"/>
  <c r="K17" i="1"/>
  <c r="L17" i="1"/>
  <c r="M17" i="1"/>
  <c r="N17" i="1"/>
  <c r="O17" i="1"/>
  <c r="K18" i="1"/>
  <c r="L18" i="1"/>
  <c r="M18" i="1"/>
  <c r="N18" i="1"/>
  <c r="O18" i="1"/>
  <c r="K19" i="1"/>
  <c r="L19" i="1"/>
  <c r="M19" i="1"/>
  <c r="N19" i="1"/>
  <c r="O19" i="1"/>
  <c r="K21" i="1"/>
  <c r="L21" i="1"/>
  <c r="M21" i="1"/>
  <c r="N21" i="1"/>
  <c r="O21" i="1"/>
  <c r="K22" i="1"/>
  <c r="L22" i="1"/>
  <c r="M22" i="1"/>
  <c r="N22" i="1"/>
  <c r="O22" i="1"/>
  <c r="K23" i="1"/>
  <c r="L23" i="1"/>
  <c r="M23" i="1"/>
  <c r="N23" i="1"/>
  <c r="O23" i="1"/>
  <c r="K24" i="1"/>
  <c r="L24" i="1"/>
  <c r="M24" i="1"/>
  <c r="N24" i="1"/>
  <c r="O24" i="1"/>
  <c r="K26" i="1"/>
  <c r="L26" i="1"/>
  <c r="M26" i="1"/>
  <c r="N26" i="1"/>
  <c r="O26" i="1"/>
  <c r="K27" i="1"/>
  <c r="L27" i="1"/>
  <c r="M27" i="1"/>
  <c r="N27" i="1"/>
  <c r="O27" i="1"/>
  <c r="K28" i="1"/>
  <c r="L28" i="1"/>
  <c r="M28" i="1"/>
  <c r="N28" i="1"/>
  <c r="O28" i="1"/>
  <c r="K29" i="1"/>
  <c r="L29" i="1"/>
  <c r="M29" i="1"/>
  <c r="N29" i="1"/>
  <c r="O29" i="1"/>
  <c r="K31" i="1"/>
  <c r="L31" i="1"/>
  <c r="M31" i="1"/>
  <c r="N31" i="1"/>
  <c r="O31" i="1"/>
  <c r="K32" i="1"/>
  <c r="L32" i="1"/>
  <c r="M32" i="1"/>
  <c r="N32" i="1"/>
  <c r="O32" i="1"/>
  <c r="K33" i="1"/>
  <c r="L33" i="1"/>
  <c r="M33" i="1"/>
  <c r="N33" i="1"/>
  <c r="O33" i="1"/>
  <c r="K34" i="1"/>
  <c r="L34" i="1"/>
  <c r="M34" i="1"/>
  <c r="N34" i="1"/>
  <c r="O34" i="1"/>
  <c r="O13" i="1"/>
  <c r="N13" i="1"/>
  <c r="M13" i="1"/>
  <c r="L13" i="1"/>
  <c r="K13" i="1"/>
  <c r="R2527" i="1" l="1"/>
  <c r="R2536" i="1"/>
  <c r="R2535" i="1" s="1"/>
  <c r="S8312" i="1"/>
  <c r="S8271" i="1"/>
  <c r="S8298" i="1"/>
  <c r="S8315" i="1"/>
  <c r="S8261" i="1"/>
  <c r="S8307" i="1"/>
  <c r="S8373" i="1"/>
  <c r="S8372" i="1" s="1"/>
  <c r="R4545" i="1"/>
  <c r="R5205" i="1"/>
  <c r="R5204" i="1" s="1"/>
  <c r="R3118" i="1"/>
  <c r="R3117" i="1" s="1"/>
  <c r="R1012" i="1"/>
  <c r="R1095" i="1"/>
  <c r="R1094" i="1" s="1"/>
  <c r="P44" i="1"/>
  <c r="P48" i="1"/>
  <c r="Q48" i="1" s="1"/>
  <c r="P55" i="1"/>
  <c r="P57" i="1"/>
  <c r="Q57" i="1" s="1"/>
  <c r="P64" i="1"/>
  <c r="P66" i="1"/>
  <c r="Q66" i="1" s="1"/>
  <c r="P73" i="1"/>
  <c r="P75" i="1"/>
  <c r="Q75" i="1" s="1"/>
  <c r="P77" i="1"/>
  <c r="P93" i="1"/>
  <c r="Q93" i="1" s="1"/>
  <c r="P106" i="1"/>
  <c r="R4339" i="1"/>
  <c r="R4723" i="1"/>
  <c r="R4722" i="1" s="1"/>
  <c r="R1602" i="1"/>
  <c r="R2517" i="1"/>
  <c r="R2516" i="1" s="1"/>
  <c r="R2111" i="1"/>
  <c r="R2110" i="1" s="1"/>
  <c r="R3073" i="1"/>
  <c r="R3072" i="1" s="1"/>
  <c r="R3476" i="1"/>
  <c r="R3475" i="1" s="1"/>
  <c r="R4252" i="1"/>
  <c r="R5472" i="1"/>
  <c r="R1375" i="1"/>
  <c r="R1374" i="1" s="1"/>
  <c r="R1945" i="1"/>
  <c r="R1944" i="1" s="1"/>
  <c r="R4633" i="1"/>
  <c r="R4632" i="1" s="1"/>
  <c r="R5530" i="1"/>
  <c r="R5529" i="1" s="1"/>
  <c r="S8331" i="1"/>
  <c r="S8330" i="1" s="1"/>
  <c r="R7119" i="1"/>
  <c r="R7080" i="1" s="1"/>
  <c r="R2381" i="1"/>
  <c r="R2380" i="1" s="1"/>
  <c r="R997" i="1"/>
  <c r="R739" i="1"/>
  <c r="R738" i="1" s="1"/>
  <c r="R808" i="1"/>
  <c r="R807" i="1" s="1"/>
  <c r="R2252" i="1"/>
  <c r="R2251" i="1" s="1"/>
  <c r="R4019" i="1"/>
  <c r="R4315" i="1"/>
  <c r="R4447" i="1"/>
  <c r="R4577" i="1"/>
  <c r="R4906" i="1"/>
  <c r="R4905" i="1" s="1"/>
  <c r="R5089" i="1"/>
  <c r="R5088" i="1" s="1"/>
  <c r="R5324" i="1"/>
  <c r="R5323" i="1" s="1"/>
  <c r="R5451" i="1"/>
  <c r="R7282" i="1"/>
  <c r="R7281" i="1" s="1"/>
  <c r="R3375" i="1"/>
  <c r="R3374" i="1" s="1"/>
  <c r="R900" i="1"/>
  <c r="R643" i="1"/>
  <c r="R642" i="1" s="1"/>
  <c r="R695" i="1"/>
  <c r="R694" i="1" s="1"/>
  <c r="R1591" i="1"/>
  <c r="R1669" i="1"/>
  <c r="R1668" i="1" s="1"/>
  <c r="R878" i="1"/>
  <c r="R1615" i="1"/>
  <c r="R1614" i="1" s="1"/>
  <c r="R2177" i="1"/>
  <c r="R2205" i="1"/>
  <c r="R2465" i="1"/>
  <c r="R2464" i="1" s="1"/>
  <c r="R3619" i="1"/>
  <c r="R3618" i="1" s="1"/>
  <c r="R2682" i="1"/>
  <c r="R2681" i="1" s="1"/>
  <c r="R4037" i="1"/>
  <c r="R4675" i="1"/>
  <c r="R4674" i="1" s="1"/>
  <c r="R4737" i="1"/>
  <c r="R4736" i="1" s="1"/>
  <c r="R5378" i="1"/>
  <c r="R5399" i="1"/>
  <c r="R5405" i="1"/>
  <c r="R5490" i="1"/>
  <c r="R4452" i="1"/>
  <c r="R4527" i="1"/>
  <c r="R5508" i="1"/>
  <c r="R5507" i="1" s="1"/>
  <c r="R3203" i="1"/>
  <c r="R3202" i="1" s="1"/>
  <c r="R1050" i="1"/>
  <c r="R3227" i="1"/>
  <c r="R3226" i="1" s="1"/>
  <c r="R949" i="1"/>
  <c r="R606" i="1"/>
  <c r="R605" i="1" s="1"/>
  <c r="R1504" i="1"/>
  <c r="R1503" i="1" s="1"/>
  <c r="R1546" i="1"/>
  <c r="R1545" i="1" s="1"/>
  <c r="R483" i="1"/>
  <c r="R482" i="1" s="1"/>
  <c r="P46" i="1"/>
  <c r="P29" i="1"/>
  <c r="Q29" i="1" s="1"/>
  <c r="P27" i="1"/>
  <c r="Q27" i="1" s="1"/>
  <c r="P24" i="1"/>
  <c r="Q24" i="1" s="1"/>
  <c r="P22" i="1"/>
  <c r="Q22" i="1" s="1"/>
  <c r="P17" i="1"/>
  <c r="Q17" i="1" s="1"/>
  <c r="P15" i="1"/>
  <c r="Q15" i="1" s="1"/>
  <c r="P39" i="1"/>
  <c r="Q39" i="1" s="1"/>
  <c r="P37" i="1"/>
  <c r="Q37" i="1" s="1"/>
  <c r="P221" i="1"/>
  <c r="Q221" i="1" s="1"/>
  <c r="P275" i="1"/>
  <c r="Q275" i="1" s="1"/>
  <c r="P312" i="1"/>
  <c r="Q312" i="1" s="1"/>
  <c r="P314" i="1"/>
  <c r="Q314" i="1" s="1"/>
  <c r="P316" i="1"/>
  <c r="Q316" i="1" s="1"/>
  <c r="P328" i="1"/>
  <c r="Q328" i="1" s="1"/>
  <c r="P338" i="1"/>
  <c r="Q338" i="1" s="1"/>
  <c r="P340" i="1"/>
  <c r="Q340" i="1" s="1"/>
  <c r="P350" i="1"/>
  <c r="Q350" i="1" s="1"/>
  <c r="P352" i="1"/>
  <c r="Q352" i="1" s="1"/>
  <c r="P362" i="1"/>
  <c r="Q362" i="1" s="1"/>
  <c r="P364" i="1"/>
  <c r="Q364" i="1" s="1"/>
  <c r="P374" i="1"/>
  <c r="Q374" i="1" s="1"/>
  <c r="P376" i="1"/>
  <c r="Q376" i="1" s="1"/>
  <c r="P380" i="1"/>
  <c r="Q380" i="1" s="1"/>
  <c r="P382" i="1"/>
  <c r="Q382" i="1" s="1"/>
  <c r="P384" i="1"/>
  <c r="Q384" i="1" s="1"/>
  <c r="P386" i="1"/>
  <c r="Q386" i="1" s="1"/>
  <c r="P388" i="1"/>
  <c r="Q388" i="1" s="1"/>
  <c r="P394" i="1"/>
  <c r="Q394" i="1" s="1"/>
  <c r="P396" i="1"/>
  <c r="Q396" i="1" s="1"/>
  <c r="P405" i="1"/>
  <c r="Q405" i="1" s="1"/>
  <c r="P409" i="1"/>
  <c r="Q409" i="1" s="1"/>
  <c r="P13" i="1"/>
  <c r="Q13" i="1" s="1"/>
  <c r="P41" i="1"/>
  <c r="Q41" i="1" s="1"/>
  <c r="P43" i="1"/>
  <c r="Q43" i="1" s="1"/>
  <c r="P45" i="1"/>
  <c r="Q45" i="1" s="1"/>
  <c r="P47" i="1"/>
  <c r="Q47" i="1" s="1"/>
  <c r="P49" i="1"/>
  <c r="Q49" i="1" s="1"/>
  <c r="P52" i="1"/>
  <c r="Q52" i="1" s="1"/>
  <c r="P54" i="1"/>
  <c r="Q54" i="1" s="1"/>
  <c r="P56" i="1"/>
  <c r="Q56" i="1" s="1"/>
  <c r="P58" i="1"/>
  <c r="Q58" i="1" s="1"/>
  <c r="P61" i="1"/>
  <c r="Q61" i="1" s="1"/>
  <c r="P63" i="1"/>
  <c r="Q63" i="1" s="1"/>
  <c r="P65" i="1"/>
  <c r="Q65" i="1" s="1"/>
  <c r="P76" i="1"/>
  <c r="Q76" i="1" s="1"/>
  <c r="P81" i="1"/>
  <c r="Q81" i="1" s="1"/>
  <c r="P83" i="1"/>
  <c r="Q83" i="1" s="1"/>
  <c r="P85" i="1"/>
  <c r="Q85" i="1" s="1"/>
  <c r="P87" i="1"/>
  <c r="Q87" i="1" s="1"/>
  <c r="P90" i="1"/>
  <c r="Q90" i="1" s="1"/>
  <c r="P92" i="1"/>
  <c r="Q92" i="1" s="1"/>
  <c r="P94" i="1"/>
  <c r="Q94" i="1" s="1"/>
  <c r="P96" i="1"/>
  <c r="Q96" i="1" s="1"/>
  <c r="P99" i="1"/>
  <c r="Q99" i="1" s="1"/>
  <c r="P101" i="1"/>
  <c r="Q101" i="1" s="1"/>
  <c r="P103" i="1"/>
  <c r="Q103" i="1" s="1"/>
  <c r="P105" i="1"/>
  <c r="Q105" i="1" s="1"/>
  <c r="P107" i="1"/>
  <c r="Q107" i="1" s="1"/>
  <c r="P111" i="1"/>
  <c r="Q111" i="1" s="1"/>
  <c r="S111" i="1" s="1"/>
  <c r="P114" i="1"/>
  <c r="Q114" i="1" s="1"/>
  <c r="S114" i="1" s="1"/>
  <c r="P117" i="1"/>
  <c r="Q117" i="1" s="1"/>
  <c r="S117" i="1" s="1"/>
  <c r="P121" i="1"/>
  <c r="Q121" i="1" s="1"/>
  <c r="S121" i="1" s="1"/>
  <c r="P122" i="1"/>
  <c r="Q122" i="1" s="1"/>
  <c r="S122" i="1" s="1"/>
  <c r="P124" i="1"/>
  <c r="Q124" i="1" s="1"/>
  <c r="S124" i="1" s="1"/>
  <c r="P125" i="1"/>
  <c r="Q125" i="1" s="1"/>
  <c r="S125" i="1" s="1"/>
  <c r="P127" i="1"/>
  <c r="Q127" i="1" s="1"/>
  <c r="S127" i="1" s="1"/>
  <c r="P128" i="1"/>
  <c r="Q128" i="1" s="1"/>
  <c r="S128" i="1" s="1"/>
  <c r="P130" i="1"/>
  <c r="Q130" i="1" s="1"/>
  <c r="S130" i="1" s="1"/>
  <c r="P131" i="1"/>
  <c r="Q131" i="1" s="1"/>
  <c r="S131" i="1" s="1"/>
  <c r="P133" i="1"/>
  <c r="Q133" i="1" s="1"/>
  <c r="S133" i="1" s="1"/>
  <c r="P134" i="1"/>
  <c r="Q134" i="1" s="1"/>
  <c r="S134" i="1" s="1"/>
  <c r="P136" i="1"/>
  <c r="Q136" i="1" s="1"/>
  <c r="S136" i="1" s="1"/>
  <c r="P137" i="1"/>
  <c r="Q137" i="1" s="1"/>
  <c r="S137" i="1" s="1"/>
  <c r="P139" i="1"/>
  <c r="Q139" i="1" s="1"/>
  <c r="S139" i="1" s="1"/>
  <c r="P140" i="1"/>
  <c r="Q140" i="1" s="1"/>
  <c r="S140" i="1" s="1"/>
  <c r="P142" i="1"/>
  <c r="Q142" i="1" s="1"/>
  <c r="S142" i="1" s="1"/>
  <c r="P143" i="1"/>
  <c r="Q143" i="1" s="1"/>
  <c r="S143" i="1" s="1"/>
  <c r="P145" i="1"/>
  <c r="Q145" i="1" s="1"/>
  <c r="S145" i="1" s="1"/>
  <c r="P146" i="1"/>
  <c r="Q146" i="1" s="1"/>
  <c r="S146" i="1" s="1"/>
  <c r="P148" i="1"/>
  <c r="Q148" i="1" s="1"/>
  <c r="S148" i="1" s="1"/>
  <c r="P149" i="1"/>
  <c r="Q149" i="1" s="1"/>
  <c r="S149" i="1" s="1"/>
  <c r="P154" i="1"/>
  <c r="Q154" i="1" s="1"/>
  <c r="S154" i="1" s="1"/>
  <c r="P155" i="1"/>
  <c r="Q155" i="1" s="1"/>
  <c r="S155" i="1" s="1"/>
  <c r="P157" i="1"/>
  <c r="Q157" i="1" s="1"/>
  <c r="S157" i="1" s="1"/>
  <c r="P158" i="1"/>
  <c r="Q158" i="1" s="1"/>
  <c r="S158" i="1" s="1"/>
  <c r="P160" i="1"/>
  <c r="Q160" i="1" s="1"/>
  <c r="S160" i="1" s="1"/>
  <c r="P161" i="1"/>
  <c r="Q161" i="1" s="1"/>
  <c r="S161" i="1" s="1"/>
  <c r="P163" i="1"/>
  <c r="Q163" i="1" s="1"/>
  <c r="S163" i="1" s="1"/>
  <c r="P164" i="1"/>
  <c r="Q164" i="1" s="1"/>
  <c r="S164" i="1" s="1"/>
  <c r="P166" i="1"/>
  <c r="Q166" i="1" s="1"/>
  <c r="S166" i="1" s="1"/>
  <c r="P167" i="1"/>
  <c r="Q167" i="1" s="1"/>
  <c r="S167" i="1" s="1"/>
  <c r="P169" i="1"/>
  <c r="Q169" i="1" s="1"/>
  <c r="S169" i="1" s="1"/>
  <c r="P170" i="1"/>
  <c r="Q170" i="1" s="1"/>
  <c r="S170" i="1" s="1"/>
  <c r="P172" i="1"/>
  <c r="Q172" i="1" s="1"/>
  <c r="S172" i="1" s="1"/>
  <c r="P173" i="1"/>
  <c r="Q173" i="1" s="1"/>
  <c r="S173" i="1" s="1"/>
  <c r="P175" i="1"/>
  <c r="Q175" i="1" s="1"/>
  <c r="S175" i="1" s="1"/>
  <c r="P176" i="1"/>
  <c r="Q176" i="1" s="1"/>
  <c r="S176" i="1" s="1"/>
  <c r="P178" i="1"/>
  <c r="Q178" i="1" s="1"/>
  <c r="S178" i="1" s="1"/>
  <c r="P179" i="1"/>
  <c r="Q179" i="1" s="1"/>
  <c r="S179" i="1" s="1"/>
  <c r="P194" i="1"/>
  <c r="Q194" i="1" s="1"/>
  <c r="P196" i="1"/>
  <c r="Q196" i="1" s="1"/>
  <c r="P198" i="1"/>
  <c r="Q198" i="1" s="1"/>
  <c r="P200" i="1"/>
  <c r="Q200" i="1" s="1"/>
  <c r="P205" i="1"/>
  <c r="Q205" i="1" s="1"/>
  <c r="P219" i="1"/>
  <c r="Q219" i="1" s="1"/>
  <c r="P223" i="1"/>
  <c r="Q223" i="1" s="1"/>
  <c r="P225" i="1"/>
  <c r="Q225" i="1" s="1"/>
  <c r="P227" i="1"/>
  <c r="Q227" i="1" s="1"/>
  <c r="P229" i="1"/>
  <c r="Q229" i="1" s="1"/>
  <c r="P241" i="1"/>
  <c r="Q241" i="1" s="1"/>
  <c r="P247" i="1"/>
  <c r="Q247" i="1" s="1"/>
  <c r="P249" i="1"/>
  <c r="Q249" i="1" s="1"/>
  <c r="P251" i="1"/>
  <c r="Q251" i="1" s="1"/>
  <c r="P260" i="1"/>
  <c r="Q260" i="1" s="1"/>
  <c r="R260" i="1" s="1"/>
  <c r="P262" i="1"/>
  <c r="Q262" i="1" s="1"/>
  <c r="R262" i="1" s="1"/>
  <c r="P264" i="1"/>
  <c r="Q264" i="1" s="1"/>
  <c r="R264" i="1" s="1"/>
  <c r="P266" i="1"/>
  <c r="Q266" i="1" s="1"/>
  <c r="P268" i="1"/>
  <c r="Q268" i="1" s="1"/>
  <c r="P220" i="1"/>
  <c r="Q220" i="1" s="1"/>
  <c r="P222" i="1"/>
  <c r="Q222" i="1" s="1"/>
  <c r="P224" i="1"/>
  <c r="Q224" i="1" s="1"/>
  <c r="P226" i="1"/>
  <c r="Q226" i="1" s="1"/>
  <c r="P228" i="1"/>
  <c r="Q228" i="1" s="1"/>
  <c r="P230" i="1"/>
  <c r="Q230" i="1" s="1"/>
  <c r="P242" i="1"/>
  <c r="Q242" i="1" s="1"/>
  <c r="P246" i="1"/>
  <c r="Q246" i="1" s="1"/>
  <c r="P248" i="1"/>
  <c r="Q248" i="1" s="1"/>
  <c r="P250" i="1"/>
  <c r="Q250" i="1" s="1"/>
  <c r="P301" i="1"/>
  <c r="Q301" i="1" s="1"/>
  <c r="P313" i="1"/>
  <c r="Q313" i="1" s="1"/>
  <c r="P315" i="1"/>
  <c r="Q315" i="1" s="1"/>
  <c r="P327" i="1"/>
  <c r="Q327" i="1" s="1"/>
  <c r="P329" i="1"/>
  <c r="Q329" i="1" s="1"/>
  <c r="P337" i="1"/>
  <c r="Q337" i="1" s="1"/>
  <c r="P339" i="1"/>
  <c r="Q339" i="1" s="1"/>
  <c r="P341" i="1"/>
  <c r="Q341" i="1" s="1"/>
  <c r="P349" i="1"/>
  <c r="Q349" i="1" s="1"/>
  <c r="P351" i="1"/>
  <c r="Q351" i="1" s="1"/>
  <c r="P353" i="1"/>
  <c r="Q353" i="1" s="1"/>
  <c r="P361" i="1"/>
  <c r="Q361" i="1" s="1"/>
  <c r="P363" i="1"/>
  <c r="Q363" i="1" s="1"/>
  <c r="P365" i="1"/>
  <c r="Q365" i="1" s="1"/>
  <c r="P373" i="1"/>
  <c r="Q373" i="1" s="1"/>
  <c r="P375" i="1"/>
  <c r="Q375" i="1" s="1"/>
  <c r="P377" i="1"/>
  <c r="Q377" i="1" s="1"/>
  <c r="P34" i="1"/>
  <c r="Q34" i="1" s="1"/>
  <c r="P32" i="1"/>
  <c r="Q32" i="1" s="1"/>
  <c r="P19" i="1"/>
  <c r="Q19" i="1" s="1"/>
  <c r="Q410" i="1"/>
  <c r="P33" i="1"/>
  <c r="Q33" i="1" s="1"/>
  <c r="P31" i="1"/>
  <c r="Q31" i="1" s="1"/>
  <c r="P28" i="1"/>
  <c r="Q28" i="1" s="1"/>
  <c r="P26" i="1"/>
  <c r="Q26" i="1" s="1"/>
  <c r="P23" i="1"/>
  <c r="Q23" i="1" s="1"/>
  <c r="P21" i="1"/>
  <c r="Q21" i="1" s="1"/>
  <c r="P18" i="1"/>
  <c r="Q18" i="1" s="1"/>
  <c r="P16" i="1"/>
  <c r="Q16" i="1" s="1"/>
  <c r="P14" i="1"/>
  <c r="Q14" i="1" s="1"/>
  <c r="P38" i="1"/>
  <c r="Q38" i="1" s="1"/>
  <c r="P36" i="1"/>
  <c r="Q36" i="1" s="1"/>
  <c r="P62" i="1"/>
  <c r="Q62" i="1" s="1"/>
  <c r="Q64" i="1"/>
  <c r="P68" i="1"/>
  <c r="Q68" i="1" s="1"/>
  <c r="P71" i="1"/>
  <c r="Q71" i="1" s="1"/>
  <c r="Q73" i="1"/>
  <c r="Q77" i="1"/>
  <c r="P79" i="1"/>
  <c r="Q79" i="1" s="1"/>
  <c r="P152" i="1"/>
  <c r="Q152" i="1" s="1"/>
  <c r="S152" i="1" s="1"/>
  <c r="P183" i="1"/>
  <c r="Q183" i="1" s="1"/>
  <c r="S183" i="1" s="1"/>
  <c r="P186" i="1"/>
  <c r="Q186" i="1" s="1"/>
  <c r="S186" i="1" s="1"/>
  <c r="P189" i="1"/>
  <c r="Q189" i="1" s="1"/>
  <c r="S189" i="1" s="1"/>
  <c r="P207" i="1"/>
  <c r="Q207" i="1" s="1"/>
  <c r="P209" i="1"/>
  <c r="Q209" i="1" s="1"/>
  <c r="P211" i="1"/>
  <c r="Q211" i="1" s="1"/>
  <c r="P213" i="1"/>
  <c r="Q213" i="1" s="1"/>
  <c r="P215" i="1"/>
  <c r="Q215" i="1" s="1"/>
  <c r="P233" i="1"/>
  <c r="Q233" i="1" s="1"/>
  <c r="P235" i="1"/>
  <c r="Q235" i="1" s="1"/>
  <c r="P237" i="1"/>
  <c r="Q237" i="1" s="1"/>
  <c r="P239" i="1"/>
  <c r="Q239" i="1" s="1"/>
  <c r="P253" i="1"/>
  <c r="Q253" i="1" s="1"/>
  <c r="P255" i="1"/>
  <c r="Q255" i="1" s="1"/>
  <c r="P274" i="1"/>
  <c r="Q274" i="1" s="1"/>
  <c r="P276" i="1"/>
  <c r="Q276" i="1" s="1"/>
  <c r="P278" i="1"/>
  <c r="Q278" i="1" s="1"/>
  <c r="P280" i="1"/>
  <c r="Q280" i="1" s="1"/>
  <c r="P282" i="1"/>
  <c r="Q282" i="1" s="1"/>
  <c r="P284" i="1"/>
  <c r="Q284" i="1" s="1"/>
  <c r="P287" i="1"/>
  <c r="Q287" i="1" s="1"/>
  <c r="P289" i="1"/>
  <c r="Q289" i="1" s="1"/>
  <c r="P291" i="1"/>
  <c r="Q291" i="1" s="1"/>
  <c r="P293" i="1"/>
  <c r="Q293" i="1" s="1"/>
  <c r="P296" i="1"/>
  <c r="Q296" i="1" s="1"/>
  <c r="P298" i="1"/>
  <c r="Q298" i="1" s="1"/>
  <c r="P304" i="1"/>
  <c r="Q304" i="1" s="1"/>
  <c r="P306" i="1"/>
  <c r="Q306" i="1" s="1"/>
  <c r="P308" i="1"/>
  <c r="Q308" i="1" s="1"/>
  <c r="P310" i="1"/>
  <c r="Q310" i="1" s="1"/>
  <c r="P318" i="1"/>
  <c r="Q318" i="1" s="1"/>
  <c r="P320" i="1"/>
  <c r="Q320" i="1" s="1"/>
  <c r="P322" i="1"/>
  <c r="Q322" i="1" s="1"/>
  <c r="P324" i="1"/>
  <c r="Q324" i="1" s="1"/>
  <c r="P332" i="1"/>
  <c r="Q332" i="1" s="1"/>
  <c r="P334" i="1"/>
  <c r="Q334" i="1" s="1"/>
  <c r="P344" i="1"/>
  <c r="Q344" i="1" s="1"/>
  <c r="P346" i="1"/>
  <c r="Q346" i="1" s="1"/>
  <c r="P356" i="1"/>
  <c r="Q356" i="1" s="1"/>
  <c r="P358" i="1"/>
  <c r="Q358" i="1" s="1"/>
  <c r="P368" i="1"/>
  <c r="Q368" i="1" s="1"/>
  <c r="P370" i="1"/>
  <c r="Q370" i="1" s="1"/>
  <c r="P390" i="1"/>
  <c r="Q390" i="1" s="1"/>
  <c r="P392" i="1"/>
  <c r="Q392" i="1" s="1"/>
  <c r="P401" i="1"/>
  <c r="Q401" i="1" s="1"/>
  <c r="P403" i="1"/>
  <c r="Q403" i="1" s="1"/>
  <c r="P67" i="1"/>
  <c r="Q67" i="1" s="1"/>
  <c r="P70" i="1"/>
  <c r="Q70" i="1" s="1"/>
  <c r="P72" i="1"/>
  <c r="Q72" i="1" s="1"/>
  <c r="P74" i="1"/>
  <c r="Q74" i="1" s="1"/>
  <c r="P78" i="1"/>
  <c r="Q78" i="1" s="1"/>
  <c r="P182" i="1"/>
  <c r="Q182" i="1" s="1"/>
  <c r="S182" i="1" s="1"/>
  <c r="P184" i="1"/>
  <c r="Q184" i="1" s="1"/>
  <c r="S184" i="1" s="1"/>
  <c r="P187" i="1"/>
  <c r="Q187" i="1" s="1"/>
  <c r="S187" i="1" s="1"/>
  <c r="P190" i="1"/>
  <c r="Q190" i="1" s="1"/>
  <c r="S190" i="1" s="1"/>
  <c r="P208" i="1"/>
  <c r="Q208" i="1" s="1"/>
  <c r="P210" i="1"/>
  <c r="Q210" i="1" s="1"/>
  <c r="P212" i="1"/>
  <c r="Q212" i="1" s="1"/>
  <c r="P214" i="1"/>
  <c r="Q214" i="1" s="1"/>
  <c r="P232" i="1"/>
  <c r="Q232" i="1" s="1"/>
  <c r="P234" i="1"/>
  <c r="Q234" i="1" s="1"/>
  <c r="P236" i="1"/>
  <c r="Q236" i="1" s="1"/>
  <c r="P238" i="1"/>
  <c r="Q238" i="1" s="1"/>
  <c r="P244" i="1"/>
  <c r="Q244" i="1" s="1"/>
  <c r="P254" i="1"/>
  <c r="Q254" i="1" s="1"/>
  <c r="P256" i="1"/>
  <c r="Q256" i="1" s="1"/>
  <c r="P295" i="1"/>
  <c r="Q295" i="1" s="1"/>
  <c r="P297" i="1"/>
  <c r="Q297" i="1" s="1"/>
  <c r="P299" i="1"/>
  <c r="Q299" i="1" s="1"/>
  <c r="P303" i="1"/>
  <c r="Q303" i="1" s="1"/>
  <c r="P305" i="1"/>
  <c r="Q305" i="1" s="1"/>
  <c r="P307" i="1"/>
  <c r="Q307" i="1" s="1"/>
  <c r="P309" i="1"/>
  <c r="Q309" i="1" s="1"/>
  <c r="P319" i="1"/>
  <c r="Q319" i="1" s="1"/>
  <c r="P321" i="1"/>
  <c r="Q321" i="1" s="1"/>
  <c r="P323" i="1"/>
  <c r="Q323" i="1" s="1"/>
  <c r="P325" i="1"/>
  <c r="Q325" i="1" s="1"/>
  <c r="P331" i="1"/>
  <c r="Q331" i="1" s="1"/>
  <c r="P333" i="1"/>
  <c r="Q333" i="1" s="1"/>
  <c r="P335" i="1"/>
  <c r="Q335" i="1" s="1"/>
  <c r="P343" i="1"/>
  <c r="Q343" i="1" s="1"/>
  <c r="P345" i="1"/>
  <c r="Q345" i="1" s="1"/>
  <c r="P347" i="1"/>
  <c r="Q347" i="1" s="1"/>
  <c r="P355" i="1"/>
  <c r="Q355" i="1" s="1"/>
  <c r="P357" i="1"/>
  <c r="Q357" i="1" s="1"/>
  <c r="P359" i="1"/>
  <c r="Q359" i="1" s="1"/>
  <c r="P367" i="1"/>
  <c r="Q367" i="1" s="1"/>
  <c r="P369" i="1"/>
  <c r="Q369" i="1" s="1"/>
  <c r="P371" i="1"/>
  <c r="Q371" i="1" s="1"/>
  <c r="P42" i="1"/>
  <c r="Q42" i="1" s="1"/>
  <c r="Q44" i="1"/>
  <c r="Q46" i="1"/>
  <c r="P50" i="1"/>
  <c r="Q50" i="1" s="1"/>
  <c r="P53" i="1"/>
  <c r="Q53" i="1" s="1"/>
  <c r="Q55" i="1"/>
  <c r="P59" i="1"/>
  <c r="Q59" i="1" s="1"/>
  <c r="P82" i="1"/>
  <c r="Q82" i="1" s="1"/>
  <c r="P84" i="1"/>
  <c r="Q84" i="1" s="1"/>
  <c r="P86" i="1"/>
  <c r="Q86" i="1" s="1"/>
  <c r="P88" i="1"/>
  <c r="Q88" i="1" s="1"/>
  <c r="P91" i="1"/>
  <c r="Q91" i="1" s="1"/>
  <c r="P95" i="1"/>
  <c r="Q95" i="1" s="1"/>
  <c r="P97" i="1"/>
  <c r="Q97" i="1" s="1"/>
  <c r="P100" i="1"/>
  <c r="Q100" i="1" s="1"/>
  <c r="P102" i="1"/>
  <c r="Q102" i="1" s="1"/>
  <c r="P104" i="1"/>
  <c r="Q104" i="1" s="1"/>
  <c r="Q106" i="1"/>
  <c r="P108" i="1"/>
  <c r="Q108" i="1" s="1"/>
  <c r="P112" i="1"/>
  <c r="Q112" i="1" s="1"/>
  <c r="S112" i="1" s="1"/>
  <c r="P115" i="1"/>
  <c r="Q115" i="1" s="1"/>
  <c r="S115" i="1" s="1"/>
  <c r="P118" i="1"/>
  <c r="Q118" i="1" s="1"/>
  <c r="S118" i="1" s="1"/>
  <c r="P151" i="1"/>
  <c r="Q151" i="1" s="1"/>
  <c r="S151" i="1" s="1"/>
  <c r="S150" i="1" s="1"/>
  <c r="P193" i="1"/>
  <c r="Q193" i="1" s="1"/>
  <c r="P195" i="1"/>
  <c r="Q195" i="1" s="1"/>
  <c r="P197" i="1"/>
  <c r="Q197" i="1" s="1"/>
  <c r="P199" i="1"/>
  <c r="Q199" i="1" s="1"/>
  <c r="P201" i="1"/>
  <c r="Q201" i="1" s="1"/>
  <c r="P259" i="1"/>
  <c r="Q259" i="1" s="1"/>
  <c r="P261" i="1"/>
  <c r="Q261" i="1" s="1"/>
  <c r="P263" i="1"/>
  <c r="Q263" i="1" s="1"/>
  <c r="P265" i="1"/>
  <c r="Q265" i="1" s="1"/>
  <c r="P267" i="1"/>
  <c r="Q267" i="1" s="1"/>
  <c r="P269" i="1"/>
  <c r="Q269" i="1" s="1"/>
  <c r="P273" i="1"/>
  <c r="Q273" i="1" s="1"/>
  <c r="P277" i="1"/>
  <c r="Q277" i="1" s="1"/>
  <c r="P279" i="1"/>
  <c r="Q279" i="1" s="1"/>
  <c r="P281" i="1"/>
  <c r="Q281" i="1" s="1"/>
  <c r="P283" i="1"/>
  <c r="Q283" i="1" s="1"/>
  <c r="P286" i="1"/>
  <c r="Q286" i="1" s="1"/>
  <c r="P288" i="1"/>
  <c r="Q288" i="1" s="1"/>
  <c r="P290" i="1"/>
  <c r="Q290" i="1" s="1"/>
  <c r="P292" i="1"/>
  <c r="Q292" i="1" s="1"/>
  <c r="P381" i="1"/>
  <c r="Q381" i="1" s="1"/>
  <c r="P383" i="1"/>
  <c r="Q383" i="1" s="1"/>
  <c r="P385" i="1"/>
  <c r="Q385" i="1" s="1"/>
  <c r="P387" i="1"/>
  <c r="Q387" i="1" s="1"/>
  <c r="P391" i="1"/>
  <c r="Q391" i="1" s="1"/>
  <c r="P395" i="1"/>
  <c r="Q395" i="1" s="1"/>
  <c r="P397" i="1"/>
  <c r="Q397" i="1" s="1"/>
  <c r="P400" i="1"/>
  <c r="Q400" i="1" s="1"/>
  <c r="P402" i="1"/>
  <c r="Q402" i="1" s="1"/>
  <c r="P406" i="1"/>
  <c r="Q406" i="1" s="1"/>
  <c r="R1590" i="1" l="1"/>
  <c r="S8258" i="1"/>
  <c r="S180" i="1"/>
  <c r="S177" i="1"/>
  <c r="S174" i="1"/>
  <c r="S171" i="1"/>
  <c r="S168" i="1"/>
  <c r="S165" i="1"/>
  <c r="S162" i="1"/>
  <c r="S159" i="1"/>
  <c r="S156" i="1"/>
  <c r="S153" i="1"/>
  <c r="S147" i="1"/>
  <c r="S144" i="1"/>
  <c r="S141" i="1"/>
  <c r="S138" i="1"/>
  <c r="S135" i="1"/>
  <c r="S132" i="1"/>
  <c r="S185" i="1"/>
  <c r="S188" i="1"/>
  <c r="S116" i="1"/>
  <c r="S110" i="1"/>
  <c r="S129" i="1"/>
  <c r="S126" i="1"/>
  <c r="S123" i="1"/>
  <c r="S119" i="1"/>
  <c r="S113" i="1"/>
  <c r="R2176" i="1"/>
  <c r="R4251" i="1"/>
  <c r="R5377" i="1"/>
  <c r="R875" i="1"/>
  <c r="R4016" i="1"/>
  <c r="R258" i="1"/>
  <c r="R257" i="1" s="1"/>
  <c r="Q11" i="1"/>
  <c r="R8386" i="1" l="1"/>
  <c r="R8392" i="1" s="1"/>
  <c r="S109" i="1"/>
  <c r="S8386" i="1" s="1"/>
  <c r="S8392" i="1" s="1"/>
  <c r="R8387" i="1"/>
  <c r="R8388" i="1" s="1"/>
  <c r="Q8373" i="1"/>
  <c r="S8387" i="1" l="1"/>
  <c r="S8388" i="1" s="1"/>
  <c r="Q8372" i="1"/>
  <c r="Q8331" i="1"/>
  <c r="Q8330" i="1" l="1"/>
  <c r="Q8327" i="1"/>
  <c r="Q8324" i="1" s="1"/>
  <c r="Q8315" i="1" s="1"/>
  <c r="Q8312" i="1" s="1"/>
  <c r="Q8307" i="1" s="1"/>
  <c r="Q8298" i="1" s="1"/>
  <c r="Q8271" i="1" s="1"/>
  <c r="Q8268" i="1" s="1"/>
  <c r="Q8261" i="1" s="1"/>
  <c r="Q8259" i="1" s="1"/>
  <c r="Q8243" i="1" l="1"/>
  <c r="Q8258" i="1"/>
  <c r="Q8242" i="1"/>
  <c r="Q8238" i="1"/>
  <c r="J1154" i="1"/>
  <c r="J1168" i="1"/>
  <c r="Q8237" i="1" l="1"/>
  <c r="Q8215" i="1"/>
  <c r="J1146" i="1"/>
  <c r="J1132" i="1" s="1"/>
  <c r="J1120" i="1" s="1"/>
  <c r="J1113" i="1" s="1"/>
  <c r="J1095" i="1" s="1"/>
  <c r="J1086" i="1" l="1"/>
  <c r="J1050" i="1" s="1"/>
  <c r="J1012" i="1" s="1"/>
  <c r="J997" i="1" s="1"/>
  <c r="J978" i="1" s="1"/>
  <c r="J949" i="1" s="1"/>
  <c r="J900" i="1" s="1"/>
  <c r="J1094" i="1"/>
  <c r="Q8214" i="1"/>
  <c r="J819" i="1"/>
  <c r="J818" i="1" s="1"/>
  <c r="J878" i="1"/>
  <c r="J875" i="1" l="1"/>
  <c r="J762" i="1"/>
  <c r="J761" i="1" s="1"/>
  <c r="J808" i="1"/>
  <c r="J807" i="1" s="1"/>
  <c r="J739" i="1" l="1"/>
  <c r="J738" i="1" s="1"/>
  <c r="J695" i="1" l="1"/>
  <c r="J694" i="1" s="1"/>
  <c r="J643" i="1"/>
  <c r="J629" i="1" l="1"/>
  <c r="J606" i="1" s="1"/>
  <c r="J642" i="1"/>
  <c r="J458" i="1"/>
  <c r="J411" i="1" s="1"/>
  <c r="J421" i="1"/>
  <c r="J420" i="1" l="1"/>
  <c r="J483" i="1"/>
  <c r="J605" i="1"/>
  <c r="J407" i="1"/>
  <c r="J398" i="1" s="1"/>
  <c r="J378" i="1" s="1"/>
  <c r="J271" i="1" s="1"/>
  <c r="J258" i="1" l="1"/>
  <c r="J270" i="1"/>
  <c r="J478" i="1"/>
  <c r="J477" i="1" s="1"/>
  <c r="J482" i="1"/>
  <c r="J203" i="1"/>
  <c r="J192" i="1" l="1"/>
  <c r="J202" i="1"/>
  <c r="J217" i="1"/>
  <c r="J216" i="1" s="1"/>
  <c r="J257" i="1"/>
  <c r="J123" i="1"/>
  <c r="J119" i="1"/>
  <c r="J116" i="1" s="1"/>
  <c r="J113" i="1" s="1"/>
  <c r="J110" i="1" s="1"/>
  <c r="J98" i="1" l="1"/>
  <c r="J89" i="1" s="1"/>
  <c r="J80" i="1" s="1"/>
  <c r="J69" i="1" s="1"/>
  <c r="J60" i="1" s="1"/>
  <c r="J51" i="1" s="1"/>
  <c r="J11" i="1" s="1"/>
  <c r="J188" i="1"/>
  <c r="J185" i="1" s="1"/>
  <c r="J180" i="1" s="1"/>
  <c r="J177" i="1" s="1"/>
  <c r="J174" i="1" s="1"/>
  <c r="J171" i="1" s="1"/>
  <c r="J168" i="1" s="1"/>
  <c r="J165" i="1" s="1"/>
  <c r="J162" i="1" s="1"/>
  <c r="J159" i="1" s="1"/>
  <c r="J156" i="1" s="1"/>
  <c r="J153" i="1" s="1"/>
  <c r="J150" i="1" s="1"/>
  <c r="J147" i="1" s="1"/>
  <c r="J144" i="1" s="1"/>
  <c r="J141" i="1" s="1"/>
  <c r="J138" i="1" s="1"/>
  <c r="J135" i="1" s="1"/>
  <c r="J132" i="1" s="1"/>
  <c r="J129" i="1" s="1"/>
  <c r="J126" i="1" s="1"/>
  <c r="J109" i="1" s="1"/>
  <c r="J191" i="1"/>
  <c r="J40" i="1"/>
  <c r="J10" i="1" l="1"/>
  <c r="J8384" i="1" l="1"/>
  <c r="J8373" i="1" l="1"/>
  <c r="J8382" i="1"/>
  <c r="J8331" i="1" l="1"/>
  <c r="J8372" i="1"/>
  <c r="J8327" i="1" l="1"/>
  <c r="J8324" i="1" s="1"/>
  <c r="J8315" i="1" s="1"/>
  <c r="J8312" i="1" s="1"/>
  <c r="J8307" i="1" s="1"/>
  <c r="J8298" i="1" s="1"/>
  <c r="J8271" i="1" s="1"/>
  <c r="J8268" i="1" s="1"/>
  <c r="J8261" i="1" s="1"/>
  <c r="J8259" i="1" s="1"/>
  <c r="J8330" i="1"/>
  <c r="Q1154" i="1"/>
  <c r="Q1146" i="1" l="1"/>
  <c r="Q1132" i="1" s="1"/>
  <c r="Q1120" i="1" s="1"/>
  <c r="Q1113" i="1" s="1"/>
  <c r="Q1095" i="1" s="1"/>
  <c r="J8243" i="1"/>
  <c r="J8258" i="1"/>
  <c r="Q878" i="1"/>
  <c r="Q819" i="1"/>
  <c r="Q808" i="1" l="1"/>
  <c r="Q807" i="1" s="1"/>
  <c r="Q818" i="1"/>
  <c r="J8238" i="1"/>
  <c r="J8242" i="1"/>
  <c r="Q1086" i="1"/>
  <c r="Q1050" i="1" s="1"/>
  <c r="Q1012" i="1" s="1"/>
  <c r="Q997" i="1" s="1"/>
  <c r="Q978" i="1" s="1"/>
  <c r="Q949" i="1" s="1"/>
  <c r="Q900" i="1" s="1"/>
  <c r="Q875" i="1" s="1"/>
  <c r="Q1094" i="1"/>
  <c r="Q762" i="1"/>
  <c r="Q739" i="1" l="1"/>
  <c r="Q761" i="1"/>
  <c r="J8215" i="1"/>
  <c r="J8237" i="1"/>
  <c r="Q695" i="1"/>
  <c r="Q629" i="1" l="1"/>
  <c r="Q606" i="1" s="1"/>
  <c r="Q694" i="1"/>
  <c r="J7427" i="1"/>
  <c r="J8214" i="1"/>
  <c r="Q643" i="1"/>
  <c r="Q642" i="1" s="1"/>
  <c r="Q738" i="1"/>
  <c r="Q421" i="1"/>
  <c r="Q458" i="1"/>
  <c r="Q411" i="1" s="1"/>
  <c r="Q420" i="1" l="1"/>
  <c r="J7408" i="1"/>
  <c r="J7426" i="1"/>
  <c r="Q483" i="1"/>
  <c r="Q605" i="1"/>
  <c r="Q407" i="1"/>
  <c r="Q398" i="1" s="1"/>
  <c r="Q378" i="1" s="1"/>
  <c r="Q271" i="1" s="1"/>
  <c r="Q258" i="1" l="1"/>
  <c r="Q257" i="1" s="1"/>
  <c r="Q270" i="1"/>
  <c r="Q478" i="1"/>
  <c r="Q477" i="1" s="1"/>
  <c r="Q482" i="1"/>
  <c r="J7404" i="1"/>
  <c r="J7372" i="1" s="1"/>
  <c r="J7407" i="1"/>
  <c r="Q203" i="1"/>
  <c r="Q202" i="1" s="1"/>
  <c r="Q217" i="1"/>
  <c r="Q216" i="1" s="1"/>
  <c r="J7331" i="1" l="1"/>
  <c r="J7371" i="1"/>
  <c r="Q192" i="1"/>
  <c r="Q188" i="1" l="1"/>
  <c r="Q185" i="1" s="1"/>
  <c r="Q180" i="1" s="1"/>
  <c r="Q177" i="1" s="1"/>
  <c r="Q174" i="1" s="1"/>
  <c r="Q171" i="1" s="1"/>
  <c r="Q168" i="1" s="1"/>
  <c r="Q165" i="1" s="1"/>
  <c r="Q162" i="1" s="1"/>
  <c r="Q159" i="1" s="1"/>
  <c r="Q156" i="1" s="1"/>
  <c r="Q153" i="1" s="1"/>
  <c r="Q150" i="1" s="1"/>
  <c r="Q147" i="1" s="1"/>
  <c r="Q144" i="1" s="1"/>
  <c r="Q141" i="1" s="1"/>
  <c r="Q138" i="1" s="1"/>
  <c r="Q135" i="1" s="1"/>
  <c r="Q132" i="1" s="1"/>
  <c r="Q129" i="1" s="1"/>
  <c r="Q126" i="1" s="1"/>
  <c r="Q191" i="1"/>
  <c r="J7311" i="1"/>
  <c r="J7330" i="1"/>
  <c r="Q119" i="1"/>
  <c r="Q123" i="1"/>
  <c r="J7296" i="1" l="1"/>
  <c r="J7310" i="1"/>
  <c r="Q116" i="1"/>
  <c r="Q113" i="1" s="1"/>
  <c r="Q110" i="1" s="1"/>
  <c r="Q98" i="1" l="1"/>
  <c r="Q89" i="1" s="1"/>
  <c r="Q80" i="1" s="1"/>
  <c r="Q69" i="1" s="1"/>
  <c r="Q60" i="1" s="1"/>
  <c r="Q51" i="1" s="1"/>
  <c r="Q109" i="1"/>
  <c r="Q7427" i="1" s="1"/>
  <c r="J7282" i="1"/>
  <c r="J7295" i="1"/>
  <c r="Q40" i="1"/>
  <c r="Q7408" i="1" l="1"/>
  <c r="Q7426" i="1"/>
  <c r="Q10" i="1"/>
  <c r="Q8384" i="1" s="1"/>
  <c r="J7239" i="1"/>
  <c r="J7281" i="1"/>
  <c r="J7235" i="1" l="1"/>
  <c r="J7204" i="1" s="1"/>
  <c r="J7238" i="1"/>
  <c r="Q7404" i="1"/>
  <c r="Q7372" i="1" s="1"/>
  <c r="Q7407" i="1"/>
  <c r="Q7331" i="1" l="1"/>
  <c r="Q7371" i="1"/>
  <c r="J7200" i="1"/>
  <c r="J7169" i="1" s="1"/>
  <c r="J7203" i="1"/>
  <c r="J7153" i="1" l="1"/>
  <c r="J7119" i="1" s="1"/>
  <c r="J7102" i="1" s="1"/>
  <c r="J7081" i="1" s="1"/>
  <c r="J7168" i="1"/>
  <c r="Q7311" i="1"/>
  <c r="Q7330" i="1"/>
  <c r="Q7296" i="1" l="1"/>
  <c r="Q7310" i="1"/>
  <c r="J7034" i="1"/>
  <c r="J6984" i="1" s="1"/>
  <c r="J7080" i="1"/>
  <c r="J6940" i="1" l="1"/>
  <c r="J6983" i="1"/>
  <c r="Q7282" i="1"/>
  <c r="Q7295" i="1"/>
  <c r="Q7239" i="1" l="1"/>
  <c r="Q7281" i="1"/>
  <c r="J6873" i="1"/>
  <c r="J6848" i="1" s="1"/>
  <c r="J6706" i="1" s="1"/>
  <c r="J6621" i="1" s="1"/>
  <c r="J6939" i="1"/>
  <c r="J6600" i="1" l="1"/>
  <c r="J6620" i="1"/>
  <c r="Q7235" i="1"/>
  <c r="Q7204" i="1" s="1"/>
  <c r="Q7238" i="1"/>
  <c r="Q7200" i="1" l="1"/>
  <c r="Q7169" i="1" s="1"/>
  <c r="Q7203" i="1"/>
  <c r="J6584" i="1"/>
  <c r="J6569" i="1" s="1"/>
  <c r="J6555" i="1" s="1"/>
  <c r="J6541" i="1" s="1"/>
  <c r="J6527" i="1" s="1"/>
  <c r="J6513" i="1" s="1"/>
  <c r="J6472" i="1" s="1"/>
  <c r="J6445" i="1" s="1"/>
  <c r="J6372" i="1" s="1"/>
  <c r="J6220" i="1" s="1"/>
  <c r="J6206" i="1" s="1"/>
  <c r="J6191" i="1" s="1"/>
  <c r="J6170" i="1" s="1"/>
  <c r="J6599" i="1"/>
  <c r="J6095" i="1" l="1"/>
  <c r="J6035" i="1" s="1"/>
  <c r="J6169" i="1"/>
  <c r="Q7153" i="1"/>
  <c r="Q7119" i="1" s="1"/>
  <c r="Q7102" i="1" s="1"/>
  <c r="Q7081" i="1" s="1"/>
  <c r="Q7168" i="1"/>
  <c r="Q7034" i="1" l="1"/>
  <c r="Q6984" i="1" s="1"/>
  <c r="Q7080" i="1"/>
  <c r="J5851" i="1"/>
  <c r="J5837" i="1" s="1"/>
  <c r="J6034" i="1"/>
  <c r="J5810" i="1" l="1"/>
  <c r="J5765" i="1" s="1"/>
  <c r="J5712" i="1" s="1"/>
  <c r="J5836" i="1"/>
  <c r="Q6940" i="1"/>
  <c r="Q6983" i="1"/>
  <c r="Q6873" i="1" l="1"/>
  <c r="Q6848" i="1" s="1"/>
  <c r="Q6706" i="1" s="1"/>
  <c r="Q6621" i="1" s="1"/>
  <c r="Q6939" i="1"/>
  <c r="J5637" i="1"/>
  <c r="J5624" i="1" s="1"/>
  <c r="J5540" i="1" s="1"/>
  <c r="J5711" i="1"/>
  <c r="J5530" i="1" l="1"/>
  <c r="J5539" i="1"/>
  <c r="Q6600" i="1"/>
  <c r="Q6620" i="1"/>
  <c r="Q6584" i="1" l="1"/>
  <c r="Q6569" i="1" s="1"/>
  <c r="Q6555" i="1" s="1"/>
  <c r="Q6541" i="1" s="1"/>
  <c r="Q6527" i="1" s="1"/>
  <c r="Q6513" i="1" s="1"/>
  <c r="Q6472" i="1" s="1"/>
  <c r="Q6445" i="1" s="1"/>
  <c r="Q6372" i="1" s="1"/>
  <c r="Q6220" i="1" s="1"/>
  <c r="Q6206" i="1" s="1"/>
  <c r="Q6191" i="1" s="1"/>
  <c r="Q6170" i="1" s="1"/>
  <c r="Q6599" i="1"/>
  <c r="J5508" i="1"/>
  <c r="J5529" i="1"/>
  <c r="J5490" i="1" l="1"/>
  <c r="J5487" i="1" s="1"/>
  <c r="J5472" i="1" s="1"/>
  <c r="J5451" i="1" s="1"/>
  <c r="J5405" i="1" s="1"/>
  <c r="J5399" i="1" s="1"/>
  <c r="J5378" i="1" s="1"/>
  <c r="J5507" i="1"/>
  <c r="Q6095" i="1"/>
  <c r="Q6035" i="1" s="1"/>
  <c r="Q6169" i="1"/>
  <c r="Q5851" i="1" l="1"/>
  <c r="Q5837" i="1" s="1"/>
  <c r="Q6034" i="1"/>
  <c r="J5324" i="1"/>
  <c r="J5377" i="1"/>
  <c r="J5313" i="1" l="1"/>
  <c r="J5323" i="1"/>
  <c r="Q5810" i="1"/>
  <c r="Q5765" i="1" s="1"/>
  <c r="Q5712" i="1" s="1"/>
  <c r="Q5836" i="1"/>
  <c r="Q5637" i="1" l="1"/>
  <c r="Q5624" i="1" s="1"/>
  <c r="Q5540" i="1" s="1"/>
  <c r="Q5711" i="1"/>
  <c r="J5222" i="1"/>
  <c r="J5312" i="1"/>
  <c r="J5205" i="1" l="1"/>
  <c r="J5221" i="1"/>
  <c r="Q5530" i="1"/>
  <c r="Q5539" i="1"/>
  <c r="Q5508" i="1" l="1"/>
  <c r="Q5529" i="1"/>
  <c r="J5191" i="1"/>
  <c r="J5181" i="1" s="1"/>
  <c r="J5089" i="1" s="1"/>
  <c r="J5204" i="1"/>
  <c r="J5077" i="1" l="1"/>
  <c r="J5070" i="1" s="1"/>
  <c r="J5052" i="1" s="1"/>
  <c r="J5088" i="1"/>
  <c r="Q5490" i="1"/>
  <c r="Q5487" i="1" s="1"/>
  <c r="Q5472" i="1" s="1"/>
  <c r="Q5451" i="1" s="1"/>
  <c r="Q5405" i="1" s="1"/>
  <c r="Q5399" i="1" s="1"/>
  <c r="Q5378" i="1" s="1"/>
  <c r="Q5507" i="1"/>
  <c r="Q5324" i="1" l="1"/>
  <c r="Q5377" i="1"/>
  <c r="J5026" i="1"/>
  <c r="J5051" i="1"/>
  <c r="J4993" i="1" l="1"/>
  <c r="J5025" i="1"/>
  <c r="Q5313" i="1"/>
  <c r="Q5323" i="1"/>
  <c r="Q5222" i="1" l="1"/>
  <c r="Q5312" i="1"/>
  <c r="J4981" i="1"/>
  <c r="J4992" i="1"/>
  <c r="J4969" i="1" l="1"/>
  <c r="J4941" i="1" s="1"/>
  <c r="J4932" i="1" s="1"/>
  <c r="J4906" i="1" s="1"/>
  <c r="J4980" i="1"/>
  <c r="Q5205" i="1"/>
  <c r="Q5221" i="1"/>
  <c r="Q5191" i="1" l="1"/>
  <c r="Q5181" i="1" s="1"/>
  <c r="Q5089" i="1" s="1"/>
  <c r="Q5204" i="1"/>
  <c r="J4893" i="1"/>
  <c r="J4879" i="1" s="1"/>
  <c r="J4870" i="1" s="1"/>
  <c r="J4863" i="1" s="1"/>
  <c r="J4857" i="1" s="1"/>
  <c r="J4809" i="1" s="1"/>
  <c r="J4905" i="1"/>
  <c r="J4737" i="1" l="1"/>
  <c r="J4808" i="1"/>
  <c r="Q5077" i="1"/>
  <c r="Q5070" i="1" s="1"/>
  <c r="Q5052" i="1" s="1"/>
  <c r="Q5088" i="1"/>
  <c r="Q5026" i="1" l="1"/>
  <c r="Q5051" i="1"/>
  <c r="J4723" i="1"/>
  <c r="J4736" i="1"/>
  <c r="J4718" i="1" l="1"/>
  <c r="J4722" i="1"/>
  <c r="Q4993" i="1"/>
  <c r="Q5025" i="1"/>
  <c r="Q4981" i="1" l="1"/>
  <c r="Q4992" i="1"/>
  <c r="J4708" i="1"/>
  <c r="J4717" i="1"/>
  <c r="J4675" i="1" l="1"/>
  <c r="J4707" i="1"/>
  <c r="Q4969" i="1"/>
  <c r="Q4941" i="1" s="1"/>
  <c r="Q4932" i="1" s="1"/>
  <c r="Q4906" i="1" s="1"/>
  <c r="Q4980" i="1"/>
  <c r="Q4893" i="1" l="1"/>
  <c r="Q4879" i="1" s="1"/>
  <c r="Q4870" i="1" s="1"/>
  <c r="Q4863" i="1" s="1"/>
  <c r="Q4857" i="1" s="1"/>
  <c r="Q4809" i="1" s="1"/>
  <c r="Q4905" i="1"/>
  <c r="J4633" i="1"/>
  <c r="J4674" i="1"/>
  <c r="J4616" i="1" l="1"/>
  <c r="J4578" i="1" s="1"/>
  <c r="J4632" i="1"/>
  <c r="Q4737" i="1"/>
  <c r="Q4808" i="1"/>
  <c r="Q4723" i="1" l="1"/>
  <c r="Q4736" i="1"/>
  <c r="J4574" i="1"/>
  <c r="J4545" i="1" s="1"/>
  <c r="J4527" i="1" s="1"/>
  <c r="J4452" i="1" s="1"/>
  <c r="J4447" i="1" s="1"/>
  <c r="J4339" i="1" s="1"/>
  <c r="J4315" i="1" s="1"/>
  <c r="J4252" i="1" s="1"/>
  <c r="J4577" i="1"/>
  <c r="J4240" i="1" l="1"/>
  <c r="J4189" i="1" s="1"/>
  <c r="J4165" i="1" s="1"/>
  <c r="J4148" i="1" s="1"/>
  <c r="J4130" i="1" s="1"/>
  <c r="J4037" i="1" s="1"/>
  <c r="J4019" i="1" s="1"/>
  <c r="J4251" i="1"/>
  <c r="Q4718" i="1"/>
  <c r="Q4722" i="1"/>
  <c r="Q4708" i="1" l="1"/>
  <c r="Q4717" i="1"/>
  <c r="J4002" i="1"/>
  <c r="J4016" i="1"/>
  <c r="J3971" i="1" l="1"/>
  <c r="J3917" i="1" s="1"/>
  <c r="J4001" i="1"/>
  <c r="Q4675" i="1"/>
  <c r="Q4707" i="1"/>
  <c r="Q4633" i="1" l="1"/>
  <c r="Q4674" i="1"/>
  <c r="J3892" i="1"/>
  <c r="J3834" i="1" s="1"/>
  <c r="J3811" i="1" s="1"/>
  <c r="J3779" i="1" s="1"/>
  <c r="J3769" i="1" s="1"/>
  <c r="J3753" i="1" s="1"/>
  <c r="J3746" i="1" s="1"/>
  <c r="J3724" i="1" s="1"/>
  <c r="J3712" i="1" s="1"/>
  <c r="J3661" i="1" s="1"/>
  <c r="J3916" i="1"/>
  <c r="J3619" i="1" l="1"/>
  <c r="J3660" i="1"/>
  <c r="Q4616" i="1"/>
  <c r="Q4578" i="1" s="1"/>
  <c r="Q4632" i="1"/>
  <c r="Q4574" i="1" l="1"/>
  <c r="Q4545" i="1" s="1"/>
  <c r="Q4527" i="1" s="1"/>
  <c r="Q4452" i="1" s="1"/>
  <c r="Q4447" i="1" s="1"/>
  <c r="Q4339" i="1" s="1"/>
  <c r="Q4315" i="1" s="1"/>
  <c r="Q4252" i="1" s="1"/>
  <c r="Q4577" i="1"/>
  <c r="J3605" i="1"/>
  <c r="J3589" i="1" s="1"/>
  <c r="J3618" i="1"/>
  <c r="J3476" i="1" l="1"/>
  <c r="J3588" i="1"/>
  <c r="Q4240" i="1"/>
  <c r="Q4189" i="1" s="1"/>
  <c r="Q4165" i="1" s="1"/>
  <c r="Q4148" i="1" s="1"/>
  <c r="Q4130" i="1" s="1"/>
  <c r="Q4037" i="1" s="1"/>
  <c r="Q4019" i="1" s="1"/>
  <c r="Q4251" i="1"/>
  <c r="Q4002" i="1" l="1"/>
  <c r="Q4016" i="1"/>
  <c r="J3468" i="1"/>
  <c r="J3434" i="1" s="1"/>
  <c r="J3425" i="1" s="1"/>
  <c r="J3375" i="1" s="1"/>
  <c r="J3475" i="1"/>
  <c r="J3365" i="1" l="1"/>
  <c r="J3346" i="1" s="1"/>
  <c r="J3330" i="1" s="1"/>
  <c r="J3316" i="1" s="1"/>
  <c r="J3233" i="1" s="1"/>
  <c r="J3374" i="1"/>
  <c r="Q3971" i="1"/>
  <c r="Q3917" i="1" s="1"/>
  <c r="Q4001" i="1"/>
  <c r="Q3892" i="1" l="1"/>
  <c r="Q3834" i="1" s="1"/>
  <c r="Q3811" i="1" s="1"/>
  <c r="Q3779" i="1" s="1"/>
  <c r="Q3769" i="1" s="1"/>
  <c r="Q3753" i="1" s="1"/>
  <c r="Q3746" i="1" s="1"/>
  <c r="Q3724" i="1" s="1"/>
  <c r="Q3712" i="1" s="1"/>
  <c r="Q3661" i="1" s="1"/>
  <c r="Q3916" i="1"/>
  <c r="J3227" i="1"/>
  <c r="J3232" i="1"/>
  <c r="J3223" i="1" l="1"/>
  <c r="J3207" i="1" s="1"/>
  <c r="J3226" i="1"/>
  <c r="Q3619" i="1"/>
  <c r="Q3660" i="1"/>
  <c r="Q3605" i="1" l="1"/>
  <c r="Q3589" i="1" s="1"/>
  <c r="Q3618" i="1"/>
  <c r="J3203" i="1"/>
  <c r="J3206" i="1"/>
  <c r="J3148" i="1" l="1"/>
  <c r="J3118" i="1" s="1"/>
  <c r="J3202" i="1"/>
  <c r="Q3476" i="1"/>
  <c r="Q3588" i="1"/>
  <c r="Q3468" i="1" l="1"/>
  <c r="Q3434" i="1" s="1"/>
  <c r="Q3425" i="1" s="1"/>
  <c r="Q3375" i="1" s="1"/>
  <c r="Q3475" i="1"/>
  <c r="J3073" i="1"/>
  <c r="J3117" i="1"/>
  <c r="J3062" i="1" l="1"/>
  <c r="J3072" i="1"/>
  <c r="Q3365" i="1"/>
  <c r="Q3346" i="1" s="1"/>
  <c r="Q3330" i="1" s="1"/>
  <c r="Q3316" i="1" s="1"/>
  <c r="Q3233" i="1" s="1"/>
  <c r="Q3374" i="1"/>
  <c r="Q3227" i="1" l="1"/>
  <c r="Q3232" i="1"/>
  <c r="J3024" i="1"/>
  <c r="J3061" i="1"/>
  <c r="J3005" i="1" l="1"/>
  <c r="J2996" i="1" s="1"/>
  <c r="J2987" i="1" s="1"/>
  <c r="J2977" i="1" s="1"/>
  <c r="J2960" i="1" s="1"/>
  <c r="J2912" i="1" s="1"/>
  <c r="J3023" i="1"/>
  <c r="Q3223" i="1"/>
  <c r="Q3207" i="1" s="1"/>
  <c r="Q3226" i="1"/>
  <c r="Q3203" i="1" l="1"/>
  <c r="Q3206" i="1"/>
  <c r="J2868" i="1"/>
  <c r="J2911" i="1"/>
  <c r="J2861" i="1" l="1"/>
  <c r="J2829" i="1" s="1"/>
  <c r="J2867" i="1"/>
  <c r="Q3148" i="1"/>
  <c r="Q3118" i="1" s="1"/>
  <c r="Q3202" i="1"/>
  <c r="Q3073" i="1" l="1"/>
  <c r="Q3117" i="1"/>
  <c r="J2788" i="1"/>
  <c r="J2828" i="1"/>
  <c r="J2767" i="1" l="1"/>
  <c r="J2761" i="1" s="1"/>
  <c r="J2787" i="1"/>
  <c r="Q3062" i="1"/>
  <c r="Q3072" i="1"/>
  <c r="Q3024" i="1" l="1"/>
  <c r="Q3061" i="1"/>
  <c r="J2750" i="1"/>
  <c r="J2760" i="1"/>
  <c r="J2704" i="1" l="1"/>
  <c r="J2749" i="1"/>
  <c r="Q3005" i="1"/>
  <c r="Q2996" i="1" s="1"/>
  <c r="Q2987" i="1" s="1"/>
  <c r="Q2977" i="1" s="1"/>
  <c r="Q2960" i="1" s="1"/>
  <c r="Q2912" i="1" s="1"/>
  <c r="Q3023" i="1"/>
  <c r="Q2868" i="1" l="1"/>
  <c r="Q2911" i="1"/>
  <c r="J2700" i="1"/>
  <c r="J2697" i="1" s="1"/>
  <c r="J2682" i="1" s="1"/>
  <c r="J2703" i="1"/>
  <c r="J2649" i="1" l="1"/>
  <c r="J2681" i="1"/>
  <c r="Q2861" i="1"/>
  <c r="Q2829" i="1" s="1"/>
  <c r="Q2867" i="1"/>
  <c r="Q2788" i="1" l="1"/>
  <c r="Q2828" i="1"/>
  <c r="J2605" i="1"/>
  <c r="J2648" i="1"/>
  <c r="J2573" i="1" l="1"/>
  <c r="J2604" i="1"/>
  <c r="Q2767" i="1"/>
  <c r="Q2761" i="1" s="1"/>
  <c r="Q2787" i="1"/>
  <c r="Q2750" i="1" l="1"/>
  <c r="Q2760" i="1"/>
  <c r="J2536" i="1"/>
  <c r="J2572" i="1"/>
  <c r="J2527" i="1" l="1"/>
  <c r="J2517" i="1" s="1"/>
  <c r="J2535" i="1"/>
  <c r="Q2704" i="1"/>
  <c r="Q2749" i="1"/>
  <c r="Q2700" i="1" l="1"/>
  <c r="Q2697" i="1" s="1"/>
  <c r="Q2682" i="1" s="1"/>
  <c r="Q2649" i="1" s="1"/>
  <c r="Q2703" i="1"/>
  <c r="J2473" i="1"/>
  <c r="J2516" i="1"/>
  <c r="Q2681" i="1" l="1"/>
  <c r="J2465" i="1"/>
  <c r="J2472" i="1"/>
  <c r="Q2605" i="1"/>
  <c r="Q2648" i="1"/>
  <c r="Q2573" i="1" l="1"/>
  <c r="Q2604" i="1"/>
  <c r="J2415" i="1"/>
  <c r="J2399" i="1" s="1"/>
  <c r="J2464" i="1"/>
  <c r="J2381" i="1" l="1"/>
  <c r="J2398" i="1"/>
  <c r="Q2536" i="1"/>
  <c r="Q2572" i="1"/>
  <c r="Q2527" i="1" l="1"/>
  <c r="Q2517" i="1" s="1"/>
  <c r="Q2535" i="1"/>
  <c r="J2368" i="1"/>
  <c r="J2356" i="1" s="1"/>
  <c r="J2281" i="1" s="1"/>
  <c r="J2380" i="1"/>
  <c r="J2252" i="1" l="1"/>
  <c r="J2280" i="1"/>
  <c r="Q2473" i="1"/>
  <c r="Q2516" i="1"/>
  <c r="Q2465" i="1" l="1"/>
  <c r="Q2472" i="1"/>
  <c r="J2247" i="1"/>
  <c r="J2233" i="1" s="1"/>
  <c r="J2251" i="1"/>
  <c r="J2205" i="1" l="1"/>
  <c r="J2177" i="1" s="1"/>
  <c r="J2232" i="1"/>
  <c r="Q2415" i="1"/>
  <c r="Q2399" i="1" s="1"/>
  <c r="Q2464" i="1"/>
  <c r="Q2381" i="1" l="1"/>
  <c r="Q2398" i="1"/>
  <c r="J2111" i="1"/>
  <c r="J2176" i="1"/>
  <c r="J1945" i="1" l="1"/>
  <c r="J2110" i="1"/>
  <c r="Q2368" i="1"/>
  <c r="Q2356" i="1" s="1"/>
  <c r="Q2281" i="1" s="1"/>
  <c r="Q2380" i="1"/>
  <c r="Q2252" i="1" l="1"/>
  <c r="Q2280" i="1"/>
  <c r="J1934" i="1"/>
  <c r="J1944" i="1"/>
  <c r="J1908" i="1" l="1"/>
  <c r="J1858" i="1" s="1"/>
  <c r="J1933" i="1"/>
  <c r="Q2247" i="1"/>
  <c r="Q2233" i="1" s="1"/>
  <c r="Q2251" i="1"/>
  <c r="Q2205" i="1" l="1"/>
  <c r="Q2177" i="1" s="1"/>
  <c r="Q2232" i="1"/>
  <c r="J1848" i="1"/>
  <c r="J1833" i="1" s="1"/>
  <c r="J1822" i="1" s="1"/>
  <c r="J1810" i="1" s="1"/>
  <c r="J1750" i="1" s="1"/>
  <c r="J1702" i="1" s="1"/>
  <c r="J1688" i="1" s="1"/>
  <c r="J1857" i="1"/>
  <c r="J1669" i="1" l="1"/>
  <c r="J1687" i="1"/>
  <c r="Q2111" i="1"/>
  <c r="Q2176" i="1"/>
  <c r="Q1945" i="1" l="1"/>
  <c r="Q2110" i="1"/>
  <c r="J1627" i="1"/>
  <c r="J1668" i="1"/>
  <c r="J1615" i="1" l="1"/>
  <c r="J1626" i="1"/>
  <c r="Q1934" i="1"/>
  <c r="Q1944" i="1"/>
  <c r="Q1908" i="1" l="1"/>
  <c r="Q1858" i="1" s="1"/>
  <c r="Q1933" i="1"/>
  <c r="J1602" i="1"/>
  <c r="J1591" i="1" s="1"/>
  <c r="J1614" i="1"/>
  <c r="J1546" i="1" l="1"/>
  <c r="J1590" i="1"/>
  <c r="Q1848" i="1"/>
  <c r="Q1833" i="1" s="1"/>
  <c r="Q1822" i="1" s="1"/>
  <c r="Q1810" i="1" s="1"/>
  <c r="Q1750" i="1" s="1"/>
  <c r="Q1702" i="1" s="1"/>
  <c r="Q1688" i="1" s="1"/>
  <c r="Q1857" i="1"/>
  <c r="Q1669" i="1" l="1"/>
  <c r="Q1687" i="1"/>
  <c r="J1529" i="1"/>
  <c r="J1504" i="1" s="1"/>
  <c r="J1545" i="1"/>
  <c r="J1429" i="1" l="1"/>
  <c r="J1375" i="1" s="1"/>
  <c r="J1503" i="1"/>
  <c r="Q1627" i="1"/>
  <c r="Q1668" i="1"/>
  <c r="Q1615" i="1" l="1"/>
  <c r="Q1626" i="1"/>
  <c r="J1366" i="1"/>
  <c r="J1374" i="1"/>
  <c r="J1328" i="1" l="1"/>
  <c r="J1365" i="1"/>
  <c r="Q1602" i="1"/>
  <c r="Q1591" i="1" s="1"/>
  <c r="Q1614" i="1"/>
  <c r="Q1546" i="1" l="1"/>
  <c r="Q1590" i="1"/>
  <c r="J1320" i="1"/>
  <c r="J1311" i="1" s="1"/>
  <c r="J1306" i="1" s="1"/>
  <c r="J1297" i="1" s="1"/>
  <c r="J1277" i="1" s="1"/>
  <c r="J1217" i="1" s="1"/>
  <c r="J1153" i="1" s="1"/>
  <c r="J1327" i="1"/>
  <c r="J8386" i="1" l="1"/>
  <c r="Q1529" i="1"/>
  <c r="Q1504" i="1" s="1"/>
  <c r="Q1545" i="1"/>
  <c r="Q1429" i="1" l="1"/>
  <c r="Q1375" i="1" s="1"/>
  <c r="Q1503" i="1"/>
  <c r="Q1366" i="1" l="1"/>
  <c r="Q1374" i="1"/>
  <c r="Q1328" i="1" l="1"/>
  <c r="Q1365" i="1"/>
  <c r="Q1320" i="1" l="1"/>
  <c r="Q1311" i="1" s="1"/>
  <c r="Q1306" i="1" s="1"/>
  <c r="Q1297" i="1" s="1"/>
  <c r="Q1277" i="1" s="1"/>
  <c r="Q1217" i="1" s="1"/>
  <c r="Q1168" i="1" s="1"/>
  <c r="Q1153" i="1" s="1"/>
  <c r="Q1327" i="1"/>
  <c r="Q8386" i="1" l="1"/>
  <c r="Q8387" i="1" l="1"/>
  <c r="Q8388" i="1" s="1"/>
</calcChain>
</file>

<file path=xl/sharedStrings.xml><?xml version="1.0" encoding="utf-8"?>
<sst xmlns="http://schemas.openxmlformats.org/spreadsheetml/2006/main" count="105639" uniqueCount="17311">
  <si>
    <t>№пп</t>
  </si>
  <si>
    <t>Обоснование</t>
  </si>
  <si>
    <t>Наименование конструктивных решений (элементов), комплексов (видов) работ</t>
  </si>
  <si>
    <t>Единица измерения</t>
  </si>
  <si>
    <t>Количество (объем работ)</t>
  </si>
  <si>
    <t xml:space="preserve">Цена </t>
  </si>
  <si>
    <t>Номер сметы</t>
  </si>
  <si>
    <t>Позиция сметного расчета</t>
  </si>
  <si>
    <t>На единицу измерения</t>
  </si>
  <si>
    <t>Всего</t>
  </si>
  <si>
    <t>Номер</t>
  </si>
  <si>
    <t>Раздел 1. ЛС 01-01-01 Демонтажные  работы</t>
  </si>
  <si>
    <t>1</t>
  </si>
  <si>
    <t>ЛС 01-01-01 Поз.: 1-23</t>
  </si>
  <si>
    <t>Демонтажные  работы -  Промышленное здание №1,2, Административно-бытовой корпус №3, пристройка к административно-бытовому корпусу№4,5 правая и левая</t>
  </si>
  <si>
    <t>0</t>
  </si>
  <si>
    <t>077/47- ПОД том 6 табл.1</t>
  </si>
  <si>
    <t>1.1</t>
  </si>
  <si>
    <t>01-01-01</t>
  </si>
  <si>
    <t>ТЕР46-06-001-05</t>
  </si>
  <si>
    <t>Разборка надземной части без сохранения годных материалов: кирпичных зданий 1, 2-этажных</t>
  </si>
  <si>
    <t>10 м3</t>
  </si>
  <si>
    <t>1725,4</t>
  </si>
  <si>
    <t>1.2</t>
  </si>
  <si>
    <t>2</t>
  </si>
  <si>
    <t>ТССЦпг-01-01-01-045</t>
  </si>
  <si>
    <t>Погрузо-разгрузочные работы при автомобильных перевозках: Погрузка прочих материалов, деталей (с использованием погрузчика)</t>
  </si>
  <si>
    <t>1 т груза</t>
  </si>
  <si>
    <t>751,7</t>
  </si>
  <si>
    <t>1.3</t>
  </si>
  <si>
    <t>3</t>
  </si>
  <si>
    <t>ТССЦпг-03-21-01-138</t>
  </si>
  <si>
    <t>Перевозка грузов автомобилями-самосвалами грузоподъемностью 10 т работающих вне карьера на расстояние: I класс груза до 138 км</t>
  </si>
  <si>
    <t>1.4</t>
  </si>
  <si>
    <t>4</t>
  </si>
  <si>
    <t>ТЕР01-01-013-27</t>
  </si>
  <si>
    <t>Разработка грунта с погрузкой в автомобили-самосвалы экскаваторами импортного производства с ковшом вместимостью 0,65 (0,5-1) м3, группа грунтов 3 -Для обратной засыпки фундамента</t>
  </si>
  <si>
    <t>1000 м3</t>
  </si>
  <si>
    <t>0,30068</t>
  </si>
  <si>
    <t>1.5</t>
  </si>
  <si>
    <t>5</t>
  </si>
  <si>
    <t>511,02</t>
  </si>
  <si>
    <t>1.6</t>
  </si>
  <si>
    <t>6</t>
  </si>
  <si>
    <t>ТЕР01-01-033-01</t>
  </si>
  <si>
    <t>Засыпка котлована с перемещением грунта до 5 м бульдозерами мощностью: 59 кВт (80 л.с.), группа грунтов 1 - суглинком</t>
  </si>
  <si>
    <t>0,3006</t>
  </si>
  <si>
    <t>1.7</t>
  </si>
  <si>
    <t>7</t>
  </si>
  <si>
    <t>ТЕР01-02-005-01</t>
  </si>
  <si>
    <t>Уплотнение грунта пневматическими трамбовками, группа грунтов: 1-2</t>
  </si>
  <si>
    <t>100 м3</t>
  </si>
  <si>
    <t>3,006</t>
  </si>
  <si>
    <t>1  этаж. (077/47 ПОД4 лист 4)</t>
  </si>
  <si>
    <t>1.8</t>
  </si>
  <si>
    <t>8</t>
  </si>
  <si>
    <t>128,55</t>
  </si>
  <si>
    <t>1.9</t>
  </si>
  <si>
    <t>9</t>
  </si>
  <si>
    <t>1.10</t>
  </si>
  <si>
    <t>10</t>
  </si>
  <si>
    <t>ТССЦпг-01-01-01-043</t>
  </si>
  <si>
    <t>Погрузо-разгрузочные работы при автомобильных перевозках: Погрузка мусора строительного с погрузкой экскаваторами емкостью ковша до 0,5 м3</t>
  </si>
  <si>
    <t>997,399</t>
  </si>
  <si>
    <t>1.11</t>
  </si>
  <si>
    <t>11</t>
  </si>
  <si>
    <t>997,4</t>
  </si>
  <si>
    <t>на  отм. 2 этаж  (077/47 ПОД4 лист 5)</t>
  </si>
  <si>
    <t>12</t>
  </si>
  <si>
    <t>0,42</t>
  </si>
  <si>
    <t>13</t>
  </si>
  <si>
    <t>100 шт</t>
  </si>
  <si>
    <t>0,08</t>
  </si>
  <si>
    <t>14</t>
  </si>
  <si>
    <t>0,132</t>
  </si>
  <si>
    <t>15</t>
  </si>
  <si>
    <t>ТЕР07-05-007-10</t>
  </si>
  <si>
    <t>0,25</t>
  </si>
  <si>
    <t>1.12</t>
  </si>
  <si>
    <t>173,7</t>
  </si>
  <si>
    <t>1.13</t>
  </si>
  <si>
    <t>м3</t>
  </si>
  <si>
    <t>1.14</t>
  </si>
  <si>
    <t>927,26</t>
  </si>
  <si>
    <t>1.15</t>
  </si>
  <si>
    <t>927,2</t>
  </si>
  <si>
    <t>на отм. +7,200 ДЕМОНТАЖ (077/47 ПОД4 лист 6)</t>
  </si>
  <si>
    <t>16</t>
  </si>
  <si>
    <t>0,13</t>
  </si>
  <si>
    <t>17</t>
  </si>
  <si>
    <t>18</t>
  </si>
  <si>
    <t>19</t>
  </si>
  <si>
    <t>0,02</t>
  </si>
  <si>
    <t>1.16</t>
  </si>
  <si>
    <t>321,775</t>
  </si>
  <si>
    <t>1.17</t>
  </si>
  <si>
    <t>1.18</t>
  </si>
  <si>
    <t>89,118</t>
  </si>
  <si>
    <t>1.19</t>
  </si>
  <si>
    <t>89,1</t>
  </si>
  <si>
    <t>Кровля   АБК (077/47 ПОД4 лист 7)</t>
  </si>
  <si>
    <t>20</t>
  </si>
  <si>
    <t>0,77</t>
  </si>
  <si>
    <t>1.20</t>
  </si>
  <si>
    <t>656,25</t>
  </si>
  <si>
    <t>1.21</t>
  </si>
  <si>
    <t>21</t>
  </si>
  <si>
    <t>22</t>
  </si>
  <si>
    <t>23</t>
  </si>
  <si>
    <t>24</t>
  </si>
  <si>
    <t>100 м2</t>
  </si>
  <si>
    <t>1.22</t>
  </si>
  <si>
    <t>756,275</t>
  </si>
  <si>
    <t>1.23</t>
  </si>
  <si>
    <t>756,2</t>
  </si>
  <si>
    <t>ЛС 01-01-01 Поз.: 24-33</t>
  </si>
  <si>
    <t>Прямоугольный  резервуар (077/47 ПОД4 лист 11,12)</t>
  </si>
  <si>
    <t>2.1</t>
  </si>
  <si>
    <t>ТЕРр51-5-1</t>
  </si>
  <si>
    <t>Механизированная разработка грунта в стеснённых условиях: экскаваторами- вдоль фундамента</t>
  </si>
  <si>
    <t>11,44</t>
  </si>
  <si>
    <t>2.2</t>
  </si>
  <si>
    <t>25</t>
  </si>
  <si>
    <t>1138,4</t>
  </si>
  <si>
    <t>27</t>
  </si>
  <si>
    <t>2.3</t>
  </si>
  <si>
    <t>26</t>
  </si>
  <si>
    <t>1863,875</t>
  </si>
  <si>
    <t>2.4</t>
  </si>
  <si>
    <t>28</t>
  </si>
  <si>
    <t>2.5</t>
  </si>
  <si>
    <t>6558,575</t>
  </si>
  <si>
    <t>2.6</t>
  </si>
  <si>
    <t>29</t>
  </si>
  <si>
    <t>6558,5</t>
  </si>
  <si>
    <t>2.7</t>
  </si>
  <si>
    <t>30</t>
  </si>
  <si>
    <t>ТЕР01-01-013-09</t>
  </si>
  <si>
    <t>Разработка грунта с погрузкой на автомобили-самосвалы экскаваторами с ковшом вместимостью: 0,65 (0,5-1) м3, группа грунтов 3-Для обратной засыпки фундамента</t>
  </si>
  <si>
    <t>2,575</t>
  </si>
  <si>
    <t>2.8</t>
  </si>
  <si>
    <t>31</t>
  </si>
  <si>
    <t>4377,5</t>
  </si>
  <si>
    <t>2.9</t>
  </si>
  <si>
    <t>32</t>
  </si>
  <si>
    <t>2.10</t>
  </si>
  <si>
    <t>33</t>
  </si>
  <si>
    <t>25,75</t>
  </si>
  <si>
    <t>ЛС 01-01-01 Поз.: 34-41</t>
  </si>
  <si>
    <t>Круглый резервуар-  2 шт. (077/47 ПОД4 лист 15-16,18-19)</t>
  </si>
  <si>
    <t>3.1</t>
  </si>
  <si>
    <t>34</t>
  </si>
  <si>
    <t>0,942</t>
  </si>
  <si>
    <t>3.2</t>
  </si>
  <si>
    <t>35</t>
  </si>
  <si>
    <t>144,8</t>
  </si>
  <si>
    <t>36</t>
  </si>
  <si>
    <t>37</t>
  </si>
  <si>
    <t>38</t>
  </si>
  <si>
    <t>3.3</t>
  </si>
  <si>
    <t>837,05</t>
  </si>
  <si>
    <t>3.4</t>
  </si>
  <si>
    <t>3.5</t>
  </si>
  <si>
    <t>0,179</t>
  </si>
  <si>
    <t>3.6</t>
  </si>
  <si>
    <t>39</t>
  </si>
  <si>
    <t>304,3</t>
  </si>
  <si>
    <t>3.7</t>
  </si>
  <si>
    <t>40</t>
  </si>
  <si>
    <t>3.8</t>
  </si>
  <si>
    <t>41</t>
  </si>
  <si>
    <t>1,79</t>
  </si>
  <si>
    <t>ЛС 01-01-01 Поз.: 42-49</t>
  </si>
  <si>
    <t>Круглый резервуар №3,  4 -  2 шт. (077/47 ПОД4 лист21,24)</t>
  </si>
  <si>
    <t>4.1</t>
  </si>
  <si>
    <t>42</t>
  </si>
  <si>
    <t>1,3188</t>
  </si>
  <si>
    <t>4.2</t>
  </si>
  <si>
    <t>43</t>
  </si>
  <si>
    <t>Разборка надземной части без сохранения годных материалов: кирпичных зданий 1, 2-этажных (табл. 1 ПОД том 6)</t>
  </si>
  <si>
    <t>244,4</t>
  </si>
  <si>
    <t>44</t>
  </si>
  <si>
    <t>45</t>
  </si>
  <si>
    <t>46</t>
  </si>
  <si>
    <t>73</t>
  </si>
  <si>
    <t>4.3</t>
  </si>
  <si>
    <t>1259,7</t>
  </si>
  <si>
    <t>4.4</t>
  </si>
  <si>
    <t>4.5</t>
  </si>
  <si>
    <t>0,31</t>
  </si>
  <si>
    <t>4.6</t>
  </si>
  <si>
    <t>47</t>
  </si>
  <si>
    <t>527</t>
  </si>
  <si>
    <t>4.7</t>
  </si>
  <si>
    <t>48</t>
  </si>
  <si>
    <t>4.8</t>
  </si>
  <si>
    <t>49</t>
  </si>
  <si>
    <t>3,1</t>
  </si>
  <si>
    <t>ЛС 01-01-01 Поз.: 50-59</t>
  </si>
  <si>
    <t>Круглый резервуар №5,  6 -  2 шт. (077/47 ПОД4 лист27,30)</t>
  </si>
  <si>
    <t>5.1</t>
  </si>
  <si>
    <t>50</t>
  </si>
  <si>
    <t>1,6328</t>
  </si>
  <si>
    <t>5.2</t>
  </si>
  <si>
    <t>51</t>
  </si>
  <si>
    <t>318</t>
  </si>
  <si>
    <t>52</t>
  </si>
  <si>
    <t>53</t>
  </si>
  <si>
    <t>54</t>
  </si>
  <si>
    <t>км</t>
  </si>
  <si>
    <t>0,004</t>
  </si>
  <si>
    <t>5.3</t>
  </si>
  <si>
    <t>ТССЦпг-01-01-01-030</t>
  </si>
  <si>
    <t>Погрузо-разгрузочные работы при автомобильных перевозках: Погрузка труб металлических с применением автомобильных кранов</t>
  </si>
  <si>
    <t>0,6408</t>
  </si>
  <si>
    <t>5.4</t>
  </si>
  <si>
    <t>5.5</t>
  </si>
  <si>
    <t>1786,45</t>
  </si>
  <si>
    <t>86</t>
  </si>
  <si>
    <t>5.6</t>
  </si>
  <si>
    <t>55</t>
  </si>
  <si>
    <t>1786,46</t>
  </si>
  <si>
    <t>5.7</t>
  </si>
  <si>
    <t>56</t>
  </si>
  <si>
    <t>0,486</t>
  </si>
  <si>
    <t>5.8</t>
  </si>
  <si>
    <t>57</t>
  </si>
  <si>
    <t>826,2</t>
  </si>
  <si>
    <t>5.9</t>
  </si>
  <si>
    <t>58</t>
  </si>
  <si>
    <t>5.10</t>
  </si>
  <si>
    <t>59</t>
  </si>
  <si>
    <t>4,86</t>
  </si>
  <si>
    <t>ЛС 01-01-01 Поз.: 60-67</t>
  </si>
  <si>
    <t>Железобетонный колодец  (077/47 ПОД4 лист 33,34)</t>
  </si>
  <si>
    <t>6.1</t>
  </si>
  <si>
    <t>60</t>
  </si>
  <si>
    <t>0,1</t>
  </si>
  <si>
    <t>6.2</t>
  </si>
  <si>
    <t>61</t>
  </si>
  <si>
    <t>2,1</t>
  </si>
  <si>
    <t>62</t>
  </si>
  <si>
    <t>2,09</t>
  </si>
  <si>
    <t>63</t>
  </si>
  <si>
    <t>6.3</t>
  </si>
  <si>
    <t>32,8</t>
  </si>
  <si>
    <t>6.4</t>
  </si>
  <si>
    <t>6.5</t>
  </si>
  <si>
    <t>64</t>
  </si>
  <si>
    <t>0,002</t>
  </si>
  <si>
    <t>6.6</t>
  </si>
  <si>
    <t>65</t>
  </si>
  <si>
    <t>3,4</t>
  </si>
  <si>
    <t>6.7</t>
  </si>
  <si>
    <t>66</t>
  </si>
  <si>
    <t>6.8</t>
  </si>
  <si>
    <t>67</t>
  </si>
  <si>
    <t>ЛС 01-01-01 Поз.: 68-75</t>
  </si>
  <si>
    <t>Трансформаторная подстанция (077/47 ПОД4 лист 37-40)</t>
  </si>
  <si>
    <t>7.1</t>
  </si>
  <si>
    <t>68</t>
  </si>
  <si>
    <t>0,56</t>
  </si>
  <si>
    <t>7.2</t>
  </si>
  <si>
    <t>69</t>
  </si>
  <si>
    <t>68,5</t>
  </si>
  <si>
    <t>70</t>
  </si>
  <si>
    <t>71</t>
  </si>
  <si>
    <t>72</t>
  </si>
  <si>
    <t>7.3</t>
  </si>
  <si>
    <t>453,8</t>
  </si>
  <si>
    <t>7.4</t>
  </si>
  <si>
    <t>7.5</t>
  </si>
  <si>
    <t>0,061</t>
  </si>
  <si>
    <t>7.6</t>
  </si>
  <si>
    <t>103,7</t>
  </si>
  <si>
    <t>7.7</t>
  </si>
  <si>
    <t>74</t>
  </si>
  <si>
    <t>7.8</t>
  </si>
  <si>
    <t>75</t>
  </si>
  <si>
    <t>0,61</t>
  </si>
  <si>
    <t>ЛС 01-01-01 Поз.: 76-85</t>
  </si>
  <si>
    <t>Сооружение №15 (077/47 ПОД4 лист41-44)</t>
  </si>
  <si>
    <t>8.1</t>
  </si>
  <si>
    <t>76</t>
  </si>
  <si>
    <t>2,784</t>
  </si>
  <si>
    <t>8.2</t>
  </si>
  <si>
    <t>77</t>
  </si>
  <si>
    <t>304</t>
  </si>
  <si>
    <t>78</t>
  </si>
  <si>
    <t>79</t>
  </si>
  <si>
    <t>0,34</t>
  </si>
  <si>
    <t>80</t>
  </si>
  <si>
    <t>0,09</t>
  </si>
  <si>
    <t>81</t>
  </si>
  <si>
    <t>0,06</t>
  </si>
  <si>
    <t>82</t>
  </si>
  <si>
    <t>0,16</t>
  </si>
  <si>
    <t>83</t>
  </si>
  <si>
    <t>8.3</t>
  </si>
  <si>
    <t>420,925</t>
  </si>
  <si>
    <t>8.4</t>
  </si>
  <si>
    <t>8.5</t>
  </si>
  <si>
    <t>331,825</t>
  </si>
  <si>
    <t>8.6</t>
  </si>
  <si>
    <t>8.7</t>
  </si>
  <si>
    <t>0,0713</t>
  </si>
  <si>
    <t>8.8</t>
  </si>
  <si>
    <t>121,21</t>
  </si>
  <si>
    <t>8.9</t>
  </si>
  <si>
    <t>84</t>
  </si>
  <si>
    <t>8.10</t>
  </si>
  <si>
    <t>85</t>
  </si>
  <si>
    <t>0,713</t>
  </si>
  <si>
    <t>Раздел 2. 01-02-01 Затраты на подготовку территории к строительству</t>
  </si>
  <si>
    <t>ЛС 01-02-01 Поз.: 1, 2</t>
  </si>
  <si>
    <t>Приемная камера</t>
  </si>
  <si>
    <t>9.1</t>
  </si>
  <si>
    <t>01-02-01</t>
  </si>
  <si>
    <t>СБЦИ5-14-11-2-1</t>
  </si>
  <si>
    <t>Разбивка трассы и осей сооружений от существующей ситуации при длине трассы до 0,5 км: категория сложности 2, полевые работы</t>
  </si>
  <si>
    <t>1 объект</t>
  </si>
  <si>
    <t>9.2</t>
  </si>
  <si>
    <t>СБЦИ5-14-11-2-2</t>
  </si>
  <si>
    <t>Разбивка трассы и осей сооружений от существующей ситуации при длине трассы до 0,5 км: категория сложности 2, камеральные работы</t>
  </si>
  <si>
    <t>ЛС 01-02-01 Поз.: 3, 4</t>
  </si>
  <si>
    <t>Здание механической предочистки</t>
  </si>
  <si>
    <t>10.1</t>
  </si>
  <si>
    <t>10.2</t>
  </si>
  <si>
    <t>ЛС 01-02-01 Поз.: 5, 6</t>
  </si>
  <si>
    <t>Распределительная камера</t>
  </si>
  <si>
    <t>11.1</t>
  </si>
  <si>
    <t>11.2</t>
  </si>
  <si>
    <t>ЛС 01-02-01 Поз.: 7, 8</t>
  </si>
  <si>
    <t>Раздел 4. Интегрированный биологический реактор и иловый резервуар</t>
  </si>
  <si>
    <t>фундамент</t>
  </si>
  <si>
    <t>12.1</t>
  </si>
  <si>
    <t>12.2</t>
  </si>
  <si>
    <t>ЛС 01-02-01 Поз.: 9, 10</t>
  </si>
  <si>
    <t>Здание третичной доочистки и обеззараживания</t>
  </si>
  <si>
    <t>13.1</t>
  </si>
  <si>
    <t>13.2</t>
  </si>
  <si>
    <t>ЛС 01-02-01 Поз.: 11, 12</t>
  </si>
  <si>
    <t>Контактный резервуар</t>
  </si>
  <si>
    <t>14.1</t>
  </si>
  <si>
    <t>14.2</t>
  </si>
  <si>
    <t>ЛС 01-02-01 Поз.: 13, 14</t>
  </si>
  <si>
    <t>Здание мехобезвоживания ила и воздуховодок</t>
  </si>
  <si>
    <t>15.1</t>
  </si>
  <si>
    <t>15.2</t>
  </si>
  <si>
    <t>ЛС 01-02-01 Поз.: 15, 16</t>
  </si>
  <si>
    <t>Крытый терминал для хранения механически обезвоженного ила</t>
  </si>
  <si>
    <t>16.1</t>
  </si>
  <si>
    <t>16.2</t>
  </si>
  <si>
    <t>ЛС 01-02-01 Поз.: 17, 18</t>
  </si>
  <si>
    <t>Резервуар запаса технической воды</t>
  </si>
  <si>
    <t>17.1</t>
  </si>
  <si>
    <t>17.2</t>
  </si>
  <si>
    <t>ЛС 01-02-01 Поз.: 19, 20</t>
  </si>
  <si>
    <t>Насосная станция технической  воды</t>
  </si>
  <si>
    <t>18.1</t>
  </si>
  <si>
    <t>18.2</t>
  </si>
  <si>
    <t>ЛС 01-02-01 Поз.: 21, 22</t>
  </si>
  <si>
    <t>Ливневые очистные сооружения</t>
  </si>
  <si>
    <t>19.1</t>
  </si>
  <si>
    <t>19.2</t>
  </si>
  <si>
    <t>ЛС 01-02-01 Поз.: 23, 24</t>
  </si>
  <si>
    <t>Корпус доочистки (ультрафиолетовое облучение)</t>
  </si>
  <si>
    <t>20.1</t>
  </si>
  <si>
    <t>20.2</t>
  </si>
  <si>
    <t>ЛС 01-02-01 Поз.: 25, 26</t>
  </si>
  <si>
    <t>Сливная станция привозных стоков</t>
  </si>
  <si>
    <t>21.1</t>
  </si>
  <si>
    <t>21.2</t>
  </si>
  <si>
    <t>ЛС 01-02-01 Поз.: 27, 28</t>
  </si>
  <si>
    <t>Локальная КНС</t>
  </si>
  <si>
    <t>22.1</t>
  </si>
  <si>
    <t>22.2</t>
  </si>
  <si>
    <t>ЛС 01-02-01 Поз.: 29, 30</t>
  </si>
  <si>
    <t>Резервуар для жира</t>
  </si>
  <si>
    <t>23.1</t>
  </si>
  <si>
    <t>23.2</t>
  </si>
  <si>
    <t>ЛС 01-02-01 Поз.: 31, 32</t>
  </si>
  <si>
    <t>Ливневая КНС 2</t>
  </si>
  <si>
    <t>24.1</t>
  </si>
  <si>
    <t>24.2</t>
  </si>
  <si>
    <t>ЛС 01-02-01 Поз.: 33, 34</t>
  </si>
  <si>
    <t>Контрольно-пропусной пункт</t>
  </si>
  <si>
    <t>25.1</t>
  </si>
  <si>
    <t>25.2</t>
  </si>
  <si>
    <t>ЛС 01-02-01 Поз.: 35, 36</t>
  </si>
  <si>
    <t>Здание АБК</t>
  </si>
  <si>
    <t>26.1</t>
  </si>
  <si>
    <t>26.2</t>
  </si>
  <si>
    <t>ЛС 01-02-01 Поз.: 37, 38</t>
  </si>
  <si>
    <t>Здание гаража</t>
  </si>
  <si>
    <t>27.1</t>
  </si>
  <si>
    <t>27.2</t>
  </si>
  <si>
    <t>ЛС 01-02-01 Поз.: 39, 40</t>
  </si>
  <si>
    <t>АБМК</t>
  </si>
  <si>
    <t>28.1</t>
  </si>
  <si>
    <t>28.2</t>
  </si>
  <si>
    <t>ЛС 01-02-01 Поз.: 41, 42</t>
  </si>
  <si>
    <t>Баковая питьевой воды</t>
  </si>
  <si>
    <t>29.1</t>
  </si>
  <si>
    <t>29.2</t>
  </si>
  <si>
    <t>ЛС 01-02-01 Поз.: 43, 44</t>
  </si>
  <si>
    <t>Внутриплощадочный  водопровод</t>
  </si>
  <si>
    <t>30.1</t>
  </si>
  <si>
    <t>СБЦИ5-16-2-2</t>
  </si>
  <si>
    <t>Восстановление магистрального трубопровода и его ответвлений: категория сложности 2</t>
  </si>
  <si>
    <t>1 км</t>
  </si>
  <si>
    <t>0,388</t>
  </si>
  <si>
    <t>30.2</t>
  </si>
  <si>
    <t>СБЦИ5-16-4-2</t>
  </si>
  <si>
    <t>Закрепление трасс железных и автомобильных дорог, магистральных трубопроводов, каналов и коллекторов: категория сложности 2</t>
  </si>
  <si>
    <t>ЛС 01-02-01 Поз.: 45, 46</t>
  </si>
  <si>
    <t>Внутриплощадочные канализационные сети</t>
  </si>
  <si>
    <t>31.1</t>
  </si>
  <si>
    <t>2,167</t>
  </si>
  <si>
    <t>31.2</t>
  </si>
  <si>
    <t>ЛС 01-02-01 Поз.: 47-49</t>
  </si>
  <si>
    <t>К31Н Напорный сбросной коллектор очищенной воды</t>
  </si>
  <si>
    <t>Трасса</t>
  </si>
  <si>
    <t>32.1</t>
  </si>
  <si>
    <t>СБЦИ5-10-3-3</t>
  </si>
  <si>
    <t>Изготовление и установка ориентирного пункта - деревянного столба с нижним центром с установкой на глубину до 0,8 м: категория грунта 3</t>
  </si>
  <si>
    <t>1знак</t>
  </si>
  <si>
    <t>32.2</t>
  </si>
  <si>
    <t>5,189</t>
  </si>
  <si>
    <t>32.3</t>
  </si>
  <si>
    <t>ЛС 01-02-01 Поз.: 50, 51</t>
  </si>
  <si>
    <t>Внутриплощадочные  тепловые сети</t>
  </si>
  <si>
    <t>33.1</t>
  </si>
  <si>
    <t>0,538</t>
  </si>
  <si>
    <t>33.2</t>
  </si>
  <si>
    <t>ЛС 01-02-01 Поз.: 52, 53</t>
  </si>
  <si>
    <t>Внутриплощадочные сети  газоснабжения.</t>
  </si>
  <si>
    <t>34.1</t>
  </si>
  <si>
    <t>0,0677</t>
  </si>
  <si>
    <t>34.2</t>
  </si>
  <si>
    <t>Раздел 3. 01-04-01 Снос зеленых насаждений</t>
  </si>
  <si>
    <t>ЛС 01-04-01 Поз.: 1-9</t>
  </si>
  <si>
    <t>Снос зеленых насаждений</t>
  </si>
  <si>
    <t>35.1</t>
  </si>
  <si>
    <t>01-04-01</t>
  </si>
  <si>
    <t>ТЕР01-02-099-01</t>
  </si>
  <si>
    <t>Валка деревьев мягких пород с корня, диаметр стволов: до 16 см</t>
  </si>
  <si>
    <t>0,14</t>
  </si>
  <si>
    <t>35.2</t>
  </si>
  <si>
    <t>ТЕР01-02-099-08</t>
  </si>
  <si>
    <t>Валка деревьев твердых пород и лиственницы с корня, диаметр стволов: до 20 см</t>
  </si>
  <si>
    <t>0,01</t>
  </si>
  <si>
    <t>35.3</t>
  </si>
  <si>
    <t>ТЕР01-02-101-02</t>
  </si>
  <si>
    <t>Разделка древесины мягких пород, полученной от валки леса, диаметр стволов: до 16 см</t>
  </si>
  <si>
    <t>100 деревьев</t>
  </si>
  <si>
    <t>0,11</t>
  </si>
  <si>
    <t>35.4</t>
  </si>
  <si>
    <t>ТЕР01-02-100-09</t>
  </si>
  <si>
    <t>Разделка древесины твердых пород и лиственницы, полученной от валки леса, диаметр стволов: до 16 см</t>
  </si>
  <si>
    <t>0,03</t>
  </si>
  <si>
    <t>35.5</t>
  </si>
  <si>
    <t>ТЕР01-02-101-10</t>
  </si>
  <si>
    <t>Разделка древесины твердых пород и лиственницы, полученной от валки леса, диаметр стволов: до 20 см</t>
  </si>
  <si>
    <t>35.6</t>
  </si>
  <si>
    <t>ТЕР01-02-105-01</t>
  </si>
  <si>
    <t>Корчевка пней в грунтах естественного залегания корчевателями-собирателями на тракторе мощностью 79 кВт (108 л.с.) с перемещением пней до 5 м, диаметр пней: до 24 см</t>
  </si>
  <si>
    <t>0,15</t>
  </si>
  <si>
    <t>35.7</t>
  </si>
  <si>
    <t>ТЕР01-02-110-01</t>
  </si>
  <si>
    <t>Вывозка пней тракторными прицепами 2 т на расстояние до 100 м, диаметр деревьев: до 32 см</t>
  </si>
  <si>
    <t>35.8</t>
  </si>
  <si>
    <t>ТССЦпг-01-01-01-009</t>
  </si>
  <si>
    <t>Погрузо-разгрузочные работы при автомобильных перевозках: Погрузка дров</t>
  </si>
  <si>
    <t>13,4</t>
  </si>
  <si>
    <t>35.9</t>
  </si>
  <si>
    <t>Раздел 4. 01-05-01 Противоэрозионные мероприятия</t>
  </si>
  <si>
    <t>ЛС 01-05-01 Поз.: 1-10</t>
  </si>
  <si>
    <t>Противоэрозионные мероприятия 077/47-РЗ-ТЧ</t>
  </si>
  <si>
    <t>Восстановление растительного слоя (технический этап)</t>
  </si>
  <si>
    <t>36.1</t>
  </si>
  <si>
    <t>01-05-01</t>
  </si>
  <si>
    <t>ТЕР01-01-088-01</t>
  </si>
  <si>
    <t>Планировка площадей бульдозерами мощностью: 303 кВт (410 л.с.)-по всей ширине отвода</t>
  </si>
  <si>
    <t>1000 м2</t>
  </si>
  <si>
    <t>107,8271</t>
  </si>
  <si>
    <t>Противоэрозионные мероприятия</t>
  </si>
  <si>
    <t>36.2</t>
  </si>
  <si>
    <t>ТЕР47-02-012-07</t>
  </si>
  <si>
    <t>Культивация почвы: с одновременным боронованием</t>
  </si>
  <si>
    <t>га</t>
  </si>
  <si>
    <t>4,9905</t>
  </si>
  <si>
    <t>36.3</t>
  </si>
  <si>
    <t>ТЕР47-02-018-05</t>
  </si>
  <si>
    <t>Первичная обработка осушенных площадей: прикатывание почвы</t>
  </si>
  <si>
    <t>36.4</t>
  </si>
  <si>
    <t>ТЕР47-01-123-02</t>
  </si>
  <si>
    <t>Внесение сухих удобрений в почву: минеральных</t>
  </si>
  <si>
    <t>499,05</t>
  </si>
  <si>
    <t>36.5</t>
  </si>
  <si>
    <t>ТССЦ-16.3.02.01-0001</t>
  </si>
  <si>
    <t>Удобрения: минеральное азотное "Селитра аммиачная, марка Б"</t>
  </si>
  <si>
    <t>т</t>
  </si>
  <si>
    <t>0,868</t>
  </si>
  <si>
    <t>36.6</t>
  </si>
  <si>
    <t>ТССЦ-16.3.01.01-0372</t>
  </si>
  <si>
    <t>Суперфосфат двойной гранулированный насыпью, марка А</t>
  </si>
  <si>
    <t>2,246</t>
  </si>
  <si>
    <t>36.7</t>
  </si>
  <si>
    <t>ТССЦ-16.3.01.01-0341</t>
  </si>
  <si>
    <t>Соль калийная смешанная 40%-ная насыпью</t>
  </si>
  <si>
    <t>1,497</t>
  </si>
  <si>
    <t>36.8</t>
  </si>
  <si>
    <t>ТЕР47-01-047-01</t>
  </si>
  <si>
    <t>Посев луговых газонов тракторной сеялкой</t>
  </si>
  <si>
    <t>36.9</t>
  </si>
  <si>
    <t>ТССЦ-16.2.02.07-0121</t>
  </si>
  <si>
    <t>Мятлик</t>
  </si>
  <si>
    <t>кг</t>
  </si>
  <si>
    <t>135</t>
  </si>
  <si>
    <t>36.10</t>
  </si>
  <si>
    <t>ТЕР47-01-084-01</t>
  </si>
  <si>
    <t>Полив зеленых насаждений: из шланга поливомоечной машины</t>
  </si>
  <si>
    <t>998,1</t>
  </si>
  <si>
    <t>Раздел 5. 02-01-01 Приёмная камера</t>
  </si>
  <si>
    <t>ЛС 02-01-01 Поз.: 1-33</t>
  </si>
  <si>
    <t>Приёмная камера</t>
  </si>
  <si>
    <t>Земляные работы  077/47-ИЛО 3.3. лист 15</t>
  </si>
  <si>
    <t>37.1</t>
  </si>
  <si>
    <t>02-01-01</t>
  </si>
  <si>
    <t>ТЕР01-01-010-15</t>
  </si>
  <si>
    <t>Разработка грунта в отвал экскаваторами импортного производства с ковшом вместимостью 1,25 (1,25-1,5) м3, группа грунтов 3</t>
  </si>
  <si>
    <t>0,9387</t>
  </si>
  <si>
    <t>37.2</t>
  </si>
  <si>
    <t>ТЕР01-01-012-33</t>
  </si>
  <si>
    <t>Разработка грунта с погрузкой в автомобили-самосвалы экскаваторами импортного производства с ковшом вместимостью 1,25 (1,25-1,5) м3, группа грунтов 3</t>
  </si>
  <si>
    <t>0,6662</t>
  </si>
  <si>
    <t>37.3</t>
  </si>
  <si>
    <t>1132,54</t>
  </si>
  <si>
    <t>37.4</t>
  </si>
  <si>
    <t>ТЕР01-02-063-03</t>
  </si>
  <si>
    <t>Разработка грунта в траншеях и котлованах глубиной более 3 м вручную с подъемом краном при наличии креплений, группа грунтов: 3 ДОРАБОТКА</t>
  </si>
  <si>
    <t>0,10192</t>
  </si>
  <si>
    <t>37.5</t>
  </si>
  <si>
    <t>0,6565</t>
  </si>
  <si>
    <t>37.6</t>
  </si>
  <si>
    <t>ТЕР01-02-002-03</t>
  </si>
  <si>
    <t>Уплотнение грунта прицепными кулачковыми катками 8 т на первый проход по одному следу при толщине слоя: 20 см</t>
  </si>
  <si>
    <t>37.7</t>
  </si>
  <si>
    <t>ТЕР01-02-002-06</t>
  </si>
  <si>
    <t>На каждый последующий проход по одному следу добавлять: к расценке 01-02-002-03 до 12 проходов по одному следу</t>
  </si>
  <si>
    <t>37.8</t>
  </si>
  <si>
    <t>ТЕР08-01-002-01</t>
  </si>
  <si>
    <t>Устройство основания под фундаменты: песчаного</t>
  </si>
  <si>
    <t>182,4</t>
  </si>
  <si>
    <t>37.9</t>
  </si>
  <si>
    <t>ТССЦ-02.3.01.02-0011</t>
  </si>
  <si>
    <t>Песок природный для строительных: работ мелкий</t>
  </si>
  <si>
    <t>218,88</t>
  </si>
  <si>
    <t>37.10</t>
  </si>
  <si>
    <t>Засыпка пазуз с перемещением грунта до 5 м бульдозерами мощностью: 59 кВт (80 л.с.), группа грунтов 1</t>
  </si>
  <si>
    <t>0,2924</t>
  </si>
  <si>
    <t>37.11</t>
  </si>
  <si>
    <t>ТЕР01-02-003-01</t>
  </si>
  <si>
    <t>Уплотнение грунта вибрационными катками 2,2 т на первый проход по одному следу при толщине слоя: 25 см</t>
  </si>
  <si>
    <t>37.12</t>
  </si>
  <si>
    <t>ТЕР01-02-003-07</t>
  </si>
  <si>
    <t>На каждый последующий проход по одному следу добавлять: к расценке 01-02-003-01 до 7 проходов</t>
  </si>
  <si>
    <t>Фундаментная плита  077/47-ИЛО 3.3. лист 20</t>
  </si>
  <si>
    <t>37.13</t>
  </si>
  <si>
    <t>ТЕР06-01-001-01</t>
  </si>
  <si>
    <t>Устройство бетонной подготовки</t>
  </si>
  <si>
    <t>0,075</t>
  </si>
  <si>
    <t>37.14</t>
  </si>
  <si>
    <t>ТССЦ-04.1.02.05-0003</t>
  </si>
  <si>
    <t>Бетон тяжелый, класс: В7,5 (М100)</t>
  </si>
  <si>
    <t>7,65</t>
  </si>
  <si>
    <t>37.15</t>
  </si>
  <si>
    <t>ТЕР06-01-062-04</t>
  </si>
  <si>
    <t>Устройство стен и плоских днищ при толщине: более 150 мм прямоугольных сооружений</t>
  </si>
  <si>
    <t>0,356</t>
  </si>
  <si>
    <t>37.16</t>
  </si>
  <si>
    <t>ТССЦ-04.1.02.01-0006</t>
  </si>
  <si>
    <t>Бетон мелкозернистый, класс: В15 (М200)</t>
  </si>
  <si>
    <t>-36,134</t>
  </si>
  <si>
    <t>37.17</t>
  </si>
  <si>
    <t>ТССЦ-04.1.02.05-0009</t>
  </si>
  <si>
    <t>Бетон тяжелый, класс: В25 (М350)</t>
  </si>
  <si>
    <t>36,134</t>
  </si>
  <si>
    <t>37.18</t>
  </si>
  <si>
    <t>Тех.часть.
прил. 4, п.5,
табл.2</t>
  </si>
  <si>
    <t>Надбавка на водонепроницаемость бетона ,
класс В25 F150 W6
(м3)</t>
  </si>
  <si>
    <t>37.19</t>
  </si>
  <si>
    <t>ТССЦ-08.4.03.03-0006</t>
  </si>
  <si>
    <t>Горячекатанная арматурная сталь класса А500 С, диаметром: 16 мм</t>
  </si>
  <si>
    <t>2,305046</t>
  </si>
  <si>
    <t>37.20</t>
  </si>
  <si>
    <t>ТССЦ-08.4.03.03-0005</t>
  </si>
  <si>
    <t>Горячекатанная арматурная сталь класса А500 С, диаметром: 14 мм</t>
  </si>
  <si>
    <t>0,446357</t>
  </si>
  <si>
    <t>Отмостка 077/47-ИЛО 3.3. лист 21</t>
  </si>
  <si>
    <t>37.21</t>
  </si>
  <si>
    <t>0,039</t>
  </si>
  <si>
    <t>37.22</t>
  </si>
  <si>
    <t>3,98</t>
  </si>
  <si>
    <t>Арматурные выпуски 077/47 - ИЛО 3.3 лист 30</t>
  </si>
  <si>
    <t>0,84906</t>
  </si>
  <si>
    <t>37.23</t>
  </si>
  <si>
    <t>ТССЦ-08.4.03.03-0004</t>
  </si>
  <si>
    <t>Горячекатанная арматурная сталь класса А500 С, диаметром: 12 мм</t>
  </si>
  <si>
    <t>Монолитные ж.бетонные стены  077/47-ИЛО 3.3 лист 35</t>
  </si>
  <si>
    <t>37.24</t>
  </si>
  <si>
    <t>0,214</t>
  </si>
  <si>
    <t>37.25</t>
  </si>
  <si>
    <t>-21,721</t>
  </si>
  <si>
    <t>37.26</t>
  </si>
  <si>
    <t>21,721</t>
  </si>
  <si>
    <t>37.27</t>
  </si>
  <si>
    <t>37.28</t>
  </si>
  <si>
    <t>0,996444</t>
  </si>
  <si>
    <t>37.29</t>
  </si>
  <si>
    <t>ТССЦ-08.4.03.03-0003</t>
  </si>
  <si>
    <t>Горячекатанная арматурная сталь класса А500 С, диаметром: 10 мм</t>
  </si>
  <si>
    <t>1,306377</t>
  </si>
  <si>
    <t>Гидроизоляция  077/47 - ИЛО 3.3 лист 43</t>
  </si>
  <si>
    <t>37.30</t>
  </si>
  <si>
    <t>ТЕР08-01-003-07</t>
  </si>
  <si>
    <t>Гидроизоляция боковая обмазочная битумная в 2 слоя по выровненной поверхности бутовой кладки, кирпичу, бетону</t>
  </si>
  <si>
    <t>1,883</t>
  </si>
  <si>
    <t>37.31</t>
  </si>
  <si>
    <t>ТССЦ-01.2.03.03-0013</t>
  </si>
  <si>
    <t>Мастика битумная кровельная горячая</t>
  </si>
  <si>
    <t>-0,45192</t>
  </si>
  <si>
    <t>37.32</t>
  </si>
  <si>
    <t>ТССЦ-01.3.01.03-0002</t>
  </si>
  <si>
    <t>Керосин для технических целей марок КТ-1, КТ-2</t>
  </si>
  <si>
    <t>-0,045192</t>
  </si>
  <si>
    <t>37.33</t>
  </si>
  <si>
    <t>ТССЦ-01.2.03.03-0103</t>
  </si>
  <si>
    <t>Мастика гидроизоляционная холодная ТЕХНОНИКОЛЬ №24 (МГТН)</t>
  </si>
  <si>
    <t>363,46</t>
  </si>
  <si>
    <t>Раздел 6. 02-01-02 Приёмная камера. Оборудование</t>
  </si>
  <si>
    <t>ЛС 02-01-02 Поз.: 1-11</t>
  </si>
  <si>
    <t>Технологическое оборудование</t>
  </si>
  <si>
    <t>38.1</t>
  </si>
  <si>
    <t>02-01-02</t>
  </si>
  <si>
    <t>ТЕРм12-12-005-20</t>
  </si>
  <si>
    <t>Арматура приварная с ручным приводом или без привода водопроводная на номинальное давление до 4 МПа, номинальный диаметр 800 мм</t>
  </si>
  <si>
    <t>шт</t>
  </si>
  <si>
    <t>38.2</t>
  </si>
  <si>
    <t>ТЦ_19.3.02.07_77_7722783628_01.11.2021_02 прайс лист т.8 стр 384, п.393</t>
  </si>
  <si>
    <t>Шиберы ручного привода,
Материал: нерж.сталь марки 1.4301
SR-RP 600×900/900×800</t>
  </si>
  <si>
    <t>компл.</t>
  </si>
  <si>
    <t>38.3</t>
  </si>
  <si>
    <t>ТЕР20-06-002-03</t>
  </si>
  <si>
    <t>Установка камер приточных типовых: без секции орошения производительностью до 31,5 тыс.м3/час</t>
  </si>
  <si>
    <t>38.4</t>
  </si>
  <si>
    <t>ТЦ_101_77_7722783628_01.11.2021_02 прайс лист т.8 стр 384, п.394</t>
  </si>
  <si>
    <t>Система для аэрации L=30м (Аэрационная система из труб, арматуры аэрационных
элементов и крепления)</t>
  </si>
  <si>
    <t>комп</t>
  </si>
  <si>
    <t>38.5</t>
  </si>
  <si>
    <t>ТЕР09-06-001-02</t>
  </si>
  <si>
    <t>Монтаж: лотков, решеток, затворов из полосовой и тонколистовой стали</t>
  </si>
  <si>
    <t>0,0443</t>
  </si>
  <si>
    <t>38.6</t>
  </si>
  <si>
    <t>ТЦ_101_77_7722783628_01.11.2021_02  прайс лист т.8 стр 384, п.395</t>
  </si>
  <si>
    <t>Вынимающаяся решётка системы аэрации
Материал: нерж.сталь марки AISI 304(1.4301 DIN)</t>
  </si>
  <si>
    <t>38.7</t>
  </si>
  <si>
    <t>ТЕРм12-01-166-01</t>
  </si>
  <si>
    <t>Трубопровод из полипропиленовых труб с применением готовых деталей, диаметр труб наружный: 32-90 мм</t>
  </si>
  <si>
    <t>10 м</t>
  </si>
  <si>
    <t>38.8</t>
  </si>
  <si>
    <t>ТЦ_102_77_7722783628_01.11.2021_02 прайс лист т.8 стр 384, п.396</t>
  </si>
  <si>
    <t>Трубопровод подачи воздуха от воздуходувки в здании мехпредочистки до приѐмной камеры, Д=63мм., PN10. Материал: полиэтилен L=20m</t>
  </si>
  <si>
    <t>38.9</t>
  </si>
  <si>
    <t>ТЕР09-03-030-01</t>
  </si>
  <si>
    <t>Монтаж площадок с настилом и ограждением из листовой, рифленой, просечной и круглой стали</t>
  </si>
  <si>
    <t>38.10</t>
  </si>
  <si>
    <t>ТЦ_102_77_7722783628_01.11.2021_02 прайс лист т.8 стр 384, п.397</t>
  </si>
  <si>
    <t>Металлоконструкции ступенек, решёток, перил.
Материал: сталь термически оцинкованная- 270 кг</t>
  </si>
  <si>
    <t>38.11</t>
  </si>
  <si>
    <t>ТЦ_102_77_7722783628_01.11.2021_02 прайс лист т.8 стр 384, п.398</t>
  </si>
  <si>
    <t>Крепежный и уплотнительный материал</t>
  </si>
  <si>
    <t>Раздел 7. 02-02-01 Здание механической очистки</t>
  </si>
  <si>
    <t>ЛС 02-02-01 Поз.: 1-90</t>
  </si>
  <si>
    <t>Земляные работы</t>
  </si>
  <si>
    <t>Земляные работы   077/47 - ИЛО3.1.  лист 19</t>
  </si>
  <si>
    <t>02-02-01</t>
  </si>
  <si>
    <t>ТЕР01-01-003-09</t>
  </si>
  <si>
    <t>Разработка грунта в отвал экскаваторами "драглайн" или "обратная лопата" с ковшом вместимостью: 0,65 (0,5-1) м3, группа грунтов 3</t>
  </si>
  <si>
    <t>0,45504</t>
  </si>
  <si>
    <t>39.1</t>
  </si>
  <si>
    <t>39.2</t>
  </si>
  <si>
    <t>3,10856</t>
  </si>
  <si>
    <t>Разработка грунта с погрузкой на автомобили-самосвалы экскаваторами с ковшом вместимостью: 0,65 (0,5-1) м3, группа грунтов 3</t>
  </si>
  <si>
    <t>39.3</t>
  </si>
  <si>
    <t>5284,552</t>
  </si>
  <si>
    <t>39.4</t>
  </si>
  <si>
    <t>0,432</t>
  </si>
  <si>
    <t>39.5</t>
  </si>
  <si>
    <t>Уплотнение грунта прицепными кулачковыми катками 8 т на первый проход по одному следу при толщине слоя: 20 см Дно котлована</t>
  </si>
  <si>
    <t>0,160167</t>
  </si>
  <si>
    <t>39.6</t>
  </si>
  <si>
    <t>На каждый последующий проход по одному следу добавлять: к расценке 01-02-002-03- до 7 проходов по одному следу</t>
  </si>
  <si>
    <t>39.7</t>
  </si>
  <si>
    <t>Засыпка котлована с перемещением грунта до 5 м бульдозерами мощностью: 59 кВт (80 л.с.), группа грунтов 1 - ГПС с примесью суглинка 20%</t>
  </si>
  <si>
    <t>1,3887</t>
  </si>
  <si>
    <t>39.8</t>
  </si>
  <si>
    <t>39.9</t>
  </si>
  <si>
    <t>На каждый последующий проход по одному следу добавлять: к расценке 01-02-002-03 до 9 проходов по одному следу</t>
  </si>
  <si>
    <t>39.10</t>
  </si>
  <si>
    <t>ТССЦ-02.2.04.03-0003</t>
  </si>
  <si>
    <t>Смесь песчано-гравийная природная (за минус объема суглинка)</t>
  </si>
  <si>
    <t>1333,152</t>
  </si>
  <si>
    <t>39.11</t>
  </si>
  <si>
    <t>0,455</t>
  </si>
  <si>
    <t>39.12</t>
  </si>
  <si>
    <t>4,55</t>
  </si>
  <si>
    <t>Фундамент   077/47 - ИЛО3.1. лист 20</t>
  </si>
  <si>
    <t>39.13</t>
  </si>
  <si>
    <t>0,106</t>
  </si>
  <si>
    <t>39.14</t>
  </si>
  <si>
    <t>ТССЦ-04.1.02.05-0040</t>
  </si>
  <si>
    <t>Бетон тяжелый, крупность заполнителя: 20 мм, класс В7,5 (М100)</t>
  </si>
  <si>
    <t>10,812</t>
  </si>
  <si>
    <t>39.15</t>
  </si>
  <si>
    <t>ТЕР06-01-001-05</t>
  </si>
  <si>
    <t>Устройство железобетонных фундаментов общего назначения под колонны объемом: до 3 м3</t>
  </si>
  <si>
    <t>0,767</t>
  </si>
  <si>
    <t>39.16</t>
  </si>
  <si>
    <t>77,85</t>
  </si>
  <si>
    <t>39.17</t>
  </si>
  <si>
    <t>Надбавка на водонепроницаемость бетона ,
класс В25 F50 W6
(м3)</t>
  </si>
  <si>
    <t>39.18</t>
  </si>
  <si>
    <t>ТССЦ-08.4.03.03-0034</t>
  </si>
  <si>
    <t>Горячекатаная арматурная сталь периодического профиля класса: А-III, диаметром 16 мм</t>
  </si>
  <si>
    <t>1,81662</t>
  </si>
  <si>
    <t>39.19</t>
  </si>
  <si>
    <t>ТССЦ-08.4.03.03-0032</t>
  </si>
  <si>
    <t>Горячекатаная арматурная сталь периодического профиля класса: А-III, диаметром 12 мм</t>
  </si>
  <si>
    <t>7,00326</t>
  </si>
  <si>
    <t>39.20</t>
  </si>
  <si>
    <t>ТССЦ-08.4.03.03-0033</t>
  </si>
  <si>
    <t>Горячекатаная арматурная сталь периодического профиля класса: А-III, диаметром 14 мм</t>
  </si>
  <si>
    <t>1,01215</t>
  </si>
  <si>
    <t>Армирование монолитной плиты  077/47 - ИЛО3.1. лист 21</t>
  </si>
  <si>
    <t>39.21</t>
  </si>
  <si>
    <t>ТЕР06-01-001-16</t>
  </si>
  <si>
    <t>Устройство фундаментных плит железобетонных: плоских</t>
  </si>
  <si>
    <t>1,465</t>
  </si>
  <si>
    <t>39.22</t>
  </si>
  <si>
    <t>148,7</t>
  </si>
  <si>
    <t>39.23</t>
  </si>
  <si>
    <t>39.24</t>
  </si>
  <si>
    <t>7,7747</t>
  </si>
  <si>
    <t>39.25</t>
  </si>
  <si>
    <t>5,53312</t>
  </si>
  <si>
    <t>Арматурные выпуски  077/47- ИЛО3.1.  лист 22</t>
  </si>
  <si>
    <t>39.26</t>
  </si>
  <si>
    <t>2,71667</t>
  </si>
  <si>
    <t>Армирование ж/б стен  077/47- ИЛО3.1.  лист 23</t>
  </si>
  <si>
    <t>39.27</t>
  </si>
  <si>
    <t>ТЕР06-01-024-03</t>
  </si>
  <si>
    <t>Устройство стен подвалов и подпорных стен железобетонных высотой: до 3 м, толщиной до 300 мм</t>
  </si>
  <si>
    <t>0,1261</t>
  </si>
  <si>
    <t>39.28</t>
  </si>
  <si>
    <t>ТЕР06-01-024-04</t>
  </si>
  <si>
    <t>Устройство стен подвалов и подпорных стен железобетонных высотой: до 3 м, толщиной до 500 мм</t>
  </si>
  <si>
    <t>0,7189</t>
  </si>
  <si>
    <t>39.29</t>
  </si>
  <si>
    <t>85,767</t>
  </si>
  <si>
    <t>39.30</t>
  </si>
  <si>
    <t>39.31</t>
  </si>
  <si>
    <t>2,21224</t>
  </si>
  <si>
    <t>39.32</t>
  </si>
  <si>
    <t>2,46739</t>
  </si>
  <si>
    <t>39.33</t>
  </si>
  <si>
    <t>ТССЦ-08.4.03.02-0003</t>
  </si>
  <si>
    <t>Горячекатаная арматурная сталь гладкая класса А-I, диаметром: 10 мм</t>
  </si>
  <si>
    <t>0,32953</t>
  </si>
  <si>
    <t>39.34</t>
  </si>
  <si>
    <t>ТССЦ-08.4.03.02-0002</t>
  </si>
  <si>
    <t>Горячекатаная арматурная сталь гладкая класса А-I, диаметром: 8 мм</t>
  </si>
  <si>
    <t>0,04899</t>
  </si>
  <si>
    <t>Армирование ж/б покрытия  077/47- ИЛО3.1. лист 24</t>
  </si>
  <si>
    <t>39.35</t>
  </si>
  <si>
    <t>ТЕР06-01-041-01</t>
  </si>
  <si>
    <t>Устройство перекрытий безбалочных толщиной: до 200 мм на высоте от опорной площади до 6 м</t>
  </si>
  <si>
    <t>0,49</t>
  </si>
  <si>
    <t>39.36</t>
  </si>
  <si>
    <t>49,74</t>
  </si>
  <si>
    <t>39.37</t>
  </si>
  <si>
    <t>39.38</t>
  </si>
  <si>
    <t>4,67263</t>
  </si>
  <si>
    <t>39.39</t>
  </si>
  <si>
    <t>0,06566</t>
  </si>
  <si>
    <t>Гидроизоляция  077/47 - ИЛО3.1. лист 25</t>
  </si>
  <si>
    <t>39.40</t>
  </si>
  <si>
    <t>ТЕР11-01-004-09</t>
  </si>
  <si>
    <t>Устройство гидроизоляции обмазочной: в один слой праймером-в 2 слоя</t>
  </si>
  <si>
    <t>1,7664</t>
  </si>
  <si>
    <t>39.41</t>
  </si>
  <si>
    <t>-0,070656</t>
  </si>
  <si>
    <t>39.42</t>
  </si>
  <si>
    <t>ТССЦ-01.2.01.02-0054</t>
  </si>
  <si>
    <t>Битумы нефтяные строительные марки: БН-90/10</t>
  </si>
  <si>
    <t>-0,035328</t>
  </si>
  <si>
    <t>39.43</t>
  </si>
  <si>
    <t>123,648</t>
  </si>
  <si>
    <t>39.44</t>
  </si>
  <si>
    <t>1,4348</t>
  </si>
  <si>
    <t>39.45</t>
  </si>
  <si>
    <t>-0,344352</t>
  </si>
  <si>
    <t>39.46</t>
  </si>
  <si>
    <t>-0,034435</t>
  </si>
  <si>
    <t>39.47</t>
  </si>
  <si>
    <t>286,96</t>
  </si>
  <si>
    <t>Закладная деталь ЗД1 077/47-КР.1  лист32</t>
  </si>
  <si>
    <t>39.48</t>
  </si>
  <si>
    <t>ТЕР06-01-015-03</t>
  </si>
  <si>
    <t>Установка анкерных болтов: при бетонировании со связями из арматуры</t>
  </si>
  <si>
    <t>0,2222</t>
  </si>
  <si>
    <t>39.49</t>
  </si>
  <si>
    <t>ТЕР06-01-015-09</t>
  </si>
  <si>
    <t>Установка закладных деталей весом: более 20 кг</t>
  </si>
  <si>
    <t>0,5495</t>
  </si>
  <si>
    <t>39.50</t>
  </si>
  <si>
    <t>ТССЦ-07.2.07.12-0002</t>
  </si>
  <si>
    <t>Конструктивные элементы вспомогательного назначения: массой не более 50 кг с преобладанием толстолистовой стали с отверстиями</t>
  </si>
  <si>
    <t>Колонны К1-К2   077/47 -ИЛО3.1.  лист 34</t>
  </si>
  <si>
    <t>39.51</t>
  </si>
  <si>
    <t>ТЕР09-03-002-01</t>
  </si>
  <si>
    <t>Монтаж колонн одноэтажных и многоэтажных зданий и крановых эстакад высотой: до 25 м цельного сечения массой до 1,0 т</t>
  </si>
  <si>
    <t>4,825</t>
  </si>
  <si>
    <t>39.52</t>
  </si>
  <si>
    <t>ТССЦ-07.2.07.12-0012</t>
  </si>
  <si>
    <t>Отдельные конструктивные элементы зданий и сооружений с преобладанием: гнутосварных профилей и круглых труб, средняя масса сборочной единицы от 0,1 до 0,5 т</t>
  </si>
  <si>
    <t>39.53</t>
  </si>
  <si>
    <t>ТЕР13-03-002-04</t>
  </si>
  <si>
    <t>Огрунтовка металлических поверхностей за один раз: грунтовкой ГФ-021</t>
  </si>
  <si>
    <t>0,730259</t>
  </si>
  <si>
    <t>39.54</t>
  </si>
  <si>
    <t>ТЕР26-02-011-01</t>
  </si>
  <si>
    <t>Огнезащитное покрытие металлоконструкций краской по подготовленной поверхности, толщина покрытия 1 мм</t>
  </si>
  <si>
    <t>39.55</t>
  </si>
  <si>
    <t>ТЦ_14.2.02.03_66_6679101539_01.11.2021_02 Прайс лист том т.8 стр. 349, п.391</t>
  </si>
  <si>
    <t>Краска огнезащитная СИЛОТЕРМ ЭП-6М (расход на 1мм слоя-1,2 кг/м2)</t>
  </si>
  <si>
    <t>87,624</t>
  </si>
  <si>
    <t>Ферма ФМ1- 5шт.   077/47 - ИЛО3.1.  лист 43</t>
  </si>
  <si>
    <t>39.56</t>
  </si>
  <si>
    <t>ТЕР09-03-012-01</t>
  </si>
  <si>
    <t>Монтаж стропильных и подстропильных ферм на высоте до 25 м пролетом: до 24 м массой до 3,0 т</t>
  </si>
  <si>
    <t>8,25663</t>
  </si>
  <si>
    <t>39.57</t>
  </si>
  <si>
    <t>ТССЦ-07.2.07.12-0020</t>
  </si>
  <si>
    <t>Отдельные конструктивные элементы зданий и сооружений с преобладанием: горячекатаных профилей, средняя масса сборочной единицы от 0,1 до 0,5 т</t>
  </si>
  <si>
    <t>39.58</t>
  </si>
  <si>
    <t>3,315368</t>
  </si>
  <si>
    <t>39.59</t>
  </si>
  <si>
    <t>39.60</t>
  </si>
  <si>
    <t>397,8</t>
  </si>
  <si>
    <t>Ферма ФС1- 8шт.   077/47 - КР.1  лист 43</t>
  </si>
  <si>
    <t>39.61</t>
  </si>
  <si>
    <t>3,17084</t>
  </si>
  <si>
    <t>39.62</t>
  </si>
  <si>
    <t>ТССЦ-07.2.07.12-0019</t>
  </si>
  <si>
    <t>Отдельные конструктивные элементы зданий и сооружений с преобладанием: горячекатаных профилей, средняя масса сборочной единицы до 0,1 т</t>
  </si>
  <si>
    <t>39.63</t>
  </si>
  <si>
    <t>1,477581</t>
  </si>
  <si>
    <t>39.64</t>
  </si>
  <si>
    <t>39.65</t>
  </si>
  <si>
    <t>Прайс лист том т.8 стр. 349, п.391</t>
  </si>
  <si>
    <t>177,312</t>
  </si>
  <si>
    <t>Ферма ФС2 - 8шт.   077/47 - ИЛО3.1.  лист 43</t>
  </si>
  <si>
    <t>39.66</t>
  </si>
  <si>
    <t>1,93909</t>
  </si>
  <si>
    <t>39.67</t>
  </si>
  <si>
    <t>39.68</t>
  </si>
  <si>
    <t>0,920494</t>
  </si>
  <si>
    <t>39.69</t>
  </si>
  <si>
    <t>39.70</t>
  </si>
  <si>
    <t>110,46</t>
  </si>
  <si>
    <t>Диагональная связь ДС1   077/47   ИЛО3.1.  лист 44</t>
  </si>
  <si>
    <t>39.71</t>
  </si>
  <si>
    <t>ТЕР09-03-014-01</t>
  </si>
  <si>
    <t>Монтаж связей и распорок из одиночных и парных уголков, гнутосварных профилей для пролетов: до 24 м при высоте здания до 25 м</t>
  </si>
  <si>
    <t>1,80472</t>
  </si>
  <si>
    <t>39.72</t>
  </si>
  <si>
    <t>39.73</t>
  </si>
  <si>
    <t>0,475852</t>
  </si>
  <si>
    <t>39.74</t>
  </si>
  <si>
    <t>0,476</t>
  </si>
  <si>
    <t>39.75</t>
  </si>
  <si>
    <t>57,12</t>
  </si>
  <si>
    <t>Диагональная связь ДС2 077/47   ИЛО3.1.  лист 44</t>
  </si>
  <si>
    <t>39.76</t>
  </si>
  <si>
    <t>1,86552</t>
  </si>
  <si>
    <t>39.77</t>
  </si>
  <si>
    <t>39.78</t>
  </si>
  <si>
    <t>0,491919</t>
  </si>
  <si>
    <t>39.79</t>
  </si>
  <si>
    <t>0,492</t>
  </si>
  <si>
    <t>39.80</t>
  </si>
  <si>
    <t>59,04</t>
  </si>
  <si>
    <t>Стеновые прогоны ПС     077/47 ИЛО3.1.  лист 45</t>
  </si>
  <si>
    <t>39.81</t>
  </si>
  <si>
    <t>ТЕР09-03-015-01</t>
  </si>
  <si>
    <t>Монтаж прогонов при шаге ферм до 12 м при высоте здания: до 25 м</t>
  </si>
  <si>
    <t>4,78543</t>
  </si>
  <si>
    <t>39.82</t>
  </si>
  <si>
    <t>ТССЦ-07.2.07.12-0011</t>
  </si>
  <si>
    <t>Отдельные конструктивные элементы зданий и сооружений с преобладанием: гнутосварных профилей и круглых труб, средняя масса сборочной единицы до 0,1 т</t>
  </si>
  <si>
    <t>39.83</t>
  </si>
  <si>
    <t>1,268158</t>
  </si>
  <si>
    <t>39.84</t>
  </si>
  <si>
    <t>1,268</t>
  </si>
  <si>
    <t>39.85</t>
  </si>
  <si>
    <t>152,16</t>
  </si>
  <si>
    <t>Прогоны покрытия П1 077/47 ИЛО3.1. лист 46</t>
  </si>
  <si>
    <t>39.86</t>
  </si>
  <si>
    <t>5,57708</t>
  </si>
  <si>
    <t>39.87</t>
  </si>
  <si>
    <t>87</t>
  </si>
  <si>
    <t>39.88</t>
  </si>
  <si>
    <t>88</t>
  </si>
  <si>
    <t>2,102529</t>
  </si>
  <si>
    <t>39.89</t>
  </si>
  <si>
    <t>89</t>
  </si>
  <si>
    <t>Огнезащитное покрытие металлоконструкций краской по подготовленной поверхности, толщина покрытия 1 мм  ИЛО2.3 лист 4/1-5/2</t>
  </si>
  <si>
    <t>39.90</t>
  </si>
  <si>
    <t>90</t>
  </si>
  <si>
    <t>252</t>
  </si>
  <si>
    <t>ЛС 02-02-01 Поз.: 91-106</t>
  </si>
  <si>
    <t>Отделочные работы</t>
  </si>
  <si>
    <t>Наружная отделка 077/49 -ИЛО2.3 лист 3/24</t>
  </si>
  <si>
    <t>40.1</t>
  </si>
  <si>
    <t>91</t>
  </si>
  <si>
    <t>ТЕР09-04-006-04</t>
  </si>
  <si>
    <t>Монтаж ограждающих конструкций стен: из многослойных панелей заводской готовности при высоте здания до 50 м</t>
  </si>
  <si>
    <t>4,6677</t>
  </si>
  <si>
    <t>40.2</t>
  </si>
  <si>
    <t>92</t>
  </si>
  <si>
    <t>ТССЦ-07.2.07.13-0061</t>
  </si>
  <si>
    <t>Конструкции: стальные нащельников и деталей обрамления</t>
  </si>
  <si>
    <t>1,274282</t>
  </si>
  <si>
    <t>40.3</t>
  </si>
  <si>
    <t>93</t>
  </si>
  <si>
    <t>ТССЦ-07.2.05.05-0068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</si>
  <si>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80 мм, тип покрытия полиэстер, толщина металлических облицовок 0,7 мм (Россия)</t>
  </si>
  <si>
    <t>м2</t>
  </si>
  <si>
    <t>466,77</t>
  </si>
  <si>
    <t>40.4</t>
  </si>
  <si>
    <t>94</t>
  </si>
  <si>
    <t>ТЕР15-01-090-01</t>
  </si>
  <si>
    <t>Устройство вентилируемых фасадов с облицовкой панелями из композитных материалов: с устройством теплоизоляционного слоя</t>
  </si>
  <si>
    <t>0,443</t>
  </si>
  <si>
    <t>40.5</t>
  </si>
  <si>
    <t>95</t>
  </si>
  <si>
    <t>ТССЦ-01.6.01.11-0021</t>
  </si>
  <si>
    <t>Плита фасадная фиброцементная толщиной 8-9 мм с лицевым двухкомпонентным покрытием (акрил/полиуретан)</t>
  </si>
  <si>
    <t>45,629</t>
  </si>
  <si>
    <t>40.6</t>
  </si>
  <si>
    <t>96</t>
  </si>
  <si>
    <t>ТССЦ-07.2.06.06-0011</t>
  </si>
  <si>
    <t>Конструкции навесной фасадной системы с воздушным зазором Newton Systems типа "СКК-СК-003"</t>
  </si>
  <si>
    <t>44,3</t>
  </si>
  <si>
    <t>40.7</t>
  </si>
  <si>
    <t>97</t>
  </si>
  <si>
    <t>ТССЦ-01.7.15.07-0133</t>
  </si>
  <si>
    <t>Дюбель распорный с металлическим стержнем: 10х180 мм</t>
  </si>
  <si>
    <t>10 шт</t>
  </si>
  <si>
    <t>35,44</t>
  </si>
  <si>
    <t>40.8</t>
  </si>
  <si>
    <t>98</t>
  </si>
  <si>
    <t>ТССЦ-12.1.01.03-0032</t>
  </si>
  <si>
    <t>Пленка влаговетроизоляционная, марка "Ондутис А120"</t>
  </si>
  <si>
    <t>10 м2</t>
  </si>
  <si>
    <t>4,5629</t>
  </si>
  <si>
    <t>40.9</t>
  </si>
  <si>
    <t>99</t>
  </si>
  <si>
    <t>ТССЦ-12.2.05.10-0001</t>
  </si>
  <si>
    <t>Плиты минераловатные "Венти Баттс" ROCKWOOL</t>
  </si>
  <si>
    <t>2,73774</t>
  </si>
  <si>
    <t>Перегородки на отм. 0,00 ИЛО3.1. лист 4</t>
  </si>
  <si>
    <t>40.10</t>
  </si>
  <si>
    <t>100</t>
  </si>
  <si>
    <t>4,1861</t>
  </si>
  <si>
    <t>40.11</t>
  </si>
  <si>
    <t>101</t>
  </si>
  <si>
    <t>1,1428</t>
  </si>
  <si>
    <t>40.12</t>
  </si>
  <si>
    <t>102</t>
  </si>
  <si>
    <t>418,61</t>
  </si>
  <si>
    <t>Рифленный лист ИЛО2.3-лист 4,, ИЛО3.1. лист 4</t>
  </si>
  <si>
    <t>40.13</t>
  </si>
  <si>
    <t>103</t>
  </si>
  <si>
    <t>0,1925</t>
  </si>
  <si>
    <t>40.14</t>
  </si>
  <si>
    <t>104</t>
  </si>
  <si>
    <t>ТЕР13-03-004-26</t>
  </si>
  <si>
    <t>Окраска металлических огрунтованных поверхностей: эмалью ПФ-115</t>
  </si>
  <si>
    <t>40.15</t>
  </si>
  <si>
    <t>105</t>
  </si>
  <si>
    <t>1,740235</t>
  </si>
  <si>
    <t>40.16</t>
  </si>
  <si>
    <t>106</t>
  </si>
  <si>
    <t>ТССЦ-07.2.07.13-0161</t>
  </si>
  <si>
    <t>Площадки просадочные, мостики, кронштейны, маршевые лестницы, пожарные щиты переходных площадок, ограждений</t>
  </si>
  <si>
    <t>ЛС 02-02-01 Поз.: 107-112</t>
  </si>
  <si>
    <t>Заполнение проемов</t>
  </si>
  <si>
    <t>Проёмы-Двери   077/47-ИЛО2.3  лист6/27</t>
  </si>
  <si>
    <t>41.1</t>
  </si>
  <si>
    <t>107</t>
  </si>
  <si>
    <t>ТЕР10-01-047-01</t>
  </si>
  <si>
    <t>Установка блоков из ПВХ в наружных и внутренних дверных проемах: в каменных стенах площадью проема до 3 м2</t>
  </si>
  <si>
    <t>0,0588</t>
  </si>
  <si>
    <t>41.2</t>
  </si>
  <si>
    <t>108</t>
  </si>
  <si>
    <t>ТССЦ-11.3.01.05-0001</t>
  </si>
  <si>
    <t>Блоки дверные внутренние: глухие (с заполнением панелями или другими непрозрачными материалами) (ГОСТ 30970-2002)</t>
  </si>
  <si>
    <t>5,88</t>
  </si>
  <si>
    <t>41.3</t>
  </si>
  <si>
    <t>109</t>
  </si>
  <si>
    <t>ТЕР09-04-011-01</t>
  </si>
  <si>
    <t>Монтаж каркасов ворот большепролетных зданий, ангаров и др. без механизмов открывания</t>
  </si>
  <si>
    <t>1,029</t>
  </si>
  <si>
    <t>41.4</t>
  </si>
  <si>
    <t>110</t>
  </si>
  <si>
    <t>ТССЦ-08.1.06.01-0002</t>
  </si>
  <si>
    <t>Ворота различных типов: рамы, каркасы, панели с заполнением из тонколистовой стали без механизма открывания</t>
  </si>
  <si>
    <t>Окна</t>
  </si>
  <si>
    <t>41.5</t>
  </si>
  <si>
    <t>111</t>
  </si>
  <si>
    <t>ТЕР10-01-034-08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</si>
  <si>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трехстворчатых, в том числе при наличии створок глухого остекления</t>
  </si>
  <si>
    <t>0,2275</t>
  </si>
  <si>
    <t>41.6</t>
  </si>
  <si>
    <t>112</t>
  </si>
  <si>
    <t>ТССЦ-11.3.02.04-0051</t>
  </si>
  <si>
    <t>Блок оконный пластиковый: трехстворчатый, с поворотной створкой, двухкамерным стеклопакетом (32 мм), площадью более 3,5 м2</t>
  </si>
  <si>
    <t>22,75</t>
  </si>
  <si>
    <t>ЛС 02-02-01 Поз.: 113, 114</t>
  </si>
  <si>
    <t>Полы</t>
  </si>
  <si>
    <t>Полы  077/47 - ИЛО2..3   лист 7/28</t>
  </si>
  <si>
    <t>42.1</t>
  </si>
  <si>
    <t>113</t>
  </si>
  <si>
    <t>ТЕР11-01-027-02</t>
  </si>
  <si>
    <t>Устройство покрытий на цементном растворе из плиток: керамических для полов многоцветных</t>
  </si>
  <si>
    <t>4,47</t>
  </si>
  <si>
    <t>42.2</t>
  </si>
  <si>
    <t>114</t>
  </si>
  <si>
    <t>ТССЦ-04.3.01.09-0001</t>
  </si>
  <si>
    <t>Раствор готовый кладочный тяжелый цементный</t>
  </si>
  <si>
    <t>5,811</t>
  </si>
  <si>
    <t>ЛС 02-02-01 Поз.: 115-121</t>
  </si>
  <si>
    <t>Кровля</t>
  </si>
  <si>
    <t>Кровля   077/47-ИЛО2.3  лист 8, 077/47-ИЛО3.1. лист 47</t>
  </si>
  <si>
    <t>43.1</t>
  </si>
  <si>
    <t>115</t>
  </si>
  <si>
    <t>ТЕР09-04-002-03</t>
  </si>
  <si>
    <t>Монтаж кровельного покрытия: из многослойных панелей заводской готовности при высоте до 50 м</t>
  </si>
  <si>
    <t>4,96</t>
  </si>
  <si>
    <t>43.2</t>
  </si>
  <si>
    <t>116</t>
  </si>
  <si>
    <t>ТССЦ-07.2.05.05-0008</t>
  </si>
  <si>
    <t>Сэндвич-панель трехслойная кровельная "Металл Профиль" с наполнителем из минеральной ваты (НГ) плотностью 110кг/м3, марка МП ТСП-K, толщина: 80 мм, тип покрытия полиэстер, толщина металлических облицовок 0,7 мм (Россия)</t>
  </si>
  <si>
    <t>496</t>
  </si>
  <si>
    <t>43.3</t>
  </si>
  <si>
    <t>117</t>
  </si>
  <si>
    <t>ТЕР12-01-009-02</t>
  </si>
  <si>
    <t>Устройство желобов: подвесных</t>
  </si>
  <si>
    <t>100 м</t>
  </si>
  <si>
    <t>0,5</t>
  </si>
  <si>
    <t>43.4</t>
  </si>
  <si>
    <t>118</t>
  </si>
  <si>
    <t>ТЕР12-01-035-03</t>
  </si>
  <si>
    <t>Устройство металлической водосточной системы: прямых звеньев труб</t>
  </si>
  <si>
    <t>м</t>
  </si>
  <si>
    <t>19,54</t>
  </si>
  <si>
    <t>43.5</t>
  </si>
  <si>
    <t>119</t>
  </si>
  <si>
    <t>ТССЦ-08.1.02.22-0001</t>
  </si>
  <si>
    <t>Звенья водосточных труб из оцинкованной стали толщиной 0,55 мм, диаметром 140 мм, марка ТВ-140</t>
  </si>
  <si>
    <t>43.6</t>
  </si>
  <si>
    <t>120</t>
  </si>
  <si>
    <t>ТЕР12-01-035-02</t>
  </si>
  <si>
    <t>Устройство металлической водосточной системы: воронок</t>
  </si>
  <si>
    <t>43.7</t>
  </si>
  <si>
    <t>121</t>
  </si>
  <si>
    <t>ТССЦ-08.1.02.01-0001</t>
  </si>
  <si>
    <t>Воронка водосточная: диаметром 100 мм</t>
  </si>
  <si>
    <t>Раздел 8. 02-02-02 Внутреннее  водоснабжение</t>
  </si>
  <si>
    <t>ЛС 02-02-02 Поз.: 1-34</t>
  </si>
  <si>
    <t>Внутренние сети водоснабжения В1, Т3 - Здания мех. очистки (ИОС2.2С - лист 4)</t>
  </si>
  <si>
    <t>Заголовок</t>
  </si>
  <si>
    <t>44.1</t>
  </si>
  <si>
    <t>02-02-02</t>
  </si>
  <si>
    <t>ТЕР16-04-005-01</t>
  </si>
  <si>
    <t>Прокладка внутренних трубопроводов водоснабжения и отопления из полипропиленовых труб: 20 мм</t>
  </si>
  <si>
    <t>44.2</t>
  </si>
  <si>
    <t>ТССЦ-24.3.02.01-0012</t>
  </si>
  <si>
    <t>Трубопроводы напорные из полипропилена PPRS с гильзами и креплениями для холодного и горячего водоснабжения: PN20 SDR 6, диаметром 20 мм, толщина стенки 3,4 мм</t>
  </si>
  <si>
    <t>2,01</t>
  </si>
  <si>
    <t>44.3</t>
  </si>
  <si>
    <t>0,12</t>
  </si>
  <si>
    <t>44.4</t>
  </si>
  <si>
    <t>ТССЦ-24.3.02.01-0011</t>
  </si>
  <si>
    <t>Трубопроводы напорные из полипропилена PPRS с гильзами и креплениями для холодного и горячего водоснабжения: PN20 SDR 6, диаметром 16 мм, толщина стенки 2,7 мм</t>
  </si>
  <si>
    <t>12,06</t>
  </si>
  <si>
    <t>44.5</t>
  </si>
  <si>
    <t>ТССЦ-18.1.09.07-0021</t>
  </si>
  <si>
    <t>Кран шаровый полипропиленовый PPRC PN20, диаметром: 20 мм-ф 15мм прим.</t>
  </si>
  <si>
    <t>44.6</t>
  </si>
  <si>
    <t>ТЕР18-02-004-01</t>
  </si>
  <si>
    <t>Монтаж водонагревателей электрических накопительных (емкостных) объемом: до 50 л</t>
  </si>
  <si>
    <t>44.7</t>
  </si>
  <si>
    <t>ТЦ_63.1.01.03_77_7722753969_01.09.2021_02 Прайс лист том 9, стр. 1141, п.1197</t>
  </si>
  <si>
    <t>Электрический водонагреватель Atlantik  OPRO 10 SB</t>
  </si>
  <si>
    <t>44.8</t>
  </si>
  <si>
    <t>ТССЦ-18.1.04.03-0084</t>
  </si>
  <si>
    <t>Клапаны обратные горизонтальные ИГЛ (Eagle), с проверочным отверстием, давлением 1,6 МПа (16 кгс/см2), размером: 1/2"</t>
  </si>
  <si>
    <t>44.9</t>
  </si>
  <si>
    <t>ТЕР18-06-007-01</t>
  </si>
  <si>
    <t>Установка фильтров диаметром: 25 мм</t>
  </si>
  <si>
    <t>44.10</t>
  </si>
  <si>
    <t>ТССЦ-18.2.08.09-0001</t>
  </si>
  <si>
    <t>Фильтры муфтовые BROEN V823 чугунные сетчатые, давлением 1,0 МПа (10 кгс/см2), диаметром: 15 мм, резьбовое присоединение 1/2"</t>
  </si>
  <si>
    <t>44.11</t>
  </si>
  <si>
    <t>ТССЦ-18.1.09.06-0062</t>
  </si>
  <si>
    <t>Кран шаровый муфтовый Valtec для воды диаметром: 15 мм со сгоном</t>
  </si>
  <si>
    <t>44.12</t>
  </si>
  <si>
    <t>ТЕР16-02-002-06</t>
  </si>
  <si>
    <t>Прокладка трубопроводов водоснабжения из стальных водогазопроводных оцинкованных труб диаметром: 50 мм</t>
  </si>
  <si>
    <t>44.13</t>
  </si>
  <si>
    <t>ТССЦ-18.2.07.01-0009</t>
  </si>
  <si>
    <t>Узлы укрупненные монтажные (трубопроводы) из стальных водогазопроводных : оцинкованных труб с гильзами для водоснабжения диаметром 50 мм</t>
  </si>
  <si>
    <t>44.14</t>
  </si>
  <si>
    <t>0,031</t>
  </si>
  <si>
    <t>44.15</t>
  </si>
  <si>
    <t>ТЕР13-03-004-23</t>
  </si>
  <si>
    <t>Окраска металлических огрунтованных поверхностей: краской БТ-177 серебристой</t>
  </si>
  <si>
    <t>0,062</t>
  </si>
  <si>
    <t>44.16</t>
  </si>
  <si>
    <t>ТССЦ-18.5.03.02-0008</t>
  </si>
  <si>
    <t>Вставки гибкие фланцевые ZKB на давление: 1,6 МПа (16 кгс/см2), диаметром 50 мм</t>
  </si>
  <si>
    <t>44.17</t>
  </si>
  <si>
    <t>ТЕР16-05-001-02</t>
  </si>
  <si>
    <t>Установка вентилей, задвижек, затворов, клапанов обратных, кранов проходных на трубопроводах из стальных труб диаметром: до 50 мм</t>
  </si>
  <si>
    <t>44.18</t>
  </si>
  <si>
    <t>ТССЦ-23.8.03.11-0677</t>
  </si>
  <si>
    <t>Фланцы стальные плоские приварные из стали ВСт3сп2, ВСт3сп3, давлением: 1,6 МПа (16 кгс/см2), диаметром 50 мм</t>
  </si>
  <si>
    <t>44.19</t>
  </si>
  <si>
    <t>ТССЦ-18.1.02.02-0061</t>
  </si>
  <si>
    <t>Задвижки фланцевые короткие с обрезиненным клином для жидкостей и сжатого воздуха давлением: 1,0-1,6 МПа (10-16 кгс/см2) марки BV-05-47 (F4), диаметром 50 мм</t>
  </si>
  <si>
    <t>Водомерный узел</t>
  </si>
  <si>
    <t>44.20</t>
  </si>
  <si>
    <t>ТЕР16-06-005-01</t>
  </si>
  <si>
    <t>Установка счетчиков (водомеров) диаметром: до 40 мм</t>
  </si>
  <si>
    <t>44.21</t>
  </si>
  <si>
    <t>ТССЦ-65.1.04.01-0002</t>
  </si>
  <si>
    <t>Счетчик воды универсальный, марка: ВСКМ 90-32</t>
  </si>
  <si>
    <t>44.22</t>
  </si>
  <si>
    <t>44.23</t>
  </si>
  <si>
    <t>ТССЦ-18.1.04.02-0081</t>
  </si>
  <si>
    <t>Клапаны обратные поворотные фланцевые 19ч16бр, давлением 1,6 МПа (16 кгс/см2), диаметром: 50 мм</t>
  </si>
  <si>
    <t>44.24</t>
  </si>
  <si>
    <t>ТЕР18-06-007-04</t>
  </si>
  <si>
    <t>Установка фильтров диаметром: 50 мм</t>
  </si>
  <si>
    <t>44.25</t>
  </si>
  <si>
    <t>ТССЦ-18.2.08.09-0016</t>
  </si>
  <si>
    <t>Фильтры фланцевые BROEN V821 чугунные сетчатые, со сливной пробкой, с фланцевым присоединением, давлением 1,6 МПа (16 кгс/см2), диаметром: 50 мм</t>
  </si>
  <si>
    <t>44.26</t>
  </si>
  <si>
    <t>44.27</t>
  </si>
  <si>
    <t>44.28</t>
  </si>
  <si>
    <t>44.29</t>
  </si>
  <si>
    <t>ТЕР18-07-001-02</t>
  </si>
  <si>
    <t>Установка манометров: с трехходовым краном</t>
  </si>
  <si>
    <t>44.30</t>
  </si>
  <si>
    <t>ТССЦ-63.4.01.02-0011</t>
  </si>
  <si>
    <t>Манометры общего назначения с трехходовым краном ОБМ1-100</t>
  </si>
  <si>
    <t>44.31</t>
  </si>
  <si>
    <t>ТССЦ-24.3.05.07-0153</t>
  </si>
  <si>
    <t>Муфта полипропиленовая соединительная диаметром: 32 мм</t>
  </si>
  <si>
    <t>0,2</t>
  </si>
  <si>
    <t>44.32</t>
  </si>
  <si>
    <t>ТССЦ-23.8.04.08-0175</t>
  </si>
  <si>
    <t>Соединительная арматура трубопроводов, переход диаметром: 50х32 мм</t>
  </si>
  <si>
    <t>44.33</t>
  </si>
  <si>
    <t>ТЕР16-05-001-01</t>
  </si>
  <si>
    <t>Установка вентилей, задвижек, затворов, клапанов обратных, кранов проходных на трубопроводах из стальных труб диаметром: до 25 мм</t>
  </si>
  <si>
    <t>44.34</t>
  </si>
  <si>
    <t>ТССЦ-18.1.10.12-0001</t>
  </si>
  <si>
    <t>Кран пробно-спускной с изогнутым спуском сальниковый для воды марки 11б6бк диаметром 20 мм</t>
  </si>
  <si>
    <t>ЛС 02-02-02 Поз.: 35-51</t>
  </si>
  <si>
    <t>Водоснабжение В3</t>
  </si>
  <si>
    <t>45.1</t>
  </si>
  <si>
    <t>0,65</t>
  </si>
  <si>
    <t>45.2</t>
  </si>
  <si>
    <t>45.3</t>
  </si>
  <si>
    <t>ТЕР16-02-002-08</t>
  </si>
  <si>
    <t>Прокладка трубопроводов водоснабжения из стальных водогазопроводных оцинкованных труб диаметром: 80 мм</t>
  </si>
  <si>
    <t>0,24</t>
  </si>
  <si>
    <t>45.4</t>
  </si>
  <si>
    <t>ТССЦ-18.2.07.01-0011</t>
  </si>
  <si>
    <t>Узлы укрупненные монтажные (трубопроводы) из стальных водогазопроводных : оцинкованных труб с гильзами для водоснабжения диаметром 80 мм</t>
  </si>
  <si>
    <t>45.5</t>
  </si>
  <si>
    <t>ТЕР16-02-002-10</t>
  </si>
  <si>
    <t>Прокладка трубопроводов водоснабжения из стальных водогазопроводных оцинкованных труб диаметром: 100 мм</t>
  </si>
  <si>
    <t>45.6</t>
  </si>
  <si>
    <t>ТССЦ-18.2.07.01-0001</t>
  </si>
  <si>
    <t>Узлы укрупненные монтажные (трубопроводы) из стальных водогазопроводных : оцинкованных труб с гильзами диаметром 100 мм</t>
  </si>
  <si>
    <t>45.7</t>
  </si>
  <si>
    <t>0,195</t>
  </si>
  <si>
    <t>45.8</t>
  </si>
  <si>
    <t>0,39</t>
  </si>
  <si>
    <t>45.9</t>
  </si>
  <si>
    <t>ТССЦ-18.5.03.02-0010</t>
  </si>
  <si>
    <t>Вставки гибкие фланцевые ZKB на давление: 1,6 МПа (16 кгс/см2), диаметром 80 мм</t>
  </si>
  <si>
    <t>45.10</t>
  </si>
  <si>
    <t>45.11</t>
  </si>
  <si>
    <t>45.12</t>
  </si>
  <si>
    <t>ТЕР16-05-001-03</t>
  </si>
  <si>
    <t>Установка вентилей, задвижек, затворов, клапанов обратных, кранов проходных на трубопроводах из стальных труб диаметром: до 100 мм</t>
  </si>
  <si>
    <t>45.13</t>
  </si>
  <si>
    <t>ТССЦ-18.1.02.02-0005</t>
  </si>
  <si>
    <t>Задвижки клиновые с невыдвижным шпинделем МЗВ (30ч39р) диаметром 80 мм</t>
  </si>
  <si>
    <t>Установка санприборов</t>
  </si>
  <si>
    <t>45.14</t>
  </si>
  <si>
    <t>ТЕР17-01-001-14</t>
  </si>
  <si>
    <t>Установка умывальников одиночных: с подводкой холодной и горячей воды</t>
  </si>
  <si>
    <t>10 компл.</t>
  </si>
  <si>
    <t>45.15</t>
  </si>
  <si>
    <t>ТССЦ-01.7.15.07-0007</t>
  </si>
  <si>
    <t>Дюбели пластмассовые диаметр 14 мм</t>
  </si>
  <si>
    <t>0,04</t>
  </si>
  <si>
    <t>45.16</t>
  </si>
  <si>
    <t>ТССЦ-14.5.02.02-0101</t>
  </si>
  <si>
    <t>Замазка защитная</t>
  </si>
  <si>
    <t>45.17</t>
  </si>
  <si>
    <t>ТССЦ-18.2.01.05-0019</t>
  </si>
  <si>
    <t>Умывальники полуфарфоровые и фарфоровые с краном настольным, кронштейнами, сифоном бутылочным латунным и выпуском,: полукруглые со скрытыми установочными поверхностями без спинки размером 600х450х150 мм</t>
  </si>
  <si>
    <t>Раздел 9. 02-02-03 Сети бытовой канализации здания мех. очистки</t>
  </si>
  <si>
    <t>ЛС 02-02-03 Поз.: 1-3</t>
  </si>
  <si>
    <t>Внутренние сети водоотведения здания мех. очистки    (077/47-ИОС4.3.1 СО  лист 2 )</t>
  </si>
  <si>
    <t>46.1</t>
  </si>
  <si>
    <t>02-02-03</t>
  </si>
  <si>
    <t>ТЕР16-04-004-01</t>
  </si>
  <si>
    <t>Прокладка внутренних трубопроводов канализации из полипропиленовых труб диаметром: 50 мм</t>
  </si>
  <si>
    <t>46.2</t>
  </si>
  <si>
    <t>ТССЦ-01.7.19.02-0051</t>
  </si>
  <si>
    <t>Кольца резиновые уплотнительные для полипропиленовых труб диаметром: 50 мм</t>
  </si>
  <si>
    <t>0,0012</t>
  </si>
  <si>
    <t>46.3</t>
  </si>
  <si>
    <t>ТССЦ-24.3.02.02-0011</t>
  </si>
  <si>
    <t>Трубы канализационные полипропиленовые раструбные диаметром: 50 мм, длиной 1,0 м</t>
  </si>
  <si>
    <t>0,998</t>
  </si>
  <si>
    <t>Раздел 10. 02-02-04 ЭМР - Здание мех.очистки</t>
  </si>
  <si>
    <t>ЛС 02-02-04 Поз.: 1-109</t>
  </si>
  <si>
    <t>Монтажные работы</t>
  </si>
  <si>
    <t>Низковольтное оборудование  077/47-ИОС1.СО  лист 1</t>
  </si>
  <si>
    <t>вводно распределительное устройство</t>
  </si>
  <si>
    <t>47.1</t>
  </si>
  <si>
    <t>02-02-04</t>
  </si>
  <si>
    <t>ТЕРм08-03-571-02</t>
  </si>
  <si>
    <t>Щит, собираемый из отдельных панелей и блоков управления, однорядный или двухрядный без блоков резисторов глубиной до 800 мм: шкафного исполнения</t>
  </si>
  <si>
    <t>0,8</t>
  </si>
  <si>
    <t>47.2</t>
  </si>
  <si>
    <t>ТЦ_27.12.31.62_55_5501192077_10.09.2021_02 Прайс-лист том 7, стр. 1, п1</t>
  </si>
  <si>
    <t>Шкаф напольный цельносварной ВРУ-1 20.80.45</t>
  </si>
  <si>
    <t>47.3</t>
  </si>
  <si>
    <t>ТЦ_20.4.04.03_78_7802849151_08.09.2021_02 Прайс-лист том7, стр. 2, п2</t>
  </si>
  <si>
    <t>Панель монтажная 500х265</t>
  </si>
  <si>
    <t>47.4</t>
  </si>
  <si>
    <t>ТЦ_20.4.04.03_50_5024122582_01.09.2021_02 Прайс-лист том 7, стр. 4, п3</t>
  </si>
  <si>
    <t>Панель монтажная 250х265</t>
  </si>
  <si>
    <t>47.5</t>
  </si>
  <si>
    <t>ТЦ_08.1.02.19_78_7806238192_08.09.2021_02 Прайс-лист том 7, стр. 5, п4</t>
  </si>
  <si>
    <t>Уголок вертикальный 600</t>
  </si>
  <si>
    <t>47.6</t>
  </si>
  <si>
    <t>ТЦ_08.1.02.19_36_366208657272_03.09.2021_02Прайс-лист том 7, стр. 7, п5</t>
  </si>
  <si>
    <t>Уголок вертикальный 1725</t>
  </si>
  <si>
    <t>47.7</t>
  </si>
  <si>
    <t>ТЕРм08-03-575-01</t>
  </si>
  <si>
    <t>Прибор или аппарат</t>
  </si>
  <si>
    <t>47.8</t>
  </si>
  <si>
    <t>ТССЦ-62.1.01.09-0043</t>
  </si>
  <si>
    <t>Выключатели автоматические: «IEK» ВА88-32 3Р 100А</t>
  </si>
  <si>
    <t>47.9</t>
  </si>
  <si>
    <t>ТЦ_ 62.1.01_61_7705892151_04.09.2021_02 Прайс-лист том 7, стр. 10, п.7</t>
  </si>
  <si>
    <t>Выключатели автоматические: «IEK» ВА88-32 3Р 80А</t>
  </si>
  <si>
    <t>47.10</t>
  </si>
  <si>
    <t>ТЦ_62.1.01_77_366208657272_07.09.2021_02 Прайс-лист том 7, стр. 11, п.8</t>
  </si>
  <si>
    <t>Выключатели автоматические: «IEK» ВА88-32 3Р 40А</t>
  </si>
  <si>
    <t>47.11</t>
  </si>
  <si>
    <t>ТЦ_62.1.01_77_7722786153_04.09.2021_02 Прайс-лист том7, стр. 13, п.9</t>
  </si>
  <si>
    <t>Выключатели автоматические: «IEK» ВА88-32 3Р 25А</t>
  </si>
  <si>
    <t>47.12</t>
  </si>
  <si>
    <t>ТЦ_62.1.01_77_7722786153_04.09.2021_02 Прайс-лист том 7, стр. 14, п.10</t>
  </si>
  <si>
    <t>Выключатели автоматические: «IEK» ВА88-32 3Р 16А</t>
  </si>
  <si>
    <t>47.13</t>
  </si>
  <si>
    <t>Выключатели автоматические: «IEK» ВА88-32 3Р 10А</t>
  </si>
  <si>
    <t>47.14</t>
  </si>
  <si>
    <t>ТЦ_62.1.01.09_47_7810216924_05.09.2021_02 Прайс-лист том 8, стр.709, п.890</t>
  </si>
  <si>
    <t>Выключатель автоматический ВА 47-60 1Р 10А 6кА B</t>
  </si>
  <si>
    <t>47.15</t>
  </si>
  <si>
    <t>ТЦ_62.1.01_77_7718143872_01.09.2021_02 Прайс-лист том 7, стр. 187, п.265</t>
  </si>
  <si>
    <t>Выключатель автоматический ВА 47-60 1Р 4А 6кА х-ка С</t>
  </si>
  <si>
    <t>47.16</t>
  </si>
  <si>
    <t>ТЦ_62.3.05.04_23_280117248063_05.09.2021_02 Прайс-лист том 7, стр. 211, п.280</t>
  </si>
  <si>
    <t>ВЫКЛЮЧАТЕЛЬ-РАЗЪЕДИНИТЕЛЬ РЕВЕРСИВНЫЙ ВР32И-35В71250 250А ИЭК</t>
  </si>
  <si>
    <t>47.17</t>
  </si>
  <si>
    <t>ТЦ_20.3.03.09_36_3662169935_02.09.2021_02 Прайс-лист том 7, стр. 229, п.292</t>
  </si>
  <si>
    <t>Светильник ЛПБ/ЛПО 2001 8Вт 230В Т5/G5</t>
  </si>
  <si>
    <t>47.18</t>
  </si>
  <si>
    <t>ТЕРм08-03-603-01</t>
  </si>
  <si>
    <t>Ящик с понижающим трансформатором</t>
  </si>
  <si>
    <t>47.19</t>
  </si>
  <si>
    <t>ТССЦ-62.1.02.22-0031</t>
  </si>
  <si>
    <t>Ящики с понижающим трансформатором автомат. выключателем,: 12в ЯТП-0,25-3</t>
  </si>
  <si>
    <t>Щит питания и управления технологическим оборудованием</t>
  </si>
  <si>
    <t>47.20</t>
  </si>
  <si>
    <t>47.21</t>
  </si>
  <si>
    <t>ТССЦ-20.4.04.03-0011</t>
  </si>
  <si>
    <t>Щиты с монтажной панелью: ЩМП-18.8.4-074 У2, размером 1800х800х400 мм, степень защиты IEK</t>
  </si>
  <si>
    <t>47.22</t>
  </si>
  <si>
    <t>ТЦ_ 08.1.02.19_26_7705892151_04.09.2021_02 Прайс-лист том 7, стр. 22, п.15</t>
  </si>
  <si>
    <t>Уголок вертикальный 1760 (оцинк)</t>
  </si>
  <si>
    <t>47.23</t>
  </si>
  <si>
    <t>Прайс-лист том 7, стр. 225, п.289</t>
  </si>
  <si>
    <t>Панель монтажная 500х745(оцинк) для ЩМП-1684</t>
  </si>
  <si>
    <t>47.24</t>
  </si>
  <si>
    <t>ТЦ_62.1.02.22_53_5262288603_03.09.2021_02 Прайс-лист том 7, стр. 25, п.17</t>
  </si>
  <si>
    <t>Комплект силовых шин габ.3</t>
  </si>
  <si>
    <t>47.25</t>
  </si>
  <si>
    <t>ТЦ_62.1.02.22_77_1093318412_03.09.2021_02 Прайс-лист том 7, стр. 26, п.18</t>
  </si>
  <si>
    <t>Комплект шин N и PE габ.3</t>
  </si>
  <si>
    <t>47.26</t>
  </si>
  <si>
    <t>ТЦ_62.1.02.22_50_672303844657_03.09.2021_02 Прайс-лист том7, стр. 28, п.19</t>
  </si>
  <si>
    <t>Изолятор для шин-SM 60 силовой с болтом</t>
  </si>
  <si>
    <t>47.27</t>
  </si>
  <si>
    <t>ТЦ_20.2.08.01_77_7702680818_18.09.2021_02 Прайс-лист том 7, стр. 29, п.20</t>
  </si>
  <si>
    <t>Din-рейка (30см) оцинк</t>
  </si>
  <si>
    <t>47.28</t>
  </si>
  <si>
    <t>47.29</t>
  </si>
  <si>
    <t>47.30</t>
  </si>
  <si>
    <t>ТЦ_62.1.04.05_50_7804526950_12.09.2021_02 Прайс-лист том 7, стр. 228, п.291</t>
  </si>
  <si>
    <t>Реле напряжения РНПП-301 трехфазное регулируемое</t>
  </si>
  <si>
    <t>47.31</t>
  </si>
  <si>
    <t>ТЦ_62.6.01.02_47_7810216924_05.09.2021_02 Прайс-лист том 7, стр. 32, п.22</t>
  </si>
  <si>
    <t>Контактор трехполюсный реверсивный</t>
  </si>
  <si>
    <t>47.32</t>
  </si>
  <si>
    <t>ТЦ_62.1.01_77_7804526950_12.09.2021_02 Прайс-лист том 7, стр. 197, п.272</t>
  </si>
  <si>
    <t>Выключатель автоматический трехполюсный 40А С ВА47-100 10кА</t>
  </si>
  <si>
    <t>47.33</t>
  </si>
  <si>
    <t>ТЦ_62.1.01_50_7722753969_01.09.2021_02 Прайс-лист том 7, стр. 194, п.269</t>
  </si>
  <si>
    <t>Выключатель автоматический трехполюсный 16А D ВА47-100 10кА</t>
  </si>
  <si>
    <t>47.34</t>
  </si>
  <si>
    <t>ТЦ_62.1.01_77_7734440520_20.09.2021_02 Прайс-лист том 7, стр. 191, п.268</t>
  </si>
  <si>
    <t>Выключатель автоматический трехполюсный 10А D ВА47-100 10кА</t>
  </si>
  <si>
    <t>47.35</t>
  </si>
  <si>
    <t>ТЦ_62.1.01_78_7810957087_03.09.2021_02 Прайс-лист том 7, стр. 190, п.267</t>
  </si>
  <si>
    <t>Выключатель автоматический трехполюсный 6А D ВА47-60 6кА IEK (MVA41-3-006-D)</t>
  </si>
  <si>
    <t>47.36</t>
  </si>
  <si>
    <t>ТЦ_62.1.01_78_7810957087_03.09.2021_02 Прайс-лист том 7, стр. 188, п.266</t>
  </si>
  <si>
    <t>Выключатель автоматический ВА 47-60 3Р 4А 6кА C IEK (MVA41-3-004-C)</t>
  </si>
  <si>
    <t>Щит освещения и розеточной сети</t>
  </si>
  <si>
    <t>47.37</t>
  </si>
  <si>
    <t>ТЕРм08-03-599-09</t>
  </si>
  <si>
    <t>Щитки осветительные, устанавливаемые на стене: распорными дюбелями, масса щитка до 6 кг</t>
  </si>
  <si>
    <t>47.38</t>
  </si>
  <si>
    <t>ТССЦ-20.4.04.02-0025</t>
  </si>
  <si>
    <t>Щиты распределительные навесные: ЩРН-24, размер корпуса 350х300х125 мм</t>
  </si>
  <si>
    <t>47.39</t>
  </si>
  <si>
    <t>47.40</t>
  </si>
  <si>
    <t>ТССЦ-62.1.01.09-0018</t>
  </si>
  <si>
    <t>Выключатели автоматические: «IEK» ВА47-29 3Р 25А, характеристика С</t>
  </si>
  <si>
    <t>47.41</t>
  </si>
  <si>
    <t>ТССЦ-62.1.01.09-0016</t>
  </si>
  <si>
    <t>Выключатели автоматические: «IEK» ВА47-29 3Р 10А, характеристика С</t>
  </si>
  <si>
    <t>47.42</t>
  </si>
  <si>
    <t>ТССЦ-62.1.01.02-0013</t>
  </si>
  <si>
    <t>Выключатели автоматические: дифференциального тока двухполюсные АВДТ32 16А 30мА</t>
  </si>
  <si>
    <t>Щит автоматического переключения на резерв</t>
  </si>
  <si>
    <t>47.43</t>
  </si>
  <si>
    <t>47.44</t>
  </si>
  <si>
    <t>ТССЦ-62.1.02.19-0013</t>
  </si>
  <si>
    <t>Щиты автоматического переключения на резерв: ЩАП-33, трехфазные на ток 40 А</t>
  </si>
  <si>
    <t>Светотехническое оборудование</t>
  </si>
  <si>
    <t>47.45</t>
  </si>
  <si>
    <t>ТЕРм08-03-594-09</t>
  </si>
  <si>
    <t>Светильник на кронштейнах светодиодный</t>
  </si>
  <si>
    <t>47.46</t>
  </si>
  <si>
    <t>ТЦ_20.3.03.07_77_7804526950_12.09.2021_02 Прайс-лист том 7, стр. 46, п.31</t>
  </si>
  <si>
    <t>Светильник светодиодный INOX LED 70 5000К IP65</t>
  </si>
  <si>
    <t>47.47</t>
  </si>
  <si>
    <t>ТЦ_20.3.03.07_50_7715723321_03.09.2021_02 Прайс-лист том 7, стр. 47, п.32</t>
  </si>
  <si>
    <t>Светильник светодиодный INOX LED 70 5000К IP65 c аварийным блоком</t>
  </si>
  <si>
    <t>47.48</t>
  </si>
  <si>
    <t>ТЦ_20.3.03.07_50_7715723321_03.09.2021_02 Прайс-лист том7, стр. 49, п.33</t>
  </si>
  <si>
    <t>Светильник светодиодный FRCTIC STANDART 1200 TH 4000К 33</t>
  </si>
  <si>
    <t>47.49</t>
  </si>
  <si>
    <t>ТЦ_20.3.03.07_77_7804526950_12.09.2021_02 Прайс-лист том 7, стр. 50, п.34</t>
  </si>
  <si>
    <t>Светильник светодиодный STAR NBT LED 18</t>
  </si>
  <si>
    <t>47.50</t>
  </si>
  <si>
    <t>ТЦ_20.3.03.07_50_7721801761_16.09.2021_02 Прайс-лист том7, стр.52, п.35</t>
  </si>
  <si>
    <t>ДКУ 62-35 Светильник светодиодный уличный мощностью 35Вт  IP65</t>
  </si>
  <si>
    <t>47.51</t>
  </si>
  <si>
    <t>ТЦ_20.3.01.01_74_740104155500_05.09.2021_02 Прайс-лист том 7, стр. 53, п.36</t>
  </si>
  <si>
    <t>Кронштейн настенный для уличного светильника 160х140х200</t>
  </si>
  <si>
    <t>Электроустановочные изделия</t>
  </si>
  <si>
    <t>47.52</t>
  </si>
  <si>
    <t>ТЕРм08-03-591-02</t>
  </si>
  <si>
    <t>Выключатель: одноклавишный утопленного типа при скрытой проводке</t>
  </si>
  <si>
    <t>47.53</t>
  </si>
  <si>
    <t>ТЦ_102_43_4345335196_05.09.2021_02 Прайс-лист том 7, стр. 55, п.37</t>
  </si>
  <si>
    <t>Выключатель  ВС20-1-0-ГПБ</t>
  </si>
  <si>
    <t>47.54</t>
  </si>
  <si>
    <t>ТЦ_20.4.01.01_55_5501192077_15.09.2021_02 Прайс-лист том7, стр.58, п.39</t>
  </si>
  <si>
    <t>Выключатель  ВСп20-1-0-ГПБ</t>
  </si>
  <si>
    <t>47.55</t>
  </si>
  <si>
    <t>ТЕРм08-03-591-05</t>
  </si>
  <si>
    <t>Выключатель: двухклавишный утопленного типа при скрытой проводке</t>
  </si>
  <si>
    <t>47.56</t>
  </si>
  <si>
    <t>ТЦ_20.4.01.01_43_4345335196_05.09.2021_02 Прайс-лист том 7, стр. 56, п.38</t>
  </si>
  <si>
    <t>Выключатель  ВС20-2-0-ГПБ</t>
  </si>
  <si>
    <t>47.57</t>
  </si>
  <si>
    <t>ТЕРм08-03-591-10</t>
  </si>
  <si>
    <t>Розетка штепсельная: полугерметическая и герметическая</t>
  </si>
  <si>
    <t>0,19</t>
  </si>
  <si>
    <t>47.58</t>
  </si>
  <si>
    <t>ТЦ_20.4.03.06_77_7720298746_01.11.2021_02 Прайс-лист том 7, стр.246, п.303</t>
  </si>
  <si>
    <t>Розетка Рондо</t>
  </si>
  <si>
    <t>47.59</t>
  </si>
  <si>
    <t>ТЦ_20.4.03.05_61_7705892151_04.09.2021_02 Прайс-лист том 7, стр. 61, п.41</t>
  </si>
  <si>
    <t>Розетка РСб20-3-ГПБб</t>
  </si>
  <si>
    <t>47.60</t>
  </si>
  <si>
    <t>ТССЦ-20.5.02.07-0003</t>
  </si>
  <si>
    <t>Коробка распаечная НР 70</t>
  </si>
  <si>
    <t>47.61</t>
  </si>
  <si>
    <t>ТЦ_20.5.02.04_50_2368007230_05.09.2021_02 Прайс-лист том 7, стр. 64, п.43</t>
  </si>
  <si>
    <t>Коробка ответвительная тросовая У245</t>
  </si>
  <si>
    <t>47.62</t>
  </si>
  <si>
    <t>ТЕРм10-01-039-06</t>
  </si>
  <si>
    <t>Реле, ключ, кнопка и др. с подготовкой места установки</t>
  </si>
  <si>
    <t>47.63</t>
  </si>
  <si>
    <t>ТЦ_62.1.04.12_43_4345335196_05.09.2021_02 Прайс-лист том 7, стр. 65, п.44</t>
  </si>
  <si>
    <t>Фотореле</t>
  </si>
  <si>
    <t>Кабельные изделия</t>
  </si>
  <si>
    <t>47.64</t>
  </si>
  <si>
    <t>ТЕРм08-02-149-01</t>
  </si>
  <si>
    <t>Кабель до 35 кВ, подвешиваемый на тросе, масса 1 м кабеля: до 1 кг</t>
  </si>
  <si>
    <t>1,5</t>
  </si>
  <si>
    <t>47.65</t>
  </si>
  <si>
    <t>ТЕРм08-02-400-01</t>
  </si>
  <si>
    <t>Провод по перфорированным профилям, сечением до 6 мм2</t>
  </si>
  <si>
    <t>15,25</t>
  </si>
  <si>
    <t>47.66</t>
  </si>
  <si>
    <t>ТССЦ-21.1.06.10-0660</t>
  </si>
  <si>
    <t>Кабель силовой с медными жилами с поливинилхлоридной изоляцией с броней из стальной ленты в шланге из поливинилхлорида: ВБбШв, напряжением 1,0 кВ, число жил - 5 и сечением 2,5 мм2</t>
  </si>
  <si>
    <t>1000 м</t>
  </si>
  <si>
    <t>0,0714</t>
  </si>
  <si>
    <t>47.67</t>
  </si>
  <si>
    <t>ТЦ_21.1.06.09_77_7723685084_01.09.2021_02 Прайс-лист том 8, стр. 737, п.901</t>
  </si>
  <si>
    <t>Кабель ВВГЭнг(А)-LS 5х2,5</t>
  </si>
  <si>
    <t>96,9</t>
  </si>
  <si>
    <t>47.68</t>
  </si>
  <si>
    <t>ТЦ_21.1.06.09_50_7721801761_16.09.2021_02 Прайс-лист том 8, стр. 740, п.902</t>
  </si>
  <si>
    <t>Кабель ВВГЭнг(A)-LS  3х1,5</t>
  </si>
  <si>
    <t>576,3</t>
  </si>
  <si>
    <t>47.69</t>
  </si>
  <si>
    <t>ТЦ_21.1.06.09_77_7706513536_01.10.2021_02 Прайс-лист том 9, стр. 744, п.903</t>
  </si>
  <si>
    <t>Кабель ВВГЭнг(A)-LS  3х2,5</t>
  </si>
  <si>
    <t>224,4</t>
  </si>
  <si>
    <t>47.70</t>
  </si>
  <si>
    <t>ТЦ_21.1.06.09_50_7721801761_16.09.2021_02 Прайс-лист том 9, стр. 747, п.904</t>
  </si>
  <si>
    <t>Кабель ВВГЭнг(A)-LS-5х1,5</t>
  </si>
  <si>
    <t>255</t>
  </si>
  <si>
    <t>47.71</t>
  </si>
  <si>
    <t>ТЦ_21.1.06.09_23_3662169935_02.09.2021_02 Прайс-лист том 7, стр. 200, п.274</t>
  </si>
  <si>
    <t>Кабель ВВГЭнг(A)-LS-5х2,5</t>
  </si>
  <si>
    <t>40,8</t>
  </si>
  <si>
    <t>47.72</t>
  </si>
  <si>
    <t>ТЦ_21.1.06.09_50_7721801761_16.09.2021_02 Прайс-лист том 9, стр.750, п.905</t>
  </si>
  <si>
    <t>Кабель ВВГЭнг(A)-LS - 5х4</t>
  </si>
  <si>
    <t>117,3</t>
  </si>
  <si>
    <t>47.73</t>
  </si>
  <si>
    <t>ТЦ_21.1.06.09_77_7720625400_01.09.2021_02 Прайс-лист том 9, стр. 753, п.906</t>
  </si>
  <si>
    <t>Кабель ВВГЭнг(A)-LS - 5х35</t>
  </si>
  <si>
    <t>61,2</t>
  </si>
  <si>
    <t>47.74</t>
  </si>
  <si>
    <t>ТЕРм08-02-164-01</t>
  </si>
  <si>
    <t>Муфта мачтовая концевая металлическая для 3-5-жильного кабеля напряжением до 1 кВ, сечение одной жилы до 35 мм2</t>
  </si>
  <si>
    <t>47.75</t>
  </si>
  <si>
    <t>ТЦ_20.2.09.08_50_7718640881_01.09.2021_02 Прайс-лист том 7, стр. 76, п. 51</t>
  </si>
  <si>
    <t>Концевая мини-муфта 5ПКТп(б)-2,5/10</t>
  </si>
  <si>
    <t>47.76</t>
  </si>
  <si>
    <t>ТССЦ-20.2.10.04-0002</t>
  </si>
  <si>
    <t>Наконечники кабельные: медные луженные ТМЛ-6</t>
  </si>
  <si>
    <t>47.77</t>
  </si>
  <si>
    <t>ТССЦ-20.2.10.04-0005</t>
  </si>
  <si>
    <t>Наконечники кабельные: медные луженные ТМЛ-25</t>
  </si>
  <si>
    <t>0,7</t>
  </si>
  <si>
    <t>47.78</t>
  </si>
  <si>
    <t>ТССЦ-21.1.06.10-0167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</si>
  <si>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3х1,5ок</t>
  </si>
  <si>
    <t>0,0816</t>
  </si>
  <si>
    <t>47.79</t>
  </si>
  <si>
    <t>ТЦ_21.1.06.09_92_9710008385_01.09.2021_02 Прайс-лист том 9, стр.777, п.914</t>
  </si>
  <si>
    <t>Кабель ВВГЭНГ-FRLS 5Х4</t>
  </si>
  <si>
    <t>47.80</t>
  </si>
  <si>
    <t>ТЦ_21.2.03.05_50_7721801761_16.09.2021_02 Прайс-лист том 9, стр. 756, п.907</t>
  </si>
  <si>
    <t>Провод ПуГВ 1х25</t>
  </si>
  <si>
    <t>81,6</t>
  </si>
  <si>
    <t>Кабелинесущие конструкции</t>
  </si>
  <si>
    <t>47.81</t>
  </si>
  <si>
    <t>ТЕРм08-02-303-07</t>
  </si>
  <si>
    <t>Трос продольно-несущий</t>
  </si>
  <si>
    <t>47.82</t>
  </si>
  <si>
    <t>ТССЦ-08.3.03.04-0026</t>
  </si>
  <si>
    <t>Проволока стальная низкоуглеродистая общего назначения диаметром: 4-10 мм- трос стальной ф 5 мм</t>
  </si>
  <si>
    <t>0,0231</t>
  </si>
  <si>
    <t>47.83</t>
  </si>
  <si>
    <t>ТССЦ-25.2.01.12-0011</t>
  </si>
  <si>
    <t>Муфты натяжные</t>
  </si>
  <si>
    <t>47.84</t>
  </si>
  <si>
    <t>ТССЦ-20.1.01.14-0002</t>
  </si>
  <si>
    <t>Зажим тросовый К676У3</t>
  </si>
  <si>
    <t>47.85</t>
  </si>
  <si>
    <t>ТССЦ-25.2.01.06-0021</t>
  </si>
  <si>
    <t>Зажим плашечный</t>
  </si>
  <si>
    <t>47.86</t>
  </si>
  <si>
    <t>ТЕРм08-02-397-01</t>
  </si>
  <si>
    <t>Профиль перфорированный монтажный длиной 2 м</t>
  </si>
  <si>
    <t>1,14</t>
  </si>
  <si>
    <t>47.87</t>
  </si>
  <si>
    <t>ТЦ_20.2.07.05_50_7722786153_04.09.2021_02 Прайс-лист том 7, стр. 94, п.63</t>
  </si>
  <si>
    <t>Лоток перфорированный 100х300х3000</t>
  </si>
  <si>
    <t>47.88</t>
  </si>
  <si>
    <t>ТССЦ-20.2.07.01-0004</t>
  </si>
  <si>
    <t>Лоток для поворота трассы: вверх под углом 90° перфорированный оцинкованный КП 100х300</t>
  </si>
  <si>
    <t>47.89</t>
  </si>
  <si>
    <t>ТССЦ-20.2.07.08-0014</t>
  </si>
  <si>
    <t>Лоток разветвительный Т-образный сейсмостойкий оцинкованный ЛТ-100/300</t>
  </si>
  <si>
    <t>47.90</t>
  </si>
  <si>
    <t>ТЦ_20.2.06.05_25_2536139985_09.09.2021_02 Прайс-лист том7, стр. 95, п.66</t>
  </si>
  <si>
    <t>Кронштейн настенный основание 300мм</t>
  </si>
  <si>
    <t>185</t>
  </si>
  <si>
    <t>47.91</t>
  </si>
  <si>
    <t>ТЦ_20.2.08.03_54_5407159273_09.09.2021_02 Прайс-лист том7, стр. 100, п.67</t>
  </si>
  <si>
    <t>Соеденительный комплект</t>
  </si>
  <si>
    <t>1450</t>
  </si>
  <si>
    <t>47.92</t>
  </si>
  <si>
    <t>ТССЦ-01.7.15.02-0038</t>
  </si>
  <si>
    <t>Болт анкерный с гайкой, размер: 10,0х95 мм</t>
  </si>
  <si>
    <t>3,85</t>
  </si>
  <si>
    <t>47.93</t>
  </si>
  <si>
    <t>ТССЦ-20.2.03.09-0005</t>
  </si>
  <si>
    <t>Перегородка разделительная ПР 100-2000-УХЛЗ для короба высотой 100 мм</t>
  </si>
  <si>
    <t>Прокат черных металлов</t>
  </si>
  <si>
    <t>47.94</t>
  </si>
  <si>
    <t>ТЕРм08-02-472-07</t>
  </si>
  <si>
    <t>Проводник заземляющий открыто по строительным основаниям: из полосовой стали сечением 160 мм2</t>
  </si>
  <si>
    <t>47.95</t>
  </si>
  <si>
    <t>ТССЦ-08.3.07.01-0041</t>
  </si>
  <si>
    <t>Сталь полосовая: 40х4 мм</t>
  </si>
  <si>
    <t>0,1932</t>
  </si>
  <si>
    <t>47.96</t>
  </si>
  <si>
    <t>ТЕРм08-02-471-01</t>
  </si>
  <si>
    <t>Заземлитель вертикальный из угловой стали размером: 50х50х5 мм</t>
  </si>
  <si>
    <t>0,6</t>
  </si>
  <si>
    <t>47.97</t>
  </si>
  <si>
    <t>ТССЦ-08.3.08.02-0052</t>
  </si>
  <si>
    <t>Сталь угловая равнополочная, марка стали: ВСт3кп2, размером 50x50x5 мм</t>
  </si>
  <si>
    <t>0,06786</t>
  </si>
  <si>
    <t>Общестроительные работы</t>
  </si>
  <si>
    <t>траншея под прокладку заземлителя</t>
  </si>
  <si>
    <t>47.98</t>
  </si>
  <si>
    <t>ТЕР01-01-014-06</t>
  </si>
  <si>
    <t>Разработка грунта с погрузкой на автомобили-самосвалы экскаваторами с ковшом вместимостью: 0,25 м3, группа грунтов 3</t>
  </si>
  <si>
    <t>0,0058</t>
  </si>
  <si>
    <t>47.99</t>
  </si>
  <si>
    <t>9,86</t>
  </si>
  <si>
    <t>47.100</t>
  </si>
  <si>
    <t>ТЕР01-02-057-02</t>
  </si>
  <si>
    <t>Разработка грунта вручную в траншеях глубиной до 2 м без креплений с откосами, группа грунтов: 2</t>
  </si>
  <si>
    <t>0,077</t>
  </si>
  <si>
    <t>ТЕР01-02-061-01</t>
  </si>
  <si>
    <t>0,058</t>
  </si>
  <si>
    <t>47.101</t>
  </si>
  <si>
    <t>Засыпка пазуз с перемещением грунта до 5 м бульдозерами мощностью: 59 кВт (80 л.с.), группа грунтов 1- песком</t>
  </si>
  <si>
    <t>47.102</t>
  </si>
  <si>
    <t>5,8</t>
  </si>
  <si>
    <t>47.103</t>
  </si>
  <si>
    <t>47.104</t>
  </si>
  <si>
    <t>Засыпка вручную траншей, пазух котлованов и ям, группа грунтов: 1</t>
  </si>
  <si>
    <t>47.105</t>
  </si>
  <si>
    <t>ТЕР26-02-023-01</t>
  </si>
  <si>
    <t>Огнезащитное уплотнение пустот кабельных проходок пастовым составом</t>
  </si>
  <si>
    <t>0,0075</t>
  </si>
  <si>
    <t>47.106</t>
  </si>
  <si>
    <t>ТССЦ-14.5.01.05-0001</t>
  </si>
  <si>
    <t>Герметик пенополиуретановый (пена монтажная) типа Makrofleks, Soudal в баллонах по 750 мл</t>
  </si>
  <si>
    <t>47.107</t>
  </si>
  <si>
    <t>ТЕР07-01-044-03</t>
  </si>
  <si>
    <t>Установка монтажных изделий массой: до 20 кг</t>
  </si>
  <si>
    <t>0,013365</t>
  </si>
  <si>
    <t>47.108</t>
  </si>
  <si>
    <t>ТССЦ-07.2.07.12-0006</t>
  </si>
  <si>
    <t>Конструктивные элементы вспомогательного назначения: с преобладанием профильного проката собираемые из двух и более деталей, с отверстиями и без отверстий, соединяемые на сварке</t>
  </si>
  <si>
    <t>-0,013365</t>
  </si>
  <si>
    <t>47.109</t>
  </si>
  <si>
    <t>ТССЦ-23.3.06.01-0010</t>
  </si>
  <si>
    <t>Трубы стальные сварные водогазопроводные с резьбой оцинкованные легкие, диаметр условного прохода: 100 мм, толщина стенки 4 мм</t>
  </si>
  <si>
    <t>1,1</t>
  </si>
  <si>
    <t>Раздел 11. 02-02-05  Отопление</t>
  </si>
  <si>
    <t>ЛС 02-02-05 Поз.: 1-22</t>
  </si>
  <si>
    <t>Отопление здание мех. предочистки</t>
  </si>
  <si>
    <t>48.1</t>
  </si>
  <si>
    <t>02-02-05</t>
  </si>
  <si>
    <t>ТЕР16-02-001-03</t>
  </si>
  <si>
    <t>Прокладка трубопроводов отопления из стальных водогазопроводных неоцинкованных труб диаметром: 25 мм</t>
  </si>
  <si>
    <t>0,45</t>
  </si>
  <si>
    <t>48.2</t>
  </si>
  <si>
    <t>ТССЦ-18.5.13.01-0003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</si>
  <si>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25 мм</t>
  </si>
  <si>
    <t>48.3</t>
  </si>
  <si>
    <t>ТЕР16-02-001-02</t>
  </si>
  <si>
    <t>Прокладка трубопроводов отопления из стальных водогазопроводных неоцинкованных труб диаметром: 20 мм</t>
  </si>
  <si>
    <t>48.4</t>
  </si>
  <si>
    <t>ТССЦ-18.5.13.01-0002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</si>
  <si>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20 мм</t>
  </si>
  <si>
    <t>48.5</t>
  </si>
  <si>
    <t>ТЕР16-02-001-01</t>
  </si>
  <si>
    <t>Прокладка трубопроводов отопления из стальных водогазопроводных неоцинкованных труб диаметром: 15 мм</t>
  </si>
  <si>
    <t>0,05</t>
  </si>
  <si>
    <t>48.6</t>
  </si>
  <si>
    <t>ТССЦ-18.5.13.01-0001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</si>
  <si>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15 мм</t>
  </si>
  <si>
    <t>48.7</t>
  </si>
  <si>
    <t>ТЕР20-04-001-01</t>
  </si>
  <si>
    <t>Установка агрегатов воздушно-отопительных массой: до 0,25 т</t>
  </si>
  <si>
    <t>48.8</t>
  </si>
  <si>
    <t>ТЦ_101_78_7814283128_01.09.2021_01 Прайс-лист том 7, стр. 172, п.176</t>
  </si>
  <si>
    <t>Тепловентилятор с монтажной консолью FB-HU 1</t>
  </si>
  <si>
    <t>48.9</t>
  </si>
  <si>
    <t>ТЕРм11-02-001-01</t>
  </si>
  <si>
    <t>Прибор, устанавливаемый на резьбовых соединениях, масса: до 1,5 кг</t>
  </si>
  <si>
    <t>48.10</t>
  </si>
  <si>
    <t>ТЦ_101_78_7814283128_01.09.2021_01 Прайс-лист том 7, стр. 172, п.177</t>
  </si>
  <si>
    <t>Компактный термостат</t>
  </si>
  <si>
    <t>48.11</t>
  </si>
  <si>
    <t>ТЦ_101_78_7814283128_01.09.2021_01 Прайс-лист том 7, стр. 172, п.179</t>
  </si>
  <si>
    <t>Регулятор скорости  1,5</t>
  </si>
  <si>
    <t>48.12</t>
  </si>
  <si>
    <t>ТЕР20-02-004-01</t>
  </si>
  <si>
    <t>Установка клапанов обратных: диаметром до 355 мм</t>
  </si>
  <si>
    <t>48.13</t>
  </si>
  <si>
    <t>ТЦ_101_78_7814283128_01.09.2021_01 Прайс-лист том 7, стр. 172, п.178</t>
  </si>
  <si>
    <t>двухходовой клапан с сервоприводом Дн 20мм</t>
  </si>
  <si>
    <t>48.14</t>
  </si>
  <si>
    <t>ТЕР26-01-017-01</t>
  </si>
  <si>
    <t>Изоляция изделиями из вспененного каучука, вспененного полиэтилена трубопроводов наружным диметром до 160 мм трубками</t>
  </si>
  <si>
    <t>8,5</t>
  </si>
  <si>
    <t>48.15</t>
  </si>
  <si>
    <t>ТССЦ-12.2.08.01-0023</t>
  </si>
  <si>
    <t>Цилиндры навивные кашированные алюминиевой фольгой, марка "ROCKWOOL 100" толщиной: 30 мм, диаметром 25 мм</t>
  </si>
  <si>
    <t>38,5</t>
  </si>
  <si>
    <t>48.16</t>
  </si>
  <si>
    <t>ТССЦ-12.2.08.01-0022</t>
  </si>
  <si>
    <t>Цилиндры навивные кашированные алюминиевой фольгой, марка "ROCKWOOL 100" толщиной: 30 мм, диаметром 21 мм</t>
  </si>
  <si>
    <t>48.17</t>
  </si>
  <si>
    <t>Прайс-лист том 7, стр. 13, п. 9</t>
  </si>
  <si>
    <t>48.18</t>
  </si>
  <si>
    <t>ТЦ_63.3.01.01_50_7743250099_01.09.2021_02 Прайс-лист том 9, стр. 878, п.965</t>
  </si>
  <si>
    <t>Конвектор электрический Electrolux ECH/AS-1000 MR</t>
  </si>
  <si>
    <t>48.19</t>
  </si>
  <si>
    <t>ТЦ_18.1.09.11_77_7717291927_01.11.2021_02 Прайс-лист том 9, стр. 943, п.1044</t>
  </si>
  <si>
    <t>Кран шаровой муфтовый BVR, диаметром: 25 мм</t>
  </si>
  <si>
    <t>48.20</t>
  </si>
  <si>
    <t>ТЦ_18.1.09.113_61_6165080070_11.11.2021_11 Прайс-лист том 9, стр. 935, п.1042</t>
  </si>
  <si>
    <t>Кран шаровой муфтовый BVR, диаметром: 15 мм</t>
  </si>
  <si>
    <t>48.21</t>
  </si>
  <si>
    <t>ТЕР13-03-004-21</t>
  </si>
  <si>
    <t>Окраска металлических огрунтованных поверхностей: эмалью КО-811 на 2 раза</t>
  </si>
  <si>
    <t>0,265</t>
  </si>
  <si>
    <t>48.22</t>
  </si>
  <si>
    <t>ТЕР16-07-005-01</t>
  </si>
  <si>
    <t>Гидравлическое испытание трубопроводов систем отопления, водопровода и горячего водоснабжения диаметром: до 50 мм</t>
  </si>
  <si>
    <t>ЛС 02-02-05 Поз.: 23-34</t>
  </si>
  <si>
    <t>ИТП. 077/47-ИЛО4.3.1 СО лист 17</t>
  </si>
  <si>
    <t>49.1</t>
  </si>
  <si>
    <t>ТЕРм37-01-002-06</t>
  </si>
  <si>
    <t>Монтаж сосудов и аппаратов без механизмов в помещении, масса сосудов и аппаратов 1,5 т (вес 1035кг)</t>
  </si>
  <si>
    <t>49.2</t>
  </si>
  <si>
    <t>ТЕР20-06-014-01</t>
  </si>
  <si>
    <t>Присоединение трубопроводов к оросительной системе блока тепломассообмена производительностью: до 20 тыс.м3/час</t>
  </si>
  <si>
    <t>0,3</t>
  </si>
  <si>
    <t>49.3</t>
  </si>
  <si>
    <t>ТЦ_101_48_4802011029_01.09.11.2021_02 Прайс лист том 9, стр. 1137-1140, п.1196</t>
  </si>
  <si>
    <t>ML-2 Тепловой пункт РАЦИОНАЛ</t>
  </si>
  <si>
    <t>49.4</t>
  </si>
  <si>
    <t>49.5</t>
  </si>
  <si>
    <t>ТССЦ-23.8.03.11-0674</t>
  </si>
  <si>
    <t>Фланцы стальные плоские приварные из стали ВСт3сп2, ВСт3сп3, давлением: 1,6 МПа (16 кгс/см2), диаметром 25 мм</t>
  </si>
  <si>
    <t>49.6</t>
  </si>
  <si>
    <t>ТССЦ-18.1.06.01-0013</t>
  </si>
  <si>
    <t>Клапан ручной балансировочный с внутренней резьбой MSV-BD, давлением 2,0 МПа (20 кгс/см2), диаметром: 25 мм</t>
  </si>
  <si>
    <t>49.7</t>
  </si>
  <si>
    <t>49.8</t>
  </si>
  <si>
    <t>ТССЦ-18.1.09.06-0022</t>
  </si>
  <si>
    <t>Кран шаровой муфтовый 11Б27П1, диаметром: 20 мм</t>
  </si>
  <si>
    <t>49.9</t>
  </si>
  <si>
    <t>ТЕР18-07-001-04</t>
  </si>
  <si>
    <t>Установка термометров в оправе прямых и угловых</t>
  </si>
  <si>
    <t>49.10</t>
  </si>
  <si>
    <t>ТССЦ-63.4.05.01-0004</t>
  </si>
  <si>
    <t>Термометр биметаллический показывающий ТБП до 250 град С, с гильзой, длина штока 150 мм (класс точности 1,5)</t>
  </si>
  <si>
    <t>49.11</t>
  </si>
  <si>
    <t>49.12</t>
  </si>
  <si>
    <t>ТССЦ-63.4.01.01-0001</t>
  </si>
  <si>
    <t>Манометр для неагрессивных сред (класс точности 1.5) с резьбовым присоединением марка: МП4-У диаметром 160 мм</t>
  </si>
  <si>
    <t>Раздел 12. 02-02-06 Внутренняя вентиляция</t>
  </si>
  <si>
    <t>ЛС 02-02-06 Поз.: 1-42</t>
  </si>
  <si>
    <t>Вентиляция</t>
  </si>
  <si>
    <t>П1 с резервом 077/47-ИЛО.4.3.1.СО лист 1</t>
  </si>
  <si>
    <t>50.1</t>
  </si>
  <si>
    <t>02-02-06</t>
  </si>
  <si>
    <t>ТЕР20-06-002-02</t>
  </si>
  <si>
    <t>Установка камер приточных типовых: без секции орошения производительностью до 20 тыс.м3/час</t>
  </si>
  <si>
    <t>50.2</t>
  </si>
  <si>
    <t>ТЦ_101_78_7814283128_01.09.2021_01 Прайс-лист том 7, стр. 170, п.111</t>
  </si>
  <si>
    <t>Приточная установка  FBR 12.0 Фанбер</t>
  </si>
  <si>
    <t>50.3</t>
  </si>
  <si>
    <t>50.4</t>
  </si>
  <si>
    <t>ТЦ_101_78_7814283128_01.09.2021_01 Прайс-лист том 7, стр. 170, п.112</t>
  </si>
  <si>
    <t>Термостат защиты от замерзаний 6м,ТР60. авт. сброс</t>
  </si>
  <si>
    <t>50.5</t>
  </si>
  <si>
    <t>ТЦ_101_78_7814283128_01.09.2021_01 Прайс-лист том 7, стр. 170, п.113</t>
  </si>
  <si>
    <t>Накладной датчик температуры  TMS Pt 1000</t>
  </si>
  <si>
    <t>50.6</t>
  </si>
  <si>
    <t>ТЕРм11-05-001-01</t>
  </si>
  <si>
    <t>Механизм исполнительный, масса: до 20 кг</t>
  </si>
  <si>
    <t>50.7</t>
  </si>
  <si>
    <t>ТЦ_101_78_7814283128_01.09.2021_01 Прайс-лист том 7, стр. 170, п.114</t>
  </si>
  <si>
    <t>Привод без пружинного возврата 8Нм 24В (2/3 поз..)</t>
  </si>
  <si>
    <t>50.8</t>
  </si>
  <si>
    <t>ТЕРм08-03-573-04</t>
  </si>
  <si>
    <t>Шкаф (пульт) управления навесной, высота, ширина и глубина: до 600х600х350 мм</t>
  </si>
  <si>
    <t>50.9</t>
  </si>
  <si>
    <t>ТЦ_101_78_7814283128_01.09.2021_01 Прайс-лист том 7, стр. 170, п.115</t>
  </si>
  <si>
    <t>Щит управления FBR-S</t>
  </si>
  <si>
    <t>50.10</t>
  </si>
  <si>
    <t>50.11</t>
  </si>
  <si>
    <t>ТЦ_101_78_7814283128_01.09.2021_01 Прайс-лист том 7, стр. 170, п.116</t>
  </si>
  <si>
    <t>Датчик перепада давления PDS600</t>
  </si>
  <si>
    <t>50.12</t>
  </si>
  <si>
    <t>50.13</t>
  </si>
  <si>
    <t>ТЦ_101_78_7814283128_01.09.2021_01 Прайс-лист том 7, стр. 170, п.117</t>
  </si>
  <si>
    <t>Смесительный узел FB-МU 80-10 HW-25</t>
  </si>
  <si>
    <t>50.14</t>
  </si>
  <si>
    <t>50.15</t>
  </si>
  <si>
    <t>ТЦ_101_78_7814283128_01.09.2021_01 Прайс-лист том 7, стр. 170, п.118</t>
  </si>
  <si>
    <t>Привод с пружинным возвратом  10Нм 24В (2/3 поз..)</t>
  </si>
  <si>
    <t>50.16</t>
  </si>
  <si>
    <t>50.17</t>
  </si>
  <si>
    <t>ТЦ_101_78_7814283128_01.09.2021_01 Прайс-лист том 7, стр. 170, п.119</t>
  </si>
  <si>
    <t>Датчик температуры канальный TDM Рt1000</t>
  </si>
  <si>
    <t>50.18</t>
  </si>
  <si>
    <t>ТЕРм11-03-001-01</t>
  </si>
  <si>
    <t>Приборы, устанавливаемые на металлоконструкциях, щитах и пультах, масса: до 5 кг</t>
  </si>
  <si>
    <t>50.19</t>
  </si>
  <si>
    <t>ТЦ_101_78_7814283128_01.09.2021_01 Прайс-лист том 7, стр. 170, п.120</t>
  </si>
  <si>
    <t>Компактный частотный преобразователь    4,0кВТ</t>
  </si>
  <si>
    <t>В1</t>
  </si>
  <si>
    <t>50.20</t>
  </si>
  <si>
    <t>ТЕР20-03-001-05</t>
  </si>
  <si>
    <t>Установка вентиляторов радиальных массой: до 0,6 т</t>
  </si>
  <si>
    <t>50.21</t>
  </si>
  <si>
    <t>ТЦ_103_61_6165080070_11.11.2021_02 Прайс-лист том 9, стр. 932, п.1028</t>
  </si>
  <si>
    <t>Фланец обратный ФОВ-100-Н</t>
  </si>
  <si>
    <t>50.22</t>
  </si>
  <si>
    <t>ТЦ_103_61_6165080070_11.11.2021_02 Прайс-лист том 9, стр. 932, п.1029</t>
  </si>
  <si>
    <t>Фланец обратный ФОН-100-Н</t>
  </si>
  <si>
    <t>50.23</t>
  </si>
  <si>
    <t>ТЦ_103_61_6165080070_11.11.2021_02 Прайс-лист том 9, стр. 932, п.1030</t>
  </si>
  <si>
    <t>Комплект виброизоляторов КИВ-В-6</t>
  </si>
  <si>
    <t>50.24</t>
  </si>
  <si>
    <t>ТЦ_103_61_6165080070_11.11.2021_02 Прайс-лист том 9, стр. 932, п.1031</t>
  </si>
  <si>
    <t>Соединитель мягкий СОМ 120-ВРАН-100А-Н</t>
  </si>
  <si>
    <t>50.25</t>
  </si>
  <si>
    <t>ТЦ_103_61_6165080070_11.11.2021_02 Прайс-лист том 9, стр. 932, п.1032</t>
  </si>
  <si>
    <t>Соединитель мягкий СОМ 120-ВРАН-100Б-Н</t>
  </si>
  <si>
    <t>50.26</t>
  </si>
  <si>
    <t>ТЦ_64.1.04.04_61_6165080070_11.11.2021_02Прайс-лист том 9, стр. 932, п.1033</t>
  </si>
  <si>
    <t>Вентилятор ВРАН6-100-Т80-ВК1-00550/8-У1-1-#-0</t>
  </si>
  <si>
    <t>50.27</t>
  </si>
  <si>
    <t>ТЦ_103_61_6165080070_11.11.2021_02 Прайс-лист том 9, стр. 932, п.1040</t>
  </si>
  <si>
    <t>Комплект автоматики по бланк -заказу 207405-155-ВРЖ</t>
  </si>
  <si>
    <t>Вентиляционный фильтр</t>
  </si>
  <si>
    <t>50.28</t>
  </si>
  <si>
    <t>ТЕР20-05-002-03</t>
  </si>
  <si>
    <t>Установка скрубберов массой: до 0,45 т</t>
  </si>
  <si>
    <t>50.29</t>
  </si>
  <si>
    <t>ТЦ_101_47_7814283128_01.09.2021_01 прайс лист том 9., стр. 916, п.986</t>
  </si>
  <si>
    <t>Вентиляционный фильтр СЕЛФО-15000В</t>
  </si>
  <si>
    <t>Воздуховоды толщ. 0,5мм</t>
  </si>
  <si>
    <t>50.30</t>
  </si>
  <si>
    <t>ТЕР20-01-001-01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</si>
  <si>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</si>
  <si>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0,0471</t>
  </si>
  <si>
    <t>50.31</t>
  </si>
  <si>
    <t>ТССЦ-19.1.01.03-0071</t>
  </si>
  <si>
    <t>Воздуховоды из оцинкованной стали толщиной: 0,5 мм, диаметром до 200 мм-ф100мм</t>
  </si>
  <si>
    <t>4,71</t>
  </si>
  <si>
    <t>Воздуховоды толщ. 0,6мм</t>
  </si>
  <si>
    <t>50.32</t>
  </si>
  <si>
    <t>ТЕР20-01-001-06</t>
  </si>
  <si>
    <t>Прокладка воздуховодов из листовой, оцинкованной стали и алюминия класса Н (нормальные) толщиной: 0,6 мм, диаметром до 450 мм</t>
  </si>
  <si>
    <t>0,05024</t>
  </si>
  <si>
    <t>50.33</t>
  </si>
  <si>
    <t>ТССЦ-19.1.01.03-0074</t>
  </si>
  <si>
    <t>Воздуховоды из оцинкованной стали толщиной: 0,6 мм, диаметром до 450 мм-ф400мм</t>
  </si>
  <si>
    <t>5,024</t>
  </si>
  <si>
    <t>Воздуховоды толщ. 0,7мм</t>
  </si>
  <si>
    <t>50.34</t>
  </si>
  <si>
    <t>ТЕР20-01-001-07</t>
  </si>
  <si>
    <t>Прокладка воздуховодов из листовой, оцинкованной стали и алюминия класса Н (нормальные) толщиной: 0,7 мм, диаметром от 500 до 560 мм</t>
  </si>
  <si>
    <t>0,201588</t>
  </si>
  <si>
    <t>50.35</t>
  </si>
  <si>
    <t>ТССЦ-19.1.01.03-0076</t>
  </si>
  <si>
    <t>Воздуховоды из оцинкованной стали толщиной: 0,7 мм, диаметром от 500 до 560 мм- ф500, ф 560мм</t>
  </si>
  <si>
    <t>20,1588</t>
  </si>
  <si>
    <t>50.36</t>
  </si>
  <si>
    <t>ТЕР20-01-001-08</t>
  </si>
  <si>
    <t>Прокладка воздуховодов из листовой, оцинкованной стали и алюминия класса Н (нормальные) толщиной: 0,7 мм, диаметром до 800 мм</t>
  </si>
  <si>
    <t>1,335756</t>
  </si>
  <si>
    <t>50.37</t>
  </si>
  <si>
    <t>ТССЦ-19.1.01.03-0075</t>
  </si>
  <si>
    <t>Воздуховоды из оцинкованной стали толщиной: 0,7 мм, диаметром до 800 мм-ф630, 710, 800мм</t>
  </si>
  <si>
    <t>133,5756</t>
  </si>
  <si>
    <t>Клапаны</t>
  </si>
  <si>
    <t>50.38</t>
  </si>
  <si>
    <t>ТЕР20-02-004-03</t>
  </si>
  <si>
    <t>Установка клапанов обратных: диаметром до 800 мм</t>
  </si>
  <si>
    <t>50.39</t>
  </si>
  <si>
    <t>ТССЦ-19.3.01.09-0075</t>
  </si>
  <si>
    <t>Клапаны обратные с корпусом из оцинкованной стали и створками из алюминия: VKS 710-Клара Крос</t>
  </si>
  <si>
    <t>50.40</t>
  </si>
  <si>
    <t>ТЦ_19.3.01.13_61_7718915896_11.11.2021_02 Прайс-лист том 9, стр. 1048п.11, п.1001</t>
  </si>
  <si>
    <t>Противопожарный клапан PPK-1K-60-710-O-S220-X-N (220В AC)</t>
  </si>
  <si>
    <t>Решетка</t>
  </si>
  <si>
    <t>50.41</t>
  </si>
  <si>
    <t>ТЕР20-02-002-03</t>
  </si>
  <si>
    <t>Установка решеток жалюзийных площадью в свету: до 1,5 м2</t>
  </si>
  <si>
    <t>50.42</t>
  </si>
  <si>
    <t>ТЦ_19.2.03.04_50_7714365507_16.09.2021_02 Прайс-лист том 9, стр. 840, п.942</t>
  </si>
  <si>
    <t>Наружная решетка АРН Арктос
1000х1300</t>
  </si>
  <si>
    <t>Раздел 13. 02-02-07 Оборудование</t>
  </si>
  <si>
    <t>ЛС 02-02-07 Поз.: 1-42</t>
  </si>
  <si>
    <t>Монтаж оборудования</t>
  </si>
  <si>
    <t>51.1</t>
  </si>
  <si>
    <t>02-02-07</t>
  </si>
  <si>
    <t>ТЕРм37-01-013-11</t>
  </si>
  <si>
    <t>Монтаж машин и механизмов на открытой площадке, масса машин и механизмов 13 т</t>
  </si>
  <si>
    <t>51.2</t>
  </si>
  <si>
    <t>ТЦ_101_77_7722783628_01.11.2021_02 Прайс-лист том 8, стр. 384, п.399</t>
  </si>
  <si>
    <t>Интегрированная грубая механическая очистка, Q=150 л/с, e0=3,0 мм, P=6,5 кВт. (длина x ширина x высота), AxBxH= 11,75x 1,3x 4,4м. Материал: нерж.сталь марки AISI 316L(1.4404 DIN)</t>
  </si>
  <si>
    <t>51.3</t>
  </si>
  <si>
    <t>ТЕРм37-01-013-07</t>
  </si>
  <si>
    <t>Монтаж машин и механизмов на открытой площадке, масса машин и механизмов 2 т</t>
  </si>
  <si>
    <t>51.4</t>
  </si>
  <si>
    <t>ТЦ_101_77_7722783628_01.11.2021_02 Прайс-лист том 8, стр. 384, п.400</t>
  </si>
  <si>
    <t>Ротационное сито, Q=150 л/с, P=1,1 кВт, e0=1,0 мм, (длина x ширина x высота), AxBxH = 3,32x1,95x2,0м.
RVS1000x3000x1</t>
  </si>
  <si>
    <t>51.5</t>
  </si>
  <si>
    <t>ТЕРм37-01-013-04</t>
  </si>
  <si>
    <t>Монтаж машин и механизмов на открытой площадке, масса машин и механизмов 0,5 т</t>
  </si>
  <si>
    <t>51.6</t>
  </si>
  <si>
    <t>ТЦ_101_77_7722783628_01.11.2021_02 Прайс-лист том 8, стр. 384, п.401</t>
  </si>
  <si>
    <t>Шнековый конвейер для отбросов, Р=4кВт
SD-B 250х12000/0О</t>
  </si>
  <si>
    <t>51.7</t>
  </si>
  <si>
    <t>ТЕРм37-01-013-05</t>
  </si>
  <si>
    <t>Монтаж машин и механизмов на открытой площадке, масса машин и механизмов 1 т</t>
  </si>
  <si>
    <t>51.8</t>
  </si>
  <si>
    <t>ТЦ_101_77_7722783628_01.11.2021_02 Прайс-лист том 8, стр.384, п.402</t>
  </si>
  <si>
    <t>Шнековый пресс для отбросов, P=1,5 кВт.
LSP 250 x 500 / 2400</t>
  </si>
  <si>
    <t>51.9</t>
  </si>
  <si>
    <t>ТЕРм37-01-013-03</t>
  </si>
  <si>
    <t>Монтаж машин и механизмов на открытой площадке, масса машин и механизмов 0,1 т</t>
  </si>
  <si>
    <t>51.10</t>
  </si>
  <si>
    <t>ТЦ_101_77_7722783628_01.11.2021_02 Прайс-лист том 8, стр. 384, п.403</t>
  </si>
  <si>
    <t>Станция дозирования химических реагентов, P=0,27 кВт, D=1,3 м, H=1,2 м- ОВТ-899</t>
  </si>
  <si>
    <t>Электрощит управления для ротационных сит, шнекового конвейера и шнекового пресса
RRVS</t>
  </si>
  <si>
    <t>51.11</t>
  </si>
  <si>
    <t>ТЕР20-02-001-02</t>
  </si>
  <si>
    <t>Установка воздухораспределителей, предназначенных для подачи воздуха: в рабочую зону, массой до 50 кг</t>
  </si>
  <si>
    <t>51.12</t>
  </si>
  <si>
    <t>ТЦ_101_77_7722783628_01.11.2021_02 Прайс-лист том 8, стр. 384, п.404</t>
  </si>
  <si>
    <t>Воздуходувка для подачи воздуха в песколовки и приѐмную камеру, AxBxH=0,42x0,32x0,35м, Р=1,5 кВт R30-MD</t>
  </si>
  <si>
    <t>51.13</t>
  </si>
  <si>
    <t>ТЕР09-03-039-01</t>
  </si>
  <si>
    <t>Монтаж опорных конструкций: для крепления трубопроводов внутри зданий и сооружений массой до 0,1 т</t>
  </si>
  <si>
    <t>51.14</t>
  </si>
  <si>
    <t>ТЦ_102_77_7722783628_01.11.2021_02 Прайс-лист том 8, стр.384, п.405</t>
  </si>
  <si>
    <t>Опорная консоль для крепления воздуходувки R30-MD Материал: нерж.сталь марки AISI 304(1.4301 DIN)</t>
  </si>
  <si>
    <t>51.15</t>
  </si>
  <si>
    <t>ТЦ_102_77_7722783628_01.11.2021_02 Прайс-лист том 8, стр.384, п.417</t>
  </si>
  <si>
    <t>Комплект трубопроводов, конструктивных элементов, запорной арматуры, вспомогательного оборудования для обвязки воздуходувки R30-MD. Материал: Нерж.сталь. AISI 304, латунь, чугун.</t>
  </si>
  <si>
    <t>51.16</t>
  </si>
  <si>
    <t>ТЕРм37-01-001-01</t>
  </si>
  <si>
    <t>Монтаж сосудов и аппаратов без механизмов на открытой площадке, масса сосудов и аппаратов 0,03 т</t>
  </si>
  <si>
    <t>51.17</t>
  </si>
  <si>
    <t>ТЦ_101_77_7722783628_01.11.2021_02 Прайс-лист том 8, стр.384, п.406</t>
  </si>
  <si>
    <t>Контейнеры оцинкованные с крышкой и колесами для отбросов и песка V=1100л</t>
  </si>
  <si>
    <t>51.18</t>
  </si>
  <si>
    <t>ТЕРм11-06-001-01</t>
  </si>
  <si>
    <t>Щиты и пульты, масса: до 50 кг</t>
  </si>
  <si>
    <t>51.19</t>
  </si>
  <si>
    <t>ТЦ_101_77_7722783628_01.11.2021_02 Прайс-лист том 8, стр.384, п.407</t>
  </si>
  <si>
    <t>Местные электрощиты управления к линиям IHP-150
RIHP</t>
  </si>
  <si>
    <t>51.20</t>
  </si>
  <si>
    <t>ТЦ_101_77_7722783628_01.11.2021_02 Прайс-лист том 8, стр.384, п.408</t>
  </si>
  <si>
    <t>51.21</t>
  </si>
  <si>
    <t>3,5</t>
  </si>
  <si>
    <t>51.22</t>
  </si>
  <si>
    <t>ТЦ_102_77_7722783628_01.11.2021_02 Прайс-лист том8, стр. 385, п.409</t>
  </si>
  <si>
    <t>Трубопроводы для подачи воздуха от воздуходувок к IHP,крепежный материал. Материал: полипропилен Д =32 мм, L=15п.м.</t>
  </si>
  <si>
    <t>51.23</t>
  </si>
  <si>
    <t>ТЦ_102_77_7722783628_01.11.2021_02 Прайс-лист том 8, стр. 385, п.410</t>
  </si>
  <si>
    <t>Трубопроводы для подачи воздуха от воздуходувок к IHP,крепежный материал. Материал: полипропилен Д =63 мм, L=20п.м</t>
  </si>
  <si>
    <t>51.24</t>
  </si>
  <si>
    <t>7,5</t>
  </si>
  <si>
    <t>51.25</t>
  </si>
  <si>
    <t>ТЦ_102_77_7722783628_01.11.2021_02Прайс-лист том 8, стр.385, п.411</t>
  </si>
  <si>
    <t>Трубопроводы для подключения тех. воды к IHP-150, RVS1000, крепежный материал. Материал: полипропилен Д =32 мм, L=25п.м.</t>
  </si>
  <si>
    <t>51.26</t>
  </si>
  <si>
    <t>ТЦ_102_77_7722783628_01.11.2021_02 Прайс-лист том 8, стр.385, п.412</t>
  </si>
  <si>
    <t>Трубопроводы для подключения тех. воды к IHP-150, RVS1000, крепежный материал. Материал: полипропилен Д =63 мм, L=50п.м</t>
  </si>
  <si>
    <t>51.27</t>
  </si>
  <si>
    <t>ТЦ_102_77_7722783628_01.11.2021_02 Прайс-лист том 8, стр.385, п.413</t>
  </si>
  <si>
    <t>Фланцы с трубопроводом притока к IHP-150, Ду=500мм, L=1700 мм. Материал: нерж.сталь марки AISI 316L (1.4404 DIN)</t>
  </si>
  <si>
    <t>51.28</t>
  </si>
  <si>
    <t>ТЦ_102_77_7722783628_01.11.2021_02 Прайс-лист том 8, стр.385, п.414</t>
  </si>
  <si>
    <t>Фланцы с трубопроводом подсоединения от IHP-150 к камере распределения, Ду=600мм, L=1300 мм. Материал: нерж.сталь марки AISI 316L (1.4404 DIN)</t>
  </si>
  <si>
    <t>51.29</t>
  </si>
  <si>
    <t>ТЕРм12-01-165-01</t>
  </si>
  <si>
    <t>Трубопровод из полиэтиленовых труб с применением готовых деталей, диаметр труб наружный: 40-90 мм</t>
  </si>
  <si>
    <t>51.30</t>
  </si>
  <si>
    <t>ТЦ_102_77_7722783628_01.11.2021_02 Прайс-лист том 8, стр.385, п.415</t>
  </si>
  <si>
    <t>Трубопровод отвода жира от IHP-150, Д=160 мм, Материал: НПВХ  Длина 20м</t>
  </si>
  <si>
    <t>51.31</t>
  </si>
  <si>
    <t>0,01734</t>
  </si>
  <si>
    <t>51.32</t>
  </si>
  <si>
    <t>ТЦ_102_77_7722783628_01.11.2021_02 Прайс-лист том 8, стр. 385, п.416</t>
  </si>
  <si>
    <t>Опорная консоль для крепления трубопровода жира Д=160мм Материал: нерж.сталь марки AISI 304 (1.4301 DIN)</t>
  </si>
  <si>
    <t>51.33</t>
  </si>
  <si>
    <t>ТЕРм12-02-002-19</t>
  </si>
  <si>
    <t>Трубопровод из стальных труб с фланцами и сварными стыками на номинальное давление не более 2,5 МПа из готовых узлов и секций на эстакадах, кронштейнах и других специальных конструкциях, диаметр трубопровода наружный 630 мм</t>
  </si>
  <si>
    <t>0,045</t>
  </si>
  <si>
    <t>51.34</t>
  </si>
  <si>
    <t>ТЦ_102_77_7722783628_01.11.2021_02 Прайс-лист том 8, стр.385, п.417</t>
  </si>
  <si>
    <t>Трубопровод перелива в камере распределения между ИГП и ротационными ситами, Ду=600мм, L=1500мм. Материал: нерж.сталь марки AISI 316L (1.4404 DIN)</t>
  </si>
  <si>
    <t>51.35</t>
  </si>
  <si>
    <t>ТЦ_102_77_7722783628_01.11.2021_02 Прайс-лист том 8, стр.385, п.418</t>
  </si>
  <si>
    <t>Опорная консоль для перелива. Материал: нерж.сталь марки AISI 316L (1.4404 DIN)</t>
  </si>
  <si>
    <t>51.36</t>
  </si>
  <si>
    <t>ТЦ_102_77_7722783628_01.11.2021_02 Прайс-лист том 8, стр.385, п.419</t>
  </si>
  <si>
    <t>Фланцы  с трубопроводом подсоединения  к RVS1000x3000x1, Ду=300мм, L=1000 мм.
Материал: нерж.сталь марки AISI 316L (1.4404 DIN)</t>
  </si>
  <si>
    <t>51.37</t>
  </si>
  <si>
    <t>ТЦ_102_77_7722783628_01.11.2021_02 Прайс-лист том 8, стр.385, п.420</t>
  </si>
  <si>
    <t>Фланцы с патрубком для оттока с RVS1000x3000x1, Ду=500мм
Материал: нерж.сталь марки AISI 316L (1.4404 DIN</t>
  </si>
  <si>
    <t>51.38</t>
  </si>
  <si>
    <t>4,78</t>
  </si>
  <si>
    <t>51.39</t>
  </si>
  <si>
    <t>ТЦ_102_77_7722783628_01.11.2021_02 Прайс-лист том 8, стр.385, п.421</t>
  </si>
  <si>
    <t>Металлоконструкции ходовых мостиков, ступенек, решёток, перил, креплений, 
Материал: сталь термическии оцинкованная-4780кг</t>
  </si>
  <si>
    <t>51.40</t>
  </si>
  <si>
    <t>ТЕР08-02-007-03</t>
  </si>
  <si>
    <t>Установка металлических решеток приямков</t>
  </si>
  <si>
    <t>1,419</t>
  </si>
  <si>
    <t>51.41</t>
  </si>
  <si>
    <t>ТЦ_102_77_7722783628_01.11.2021_02 Прайс-лист том 8, стр.385, п.422</t>
  </si>
  <si>
    <t>Перекрытие рефленным листом лотков и камер S=35м2. Материал: нерж.сталь марки AISI 304 (1.4301 DIN)-1419кг</t>
  </si>
  <si>
    <t>51.42</t>
  </si>
  <si>
    <t>ТЦ_102_77_7722783628_01.11.2021_02 Прайс-лист том 8, стр.385, п.423</t>
  </si>
  <si>
    <t>Изделия для монтажа и установки, крепежный и уплотнительный материал</t>
  </si>
  <si>
    <t>Раздел 14. 02-02-08 Пожарная сигнализация</t>
  </si>
  <si>
    <t>ЛС 02-02-08 Поз.: 1-19</t>
  </si>
  <si>
    <t>Пожарная сигнализация. Система оповещенияо пожаре. 077/47 ИОС4.4.1 лист 69</t>
  </si>
  <si>
    <t>52.1</t>
  </si>
  <si>
    <t>02-02-08</t>
  </si>
  <si>
    <t>ТЕРм10-08-001-02</t>
  </si>
  <si>
    <t>Приборы ПС приемно-контрольные, пусковые, концентратор: блок базовый на 20 лучей</t>
  </si>
  <si>
    <t>52.2</t>
  </si>
  <si>
    <t>ТЕРм10-08-002-02</t>
  </si>
  <si>
    <t>Извещатель ПС автоматический: дымовой, фотоэлектрический, радиоизотопный, световой в нормальном исполнении</t>
  </si>
  <si>
    <t>Извещатель пожарный дымовой оптико-электронный адресно-аналоговый
ИП 212-64-R3 W1.02</t>
  </si>
  <si>
    <t>52.3</t>
  </si>
  <si>
    <t>Извещатель пожарный ручной адресный со встроенным изолятором короткого замыкания ИПР 513-11ИКЗ-А-R3</t>
  </si>
  <si>
    <t>52.4</t>
  </si>
  <si>
    <t>ТЕРм10-08-003-03</t>
  </si>
  <si>
    <t>Устройство ультразвуковое,: блок питания и контроля</t>
  </si>
  <si>
    <t>Источник вторичного электропитания резервированный ИВЭПР 12/3.5 исп. 2х12-Р-БР</t>
  </si>
  <si>
    <t>52.5</t>
  </si>
  <si>
    <t>ТЕРм11-04-008-01</t>
  </si>
  <si>
    <t>Съемные и выдвижные блоки (модули, ячейки, ТЭЗ), масса: до 5 кг</t>
  </si>
  <si>
    <t>Батарея аккумуляторная: АКБ-12 12В/12 А/ч</t>
  </si>
  <si>
    <t>52.6</t>
  </si>
  <si>
    <t>ТЕРм10-04-101-15</t>
  </si>
  <si>
    <t>Транспарант световой (табло)</t>
  </si>
  <si>
    <t>Оповещатель охранно-пожарный световой адресный ОПОП 1-R3 "ВЫХОД"</t>
  </si>
  <si>
    <t>Оповещатель охранно-пожарный комбинированный адресный ОПОП 124-R3</t>
  </si>
  <si>
    <t>52.7</t>
  </si>
  <si>
    <t>Программатор адресных устройств ПКУ-1 прот.R3</t>
  </si>
  <si>
    <t>Кабели и провода</t>
  </si>
  <si>
    <t>52.8</t>
  </si>
  <si>
    <t>ТЕРм08-02-403-03</t>
  </si>
  <si>
    <t>Провод групповой в защитной оболочке или кабель трех-пятижильный под штукатурку по стенам или в бороздах</t>
  </si>
  <si>
    <t>1,25</t>
  </si>
  <si>
    <t>52.9</t>
  </si>
  <si>
    <t>ТЦ_102_78_ 7804526950_03.09.2021_02 Прайс лист том 8 стр. 329/74, КА п.1330</t>
  </si>
  <si>
    <t>Кабель КПСнг(А)-FRLS 1х2х0.35 монтажный для ОПС и СОУЭ не поддерживающий горения огнестойкий 1 пара 0.35 кв. мм (КПСнг(А)-FRLS 1х2х0.35)</t>
  </si>
  <si>
    <t>113,22</t>
  </si>
  <si>
    <t>52.10</t>
  </si>
  <si>
    <t>ТССЦ-21.1.04.01-0002</t>
  </si>
  <si>
    <t>Кабель (витая пара) UTP 2x2x0,52 категория 5е</t>
  </si>
  <si>
    <t>0,01326</t>
  </si>
  <si>
    <t>52.11</t>
  </si>
  <si>
    <t>ТССЦ-21.1.08.01-0133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</si>
  <si>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марки: КПСнг(А)-FRHF 1х2х1,0</t>
  </si>
  <si>
    <t>0,00102</t>
  </si>
  <si>
    <t>Оборудование</t>
  </si>
  <si>
    <t>52.12</t>
  </si>
  <si>
    <t>ТЦ_103_77_ 7724379266_03.09.2021_02 Прайс лист том 8 стр. 329/4 КАп.1306</t>
  </si>
  <si>
    <t>Прибор приемно-контрольный Рубеж-2ОП прот.R3 ППКОПУ 011249-2-1</t>
  </si>
  <si>
    <t>52.13</t>
  </si>
  <si>
    <t>ТЦ_61.2.02.01_7839092245_03.09.2021_02 Прайс лист том 9.,стр. 851, п. 967</t>
  </si>
  <si>
    <t>52.14</t>
  </si>
  <si>
    <t>ТЦ_103_78_ 7839092245 _03.09.2021_02 Прайс лист том 8 стр. 329/56 КА п.1324</t>
  </si>
  <si>
    <t>52.15</t>
  </si>
  <si>
    <t>ТЦ_103_78_ 7839092245 _03.09.2021_02 Прайс лист том 8 стр. 329/59, КА п.1325</t>
  </si>
  <si>
    <t>52.16</t>
  </si>
  <si>
    <t>ТССЦ-62.4.01.01-0005</t>
  </si>
  <si>
    <t>52.17</t>
  </si>
  <si>
    <t>ТЦ_103_78_ 7804526950 _03.09.2021_02 Прайс лист том 8 стр. 329/65 КА п.1328</t>
  </si>
  <si>
    <t>52.18</t>
  </si>
  <si>
    <t>ТЦ_103_77_ 7705892151_03.09.2021_02 Прайс лист том 8 стр. 329/71 КАп.1329</t>
  </si>
  <si>
    <t>52.19</t>
  </si>
  <si>
    <t>ТЦ_103_78_ 7839092245 _03.09.2021_02 Прайс лист том 8 стр. 329/47 КА п.1321</t>
  </si>
  <si>
    <t>Раздел 15. 02-03-01 Распределительная камера</t>
  </si>
  <si>
    <t>ЛС 02-03-01 Поз.: 2, 3, 5-29, 31-41</t>
  </si>
  <si>
    <t>Земляные работы  077/47-ИЛО 3.3  лист 16</t>
  </si>
  <si>
    <t>02-03-01</t>
  </si>
  <si>
    <t>0,6705</t>
  </si>
  <si>
    <t>53.1</t>
  </si>
  <si>
    <t>53.2</t>
  </si>
  <si>
    <t>0,283</t>
  </si>
  <si>
    <t>53.3</t>
  </si>
  <si>
    <t>481,1</t>
  </si>
  <si>
    <t>53.4</t>
  </si>
  <si>
    <t>0,04956</t>
  </si>
  <si>
    <t>53.5</t>
  </si>
  <si>
    <t>0,014868</t>
  </si>
  <si>
    <t>53.6</t>
  </si>
  <si>
    <t>53.7</t>
  </si>
  <si>
    <t>0,4667</t>
  </si>
  <si>
    <t>53.8</t>
  </si>
  <si>
    <t>53.9</t>
  </si>
  <si>
    <t>53.10</t>
  </si>
  <si>
    <t>129,7</t>
  </si>
  <si>
    <t>53.11</t>
  </si>
  <si>
    <t>155,64</t>
  </si>
  <si>
    <t>53.12</t>
  </si>
  <si>
    <t>0,2088</t>
  </si>
  <si>
    <t>53.13</t>
  </si>
  <si>
    <t>53.14</t>
  </si>
  <si>
    <t>Фундаментная плита  077/47-ИЛО 3.3  лист 22</t>
  </si>
  <si>
    <t>53.15</t>
  </si>
  <si>
    <t>0,024</t>
  </si>
  <si>
    <t>53.16</t>
  </si>
  <si>
    <t>2,448</t>
  </si>
  <si>
    <t>53.17</t>
  </si>
  <si>
    <t>0,088</t>
  </si>
  <si>
    <t>53.18</t>
  </si>
  <si>
    <t>-8,932</t>
  </si>
  <si>
    <t>53.19</t>
  </si>
  <si>
    <t>8,932</t>
  </si>
  <si>
    <t>53.20</t>
  </si>
  <si>
    <t>53.21</t>
  </si>
  <si>
    <t>0,832976</t>
  </si>
  <si>
    <t>53.22</t>
  </si>
  <si>
    <t>0,135036</t>
  </si>
  <si>
    <t>Армирование фундаментной плиты   077/47-ИЛО 3.3 лист 23</t>
  </si>
  <si>
    <t>53.23</t>
  </si>
  <si>
    <t>0,043</t>
  </si>
  <si>
    <t>53.24</t>
  </si>
  <si>
    <t>-4,3645</t>
  </si>
  <si>
    <t>53.25</t>
  </si>
  <si>
    <t>4,3645</t>
  </si>
  <si>
    <t>53.26</t>
  </si>
  <si>
    <t>4,364</t>
  </si>
  <si>
    <t>53.27</t>
  </si>
  <si>
    <t>0,39362</t>
  </si>
  <si>
    <t>Арматурные выпуски 077/47 - ИЛО 3.3лист 31</t>
  </si>
  <si>
    <t>0,22078</t>
  </si>
  <si>
    <t>53.28</t>
  </si>
  <si>
    <t>Армирование стен  077/47-ИЛО 3.3 лист 36</t>
  </si>
  <si>
    <t>53.29</t>
  </si>
  <si>
    <t>0,126</t>
  </si>
  <si>
    <t>53.30</t>
  </si>
  <si>
    <t>-12,789</t>
  </si>
  <si>
    <t>53.31</t>
  </si>
  <si>
    <t>12,789</t>
  </si>
  <si>
    <t>53.32</t>
  </si>
  <si>
    <t>53.33</t>
  </si>
  <si>
    <t>0,57494</t>
  </si>
  <si>
    <t>53.34</t>
  </si>
  <si>
    <t>1,234767</t>
  </si>
  <si>
    <t>Гидроизоляция  077/47 - ИЛО 3.3 лист 44</t>
  </si>
  <si>
    <t>53.35</t>
  </si>
  <si>
    <t>2,011</t>
  </si>
  <si>
    <t>53.36</t>
  </si>
  <si>
    <t>-0,48264</t>
  </si>
  <si>
    <t>53.37</t>
  </si>
  <si>
    <t>-0,048264</t>
  </si>
  <si>
    <t>53.38</t>
  </si>
  <si>
    <t>394,52</t>
  </si>
  <si>
    <t>Раздел 16. 02-03-02 Оборудование</t>
  </si>
  <si>
    <t>ЛС 02-03-02 Поз.: 1-9</t>
  </si>
  <si>
    <t>Распределительная камера. Оборудование</t>
  </si>
  <si>
    <t>54.1</t>
  </si>
  <si>
    <t>02-03-02</t>
  </si>
  <si>
    <t>54.2</t>
  </si>
  <si>
    <t>ТЦ_101_77_7722783628_01.11.2021_02 Прайс лист том 8, стр.385, п.424</t>
  </si>
  <si>
    <t>Шиберы ручного привода, Материал: нерж.сталь марки 1.4301
SR-RP 600x900/900x800</t>
  </si>
  <si>
    <t>54.3</t>
  </si>
  <si>
    <t>54.4</t>
  </si>
  <si>
    <t>ТЦ_101_77_7722783628_01.11.2021_02 Прайс лист том 8, стр.385, п.425</t>
  </si>
  <si>
    <t>Автоматическая станция отбора проб, P=0,31кВт, AxBxH= 0,66x 0,77x 1,29м.
WS 316</t>
  </si>
  <si>
    <t>54.5</t>
  </si>
  <si>
    <t>ТЕРм11-02-012-03</t>
  </si>
  <si>
    <t>Сужающие устройства расходомеров, диафрагма: камерная, диаметр условного прохода до 500 мм</t>
  </si>
  <si>
    <t>54.6</t>
  </si>
  <si>
    <t>ТЦ_101_77_7722783628_01.11.2021_02 Прайс лист том 8, стр.385, п.426</t>
  </si>
  <si>
    <t>Измерительный лоток Паршаля, Q=1,52-164 л/сек, АхВхН= 1,524х0,54х0,62мT</t>
  </si>
  <si>
    <t>54.7</t>
  </si>
  <si>
    <t>ТЦ_102_77_7722783628_01.11.2021_02 Прайс лист том 8, стр.385, п.426.1</t>
  </si>
  <si>
    <t>Кронштейны для установки ультрозвуковых датчиков потока MQU99-S (датчик вторичный и прибор) Материал:Сталь термически оцинкованная</t>
  </si>
  <si>
    <t>54.8</t>
  </si>
  <si>
    <t>0,215</t>
  </si>
  <si>
    <t>54.9</t>
  </si>
  <si>
    <t>ТЦ_102_77_7722783628_01.11.2021_02 Прайс лист том 8, стр.385, п.427</t>
  </si>
  <si>
    <t>Металлоконструкции ступенек, решёток, перил.
Материал: сталь термически оцинкованная- 215 кг</t>
  </si>
  <si>
    <t>Раздел 17. 02-04-01 ИБР и иловый резервуар</t>
  </si>
  <si>
    <t>ЛС 02-04-01 Поз.: 1-48</t>
  </si>
  <si>
    <t>ИБР и иловый резервуар 82,7х73,2</t>
  </si>
  <si>
    <t>Земляные работы  077/47-ИЛО 3.3 лист 17</t>
  </si>
  <si>
    <t>02-04-01</t>
  </si>
  <si>
    <t>14,8376</t>
  </si>
  <si>
    <t>55.1</t>
  </si>
  <si>
    <t>55.2</t>
  </si>
  <si>
    <t>34,4404</t>
  </si>
  <si>
    <t>55.3</t>
  </si>
  <si>
    <t>58548,68</t>
  </si>
  <si>
    <t>55.4</t>
  </si>
  <si>
    <t>Разработка грунта в траншеях и котлованах глубиной более 3 м вручную с подъемом краном при наличии креплений, группа грунтов: 3 доработка</t>
  </si>
  <si>
    <t>6,908</t>
  </si>
  <si>
    <t>55.5</t>
  </si>
  <si>
    <t>2,0724</t>
  </si>
  <si>
    <t>55.6</t>
  </si>
  <si>
    <t>55.7</t>
  </si>
  <si>
    <t>14,7834</t>
  </si>
  <si>
    <t>55.8</t>
  </si>
  <si>
    <t>55.9</t>
  </si>
  <si>
    <t>55.10</t>
  </si>
  <si>
    <t>Устройство основания под фундаменты: песчаного прим. для гранитного отсева</t>
  </si>
  <si>
    <t>4106,5</t>
  </si>
  <si>
    <t>55.11</t>
  </si>
  <si>
    <t>ТССЦ-13.2.02.01-0001</t>
  </si>
  <si>
    <t>Высевки гранитные, крошка гранитная (отсев)</t>
  </si>
  <si>
    <t>4927,8</t>
  </si>
  <si>
    <t>55.12</t>
  </si>
  <si>
    <t>0,745</t>
  </si>
  <si>
    <t>55.13</t>
  </si>
  <si>
    <t>55.14</t>
  </si>
  <si>
    <t>Армирование фундаментной плиты  077/47-ИЛО 3.3 лист 24</t>
  </si>
  <si>
    <t>55.15</t>
  </si>
  <si>
    <t>0,539</t>
  </si>
  <si>
    <t>55.16</t>
  </si>
  <si>
    <t>ТССЦ-04.1.02.05-0005</t>
  </si>
  <si>
    <t>Бетон тяжелый, класс: В12,5 (М150)</t>
  </si>
  <si>
    <t>54,978</t>
  </si>
  <si>
    <t>55.17</t>
  </si>
  <si>
    <t>6,2265</t>
  </si>
  <si>
    <t>55.18</t>
  </si>
  <si>
    <t>-631,99</t>
  </si>
  <si>
    <t>55.19</t>
  </si>
  <si>
    <t>ТССЦ-04.1.02.05-0011</t>
  </si>
  <si>
    <t>Бетон тяжелый, класс: В30 (М400)</t>
  </si>
  <si>
    <t>631,99</t>
  </si>
  <si>
    <t>55.20</t>
  </si>
  <si>
    <t>55.21</t>
  </si>
  <si>
    <t>ТССЦ-08.4.03.03-0008</t>
  </si>
  <si>
    <t>Горячекатанная арматурная сталь класса А500 С, диаметром: 20 мм-22мм</t>
  </si>
  <si>
    <t>186,61356</t>
  </si>
  <si>
    <t>55.22</t>
  </si>
  <si>
    <t>Горячекатанная арматурная сталь класса А500 С, диаметром: 20 мм</t>
  </si>
  <si>
    <t>55.23</t>
  </si>
  <si>
    <t>Горячекатанная арматурная сталь класса А500 С, диаметром: 20 мм Сс1</t>
  </si>
  <si>
    <t>13,472878</t>
  </si>
  <si>
    <t>55.24</t>
  </si>
  <si>
    <t>ТЕР06-01-015-08</t>
  </si>
  <si>
    <t>Установка закладных деталей весом: до 20 кг</t>
  </si>
  <si>
    <t>0,92694</t>
  </si>
  <si>
    <t>55.25</t>
  </si>
  <si>
    <t>ТССЦ-08.4.01.02-0011</t>
  </si>
  <si>
    <t>Детали закладные и накладные изготовленные: без применения сварки, гнутья, сверления (пробивки) отверстий поставляемые отдельно</t>
  </si>
  <si>
    <t>0,9269</t>
  </si>
  <si>
    <t>55.26</t>
  </si>
  <si>
    <t>ТЕР11-01-011-01</t>
  </si>
  <si>
    <t>Устройство стяжек: цементных толщиной 20 мм</t>
  </si>
  <si>
    <t>0,82</t>
  </si>
  <si>
    <t>55.27</t>
  </si>
  <si>
    <t>1,7</t>
  </si>
  <si>
    <t>55.28</t>
  </si>
  <si>
    <t>ТЕР08-01-003-05</t>
  </si>
  <si>
    <t>Гидроизоляция стен, фундаментов: боковая оклеечная по выровненной поверхности бутовой кладки, кирпичу и бетону в 2 слоя</t>
  </si>
  <si>
    <t>2,071</t>
  </si>
  <si>
    <t>55.29</t>
  </si>
  <si>
    <t>-0,91124</t>
  </si>
  <si>
    <t>55.30</t>
  </si>
  <si>
    <t>ТССЦ-12.1.02.03-0195</t>
  </si>
  <si>
    <t>Техноэласт: ЭПП</t>
  </si>
  <si>
    <t>254,38</t>
  </si>
  <si>
    <t>55.31</t>
  </si>
  <si>
    <t>ТССЦ-12.1.02.10-0098</t>
  </si>
  <si>
    <t>Мембрана профилированная защитная типа "Плантер"</t>
  </si>
  <si>
    <t>221,95</t>
  </si>
  <si>
    <t>Армирование пешеходных  мостиов  077/47-ИЛО 3.3 лист 25</t>
  </si>
  <si>
    <t>8,685985</t>
  </si>
  <si>
    <t>55.32</t>
  </si>
  <si>
    <t>Ограждение пешеходных  мостиков металлическими решетками 077/47-ИЛО 3.3 лист 27</t>
  </si>
  <si>
    <t>55.33</t>
  </si>
  <si>
    <t>21,8287</t>
  </si>
  <si>
    <t>55.34</t>
  </si>
  <si>
    <t>55.35</t>
  </si>
  <si>
    <t>9,534332</t>
  </si>
  <si>
    <t>55.36</t>
  </si>
  <si>
    <t>Окраска металлических огрунтованных поверхностей: эмалью ПФ-115 на 2 раза</t>
  </si>
  <si>
    <t>Арматурные выпуски ж/б стен  077/47 - ИЛО 3.3 лист 32</t>
  </si>
  <si>
    <t>16,71217</t>
  </si>
  <si>
    <t>55.37</t>
  </si>
  <si>
    <t>Горячекатаная арматурная сталь периодического профиля класса: А-III, диаметром 14 мм - АВ1,АВ2</t>
  </si>
  <si>
    <t>Бетонирование стен  077/47-ИЛО 3.3 лист 38,45,46</t>
  </si>
  <si>
    <t>55.38</t>
  </si>
  <si>
    <t>15,57</t>
  </si>
  <si>
    <t>55.39</t>
  </si>
  <si>
    <t>-1580,355</t>
  </si>
  <si>
    <t>55.40</t>
  </si>
  <si>
    <t>1580,355</t>
  </si>
  <si>
    <t>55.41</t>
  </si>
  <si>
    <t>55.42</t>
  </si>
  <si>
    <t>66,8</t>
  </si>
  <si>
    <t>55.43</t>
  </si>
  <si>
    <t>49,131</t>
  </si>
  <si>
    <t>55.44</t>
  </si>
  <si>
    <t>6,3654</t>
  </si>
  <si>
    <t>Гидроизоляция  077/47 - ИЛО 3.3 лист 45</t>
  </si>
  <si>
    <t>55.45</t>
  </si>
  <si>
    <t>19,574</t>
  </si>
  <si>
    <t>55.46</t>
  </si>
  <si>
    <t>-4,69776</t>
  </si>
  <si>
    <t>55.47</t>
  </si>
  <si>
    <t>-0,469776</t>
  </si>
  <si>
    <t>55.48</t>
  </si>
  <si>
    <t>3801,28</t>
  </si>
  <si>
    <t>Раздел 18. 02-04-02 ИБР -технологическое оборудование</t>
  </si>
  <si>
    <t>ИБР -технологическое оборудование</t>
  </si>
  <si>
    <t>Стоимость единицы</t>
  </si>
  <si>
    <t>ЛС 02-04-02 Поз.: 1-21</t>
  </si>
  <si>
    <t>Оборудование анаэробной зоны</t>
  </si>
  <si>
    <t>57.1</t>
  </si>
  <si>
    <t>02-04-02</t>
  </si>
  <si>
    <t>57.2</t>
  </si>
  <si>
    <t>ТЦ_101_77_7722783628_01.11.2021_02 Прайс лист том 8 стр.386 п.428</t>
  </si>
  <si>
    <t>Погружная аксиальная мешалка Р1/Р2=4,1/3,6 кВт., n=301 об/мин., D=710 мм,U=400В, I=7,3А, Iстарт=47А, cos f=0,86, кабель S1BN8-F11G1.5, с частотным регулятором оборотов (частотный регулятор учтен в разделе АТХ).(4+2)
SMG.36.71.301.5.1B</t>
  </si>
  <si>
    <t>57.3</t>
  </si>
  <si>
    <t>57.4</t>
  </si>
  <si>
    <t>ТЦ_101_77_7722783628_01.11.2021_02 Прайс лист том 8 стр.386п.429</t>
  </si>
  <si>
    <t>Подъѐмный и направляющий механизм мешалок SMG.36.71.301.5.1B, L =6м, с монтажными элементами</t>
  </si>
  <si>
    <t>57.5</t>
  </si>
  <si>
    <t>0,15452</t>
  </si>
  <si>
    <t>57.6</t>
  </si>
  <si>
    <t>ТЦ_102_77_7722783628_01.11.2021_02 Прайс лист том 8 стр.386 п.429.1</t>
  </si>
  <si>
    <t>Дополнительная консоль для установки погружной аксиальной мешалки. Материал: нерж.сталь AISI 304.</t>
  </si>
  <si>
    <t>57.7</t>
  </si>
  <si>
    <t>ТЦ_102_77_7722783628_01.11.2021_02 Прайс лист том 8 стр.386 п.429.2</t>
  </si>
  <si>
    <t>Площадка для установки подъемного механизма</t>
  </si>
  <si>
    <t>57.8</t>
  </si>
  <si>
    <t>ТЕРм07-04-001-02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</si>
  <si>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масса: 0,17 т</t>
  </si>
  <si>
    <t>57.9</t>
  </si>
  <si>
    <t>ТЦ_101_77_7722783628_01.11.2021_02 Прайс лист том 8 стр.386 п.430</t>
  </si>
  <si>
    <t>Погружной рециркуляционный насос типа PKC-M-2530-N, Q=130 л/сек, H=0,5 м, P=3,0 кВт, n=1440 об./мин. (4+2)
PKC-M-2530-N</t>
  </si>
  <si>
    <t>57.10</t>
  </si>
  <si>
    <t>57.11</t>
  </si>
  <si>
    <t>ТЦ_101_77_7722783628_01.11.2021_02 Прайс лист том 8 стр.386 п.431</t>
  </si>
  <si>
    <t>Тубус рец. насоса, металлоконструкции крепления. Материал: нерж.сталь марки AISI 304(1.4301 DIN)</t>
  </si>
  <si>
    <t>57.12</t>
  </si>
  <si>
    <t>57.13</t>
  </si>
  <si>
    <t>ТЦ_101_77_7722783628_01.11.2021_02 Прайс лист том 8 стр.386 п.432</t>
  </si>
  <si>
    <t>Подъѐмный механизм рециркуляционньгх насосов</t>
  </si>
  <si>
    <t>57.14</t>
  </si>
  <si>
    <t>ТЕРм12-01-165-05</t>
  </si>
  <si>
    <t>Трубопровод из полиэтиленовых труб с применением готовых деталей, диаметр труб наружный: 280-315 мм</t>
  </si>
  <si>
    <t>57.15</t>
  </si>
  <si>
    <t>ТЦ_102_77_7722783628_01.11.2021_02 Прайс лист том 8 стр.386 п.433</t>
  </si>
  <si>
    <t>Узлы трубопроводов НПВХ, D=315 мм  L=30m</t>
  </si>
  <si>
    <t>57.16</t>
  </si>
  <si>
    <t>ТЦ_102_77_7722783628_01.11.2021_02 Прайс лист том 8 стр.386 п.434</t>
  </si>
  <si>
    <t>Консоли для крепления рециркуляционных трубопроводов, Д=250мм
Материал: нерж.сталь марки AISI 304(1.4301 DIN)</t>
  </si>
  <si>
    <t>57.17</t>
  </si>
  <si>
    <t>ТЕРм12-01-002-13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</si>
  <si>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219 мм</t>
  </si>
  <si>
    <t>57.18</t>
  </si>
  <si>
    <t>ТЦ_102_77_7722783628_01.11.2021_02 Прайс лист том 8 стр.386 п.435</t>
  </si>
  <si>
    <t>Проход через стену рециркуляционного трубопровода, Д=250мм
Материал: нерж.сталь марки AISI 304(1.4301 DIN)</t>
  </si>
  <si>
    <t>57.19</t>
  </si>
  <si>
    <t>3,59</t>
  </si>
  <si>
    <t>57.20</t>
  </si>
  <si>
    <t>ТЦ_102_77_7722783628_01.11.2021_02 Прайс лист том 8 стр.386 п.436</t>
  </si>
  <si>
    <t>Металлоконструкции ступенек, решёток, перил.
Материал: сталь термически оцинкованная- 3590 кг</t>
  </si>
  <si>
    <t>57.21</t>
  </si>
  <si>
    <t>ТЦ_102_77_7722783628_01.11.2021_02 Прайс лист том 8 стр.386 п.437</t>
  </si>
  <si>
    <t>ЛС 02-04-02 Поз.: 22-69</t>
  </si>
  <si>
    <t>Оборудование зоны денитрификации</t>
  </si>
  <si>
    <t>58.1</t>
  </si>
  <si>
    <t>ТЕР20-02-012-01</t>
  </si>
  <si>
    <t>Установка дефлекторов диаметром патрубка: 280 мм</t>
  </si>
  <si>
    <t>58.2</t>
  </si>
  <si>
    <t>ТЦ_101_77_7722783628_01.11.2021_02 Прайс лист том 8 стр.386 п.438</t>
  </si>
  <si>
    <t>Дефлектор притока
Материал: нерж.сталь марки AISI 304(1.4301 DIN)</t>
  </si>
  <si>
    <t>58.3</t>
  </si>
  <si>
    <t>58.4</t>
  </si>
  <si>
    <t>ТЦ_101_77_7722783628_01.11.2021_02 Прайс лист том 8 стр.386 п.439</t>
  </si>
  <si>
    <t>Погружная аксиальная мешалка Р1/Р2=4,1/3,6 кВт., n=301 об/мин., D=710 мм, U=400В, I=7,3А, Iстарт=47А, cos f=0,86, кабель S1BN8-F11G1.5, с частотным регулятором оборотов. U=400В (8+4)
SMG.36.71.301.5.1B</t>
  </si>
  <si>
    <t>58.5</t>
  </si>
  <si>
    <t>58.6</t>
  </si>
  <si>
    <t>ТЦ_101_77_7722783628_01.11.2021_02 Прайс лист том 8 стр.386 п.440</t>
  </si>
  <si>
    <t>Подъѐмный механизм мешалок SMG.36.71.301.5.1B, L =6м, с монтажными элементами</t>
  </si>
  <si>
    <t>58.7</t>
  </si>
  <si>
    <t>0,30904</t>
  </si>
  <si>
    <t>58.8</t>
  </si>
  <si>
    <t>ТЦ_102_77_7722783628_01.11.2021_02 Прайс лист том 8стр.386 п.440.1</t>
  </si>
  <si>
    <t>58.9</t>
  </si>
  <si>
    <t>ТЦ_102_77_7722783628_01.11.2021_02 Прайс лист том 8 стр.386 п.440.2</t>
  </si>
  <si>
    <t>58.10</t>
  </si>
  <si>
    <t>58.11</t>
  </si>
  <si>
    <t>ТЦ_101_77_7722783628_01.11.2021_02 Прайс лист том 8 стр.386 п.441</t>
  </si>
  <si>
    <t>Погружной рециркуляционный насос типа PKC-M-2730-N, Q=180 л/сек, H=0,5 м, P=3,0 кВт, n=1440 об./мин. (4+2)
PKC-M-2730-N</t>
  </si>
  <si>
    <t>58.12</t>
  </si>
  <si>
    <t>58.13</t>
  </si>
  <si>
    <t>ТЦ_101_77_7722783628_01.11.2021_02 Прайс лист том 8 стр.386 п.442</t>
  </si>
  <si>
    <t>Тубус рец. насоса, металлоконструкции крепления. Материал: нерж.сталь марки AISI 304(1.4301 DIN) (вес 230кг)</t>
  </si>
  <si>
    <t>58.14</t>
  </si>
  <si>
    <t>0,28</t>
  </si>
  <si>
    <t>58.15</t>
  </si>
  <si>
    <t>ТЦ_101_77_7722783628_01.11.2021_02 Прайс лист том 8 стр.386 п.443</t>
  </si>
  <si>
    <t>Воронка рец. насоса
Материал: нерж.сталь марки AISI 304(1.4301 DIN)</t>
  </si>
  <si>
    <t>58.16</t>
  </si>
  <si>
    <t>58.17</t>
  </si>
  <si>
    <t>ТЦ_101_77_7722783628_01.11.2021_02 Прайс лист том 8 стр.386 п.444</t>
  </si>
  <si>
    <t>Подъѐмный механизм рециркуляционных насосов</t>
  </si>
  <si>
    <t>58.18</t>
  </si>
  <si>
    <t>58.19</t>
  </si>
  <si>
    <t>ТЦ_102_77_7722783628_01.11.2021_02 Прайс лист том 8 стр.386 п.445</t>
  </si>
  <si>
    <t>Трубопроводы и фасонные части из НПВХ – подача на рециркуляционный насос, Д=315мм ДЛИНОЙ 20М</t>
  </si>
  <si>
    <t>58.20</t>
  </si>
  <si>
    <t>0,2028</t>
  </si>
  <si>
    <t>58.21</t>
  </si>
  <si>
    <t>ТЦ_102_77_7722783628_01.11.2021_02 Прайс лист том 8 стр.389 п.446</t>
  </si>
  <si>
    <t>Проход через стену рециркуляционного трубопровода Д=315мм
Материал: нерж.сталь марки AISI 304(1.4301 DIN)</t>
  </si>
  <si>
    <t>58.22</t>
  </si>
  <si>
    <t>ТЦ_102_77_7722783628_01.11.2021_02 Прайс лист том 8 стр.389 п.447</t>
  </si>
  <si>
    <t>Консоли для крепления рециркуляционных трубопроводов Д=315мм
Материал: нерж.сталь марки AISI 304(1.4301 DIN)</t>
  </si>
  <si>
    <t>58.23</t>
  </si>
  <si>
    <t>ТЕРм12-01-165-06</t>
  </si>
  <si>
    <t>Трубопровод из полиэтиленовых труб с применением готовых деталей, диаметр труб наружный: 400-450 мм</t>
  </si>
  <si>
    <t>58.24</t>
  </si>
  <si>
    <t>ТЦ_102_77_7722783628_01.11.2021_02 Прайс лист том 8 стр.389 п.448</t>
  </si>
  <si>
    <t>Трубопроводы и фасонные части из НПВХ – отток  из воронки рециркуляционного насоса, Д=400мм</t>
  </si>
  <si>
    <t>58.25</t>
  </si>
  <si>
    <t>0,07196</t>
  </si>
  <si>
    <t>58.26</t>
  </si>
  <si>
    <t>ТЦ_102_77_7722783628_01.11.2021_02 Прайс лист том 8 стр.389 п.449</t>
  </si>
  <si>
    <t>Трехножная консоль для установки  оттока из воронки рециркуляционного насоса
Материал: нерж.сталь марки AISI 304(1.4301 DIN)</t>
  </si>
  <si>
    <t>58.27</t>
  </si>
  <si>
    <t>0,22208</t>
  </si>
  <si>
    <t>58.28</t>
  </si>
  <si>
    <t>ТЦ_102_77_7722783628_01.11.2021_02 Прайс лист том 8 стр.389 п.451</t>
  </si>
  <si>
    <t>Кронштейн для крепления индукционных расходомеров
Материал: нерж.сталь марки AISI 304(1.4301 DIN)</t>
  </si>
  <si>
    <t>58.29</t>
  </si>
  <si>
    <t>58.30</t>
  </si>
  <si>
    <t>ТЦ_101_77_7722783628_01.11.2021_02 Прайс лист том 8 стр.389 п.452</t>
  </si>
  <si>
    <t>Эрлифт системы гидравлической очистки поверхности сепарации. Материал: нерж.сталь марки AISI 304(1.4301 DIN)</t>
  </si>
  <si>
    <t>58.31</t>
  </si>
  <si>
    <t>ТЕРм12-01-165-02</t>
  </si>
  <si>
    <t>Трубопровод из полиэтиленовых труб с применением готовых деталей, диаметр труб наружный: 110-140 мм</t>
  </si>
  <si>
    <t>58.32</t>
  </si>
  <si>
    <t>ТЦ_102_77_7722783628_01.11.2021_02 Прайс лист том 8 стр.389 п.453</t>
  </si>
  <si>
    <t>Трубопроводы и фасонные части из нПВХ – гидравлическая очистка поверхности сепарации
Д=160 мм.-4М</t>
  </si>
  <si>
    <t>58.33</t>
  </si>
  <si>
    <t>ТЦ_102_77_7722783628_01.11.2021_02 Прайс лист том 8 стр.389 п.454</t>
  </si>
  <si>
    <t>Проход через стену для трубопровода гидравлической очистки поверхности сепарации Д=160 мм.
Материал: нерж.сталь марки AISI 304(1.4301 DIN)</t>
  </si>
  <si>
    <t>58.34</t>
  </si>
  <si>
    <t>58.35</t>
  </si>
  <si>
    <t>ТЦ_101_77_7722783628_01.11.2021_02 Прайс лист том 8 стр.389 п.455</t>
  </si>
  <si>
    <t>Эрлифт системы механической очистки поверхности сепарации. Q=20 л/сек.
 Материал: нерж.сталь марки AISI 304(1.4301 DIN)</t>
  </si>
  <si>
    <t>58.36</t>
  </si>
  <si>
    <t>ТЕРм12-01-165-03</t>
  </si>
  <si>
    <t>Трубопровод из полиэтиленовых труб с применением готовых деталей, диаметр труб наружный: 160-180 мм</t>
  </si>
  <si>
    <t>58.37</t>
  </si>
  <si>
    <t>ТЦ_102_77_7722783628_01.11.2021_02 Прайс лист том 8 стр.389п.456</t>
  </si>
  <si>
    <t>Трубопроводы и фасонные части из НПВХ - механическая очистка поверхности сепарации
Д=160 мм.-12М</t>
  </si>
  <si>
    <t>58.38</t>
  </si>
  <si>
    <t>58.39</t>
  </si>
  <si>
    <t>ТЦ_102_77_7722783628_01.11.2021_02 Прайс лист том 8стр.389п.457</t>
  </si>
  <si>
    <t>Трубопроводы и фасонные части из НПВХ - механическая очистка поверхности сепарации
Д=200 мм.</t>
  </si>
  <si>
    <t>58.40</t>
  </si>
  <si>
    <t>0,0486</t>
  </si>
  <si>
    <t>58.41</t>
  </si>
  <si>
    <t>ТЦ_102_77_7722783628_01.11.2021_02 Прайс лист том 8 стр.389 п.458</t>
  </si>
  <si>
    <t>Проход через стену для трубопровода механической очистки поверхности сепарации Д=200 мм.
Материал: нерж.сталь марки AISI 304(1.4301 DIN)</t>
  </si>
  <si>
    <t>58.42</t>
  </si>
  <si>
    <t>ТЦ_102_77_7722783628_01.11.2021_02 Прайс лист том 8 стр.389 п.459</t>
  </si>
  <si>
    <t>Консоли для крепления трубопровода механической очистки поверхности сепарации Д=160 мм. Материал: нерж.сталь марки AISI 304(1.4301 DIN)</t>
  </si>
  <si>
    <t>58.43</t>
  </si>
  <si>
    <t>58.44</t>
  </si>
  <si>
    <t>ТЦ_102_77_7722783628_01.11.2021_02 Прайс лист том 8 стр.389 п.460</t>
  </si>
  <si>
    <t>Трубопроводы и фасонные части из полипропилена D=63 мм, (техническая вода)  L=80m</t>
  </si>
  <si>
    <t>58.45</t>
  </si>
  <si>
    <t>ТЦ_102_77_7722783628_01.11.2021_02 Прайс лист том 8 стр.389 п.460.1</t>
  </si>
  <si>
    <t>Выводы технической воды на стойки перил (1") для промывки оборудования. Материал: Нерж.сталь AISI 304.</t>
  </si>
  <si>
    <t>ШТ</t>
  </si>
  <si>
    <t>58.46</t>
  </si>
  <si>
    <t>10,88</t>
  </si>
  <si>
    <t>58.47</t>
  </si>
  <si>
    <t>ТЦ_102_77_7722783628_01.11.2021_02 Прайс лист том 8 стр.389 п.461</t>
  </si>
  <si>
    <t>Металлоконструкции ступенек, решёток, перил.
Материал: сталь термически оцинкованная- 10880 кг</t>
  </si>
  <si>
    <t>58.48</t>
  </si>
  <si>
    <t>ТЦ_102_77_7722783628_01.11.2021_02 Прайс лист том 8 стр.389 п.462</t>
  </si>
  <si>
    <t>ЛС 02-04-02 Поз.: 70-97</t>
  </si>
  <si>
    <t>Оборудование  зоны аэрации (нитрификации)</t>
  </si>
  <si>
    <t>59.1</t>
  </si>
  <si>
    <t>59.2</t>
  </si>
  <si>
    <t>ТЦ_101_77_7722783628_01.11.2021_02 Прайс лист том 8 стр.389 п.463</t>
  </si>
  <si>
    <t>Шиберы ручного привода,
Материал: нерж.сталь марки 1.4301
SR3р-К 400х625/340х200</t>
  </si>
  <si>
    <t>59.3</t>
  </si>
  <si>
    <t>59.4</t>
  </si>
  <si>
    <t>ТЦ_101_77_7722783628_01.11.2021_02 Прайс лист том 8 стр.389 п.464</t>
  </si>
  <si>
    <t>Камера с эрлифтом автоматической системы удаления плавающих веществ с поверхности сепарации, (жироловка). Q=20 л/сек. Материал: нержавеющая сталь марки AISI 304(1.4301 DIN)</t>
  </si>
  <si>
    <t>59.5</t>
  </si>
  <si>
    <t>0,34508</t>
  </si>
  <si>
    <t>59.6</t>
  </si>
  <si>
    <t>ТЦ_102_77_7722783628_01.11.2021_02 Прайс лист том 8 стр.389 п.465</t>
  </si>
  <si>
    <t>Проход через стену для трубопровода автоматической системы удаления плавающих веществ поверхности сепарации Д=200 мм.
Материал: нерж.сталь марки AISI 304(1.4301 DIN)</t>
  </si>
  <si>
    <t>59.7</t>
  </si>
  <si>
    <t>ТЦ_102_77_7722783628_01.11.2021_02 Прайс лист том 8 стр.379 п.466</t>
  </si>
  <si>
    <t>Желоб сбора и удаления плавающих веществ (пены) Материал: нерж.сталь марки AISI 304(1.4301 DIN)</t>
  </si>
  <si>
    <t>59.8</t>
  </si>
  <si>
    <t>59.9</t>
  </si>
  <si>
    <t>ТЦ_101_77_7722783628_01.11.2021_02 Прайс лист том 8 стр.389 п.467</t>
  </si>
  <si>
    <t>59.10</t>
  </si>
  <si>
    <t>ТЦ_102_77_7722783628_01.11.2021_02 Прайс лист том 8 стр.390 п.468</t>
  </si>
  <si>
    <t>Проход через стену для трубопровода автоматической системы удаления плавающих веществ поверхности сепарации Д=160 мм.
Материал: нерж.сталь марки AISI 304(1.4301 DIN)</t>
  </si>
  <si>
    <t>59.11</t>
  </si>
  <si>
    <t>0,76</t>
  </si>
  <si>
    <t>59.12</t>
  </si>
  <si>
    <t>ТЦ_102_77_7722783628_01.11.2021_02 Прайс лист том 8 стр.390 п.469</t>
  </si>
  <si>
    <t>Трубопроводы и фасонные части из НПВХ - автоматическая система удаления плавающих веществ поверхности нитрификации и сепарации
Д=160 мм.</t>
  </si>
  <si>
    <t>59.13</t>
  </si>
  <si>
    <t>59.14</t>
  </si>
  <si>
    <t>ТЦ_102_77_7722783628_01.11.2021_02 Прайс лист том 8 стр.390 п.470</t>
  </si>
  <si>
    <t>Трубопроводы и фасонные части из НПВХ - автоматическая система удаления плавающих веществ поверхности нитрификации и сепарации
Д=200 мм.</t>
  </si>
  <si>
    <t>59.15</t>
  </si>
  <si>
    <t>0,01156</t>
  </si>
  <si>
    <t>59.16</t>
  </si>
  <si>
    <t>ТЦ_102_77_7722783628_01.11.2021_02 Прайс лист том 8 стр.390 п.471</t>
  </si>
  <si>
    <t>Консоли для крепления трубопроводов автоматической системы удаления плавающих веществ поверхности нитрификации и сепарации
Д=160 мм.Материал: нерж.сталь марки AISI 304(1.4301 DIN)</t>
  </si>
  <si>
    <t>59.17</t>
  </si>
  <si>
    <t>59.18</t>
  </si>
  <si>
    <t>ТЦ_101_77_7722783628_01.11.2021_02 Прайс лист том 8 стр.390 п.472</t>
  </si>
  <si>
    <t>Эрлифт подачи избыточного ила из зоны нитрификации в предзагуститель.  Q=6 л/сек. Материал: нержавеющая сталь марки AISI 304(1.4301 DIN)</t>
  </si>
  <si>
    <t>59.19</t>
  </si>
  <si>
    <t>35,2</t>
  </si>
  <si>
    <t>59.20</t>
  </si>
  <si>
    <t>ТЦ_102_77_7722783628_01.11.2021_02 Прайс лист том 8стр.390 п.474</t>
  </si>
  <si>
    <t>Мелкопузырчатая система мембранной аэрации с фасонными частями и креплением L=3520m</t>
  </si>
  <si>
    <t>59.21</t>
  </si>
  <si>
    <t>130</t>
  </si>
  <si>
    <t>59.22</t>
  </si>
  <si>
    <t>ТЦ_102_77_7722783628_01.11.2021_02 Прайс лист том 8 стр.390 п.475.1</t>
  </si>
  <si>
    <t>Трубопровод и фасонные части из полипропилена Д=63 мм, (развод воздуха и технической воды) L=1300m</t>
  </si>
  <si>
    <t>59.23</t>
  </si>
  <si>
    <t>ТЦ_102_77_7722783628_01.11.2021_02 Прайс лист том 8 стр.390 п.475</t>
  </si>
  <si>
    <t>59.24</t>
  </si>
  <si>
    <t>ТЕРм12-01-166-02</t>
  </si>
  <si>
    <t>Трубопровод из полипропиленовых труб с применением готовых деталей, диаметр труб наружный: 110-140 мм</t>
  </si>
  <si>
    <t>25,2</t>
  </si>
  <si>
    <t>59.25</t>
  </si>
  <si>
    <t>Трубопровод гидравлической системы очистки поверхности  сепаратора (тиллбург) м, материал НПВХ д=160, L=63М</t>
  </si>
  <si>
    <t>59.26</t>
  </si>
  <si>
    <t>15,47</t>
  </si>
  <si>
    <t>59.27</t>
  </si>
  <si>
    <t>ТЦ_102_77_7722783628_01.11.2021_02 Прайс лист том 8 стр.390 п.476</t>
  </si>
  <si>
    <t>Металлоконструкции ступенек, решёток, перил.
Материал: сталь термически оцинкованная- 15470 кг</t>
  </si>
  <si>
    <t>59.28</t>
  </si>
  <si>
    <t>ТЦ_102_77_7722783628_01.11.2021_02 Прайс лист том 8 стр.390 п.477</t>
  </si>
  <si>
    <t>ЛС 02-04-02 Поз.: 98-115</t>
  </si>
  <si>
    <t>Оборудование зона сепарации</t>
  </si>
  <si>
    <t>60.1</t>
  </si>
  <si>
    <t>ТЕРм37-01-001-10</t>
  </si>
  <si>
    <t>Монтаж сосудов и аппаратов без механизмов на открытой площадке, масса сосудов и аппаратов 8 т</t>
  </si>
  <si>
    <t>60.2</t>
  </si>
  <si>
    <t>ТЦ_101_77_7722783628_01.11.2021_02 Прайс лист том 8 стр.390 п.478</t>
  </si>
  <si>
    <t>Блок-модульный комплекс системы сепарации для активного вторичного отстойника L=25 м, H=5м SAVO-KBM-500/7000</t>
  </si>
  <si>
    <t>60.3</t>
  </si>
  <si>
    <t>60.4</t>
  </si>
  <si>
    <t>ТЦ_102_77_7722783628_01.11.2021_02 Прайс лист том 8 стр.390 п.479</t>
  </si>
  <si>
    <t>Трубопроводы и фасонные части продувки входа в сепарацию из полипропиленаД=63 мм L=480m</t>
  </si>
  <si>
    <t>60.5</t>
  </si>
  <si>
    <t>60.6</t>
  </si>
  <si>
    <t>ТЦ_102_77_7722783628_01.11.2021_02 Прайс лист том 8 стр.390 п.480</t>
  </si>
  <si>
    <t>Трубопроводы и фасонные части продувки иловых карманов из полипропилена Д=32 мм L=720m</t>
  </si>
  <si>
    <t>60.7</t>
  </si>
  <si>
    <t>ТЦ_102_77_7722783628_01.11.2021_02 Прайс лист том 8стр.390 п.480.1</t>
  </si>
  <si>
    <t>Трубопровод и фасонные части из полипропилена Д=32 мм (подача воздуха на барботаж под сепаратором ) L=90М</t>
  </si>
  <si>
    <t>60.8</t>
  </si>
  <si>
    <t>0,4</t>
  </si>
  <si>
    <t>60.9</t>
  </si>
  <si>
    <t>ТЦ_102_77_7722783628_01.11.2021_02 Прайс лист том 8 стр.390 п.481</t>
  </si>
  <si>
    <t>Трубопроводы системы выпуска очищенной воды, ПВХ, Д=315 мм, L=40м</t>
  </si>
  <si>
    <t>60.10</t>
  </si>
  <si>
    <t>0,25396</t>
  </si>
  <si>
    <t>60.11</t>
  </si>
  <si>
    <t>ТЦ_102_77_7722783628_01.11.2021_02 Прайс лист том 8 стр.390 п.482</t>
  </si>
  <si>
    <t>Консоли для крепления трубопроводов выпуска очищенной воды Д=315 мм
Материал: нерж.сталь марки AISI 304(1.4301 DIN)</t>
  </si>
  <si>
    <t>60.12</t>
  </si>
  <si>
    <t>ТЦ_102_77_7722783628_01.11.2021_02 Прайс лист том 8стр.390 п.482</t>
  </si>
  <si>
    <t>Фланцы для установки дисковых поворотных затворов Д=300 мм, для трубопровода выпуска очищенной воды. Материал: нерж.сталь AISI 304.</t>
  </si>
  <si>
    <t>60.13</t>
  </si>
  <si>
    <t>ТЦ_102_77_7722783628_01.11.2021_02 Прайс лист том 8 стр.390 п.483</t>
  </si>
  <si>
    <t>Проход через стену для трубопровода выпуска очищенной воды  D315/324
Материал: нерж.сталь марки AISI 304(1.4301 DIN)</t>
  </si>
  <si>
    <t>60.14</t>
  </si>
  <si>
    <t>0,17856</t>
  </si>
  <si>
    <t>60.15</t>
  </si>
  <si>
    <t>ТЦ_102_77_7722783628_01.11.2021_02 Прайс лист том 8 стр.390 п.484</t>
  </si>
  <si>
    <t>Ребра торможения
Материал: нерж.сталь марки AISI 304(1.4301 DIN)</t>
  </si>
  <si>
    <t>60.16</t>
  </si>
  <si>
    <t>60.17</t>
  </si>
  <si>
    <t>ТЦ_101_77_7722783628_01.11.2021_02 Прайс лист том 8 стр.390 п.485</t>
  </si>
  <si>
    <t>Автоматическая система механической очистки поверхности сепарации, P=0,18 кВт</t>
  </si>
  <si>
    <t>60.18</t>
  </si>
  <si>
    <t>ТЦ_102_77_7722783628_01.11.2021_02 Прайс лист том 8стр.390 п.486</t>
  </si>
  <si>
    <t>ЛС 02-04-02 Поз.: 116-129</t>
  </si>
  <si>
    <t>Оборудование предзагустителя</t>
  </si>
  <si>
    <t>61.1</t>
  </si>
  <si>
    <t>61.2</t>
  </si>
  <si>
    <t>ТЦ_101_77_7722783628_01.11.2021_02 Прайс лист том 8 стр.391 п.487</t>
  </si>
  <si>
    <t>Погружные насосы подачи ила из предзагустителя в иловый резервуар, Q=8,0 л/сек, H=10 м,Р=2,1 кВт, (4+2)
SEV.80.80.15A.4.50D</t>
  </si>
  <si>
    <t>61.3</t>
  </si>
  <si>
    <t>61.4</t>
  </si>
  <si>
    <t>ТЦ_101_77_7722783628_01.11.2021_02 Прайс лист том 8 стр.391 п.488</t>
  </si>
  <si>
    <t>Подъёмный и направляющий механизм насоса SEV.80.80.15.4.50D, L =7,5м, с монтажными элементами</t>
  </si>
  <si>
    <t>61.5</t>
  </si>
  <si>
    <t>0,14464</t>
  </si>
  <si>
    <t>61.6</t>
  </si>
  <si>
    <t>ТЦ_102_77_7722783628_01.11.2021_02 Прайс лист том 8 стр.391 п.488.1</t>
  </si>
  <si>
    <t>61.7</t>
  </si>
  <si>
    <t>122</t>
  </si>
  <si>
    <t>ТЦ_102_77_7722783628_01.11.2021_02 Прайс лист том 8стр.391 п.488.2</t>
  </si>
  <si>
    <t>61.8</t>
  </si>
  <si>
    <t>123</t>
  </si>
  <si>
    <t>61.9</t>
  </si>
  <si>
    <t>124</t>
  </si>
  <si>
    <t>ТЦ_102_77_7722783628_01.11.2021_02 Прайс лист том 8 стр.391 п.489</t>
  </si>
  <si>
    <t>Трубопроводы обвязки илового насоса, полиэтилен D=75mm L=20m</t>
  </si>
  <si>
    <t>61.10</t>
  </si>
  <si>
    <t>125</t>
  </si>
  <si>
    <t>0,08332</t>
  </si>
  <si>
    <t>61.11</t>
  </si>
  <si>
    <t>126</t>
  </si>
  <si>
    <t>ТЦ_102_77_7722783628_01.11.2021_02 Прайс лист том 8 стр.391 п.490</t>
  </si>
  <si>
    <t>Нагнетательная система подачи ила из предзагустителя в иловый резервуар
Материал: нерж.сталь марки AISI 304(1.4301 DIN)</t>
  </si>
  <si>
    <t>61.12</t>
  </si>
  <si>
    <t>127</t>
  </si>
  <si>
    <t>61.13</t>
  </si>
  <si>
    <t>128</t>
  </si>
  <si>
    <t>ТЦ_102_77_7722783628_01.11.2021_02 Прайс лист том 8 стр.391 п.491</t>
  </si>
  <si>
    <t>Трубопровод и фасонные части барботажа и перемешивания из полипропилена Д=32 мм L=50m</t>
  </si>
  <si>
    <t>61.14</t>
  </si>
  <si>
    <t>129</t>
  </si>
  <si>
    <t>ТЦ_102_77_7722783628_01.11.2021_02 Прайс лист том 8 стр.391 п.492</t>
  </si>
  <si>
    <t>ЛС 02-04-02 Поз.: 130-166</t>
  </si>
  <si>
    <t>Оборудование илового резервуара</t>
  </si>
  <si>
    <t>62.1</t>
  </si>
  <si>
    <t>62.2</t>
  </si>
  <si>
    <t>131</t>
  </si>
  <si>
    <t>ТЦ_101_77_7722783628_01.11.2021_02 Прайс лист том 8 стр.391 п.493</t>
  </si>
  <si>
    <t>Погружная аксиальная мешалка Р1/Р2=4,1/3,6 кВт., n=301 об/мин., D=710 мм, U=400В, I=7,3А, Iстарт=47А, cos f=0,86, кабель S1BN8-F11G1.5, с частотным регулятором оборотов. U=400В (8+2)
SMG.36.71.301.5.1B</t>
  </si>
  <si>
    <t>62.3</t>
  </si>
  <si>
    <t>132</t>
  </si>
  <si>
    <t>62.4</t>
  </si>
  <si>
    <t>133</t>
  </si>
  <si>
    <t>ТЦ_101_77_7722783628_01.11.2021_02 Прайс лист том 8 стр.391 п.494</t>
  </si>
  <si>
    <t>Подъёмный и направляющий механизм мешалок SMG.36.71.301.5.1B,  L =6м, с монтажными элементами</t>
  </si>
  <si>
    <t>62.5</t>
  </si>
  <si>
    <t>134</t>
  </si>
  <si>
    <t>62.6</t>
  </si>
  <si>
    <t>ТЦ_102_77_7722783628_01.11.2021_02 Прайс лист том 8 стр.391 п.494.1</t>
  </si>
  <si>
    <t>62.7</t>
  </si>
  <si>
    <t>136</t>
  </si>
  <si>
    <t>ТЦ_102_77_7722783628_01.11.2021_02 Прайс лист том 8стр.391 п.494.2</t>
  </si>
  <si>
    <t>62.8</t>
  </si>
  <si>
    <t>137</t>
  </si>
  <si>
    <t>62.9</t>
  </si>
  <si>
    <t>138</t>
  </si>
  <si>
    <t>ТЦ_101_77_7722783628_01.11.2021_02 Прайс лист том 8 стр.391 п.495</t>
  </si>
  <si>
    <t>Комплекс удаления надиловой воды из илового резервуара в зону нитрификации,
Q=12 м3/ч</t>
  </si>
  <si>
    <t>62.10</t>
  </si>
  <si>
    <t>139</t>
  </si>
  <si>
    <t>ТЕРм07-04-001-01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</si>
  <si>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масса: 0,064 т</t>
  </si>
  <si>
    <t>62.11</t>
  </si>
  <si>
    <t>140</t>
  </si>
  <si>
    <t>ТЦ_101_77_7722783628_01.11.2021_02 Прайс лист том 8 стр.391 п.496</t>
  </si>
  <si>
    <t>Погружной насос удаления надиловой воды Q=12 м3/ч, H=7,0 м, P=0,75 кВт (Резерв)</t>
  </si>
  <si>
    <t>62.12</t>
  </si>
  <si>
    <t>141</t>
  </si>
  <si>
    <t>62.13</t>
  </si>
  <si>
    <t>142</t>
  </si>
  <si>
    <t>ТЦ_101_77_7722783628_01.11.2021_02 Прайс лист том 8 стр.391 п.497</t>
  </si>
  <si>
    <t>Погружные насосы подачи ила из илового резервуара на мехобезвоживание, 
Q=8,0 л/сек, H=10 м,P=2,1 кВт, G=103 кг</t>
  </si>
  <si>
    <t>62.14</t>
  </si>
  <si>
    <t>143</t>
  </si>
  <si>
    <t>62.15</t>
  </si>
  <si>
    <t>144</t>
  </si>
  <si>
    <t>ТЦ_101_77_7722783628_01.11.2021_02 Прайс лист том 8 стр.391 п.498</t>
  </si>
  <si>
    <t>62.16</t>
  </si>
  <si>
    <t>145</t>
  </si>
  <si>
    <t>62.17</t>
  </si>
  <si>
    <t>146</t>
  </si>
  <si>
    <t>62.18</t>
  </si>
  <si>
    <t>147</t>
  </si>
  <si>
    <t>ТЦ_102_77_7722783628_01.11.2021_02 Прайс лист том 8 стр.391 п.494.2</t>
  </si>
  <si>
    <t>62.19</t>
  </si>
  <si>
    <t>148</t>
  </si>
  <si>
    <t>62.20</t>
  </si>
  <si>
    <t>149</t>
  </si>
  <si>
    <t>ТЦ_102_77_7722783628_01.11.2021_02 Прайс лист том 8 стр.391 п.499</t>
  </si>
  <si>
    <t>Трубопроводы обвязки илового насоса, полиэтилен Д=75мм  L=8m</t>
  </si>
  <si>
    <t>62.21</t>
  </si>
  <si>
    <t>150</t>
  </si>
  <si>
    <t>0,02516</t>
  </si>
  <si>
    <t>62.22</t>
  </si>
  <si>
    <t>151</t>
  </si>
  <si>
    <t>ТЦ_102_77_7722783628_01.11.2021_02 Прайс лист том 8 стр.391 п.500</t>
  </si>
  <si>
    <t>Консоли для крепления трубопроводов обвязки илового насоса D75L200-450
Материал: нерж.сталь марки AISI 304(1.4301 DIN)</t>
  </si>
  <si>
    <t>62.23</t>
  </si>
  <si>
    <t>152</t>
  </si>
  <si>
    <t>ТЦ_102_77_7722783628_01.11.2021_02 Прайс лист том 8 стр.391 п.501</t>
  </si>
  <si>
    <t>Проход через стену для трубопровода подачи ила на мехобвезвоживание D75
Материал: нерж.сталь марки AISI 304(1.4301 DIN)</t>
  </si>
  <si>
    <t>62.24</t>
  </si>
  <si>
    <t>153</t>
  </si>
  <si>
    <t>62.25</t>
  </si>
  <si>
    <t>154</t>
  </si>
  <si>
    <t>ТЦ_102_77_7722783628_01.11.2021_02 Прайс лист том 8 стр.391 п.502</t>
  </si>
  <si>
    <t>Мелкопузырчатая система мембранной аэрации с фасонными частями и креплением  L=1450m</t>
  </si>
  <si>
    <t>62.26</t>
  </si>
  <si>
    <t>155</t>
  </si>
  <si>
    <t>62.27</t>
  </si>
  <si>
    <t>156</t>
  </si>
  <si>
    <t>ТЦ_102_77_7722783628_01.11.2021_02 Прайс лист том 8 стр.391 п.503</t>
  </si>
  <si>
    <t>Трубопровод и фасонные части для развода воздуха из полипропилена Д=63 мм.  L=280m</t>
  </si>
  <si>
    <t>62.28</t>
  </si>
  <si>
    <t>157</t>
  </si>
  <si>
    <t>ТЕРм12-01-002-15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</si>
  <si>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325 мм</t>
  </si>
  <si>
    <t>0,92</t>
  </si>
  <si>
    <t>62.29</t>
  </si>
  <si>
    <t>158</t>
  </si>
  <si>
    <t>ТЦ_102_77_7722783628_01.11.2021_02 Прайс лист том 8 стр.391 п.504</t>
  </si>
  <si>
    <t>Трубопроводы системы выпуска очищенной воды, Ду=324мм, L=23м. Материал: нерж.сталь.
AISI 304 L / AISI 304  L=23mх4</t>
  </si>
  <si>
    <t>62.30</t>
  </si>
  <si>
    <t>159</t>
  </si>
  <si>
    <t>ТЕР22-03-005-01</t>
  </si>
  <si>
    <t>Установка стальных обжимных, соединительных и регулировочных муфт: 400 мм</t>
  </si>
  <si>
    <t>62.31</t>
  </si>
  <si>
    <t>160</t>
  </si>
  <si>
    <t>ТЦ_102_77_7722783628_01.11.2021_02 Прайс лист том 8 стр.391 п.505</t>
  </si>
  <si>
    <t>Муфта соединительная для трубопровода системы выпуска очищенной воды в ИР,  Д=324мм</t>
  </si>
  <si>
    <t>62.32</t>
  </si>
  <si>
    <t>161</t>
  </si>
  <si>
    <t>0,67128</t>
  </si>
  <si>
    <t>62.33</t>
  </si>
  <si>
    <t>162</t>
  </si>
  <si>
    <t>ТЦ_102_77_7722783628_01.11.2021_02  Прайс лист том 8 стр.391 п.506</t>
  </si>
  <si>
    <t>Консоли для крепления трубопроводов системы выпуска очищенной воды D324
Материал: нерж.сталь марки AISI 304(1.4301 DIN)</t>
  </si>
  <si>
    <t>62.34</t>
  </si>
  <si>
    <t>163</t>
  </si>
  <si>
    <t>ТЦ_102_77_7722783628_01.11.2021_02  Прайс лист том 8 стр.392 п.507</t>
  </si>
  <si>
    <t>Проход через стену для трубопровода системы выпуска очищенной воды D324/D315
Материал: нерж.сталь марки AISI
304(1.4301 DIN)</t>
  </si>
  <si>
    <t>62.35</t>
  </si>
  <si>
    <t>164</t>
  </si>
  <si>
    <t>3,75</t>
  </si>
  <si>
    <t>62.36</t>
  </si>
  <si>
    <t>165</t>
  </si>
  <si>
    <t>ТЦ_102_77_7722783628_01.11.2021_02  Прайс лист том 8стр.392 п.508</t>
  </si>
  <si>
    <t>Металлоконструкции ступенек, решёток, перил.
Материал: сталь термически оцинкованная- 3750 кг</t>
  </si>
  <si>
    <t>62.37</t>
  </si>
  <si>
    <t>166</t>
  </si>
  <si>
    <t>ТЦ_102_77_7722783628_01.11.2021_02  Прайс лист том 8 стр.392 п.509</t>
  </si>
  <si>
    <t>ЛС 02-04-02 Поз.: 167-201</t>
  </si>
  <si>
    <t>Оборудование трубопровода подачи воздуха по ИБР</t>
  </si>
  <si>
    <t>63.1</t>
  </si>
  <si>
    <t>167</t>
  </si>
  <si>
    <t>ТЕРм12-12-001-15</t>
  </si>
  <si>
    <t>Арматура фланцевая с ручным приводом или без привода водопроводная на номинальное давление до 4 МПа, номинальный диаметр 300 мм</t>
  </si>
  <si>
    <t>63.2</t>
  </si>
  <si>
    <t>168</t>
  </si>
  <si>
    <t>ТЦ_101_77_7722783628_01.11.2021_02  Прайс лист том 8 стр.392 п.510.1</t>
  </si>
  <si>
    <t>Затвор дисковый поворотный Ду =300 мм с рукояткой</t>
  </si>
  <si>
    <t>63.3</t>
  </si>
  <si>
    <t>169</t>
  </si>
  <si>
    <t>ТЕРм12-12-003-09</t>
  </si>
  <si>
    <t>Арматура фланцевая с электрическим приводом на номинальное давление до 4 МПа, номинальный диаметр 200 мм</t>
  </si>
  <si>
    <t>63.4</t>
  </si>
  <si>
    <t>170</t>
  </si>
  <si>
    <t>ТЦ_101_77_7722783628_01.11.2021_02  Прайс лист том 8 стр.392 п.510</t>
  </si>
  <si>
    <t>Затвор дисковый поворотный Ду =200 мм (на 219 трубу) с электроприводом</t>
  </si>
  <si>
    <t>63.5</t>
  </si>
  <si>
    <t>171</t>
  </si>
  <si>
    <t>0,96</t>
  </si>
  <si>
    <t>63.6</t>
  </si>
  <si>
    <t>172</t>
  </si>
  <si>
    <t>ТЦ_102_77_7722783628_01.11.2021_02  Прайс лист том 8стр.392 п.511</t>
  </si>
  <si>
    <t>Трубопровод подачи воздуха по ИБР Д=324 мм, узлы и фасонные части. Материал: нерж.сталь. L=96м</t>
  </si>
  <si>
    <t>63.7</t>
  </si>
  <si>
    <t>173</t>
  </si>
  <si>
    <t>0,85</t>
  </si>
  <si>
    <t>63.8</t>
  </si>
  <si>
    <t>174</t>
  </si>
  <si>
    <t>ТЦ_102_77_7722783628_01.11.2021_02  Прайс лист том 8 стр.392 п.512</t>
  </si>
  <si>
    <t>Трубопровод подачи воздуха по ИБР Д=219 мм, узлы и фасонные части. Материал: нерж.сталь. L=85м</t>
  </si>
  <si>
    <t>63.9</t>
  </si>
  <si>
    <t>175</t>
  </si>
  <si>
    <t>ТЕРм12-01-002-10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</si>
  <si>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108 мм</t>
  </si>
  <si>
    <t>2,03</t>
  </si>
  <si>
    <t>63.10</t>
  </si>
  <si>
    <t>176</t>
  </si>
  <si>
    <t>ТЦ_102_77_7722783628_01.11.2021_02  Прайс лист том 8 стр.392 п.513</t>
  </si>
  <si>
    <t>Трубопровод подачи воздуха по ИБР Д=104 мм, узлы и фасонные части. Материал: нерж.сталь. L=203м</t>
  </si>
  <si>
    <t>63.11</t>
  </si>
  <si>
    <t>177</t>
  </si>
  <si>
    <t>ТЕРм12-01-002-06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</si>
  <si>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45 мм</t>
  </si>
  <si>
    <t>4,54</t>
  </si>
  <si>
    <t>63.12</t>
  </si>
  <si>
    <t>178</t>
  </si>
  <si>
    <t>ТЦ_102_77_7722783628_01.11.2021_02  Прайс лист том 8 стр.392 п.514</t>
  </si>
  <si>
    <t>Трубопровод подачи воздуха по ИБР Д=48,3 мм, узлы и фасонные части. Материал: нерж.сталь. L=454м</t>
  </si>
  <si>
    <t>63.13</t>
  </si>
  <si>
    <t>179</t>
  </si>
  <si>
    <t>ТЕРм12-01-002-03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</si>
  <si>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25 мм</t>
  </si>
  <si>
    <t>63.14</t>
  </si>
  <si>
    <t>180</t>
  </si>
  <si>
    <t>ТЦ_102_77_7722783628_01.11.2021_02  Прайс лист том 8стр.392 п.515</t>
  </si>
  <si>
    <t>Трубопровод подачи воздуха на барботаж под сепаратором  (d33,7х2,0) Д=25 мм, узлы и фасонные части. Материал: нерж.сталь. L=50м</t>
  </si>
  <si>
    <t>63.15</t>
  </si>
  <si>
    <t>181</t>
  </si>
  <si>
    <t>1,75</t>
  </si>
  <si>
    <t>63.16</t>
  </si>
  <si>
    <t>182</t>
  </si>
  <si>
    <t>ТЦ_102_77_7722783628_01.11.2021_02  Прайс лист том 8 стр.392 п.515</t>
  </si>
  <si>
    <t>Трубопровод подачи воздуха Д=25 мм,(d33,7х2,0). Продувка иловых карманов  сепарации, эрлифты, барботаж предзагуситителя Материал: нерж.сталь. L=175м</t>
  </si>
  <si>
    <t>63.17</t>
  </si>
  <si>
    <t>183</t>
  </si>
  <si>
    <t>4,6</t>
  </si>
  <si>
    <t>63.18</t>
  </si>
  <si>
    <t>184</t>
  </si>
  <si>
    <t>ТЦ_20.2.09.12_77_7722783628_01.11.2021_02  Прайс лист том 8 стр.392 п.516</t>
  </si>
  <si>
    <t>Муфта соединительная Д=324 мм</t>
  </si>
  <si>
    <t>63.19</t>
  </si>
  <si>
    <t>ТЦ_20.2.09.12_77_7722783628_01.11.2021_02  Прайс лист том 8 стр.392 п.517</t>
  </si>
  <si>
    <t>Муфта соединительная Д=219 мм</t>
  </si>
  <si>
    <t>63.20</t>
  </si>
  <si>
    <t>186</t>
  </si>
  <si>
    <t>ТЦ_20.2.09.12_77_7722783628_01.11.2021_02  Прайс лист том 8 стр.392 п.519</t>
  </si>
  <si>
    <t>Муфта соединительная Д=104 мм</t>
  </si>
  <si>
    <t>63.21</t>
  </si>
  <si>
    <t>187</t>
  </si>
  <si>
    <t>ТЕРм12-12-003-01</t>
  </si>
  <si>
    <t>Арматура фланцевая с электрическим приводом на номинальное давление до 4 МПа, номинальный диаметр 32 мм</t>
  </si>
  <si>
    <t>63.22</t>
  </si>
  <si>
    <t>188</t>
  </si>
  <si>
    <t>ТЦ_101_77_7722783628_01.11.2021_02  Прайс лист том 8 стр.392 п.520</t>
  </si>
  <si>
    <t>Шаровый кран 1/2" с электроприводом</t>
  </si>
  <si>
    <t>63.23</t>
  </si>
  <si>
    <t>189</t>
  </si>
  <si>
    <t>ТЕРм12-12-001-05</t>
  </si>
  <si>
    <t>Арматура фланцевая с ручным приводом или без привода водопроводная на номинальное давление до 4 МПа, номинальный диаметр 32 мм</t>
  </si>
  <si>
    <t>63.24</t>
  </si>
  <si>
    <t>190</t>
  </si>
  <si>
    <t>ТЦ_18.1.09.12_77_7722783628_01.11.2021_02  Прайс лист том 8стр.392 п.521</t>
  </si>
  <si>
    <t>Шаровый кран 1 1/2"</t>
  </si>
  <si>
    <t>63.25</t>
  </si>
  <si>
    <t>191</t>
  </si>
  <si>
    <t>ТЕРм12-12-001-04</t>
  </si>
  <si>
    <t>Арматура фланцевая с ручным приводом или без привода водопроводная на номинальное давление до 4 МПа, номинальный диаметр 25 мм</t>
  </si>
  <si>
    <t>63.26</t>
  </si>
  <si>
    <t>192</t>
  </si>
  <si>
    <t>ТЦ_18.1.09.12_77_7722783628_01.11.2021_02  Прайс лист том 8 стр.392 п.522</t>
  </si>
  <si>
    <t>Шаровый кран 1 " (Барботаж подсепаратором-20шт, Дренажи кондесата воздухопроводов-15шт)</t>
  </si>
  <si>
    <t>63.27</t>
  </si>
  <si>
    <t>193</t>
  </si>
  <si>
    <t>ТЕРм12-12-001-02</t>
  </si>
  <si>
    <t>Арматура фланцевая с ручным приводом или без привода водопроводная на номинальное давление до 4 МПа, номинальный диаметр 15 мм</t>
  </si>
  <si>
    <t>63.28</t>
  </si>
  <si>
    <t>194</t>
  </si>
  <si>
    <t>ТЦ_18.1.09.12_77_7722783628_01.11.2021_02 Прайс лист том 8 стр.392 п.523</t>
  </si>
  <si>
    <t>Шаровый кран  1/2"</t>
  </si>
  <si>
    <t>63.29</t>
  </si>
  <si>
    <t>195</t>
  </si>
  <si>
    <t>1,04926</t>
  </si>
  <si>
    <t>63.30</t>
  </si>
  <si>
    <t>196</t>
  </si>
  <si>
    <t>ТЦ_102_77_7722783628_01.11.2021_02  Прайс лист том 8 стр.392 п.524</t>
  </si>
  <si>
    <t>Опорная консоль для крепления труб Д=324 мм. Материал: нерж.сталь марки AISI 304(1.4301 DIN)</t>
  </si>
  <si>
    <t>63.31</t>
  </si>
  <si>
    <t>197</t>
  </si>
  <si>
    <t>ТЦ_102_77_7722783628_01.11.2021_02  Прайс лист том 8 стр.392 п.524.1</t>
  </si>
  <si>
    <t>Опорная консоль для крепления труб Д=324 мм. Материал: нерж.сталь марки AISI 304(1.4301 DIN) под затворы</t>
  </si>
  <si>
    <t>63.32</t>
  </si>
  <si>
    <t>198</t>
  </si>
  <si>
    <t>ТЦ_102_77_7722783628_01.11.2021_02  Прайс лист том 8стр.392 п.525</t>
  </si>
  <si>
    <t>Опорная консоль для крепления труб Д=219 мм. Материал: нерж.сталь марки AISI 304(1.4301 DIN)</t>
  </si>
  <si>
    <t>63.33</t>
  </si>
  <si>
    <t>199</t>
  </si>
  <si>
    <t>ТЦ_102_77_7722783628_01.11.2021_02  Прайс лист том 8 стр.392 п.526</t>
  </si>
  <si>
    <t>Опорная консоль для крепления труб Д=159 мм. Материал: нерж.сталь марки AISI 304(1.4301 DIN)</t>
  </si>
  <si>
    <t>63.34</t>
  </si>
  <si>
    <t>200</t>
  </si>
  <si>
    <t>ТЦ_102_77_7722783628_01.11.2021_02  Прайс лист том 8 стр.392 п.527</t>
  </si>
  <si>
    <t>Опорная консоль для крепления труб Д=104 мм. Материал: нерж.сталь марки AISI 304(1.4301 DIN)</t>
  </si>
  <si>
    <t>63.35</t>
  </si>
  <si>
    <t>201</t>
  </si>
  <si>
    <t>ТЦ_102_77_7722783628_01.11.2021_02  Прайс лист том 8 стр.392 п.528</t>
  </si>
  <si>
    <t>ЛС 02-04-02 Поз.: 202-208</t>
  </si>
  <si>
    <t>Насосы для ремонтных работ  (насосы с погружным рукавом) ( сухой резерв на складе)</t>
  </si>
  <si>
    <t>64.1</t>
  </si>
  <si>
    <t>202</t>
  </si>
  <si>
    <t>64.2</t>
  </si>
  <si>
    <t>203</t>
  </si>
  <si>
    <t>ТЦ_101_77_7722783628_01.11.2021_02  Прайс лист том 8стр.396 п.606</t>
  </si>
  <si>
    <t>Насосы фекальные погружные
65-KDFU-130-10-AO</t>
  </si>
  <si>
    <t>64.3</t>
  </si>
  <si>
    <t>204</t>
  </si>
  <si>
    <t>ТЦ_101_77_7722783628_01.11.2021_02  Прайс лист том 8 стр.396 п.607</t>
  </si>
  <si>
    <t>Пож.рукав С52, 10м.п.</t>
  </si>
  <si>
    <t>64.4</t>
  </si>
  <si>
    <t>205</t>
  </si>
  <si>
    <t>ТЦ_101_77_7722783628_01.11.2021_02  Прайс лист том 8 стр.396 п.608</t>
  </si>
  <si>
    <t>Насосы фекальные погружные
80-KDFU-130-13-AO</t>
  </si>
  <si>
    <t>64.5</t>
  </si>
  <si>
    <t>206</t>
  </si>
  <si>
    <t>ТЦ_101_77_7722783628_01.11.2021_02  Прайс лист том 8, стр.396 п.609</t>
  </si>
  <si>
    <t>Пож.рукав В75, 10м.п.</t>
  </si>
  <si>
    <t>64.6</t>
  </si>
  <si>
    <t>207</t>
  </si>
  <si>
    <t>ТЦ_101_77_7722783628_01.11.2021_02  Прайс лист том 8 стр.396 п.610</t>
  </si>
  <si>
    <t>Насосы фекальные погружные
125-KDFU-170-17-AO</t>
  </si>
  <si>
    <t>64.7</t>
  </si>
  <si>
    <t>208</t>
  </si>
  <si>
    <t>ТЦ_101_77_7722783628_01.11.2021_02  Прайс лист том 8, стр.396 п.611</t>
  </si>
  <si>
    <t>Пож.рукав Ф110, 10м.п.</t>
  </si>
  <si>
    <t>Раздел 19. 02-04-03 ЭМР - ИБР</t>
  </si>
  <si>
    <t>ЛС 02-04-03 Поз.: 1-16</t>
  </si>
  <si>
    <t>65.1</t>
  </si>
  <si>
    <t>02-04-03</t>
  </si>
  <si>
    <t>ТЕРм08-03-571-03</t>
  </si>
  <si>
    <t>Щит заводского изготовления однорядный или двухрядный: открытого исполнения, глубина до 800 мм</t>
  </si>
  <si>
    <t>1,6</t>
  </si>
  <si>
    <t>65.2</t>
  </si>
  <si>
    <t>65.3</t>
  </si>
  <si>
    <t>ТЦ_ 08.1.02.19_26_7705892151_04.09.2021_02 Прайс лист том 7 стр.22 п.15</t>
  </si>
  <si>
    <t>65.4</t>
  </si>
  <si>
    <t>ТЦ_20.4.04.03_50_7804526950_12.09.2021_02 Прайс лист том 7 стр.225 п.289</t>
  </si>
  <si>
    <t>Панель монтажная 500х745 оцинкованная для ЩМП-1684</t>
  </si>
  <si>
    <t>65.5</t>
  </si>
  <si>
    <t>ТЦ_62.1.02.22_53_5262288603_03.09.2021_02 Прайс лист том 7 стр.25 п.17</t>
  </si>
  <si>
    <t>65.6</t>
  </si>
  <si>
    <t>ТЦ_62.1.02.22_77_1093318412_03.09.2021_02 Прайс лист том 7 стр.26 п.18</t>
  </si>
  <si>
    <t>65.7</t>
  </si>
  <si>
    <t>ТЦ_62.1.02.22_50_672303844657_03.09.2021_02 Прайс лист том 7 стр.28 п.19</t>
  </si>
  <si>
    <t>65.8</t>
  </si>
  <si>
    <t>ТЦ_20.2.08.01_77_7702680818_18.09.2021_02 Прайс лист том 7стр.29 п.20</t>
  </si>
  <si>
    <t>65.9</t>
  </si>
  <si>
    <t>65.10</t>
  </si>
  <si>
    <t>ТССЦ-62.1.01.09-0045</t>
  </si>
  <si>
    <t>Выключатели автоматические: «IEK» ВА88-35 3Р 250А</t>
  </si>
  <si>
    <t>65.11</t>
  </si>
  <si>
    <t>ТЦ_62.1.04.05_50_7804526950_12.09.2021_02 Прайс лист том 7 стр.228 п.291</t>
  </si>
  <si>
    <t>Реле напряжения РНПП-301 трехфазное регулируемое DIN</t>
  </si>
  <si>
    <t>65.12</t>
  </si>
  <si>
    <t>ТЦ_62.6.01.02_69_7705892151_11.11.2021_02 Прайс лист том7 стр.222 п.287</t>
  </si>
  <si>
    <t>Контактор КТИ 265А катушка управления 230В АС реверсивный 2НО (КТИ-52653)</t>
  </si>
  <si>
    <t>65.13</t>
  </si>
  <si>
    <t>ТЦ_20.2.09.13_77_7720248167_01.11.2021_02 Прайс лист том 8 стр.619 п.768</t>
  </si>
  <si>
    <t>5ПКТп(б)-2,5/10 муфта мини</t>
  </si>
  <si>
    <t>570</t>
  </si>
  <si>
    <t>65.14</t>
  </si>
  <si>
    <t>ТЦ_62.1.01_77_7734440520_20.09.2021_02 Прайс лист том 7 стр.191 п.268</t>
  </si>
  <si>
    <t>65.15</t>
  </si>
  <si>
    <t>ТЦ_62.1.01_78_7810957087_03.09.2021_02 Прайс лист том 7 стр.188 п.266</t>
  </si>
  <si>
    <t>65.16</t>
  </si>
  <si>
    <t>ТЦ_62.1.01_77_7718143872_01.09.2021_02 Прайс лист том 7 стр.187п.265</t>
  </si>
  <si>
    <t>Выключатель автоматический ВА 47-60 1Р 4А 6кА C IEK (MVA41-3-004-C)</t>
  </si>
  <si>
    <t>ЛС 02-04-03 Поз.: 17-22</t>
  </si>
  <si>
    <t>66.1</t>
  </si>
  <si>
    <t>ТССЦ-20.5.02.02-0004</t>
  </si>
  <si>
    <t>Коробка распаячная открытой установки IP44</t>
  </si>
  <si>
    <t>66.2</t>
  </si>
  <si>
    <t>ТССЦ-20.2.09.05-0001</t>
  </si>
  <si>
    <t>Муфта соединительная "труба-коробка" для гофрированных или жестких гладких труб диаметром 25 мм, класс защиты IP65-М20</t>
  </si>
  <si>
    <t>66.3</t>
  </si>
  <si>
    <t>ТЦ_20.2.03.26_78_7806238192_01.09.2021_02 Прайс лист том 8 стр.724 п.895</t>
  </si>
  <si>
    <t>DKC 653011 Монтажная пластина из оцинкованной стали 122х82 мм, для коробок 128х103 мм</t>
  </si>
  <si>
    <t>66.4</t>
  </si>
  <si>
    <t>ТССЦ-20.2.08.01-0001</t>
  </si>
  <si>
    <t>DIN-рейка металлическая ТН 35/7,5 длиной 260 мм</t>
  </si>
  <si>
    <t>66.5</t>
  </si>
  <si>
    <t>ТССЦ-20.5.04.01-0003</t>
  </si>
  <si>
    <t>Блок зажимов для соединения жил проводов сечением: 1,5 мм2, количество пар винтовых клемм 10, на ток 10 А, марка БЗ26-1,5П10-В/ВУ3-10</t>
  </si>
  <si>
    <t>66.6</t>
  </si>
  <si>
    <t>ТССЦ-20.4.04.05-0001</t>
  </si>
  <si>
    <t>Ящик протяжной стальной: К-654</t>
  </si>
  <si>
    <t>ЛС 02-04-03 Поз.: 23-33</t>
  </si>
  <si>
    <t>67.1</t>
  </si>
  <si>
    <t>77,79</t>
  </si>
  <si>
    <t>67.2</t>
  </si>
  <si>
    <t>ТЕРм08-02-399-01</t>
  </si>
  <si>
    <t>Провод в коробах, сечением: до 6 мм2</t>
  </si>
  <si>
    <t>5,06</t>
  </si>
  <si>
    <t>ТЕРм08-02-412-01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</si>
  <si>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</si>
  <si>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67.3</t>
  </si>
  <si>
    <t>ТЦ_21.1.06.09_50_7722786153_04.09.2021_02 Прайс лист том 7 стр.217 п.284</t>
  </si>
  <si>
    <t>Кабель силовой бронированный ВБШв 5х1.5 ГОСТ 31996 (ВБбШв)</t>
  </si>
  <si>
    <t>2499</t>
  </si>
  <si>
    <t>67.4</t>
  </si>
  <si>
    <t>0,561</t>
  </si>
  <si>
    <t>67.5</t>
  </si>
  <si>
    <t>ТССЦ-21.1.06.10-0661</t>
  </si>
  <si>
    <t>Кабель силовой с медными жилами с поливинилхлоридной изоляцией с броней из стальной ленты в шланге из поливинилхлорида: ВБбШв, напряжением 1,0 кВ, число жил - 5 и сечением 4,0 мм2</t>
  </si>
  <si>
    <t>2,397</t>
  </si>
  <si>
    <t>67.6</t>
  </si>
  <si>
    <t>ТЦ_21.1.06.09_50_7721801761_16.09.2021_02 Прайс лист том 7 стр.121 п.80</t>
  </si>
  <si>
    <t>ВБбШв, напряжением 1,0 кВ, число жил - 5 и сечением 6,0 мм2</t>
  </si>
  <si>
    <t>2983,5</t>
  </si>
  <si>
    <t>67.7</t>
  </si>
  <si>
    <t>ТЦ_21.1.06.09_50_7721801761_16.09.2021_02 Прайс лист том 8 стр.740 п.902</t>
  </si>
  <si>
    <t>10,2</t>
  </si>
  <si>
    <t>67.8</t>
  </si>
  <si>
    <t>ТЕРм08-02-167-12</t>
  </si>
  <si>
    <t>Муфта соединительная эпоксидная для контрольного кабеля сечением одной жилы: до 2,5 мм2, количество жил 10</t>
  </si>
  <si>
    <t>67.9</t>
  </si>
  <si>
    <t>67.10</t>
  </si>
  <si>
    <t>ТЕРм08-02-158-14</t>
  </si>
  <si>
    <t>Заделка концевая сухая для 3-5-жильного кабеля с пластмассовой и резиновой изоляцией напряжением до 1 кВ, сечение одной жилы от 2,5 мм2 до 35 мм2</t>
  </si>
  <si>
    <t>67.11</t>
  </si>
  <si>
    <t>Наконечники кабельные: медные луженные ТМЛс-6-5</t>
  </si>
  <si>
    <t>5,7</t>
  </si>
  <si>
    <t>ЛС 02-04-03 Поз.: 34-45</t>
  </si>
  <si>
    <t>68.1</t>
  </si>
  <si>
    <t>ТЕРм08-02-396-01</t>
  </si>
  <si>
    <t>Короб металлический на конструкциях, кронштейнах, по фермам и колоннам, длина: 2 м</t>
  </si>
  <si>
    <t>68.2</t>
  </si>
  <si>
    <t>ТССЦ-20.2.04.04-0052</t>
  </si>
  <si>
    <t>Короб электротехнический стальной: КП-0,1/0,2-2У1</t>
  </si>
  <si>
    <t>240</t>
  </si>
  <si>
    <t>68.3</t>
  </si>
  <si>
    <t>ТССЦ-20.2.04.06-0027</t>
  </si>
  <si>
    <t>Короб кабельный угловой: горизонтального поворота трассы под углом 90° сейсмостойкий оцинкованный КУГ-0,1/0,3 (ККПС-УГ-0,1/0,3)</t>
  </si>
  <si>
    <t>68.4</t>
  </si>
  <si>
    <t>ТССЦ-20.2.04.05-0014</t>
  </si>
  <si>
    <t>Короб кабельный угловой на три направления под углом 90° (тройник ответвительный): сейсмостойкий оцинкованный КТ-0,1/0,3 (ККПС-ОЗ- 0,1/0,3)</t>
  </si>
  <si>
    <t>68.5</t>
  </si>
  <si>
    <t>ТССЦ-20.2.04.06-0077</t>
  </si>
  <si>
    <t>Короб кабельный угловой: для поворота горизонтальной трассы вниз под углом 45° сейсмостойкий оцинкованный КУН-0,1/0,3-45</t>
  </si>
  <si>
    <t>68.6</t>
  </si>
  <si>
    <t>ТССЦ-20.2.03.01-0006</t>
  </si>
  <si>
    <t>Заглушка торцевая сейсмостойкая: оцинкованная ЗТ-0,1/0,3</t>
  </si>
  <si>
    <t>68.7</t>
  </si>
  <si>
    <t>ТССЦ-20.2.08.03-0011</t>
  </si>
  <si>
    <t>Комплект крепежный №1 для соединения элементов проволочного лотка (винт М6х20, шайба, шайба четырехлепестковая, гайка М6)</t>
  </si>
  <si>
    <t>100 компл.</t>
  </si>
  <si>
    <t>68.8</t>
  </si>
  <si>
    <t>1,56</t>
  </si>
  <si>
    <t>68.9</t>
  </si>
  <si>
    <t>ТЦ_07.2.06.03_78_7810216924_05.09.2021_02 Прайс лист том 7 стр.183п.263</t>
  </si>
  <si>
    <t>Профиль перфорированный 600 HDZ CLP1Z-600-M-HDZ ИЭК</t>
  </si>
  <si>
    <t>260</t>
  </si>
  <si>
    <t>68.10</t>
  </si>
  <si>
    <t>ТЦ_20.2.06.05_61_7705892151_04.09.2021_02 Прайс лист том 7 стр.181 п.262</t>
  </si>
  <si>
    <t>Кронштейн 200 HDZ ИЭК CLP1CZ-200-M-HDZ</t>
  </si>
  <si>
    <t>520</t>
  </si>
  <si>
    <t>68.11</t>
  </si>
  <si>
    <t>68.12</t>
  </si>
  <si>
    <t>ТССЦ-08.3.08.02-0083</t>
  </si>
  <si>
    <t>Сталь угловая равнополочная, марка стали: Ст3сп, размером 45х45 мм</t>
  </si>
  <si>
    <t>0,35048</t>
  </si>
  <si>
    <t>ЛС 02-04-03 Поз.: 46-50</t>
  </si>
  <si>
    <t>для заземления</t>
  </si>
  <si>
    <t>69.1</t>
  </si>
  <si>
    <t>69.2</t>
  </si>
  <si>
    <t>69.3</t>
  </si>
  <si>
    <t>69.4</t>
  </si>
  <si>
    <t>69.5</t>
  </si>
  <si>
    <t>Раздел 20. 02-05-01 Здание третичн. доочист-Общестр..gsfx</t>
  </si>
  <si>
    <t>ЛС 02-05-01 Поз.: 1-12</t>
  </si>
  <si>
    <t>Земляные работы   077/47 - ИЛО3.1.  лист 78</t>
  </si>
  <si>
    <t>70.1</t>
  </si>
  <si>
    <t>02-05-01</t>
  </si>
  <si>
    <t>0,9141</t>
  </si>
  <si>
    <t>70.2</t>
  </si>
  <si>
    <t>1,782</t>
  </si>
  <si>
    <t>70.3</t>
  </si>
  <si>
    <t>0,589</t>
  </si>
  <si>
    <t>70.4</t>
  </si>
  <si>
    <t>3029,4</t>
  </si>
  <si>
    <t>70.5</t>
  </si>
  <si>
    <t>0,173712</t>
  </si>
  <si>
    <t>70.6</t>
  </si>
  <si>
    <t>70.7</t>
  </si>
  <si>
    <t>Засыпка котлована с перемещением грунта до 5 м бульдозерами мощностью: 59 кВт (80 л.с.), группа грунтов 1 - ГПС</t>
  </si>
  <si>
    <t>0,228</t>
  </si>
  <si>
    <t>70.8</t>
  </si>
  <si>
    <t>70.9</t>
  </si>
  <si>
    <t>70.10</t>
  </si>
  <si>
    <t>Смесь песчано-гравийная природная</t>
  </si>
  <si>
    <t>273,6</t>
  </si>
  <si>
    <t>70.11</t>
  </si>
  <si>
    <t>0,973</t>
  </si>
  <si>
    <t>70.12</t>
  </si>
  <si>
    <t>9,73</t>
  </si>
  <si>
    <t>ЛС 02-05-01 Поз.: 13-54</t>
  </si>
  <si>
    <t>Фундаменты</t>
  </si>
  <si>
    <t>Фундамент   077/47 - ИЛО3.1. лист 79</t>
  </si>
  <si>
    <t>71.1</t>
  </si>
  <si>
    <t>0,0635</t>
  </si>
  <si>
    <t>71.2</t>
  </si>
  <si>
    <t>6,48</t>
  </si>
  <si>
    <t>71.3</t>
  </si>
  <si>
    <t>0,955</t>
  </si>
  <si>
    <t>71.4</t>
  </si>
  <si>
    <t>71.5</t>
  </si>
  <si>
    <t>1,16629</t>
  </si>
  <si>
    <t>71.6</t>
  </si>
  <si>
    <t>ТССЦ-08.4.03.03-0035</t>
  </si>
  <si>
    <t>Горячекатаная арматурная сталь периодического профиля класса: А-III, диаметром 20-22 мм</t>
  </si>
  <si>
    <t>1,95816</t>
  </si>
  <si>
    <t>71.7</t>
  </si>
  <si>
    <t>ТССЦ-08.4.03.03-0036</t>
  </si>
  <si>
    <t>Горячекатаная арматурная сталь периодического профиля класса: А-III, диаметром 25-28 мм</t>
  </si>
  <si>
    <t>1,02115</t>
  </si>
  <si>
    <t>71.8</t>
  </si>
  <si>
    <t>Горячекатаная арматурная сталь периодического профиля класса: А-III, диаметром 16-18 мм</t>
  </si>
  <si>
    <t>1,9177</t>
  </si>
  <si>
    <t>71.9</t>
  </si>
  <si>
    <t>1,7981</t>
  </si>
  <si>
    <t>плита фундаментная   077/47 - ИЛО3.1. лист 80</t>
  </si>
  <si>
    <t>71.10</t>
  </si>
  <si>
    <t>0,105</t>
  </si>
  <si>
    <t>71.11</t>
  </si>
  <si>
    <t>10,71</t>
  </si>
  <si>
    <t>71.12</t>
  </si>
  <si>
    <t>0,63</t>
  </si>
  <si>
    <t>71.13</t>
  </si>
  <si>
    <t>63,9</t>
  </si>
  <si>
    <t>71.14</t>
  </si>
  <si>
    <t>5,07528</t>
  </si>
  <si>
    <t>71.15</t>
  </si>
  <si>
    <t>0,21031</t>
  </si>
  <si>
    <t>плита фундаментная   077/47 - ИЛО3.1. лист 81</t>
  </si>
  <si>
    <t>71.16</t>
  </si>
  <si>
    <t>0,048</t>
  </si>
  <si>
    <t>71.17</t>
  </si>
  <si>
    <t>4,9</t>
  </si>
  <si>
    <t>71.18</t>
  </si>
  <si>
    <t>0,29</t>
  </si>
  <si>
    <t>71.19</t>
  </si>
  <si>
    <t>29,4</t>
  </si>
  <si>
    <t>71.20</t>
  </si>
  <si>
    <t>2,32133</t>
  </si>
  <si>
    <t>71.21</t>
  </si>
  <si>
    <t>0,125</t>
  </si>
  <si>
    <t>плита фундаментная   077/47 -ИЛО3.1. лист 82</t>
  </si>
  <si>
    <t>71.22</t>
  </si>
  <si>
    <t>0,057</t>
  </si>
  <si>
    <t>71.23</t>
  </si>
  <si>
    <t>71.24</t>
  </si>
  <si>
    <t>0,345</t>
  </si>
  <si>
    <t>71.25</t>
  </si>
  <si>
    <t>71.26</t>
  </si>
  <si>
    <t>2,77932</t>
  </si>
  <si>
    <t>71.27</t>
  </si>
  <si>
    <t>0,08131</t>
  </si>
  <si>
    <t>Стены фундаментные  077/47 ИЛО3.1. лист 83</t>
  </si>
  <si>
    <t>71.28</t>
  </si>
  <si>
    <t>0,87776</t>
  </si>
  <si>
    <t>71.29</t>
  </si>
  <si>
    <t>0,615</t>
  </si>
  <si>
    <t>71.30</t>
  </si>
  <si>
    <t>151,6207</t>
  </si>
  <si>
    <t>71.31</t>
  </si>
  <si>
    <t>2,07361</t>
  </si>
  <si>
    <t>71.32</t>
  </si>
  <si>
    <t>3,09217</t>
  </si>
  <si>
    <t>71.33</t>
  </si>
  <si>
    <t>1,35734</t>
  </si>
  <si>
    <t>71.34</t>
  </si>
  <si>
    <t>Горячекатаная арматурная сталь гладкая класса А-I, диаметром: 8 мм Связи С1</t>
  </si>
  <si>
    <t>1,973</t>
  </si>
  <si>
    <t>Гидроизоляция  077/47 - ИЛО3.1.  лист 85</t>
  </si>
  <si>
    <t>71.35</t>
  </si>
  <si>
    <t>Устройство гидроизоляции обмазочной: в один слой праймером в 2 слоя</t>
  </si>
  <si>
    <t>2,94</t>
  </si>
  <si>
    <t>71.36</t>
  </si>
  <si>
    <t>-0,0588</t>
  </si>
  <si>
    <t>71.37</t>
  </si>
  <si>
    <t>-0,1176</t>
  </si>
  <si>
    <t>71.38</t>
  </si>
  <si>
    <t>205,8</t>
  </si>
  <si>
    <t>71.39</t>
  </si>
  <si>
    <t>3,55</t>
  </si>
  <si>
    <t>71.40</t>
  </si>
  <si>
    <t>-0,852</t>
  </si>
  <si>
    <t>71.41</t>
  </si>
  <si>
    <t>-0,0852</t>
  </si>
  <si>
    <t>71.42</t>
  </si>
  <si>
    <t>710</t>
  </si>
  <si>
    <t>ЛС 02-05-01 Поз.: 55-101</t>
  </si>
  <si>
    <t>Каркас</t>
  </si>
  <si>
    <t>Опорные листы ЗД-16шт.     077/47 - ИЛО3.1. лист 91</t>
  </si>
  <si>
    <t>72.1</t>
  </si>
  <si>
    <t>ТЕР06-01-015-04</t>
  </si>
  <si>
    <t>Установка анкерных болтов: при бетонировании на поддерживающие конструкции</t>
  </si>
  <si>
    <t>0,25216</t>
  </si>
  <si>
    <t>72.2</t>
  </si>
  <si>
    <t>0,40192</t>
  </si>
  <si>
    <t>72.3</t>
  </si>
  <si>
    <t>0,4019</t>
  </si>
  <si>
    <t>Колонны К1-16шт   077/47 - ИЛО3.1.  лист 92</t>
  </si>
  <si>
    <t>72.4</t>
  </si>
  <si>
    <t>3,82384</t>
  </si>
  <si>
    <t>72.5</t>
  </si>
  <si>
    <t>3,52306</t>
  </si>
  <si>
    <t>72.6</t>
  </si>
  <si>
    <t>0,637204</t>
  </si>
  <si>
    <t>72.7</t>
  </si>
  <si>
    <t>Ферма Ф1 - 6шт  077/47 - ИЛО3.1.  лист 98</t>
  </si>
  <si>
    <t>72.8</t>
  </si>
  <si>
    <t>12,395974</t>
  </si>
  <si>
    <t>72.9</t>
  </si>
  <si>
    <t>ТССЦ-07.2.07.12-0034</t>
  </si>
  <si>
    <t>Прочие конструкции одноэтажных производственных зданий, масса сборочной единицы: свыше 1,0 т</t>
  </si>
  <si>
    <t>72.10</t>
  </si>
  <si>
    <t>3,846798</t>
  </si>
  <si>
    <t>72.11</t>
  </si>
  <si>
    <t>Вертикальные связи ВС-1 - 5шт   077/47 - ИЛО3.1. лист 103</t>
  </si>
  <si>
    <t>72.12</t>
  </si>
  <si>
    <t>1,93986</t>
  </si>
  <si>
    <t>72.13</t>
  </si>
  <si>
    <t>ТССЦ-07.2.07.12-0032</t>
  </si>
  <si>
    <t>Прочие конструкции одноэтажных производственных зданий, масса сборочной единицы: от 0,1 до 0,5 т</t>
  </si>
  <si>
    <t>72.14</t>
  </si>
  <si>
    <t>0,69496</t>
  </si>
  <si>
    <t>72.15</t>
  </si>
  <si>
    <t>Вертикальные связи ВС-2 - 10шт 077/47 - ИЛО3.1. лист 103</t>
  </si>
  <si>
    <t>72.16</t>
  </si>
  <si>
    <t>2,66328</t>
  </si>
  <si>
    <t>72.17</t>
  </si>
  <si>
    <t>72.18</t>
  </si>
  <si>
    <t>0,936755</t>
  </si>
  <si>
    <t>72.19</t>
  </si>
  <si>
    <t>Связи по нижнему поясу ферм  077/47 - ИЛО3.1. лист б.н</t>
  </si>
  <si>
    <t>72.20</t>
  </si>
  <si>
    <t>2,56908</t>
  </si>
  <si>
    <t>72.21</t>
  </si>
  <si>
    <t>72.22</t>
  </si>
  <si>
    <t>1,068234</t>
  </si>
  <si>
    <t>72.23</t>
  </si>
  <si>
    <t>Связи по верхнему поясу ферм  077/47 - ИЛО3.1. лист б.н</t>
  </si>
  <si>
    <t>72.24</t>
  </si>
  <si>
    <t>72.25</t>
  </si>
  <si>
    <t>72.26</t>
  </si>
  <si>
    <t>72.27</t>
  </si>
  <si>
    <t>Диагональная связь ДС1-9шт   077/47   ИЛО3.1.  лист 104</t>
  </si>
  <si>
    <t>72.28</t>
  </si>
  <si>
    <t>1,8892</t>
  </si>
  <si>
    <t>72.29</t>
  </si>
  <si>
    <t>72.30</t>
  </si>
  <si>
    <t>1,54215</t>
  </si>
  <si>
    <t>72.31</t>
  </si>
  <si>
    <t>1,542</t>
  </si>
  <si>
    <t>Диагональная связь ДС2-3шт   077/47   ИЛО3.1.  лист 105</t>
  </si>
  <si>
    <t>72.32</t>
  </si>
  <si>
    <t>0,6061</t>
  </si>
  <si>
    <t>72.33</t>
  </si>
  <si>
    <t>ТССЦ-201-0636</t>
  </si>
  <si>
    <t>Прочие конструкции одноэтажных производственных зданий, масса сборочной единицы от 0,1 до 0,5 т</t>
  </si>
  <si>
    <t>72.34</t>
  </si>
  <si>
    <t>0,51405</t>
  </si>
  <si>
    <t>72.35</t>
  </si>
  <si>
    <t>0,514</t>
  </si>
  <si>
    <t>Диагональная связь ДС3-2шт   077/47  ИЛО3.1. лист106</t>
  </si>
  <si>
    <t>72.36</t>
  </si>
  <si>
    <t>72.37</t>
  </si>
  <si>
    <t>72.38</t>
  </si>
  <si>
    <t>0,3219</t>
  </si>
  <si>
    <t>72.39</t>
  </si>
  <si>
    <t>Стеновые прогоны ПС     077/47  ИЛО3.1.  лист 107</t>
  </si>
  <si>
    <t>72.40</t>
  </si>
  <si>
    <t>4,0689</t>
  </si>
  <si>
    <t>72.41</t>
  </si>
  <si>
    <t>72.42</t>
  </si>
  <si>
    <t>1,078259</t>
  </si>
  <si>
    <t>72.43</t>
  </si>
  <si>
    <t>1,078</t>
  </si>
  <si>
    <t>Прогоны покрытия П1   077/47  ИЛО3.1. лист 107</t>
  </si>
  <si>
    <t>72.44</t>
  </si>
  <si>
    <t>5,42439</t>
  </si>
  <si>
    <t>72.45</t>
  </si>
  <si>
    <t>72.46</t>
  </si>
  <si>
    <t>2,131711</t>
  </si>
  <si>
    <t>72.47</t>
  </si>
  <si>
    <t>2,1317</t>
  </si>
  <si>
    <t>ЛС 02-05-01 Поз.: 102-117</t>
  </si>
  <si>
    <t>Наружная отделка 077/47 - АР.3   лист3</t>
  </si>
  <si>
    <t>73.1</t>
  </si>
  <si>
    <t>3,251</t>
  </si>
  <si>
    <t>73.2</t>
  </si>
  <si>
    <t>0,8875</t>
  </si>
  <si>
    <t>73.3</t>
  </si>
  <si>
    <t>325,1</t>
  </si>
  <si>
    <t>73.4</t>
  </si>
  <si>
    <t>1,412</t>
  </si>
  <si>
    <t>73.5</t>
  </si>
  <si>
    <t>141,2</t>
  </si>
  <si>
    <t>73.6</t>
  </si>
  <si>
    <t>112,96</t>
  </si>
  <si>
    <t>73.7</t>
  </si>
  <si>
    <t>14,5436</t>
  </si>
  <si>
    <t>73.8</t>
  </si>
  <si>
    <t>8,72616</t>
  </si>
  <si>
    <t>73.9</t>
  </si>
  <si>
    <t>145,436</t>
  </si>
  <si>
    <t>Перегородки  на отм. 0,00  АР3 лист 4,  ИЛО3.1. лист 84</t>
  </si>
  <si>
    <t>73.10</t>
  </si>
  <si>
    <t>3,5337</t>
  </si>
  <si>
    <t>73.11</t>
  </si>
  <si>
    <t>0,9647</t>
  </si>
  <si>
    <t>73.12</t>
  </si>
  <si>
    <t>353,4</t>
  </si>
  <si>
    <t>73.13</t>
  </si>
  <si>
    <t>0,168</t>
  </si>
  <si>
    <t>73.14</t>
  </si>
  <si>
    <t>Рифленный лист  АР3 лист 4, ИЛО3.1. лист 84</t>
  </si>
  <si>
    <t>73.15</t>
  </si>
  <si>
    <t>2,815785</t>
  </si>
  <si>
    <t>73.16</t>
  </si>
  <si>
    <t>ЛС 02-05-01 Поз.: 118-123</t>
  </si>
  <si>
    <t>Проемы  077/47-АР.3  лист 5</t>
  </si>
  <si>
    <t>Проёмы-Двери</t>
  </si>
  <si>
    <t>74.1</t>
  </si>
  <si>
    <t>0,0189</t>
  </si>
  <si>
    <t>74.2</t>
  </si>
  <si>
    <t>1,89</t>
  </si>
  <si>
    <t>74.3</t>
  </si>
  <si>
    <t>0,9996</t>
  </si>
  <si>
    <t>74.4</t>
  </si>
  <si>
    <t>74.5</t>
  </si>
  <si>
    <t>74.6</t>
  </si>
  <si>
    <t>ЛС 02-05-01 Поз.: 124, 125</t>
  </si>
  <si>
    <t>Полы  077/47 - АР.3   лист 6</t>
  </si>
  <si>
    <t>Тип 1</t>
  </si>
  <si>
    <t>75.1</t>
  </si>
  <si>
    <t>4,113</t>
  </si>
  <si>
    <t>75.2</t>
  </si>
  <si>
    <t>5,35</t>
  </si>
  <si>
    <t>ЛС 02-05-01 Поз.: 126-132</t>
  </si>
  <si>
    <t>Кровля   077/47-АР.3  лист 7</t>
  </si>
  <si>
    <t>76.1</t>
  </si>
  <si>
    <t>4,8826</t>
  </si>
  <si>
    <t>76.2</t>
  </si>
  <si>
    <t>488,26</t>
  </si>
  <si>
    <t>76.3</t>
  </si>
  <si>
    <t>0,57</t>
  </si>
  <si>
    <t>76.4</t>
  </si>
  <si>
    <t>21,6</t>
  </si>
  <si>
    <t>76.5</t>
  </si>
  <si>
    <t>76.6</t>
  </si>
  <si>
    <t>76.7</t>
  </si>
  <si>
    <t>ЛС 02-05-01 Поз.: 133-138</t>
  </si>
  <si>
    <t>Опоры монорельса и монорельс</t>
  </si>
  <si>
    <t>77.1</t>
  </si>
  <si>
    <t>ТЕР09-03-006-01</t>
  </si>
  <si>
    <t>Монтаж подвесных путей и монорельсов для тельферов на высоте до 25 м: прямолинейных по металлическим опорам, номера балок 24 М-подвесных путей</t>
  </si>
  <si>
    <t>0,128</t>
  </si>
  <si>
    <t>77.2</t>
  </si>
  <si>
    <t>ТССЦ-08.3.12.01-0041</t>
  </si>
  <si>
    <t>Балки двутавровые для монорельсов №24М, марка стали: С255</t>
  </si>
  <si>
    <t>0,48576</t>
  </si>
  <si>
    <t>77.3</t>
  </si>
  <si>
    <t>0,103</t>
  </si>
  <si>
    <t>77.4</t>
  </si>
  <si>
    <t>ТССЦ-08.3.01.02-0027</t>
  </si>
  <si>
    <t>Двутавры с параллельными гранями полок нормальные «Б», сталь: полуспокойная, № 20-24</t>
  </si>
  <si>
    <t>0,39089</t>
  </si>
  <si>
    <t>77.5</t>
  </si>
  <si>
    <t>0,301568</t>
  </si>
  <si>
    <t>77.6</t>
  </si>
  <si>
    <t>Раздел 21. 02-05-02 Внутреннее  водоснабжение здания третичной доочистки и обеззаражив.gsfx</t>
  </si>
  <si>
    <t>ЛС 02-05-02 Поз.: 1-34</t>
  </si>
  <si>
    <t>Внутренние сети водоснабжения - Здания третичной доочистки и обеззараживания 077/47- ИЛО 4.2.1 СО лист 13</t>
  </si>
  <si>
    <t>78.1</t>
  </si>
  <si>
    <t>02-05-02</t>
  </si>
  <si>
    <t>78.2</t>
  </si>
  <si>
    <t>78.3</t>
  </si>
  <si>
    <t>78.4</t>
  </si>
  <si>
    <t>78.5</t>
  </si>
  <si>
    <t>ТССЦ-18.1.09.06-0068</t>
  </si>
  <si>
    <t>Кран шаровый муфтовый Valtec для воды диаметром: 20 мм, тип в/в</t>
  </si>
  <si>
    <t>78.6</t>
  </si>
  <si>
    <t>78.7</t>
  </si>
  <si>
    <t>ТЦ_63.1.01.03_77_7722753969_01.09.2021_02 Прайс лист том 9, стр. 1142, п.1197</t>
  </si>
  <si>
    <t>78.8</t>
  </si>
  <si>
    <t>78.9</t>
  </si>
  <si>
    <t>78.10</t>
  </si>
  <si>
    <t>78.11</t>
  </si>
  <si>
    <t>78.12</t>
  </si>
  <si>
    <t>78.13</t>
  </si>
  <si>
    <t>78.14</t>
  </si>
  <si>
    <t>0,0275</t>
  </si>
  <si>
    <t>78.15</t>
  </si>
  <si>
    <t>0,055</t>
  </si>
  <si>
    <t>78.16</t>
  </si>
  <si>
    <t>Водомерный узел ВУ В1-6 077/47- ИЛО 4.2.1 СО лист 14</t>
  </si>
  <si>
    <t>78.17</t>
  </si>
  <si>
    <t>78.18</t>
  </si>
  <si>
    <t>78.19</t>
  </si>
  <si>
    <t>78.20</t>
  </si>
  <si>
    <t>78.21</t>
  </si>
  <si>
    <t>78.22</t>
  </si>
  <si>
    <t>78.23</t>
  </si>
  <si>
    <t>78.24</t>
  </si>
  <si>
    <t>78.25</t>
  </si>
  <si>
    <t>78.26</t>
  </si>
  <si>
    <t>78.27</t>
  </si>
  <si>
    <t>78.28</t>
  </si>
  <si>
    <t>78.29</t>
  </si>
  <si>
    <t>78.30</t>
  </si>
  <si>
    <t>Установка санприборов 077/47- ИЛО 4.2.1 СО лист 14</t>
  </si>
  <si>
    <t>78.31</t>
  </si>
  <si>
    <t>78.32</t>
  </si>
  <si>
    <t>78.33</t>
  </si>
  <si>
    <t>78.34</t>
  </si>
  <si>
    <t>Раздел 22. 02-05-03 Сети бытовой канализации здания третичной доочистки и обеззаражив..gsfx</t>
  </si>
  <si>
    <t>ЛС 02-05-03 Поз.: 1-7</t>
  </si>
  <si>
    <t>Внутренние сети водоотведения здания третичной доочистки и обеззараживания (077/47-ИЛО 4.2.2 С лист 3)</t>
  </si>
  <si>
    <t>79.1</t>
  </si>
  <si>
    <t>02-05-03</t>
  </si>
  <si>
    <t>ТЕР16-04-004-02</t>
  </si>
  <si>
    <t>Прокладка внутренних трубопроводов канализации из полипропиленовых труб диаметром: 110 мм</t>
  </si>
  <si>
    <t>79.2</t>
  </si>
  <si>
    <t>ТССЦ-01.7.19.02-0052</t>
  </si>
  <si>
    <t>Кольца резиновые уплотнительные для полипропиленовых труб диаметром: 110 мм</t>
  </si>
  <si>
    <t>0,0072</t>
  </si>
  <si>
    <t>79.3</t>
  </si>
  <si>
    <t>ТССЦ-24.3.02.02-0012</t>
  </si>
  <si>
    <t>Трубы канализационные полипропиленовые раструбные диаметром: 110 мм, длиной 0,1 м</t>
  </si>
  <si>
    <t>5,988</t>
  </si>
  <si>
    <t>79.4</t>
  </si>
  <si>
    <t>79.5</t>
  </si>
  <si>
    <t>79.6</t>
  </si>
  <si>
    <t>79.7</t>
  </si>
  <si>
    <t>ТССЦ-23.8.05.05-0012</t>
  </si>
  <si>
    <t>Муфты надвижные диаметром: 100 мм</t>
  </si>
  <si>
    <t>Раздел 23. 02-05-04 ЭМР -Здание третичной доочистки и обеззараж..gsfx</t>
  </si>
  <si>
    <t>ЛС 02-05-04 Поз.: 1-48</t>
  </si>
  <si>
    <t>Щитовое  оборудование</t>
  </si>
  <si>
    <t>Низковольтное оборудование  077/47-ИЛО4.1.2. СО  лист 1</t>
  </si>
  <si>
    <t>Вводно-распределительное устройство</t>
  </si>
  <si>
    <t>80.1</t>
  </si>
  <si>
    <t>02-05-04</t>
  </si>
  <si>
    <t>80.2</t>
  </si>
  <si>
    <t>ТЦ_27.12.31.62_55_5501192077_10.09.2021_02 Прайс-лист том 7, стр. 1, п. 1</t>
  </si>
  <si>
    <t>80.3</t>
  </si>
  <si>
    <t>ТЦ_20.4.04.03_78_7802849151_08.09.2021_02 Прайс-лист том 7, стр. 2, п. 2</t>
  </si>
  <si>
    <t>80.4</t>
  </si>
  <si>
    <t>ТЦ_20.4.04.03_50_5024122582_01.09.2021_02 Прайс-лист том 7, стр. 4, п. 3</t>
  </si>
  <si>
    <t>80.5</t>
  </si>
  <si>
    <t>ТЦ_08.1.02.19_78_7806238192_08.09.2021_02 Прайс-лист том 7, стр. 5, п. 4</t>
  </si>
  <si>
    <t>80.6</t>
  </si>
  <si>
    <t>ТЦ_08.1.02.19_36_366208657272_03.09.2021_02 Прайс-лист том 7, стр. 7, п. 5</t>
  </si>
  <si>
    <t>80.7</t>
  </si>
  <si>
    <t>80.8</t>
  </si>
  <si>
    <t>80.9</t>
  </si>
  <si>
    <t>ТЦ_62.1.01.09_77_7720836828_01.09.2021_02 Прайс-лист том 8, стр. 742/3, п. 894</t>
  </si>
  <si>
    <t>Выключатель автоматический трехполюсный ВА88-35 250А 35кА электронный расцепитель МР211</t>
  </si>
  <si>
    <t>80.10</t>
  </si>
  <si>
    <t>ТЦ_62.1.01_77_7722786153_04.09.2021_02 Прайс-лист том 7, стр. 13, п. 9</t>
  </si>
  <si>
    <t>Выключатели автоматические: «IEK» ВА88-32 3Р 25А-20А</t>
  </si>
  <si>
    <t>80.11</t>
  </si>
  <si>
    <t>ТЦ_62.1.01.03_50_7804526950_12.09.2021_02 Прайс-лист том 7, стр. 226, п. 290</t>
  </si>
  <si>
    <t>Расцепитель независимый РН-47 PROxima</t>
  </si>
  <si>
    <t>80.12</t>
  </si>
  <si>
    <t>80.13</t>
  </si>
  <si>
    <t>ТЦ_62.1.01_77_7722786153_04.09.2021_02 Прайс-лист том 7, стр. 14, п. 10</t>
  </si>
  <si>
    <t>80.14</t>
  </si>
  <si>
    <t>80.15</t>
  </si>
  <si>
    <t>80.16</t>
  </si>
  <si>
    <t>ТЦ_62.1.01_77_7718143872_01.09.2021_02 Прайс-лист том 7, стр. 187, п. 265</t>
  </si>
  <si>
    <t>80.17</t>
  </si>
  <si>
    <t>ТЦ_62.3.05.04_50_7724635872_06.09.2021_02 Прайс-лист том 7, стр. 209, п. 279</t>
  </si>
  <si>
    <t>Выключатель-разъединитель ВР32И-37В71250 400А</t>
  </si>
  <si>
    <t>80.18</t>
  </si>
  <si>
    <t>ТЦ_20.3.03.09_36_3662169935_02.09.2021_02 Прайс-лист том 7, стр. 229, п. 292</t>
  </si>
  <si>
    <t>Светильник ЛПБ/ЛПО 2001 8Вт 230В T5/G5 ИЭК LLPO0-2001-1-08-K01</t>
  </si>
  <si>
    <t>80.19</t>
  </si>
  <si>
    <t>80.20</t>
  </si>
  <si>
    <t>Щит питания  управления технологическим оборудованием</t>
  </si>
  <si>
    <t>80.21</t>
  </si>
  <si>
    <t>80.22</t>
  </si>
  <si>
    <t>80.23</t>
  </si>
  <si>
    <t>ТЦ_ 08.1.02.19_26_7705892151_04.09.2021_02 Прайс-лист том 7, стр. 22, п. 15</t>
  </si>
  <si>
    <t>Уголок вертикальный 1760х35х30</t>
  </si>
  <si>
    <t>80.24</t>
  </si>
  <si>
    <t>ТЦ_ 08.1.02.19_26_7705892151_04.09.2021_02Прайс-лист том 7, стр. 24, п. 16</t>
  </si>
  <si>
    <t>Панель монтажная 500х745(оцинк)</t>
  </si>
  <si>
    <t>80.25</t>
  </si>
  <si>
    <t>ТЦ_62.1.02.22_53_5262288603_03.09.2021_02 Прайс-лист том 7, стр. 25, п. 17</t>
  </si>
  <si>
    <t>80.26</t>
  </si>
  <si>
    <t>ТЦ_62.1.02.22_77_1093318412_03.09.2021_02 Прайс-лист том 7, стр. 26, п. 18</t>
  </si>
  <si>
    <t>80.27</t>
  </si>
  <si>
    <t>ТЦ_62.1.02.22_50_672303844657_03.09.2021_02 Прайс-лист том 7, стр.28, п. 19</t>
  </si>
  <si>
    <t>80.28</t>
  </si>
  <si>
    <t>ТЦ_20.2.08.01_77_7702680818_18.09.2021_02 Прайс-лист том 7, стр. 29, п. 20</t>
  </si>
  <si>
    <t>80.29</t>
  </si>
  <si>
    <t>80.30</t>
  </si>
  <si>
    <t>ТЦ_62.1.01.09_77_7727144801_01.09.2021_02 Прайс-лист том 8, стр. 720, п. 893</t>
  </si>
  <si>
    <t>Выключатель автоматический трехполюсный ВА88-35 200А 35кА РЭ2000А</t>
  </si>
  <si>
    <t>80.31</t>
  </si>
  <si>
    <t>ТЦ_62.1.01.03_50_7804526950_12.09.2021_02 Прайс-лист том 7  стр. 228, п. 291</t>
  </si>
  <si>
    <t>80.32</t>
  </si>
  <si>
    <t>ТЦ_62.6.01.02_47_7810216924_05.09.2021_02 Прайс-лист том 7  стр. 32, п. 22</t>
  </si>
  <si>
    <t>80.33</t>
  </si>
  <si>
    <t>ТЦ_62.1.01_77_7804526950_12.09.2021_02 Прайс-лист том 7, стр. 197, п. 272</t>
  </si>
  <si>
    <t>80.34</t>
  </si>
  <si>
    <t>ТЦ_62.1.01.09_77_5906073208_01.09.2021_02 Прайс-лист том 7, стр. 718, п. 892</t>
  </si>
  <si>
    <t>Выключатель автоматический 3п (трехполюсный) 32А D 10кА ВА47-100</t>
  </si>
  <si>
    <t>80.35</t>
  </si>
  <si>
    <t>ТЦ_62.1.01_23_7736313044_01.09.2021_02 Прайс-лист том 7, стр. 196, п. 271</t>
  </si>
  <si>
    <t>Выключатель автоматический трехполюсный 25А D ВА47-100 10кА</t>
  </si>
  <si>
    <t>80.36</t>
  </si>
  <si>
    <t>ТЦ_62.1.01_77_7804526950_12.09.2021_02 Прайс-лист том 7, стр. 197, п. 270</t>
  </si>
  <si>
    <t>Выключатель автоматический ВА47-100 трехполюсный 20А 10кА характеристика D IEK</t>
  </si>
  <si>
    <t>80.37</t>
  </si>
  <si>
    <t>ТЦ_62.1.01_77_7734440520_20.09.2021_02 Прайс-лист том7, стр. 191, п. 268</t>
  </si>
  <si>
    <t>80.38</t>
  </si>
  <si>
    <t>ТЦ_62.1.01_50_503020768400_03.11.2021_02 Прайс-лист том 7, стр. 231, п. 294</t>
  </si>
  <si>
    <t>Выключатель автоматический ВА 47-100 1Р 10А (с) 10КА</t>
  </si>
  <si>
    <t>80.39</t>
  </si>
  <si>
    <t>ТЦ_62.1.01.09_92_9710008385_12.09.2021_02 Прайс-лист том 9, стр.762, п. 909</t>
  </si>
  <si>
    <t>Авт. выкл. ВА47-100 3P 6А 10кА х-ка C IEK</t>
  </si>
  <si>
    <t>80.40</t>
  </si>
  <si>
    <t>ТЦ_62.1.01.09_92_9710008385_12.09.2021_02 Прайс-лист том 9, стр. 762, п. 909</t>
  </si>
  <si>
    <t>Авт. выкл. ВА47-100 3P 6А 10кА х-ка C IEK- 4А</t>
  </si>
  <si>
    <t>80.41</t>
  </si>
  <si>
    <t>ТЦ_62.1.01_50_503020768400_03.11.2021_02 Прайс-лист том 7, стр. 230/1, п. 294</t>
  </si>
  <si>
    <t>Выключатель автоматический ВА 47-100 1Р 10А (с) 10КА-4А</t>
  </si>
  <si>
    <t>80.42</t>
  </si>
  <si>
    <t>80.43</t>
  </si>
  <si>
    <t>ТССЦ-20.4.04.02-0045</t>
  </si>
  <si>
    <t>Щиты распределительные наружной установки: ЩРН-24з, с замком (395х310х120 мм)</t>
  </si>
  <si>
    <t>80.44</t>
  </si>
  <si>
    <t>80.45</t>
  </si>
  <si>
    <t>80.46</t>
  </si>
  <si>
    <t>80.47</t>
  </si>
  <si>
    <t>80.48</t>
  </si>
  <si>
    <t>ЛС 02-05-04 Поз.: 49-115</t>
  </si>
  <si>
    <t>81.1</t>
  </si>
  <si>
    <t>0,23</t>
  </si>
  <si>
    <t>81.2</t>
  </si>
  <si>
    <t>ТЦ_20.3.03.07_77_7804526950_12.09.2021_02 Прайс-лист том 7, стр. 46 п. 31</t>
  </si>
  <si>
    <t>81.3</t>
  </si>
  <si>
    <t>ТЦ_20.3.03.07_50_7715723321_03.09.2021_02 Прайс-лист том 7, стр. 47, п. 32</t>
  </si>
  <si>
    <t>81.4</t>
  </si>
  <si>
    <t>ТЦ_20.3.03.07_77_7804526950_12.09.2021_02 Прайс-лист том 7, стр. 50, п. 34</t>
  </si>
  <si>
    <t>81.5</t>
  </si>
  <si>
    <t>ТЦ_20.3.03.07_50_7721801761_16.09.2021_02 Прайс-лист том 7, стр. 52, п. 35</t>
  </si>
  <si>
    <t>Светильник светодиодный уличный ДКУ</t>
  </si>
  <si>
    <t>81.6</t>
  </si>
  <si>
    <t>ТЦ_20.3.01.01_74_740104155500_05.09.2021_02 Прайс-лист том 7, стр. 53, п. 36</t>
  </si>
  <si>
    <t>81.7</t>
  </si>
  <si>
    <t>81.8</t>
  </si>
  <si>
    <t>ТЦ_20.4.01.01_43_4345335196_05.09.2021_02 Прайс-лист том 7, стр. 56, п. 38</t>
  </si>
  <si>
    <t>81.9</t>
  </si>
  <si>
    <t>81.10</t>
  </si>
  <si>
    <t>ТЦ_20.4.01.01_55_5501192077_15.09.2021_02 Прайс-лист том 7, стр.58, п.39</t>
  </si>
  <si>
    <t>81.11</t>
  </si>
  <si>
    <t>81.12</t>
  </si>
  <si>
    <t>ТЦ_20.4.03.05_66_6678056795_15.09.2021_02 Прайс-лист том 7, стр. 59, п. 40</t>
  </si>
  <si>
    <t>81.13</t>
  </si>
  <si>
    <t>ТЦ_20.4.03.05_61_7705892151_04.09.2021_02Прайс-лист том 7, стр. 61, п. 41</t>
  </si>
  <si>
    <t>81.14</t>
  </si>
  <si>
    <t>Коробка распаечная КМ4</t>
  </si>
  <si>
    <t>81.15</t>
  </si>
  <si>
    <t>ТЦ_20.5.02.04_50_2368007230_05.09.2021_02Прайс-лист том 7, стр. 64, п. 43</t>
  </si>
  <si>
    <t>81.16</t>
  </si>
  <si>
    <t>81.17</t>
  </si>
  <si>
    <t>ТЦ_62.1.04.12_43_4345335196_05.09.2021_02 Прайс-лист том 7, стр. 65, п. 44</t>
  </si>
  <si>
    <t>81.18</t>
  </si>
  <si>
    <t>0,9</t>
  </si>
  <si>
    <t>81.19</t>
  </si>
  <si>
    <t>26,16</t>
  </si>
  <si>
    <t>81.20</t>
  </si>
  <si>
    <t>ТЦ_21.1.06.09_92_9710008385_01.11.2021_02 Прайс-лист том 9, стр. 768, п. 911</t>
  </si>
  <si>
    <t>Кабель ВБбШВ 3х2.5 Бронированный (1 м)</t>
  </si>
  <si>
    <t>86,7</t>
  </si>
  <si>
    <t>81.21</t>
  </si>
  <si>
    <t>0,1632</t>
  </si>
  <si>
    <t>81.22</t>
  </si>
  <si>
    <t>Кабель ВБбШв 5х6</t>
  </si>
  <si>
    <t>142,8</t>
  </si>
  <si>
    <t>81.23</t>
  </si>
  <si>
    <t>Прайс-лист том 8, стр. 610, п. 762</t>
  </si>
  <si>
    <t>Кабель ВБбШв 5х10-1</t>
  </si>
  <si>
    <t>81.24</t>
  </si>
  <si>
    <t>ТЦ_21.1.06.09_50_7721801761_16.09.2021_02 Прайс-лист том 8, стр. 740, п. 902</t>
  </si>
  <si>
    <t>Кабель ВВГЭнг(A)-LS 3х1,5)</t>
  </si>
  <si>
    <t>969</t>
  </si>
  <si>
    <t>81.25</t>
  </si>
  <si>
    <t>ТЦ_21.1.06.09_77_7706513536_01.10.2021_02 Прайс-лист том 9, стр. 710, п. 903</t>
  </si>
  <si>
    <t>Кабель ВВГЭнг(A)-LS 3х2,5</t>
  </si>
  <si>
    <t>81.26</t>
  </si>
  <si>
    <t>ТЦ_21.1.06.09_77_7706513536_01.10.2021_02 Прайс-лист том 9, стр. 747, п. 904</t>
  </si>
  <si>
    <t>Кабель ВВГЭнг(A)-LS 5х1,5</t>
  </si>
  <si>
    <t>159,12</t>
  </si>
  <si>
    <t>81.27</t>
  </si>
  <si>
    <t>ТЦ_21.1.06.09_77_7723685084_01.09.2021_02 Прайс-лист том 8, стр. 737, п. 901</t>
  </si>
  <si>
    <t>Кабель ВВГЭнг(A)-LS 5х2,5</t>
  </si>
  <si>
    <t>76,5</t>
  </si>
  <si>
    <t>81.28</t>
  </si>
  <si>
    <t>ТЦ_21.1.06.09_77_7723685084_01.09.2021_02 Прайс-лист том 9, стр. 750, п. 905</t>
  </si>
  <si>
    <t>Кабель ВВГЭнг(A)-LS 5х4</t>
  </si>
  <si>
    <t>163,2</t>
  </si>
  <si>
    <t>81.29</t>
  </si>
  <si>
    <t>ТЦ_21.1.06.09_23_9710008385_02.09.2021_02 Прайс-лист том 7, стр. 202, п. 276</t>
  </si>
  <si>
    <t>Кабель ВВГЭнг-LS 5х6</t>
  </si>
  <si>
    <t>81.30</t>
  </si>
  <si>
    <t>ТЦ_21.1.06.09_77_7721801761_01.09.2021_02 Прайс-лист том 9, стр. 780, п. 915</t>
  </si>
  <si>
    <t>Кабель ВВГЭнг-LS 5х10</t>
  </si>
  <si>
    <t>428,4</t>
  </si>
  <si>
    <t>81.31</t>
  </si>
  <si>
    <t>ТЦ_21.1.06.09_92_9710008385_01.09.2021_02 Прайс-лист том 9, стр. 788, п. 918</t>
  </si>
  <si>
    <t>Кабель ВВГЭнг-LS 5х120-1</t>
  </si>
  <si>
    <t>15,3</t>
  </si>
  <si>
    <t>81.32</t>
  </si>
  <si>
    <t>81.33</t>
  </si>
  <si>
    <t>81.34</t>
  </si>
  <si>
    <t>81.35</t>
  </si>
  <si>
    <t>81.36</t>
  </si>
  <si>
    <t>ТЦ_21.1.06.09_57_7810387937_01.09.2021_02 Прайс-лист том 9, стр.777, п.914</t>
  </si>
  <si>
    <t>81.37</t>
  </si>
  <si>
    <t>81.38</t>
  </si>
  <si>
    <t>81.39</t>
  </si>
  <si>
    <t>0,01386</t>
  </si>
  <si>
    <t>81.40</t>
  </si>
  <si>
    <t>81.41</t>
  </si>
  <si>
    <t>81.42</t>
  </si>
  <si>
    <t>81.43</t>
  </si>
  <si>
    <t>1,35</t>
  </si>
  <si>
    <t>81.44</t>
  </si>
  <si>
    <t>Прайс-лист том 7, стр. 94, п.63</t>
  </si>
  <si>
    <t>81.45</t>
  </si>
  <si>
    <t>81.46</t>
  </si>
  <si>
    <t>ТЦ_20.2.08.03_54_5407159273_09.09.2021_02 Прайс-лист том 7, стр. 98, п. 66</t>
  </si>
  <si>
    <t>81.47</t>
  </si>
  <si>
    <t>81.48</t>
  </si>
  <si>
    <t>ТЦ_07.2.06.03_78_7810216924_05.09.2021_02 Прайс-лист том 7, стр. 183, п. 263</t>
  </si>
  <si>
    <t>Профиль перфорированный 600 HDZ CLP1Z-600</t>
  </si>
  <si>
    <t>81.49</t>
  </si>
  <si>
    <t>ТЦ_20.2.03.09_50_7721801761_16.09.2021_02 Прайс-лист том 7, стр. 103, п. 69</t>
  </si>
  <si>
    <t>Разделительная перегородка</t>
  </si>
  <si>
    <t>81.50</t>
  </si>
  <si>
    <t>0,35</t>
  </si>
  <si>
    <t>81.51</t>
  </si>
  <si>
    <t>81.52</t>
  </si>
  <si>
    <t>81.53</t>
  </si>
  <si>
    <t>0,2576</t>
  </si>
  <si>
    <t>81.54</t>
  </si>
  <si>
    <t>81.55</t>
  </si>
  <si>
    <t>81.56</t>
  </si>
  <si>
    <t>0,0062</t>
  </si>
  <si>
    <t>81.57</t>
  </si>
  <si>
    <t>10,54</t>
  </si>
  <si>
    <t>81.58</t>
  </si>
  <si>
    <t>0,118</t>
  </si>
  <si>
    <t>81.59</t>
  </si>
  <si>
    <t>81.60</t>
  </si>
  <si>
    <t>6,2</t>
  </si>
  <si>
    <t>81.61</t>
  </si>
  <si>
    <t>81.62</t>
  </si>
  <si>
    <t>81.63</t>
  </si>
  <si>
    <t>0,00675</t>
  </si>
  <si>
    <t>81.64</t>
  </si>
  <si>
    <t>81.65</t>
  </si>
  <si>
    <t>81.66</t>
  </si>
  <si>
    <t>81.67</t>
  </si>
  <si>
    <t>Раздел 24. 02-05-05 Отопление здания третичной доочистки и обеззараж..gsfx</t>
  </si>
  <si>
    <t>ЛС 02-05-05 Поз.: 1-23</t>
  </si>
  <si>
    <t>Отопление 077/47-ИЛО 4.3.1.СО лист3</t>
  </si>
  <si>
    <t>82.1</t>
  </si>
  <si>
    <t>02-05-05</t>
  </si>
  <si>
    <t>ТЕР16-02-001-04</t>
  </si>
  <si>
    <t>Прокладка трубопроводов отопления из стальных водогазопроводных неоцинкованных труб диаметром: 32 мм</t>
  </si>
  <si>
    <t>82.2</t>
  </si>
  <si>
    <t>ТССЦ-18.5.13.01-0004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</si>
  <si>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32 мм</t>
  </si>
  <si>
    <t>82.3</t>
  </si>
  <si>
    <t>82.4</t>
  </si>
  <si>
    <t>82.5</t>
  </si>
  <si>
    <t>82.6</t>
  </si>
  <si>
    <t>82.7</t>
  </si>
  <si>
    <t>82.8</t>
  </si>
  <si>
    <t>Тепловентилятор</t>
  </si>
  <si>
    <t>82.9</t>
  </si>
  <si>
    <t>82.10</t>
  </si>
  <si>
    <t>ТЦ_101_78_7814283128_01.09.2021_01 Прайс-лист том 7, стр. 172, п. 176</t>
  </si>
  <si>
    <t>82.11</t>
  </si>
  <si>
    <t>82.12</t>
  </si>
  <si>
    <t>ТЦ_101_78_7814283128_01.09.2021_01 Прайс-лист том 7, стр. 172, п. 177</t>
  </si>
  <si>
    <t>82.13</t>
  </si>
  <si>
    <t>ТЦ_101_78_7814283128_01.09.2021_01 Прайс-лист том 7, стр. 172, п. 179</t>
  </si>
  <si>
    <t>82.14</t>
  </si>
  <si>
    <t>82.15</t>
  </si>
  <si>
    <t>ТЦ_101_78_7814283128_01.09.2021_01 Прайс-лист том 7, стр. 172, п. 178</t>
  </si>
  <si>
    <t>82.16</t>
  </si>
  <si>
    <t>82.17</t>
  </si>
  <si>
    <t>82.18</t>
  </si>
  <si>
    <t>82.19</t>
  </si>
  <si>
    <t>ТЕР18-03-004-08</t>
  </si>
  <si>
    <t>Установка регистров из стальных: сварных труб диаметром нитки 100 мм</t>
  </si>
  <si>
    <t>82.20</t>
  </si>
  <si>
    <t>82.21</t>
  </si>
  <si>
    <t>82.22</t>
  </si>
  <si>
    <t>0,264</t>
  </si>
  <si>
    <t>82.23</t>
  </si>
  <si>
    <t>1,48</t>
  </si>
  <si>
    <t>ЛС 02-05-05 Поз.: 24-38</t>
  </si>
  <si>
    <t>ИТП</t>
  </si>
  <si>
    <t>83.1</t>
  </si>
  <si>
    <t>83.2</t>
  </si>
  <si>
    <t>83.3</t>
  </si>
  <si>
    <t>83.4</t>
  </si>
  <si>
    <t>83.5</t>
  </si>
  <si>
    <t>ТССЦ-23.8.03.11-0675</t>
  </si>
  <si>
    <t>Фланцы стальные плоские приварные из стали ВСт3сп2, ВСт3сп3, давлением: 1,6 МПа (16 кгс/см2), диаметром 32 мм</t>
  </si>
  <si>
    <t>83.6</t>
  </si>
  <si>
    <t>ТССЦ-18.1.06.01-0014</t>
  </si>
  <si>
    <t>Клапан ручной балансировочный с внутренней резьбой MSV-BD, давлением 2,0 МПа (20 кгс/см2), диаметром: 32 мм</t>
  </si>
  <si>
    <t>83.7</t>
  </si>
  <si>
    <t>83.8</t>
  </si>
  <si>
    <t>83.9</t>
  </si>
  <si>
    <t>83.10</t>
  </si>
  <si>
    <t>83.11</t>
  </si>
  <si>
    <t>83.12</t>
  </si>
  <si>
    <t>83.13</t>
  </si>
  <si>
    <t>83.14</t>
  </si>
  <si>
    <t>83.15</t>
  </si>
  <si>
    <t>Раздел 25. 02-05-06 Внутренняя вентиляция..gsfx</t>
  </si>
  <si>
    <t>ЛС 02-05-06 Поз.: 1-39</t>
  </si>
  <si>
    <t>Вентиляция ИЛО 4.3.1. СО лист10,11</t>
  </si>
  <si>
    <t>П2 с резервным электродвигателем</t>
  </si>
  <si>
    <t>84.1</t>
  </si>
  <si>
    <t>02-05-06</t>
  </si>
  <si>
    <t>84.2</t>
  </si>
  <si>
    <t>ТЦ_101_78_7814283128_01.09.2021_01 Прайс-лист том 7, стр. 170, п. 121</t>
  </si>
  <si>
    <t>Приточная установка  FBR 10.0 Фанбер</t>
  </si>
  <si>
    <t>84.3</t>
  </si>
  <si>
    <t>84.4</t>
  </si>
  <si>
    <t>ТЦ_101_78_7814283128_01.09.2021_01 Прайс-лист том 7, стр. 170, п. 122</t>
  </si>
  <si>
    <t>Термостат защиты от замерзания 6м, авт. сброс  TF60</t>
  </si>
  <si>
    <t>84.5</t>
  </si>
  <si>
    <t>ТЦ_101_78_7814283128_01.09.2021_01 Прайс-лист том 7, стр. 170, п. 123</t>
  </si>
  <si>
    <t>84.6</t>
  </si>
  <si>
    <t>84.7</t>
  </si>
  <si>
    <t>ТЦ_101_78_7814283128_01.09.2021_01 Прайс-лист том 7, стр. 170, п. 124</t>
  </si>
  <si>
    <t>84.8</t>
  </si>
  <si>
    <t>84.9</t>
  </si>
  <si>
    <t>ТЦ_101_78_7814283128_01.09.2021_01 Прайс-лист том 7, стр. 170, п. 125</t>
  </si>
  <si>
    <t>84.10</t>
  </si>
  <si>
    <t>84.11</t>
  </si>
  <si>
    <t>ТЦ_101_78_7814283128_01.09.2021_01 Прайс-лист том 7, стр. 171, п. 126</t>
  </si>
  <si>
    <t>84.12</t>
  </si>
  <si>
    <t>84.13</t>
  </si>
  <si>
    <t>ТЦ_101_78_7814283128_01.09.2021_01Прайс-лист том 7, стр. 171, п. 127</t>
  </si>
  <si>
    <t>Смесительный узел FB-МU 80-10 HW-25 с холодным резервом насоса</t>
  </si>
  <si>
    <t>84.14</t>
  </si>
  <si>
    <t>84.15</t>
  </si>
  <si>
    <t>ТЦ_101_78_7814283128_01.09.2021_01 Прайс-лист том 7, стр. 171, п. 128</t>
  </si>
  <si>
    <t>Привод с пружинным возвратом 10Нм 24В (откр./закр.)</t>
  </si>
  <si>
    <t>84.16</t>
  </si>
  <si>
    <t>84.17</t>
  </si>
  <si>
    <t>ТЦ_101_78_7814283128_01.09.2021_01 Прайс-лист том 7, стр. 171, п. 129</t>
  </si>
  <si>
    <t>В2 с резервным электродвигателем</t>
  </si>
  <si>
    <t>84.18</t>
  </si>
  <si>
    <t>84.19</t>
  </si>
  <si>
    <t>ТЦ_101_78_7814283128_01.09.2021_01 Прайс-лист том 7, стр. 171, п. 167</t>
  </si>
  <si>
    <t>Вытяжная  установка  FBR 5,5Фанбер</t>
  </si>
  <si>
    <t>84.20</t>
  </si>
  <si>
    <t>84.21</t>
  </si>
  <si>
    <t>ТЦ_101_78_7814283128_01.09.2021_01 Прайс-лист том 7, стр. 171, п. 168</t>
  </si>
  <si>
    <t>Привод без пружинного возврата  8Нм 24В (откр/закр)</t>
  </si>
  <si>
    <t>84.22</t>
  </si>
  <si>
    <t>84.23</t>
  </si>
  <si>
    <t>ТЦ_101_78_7814283128_01.09.2021_01 Прайс-лист том 7, стр. 172, п. 169</t>
  </si>
  <si>
    <t>Компактный частотный преобразователь    5.5кВТ</t>
  </si>
  <si>
    <t>84.24</t>
  </si>
  <si>
    <t>84.25</t>
  </si>
  <si>
    <t>ТЦ_101_78_7814283128_01.09.2021_01 Прайс-лист том 7, стр. 172, п. 170</t>
  </si>
  <si>
    <t>Щит управления FBR-Е</t>
  </si>
  <si>
    <t>84.26</t>
  </si>
  <si>
    <t>84.27</t>
  </si>
  <si>
    <t>ТЦ_101_78_7814283128_01.09.2021_01 Прайс-лист том 7, стр. 172, п. 171</t>
  </si>
  <si>
    <t>воздуховоды толщ. 0,7мм</t>
  </si>
  <si>
    <t>84.28</t>
  </si>
  <si>
    <t>ТЕР20-01-001-05</t>
  </si>
  <si>
    <t>Прокладка воздуховодов из листовой, оцинкованной стали и алюминия класса Н (нормальные) толщиной: 0,6 мм, диаметром до 355 мм</t>
  </si>
  <si>
    <t>0,05574</t>
  </si>
  <si>
    <t>84.29</t>
  </si>
  <si>
    <t>Воздуховоды из оцинкованной стали толщиной: 0,7 мм, диаметром до 800 мм-  ф355</t>
  </si>
  <si>
    <t>5,5735</t>
  </si>
  <si>
    <t>84.30</t>
  </si>
  <si>
    <t>0,0989</t>
  </si>
  <si>
    <t>84.31</t>
  </si>
  <si>
    <t>Воздуховоды из оцинкованной стали толщиной: 0,7 мм, диаметром до 800 мм-  ф 450мм</t>
  </si>
  <si>
    <t>9,891</t>
  </si>
  <si>
    <t>84.32</t>
  </si>
  <si>
    <t>0,82645</t>
  </si>
  <si>
    <t>84.33</t>
  </si>
  <si>
    <t>Воздуховоды из оцинкованной стали толщиной: 0,7 мм, диаметром до 800 мм-  ф500, 560, 630мм</t>
  </si>
  <si>
    <t>82,6448</t>
  </si>
  <si>
    <t>Решетки</t>
  </si>
  <si>
    <t>84.34</t>
  </si>
  <si>
    <t>84.35</t>
  </si>
  <si>
    <t>84.36</t>
  </si>
  <si>
    <t>ТЕР20-02-002-01</t>
  </si>
  <si>
    <t>Установка решеток жалюзийных площадью в свету: до 0,5 м2</t>
  </si>
  <si>
    <t>84.37</t>
  </si>
  <si>
    <t>ТССЦ-19.2.03.02-0099</t>
  </si>
  <si>
    <t>Решетки вентиляционные алюминиевые "АРКТОС" типа: АМН, размером 300х700 мм</t>
  </si>
  <si>
    <t>84.38</t>
  </si>
  <si>
    <t>84.39</t>
  </si>
  <si>
    <t>ТЦ_19.3.01.13_61_7718915896_11.11.2021_02 Прайс-лист том 9, стр.1048 п12, п. 1002</t>
  </si>
  <si>
    <t>Противопожарный клапан PPK-1K-60-630-Z-S220-X-N (220В AC)</t>
  </si>
  <si>
    <t>Раздел 26. 02-05-07 Оборудование .gsfx</t>
  </si>
  <si>
    <t>ЛС 02-05-07 Поз.: 1-10</t>
  </si>
  <si>
    <t>Оборудование . Барабанные фильтры</t>
  </si>
  <si>
    <t>85.1</t>
  </si>
  <si>
    <t>02-05-07</t>
  </si>
  <si>
    <t>ТЕРм37-01-014-05</t>
  </si>
  <si>
    <t>Монтаж машин и механизмов в помещении, масса машин и механизмов 1 т</t>
  </si>
  <si>
    <t>85.2</t>
  </si>
  <si>
    <t>ТЦ_101_77_7722783628_01.11.2021_02 Прайс-лист том 8, стр. 392, п. 529</t>
  </si>
  <si>
    <t>Микроситовый барабанный фильтр, P=3,85 кВт, Q=160 л/сек.АхВхН= 3,1х1,96х1,9м MFB 160</t>
  </si>
  <si>
    <t>85.3</t>
  </si>
  <si>
    <t>ТЕРм22-02-043-01</t>
  </si>
  <si>
    <t>Затвор негабаритный и из негабаритных секций плоский: скользящий, масса до 70 т</t>
  </si>
  <si>
    <t>0,6045</t>
  </si>
  <si>
    <t>85.4</t>
  </si>
  <si>
    <t>ТЦ_101_77_7722783628_01.11.2021_02 Прайс-лист том 8, стр. 392, п. 530</t>
  </si>
  <si>
    <t>Шибер ручного привода, Материал: нерж.сталь марки 1.4301 
SR-RP 600x1700/1600x1300</t>
  </si>
  <si>
    <t>85.5</t>
  </si>
  <si>
    <t>ТЦ_101_77_7722783628_01.11.2021_02 Прайс-лист том 8, стр. 392, п. 531</t>
  </si>
  <si>
    <t>Шибер ручного привода, Материал: нерж.сталь марки 1.4301 
SR-RP 1000x1700/1500x1300</t>
  </si>
  <si>
    <t>85.6</t>
  </si>
  <si>
    <t>85.7</t>
  </si>
  <si>
    <t>ТЦ_101_77_7722783628_01.11.2021_02 Прайс-лист том 8, стр. 392, п. 532</t>
  </si>
  <si>
    <t>Электрощит управления и автоматики барабанными фильтрами, IP65, исполнение с двойной уплотнённой дверью. RMF</t>
  </si>
  <si>
    <t>85.8</t>
  </si>
  <si>
    <t>3,35</t>
  </si>
  <si>
    <t>85.9</t>
  </si>
  <si>
    <t>ТЦ_102_77_7722783628_01.11.2021_02 Прайс-лист том 8, стр. 392, п. 533</t>
  </si>
  <si>
    <t>Металлоконструкции ступенек, решёток, перил.
Материал: сталь термически оцинкованная- 3350 кг</t>
  </si>
  <si>
    <t>85.10</t>
  </si>
  <si>
    <t>ТЦ_102_77_7722783628_01.11.2021_02 Прайс-лист том 8, стр. 392, п. 534</t>
  </si>
  <si>
    <t>ЛС 02-05-07 Поз.: 11-21</t>
  </si>
  <si>
    <t>Оборудование . Напорные песчаные фильтры</t>
  </si>
  <si>
    <t>86.1</t>
  </si>
  <si>
    <t>86.2</t>
  </si>
  <si>
    <t>ТЦ_101_77_7722783628_01.11.2021_02 Прайс-лист том 8, стр.393, п. 535</t>
  </si>
  <si>
    <t>Фильтр напорный песчаный самопромывной автоматический, Q=220 м3/час, Qобр.пром=250м3/час,АхВхH = 3x3,4x2,9м. HMS A-220</t>
  </si>
  <si>
    <t>86.3</t>
  </si>
  <si>
    <t>ТЕРм07-04-001-03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</si>
  <si>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масса: 0,425 т</t>
  </si>
  <si>
    <t>86.4</t>
  </si>
  <si>
    <t>ТЦ_101_77_7722783628_01.11.2021_02 Прайс-лист том 8, стр.393, п. 536</t>
  </si>
  <si>
    <t>Насос подачи воды на песчаный фильтр 400/690V 22.0kW 2900ot. - Q= 220m3/h - H= 28m (5+2) 
NM 100/200D/A</t>
  </si>
  <si>
    <t>86.5</t>
  </si>
  <si>
    <t>ТЕРм07-01-001-02</t>
  </si>
  <si>
    <t>Установка компрессорная вертикальная, угловая и V-образная, масса: 1,2 т</t>
  </si>
  <si>
    <t>86.6</t>
  </si>
  <si>
    <t>ТЦ_101_77_7722783628_01.11.2021_02 Прайс-лист том 8, стр.393, п. 537</t>
  </si>
  <si>
    <t>Воздушный компрессор P=1,5 кВт.</t>
  </si>
  <si>
    <t>86.7</t>
  </si>
  <si>
    <t>ТЕРм11-02-002-02</t>
  </si>
  <si>
    <t>Прибор, устанавливаемый на фланцевых соединениях, масса: до 5 кг</t>
  </si>
  <si>
    <t>86.8</t>
  </si>
  <si>
    <t>ТЦ_101_77_7722783628_01.11.2021_02 Прайс-лист том 8, стр.393, п. 538</t>
  </si>
  <si>
    <t>Электронный таймер 
PCD - 24/110/230V CE</t>
  </si>
  <si>
    <t>86.9</t>
  </si>
  <si>
    <t>0,98</t>
  </si>
  <si>
    <t>86.10</t>
  </si>
  <si>
    <t>ТЦ_102_77_7722783628_01.11.2021_02 Прайс-лист том 8, стр.393, п. 539</t>
  </si>
  <si>
    <t>Трубопроводы обвязки песчаных фильтров и насосов подачи воды, полиэтилен Д=160мм, 98 п.м.</t>
  </si>
  <si>
    <t>86.11</t>
  </si>
  <si>
    <t>ТЦ_102_77_7722783628_01.11.2021_02 Прайс-лист том 8, стр.393, п. 540</t>
  </si>
  <si>
    <t>Раздел 27. 02-05-08 Пожарная сигнализация ..gsfx</t>
  </si>
  <si>
    <t>ЛС 02-05-08 Поз.: 1-8</t>
  </si>
  <si>
    <t>Пожарная сигнализация. Система оповещения о пожаре. (077/47-ИЛО 4.5 лист 71)</t>
  </si>
  <si>
    <t>87.1</t>
  </si>
  <si>
    <t>02-05-08</t>
  </si>
  <si>
    <t>87.2</t>
  </si>
  <si>
    <t>87.3</t>
  </si>
  <si>
    <t>87.4</t>
  </si>
  <si>
    <t>1,36</t>
  </si>
  <si>
    <t>87.5</t>
  </si>
  <si>
    <t>ТЦ_102_78_ 7804526950_03.09.2021_02 КА п.1330</t>
  </si>
  <si>
    <t>87.6</t>
  </si>
  <si>
    <t>87.7</t>
  </si>
  <si>
    <t>87.8</t>
  </si>
  <si>
    <t>Раздел 28. 02-06-01 Контактный резервуар.gsfx</t>
  </si>
  <si>
    <t>ЛС 02-06-01 Поз.: 1-22, 24, 25, 27-37</t>
  </si>
  <si>
    <t>Земляные работы 077/47-ИЛО 3.3 лист 18</t>
  </si>
  <si>
    <t>88.1</t>
  </si>
  <si>
    <t>02-06-01</t>
  </si>
  <si>
    <t>1,5542</t>
  </si>
  <si>
    <t>88.2</t>
  </si>
  <si>
    <t>3,2828</t>
  </si>
  <si>
    <t>88.3</t>
  </si>
  <si>
    <t>5580,76</t>
  </si>
  <si>
    <t>88.4</t>
  </si>
  <si>
    <t>0,43924</t>
  </si>
  <si>
    <t>88.5</t>
  </si>
  <si>
    <t>0,131772</t>
  </si>
  <si>
    <t>88.6</t>
  </si>
  <si>
    <t>88.7</t>
  </si>
  <si>
    <t>0,7906</t>
  </si>
  <si>
    <t>88.8</t>
  </si>
  <si>
    <t>88.9</t>
  </si>
  <si>
    <t>88.10</t>
  </si>
  <si>
    <t>219,6</t>
  </si>
  <si>
    <t>88.11</t>
  </si>
  <si>
    <t>263,52</t>
  </si>
  <si>
    <t>88.12</t>
  </si>
  <si>
    <t>0,8076</t>
  </si>
  <si>
    <t>88.13</t>
  </si>
  <si>
    <t>88.14</t>
  </si>
  <si>
    <t>Армирование фундаментной плиты  077/47-ИЛО 3.3  лист28</t>
  </si>
  <si>
    <t>88.15</t>
  </si>
  <si>
    <t>88.16</t>
  </si>
  <si>
    <t>35,7</t>
  </si>
  <si>
    <t>88.17</t>
  </si>
  <si>
    <t>1,393</t>
  </si>
  <si>
    <t>88.18</t>
  </si>
  <si>
    <t>-141,39</t>
  </si>
  <si>
    <t>88.19</t>
  </si>
  <si>
    <t>141,39</t>
  </si>
  <si>
    <t>88.20</t>
  </si>
  <si>
    <t>88.21</t>
  </si>
  <si>
    <t>14,16786</t>
  </si>
  <si>
    <t>88.22</t>
  </si>
  <si>
    <t>9,90143</t>
  </si>
  <si>
    <t>88.23</t>
  </si>
  <si>
    <t>1,3821</t>
  </si>
  <si>
    <t>88.24</t>
  </si>
  <si>
    <t>Арматурные выпуски 077/47 - ИЛО 3.3 лист 33</t>
  </si>
  <si>
    <t>1,04664</t>
  </si>
  <si>
    <t>88.25</t>
  </si>
  <si>
    <t>Армирование стен  077/47-ИЛО 3.3 лист 41</t>
  </si>
  <si>
    <t>88.26</t>
  </si>
  <si>
    <t>1,321</t>
  </si>
  <si>
    <t>88.27</t>
  </si>
  <si>
    <t>-134,08</t>
  </si>
  <si>
    <t>88.28</t>
  </si>
  <si>
    <t>134,08</t>
  </si>
  <si>
    <t>88.29</t>
  </si>
  <si>
    <t>88.30</t>
  </si>
  <si>
    <t>8,448592</t>
  </si>
  <si>
    <t>88.31</t>
  </si>
  <si>
    <t>1,72975</t>
  </si>
  <si>
    <t>Гидроизоляция  077/47 - ИЛО 3.3 лист 46</t>
  </si>
  <si>
    <t>88.32</t>
  </si>
  <si>
    <t>5,7864</t>
  </si>
  <si>
    <t>88.33</t>
  </si>
  <si>
    <t>-1,388736</t>
  </si>
  <si>
    <t>88.34</t>
  </si>
  <si>
    <t>-0,138874</t>
  </si>
  <si>
    <t>88.35</t>
  </si>
  <si>
    <t>1129,632</t>
  </si>
  <si>
    <t>Раздел 29. 02-06-02 Оборудование .gsfx</t>
  </si>
  <si>
    <t>ЛС 02-06-02 Поз.: 1-17</t>
  </si>
  <si>
    <t>Контактный резервуар. Оборудование</t>
  </si>
  <si>
    <t>89.1</t>
  </si>
  <si>
    <t>02-06-02</t>
  </si>
  <si>
    <t>89.2</t>
  </si>
  <si>
    <t>ТЦ_101_77_7722783628_01.11.2021_02 Прайс лист том8, стр.394, п.565</t>
  </si>
  <si>
    <t>Погружная аксиальная мешалка  Р1/Р2=4,1/3,6 кВт., n=301 об/мин., D=710 мм, U=400В, I=7,3А, Iстарт=47А, cos f=0,86, кабель S1BN8-F11G1.5, с частотным регулятором оборотов. U=400В (2+1) 
SMG.36.71.301.5.1B</t>
  </si>
  <si>
    <t>89.3</t>
  </si>
  <si>
    <t>89.4</t>
  </si>
  <si>
    <t>ТЦ_101_77_7722783628_01.11.2021_02 Прайс лист том 8, стр.394, п.566</t>
  </si>
  <si>
    <t>Подъёмный механизм, L=6м.</t>
  </si>
  <si>
    <t>89.5</t>
  </si>
  <si>
    <t>0,01394</t>
  </si>
  <si>
    <t>89.6</t>
  </si>
  <si>
    <t>ТЦ_102_77_7722783628_01.11.2021_02 Прайс лист том 8 стр.394 п.566.1</t>
  </si>
  <si>
    <t>Дополнительная консоль для установки погружной акиально мешалки . Материал: нерж.сталь марки AISI 304</t>
  </si>
  <si>
    <t>89.7</t>
  </si>
  <si>
    <t>ТЕР22-06-005-04</t>
  </si>
  <si>
    <t>Врезка в существующие сети из стальных труб стальных штуцеров (патрубков) диаметром: 150 мм</t>
  </si>
  <si>
    <t>89.8</t>
  </si>
  <si>
    <t>ТЦ_102_77_7722783628_01.11.2021_02 Прайс лист том 8 стр.394 п.566.2</t>
  </si>
  <si>
    <t>Патрубки забора воды на песчаные фильтры с проходом через стену Ду150.Материал: нерж.сталь марки AISI 304</t>
  </si>
  <si>
    <t>89.9</t>
  </si>
  <si>
    <t>ТЕР18-06-001-01</t>
  </si>
  <si>
    <t>Установка гребенок пароводораспределительных из стальных труб наружным диаметром корпуса: 108 мм</t>
  </si>
  <si>
    <t>89.10</t>
  </si>
  <si>
    <t>ТЦ_102_77_7722783628_01.11.2021_02 Прайс лист том 8 стр.394 п.566.3</t>
  </si>
  <si>
    <t>Гребенка воздуха  с шаровыми кранами.Материал: нерж.сталь марки AISI 304</t>
  </si>
  <si>
    <t>89.11</t>
  </si>
  <si>
    <t>89.12</t>
  </si>
  <si>
    <t>ТЦ_102_77_7722783628_01.11.2021_02 Прайс лист том 8, стр.394, п.567</t>
  </si>
  <si>
    <t>Мелкопузырчатая система мембранной аэрации с фасонными частями и креплением -250м</t>
  </si>
  <si>
    <t>89.13</t>
  </si>
  <si>
    <t>ТЕРм12-12-005-16</t>
  </si>
  <si>
    <t>Арматура приварная с ручным приводом или без привода водопроводная на номинальное давление до 4 МПа, номинальный диаметр 350 мм</t>
  </si>
  <si>
    <t>89.14</t>
  </si>
  <si>
    <t>ТЦ_101_77_7722783628_01.11.2021_02 Прайс лист том 8, стр.394, п.568</t>
  </si>
  <si>
    <t>Шибер ручного привода, Материал: нерж.сталь марки 1.4301 
SR-ST4 400x5000/350x350 
шт</t>
  </si>
  <si>
    <t>89.15</t>
  </si>
  <si>
    <t>89.16</t>
  </si>
  <si>
    <t>ТЦ_102_77_7722783628_01.11.2021_02 Прайс лист том 8, стр.394, п.569</t>
  </si>
  <si>
    <t>Трубопровод и фасонные части из полипропилена Д=63 мм.  -80м</t>
  </si>
  <si>
    <t>89.17</t>
  </si>
  <si>
    <t>ТЦ_102_77_7722783628_01.11.2021_02 Прайс лист том 8, стр.394, п.570</t>
  </si>
  <si>
    <t>Раздел 30. 02-07-01 Здание мехобезв-Общестроительные.gsfx</t>
  </si>
  <si>
    <t>ЛС 02-07-01 Поз.: 1-12</t>
  </si>
  <si>
    <t>Земляные работы   077/47 -ИЛО3.1. лист48</t>
  </si>
  <si>
    <t>90.1</t>
  </si>
  <si>
    <t>02-07-01</t>
  </si>
  <si>
    <t>0,2098</t>
  </si>
  <si>
    <t>90.2</t>
  </si>
  <si>
    <t>2,0705</t>
  </si>
  <si>
    <t>90.3</t>
  </si>
  <si>
    <t>3648,37</t>
  </si>
  <si>
    <t>90.4</t>
  </si>
  <si>
    <t>0,756</t>
  </si>
  <si>
    <t>90.5</t>
  </si>
  <si>
    <t>0,247503</t>
  </si>
  <si>
    <t>90.6</t>
  </si>
  <si>
    <t>90.7</t>
  </si>
  <si>
    <t>0,3348</t>
  </si>
  <si>
    <t>90.8</t>
  </si>
  <si>
    <t>90.9</t>
  </si>
  <si>
    <t>90.10</t>
  </si>
  <si>
    <t>ТССЦ-02.2.04.03-0011</t>
  </si>
  <si>
    <t>Смесь песчано-гравийная природная обогащенная с содержанием гравия: 15-25 %</t>
  </si>
  <si>
    <t>401,76</t>
  </si>
  <si>
    <t>90.11</t>
  </si>
  <si>
    <t>0,2854</t>
  </si>
  <si>
    <t>90.12</t>
  </si>
  <si>
    <t>2,854</t>
  </si>
  <si>
    <t>ЛС 02-07-01 Поз.: 13-20, 22-31, 33-56</t>
  </si>
  <si>
    <t>Фундамент</t>
  </si>
  <si>
    <t>Фундамент   077/47 - ИЛО3.1. лист 49</t>
  </si>
  <si>
    <t>91.1</t>
  </si>
  <si>
    <t>0,053</t>
  </si>
  <si>
    <t>91.2</t>
  </si>
  <si>
    <t>5,4</t>
  </si>
  <si>
    <t>91.3</t>
  </si>
  <si>
    <t>0,72</t>
  </si>
  <si>
    <t>91.4</t>
  </si>
  <si>
    <t>73,08</t>
  </si>
  <si>
    <t>91.5</t>
  </si>
  <si>
    <t>1,79449</t>
  </si>
  <si>
    <t>91.6</t>
  </si>
  <si>
    <t>91.7</t>
  </si>
  <si>
    <t>Горячекатаная арматурная сталь периодического профиля класса: А-III, диаметром 18 мм</t>
  </si>
  <si>
    <t>91.8</t>
  </si>
  <si>
    <t>0,18328</t>
  </si>
  <si>
    <t>Фундамент под оборудование  077/47 - ИЛО3.1. лист 50</t>
  </si>
  <si>
    <t>91.9</t>
  </si>
  <si>
    <t>0,0316</t>
  </si>
  <si>
    <t>91.10</t>
  </si>
  <si>
    <t>3,22</t>
  </si>
  <si>
    <t>91.11</t>
  </si>
  <si>
    <t>ТЕР06-01-005-04</t>
  </si>
  <si>
    <t>Устройство железобетонных фундаментов общего назначения объемом: до 5 м3</t>
  </si>
  <si>
    <t>91.12</t>
  </si>
  <si>
    <t>ТССЦ-04.1.02.05-0007</t>
  </si>
  <si>
    <t>Бетон тяжелый, класс: В20 (М250)</t>
  </si>
  <si>
    <t>20,3</t>
  </si>
  <si>
    <t>91.13</t>
  </si>
  <si>
    <t>0,33144</t>
  </si>
  <si>
    <t>91.14</t>
  </si>
  <si>
    <t>0,11206</t>
  </si>
  <si>
    <t>91.15</t>
  </si>
  <si>
    <t>ТССЦ-08.4.03.03-0031</t>
  </si>
  <si>
    <t>Горячекатаная арматурная сталь периодического профиля класса: А-III, диаметром 10 мм</t>
  </si>
  <si>
    <t>91.16</t>
  </si>
  <si>
    <t>0,00799</t>
  </si>
  <si>
    <t>91.17</t>
  </si>
  <si>
    <t>Горячекатаная арматурная сталь периодического профиля класса: А-III, диаметром 12 мм - Фиксатор1,2</t>
  </si>
  <si>
    <t>0,1032</t>
  </si>
  <si>
    <t>91.18</t>
  </si>
  <si>
    <t>Горячекатаная арматурная сталь гладкая класса А-I, диаметром: 8 мм Скоба С1,2</t>
  </si>
  <si>
    <t>0,14889</t>
  </si>
  <si>
    <t>Ж.б.стяжка 077/47-ИЛО3.1. лист 51</t>
  </si>
  <si>
    <t>91.19</t>
  </si>
  <si>
    <t>0,548</t>
  </si>
  <si>
    <t>91.20</t>
  </si>
  <si>
    <t>55,896</t>
  </si>
  <si>
    <t>91.21</t>
  </si>
  <si>
    <t>91.22</t>
  </si>
  <si>
    <t>ТЕР06-01-015-10</t>
  </si>
  <si>
    <t>Армирование подстилающих слоев и набетонок</t>
  </si>
  <si>
    <t>14,6425</t>
  </si>
  <si>
    <t>91.23</t>
  </si>
  <si>
    <t>Горячекатаная арматурная сталь периодического профиля класса: А-III, диаметром 12 мм -Арматурные стержни</t>
  </si>
  <si>
    <t>14,2047</t>
  </si>
  <si>
    <t>91.24</t>
  </si>
  <si>
    <t>0,4378</t>
  </si>
  <si>
    <t>91.25</t>
  </si>
  <si>
    <t>ТЕР11-01-011-03</t>
  </si>
  <si>
    <t>Устройство стяжек: бетонных толщиной 20 мм</t>
  </si>
  <si>
    <t>5,48</t>
  </si>
  <si>
    <t>91.26</t>
  </si>
  <si>
    <t>ТЕР11-01-011-04</t>
  </si>
  <si>
    <t>Устройство стяжек: на каждые 5 мм изменения толщины стяжки добавлять или исключать к расценке 11-01-011-03</t>
  </si>
  <si>
    <t>91.27</t>
  </si>
  <si>
    <t>ТССЦ-04.1.02.05-0006</t>
  </si>
  <si>
    <t>Бетон тяжелый, класс: В15 (М200)</t>
  </si>
  <si>
    <t>27,95</t>
  </si>
  <si>
    <t>Стены фундаментные  077/47 ИЛО3.1.  лист 52</t>
  </si>
  <si>
    <t>91.28</t>
  </si>
  <si>
    <t>0,69</t>
  </si>
  <si>
    <t>91.29</t>
  </si>
  <si>
    <t>70,035</t>
  </si>
  <si>
    <t>91.30</t>
  </si>
  <si>
    <t>91.31</t>
  </si>
  <si>
    <t>1,01856</t>
  </si>
  <si>
    <t>91.32</t>
  </si>
  <si>
    <t>91.33</t>
  </si>
  <si>
    <t>Горячекатаная арматурная сталь периодического профиля класса: А-III, диаметром 12 мм Фиксатор Ф1</t>
  </si>
  <si>
    <t>0,153</t>
  </si>
  <si>
    <t>91.34</t>
  </si>
  <si>
    <t>0,9865</t>
  </si>
  <si>
    <t>Гидроизоляция  077/47 -ИЛО3.1.  лист 53</t>
  </si>
  <si>
    <t>91.35</t>
  </si>
  <si>
    <t>Устройство гидроизоляции обмазочной: в один слой праймером-2 слоя</t>
  </si>
  <si>
    <t>2,9</t>
  </si>
  <si>
    <t>91.36</t>
  </si>
  <si>
    <t>-0,058</t>
  </si>
  <si>
    <t>91.37</t>
  </si>
  <si>
    <t>-0,116</t>
  </si>
  <si>
    <t>91.38</t>
  </si>
  <si>
    <t>91.39</t>
  </si>
  <si>
    <t>2,85</t>
  </si>
  <si>
    <t>91.40</t>
  </si>
  <si>
    <t>-0,684</t>
  </si>
  <si>
    <t>91.41</t>
  </si>
  <si>
    <t>-0,0684</t>
  </si>
  <si>
    <t>91.42</t>
  </si>
  <si>
    <t>ЛС 02-07-01 Поз.: 57-103</t>
  </si>
  <si>
    <t>Опорные листы ЗД-24шт.     077/47 - ИЛО3.1. лист 56</t>
  </si>
  <si>
    <t>92.1</t>
  </si>
  <si>
    <t>0,35184</t>
  </si>
  <si>
    <t>92.2</t>
  </si>
  <si>
    <t>0,60288</t>
  </si>
  <si>
    <t>92.3</t>
  </si>
  <si>
    <t>Колонны К1-24шт   077/47 - ИЛО3.1.  лист 58</t>
  </si>
  <si>
    <t>92.4</t>
  </si>
  <si>
    <t>8,81088</t>
  </si>
  <si>
    <t>92.5</t>
  </si>
  <si>
    <t>92.6</t>
  </si>
  <si>
    <t>1,69632</t>
  </si>
  <si>
    <t>92.7</t>
  </si>
  <si>
    <t>1,696</t>
  </si>
  <si>
    <t>Ферма Ф1 - 7шт  077/47 - ИЛО3.1.  лист 64</t>
  </si>
  <si>
    <t>92.8</t>
  </si>
  <si>
    <t>14,69751</t>
  </si>
  <si>
    <t>92.9</t>
  </si>
  <si>
    <t>92.10</t>
  </si>
  <si>
    <t>5,519021</t>
  </si>
  <si>
    <t>92.11</t>
  </si>
  <si>
    <t>Вертикальные связи ВС-1 - 4шт   077/47 - ИЛО3.1. лист 71</t>
  </si>
  <si>
    <t>92.12</t>
  </si>
  <si>
    <t>3,682764</t>
  </si>
  <si>
    <t>92.13</t>
  </si>
  <si>
    <t>92.14</t>
  </si>
  <si>
    <t>1,12909</t>
  </si>
  <si>
    <t>92.15</t>
  </si>
  <si>
    <t>Вертикальные связи ВС-2 - 8шт 077/47 - ИЛО3.1.  лист 72</t>
  </si>
  <si>
    <t>92.16</t>
  </si>
  <si>
    <t>2,691774</t>
  </si>
  <si>
    <t>92.17</t>
  </si>
  <si>
    <t>92.18</t>
  </si>
  <si>
    <t>1,033808</t>
  </si>
  <si>
    <t>92.19</t>
  </si>
  <si>
    <t>Вертикальные связи ВС-3 - 12шт 077/47 ИЛО3.1.  лист 73</t>
  </si>
  <si>
    <t>92.20</t>
  </si>
  <si>
    <t>2,92181</t>
  </si>
  <si>
    <t>92.21</t>
  </si>
  <si>
    <t>92.22</t>
  </si>
  <si>
    <t>1,137563</t>
  </si>
  <si>
    <t>92.23</t>
  </si>
  <si>
    <t>Связи по нижнему поясу ферм   077/47   ИЛО3.1.  б/н</t>
  </si>
  <si>
    <t>92.24</t>
  </si>
  <si>
    <t>3,64506</t>
  </si>
  <si>
    <t>92.25</t>
  </si>
  <si>
    <t>0,003645</t>
  </si>
  <si>
    <t>92.26</t>
  </si>
  <si>
    <t>1,717042</t>
  </si>
  <si>
    <t>92.27</t>
  </si>
  <si>
    <t>Связи по верхнему поясу ферм   077/47   ИЛО3.1.  б/н</t>
  </si>
  <si>
    <t>92.28</t>
  </si>
  <si>
    <t>92.29</t>
  </si>
  <si>
    <t>92.30</t>
  </si>
  <si>
    <t>92.31</t>
  </si>
  <si>
    <t>Диагональная связь ДС1-14шт   077/47   ИЛО3.1.  лист 74</t>
  </si>
  <si>
    <t>92.32</t>
  </si>
  <si>
    <t>3,625184</t>
  </si>
  <si>
    <t>92.33</t>
  </si>
  <si>
    <t>92.34</t>
  </si>
  <si>
    <t>1,670606</t>
  </si>
  <si>
    <t>92.35</t>
  </si>
  <si>
    <t>1,67</t>
  </si>
  <si>
    <t>Диагональная связь ДС2-4шт   077/47   ИЛО3.1.  лист 75</t>
  </si>
  <si>
    <t>92.36</t>
  </si>
  <si>
    <t>0,37032</t>
  </si>
  <si>
    <t>92.37</t>
  </si>
  <si>
    <t>92.38</t>
  </si>
  <si>
    <t>0,174734</t>
  </si>
  <si>
    <t>92.39</t>
  </si>
  <si>
    <t>0,1747</t>
  </si>
  <si>
    <t>Стеновые прогоны ПС     077/47  ИЛО3.1.  лист 76</t>
  </si>
  <si>
    <t>92.40</t>
  </si>
  <si>
    <t>ТЕР09-01-002-02</t>
  </si>
  <si>
    <t>Монтаж элементов каркасов быстровозводимых одноэтажных зданий из стальных сварных профилей на болтовых соединениях (без применения сварки): стеновых прогонов</t>
  </si>
  <si>
    <t>6,48721</t>
  </si>
  <si>
    <t>92.41</t>
  </si>
  <si>
    <t>92.42</t>
  </si>
  <si>
    <t>3,37324</t>
  </si>
  <si>
    <t>92.43</t>
  </si>
  <si>
    <t>3,373</t>
  </si>
  <si>
    <t>Прогоны покрытия П1 077/47  ИЛО3.1. лист 76</t>
  </si>
  <si>
    <t>92.44</t>
  </si>
  <si>
    <t>8,3087</t>
  </si>
  <si>
    <t>92.45</t>
  </si>
  <si>
    <t>92.46</t>
  </si>
  <si>
    <t>3,265319</t>
  </si>
  <si>
    <t>92.47</t>
  </si>
  <si>
    <t>3,2653</t>
  </si>
  <si>
    <t>ЛС 02-07-01 Поз.: 104-113</t>
  </si>
  <si>
    <t>Фасад</t>
  </si>
  <si>
    <t>Наружная отделка 077/47 - АР.2   лист 4,5</t>
  </si>
  <si>
    <t>93.1</t>
  </si>
  <si>
    <t>5,9188</t>
  </si>
  <si>
    <t>93.2</t>
  </si>
  <si>
    <t>1,616</t>
  </si>
  <si>
    <t>93.3</t>
  </si>
  <si>
    <t>591,88</t>
  </si>
  <si>
    <t>93.4</t>
  </si>
  <si>
    <t>23,846</t>
  </si>
  <si>
    <t>93.5</t>
  </si>
  <si>
    <t>ТЦ_14.2.02.03_66_6679101539_01.11.2021_02 Прайс лист том 8, стр. 374, п.391</t>
  </si>
  <si>
    <t>2861,52</t>
  </si>
  <si>
    <t>93.6</t>
  </si>
  <si>
    <t>2,5394</t>
  </si>
  <si>
    <t>93.7</t>
  </si>
  <si>
    <t>0,693</t>
  </si>
  <si>
    <t>93.8</t>
  </si>
  <si>
    <t>ТССЦ-07.2.05.05-0064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</si>
  <si>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50 мм, тип покрытия полиэстер, толщина металлических облицовок 0,7 мм (Россия)</t>
  </si>
  <si>
    <t>253,94</t>
  </si>
  <si>
    <t>93.9</t>
  </si>
  <si>
    <t>Монтаж кровельного покрытия: из многослойных панелей заводской готовности при высоте до 50 м потолок</t>
  </si>
  <si>
    <t>1,2726</t>
  </si>
  <si>
    <t>93.10</t>
  </si>
  <si>
    <t>ТССЦ-07.2.05.05-0004</t>
  </si>
  <si>
    <t>Сэндвич-панель трехслойная кровельная "Металл Профиль" с наполнителем из минеральной ваты (НГ) плотностью 110кг/м3, марка МП ТСП-K, толщина: 50 мм, тип покрытия полиэстер, толщина металлических облицовок 0,7 мм (Россия)</t>
  </si>
  <si>
    <t>127,26</t>
  </si>
  <si>
    <t>ЛС 02-07-01 Поз.: 114-120</t>
  </si>
  <si>
    <t>Полы  077/47 - АР.2   лист 6</t>
  </si>
  <si>
    <t>94.1</t>
  </si>
  <si>
    <t>6,5403</t>
  </si>
  <si>
    <t>94.2</t>
  </si>
  <si>
    <t>ТЕР11-01-011-02</t>
  </si>
  <si>
    <t>Устройство стяжек: на каждые 5 мм изменения толщины стяжки добавлять или исключать к расценке 11-01-011-01-добавить до 30мм</t>
  </si>
  <si>
    <t>94.3</t>
  </si>
  <si>
    <t>20,01</t>
  </si>
  <si>
    <t>94.4</t>
  </si>
  <si>
    <t>6,54</t>
  </si>
  <si>
    <t>94.5</t>
  </si>
  <si>
    <t>8,502</t>
  </si>
  <si>
    <t>Тип 2</t>
  </si>
  <si>
    <t>94.6</t>
  </si>
  <si>
    <t>ТЕР11-01-002-09</t>
  </si>
  <si>
    <t>Устройство подстилающих слоев: бетонных</t>
  </si>
  <si>
    <t>1,338</t>
  </si>
  <si>
    <t>94.7</t>
  </si>
  <si>
    <t>ТССЦ-04.1.02.05-0044</t>
  </si>
  <si>
    <t>Бетон тяжелый, крупность заполнителя: 20 мм, класс В20 (М250)</t>
  </si>
  <si>
    <t>1,365</t>
  </si>
  <si>
    <t>ЛС 02-07-01 Поз.: 121-132</t>
  </si>
  <si>
    <t>Проемы</t>
  </si>
  <si>
    <t>Проёмы-Двери   077/47-АР.2  лист 7</t>
  </si>
  <si>
    <t>95.1</t>
  </si>
  <si>
    <t>ТЕР09-04-012-01</t>
  </si>
  <si>
    <t>Установка металлических дверных блоков в готовые проемы</t>
  </si>
  <si>
    <t>24,36</t>
  </si>
  <si>
    <t>95.2</t>
  </si>
  <si>
    <t>ТССЦ-07.1.01.01-0008</t>
  </si>
  <si>
    <t>Дверь противопожарная металлическая: двупольная ДПМ-02/60, размером 1500х2100 мм</t>
  </si>
  <si>
    <t>95.3</t>
  </si>
  <si>
    <t>ТССЦ-07.1.01.01-0010</t>
  </si>
  <si>
    <t>Дверь противопожарная металлическая: однопольная ДПМ-01/30, размером 800х2100 мм</t>
  </si>
  <si>
    <t>95.4</t>
  </si>
  <si>
    <t>ТССЦ-07.1.01.01-0015</t>
  </si>
  <si>
    <t>Дверь противопожарная металлическая: однопольная ДПМ-01/30, размером 1000х2100 мм</t>
  </si>
  <si>
    <t>95.5</t>
  </si>
  <si>
    <t>1,18188</t>
  </si>
  <si>
    <t>95.6</t>
  </si>
  <si>
    <t>95.7</t>
  </si>
  <si>
    <t>0,27</t>
  </si>
  <si>
    <t>95.8</t>
  </si>
  <si>
    <t>95.9</t>
  </si>
  <si>
    <t>ТЕР10-01-034-06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</si>
  <si>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двухстворчатых</t>
  </si>
  <si>
    <t>0,0675</t>
  </si>
  <si>
    <t>95.10</t>
  </si>
  <si>
    <t>ТССЦ-11.3.02.03-0005</t>
  </si>
  <si>
    <t>Блоки оконные из поливинилхлоридных профилей с листовым стеклом и стеклопакетом: двустворные с форточными створками ОПРСП 15-13,5, площадью 1,93 м2, ОПРСП 15-15, площадью 2,15 м2 (ГОСТ 30674-99)</t>
  </si>
  <si>
    <t>6,75</t>
  </si>
  <si>
    <t>95.11</t>
  </si>
  <si>
    <t>ТЕР20-02-002-02</t>
  </si>
  <si>
    <t>Установка решеток жалюзийных площадью в свету: до 1,0 м2</t>
  </si>
  <si>
    <t>95.12</t>
  </si>
  <si>
    <t>ТССЦ-19.2.03.05-0035</t>
  </si>
  <si>
    <t>Решетки вентиляционные металлические с горизонтальными или вертикальными жалюзями: размером 1225х425 мм</t>
  </si>
  <si>
    <t>ЛС 02-07-01 Поз.: 133-139</t>
  </si>
  <si>
    <t>Кровля   077/47-АР.2  лист 8,  077/47  ИЛО3.1.  лист 77</t>
  </si>
  <si>
    <t>96.1</t>
  </si>
  <si>
    <t>7,398</t>
  </si>
  <si>
    <t>96.2</t>
  </si>
  <si>
    <t>739,8</t>
  </si>
  <si>
    <t>96.3</t>
  </si>
  <si>
    <t>0,7442</t>
  </si>
  <si>
    <t>96.4</t>
  </si>
  <si>
    <t>96.5</t>
  </si>
  <si>
    <t>96.6</t>
  </si>
  <si>
    <t>22,1</t>
  </si>
  <si>
    <t>96.7</t>
  </si>
  <si>
    <t>Раздел 31. 02-07-02 Внутреннее  водоснабжение мех.обезвож.gsfx</t>
  </si>
  <si>
    <t>ЛС 02-07-02 Поз.: 1-47</t>
  </si>
  <si>
    <t>Внутренние сети водоснабжения - Здание мехобезвоживания ила и воздуховодок (ИЛО4.2.1.СО - лист 10)</t>
  </si>
  <si>
    <t>97.1</t>
  </si>
  <si>
    <t>02-07-02</t>
  </si>
  <si>
    <t>97.2</t>
  </si>
  <si>
    <t>97.3</t>
  </si>
  <si>
    <t>97.4</t>
  </si>
  <si>
    <t>23,1</t>
  </si>
  <si>
    <t>97.5</t>
  </si>
  <si>
    <t>ТССЦ-18.1.09.06-0063</t>
  </si>
  <si>
    <t>Кран шаровый муфтовый Valtec для воды диаметром: 15 мм, тип в/в</t>
  </si>
  <si>
    <t>97.6</t>
  </si>
  <si>
    <t>97.7</t>
  </si>
  <si>
    <t>97.8</t>
  </si>
  <si>
    <t>ТЕР18-02-004-02</t>
  </si>
  <si>
    <t>Монтаж водонагревателей электрических накопительных (емкостных) объемом: свыше 50 до 100 л</t>
  </si>
  <si>
    <t>97.9</t>
  </si>
  <si>
    <t>ТССЦ-63.1.01.06-0121</t>
  </si>
  <si>
    <t>Электроводонагреватели накопительные вертикального исполнения, объемом: 60 л, мощностью 1,5 кВт, размерами 845х368х390 мм</t>
  </si>
  <si>
    <t>97.10</t>
  </si>
  <si>
    <t>97.11</t>
  </si>
  <si>
    <t>97.12</t>
  </si>
  <si>
    <t>97.13</t>
  </si>
  <si>
    <t>97.14</t>
  </si>
  <si>
    <t>97.15</t>
  </si>
  <si>
    <t>97.16</t>
  </si>
  <si>
    <t>0,085</t>
  </si>
  <si>
    <t>97.17</t>
  </si>
  <si>
    <t>0,17</t>
  </si>
  <si>
    <t>97.18</t>
  </si>
  <si>
    <t>ТССЦ-18.5.03.02-0006</t>
  </si>
  <si>
    <t>Вставки гибкие фланцевые ZKB на давление: 1,6 МПа (16 кгс/см2), диаметром 32 мм</t>
  </si>
  <si>
    <t>97.19</t>
  </si>
  <si>
    <t>97.20</t>
  </si>
  <si>
    <t>97.21</t>
  </si>
  <si>
    <t>Водомерный узел ВУ В1-4</t>
  </si>
  <si>
    <t>97.22</t>
  </si>
  <si>
    <t>97.23</t>
  </si>
  <si>
    <t>ТССЦ-65.1.04.03-0032</t>
  </si>
  <si>
    <t>Счетчик холодной воды, марка: ВСХ-15</t>
  </si>
  <si>
    <t>97.24</t>
  </si>
  <si>
    <t>97.25</t>
  </si>
  <si>
    <t>ТССЦ-18.1.04.03-0092</t>
  </si>
  <si>
    <t>Клапаны обратные подъемные муфтовые 16Б1бк, давлением 1,6 МПа (16 кгс/см2), диаметром: 20 мм</t>
  </si>
  <si>
    <t>97.26</t>
  </si>
  <si>
    <t>97.27</t>
  </si>
  <si>
    <t>ТССЦ-18.2.08.09-0012</t>
  </si>
  <si>
    <t>Фильтры фланцевые BROEN V821 чугунные сетчатые, со сливной пробкой, с фланцевым присоединением, давлением 1,6 МПа (16 кгс/см2), диаметром: 20 мм</t>
  </si>
  <si>
    <t>97.28</t>
  </si>
  <si>
    <t>97.29</t>
  </si>
  <si>
    <t>ТССЦ-18.1.10.01-0032</t>
  </si>
  <si>
    <t>Вентили проходные муфтовые: 15КЧ18Р для воды, давлением 1,6 МПа (16 кгс/см2), диаметром 20 мм</t>
  </si>
  <si>
    <t>97.30</t>
  </si>
  <si>
    <t>97.31</t>
  </si>
  <si>
    <t>97.32</t>
  </si>
  <si>
    <t>ТССЦ-23.8.04.08-0171</t>
  </si>
  <si>
    <t>Соединительная арматура трубопроводов, переход диаметром: 20х16 мм</t>
  </si>
  <si>
    <t>97.33</t>
  </si>
  <si>
    <t>97.34</t>
  </si>
  <si>
    <t>ТССЦ-18.1.10.12-0003</t>
  </si>
  <si>
    <t>Кран пробно-спускной с прямым спуском сальниковый для воды марки 10б19бк диаметром 15 мм</t>
  </si>
  <si>
    <t>Водомерный узел ВУ В1-5</t>
  </si>
  <si>
    <t>97.35</t>
  </si>
  <si>
    <t>97.36</t>
  </si>
  <si>
    <t>ТССЦ-65.1.04.01-0003</t>
  </si>
  <si>
    <t>Счетчик воды универсальный, марка: ВСКМ 90-40</t>
  </si>
  <si>
    <t>97.37</t>
  </si>
  <si>
    <t>97.38</t>
  </si>
  <si>
    <t>ТССЦ-18.1.04.03-0095</t>
  </si>
  <si>
    <t>Клапаны обратные подъемные муфтовые 16Б1бк, давлением 1,6 МПа (16 кгс/см2), диаметром: 50 мм</t>
  </si>
  <si>
    <t>97.39</t>
  </si>
  <si>
    <t>97.40</t>
  </si>
  <si>
    <t>97.41</t>
  </si>
  <si>
    <t>97.42</t>
  </si>
  <si>
    <t>ТССЦ-18.1.02.01-0171</t>
  </si>
  <si>
    <t>Задвижки клиновые с выдвижным шпинделем фланцевые на давление 4 МПа (40 кгс/см2) 30с15нж, диаметром: 50 мм</t>
  </si>
  <si>
    <t>97.43</t>
  </si>
  <si>
    <t>97.44</t>
  </si>
  <si>
    <t>97.45</t>
  </si>
  <si>
    <t>97.46</t>
  </si>
  <si>
    <t>97.47</t>
  </si>
  <si>
    <t>ЛС 02-07-02 Поз.: 48-70</t>
  </si>
  <si>
    <t>98.1</t>
  </si>
  <si>
    <t>0,95</t>
  </si>
  <si>
    <t>98.2</t>
  </si>
  <si>
    <t>98.3</t>
  </si>
  <si>
    <t>98.4</t>
  </si>
  <si>
    <t>0,58</t>
  </si>
  <si>
    <t>98.5</t>
  </si>
  <si>
    <t>98.6</t>
  </si>
  <si>
    <t>98.7</t>
  </si>
  <si>
    <t>ТССЦ-23.8.03.11-0679</t>
  </si>
  <si>
    <t>Фланцы стальные плоские приварные из стали ВСт3сп2, ВСт3сп3, давлением: 1,6 МПа (16 кгс/см2), диаметром 80 мм</t>
  </si>
  <si>
    <t>98.8</t>
  </si>
  <si>
    <t>Установка сантехприборов</t>
  </si>
  <si>
    <t>98.9</t>
  </si>
  <si>
    <t>ТЕР17-01-003-02</t>
  </si>
  <si>
    <t>Установка унитазов: с бачком высокорасполагаемым</t>
  </si>
  <si>
    <t>98.10</t>
  </si>
  <si>
    <t>98.11</t>
  </si>
  <si>
    <t>ТССЦ-01.7.19.03-0001</t>
  </si>
  <si>
    <t>Манжета резиновая канализационная для унитаза диаметром 110 мм</t>
  </si>
  <si>
    <t>98.12</t>
  </si>
  <si>
    <t>98.13</t>
  </si>
  <si>
    <t>ТССЦ-18.2.06.01-0001</t>
  </si>
  <si>
    <t>Бачки смывные: полуфарфоровые и фарфоровые с арматурой высокорасполагаемые и для дезинфекционного раствора</t>
  </si>
  <si>
    <t>98.14</t>
  </si>
  <si>
    <t>ТССЦ-18.2.01.06-0001</t>
  </si>
  <si>
    <t>Унитаз-компакт «Комфорт»</t>
  </si>
  <si>
    <t>98.15</t>
  </si>
  <si>
    <t>98.16</t>
  </si>
  <si>
    <t>98.17</t>
  </si>
  <si>
    <t>98.18</t>
  </si>
  <si>
    <t>98.19</t>
  </si>
  <si>
    <t>ТЕР17-01-001-17</t>
  </si>
  <si>
    <t>Установка поддонов душевых: чугунных глубоких</t>
  </si>
  <si>
    <t>98.20</t>
  </si>
  <si>
    <t>ТССЦ-18.2.02.07-0015</t>
  </si>
  <si>
    <t>Поддоны душевые эмалированные: стальные, размером 900х900х150 мм (без обвязки)</t>
  </si>
  <si>
    <t>98.21</t>
  </si>
  <si>
    <t>ТССЦ-18.2.06.09-0006</t>
  </si>
  <si>
    <t>Сифон трубный для душевого поддона "VIR"</t>
  </si>
  <si>
    <t>98.22</t>
  </si>
  <si>
    <t>ТЕР17-01-002-03</t>
  </si>
  <si>
    <t>Установка смесителей</t>
  </si>
  <si>
    <t>98.23</t>
  </si>
  <si>
    <t>ТССЦ-18.1.10.10-0032</t>
  </si>
  <si>
    <t>Смесители для душевых установок: СМ-Д-ШЛ с душевой сеткой на гибком шланге</t>
  </si>
  <si>
    <t>Раздел 32. 02-07-03 Сети бытовой канализации здания мехобезвоживания ила и воздухов..gsfx</t>
  </si>
  <si>
    <t>ЛС 02-07-03 Поз.: 1-9</t>
  </si>
  <si>
    <t>99.1</t>
  </si>
  <si>
    <t>02-07-03</t>
  </si>
  <si>
    <t>99.2</t>
  </si>
  <si>
    <t>0,012</t>
  </si>
  <si>
    <t>99.3</t>
  </si>
  <si>
    <t>9,98</t>
  </si>
  <si>
    <t>99.4</t>
  </si>
  <si>
    <t>99.5</t>
  </si>
  <si>
    <t>0,0132</t>
  </si>
  <si>
    <t>99.6</t>
  </si>
  <si>
    <t>10,978</t>
  </si>
  <si>
    <t>99.7</t>
  </si>
  <si>
    <t>ТССЦ-24.3.05.12-0001</t>
  </si>
  <si>
    <t>Ревизия полипропиленовая с крышкой диаметром 100 мм</t>
  </si>
  <si>
    <t>99.8</t>
  </si>
  <si>
    <t>99.9</t>
  </si>
  <si>
    <t>ТССЦ-23.8.05.05-0011</t>
  </si>
  <si>
    <t>Муфты надвижные диаметром: 50 мм</t>
  </si>
  <si>
    <t>Раздел 33. 02-07-04 ЭМР - Здание мехобезвоживания ила и воздуходувок..gsfx</t>
  </si>
  <si>
    <t>ЛС 02-07-04 Поз.: 1-148</t>
  </si>
  <si>
    <t>Распределительная панель индивидуальной комплектации ВРУмв- 1шт. Опросный лист ВРУмв</t>
  </si>
  <si>
    <t>ВП1,ВП2</t>
  </si>
  <si>
    <t>100.1</t>
  </si>
  <si>
    <t>02-07-04</t>
  </si>
  <si>
    <t>100.2</t>
  </si>
  <si>
    <t>ТЦ_62.3.05.02_61_7706401769_12.09.2021_02 Прайс-лист том 9,  стр.795, п.920</t>
  </si>
  <si>
    <t>Разъединитель РЕ19-41 31120 (Выкл.1000А) Боковая рукоятка /Рубильник/</t>
  </si>
  <si>
    <t>100.3</t>
  </si>
  <si>
    <t>ТЦ_62.1.01.09_50_7721801761_01.09.2021_02 Прайс лист том 9, стр. 765, п.910</t>
  </si>
  <si>
    <t>Автоматический выключатель AV POWER-4/3 700А 35kA TR | код. mccb-43-700-TR-av | EKF</t>
  </si>
  <si>
    <t>100.4</t>
  </si>
  <si>
    <t>100.5</t>
  </si>
  <si>
    <t>ТЦ_102_61_7706401769_01.09.2021_02 Прайс лист том 9, стр. 808, п.924</t>
  </si>
  <si>
    <t>Электропривод CD-99-800A (mccb99-a-79)</t>
  </si>
  <si>
    <t>100.6</t>
  </si>
  <si>
    <t>100.7</t>
  </si>
  <si>
    <t>ТЦ_102_23_7810216924_05.09.2021_02 Прайс лист том 8, стр. 568, п.733</t>
  </si>
  <si>
    <t>Амперметр AM-A721 аналоговый на панель 72х72 (квадратный вырез) 100А трансформаторное подключение EKF</t>
  </si>
  <si>
    <t>100.8</t>
  </si>
  <si>
    <t>ТЦ_102_47_3664042290_01.11.2021_02 Прайс лист том 8, стр. 570, п.734</t>
  </si>
  <si>
    <t>Вольтметр VM-A721 аналоговый на панель 72х72 (квадратный вырез) 500В прямое подключение EKF PROxima</t>
  </si>
  <si>
    <t>100.9</t>
  </si>
  <si>
    <t>100.10</t>
  </si>
  <si>
    <t>ТЦ_62.5.02.01_91_7804526950_12.09.2021_02 Прайс лист том 8, стр.573, п.735</t>
  </si>
  <si>
    <t>Трансформатор тока ТТЭ-А-1000/5А класс точности 0.5S (color)</t>
  </si>
  <si>
    <t>100.11</t>
  </si>
  <si>
    <t>ТССЦ-22.2.01.05-0034</t>
  </si>
  <si>
    <t>Изоляторы для радио и связи опорные: ИОР-6-3,75 У3</t>
  </si>
  <si>
    <t>0,22</t>
  </si>
  <si>
    <t>100.12</t>
  </si>
  <si>
    <t>ТЦ_20.3.02.13_77_7721403552_01.11.2021_02 Прайс лист том 8, стр. 575, п.736</t>
  </si>
  <si>
    <t>Лампа AD16-22HS LED матрица 22мм зеленый</t>
  </si>
  <si>
    <t>100.13</t>
  </si>
  <si>
    <t>100.14</t>
  </si>
  <si>
    <t>ТЦ_62.1.02.14_23_7705892151_04.09.2021_02 Прайс лист том 8, стр.575, п.737</t>
  </si>
  <si>
    <t>Корпус ЩО-70-М (2200х800х600) сборно-разборный (mb-05-08-01)</t>
  </si>
  <si>
    <t>100.15</t>
  </si>
  <si>
    <t>100.16</t>
  </si>
  <si>
    <t>ТЦ_61.2.03.01_77_7724932650_01.11.2021_02 Прайс лист том 8, стр. 580, п.738</t>
  </si>
  <si>
    <t>АУПТ Стражник 02 установка для автономного тушения пожаров на базе генератора огнетушащего аэрозоля.</t>
  </si>
  <si>
    <t>СП</t>
  </si>
  <si>
    <t>100.17</t>
  </si>
  <si>
    <t>100.18</t>
  </si>
  <si>
    <t>ТЦ_62.1.01.09_50_7721801761_16.09.2021_02 Прайс лист том 9, стр. 759, п.908</t>
  </si>
  <si>
    <t>Выключатель авт. ВА-99 800/800А 3P 35кА с электронным расцепителем EKF</t>
  </si>
  <si>
    <t>100.19</t>
  </si>
  <si>
    <t>100.20</t>
  </si>
  <si>
    <t>ТЦ_101_61_7706401769_01.09.2021_02 Прайс лист том 9, стр. 806, п.924</t>
  </si>
  <si>
    <t>100.21</t>
  </si>
  <si>
    <t>ТССЦ-01.7.18.02-0001</t>
  </si>
  <si>
    <t>Комплект дополнительный для монтажа К-2 (контактный зажим - 2 шт., изоляция - 0,15 м, провод - 1,6 м, упаковка)</t>
  </si>
  <si>
    <t>100.22</t>
  </si>
  <si>
    <t>100.23</t>
  </si>
  <si>
    <t>100.24</t>
  </si>
  <si>
    <t>100.25</t>
  </si>
  <si>
    <t>ТЦ_62.3.05.02_61_7706401769_12.09.2021_02 Прайс лист том 9., стр.753 п.921</t>
  </si>
  <si>
    <t>Разъединитель РЕ19-41-31140 1000А IEK</t>
  </si>
  <si>
    <t>100.26</t>
  </si>
  <si>
    <t>ТЕРм08-03-571-04</t>
  </si>
  <si>
    <t>Щит заводского изготовления однорядный или двухрядный: шкафного исполнения, глубина до 600 мм</t>
  </si>
  <si>
    <t>100.27</t>
  </si>
  <si>
    <t>ТССЦ-62.1.02.05-0071</t>
  </si>
  <si>
    <t>Панель распределительного щита одностороннего обслуживания: секционная ЩО-70-1-72,76</t>
  </si>
  <si>
    <t>100.28</t>
  </si>
  <si>
    <t>100.29</t>
  </si>
  <si>
    <t>ТЦ_61.2.03.01_77_7724932650_01.11.2021_02 Прайс лист том 8, стр. 453, п.738</t>
  </si>
  <si>
    <t>РП1</t>
  </si>
  <si>
    <t>100.30</t>
  </si>
  <si>
    <t>100.31</t>
  </si>
  <si>
    <t>ТЦ_62.3.05.02_23_7810216924_05.09.2021_02 Прайс лист том 8, стр. 699, п.899</t>
  </si>
  <si>
    <t>Выключатель-разъединитель ВР32У-37А31220 400А, 1 направление с д/г камерами, несъемная левая/правая рукоятка EKF MAXima PROxima</t>
  </si>
  <si>
    <t>100.32</t>
  </si>
  <si>
    <t>ТЦ_62.1.01_70_7017448097_03.11.2021_02 Прайс лист том 7, стр. 216, п.283</t>
  </si>
  <si>
    <t>Выключатель автоматический ВА 99 250 200А 3Р 25кА</t>
  </si>
  <si>
    <t>100.33</t>
  </si>
  <si>
    <t>ТЦ_62.1.01_50_7703214111_09.11.2021_02 Прайс лист том 7, стр. 214, п.282</t>
  </si>
  <si>
    <t>АВТОМАТИЧЕСКИЙ ВЫКЛЮЧАТЕЛЬ ВА-99 125/40А 3P 25КА EKF PROXIMA | MCCB99-125-40 | EKF</t>
  </si>
  <si>
    <t>100.34</t>
  </si>
  <si>
    <t>Прайс лист том 8, стр. 432, п.727</t>
  </si>
  <si>
    <t>Автоматический выключатель ВА 47-63 6кА 3P 10А (D) EKF PROxima (mcb4763-6-3-10D-pro)</t>
  </si>
  <si>
    <t>100.35</t>
  </si>
  <si>
    <t>ТЦ_62.1.01_47_7806238192_04.11.2021_02 Прайс лист том 7, стр. 212, п.281</t>
  </si>
  <si>
    <t>EKF mccb99-125-32 Выключатель автоматический ВА-99 125/32А 3P 25кА PROxima</t>
  </si>
  <si>
    <t>100.36</t>
  </si>
  <si>
    <t>ТЦ_102_23_7810216924_05.09.2021_02 Прайс лист том 8, стр. 445, п.733</t>
  </si>
  <si>
    <t>100.37</t>
  </si>
  <si>
    <t>ТЦ_62.5.02.01_77_7723685084_01.11.2021_02 Прайс лист том 8, стр. 558, п.728</t>
  </si>
  <si>
    <t>Трансформатор тока ТТЭ-А-300/5А класс точности 0.5S</t>
  </si>
  <si>
    <t>100.38</t>
  </si>
  <si>
    <t>ТЦ_62.5.02.01_50_9723075149_01.09.2021_02 Прайс лист том 9, стр. 800, п.922</t>
  </si>
  <si>
    <t>Трансформатор тока ТТЭ-А-50/5А класс точности 0,5 EKF PROxima | tc-а-50 | EKF</t>
  </si>
  <si>
    <t>100.39</t>
  </si>
  <si>
    <t>ТЦ_62.5.02.01_50_7713043056_01.11.2021_02 Прайс лист том 8, стр. 476, п.755</t>
  </si>
  <si>
    <t>Трансформатор тока ТТЭ-А-40/5А класс точности 0.5 (tc-а-40)</t>
  </si>
  <si>
    <t>100.40</t>
  </si>
  <si>
    <t>100.41</t>
  </si>
  <si>
    <t>ТЦ_62.1.02.14_23_7705892151_04.09.2021_02 Прайс лист том 8, стр. 451, п.737</t>
  </si>
  <si>
    <t>100.42</t>
  </si>
  <si>
    <t>100.43</t>
  </si>
  <si>
    <t>ТЦ_61.2.03.01_77_7724932650_01.11.2021_02 Прайс лист том 8, стр.453, п.738</t>
  </si>
  <si>
    <t>РП2</t>
  </si>
  <si>
    <t>100.44</t>
  </si>
  <si>
    <t>100.45</t>
  </si>
  <si>
    <t>100.46</t>
  </si>
  <si>
    <t>ТЦ_62.1.01.09_77_7701677700_01.09.2021_02 Прайс лист том 7, стр. 216, п.897</t>
  </si>
  <si>
    <t>Автоматический выключатель ВА-99 125/125А 3P 25кА EKF PROxima EKF</t>
  </si>
  <si>
    <t>100.47</t>
  </si>
  <si>
    <t>ТЦ_102_23_7810216924_05.09.2021_02 Прайс лист том8, стр. 445, п.733</t>
  </si>
  <si>
    <t>100.48</t>
  </si>
  <si>
    <t>Прайс лист том 9, стр. 758, п.923</t>
  </si>
  <si>
    <t>Трансформатор тока ТТЭ-А 150/5А кл. точн. 0.5 5В.А EKF tc-a-150</t>
  </si>
  <si>
    <t>100.49</t>
  </si>
  <si>
    <t>100.50</t>
  </si>
  <si>
    <t>100.51</t>
  </si>
  <si>
    <t>100.52</t>
  </si>
  <si>
    <t>Ящик с трансформатором</t>
  </si>
  <si>
    <t>100.53</t>
  </si>
  <si>
    <t>100.54</t>
  </si>
  <si>
    <t>100.55</t>
  </si>
  <si>
    <t>100.56</t>
  </si>
  <si>
    <t>ТЦ_20.4.04.03_50_5024122582_01.11.2021_02 Прайс лист том 8, стр. 438, п.729</t>
  </si>
  <si>
    <t>ЩМП-5-0 У1 IP65 GARANT, 1000X650X275 (YKM40-05-65)</t>
  </si>
  <si>
    <t>100.57</t>
  </si>
  <si>
    <t>ТЦ_20.4.04.03_77_7720625400_01.09.2021_02 Прайс лист том 9, стр. 791, п.919</t>
  </si>
  <si>
    <t>Панель монтажная к ЩМП-4 (5,6,7) GARANT H=150 (комп. 2 шт.) IEK Y-PM-4567-150</t>
  </si>
  <si>
    <t>100.58</t>
  </si>
  <si>
    <t>ТЦ_20.4.04.03_47_7806238192_01.11.2021_02 Прайс лист том 8, стр. 439, п.730</t>
  </si>
  <si>
    <t>Профиль монтажный ЩМП-5 GARANT (к-т 2 шт.) | Y-PM-U-G-5-0 IEK (ИЭК)</t>
  </si>
  <si>
    <t>100.59</t>
  </si>
  <si>
    <t>100.60</t>
  </si>
  <si>
    <t>100.61</t>
  </si>
  <si>
    <t>ТЦ_62.1.04.05_50_7804526950_12.09.2021_02 Прайс лист том 7, стр. 228, п.291</t>
  </si>
  <si>
    <t>100.62</t>
  </si>
  <si>
    <t>ТЦ_62.6.01.02_50_7727315542_02.11.2021_02 Прайс лист том 7, стр. 238, п.298</t>
  </si>
  <si>
    <t>Контактор КТИ-51153 реверс 115А 400В/АС3 ИЭК</t>
  </si>
  <si>
    <t>100.63</t>
  </si>
  <si>
    <t>ТЦ_62.1.01_50_7715215141_03.11.2021_02  Прайс лист том 7, стр. 232, п.295</t>
  </si>
  <si>
    <t>Авт. выкл. ВА88-32 3Р 12,5А 25кА IEK</t>
  </si>
  <si>
    <t>100.64</t>
  </si>
  <si>
    <t>ТЦ_62.1.01_50_503020768400_03.11.2021_02 Прайс лист том 7, стр. 232, п.294</t>
  </si>
  <si>
    <t>IEK ВА47-100 АВТОМАТ 1P 10A (С) 10KA MVA40-1-010-C</t>
  </si>
  <si>
    <t>100.65</t>
  </si>
  <si>
    <t>100.66</t>
  </si>
  <si>
    <t>100.67</t>
  </si>
  <si>
    <t>100.68</t>
  </si>
  <si>
    <t>Выключатели автоматические: «IEK» ВА47-29 3Р 25А</t>
  </si>
  <si>
    <t>100.69</t>
  </si>
  <si>
    <t>100.70</t>
  </si>
  <si>
    <t>Щит автоматического переключения на резерв ЩАПмВ 077/47-ИОС1.опросный лист</t>
  </si>
  <si>
    <t>100.71</t>
  </si>
  <si>
    <t>100.72</t>
  </si>
  <si>
    <t>100.73</t>
  </si>
  <si>
    <t>100.74</t>
  </si>
  <si>
    <t>ТЦ_62.6.01.02_47_7807395818_01.11.2021_02 Прайс лист том 7, стр. 237, п.297</t>
  </si>
  <si>
    <t>Контактор КМИ-34012 230 40А</t>
  </si>
  <si>
    <t>100.75</t>
  </si>
  <si>
    <t>ТЦ_62.3.02.01_50_7804526950_12.09.2021_02 Прайс лист том 7, стр. 241, п.300</t>
  </si>
  <si>
    <t>Механизм блокировки для реверсивной схемы КМИ (40А-95А)</t>
  </si>
  <si>
    <t>100.76</t>
  </si>
  <si>
    <t>100.77</t>
  </si>
  <si>
    <t>ТЦ_62.1.04.03_50_5038106848_10.09.2021_02 Прайс лист том 7, стр. 31, п.21</t>
  </si>
  <si>
    <t>Реле контроля фаз трехполюсное</t>
  </si>
  <si>
    <t>100.78</t>
  </si>
  <si>
    <t>ТЦ_62.1.01.03_50_7804526950_12.09.2021_02 Прайс лист том 7, стр. 226, п.290</t>
  </si>
  <si>
    <t>100.79</t>
  </si>
  <si>
    <t>100.80</t>
  </si>
  <si>
    <t>ТССЦ-20.4.04.03-0003</t>
  </si>
  <si>
    <t>Щиты с монтажной панелью: ЩМП-2, размером 500х400х220 мм, степень защиты IP30</t>
  </si>
  <si>
    <t>100.81</t>
  </si>
  <si>
    <t>100.82</t>
  </si>
  <si>
    <t>ТЦ_20.3.03.07_77_7804526950_12.09.2021_02 Прайс лист том 7, стр. 46, п.31</t>
  </si>
  <si>
    <t>100.83</t>
  </si>
  <si>
    <t>ТЦ_20.3.03.07_50_7715723321_03.09.2021_02 Прайс лист том 7, стр. 47, п.32</t>
  </si>
  <si>
    <t>100.84</t>
  </si>
  <si>
    <t>ТЦ_20.3.03.07_50_7804526950_12.09.2021_02 Прайс лист том 7, стр. 50, п.34</t>
  </si>
  <si>
    <t>100.85</t>
  </si>
  <si>
    <t>ТЦ_20.3.03.07_50_7721801761_16.09.2021_02 Прайс лист том 7, стр. 52, п.35</t>
  </si>
  <si>
    <t>100.86</t>
  </si>
  <si>
    <t>ТЕРм08-03-593-05</t>
  </si>
  <si>
    <t>Светильник потолочный или настенный с креплением винтами или болтами для помещений: с тяжелыми условиями среды, уплотненный</t>
  </si>
  <si>
    <t>100.87</t>
  </si>
  <si>
    <t>Прайс лист том 8, стр. 541, п.715</t>
  </si>
  <si>
    <t>Светильник ДПО15-19-304 WP  840</t>
  </si>
  <si>
    <t>100.88</t>
  </si>
  <si>
    <t>Прайс лист том 8, стр.545, п.716</t>
  </si>
  <si>
    <t>Светильник ДПО15-19-304 WP EM1 840 (с блоком аварийного отключения)</t>
  </si>
  <si>
    <t>100.89</t>
  </si>
  <si>
    <t>ТЦ_20.3.01.01_74_740104155500_05.09.2021_02 Прайс лист том 7, стр. 53, п.36</t>
  </si>
  <si>
    <t>100.90</t>
  </si>
  <si>
    <t>100.91</t>
  </si>
  <si>
    <t>ТЦ_20.4.01.01_43_4345335196_05.09.2021_02 Прайс лист том 7, стр. 56, п.38</t>
  </si>
  <si>
    <t>100.92</t>
  </si>
  <si>
    <t>100.93</t>
  </si>
  <si>
    <t>ТЦ_20.4.01.01_55_5501192077_15.09.2021_02 Прайс лист том 7, стр. 58, п.39</t>
  </si>
  <si>
    <t>100.94</t>
  </si>
  <si>
    <t>ТЕРм08-03-591-08</t>
  </si>
  <si>
    <t>Розетка штепсельная: неутопленного типа при открытой проводке</t>
  </si>
  <si>
    <t>100.95</t>
  </si>
  <si>
    <t>ТЦ_20.4.03.06_77_7720298746_01.11.2021_02 Прайс лист том 7, стр. 246, п.303</t>
  </si>
  <si>
    <t>WESSEN РОНДО БЕЛЫЙ РОЗЕТКА 2-Я С/З С ЗАЩИТНЫМИ ШТОРКАМИ 10А, IP44, НАРУЖНАЯ</t>
  </si>
  <si>
    <t>100.96</t>
  </si>
  <si>
    <t>ТЦ_20.4.03.05_61_7705892151_04.09.2021_02 Прайс лист том 7, стр.61, п.41</t>
  </si>
  <si>
    <t>100.97</t>
  </si>
  <si>
    <t>ТЕРм08-02-420-01</t>
  </si>
  <si>
    <t>Коробка ответвительная с предохранителем или разъединителем, или автоматом, или указателем напряжения -коробка распаячная</t>
  </si>
  <si>
    <t>100.98</t>
  </si>
  <si>
    <t>ТЦ_20.5.02.07_61_7705892151_04.09.2021_02 Прайс лист том 7, стр. 240, п.299</t>
  </si>
  <si>
    <t>Коробка распаячная ОП 100х100х50 IP44 KM41233 (6 каб. ввод.) ИЭК UKO11-100-100-050-K41-44</t>
  </si>
  <si>
    <t>100.99</t>
  </si>
  <si>
    <t>100.100</t>
  </si>
  <si>
    <t>ТЦ_20.5.02.04_50_2368007230_05.09.2021_02 Прайс лист том 7, стр. 64, п.43</t>
  </si>
  <si>
    <t>100.101</t>
  </si>
  <si>
    <t>100.102</t>
  </si>
  <si>
    <t>ТЦ_62.1.04.12_43_4345335196_05.09.2021_02 Прайс лист том 7, стр. 65, п.44</t>
  </si>
  <si>
    <t>Фотореле ФР 601</t>
  </si>
  <si>
    <t>100.103</t>
  </si>
  <si>
    <t>100.104</t>
  </si>
  <si>
    <t>100.105</t>
  </si>
  <si>
    <t>336,6</t>
  </si>
  <si>
    <t>100.106</t>
  </si>
  <si>
    <t>601,8</t>
  </si>
  <si>
    <t>100.107</t>
  </si>
  <si>
    <t>ТЦ_21.1.06.09_50_7721801761_16.09.2021_02 Прайс-лист том 9, стр. 747, п. 904</t>
  </si>
  <si>
    <t>66,3</t>
  </si>
  <si>
    <t>100.108</t>
  </si>
  <si>
    <t>100.109</t>
  </si>
  <si>
    <t>ТЦ_21.1.06.09_50_7721801761_16.09.2021_02 Прайс-лист том 9, стр. 750, п. 905</t>
  </si>
  <si>
    <t>100.110</t>
  </si>
  <si>
    <t>Прайс лист том 7, стр. 204, п.276</t>
  </si>
  <si>
    <t>100.111</t>
  </si>
  <si>
    <t>Ц_21.1.06.09_77_7720625400_01.09.2021_02 Прайс лист том 9, стр. 753, п.906</t>
  </si>
  <si>
    <t>100.112</t>
  </si>
  <si>
    <t>ТЦ_21.1.06.09_92_9710008385_01.09.2021_02 Прайс лист том 9, стр. 784, п.916</t>
  </si>
  <si>
    <t>Кабель ВВГЭнг-(A)-LS - 5х50</t>
  </si>
  <si>
    <t>122,4</t>
  </si>
  <si>
    <t>100.113</t>
  </si>
  <si>
    <t>ТЦ_21.1.06.09_23_2312178177_01.09.2021_02 Прайс лист том 9, стр. 786, п.917</t>
  </si>
  <si>
    <t>Кабель ВВГЭнг-(A)-LS - 5х95</t>
  </si>
  <si>
    <t>100.114</t>
  </si>
  <si>
    <t>ТЦ_21.1.06.09_78_7810997900_01.09.2021_02Прайс лист том 9, стр. 774, п.913</t>
  </si>
  <si>
    <t>Кабель ВВГнг-FRLS 3х2.5 (кр)</t>
  </si>
  <si>
    <t>100.115</t>
  </si>
  <si>
    <t>ТЦ_21.1.06.09_50_7721801761_16.09.2021_02 Прайс лист том 9, стр. 771, п.912</t>
  </si>
  <si>
    <t>Кабель ВВГнг-FRLS 3х1.5</t>
  </si>
  <si>
    <t>100.116</t>
  </si>
  <si>
    <t>100.117</t>
  </si>
  <si>
    <t>100.118</t>
  </si>
  <si>
    <t>100.119</t>
  </si>
  <si>
    <t>100.120</t>
  </si>
  <si>
    <t>Кабеленесущие конструкции</t>
  </si>
  <si>
    <t>100.121</t>
  </si>
  <si>
    <t>100.122</t>
  </si>
  <si>
    <t>100.123</t>
  </si>
  <si>
    <t>100.124</t>
  </si>
  <si>
    <t>100.125</t>
  </si>
  <si>
    <t>100.126</t>
  </si>
  <si>
    <t>Профиль перфорированный монтажный длиной 2 м (3м)</t>
  </si>
  <si>
    <t>1,95</t>
  </si>
  <si>
    <t>100.127</t>
  </si>
  <si>
    <t>100.128</t>
  </si>
  <si>
    <t>100.129</t>
  </si>
  <si>
    <t>ТЦ_20.2.06.05_25_2536139985_09.09.2021_02 Прайс лист том 7, стр. 98, п.66</t>
  </si>
  <si>
    <t>100.130</t>
  </si>
  <si>
    <t>1,02</t>
  </si>
  <si>
    <t>100.131</t>
  </si>
  <si>
    <t>ТЦ_20.2.08.05_50_7709721453_01.11.2021_02 Прайс лист том 7, стр. 244, п.302</t>
  </si>
  <si>
    <t>IEK CLP1Z-050-06 Профиль монтаж. 56х40х600 толщ. 2.5</t>
  </si>
  <si>
    <t>100.132</t>
  </si>
  <si>
    <t>ТЦ_20.2.03.09_50_7721801761_16.09.2021_02 Прайс лист том 7, стр. 103, п.69</t>
  </si>
  <si>
    <t>100.133</t>
  </si>
  <si>
    <t>100.134</t>
  </si>
  <si>
    <t>100.135</t>
  </si>
  <si>
    <t>100.136</t>
  </si>
  <si>
    <t>100.137</t>
  </si>
  <si>
    <t>100.138</t>
  </si>
  <si>
    <t>100.139</t>
  </si>
  <si>
    <t>100.140</t>
  </si>
  <si>
    <t>100.141</t>
  </si>
  <si>
    <t>100.142</t>
  </si>
  <si>
    <t>100.143</t>
  </si>
  <si>
    <t>100.144</t>
  </si>
  <si>
    <t>100.145</t>
  </si>
  <si>
    <t>100.146</t>
  </si>
  <si>
    <t>0,018225</t>
  </si>
  <si>
    <t>100.147</t>
  </si>
  <si>
    <t>-0,018225</t>
  </si>
  <si>
    <t>100.148</t>
  </si>
  <si>
    <t>Раздел 34. 02-07-05 Внутренняя вентиляция.gsfx</t>
  </si>
  <si>
    <t>ЛС 02-07-05 Поз.: 1-54</t>
  </si>
  <si>
    <t>Вентиляция  077/47-ИЛО4.4</t>
  </si>
  <si>
    <t>П5 сборная приточная установка</t>
  </si>
  <si>
    <t>101.1</t>
  </si>
  <si>
    <t>02-07-05</t>
  </si>
  <si>
    <t>ТЕР20-05-001-01</t>
  </si>
  <si>
    <t>Установка фильтров ячейковых</t>
  </si>
  <si>
    <t>0,049063</t>
  </si>
  <si>
    <t>101.2</t>
  </si>
  <si>
    <t>ТЦ_101_78_7814283128_01.09.2021_01 прайс лист том 7, стр. 171, п.154</t>
  </si>
  <si>
    <t>Фильтр для круглых каналов карманного типа FB-FСВ 250-EU4</t>
  </si>
  <si>
    <t>101.3</t>
  </si>
  <si>
    <t>ТЕР20-04-002-01</t>
  </si>
  <si>
    <t>Установка калориферов массой: до 0,1 т</t>
  </si>
  <si>
    <t>101.4</t>
  </si>
  <si>
    <t>ТЦ_101_78_7814283128_01.09.2021_01 прайс лист том 7, стр. 171, п.155</t>
  </si>
  <si>
    <t>Водяной нагреватель FB-СKHW    250/2</t>
  </si>
  <si>
    <t>101.5</t>
  </si>
  <si>
    <t>ТЦ_101_78_7814283128_01.09.2021_01 прайс лист том 7, стр. 171, п.156</t>
  </si>
  <si>
    <t>Хомут соединительный FB-QC 250</t>
  </si>
  <si>
    <t>101.6</t>
  </si>
  <si>
    <t>ТЕР20-03-002-01</t>
  </si>
  <si>
    <t>Установка вентиляторов осевых массой: до 0,025 т</t>
  </si>
  <si>
    <t>101.7</t>
  </si>
  <si>
    <t>ТЦ_101_78_7814283128_01.09.2021_01 прайс лист том 7, стр. 171, п.157</t>
  </si>
  <si>
    <t>Вентилятор  круглый канальный FB-СK 250</t>
  </si>
  <si>
    <t>101.8</t>
  </si>
  <si>
    <t>ТЕР20-02-014-03</t>
  </si>
  <si>
    <t>Установка шумоглушителей вентиляционных трубчатых круглого сечения типа: ГТК 1-3, диаметр обечайки 250 мм</t>
  </si>
  <si>
    <t>101.9</t>
  </si>
  <si>
    <t>ТЦ_101_78_7814283128_01.09.2021_01 прайс лист том 7, стр. 171, п.158</t>
  </si>
  <si>
    <t>Шумоглушитель трубчатый  FB-SA 250/9</t>
  </si>
  <si>
    <t>101.10</t>
  </si>
  <si>
    <t>101.11</t>
  </si>
  <si>
    <t>ТЦ_101_78_7814283128_01.09.2021_01 прайс лист том 7, стр. 171, п.159</t>
  </si>
  <si>
    <t>Термостат защиты от замерзания, 3m авт. сброс</t>
  </si>
  <si>
    <t>101.12</t>
  </si>
  <si>
    <t>ТЦ_101_78_7814283128_01.09.2021_01 прайс лист том 7, стр. 171, п.160</t>
  </si>
  <si>
    <t>Накладной датчик температуры</t>
  </si>
  <si>
    <t>101.13</t>
  </si>
  <si>
    <t>ТЕРм08-03-573-06</t>
  </si>
  <si>
    <t>Шкаф (пульт) управления навесной, высота, ширина и глубина: до 1200х600х500 мм</t>
  </si>
  <si>
    <t>101.14</t>
  </si>
  <si>
    <t>ТЦ_101_78_7814283128_01.09.2021_01 прайс лист том7, стр. 171, п.161</t>
  </si>
  <si>
    <t>101.15</t>
  </si>
  <si>
    <t>101.16</t>
  </si>
  <si>
    <t>ТЦ_101_78_7814283128_01.09.2021_01 прайс лист том 7, стр. 171, п.162</t>
  </si>
  <si>
    <t>101.17</t>
  </si>
  <si>
    <t>101.18</t>
  </si>
  <si>
    <t>ТЦ_101_78_7814283128_01.09.2021_01 прайс лист том 7 стр. 171, п.163</t>
  </si>
  <si>
    <t>Привод с пружинным возвратом  5Нм 24В(откр/закр)</t>
  </si>
  <si>
    <t>101.19</t>
  </si>
  <si>
    <t>101.20</t>
  </si>
  <si>
    <t>ТЦ_101_78_7814283128_01.09.2021_01 прайс лист том7, стр. 171, п.164</t>
  </si>
  <si>
    <t>Датчик температуры канальный  Рt1000</t>
  </si>
  <si>
    <t>101.21</t>
  </si>
  <si>
    <t>101.22</t>
  </si>
  <si>
    <t>ТЦ_101_78_7814283128_01.09.2021_01 прайс лист том 7, стр. 171, п.165</t>
  </si>
  <si>
    <t>Регулятор скорости круглого канального вентилятора</t>
  </si>
  <si>
    <t>101.23</t>
  </si>
  <si>
    <t>101.24</t>
  </si>
  <si>
    <t>ТЦ_101_78_7814283128_01.09.2021_01 прайс лист том7, стр. 171, п.166</t>
  </si>
  <si>
    <t>Смесительный узел FB-МU40-1,6 HW-15</t>
  </si>
  <si>
    <t>101.25</t>
  </si>
  <si>
    <t>101.26</t>
  </si>
  <si>
    <t>ТЦ_101_78_7814283128_01.09.2021_01 прайс лист том 7, стр. 171, п.153</t>
  </si>
  <si>
    <t>Клапан регулируемый с площадкой под  элктропривод  FB-DR 250</t>
  </si>
  <si>
    <t>В4</t>
  </si>
  <si>
    <t>101.27</t>
  </si>
  <si>
    <t>101.28</t>
  </si>
  <si>
    <t>ТЦ_64.1.04.04_61_6165080070_11.11.2021_02 прайс лист том 9. стр. 932, п.1039</t>
  </si>
  <si>
    <t>Вентилятор ВРАВ-040-Т80-ВК1-00220/6-У1-1-#-0</t>
  </si>
  <si>
    <t>101.29</t>
  </si>
  <si>
    <t>ТЦ_64.1.04.04_61_6165080070_11.11.2021_02 прайс лист том 9 стр.  932, п.1038</t>
  </si>
  <si>
    <t>Фланец обратный ФОВ-040-Н</t>
  </si>
  <si>
    <t>101.30</t>
  </si>
  <si>
    <t>ТЦ_64.1.04.04_61_6165080070_11.11.2021_02 прайс лист том 9., стр.  932, п.1035</t>
  </si>
  <si>
    <t>Комплект виброизоляторов КИВ-В-3</t>
  </si>
  <si>
    <t>101.31</t>
  </si>
  <si>
    <t>ТЦ_64.1.04.04_61_6165080070_11.11.2021_02 прайс лист том 9, стр.  932, п.1036</t>
  </si>
  <si>
    <t>Соединитель мягкий СОМ 120-ВРАВ-040А-Н</t>
  </si>
  <si>
    <t>101.32</t>
  </si>
  <si>
    <t>ТЦ_64.1.04.04_61_6165080070_11.11.2021_02 прайс лист том 9., стр.  932, п.1037</t>
  </si>
  <si>
    <t>Соединитель мягкий СОМ 120-ВРАВ-040Б-Н</t>
  </si>
  <si>
    <t>101.33</t>
  </si>
  <si>
    <t>ТЦ_64.1.04.04_61_6165080070_11.11.2021_02 прайс лист том 9., стр.  932, п.1034</t>
  </si>
  <si>
    <t>Фланец обратный ФОН-040-Н</t>
  </si>
  <si>
    <t>101.34</t>
  </si>
  <si>
    <t>ТЦ_103_61_7720040225_11.11.2021_02 прайс лист том 9, стр.  932, п.1041</t>
  </si>
  <si>
    <t>Комплект автоматики по бланк-заказу 207405156-ВРЖ</t>
  </si>
  <si>
    <t>101.35</t>
  </si>
  <si>
    <t>101.36</t>
  </si>
  <si>
    <t>ТЦ_101_47_7814283128_01.09.2021_01 прайс лист том 9., стр. 916, п.985</t>
  </si>
  <si>
    <t>Вентиляционный фильтр СЕЛФО-5000</t>
  </si>
  <si>
    <t>Воздуховоды из оцинкованной стали толщ.0,5мм</t>
  </si>
  <si>
    <t>101.37</t>
  </si>
  <si>
    <t>0,0977</t>
  </si>
  <si>
    <t>101.38</t>
  </si>
  <si>
    <t>Воздуховоды из оцинкованной стали толщиной: 0,5 мм, диаметром до 200 мм- ф-140, 160, 200</t>
  </si>
  <si>
    <t>9,7968</t>
  </si>
  <si>
    <t>воздуховоды из оцинкованной стали  0,6 мм.</t>
  </si>
  <si>
    <t>101.39</t>
  </si>
  <si>
    <t>0,178195</t>
  </si>
  <si>
    <t>101.40</t>
  </si>
  <si>
    <t>Воздуховоды из оцинкованной стали толщиной: 0,6 мм, диаметром до 450 мм- 280,355мм</t>
  </si>
  <si>
    <t>17,8195</t>
  </si>
  <si>
    <t>101.41</t>
  </si>
  <si>
    <t>0,212</t>
  </si>
  <si>
    <t>101.42</t>
  </si>
  <si>
    <t>Воздуховоды из оцинкованной стали толщиной: 0,6 мм, диаметром до 450 мм- 450мм</t>
  </si>
  <si>
    <t>21,195</t>
  </si>
  <si>
    <t>толщ.0,5мм прямоугольные</t>
  </si>
  <si>
    <t>101.43</t>
  </si>
  <si>
    <t>ТЕР20-01-001-02</t>
  </si>
  <si>
    <t>Прокладка воздуховодов из листовой, оцинкованной стали и алюминия класса Н (нормальные) толщиной: 0,5 мм, периметром до 600 мм</t>
  </si>
  <si>
    <t>0,023</t>
  </si>
  <si>
    <t>101.44</t>
  </si>
  <si>
    <t>ТССЦ-19.1.01.03-0072</t>
  </si>
  <si>
    <t>Воздуховоды из оцинкованной стали толщиной: 0,5 мм, периметром до 600 мм-100х100, 150х100</t>
  </si>
  <si>
    <t>2,3</t>
  </si>
  <si>
    <t>воздуховоды из нержавеющей стали толщ. 0,6 мм.</t>
  </si>
  <si>
    <t>101.45</t>
  </si>
  <si>
    <t>0,3118</t>
  </si>
  <si>
    <t>101.46</t>
  </si>
  <si>
    <t>ТЦ_19.1.01.03_50_7721750771_01.09.2021_02 прайс лист том 9, стр. 871, п.961</t>
  </si>
  <si>
    <t>Цены на воздуховоды нержавеющие круглого сечения и фасонные изделия AISI 430, руб./м2-ф 315, 400, 450мм</t>
  </si>
  <si>
    <t>31,1802</t>
  </si>
  <si>
    <t>Дефлектор</t>
  </si>
  <si>
    <t>101.47</t>
  </si>
  <si>
    <t>101.48</t>
  </si>
  <si>
    <t>ТССЦ-19.1.04.02-0003</t>
  </si>
  <si>
    <t>Дефлекторы статические из оцинкованной стали: ДС-140, диаметр 140 мм</t>
  </si>
  <si>
    <t>101.49</t>
  </si>
  <si>
    <t>ТССЦ-19.1.04.02-0006</t>
  </si>
  <si>
    <t>Дефлекторы статические из оцинкованной стали: ДС-200, диаметр 200 мм</t>
  </si>
  <si>
    <t>101.50</t>
  </si>
  <si>
    <t>ТССЦ-19.1.04.02-0008</t>
  </si>
  <si>
    <t>Дефлекторы статические из оцинкованной стали: ДС-280, диаметр 280 мм</t>
  </si>
  <si>
    <t>101.51</t>
  </si>
  <si>
    <t>101.52</t>
  </si>
  <si>
    <t>ТССЦ-19.2.03.02-0133</t>
  </si>
  <si>
    <t>Решетки вентиляционные алюминиевые "АРКТОС" типа: АРН размером 200х200 мм</t>
  </si>
  <si>
    <t>101.53</t>
  </si>
  <si>
    <t>ТЕР20-02-004-02</t>
  </si>
  <si>
    <t>Установка клапанов обратных: диаметром до 560 мм</t>
  </si>
  <si>
    <t>101.54</t>
  </si>
  <si>
    <t>ТССЦ-19.3.01.09-0073</t>
  </si>
  <si>
    <t>Клапаны обратные с корпусом из оцинкованной стали и створками из алюминия: VKS 355/500-Клара КРОС</t>
  </si>
  <si>
    <t>Раздел 35. 02-07-06  Оборудование.gsfx</t>
  </si>
  <si>
    <t>ЛС 02-07-06 Поз.: 1-27</t>
  </si>
  <si>
    <t>Помещение мехобезвоживания ила. Технологическое оборудование</t>
  </si>
  <si>
    <t>102.1</t>
  </si>
  <si>
    <t>02-07-06</t>
  </si>
  <si>
    <t>ТЕРм37-01-014-10</t>
  </si>
  <si>
    <t>Монтаж машин и механизмов в помещении, масса машин и механизмов 8 т</t>
  </si>
  <si>
    <t>102.2</t>
  </si>
  <si>
    <t>ТЦ_101_77_7722783628_01.11.2021_02 прайс лист том 8, стр. 394, п.571</t>
  </si>
  <si>
    <t>Фильтр-пресс ленточный, производительность Qила=15-22 м3/час, P=2,2 кВт, AxBxH=4,44x2,78x2,42 м, расход  технической Qводы=15 м3/час  
KCZ-2000IN-вес 5300кг</t>
  </si>
  <si>
    <t>102.3</t>
  </si>
  <si>
    <t>102.4</t>
  </si>
  <si>
    <t>ТЦ_101_77_7722783628_01.11.2021_02прайс лист том 8, стр.394, п.572</t>
  </si>
  <si>
    <t>Автоматическая станция приготовления и дозирования полифлокулянта, P=1,63 кВт 
CHHK 1</t>
  </si>
  <si>
    <t>102.5</t>
  </si>
  <si>
    <t>102.6</t>
  </si>
  <si>
    <t>ТЦ_101_77_7722783628_01.11.2021_02прайс лист том 8, стр.394, п.573</t>
  </si>
  <si>
    <t>Насос веретѐнчатый подачи ила, Q=4,2-25,0 м3/час, P=4,0кВт,ДУ=80мм 
PCM-40-M-6L вес 280 кг</t>
  </si>
  <si>
    <t>102.7</t>
  </si>
  <si>
    <t>102.8</t>
  </si>
  <si>
    <t>ТЦ_101_77_7722783628_01.11.2021_02 прайс лист том 8, стр.394, п.574</t>
  </si>
  <si>
    <t>Насос технической воды=21 м3/час,Р=5,5 кВт с фильтром из нержавеющей стали. 
VLR 16 -50</t>
  </si>
  <si>
    <t>102.9</t>
  </si>
  <si>
    <t>ТЦ_101_77_7722783628_01.11.2021_02 прайс лист том 8, стр. 394, п.575</t>
  </si>
  <si>
    <t>Напорный гидропневмо резервуар V=300 л</t>
  </si>
  <si>
    <t>102.10</t>
  </si>
  <si>
    <t>ТЕРм07-01-001-01</t>
  </si>
  <si>
    <t>Установка компрессорная вертикальная, угловая и V-образная, масса: 0,22 т</t>
  </si>
  <si>
    <t>102.11</t>
  </si>
  <si>
    <t>ТЦ_101_77_7722783628_01.11.2021_02 прайс лист том 8, стр.394, п.576</t>
  </si>
  <si>
    <t>Компрессор типа, Q=9,0 м3/час, p=10 бар, Р=1,5 кВт, AxBxH=1,01x08x1,2 м. SKS 9/200</t>
  </si>
  <si>
    <t>102.12</t>
  </si>
  <si>
    <t>ТЕРм03-02-001-09</t>
  </si>
  <si>
    <t>Конвейер ленточный стационарный, с лентой шириной: 500 мм, длина 5 м</t>
  </si>
  <si>
    <t>102.13</t>
  </si>
  <si>
    <t>ТЦ_101_77_7722783628_01.11.2021_02 прайс лист том 8, стр.394, п.577</t>
  </si>
  <si>
    <t>Ленточный транспортѐр, Р=1,1 кВт, L=5,м VDK-400.5</t>
  </si>
  <si>
    <t>102.14</t>
  </si>
  <si>
    <t>ТЕРм11-02-022-05</t>
  </si>
  <si>
    <t>Ротаметр, счетчик, преобразователь, устанавливаемые на фланцевых соединениях, диаметр условного прохода: до 80 мм</t>
  </si>
  <si>
    <t>102.15</t>
  </si>
  <si>
    <t>ТЦ_101_77_7722783628_01.11.2021_02 прайс лист том 8, стр.394, п.578</t>
  </si>
  <si>
    <t>Индукционный расходомер, ДУ=80 мм, РУ=10, Р=0,01 кВт, с электронным интегрирующим устройством.</t>
  </si>
  <si>
    <t>102.16</t>
  </si>
  <si>
    <t>ТЕРм11-02-022-03</t>
  </si>
  <si>
    <t>Ротаметр, счетчик, преобразователь, устанавливаемые на фланцевых соединениях, диаметр условного прохода: до 32 мм</t>
  </si>
  <si>
    <t>102.17</t>
  </si>
  <si>
    <t>ТЦ_101_77_7722783628_01.11.2021_02 прайс лист том 8, стр.394, п.579</t>
  </si>
  <si>
    <t>Индукционный расходомер, ДУ=25 мм, РУ=10, Q=1,7 м3/час, Р=0,01 кВт, с электронным интегрирующим</t>
  </si>
  <si>
    <t>102.18</t>
  </si>
  <si>
    <t>102.19</t>
  </si>
  <si>
    <t>ТЦ_101_77_7722783628_01.11.2021_02 прайс лист том 8, стр.394, п.580</t>
  </si>
  <si>
    <t>Электрощит управления и автоматики 
RL 1</t>
  </si>
  <si>
    <t>102.20</t>
  </si>
  <si>
    <t>102.21</t>
  </si>
  <si>
    <t>ТЦ_102_77_7722783628_01.11.2021_02 прайс лист том 8, стр.394, п.581</t>
  </si>
  <si>
    <t>Распределительная гребенка ила
Материал: нерж.сталь марки AISI
304(1.4301 DIN)</t>
  </si>
  <si>
    <t>102.22</t>
  </si>
  <si>
    <t>0,01832</t>
  </si>
  <si>
    <t>102.23</t>
  </si>
  <si>
    <t>Кронштейн  гребенки ила
Материал: нерж.сталь марки AISI
304(1.4301 DIN)</t>
  </si>
  <si>
    <t>102.24</t>
  </si>
  <si>
    <t>ТЦ_102_77_7722783628_01.11.2021_02 прайс лист том 8, стр. 394, п.583</t>
  </si>
  <si>
    <t>Комплект трубопроводов, консолей, конструктивных элементов, запорной арматуры, вспомогательного оборудования</t>
  </si>
  <si>
    <t>102.25</t>
  </si>
  <si>
    <t>0,192</t>
  </si>
  <si>
    <t>102.26</t>
  </si>
  <si>
    <t>ТЦ_102_77_7722783628_01.11.2021_02 прайс лист том 8, стр. 394, п.584</t>
  </si>
  <si>
    <t>Металлоконструкции ступенек, решёток, перил.
Материал: сталь термически оцинкованная--320 кг</t>
  </si>
  <si>
    <t>102.27</t>
  </si>
  <si>
    <t>ТЦ_102_77_7722783628_01.11.2021_02 прайс лист том 8, стр. 395, п.585</t>
  </si>
  <si>
    <t>ЛС 02-07-06 Поз.: 28-53</t>
  </si>
  <si>
    <t>Воздуходувная . Технологическое оборудование</t>
  </si>
  <si>
    <t>103.1</t>
  </si>
  <si>
    <t>ТЕРм37-01-014-09</t>
  </si>
  <si>
    <t>Монтаж машин и механизмов в помещении, масса машин и механизмов 5 т</t>
  </si>
  <si>
    <t>103.2</t>
  </si>
  <si>
    <t>ТЦ_101_77_7722783628_01.11.2021_02 прайс лист том 8, стр. 395, п.586</t>
  </si>
  <si>
    <t>Воздуходувки роторные в шумопоглощающих кожухах,  Q=73,6 м3/мин., p=60 кПа, n1/n2=1485/1485 об./мин.,  P1/P2=110,0/95,7 кВт, AxBxH=2,705x1,854x2,325 м. (4+2) 
3D 80C-300K   вес 4500кг</t>
  </si>
  <si>
    <t>103.3</t>
  </si>
  <si>
    <t>103.4</t>
  </si>
  <si>
    <t>ТЦ_101_77_7722783628_01.11.2021_02 прайс лист том 8, стр. 395, п.587</t>
  </si>
  <si>
    <t>Затвор ДУ 300 РУ 10</t>
  </si>
  <si>
    <t>103.5</t>
  </si>
  <si>
    <t>103.6</t>
  </si>
  <si>
    <t>ТЦ_102_77_7722783628_01.11.2021_02 прайс лист том 8, стр. 395, п.588</t>
  </si>
  <si>
    <t>Трубопровод подачи воздуха в воздуходувной Д=324 мм, узлы и фасонные части. Материал: нерж.сталь.</t>
  </si>
  <si>
    <t>103.7</t>
  </si>
  <si>
    <t>0,0464</t>
  </si>
  <si>
    <t>103.8</t>
  </si>
  <si>
    <t>ТЦ_102_77_7722783628_01.11.2021_02 прайс лист том 8, стр.395, п.589</t>
  </si>
  <si>
    <t>103.9</t>
  </si>
  <si>
    <t>ТЕРм12-01-002-18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</si>
  <si>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530 мм</t>
  </si>
  <si>
    <t>103.10</t>
  </si>
  <si>
    <t>ТЦ_102_77_7722783628_01.11.2021_02 прайс лист том 8, стр. 395, п.590</t>
  </si>
  <si>
    <t>Трубопровод подачи воздуха в воздуходувной Д=508 мм, узлы и фасонные части. Материал: нерж.сталь.</t>
  </si>
  <si>
    <t>103.11</t>
  </si>
  <si>
    <t>0,1281</t>
  </si>
  <si>
    <t>103.12</t>
  </si>
  <si>
    <t>ТЦ_102_77_7722783628_01.11.2021_02 прайс лист том 8, стр. 395, п.591</t>
  </si>
  <si>
    <t>Опорная консоль для крепления труб Д=508 мм. Материал: нерж.сталь марки AISI 304(1.4301 DIN)</t>
  </si>
  <si>
    <t>103.13</t>
  </si>
  <si>
    <t>0,26</t>
  </si>
  <si>
    <t>103.14</t>
  </si>
  <si>
    <t>ТЦ_102_77_7722783628_01.11.2021_02 прайс лист том 8, стр. 395, п.592</t>
  </si>
  <si>
    <t>103.15</t>
  </si>
  <si>
    <t>103.16</t>
  </si>
  <si>
    <t>ТЦ_102_77_7722783628_01.11.2021_02 прайс лист том 8, стр.395, п.593</t>
  </si>
  <si>
    <t>103.17</t>
  </si>
  <si>
    <t>0,33</t>
  </si>
  <si>
    <t>103.18</t>
  </si>
  <si>
    <t>ТЦ_102_77_7722783628_01.11.2021_02 прайс лист том 8, стр. 395, п.594</t>
  </si>
  <si>
    <t>Трубопровод подачи воздуха в воздуходувной Д=104 мм, узлы и фасонные части. Материал: нерж.сталь.</t>
  </si>
  <si>
    <t>103.19</t>
  </si>
  <si>
    <t>103.20</t>
  </si>
  <si>
    <t>ТЦ_20.2.09.12_77_7722783628_01.11.2021_02Прайс лист том 8 стр.395 п.594.1</t>
  </si>
  <si>
    <t>Муфта соединительная Д=508 мм</t>
  </si>
  <si>
    <t>103.21</t>
  </si>
  <si>
    <t>ТЦ_20.2.09.12_77_7722783628_01.11.2021_02 Прайс лист том 8 стр.395 п.594.2</t>
  </si>
  <si>
    <t>103.22</t>
  </si>
  <si>
    <t>ТЕРм12-12-001-10</t>
  </si>
  <si>
    <t>Арматура фланцевая с ручным приводом или без привода водопроводная на номинальное давление до 4 МПа, номинальный диаметр 100 мм</t>
  </si>
  <si>
    <t>103.23</t>
  </si>
  <si>
    <t>ТЦ_18.1.03.02_77_7722783628_01.11.2021_02прайс лист том 8, стр. 395, п.594.3</t>
  </si>
  <si>
    <t>Затвор дисковый  поворотный ДУ 100</t>
  </si>
  <si>
    <t>103.24</t>
  </si>
  <si>
    <t>ТЕР24-02-070-01 прим.</t>
  </si>
  <si>
    <t>Установка конденсатосборника на наружных сетях стальных газопроводов диаметром 50 мм</t>
  </si>
  <si>
    <t>103.25</t>
  </si>
  <si>
    <t>ТЦ_102_77_7722783628_01.11.2021_02 прайс лист том 8, стр. 395, п.594.4</t>
  </si>
  <si>
    <t>Кондесатоотводная трубка с шаровым краном Ду 25, L=4.85м.  Материал: нерж.сталь.</t>
  </si>
  <si>
    <t>103.26</t>
  </si>
  <si>
    <t>ТЦ_102_77_7722783628_01.11.2021_02 прайс лист том 8, стр. 395, п.595</t>
  </si>
  <si>
    <t>Раздел 36. 02-07-07  Отопление .gsfx</t>
  </si>
  <si>
    <t>ЛС 02-07-07 Поз.: 1-12</t>
  </si>
  <si>
    <t>Отопление</t>
  </si>
  <si>
    <t>Помещения 4-9</t>
  </si>
  <si>
    <t>104.1</t>
  </si>
  <si>
    <t>02-07-07</t>
  </si>
  <si>
    <t>104.2</t>
  </si>
  <si>
    <t>104.3</t>
  </si>
  <si>
    <t>104.4</t>
  </si>
  <si>
    <t>104.5</t>
  </si>
  <si>
    <t>104.6</t>
  </si>
  <si>
    <t>104.7</t>
  </si>
  <si>
    <t>ТЕР18-03-001-02</t>
  </si>
  <si>
    <t>Установка радиаторов: стальных</t>
  </si>
  <si>
    <t>100 кВт</t>
  </si>
  <si>
    <t>0,0297</t>
  </si>
  <si>
    <t>104.8</t>
  </si>
  <si>
    <t>ТССЦ-18.5.10.05-0002</t>
  </si>
  <si>
    <t>Радиаторы биметаллические, марка: «Rifar-A 500», количество секций 4, мощность 660 Вт</t>
  </si>
  <si>
    <t>104.9</t>
  </si>
  <si>
    <t>ТССЦ-18.5.10.05-0003</t>
  </si>
  <si>
    <t>Радиаторы биметаллические, марка: «Rifar-A 500», количество секций 5, мощность 825 Вт</t>
  </si>
  <si>
    <t>104.10</t>
  </si>
  <si>
    <t>ТЦ_18.1.09.11_61_6165086674_01.11.2021_02 прайс лист том 9, стр. 938, п.1043</t>
  </si>
  <si>
    <t>Кран шаровой муфтовый BVR, диаметром: 20 мм</t>
  </si>
  <si>
    <t>104.11</t>
  </si>
  <si>
    <t>0,054</t>
  </si>
  <si>
    <t>104.12</t>
  </si>
  <si>
    <t>0,75</t>
  </si>
  <si>
    <t>ЛС 02-07-07 Поз.: 13-15</t>
  </si>
  <si>
    <t>ИТП  077/47-ИЛО4.3.1 СО</t>
  </si>
  <si>
    <t>105.1</t>
  </si>
  <si>
    <t>105.2</t>
  </si>
  <si>
    <t>105.3</t>
  </si>
  <si>
    <t>ТЦ_101_48_4802011029_01.09.11.2021_02 Прайс лист том 9, стр. 1133-1136, п.1195</t>
  </si>
  <si>
    <t>ML-1 Тепловой пункт РАЦИОНАЛ</t>
  </si>
  <si>
    <t>Раздел 37. 02-07-08 Пожарная сигнализация.gsfx</t>
  </si>
  <si>
    <t>ЛС 02-07-08 Поз.: 1-25</t>
  </si>
  <si>
    <t>Пожарная сигнализация. Система оповещения о пожаре. (077/47-ИОС5.5 лист 70)</t>
  </si>
  <si>
    <t>106.1</t>
  </si>
  <si>
    <t>02-07-08</t>
  </si>
  <si>
    <t>106.2</t>
  </si>
  <si>
    <t>106.3</t>
  </si>
  <si>
    <t>106.4</t>
  </si>
  <si>
    <t>Адресный релейный модуль РМ-4К-R3</t>
  </si>
  <si>
    <t>106.5</t>
  </si>
  <si>
    <t>106.6</t>
  </si>
  <si>
    <t>106.7</t>
  </si>
  <si>
    <t>Оповещатель звуковой ОПОП 2-35 12В</t>
  </si>
  <si>
    <t>106.8</t>
  </si>
  <si>
    <t>106.9</t>
  </si>
  <si>
    <t>3,02</t>
  </si>
  <si>
    <t>106.10</t>
  </si>
  <si>
    <t>0,065</t>
  </si>
  <si>
    <t>106.11</t>
  </si>
  <si>
    <t>ТССЦ-21.1.08.01-0131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</si>
  <si>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марки: КПСнг(А)-FRHF 1х2х0,5</t>
  </si>
  <si>
    <t>0,067</t>
  </si>
  <si>
    <t>106.12</t>
  </si>
  <si>
    <t>0,005</t>
  </si>
  <si>
    <t>106.13</t>
  </si>
  <si>
    <t>106.14</t>
  </si>
  <si>
    <t>ТССЦ-20.5.02.10-0013</t>
  </si>
  <si>
    <t>Коробка универсальная марки: УК-Р-0,5-15</t>
  </si>
  <si>
    <t>борудование</t>
  </si>
  <si>
    <t>106.15</t>
  </si>
  <si>
    <t>106.16</t>
  </si>
  <si>
    <t>106.17</t>
  </si>
  <si>
    <t>106.18</t>
  </si>
  <si>
    <t>ТЦ_103_78_ 7839092245 _03.09.2021_02 КАп.1319</t>
  </si>
  <si>
    <t>106.19</t>
  </si>
  <si>
    <t>106.20</t>
  </si>
  <si>
    <t>ТЦ_103_78_ 7839092245 _03.12.2021_02 Прайс лист том 8 стр. 329/59, КА п.1325</t>
  </si>
  <si>
    <t>106.21</t>
  </si>
  <si>
    <t>106.22</t>
  </si>
  <si>
    <t>ТЦ_103_78_ 7804526950 _03.09.2021_02  Прайс лист том 8 стр. 329/68КАп.1327</t>
  </si>
  <si>
    <t>106.23</t>
  </si>
  <si>
    <t>106.24</t>
  </si>
  <si>
    <t>106.25</t>
  </si>
  <si>
    <t>Раздел 38. 02-08-01 Общестр. работ крытый терминал.gsfx</t>
  </si>
  <si>
    <t>ЛС 02-08-01 Поз.: 3-47, 50, 51, 53-65, 76, 80, 81, 85, 87, 88</t>
  </si>
  <si>
    <t>Земляные работы   077/47 - ИЛО 3.1.  лист 1</t>
  </si>
  <si>
    <t>107.1</t>
  </si>
  <si>
    <t>02-08-01</t>
  </si>
  <si>
    <t>5,3802</t>
  </si>
  <si>
    <t>107.2</t>
  </si>
  <si>
    <t>7,7466</t>
  </si>
  <si>
    <t>107.3</t>
  </si>
  <si>
    <t>13720,02</t>
  </si>
  <si>
    <t>107.4</t>
  </si>
  <si>
    <t>3,24</t>
  </si>
  <si>
    <t>107.5</t>
  </si>
  <si>
    <t>0,822492</t>
  </si>
  <si>
    <t>107.6</t>
  </si>
  <si>
    <t>107.7</t>
  </si>
  <si>
    <t>Засыпка котлована с перемещением грунта до 5 м бульдозерами мощностью: 59 кВт (80 л.с.), группа грунтов 1 -  суглинком просадочным</t>
  </si>
  <si>
    <t>3,7661</t>
  </si>
  <si>
    <t>107.8</t>
  </si>
  <si>
    <t>ТЕР01-01-033-07</t>
  </si>
  <si>
    <t>При перемещении грунта на каждые последующие 5 м добавлять: к расценке 01-01-033-01</t>
  </si>
  <si>
    <t>107.9</t>
  </si>
  <si>
    <t>107.10</t>
  </si>
  <si>
    <t>На каждый последующий проход по одному следу добавлять: к расценке 01-02-002-03- до 9 проходов по одному следу</t>
  </si>
  <si>
    <t>107.11</t>
  </si>
  <si>
    <t>0,6058</t>
  </si>
  <si>
    <t>107.12</t>
  </si>
  <si>
    <t>107.13</t>
  </si>
  <si>
    <t>107.14</t>
  </si>
  <si>
    <t>726,96</t>
  </si>
  <si>
    <t>107.15</t>
  </si>
  <si>
    <t>1,6141</t>
  </si>
  <si>
    <t>107.16</t>
  </si>
  <si>
    <t>16,141</t>
  </si>
  <si>
    <t>Фундамент   077/47 - ИЛО3.1.  лист 2</t>
  </si>
  <si>
    <t>107.17</t>
  </si>
  <si>
    <t>0,084</t>
  </si>
  <si>
    <t>107.18</t>
  </si>
  <si>
    <t>8,6</t>
  </si>
  <si>
    <t>107.19</t>
  </si>
  <si>
    <t>0,591</t>
  </si>
  <si>
    <t>107.20</t>
  </si>
  <si>
    <t>59,9865</t>
  </si>
  <si>
    <t>107.21</t>
  </si>
  <si>
    <t>1,81266</t>
  </si>
  <si>
    <t>107.22</t>
  </si>
  <si>
    <t>3,85831</t>
  </si>
  <si>
    <t>107.23</t>
  </si>
  <si>
    <t>0,83553</t>
  </si>
  <si>
    <t>107.24</t>
  </si>
  <si>
    <t>0,41389</t>
  </si>
  <si>
    <t>107.25</t>
  </si>
  <si>
    <t>0,84733</t>
  </si>
  <si>
    <t>107.26</t>
  </si>
  <si>
    <t>0,33326</t>
  </si>
  <si>
    <t>107.27</t>
  </si>
  <si>
    <t>0,82425</t>
  </si>
  <si>
    <t>107.28</t>
  </si>
  <si>
    <t>Резервуар, подпорные стены  077/47 - ИЛО3.1.  лист 4</t>
  </si>
  <si>
    <t>107.29</t>
  </si>
  <si>
    <t>0,661</t>
  </si>
  <si>
    <t>107.30</t>
  </si>
  <si>
    <t>67,422</t>
  </si>
  <si>
    <t>107.31</t>
  </si>
  <si>
    <t>6,632</t>
  </si>
  <si>
    <t>107.32</t>
  </si>
  <si>
    <t>-673,148</t>
  </si>
  <si>
    <t>107.33</t>
  </si>
  <si>
    <t>673,148</t>
  </si>
  <si>
    <t>107.34</t>
  </si>
  <si>
    <t>89,61023</t>
  </si>
  <si>
    <t>107.35</t>
  </si>
  <si>
    <t>2,1473</t>
  </si>
  <si>
    <t>107.36</t>
  </si>
  <si>
    <t>Горячекатаная арматурная сталь периодического профиля класса: А-III, диаметром 12 мм, в т.ч. фиксатор</t>
  </si>
  <si>
    <t>6,39057</t>
  </si>
  <si>
    <t>107.37</t>
  </si>
  <si>
    <t>Горячекатаная арматурная сталь периодического профиля класса: А-III, диаметром 10 мм фиксатор</t>
  </si>
  <si>
    <t>0,04183</t>
  </si>
  <si>
    <t>107.38</t>
  </si>
  <si>
    <t>Горячекатаная арматурная сталь гладкая класса А-I, диаметром: 8 мм Скоба С1</t>
  </si>
  <si>
    <t>1,08934</t>
  </si>
  <si>
    <t>Ж.Б. покрытие  основания 077/47-ИЛО3.1. лист 5 , АР2 лист42.</t>
  </si>
  <si>
    <t>107.39</t>
  </si>
  <si>
    <t>6,643</t>
  </si>
  <si>
    <t>107.40</t>
  </si>
  <si>
    <t>-674,2645</t>
  </si>
  <si>
    <t>107.41</t>
  </si>
  <si>
    <t>674,2645</t>
  </si>
  <si>
    <t>107.42</t>
  </si>
  <si>
    <t>53,28482</t>
  </si>
  <si>
    <t>107.43</t>
  </si>
  <si>
    <t>24,3</t>
  </si>
  <si>
    <t>107.44</t>
  </si>
  <si>
    <t>Устройство стяжек: на каждые 5 мм изменения толщины стяжки добавлять или исключать к расценке 11-01-011-01</t>
  </si>
  <si>
    <t>107.45</t>
  </si>
  <si>
    <t>ТССЦ-04.3.01.09-0016</t>
  </si>
  <si>
    <t>Раствор готовый кладочный цементный марки: 200</t>
  </si>
  <si>
    <t>123,93</t>
  </si>
  <si>
    <t>107.46</t>
  </si>
  <si>
    <t>ТЕР06-01-018-01</t>
  </si>
  <si>
    <t>Устройство деформационного осадочного шва фундаментов под оборудование с заполнением битумом при толщине шва 25 мм, глубине 20 см</t>
  </si>
  <si>
    <t>1,3059</t>
  </si>
  <si>
    <t>Гидроизоляция  077/47 - ИЛО3.1.  лист 6</t>
  </si>
  <si>
    <t>107.47</t>
  </si>
  <si>
    <t>4,486</t>
  </si>
  <si>
    <t>107.48</t>
  </si>
  <si>
    <t>-0,17944</t>
  </si>
  <si>
    <t>107.49</t>
  </si>
  <si>
    <t>-0,08972</t>
  </si>
  <si>
    <t>107.50</t>
  </si>
  <si>
    <t>314,02</t>
  </si>
  <si>
    <t>107.51</t>
  </si>
  <si>
    <t>12,378</t>
  </si>
  <si>
    <t>107.52</t>
  </si>
  <si>
    <t>-0,297072</t>
  </si>
  <si>
    <t>107.53</t>
  </si>
  <si>
    <t>-2,97072</t>
  </si>
  <si>
    <t>107.54</t>
  </si>
  <si>
    <t>2475,6</t>
  </si>
  <si>
    <t>Колонны К1, К2,К3,К4   077/47 - ИЛО3.1.  лист 10</t>
  </si>
  <si>
    <t>107.55</t>
  </si>
  <si>
    <t>11,2839</t>
  </si>
  <si>
    <t>107.56</t>
  </si>
  <si>
    <t>107.57</t>
  </si>
  <si>
    <t>1,748248</t>
  </si>
  <si>
    <t>107.58</t>
  </si>
  <si>
    <t>Ферма Ф1, ФМ2, ФМ3  077/47 - ИЛО3.1.  лист 16</t>
  </si>
  <si>
    <t>107.59</t>
  </si>
  <si>
    <t>95,6227</t>
  </si>
  <si>
    <t>107.60</t>
  </si>
  <si>
    <t>107.61</t>
  </si>
  <si>
    <t>31,163993</t>
  </si>
  <si>
    <t>107.62</t>
  </si>
  <si>
    <t>31,164</t>
  </si>
  <si>
    <t>Кровельные прогоны 077/47  ИЛО3.1. лист 17</t>
  </si>
  <si>
    <t>107.63</t>
  </si>
  <si>
    <t>24,6871</t>
  </si>
  <si>
    <t>107.64</t>
  </si>
  <si>
    <t>ТССЦ-07.2.07.12-0022</t>
  </si>
  <si>
    <t>Отдельные конструктивные элементы зданий и сооружений с преобладанием: горячекатаных профилей, средняя масса сборочной единицы свыше 1 до 3 т</t>
  </si>
  <si>
    <t>107.65</t>
  </si>
  <si>
    <t>9,307037</t>
  </si>
  <si>
    <t>107.66</t>
  </si>
  <si>
    <t>9,307</t>
  </si>
  <si>
    <t>ЛС 02-08-01 Поз.: 66-70, 77, 82-84, 86</t>
  </si>
  <si>
    <t>Кровля   077/47-АР.2  лист 14, ИЛО3.1. ЛИСТ 18.</t>
  </si>
  <si>
    <t>108.1</t>
  </si>
  <si>
    <t>ТЕР12-01-015-03</t>
  </si>
  <si>
    <t>Устройство пароизоляции: прокладочной в один слой</t>
  </si>
  <si>
    <t>24,4615</t>
  </si>
  <si>
    <t>108.2</t>
  </si>
  <si>
    <t>ТССЦ-12.1.02.06-0022</t>
  </si>
  <si>
    <t>Рубероид кровельный с пылевидной посыпкой марки РКП- 350б</t>
  </si>
  <si>
    <t>-2690,765</t>
  </si>
  <si>
    <t>108.3</t>
  </si>
  <si>
    <t>ТССЦ-12.1.02.10-0089</t>
  </si>
  <si>
    <t>Мембрана кровельная армированная на основе ПВХ толщиной 1,2 мм</t>
  </si>
  <si>
    <t>2690,765</t>
  </si>
  <si>
    <t>108.4</t>
  </si>
  <si>
    <t>ТЕР09-04-002-01</t>
  </si>
  <si>
    <t>Монтаж кровельного покрытия: из профилированного листа при высоте здания до 25 м</t>
  </si>
  <si>
    <t>108.5</t>
  </si>
  <si>
    <t>ТССЦ-08.3.09.02-0002</t>
  </si>
  <si>
    <t>Профилированный лист оцинкованный окрашенный: Н35-1000-0,6</t>
  </si>
  <si>
    <t>17,220544</t>
  </si>
  <si>
    <t>108.6</t>
  </si>
  <si>
    <t>0,725</t>
  </si>
  <si>
    <t>108.7</t>
  </si>
  <si>
    <t>22,6</t>
  </si>
  <si>
    <t>108.8</t>
  </si>
  <si>
    <t>108.9</t>
  </si>
  <si>
    <t>108.10</t>
  </si>
  <si>
    <t>ЛС 02-08-01 Поз.: 48, 49, 52, 71-75, 78, 79</t>
  </si>
  <si>
    <t>Наружная отделка</t>
  </si>
  <si>
    <t>Наружная отделка 077/47 - АР.2  лист 11</t>
  </si>
  <si>
    <t>109.1</t>
  </si>
  <si>
    <t>0,03997</t>
  </si>
  <si>
    <t>109.2</t>
  </si>
  <si>
    <t>4,7964</t>
  </si>
  <si>
    <t>109.3</t>
  </si>
  <si>
    <t>ТЕР13-06-004-01</t>
  </si>
  <si>
    <t>Обеспыливание поверхности</t>
  </si>
  <si>
    <t>324,73</t>
  </si>
  <si>
    <t>109.4</t>
  </si>
  <si>
    <t>ТЕР13-03-001-05</t>
  </si>
  <si>
    <t>Огрунтовка бетонных и оштукатуренных поверхностей: лаком ХС-76, первый слой</t>
  </si>
  <si>
    <t>3,2473</t>
  </si>
  <si>
    <t>109.5</t>
  </si>
  <si>
    <t>ТССЦ-14.4.03.09-0001</t>
  </si>
  <si>
    <t>Лак ХС-76 химстойкий</t>
  </si>
  <si>
    <t>-0,074688</t>
  </si>
  <si>
    <t>109.6</t>
  </si>
  <si>
    <t>ТССЦ-14.4.01.09-0001</t>
  </si>
  <si>
    <t>Грунт-краска эпоксидная модифицированная двух- компонентная ЭП-111 (ТУ 2310-021-76044141-10)</t>
  </si>
  <si>
    <t>74,688</t>
  </si>
  <si>
    <t>109.7</t>
  </si>
  <si>
    <t>ТЕР13-03-003-09</t>
  </si>
  <si>
    <t>Окраска огрунтованных бетонных и оштукатуренных поверхностей: эмалью ЭП-1236</t>
  </si>
  <si>
    <t>109.8</t>
  </si>
  <si>
    <t>ТССЦ-14.4.04.12-0014</t>
  </si>
  <si>
    <t>Эмаль эпоксидная: ЭП-1236</t>
  </si>
  <si>
    <t>-0,129892</t>
  </si>
  <si>
    <t>109.9</t>
  </si>
  <si>
    <t>ТССЦ-14.5.09.04-0111</t>
  </si>
  <si>
    <t>Отвердитель: № 1</t>
  </si>
  <si>
    <t>-0,001948</t>
  </si>
  <si>
    <t>109.10</t>
  </si>
  <si>
    <t>ТССЦ-14.4.02.06-0004</t>
  </si>
  <si>
    <t>Краска эпоксидная двухкомпонентная, марка "HEMPADUR TL87/EG 87280"</t>
  </si>
  <si>
    <t>129,89</t>
  </si>
  <si>
    <t>Раздел 39. 02-08-02 Оборудование.gsfx</t>
  </si>
  <si>
    <t>ЛС 02-08-02 Поз.: 1, 2, 4-16</t>
  </si>
  <si>
    <t>Крытый иловый терминал для ила. Узел гигиенизации ила известью- технологическое оборудование</t>
  </si>
  <si>
    <t>110.1</t>
  </si>
  <si>
    <t>02-08-02</t>
  </si>
  <si>
    <t>110.2</t>
  </si>
  <si>
    <t>ТЦ_101_77_7722783628_01.11.2021_02 Прайс лист том 8 стр. 395, п.596</t>
  </si>
  <si>
    <t>Сепаратор ила типа Fontana SOTV-K 8 объемом V=8м3, с шнековым конвейером L=12м, Р=5,5кВт.</t>
  </si>
  <si>
    <t>110.3</t>
  </si>
  <si>
    <t>ТЦ_102_77_7722783628_01.11.2021_02 Прайс лист том 8 стр. 395, п.597</t>
  </si>
  <si>
    <t>Металлоконструкции для обслуживания, лестница, перила</t>
  </si>
  <si>
    <t>110.4</t>
  </si>
  <si>
    <t>110.5</t>
  </si>
  <si>
    <t>ТЦ_101_77_7722783628_01.11.2021_02 Прайс лист том 8, стр.395, п.598</t>
  </si>
  <si>
    <t>Локальный распределительный щит</t>
  </si>
  <si>
    <t>110.6</t>
  </si>
  <si>
    <t>110.7</t>
  </si>
  <si>
    <t>ТЦ_101_77_7722783628_01.11.2021_02 Прайс лист том 8, стр.395, п.599</t>
  </si>
  <si>
    <t>Силосный бункер (башня) для хранения извести V=12м3, P=0,5 кВт.</t>
  </si>
  <si>
    <t>110.8</t>
  </si>
  <si>
    <t>ТЕРм04-02-004-02</t>
  </si>
  <si>
    <t>Грохот-конвейер электровибрационный размерами: 720х3000 мм</t>
  </si>
  <si>
    <t>110.9</t>
  </si>
  <si>
    <t>ТЦ_101_77_7722783628_01.11.2021_02 Прайс лист том 8, стр.395, п.600</t>
  </si>
  <si>
    <t>Наклонный шнековый конвейер  L=7,0м, P=0,37 кВт. SDV 200×7000/10°</t>
  </si>
  <si>
    <t>110.10</t>
  </si>
  <si>
    <t>110.11</t>
  </si>
  <si>
    <t>ТЦ_101_77_7722783628_01.11.2021_02 Прайс лист том 8, стр.395, п.601</t>
  </si>
  <si>
    <t>Панель управления технологической линией</t>
  </si>
  <si>
    <t>110.12</t>
  </si>
  <si>
    <t>110.13</t>
  </si>
  <si>
    <t>ТЦ_102_77_7722783628_01.11.2021_02 Прайс лист том 8, стр.395, п.602</t>
  </si>
  <si>
    <t>Труба дренажная гофрированная
перфорированная Ду =110 мм.
Материал: полипропилен</t>
  </si>
  <si>
    <t>110.14</t>
  </si>
  <si>
    <t>110.15</t>
  </si>
  <si>
    <t>ТЦ_24.3.02.05_77_7722783628_01.11.2021_02 Прайс лист том 8, стр.395, п.603</t>
  </si>
  <si>
    <t>Труба Ду =110 мм Материал: полипропилен</t>
  </si>
  <si>
    <t>Раздел 40. 02-09-01 Резервуар запаса технической воды.gsfx</t>
  </si>
  <si>
    <t>ЛС 02-09-01 Поз.: 1-14</t>
  </si>
  <si>
    <t>Земляные работы  077/47-ИЛО 3.3 лист 19</t>
  </si>
  <si>
    <t>111.1</t>
  </si>
  <si>
    <t>02-09-01</t>
  </si>
  <si>
    <t>7,7034</t>
  </si>
  <si>
    <t>111.2</t>
  </si>
  <si>
    <t>9,766</t>
  </si>
  <si>
    <t>111.3</t>
  </si>
  <si>
    <t>16602,2</t>
  </si>
  <si>
    <t>111.4</t>
  </si>
  <si>
    <t>0,7696</t>
  </si>
  <si>
    <t>111.5</t>
  </si>
  <si>
    <t>0,46176</t>
  </si>
  <si>
    <t>111.6</t>
  </si>
  <si>
    <t>111.7</t>
  </si>
  <si>
    <t>0,9392</t>
  </si>
  <si>
    <t>111.8</t>
  </si>
  <si>
    <t>111.9</t>
  </si>
  <si>
    <t>111.10</t>
  </si>
  <si>
    <t>111.11</t>
  </si>
  <si>
    <t>577,32</t>
  </si>
  <si>
    <t>111.12</t>
  </si>
  <si>
    <t>6,8412</t>
  </si>
  <si>
    <t>111.13</t>
  </si>
  <si>
    <t>111.14</t>
  </si>
  <si>
    <t>ЛС 02-09-01 Поз.: 15-57</t>
  </si>
  <si>
    <t>Армирование фундаментной плиты  и стен 077/47-ИЛО 3.3  лист 29</t>
  </si>
  <si>
    <t>112.1</t>
  </si>
  <si>
    <t>1,245</t>
  </si>
  <si>
    <t>112.2</t>
  </si>
  <si>
    <t>ТССЦ-04.1.02.05-0004</t>
  </si>
  <si>
    <t>Бетон тяжелый, класс: В10 (М150)</t>
  </si>
  <si>
    <t>126,99</t>
  </si>
  <si>
    <t>112.3</t>
  </si>
  <si>
    <t>7,38</t>
  </si>
  <si>
    <t>112.4</t>
  </si>
  <si>
    <t>-749,07</t>
  </si>
  <si>
    <t>112.5</t>
  </si>
  <si>
    <t>749,07</t>
  </si>
  <si>
    <t>112.6</t>
  </si>
  <si>
    <t>112.7</t>
  </si>
  <si>
    <t>Горячекатаная арматурная сталь периодического профиля класса: А-III, диаметром 16-18 мм-18мм</t>
  </si>
  <si>
    <t>52,33712</t>
  </si>
  <si>
    <t>112.8</t>
  </si>
  <si>
    <t>3,54418</t>
  </si>
  <si>
    <t>Арматурные выпуски 077/47 - ИЛО 3.3 лист 34</t>
  </si>
  <si>
    <t>9,20149</t>
  </si>
  <si>
    <t>112.9</t>
  </si>
  <si>
    <t>Горячекатаная арматурная сталь периодического профиля класса: А-III, диаметром 16-18 мм-16мм</t>
  </si>
  <si>
    <t>Стены и перегородки  077/47-ИЛО 3.3 лист 42,47</t>
  </si>
  <si>
    <t>112.10</t>
  </si>
  <si>
    <t>Устройство стен и плоских днищ при толщине: более 150 мм прямоугольных сооружений с опалубкой внутренней стороны плитами "Эковелл"</t>
  </si>
  <si>
    <t>8,387</t>
  </si>
  <si>
    <t>112.11</t>
  </si>
  <si>
    <t>ТССЦ-11.1.03.06-0095</t>
  </si>
  <si>
    <t>Доски обрезные хвойных пород длиной: 4-6,5 м, шириной 75-150 мм, толщиной 44 мм и более, III сорта</t>
  </si>
  <si>
    <t>-3,85802</t>
  </si>
  <si>
    <t>112.12</t>
  </si>
  <si>
    <t>ТССЦ-11.2.13.04-0011</t>
  </si>
  <si>
    <t>Щиты: из досок толщиной 25 мм</t>
  </si>
  <si>
    <t>-131,6759</t>
  </si>
  <si>
    <t>112.13</t>
  </si>
  <si>
    <t>ТЦ_07.2.05.02_91_9102243383_11.11.2021_01 Прайс лист том 9  стр. 1077, п.1105</t>
  </si>
  <si>
    <t>Плита облицовочная стеновая «ЭКОВЭЛЛ» 1800х900</t>
  </si>
  <si>
    <t>845</t>
  </si>
  <si>
    <t>112.14</t>
  </si>
  <si>
    <t>-851,2805</t>
  </si>
  <si>
    <t>112.15</t>
  </si>
  <si>
    <t>851,2805</t>
  </si>
  <si>
    <t>112.16</t>
  </si>
  <si>
    <t>112.17</t>
  </si>
  <si>
    <t>24,25847</t>
  </si>
  <si>
    <t>112.18</t>
  </si>
  <si>
    <t>23,66349</t>
  </si>
  <si>
    <t>112.19</t>
  </si>
  <si>
    <t>3,97864</t>
  </si>
  <si>
    <t>112.20</t>
  </si>
  <si>
    <t>ТЕР07-01-044-04</t>
  </si>
  <si>
    <t>Установка монтажных изделий массой: более 20 кг-Гильзы</t>
  </si>
  <si>
    <t>0,18585</t>
  </si>
  <si>
    <t>112.21</t>
  </si>
  <si>
    <t>-0,18585</t>
  </si>
  <si>
    <t>112.22</t>
  </si>
  <si>
    <t>ТССЦ-23.5.01.08-0040</t>
  </si>
  <si>
    <t>Трубы стальные электросварные прямошовные и спирально-шовные группы А и Б с сопротивлением по разрыву 38 кгс/мм2, наружный диаметр: 720 мм, толщина стенки 7 мм</t>
  </si>
  <si>
    <t>Гидроизоляция резервуара ИЛО 3.3. лист47</t>
  </si>
  <si>
    <t>112.23</t>
  </si>
  <si>
    <t>ТЕР16-07-006-04</t>
  </si>
  <si>
    <t>Заделка сальников при проходе труб через фундаменты или стены подвала диаметром: до 400 мм</t>
  </si>
  <si>
    <t>112.24</t>
  </si>
  <si>
    <t>ТЕР26-01-036-02</t>
  </si>
  <si>
    <t>Изоляция изделиями из волокнистых и зернистых материалов с креплением на клее и дюбелями холодных поверхностей: внутренних стен и перегородок</t>
  </si>
  <si>
    <t>14,9</t>
  </si>
  <si>
    <t>112.25</t>
  </si>
  <si>
    <t>ТССЦ-14.1.06.04-0001</t>
  </si>
  <si>
    <t>Клей для приклеивания минеральной ваты типа "BOLIX ZW"</t>
  </si>
  <si>
    <t>-6094,1</t>
  </si>
  <si>
    <t>112.26</t>
  </si>
  <si>
    <t>ТЦ_07.2.05.02_91_9102243383_11.11.2021_01 Прайс лист том 9,  стр. 1077, п.1107</t>
  </si>
  <si>
    <t>Панель гидроизоляци-
онная «ЭКОВЭЛЛ»
1900х3000</t>
  </si>
  <si>
    <t>1490</t>
  </si>
  <si>
    <t>112.27</t>
  </si>
  <si>
    <t>ТЦ_07.2.05.02_91_9102243383_11.11.2021_01 Прайс лист том 9,  стр. 1077, п.1108</t>
  </si>
  <si>
    <t>Пруток сварочный</t>
  </si>
  <si>
    <t>3937</t>
  </si>
  <si>
    <t>112.28</t>
  </si>
  <si>
    <t>ТЦ_07.2.05.02_91_9102243383_11.11.2021_01 Прайс лист том 9,  стр. 1077, п.1109</t>
  </si>
  <si>
    <t>Анкера для крепления узлов</t>
  </si>
  <si>
    <t>3380</t>
  </si>
  <si>
    <t>Гидроизоляция  077/47 - ИЛО 3.3 лист 47</t>
  </si>
  <si>
    <t>112.29</t>
  </si>
  <si>
    <t>9,7686</t>
  </si>
  <si>
    <t>112.30</t>
  </si>
  <si>
    <t>ТССЦ-04.1.02.05-0023</t>
  </si>
  <si>
    <t>Бетон тяжелый, крупность заполнителя: 10 мм, класс В7,5 (М100)</t>
  </si>
  <si>
    <t>19,927944</t>
  </si>
  <si>
    <t>112.31</t>
  </si>
  <si>
    <t>Устройство стяжек: на каждые 5 мм изменения толщины стяжки добавлять или исключать к расценке 11-01-011-03- до 60мм</t>
  </si>
  <si>
    <t>112.32</t>
  </si>
  <si>
    <t>39,855888</t>
  </si>
  <si>
    <t>112.33</t>
  </si>
  <si>
    <t>ТЕР11-01-009-01</t>
  </si>
  <si>
    <t>Устройство тепло- и звукоизоляции сплошной из плит: или матов минераловатных или стекловолокнистых-Изоляция основания</t>
  </si>
  <si>
    <t>112.34</t>
  </si>
  <si>
    <t>ТЦ_07.2.05.02_91_9102243383_11.11.2021_01 Прайс лист том 9,  стр. 1077, п.1106</t>
  </si>
  <si>
    <t>Плита облицовочная лотковая «ЭКОВЭЛЛ» 1800х900</t>
  </si>
  <si>
    <t>603</t>
  </si>
  <si>
    <t>112.35</t>
  </si>
  <si>
    <t>ТЕР11-01-049-01прим.</t>
  </si>
  <si>
    <t>Укладка металлического накладного профиля (порога)-Крепление монтажной полосы "ЭКОВЕЛЛ" на стыках плит</t>
  </si>
  <si>
    <t>6,77</t>
  </si>
  <si>
    <t>112.36</t>
  </si>
  <si>
    <t>ТССЦ-01.7.15.04-0048</t>
  </si>
  <si>
    <t>Винты самонарезающие: остроконечные длиной 35 мм</t>
  </si>
  <si>
    <t>-45,359</t>
  </si>
  <si>
    <t>112.37</t>
  </si>
  <si>
    <t>ТЦ_07.2.05.02_91_9102243383_11.11.2021_01 Прайс лист том 9,  стр. 1077, п.1110</t>
  </si>
  <si>
    <t>Полоса  «ЭКОВЭЛЛ» размером 
3000х100мм</t>
  </si>
  <si>
    <t>677</t>
  </si>
  <si>
    <t>112.38</t>
  </si>
  <si>
    <t>13,396</t>
  </si>
  <si>
    <t>112.39</t>
  </si>
  <si>
    <t>-3,21504</t>
  </si>
  <si>
    <t>112.40</t>
  </si>
  <si>
    <t>-0,321504</t>
  </si>
  <si>
    <t>112.41</t>
  </si>
  <si>
    <t>5173</t>
  </si>
  <si>
    <t>112.42</t>
  </si>
  <si>
    <t>ТЕР08-01-003-03</t>
  </si>
  <si>
    <t>Гидроизоляция стен, фундаментов: горизонтальная оклеечная в 2 слоя</t>
  </si>
  <si>
    <t>10,935</t>
  </si>
  <si>
    <t>112.43</t>
  </si>
  <si>
    <t>ТССЦ-12.1.02.06-0021</t>
  </si>
  <si>
    <t>Рубероид кровельный с мелкой посыпкой РМ-350</t>
  </si>
  <si>
    <t>2405,7</t>
  </si>
  <si>
    <t>Раздел 41. 02-09-02 Оборудование .gsfx</t>
  </si>
  <si>
    <t>ЛС 02-09-02 Поз.: 1-6</t>
  </si>
  <si>
    <t>РЗТВ</t>
  </si>
  <si>
    <t>113.1</t>
  </si>
  <si>
    <t>02-09-02</t>
  </si>
  <si>
    <t>113.2</t>
  </si>
  <si>
    <t>ТЦ_68.1.01.08_77_7722783628_01.11.2021_02 Прайс лист том 8,  стр.395, п.604</t>
  </si>
  <si>
    <t>Погружной канализационный насос 
Q нас=50 л/с.,  Hоб=10 м;  P1/P2=8,4/7,5 кВт 
  вес-195 кг(2+1 резерв)</t>
  </si>
  <si>
    <t>113.3</t>
  </si>
  <si>
    <t>113.4</t>
  </si>
  <si>
    <t>ТЦ_101_77_7722783628_01.11.2021_02 Прайс лист том 8,  стр.395, п.605</t>
  </si>
  <si>
    <t>Подъёмный и направляющий механизм насоса SL1.100.100.75.4.51D, L =7,5м, с монтажными элементами  вес 150 кг</t>
  </si>
  <si>
    <t>113.5</t>
  </si>
  <si>
    <t>113.6</t>
  </si>
  <si>
    <t>ТЦ_102_77_7722783628_01.11.2021_02 Прайс лист том 8 стр.395 п.605.1</t>
  </si>
  <si>
    <t>Дополнительная консоль для крепления труб Д=324 мм. Материал: нерж.сталь марки AISI 304(1.4301 DIN)</t>
  </si>
  <si>
    <t>Раздел 42. 02-10-01 Насосная станция технич воды- НСТВ.gsfx</t>
  </si>
  <si>
    <t>ЛС 02-10-01 Поз.: 1-38</t>
  </si>
  <si>
    <t>Насосная станция технич воды- НСТВ</t>
  </si>
  <si>
    <t>114.1</t>
  </si>
  <si>
    <t>02-10-01</t>
  </si>
  <si>
    <t>0,022</t>
  </si>
  <si>
    <t>114.2</t>
  </si>
  <si>
    <t>0,2986</t>
  </si>
  <si>
    <t>114.3</t>
  </si>
  <si>
    <t>507,62</t>
  </si>
  <si>
    <t>114.4</t>
  </si>
  <si>
    <t>ТЕР01-02-057-03</t>
  </si>
  <si>
    <t>Разработка грунта вручную в траншеях глубиной до 2 м без креплений с откосами, группа грунтов: 3 Доработка</t>
  </si>
  <si>
    <t>0,049</t>
  </si>
  <si>
    <t>114.5</t>
  </si>
  <si>
    <t>ТЕР01-01-035-01</t>
  </si>
  <si>
    <t>Засыпка траншей и котлованов с перемещением грунта до 5 м бульдозерами мощностью: 132 кВт (180 л.с.), группа грунтов 1</t>
  </si>
  <si>
    <t>0,0269</t>
  </si>
  <si>
    <t>114.6</t>
  </si>
  <si>
    <t>4,1</t>
  </si>
  <si>
    <t>114.7</t>
  </si>
  <si>
    <t>4,92</t>
  </si>
  <si>
    <t>114.8</t>
  </si>
  <si>
    <t>Засыпка пазух с перемещением грунта до 5 м бульдозерами мощностью: 132 кВт (180 л.с.), группа грунтов 1 - песок</t>
  </si>
  <si>
    <t>0,2702</t>
  </si>
  <si>
    <t>114.9</t>
  </si>
  <si>
    <t>324,24</t>
  </si>
  <si>
    <t>114.10</t>
  </si>
  <si>
    <t>2,702</t>
  </si>
  <si>
    <t>Армирование фундамента БЛОК-БОКСА  077/47-ИЛО 3.3 лист 64</t>
  </si>
  <si>
    <t>114.11</t>
  </si>
  <si>
    <t>Разработка грунта вручную в траншеях глубиной до 2 м без креплений с откосами, группа грунтов:3гр</t>
  </si>
  <si>
    <t>0,072</t>
  </si>
  <si>
    <t>114.12</t>
  </si>
  <si>
    <t>ТЕР01-01-111-01</t>
  </si>
  <si>
    <t>Планировка вручную: дна и откосов выемок каналов, группа грунтов 1 распланировка</t>
  </si>
  <si>
    <t>0,04804</t>
  </si>
  <si>
    <t>114.13</t>
  </si>
  <si>
    <t>ТЕР08-01-002-03</t>
  </si>
  <si>
    <t>Устройство основания под фундаменты: гравийного</t>
  </si>
  <si>
    <t>7,206</t>
  </si>
  <si>
    <t>114.14</t>
  </si>
  <si>
    <t>11,6352</t>
  </si>
  <si>
    <t>114.15</t>
  </si>
  <si>
    <t>0,0303</t>
  </si>
  <si>
    <t>114.16</t>
  </si>
  <si>
    <t>3,091</t>
  </si>
  <si>
    <t>114.17</t>
  </si>
  <si>
    <t>0,096</t>
  </si>
  <si>
    <t>114.18</t>
  </si>
  <si>
    <t>9,744</t>
  </si>
  <si>
    <t>114.19</t>
  </si>
  <si>
    <t>114.20</t>
  </si>
  <si>
    <t>0,93772</t>
  </si>
  <si>
    <t>114.21</t>
  </si>
  <si>
    <t>ТССЦ-08.4.03.02-0004</t>
  </si>
  <si>
    <t>Горячекатаная арматурная сталь гладкая класса А-I, диаметром: 12 мм (ФИКСАТОР Ф1,сКОБА с1)</t>
  </si>
  <si>
    <t>0,06015</t>
  </si>
  <si>
    <t>Армирование фундамента   077/47-ИЛО 3.3 лист 65</t>
  </si>
  <si>
    <t>114.22</t>
  </si>
  <si>
    <t>0,018</t>
  </si>
  <si>
    <t>114.23</t>
  </si>
  <si>
    <t>1,836</t>
  </si>
  <si>
    <t>114.24</t>
  </si>
  <si>
    <t>0,396</t>
  </si>
  <si>
    <t>114.25</t>
  </si>
  <si>
    <t>40,194</t>
  </si>
  <si>
    <t>114.26</t>
  </si>
  <si>
    <t>114.27</t>
  </si>
  <si>
    <t>1,5821</t>
  </si>
  <si>
    <t>114.28</t>
  </si>
  <si>
    <t>0,19181</t>
  </si>
  <si>
    <t>114.29</t>
  </si>
  <si>
    <t>0,05414</t>
  </si>
  <si>
    <t>114.30</t>
  </si>
  <si>
    <t>Горячекатаная арматурная сталь гладкая класса А-I, диаметром: 12 мм (СКОБА С1)</t>
  </si>
  <si>
    <t>0,0767</t>
  </si>
  <si>
    <t>114.31</t>
  </si>
  <si>
    <t>0,00473</t>
  </si>
  <si>
    <t>Гидроизоляция фундамента (077/47-ИЛО 3.3 лист 77)</t>
  </si>
  <si>
    <t>114.32</t>
  </si>
  <si>
    <t>0,156</t>
  </si>
  <si>
    <t>114.33</t>
  </si>
  <si>
    <t>-0,03744</t>
  </si>
  <si>
    <t>114.34</t>
  </si>
  <si>
    <t>-0,003744</t>
  </si>
  <si>
    <t>114.35</t>
  </si>
  <si>
    <t>26,28</t>
  </si>
  <si>
    <t>КНС для технической воды 077/47-ИЛО 4.6.1.лист1</t>
  </si>
  <si>
    <t>114.36</t>
  </si>
  <si>
    <t>ТЕРм37-01-013-10</t>
  </si>
  <si>
    <t>Монтаж машин и механизмов на открытой площадке, масса машин и механизмов 8 т</t>
  </si>
  <si>
    <t>114.37</t>
  </si>
  <si>
    <t>114.38</t>
  </si>
  <si>
    <t>Прайс лист том 7, стр. 164, п. 107</t>
  </si>
  <si>
    <t>КНС 4000х11400 для технической воды  988,7м3/ч в комплекте (КП №35718 от 02.09.2021)</t>
  </si>
  <si>
    <t>Раздел 43. 02-10-02 Оборудование .gsfx</t>
  </si>
  <si>
    <t>ЛС 02-10-02 Поз.: 1-9</t>
  </si>
  <si>
    <t>НСХТ</t>
  </si>
  <si>
    <t>115.1</t>
  </si>
  <si>
    <t>02-10-02</t>
  </si>
  <si>
    <t>115.2</t>
  </si>
  <si>
    <t>ТЦ_68.1.02.02_77_7722783628_01.11.2021_02 Прайс лист  том 8, стр.393, п.553</t>
  </si>
  <si>
    <t>Насос центробежный технической воды, Q=45 м3/ч, H=60m, P= 11,0 кВт, с фильтром из нержавеющей стали. 
CR 45-3  вес-144 кг</t>
  </si>
  <si>
    <t>115.3</t>
  </si>
  <si>
    <t>ТЕРм37-01-002-04</t>
  </si>
  <si>
    <t>Монтаж сосудов и аппаратов без механизмов в помещении, масса сосудов и аппаратов 0,5 т</t>
  </si>
  <si>
    <t>115.4</t>
  </si>
  <si>
    <t>ТЦ_101_77_7722783628_01.11.2021_02Прайс лист  том 8, стр.393, п.554</t>
  </si>
  <si>
    <t>Напорный гидропневмо резервуар V=750 л ULTRA-PRO 750 V</t>
  </si>
  <si>
    <t>115.5</t>
  </si>
  <si>
    <t>ТЦ_102_77_7722783628_01.11.2021_02Прайс лист  том 8, стр.393, п.555</t>
  </si>
  <si>
    <t>Металлоконструкции перелива из резервуара тех. воды навыпуск ДУ=300 мм. Материал: нерж.сталь.</t>
  </si>
  <si>
    <t>115.6</t>
  </si>
  <si>
    <t>115.7</t>
  </si>
  <si>
    <t>ТЦ_102_77_7722783628_01.11.2021_02 Прайс лист  том 8, стр.393, п.556</t>
  </si>
  <si>
    <t>Трубопровод и фасонные части обвязки насосов из полипропилена Д=90 мм.. 
   L=20m</t>
  </si>
  <si>
    <t>115.8</t>
  </si>
  <si>
    <t>ТЦ_102_77_7722783628_01.11.2021_02Прайс лист  том 8, стр.393, п.557</t>
  </si>
  <si>
    <t>115.9</t>
  </si>
  <si>
    <t>ТЦ_102_77_7722783628_01.11.2021_02 Прайс лист  том 8, стр.393, п.558</t>
  </si>
  <si>
    <t>ЛС 02-10-02 Поз.: 10-16</t>
  </si>
  <si>
    <t>Блок измерения расхода</t>
  </si>
  <si>
    <t>116.1</t>
  </si>
  <si>
    <t>ТЕРм11-02-012-04</t>
  </si>
  <si>
    <t>Сужающие устройства расходомеров, диафрагма: бескамерная, диаметр условного прохода до 1000 мм</t>
  </si>
  <si>
    <t>116.2</t>
  </si>
  <si>
    <t>ТЦ_101_77_7722783628_01.11.2021_02 Прайс лист  том 8, стр.394, п.561</t>
  </si>
  <si>
    <t>Измерительный лоток Паршаля, Q=2,91-570 л/сек, АхВхН= 2,867х1,0х0,925м</t>
  </si>
  <si>
    <t>116.3</t>
  </si>
  <si>
    <t>116.4</t>
  </si>
  <si>
    <t>ТЦ_101_77_7722783628_01.11.2021_02 Прайс лист  том 8, стр.394, п.562</t>
  </si>
  <si>
    <t>Расходомер акустический с электронным интегрирующим устройством типа ЭХО-Р-02 , P=0,02 кВт</t>
  </si>
  <si>
    <t>116.5</t>
  </si>
  <si>
    <t>116.6</t>
  </si>
  <si>
    <t>ТЦ_102_77_7722783628_01.11.2021_02 Прайс лист  том 8, стр.394, п.563</t>
  </si>
  <si>
    <t>Металлоконструкции ступенек, решёток, перил.
Материал: сталь термически оцинкованная- 100 кг</t>
  </si>
  <si>
    <t>116.7</t>
  </si>
  <si>
    <t>ТЦ_102_77_7722783628_01.11.2021_02 Прайс лист  том 8, стр.394, п.564</t>
  </si>
  <si>
    <t>Раздел 44. 02-11-01 Ёмкость для ливневых стоков 90м3.gsfx</t>
  </si>
  <si>
    <t>ЛС 02-11-01 Поз.: 1-31</t>
  </si>
  <si>
    <t>Ёмкость для ливневых стоков -1шт (Емкость накопительная горизонтальная 90м3)</t>
  </si>
  <si>
    <t>Земляные работы  077/47-ИЛО 3.3.лист 48</t>
  </si>
  <si>
    <t>117.1</t>
  </si>
  <si>
    <t>02-11-01</t>
  </si>
  <si>
    <t>0,0323</t>
  </si>
  <si>
    <t>117.2</t>
  </si>
  <si>
    <t>0,5542</t>
  </si>
  <si>
    <t>117.3</t>
  </si>
  <si>
    <t>942,14</t>
  </si>
  <si>
    <t>117.4</t>
  </si>
  <si>
    <t>0,0755</t>
  </si>
  <si>
    <t>117.5</t>
  </si>
  <si>
    <t>Уплотнение грунта пневматическими трамбовками, группа грунтов: 1-2- основание котлована</t>
  </si>
  <si>
    <t>0,2265</t>
  </si>
  <si>
    <t>117.6</t>
  </si>
  <si>
    <t>0,0398</t>
  </si>
  <si>
    <t>117.7</t>
  </si>
  <si>
    <t>0,398</t>
  </si>
  <si>
    <t>117.8</t>
  </si>
  <si>
    <t>9,6</t>
  </si>
  <si>
    <t>117.9</t>
  </si>
  <si>
    <t>11,52</t>
  </si>
  <si>
    <t>117.10</t>
  </si>
  <si>
    <t>Засыпка пазуз с перемещением грунта до 5 м бульдозерами мощностью: 59 кВт (80 л.с.), группа грунтов 1 песком</t>
  </si>
  <si>
    <t>0,4485</t>
  </si>
  <si>
    <t>117.11</t>
  </si>
  <si>
    <t>538,2</t>
  </si>
  <si>
    <t>117.12</t>
  </si>
  <si>
    <t>4,485</t>
  </si>
  <si>
    <t>Фундаментная плита  077/47-ИЛО 3.3 лист 58</t>
  </si>
  <si>
    <t>117.13</t>
  </si>
  <si>
    <t>0,027</t>
  </si>
  <si>
    <t>117.14</t>
  </si>
  <si>
    <t>2,75</t>
  </si>
  <si>
    <t>117.15</t>
  </si>
  <si>
    <t>0,294</t>
  </si>
  <si>
    <t>117.16</t>
  </si>
  <si>
    <t>29,84</t>
  </si>
  <si>
    <t>117.17</t>
  </si>
  <si>
    <t>117.18</t>
  </si>
  <si>
    <t>0,8497</t>
  </si>
  <si>
    <t>117.19</t>
  </si>
  <si>
    <t>Горячекатаная арматурная сталь гладкая класса А-I, диаметром: 12 мм</t>
  </si>
  <si>
    <t>0,07213</t>
  </si>
  <si>
    <t>117.20</t>
  </si>
  <si>
    <t>ТЕР06-01-015-07</t>
  </si>
  <si>
    <t>Установка закладных деталей весом: до 4 кг</t>
  </si>
  <si>
    <t>0,0208</t>
  </si>
  <si>
    <t>117.21</t>
  </si>
  <si>
    <t>Гидроизоляция  077/47 - ИЛО 3.3 лист 73</t>
  </si>
  <si>
    <t>117.22</t>
  </si>
  <si>
    <t>0,619</t>
  </si>
  <si>
    <t>117.23</t>
  </si>
  <si>
    <t>-0,14856</t>
  </si>
  <si>
    <t>117.24</t>
  </si>
  <si>
    <t>-0,014856</t>
  </si>
  <si>
    <t>117.25</t>
  </si>
  <si>
    <t>73,32</t>
  </si>
  <si>
    <t>Монтажные работы 077/47 ИЛО 4.2.2-ГЧ лист 11</t>
  </si>
  <si>
    <t>117.26</t>
  </si>
  <si>
    <t>ТЕРм37-01-013-09</t>
  </si>
  <si>
    <t>Монтаж машин и механизмов на открытой площадке, масса машин и механизмов 5 т</t>
  </si>
  <si>
    <t>117.27</t>
  </si>
  <si>
    <t>ТЦ_103_47_5321172699_04.03.2021_02 Прайс лист том 8, стр. 163, п. 105</t>
  </si>
  <si>
    <t>Емкость  накопительная  горизонтальная  90м3 - БИОГАРД</t>
  </si>
  <si>
    <t>117.28</t>
  </si>
  <si>
    <t>ТЕР18-05-001-01</t>
  </si>
  <si>
    <t>Установка насосов центробежных с электродвигателем, масса агрегата: до 0,1 т</t>
  </si>
  <si>
    <t>117.29</t>
  </si>
  <si>
    <t>ТЦ_ 68.1.01.07_77_7743250099_01.09.2021_02 Прайс лист том 9, стр.1115 п.1123</t>
  </si>
  <si>
    <t>Grundfos UNILIFT AP35B.50.08.3V 3x400V 10m (1 резерв)</t>
  </si>
  <si>
    <t>117.30</t>
  </si>
  <si>
    <t>117.31</t>
  </si>
  <si>
    <t>ТССЦ-18.1.02.02-0091</t>
  </si>
  <si>
    <t>Задвижки чугунные фланцевые упруго-запирающаяся с гладким проходным каналом для воды и неагрессивных стоков давлением 1,6 МПа (16 кгс/см2), диаметром: 100 мм</t>
  </si>
  <si>
    <t>Раздел 45. 02-11-02 Корпус Ливневой очистной станции.gsfx</t>
  </si>
  <si>
    <t>ЛС 02-11-02 Поз.: 1-26</t>
  </si>
  <si>
    <t>Земляные работы  - Корпус ливневой очистной станции</t>
  </si>
  <si>
    <t>Земляные работы  077/47 - ИЛО 3.3 лист 51</t>
  </si>
  <si>
    <t>118.1</t>
  </si>
  <si>
    <t>02-11-02</t>
  </si>
  <si>
    <t>0,0104</t>
  </si>
  <si>
    <t>118.2</t>
  </si>
  <si>
    <t>0,3592</t>
  </si>
  <si>
    <t>118.3</t>
  </si>
  <si>
    <t>610,64</t>
  </si>
  <si>
    <t>118.4</t>
  </si>
  <si>
    <t>Разработка грунта вручную в траншеях глубиной до 2 м без креплений с откосами, группа грунтов: 3 ДОРАБОТКА</t>
  </si>
  <si>
    <t>0,024256</t>
  </si>
  <si>
    <t>118.5</t>
  </si>
  <si>
    <t>0,0128</t>
  </si>
  <si>
    <t>118.6</t>
  </si>
  <si>
    <t>118.7</t>
  </si>
  <si>
    <t>118.8</t>
  </si>
  <si>
    <t>3,72</t>
  </si>
  <si>
    <t>118.9</t>
  </si>
  <si>
    <t>0,339</t>
  </si>
  <si>
    <t>118.10</t>
  </si>
  <si>
    <t>406,8</t>
  </si>
  <si>
    <t>118.11</t>
  </si>
  <si>
    <t>3,39</t>
  </si>
  <si>
    <t>Армирование фундамента   077/47-ИЛО 3.3 лист 63</t>
  </si>
  <si>
    <t>118.12</t>
  </si>
  <si>
    <t>118.13</t>
  </si>
  <si>
    <t>0,765</t>
  </si>
  <si>
    <t>118.14</t>
  </si>
  <si>
    <t>0,079</t>
  </si>
  <si>
    <t>118.15</t>
  </si>
  <si>
    <t>8,0185</t>
  </si>
  <si>
    <t>118.16</t>
  </si>
  <si>
    <t>118.17</t>
  </si>
  <si>
    <t>0,25776</t>
  </si>
  <si>
    <t>118.18</t>
  </si>
  <si>
    <t>0,09319</t>
  </si>
  <si>
    <t>118.19</t>
  </si>
  <si>
    <t>0,01227</t>
  </si>
  <si>
    <t>118.20</t>
  </si>
  <si>
    <t>Гидроизоляция 077/47-ИЛО 3.3 лист 76</t>
  </si>
  <si>
    <t>118.21</t>
  </si>
  <si>
    <t>0,251</t>
  </si>
  <si>
    <t>118.22</t>
  </si>
  <si>
    <t>-0,06024</t>
  </si>
  <si>
    <t>118.23</t>
  </si>
  <si>
    <t>-0,006024</t>
  </si>
  <si>
    <t>118.24</t>
  </si>
  <si>
    <t>41,44</t>
  </si>
  <si>
    <t>КНС для ливневых стоков  077/47 ИЛО 4.2.2-ТЧ лист 19</t>
  </si>
  <si>
    <t>118.25</t>
  </si>
  <si>
    <t>ТЕРм37-01-001-06</t>
  </si>
  <si>
    <t>Монтаж сосудов и аппаратов без механизмов на открытой площадке, масса сосудов и аппаратов 1,5 т</t>
  </si>
  <si>
    <t>118.26</t>
  </si>
  <si>
    <t>Прайс лист том 8, стр. 162, п. 104</t>
  </si>
  <si>
    <t>ЛОС  с УФ установкой в комплекте (КП№35733 от 02.09.2021)(ЛОС 2л/с)</t>
  </si>
  <si>
    <t>к-т</t>
  </si>
  <si>
    <t>Раздел 46. 02-11-03 КНС  ливневых стоков.gsfx</t>
  </si>
  <si>
    <t>ЛС 02-11-03 Поз.: 1-37</t>
  </si>
  <si>
    <t>КНС Ливневых стоков</t>
  </si>
  <si>
    <t>Земляные работы  077/47 - ИЛО 3.3 лист 56</t>
  </si>
  <si>
    <t>119.1</t>
  </si>
  <si>
    <t>02-11-03</t>
  </si>
  <si>
    <t>0,0361</t>
  </si>
  <si>
    <t>119.2</t>
  </si>
  <si>
    <t>0,5461</t>
  </si>
  <si>
    <t>119.3</t>
  </si>
  <si>
    <t>928,37</t>
  </si>
  <si>
    <t>119.4</t>
  </si>
  <si>
    <t>0,01764</t>
  </si>
  <si>
    <t>119.5</t>
  </si>
  <si>
    <t>0,0221</t>
  </si>
  <si>
    <t>119.6</t>
  </si>
  <si>
    <t>0,221</t>
  </si>
  <si>
    <t>119.7</t>
  </si>
  <si>
    <t>2,6</t>
  </si>
  <si>
    <t>119.8</t>
  </si>
  <si>
    <t>3,12</t>
  </si>
  <si>
    <t>119.9</t>
  </si>
  <si>
    <t>0,5435</t>
  </si>
  <si>
    <t>119.10</t>
  </si>
  <si>
    <t>652,2</t>
  </si>
  <si>
    <t>119.11</t>
  </si>
  <si>
    <t>5,435</t>
  </si>
  <si>
    <t>Армирование фундамента   077/47-ИЛО 3.3 лист 71</t>
  </si>
  <si>
    <t>119.12</t>
  </si>
  <si>
    <t>119.13</t>
  </si>
  <si>
    <t>0,51</t>
  </si>
  <si>
    <t>119.14</t>
  </si>
  <si>
    <t>119.15</t>
  </si>
  <si>
    <t>5,481</t>
  </si>
  <si>
    <t>119.16</t>
  </si>
  <si>
    <t>119.17</t>
  </si>
  <si>
    <t>0,15984</t>
  </si>
  <si>
    <t>119.18</t>
  </si>
  <si>
    <t>Горячекатаная арматурная сталь периодического профиля класса: А-III, диаметром 14 мм ( ФИКСАТОР )</t>
  </si>
  <si>
    <t>0,01784</t>
  </si>
  <si>
    <t>119.19</t>
  </si>
  <si>
    <t>0,02504</t>
  </si>
  <si>
    <t>119.20</t>
  </si>
  <si>
    <t>0,00702</t>
  </si>
  <si>
    <t>Армирование фундамента блок бокса  077/47-ИЛО 3.3 лист 72</t>
  </si>
  <si>
    <t>119.21</t>
  </si>
  <si>
    <t>Разработка грунта вручную в траншеях глубиной до 2 м без креплений с откосами, группа грунтов:</t>
  </si>
  <si>
    <t>119.22</t>
  </si>
  <si>
    <t>0,02606</t>
  </si>
  <si>
    <t>119.23</t>
  </si>
  <si>
    <t>3,909</t>
  </si>
  <si>
    <t>119.24</t>
  </si>
  <si>
    <t>4,992</t>
  </si>
  <si>
    <t>119.25</t>
  </si>
  <si>
    <t>0,011</t>
  </si>
  <si>
    <t>119.26</t>
  </si>
  <si>
    <t>1,12</t>
  </si>
  <si>
    <t>119.27</t>
  </si>
  <si>
    <t>119.28</t>
  </si>
  <si>
    <t>3,9585</t>
  </si>
  <si>
    <t>119.29</t>
  </si>
  <si>
    <t>3,96</t>
  </si>
  <si>
    <t>119.30</t>
  </si>
  <si>
    <t>0,34632</t>
  </si>
  <si>
    <t>119.31</t>
  </si>
  <si>
    <t>Горячекатаная арматурная сталь гладкая класса А-I, диаметром: 12 мм (Фиксатор Ф1,СКОБА С1)</t>
  </si>
  <si>
    <t>0,04094</t>
  </si>
  <si>
    <t>Гидроизоляция 077/47-ИЛО 3.3 лист 81</t>
  </si>
  <si>
    <t>119.32</t>
  </si>
  <si>
    <t>119.33</t>
  </si>
  <si>
    <t>119.34</t>
  </si>
  <si>
    <t>119.35</t>
  </si>
  <si>
    <t>КНС для ливневых стоков 077/47 ИЛО 4.2.2-ТЧ лист 17</t>
  </si>
  <si>
    <t>119.36</t>
  </si>
  <si>
    <t>119.37</t>
  </si>
  <si>
    <t>ТЦ_103_47_5321172699_04.03.2021_02 Прайс лист том 8, стр. 165, п. 108</t>
  </si>
  <si>
    <t>КНС Ливневых стоков 7,2 м3/час (КП №35723 от 02.09.2021г)</t>
  </si>
  <si>
    <t>Раздел 47. 02-12-01 Корпус доочистки ультрафиолетовое облучения.gsfx</t>
  </si>
  <si>
    <t>ЛС 02-12-01 Поз.: 1-27</t>
  </si>
  <si>
    <t>Корпус доочистки</t>
  </si>
  <si>
    <t>Земляные работы  077/47 - ИЛО 3.3 лист 55</t>
  </si>
  <si>
    <t>120.1</t>
  </si>
  <si>
    <t>02-12-01</t>
  </si>
  <si>
    <t>0,0134</t>
  </si>
  <si>
    <t>120.2</t>
  </si>
  <si>
    <t>0,3803</t>
  </si>
  <si>
    <t>120.3</t>
  </si>
  <si>
    <t>646,51</t>
  </si>
  <si>
    <t>120.4</t>
  </si>
  <si>
    <t>Разработка грунта вручную в траншеях глубиной до 2 м без креплений с откосами, группа грунтов: 2- ДОРАБОТКА</t>
  </si>
  <si>
    <t>0,01296</t>
  </si>
  <si>
    <t>120.5</t>
  </si>
  <si>
    <t>Уплотнение грунта пневматическими трамбовками, группа грунтов: 1-2 основание котлована</t>
  </si>
  <si>
    <t>0,03888</t>
  </si>
  <si>
    <t>120.6</t>
  </si>
  <si>
    <t>0,0147</t>
  </si>
  <si>
    <t>120.7</t>
  </si>
  <si>
    <t>0,147</t>
  </si>
  <si>
    <t>120.8</t>
  </si>
  <si>
    <t>120.9</t>
  </si>
  <si>
    <t>2,4</t>
  </si>
  <si>
    <t>120.10</t>
  </si>
  <si>
    <t>0,3593</t>
  </si>
  <si>
    <t>120.11</t>
  </si>
  <si>
    <t>431,16</t>
  </si>
  <si>
    <t>120.12</t>
  </si>
  <si>
    <t>3,593</t>
  </si>
  <si>
    <t>Армирование фундамента   077/47-ИЛО 3.3 лист 70</t>
  </si>
  <si>
    <t>120.13</t>
  </si>
  <si>
    <t>0,007</t>
  </si>
  <si>
    <t>120.14</t>
  </si>
  <si>
    <t>0,714</t>
  </si>
  <si>
    <t>120.15</t>
  </si>
  <si>
    <t>0,07</t>
  </si>
  <si>
    <t>120.16</t>
  </si>
  <si>
    <t>7,105</t>
  </si>
  <si>
    <t>120.17</t>
  </si>
  <si>
    <t>120.18</t>
  </si>
  <si>
    <t>0,21844</t>
  </si>
  <si>
    <t>120.19</t>
  </si>
  <si>
    <t>0,04558</t>
  </si>
  <si>
    <t>120.20</t>
  </si>
  <si>
    <t>Горячекатаная арматурная сталь гладкая класса А-I, диаметром: 12 мм ( Скоба )</t>
  </si>
  <si>
    <t>0,02922</t>
  </si>
  <si>
    <t>120.21</t>
  </si>
  <si>
    <t>0,00878</t>
  </si>
  <si>
    <t>Гидроизоляция  077/47 - ИЛО 3.3 лист 80</t>
  </si>
  <si>
    <t>120.22</t>
  </si>
  <si>
    <t>120.23</t>
  </si>
  <si>
    <t>-0,036</t>
  </si>
  <si>
    <t>120.24</t>
  </si>
  <si>
    <t>-0,0036</t>
  </si>
  <si>
    <t>120.25</t>
  </si>
  <si>
    <t>25,32</t>
  </si>
  <si>
    <t>Заголовок 077/47 ИЛО 4.2.2-ТЧ лист 20</t>
  </si>
  <si>
    <t>120.26</t>
  </si>
  <si>
    <t>ТЕРм37-01-013-06</t>
  </si>
  <si>
    <t>Монтаж машин и механизмов на открытой площадке, масса машин и механизмов 1,5 т</t>
  </si>
  <si>
    <t>120.27</t>
  </si>
  <si>
    <t>ТЦ_103_47_5321172699_04.03.2021_02 Прайс лист том 9.5, стр. 169 п. 110</t>
  </si>
  <si>
    <t>Корпус доочистки с УФ установкой в комплекте (КП№9171 (стоимость входит в локальную КНС)</t>
  </si>
  <si>
    <t>Раздел 48. 02-12-02  Оборудование.gsfx</t>
  </si>
  <si>
    <t>ЛС 02-12-02 Поз.: 1-14</t>
  </si>
  <si>
    <t>Оборудование. Ультрофиолетовое обеззараживание воды  Корпус  доочистки</t>
  </si>
  <si>
    <t>121.1</t>
  </si>
  <si>
    <t>02-12-02</t>
  </si>
  <si>
    <t>121.2</t>
  </si>
  <si>
    <t>ТЦ_101_77_7722783628_01.11.2021_02 Прайс лист том 8, стр.393, п.541</t>
  </si>
  <si>
    <t>Бактерицидная установка ультрафиолетового облучения воды. Модуль лотковый горизонтальный  АхВхН= 2,045х0,226х0,894м, P=17,2кВт4  (3+1) 11МЛП-10А700HO-М-F</t>
  </si>
  <si>
    <t>121.3</t>
  </si>
  <si>
    <t>ТЕРм12-12-005-21</t>
  </si>
  <si>
    <t>Арматура приварная с ручным приводом или без привода водопроводная на номинальное давление до 4 МПа, номинальный диаметр 1000 мм</t>
  </si>
  <si>
    <t>121.4</t>
  </si>
  <si>
    <t>ТЦ_101_77_7722783628_01.11.2021_02 Прайс лист том 8, стр.393, п.542</t>
  </si>
  <si>
    <t>Шибер ручного привода, Материал: нерж.сталь марки 1.4301 
SR-RP 960×1300/1200×1200</t>
  </si>
  <si>
    <t>121.5</t>
  </si>
  <si>
    <t>ТЕРм12-12-007-18</t>
  </si>
  <si>
    <t>Арматура приварная с электрическим приводом на номинальное давление до 4 МПа, номинальный диаметр 1200 мм</t>
  </si>
  <si>
    <t>121.6</t>
  </si>
  <si>
    <t>ТЦ_101_77_7722783628_01.11.2021_02 Прайс лист том 8, стр.393, п.543</t>
  </si>
  <si>
    <t>Затвор щитовой системы регулирования уровня с электроприводом, SAR07.2 - AM 01.1 (n=45об/мин, N=0,1кВт) 
SR (960х1200) (1600)</t>
  </si>
  <si>
    <t>121.7</t>
  </si>
  <si>
    <t>121.8</t>
  </si>
  <si>
    <t>ТЦ_101_77_7722783628_01.11.2021_02 Прайс лист том 8, стр.393, п.547</t>
  </si>
  <si>
    <t>Воздушный компрессор 960х364х973, 0,55 кВт ATLAS COPCO LFх0,7</t>
  </si>
  <si>
    <t>121.9</t>
  </si>
  <si>
    <t>ТЕРм03-01-127-01</t>
  </si>
  <si>
    <t>Таль ручная стационарная, грузоподъемность: 3,2 т, высота подъема 3 м</t>
  </si>
  <si>
    <t>121.10</t>
  </si>
  <si>
    <t>ТЦ_101_77_7722783628_01.11.2021_02 Прайс лист том 8, стр.393, п.549</t>
  </si>
  <si>
    <t>Таль ручная передвижная г/п 0,5 тн.</t>
  </si>
  <si>
    <t>121.11</t>
  </si>
  <si>
    <t>121.12</t>
  </si>
  <si>
    <t>ТЦ_68.1.01.07_77_7722783628_01.11.2021_02Прайс лист том 8, стр.393, п.550</t>
  </si>
  <si>
    <t>Насос дренажный ГНОМ 10-10, 1,1 кВт</t>
  </si>
  <si>
    <t>121.13</t>
  </si>
  <si>
    <t>ТЦ_101_77_7722783628_01.11.2021_02 Прайс лист том 8, стр.393, п.551</t>
  </si>
  <si>
    <t>Минимойка модуля KARCHER K2</t>
  </si>
  <si>
    <t>121.14</t>
  </si>
  <si>
    <t>ТЦ_102_77_7722783628_01.11.2021_02 Прайс лист том 8, стр.393, п.552</t>
  </si>
  <si>
    <t>ЛС 02-12-02 Поз.: 15, 16</t>
  </si>
  <si>
    <t>Станция дозирования реагентов технологическое оборудование</t>
  </si>
  <si>
    <t>122.1</t>
  </si>
  <si>
    <t>122.2</t>
  </si>
  <si>
    <t>ТЦ_101_77_7722783628_01.11.2021_02 Прайс лист том 8, стр.393, п.559</t>
  </si>
  <si>
    <t>Станция дозирования химических реагентов, P=0,5 кВт, D=1,3 м, Н=1,2 м 
RN-1000</t>
  </si>
  <si>
    <t>ЛС 02-12-02 Поз.: 17, 18</t>
  </si>
  <si>
    <t>Станция автоматического отбора проб №2- технологическое оборудование</t>
  </si>
  <si>
    <t>123.1</t>
  </si>
  <si>
    <t>123.2</t>
  </si>
  <si>
    <t>ТЦ_101_77_7722783628_01.11.2021_02 Прайс лист том 8, стр.393, п.560</t>
  </si>
  <si>
    <t>Автоматическая станция отбора проб,  P=0,31кВт, AxBxH= 0,66x 0,77x 1,29м.
WS 316</t>
  </si>
  <si>
    <t>Раздел 49. 02-13-01 станция привозных стоков.gsfx</t>
  </si>
  <si>
    <t>ЛС 02-13-01 Поз.: 1-39</t>
  </si>
  <si>
    <t>Земляные работы  077/47 - ИЛО 3.3 лист 54</t>
  </si>
  <si>
    <t>124.1</t>
  </si>
  <si>
    <t>02-13-01</t>
  </si>
  <si>
    <t>0,0196</t>
  </si>
  <si>
    <t>124.2</t>
  </si>
  <si>
    <t>0,267</t>
  </si>
  <si>
    <t>124.3</t>
  </si>
  <si>
    <t>453,9</t>
  </si>
  <si>
    <t>124.4</t>
  </si>
  <si>
    <t>0,02025</t>
  </si>
  <si>
    <t>124.5</t>
  </si>
  <si>
    <t>0,06075</t>
  </si>
  <si>
    <t>124.6</t>
  </si>
  <si>
    <t>Засыпка траншей и котлованов с перемещением грунта до 5 м бульдозерами мощностью: 132 кВт (180 л.с.), группа грунтов 1- суглинком</t>
  </si>
  <si>
    <t>0,0216</t>
  </si>
  <si>
    <t>124.7</t>
  </si>
  <si>
    <t>0,216</t>
  </si>
  <si>
    <t>124.8</t>
  </si>
  <si>
    <t>2,8</t>
  </si>
  <si>
    <t>124.9</t>
  </si>
  <si>
    <t>3,36</t>
  </si>
  <si>
    <t>124.10</t>
  </si>
  <si>
    <t>0,2435</t>
  </si>
  <si>
    <t>124.11</t>
  </si>
  <si>
    <t>292,2</t>
  </si>
  <si>
    <t>124.12</t>
  </si>
  <si>
    <t>2,435</t>
  </si>
  <si>
    <t>Армирование фундамента блок бокса  077/47-ИЛО 3.3 лист 68</t>
  </si>
  <si>
    <t>124.13</t>
  </si>
  <si>
    <t>124.14</t>
  </si>
  <si>
    <t>124.15</t>
  </si>
  <si>
    <t>124.16</t>
  </si>
  <si>
    <t>124.17</t>
  </si>
  <si>
    <t>0,015</t>
  </si>
  <si>
    <t>124.18</t>
  </si>
  <si>
    <t>1,53</t>
  </si>
  <si>
    <t>124.19</t>
  </si>
  <si>
    <t>124.20</t>
  </si>
  <si>
    <t>124.21</t>
  </si>
  <si>
    <t>124.22</t>
  </si>
  <si>
    <t>0,47596</t>
  </si>
  <si>
    <t>124.23</t>
  </si>
  <si>
    <t>0,04677</t>
  </si>
  <si>
    <t>Армирование фундамента   077/47-ИЛО 3.3лист 69</t>
  </si>
  <si>
    <t>124.24</t>
  </si>
  <si>
    <t>124.25</t>
  </si>
  <si>
    <t>124.26</t>
  </si>
  <si>
    <t>0,074</t>
  </si>
  <si>
    <t>124.27</t>
  </si>
  <si>
    <t>7,511</t>
  </si>
  <si>
    <t>124.28</t>
  </si>
  <si>
    <t>124.29</t>
  </si>
  <si>
    <t>124.30</t>
  </si>
  <si>
    <t>124.31</t>
  </si>
  <si>
    <t>124.32</t>
  </si>
  <si>
    <t>Гидроизоляция  077/47 -ИЛО 3.3 лист 79</t>
  </si>
  <si>
    <t>124.33</t>
  </si>
  <si>
    <t>0,229</t>
  </si>
  <si>
    <t>124.34</t>
  </si>
  <si>
    <t>-0,05496</t>
  </si>
  <si>
    <t>124.35</t>
  </si>
  <si>
    <t>-0,005496</t>
  </si>
  <si>
    <t>124.36</t>
  </si>
  <si>
    <t>37,52</t>
  </si>
  <si>
    <t>Оборудование (077/47-ИЛО4.6.1 )</t>
  </si>
  <si>
    <t>124.37</t>
  </si>
  <si>
    <t>ТЕРм37-01-013-08</t>
  </si>
  <si>
    <t>Монтаж машин и механизмов на открытой площадке, масса машин и механизмов 3 т</t>
  </si>
  <si>
    <t>124.38</t>
  </si>
  <si>
    <t>124.39</t>
  </si>
  <si>
    <t>ТЦ_103_47_5321172699_04.03.2021_02 Прайс лист том 7, стр. 165/1, п. 106</t>
  </si>
  <si>
    <t>БИОГАРД - КНС, 1800*3800, Стеклопластик, DN100, 82,1 м3/ч, 17 м
вод.ст., Grundfos 1+1 (ТЗ 13376)</t>
  </si>
  <si>
    <t>Раздел 50. 02-13-02 Вентиляция КНС сливная станция привозных стоков .gsfx</t>
  </si>
  <si>
    <t>ЛС 02-13-02 Поз.: 1-6</t>
  </si>
  <si>
    <t>КНС сливная станция привозных стоков 077/47-ИОС4.С лист 11</t>
  </si>
  <si>
    <t>Воздуховоды из оцинкованной стали толщ. 0,6мм</t>
  </si>
  <si>
    <t>125.1</t>
  </si>
  <si>
    <t>02-13-02</t>
  </si>
  <si>
    <t>0,0176</t>
  </si>
  <si>
    <t>125.2</t>
  </si>
  <si>
    <t>ТССЦ-19.1.01.03-0073</t>
  </si>
  <si>
    <t>Воздуховоды из оцинкованной стали толщиной: 0,6 мм, диаметром до 250 мм- ф 280мм</t>
  </si>
  <si>
    <t>1,7584</t>
  </si>
  <si>
    <t>Дефлекторы</t>
  </si>
  <si>
    <t>125.3</t>
  </si>
  <si>
    <t>125.4</t>
  </si>
  <si>
    <t>Диффузор</t>
  </si>
  <si>
    <t>125.5</t>
  </si>
  <si>
    <t>125.6</t>
  </si>
  <si>
    <t>ТССЦ-19.1.05.04-0010</t>
  </si>
  <si>
    <t>Диффузоры потолочные пластиковые "АРКТОС" марки ДПУ: универсальные ДПУ-М, диаметр 250 мм- ф 280мм</t>
  </si>
  <si>
    <t>Раздел 51. 02-13-03 Отопление КНС сливная станция.gsfx</t>
  </si>
  <si>
    <t>ЛС 02-13-03 Поз.: 1-5</t>
  </si>
  <si>
    <t>126.1</t>
  </si>
  <si>
    <t>02-13-03</t>
  </si>
  <si>
    <t>126.2</t>
  </si>
  <si>
    <t>126.3</t>
  </si>
  <si>
    <t>0,66</t>
  </si>
  <si>
    <t>126.4</t>
  </si>
  <si>
    <t>126.5</t>
  </si>
  <si>
    <t>ЛС 02-13-03 Поз.: 6-24</t>
  </si>
  <si>
    <t>Узел управления КНС сливная станция привозных стоков. 077/47-ИЛО4.3.1 СО лист 16</t>
  </si>
  <si>
    <t>127.1</t>
  </si>
  <si>
    <t>127.2</t>
  </si>
  <si>
    <t>ТЦ_18.1.09.11_61_6165086674_01.11.2021_02 Прайс лист том 9, стр.978, п.1043</t>
  </si>
  <si>
    <t>Краны шаровые BVR-ф20мм</t>
  </si>
  <si>
    <t>127.3</t>
  </si>
  <si>
    <t>ТЦ_18.1.09.11_77_7717291927_01.11.2021_02 Прайс лист том 9, стр.983, п.1044</t>
  </si>
  <si>
    <t>Краны шаровые BVR-ф25мм</t>
  </si>
  <si>
    <t>127.4</t>
  </si>
  <si>
    <t>127.5</t>
  </si>
  <si>
    <t>127.6</t>
  </si>
  <si>
    <t>127.7</t>
  </si>
  <si>
    <t>ТССЦ-62.1.04.01-0007</t>
  </si>
  <si>
    <t>Датчик-реле температуры электронный Т419-2М (без термообразователя) с датчиком температуры погружным ESM11</t>
  </si>
  <si>
    <t>127.8</t>
  </si>
  <si>
    <t>ТССЦ-63.4.04.02-0012</t>
  </si>
  <si>
    <t>Тепловычислитель энергозависимый, марка: ТСРВ-024, 9 каналов выхода</t>
  </si>
  <si>
    <t>127.9</t>
  </si>
  <si>
    <t>127.10</t>
  </si>
  <si>
    <t>ТССЦ-63.4.05.03-0001</t>
  </si>
  <si>
    <t>Термометр платиновый технический типа ТПТ-1, от -200 до +500 град. С, давлением 6,4 МПа (64 кгс/см2), длиной монтажной части 100 мм</t>
  </si>
  <si>
    <t>127.11</t>
  </si>
  <si>
    <t>127.12</t>
  </si>
  <si>
    <t>127.13</t>
  </si>
  <si>
    <t>ТЕР16-02-003-03</t>
  </si>
  <si>
    <t>Прокладка трубопроводов газоснабжения из стальных водогазопроводных неоцинкованных труб диаметром: 25 мм</t>
  </si>
  <si>
    <t>127.14</t>
  </si>
  <si>
    <t>ТССЦ-23.3.06.05-0003</t>
  </si>
  <si>
    <t>Трубы стальные сварные водогазопроводные с резьбой черные обыкновенные (неоцинкованные), диаметр условного прохода: 25 мм, толщина стенки 3,2 мм</t>
  </si>
  <si>
    <t>127.15</t>
  </si>
  <si>
    <t>ТЕР16-02-003-02</t>
  </si>
  <si>
    <t>Прокладка трубопроводов газоснабжения из стальных водогазопроводных неоцинкованных труб диаметром: 20 мм</t>
  </si>
  <si>
    <t>127.16</t>
  </si>
  <si>
    <t>ТССЦ-23.3.06.05-0002</t>
  </si>
  <si>
    <t>Трубы стальные сварные водогазопроводные с резьбой черные обыкновенные (неоцинкованные), диаметр условного прохода: 20 мм, толщина стенки 2,8 мм</t>
  </si>
  <si>
    <t>127.17</t>
  </si>
  <si>
    <t>127.18</t>
  </si>
  <si>
    <t>ТССЦ-12.2.07.04-0034</t>
  </si>
  <si>
    <t>Трубки высокотемпературные из вспененного каучука K-FLEX ECO, толщиной: 19 мм, диаметром 22 мм</t>
  </si>
  <si>
    <t>127.19</t>
  </si>
  <si>
    <t>ТССЦ-12.2.07.04-0035</t>
  </si>
  <si>
    <t>Трубки высокотемпературные из вспененного каучука K-FLEX ECO, толщиной: 19 мм, диаметром 28 мм</t>
  </si>
  <si>
    <t>0,88</t>
  </si>
  <si>
    <t>Раздел 52. 02-14-01 Локальная КНС.gsfx</t>
  </si>
  <si>
    <t>ЛС 02-14-01 Поз.: 1-34</t>
  </si>
  <si>
    <t>Земляные работы  077/47 -ИЛО 3.3 лист 50</t>
  </si>
  <si>
    <t>128.1</t>
  </si>
  <si>
    <t>02-14-01</t>
  </si>
  <si>
    <t>0,0136</t>
  </si>
  <si>
    <t>128.2</t>
  </si>
  <si>
    <t>128.3</t>
  </si>
  <si>
    <t>128.4</t>
  </si>
  <si>
    <t>0,016</t>
  </si>
  <si>
    <t>128.5</t>
  </si>
  <si>
    <t>Уплотнение грунта пневматическими трамбовками, группа грунтов: 1-2- основание</t>
  </si>
  <si>
    <t>128.6</t>
  </si>
  <si>
    <t>Засыпка траншей и котлованов с перемещением грунта до 5 м бульдозерами мощностью: 132 кВт (180 л.с.), группа грунтов 1 - суглинок</t>
  </si>
  <si>
    <t>0,0152</t>
  </si>
  <si>
    <t>128.7</t>
  </si>
  <si>
    <t>0,152</t>
  </si>
  <si>
    <t>128.8</t>
  </si>
  <si>
    <t>128.9</t>
  </si>
  <si>
    <t>128.10</t>
  </si>
  <si>
    <t>0,1612</t>
  </si>
  <si>
    <t>128.11</t>
  </si>
  <si>
    <t>193,44</t>
  </si>
  <si>
    <t>128.12</t>
  </si>
  <si>
    <t>1,612</t>
  </si>
  <si>
    <t>Армирование фундамента   077/47-ИЛО 3.3 лист 62</t>
  </si>
  <si>
    <t>128.13</t>
  </si>
  <si>
    <t>0,0047</t>
  </si>
  <si>
    <t>128.14</t>
  </si>
  <si>
    <t>0,4794</t>
  </si>
  <si>
    <t>128.15</t>
  </si>
  <si>
    <t>128.16</t>
  </si>
  <si>
    <t>4,973</t>
  </si>
  <si>
    <t>128.17</t>
  </si>
  <si>
    <t>128.18</t>
  </si>
  <si>
    <t>128.19</t>
  </si>
  <si>
    <t>Горячекатаная арматурная сталь периодического профиля класса: А-III, диаметром 14 мм (Фиксатор)</t>
  </si>
  <si>
    <t>0,03765</t>
  </si>
  <si>
    <t>128.20</t>
  </si>
  <si>
    <t>0,02671</t>
  </si>
  <si>
    <t>128.21</t>
  </si>
  <si>
    <t>0,00965</t>
  </si>
  <si>
    <t>Гидроизоляция  077/47-ИЛО 3.3 лист 75</t>
  </si>
  <si>
    <t>128.22</t>
  </si>
  <si>
    <t>128.23</t>
  </si>
  <si>
    <t>128.24</t>
  </si>
  <si>
    <t>128.25</t>
  </si>
  <si>
    <t>Основание под Блок бокс ИЛО 3.3</t>
  </si>
  <si>
    <t>128.26</t>
  </si>
  <si>
    <t>0,013</t>
  </si>
  <si>
    <t>128.27</t>
  </si>
  <si>
    <t>1,326</t>
  </si>
  <si>
    <t>128.28</t>
  </si>
  <si>
    <t>0,046</t>
  </si>
  <si>
    <t>128.29</t>
  </si>
  <si>
    <t>4,669</t>
  </si>
  <si>
    <t>128.30</t>
  </si>
  <si>
    <t>0,41558</t>
  </si>
  <si>
    <t>128.31</t>
  </si>
  <si>
    <t>Горячекатаная арматурная сталь гладкая класса А-I, диаметром: 12 мм ( Фиксатор и Скоба )</t>
  </si>
  <si>
    <t>0,04193</t>
  </si>
  <si>
    <t>Оборудование       077-47-ИЛО 4.6.1</t>
  </si>
  <si>
    <t>128.32</t>
  </si>
  <si>
    <t>128.33</t>
  </si>
  <si>
    <t>128.34</t>
  </si>
  <si>
    <t>ТЦ_103_47_5321172699_04.03.2021_02 Прайс лист том 7, стр. 169 п. 110</t>
  </si>
  <si>
    <t>Локальная КНС 100м3/час  (КП №35727 ОТ 02.09.2021)</t>
  </si>
  <si>
    <t>Раздел 53. 02-15-01 Резервуар для жира.gsfx</t>
  </si>
  <si>
    <t>ЛС 02-15-01 Поз.: 1-27</t>
  </si>
  <si>
    <t>Ёмкость для жира - 8м3</t>
  </si>
  <si>
    <t>Земляные работы  077/47 - ИЛО 3.3 лист 49</t>
  </si>
  <si>
    <t>129.1</t>
  </si>
  <si>
    <t>02-15-01</t>
  </si>
  <si>
    <t>0,0126</t>
  </si>
  <si>
    <t>129.2</t>
  </si>
  <si>
    <t>0,143</t>
  </si>
  <si>
    <t>129.3</t>
  </si>
  <si>
    <t>243,1</t>
  </si>
  <si>
    <t>129.4</t>
  </si>
  <si>
    <t>0,022068</t>
  </si>
  <si>
    <t>129.5</t>
  </si>
  <si>
    <t>Уплотнение грунта пневматическими трамбовками, группа грунтов: 1-2-основания</t>
  </si>
  <si>
    <t>0,066204</t>
  </si>
  <si>
    <t>129.6</t>
  </si>
  <si>
    <t>0,0148</t>
  </si>
  <si>
    <t>129.7</t>
  </si>
  <si>
    <t>0,148</t>
  </si>
  <si>
    <t>129.8</t>
  </si>
  <si>
    <t>2,7</t>
  </si>
  <si>
    <t>129.9</t>
  </si>
  <si>
    <t>129.10</t>
  </si>
  <si>
    <t>0,1235</t>
  </si>
  <si>
    <t>129.11</t>
  </si>
  <si>
    <t>148,2</t>
  </si>
  <si>
    <t>129.12</t>
  </si>
  <si>
    <t>1,235</t>
  </si>
  <si>
    <t>Армирование фундамента  077/47 - ИЛО 3.3  лист 59</t>
  </si>
  <si>
    <t>129.13</t>
  </si>
  <si>
    <t>129.14</t>
  </si>
  <si>
    <t>129.15</t>
  </si>
  <si>
    <t>129.16</t>
  </si>
  <si>
    <t>129.17</t>
  </si>
  <si>
    <t>129.18</t>
  </si>
  <si>
    <t>0,24886</t>
  </si>
  <si>
    <t>129.19</t>
  </si>
  <si>
    <t>Горячекатаная арматурная сталь гладкая класса А-I, диаметром: 12 мм ( ФИКСАТОР Ф1, Скоба С1)</t>
  </si>
  <si>
    <t>0,05159</t>
  </si>
  <si>
    <t>129.20</t>
  </si>
  <si>
    <t>0,00981</t>
  </si>
  <si>
    <t>129.21</t>
  </si>
  <si>
    <t>Гидроизоляция фундамента (077/46-ИЛО 3.3 лист 74)</t>
  </si>
  <si>
    <t>129.22</t>
  </si>
  <si>
    <t>0,211</t>
  </si>
  <si>
    <t>129.23</t>
  </si>
  <si>
    <t>-0,05064</t>
  </si>
  <si>
    <t>129.24</t>
  </si>
  <si>
    <t>-0,005064</t>
  </si>
  <si>
    <t>129.25</t>
  </si>
  <si>
    <t>Монтажные работы 077-47-ИЛО 4.6.1</t>
  </si>
  <si>
    <t>129.26</t>
  </si>
  <si>
    <t>129.27</t>
  </si>
  <si>
    <t>ТЦ_103_47_5321172699_04.03.2021_02 Прайс лист том 7, стр.161,п. 103</t>
  </si>
  <si>
    <t>Ёмкость для жира 8м3 (КП №9450 от 04.03.2020)</t>
  </si>
  <si>
    <t>ЛС 02-15-01 Поз.: 28-32</t>
  </si>
  <si>
    <t>Система вентиляции (077/47-ИОС4 лист 15)</t>
  </si>
  <si>
    <t>130.1</t>
  </si>
  <si>
    <t>ТЕР22-01-011-03</t>
  </si>
  <si>
    <t>Укладка стальных водопроводных труб с гидравлическим испытанием диаметром: 100 мм</t>
  </si>
  <si>
    <t>0,006</t>
  </si>
  <si>
    <t>130.2</t>
  </si>
  <si>
    <t>ТССЦ-23.5.02.02-0056</t>
  </si>
  <si>
    <t>Трубы стальные электросварные прямошовные со снятой фаской из стали марок БСт2кп-БСт4кп и БСт2пс-БСт4пс наружный диаметр: 108 мм, толщина стенки 4 мм</t>
  </si>
  <si>
    <t>130.3</t>
  </si>
  <si>
    <t>ТССЦ-23.8.04.06-0252</t>
  </si>
  <si>
    <t>Отводы крутоизогнутые бесшовные приварные из стали марок 20 и 09Г2С (ОСТ 34-10.699-97): 90 град., наружным диаметром 108 мм, толщиной стенки 4,0 мм</t>
  </si>
  <si>
    <t>130.4</t>
  </si>
  <si>
    <t>ТЕР20-02-009-01</t>
  </si>
  <si>
    <t>Установка зонтов над шахтами из листовой стали круглого сечения диаметром: 200 мм</t>
  </si>
  <si>
    <t>130.5</t>
  </si>
  <si>
    <t>ТССЦ-19.2.02.02-0011</t>
  </si>
  <si>
    <t>Зонты вентиляционных систем из листовой оцинкованной стали,: круглые, диаметром шахты 200 мм</t>
  </si>
  <si>
    <t>Раздел 54. 02-16-01 КНС  ливневых стоков 2.gsfx</t>
  </si>
  <si>
    <t>ЛС 02-16-01 Поз.: 1-37</t>
  </si>
  <si>
    <t>КНС Ливневых стоков 2</t>
  </si>
  <si>
    <t>131.1</t>
  </si>
  <si>
    <t>02-16-01</t>
  </si>
  <si>
    <t>131.2</t>
  </si>
  <si>
    <t>131.3</t>
  </si>
  <si>
    <t>131.4</t>
  </si>
  <si>
    <t>131.5</t>
  </si>
  <si>
    <t>131.6</t>
  </si>
  <si>
    <t>131.7</t>
  </si>
  <si>
    <t>131.8</t>
  </si>
  <si>
    <t>131.9</t>
  </si>
  <si>
    <t>131.10</t>
  </si>
  <si>
    <t>131.11</t>
  </si>
  <si>
    <t>131.12</t>
  </si>
  <si>
    <t>131.13</t>
  </si>
  <si>
    <t>131.14</t>
  </si>
  <si>
    <t>131.15</t>
  </si>
  <si>
    <t>131.16</t>
  </si>
  <si>
    <t>131.17</t>
  </si>
  <si>
    <t>131.18</t>
  </si>
  <si>
    <t>131.19</t>
  </si>
  <si>
    <t>131.20</t>
  </si>
  <si>
    <t>131.21</t>
  </si>
  <si>
    <t>131.22</t>
  </si>
  <si>
    <t>131.23</t>
  </si>
  <si>
    <t>131.24</t>
  </si>
  <si>
    <t>131.25</t>
  </si>
  <si>
    <t>131.26</t>
  </si>
  <si>
    <t>131.27</t>
  </si>
  <si>
    <t>131.28</t>
  </si>
  <si>
    <t>131.29</t>
  </si>
  <si>
    <t>131.30</t>
  </si>
  <si>
    <t>131.31</t>
  </si>
  <si>
    <t>131.32</t>
  </si>
  <si>
    <t>131.33</t>
  </si>
  <si>
    <t>131.34</t>
  </si>
  <si>
    <t>131.35</t>
  </si>
  <si>
    <t>КНС для ливневых стоков        077/47 ИЛО 4.2.2 , ИЛО 4.6.1</t>
  </si>
  <si>
    <t>131.36</t>
  </si>
  <si>
    <t>131.37</t>
  </si>
  <si>
    <t>ТЦ_103_47_5321172699_04.03.2021_02 Прайс лист том 9.,стр. 1053, п.1097</t>
  </si>
  <si>
    <t>КНС ливневая (2) 5,6м3/час  (КП №35736 от 02.09.2021)</t>
  </si>
  <si>
    <t>Раздел 55. 03-01-01 Общестроительные работы КПП.gsfx</t>
  </si>
  <si>
    <t>ЛС 03-01-01 Поз.: 1-40</t>
  </si>
  <si>
    <t>КПП</t>
  </si>
  <si>
    <t>Котлован под КПП (077/47-ИЛО 3.3 лист82)</t>
  </si>
  <si>
    <t>132.1</t>
  </si>
  <si>
    <t>03-01-01</t>
  </si>
  <si>
    <t>0,0123</t>
  </si>
  <si>
    <t>132.2</t>
  </si>
  <si>
    <t>132.3</t>
  </si>
  <si>
    <t>132.4</t>
  </si>
  <si>
    <t>132.5</t>
  </si>
  <si>
    <t>132.6</t>
  </si>
  <si>
    <t>132.7</t>
  </si>
  <si>
    <t>0,0039</t>
  </si>
  <si>
    <t>132.8</t>
  </si>
  <si>
    <t>Фундаментная плита  077/47-ИЛО 3.3  лист 83</t>
  </si>
  <si>
    <t>132.9</t>
  </si>
  <si>
    <t>0,0167</t>
  </si>
  <si>
    <t>132.10</t>
  </si>
  <si>
    <t>132.11</t>
  </si>
  <si>
    <t>0,1085</t>
  </si>
  <si>
    <t>132.12</t>
  </si>
  <si>
    <t>ТССЦ-04.1.02.01-0009</t>
  </si>
  <si>
    <t>Бетон мелкозернистый, класс: В25 (М350)</t>
  </si>
  <si>
    <t>-11,01275</t>
  </si>
  <si>
    <t>132.13</t>
  </si>
  <si>
    <t>11,01</t>
  </si>
  <si>
    <t>132.14</t>
  </si>
  <si>
    <t>132.15</t>
  </si>
  <si>
    <t>0,78892</t>
  </si>
  <si>
    <t>132.16</t>
  </si>
  <si>
    <t>0,06622</t>
  </si>
  <si>
    <t>Арматурные выпуски</t>
  </si>
  <si>
    <t>132.17</t>
  </si>
  <si>
    <t>0,05663</t>
  </si>
  <si>
    <t>Колонны  077/47-ИЛО 3.3  лист 84</t>
  </si>
  <si>
    <t>132.18</t>
  </si>
  <si>
    <t>ТЕР06-01-026-04</t>
  </si>
  <si>
    <t>Устройство железобетонных колонн в деревянной опалубке высотой: до 4 м, периметром до 2 м</t>
  </si>
  <si>
    <t>0,0064</t>
  </si>
  <si>
    <t>132.19</t>
  </si>
  <si>
    <t>0,6496</t>
  </si>
  <si>
    <t>132.20</t>
  </si>
  <si>
    <t>132.21</t>
  </si>
  <si>
    <t>0,06095</t>
  </si>
  <si>
    <t>132.22</t>
  </si>
  <si>
    <t>0,01688</t>
  </si>
  <si>
    <t>Сердечники обрамления и перемычки ИЛО 3,3 лист 84</t>
  </si>
  <si>
    <t>132.23</t>
  </si>
  <si>
    <t>ТЕР06-01-026-15</t>
  </si>
  <si>
    <t>Устройство железобетонных колонн в деревянной опалубке со стальными сердечниками (жесткой арматурой) периметром: до 2 м при отношении объема сердечника или жесткой арматуры к объему колонн до 10%</t>
  </si>
  <si>
    <t>0,007974</t>
  </si>
  <si>
    <t>132.24</t>
  </si>
  <si>
    <t>0,809361</t>
  </si>
  <si>
    <t>132.25</t>
  </si>
  <si>
    <t>ТЕР06-01-034-09</t>
  </si>
  <si>
    <t>Устройство перемычек</t>
  </si>
  <si>
    <t>0,002625</t>
  </si>
  <si>
    <t>132.26</t>
  </si>
  <si>
    <t>0,266438</t>
  </si>
  <si>
    <t>132.27</t>
  </si>
  <si>
    <t>0,05583</t>
  </si>
  <si>
    <t>132.28</t>
  </si>
  <si>
    <t>0,00298</t>
  </si>
  <si>
    <t>132.29</t>
  </si>
  <si>
    <t>ТССЦ-08.4.03.02-0001</t>
  </si>
  <si>
    <t>Горячекатаная арматурная сталь гладкая класса А-I, диаметром: 6 мм</t>
  </si>
  <si>
    <t>0,00515</t>
  </si>
  <si>
    <t>Обрамление проема ввода теплосетей</t>
  </si>
  <si>
    <t>132.30</t>
  </si>
  <si>
    <t>ТЕР06-01-001-22</t>
  </si>
  <si>
    <t>Устройство ленточных фундаментов: железобетонных при ширине по верху до 1000 мм</t>
  </si>
  <si>
    <t>0,000498</t>
  </si>
  <si>
    <t>132.31</t>
  </si>
  <si>
    <t>0,000237</t>
  </si>
  <si>
    <t>132.32</t>
  </si>
  <si>
    <t>0,05075</t>
  </si>
  <si>
    <t>132.33</t>
  </si>
  <si>
    <t>0,00508</t>
  </si>
  <si>
    <t>132.34</t>
  </si>
  <si>
    <t>Установка закладных деталей весом: более 20 кг-Гильза</t>
  </si>
  <si>
    <t>0,12609</t>
  </si>
  <si>
    <t>132.35</t>
  </si>
  <si>
    <t>ТССЦ-23.5.01.08-0055</t>
  </si>
  <si>
    <t>Трубы стальные электросварные прямошовные и спирально-шовные группы А и Б с сопротивлением по разрыву 38 кгс/мм2, наружный диаметр: 920 мм, толщина стенки 7 мм</t>
  </si>
  <si>
    <t>132.36</t>
  </si>
  <si>
    <t>ТЕР26-01-021-01</t>
  </si>
  <si>
    <t>Изоляция плоских и криволинейных поверхностей из пенополиуретана методом напыления</t>
  </si>
  <si>
    <t>132.37</t>
  </si>
  <si>
    <t>ТЕР13-04-005-02</t>
  </si>
  <si>
    <t>Гуммирование из растворов: с нанесением герметика марки 51-Г-10 толщиной 1,5 мм</t>
  </si>
  <si>
    <t>0,32</t>
  </si>
  <si>
    <t>Покрытие  077/47-ИЛО 3.3  лист 85</t>
  </si>
  <si>
    <t>132.38</t>
  </si>
  <si>
    <t>ТЕР06-01-110-01</t>
  </si>
  <si>
    <t>Устройство безбалочных перекрытий и покрытий толщиной до 200 мм в опалубке типа "Дока" на высоте от опорной площадки: до 6 м</t>
  </si>
  <si>
    <t>0,033</t>
  </si>
  <si>
    <t>132.39</t>
  </si>
  <si>
    <t>132.40</t>
  </si>
  <si>
    <t>0,3825</t>
  </si>
  <si>
    <t>ЛС 03-01-01 Поз.: 41-54</t>
  </si>
  <si>
    <t>Стены</t>
  </si>
  <si>
    <t>Стены    077/47 - ИЛО2.1  лист 10,11,12</t>
  </si>
  <si>
    <t>133.1</t>
  </si>
  <si>
    <t>ТЕР08-02-001-01</t>
  </si>
  <si>
    <t>Кладка стен кирпичных наружных: простых при высоте этажа до 4 м</t>
  </si>
  <si>
    <t>34,19</t>
  </si>
  <si>
    <t>133.2</t>
  </si>
  <si>
    <t>ТССЦ-06.1.01.05-0035</t>
  </si>
  <si>
    <t>Кирпич керамический одинарный, размером 250х120х65 мм, марка: 100</t>
  </si>
  <si>
    <t>1000 шт</t>
  </si>
  <si>
    <t>13,47086</t>
  </si>
  <si>
    <t>133.3</t>
  </si>
  <si>
    <t>ТЕР08-02-007-01</t>
  </si>
  <si>
    <t>Армирование кладки стен и других конструкций</t>
  </si>
  <si>
    <t>0,348738</t>
  </si>
  <si>
    <t>133.4</t>
  </si>
  <si>
    <t>ТССЦ-08.4.02.01-0021</t>
  </si>
  <si>
    <t>Арматурные сетки сварные</t>
  </si>
  <si>
    <t>133.5</t>
  </si>
  <si>
    <t>ТЕР08-02-002-03</t>
  </si>
  <si>
    <t>Кладка перегородок из кирпича: армированных толщиной в 1/2 кирпича при высоте этажа до 4 м</t>
  </si>
  <si>
    <t>0,0672</t>
  </si>
  <si>
    <t>133.6</t>
  </si>
  <si>
    <t>0,338688</t>
  </si>
  <si>
    <t>Армирование внутренних кирпичных перегородок 077/47 ИЛО 3.3 лист 84</t>
  </si>
  <si>
    <t>133.7</t>
  </si>
  <si>
    <t>0,01672</t>
  </si>
  <si>
    <t>133.8</t>
  </si>
  <si>
    <t>ТССЦ-08.4.01.02-0001</t>
  </si>
  <si>
    <t>Детали закладные весом до 1 килограмма</t>
  </si>
  <si>
    <t>133.9</t>
  </si>
  <si>
    <t>ТЕР06-01-015-01</t>
  </si>
  <si>
    <t>Установка анкерных болтов: в готовые гнезда с заделкой длиной до 1 м</t>
  </si>
  <si>
    <t>0,000824</t>
  </si>
  <si>
    <t>133.10</t>
  </si>
  <si>
    <t>ТССЦ-08.4.01.01-0022</t>
  </si>
  <si>
    <t>Анкерные детали из прямых или гнутых круглых стержней с резьбой (в комплекте с шайбами и гайками или без них),: поставляемые отдельно</t>
  </si>
  <si>
    <t>-0,000824</t>
  </si>
  <si>
    <t>133.11</t>
  </si>
  <si>
    <t>ТССЦ-01.7.15.02-0040</t>
  </si>
  <si>
    <t>Болт анкерный с гайкой, размер: 12,0x100 мм</t>
  </si>
  <si>
    <t>133.12</t>
  </si>
  <si>
    <t>0,03488</t>
  </si>
  <si>
    <t>133.13</t>
  </si>
  <si>
    <t>ТССЦ-08.4.02.03-0012</t>
  </si>
  <si>
    <t>Каркасы и сетки арматурные плоские, собранные и сваренные (связанные) в арматурные изделия, закладные и накладные детали: со сваркой</t>
  </si>
  <si>
    <t>0,02168</t>
  </si>
  <si>
    <t>133.14</t>
  </si>
  <si>
    <t>ТССЦ-08.4.02.06-0002</t>
  </si>
  <si>
    <t>Сетка сварная из холоднотянутой проволоки 3 мм</t>
  </si>
  <si>
    <t>ЛС 03-01-01 Поз.: 55-61</t>
  </si>
  <si>
    <t>Проемы  077/47 - ИЛО2.1  лист13</t>
  </si>
  <si>
    <t>Двери</t>
  </si>
  <si>
    <t>134.1</t>
  </si>
  <si>
    <t>ТЕР10-01-039-01</t>
  </si>
  <si>
    <t>Установка блоков в наружных и внутренних дверных проемах: в каменных стенах, площадь проема до 3 м2</t>
  </si>
  <si>
    <t>0,0945</t>
  </si>
  <si>
    <t>134.2</t>
  </si>
  <si>
    <t>ТССЦ-11.2.02.01-0072</t>
  </si>
  <si>
    <t>Блоки дверные однопольные с полотном: глухим ДГ 21-9, площадь 1,80 м2; ДГ 21-10, площадь 2,01 м2</t>
  </si>
  <si>
    <t>9,45</t>
  </si>
  <si>
    <t>134.3</t>
  </si>
  <si>
    <t>ТССЦ-01.7.04.07-0003</t>
  </si>
  <si>
    <t>Скобяные изделия для блоков входных дверей в: помещение однопольных</t>
  </si>
  <si>
    <t>134.4</t>
  </si>
  <si>
    <t>ТЕР10-01-034-01</t>
  </si>
  <si>
    <t>Установка в жилых и общественных зданиях оконных блоков из ПВХ профилей: глухих с площадью проема до 2 м2</t>
  </si>
  <si>
    <t>0,0385</t>
  </si>
  <si>
    <t>134.5</t>
  </si>
  <si>
    <t>ТССЦ-11.3.02.02-0016</t>
  </si>
  <si>
    <t>Блок оконный пластиковый: одностворчатый, с поворотно-откидной створкой, однокамерным стеклопакетом (24 мм), площадью до 0,5 м2</t>
  </si>
  <si>
    <t>134.6</t>
  </si>
  <si>
    <t>ТССЦ-11.3.02.02-0017</t>
  </si>
  <si>
    <t>Блок оконный пластиковый: одностворчатый, с поворотно-откидной створкой, однокамерным стеклопакетом (24 мм), площадью до 1 м2</t>
  </si>
  <si>
    <t>134.7</t>
  </si>
  <si>
    <t>ТССЦ-11.3.02.04-0034</t>
  </si>
  <si>
    <t>Блок оконный пластиковый: трехстворчатый, с поворотно-откидной створкой, однокамерным стеклопакетом (24 мм), площадью до 1,5 м2</t>
  </si>
  <si>
    <t>ЛС 03-01-01 Поз.: 62-67</t>
  </si>
  <si>
    <t>Внутренняя отделка 077/47 -ИЛО2.1  лист15</t>
  </si>
  <si>
    <t>Стены. перегородки</t>
  </si>
  <si>
    <t>135.1</t>
  </si>
  <si>
    <t>ТЕР15-02-016-03</t>
  </si>
  <si>
    <t>Штукатурка поверхностей внутри здания цементно-известковым или цементным раствором по камню и бетону: улучшенная стен</t>
  </si>
  <si>
    <t>0,4359</t>
  </si>
  <si>
    <t>135.2</t>
  </si>
  <si>
    <t>ТЕР15-04-005-03</t>
  </si>
  <si>
    <t>Окраска поливинилацетатными водоэмульсионными составами улучшенная: по штукатурке стен</t>
  </si>
  <si>
    <t>135.3</t>
  </si>
  <si>
    <t>ТССЦ-14.3.02.01-0219</t>
  </si>
  <si>
    <t>Краска водоэмульсионная ВЭАК-1180</t>
  </si>
  <si>
    <t>Потолки</t>
  </si>
  <si>
    <t>135.4</t>
  </si>
  <si>
    <t>ТЕР15-02-016-04</t>
  </si>
  <si>
    <t>Штукатурка поверхностей внутри здания цементно-известковым или цементным раствором по камню и бетону: улучшенная потолков</t>
  </si>
  <si>
    <t>0,1334</t>
  </si>
  <si>
    <t>135.5</t>
  </si>
  <si>
    <t>ТЕР15-04-005-04</t>
  </si>
  <si>
    <t>Окраска поливинилацетатными водоэмульсионными составами улучшенная: по штукатурке потолков</t>
  </si>
  <si>
    <t>135.6</t>
  </si>
  <si>
    <t>0,0092</t>
  </si>
  <si>
    <t>ЛС 03-01-01 Поз.: 68-75</t>
  </si>
  <si>
    <t>Полы 077/47 - ИЛО2.1  лист18</t>
  </si>
  <si>
    <t>136.1</t>
  </si>
  <si>
    <t>ТЕР11-01-012-03</t>
  </si>
  <si>
    <t>Укладка лаг: по плитам перекрытий</t>
  </si>
  <si>
    <t>0,1192</t>
  </si>
  <si>
    <t>136.2</t>
  </si>
  <si>
    <t>ТЕР11-01-033-01</t>
  </si>
  <si>
    <t>Устройство покрытий: дощатых толщиной 28 мм</t>
  </si>
  <si>
    <t>136.3</t>
  </si>
  <si>
    <t>Устройство тепло- и звукоизоляции сплошной из плит: или матов минераловатных или стекловолокнистых</t>
  </si>
  <si>
    <t>136.4</t>
  </si>
  <si>
    <t>ТССЦ-12.2.04.10-0013</t>
  </si>
  <si>
    <t>Маты без связующего прошивные из супертонкого стекловолокна толщиной: 50 мм</t>
  </si>
  <si>
    <t>0,61388</t>
  </si>
  <si>
    <t>136.5</t>
  </si>
  <si>
    <t>ТЕР11-01-035-04</t>
  </si>
  <si>
    <t>Устройство покрытий: из плит древесностружечных</t>
  </si>
  <si>
    <t>136.6</t>
  </si>
  <si>
    <t>ТЕР11-01-036-01</t>
  </si>
  <si>
    <t>Устройство покрытий из линолеума на клее</t>
  </si>
  <si>
    <t>136.7</t>
  </si>
  <si>
    <t>ТССЦ-01.6.03.04-0021</t>
  </si>
  <si>
    <t>Линолеум «Спецстрол», группа горючести Г-3, шириной 1,5 м, толщиной 2,1 мм</t>
  </si>
  <si>
    <t>12,15</t>
  </si>
  <si>
    <t>136.8</t>
  </si>
  <si>
    <t>ТССЦ-14.1.06.03-0004</t>
  </si>
  <si>
    <t>Клей строительный КС-Универсал</t>
  </si>
  <si>
    <t>0,00596</t>
  </si>
  <si>
    <t>ЛС 03-01-01 Поз.: 76-90</t>
  </si>
  <si>
    <t>Кровля 077/47- ИЛО2.1 лист 16</t>
  </si>
  <si>
    <t>137.1</t>
  </si>
  <si>
    <t>137.2</t>
  </si>
  <si>
    <t>-0,00667</t>
  </si>
  <si>
    <t>137.3</t>
  </si>
  <si>
    <t>-14,674</t>
  </si>
  <si>
    <t>137.4</t>
  </si>
  <si>
    <t>ТССЦ-12.1.02.03-0025</t>
  </si>
  <si>
    <t>Биполь: ЭПП</t>
  </si>
  <si>
    <t>13,34</t>
  </si>
  <si>
    <t>137.5</t>
  </si>
  <si>
    <t>ТЕР10-01-002-01</t>
  </si>
  <si>
    <t>Установка стропил</t>
  </si>
  <si>
    <t>0,4312</t>
  </si>
  <si>
    <t>137.6</t>
  </si>
  <si>
    <t>ТЕР12-01-034-02</t>
  </si>
  <si>
    <t>Устройство обрешетки: с прозорами из досок и брусков</t>
  </si>
  <si>
    <t>0,196</t>
  </si>
  <si>
    <t>137.7</t>
  </si>
  <si>
    <t>ТЕР12-01-033-01</t>
  </si>
  <si>
    <t>Монтаж кровли из профилированного листа для объектов непроизводственного назначения: простой (лист 16)</t>
  </si>
  <si>
    <t>0,207</t>
  </si>
  <si>
    <t>137.8</t>
  </si>
  <si>
    <t>ТССЦ-08.3.09.02-0026</t>
  </si>
  <si>
    <t>Профилированный настил окрашенный: С21-1000-0,6</t>
  </si>
  <si>
    <t>0,145728</t>
  </si>
  <si>
    <t>Наружная отделка  077/47- АР.1   лист 9,10</t>
  </si>
  <si>
    <t>137.9</t>
  </si>
  <si>
    <t>ТЕР26-01-036-01</t>
  </si>
  <si>
    <t>Изоляция изделиями из волокнистых и зернистых материалов с креплением на клее и дюбелями холодных поверхностей: наружных стен</t>
  </si>
  <si>
    <t>1,3676</t>
  </si>
  <si>
    <t>137.10</t>
  </si>
  <si>
    <t>ТССЦ-01.7.15.07-0132</t>
  </si>
  <si>
    <t>Дюбель распорный с металлическим стержнем: 10х150 мм</t>
  </si>
  <si>
    <t>109,408</t>
  </si>
  <si>
    <t>137.11</t>
  </si>
  <si>
    <t>11,269024</t>
  </si>
  <si>
    <t>137.12</t>
  </si>
  <si>
    <t>ТЕР15-02-037-01</t>
  </si>
  <si>
    <t>Устройство каркаса при оштукатуривании: стен</t>
  </si>
  <si>
    <t>137.13</t>
  </si>
  <si>
    <t>ТЕР15-02-001-01</t>
  </si>
  <si>
    <t>Улучшенная штукатурка фасадов цементно-известковым раствором по камню: стен</t>
  </si>
  <si>
    <t>137.14</t>
  </si>
  <si>
    <t>ТЕР15-04-011-02</t>
  </si>
  <si>
    <t>Окраска фасадов с лесов с подготовкой поверхности: силикатная</t>
  </si>
  <si>
    <t>137.15</t>
  </si>
  <si>
    <t>ТССЦ-14.3.02.05-0106</t>
  </si>
  <si>
    <t>Краска силикатная фасадная CERESIT СТ 54 (база)</t>
  </si>
  <si>
    <t>л</t>
  </si>
  <si>
    <t>61,542</t>
  </si>
  <si>
    <t>Раздел 56. 03-01-02 Внутреннее  водоснабжение КПП.gsfx</t>
  </si>
  <si>
    <t>ЛС 03-01-02 Поз.: 1-34</t>
  </si>
  <si>
    <t>Внутренние сети водоснабжения - КПП (077/47 -ИЛО 4.2.1.С - лист3)</t>
  </si>
  <si>
    <t>138.1</t>
  </si>
  <si>
    <t>03-01-02</t>
  </si>
  <si>
    <t>138.2</t>
  </si>
  <si>
    <t>138.3</t>
  </si>
  <si>
    <t>138.4</t>
  </si>
  <si>
    <t>138.5</t>
  </si>
  <si>
    <t>138.6</t>
  </si>
  <si>
    <t>138.7</t>
  </si>
  <si>
    <t>138.8</t>
  </si>
  <si>
    <t>138.9</t>
  </si>
  <si>
    <t>138.10</t>
  </si>
  <si>
    <t>138.11</t>
  </si>
  <si>
    <t>138.12</t>
  </si>
  <si>
    <t>138.13</t>
  </si>
  <si>
    <t>ТССЦ-65.1.01.01-0001</t>
  </si>
  <si>
    <t>Счетчики (водомеры) крыльчатые диаметром: 15 мм</t>
  </si>
  <si>
    <t>138.14</t>
  </si>
  <si>
    <t>138.15</t>
  </si>
  <si>
    <t>138.16</t>
  </si>
  <si>
    <t>138.17</t>
  </si>
  <si>
    <t>138.18</t>
  </si>
  <si>
    <t>138.19</t>
  </si>
  <si>
    <t>138.20</t>
  </si>
  <si>
    <t>138.21</t>
  </si>
  <si>
    <t>138.22</t>
  </si>
  <si>
    <t>138.23</t>
  </si>
  <si>
    <t>138.24</t>
  </si>
  <si>
    <t>138.25</t>
  </si>
  <si>
    <t>138.26</t>
  </si>
  <si>
    <t>138.27</t>
  </si>
  <si>
    <t>138.28</t>
  </si>
  <si>
    <t>138.29</t>
  </si>
  <si>
    <t>138.30</t>
  </si>
  <si>
    <t>138.31</t>
  </si>
  <si>
    <t>138.32</t>
  </si>
  <si>
    <t>138.33</t>
  </si>
  <si>
    <t>138.34</t>
  </si>
  <si>
    <t>ТССЦ-18.1.10.10-0041</t>
  </si>
  <si>
    <t>Смесители для умывальников: СМ-УМ-НВА настенные, с верхним изливом, с аэратором</t>
  </si>
  <si>
    <t>Раздел 57. 03-01-03 Сети бытовой канализации КПП.gsfx</t>
  </si>
  <si>
    <t>ЛС 03-01-03 Поз.: 1-9</t>
  </si>
  <si>
    <t>Внутренние сети водоотведения здания КПП (077/47-ИОС 3.1 С лист 2)</t>
  </si>
  <si>
    <t>139.1</t>
  </si>
  <si>
    <t>03-01-03</t>
  </si>
  <si>
    <t>139.2</t>
  </si>
  <si>
    <t>139.3</t>
  </si>
  <si>
    <t>4,99</t>
  </si>
  <si>
    <t>139.4</t>
  </si>
  <si>
    <t>139.5</t>
  </si>
  <si>
    <t>139.6</t>
  </si>
  <si>
    <t>139.7</t>
  </si>
  <si>
    <t>139.8</t>
  </si>
  <si>
    <t>139.9</t>
  </si>
  <si>
    <t>Раздел 58. 03-01-04  Охранно-пожарная сигнализация КПП..gsfx</t>
  </si>
  <si>
    <t>ЛС 03-01-04 Поз.: 1-39</t>
  </si>
  <si>
    <t>Пожарная сигнализация и оповещение людей при пожаре КПП  077/47 ИОС4.4.1 лист 17</t>
  </si>
  <si>
    <t>140.1</t>
  </si>
  <si>
    <t>03-01-04</t>
  </si>
  <si>
    <t>Пульт дистанционного управления системы пожаротушения R3-Рубеж-ПДУ-ПТ</t>
  </si>
  <si>
    <t>140.2</t>
  </si>
  <si>
    <t>Модуль сопряжения преобразователь интерфейса R3-МС-Е</t>
  </si>
  <si>
    <t>140.3</t>
  </si>
  <si>
    <t>140.4</t>
  </si>
  <si>
    <t>140.5</t>
  </si>
  <si>
    <t>Адресная метка АМ-4-R3</t>
  </si>
  <si>
    <t>Адресный релейный модуль РМ-1К-R3</t>
  </si>
  <si>
    <t>Устройство оконечное объектовое УОО-ТЛ</t>
  </si>
  <si>
    <t>140.6</t>
  </si>
  <si>
    <t>140.7</t>
  </si>
  <si>
    <t>ТЕРм08-03-572-03</t>
  </si>
  <si>
    <t>Блок управления шкафного исполнения или распределительный пункт (шкаф), устанавливаемый: на стене, высота и ширина до 600х600 мм</t>
  </si>
  <si>
    <t>Бокс резервного электропитания БР12 исп. 2х40</t>
  </si>
  <si>
    <t>140.8</t>
  </si>
  <si>
    <t>Извещатель пожарный ручной: ИПР-513-3 исп. 02</t>
  </si>
  <si>
    <t>Батарея аккумуляторная: АКБ-26 12В/26 А/ч</t>
  </si>
  <si>
    <t>140.9</t>
  </si>
  <si>
    <t>140.10</t>
  </si>
  <si>
    <t>Персональный компьютер в составе:</t>
  </si>
  <si>
    <t>140.11</t>
  </si>
  <si>
    <t>ТЕРм11-04-002-01</t>
  </si>
  <si>
    <t>Аппарат настольный, масса: до 0,015 т</t>
  </si>
  <si>
    <t>140.12</t>
  </si>
  <si>
    <t>ТЦ_101_78_7810899685_01.09.2021_02 Прайс лист том 8,стр. 411, п.635</t>
  </si>
  <si>
    <t>ПК IRU Office 110 MT Cel J3355 (2), 4Gb, 500Gb 7.2k, HDG500, Free DOS, GbitEth, 400W, черны</t>
  </si>
  <si>
    <t>140.13</t>
  </si>
  <si>
    <t>ТЦ_61.2.07.03_77_7718979307_01.09.2021_02 Прайс лист том 8,стр. 415, п.636</t>
  </si>
  <si>
    <t>Клавиатура + мышь Oklick 600M клав:черный мышь:черный USB</t>
  </si>
  <si>
    <t>140.14</t>
  </si>
  <si>
    <t>ТЦ_101_779701143998_01.09.2021_02 Прайс лист том 8,стр. 416, п.637</t>
  </si>
  <si>
    <t>Монитор ЖК ACER ET221Qbi 21.5", черный [um.we1ee.001]</t>
  </si>
  <si>
    <t>Программное обеспечение</t>
  </si>
  <si>
    <t>140.15</t>
  </si>
  <si>
    <t>ТЦ_103_77_ 7721801761_03.09.2021_02 Прайс лист том 8 стр. 329/50  КАп. 1322</t>
  </si>
  <si>
    <t>Ключ HASP Pro (FireSec-Pro прот.R3)</t>
  </si>
  <si>
    <t>140.16</t>
  </si>
  <si>
    <t>1,45</t>
  </si>
  <si>
    <t>140.17</t>
  </si>
  <si>
    <t>140.18</t>
  </si>
  <si>
    <t>140.19</t>
  </si>
  <si>
    <t>140.20</t>
  </si>
  <si>
    <t>140.21</t>
  </si>
  <si>
    <t>ТССЦ-21.1.08.01-0132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</si>
  <si>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марки: КПСнг(А)-FRHF 1х2х0,75</t>
  </si>
  <si>
    <t>140.22</t>
  </si>
  <si>
    <t>140.23</t>
  </si>
  <si>
    <t>140.24</t>
  </si>
  <si>
    <t>ТЦ_103_78_ 7839092245 _03.09.2021_02 Прайс лист  том 8 стр. 329/53 КА п.1323</t>
  </si>
  <si>
    <t>140.25</t>
  </si>
  <si>
    <t>ТЦ_103_77_6454107010_03.09.2021_02 Прайс лист том 8 стр. 329/1 КАп.1305</t>
  </si>
  <si>
    <t>140.26</t>
  </si>
  <si>
    <t>140.27</t>
  </si>
  <si>
    <t>140.28</t>
  </si>
  <si>
    <t>ТЦ_103_77_ 7721801761 _03.09.2021_02 Прайс лист том 8 стр. 329/32 КАп.1316</t>
  </si>
  <si>
    <t>140.29</t>
  </si>
  <si>
    <t>ТЦ_103_78_ 7839092245 _03.09.2021_Прайс лист том 8 стр. 329/35 02 КАп.1317</t>
  </si>
  <si>
    <t>140.30</t>
  </si>
  <si>
    <t>ТЦ_103_78_ 7839092245 _03.09.2021_02 Прайс лист том 8 стр. 329/44 КАп.1320</t>
  </si>
  <si>
    <t>140.31</t>
  </si>
  <si>
    <t>140.32</t>
  </si>
  <si>
    <t>ТЦ_103_78_ 7804526950 _03.09.2021_02 Прайс лист том 8 стр. 329/62, КА п.1326</t>
  </si>
  <si>
    <t>140.33</t>
  </si>
  <si>
    <t>ТССЦ-61.2.02.03-0025</t>
  </si>
  <si>
    <t>140.34</t>
  </si>
  <si>
    <t>ТССЦ-62.4.01.01-0007</t>
  </si>
  <si>
    <t>140.35</t>
  </si>
  <si>
    <t>140.36</t>
  </si>
  <si>
    <t>140.37</t>
  </si>
  <si>
    <t>140.38</t>
  </si>
  <si>
    <t>140.39</t>
  </si>
  <si>
    <t>Раздел 59. 03-01-05 ЭМР -КПП.gsfx</t>
  </si>
  <si>
    <t>ЛС 03-01-05 Поз.: 1-26</t>
  </si>
  <si>
    <t>Щитовое  оборудование077/47-ИЛО 4.1.1 СО-5</t>
  </si>
  <si>
    <t>ВРУкпп</t>
  </si>
  <si>
    <t>141.1</t>
  </si>
  <si>
    <t>03-01-05</t>
  </si>
  <si>
    <t>141.2</t>
  </si>
  <si>
    <t>ТССЦ-62.1.01.09-0041</t>
  </si>
  <si>
    <t>Выключатели автоматические: «IEK» ВА47-100 4Р 40А, характеристика С</t>
  </si>
  <si>
    <t>141.3</t>
  </si>
  <si>
    <t>ТЦ_62.3.05.02_50_9723106862_02.11.2021_02 Прайс лист том 7,стр. 243, п.301</t>
  </si>
  <si>
    <t>Выключатель-разъединитель реверсивный ВР32И-31В71250 100А</t>
  </si>
  <si>
    <t>141.4</t>
  </si>
  <si>
    <t>ТССЦ-62.1.01.09-0004</t>
  </si>
  <si>
    <t>Выключатели автоматические: «IEK» ВА47-29 1Р 10А, характеристика С</t>
  </si>
  <si>
    <t>141.5</t>
  </si>
  <si>
    <t>ТССЦ-62.1.01.02-0015</t>
  </si>
  <si>
    <t>Выключатели автоматические: дифференциального тока четырехполюсные АД14 4Р 25А 30мА</t>
  </si>
  <si>
    <t>141.6</t>
  </si>
  <si>
    <t>ТССЦ-62.1.01.09-0017</t>
  </si>
  <si>
    <t>Выключатели автоматические: «IEK» ВА47-29 3Р 16А, характеристика С</t>
  </si>
  <si>
    <t>141.7</t>
  </si>
  <si>
    <t>ТЦ_20.3.03.04_50_9723075149_01.09.2021_02 Прайс лист том 9,стр. 848, п.950</t>
  </si>
  <si>
    <t>Светильник ЛПО 2001 8Вт 230В T5/G5 ИЭК LLPO0-2001-1-08-K01</t>
  </si>
  <si>
    <t>141.8</t>
  </si>
  <si>
    <t>141.9</t>
  </si>
  <si>
    <t>ТЦ_20.4.04.03_50_5024122582_01.11.2021_02 Прайс лист том 8,стр. 563, п.729</t>
  </si>
  <si>
    <t>141.10</t>
  </si>
  <si>
    <t>ТЦ_20.4.04.03_91_7705892151_01.09.2021_02 Прайс лист том 9,стр. 833, п.940</t>
  </si>
  <si>
    <t>Панель монтажная к ЩМП-4 (5; 6; 7) GARANT H=150 (уп.2шт) ИЭК Y-PM-4567-150</t>
  </si>
  <si>
    <t>141.11</t>
  </si>
  <si>
    <t>ТЦ_20.4.04.03_47_7806238192_01.11.2021_02 Прайс лист том 8,стр. 564, п.730</t>
  </si>
  <si>
    <t>141.12</t>
  </si>
  <si>
    <t>ТЦ_62.1.02.22_53_5262288603_03.09.2021_02 Прайс лист том 7,стр. 25, п.17</t>
  </si>
  <si>
    <t>141.13</t>
  </si>
  <si>
    <t>ТЦ_62.1.02.22_77_1093318412_03.09.2021_02 Прайс лист том 7,стр. 26, п.18</t>
  </si>
  <si>
    <t>141.14</t>
  </si>
  <si>
    <t>ТЦ_62.1.02.22_50_672303844657_03.09.2021_02 Прайс лист том 7,стр. 28, п.19</t>
  </si>
  <si>
    <t>ЩАПкпп   (77/47-ИОС1.СО-5 лист63)</t>
  </si>
  <si>
    <t>141.15</t>
  </si>
  <si>
    <t>141.16</t>
  </si>
  <si>
    <t>ТССЦ-62.1.01.09-0021</t>
  </si>
  <si>
    <t>Выключатели автоматические: «IEK» ВА47-29 3Р 63А, характеристика С</t>
  </si>
  <si>
    <t>141.17</t>
  </si>
  <si>
    <t>141.18</t>
  </si>
  <si>
    <t>ТЦ_62.6.01.05_50_5050098030_04.09.2021_02 Прайс лист том 9.,стр. 820, п 933</t>
  </si>
  <si>
    <t>Контактор КМИ-46512 65А 230В/АС3 1НО;1НЗ ИЭК</t>
  </si>
  <si>
    <t>141.19</t>
  </si>
  <si>
    <t>ТЦ_62.3.02.01_50_7804526950_12.09.2021_02 Прайс лист том 7,стр. 241, п.300</t>
  </si>
  <si>
    <t>141.20</t>
  </si>
  <si>
    <t>141.21</t>
  </si>
  <si>
    <t>ТЦ_62.1.04.03_50_5038106848_10.09.2021_02 Прайс лист том 7,стр. 31, п.21</t>
  </si>
  <si>
    <t>141.22</t>
  </si>
  <si>
    <t>ТЦ_62.1.04.13_50_5024122582_01.09.2021_02 Прайс лист том 9,стр. 844, п.947</t>
  </si>
  <si>
    <t>Реле РЭК78/3(MY3) с индикацией 5А 230В АC IEK</t>
  </si>
  <si>
    <t>141.23</t>
  </si>
  <si>
    <t>141.24</t>
  </si>
  <si>
    <t>ТССЦ-20.4.04.03-0004</t>
  </si>
  <si>
    <t>Щиты с монтажной панелью: ЩМП-2, размером 500х400х220 мм, степень защиты IP54</t>
  </si>
  <si>
    <t>Щит наружного освещения заводского изготовления</t>
  </si>
  <si>
    <t>141.25</t>
  </si>
  <si>
    <t>141.26</t>
  </si>
  <si>
    <t>ТЦ_62.1.02.16_78_7807238621_01.11.2021_02 Прайс лист том 8.,стр 554, п.725</t>
  </si>
  <si>
    <t>ЩНО. Щит наружного освещения</t>
  </si>
  <si>
    <t>ЛС 03-01-05 Поз.: 27-73</t>
  </si>
  <si>
    <t>Новый Раздел</t>
  </si>
  <si>
    <t>142.1</t>
  </si>
  <si>
    <t>142.2</t>
  </si>
  <si>
    <t>7,7</t>
  </si>
  <si>
    <t>142.3</t>
  </si>
  <si>
    <t>ТССЦ-21.1.06.09-0151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</si>
  <si>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- 3 и сечением 1,5 мм2</t>
  </si>
  <si>
    <t>0,0153</t>
  </si>
  <si>
    <t>142.4</t>
  </si>
  <si>
    <t>ТССЦ-21.1.06.09-0152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</si>
  <si>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- 3 и сечением 2,5 мм2</t>
  </si>
  <si>
    <t>0,0663</t>
  </si>
  <si>
    <t>142.5</t>
  </si>
  <si>
    <t>ТССЦ-21.1.06.09-0178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</si>
  <si>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- 5 и сечением 6 мм2</t>
  </si>
  <si>
    <t>0,0408</t>
  </si>
  <si>
    <t>142.6</t>
  </si>
  <si>
    <t>20,4</t>
  </si>
  <si>
    <t>142.7</t>
  </si>
  <si>
    <t>ТЦ_20.2.09.13_61_7705892151_04.09.2021_02 Прайс-лист том 8, стр. 611, п. 762</t>
  </si>
  <si>
    <t>Кабель АВБбШв 5х10-1</t>
  </si>
  <si>
    <t>724,2</t>
  </si>
  <si>
    <t>142.8</t>
  </si>
  <si>
    <t>142.9</t>
  </si>
  <si>
    <t>ТЦ_20.2.09.08_50_7718640881_01.09.2021_02 Прайс лист том 7,стр. 76, п.51</t>
  </si>
  <si>
    <t>142.10</t>
  </si>
  <si>
    <t>142.11</t>
  </si>
  <si>
    <t>142.12</t>
  </si>
  <si>
    <t>ТЕРм08-02-390-01</t>
  </si>
  <si>
    <t>Короба пластмассовые: шириной до 40 мм</t>
  </si>
  <si>
    <t>142.13</t>
  </si>
  <si>
    <t>ТССЦ-20.2.05.04-0032</t>
  </si>
  <si>
    <t>Кабель-канал (короб) "Электропласт": 80x40 мм</t>
  </si>
  <si>
    <t>142.14</t>
  </si>
  <si>
    <t>ТССЦ-20.2.05.10-0012</t>
  </si>
  <si>
    <t>Соединение на стык для короба 25х16 мм</t>
  </si>
  <si>
    <t>142.15</t>
  </si>
  <si>
    <t>ТССЦ-20.2.05.09-0018</t>
  </si>
  <si>
    <t>Угол внешний: изменяемый для короба 90х40 мм</t>
  </si>
  <si>
    <t>142.16</t>
  </si>
  <si>
    <t>ТССЦ-20.2.05.09-0038</t>
  </si>
  <si>
    <t>Угол внутренний: изменяемый для короба 90х40 мм</t>
  </si>
  <si>
    <t>142.17</t>
  </si>
  <si>
    <t>ТССЦ-20.2.05.09-0067</t>
  </si>
  <si>
    <t>Угол плоский для короба: 90х40 мм</t>
  </si>
  <si>
    <t>142.18</t>
  </si>
  <si>
    <t>ТССЦ-20.2.05.08-0003</t>
  </si>
  <si>
    <t>Тройник для короба: 90х40 мм</t>
  </si>
  <si>
    <t>142.19</t>
  </si>
  <si>
    <t>ТЕРм08-02-411-01</t>
  </si>
  <si>
    <t>Рукав металлический наружным диаметром: до 48 мм</t>
  </si>
  <si>
    <t>142.20</t>
  </si>
  <si>
    <t>ТССЦ-08.1.02.13-0007</t>
  </si>
  <si>
    <t>Рукава металлические диаметром: 20 мм РЗ-Ц-Х</t>
  </si>
  <si>
    <t>800</t>
  </si>
  <si>
    <t>142.21</t>
  </si>
  <si>
    <t>ТССЦ-20.2.05.02-0011</t>
  </si>
  <si>
    <t>Держатель с защелкой "DKC" для труб диаметром: 25 мм</t>
  </si>
  <si>
    <t>светотехническое оборудование</t>
  </si>
  <si>
    <t>142.22</t>
  </si>
  <si>
    <t>142.23</t>
  </si>
  <si>
    <t>ТЦ_20.3.03.07_69_7705892151_01.09.2021_02 Прайс лист том 9, стр. 812, п.928</t>
  </si>
  <si>
    <t>Светильник ДВО-15-19-302 WP 840</t>
  </si>
  <si>
    <t>142.24</t>
  </si>
  <si>
    <t>ТЦ_20.3.03.07_50_7721801761_12.09.2021_02 Прайс-лист том 9, стр. 845, п. 948</t>
  </si>
  <si>
    <t>Светильник светодиодный для ЖКХ CD LED 18 EM 4000K с аварийным блоком</t>
  </si>
  <si>
    <t>142.25</t>
  </si>
  <si>
    <t>142.26</t>
  </si>
  <si>
    <t>ТССЦ-20.4.01.02-0032</t>
  </si>
  <si>
    <t>Выключатель одноклавишный для скрытой проводки серии "КВАРТА"  с подсветкой, цвет белый</t>
  </si>
  <si>
    <t>142.27</t>
  </si>
  <si>
    <t>142.28</t>
  </si>
  <si>
    <t>ТССЦ-20.4.01.02-0011</t>
  </si>
  <si>
    <t>Выключатель двухклавишный для скрытой проводки серии "Прима", марка: С56-039-с с подсветкой, цвет белый</t>
  </si>
  <si>
    <t>142.29</t>
  </si>
  <si>
    <t>ТЕРм08-03-591-09</t>
  </si>
  <si>
    <t>Розетка штепсельная: утопленного типа при скрытой проводке</t>
  </si>
  <si>
    <t>142.30</t>
  </si>
  <si>
    <t>ТССЦ-20.4.03.07-0012</t>
  </si>
  <si>
    <t>Розетка 250В/16А, IP44 для наружного монтажа с заземляющими контактами и с защитной шторкой</t>
  </si>
  <si>
    <t>142.31</t>
  </si>
  <si>
    <t>ТССЦ-20.5.02.07-0002</t>
  </si>
  <si>
    <t>Коробка распаечная КлК-5С с пятью клеммами размером 102х90х37 мм</t>
  </si>
  <si>
    <t>142.32</t>
  </si>
  <si>
    <t>142.33</t>
  </si>
  <si>
    <t>0,02576</t>
  </si>
  <si>
    <t>142.34</t>
  </si>
  <si>
    <t>142.35</t>
  </si>
  <si>
    <t>0,03393</t>
  </si>
  <si>
    <t>142.36</t>
  </si>
  <si>
    <t>0,0402</t>
  </si>
  <si>
    <t>142.37</t>
  </si>
  <si>
    <t>ТЕР01-01-010-42</t>
  </si>
  <si>
    <t>Разработка грунта в отвал экскаваторами импортного производства с ковшом вместимостью 0,25 м3, группа грунтов 3</t>
  </si>
  <si>
    <t>142.38</t>
  </si>
  <si>
    <t>68,34</t>
  </si>
  <si>
    <t>142.39</t>
  </si>
  <si>
    <t>ТЕРм08-02-142-01</t>
  </si>
  <si>
    <t>Устройство постели при одном кабеле в траншее</t>
  </si>
  <si>
    <t>7,1</t>
  </si>
  <si>
    <t>142.40</t>
  </si>
  <si>
    <t>40,2</t>
  </si>
  <si>
    <t>142.41</t>
  </si>
  <si>
    <t>142.42</t>
  </si>
  <si>
    <t>142.43</t>
  </si>
  <si>
    <t>0,003</t>
  </si>
  <si>
    <t>142.44</t>
  </si>
  <si>
    <t>142.45</t>
  </si>
  <si>
    <t>0,07574</t>
  </si>
  <si>
    <t>142.46</t>
  </si>
  <si>
    <t>-0,07574</t>
  </si>
  <si>
    <t>142.47</t>
  </si>
  <si>
    <t>ТССЦ-23.3.06.02-0010</t>
  </si>
  <si>
    <t>Трубы стальные сварные водогазопроводные с резьбой оцинкованные обыкновенные, диаметр условного прохода: 100 мм, толщина стенки 4,5 мм</t>
  </si>
  <si>
    <t>Раздел 60. 03-01-06 Отопление  здания КПП.gsfx</t>
  </si>
  <si>
    <t>ЛС 03-01-06 Поз.: 1, 2</t>
  </si>
  <si>
    <t>077/47-ИЛО 4.3.1 СО  лист 5</t>
  </si>
  <si>
    <t>143.1</t>
  </si>
  <si>
    <t>03-01-06</t>
  </si>
  <si>
    <t>ТЦ_63.3.01.01_50_7743250099_01.09.2021_02 Прайс лист том 9, стр.878, п.965</t>
  </si>
  <si>
    <t>143.2</t>
  </si>
  <si>
    <t>ТЦ_63.3.01.01_23_230808853156_01.09.2021_02 Прайс лист том 9, стр.875, п.964</t>
  </si>
  <si>
    <t>Конвектор электрический Electrolux ECH/AS-500 MR</t>
  </si>
  <si>
    <t>Раздел 61. 03-01-07  Внутренняя вентиляция..gsfx</t>
  </si>
  <si>
    <t>ЛС 03-01-07 Поз.: 1-10</t>
  </si>
  <si>
    <t>Внутренняя вентиляция</t>
  </si>
  <si>
    <t>Воздуховоды из оцинкованной стали толщ. 0,5см</t>
  </si>
  <si>
    <t>144.1</t>
  </si>
  <si>
    <t>03-01-07</t>
  </si>
  <si>
    <t>0,021352</t>
  </si>
  <si>
    <t>144.2</t>
  </si>
  <si>
    <t>Воздуховоды из оцинкованной стали толщиной: 0,5 мм, диаметром до 200 мм-ф140,200мм</t>
  </si>
  <si>
    <t>2,1352</t>
  </si>
  <si>
    <t>144.3</t>
  </si>
  <si>
    <t>144.4</t>
  </si>
  <si>
    <t>144.5</t>
  </si>
  <si>
    <t>144.6</t>
  </si>
  <si>
    <t>ТССЦ-19.1.05.04-0007</t>
  </si>
  <si>
    <t>Диффузоры потолочные пластиковые "АРКТОС" марки ДПУ: универсальные ДПУ-М, диаметр 125 мм- ф 140мм</t>
  </si>
  <si>
    <t>144.7</t>
  </si>
  <si>
    <t>144.8</t>
  </si>
  <si>
    <t>144.9</t>
  </si>
  <si>
    <t>144.10</t>
  </si>
  <si>
    <t>ТССЦ-19.1.05.04-0009</t>
  </si>
  <si>
    <t>Диффузоры потолочные пластиковые "АРКТОС" марки ДПУ: универсальные ДПУ-М, диаметр 200 мм</t>
  </si>
  <si>
    <t>ЛС 03-01-07 Поз.: 11, 12</t>
  </si>
  <si>
    <t>Кондиционирование</t>
  </si>
  <si>
    <t>145.1</t>
  </si>
  <si>
    <t>ТЕР20-06-019-02</t>
  </si>
  <si>
    <t>Установка внутреннего блока настенного типа мощностью: до 5 кВт</t>
  </si>
  <si>
    <t>1 блок</t>
  </si>
  <si>
    <t>145.2</t>
  </si>
  <si>
    <t>ТЦ_101_50_7751033595_01.09.2021_02 Прайс лист том 9, стр.864, п.958</t>
  </si>
  <si>
    <t>Настенная сплит-система Mitsubishi Electric MSZ-FH25VE / MUZ-FH25VE</t>
  </si>
  <si>
    <t>Раздел 62. 03-01-08 ТХ- КПП.gsfx</t>
  </si>
  <si>
    <t>ЛС 03-01-08 Поз.: 1-4</t>
  </si>
  <si>
    <t>ТХ КПП</t>
  </si>
  <si>
    <t>146.1</t>
  </si>
  <si>
    <t>03-01-08</t>
  </si>
  <si>
    <t>ТЕР10-01-059-01</t>
  </si>
  <si>
    <t>Установка столов, шкафов под мойки, холодильных шкафов и др.</t>
  </si>
  <si>
    <t>146.2</t>
  </si>
  <si>
    <t>ТЦ_104_23_9729030835_01.09.2021_02 Прайс-лист том 8, стр 341, п.373</t>
  </si>
  <si>
    <t>Стул полумягкий</t>
  </si>
  <si>
    <t>146.3</t>
  </si>
  <si>
    <t>ТЦ_104_50_7722753969_01.09.2021_02 Прайс-лист том 9, стр 1178, п.1279</t>
  </si>
  <si>
    <t>Шкаф для одежды персонала 3х створчатый</t>
  </si>
  <si>
    <t>146.4</t>
  </si>
  <si>
    <t>ТЦ_104_23_9729030835_01.09.2021_02 Прайс-лист том 8, стр 336, п.369</t>
  </si>
  <si>
    <t>Стол обеденный каркасный</t>
  </si>
  <si>
    <t>Раздел 63. 03-02-01 Общестроительные работы  здания гаража..gsfx</t>
  </si>
  <si>
    <t>ЛС 03-02-01 Поз.: 1-70</t>
  </si>
  <si>
    <t>Гараж</t>
  </si>
  <si>
    <t>Земляные работы   077/47 - ИЛО3.1.  лист 109</t>
  </si>
  <si>
    <t>147.1</t>
  </si>
  <si>
    <t>03-02-01</t>
  </si>
  <si>
    <t>0,4357</t>
  </si>
  <si>
    <t>147.2</t>
  </si>
  <si>
    <t>0,2213</t>
  </si>
  <si>
    <t>147.3</t>
  </si>
  <si>
    <t>147.4</t>
  </si>
  <si>
    <t>388,96</t>
  </si>
  <si>
    <t>147.5</t>
  </si>
  <si>
    <t>0,154056</t>
  </si>
  <si>
    <t>147.6</t>
  </si>
  <si>
    <t>147.7</t>
  </si>
  <si>
    <t>0,1688</t>
  </si>
  <si>
    <t>147.8</t>
  </si>
  <si>
    <t>147.9</t>
  </si>
  <si>
    <t>147.10</t>
  </si>
  <si>
    <t>202,56</t>
  </si>
  <si>
    <t>147.11</t>
  </si>
  <si>
    <t>0,4432</t>
  </si>
  <si>
    <t>147.12</t>
  </si>
  <si>
    <t>4,432</t>
  </si>
  <si>
    <t>Фундамент   077/47 - ИЛО3.1.  лист 110</t>
  </si>
  <si>
    <t>147.13</t>
  </si>
  <si>
    <t>147.14</t>
  </si>
  <si>
    <t>147.15</t>
  </si>
  <si>
    <t>0,375</t>
  </si>
  <si>
    <t>147.16</t>
  </si>
  <si>
    <t>38,06</t>
  </si>
  <si>
    <t>147.17</t>
  </si>
  <si>
    <t>0,165</t>
  </si>
  <si>
    <t>147.18</t>
  </si>
  <si>
    <t>16,747</t>
  </si>
  <si>
    <t>147.19</t>
  </si>
  <si>
    <t>2,29577</t>
  </si>
  <si>
    <t>147.20</t>
  </si>
  <si>
    <t>0,53328</t>
  </si>
  <si>
    <t>147.21</t>
  </si>
  <si>
    <t>Горячекатаная арматурная сталь периодического профиля класса: А-III, диаметром 12 мм Скоба С1</t>
  </si>
  <si>
    <t>0,20265</t>
  </si>
  <si>
    <t>147.22</t>
  </si>
  <si>
    <t>0,19581</t>
  </si>
  <si>
    <t>Стяжка 077/47-ИЛО3.1. лист 111</t>
  </si>
  <si>
    <t>147.23</t>
  </si>
  <si>
    <t>147.24</t>
  </si>
  <si>
    <t>26,928</t>
  </si>
  <si>
    <t>147.25</t>
  </si>
  <si>
    <t>2,37132</t>
  </si>
  <si>
    <t>147.26</t>
  </si>
  <si>
    <t>147.27</t>
  </si>
  <si>
    <t>2,64</t>
  </si>
  <si>
    <t>147.28</t>
  </si>
  <si>
    <t>147.29</t>
  </si>
  <si>
    <t>13,46</t>
  </si>
  <si>
    <t>Гидроизоляция  077/47-ИЛО3.1. лист 112</t>
  </si>
  <si>
    <t>147.30</t>
  </si>
  <si>
    <t>Устройство гидроизоляции обмазочной: в один слой праймером- в 2слоя</t>
  </si>
  <si>
    <t>1,876</t>
  </si>
  <si>
    <t>147.31</t>
  </si>
  <si>
    <t>-0,03752</t>
  </si>
  <si>
    <t>147.32</t>
  </si>
  <si>
    <t>-0,07504</t>
  </si>
  <si>
    <t>147.33</t>
  </si>
  <si>
    <t>131,32</t>
  </si>
  <si>
    <t>147.34</t>
  </si>
  <si>
    <t>2,074</t>
  </si>
  <si>
    <t>147.35</t>
  </si>
  <si>
    <t>-0,49776</t>
  </si>
  <si>
    <t>147.36</t>
  </si>
  <si>
    <t>-0,049776</t>
  </si>
  <si>
    <t>147.37</t>
  </si>
  <si>
    <t>414,8</t>
  </si>
  <si>
    <t>Опорные листы ЗД-13шт.     077/47 - ИЛО3.1.  лист 116</t>
  </si>
  <si>
    <t>147.38</t>
  </si>
  <si>
    <t>0,19058</t>
  </si>
  <si>
    <t>147.39</t>
  </si>
  <si>
    <t>0,32656</t>
  </si>
  <si>
    <t>147.40</t>
  </si>
  <si>
    <t>Колонны К1-13шт   077/47 - ИЛО3.1.  лист 118</t>
  </si>
  <si>
    <t>147.41</t>
  </si>
  <si>
    <t>3,33944</t>
  </si>
  <si>
    <t>147.42</t>
  </si>
  <si>
    <t>147.43</t>
  </si>
  <si>
    <t>0,556465</t>
  </si>
  <si>
    <t>147.44</t>
  </si>
  <si>
    <t>0,556</t>
  </si>
  <si>
    <t>Ферма Ф1 - 5шт  077/47 - КР1  лист 123</t>
  </si>
  <si>
    <t>147.45</t>
  </si>
  <si>
    <t>5,71345</t>
  </si>
  <si>
    <t>147.46</t>
  </si>
  <si>
    <t>147.47</t>
  </si>
  <si>
    <t>1,75897</t>
  </si>
  <si>
    <t>147.48</t>
  </si>
  <si>
    <t>1,7589</t>
  </si>
  <si>
    <t>Вертикальные связи ВС-1 - 4шт   077/47-ИЛО3.1.  лист 128</t>
  </si>
  <si>
    <t>147.49</t>
  </si>
  <si>
    <t>1,29288</t>
  </si>
  <si>
    <t>147.50</t>
  </si>
  <si>
    <t>1,2928</t>
  </si>
  <si>
    <t>147.51</t>
  </si>
  <si>
    <t>0,631864</t>
  </si>
  <si>
    <t>147.52</t>
  </si>
  <si>
    <t>0,6318</t>
  </si>
  <si>
    <t>Вертикальные связи ВС-2 - 8шт   077/47-ИЛО3.1.  лист 128</t>
  </si>
  <si>
    <t>147.53</t>
  </si>
  <si>
    <t>1,96192</t>
  </si>
  <si>
    <t>147.54</t>
  </si>
  <si>
    <t>1,96184</t>
  </si>
  <si>
    <t>147.55</t>
  </si>
  <si>
    <t>0,930832</t>
  </si>
  <si>
    <t>147.56</t>
  </si>
  <si>
    <t>0,93</t>
  </si>
  <si>
    <t>Диагональная связь ДС1-4шт   077/47 ИЛО3.1.лист 129</t>
  </si>
  <si>
    <t>147.57</t>
  </si>
  <si>
    <t>0,96314</t>
  </si>
  <si>
    <t>147.58</t>
  </si>
  <si>
    <t>147.59</t>
  </si>
  <si>
    <t>0,43454</t>
  </si>
  <si>
    <t>147.60</t>
  </si>
  <si>
    <t>0,434</t>
  </si>
  <si>
    <t>Связи по верхнему поясу ферм   077/47 ИЛО3.1.лист</t>
  </si>
  <si>
    <t>147.61</t>
  </si>
  <si>
    <t>0,8973</t>
  </si>
  <si>
    <t>147.62</t>
  </si>
  <si>
    <t>147.63</t>
  </si>
  <si>
    <t>0,445005</t>
  </si>
  <si>
    <t>147.64</t>
  </si>
  <si>
    <t>Стеновые  и кровельные прогоны 077/47  ИЛО3.1.лист 131</t>
  </si>
  <si>
    <t>147.65</t>
  </si>
  <si>
    <t>3,97159</t>
  </si>
  <si>
    <t>147.66</t>
  </si>
  <si>
    <t>147.67</t>
  </si>
  <si>
    <t>4,99965</t>
  </si>
  <si>
    <t>147.68</t>
  </si>
  <si>
    <t>147.69</t>
  </si>
  <si>
    <t>2,937323</t>
  </si>
  <si>
    <t>147.70</t>
  </si>
  <si>
    <t>2,9373</t>
  </si>
  <si>
    <t>ЛС 03-02-01 Поз.: 71-80</t>
  </si>
  <si>
    <t>Наружная отделка 077/47 - ИЛО2.2  лист 19</t>
  </si>
  <si>
    <t>148.1</t>
  </si>
  <si>
    <t>12,004</t>
  </si>
  <si>
    <t>148.2</t>
  </si>
  <si>
    <t>1440,48</t>
  </si>
  <si>
    <t>Наружная отделка 077/47 - ИЛО2.2  лист 20</t>
  </si>
  <si>
    <t>148.3</t>
  </si>
  <si>
    <t>3,2072</t>
  </si>
  <si>
    <t>148.4</t>
  </si>
  <si>
    <t>0,8755</t>
  </si>
  <si>
    <t>148.5</t>
  </si>
  <si>
    <t>272,87</t>
  </si>
  <si>
    <t>148.6</t>
  </si>
  <si>
    <t>ТССЦ-07.2.05.05-0062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</si>
  <si>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50 мм, тип покрытия полиэстер, толщина металлических облицовок 0,5 мм (Россия)</t>
  </si>
  <si>
    <t>47,85</t>
  </si>
  <si>
    <t>148.7</t>
  </si>
  <si>
    <t>0,487</t>
  </si>
  <si>
    <t>148.8</t>
  </si>
  <si>
    <t>48,7</t>
  </si>
  <si>
    <t>Колесоотбойник -38,1м  077/47 - ИЛО2.2  лист 20</t>
  </si>
  <si>
    <t>148.9</t>
  </si>
  <si>
    <t>ТЕР09-03-050-01</t>
  </si>
  <si>
    <t>Монтаж стальных плинтусов из гнутого профиля</t>
  </si>
  <si>
    <t>0,381</t>
  </si>
  <si>
    <t>148.10</t>
  </si>
  <si>
    <t>0,4572</t>
  </si>
  <si>
    <t>ЛС 03-02-01 Поз.: 81-92</t>
  </si>
  <si>
    <t>Полы  077/47 - АР.2   лист 21</t>
  </si>
  <si>
    <t>149.1</t>
  </si>
  <si>
    <t>1,7475</t>
  </si>
  <si>
    <t>149.2</t>
  </si>
  <si>
    <t>149.3</t>
  </si>
  <si>
    <t>8,91225</t>
  </si>
  <si>
    <t>149.4</t>
  </si>
  <si>
    <t>ТЕР11-01-038-02</t>
  </si>
  <si>
    <t>Устройство покрытий из плиток поливинилхлоридных: на клее КН-2</t>
  </si>
  <si>
    <t>1,7445</t>
  </si>
  <si>
    <t>149.5</t>
  </si>
  <si>
    <t>ТССЦ-14.5.11.10-0001</t>
  </si>
  <si>
    <t>Полимерцементная шпатлевка</t>
  </si>
  <si>
    <t>3,314</t>
  </si>
  <si>
    <t>Тип 2,3</t>
  </si>
  <si>
    <t>149.6</t>
  </si>
  <si>
    <t>0,4757</t>
  </si>
  <si>
    <t>149.7</t>
  </si>
  <si>
    <t>149.8</t>
  </si>
  <si>
    <t>1,455642</t>
  </si>
  <si>
    <t>149.9</t>
  </si>
  <si>
    <t>149.10</t>
  </si>
  <si>
    <t>0,618</t>
  </si>
  <si>
    <t>Тип 4</t>
  </si>
  <si>
    <t>149.11</t>
  </si>
  <si>
    <t>0,07294</t>
  </si>
  <si>
    <t>149.12</t>
  </si>
  <si>
    <t>7,44</t>
  </si>
  <si>
    <t>ЛС 03-02-01 Поз.: 93-108</t>
  </si>
  <si>
    <t>Проёмы-Двери   077/47-ИЛО2.2  лист 22</t>
  </si>
  <si>
    <t>150.1</t>
  </si>
  <si>
    <t>5,04</t>
  </si>
  <si>
    <t>150.2</t>
  </si>
  <si>
    <t>ТССЦ-07.1.01.01-0013</t>
  </si>
  <si>
    <t>Дверь противопожарная металлическая: однопольная ДПМ-01/30, размером 900х2100 мм</t>
  </si>
  <si>
    <t>150.3</t>
  </si>
  <si>
    <t>ТССЦ-07.1.01.01-0004</t>
  </si>
  <si>
    <t>Дверь противопожарная металлическая: двупольная ДПМ-02/30, размером 1500х2100 мм</t>
  </si>
  <si>
    <t>1,5435</t>
  </si>
  <si>
    <t>150.4</t>
  </si>
  <si>
    <t>ТЕР39-01-002-09</t>
  </si>
  <si>
    <t>Установка закладных частей механического оборудования в штрабах: для откатных ворот</t>
  </si>
  <si>
    <t>0,1269</t>
  </si>
  <si>
    <t>150.5</t>
  </si>
  <si>
    <t>ТССЦ-07.2.07.13-0211</t>
  </si>
  <si>
    <t>Тяги, распорки, связи, стойки стальные оцинкованные</t>
  </si>
  <si>
    <t>150.6</t>
  </si>
  <si>
    <t>ТЕР39-01-009-03</t>
  </si>
  <si>
    <t>Монтаж металлических: перекрытий и крышек для проемов, каналов и шахт, металлических дверей негабаритных</t>
  </si>
  <si>
    <t>150.7</t>
  </si>
  <si>
    <t>150.8</t>
  </si>
  <si>
    <t>ТЕРм08-02-394-04</t>
  </si>
  <si>
    <t>Линия кабеля тросового, количество кабелей в линии до 4, сечение жил кабеля до 16 мм2</t>
  </si>
  <si>
    <t>150.9</t>
  </si>
  <si>
    <t>ТЕРм10-08-003-04</t>
  </si>
  <si>
    <t>Устройство ультразвуковое,: преобразователь (излучатель или приемник)</t>
  </si>
  <si>
    <t>150.10</t>
  </si>
  <si>
    <t>ТЕРм10-08-003-07</t>
  </si>
  <si>
    <t>Устройство оптико-(фото)электрическое,: комплект преобразователей (излучатель, фотоприемник)</t>
  </si>
  <si>
    <t>150.11</t>
  </si>
  <si>
    <t>ТЕРм11-01-002-01</t>
  </si>
  <si>
    <t>Конструкции для установки исполнительных механизмов, устанавливаемые: на стене, масса до 20 кг</t>
  </si>
  <si>
    <t>150.12</t>
  </si>
  <si>
    <t>ТЦ_101_61_7733801565_12.01.2022 Прайс лист том 9  стр. 1168, п.1259</t>
  </si>
  <si>
    <t>Hormann ворота секционные со встроенной калиткой 3000x4250</t>
  </si>
  <si>
    <t>150.13</t>
  </si>
  <si>
    <t>150.14</t>
  </si>
  <si>
    <t>ФССЦ-11.3.02.04-0036</t>
  </si>
  <si>
    <t>Блок оконный из ПВХ-профилей, трехстворчатый, с поворотно-откидной створкой, однокамерным стеклопакетом (24 мм), площадью до 2,5 м2</t>
  </si>
  <si>
    <t>7,2</t>
  </si>
  <si>
    <t>150.15</t>
  </si>
  <si>
    <t>ТЕР10-01-035-01</t>
  </si>
  <si>
    <t>Установка подоконных досок из ПВХ: в каменных стенах толщиной до 0,51 м</t>
  </si>
  <si>
    <t>150.16</t>
  </si>
  <si>
    <t>ТССЦ-11.3.03.01-0003</t>
  </si>
  <si>
    <t>Доски подоконные ПВХ, шириной: 200 мм</t>
  </si>
  <si>
    <t>ЛС 03-02-01 Поз.: 109-115</t>
  </si>
  <si>
    <t>Кровля   077/47-ИЛО2.2  лист 23,   077/47-ИЛО3.1.  лист 131</t>
  </si>
  <si>
    <t>151.1</t>
  </si>
  <si>
    <t>3,623</t>
  </si>
  <si>
    <t>151.2</t>
  </si>
  <si>
    <t>362,3</t>
  </si>
  <si>
    <t>151.3</t>
  </si>
  <si>
    <t>0,5148</t>
  </si>
  <si>
    <t>151.4</t>
  </si>
  <si>
    <t>18,8</t>
  </si>
  <si>
    <t>151.5</t>
  </si>
  <si>
    <t>151.6</t>
  </si>
  <si>
    <t>151.7</t>
  </si>
  <si>
    <t>ТССЦ-08.1.02.01-0002</t>
  </si>
  <si>
    <t>Воронка водосточная: из оцинкованной стали толщиной 0,55 диаметром 215 мм</t>
  </si>
  <si>
    <t>Раздел 64. Новый Раздел</t>
  </si>
  <si>
    <t>ЛС 03-02-02 Поз.: 1-45</t>
  </si>
  <si>
    <t>Вводно-распределительное устройство на два ввода 077/46-ИЛО4.1.ОЛ. ВРУг</t>
  </si>
  <si>
    <t>152.1</t>
  </si>
  <si>
    <t>03-02-02</t>
  </si>
  <si>
    <t>152.2</t>
  </si>
  <si>
    <t>152.3</t>
  </si>
  <si>
    <t>ТЦ_62.3.05.02_50_7721801761_16.09.2021_02 Прайс лист том 9, стр.836, п.941</t>
  </si>
  <si>
    <t>Выключатель-разъединитель ВР32И-31В71250 100А | SRK01-211-100 IEK (ИЭК)</t>
  </si>
  <si>
    <t>152.4</t>
  </si>
  <si>
    <t>152.5</t>
  </si>
  <si>
    <t>ТССЦ-62.1.01.02-0011</t>
  </si>
  <si>
    <t>Выключатели автоматические: дифференциального тока двухполюсные АД12 2Р 25А 30мА</t>
  </si>
  <si>
    <t>152.6</t>
  </si>
  <si>
    <t>152.7</t>
  </si>
  <si>
    <t>ТССЦ-62.1.02.07-0031</t>
  </si>
  <si>
    <t>Расцепитель независимый РН47</t>
  </si>
  <si>
    <t>152.8</t>
  </si>
  <si>
    <t>152.9</t>
  </si>
  <si>
    <t>152.10</t>
  </si>
  <si>
    <t>152.11</t>
  </si>
  <si>
    <t>152.12</t>
  </si>
  <si>
    <t>152.13</t>
  </si>
  <si>
    <t>152.14</t>
  </si>
  <si>
    <t>152.15</t>
  </si>
  <si>
    <t>152.16</t>
  </si>
  <si>
    <t>ТЦ_62.1.02.22_53_5262288603_03.09.2021_02 Прайс лист том 7 стр.25, п.17</t>
  </si>
  <si>
    <t>152.17</t>
  </si>
  <si>
    <t>ТЦ_62.1.02.22_77_1093318412_03.09.2021_02 Прайс лист том 7, стр.26, п. 18</t>
  </si>
  <si>
    <t>152.18</t>
  </si>
  <si>
    <t>ТЦ_62.1.02.22_50_672303844657_03.09.2021_02 Прайс лист том 7, стр.28, п.19</t>
  </si>
  <si>
    <t>Щит автоматического переключения на резерв ЩАПг   (077/47-ИОС1. лист 102</t>
  </si>
  <si>
    <t>152.19</t>
  </si>
  <si>
    <t>152.20</t>
  </si>
  <si>
    <t>152.21</t>
  </si>
  <si>
    <t>152.22</t>
  </si>
  <si>
    <t>152.23</t>
  </si>
  <si>
    <t>ТЦ_62.3.02.01_50_7804526950_12.09.2021_02 Прайс лист том 8,стр. 241, п.300</t>
  </si>
  <si>
    <t>152.24</t>
  </si>
  <si>
    <t>152.25</t>
  </si>
  <si>
    <t>152.26</t>
  </si>
  <si>
    <t>152.27</t>
  </si>
  <si>
    <t>152.28</t>
  </si>
  <si>
    <t>Щит питания противопожарных устройств  и вентиляции</t>
  </si>
  <si>
    <t>152.29</t>
  </si>
  <si>
    <t>152.30</t>
  </si>
  <si>
    <t>152.31</t>
  </si>
  <si>
    <t>152.32</t>
  </si>
  <si>
    <t>ТЦ_62.1.01.09_50_7727315542_01.09.2021_02 Прайс лист том 9 стр.809, п.926</t>
  </si>
  <si>
    <t>Автоматический выключатель ВА 47-100 3Р 50А 10 кА характеристика С ИЭК</t>
  </si>
  <si>
    <t>152.33</t>
  </si>
  <si>
    <t>ТЦ_62.1.01.09_50_7751040151_01.09.2021_02 Прайс лист том 9, стр.1057, п.1098</t>
  </si>
  <si>
    <t>Автоматический выключатель ВА 47-60 3Р 40А 10 кА ИЭК</t>
  </si>
  <si>
    <t>152.34</t>
  </si>
  <si>
    <t>ТЦ_62.1.01.09_50_7718143872_01.09.2021_02 Прайс лист том 9., стр.1060, п.1099</t>
  </si>
  <si>
    <t>АВТ. ВЫКЛ. ВА47-60 3Р 20А 6КА Х-КА D TDM</t>
  </si>
  <si>
    <t>152.35</t>
  </si>
  <si>
    <t>ТЦ_62.1.01.09_78_7810216924_04.09.2021_02 Прайс лист том 9, стр.1062, п.1100</t>
  </si>
  <si>
    <t>Автоматический выключатель ВА47-60 3Р 16А 6 кА характеристика D ИЭК</t>
  </si>
  <si>
    <t>152.36</t>
  </si>
  <si>
    <t>ТЦ_62.1.01.09_50_7722786153_04.09.2021_02 Прайс лист том 9, стр.1065, п.1101</t>
  </si>
  <si>
    <t>Автоматический выключатель ВА47-60 3Р 10А 6 кА характеристика D ИЭК</t>
  </si>
  <si>
    <t>152.37</t>
  </si>
  <si>
    <t>ТЦ_62.1.01_77_7718143872_01.09.2021_02 Прайс лист том 7, стр.187, п.265</t>
  </si>
  <si>
    <t>Выключатель автоматический ВА 47-60 1Р 4А 6кА B IEK (MVA41-1-004-B)</t>
  </si>
  <si>
    <t>152.38</t>
  </si>
  <si>
    <t>Светотехническое обрудование</t>
  </si>
  <si>
    <t>152.39</t>
  </si>
  <si>
    <t>152.40</t>
  </si>
  <si>
    <t>ТЦ_07.2.06.03_91_7804526950_12.09.2021_02 Прайс лист том 8, стр.548 п.722</t>
  </si>
  <si>
    <t>Светильник ДСП-04-35-101 Star 850 (1131503101)</t>
  </si>
  <si>
    <t>152.41</t>
  </si>
  <si>
    <t>152.42</t>
  </si>
  <si>
    <t>ТЦ_20.3.03.07_23_6686059479_01.11.2021_02 Прайс лист том 8, стр.541, п.715</t>
  </si>
  <si>
    <t>152.43</t>
  </si>
  <si>
    <t>ТЦ_07.2.06.03_91_7804526950_12.09.2021_02 Прайс лист том 8, стр.548, п.723</t>
  </si>
  <si>
    <t>Светильник светодиодный ДПО12-38-003 Opal, LED, IP40 1120038003 АСТЗ</t>
  </si>
  <si>
    <t>152.44</t>
  </si>
  <si>
    <t>ТЕРм08-03-596-03</t>
  </si>
  <si>
    <t>Прожектор, отдельно устанавливаемый на стальной конструкции: на крыше здания, с лампой мощностью 500 Вт</t>
  </si>
  <si>
    <t>152.45</t>
  </si>
  <si>
    <t>ТЦ_102_78_7805507766_01.11.2021_02 Прайс лист том 8, стр.552, п.724</t>
  </si>
  <si>
    <t>Прожектор СДО 05-50 светодиодный серый SMD IP65</t>
  </si>
  <si>
    <t>ЛС 03-02-02 Поз.: 46-53</t>
  </si>
  <si>
    <t>153.1</t>
  </si>
  <si>
    <t>153.2</t>
  </si>
  <si>
    <t>153.3</t>
  </si>
  <si>
    <t>153.4</t>
  </si>
  <si>
    <t>ТЦ_62.1.04.12_43_4345335196_05.09.2021_02 Прайс лист том 7, стр.65, п.44</t>
  </si>
  <si>
    <t>Фотореле 601</t>
  </si>
  <si>
    <t>153.5</t>
  </si>
  <si>
    <t>153.6</t>
  </si>
  <si>
    <t>ТССЦ-20.4.03.07-0016</t>
  </si>
  <si>
    <t>Розетка штепсельная Mosaic с заземляющим контактом</t>
  </si>
  <si>
    <t>153.7</t>
  </si>
  <si>
    <t>ТССЦ-20.4.03.02-0021</t>
  </si>
  <si>
    <t>Суппорт Mosaic</t>
  </si>
  <si>
    <t>153.8</t>
  </si>
  <si>
    <t>ТССЦ-20.5.02.07-0001</t>
  </si>
  <si>
    <t>Коробка распаечная для открытой проводки "Тусо" размером 240х195х90 мм, IP55</t>
  </si>
  <si>
    <t>ЛС 03-02-02 Поз.: 54-83</t>
  </si>
  <si>
    <t>154.1</t>
  </si>
  <si>
    <t>154.2</t>
  </si>
  <si>
    <t>154.3</t>
  </si>
  <si>
    <t>2,5</t>
  </si>
  <si>
    <t>154.4</t>
  </si>
  <si>
    <t>ТЕРм08-02-402-01</t>
  </si>
  <si>
    <t>Кабель трех-пятижильный по установленным конструкциям и лоткам с установкой ответвительных коробок в помещениях с нормальной средой сечением жилы до 10 мм2</t>
  </si>
  <si>
    <t>154.5</t>
  </si>
  <si>
    <t>0,2856</t>
  </si>
  <si>
    <t>154.6</t>
  </si>
  <si>
    <t>0,0612</t>
  </si>
  <si>
    <t>154.7</t>
  </si>
  <si>
    <t>ТССЦ-21.1.06.09-0175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</si>
  <si>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- 5 и сечением 1,5 мм2</t>
  </si>
  <si>
    <t>154.8</t>
  </si>
  <si>
    <t>ТССЦ-21.1.06.09-0176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</si>
  <si>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- 5 и сечением 2,5 мм2</t>
  </si>
  <si>
    <t>0,051</t>
  </si>
  <si>
    <t>154.9</t>
  </si>
  <si>
    <t>0,0306</t>
  </si>
  <si>
    <t>154.10</t>
  </si>
  <si>
    <t>ТССЦ-21.1.06.10-0202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</si>
  <si>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5х10ок(N,РЕ)</t>
  </si>
  <si>
    <t>0,0204</t>
  </si>
  <si>
    <t>154.11</t>
  </si>
  <si>
    <t>ТССЦ-21.1.06.10-0203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</si>
  <si>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5х16мк(N,РЕ)</t>
  </si>
  <si>
    <t>0,0102</t>
  </si>
  <si>
    <t>154.12</t>
  </si>
  <si>
    <t>ТЦ_21.1.06.08_77_7720327147_01.11.2021_02 Прайс лист том 9, стр.957, п.1051</t>
  </si>
  <si>
    <t>Кабель АВБбШв 5х4</t>
  </si>
  <si>
    <t>154.13</t>
  </si>
  <si>
    <t>ТЕРм08-10-010-01</t>
  </si>
  <si>
    <t>Прокладка труб гофрированных ПВХ для защиты проводов и кабелей</t>
  </si>
  <si>
    <t>154.14</t>
  </si>
  <si>
    <t>ТССЦ-24.3.01.02-0001</t>
  </si>
  <si>
    <t>Трубы гибкие гофрированные из самозатухающего ПВХ- пластиката (ГОСТ Р 50827-95) легкого типа, со стальной протяжкой (зондом), наружным диаметром 20 мм</t>
  </si>
  <si>
    <t>21,42</t>
  </si>
  <si>
    <t>154.15</t>
  </si>
  <si>
    <t>154.16</t>
  </si>
  <si>
    <t>ТССЦ-20.2.07.05-0012</t>
  </si>
  <si>
    <t>Лоток перфорированный 150х50 мм, длиной 3000 мм</t>
  </si>
  <si>
    <t>154.17</t>
  </si>
  <si>
    <t>ТССЦ-20.2.07.10-0022</t>
  </si>
  <si>
    <t>Секция горизонтальная для поворота кабельной трассы из лотков прямых: на 90° сейсмостойкая оцинкованная СГ-50/200-90</t>
  </si>
  <si>
    <t>154.18</t>
  </si>
  <si>
    <t>ТССЦ-20.2.07.08-0008</t>
  </si>
  <si>
    <t>Лоток разветвительный Т-образный сейсмостойкий оцинкованный ЛТ-60/200</t>
  </si>
  <si>
    <t>154.19</t>
  </si>
  <si>
    <t>154.20</t>
  </si>
  <si>
    <t>ТЦ_07.2.06.03_47_7806238192_01.11.2021_02 Прайс лист том 8, стр.546, п.721</t>
  </si>
  <si>
    <t>Профиль перфорированный П-образный 250-2,5 IEK( цена 2 шт)</t>
  </si>
  <si>
    <t>154.21</t>
  </si>
  <si>
    <t>ТССЦ-20.2.06.03-0002</t>
  </si>
  <si>
    <t>Кронштейн к стене для лотка PNK: 200, длина 240 мм</t>
  </si>
  <si>
    <t>600</t>
  </si>
  <si>
    <t>154.22</t>
  </si>
  <si>
    <t>154.23</t>
  </si>
  <si>
    <t>0,00924</t>
  </si>
  <si>
    <t>154.24</t>
  </si>
  <si>
    <t>154.25</t>
  </si>
  <si>
    <t>154.26</t>
  </si>
  <si>
    <t>154.27</t>
  </si>
  <si>
    <t>ТЕРм08-02-472-02</t>
  </si>
  <si>
    <t>Заземлитель горизонтальный из стали: полосовой сечением 160 мм2</t>
  </si>
  <si>
    <t>1,2</t>
  </si>
  <si>
    <t>154.28</t>
  </si>
  <si>
    <t>0,15456</t>
  </si>
  <si>
    <t>154.29</t>
  </si>
  <si>
    <t>154.30</t>
  </si>
  <si>
    <t>0,04524</t>
  </si>
  <si>
    <t>ЛС 03-02-02 Поз.: 84-88</t>
  </si>
  <si>
    <t>траншея под заземлитель</t>
  </si>
  <si>
    <t>155.1</t>
  </si>
  <si>
    <t>155.2</t>
  </si>
  <si>
    <t>18,7</t>
  </si>
  <si>
    <t>155.3</t>
  </si>
  <si>
    <t>155.4</t>
  </si>
  <si>
    <t>155.5</t>
  </si>
  <si>
    <t>Раздел 65. Новый Раздел</t>
  </si>
  <si>
    <t>ЛС 03-02-03 Поз.: 1-96</t>
  </si>
  <si>
    <t>П3</t>
  </si>
  <si>
    <t>156.1</t>
  </si>
  <si>
    <t>03-02-03</t>
  </si>
  <si>
    <t>156.2</t>
  </si>
  <si>
    <t>ТЦ_101_78_7814283128_01.09.2021_01 Прайс лист том 7, стр.171, п.130</t>
  </si>
  <si>
    <t>Приточная установка  FBR 5.5 Фанбер</t>
  </si>
  <si>
    <t>156.3</t>
  </si>
  <si>
    <t>156.4</t>
  </si>
  <si>
    <t>ТЦ_101_78_7814283128_01.09.2021_01 Прайс лист том 7, стр.171, п.131</t>
  </si>
  <si>
    <t>156.5</t>
  </si>
  <si>
    <t>ТЦ_101_78_7814283128_01.09.2021_01 Прайс лист том 7, стр.171, п.132</t>
  </si>
  <si>
    <t>156.6</t>
  </si>
  <si>
    <t>ТЦ_101_78_7814283128_01.09.2021_01 Прайс лист том 7, стр.171, п.133</t>
  </si>
  <si>
    <t>156.7</t>
  </si>
  <si>
    <t>156.8</t>
  </si>
  <si>
    <t>ТЦ_101_78_7814283128_01.09.2021_01 Прайс лист том 7, стр.171, п.134</t>
  </si>
  <si>
    <t>Компактный частотный преобразователь    2,2кВТ</t>
  </si>
  <si>
    <t>156.9</t>
  </si>
  <si>
    <t>156.10</t>
  </si>
  <si>
    <t>ТЦ_101_78_7814283128_01.09.2021_01 Прайс лист том 7, стр.171, п.135</t>
  </si>
  <si>
    <t>Щит управления  FBR-S</t>
  </si>
  <si>
    <t>156.11</t>
  </si>
  <si>
    <t>156.12</t>
  </si>
  <si>
    <t>ТЦ_101_78_7814283128_01.09.2021_01 Прайс лист том 7, стр.171, п.136</t>
  </si>
  <si>
    <t>Смесительный узел FB-МU 60-4 HW-20</t>
  </si>
  <si>
    <t>156.13</t>
  </si>
  <si>
    <t>156.14</t>
  </si>
  <si>
    <t>ТЦ_101_78_7814283128_01.09.2021_01 Прайс лист том 7, стр.171, п.137</t>
  </si>
  <si>
    <t>Привод с пружинным возвратом  10Нм 24В(откр/закр)</t>
  </si>
  <si>
    <t>156.15</t>
  </si>
  <si>
    <t>156.16</t>
  </si>
  <si>
    <t>ТЦ_101_78_7814283128_01.09.2021_01 Прайс лист том 7, стр.171, п.138</t>
  </si>
  <si>
    <t>П4</t>
  </si>
  <si>
    <t>156.17</t>
  </si>
  <si>
    <t>156.18</t>
  </si>
  <si>
    <t>ТЦ_101_78_7814283128_01.09.2021_01 Прайс лист том 7, стр.171, п.139</t>
  </si>
  <si>
    <t>Клапан регулируемый с площадкой под  элктропривод  FB-DR 200</t>
  </si>
  <si>
    <t>156.19</t>
  </si>
  <si>
    <t>0,0314</t>
  </si>
  <si>
    <t>156.20</t>
  </si>
  <si>
    <t>ТЦ_101_78_7814283128_01.09.2021_01 Прайс лист том 7 стр.171, п.140</t>
  </si>
  <si>
    <t>Фильтр для круглых каналов карманного типа FB-FСВ 200-EU4</t>
  </si>
  <si>
    <t>156.21</t>
  </si>
  <si>
    <t>156.22</t>
  </si>
  <si>
    <t>ТЦ_101_78_7814283128_01.09.2021_01 Прайс лист том 7, стр.171, п.141</t>
  </si>
  <si>
    <t>Водяной нагреватель FB-СKHW    200/2</t>
  </si>
  <si>
    <t>156.23</t>
  </si>
  <si>
    <t>ТЦ_101_78_7814283128_01.09.2021_01 Прайс лист том 7, стр.171, п.142</t>
  </si>
  <si>
    <t>Хомут соединительный FB-QC 200</t>
  </si>
  <si>
    <t>156.24</t>
  </si>
  <si>
    <t>156.25</t>
  </si>
  <si>
    <t>ТЦ_101_78_7814283128_01.09.2021_01 Прайс лист том 7, стр.171, п.143</t>
  </si>
  <si>
    <t>Вентилятор  круглый канальный FB-СK 200</t>
  </si>
  <si>
    <t>156.26</t>
  </si>
  <si>
    <t>ТЕР20-02-014-02</t>
  </si>
  <si>
    <t>Установка шумоглушителей вентиляционных трубчатых круглого сечения типа: ГТК 1-2, диаметр обечайки 200 мм</t>
  </si>
  <si>
    <t>156.27</t>
  </si>
  <si>
    <t>ТЦ_101_78_7814283128_01.09.2021_01 Прайс лист том 7, стр.171, п.144</t>
  </si>
  <si>
    <t>Шумоглушитель трубчатый  FB-SA 200/9</t>
  </si>
  <si>
    <t>156.28</t>
  </si>
  <si>
    <t>156.29</t>
  </si>
  <si>
    <t>ТЦ_101_78_7814283128_01.09.2021_01 Прайс лист том 7, стр.171, п.145</t>
  </si>
  <si>
    <t>156.30</t>
  </si>
  <si>
    <t>ТЦ_101_78_7814283128_01.09.2021_01 Прайс лист том 7, стр.171, п.146</t>
  </si>
  <si>
    <t>Термостат защиты от замерзания 3м, авт. сброс  TF30</t>
  </si>
  <si>
    <t>156.31</t>
  </si>
  <si>
    <t>ТЦ_101_78_7814283128_01.09.2021_01 Прайс лист том 7, стр.171, п.147</t>
  </si>
  <si>
    <t>156.32</t>
  </si>
  <si>
    <t>156.33</t>
  </si>
  <si>
    <t>ТЦ_101_78_7814283128_01.09.2021_01 Прайс лист том 7, стр.171, п.148</t>
  </si>
  <si>
    <t>156.34</t>
  </si>
  <si>
    <t>156.35</t>
  </si>
  <si>
    <t>ТЦ_101_78_7814283128_01.09.2021_01 Прайс лист том 7, стр.171, п.149</t>
  </si>
  <si>
    <t>156.36</t>
  </si>
  <si>
    <t>156.37</t>
  </si>
  <si>
    <t>ТЦ_101_78_7814283128_01.09.2021_01 Прайс лист том 7, стр.171, п.150</t>
  </si>
  <si>
    <t>156.38</t>
  </si>
  <si>
    <t>156.39</t>
  </si>
  <si>
    <t>ТЦ_101_78_7814283128_01.09.2021_01 Прайс лист том 7, стр.171, п.151</t>
  </si>
  <si>
    <t>156.40</t>
  </si>
  <si>
    <t>156.41</t>
  </si>
  <si>
    <t>ТЦ_101_78_7814283128_01.09.2021_01 Прайс лист том 7, стр.171, п.152</t>
  </si>
  <si>
    <t>Смесительный узел FB-МU 40-1.6 HW-15</t>
  </si>
  <si>
    <t>В3</t>
  </si>
  <si>
    <t>156.42</t>
  </si>
  <si>
    <t>156.43</t>
  </si>
  <si>
    <t>ТЦ_101_78_7814283128_01.09.2021_01 Прайс лист том 7, стр.172, п.172</t>
  </si>
  <si>
    <t>Вытяжная  установка  FBR 3.0 Фанбер</t>
  </si>
  <si>
    <t>156.44</t>
  </si>
  <si>
    <t>156.45</t>
  </si>
  <si>
    <t>ТЦ_101_78_7814283128_01.09.2021_01 Прайс лист том 7, стр.172, п.173</t>
  </si>
  <si>
    <t>Компактный частотный преобразователь  2,2 кВТ</t>
  </si>
  <si>
    <t>156.46</t>
  </si>
  <si>
    <t>156.47</t>
  </si>
  <si>
    <t>ТЦ_101_78_7814283128_01.09.2021_01 Прайс лист том 7, стр.172, п.174</t>
  </si>
  <si>
    <t>Привод без пружинного возврата 4Нм 24В (2/3 поз)</t>
  </si>
  <si>
    <t>156.48</t>
  </si>
  <si>
    <t>156.49</t>
  </si>
  <si>
    <t>ТЦ_101_78_7814283128_01.09.2021_01 Прайс лист том 9 стр.172, п.175</t>
  </si>
  <si>
    <t>ВД1 (L=53555 м3/ч, Pc=320 Па)</t>
  </si>
  <si>
    <t>156.50</t>
  </si>
  <si>
    <t>ТЕР20-03-003-04</t>
  </si>
  <si>
    <t>Установка вентиляторов крышных массой: до 0,7 т</t>
  </si>
  <si>
    <t>156.51</t>
  </si>
  <si>
    <t>ТЦ_101_61_7718915896_11.11.2021_02 Прайс лист том 9. стр.1162, п.1021</t>
  </si>
  <si>
    <t>Вентилятор VDNV DU 400-125A-15х7,5 (вес 651 кг)</t>
  </si>
  <si>
    <t>156.52</t>
  </si>
  <si>
    <t>ТЕР09-03-043-01</t>
  </si>
  <si>
    <t>Монтаж металлоконструкций постаментов под технологическое оборудование</t>
  </si>
  <si>
    <t>0,1783</t>
  </si>
  <si>
    <t>156.53</t>
  </si>
  <si>
    <t>ТЦ_101_61_7718915896_11.11.2021_02 Прайс лист том 9, стр.1162, п.1022</t>
  </si>
  <si>
    <t>Стакан монтажный неутепленный MSN-1250 (вес 178,3 кг)</t>
  </si>
  <si>
    <t>156.54</t>
  </si>
  <si>
    <t>156.55</t>
  </si>
  <si>
    <t>ТЦ_101_61_7718915896_11.11.2021_02 Прайс лист том 9., стр.1162, п.1023</t>
  </si>
  <si>
    <t>Щит управления вентилятором ACV-DU-V15-UPP</t>
  </si>
  <si>
    <t>ПД1 /</t>
  </si>
  <si>
    <t>156.56</t>
  </si>
  <si>
    <t>ТЕР20-03-003-01</t>
  </si>
  <si>
    <t>Установка вентиляторов крышных массой: до 0,1 т</t>
  </si>
  <si>
    <t>156.57</t>
  </si>
  <si>
    <t>ТЦ_101_61_7718915896_11.11.2021_02 Прайс лист том 9., стр1162, п.1024</t>
  </si>
  <si>
    <t>Вентилятор осевой крышный VOP 71-5,5х30  (вес 71.2кг)</t>
  </si>
  <si>
    <t>156.58</t>
  </si>
  <si>
    <t>0,07834</t>
  </si>
  <si>
    <t>156.59</t>
  </si>
  <si>
    <t>ТЦ_101_61_7718915896_11.11.2021_02 Прайс лист том 9., стр.1162, п.1025</t>
  </si>
  <si>
    <t>Стакан монтажный неутепленный MSN-560 (вес 69,5 кг)</t>
  </si>
  <si>
    <t>156.60</t>
  </si>
  <si>
    <t>ТЦ_101_61_7718915896_11.11.2021_02 Прайс лист том 9., стр.1162, п.1026</t>
  </si>
  <si>
    <t>Плита опорная SPN-710 (вес 8,84 кг)</t>
  </si>
  <si>
    <t>156.61</t>
  </si>
  <si>
    <t>156.62</t>
  </si>
  <si>
    <t>ТЦ_101_61_7718915896_11.11.2021_02 Прайс лист том 9., стр.1162, п.1027</t>
  </si>
  <si>
    <t>Щит управления вентилятором ACV-DU-V7,5</t>
  </si>
  <si>
    <t>ППК</t>
  </si>
  <si>
    <t>156.63</t>
  </si>
  <si>
    <t>ТЕР20-02-004-17</t>
  </si>
  <si>
    <t>Установка клапанов: огнезадерживающих с ручной регулировкой периметром до 4500 мм</t>
  </si>
  <si>
    <t>156.64</t>
  </si>
  <si>
    <t>ТЦ_101_61_7718915896_11.11.2021_02 Прайс лист том 9, стр.1162 п.1020</t>
  </si>
  <si>
    <t>Противопожарный клапан PPK-2D-1150x1050-S220-N-K (кассет.)</t>
  </si>
  <si>
    <t>Клапаны противопожарные</t>
  </si>
  <si>
    <t>156.65</t>
  </si>
  <si>
    <t>ТЕР20-02-004-16</t>
  </si>
  <si>
    <t>Установка клапанов: огнезадерживающих с ручной регулировкой периметром до 3200 мм</t>
  </si>
  <si>
    <t>156.66</t>
  </si>
  <si>
    <t>ТССЦ-69.2.02.05-0170</t>
  </si>
  <si>
    <t>Клапаны противопожарные универсальные с электрическим приводом Belimo типа: КПУ-1М-Н размером 600х400 мм К-600х550</t>
  </si>
  <si>
    <t>156.67</t>
  </si>
  <si>
    <t>156.68</t>
  </si>
  <si>
    <t>ТЦ_19.3.01.13_61_7718915896_11.11.2021_02 Прайс лист том 9., стр.1048, п.1095</t>
  </si>
  <si>
    <t>Клапан противопожарный эл. механический с приводом Belimo  КЛОП3 -ф560мм-Противопожарный клапан PPK-2K-60-560-O-S220-X-N (220В AC) _П3</t>
  </si>
  <si>
    <t>156.69</t>
  </si>
  <si>
    <t>156.70</t>
  </si>
  <si>
    <t>ТЦ_19.3.01.13_61_7718915896_11.11.2021_02 Прайс лист том 9., стр.1048, п.1089</t>
  </si>
  <si>
    <t>Клапан противопожарный эл. механический с приводом Belimo  КЛОП3 -ф200мм Противопожарный клапан PPK-2-60-600x550-Z-S220-X (220В AC)</t>
  </si>
  <si>
    <t>Воздуховоды из оцинкованной стали толщ. 0,8см</t>
  </si>
  <si>
    <t>156.71</t>
  </si>
  <si>
    <t>ТЕР20-01-002-08</t>
  </si>
  <si>
    <t>Прокладка воздуховодов из листовой, оцинкованной стали и алюминия класса П (плотные) толщиной: 0,7 мм, диаметром до 800 мм</t>
  </si>
  <si>
    <t>0,27569</t>
  </si>
  <si>
    <t>156.72</t>
  </si>
  <si>
    <t>ТССЦ-19.1.01.04-0003</t>
  </si>
  <si>
    <t>Воздуховоды из тонколистовой коррозионно-стойкой стали толщиной: 0,8 мм, диаметром до 710 мм, ф 630мм, ф1250мм</t>
  </si>
  <si>
    <t>27,5692</t>
  </si>
  <si>
    <t>156.73</t>
  </si>
  <si>
    <t>ТЕР20-01-002-11</t>
  </si>
  <si>
    <t>Прокладка воздуховодов из листовой, оцинкованной стали и алюминия класса П (плотные) толщиной: 0,7 мм, периметром до 2400 мм</t>
  </si>
  <si>
    <t>156.74</t>
  </si>
  <si>
    <t>ТССЦ-19.1.01.04-0006</t>
  </si>
  <si>
    <t>Воздуховоды из тонколистовой коррозионно-стойкой стали толщиной: 0,8 мм, периметром до 1600 мм - (600х600)мм</t>
  </si>
  <si>
    <t>4,8</t>
  </si>
  <si>
    <t>156.75</t>
  </si>
  <si>
    <t>156.76</t>
  </si>
  <si>
    <t>Воздуховоды из оцинкованной стали толщиной: 0,5 мм, диаметром до 200 мм</t>
  </si>
  <si>
    <t>Воздуховоды из оцинкованной стали толщ. 0,6см</t>
  </si>
  <si>
    <t>156.77</t>
  </si>
  <si>
    <t>ТЕР20-01-001-04</t>
  </si>
  <si>
    <t>Прокладка воздуховодов из листовой, оцинкованной стали и алюминия класса Н (нормальные) толщиной: 0,6 мм, диаметром до 250 мм</t>
  </si>
  <si>
    <t>0,02355</t>
  </si>
  <si>
    <t>156.78</t>
  </si>
  <si>
    <t>Воздуховоды из оцинкованной стали толщиной: 0,6 мм, диаметром до 250 мм</t>
  </si>
  <si>
    <t>2,355</t>
  </si>
  <si>
    <t>Воздуховоды из оцинкованной стали толщ. 0,7см</t>
  </si>
  <si>
    <t>156.79</t>
  </si>
  <si>
    <t>ТЕР20-01-001-10</t>
  </si>
  <si>
    <t>Прокладка воздуховодов из листовой, оцинкованной стали и алюминия класса Н (нормальные) толщиной: 0,7 мм, периметром от 1100 до 1600 мм</t>
  </si>
  <si>
    <t>0,071</t>
  </si>
  <si>
    <t>156.80</t>
  </si>
  <si>
    <t>ТССЦ-19.1.01.03-0078</t>
  </si>
  <si>
    <t>Воздуховоды из оцинкованной стали толщиной: 0,7 мм, периметром от 1100 до 1600 мм (300х250)</t>
  </si>
  <si>
    <t>156.81</t>
  </si>
  <si>
    <t>Воздуховоды из оцинкованной стали толщиной: 0,7 мм, периметром от 1100 до 1600 мм (350х350)</t>
  </si>
  <si>
    <t>156.82</t>
  </si>
  <si>
    <t>Воздуховоды из оцинкованной стали толщиной: 0,7 мм, периметром от 1100 до 1600 мм (400х400)</t>
  </si>
  <si>
    <t>3,2</t>
  </si>
  <si>
    <t>156.83</t>
  </si>
  <si>
    <t>ТЕР20-01-001-11</t>
  </si>
  <si>
    <t>Прокладка воздуховодов из листовой, оцинкованной стали и алюминия класса Н (нормальные) толщиной: 0,7 мм, периметром до 2400 мм</t>
  </si>
  <si>
    <t>0,036</t>
  </si>
  <si>
    <t>156.84</t>
  </si>
  <si>
    <t>ТССЦ-19.1.01.03-0079</t>
  </si>
  <si>
    <t>Воздуховоды из оцинкованной стали толщиной: 0,7 мм, периметром от 1700 до 4000 мм (450х450)</t>
  </si>
  <si>
    <t>3,6</t>
  </si>
  <si>
    <t>156.85</t>
  </si>
  <si>
    <t>156.86</t>
  </si>
  <si>
    <t>156.87</t>
  </si>
  <si>
    <t>ТССЦ-19.1.04.02-0007</t>
  </si>
  <si>
    <t>Дефлекторы статические из оцинкованной стали: ДС-250, диаметр 250 мм</t>
  </si>
  <si>
    <t>156.88</t>
  </si>
  <si>
    <t>156.89</t>
  </si>
  <si>
    <t>156.90</t>
  </si>
  <si>
    <t>ТЦ_19.2.03.04_50_5048032641_01.09.2021_02 Прайс лист том 9., стр.893, п.973</t>
  </si>
  <si>
    <t>Наружная решетка АРН Арктос 600х600</t>
  </si>
  <si>
    <t>156.91</t>
  </si>
  <si>
    <t>ТССЦ-19.2.03.02-0090</t>
  </si>
  <si>
    <t>Решетки вентиляционные алюминиевые "АРКТОС" типа: АМН, размером 200х500 мм</t>
  </si>
  <si>
    <t>Теплоогнезащитное покрытие</t>
  </si>
  <si>
    <t>156.92</t>
  </si>
  <si>
    <t>ТЕР26-01-008-01</t>
  </si>
  <si>
    <t>Изоляция трубопроводов матами и холстами из супертонкого волокна (стеклянного и базальтового), матами звукопоглощающими</t>
  </si>
  <si>
    <t>0,29175</t>
  </si>
  <si>
    <t>156.93</t>
  </si>
  <si>
    <t>ТССЦ-12.2.05.02-0005</t>
  </si>
  <si>
    <t>Плиты из минеральной ваты гидрофобизированные негорючие на основе каменных пород "Изоруф" (плотность 150)</t>
  </si>
  <si>
    <t>0,248</t>
  </si>
  <si>
    <t>156.94</t>
  </si>
  <si>
    <t>ТССЦ-12.2.05.02-0004</t>
  </si>
  <si>
    <t>Плиты из минеральной ваты гидрофобизированные негорючие на основе каменных пород "Изоруф-Н" (плотность 130)</t>
  </si>
  <si>
    <t>0,13175</t>
  </si>
  <si>
    <t>156.95</t>
  </si>
  <si>
    <t>156.96</t>
  </si>
  <si>
    <t>Раздел 66. Новый Раздел</t>
  </si>
  <si>
    <t>ЛС 03-02-04 Поз.: 1-15</t>
  </si>
  <si>
    <t>157.1</t>
  </si>
  <si>
    <t>03-02-04</t>
  </si>
  <si>
    <t>157.2</t>
  </si>
  <si>
    <t>157.3</t>
  </si>
  <si>
    <t>157.4</t>
  </si>
  <si>
    <t>157.5</t>
  </si>
  <si>
    <t>157.6</t>
  </si>
  <si>
    <t>157.7</t>
  </si>
  <si>
    <t>157.8</t>
  </si>
  <si>
    <t>ТЦ_18.1.09.11_77_7717291927_01.11.2021_02Прайс-лист том 9, стр. 943, п.1044</t>
  </si>
  <si>
    <t>157.9</t>
  </si>
  <si>
    <t>157.10</t>
  </si>
  <si>
    <t>157.11</t>
  </si>
  <si>
    <t>157.12</t>
  </si>
  <si>
    <t>ТССЦ-12.2.08.02-0108</t>
  </si>
  <si>
    <t>Цилиндры навивные, марка "ROCKWOOL 100" толщиной: 30 мм, диаметром 25 мм</t>
  </si>
  <si>
    <t>157.13</t>
  </si>
  <si>
    <t>ТССЦ-12.2.08.02-0107</t>
  </si>
  <si>
    <t>Цилиндры навивные, марка "ROCKWOOL 100" толщиной: 30 мм, диаметром 21 мм</t>
  </si>
  <si>
    <t>157.14</t>
  </si>
  <si>
    <t>157.15</t>
  </si>
  <si>
    <t>1,93</t>
  </si>
  <si>
    <t>ЛС 03-02-04 Поз.: 16-27</t>
  </si>
  <si>
    <t>158.1</t>
  </si>
  <si>
    <t>158.2</t>
  </si>
  <si>
    <t>158.3</t>
  </si>
  <si>
    <t>158.4</t>
  </si>
  <si>
    <t>158.5</t>
  </si>
  <si>
    <t>158.6</t>
  </si>
  <si>
    <t>158.7</t>
  </si>
  <si>
    <t>158.8</t>
  </si>
  <si>
    <t>158.9</t>
  </si>
  <si>
    <t>158.10</t>
  </si>
  <si>
    <t>158.11</t>
  </si>
  <si>
    <t>158.12</t>
  </si>
  <si>
    <t>Раздел 67. Новый Раздел</t>
  </si>
  <si>
    <t>ЛС 03-02-05 Поз.: 1-38</t>
  </si>
  <si>
    <t>Пожарная сигнализация и оповещение людей при пожаре гаража  077/47 ИОС4.4.1 лист 69</t>
  </si>
  <si>
    <t>159.1</t>
  </si>
  <si>
    <t>03-02-05</t>
  </si>
  <si>
    <t>159.2</t>
  </si>
  <si>
    <t>159.3</t>
  </si>
  <si>
    <t>ТЕРм10-08-002-01</t>
  </si>
  <si>
    <t>Извещатель ПС автоматический: тепловой электро-контактный, магнитоконтактный в нормальном исполнении</t>
  </si>
  <si>
    <t>159.4</t>
  </si>
  <si>
    <t>159.5</t>
  </si>
  <si>
    <t>ТЕРм10-08-002-04</t>
  </si>
  <si>
    <t>Извещатель ОС автоматический: контактный, магнитоконтактный на открывание окон, дверей</t>
  </si>
  <si>
    <t>Извещатель охранный контактный: ИО 102-20/А2М</t>
  </si>
  <si>
    <t>159.6</t>
  </si>
  <si>
    <t>Извещатель охранный объемный оптико-электронный пассивный адресный ИО 40920-2</t>
  </si>
  <si>
    <t>159.7</t>
  </si>
  <si>
    <t>Модуль автоматики дымоудаления МДУ-1-R3</t>
  </si>
  <si>
    <t>159.8</t>
  </si>
  <si>
    <t>ТЕРм08-01-102-01</t>
  </si>
  <si>
    <t>Шкаф управления и регулирования</t>
  </si>
  <si>
    <t>шкаф</t>
  </si>
  <si>
    <t>Шкаф управления ШУН/В-2,2-00-R3</t>
  </si>
  <si>
    <t>Шкаф управления ШУН/В-1,5-00-R3</t>
  </si>
  <si>
    <t>Шкаф управления ШУН/В-О-5,5-00-R3</t>
  </si>
  <si>
    <t>Шкаф управления ШУН/В-15-00-R3</t>
  </si>
  <si>
    <t>159.9</t>
  </si>
  <si>
    <t>Изолятор шлейфа ИЗ-1-R3</t>
  </si>
  <si>
    <t>159.10</t>
  </si>
  <si>
    <t>159.11</t>
  </si>
  <si>
    <t>159.12</t>
  </si>
  <si>
    <t>159.13</t>
  </si>
  <si>
    <t>159.14</t>
  </si>
  <si>
    <t>159.15</t>
  </si>
  <si>
    <t>3,79</t>
  </si>
  <si>
    <t>159.16</t>
  </si>
  <si>
    <t>341</t>
  </si>
  <si>
    <t>159.17</t>
  </si>
  <si>
    <t>0,008</t>
  </si>
  <si>
    <t>159.18</t>
  </si>
  <si>
    <t>159.19</t>
  </si>
  <si>
    <t>159.20</t>
  </si>
  <si>
    <t>159.21</t>
  </si>
  <si>
    <t>159.22</t>
  </si>
  <si>
    <t>159.23</t>
  </si>
  <si>
    <t>ТССЦ-61.2.01.05-0029</t>
  </si>
  <si>
    <t>159.24</t>
  </si>
  <si>
    <t>ТЦ_103_77_ 7721801761_03.09.2021_02 КА п.1331</t>
  </si>
  <si>
    <t>159.25</t>
  </si>
  <si>
    <t>ТЦ_103_78_  7839092245_03.09.2021_02 Прайс лист том 8 стр. 329/80, КАп. 1332</t>
  </si>
  <si>
    <t>159.26</t>
  </si>
  <si>
    <t>ТЦ_103_78_ 7839092245 _03.09.2021_02 Прайс лист том 8 стр. 329/10, КАп.1308</t>
  </si>
  <si>
    <t>159.27</t>
  </si>
  <si>
    <t>159.28</t>
  </si>
  <si>
    <t>ТЦ_103_78_ 7839092245 _03.09.2021_02 Прайс лист том 8 стр. 329/15 КА п.1309</t>
  </si>
  <si>
    <t>159.29</t>
  </si>
  <si>
    <t>ТЦ_103_78_ 7839092245 _03.09.2021_02  Прайс лист том 8 стр. 329/16 КАп.1310</t>
  </si>
  <si>
    <t>159.30</t>
  </si>
  <si>
    <t>ТЦ_103_78_ 7839092245 _03.09.2021_02 Прайс лист том 8 стр. 329/20 КАп.1311</t>
  </si>
  <si>
    <t>159.31</t>
  </si>
  <si>
    <t>ТЦ_103_50_ 7731227560 _03.09.2021_02 Прайс лист том 8 стр. 329/8, КАп.1307</t>
  </si>
  <si>
    <t>159.32</t>
  </si>
  <si>
    <t>ТЦ_103_78_ 7839092245 _03.09.2021_02  Прайс лист том 8 стр. 329/41  КАп.1319</t>
  </si>
  <si>
    <t>159.33</t>
  </si>
  <si>
    <t>159.34</t>
  </si>
  <si>
    <t>159.35</t>
  </si>
  <si>
    <t>159.36</t>
  </si>
  <si>
    <t>159.37</t>
  </si>
  <si>
    <t>159.38</t>
  </si>
  <si>
    <t>Раздел 68. 03-03-01 Общестроительные  работы здания  АБК.gsfx</t>
  </si>
  <si>
    <t>ЛС 03-03-01 Поз.: 1-43</t>
  </si>
  <si>
    <t>Земляные работы    077/47 ИЛО3.3.  лист 1</t>
  </si>
  <si>
    <t>160.1</t>
  </si>
  <si>
    <t>03-03-01</t>
  </si>
  <si>
    <t>ТЕР01-01-009-15</t>
  </si>
  <si>
    <t>Разработка грунта в траншеях экскаватором «обратная лопата» с ковшом вместимостью 0,5 (0,5-0,63) м3 в отвал, в отвал группа грунтов: 3</t>
  </si>
  <si>
    <t>160.2</t>
  </si>
  <si>
    <t>ТЕР01-01-022-09</t>
  </si>
  <si>
    <t>Разработка грунта с погрузкой на автомобили-самосвалы в траншеях экскаватором «обратная лопата» с ковшом вместимостью 0,65 (0,5-1) м3 с погрузкой на автомобили-самосвалы, группа грунтов 3</t>
  </si>
  <si>
    <t>0,2629</t>
  </si>
  <si>
    <t>160.3</t>
  </si>
  <si>
    <t>509,15</t>
  </si>
  <si>
    <t>160.4</t>
  </si>
  <si>
    <t>0,366</t>
  </si>
  <si>
    <t>160.5</t>
  </si>
  <si>
    <t>0,1849</t>
  </si>
  <si>
    <t>160.6</t>
  </si>
  <si>
    <t>1,849</t>
  </si>
  <si>
    <t>160.7</t>
  </si>
  <si>
    <t>221,88</t>
  </si>
  <si>
    <t>160.8</t>
  </si>
  <si>
    <t>160.9</t>
  </si>
  <si>
    <t>Фундамент  077/47 ИЛО3.3. лист 2</t>
  </si>
  <si>
    <t>160.10</t>
  </si>
  <si>
    <t>0,468</t>
  </si>
  <si>
    <t>160.11</t>
  </si>
  <si>
    <t>47,736</t>
  </si>
  <si>
    <t>160.12</t>
  </si>
  <si>
    <t>2,822</t>
  </si>
  <si>
    <t>160.13</t>
  </si>
  <si>
    <t>286,433</t>
  </si>
  <si>
    <t>160.14</t>
  </si>
  <si>
    <t>4,05321</t>
  </si>
  <si>
    <t>160.15</t>
  </si>
  <si>
    <t>5,12489</t>
  </si>
  <si>
    <t>160.16</t>
  </si>
  <si>
    <t>0,09519</t>
  </si>
  <si>
    <t>160.17</t>
  </si>
  <si>
    <t>0,80043</t>
  </si>
  <si>
    <t>Выпуски колонн       077/47 ИЛО3.3. лист 3</t>
  </si>
  <si>
    <t>1,22253</t>
  </si>
  <si>
    <t>160.18</t>
  </si>
  <si>
    <t>Колонны                077/47 ИЛО3.3. лист 4</t>
  </si>
  <si>
    <t>160.19</t>
  </si>
  <si>
    <t>0,145</t>
  </si>
  <si>
    <t>160.20</t>
  </si>
  <si>
    <t>14,7175</t>
  </si>
  <si>
    <t>160.21</t>
  </si>
  <si>
    <t>ТССЦ-08.4.03.03-0007</t>
  </si>
  <si>
    <t>Горячекатанная арматурная сталь класса А500 С, диаметром: 18 мм</t>
  </si>
  <si>
    <t>0,53216</t>
  </si>
  <si>
    <t>160.22</t>
  </si>
  <si>
    <t>0,41426</t>
  </si>
  <si>
    <t>160.23</t>
  </si>
  <si>
    <t>0,11826</t>
  </si>
  <si>
    <t>Ригели   077/47 ИЛО3.3.лист 6</t>
  </si>
  <si>
    <t>160.24</t>
  </si>
  <si>
    <t>ТЕР06-01-034-02</t>
  </si>
  <si>
    <t>Устройство балок для перекрытий, подкрановых и обвязочных на высоте от опорной площадки: до 6 м при высоте балок до 500 мм</t>
  </si>
  <si>
    <t>0,478</t>
  </si>
  <si>
    <t>160.25</t>
  </si>
  <si>
    <t>48,517</t>
  </si>
  <si>
    <t>160.26</t>
  </si>
  <si>
    <t>3,95953</t>
  </si>
  <si>
    <t>160.27</t>
  </si>
  <si>
    <t>ТССЦ-08.4.03.03-0030</t>
  </si>
  <si>
    <t>Горячекатаная арматурная сталь периодического профиля класса: А-III, диаметром 8 мм</t>
  </si>
  <si>
    <t>4,85451</t>
  </si>
  <si>
    <t>Перемычки  077/47 ИЛО3.3. лист 7</t>
  </si>
  <si>
    <t>160.28</t>
  </si>
  <si>
    <t>Укладка перемычек массой до 0,3 т</t>
  </si>
  <si>
    <t>0,78</t>
  </si>
  <si>
    <t>160.29</t>
  </si>
  <si>
    <t>ТССЦ-05.1.03.11-0009</t>
  </si>
  <si>
    <t>Перемычка плитная: 3ПП21-71 /бетон В15 (М200), объем 0,173 м3, расход арматуры 13,82 кг/ (серия 1.038.1-1 выпуск 2)</t>
  </si>
  <si>
    <t>160.30</t>
  </si>
  <si>
    <t>ТССЦ-05.1.03.11-0008</t>
  </si>
  <si>
    <t>Перемычка плитная: 3ПП18-71 /бетон В15 (М200), объем 0,151 м3, расход арматуры 9,56 кг/ (серия 1.038.1-1 выпуск 2)</t>
  </si>
  <si>
    <t>160.31</t>
  </si>
  <si>
    <t>ТССЦ-05.1.03.11-0016</t>
  </si>
  <si>
    <t>Перемычка плитная: 8ПП16-71 /бетон В15 (М200), объем 0,112 м3, расход арматуры 6,82 кг/ (серия 1.038.1-1 выпуск 5)</t>
  </si>
  <si>
    <t>160.32</t>
  </si>
  <si>
    <t>ТССЦ-05.1.03.11-0015</t>
  </si>
  <si>
    <t>Перемычка плитная: 8ПП14-71 /бетон В15 (М200), объем 0,103 м3, расход арматуры 6,32 кг/ (серия 1.038.1-1 выпуск 5)</t>
  </si>
  <si>
    <t>160.33</t>
  </si>
  <si>
    <t>ТССЦ-05.1.03.09-0006</t>
  </si>
  <si>
    <t>Перемычка брусковая: 2ПБ10-1-п /бетон В15 (М200), объем 0,017 м3, расход арматуры 0,50 кг/ (серия 1.038.1-1 выпуск 1)</t>
  </si>
  <si>
    <t>160.34</t>
  </si>
  <si>
    <t>ТССЦ-05.1.03.09-0011</t>
  </si>
  <si>
    <t>Перемычка брусковая: 2ПБ-16-2-п /бетон В15 (М200), объем 0,026 м3, расход арматуры 0,79 кг/ (серия 1.038.1-1 выпуск 1)</t>
  </si>
  <si>
    <t>160.35</t>
  </si>
  <si>
    <t>ТССЦ-05.1.03.09-0030</t>
  </si>
  <si>
    <t>Перемычка брусковая: 5ПБ18-27-п /бетон В15 (М200), объем 0,10 м3, расход арматуры 4,34 кг/ (серия 1.038.1-1 выпуск 1)</t>
  </si>
  <si>
    <t>160.36</t>
  </si>
  <si>
    <t>ТССЦ-05.1.03.11-0010</t>
  </si>
  <si>
    <t>Перемычка плитная: 3ПП27-71 /бетон В15 (М200), объем 0,227 м3, расход арматуры 35,82 кг/ (серия 1.038.1-1 выпуск 2)</t>
  </si>
  <si>
    <t>Обрамление проемов 077/47 ИЛО3.3. лист7</t>
  </si>
  <si>
    <t>0,70411</t>
  </si>
  <si>
    <t>160.37</t>
  </si>
  <si>
    <t>160.38</t>
  </si>
  <si>
    <t>0,208</t>
  </si>
  <si>
    <t>160.39</t>
  </si>
  <si>
    <t>ТССЦ-04.1.02.01-0007</t>
  </si>
  <si>
    <t>Бетон мелкозернистый, класс: В20 (М250)</t>
  </si>
  <si>
    <t>21,112</t>
  </si>
  <si>
    <t>160.40</t>
  </si>
  <si>
    <t>0,77256</t>
  </si>
  <si>
    <t>160.41</t>
  </si>
  <si>
    <t>0,15744</t>
  </si>
  <si>
    <t>160.42</t>
  </si>
  <si>
    <t>0,80771</t>
  </si>
  <si>
    <t>160.43</t>
  </si>
  <si>
    <t>ЛС 03-03-01 Поз.: 44-52</t>
  </si>
  <si>
    <t>Перекрытие</t>
  </si>
  <si>
    <t>Перекрытие  077/47 ИЛО3.3. лист 8</t>
  </si>
  <si>
    <t>161.1</t>
  </si>
  <si>
    <t>ТЕР07-01-027-01</t>
  </si>
  <si>
    <t>Укладка плит покрытий одноэтажных зданий и сооружений длиной до 6 м, площадью: до 10 м2 при массе стропильных и подстропильных конструкций до 10 т и высоте зданий до 25 м</t>
  </si>
  <si>
    <t>1,24</t>
  </si>
  <si>
    <t>161.2</t>
  </si>
  <si>
    <t>8,184</t>
  </si>
  <si>
    <t>161.3</t>
  </si>
  <si>
    <t>ТССЦ-05.1.06.04-1544</t>
  </si>
  <si>
    <t>Плиты перекрытия многопустотные: ПК 60.15-8АтVТ-С9а /бетон В15 (М200), расход арматуры 40,94 кг/ (серия 1.141.1-19с)</t>
  </si>
  <si>
    <t>80,655532</t>
  </si>
  <si>
    <t>161.4</t>
  </si>
  <si>
    <t>ТССЦ-05.1.06.04-1533</t>
  </si>
  <si>
    <t>Плиты перекрытия многопустотные: ПК 60.12-8АтVТ-С9а /бетон В15 (М200), расход арматуры 43,8 кг/ (серия 1.141.1-19с)</t>
  </si>
  <si>
    <t>12,525964</t>
  </si>
  <si>
    <t>Монолитные участки  077/47 КР3 лист 8</t>
  </si>
  <si>
    <t>161.5</t>
  </si>
  <si>
    <t>ТЕР06-01-041-09</t>
  </si>
  <si>
    <t>Устройство перекрытий по стальным балкам и монолитных участков при сборном железобетонном перекрытии площадью: до 5 м2 приведенной толщиной до 200 мм</t>
  </si>
  <si>
    <t>0,237</t>
  </si>
  <si>
    <t>161.6</t>
  </si>
  <si>
    <t>4,5675</t>
  </si>
  <si>
    <t>161.7</t>
  </si>
  <si>
    <t>19,488</t>
  </si>
  <si>
    <t>161.8</t>
  </si>
  <si>
    <t>1,43826</t>
  </si>
  <si>
    <t>161.9</t>
  </si>
  <si>
    <t>0,15475</t>
  </si>
  <si>
    <t>ЛС 03-03-01 Поз.: 53-71</t>
  </si>
  <si>
    <t>Стены    077/47 - АР.1  лист 5,11</t>
  </si>
  <si>
    <t>162.1</t>
  </si>
  <si>
    <t>356,443514</t>
  </si>
  <si>
    <t>162.2</t>
  </si>
  <si>
    <t>140,438745</t>
  </si>
  <si>
    <t>162.3</t>
  </si>
  <si>
    <t>ТЕР08-02-001-07</t>
  </si>
  <si>
    <t>Кладка стен кирпичных внутренних: при высоте этажа до 4 м</t>
  </si>
  <si>
    <t>35,832697</t>
  </si>
  <si>
    <t>162.4</t>
  </si>
  <si>
    <t>14,153915</t>
  </si>
  <si>
    <t>162.5</t>
  </si>
  <si>
    <t>4,001217</t>
  </si>
  <si>
    <t>162.6</t>
  </si>
  <si>
    <t>162.7</t>
  </si>
  <si>
    <t>3,9162</t>
  </si>
  <si>
    <t>162.8</t>
  </si>
  <si>
    <t>19,737648</t>
  </si>
  <si>
    <t>Укрепление перегородок 077/47 ИЛО3.3. лист б/н</t>
  </si>
  <si>
    <t>162.9</t>
  </si>
  <si>
    <t>0,32582</t>
  </si>
  <si>
    <t>162.10</t>
  </si>
  <si>
    <t>162.11</t>
  </si>
  <si>
    <t>0,04223</t>
  </si>
  <si>
    <t>162.12</t>
  </si>
  <si>
    <t>-0,04223</t>
  </si>
  <si>
    <t>162.13</t>
  </si>
  <si>
    <t>162.14</t>
  </si>
  <si>
    <t>1,42705</t>
  </si>
  <si>
    <t>162.15</t>
  </si>
  <si>
    <t>ТССЦ-08.4.02.03-0011</t>
  </si>
  <si>
    <t>Каркасы и сетки арматурные плоские, собранные и сваренные (связанные) в арматурные изделия, закладные и накладные детали: без сварки</t>
  </si>
  <si>
    <t>162.16</t>
  </si>
  <si>
    <t>ТЕР06-01-026-01</t>
  </si>
  <si>
    <t>Устройство бетонных колонн в деревянной опалубке высотой: до 4 м, периметром до 2 м</t>
  </si>
  <si>
    <t>0,021</t>
  </si>
  <si>
    <t>162.17</t>
  </si>
  <si>
    <t>2,142</t>
  </si>
  <si>
    <t>162.18</t>
  </si>
  <si>
    <t>ТЕР06-01-035-01</t>
  </si>
  <si>
    <t>Устройство поясов: в опалубке</t>
  </si>
  <si>
    <t>162.19</t>
  </si>
  <si>
    <t>1,5225</t>
  </si>
  <si>
    <t>ЛС 03-03-01 Поз.: 72-77</t>
  </si>
  <si>
    <t>Лестницы  077/47 ИЛО3.3. лист 9</t>
  </si>
  <si>
    <t>163.1</t>
  </si>
  <si>
    <t>ТЕР06-01-111-01</t>
  </si>
  <si>
    <t>Устройство лестничных маршей в опалубке типа "Дока": прямоугольных</t>
  </si>
  <si>
    <t>0,016728</t>
  </si>
  <si>
    <t>163.2</t>
  </si>
  <si>
    <t>0,136272</t>
  </si>
  <si>
    <t>163.3</t>
  </si>
  <si>
    <t>15,5295</t>
  </si>
  <si>
    <t>163.4</t>
  </si>
  <si>
    <t>1,64066</t>
  </si>
  <si>
    <t>163.5</t>
  </si>
  <si>
    <t>0,22136</t>
  </si>
  <si>
    <t>163.6</t>
  </si>
  <si>
    <t>0,03966</t>
  </si>
  <si>
    <t>ЛС 03-03-01 Поз.: 78-92</t>
  </si>
  <si>
    <t>Отмостка 077/47 ИЛО3.3. лист 10</t>
  </si>
  <si>
    <t>164.1</t>
  </si>
  <si>
    <t>ТЕР27-04-001-01</t>
  </si>
  <si>
    <t>Устройство подстилающих и выравнивающих слоев оснований: из песка</t>
  </si>
  <si>
    <t>0,172</t>
  </si>
  <si>
    <t>164.2</t>
  </si>
  <si>
    <t>18,92</t>
  </si>
  <si>
    <t>164.3</t>
  </si>
  <si>
    <t>ТЕР27-04-001-04</t>
  </si>
  <si>
    <t>Устройство подстилающих и выравнивающих слоев оснований: из щебня</t>
  </si>
  <si>
    <t>164.4</t>
  </si>
  <si>
    <t>ТССЦ-02.2.05.04-0047</t>
  </si>
  <si>
    <t>Щебень из гравия для строительных работ марка 600, фракция 20-40 мм</t>
  </si>
  <si>
    <t>7,308</t>
  </si>
  <si>
    <t>164.5</t>
  </si>
  <si>
    <t>ТЕР27-06-002-17</t>
  </si>
  <si>
    <t>Устройство цементобетонных покрытий однослойных средствами малой механизации, толщина слоя 20 см</t>
  </si>
  <si>
    <t>0,115</t>
  </si>
  <si>
    <t>164.6</t>
  </si>
  <si>
    <t>ТЕР27-06-002-18</t>
  </si>
  <si>
    <t>На каждый 1 см изменения толщины слоя добавлять или исключать к расценке 27-06-002-17-исключить до 14см</t>
  </si>
  <si>
    <t>-0,115</t>
  </si>
  <si>
    <t>164.7</t>
  </si>
  <si>
    <t>16,422</t>
  </si>
  <si>
    <t>164.8</t>
  </si>
  <si>
    <t>ТЕР27-06-009-01</t>
  </si>
  <si>
    <t>Укладка металлической сетки в цементобетонное дорожное покрытие</t>
  </si>
  <si>
    <t>164.9</t>
  </si>
  <si>
    <t>ТССЦ-08.4.02.06-0003</t>
  </si>
  <si>
    <t>Сетка сварная из холоднотянутой проволоки 4-5 мм</t>
  </si>
  <si>
    <t>0,414</t>
  </si>
  <si>
    <t>164.10</t>
  </si>
  <si>
    <t>ТЕР27-02-010-02</t>
  </si>
  <si>
    <t>Установка бортовых камней бетонных: при других видах покрытий</t>
  </si>
  <si>
    <t>1,3</t>
  </si>
  <si>
    <t>164.11</t>
  </si>
  <si>
    <t>ТССЦ-05.2.03.03-0031</t>
  </si>
  <si>
    <t>Камни бортовые: БР 100.20.8 /бетон В22,5 (М300), объем 0,016 м3/ (ГОСТ 6665-91)</t>
  </si>
  <si>
    <t>164.12</t>
  </si>
  <si>
    <t>ТССЦ-04.3.01.09-0014</t>
  </si>
  <si>
    <t>Раствор готовый кладочный цементный марки: 100</t>
  </si>
  <si>
    <t>-0,078</t>
  </si>
  <si>
    <t>164.13</t>
  </si>
  <si>
    <t>-7,67</t>
  </si>
  <si>
    <t>164.14</t>
  </si>
  <si>
    <t>6,5962</t>
  </si>
  <si>
    <t>164.15</t>
  </si>
  <si>
    <t>0,02574</t>
  </si>
  <si>
    <t>ЛС 03-03-01 Поз.: 93-100</t>
  </si>
  <si>
    <t>Цоколь здания,цоколь колонн, козырьки,обшивка слуховых окон, отделка торцов пандусов и крылец, подступеньки лестниц</t>
  </si>
  <si>
    <t>Цоколь здания,цоколь колонн, козырьки,обшивка слуховых окон, отделка торцов пандусов и крылец, подступеньки лестниц 077/47- ИЛО2.1   лист 3</t>
  </si>
  <si>
    <t>165.1</t>
  </si>
  <si>
    <t>ТЕР15-01-016-02</t>
  </si>
  <si>
    <t>Наружная облицовка по бетонной поверхности керамическими отдельными плитками: на цементном растворе стен</t>
  </si>
  <si>
    <t>1,4141</t>
  </si>
  <si>
    <t>165.2</t>
  </si>
  <si>
    <t>ТССЦ-06.2.05.03-0070</t>
  </si>
  <si>
    <t>Плитки керамогранитные размером: 600х600х10 мм, голубые</t>
  </si>
  <si>
    <t>141,41</t>
  </si>
  <si>
    <t>165.3</t>
  </si>
  <si>
    <t>ТЕР15-01-043-01</t>
  </si>
  <si>
    <t>Облицовка лестничных площадок и маршей керамогранитными плитами</t>
  </si>
  <si>
    <t>0,0353</t>
  </si>
  <si>
    <t>165.4</t>
  </si>
  <si>
    <t>ТССЦ-14.1.06.02-0011</t>
  </si>
  <si>
    <t>Клей для плитки Ветонит "Клей для пола"</t>
  </si>
  <si>
    <t>0,004554</t>
  </si>
  <si>
    <t>165.5</t>
  </si>
  <si>
    <t>3,53</t>
  </si>
  <si>
    <t>165.6</t>
  </si>
  <si>
    <t>ТЕР10-01-052-04</t>
  </si>
  <si>
    <t>Устройство: козырьков</t>
  </si>
  <si>
    <t>5,94</t>
  </si>
  <si>
    <t>165.7</t>
  </si>
  <si>
    <t>0,0594</t>
  </si>
  <si>
    <t>165.8</t>
  </si>
  <si>
    <t>0,041818</t>
  </si>
  <si>
    <t>ЛС 03-03-01 Поз.: 101-129</t>
  </si>
  <si>
    <t>077/47 ИЛО3.3.  лист 12-14,</t>
  </si>
  <si>
    <t>166.1</t>
  </si>
  <si>
    <t>6,875</t>
  </si>
  <si>
    <t>166.2</t>
  </si>
  <si>
    <t>-0,34375</t>
  </si>
  <si>
    <t>166.3</t>
  </si>
  <si>
    <t>-756,25</t>
  </si>
  <si>
    <t>166.4</t>
  </si>
  <si>
    <t>756,25</t>
  </si>
  <si>
    <t>166.5</t>
  </si>
  <si>
    <t>ТЕР12-01-013-05</t>
  </si>
  <si>
    <t>Утепление покрытий плитами: из легких (ячеистых) бетонов или фибролита насухо</t>
  </si>
  <si>
    <t>166.6</t>
  </si>
  <si>
    <t>17,74</t>
  </si>
  <si>
    <t>166.7</t>
  </si>
  <si>
    <t>ТССЦ-12.2.05.09-0008</t>
  </si>
  <si>
    <t>Пенополистирол экструдированный ТЕХНОНИКОЛЬ XPS CARBON 30-280 Стандарт</t>
  </si>
  <si>
    <t>70,8125</t>
  </si>
  <si>
    <t>166.8</t>
  </si>
  <si>
    <t>23,992</t>
  </si>
  <si>
    <t>166.9</t>
  </si>
  <si>
    <t>8,519</t>
  </si>
  <si>
    <t>166.10</t>
  </si>
  <si>
    <t>166.11</t>
  </si>
  <si>
    <t>-0,42595</t>
  </si>
  <si>
    <t>166.12</t>
  </si>
  <si>
    <t>-937,09</t>
  </si>
  <si>
    <t>166.13</t>
  </si>
  <si>
    <t>ТССЦ-12.1.01.03-0039</t>
  </si>
  <si>
    <t>Пленка подкровельная антиконденсатная (гидроизоляционная) типа ЮТАКОН</t>
  </si>
  <si>
    <t>937,09</t>
  </si>
  <si>
    <t>166.14</t>
  </si>
  <si>
    <t>ТЕР10-01-003-01</t>
  </si>
  <si>
    <t>Устройство слуховых окон</t>
  </si>
  <si>
    <t>166.15</t>
  </si>
  <si>
    <t>ТССЦ-11.2.07.11-0011</t>
  </si>
  <si>
    <t>Створки оконные для общественных зданий площадь: 0,5-0,6 м2</t>
  </si>
  <si>
    <t>166.16</t>
  </si>
  <si>
    <t>ТССЦ-01.7.04.11-0023</t>
  </si>
  <si>
    <t>Приборы форточные</t>
  </si>
  <si>
    <t>077/4-ИЛО2.1 лист8</t>
  </si>
  <si>
    <t>166.17</t>
  </si>
  <si>
    <t>166.18</t>
  </si>
  <si>
    <t>5,997376</t>
  </si>
  <si>
    <t>166.19</t>
  </si>
  <si>
    <t>27,3</t>
  </si>
  <si>
    <t>166.20</t>
  </si>
  <si>
    <t>166.21</t>
  </si>
  <si>
    <t>ТССЦ-23.1.02.06-0018</t>
  </si>
  <si>
    <t>Хомут металлический с шурупом для крепления трубопроводов диаметром: 83-92 мм</t>
  </si>
  <si>
    <t>5,5</t>
  </si>
  <si>
    <t>166.22</t>
  </si>
  <si>
    <t>ТССЦ-08.1.02.22-0011</t>
  </si>
  <si>
    <t>Колено из оцинкованной стали толщиной 0,55 мм, диаметром 140 мм, марка ТВ-140</t>
  </si>
  <si>
    <t>166.23</t>
  </si>
  <si>
    <t>166.24</t>
  </si>
  <si>
    <t>166.25</t>
  </si>
  <si>
    <t>1,0225</t>
  </si>
  <si>
    <t>166.26</t>
  </si>
  <si>
    <t>ТССЦ-08.1.02.11-0013</t>
  </si>
  <si>
    <t>Поковки оцинкованные, масса: 2,825 кг</t>
  </si>
  <si>
    <t>-0,172803</t>
  </si>
  <si>
    <t>166.27</t>
  </si>
  <si>
    <t>ТССЦ-08.1.02.07-0015</t>
  </si>
  <si>
    <t>Держатель желоба МП, диаметр 185х350 мм, оцинковка</t>
  </si>
  <si>
    <t>166.28</t>
  </si>
  <si>
    <t>ТЕР12-01-012-01</t>
  </si>
  <si>
    <t>Ограждение кровель перилами</t>
  </si>
  <si>
    <t>166.29</t>
  </si>
  <si>
    <t>ТССЦ-07.2.07.13-0071</t>
  </si>
  <si>
    <t>Конструкции стальные перил</t>
  </si>
  <si>
    <t>0,15648</t>
  </si>
  <si>
    <t>ЛС 03-03-01 Поз.: 130-148</t>
  </si>
  <si>
    <t>Проемы  077/47 - АР.1  лист 6</t>
  </si>
  <si>
    <t>167.1</t>
  </si>
  <si>
    <t>0,9618</t>
  </si>
  <si>
    <t>167.2</t>
  </si>
  <si>
    <t>71,82</t>
  </si>
  <si>
    <t>167.3</t>
  </si>
  <si>
    <t>ТССЦ-11.3.01.05-0012</t>
  </si>
  <si>
    <t>Блоки дверные наружные или тамбурные: с заполнением стеклопакетами (ГОСТ 30970-2002)</t>
  </si>
  <si>
    <t>20,16</t>
  </si>
  <si>
    <t>167.4</t>
  </si>
  <si>
    <t>ТССЦ-11.3.01.05-0011</t>
  </si>
  <si>
    <t>Блоки дверные наружные или тамбурные: глухие (с заполнением панелями или другими непрозрачными материалами) (ГОСТ 30970-2002)</t>
  </si>
  <si>
    <t>4,2</t>
  </si>
  <si>
    <t>167.5</t>
  </si>
  <si>
    <t>0,1029</t>
  </si>
  <si>
    <t>167.6</t>
  </si>
  <si>
    <t>ТССЦ-11.2.02.01-0035</t>
  </si>
  <si>
    <t>Блоки дверные внутренние: однопольные глухие, фанерованные шпоном ясеня</t>
  </si>
  <si>
    <t>10,29</t>
  </si>
  <si>
    <t>167.7</t>
  </si>
  <si>
    <t>0,557</t>
  </si>
  <si>
    <t>167.8</t>
  </si>
  <si>
    <t>ТССЦ-11.3.02.01-0037</t>
  </si>
  <si>
    <t>Блок оконный пластиковый: двустворчатый, с глухой и поворотной створкой, однокамерным стеклопакетом (24 мм), площадью до 1,5 м2</t>
  </si>
  <si>
    <t>37,5</t>
  </si>
  <si>
    <t>167.9</t>
  </si>
  <si>
    <t>ТССЦ-11.3.02.01-0038</t>
  </si>
  <si>
    <t>Блок оконный пластиковый: двустворчатый, с глухой и поворотной створкой, однокамерным стеклопакетом (24 мм), площадью до 2 м2</t>
  </si>
  <si>
    <t>13,71</t>
  </si>
  <si>
    <t>167.10</t>
  </si>
  <si>
    <t>ТССЦ-11.3.02.03-0007</t>
  </si>
  <si>
    <t>Блоки оконные из поливинилхлоридных профилей с листовым стеклом и стеклопакетом: одностворные ОПРСП 9-9, площадью 0,75 м2 (ГОСТ 30674- 99)</t>
  </si>
  <si>
    <t>5,45</t>
  </si>
  <si>
    <t>167.11</t>
  </si>
  <si>
    <t>ТЕР10-01-034-02</t>
  </si>
  <si>
    <t>Установка в жилых и общественных зданиях оконных блоков из ПВХ профилей: глухих с площадью проема более 2 м2</t>
  </si>
  <si>
    <t>0,1575</t>
  </si>
  <si>
    <t>167.12</t>
  </si>
  <si>
    <t>ТССЦ-11.3.02.01-0039</t>
  </si>
  <si>
    <t>Блок оконный пластиковый: двустворчатый, с глухой и поворотной створкой, однокамерным стеклопакетом (24 мм), площадью до 2,5 м2</t>
  </si>
  <si>
    <t>15,75</t>
  </si>
  <si>
    <t>167.13</t>
  </si>
  <si>
    <t>0,515</t>
  </si>
  <si>
    <t>167.14</t>
  </si>
  <si>
    <t>ТССЦ-11.3.03.01-0004</t>
  </si>
  <si>
    <t>Доски подоконные ПВХ, шириной: 250 мм</t>
  </si>
  <si>
    <t>51,5</t>
  </si>
  <si>
    <t>витражи</t>
  </si>
  <si>
    <t>167.15</t>
  </si>
  <si>
    <t>ТЕР09-04-010-03</t>
  </si>
  <si>
    <t>Монтаж навесных панелей фасадов из герметичных стеклопакетов в пластиковой или алюминиевой обвязке</t>
  </si>
  <si>
    <t>0,18</t>
  </si>
  <si>
    <t>167.16</t>
  </si>
  <si>
    <t>ТССЦ-01.7.15.04-0045</t>
  </si>
  <si>
    <t>Винты самонарезающие: для крепления профилированного настила и панелей к несущим конструкциям</t>
  </si>
  <si>
    <t>167.17</t>
  </si>
  <si>
    <t>ТССЦ-09.1.01.01-0005</t>
  </si>
  <si>
    <t>Витражи из алюминиевого комбинированного профиля одинарной конструкции с однокамерным стеклопакетом, неоткрываемые (ГОСТ 22233-2001)</t>
  </si>
  <si>
    <t>8,55</t>
  </si>
  <si>
    <t>167.18</t>
  </si>
  <si>
    <t>ТССЦ-09.1.01.01-0022</t>
  </si>
  <si>
    <t>Створки для витражей из алюминиевого комбинированного профиля одинарной конструкции: с двухкамерным стеклопакетом, поворотные (ГОСТ 22233- 2001)- Двери</t>
  </si>
  <si>
    <t>167.19</t>
  </si>
  <si>
    <t>ТССЦ-09.2.01.01-0001</t>
  </si>
  <si>
    <t>Комплектующие для монтажа алюминиевых композитных панелей: профиль примыкания к окнам и дверям F-образный</t>
  </si>
  <si>
    <t>17,1</t>
  </si>
  <si>
    <t>ЛС 03-03-01 Поз.: 149-201</t>
  </si>
  <si>
    <t>Полы    077/47 - АР.1  лист 7</t>
  </si>
  <si>
    <t>Полы из керамогранитной плитки</t>
  </si>
  <si>
    <t>168.1</t>
  </si>
  <si>
    <t>ТЕР11-01-001-02</t>
  </si>
  <si>
    <t>Уплотнение грунта: щебнем</t>
  </si>
  <si>
    <t>3,4867</t>
  </si>
  <si>
    <t>168.2</t>
  </si>
  <si>
    <t>ТССЦ-02.2.05.04-0087</t>
  </si>
  <si>
    <t>Щебень из природного камня для строительных работ марка: 600, фракция 10-20 мм</t>
  </si>
  <si>
    <t>17,78217</t>
  </si>
  <si>
    <t>168.3</t>
  </si>
  <si>
    <t>34,867</t>
  </si>
  <si>
    <t>168.4</t>
  </si>
  <si>
    <t>35,56434</t>
  </si>
  <si>
    <t>168.5</t>
  </si>
  <si>
    <t>Устройство гидроизоляции обмазочной: в один слой праймером</t>
  </si>
  <si>
    <t>168.6</t>
  </si>
  <si>
    <t>-0,069734</t>
  </si>
  <si>
    <t>168.7</t>
  </si>
  <si>
    <t>-0,139468</t>
  </si>
  <si>
    <t>168.8</t>
  </si>
  <si>
    <t>244,069</t>
  </si>
  <si>
    <t>168.9</t>
  </si>
  <si>
    <t>168.10</t>
  </si>
  <si>
    <t>35,91301</t>
  </si>
  <si>
    <t>168.11</t>
  </si>
  <si>
    <t>168.12</t>
  </si>
  <si>
    <t>Устройство стяжек: на каждые 5 мм изменения толщины стяжки добавлять или исключать к расценке 11-01-011-01 до 40 мм</t>
  </si>
  <si>
    <t>168.13</t>
  </si>
  <si>
    <t>14,225736</t>
  </si>
  <si>
    <t>168.14</t>
  </si>
  <si>
    <t>ТЕР11-01-047-01</t>
  </si>
  <si>
    <t>Устройство покрытий из плит керамогранитных размером: 30х30 см</t>
  </si>
  <si>
    <t>168.15</t>
  </si>
  <si>
    <t>ТССЦ-11.2.04.05-0001</t>
  </si>
  <si>
    <t>Рейки деревянные 8х18 мм</t>
  </si>
  <si>
    <t>0,034867</t>
  </si>
  <si>
    <t>Полы из Ламината</t>
  </si>
  <si>
    <t>168.16</t>
  </si>
  <si>
    <t>3,0342</t>
  </si>
  <si>
    <t>168.17</t>
  </si>
  <si>
    <t>15,47442</t>
  </si>
  <si>
    <t>168.18</t>
  </si>
  <si>
    <t>30,342</t>
  </si>
  <si>
    <t>168.19</t>
  </si>
  <si>
    <t>30,94884</t>
  </si>
  <si>
    <t>168.20</t>
  </si>
  <si>
    <t>168.21</t>
  </si>
  <si>
    <t>-0,060684</t>
  </si>
  <si>
    <t>168.22</t>
  </si>
  <si>
    <t>-0,121368</t>
  </si>
  <si>
    <t>168.23</t>
  </si>
  <si>
    <t>212,394</t>
  </si>
  <si>
    <t>168.24</t>
  </si>
  <si>
    <t>168.25</t>
  </si>
  <si>
    <t>31,25226</t>
  </si>
  <si>
    <t>168.26</t>
  </si>
  <si>
    <t>168.27</t>
  </si>
  <si>
    <t>Устройство стяжек: на каждые 5 мм изменения толщины стяжки добавлять или исключать к расценке 11-01-011-01 до 40мм</t>
  </si>
  <si>
    <t>168.28</t>
  </si>
  <si>
    <t>12,379536</t>
  </si>
  <si>
    <t>168.29</t>
  </si>
  <si>
    <t>ТЕР11-01-034-04</t>
  </si>
  <si>
    <t>Устройство покрытий: из досок ламинированных замковым способом</t>
  </si>
  <si>
    <t>168.30</t>
  </si>
  <si>
    <t>ТССЦ-11.2.03.02-0031</t>
  </si>
  <si>
    <t>Покрытие напольное ламинированное марки: "Kronostar", 31 класс износостойкости, толщина 7 мм</t>
  </si>
  <si>
    <t>311,0055</t>
  </si>
  <si>
    <t>168.31</t>
  </si>
  <si>
    <t>ТЕР11-01-040-03</t>
  </si>
  <si>
    <t>Устройство плинтусов поливинилхлоридных: на винтах самонарезающих</t>
  </si>
  <si>
    <t>2,4274</t>
  </si>
  <si>
    <t>168.32</t>
  </si>
  <si>
    <t>ТССЦ-11.3.03.06-0001</t>
  </si>
  <si>
    <t>Плинтуса для полов пластиковые, 19х48 мм</t>
  </si>
  <si>
    <t>245,1674</t>
  </si>
  <si>
    <t>168.33</t>
  </si>
  <si>
    <t>ТССЦ-11.3.03.14-0001</t>
  </si>
  <si>
    <t>Заглушка торцевая для пластикового плинтуса левая, высота 48 мм</t>
  </si>
  <si>
    <t>168.34</t>
  </si>
  <si>
    <t>ТССЦ-11.3.03.14-0011</t>
  </si>
  <si>
    <t>Заглушки торцевая для пластикового плинтуса правая, высота 48 мм</t>
  </si>
  <si>
    <t>168.35</t>
  </si>
  <si>
    <t>ТССЦ-11.3.03.14-0021</t>
  </si>
  <si>
    <t>Соединитель для пластикового плинтуса, высота 48 мм</t>
  </si>
  <si>
    <t>0,97</t>
  </si>
  <si>
    <t>168.36</t>
  </si>
  <si>
    <t>ТССЦ-11.3.03.14-0033</t>
  </si>
  <si>
    <t>Уголок наружный для пластикового плинтуса, высота 48 мм</t>
  </si>
  <si>
    <t>168.37</t>
  </si>
  <si>
    <t>ТССЦ-11.3.03.14-0031</t>
  </si>
  <si>
    <t>Уголок внутренний для пластикового плинтуса, высота 48 мм</t>
  </si>
  <si>
    <t>Полы из керамической плитки</t>
  </si>
  <si>
    <t>168.38</t>
  </si>
  <si>
    <t>0,5073</t>
  </si>
  <si>
    <t>168.39</t>
  </si>
  <si>
    <t>2,58723</t>
  </si>
  <si>
    <t>168.40</t>
  </si>
  <si>
    <t>5,073</t>
  </si>
  <si>
    <t>168.41</t>
  </si>
  <si>
    <t>5,17446</t>
  </si>
  <si>
    <t>168.42</t>
  </si>
  <si>
    <t>168.43</t>
  </si>
  <si>
    <t>-0,010146</t>
  </si>
  <si>
    <t>168.44</t>
  </si>
  <si>
    <t>-0,020292</t>
  </si>
  <si>
    <t>168.45</t>
  </si>
  <si>
    <t>35,511</t>
  </si>
  <si>
    <t>168.46</t>
  </si>
  <si>
    <t>168.47</t>
  </si>
  <si>
    <t>5,22519</t>
  </si>
  <si>
    <t>168.48</t>
  </si>
  <si>
    <t>168.49</t>
  </si>
  <si>
    <t>168.50</t>
  </si>
  <si>
    <t>2,069784</t>
  </si>
  <si>
    <t>168.51</t>
  </si>
  <si>
    <t>ТЕР11-01-027-05</t>
  </si>
  <si>
    <t>Устройство покрытий на растворе из сухой смеси с приготовлением раствора в построечных условиях из плиток: рельефных глазурованных керамических для полов многоцветных</t>
  </si>
  <si>
    <t>Отделка пола крылец из керамогранитной плитки</t>
  </si>
  <si>
    <t>168.52</t>
  </si>
  <si>
    <t>0,2842</t>
  </si>
  <si>
    <t>168.53</t>
  </si>
  <si>
    <t>0,0028</t>
  </si>
  <si>
    <t>ЛС 03-03-01 Поз.: 202-220</t>
  </si>
  <si>
    <t>Внутренняя отделка    077/47 - АР.1   листы - 5</t>
  </si>
  <si>
    <t>169.1</t>
  </si>
  <si>
    <t>17,8845</t>
  </si>
  <si>
    <t>169.2</t>
  </si>
  <si>
    <t>169.3</t>
  </si>
  <si>
    <t>1,126724</t>
  </si>
  <si>
    <t>169.4</t>
  </si>
  <si>
    <t>2,0049</t>
  </si>
  <si>
    <t>169.5</t>
  </si>
  <si>
    <t>ТЕР15-04-006-03</t>
  </si>
  <si>
    <t>Покрытие поверхностей грунтовкой глубокого проникновения: за 1 раз стен</t>
  </si>
  <si>
    <t>169.6</t>
  </si>
  <si>
    <t>ТССЦ-14.3.01.03-0001</t>
  </si>
  <si>
    <t>Состав грунтовочный ЛАЭС "Грунтовка глубокого проникновения"</t>
  </si>
  <si>
    <t>26,0637</t>
  </si>
  <si>
    <t>169.7</t>
  </si>
  <si>
    <t>ТЕР15-01-019-01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</si>
  <si>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цементном растворе: по кирпичу и бетону</t>
  </si>
  <si>
    <t>169.8</t>
  </si>
  <si>
    <t>209</t>
  </si>
  <si>
    <t>ТССЦ-06.2.01.02-0025</t>
  </si>
  <si>
    <t>Плитки керамические глазурованные для внутренней облицовки стен: многоцветные, "Итало-дизайн" (коллекция "Вуаль"-эконом класс), размер 300х200х7 мм</t>
  </si>
  <si>
    <t>200,49</t>
  </si>
  <si>
    <t>169.9</t>
  </si>
  <si>
    <t>210</t>
  </si>
  <si>
    <t>ТЕР15-01-047-15</t>
  </si>
  <si>
    <t>Устройство: подвесных потолков типа &lt;Армстронг&gt; по каркасу из оцинкованного профиля</t>
  </si>
  <si>
    <t>4,8178</t>
  </si>
  <si>
    <t>169.10</t>
  </si>
  <si>
    <t>211</t>
  </si>
  <si>
    <t>2,2104</t>
  </si>
  <si>
    <t>169.11</t>
  </si>
  <si>
    <t>212</t>
  </si>
  <si>
    <t>169.12</t>
  </si>
  <si>
    <t>213</t>
  </si>
  <si>
    <t>0,152518</t>
  </si>
  <si>
    <t>Наружная отделка  077/47- АР.1   лист 3,4</t>
  </si>
  <si>
    <t>169.13</t>
  </si>
  <si>
    <t>214</t>
  </si>
  <si>
    <t>4,3417</t>
  </si>
  <si>
    <t>169.14</t>
  </si>
  <si>
    <t>215</t>
  </si>
  <si>
    <t>347,336</t>
  </si>
  <si>
    <t>169.15</t>
  </si>
  <si>
    <t>216</t>
  </si>
  <si>
    <t>44,71951</t>
  </si>
  <si>
    <t>169.16</t>
  </si>
  <si>
    <t>217</t>
  </si>
  <si>
    <t>169.17</t>
  </si>
  <si>
    <t>218</t>
  </si>
  <si>
    <t>169.18</t>
  </si>
  <si>
    <t>219</t>
  </si>
  <si>
    <t>169.19</t>
  </si>
  <si>
    <t>220</t>
  </si>
  <si>
    <t>195,3765</t>
  </si>
  <si>
    <t>Раздел 69. 03-03-02 Внутреннее  водоснабжение АБК.gsfx</t>
  </si>
  <si>
    <t>ЛС 03-03-02 Поз.: 1-52</t>
  </si>
  <si>
    <t>Внутренние сети водоснабжения - АБК (ИЛ04.2.1.СО - лист1,2,3)</t>
  </si>
  <si>
    <t>170.1</t>
  </si>
  <si>
    <t>03-03-02</t>
  </si>
  <si>
    <t>ТЕР16-04-005-04</t>
  </si>
  <si>
    <t>Прокладка внутренних трубопроводов водоснабжения и отопления из полипропиленовых труб: 32 мм</t>
  </si>
  <si>
    <t>170.2</t>
  </si>
  <si>
    <t>ТССЦ-24.3.02.01-0015</t>
  </si>
  <si>
    <t>Трубопроводы напорные из полипропилена PPRS с гильзами и креплениями для холодного и горячего водоснабжения: PN20 SDR 6, диаметром 40 мм, толщина стенки 6,7 мм</t>
  </si>
  <si>
    <t>6,066</t>
  </si>
  <si>
    <t>170.3</t>
  </si>
  <si>
    <t>ТЕР16-04-005-03</t>
  </si>
  <si>
    <t>170.4</t>
  </si>
  <si>
    <t>ТССЦ-24.3.02.01-0014</t>
  </si>
  <si>
    <t>Трубопроводы напорные из полипропилена PPRS с гильзами и креплениями для холодного и горячего водоснабжения: PN20 SDR 6, диаметром 32 мм, толщина стенки 5,4 мм</t>
  </si>
  <si>
    <t>28,308</t>
  </si>
  <si>
    <t>170.5</t>
  </si>
  <si>
    <t>ТЕР16-04-005-02</t>
  </si>
  <si>
    <t>Прокладка внутренних трубопроводов водоснабжения и отопления из полипропиленовых труб: 25 мм</t>
  </si>
  <si>
    <t>170.6</t>
  </si>
  <si>
    <t>ТССЦ-24.3.02.01-0013</t>
  </si>
  <si>
    <t>Трубопроводы напорные из полипропилена PPRS с гильзами и креплениями для холодного и горячего водоснабжения: PN20 SDR 6, диаметром 25 мм, толщина стенки 4,2 мм</t>
  </si>
  <si>
    <t>50,4</t>
  </si>
  <si>
    <t>170.7</t>
  </si>
  <si>
    <t>170.8</t>
  </si>
  <si>
    <t>50,25</t>
  </si>
  <si>
    <t>170.9</t>
  </si>
  <si>
    <t>3,17</t>
  </si>
  <si>
    <t>170.10</t>
  </si>
  <si>
    <t>318,585</t>
  </si>
  <si>
    <t>170.11</t>
  </si>
  <si>
    <t>ТССЦ-18.1.09.07-0024</t>
  </si>
  <si>
    <t>Кран шаровый полипропиленовый PPRC PN20, диаметром: 40 мм</t>
  </si>
  <si>
    <t>170.12</t>
  </si>
  <si>
    <t>ТССЦ-18.1.09.07-0023</t>
  </si>
  <si>
    <t>Кран шаровый полипропиленовый PPRC PN20, диаметром: 32 мм</t>
  </si>
  <si>
    <t>170.13</t>
  </si>
  <si>
    <t>ТССЦ-18.1.09.07-0022</t>
  </si>
  <si>
    <t>Кран шаровый полипропиленовый PPRC PN20, диаметром: 25 мм</t>
  </si>
  <si>
    <t>170.14</t>
  </si>
  <si>
    <t>Кран шаровый полипропиленовый PPRC PN20, диаметром: 20 мм</t>
  </si>
  <si>
    <t>170.15</t>
  </si>
  <si>
    <t>170.16</t>
  </si>
  <si>
    <t>15,1</t>
  </si>
  <si>
    <t>170.17</t>
  </si>
  <si>
    <t>ТССЦ-12.2.07.05-0113</t>
  </si>
  <si>
    <t>Трубки теплоизоляционные из вспененного полиэтилена типа THERMAFLEX FRZ толщиной: 9 мм, диаметром 42 мм</t>
  </si>
  <si>
    <t>170.18</t>
  </si>
  <si>
    <t>ТССЦ-12.2.07.05-0112</t>
  </si>
  <si>
    <t>Трубки теплоизоляционные из вспененного полиэтилена типа THERMAFLEX FRZ толщиной: 9 мм, диаметром 35 мм</t>
  </si>
  <si>
    <t>3,08</t>
  </si>
  <si>
    <t>170.19</t>
  </si>
  <si>
    <t>ТССЦ-12.2.07.05-0111</t>
  </si>
  <si>
    <t>Трубки теплоизоляционные из вспененного полиэтилена типа THERMAFLEX FRZ толщиной: 9 мм, диаметром 28 мм</t>
  </si>
  <si>
    <t>170.20</t>
  </si>
  <si>
    <t>ТССЦ-12.2.07.05-0110</t>
  </si>
  <si>
    <t>Трубки теплоизоляционные из вспененного полиэтилена типа THERMAFLEX FRZ толщиной: 9 мм, диаметром 22 мм</t>
  </si>
  <si>
    <t>3,52</t>
  </si>
  <si>
    <t>170.21</t>
  </si>
  <si>
    <t>ТССЦ-12.2.07.05-0108</t>
  </si>
  <si>
    <t>Трубки теплоизоляционные из вспененного полиэтилена типа THERMAFLEX FRZ толщиной: 9 мм, диаметром 15 мм</t>
  </si>
  <si>
    <t>170.22</t>
  </si>
  <si>
    <t>ТЕР18-06-003-10</t>
  </si>
  <si>
    <t>Установка воздухоотводчиков</t>
  </si>
  <si>
    <t>170.23</t>
  </si>
  <si>
    <t>ТССЦ-19.1.02.01-0001</t>
  </si>
  <si>
    <t>Воздухоотводчик BROEN BALLOFIX, давление 1,6 МПа (16 кгс/см2), диаметр: 10 мм, присоединение 3/8"</t>
  </si>
  <si>
    <t>170.24</t>
  </si>
  <si>
    <t>170.25</t>
  </si>
  <si>
    <t>ТЕР16-07-001-02</t>
  </si>
  <si>
    <t>Установка кранов поливочных диаметром: 25 мм</t>
  </si>
  <si>
    <t>170.26</t>
  </si>
  <si>
    <t>ТССЦ-18.1.10.01-0033</t>
  </si>
  <si>
    <t>Вентили проходные муфтовые: 15КЧ18Р для воды, давлением 1,6 МПа (16 кгс/см2), диаметром 25 мм</t>
  </si>
  <si>
    <t>-4</t>
  </si>
  <si>
    <t>170.27</t>
  </si>
  <si>
    <t>ТССЦ-18.1.10.01-0031</t>
  </si>
  <si>
    <t>Вентили проходные муфтовые: 15КЧ18Р для воды, давлением 1,6 МПа (16 кгс/см2), диаметром 15 мм</t>
  </si>
  <si>
    <t>170.28</t>
  </si>
  <si>
    <t>170.29</t>
  </si>
  <si>
    <t>ТССЦ-18.1.04.03-0021</t>
  </si>
  <si>
    <t>Клапаны обратные BROEN V275-Н латунные, с межфланцевым присоединением, давлением 1,6 МПа (16 кгс/см2), диаметром: 15 мм</t>
  </si>
  <si>
    <t>170.30</t>
  </si>
  <si>
    <t>ТССЦ-18.1.04.03-0022</t>
  </si>
  <si>
    <t>Клапаны обратные BROEN V275-Н латунные, с межфланцевым присоединением, давлением 1,6 МПа (16 кгс/см2), диаметром: 20 мм</t>
  </si>
  <si>
    <t>170.31</t>
  </si>
  <si>
    <t>ТССЦ-18.5.03.02-0007</t>
  </si>
  <si>
    <t>Вставки гибкие фланцевые ZKB на давление: 1,6 МПа (16 кгс/см2), диаметром 40 мм</t>
  </si>
  <si>
    <t>170.32</t>
  </si>
  <si>
    <t>ТССЦ-18.2.06.08-0013</t>
  </si>
  <si>
    <t>Подводка гибкая армированная резиновая: 500 мм</t>
  </si>
  <si>
    <t>170.33</t>
  </si>
  <si>
    <t>170.34</t>
  </si>
  <si>
    <t>ТССЦ-63.1.01.06-0120</t>
  </si>
  <si>
    <t>Электроводонагреватели накопительные вертикального исполнения, объемом: 50 л, мощностью 2,00 кВт, размерами 380х850х345 мм</t>
  </si>
  <si>
    <t>170.35</t>
  </si>
  <si>
    <t>170.36</t>
  </si>
  <si>
    <t>170.37</t>
  </si>
  <si>
    <t>170.38</t>
  </si>
  <si>
    <t>170.39</t>
  </si>
  <si>
    <t>170.40</t>
  </si>
  <si>
    <t>170.41</t>
  </si>
  <si>
    <t>170.42</t>
  </si>
  <si>
    <t>ТССЦ-18.1.04.03-0094</t>
  </si>
  <si>
    <t>Клапаны обратные подъемные муфтовые 16Б1бк, давлением 1,6 МПа (16 кгс/см2), диаметром: 40 мм</t>
  </si>
  <si>
    <t>170.43</t>
  </si>
  <si>
    <t>ТЕР18-06-007-03</t>
  </si>
  <si>
    <t>Установка фильтров диаметром: 40 мм</t>
  </si>
  <si>
    <t>170.44</t>
  </si>
  <si>
    <t>ТССЦ-18.2.08.09-0015</t>
  </si>
  <si>
    <t>Фильтры фланцевые BROEN V821 чугунные сетчатые, со сливной пробкой, с фланцевым присоединением, давлением 1,6 МПа (16 кгс/см2), диаметром: 40 мм</t>
  </si>
  <si>
    <t>170.45</t>
  </si>
  <si>
    <t>170.46</t>
  </si>
  <si>
    <t>ТССЦ-18.1.10.01-0035</t>
  </si>
  <si>
    <t>Вентили проходные муфтовые: 15КЧ18Р для воды, давлением 1,6 МПа (16 кгс/см2), диаметром 40 мм</t>
  </si>
  <si>
    <t>170.47</t>
  </si>
  <si>
    <t>170.48</t>
  </si>
  <si>
    <t>170.49</t>
  </si>
  <si>
    <t>170.50</t>
  </si>
  <si>
    <t>ТССЦ-23.8.04.08-0174</t>
  </si>
  <si>
    <t>Соединительная арматура трубопроводов, переход диаметром: 40х32 мм</t>
  </si>
  <si>
    <t>170.51</t>
  </si>
  <si>
    <t>170.52</t>
  </si>
  <si>
    <t>ЛС 03-03-02 Поз.: 53-81</t>
  </si>
  <si>
    <t>Сантехприборы 077/47 (ИЛ04.2.1.СО - лист 4)</t>
  </si>
  <si>
    <t>171.1</t>
  </si>
  <si>
    <t>171.2</t>
  </si>
  <si>
    <t>171.3</t>
  </si>
  <si>
    <t>171.4</t>
  </si>
  <si>
    <t>171.5</t>
  </si>
  <si>
    <t>171.6</t>
  </si>
  <si>
    <t>171.7</t>
  </si>
  <si>
    <t>1,8</t>
  </si>
  <si>
    <t>171.8</t>
  </si>
  <si>
    <t>171.9</t>
  </si>
  <si>
    <t>171.10</t>
  </si>
  <si>
    <t>171.11</t>
  </si>
  <si>
    <t>ТЕР17-01-001-18</t>
  </si>
  <si>
    <t>Установка поддонов душевых: чугунных и стальных мелких</t>
  </si>
  <si>
    <t>171.12</t>
  </si>
  <si>
    <t>171.13</t>
  </si>
  <si>
    <t>ТССЦ-18.2.06.09-0004</t>
  </si>
  <si>
    <t>Сифон гофрированный белый "VIR" с нержавеющим выпуском</t>
  </si>
  <si>
    <t>171.14</t>
  </si>
  <si>
    <t>171.15</t>
  </si>
  <si>
    <t>171.16</t>
  </si>
  <si>
    <t>171.17</t>
  </si>
  <si>
    <t>171.18</t>
  </si>
  <si>
    <t>171.19</t>
  </si>
  <si>
    <t>ТССЦ-18.2.02.01-0012</t>
  </si>
  <si>
    <t>Ванна моечная односекционная ВСМ-1/430, размером 530х530х870 мм</t>
  </si>
  <si>
    <t>171.20</t>
  </si>
  <si>
    <t>171.21</t>
  </si>
  <si>
    <t>171.22</t>
  </si>
  <si>
    <t>171.23</t>
  </si>
  <si>
    <t>171.24</t>
  </si>
  <si>
    <t>171.25</t>
  </si>
  <si>
    <t>171.26</t>
  </si>
  <si>
    <t>ТССЦ-18.2.02.01-0011</t>
  </si>
  <si>
    <t>Ванна моечная двухсекционная, размером 1000х500х860 мм</t>
  </si>
  <si>
    <t>171.27</t>
  </si>
  <si>
    <t>171.28</t>
  </si>
  <si>
    <t>171.29</t>
  </si>
  <si>
    <t>ТССЦ-18.1.10.10-0051</t>
  </si>
  <si>
    <t>Смесители лабораторные: СМЛ2Н настольные с двумя изливами для горячей и холодной воды</t>
  </si>
  <si>
    <t>Раздел 70. 03-03-03 Сети бытовой канализации АБК.gsfx</t>
  </si>
  <si>
    <t>ЛС 03-03-03 Поз.: 1-13</t>
  </si>
  <si>
    <t>. Канализация К1, К3 077/47 ИЛО 4.3.1- СО лист 1.</t>
  </si>
  <si>
    <t>172.1</t>
  </si>
  <si>
    <t>03-03-03</t>
  </si>
  <si>
    <t>172.2</t>
  </si>
  <si>
    <t>172.3</t>
  </si>
  <si>
    <t>109,78</t>
  </si>
  <si>
    <t>172.4</t>
  </si>
  <si>
    <t>172.5</t>
  </si>
  <si>
    <t>172.6</t>
  </si>
  <si>
    <t>29,94</t>
  </si>
  <si>
    <t>172.7</t>
  </si>
  <si>
    <t>172.8</t>
  </si>
  <si>
    <t>172.9</t>
  </si>
  <si>
    <t>172.10</t>
  </si>
  <si>
    <t>172.11</t>
  </si>
  <si>
    <t>ТССЦ-19.3.01.06-0001</t>
  </si>
  <si>
    <t>Клапан воздушный HL900N для невентилируемых канализационных стояков диаметрами 50/75/110 мм</t>
  </si>
  <si>
    <t>172.12</t>
  </si>
  <si>
    <t>ТЕР17-01-001-23</t>
  </si>
  <si>
    <t>Установка трапов диаметром: 100 мм</t>
  </si>
  <si>
    <t>172.13</t>
  </si>
  <si>
    <t>ТССЦ-18.2.06.10-0001</t>
  </si>
  <si>
    <t>Трап канализационный HL72.1N с горизонтальным выпуском и решеткой из нержавеющей стали в подрамнике размером 150х150 мм</t>
  </si>
  <si>
    <t>Раздел 71. 03-03-04 ЭМР - Здание АБК.gsfx</t>
  </si>
  <si>
    <t>Низковольтное  оборудование 077/47-ИОС1.СО лист 1</t>
  </si>
  <si>
    <t>ЛС 03-03-04 Поз.: 1-14</t>
  </si>
  <si>
    <t>Щит освещения</t>
  </si>
  <si>
    <t>Щит освещения в составе: ЩОабк1</t>
  </si>
  <si>
    <t>174.1</t>
  </si>
  <si>
    <t>03-03-04</t>
  </si>
  <si>
    <t>Шкаф (пульт) панель вводно-распределительного устройства</t>
  </si>
  <si>
    <t>174.2</t>
  </si>
  <si>
    <t>ТССЦ-20.4.04.02-0023</t>
  </si>
  <si>
    <t>Щиты распределительные навесные: ЩРН-18, размер корпуса 350х300х125 мм</t>
  </si>
  <si>
    <t>174.3</t>
  </si>
  <si>
    <t>174.4</t>
  </si>
  <si>
    <t>174.5</t>
  </si>
  <si>
    <t>174.6</t>
  </si>
  <si>
    <t>ТЦ_ 62.1.01_50_7722786153_07.09.2021_02 Прайс лист том 7, стр. 44, п.30</t>
  </si>
  <si>
    <t>Выключатели автоматические: дифференциального тока 16А х-ка С, 1Р+N</t>
  </si>
  <si>
    <t>Щит освещения в составе: ЩОабк2</t>
  </si>
  <si>
    <t>174.7</t>
  </si>
  <si>
    <t>174.8</t>
  </si>
  <si>
    <t>174.9</t>
  </si>
  <si>
    <t>174.10</t>
  </si>
  <si>
    <t>174.11</t>
  </si>
  <si>
    <t>174.12</t>
  </si>
  <si>
    <t>Щит освещения в составе: ЯТП</t>
  </si>
  <si>
    <t>174.13</t>
  </si>
  <si>
    <t>174.14</t>
  </si>
  <si>
    <t>ТССЦ-62.1.02.22-0032</t>
  </si>
  <si>
    <t>Ящики с понижающим трансформатором автомат. выключателем,: 12в ЯТП-0,25-4</t>
  </si>
  <si>
    <t>ЛС 03-03-04 Поз.: 15-92</t>
  </si>
  <si>
    <t>Щит автоматического переключения на резерв ЩАП 1 лист 99</t>
  </si>
  <si>
    <t>175.1</t>
  </si>
  <si>
    <t>175.2</t>
  </si>
  <si>
    <t>ТССЦ-62.1.01.09-0036</t>
  </si>
  <si>
    <t>Выключатели автоматические: «IEK» ВА47-100 3Р 63А, характеристика С</t>
  </si>
  <si>
    <t>175.3</t>
  </si>
  <si>
    <t>175.4</t>
  </si>
  <si>
    <t>КТИ-51153 реверс 115А 400В/АС3</t>
  </si>
  <si>
    <t>175.5</t>
  </si>
  <si>
    <t>ТССЦ-62.2.02.04-0001</t>
  </si>
  <si>
    <t>Приставки контактные: ПКЛ 11-04А</t>
  </si>
  <si>
    <t>175.6</t>
  </si>
  <si>
    <t>175.7</t>
  </si>
  <si>
    <t>175.8</t>
  </si>
  <si>
    <t>175.9</t>
  </si>
  <si>
    <t>175.10</t>
  </si>
  <si>
    <t>Щит питания вентиляции ЩСКабк1</t>
  </si>
  <si>
    <t>175.11</t>
  </si>
  <si>
    <t>175.12</t>
  </si>
  <si>
    <t>175.13</t>
  </si>
  <si>
    <t>175.14</t>
  </si>
  <si>
    <t>175.15</t>
  </si>
  <si>
    <t>175.16</t>
  </si>
  <si>
    <t>Выключатели автоматические: «IEK» ВА47-29 3Р 16А, характеристика С (3Р 20А)</t>
  </si>
  <si>
    <t>175.17</t>
  </si>
  <si>
    <t>Щит питания вентиляции ЩСВабк2, ЩСВабк4</t>
  </si>
  <si>
    <t>175.18</t>
  </si>
  <si>
    <t>175.19</t>
  </si>
  <si>
    <t>175.20</t>
  </si>
  <si>
    <t>175.21</t>
  </si>
  <si>
    <t>175.22</t>
  </si>
  <si>
    <t>175.23</t>
  </si>
  <si>
    <t>Щит питания вентиляции ЩСВабк3</t>
  </si>
  <si>
    <t>175.24</t>
  </si>
  <si>
    <t>175.25</t>
  </si>
  <si>
    <t>ТССЦ-20.4.04.02-0043</t>
  </si>
  <si>
    <t>Щиты распределительные наружной установки: ЩРН-12з, с замком (265х310х120 мм)</t>
  </si>
  <si>
    <t>175.26</t>
  </si>
  <si>
    <t>175.27</t>
  </si>
  <si>
    <t>175.28</t>
  </si>
  <si>
    <t>Щит питания вентиляции ЩСВабк5</t>
  </si>
  <si>
    <t>175.29</t>
  </si>
  <si>
    <t>175.30</t>
  </si>
  <si>
    <t>175.31</t>
  </si>
  <si>
    <t>175.32</t>
  </si>
  <si>
    <t>175.33</t>
  </si>
  <si>
    <t>175.34</t>
  </si>
  <si>
    <t>Щит сетей связи ЩССабк</t>
  </si>
  <si>
    <t>175.35</t>
  </si>
  <si>
    <t>175.36</t>
  </si>
  <si>
    <t>ТЦ_22.1.01.0377_7722699172_01.09.2021_02 Прайс лист том 9, стр. 824, п.934</t>
  </si>
  <si>
    <t>Корпус КМПн-9</t>
  </si>
  <si>
    <t>175.37</t>
  </si>
  <si>
    <t>175.38</t>
  </si>
  <si>
    <t>175.39</t>
  </si>
  <si>
    <t>175.40</t>
  </si>
  <si>
    <t>Щит управления  клапанами дымоудаления на 7 клапанов  ЩУОКабк1</t>
  </si>
  <si>
    <t>175.41</t>
  </si>
  <si>
    <t>175.42</t>
  </si>
  <si>
    <t>ТЦ_62.1.02.14_52_5262368111_01.11.2021_02 Прайс лист том 9., стр. 1005, п.1066</t>
  </si>
  <si>
    <t>ШУПК-07-НО-220П У3, навесной, IP66</t>
  </si>
  <si>
    <t>Щит управления огнезадерживающими клапанами на 7 клапанов  ЩУОКабк2</t>
  </si>
  <si>
    <t>175.43</t>
  </si>
  <si>
    <t>175.44</t>
  </si>
  <si>
    <t>Щит управления огнезадерживающими клапанами на 9 клапанов  ЩУОКабк3</t>
  </si>
  <si>
    <t>175.45</t>
  </si>
  <si>
    <t>175.46</t>
  </si>
  <si>
    <t>ТЦ_20.4.04.03_77_7718271835_01.09.2021_02 Прайс лист том 9, стр. 1007, п.1068</t>
  </si>
  <si>
    <t>ШУПК-09-НО-220П У3, навесной, IP66</t>
  </si>
  <si>
    <t>175.47</t>
  </si>
  <si>
    <t>ТЦ_62.5.04_69_7705892151_04.11,2021_02 Прайс лист том 9., стр.972, п.1056</t>
  </si>
  <si>
    <t>Распределительный блок на Din-рейку РБД-250А IEK</t>
  </si>
  <si>
    <t>Щит управления огнезадерживающими клапанами на 2 клапана ЩУОКабк4</t>
  </si>
  <si>
    <t>175.48</t>
  </si>
  <si>
    <t>175.49</t>
  </si>
  <si>
    <t>ТЦ_62.1.02.14_50_7720581030_01.09.2021_02 Прайс лист том 9., стр. 1004, п.952</t>
  </si>
  <si>
    <t>ШУПК-02-НО-220П У3, навесной, IP66</t>
  </si>
  <si>
    <t>Панель противопожарных устройств ППУабк</t>
  </si>
  <si>
    <t>175.50</t>
  </si>
  <si>
    <t>175.51</t>
  </si>
  <si>
    <t>175.52</t>
  </si>
  <si>
    <t>175.53</t>
  </si>
  <si>
    <t>Выключатель автоматический ВА47-100 3Р 50А 10кА х-ка С</t>
  </si>
  <si>
    <t>175.54</t>
  </si>
  <si>
    <t>ТССЦ-62.1.01.09-0019</t>
  </si>
  <si>
    <t>Выключатели автоматические: «IEK» ВА47-29 3Р 40А, характеристика С</t>
  </si>
  <si>
    <t>175.55</t>
  </si>
  <si>
    <t>Щит  противопожарных устройств ЩПУабк</t>
  </si>
  <si>
    <t>175.56</t>
  </si>
  <si>
    <t>175.57</t>
  </si>
  <si>
    <t>175.58</t>
  </si>
  <si>
    <t>175.59</t>
  </si>
  <si>
    <t>175.60</t>
  </si>
  <si>
    <t>175.61</t>
  </si>
  <si>
    <t>Щит распределительный силовой  ЩС1</t>
  </si>
  <si>
    <t>175.62</t>
  </si>
  <si>
    <t>175.63</t>
  </si>
  <si>
    <t>Щит монтажный 1320х750х300 IP31  металлический с замком ЩМП-7-0</t>
  </si>
  <si>
    <t>175.64</t>
  </si>
  <si>
    <t>175.65</t>
  </si>
  <si>
    <t>ТЦ_62.1.01.09_78_7810216924_05.11.2021_02 Прайс лист том 9., стр.954, п.1050</t>
  </si>
  <si>
    <t>Выключатель нагрузки ВН-99 250/250А 3Р  (ИЭК)</t>
  </si>
  <si>
    <t>175.66</t>
  </si>
  <si>
    <t>ТССЦ-62.1.01.09-0044</t>
  </si>
  <si>
    <t>Выключатели автоматические: «IEK» ВА88-33 3Р 160А</t>
  </si>
  <si>
    <t>175.67</t>
  </si>
  <si>
    <t>175.68</t>
  </si>
  <si>
    <t>175.69</t>
  </si>
  <si>
    <t>Автоматический выключатель дифференциальный 16А х-ка С, 1Р+N</t>
  </si>
  <si>
    <t>175.70</t>
  </si>
  <si>
    <t>ТЦ_62.1.02.22_23_7810216924_05.09.2021_02 Прайс лист том 9., стр. 860, п.951</t>
  </si>
  <si>
    <t>Шина "0" в корпусе IP31 2х 7 групп YND10-2-07-100 IEK</t>
  </si>
  <si>
    <t>175.71</t>
  </si>
  <si>
    <t>ТЦ_20.2.08.01_77_7702680818_18.09.2021_02 Прайс лист том 7, стр. 29, п.20</t>
  </si>
  <si>
    <t>Din-рейка (30см) оцинк и 45см</t>
  </si>
  <si>
    <t>175.72</t>
  </si>
  <si>
    <t>ТССЦ-62.1.05.02-0001</t>
  </si>
  <si>
    <t>Ограничитель напряжения до 1 кВ</t>
  </si>
  <si>
    <t>175.73</t>
  </si>
  <si>
    <t>ТЦ_62.5.04_69_7705892151_04.11,2021_02 Прайс лист том 9., стр. 1018, п.1056</t>
  </si>
  <si>
    <t>Щит распределительный силовой  ЩСКабк1, ЩСК абк2-7шт</t>
  </si>
  <si>
    <t>175.74</t>
  </si>
  <si>
    <t>175.75</t>
  </si>
  <si>
    <t>ТССЦ-20.4.04.02-0008</t>
  </si>
  <si>
    <t>Щиты распределительные встраиваемые: ЩРВ-48з, с замком, размером 630х320х120 мм</t>
  </si>
  <si>
    <t>175.76</t>
  </si>
  <si>
    <t>175.77</t>
  </si>
  <si>
    <t>175.78</t>
  </si>
  <si>
    <t>ЛС 03-03-04 Поз.: 93-109</t>
  </si>
  <si>
    <t>176.1</t>
  </si>
  <si>
    <t>2,38</t>
  </si>
  <si>
    <t>176.2</t>
  </si>
  <si>
    <t>ТЦ_20.3.03.07_50_7722699172_12.11.2021_02 Прайс лист том 9, стр.976, п.1057</t>
  </si>
  <si>
    <t>Светильник светодиодный  OPTIMA. OPL ECO LED 595 4000K</t>
  </si>
  <si>
    <t>176.3</t>
  </si>
  <si>
    <t>ТЦ_20.3.03.07_91_7804526950_12.09.2021_02 Прайс лист том 8, стр. 399, п.624</t>
  </si>
  <si>
    <t>Светильник светодиодный  OPTIMA. OPL ECO LED 300 4000K</t>
  </si>
  <si>
    <t>176.4</t>
  </si>
  <si>
    <t>ТЦ_20.3.03.07_78_7804526950_01.11.2021_02 Прайс лист том 8, стр. 399, п.621</t>
  </si>
  <si>
    <t>Светильник светодиодный  OPTIMA. OPL ECO LED ЕМ 300 4000K</t>
  </si>
  <si>
    <t>176.5</t>
  </si>
  <si>
    <t>ТЦ_20.3.03.07_78_7810216924_05.11.2021_02 Прайс лист том 9, стр.984, п.1060</t>
  </si>
  <si>
    <t>Светодиодный светильник ДВО15-38-002 WP840 IP54</t>
  </si>
  <si>
    <t>176.6</t>
  </si>
  <si>
    <t>ТЦ_20.3.03.07_78_7810216924_05.112021_02 Прайс лист том 9, стр.995, п.1063</t>
  </si>
  <si>
    <t>Светодиодный светильник ДВО15-38-002 WP840 ЕМ IP54</t>
  </si>
  <si>
    <t>176.7</t>
  </si>
  <si>
    <t>ТЦ_20.3.03.07_78_7718311982_01.11.2021_02 Прайс лист том 9, стр.994, п.1062</t>
  </si>
  <si>
    <t>Светодиодный светильник ДВО15-38-004 WP840 IP54</t>
  </si>
  <si>
    <t>176.8</t>
  </si>
  <si>
    <t>176.9</t>
  </si>
  <si>
    <t>ТЦ_20.3.03.07_69_7705892151_01.09.2021_02 Прайс лист том 9, стр.812, п.928</t>
  </si>
  <si>
    <t>176.10</t>
  </si>
  <si>
    <t>ТЦ_20.3.03.07_37_3702528485_01.09.2021_02 Прайс лист том 9, стр. 815, п.929</t>
  </si>
  <si>
    <t>Светодиодный светильник ДВО15-19-342 WP EM1 840 Ардатов</t>
  </si>
  <si>
    <t>176.11</t>
  </si>
  <si>
    <t>176.12</t>
  </si>
  <si>
    <t>ТЦ_20.3.03.07_50_5021009934_01.11.2021_02 Прайс лист том 9, стр.991, п.1061</t>
  </si>
  <si>
    <t>176.13</t>
  </si>
  <si>
    <t>ТЦ_20.3.03.07_50_7721801761_12.09.2021_02 Прайс лист том 9, стр. 845, п.948</t>
  </si>
  <si>
    <t>Светильник светодиодный CD LED 18 EM 4000K IP65 круглый с аварийным блоком</t>
  </si>
  <si>
    <t>176.14</t>
  </si>
  <si>
    <t>ТЦ_20.3.03.07_50_5021009934_01.11,2021_02 Прайс лист том 9, стр.981, п.1059</t>
  </si>
  <si>
    <t>Светодиодный светильник ДБО85-24-101 Tablette 840 IP65</t>
  </si>
  <si>
    <t>176.15</t>
  </si>
  <si>
    <t>ТЦ_20.3.03.07_69_7705892151_04.09.2021_02 Прайс лист том 9., стр.979, п.1058</t>
  </si>
  <si>
    <t>Светодиодный светильник ДБО85-24-031 Tablette MW 840 IP65</t>
  </si>
  <si>
    <t>176.16</t>
  </si>
  <si>
    <t>ТЦ_20.3.03.07_78_7804534020_23.11.2021_02 Прайс лист том 9. стр.1158 , п.1246</t>
  </si>
  <si>
    <t>Светильник ДСП44-19-002 FLAGMAN F 840</t>
  </si>
  <si>
    <t>176.17</t>
  </si>
  <si>
    <t>ТЦ_20.1.02.10_77_7718311982_01.11.2021_02 Прайс лист том 9., стр.962, п.1053</t>
  </si>
  <si>
    <t>Подвес на трос для светильника ДСП44-19-002</t>
  </si>
  <si>
    <t>ЛС 03-03-04 Поз.: 110-125</t>
  </si>
  <si>
    <t>177.1</t>
  </si>
  <si>
    <t>0,48</t>
  </si>
  <si>
    <t>177.2</t>
  </si>
  <si>
    <t>177.3</t>
  </si>
  <si>
    <t>177.4</t>
  </si>
  <si>
    <t>177.5</t>
  </si>
  <si>
    <t>ТССЦ-20.4.01.02-0034</t>
  </si>
  <si>
    <t>Выключатель одноклавишный для скрытой проводки серии "КВАРТА", цвет белый</t>
  </si>
  <si>
    <t>177.6</t>
  </si>
  <si>
    <t>ТССЦ-20.4.01.02-0021</t>
  </si>
  <si>
    <t>Выключатель одноклавишный для скрытой проводки</t>
  </si>
  <si>
    <t>177.7</t>
  </si>
  <si>
    <t>177.8</t>
  </si>
  <si>
    <t>177.9</t>
  </si>
  <si>
    <t>2,33</t>
  </si>
  <si>
    <t>177.10</t>
  </si>
  <si>
    <t>1,65</t>
  </si>
  <si>
    <t>177.11</t>
  </si>
  <si>
    <t>ТЦ_20.4.03.02_78_7842088030_01.11,.2021_02 Прайс лист том 9, стр. 968, п.1055</t>
  </si>
  <si>
    <t>РГ-КБ рамка 4х местная горизонтальная -</t>
  </si>
  <si>
    <t>177.12</t>
  </si>
  <si>
    <t>ТССЦ-20.4.03.06-0004</t>
  </si>
  <si>
    <t>Розетка скрытой проводки двухгнездная</t>
  </si>
  <si>
    <t>177.13</t>
  </si>
  <si>
    <t>ТССЦ-20.4.03.06-0003</t>
  </si>
  <si>
    <t>Розетка скрытой проводки</t>
  </si>
  <si>
    <t>177.14</t>
  </si>
  <si>
    <t>177.15</t>
  </si>
  <si>
    <t>ТССЦ-20.5.02.11-0001</t>
  </si>
  <si>
    <t>Коробка для установки розеток и выключателей скрытой проводки</t>
  </si>
  <si>
    <t>177.16</t>
  </si>
  <si>
    <t>ТССЦ-20.5.02.10-0011</t>
  </si>
  <si>
    <t>Коробка универсальная марки: УК-2П</t>
  </si>
  <si>
    <t>58,5</t>
  </si>
  <si>
    <t>ЛС 03-03-04 Поз.: 126-148</t>
  </si>
  <si>
    <t>178.1</t>
  </si>
  <si>
    <t>ТЕРм08-02-148-01</t>
  </si>
  <si>
    <t>Кабель до 35 кВ в проложенных трубах, блоках и коробах, масса 1 м кабеля: до 1 кг</t>
  </si>
  <si>
    <t>18,95</t>
  </si>
  <si>
    <t>178.2</t>
  </si>
  <si>
    <t>178.3</t>
  </si>
  <si>
    <t>5,49</t>
  </si>
  <si>
    <t>178.4</t>
  </si>
  <si>
    <t>22,56</t>
  </si>
  <si>
    <t>178.5</t>
  </si>
  <si>
    <t>1,0251</t>
  </si>
  <si>
    <t>178.6</t>
  </si>
  <si>
    <t>2,3817</t>
  </si>
  <si>
    <t>178.7</t>
  </si>
  <si>
    <t>178.8</t>
  </si>
  <si>
    <t>178.9</t>
  </si>
  <si>
    <t>0,7446</t>
  </si>
  <si>
    <t>178.10</t>
  </si>
  <si>
    <t>ТССЦ-21.1.06.10-0169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</si>
  <si>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3х2,5ок</t>
  </si>
  <si>
    <t>178.11</t>
  </si>
  <si>
    <t>ТССЦ-21.1.06.10-0170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</si>
  <si>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3х4ок</t>
  </si>
  <si>
    <t>178.12</t>
  </si>
  <si>
    <t>Прайс лист том 9.5, стр.1010, п.1069</t>
  </si>
  <si>
    <t>Кабель марки: ВВГнг(A)-FRLS 5х1,5</t>
  </si>
  <si>
    <t>25,5</t>
  </si>
  <si>
    <t>178.13</t>
  </si>
  <si>
    <t>0,0918</t>
  </si>
  <si>
    <t>178.14</t>
  </si>
  <si>
    <t>178.15</t>
  </si>
  <si>
    <t>178.16</t>
  </si>
  <si>
    <t>178.17</t>
  </si>
  <si>
    <t>178.18</t>
  </si>
  <si>
    <t>ТССЦ-24.3.01.02-0022</t>
  </si>
  <si>
    <t>Трубы гибкие гофрированные легкие из самозатухающего ПВХ (IP55) серии FL, с зондом, диаметром: 20 мм</t>
  </si>
  <si>
    <t>152,5</t>
  </si>
  <si>
    <t>178.19</t>
  </si>
  <si>
    <t>ТССЦ-24.3.01.02-0023</t>
  </si>
  <si>
    <t>Трубы гибкие гофрированные легкие из самозатухающего ПВХ (IP55) серии FL, с зондом, диаметром: 25 мм</t>
  </si>
  <si>
    <t>178.20</t>
  </si>
  <si>
    <t>ТССЦ-24.3.01.02-0024</t>
  </si>
  <si>
    <t>Трубы гибкие гофрированные легкие из самозатухающего ПВХ (IP55) серии FL, с зондом, диаметром: 32 мм</t>
  </si>
  <si>
    <t>178.21</t>
  </si>
  <si>
    <t>ТЦ_20.2.05.02_50_7709721453_02.09.2021_02 Прайс лист том 7, стр. 149, п.99</t>
  </si>
  <si>
    <t>Держатель с защелкой 20мм</t>
  </si>
  <si>
    <t>6040</t>
  </si>
  <si>
    <t>178.22</t>
  </si>
  <si>
    <t>13,2</t>
  </si>
  <si>
    <t>178.23</t>
  </si>
  <si>
    <t>ТССЦ-20.2.05.02-0012</t>
  </si>
  <si>
    <t>Держатель с защелкой "DKC" для труб диаметром: 32 мм</t>
  </si>
  <si>
    <t>ЛС 03-03-04 Поз.: 149-197</t>
  </si>
  <si>
    <t>179.1</t>
  </si>
  <si>
    <t>ТССЦ-20.2.05.02-0001</t>
  </si>
  <si>
    <t>Держатель потолочный С-образный М8 "Сонет"</t>
  </si>
  <si>
    <t>3,16</t>
  </si>
  <si>
    <t>179.2</t>
  </si>
  <si>
    <t>3,18</t>
  </si>
  <si>
    <t>179.3</t>
  </si>
  <si>
    <t>Прайс лист том 9, стр. 1013, п.1070</t>
  </si>
  <si>
    <t>Лоток перфорированный 100х150х3000</t>
  </si>
  <si>
    <t>179.4</t>
  </si>
  <si>
    <t>ТЦ_20.2.07.05_50_7722786153_04.09.2021_02 Прайс лист том 7, стр. 94, п.63</t>
  </si>
  <si>
    <t>179.5</t>
  </si>
  <si>
    <t>ТЦ_20.2.07.05_23_2310004841_05.09.2021_02 Прайс лист том 9, стр.830, п.939</t>
  </si>
  <si>
    <t>Лоток перфорированный 100х400х3000</t>
  </si>
  <si>
    <t>179.6</t>
  </si>
  <si>
    <t>ТЦ_102_77_7722699172_05.09.2021_02 Прайс лист том 9, стр.827, п.935</t>
  </si>
  <si>
    <t>Лоток перфорированный 50х100х3000 CLP10-050-100-3 IEK</t>
  </si>
  <si>
    <t>179.7</t>
  </si>
  <si>
    <t>179.8</t>
  </si>
  <si>
    <t>ТЦ_20.2.13.09_78_7806238192_01.09.2021_02Прайс лист том 9, стр.1017, п.1071</t>
  </si>
  <si>
    <t>Лоток перфорированный 100х200х3000 толщ. 0,8мм</t>
  </si>
  <si>
    <t>179.9</t>
  </si>
  <si>
    <t>ТЦ_20.2.13.09_77_7723685084_01.09.2021_02 Прайс лист том 9, стр.1019, п.1073</t>
  </si>
  <si>
    <t>EKF Ответвитель крестообразный 50х150мм EKF</t>
  </si>
  <si>
    <t>179.10</t>
  </si>
  <si>
    <t>ТЦ_20.2.13.09_36_3664042290_29.10.2021_02 Прайс лист том 9, стр.1025, п.1075</t>
  </si>
  <si>
    <t>Ответвитель накладной T-образный 100х100мм EKF</t>
  </si>
  <si>
    <t>179.11</t>
  </si>
  <si>
    <t>ТЦ_20.2.13.09_77_7722699172_01.09.2021_02 Прайс лист том 9, стр.1030, п.1076</t>
  </si>
  <si>
    <t>Ответвитель накладной T-образный 100х150мм EKF</t>
  </si>
  <si>
    <t>179.12</t>
  </si>
  <si>
    <t>ТССЦ-20.2.07.08-0013</t>
  </si>
  <si>
    <t>Лоток разветвительный Т-образный сейсмостойкий оцинкованный ЛТ-100/200</t>
  </si>
  <si>
    <t>179.13</t>
  </si>
  <si>
    <t>179.14</t>
  </si>
  <si>
    <t>ТЦ_102_77_7721801761_01.10.2021_02 Прайс лист том 9, стр.1022, п.1074</t>
  </si>
  <si>
    <t>Ответвитель накладной Т-образный 50х100мм EKF</t>
  </si>
  <si>
    <t>179.15</t>
  </si>
  <si>
    <t>179.16</t>
  </si>
  <si>
    <t>ТССЦ-20.2.07.08-0015</t>
  </si>
  <si>
    <t>Лоток разветвительный Т-образный сейсмостойкий оцинкованный ЛТ-100/400</t>
  </si>
  <si>
    <t>179.17</t>
  </si>
  <si>
    <t>ТССЦ-20.2.03.01-0005</t>
  </si>
  <si>
    <t>Заглушка торцевая сейсмостойкая: оцинкованная ЗТ-0,1/0,2</t>
  </si>
  <si>
    <t>179.18</t>
  </si>
  <si>
    <t>ТССЦ-20.2.03.01-0011</t>
  </si>
  <si>
    <t>Заглушка торцевая сейсмостойкая: оцинкованная ЗТ-0,05/0,1</t>
  </si>
  <si>
    <t>179.19</t>
  </si>
  <si>
    <t>ТССЦ-20.2.03.01-0012</t>
  </si>
  <si>
    <t>Заглушка торцевая сейсмостойкая: оцинкованная ЗТ-0,05/0,05</t>
  </si>
  <si>
    <t>179.20</t>
  </si>
  <si>
    <t>ТЦ_20.2.05.02_91_7804526950_12.09.2021_02 Прайс лист том 8, стр.401, п.629</t>
  </si>
  <si>
    <t>Скоба потолочная</t>
  </si>
  <si>
    <t>179.21</t>
  </si>
  <si>
    <t>ТССЦ-20.2.03.17-0009</t>
  </si>
  <si>
    <t>Скоба для крепления кабельной трассы: нижняя с основанием 150 мм</t>
  </si>
  <si>
    <t>179.22</t>
  </si>
  <si>
    <t>ТССЦ-20.2.03.17-0010</t>
  </si>
  <si>
    <t>Скоба для крепления кабельной трассы: нижняя с основанием 200 мм</t>
  </si>
  <si>
    <t>179.23</t>
  </si>
  <si>
    <t>ТССЦ-20.2.03.17-0012</t>
  </si>
  <si>
    <t>Скоба для крепления кабельной трассы: нижняя с основанием 400 мм и 500мм</t>
  </si>
  <si>
    <t>179.24</t>
  </si>
  <si>
    <t>ТССЦ-20.2.03.25-0011</t>
  </si>
  <si>
    <t>Угол горизонтальный: 90 град. для лотка PNK 100</t>
  </si>
  <si>
    <t>179.25</t>
  </si>
  <si>
    <t>ТССЦ-20.2.03.25-0013</t>
  </si>
  <si>
    <t>Угол горизонтальный: 90 град. для лотка PNK 300</t>
  </si>
  <si>
    <t>179.26</t>
  </si>
  <si>
    <t>ТССЦ-20.2.03.25-0014</t>
  </si>
  <si>
    <t>Угол горизонтальный: 90 град. для лотка PNK 400</t>
  </si>
  <si>
    <t>179.27</t>
  </si>
  <si>
    <t>179.28</t>
  </si>
  <si>
    <t>ТЦ_23.8.03.12_78_7810216924_05.09.2021_02 Прайс лист том 9, стр.1037, п.1079</t>
  </si>
  <si>
    <t>Соединительный фланец 100х200 CLP1CF-100-200 IEK</t>
  </si>
  <si>
    <t>179.29</t>
  </si>
  <si>
    <t>ТЦ_23.8.03.12_50_5021009934_01.09.2021_02 Прайс лист том 9, стр.1042, п.1080</t>
  </si>
  <si>
    <t>СОЕДИНИТЕЛЬНЫЙ ФЛАНЕЦ 100Х300</t>
  </si>
  <si>
    <t>179.30</t>
  </si>
  <si>
    <t>ТЦ_23.8.03.12_50_7722699172_12.11.2021_02 Прайс лист том 9, стр.1046, п.1081</t>
  </si>
  <si>
    <t>СОЕДИНИТЕЛЬНЫЙ ФЛАНЕЦ 100Х400</t>
  </si>
  <si>
    <t>179.31</t>
  </si>
  <si>
    <t>ТЦ_23.8.03.12_77_5021009934_01.09.2021_02 Прайс лист том 9, стр.1033, п.1077</t>
  </si>
  <si>
    <t>СОЕДИНИТЕЛЬНЫЙ ФЛАНЕЦ 100Х50</t>
  </si>
  <si>
    <t>179.32</t>
  </si>
  <si>
    <t>ТЦ_23.8.03.12_77_7721403552_01.09.2021_021078</t>
  </si>
  <si>
    <t>СОЕДИНИТЕЛЬНЫЙ ФЛАНЕЦ 50х150мм</t>
  </si>
  <si>
    <t>179.33</t>
  </si>
  <si>
    <t>ТЦ_01.7.15.12_50_1093318412_03.09.2021_02 Прайс лист том 7, стр. 137, п.91</t>
  </si>
  <si>
    <t>Шпилька М8 L-1000mm</t>
  </si>
  <si>
    <t>316</t>
  </si>
  <si>
    <t>179.34</t>
  </si>
  <si>
    <t>ТЦ_20.2.03.03_97_9718097041_21.11.2021_02 Прайс лист том 9, стр.960, п.1052</t>
  </si>
  <si>
    <t>Консоль ВВР41 (4140)</t>
  </si>
  <si>
    <t>179.35</t>
  </si>
  <si>
    <t>2,31</t>
  </si>
  <si>
    <t>179.36</t>
  </si>
  <si>
    <t>ТЦ_07.2.06.03_77_1200477534_01.09.2021_02 Прайс лист том 9, стр.967, п.1054</t>
  </si>
  <si>
    <t>Профиль ВРМ29 длиной 3м</t>
  </si>
  <si>
    <t>179.37</t>
  </si>
  <si>
    <t>ТЦ_01.7.15.01_23_7723685084_01.11.2021_02Прайс лист том 9 стр. 947, п.1046</t>
  </si>
  <si>
    <t>Анкер М10 со шпилькой</t>
  </si>
  <si>
    <t>308</t>
  </si>
  <si>
    <t>Заземление / Молниезащита</t>
  </si>
  <si>
    <t>179.38</t>
  </si>
  <si>
    <t>ТЕРм08-02-472-08</t>
  </si>
  <si>
    <t>Проводник заземляющий открыто по строительным основаниям: из круглой стали диаметром 8 мм -молниеприемник</t>
  </si>
  <si>
    <t>0,035</t>
  </si>
  <si>
    <t>179.39</t>
  </si>
  <si>
    <t>ТССЦ-08.3.04.02-0091</t>
  </si>
  <si>
    <t>Сталь круглая углеродистая обыкновенного качества марки ВСт3пс5-1 диаметром: 8 мм</t>
  </si>
  <si>
    <t>0,001383</t>
  </si>
  <si>
    <t>179.40</t>
  </si>
  <si>
    <t>ТЦ_01.7.15.01_23_7723685084_01.11.2021_02 Прайс лист том 9, стр.944, п.1045</t>
  </si>
  <si>
    <t>NG3103 соеденитель универсальный</t>
  </si>
  <si>
    <t>179.41</t>
  </si>
  <si>
    <t>Проводник заземляющий открыто по строительным основаниям: из круглой стали диаметром 8 мм</t>
  </si>
  <si>
    <t>179.42</t>
  </si>
  <si>
    <t>179.43</t>
  </si>
  <si>
    <t>ТЕРм08-02-472-06</t>
  </si>
  <si>
    <t>Проводник заземляющий открыто по строительным основаниям: из полосовой стали сечением 100 мм2</t>
  </si>
  <si>
    <t>179.44</t>
  </si>
  <si>
    <t>ТССЦ-08.3.07.01-0035</t>
  </si>
  <si>
    <t>Сталь полосовая: 25х4 мм, марка Ст3сп</t>
  </si>
  <si>
    <t>0,065325</t>
  </si>
  <si>
    <t>179.45</t>
  </si>
  <si>
    <t>179.46</t>
  </si>
  <si>
    <t>0,25116</t>
  </si>
  <si>
    <t>179.47</t>
  </si>
  <si>
    <t>179.48</t>
  </si>
  <si>
    <t>0,10179</t>
  </si>
  <si>
    <t>179.49</t>
  </si>
  <si>
    <t>ТССЦ-20.2.08.02-0001</t>
  </si>
  <si>
    <t>Держатель НЛ-Дц</t>
  </si>
  <si>
    <t>ЛС 03-03-04 Поз.: 198-205</t>
  </si>
  <si>
    <t>земляные работы для заземления</t>
  </si>
  <si>
    <t>180.1</t>
  </si>
  <si>
    <t>ТЕР01-02-059-02</t>
  </si>
  <si>
    <t>Рытье ям вручную глубиной 1,5 м под электрод заземления с обратной засыпкой, группа грунтов: 2</t>
  </si>
  <si>
    <t>180.2</t>
  </si>
  <si>
    <t>0,117</t>
  </si>
  <si>
    <t>180.3</t>
  </si>
  <si>
    <t>Строительные работы по прокладке кабельных проходок</t>
  </si>
  <si>
    <t>180.4</t>
  </si>
  <si>
    <t>0,16125</t>
  </si>
  <si>
    <t>180.5</t>
  </si>
  <si>
    <t>180.6</t>
  </si>
  <si>
    <t>0,3246</t>
  </si>
  <si>
    <t>180.7</t>
  </si>
  <si>
    <t>-0,3246</t>
  </si>
  <si>
    <t>180.8</t>
  </si>
  <si>
    <t>Раздел 72. 03-03-05 Вентиляция и кондиционирование АБК..gsfx</t>
  </si>
  <si>
    <t>ЛС 03-03-05 Поз.: 1-57</t>
  </si>
  <si>
    <t>Вентияция АБК</t>
  </si>
  <si>
    <t>П6</t>
  </si>
  <si>
    <t>181.1</t>
  </si>
  <si>
    <t>03-03-05</t>
  </si>
  <si>
    <t>181.2</t>
  </si>
  <si>
    <t>ТЦ_101_78_7814283128_01.09.2021_01 Прайс лист том7, стр. 172, п.180</t>
  </si>
  <si>
    <t>Приточная установка  FBR 2.1 R Фанбер</t>
  </si>
  <si>
    <t>181.3</t>
  </si>
  <si>
    <t>181.4</t>
  </si>
  <si>
    <t>ТЦ_101_78_7814283128_01.09.2021_01 Прайс лист том 7, стр. 172, п.181</t>
  </si>
  <si>
    <t>181.5</t>
  </si>
  <si>
    <t>181.6</t>
  </si>
  <si>
    <t>ТЦ_101_78_7814283128_01.09.2021_01 Прайс лист том 7, стр. 172, п.182</t>
  </si>
  <si>
    <t>181.7</t>
  </si>
  <si>
    <t>ТЦ_101_78_7814283128_01.09.2021_01 Прайс лист том 7, стр. 172, п.183</t>
  </si>
  <si>
    <t>181.8</t>
  </si>
  <si>
    <t>ТЦ_101_78_7814283128_01.09.2021_01 Прайс лист том 7 стр. 172, п.184</t>
  </si>
  <si>
    <t>181.9</t>
  </si>
  <si>
    <t>181.10</t>
  </si>
  <si>
    <t>ТЦ_101_78_7814283128_01.09.2021_01 Прайс лист том7, стр. 172, п.185</t>
  </si>
  <si>
    <t>Компактный частотный преобразователь   0,75кВТ</t>
  </si>
  <si>
    <t>181.11</t>
  </si>
  <si>
    <t>181.12</t>
  </si>
  <si>
    <t>ТЦ_101_78_7814283128_01.09.2021_01 Прайс лист том 7, стр. 172, п.186</t>
  </si>
  <si>
    <t>Смесительный узел FB-МU 40-4,0 HW-20</t>
  </si>
  <si>
    <t>181.13</t>
  </si>
  <si>
    <t>181.14</t>
  </si>
  <si>
    <t>ТЦ_101_78_7814283128_01.09.2021_01 Прайс лист том 7, стр. 172, п.187</t>
  </si>
  <si>
    <t>Привод с пружинным возвратом 5Нм 24В (откр/закр)</t>
  </si>
  <si>
    <t>181.15</t>
  </si>
  <si>
    <t>181.16</t>
  </si>
  <si>
    <t>ТЦ_101_78_7814283128_01.09.2021_01 Прайс лист том 7, стр. 172, п.188</t>
  </si>
  <si>
    <t>П7 с резервом мед. исп.</t>
  </si>
  <si>
    <t>181.17</t>
  </si>
  <si>
    <t>181.18</t>
  </si>
  <si>
    <t>ТЦ_101_78_7814283128_01.09.2021_01 Прайс лист том 7, стр. 172, п.189</t>
  </si>
  <si>
    <t>Приточная установка  FBR 4.0 Фанбер</t>
  </si>
  <si>
    <t>181.19</t>
  </si>
  <si>
    <t>181.20</t>
  </si>
  <si>
    <t>ТЦ_101_78_7814283128_01.09.2021_01 Прайс лист том 7, стр. 172, п.190</t>
  </si>
  <si>
    <t>181.21</t>
  </si>
  <si>
    <t>181.22</t>
  </si>
  <si>
    <t>ТЦ_101_78_7814283128_01.09.2021_01 Прайс лист том 7, стр. 172, п.191</t>
  </si>
  <si>
    <t>181.23</t>
  </si>
  <si>
    <t>ТЦ_101_78_7814283128_01.09.2021_01 Прайс лист том 7, стр. 172, п.192</t>
  </si>
  <si>
    <t>181.24</t>
  </si>
  <si>
    <t>ТЦ_101_78_7814283128_01.09.2021_01 Прайс лист том 7, стр. 172, п.193</t>
  </si>
  <si>
    <t>181.25</t>
  </si>
  <si>
    <t>181.26</t>
  </si>
  <si>
    <t>ТЦ_101_78_7814283128_01.09.2021_01 Прайс лист том 7, стр. 172, п.194</t>
  </si>
  <si>
    <t>181.27</t>
  </si>
  <si>
    <t>181.28</t>
  </si>
  <si>
    <t>ТЦ_101_78_7814283128_01.09.2021_01 Прайс лист том 7 стр. 172, п.195</t>
  </si>
  <si>
    <t>181.29</t>
  </si>
  <si>
    <t>ТЦ_101_78_7814283128_01.09.2021_01 Прайс лист том 7, стр. 172, п.196</t>
  </si>
  <si>
    <t>Привод без  пружинного возврата 4Нм 24В(2/3 поз)</t>
  </si>
  <si>
    <t>181.30</t>
  </si>
  <si>
    <t>181.31</t>
  </si>
  <si>
    <t>ТЦ_101_78_7814283128_01.09.2021_01 Прайс лист том 7, стр. 172, п.197</t>
  </si>
  <si>
    <t>181.32</t>
  </si>
  <si>
    <t>181.33</t>
  </si>
  <si>
    <t>ТЦ_101_78_7814283128_01.09.2021_01 Прайс лист том 7, стр. 172, п.198</t>
  </si>
  <si>
    <t>Компактный частотный преобразователь 2,2кВТ</t>
  </si>
  <si>
    <t>ККБ</t>
  </si>
  <si>
    <t>181.34</t>
  </si>
  <si>
    <t>ТЕРм07-01-035-01</t>
  </si>
  <si>
    <t>Агрегат или машина компрессорно-конденсаторная, масса: 0,18 т</t>
  </si>
  <si>
    <t>181.35</t>
  </si>
  <si>
    <t>ТЦ_101_78_7814283128_01.09.2021_01 Прайс лист том 7, стр. 172, п.199</t>
  </si>
  <si>
    <t>Компрессорно-Конденсаторный блок FB-CC 022 (хол. мощн. 22.0. KW R410а)</t>
  </si>
  <si>
    <t>181.36</t>
  </si>
  <si>
    <t>ТЦ_101_78_7814283128_01.09.2021_01 Прайс лист том 7, стр. 172, п.200</t>
  </si>
  <si>
    <t>Комплект орбвязки для  FB-CC 022</t>
  </si>
  <si>
    <t>П8 с резервом мед. исп.</t>
  </si>
  <si>
    <t>181.37</t>
  </si>
  <si>
    <t>181.38</t>
  </si>
  <si>
    <t>ТЦ_101_78_7814283128_01.09.2021_01 Прайс лист том 7, стр. 172, п.201</t>
  </si>
  <si>
    <t>Приточная установка  FBR 5.5Фанбер</t>
  </si>
  <si>
    <t>181.39</t>
  </si>
  <si>
    <t>181.40</t>
  </si>
  <si>
    <t>ТЦ_101_78_7814283128_01.09.2021_01 Прайс лист том 7, стр. 172, п.202</t>
  </si>
  <si>
    <t>181.41</t>
  </si>
  <si>
    <t>181.42</t>
  </si>
  <si>
    <t>ТЦ_101_78_7814283128_01.09.2021_01 Прайс лист том 7, стр. 172, п.203</t>
  </si>
  <si>
    <t>181.43</t>
  </si>
  <si>
    <t>ТЦ_101_78_7814283128_01.09.2021_01 Прайс лист том 7, стр. 172, п.204</t>
  </si>
  <si>
    <t>181.44</t>
  </si>
  <si>
    <t>ТЦ_101_78_7814283128_01.09.2021_01 Прайс лист том 7, стр. 172, п.206</t>
  </si>
  <si>
    <t>181.45</t>
  </si>
  <si>
    <t>181.46</t>
  </si>
  <si>
    <t>ТЦ_101_78_7814283128_01.09.2021_01 Прайс лист том 7, стр. 172, п.205</t>
  </si>
  <si>
    <t>Привод без пружиннго возврата  8Нм 24В(2/3поз.)</t>
  </si>
  <si>
    <t>181.47</t>
  </si>
  <si>
    <t>181.48</t>
  </si>
  <si>
    <t>ТЦ_101_78_7814283128_01.09.2021_01 Прайс лист том 7, стр. 172, п.207</t>
  </si>
  <si>
    <t>Смесительный узел FB-МU 60-6.3 с холодным резервом насоса</t>
  </si>
  <si>
    <t>181.49</t>
  </si>
  <si>
    <t>181.50</t>
  </si>
  <si>
    <t>ТЦ_101_78_7814283128_01.09.2021_01 Прайс лист том 7, стр. 173, п.208</t>
  </si>
  <si>
    <t>Привод с  пружинным возвратом 10Нм 24В(откр. закр)</t>
  </si>
  <si>
    <t>181.51</t>
  </si>
  <si>
    <t>181.52</t>
  </si>
  <si>
    <t>ТЦ_101_78_7814283128_01.09.2021_01 Прайс лист том 7, стр. 173, п.209</t>
  </si>
  <si>
    <t>181.53</t>
  </si>
  <si>
    <t>181.54</t>
  </si>
  <si>
    <t>ТЦ_101_78_7814283128_01.09.2021_01 Прайс лист том 7, стр. 173, п.210</t>
  </si>
  <si>
    <t>Компактный частотный преобразователь 4кВТ</t>
  </si>
  <si>
    <t>181.55</t>
  </si>
  <si>
    <t>181.56</t>
  </si>
  <si>
    <t>ТЦ_101_78_7814283128_01.09.2021_01 Прайс лист том 7, стр. 173, п.211</t>
  </si>
  <si>
    <t>Компрессорно-Конденсаторный блок FB-CC (хол. мощн. 35.0. KW R410а)</t>
  </si>
  <si>
    <t>181.57</t>
  </si>
  <si>
    <t>ТЦ_101_78_7814283128_01.09.2021_01 Прайс лист том 7, стр. 173, п.212</t>
  </si>
  <si>
    <t>Комплект орбвязки для  FB-CC 035</t>
  </si>
  <si>
    <t>ЛС 03-03-05 Поз.: 58-78</t>
  </si>
  <si>
    <t>П8.1</t>
  </si>
  <si>
    <t>П8.1 с резервом мед. исп.</t>
  </si>
  <si>
    <t>182.1</t>
  </si>
  <si>
    <t>182.2</t>
  </si>
  <si>
    <t>ТЦ_101_78_7814283128_01.09.2021_01 Прайс лист том 7, стр. 174, п.1182</t>
  </si>
  <si>
    <t>Приточная установка  FBR 3.0.Фанбер</t>
  </si>
  <si>
    <t>182.3</t>
  </si>
  <si>
    <t>182.4</t>
  </si>
  <si>
    <t>ТЦ_101_78_7814283128_01.09.2021_01 Прайс лист том 7, стр. 174. 1183</t>
  </si>
  <si>
    <t>182.5</t>
  </si>
  <si>
    <t>182.6</t>
  </si>
  <si>
    <t>ТЦ_101_78_7814283128_01.09.2021_01 Прайс лист том 7, стр. 174, п.1184</t>
  </si>
  <si>
    <t>182.7</t>
  </si>
  <si>
    <t>ТЦ_101_78_7814283128_01.09.2021_01 Прайс лист том 7, стр. 174, п. 1185</t>
  </si>
  <si>
    <t>182.8</t>
  </si>
  <si>
    <t>ТЦ_101_78_7814283128_01.09.2021_01 Прайс лист том 7, стр. 174 п. 1187</t>
  </si>
  <si>
    <t>182.9</t>
  </si>
  <si>
    <t>182.10</t>
  </si>
  <si>
    <t>ТЦ_101_78_7814283128_01.09.2021_01 Прайс лист том 7, стр. 174, п.1186</t>
  </si>
  <si>
    <t>Привод с пружинным возвратом  5Нм 24В(2/3поз.)</t>
  </si>
  <si>
    <t>182.11</t>
  </si>
  <si>
    <t>182.12</t>
  </si>
  <si>
    <t>ТЦ_101_78_7814283128_01.09.2021_01 Прайс лист том 7 стр. 174, п.1188</t>
  </si>
  <si>
    <t>Смесительный узел FB-МU 40-1.6 HW-20 с  резервированным  насосом</t>
  </si>
  <si>
    <t>182.13</t>
  </si>
  <si>
    <t>182.14</t>
  </si>
  <si>
    <t>ТЦ_101_78_7814283128_01.09.2021_01 Прайс лист том 7 стр. 174, п. 1189</t>
  </si>
  <si>
    <t>Привод без  пружинного возврата 4Нм 24В(откр. закр)</t>
  </si>
  <si>
    <t>182.15</t>
  </si>
  <si>
    <t>182.16</t>
  </si>
  <si>
    <t>ТЦ_101_78_7814283128_01.09.2021_01 Прайс лист том 7, стр. 174, п.1190</t>
  </si>
  <si>
    <t>182.17</t>
  </si>
  <si>
    <t>182.18</t>
  </si>
  <si>
    <t>ТЦ_101_78_7814283128_01.09.2021_01 Прайс лист том 7, стр. 174/1, п.1191</t>
  </si>
  <si>
    <t>Компактный частотный преобразователь 1,5кВТ</t>
  </si>
  <si>
    <t>182.19</t>
  </si>
  <si>
    <t>182.20</t>
  </si>
  <si>
    <t>ТЦ_101_78_7814283128_01.09.2021_01 Прайс лист том 7, стр. 174/1, п.1192</t>
  </si>
  <si>
    <t>Компрессорно-Конденсаторный блок FB-CC 007</t>
  </si>
  <si>
    <t>182.21</t>
  </si>
  <si>
    <t>ТЦ_101_78_7814283128_01.09.2021_01 Прайс лист том 7, стр. 174/1193</t>
  </si>
  <si>
    <t>Комплект орбвязки для  FB-CC 007</t>
  </si>
  <si>
    <t>ЛС 03-03-05 Поз.: 79-175</t>
  </si>
  <si>
    <t>в коррозийно-стойким исполнении</t>
  </si>
  <si>
    <t>В5 в коррозийно- стойким исполнением</t>
  </si>
  <si>
    <t>183.1</t>
  </si>
  <si>
    <t>183.2</t>
  </si>
  <si>
    <t>ТЦ_101_78_7814283128_01.09.2021_01 Прайс лист том 7, стр. 173, п.213</t>
  </si>
  <si>
    <t>Вытяжная установка  FBR 1,0 Фанбер</t>
  </si>
  <si>
    <t>183.3</t>
  </si>
  <si>
    <t>183.4</t>
  </si>
  <si>
    <t>ТЦ_101_78_7814283128_01.09.2021_01 Прайс лист том 7, стр. 173, п.214</t>
  </si>
  <si>
    <t>183.5</t>
  </si>
  <si>
    <t>183.6</t>
  </si>
  <si>
    <t>ТЦ_101_78_7814283128_01.09.2021_01 Прайс лист том 7, стр. 173, п.215</t>
  </si>
  <si>
    <t>Компактный частотный преобразователь    0,75кВТ</t>
  </si>
  <si>
    <t>183.7</t>
  </si>
  <si>
    <t>183.8</t>
  </si>
  <si>
    <t>ТЦ_101_78_7814283128_01.09.2021_01 Прайс лист том 7, стр. 173, п.216</t>
  </si>
  <si>
    <t>Привод без пружинного возврата 4Нм</t>
  </si>
  <si>
    <t>В6,В7</t>
  </si>
  <si>
    <t>183.9</t>
  </si>
  <si>
    <t>183.10</t>
  </si>
  <si>
    <t>ТЦ_101_78_7814283128_01.09.2021_01 Прайс лист том 7, стр. 173, п.217</t>
  </si>
  <si>
    <t>Крышный вентилятор FB-RFV 225</t>
  </si>
  <si>
    <t>183.11</t>
  </si>
  <si>
    <t>ТЕР07-01-028-11</t>
  </si>
  <si>
    <t>Установка опорных стаканов для вентиляционных устройств при высоте зданий: до 25 м</t>
  </si>
  <si>
    <t>183.12</t>
  </si>
  <si>
    <t>ТЦ_101_78_7814283128_01.09.2021_01 Прайс лист том 7, стр. 173, п.218</t>
  </si>
  <si>
    <t>Стакан под крышный вентилятор с шумоглушителем FB-RCS 225</t>
  </si>
  <si>
    <t>183.13</t>
  </si>
  <si>
    <t>183.14</t>
  </si>
  <si>
    <t>ТЦ_101_78_7814283128_01.09.2021_01 Прайс лист том 7, стр. 173, п.219</t>
  </si>
  <si>
    <t>Регулятор скорости 1.5</t>
  </si>
  <si>
    <t>В8</t>
  </si>
  <si>
    <t>183.15</t>
  </si>
  <si>
    <t>ТЕР20-02-016-01</t>
  </si>
  <si>
    <t>Установка пластин глушителей шума вентиляционных установок пластинчатых типа: ПП 1-1, ВП 1-1, размер пластин 100х500х750 мм</t>
  </si>
  <si>
    <t>183.16</t>
  </si>
  <si>
    <t>ТЦ_101_78_7814283128_01.09.2021_01 Прайс лист том 7, стр. 173, п.220</t>
  </si>
  <si>
    <t>Шумоглушитель пластинчатый FB-SB 50-30/10</t>
  </si>
  <si>
    <t>183.17</t>
  </si>
  <si>
    <t>ТЦ_101_78_7814283128_01.09.2021_01 Прайс лист том 7, стр. 173, п.221</t>
  </si>
  <si>
    <t>Вставка гибкая FB-FC 50-30</t>
  </si>
  <si>
    <t>183.18</t>
  </si>
  <si>
    <t>183.19</t>
  </si>
  <si>
    <t>ТЦ_101_78_7814283128_01.09.2021_01 Прайс лист том 7, стр. 173, п.222</t>
  </si>
  <si>
    <t>Вентилятор FB-RK  50-30-2D-25</t>
  </si>
  <si>
    <t>183.20</t>
  </si>
  <si>
    <t>ТЕР20-02-004-06</t>
  </si>
  <si>
    <t>Установка клапанов обратных: периметром до 1600 мм</t>
  </si>
  <si>
    <t>183.21</t>
  </si>
  <si>
    <t>ТЦ_101_78_7814283128_01.09.2021_01 Прайс лист том 7, стр. 173, п.223</t>
  </si>
  <si>
    <t>Клапан регулируемый с площадкой под электропривод FB-ADR 50-30</t>
  </si>
  <si>
    <t>183.22</t>
  </si>
  <si>
    <t>183.23</t>
  </si>
  <si>
    <t>ТЦ_101_78_7814283128_01.09.2021_01 Прайс лист том 7, стр. 173, п.224</t>
  </si>
  <si>
    <t>183.24</t>
  </si>
  <si>
    <t>183.25</t>
  </si>
  <si>
    <t>ТЦ_101_78_7814283128_01.09.2021_01 Прайс лист том 7, стр. 173, п.225</t>
  </si>
  <si>
    <t>Компактный частотный преобразователь 0,75кВТ</t>
  </si>
  <si>
    <t>183.26</t>
  </si>
  <si>
    <t>183.27</t>
  </si>
  <si>
    <t>ТЦ_101_78_7814283128_01.09.2021_01 Прайс лист том 7, стр. 173, п.226</t>
  </si>
  <si>
    <t>В9 Коррозийно-стойкое исполнение</t>
  </si>
  <si>
    <t>183.28</t>
  </si>
  <si>
    <t>183.29</t>
  </si>
  <si>
    <t>ТЦ_101_78_7814283128_01.09.2021_01 Прайс лист том 7, стр. 173, п.227</t>
  </si>
  <si>
    <t>Вытяжная установка  FBR 2.1 Фанбер</t>
  </si>
  <si>
    <t>183.30</t>
  </si>
  <si>
    <t>183.31</t>
  </si>
  <si>
    <t>ТЦ_101_78_7814283128_01.09.2021_01 Прайс лист том 7, стр. 173, п.228</t>
  </si>
  <si>
    <t>183.32</t>
  </si>
  <si>
    <t>183.33</t>
  </si>
  <si>
    <t>ТЦ_101_78_7814283128_01.09.2021_01 Прайс лист том 7, стр. 173, п.229</t>
  </si>
  <si>
    <t>183.34</t>
  </si>
  <si>
    <t>183.35</t>
  </si>
  <si>
    <t>ТЦ_101_78_7814283128_01.09.2021_01 Прайс лист том 7, стр. 173, п.230</t>
  </si>
  <si>
    <t>183.36</t>
  </si>
  <si>
    <t>183.37</t>
  </si>
  <si>
    <t>ТЦ_101_78_7814283128_01.09.2021_01 Прайс лист том 7, стр. 173, п.231</t>
  </si>
  <si>
    <t>В10,12 в коррозийно-стойким исполнении</t>
  </si>
  <si>
    <t>183.38</t>
  </si>
  <si>
    <t>183.39</t>
  </si>
  <si>
    <t>ТЦ_101_78_7814283128_01.09.2021_01 Прайс лист том 7, стр. 173, п.232</t>
  </si>
  <si>
    <t>183.40</t>
  </si>
  <si>
    <t>183.41</t>
  </si>
  <si>
    <t>ТЦ_101_78_7814283128_01.09.2021_01 Прайс лист том 7, стр. 173, п.233</t>
  </si>
  <si>
    <t>183.42</t>
  </si>
  <si>
    <t>183.43</t>
  </si>
  <si>
    <t>ТЦ_101_78_7814283128_01.09.2021_01 Прайс лист том 7 стр. 173, п.234</t>
  </si>
  <si>
    <t>183.44</t>
  </si>
  <si>
    <t>183.45</t>
  </si>
  <si>
    <t>ТЦ_101_78_7814283128_01.09.2021_01 Прайс лист том 7 стр. 173, п.235</t>
  </si>
  <si>
    <t>183.46</t>
  </si>
  <si>
    <t>183.47</t>
  </si>
  <si>
    <t>ТЦ_101_78_7814283128_01.09.2021_01 Прайс лист том 7, стр. 173, п.236</t>
  </si>
  <si>
    <t>В11  в коррозийно-стойким исполнении</t>
  </si>
  <si>
    <t>183.48</t>
  </si>
  <si>
    <t>183.49</t>
  </si>
  <si>
    <t>ТЦ_101_78_7814283128_01.09.2021_01 Прайс лист том 7, стр. 173, п.237</t>
  </si>
  <si>
    <t>183.50</t>
  </si>
  <si>
    <t>183.51</t>
  </si>
  <si>
    <t>ТЦ_101_78_7814283128_01.09.2021_01 Прайс лист том 7 стр. 173, п.238</t>
  </si>
  <si>
    <t>183.52</t>
  </si>
  <si>
    <t>183.53</t>
  </si>
  <si>
    <t>ТЦ_101_78_7814283128_01.09.2021_01 Прайс лист том 7, стр. 173, п.239</t>
  </si>
  <si>
    <t>183.54</t>
  </si>
  <si>
    <t>183.55</t>
  </si>
  <si>
    <t>ТЦ_101_78_7814283128_01.09.2021_01 Прайс лист том 7, стр. 173, п.240</t>
  </si>
  <si>
    <t>183.56</t>
  </si>
  <si>
    <t>183.57</t>
  </si>
  <si>
    <t>ТЦ_101_78_7814283128_01.09.2021_01 Прайс лист том 7, стр. 174, п.241</t>
  </si>
  <si>
    <t>В13  в коррозийно-стойким исполнении</t>
  </si>
  <si>
    <t>183.58</t>
  </si>
  <si>
    <t>183.59</t>
  </si>
  <si>
    <t>ТЦ_101_78_7814283128_01.09.2021_01 Прайс лист том 7, стр. 174, п.242</t>
  </si>
  <si>
    <t>183.60</t>
  </si>
  <si>
    <t>183.61</t>
  </si>
  <si>
    <t>ТЦ_101_78_7814283128_01.09.2021_01 Прайс лист том 7, стр. 174, п.243</t>
  </si>
  <si>
    <t>183.62</t>
  </si>
  <si>
    <t>183.63</t>
  </si>
  <si>
    <t>ТЦ_101_78_7814283128_01.09.2021_01 Прайс лист том 7, стр. 174, п.244</t>
  </si>
  <si>
    <t>183.64</t>
  </si>
  <si>
    <t>183.65</t>
  </si>
  <si>
    <t>ТЦ_101_78_7814283128_01.09.2021_01 Прайс лист том 7, стр. 174, п.245</t>
  </si>
  <si>
    <t>183.66</t>
  </si>
  <si>
    <t>183.67</t>
  </si>
  <si>
    <t>ТЦ_101_78_7814283128_01.09.2021_01 Прайс лист том 7, стр. 174, п.246</t>
  </si>
  <si>
    <t>В14  в коррозийно-стойким исполнении</t>
  </si>
  <si>
    <t>183.68</t>
  </si>
  <si>
    <t>183.69</t>
  </si>
  <si>
    <t>ТЦ_101_78_7814283128_01.09.2021_01 Прайс лист том 7, стр. 174, п.247</t>
  </si>
  <si>
    <t>Вытяжная установка  FBR 3,0 Фанбер</t>
  </si>
  <si>
    <t>183.70</t>
  </si>
  <si>
    <t>183.71</t>
  </si>
  <si>
    <t>ТЦ_101_78_7814283128_01.09.2021_01 Прайс лист том 7, стр. 174, п.248</t>
  </si>
  <si>
    <t>183.72</t>
  </si>
  <si>
    <t>183.73</t>
  </si>
  <si>
    <t>ТЦ_101_78_7814283128_01.09.2021_01 Прайс лист том 7, стр. 174, п.249</t>
  </si>
  <si>
    <t>183.74</t>
  </si>
  <si>
    <t>183.75</t>
  </si>
  <si>
    <t>ТЦ_101_78_7814283128_01.09.2021_01 Прайс лист том 7, стр. 174, п.250</t>
  </si>
  <si>
    <t>183.76</t>
  </si>
  <si>
    <t>183.77</t>
  </si>
  <si>
    <t>ТЦ_101_78_7814283128_01.09.2021_01 Прайс лист том 7, стр. 174, п.251</t>
  </si>
  <si>
    <t>Компактный частотный преобразователь    1,5кВТ</t>
  </si>
  <si>
    <t>В15  в коррозийно-стойким исполнении</t>
  </si>
  <si>
    <t>183.78</t>
  </si>
  <si>
    <t>183.79</t>
  </si>
  <si>
    <t>ТЦ_101_78_7814283128_01.09.2021_01 Прайс лист том 7, стр. 174, п.252</t>
  </si>
  <si>
    <t>183.80</t>
  </si>
  <si>
    <t>183.81</t>
  </si>
  <si>
    <t>ТЦ_101_78_7814283128_01.09.2021_01 Прайс лист том 7, стр. 174, п.253</t>
  </si>
  <si>
    <t>183.82</t>
  </si>
  <si>
    <t>183.83</t>
  </si>
  <si>
    <t>ТЦ_101_78_7814283128_01.09.2021_01 Прайс лист том 7, стр. 174, п.254</t>
  </si>
  <si>
    <t>183.84</t>
  </si>
  <si>
    <t>183.85</t>
  </si>
  <si>
    <t>ТЦ_101_78_7814283128_01.09.2021_01 Прайс лист том 7, стр. 174, п.255</t>
  </si>
  <si>
    <t>183.86</t>
  </si>
  <si>
    <t>183.87</t>
  </si>
  <si>
    <t>ТЦ_101_78_7814283128_01.09.2021_01 Прайс лист том 7, стр. 174, п.256</t>
  </si>
  <si>
    <t>В16  в коррозийно-стойким исполнении</t>
  </si>
  <si>
    <t>183.88</t>
  </si>
  <si>
    <t>183.89</t>
  </si>
  <si>
    <t>ТЦ_101_78_7814283128_01.09.2021_01 Прайс лист том 7 стр. 174, п.257</t>
  </si>
  <si>
    <t>183.90</t>
  </si>
  <si>
    <t>183.91</t>
  </si>
  <si>
    <t>ТЦ_101_78_7814283128_01.09.2021_01 Прайс лист том 7, стр. 174, п.258</t>
  </si>
  <si>
    <t>183.92</t>
  </si>
  <si>
    <t>183.93</t>
  </si>
  <si>
    <t>ТЦ_101_78_7814283128_01.09.2021_01 Прайс лист том 7, стр. 174, п.259</t>
  </si>
  <si>
    <t>183.94</t>
  </si>
  <si>
    <t>183.95</t>
  </si>
  <si>
    <t>ТЦ_101_78_7814283128_01.09.2021_01 Прайс лист том 7, стр. 174, п.260</t>
  </si>
  <si>
    <t>183.96</t>
  </si>
  <si>
    <t>183.97</t>
  </si>
  <si>
    <t>ТЦ_101_78_7814283128_01.09.2021_01 Прайс лист том 7, стр. 174, п.261</t>
  </si>
  <si>
    <t>ЛС 03-03-05 Поз.: 176-179</t>
  </si>
  <si>
    <t>184.1</t>
  </si>
  <si>
    <t>184.2</t>
  </si>
  <si>
    <t>ТЦ_64.2.03.06_77_7713463710_01.09.2021_02 Прайс лист том 9, стр. 866, п.959</t>
  </si>
  <si>
    <t>Настенная сплит-система Mitsubishi Electric MSZ-FH35VE / MUZ-FH35VE</t>
  </si>
  <si>
    <t>184.3</t>
  </si>
  <si>
    <t>ТЦ_64.2.03.06_77_7713463710_01.09.2021_02 Прайс лист том 9., стр. 864, п.958</t>
  </si>
  <si>
    <t>184.4</t>
  </si>
  <si>
    <t>ТЦ_64.2.03.06_77_7713463710_01.09.2021_02 Прайс лист том 9, стр. 868, п.960</t>
  </si>
  <si>
    <t>Настенная сплит-система Mitsubishi Electric MSZ-FH50VE / MUZ-FH50VE</t>
  </si>
  <si>
    <t>ЛС 03-03-05 Поз.: 180-241</t>
  </si>
  <si>
    <t>Воздуховоды</t>
  </si>
  <si>
    <t>толщ. 0,8мм</t>
  </si>
  <si>
    <t>185.1</t>
  </si>
  <si>
    <t>0,0512</t>
  </si>
  <si>
    <t>185.2</t>
  </si>
  <si>
    <t>Воздуховоды из оцинкованной стали толщиной: 0,7 мм, диаметром до 800 мм- ф 125, 160, 180</t>
  </si>
  <si>
    <t>5,1182</t>
  </si>
  <si>
    <t>185.3</t>
  </si>
  <si>
    <t>185.4</t>
  </si>
  <si>
    <t>Воздуховоды из оцинкованной стали толщиной: 0,7 мм, периметром от 1100 до 1600 мм</t>
  </si>
  <si>
    <t>12,5</t>
  </si>
  <si>
    <t>толщ. 0,5мм</t>
  </si>
  <si>
    <t>185.5</t>
  </si>
  <si>
    <t>0,0473</t>
  </si>
  <si>
    <t>185.6</t>
  </si>
  <si>
    <t>Воздуховоды из оцинкованной стали толщиной: 0,5 мм, диаметром до 200 мм - 125,160,180мм</t>
  </si>
  <si>
    <t>4,7257</t>
  </si>
  <si>
    <t>185.7</t>
  </si>
  <si>
    <t>0,213</t>
  </si>
  <si>
    <t>185.8</t>
  </si>
  <si>
    <t>Воздуховоды из оцинкованной стали толщиной: 0,5 мм, периметром до 600 мм-(100х100)</t>
  </si>
  <si>
    <t>185.9</t>
  </si>
  <si>
    <t>Воздуховоды из оцинкованной стали толщиной: 0,5 мм, периметром до 600 мм-(150х100)</t>
  </si>
  <si>
    <t>185.10</t>
  </si>
  <si>
    <t>Воздуховоды из оцинкованной стали толщиной: 0,5 мм, периметром до 600 мм-(150х150)</t>
  </si>
  <si>
    <t>185.11</t>
  </si>
  <si>
    <t>ТЕР20-01-001-03</t>
  </si>
  <si>
    <t>Прокладка воздуховодов из листовой, оцинкованной стали и алюминия класса Н (нормальные) толщиной: 0,5 мм, периметром до 1000 мм</t>
  </si>
  <si>
    <t>185.12</t>
  </si>
  <si>
    <t>Воздуховоды из оцинкованной стали толщиной: 0,5 мм, периметром до 600 мм (200х150)</t>
  </si>
  <si>
    <t>16,1</t>
  </si>
  <si>
    <t>185.13</t>
  </si>
  <si>
    <t>Воздуховоды из оцинкованной стали толщиной: 0,5 мм, периметром до 600 мм (200х250)</t>
  </si>
  <si>
    <t>4,5</t>
  </si>
  <si>
    <t>185.14</t>
  </si>
  <si>
    <t>Воздуховоды из оцинкованной стали толщиной: 0,5 мм, периметром до 600 мм (250х250)</t>
  </si>
  <si>
    <t>толщ. 0,7мм</t>
  </si>
  <si>
    <t>185.15</t>
  </si>
  <si>
    <t>185.16</t>
  </si>
  <si>
    <t>Воздуховоды из оцинкованной стали толщиной: 0,7 мм, периметром от 1100 до 1600 мм-(300х250)</t>
  </si>
  <si>
    <t>185.17</t>
  </si>
  <si>
    <t>Воздуховоды из оцинкованной стали толщиной: 0,7 мм, периметром от 1100 до 1600 мм-(350х300)</t>
  </si>
  <si>
    <t>5,2</t>
  </si>
  <si>
    <t>185.18</t>
  </si>
  <si>
    <t>Воздуховоды из оцинкованной стали толщиной: 0,7 мм, периметром от 1100 до 1600 мм-(400х350)</t>
  </si>
  <si>
    <t>22,5</t>
  </si>
  <si>
    <t>185.19</t>
  </si>
  <si>
    <t>Воздуховоды из оцинкованной стали толщиной: 0,7 мм, периметром от 1100 до 1600 мм-(400х400)</t>
  </si>
  <si>
    <t>12,8</t>
  </si>
  <si>
    <t>толщ. 0,8 мм из нержавеющей стали</t>
  </si>
  <si>
    <t>185.20</t>
  </si>
  <si>
    <t>ТЕР20-01-002-07</t>
  </si>
  <si>
    <t>Прокладка воздуховодов из листовой, оцинкованной стали и алюминия класса П (плотные) толщиной: 0,7 мм, диаметром от 500 до 560 мм</t>
  </si>
  <si>
    <t>0,533</t>
  </si>
  <si>
    <t>185.21</t>
  </si>
  <si>
    <t>ТССЦ-19.1.01.04-0001</t>
  </si>
  <si>
    <t>Воздуховоды из тонколистовой коррозионно-стойкой стали толщиной: 0,8 мм, диаметром до 160 мм- ф125, 160мм</t>
  </si>
  <si>
    <t>7,9913</t>
  </si>
  <si>
    <t>185.22</t>
  </si>
  <si>
    <t>ТССЦ-19.1.01.04-0002</t>
  </si>
  <si>
    <t>Воздуховоды из тонколистовой коррозионно-стойкой стали толщиной: 0,8 мм, диаметром до 500 мм-ф180,200,250,280,315мм</t>
  </si>
  <si>
    <t>45,3102</t>
  </si>
  <si>
    <t>185.23</t>
  </si>
  <si>
    <t>ТЕР20-01-002-10</t>
  </si>
  <si>
    <t>Прокладка воздуховодов из листовой, оцинкованной стали и алюминия класса П (плотные) толщиной: 0,7 мм, периметром от 1100 до 1600 мм</t>
  </si>
  <si>
    <t>185.24</t>
  </si>
  <si>
    <t>Воздуховоды из тонколистовой коррозионно-стойкой стали толщиной: 0,8 мм, периметром до 1600 мм-350х350, 400х400</t>
  </si>
  <si>
    <t>толщ. 0,55 мм из нержавеющей стали</t>
  </si>
  <si>
    <t>185.25</t>
  </si>
  <si>
    <t>ТЕР20-01-002-01</t>
  </si>
  <si>
    <t>Прокладка воздуховодов из листовой, оцинкованной стали и алюминия класса П (плотные) толщиной: 0,5 мм, диаметром до 200 мм</t>
  </si>
  <si>
    <t>0,2977</t>
  </si>
  <si>
    <t>185.26</t>
  </si>
  <si>
    <t>ТЦ_19.1.01.03_50_7721750771_01.09.2021_02  прайс лист том 9, стр. 871, п.961</t>
  </si>
  <si>
    <t>Цены на воздуховоды нержавеющие круглого сечения и фасонные изделия AISI 430, руб./м2-ф 100, 125, 140,160,180,200мм</t>
  </si>
  <si>
    <t>29,7672</t>
  </si>
  <si>
    <t>толщ. 0,6 мм из нержавеющей стали</t>
  </si>
  <si>
    <t>185.27</t>
  </si>
  <si>
    <t>0,66411</t>
  </si>
  <si>
    <t>185.28</t>
  </si>
  <si>
    <t>ТЦ_19.1.01.02_50_7721750771_01.11.2021_02 Прайс лист том 9., стр.871, п.1047</t>
  </si>
  <si>
    <t>Цены на воздуховоды нержавеющие круглого сечения и фасонные изделия AISI 430, руб./м2-толщ 0,6мм</t>
  </si>
  <si>
    <t>66,411</t>
  </si>
  <si>
    <t>толщ. 0,5 мм из нержавеющей стали</t>
  </si>
  <si>
    <t>185.29</t>
  </si>
  <si>
    <t>ТЕР20-01-002-02</t>
  </si>
  <si>
    <t>Прокладка воздуховодов из листовой, оцинкованной стали и алюминия класса П (плотные) толщиной: 0,5 мм, периметром до 600 мм</t>
  </si>
  <si>
    <t>0,159</t>
  </si>
  <si>
    <t>185.30</t>
  </si>
  <si>
    <t>ТЕР20-01-002-03</t>
  </si>
  <si>
    <t>Прокладка воздуховодов из листовой оцинкованной стали и алюминия класса П (плотные) толщиной 0,5 мм, периметром до 1000 мм</t>
  </si>
  <si>
    <t>0,335</t>
  </si>
  <si>
    <t>185.31</t>
  </si>
  <si>
    <t>ТЦ_19.1.01.02_50_7721750771_01.11.2021_02 Прайс лист том 9., стр.871, п.1049</t>
  </si>
  <si>
    <t>Цены на воздуховоды толщ. 0,55мм нержавеющие прямоугольного сечения и фасонные изделия AISI 430, руб./м2:100х100, 150х100,150х150,200х150,200х200,250х200,250х250мм</t>
  </si>
  <si>
    <t>49,4</t>
  </si>
  <si>
    <t>толщ. 0,7 мм из нержавеющей стали</t>
  </si>
  <si>
    <t>185.32</t>
  </si>
  <si>
    <t>185.33</t>
  </si>
  <si>
    <t>ТЦ_19.1.01.02_50_7721750771_01.11.2021_02 Прайс лист том 9., стр.871, п.1048</t>
  </si>
  <si>
    <t>Цены на воздуховоды толщ. 0,7мм нержавеющие прямоугольного сечения и фасонные изделия AISI 430, руб./м2:300х250, 300х300, 350х350, 400х400мм</t>
  </si>
  <si>
    <t>Зонты</t>
  </si>
  <si>
    <t>185.34</t>
  </si>
  <si>
    <t>185.35</t>
  </si>
  <si>
    <t>Зонты вентиляционных систем из листовой оцинкованной стали,: круглые, диаметром шахты 200 мм-ф100, 160мм</t>
  </si>
  <si>
    <t>185.36</t>
  </si>
  <si>
    <t>185.37</t>
  </si>
  <si>
    <t>185.38</t>
  </si>
  <si>
    <t>ТЕР20-02-009-02</t>
  </si>
  <si>
    <t>Установка зонтов над шахтами из листовой стали круглого сечения диаметром: 250 мм</t>
  </si>
  <si>
    <t>185.39</t>
  </si>
  <si>
    <t>ТССЦ-19.2.02.02-0012</t>
  </si>
  <si>
    <t>Зонты вентиляционных систем из листовой оцинкованной стали,: круглые, диаметром шахты 250 мм</t>
  </si>
  <si>
    <t>185.40</t>
  </si>
  <si>
    <t>ТЕР20-02-009-03</t>
  </si>
  <si>
    <t>Установка зонтов над шахтами из листовой стали круглого сечения диаметром: 315 мм</t>
  </si>
  <si>
    <t>185.41</t>
  </si>
  <si>
    <t>ТССЦ-19.2.02.02-0013</t>
  </si>
  <si>
    <t>Зонты вентиляционных систем из листовой оцинкованной стали,: круглые, диаметром шахты 315 мм: ф280, 315мм</t>
  </si>
  <si>
    <t>185.42</t>
  </si>
  <si>
    <t>221</t>
  </si>
  <si>
    <t>ТЕР20-02-009-04</t>
  </si>
  <si>
    <t>Установка зонтов над шахтами из листовой стали круглого сечения диаметром: 400 мм</t>
  </si>
  <si>
    <t>185.43</t>
  </si>
  <si>
    <t>222</t>
  </si>
  <si>
    <t>ТССЦ-19.2.02.02-0014</t>
  </si>
  <si>
    <t>Зонты вентиляционных систем из листовой оцинкованной стали,: круглые, диаметром шахты 400 мм ф 355мм</t>
  </si>
  <si>
    <t>Клапаны обратные</t>
  </si>
  <si>
    <t>185.44</t>
  </si>
  <si>
    <t>223</t>
  </si>
  <si>
    <t>ТЕР20-02-004-05</t>
  </si>
  <si>
    <t>Установка клапанов обратных: периметром до 1000 мм</t>
  </si>
  <si>
    <t>185.45</t>
  </si>
  <si>
    <t>224</t>
  </si>
  <si>
    <t>ТССЦ-19.3.01.09-0058</t>
  </si>
  <si>
    <t>Клапаны обратные общего назначения из листовой и сортовой стали: прямоугольного сечения Коп-1 периметром 1000 мм (150х150 и 200х200)</t>
  </si>
  <si>
    <t>185.46</t>
  </si>
  <si>
    <t>225</t>
  </si>
  <si>
    <t>185.47</t>
  </si>
  <si>
    <t>226</t>
  </si>
  <si>
    <t>ТЦ_19.3.01.13_61_7718915896_11.11.2021_02 Прайс лист том 9, стр. 1048, п.1082</t>
  </si>
  <si>
    <t>Противопожарный клапан PPK-1K-60-125-O-S220-X-N (220В AC)</t>
  </si>
  <si>
    <t>185.48</t>
  </si>
  <si>
    <t>227</t>
  </si>
  <si>
    <t>ТЦ_19.3.01.13_61_7718915896_11.11.2021_02 Прайс лист том 9, стр. 1048, п.1083</t>
  </si>
  <si>
    <t>Противопожарный клапан PPK-1K-60-160-O-S220-X-N (220В AC)</t>
  </si>
  <si>
    <t>185.49</t>
  </si>
  <si>
    <t>228</t>
  </si>
  <si>
    <t>ТЦ_19.3.01.13_61_7718915896_11.11.2021_02 Прайс лист том 9, стр. 1048, п.1084</t>
  </si>
  <si>
    <t>Противопожарный клапан PPK-1K-60-200-O-S220-X-N (220В AC)</t>
  </si>
  <si>
    <t>185.50</t>
  </si>
  <si>
    <t>229</t>
  </si>
  <si>
    <t>ТЦ_19.3.01.13_61_7718915896_11.11.2021_02 Прайс лист том 9., стр. 1048, п.1085</t>
  </si>
  <si>
    <t>Противопожарный клапан PPK-1K-60-250-O-S220-X-N (220В AC)</t>
  </si>
  <si>
    <t>185.51</t>
  </si>
  <si>
    <t>230</t>
  </si>
  <si>
    <t>ТЦ_19.3.01.13_61_7718915896_11.11.2021_02 Прайс лист том 9., стр. 1048, п.1086</t>
  </si>
  <si>
    <t>Противопожарный клапан PPK-1K-60-280-O-S220-X-N (220В AC)</t>
  </si>
  <si>
    <t>185.52</t>
  </si>
  <si>
    <t>231</t>
  </si>
  <si>
    <t>185.53</t>
  </si>
  <si>
    <t>232</t>
  </si>
  <si>
    <t>185.54</t>
  </si>
  <si>
    <t>233</t>
  </si>
  <si>
    <t>ТЕР20-02-004-07</t>
  </si>
  <si>
    <t>Установка клапанов обратных: периметром до 2400 мм</t>
  </si>
  <si>
    <t>185.55</t>
  </si>
  <si>
    <t>234</t>
  </si>
  <si>
    <t>ТЦ_19.3.01.13_61_7718915896_11.11.2021_02 Прайс лист том 9  стр. 1048, п.1087</t>
  </si>
  <si>
    <t>Противопожарный клапан PPK-1-60-300x250-O-S220-X (220В AC), разм. 200х150, 250х250, 300х250мм</t>
  </si>
  <si>
    <t>185.56</t>
  </si>
  <si>
    <t>235</t>
  </si>
  <si>
    <t>ТЦ_19.3.01.13_61_7718915896_11.11.2021_02 Прайс лист том 9., стр. 1048, п.1088</t>
  </si>
  <si>
    <t>Противопожарный клапан PPK-1-60-400x400-O-S220-X (220В AC)-разм. 400х250-1шт, 400х400-2шт</t>
  </si>
  <si>
    <t>185.57</t>
  </si>
  <si>
    <t>236</t>
  </si>
  <si>
    <t>ТЦ_19.3.01.13_61_7718915896_11.11.2021_02 Прайс лист том 9., стр. 1048, п.1089</t>
  </si>
  <si>
    <t>Противопожарный клапан PPK-1-60-600x500-O-S220-X (220В AC)</t>
  </si>
  <si>
    <t>185.58</t>
  </si>
  <si>
    <t>237</t>
  </si>
  <si>
    <t>0,91</t>
  </si>
  <si>
    <t>185.59</t>
  </si>
  <si>
    <t>238</t>
  </si>
  <si>
    <t>ТССЦ-12.2.05.02-0001</t>
  </si>
  <si>
    <t>Плиты из минеральной ваты гидрофобизированные негорючие на основе каменных пород "Изовент" (плотность 90)</t>
  </si>
  <si>
    <t>1,4105</t>
  </si>
  <si>
    <t>185.60</t>
  </si>
  <si>
    <t>239</t>
  </si>
  <si>
    <t>185.61</t>
  </si>
  <si>
    <t>ТССЦ-19.2.03.02-0143</t>
  </si>
  <si>
    <t>Решетки вентиляционные алюминиевые "АРКТОС" типа: АРН размером 500х1000 мм-600х850</t>
  </si>
  <si>
    <t>185.62</t>
  </si>
  <si>
    <t>241</t>
  </si>
  <si>
    <t>ТЦ_19.2.03.04_77_7714365507_01.09.2021_02 Прайс лист том 9, стр. 898, п.975</t>
  </si>
  <si>
    <t>Решетка наружная АРН 1300x600</t>
  </si>
  <si>
    <t>ЛС 03-03-05 Поз.: 242-255</t>
  </si>
  <si>
    <t>ВД2.ВД3</t>
  </si>
  <si>
    <t>ВД2</t>
  </si>
  <si>
    <t>186.1</t>
  </si>
  <si>
    <t>242</t>
  </si>
  <si>
    <t>186.2</t>
  </si>
  <si>
    <t>243</t>
  </si>
  <si>
    <t>ТЦ_64.1.04.04_61_7718915896_19.10.2021_02 Прайс лист том 9, стр.1162, п.1253</t>
  </si>
  <si>
    <t>Вентилятор VDNV DU 400-100A-4х7,5</t>
  </si>
  <si>
    <t>186.3</t>
  </si>
  <si>
    <t>244</t>
  </si>
  <si>
    <t>186.4</t>
  </si>
  <si>
    <t>245</t>
  </si>
  <si>
    <t>ТЦ_25.11.23.64._61_7718915896_19.10.2021_02 Прайс лист том 9, стр.1162, п.1252</t>
  </si>
  <si>
    <t>Стакан монтажный неутепленный MSN-1000  (вес 77,4 кг)</t>
  </si>
  <si>
    <t>186.5</t>
  </si>
  <si>
    <t>246</t>
  </si>
  <si>
    <t>186.6</t>
  </si>
  <si>
    <t>247</t>
  </si>
  <si>
    <t>ТЦ_62.1.02.14_61_7718915896_19.10.2021_02 Прайс лист том 9, стр.1163, п.1254</t>
  </si>
  <si>
    <t>ВД3</t>
  </si>
  <si>
    <t>186.7</t>
  </si>
  <si>
    <t>248</t>
  </si>
  <si>
    <t>186.8</t>
  </si>
  <si>
    <t>249</t>
  </si>
  <si>
    <t>Вентилятор VDNV DU 400-125A-4х7,5</t>
  </si>
  <si>
    <t>186.9</t>
  </si>
  <si>
    <t>250</t>
  </si>
  <si>
    <t>186.10</t>
  </si>
  <si>
    <t>251</t>
  </si>
  <si>
    <t>Стакан монтажный неутепленный MSN-1000</t>
  </si>
  <si>
    <t>186.11</t>
  </si>
  <si>
    <t>186.12</t>
  </si>
  <si>
    <t>253</t>
  </si>
  <si>
    <t>ТЦ_62.1.02.14_61_7718915896_19.10.2021_02  Прайс лист том 9, стр.1163, п.1254</t>
  </si>
  <si>
    <t>Щит управления вентилятором ACV-DU-V4</t>
  </si>
  <si>
    <t>186.13</t>
  </si>
  <si>
    <t>254</t>
  </si>
  <si>
    <t>ТЕР20-02-004-08</t>
  </si>
  <si>
    <t>Установка клапанов обратных: периметром до 3200 мм</t>
  </si>
  <si>
    <t>186.14</t>
  </si>
  <si>
    <t>ТЦ_19.3.01.13_61_7718915896_19.10.2021_02 Прайс лист том 9, стр.1162, п.1248</t>
  </si>
  <si>
    <t>Противопожарный клапан PPK-1D-800x500-S220-N-K</t>
  </si>
  <si>
    <t>ЛС 03-03-05 Поз.: 256-279</t>
  </si>
  <si>
    <t>ПД2.ПД3</t>
  </si>
  <si>
    <t>ПД2 (L=15100 м3/ч, Pc=680 Па)</t>
  </si>
  <si>
    <t>187.1</t>
  </si>
  <si>
    <t>256</t>
  </si>
  <si>
    <t>0,02364</t>
  </si>
  <si>
    <t>187.2</t>
  </si>
  <si>
    <t>257</t>
  </si>
  <si>
    <t>ТЦ_25.11.23.64._61_7718915896_19.10.2021_02Прайс лист том 9, стр.1163, п.1256</t>
  </si>
  <si>
    <t>Стакан монтажный неутепленный MSN-400 (вес 14,8 кг)</t>
  </si>
  <si>
    <t>187.3</t>
  </si>
  <si>
    <t>258</t>
  </si>
  <si>
    <t>ТЦ_101_61_7718915896_19.10.2021_02 Прайс лист том 9, стр.1163, п.1257</t>
  </si>
  <si>
    <t>Плита опорная SPN-450  (вес 8,84 кг)</t>
  </si>
  <si>
    <t>187.4</t>
  </si>
  <si>
    <t>259</t>
  </si>
  <si>
    <t>187.5</t>
  </si>
  <si>
    <t>ТЦ_64.1.04.04_61_7718915896_19.10.2021_02 Прайс лист том 9, стр.1163, п.1255</t>
  </si>
  <si>
    <t>Вентилятор осевой крышный VOP 45-3х30</t>
  </si>
  <si>
    <t>187.6</t>
  </si>
  <si>
    <t>261</t>
  </si>
  <si>
    <t>187.7</t>
  </si>
  <si>
    <t>262</t>
  </si>
  <si>
    <t>ТЦ_62.1.02.14_61_7718915896_19.10.2021_02 Прайс лист том 9, стр.1163, п.1258</t>
  </si>
  <si>
    <t>Щит управления вентилятором ACV-DU-V3</t>
  </si>
  <si>
    <t>ПД3 (L=6170 м3/ч, Pc=680 Па)</t>
  </si>
  <si>
    <t>187.8</t>
  </si>
  <si>
    <t>263</t>
  </si>
  <si>
    <t>187.9</t>
  </si>
  <si>
    <t>264</t>
  </si>
  <si>
    <t>ТЦ_25.11.23.64._61_7718915896_19.10.2021_02 Прайс лист том 9, стр.1163, п.1256</t>
  </si>
  <si>
    <t>187.10</t>
  </si>
  <si>
    <t>265</t>
  </si>
  <si>
    <t>187.11</t>
  </si>
  <si>
    <t>266</t>
  </si>
  <si>
    <t>187.12</t>
  </si>
  <si>
    <t>267</t>
  </si>
  <si>
    <t>187.13</t>
  </si>
  <si>
    <t>268</t>
  </si>
  <si>
    <t>187.14</t>
  </si>
  <si>
    <t>269</t>
  </si>
  <si>
    <t>187.15</t>
  </si>
  <si>
    <t>270</t>
  </si>
  <si>
    <t>187.16</t>
  </si>
  <si>
    <t>271</t>
  </si>
  <si>
    <t>ТЦ_19.3.01.13_61_7718915896_11.11.2021_02 Прайс лист том 9., стр. 1048, п.1090</t>
  </si>
  <si>
    <t>Противопожарный клапан PPK-1-60-650x250-Z-S220-X (220В AC)</t>
  </si>
  <si>
    <t>187.17</t>
  </si>
  <si>
    <t>272</t>
  </si>
  <si>
    <t>187.18</t>
  </si>
  <si>
    <t>273</t>
  </si>
  <si>
    <t>ТЦ_19.3.01.13_61_7718915896_11.11.2021_02 Прайс лист том 9., стр. 1048, п.1091</t>
  </si>
  <si>
    <t>Противопожарный клапан PPK-1-60-400x400-Z-S220-X (220В AC)</t>
  </si>
  <si>
    <t>воздуховоды из оцинкованной стали толщ. 0,8мм</t>
  </si>
  <si>
    <t>187.19</t>
  </si>
  <si>
    <t>274</t>
  </si>
  <si>
    <t>0,1582</t>
  </si>
  <si>
    <t>187.20</t>
  </si>
  <si>
    <t>275</t>
  </si>
  <si>
    <t>Воздуховоды из оцинкованной стали толщиной: 0,7 мм, диаметром до 800 мм</t>
  </si>
  <si>
    <t>15,8256</t>
  </si>
  <si>
    <t>187.21</t>
  </si>
  <si>
    <t>276</t>
  </si>
  <si>
    <t>0,368</t>
  </si>
  <si>
    <t>187.22</t>
  </si>
  <si>
    <t>277</t>
  </si>
  <si>
    <t>36,8</t>
  </si>
  <si>
    <t>187.23</t>
  </si>
  <si>
    <t>278</t>
  </si>
  <si>
    <t>0,38</t>
  </si>
  <si>
    <t>187.24</t>
  </si>
  <si>
    <t>279</t>
  </si>
  <si>
    <t>Воздуховоды из оцинкованной стали толщиной: 0,7 мм, периметром от 1700 до 4000 мм- 650х250</t>
  </si>
  <si>
    <t>ЛС 03-03-05 Поз.: 280, 281</t>
  </si>
  <si>
    <t>Увлажнитель воздуха</t>
  </si>
  <si>
    <t>188.1</t>
  </si>
  <si>
    <t>280</t>
  </si>
  <si>
    <t>ТЕРм11-04-005-01</t>
  </si>
  <si>
    <t>Пульт, рабочее место, масса: до 0,3 т</t>
  </si>
  <si>
    <t>188.2</t>
  </si>
  <si>
    <t>281</t>
  </si>
  <si>
    <t>ТЦ_102_16 420215679210_01.09.2021_02 Прайс лист том 9, стр. 1001, п.1065</t>
  </si>
  <si>
    <t>Увлажнитель ультрозвуковой ПУ-6000 УП</t>
  </si>
  <si>
    <t>Раздел 73. 03-03-06 Отопление  АБК .gsfx</t>
  </si>
  <si>
    <t>ЛС 03-03-06 Поз.: 1-36</t>
  </si>
  <si>
    <t>Отопление АБК</t>
  </si>
  <si>
    <t>189.1</t>
  </si>
  <si>
    <t>03-03-06</t>
  </si>
  <si>
    <t>ТЕР16-02-002-07</t>
  </si>
  <si>
    <t>Прокладка трубопроводов водоснабжения из стальных водогазопроводных оцинкованных труб диаметром: 65 мм</t>
  </si>
  <si>
    <t>189.2</t>
  </si>
  <si>
    <t>ТССЦ-23.7.01.02-0012</t>
  </si>
  <si>
    <t>Трубопроводы из стальных бесшовных труб с гильзами для отопления и газоснабжения диаметром: 65 мм</t>
  </si>
  <si>
    <t>189.3</t>
  </si>
  <si>
    <t>189.4</t>
  </si>
  <si>
    <t>189.5</t>
  </si>
  <si>
    <t>2,35</t>
  </si>
  <si>
    <t>189.6</t>
  </si>
  <si>
    <t>189.7</t>
  </si>
  <si>
    <t>189.8</t>
  </si>
  <si>
    <t>189.9</t>
  </si>
  <si>
    <t>189.10</t>
  </si>
  <si>
    <t>189.11</t>
  </si>
  <si>
    <t>189.12</t>
  </si>
  <si>
    <t>ТЦ_18.1.09.113_61_6165080070_11.11.2021_11 прайс лист том 9, стр. 938, п.1042</t>
  </si>
  <si>
    <t>189.13</t>
  </si>
  <si>
    <t>ТЦ_18.1.10.07_50_5017050538_01.09.2021_02 Прайс лист том 9., стр. 873, п.962</t>
  </si>
  <si>
    <t>Клапан радиаторного терморегулятора прямой, никелированный, RTR-N 15</t>
  </si>
  <si>
    <t>189.14</t>
  </si>
  <si>
    <t>ТЦ_102_77_77206991386_01.11.2021_02 Прайс лист том 9, стр.999, п.1064</t>
  </si>
  <si>
    <t>Термостатический элемент RTR 7092 (013G7092)</t>
  </si>
  <si>
    <t>189.15</t>
  </si>
  <si>
    <t>189.16</t>
  </si>
  <si>
    <t>ТССЦ-19.1.02.01-0011</t>
  </si>
  <si>
    <t>Воздухоотводчик автоматический с наружным резьбовым присоединением Рр=1,0 МПа, Т max = 120 град С, D = 15 мм</t>
  </si>
  <si>
    <t>189.17</t>
  </si>
  <si>
    <t>ТССЦ-23.1.02.07-0002</t>
  </si>
  <si>
    <t>Крепления для трубопроводов: кронштейны, планки, хомуты</t>
  </si>
  <si>
    <t>189.18</t>
  </si>
  <si>
    <t>0,2046</t>
  </si>
  <si>
    <t>189.19</t>
  </si>
  <si>
    <t>ТССЦ-18.5.10.05-0001</t>
  </si>
  <si>
    <t>Радиаторы биметаллические, марка: «Rifar-A 500», количество секций 1, мощность 165 Вт</t>
  </si>
  <si>
    <t>189.20</t>
  </si>
  <si>
    <t>189.21</t>
  </si>
  <si>
    <t>189.22</t>
  </si>
  <si>
    <t>ТССЦ-18.5.10.05-0004</t>
  </si>
  <si>
    <t>Радиаторы биметаллические, марка: «Rifar-A 500», количество секций 6, мощность 990 Вт</t>
  </si>
  <si>
    <t>189.23</t>
  </si>
  <si>
    <t>ТССЦ-18.5.10.05-0008</t>
  </si>
  <si>
    <t>Радиаторы биметаллические, марка: «Rifar-A 500», количество секций 10, мощность 1650 Вт</t>
  </si>
  <si>
    <t>189.24</t>
  </si>
  <si>
    <t>0,17716</t>
  </si>
  <si>
    <t>189.25</t>
  </si>
  <si>
    <t>ТССЦ-18.5.10.06-0095</t>
  </si>
  <si>
    <t>Радиаторы стальные панельные марка: «Kermi», размер 400x59x500 мм, мощность 419 Вт</t>
  </si>
  <si>
    <t>189.26</t>
  </si>
  <si>
    <t>ТССЦ-18.5.10.06-0097</t>
  </si>
  <si>
    <t>Радиаторы стальные панельные марка: «Kermi», размер 500x59x500 мм, мощность 524 Вт</t>
  </si>
  <si>
    <t>189.27</t>
  </si>
  <si>
    <t>ТССЦ-18.5.10.06-0099</t>
  </si>
  <si>
    <t>Радиаторы стальные панельные марка: «Kermi», размер 600x59x500 мм, мощность 629 Вт</t>
  </si>
  <si>
    <t>189.28</t>
  </si>
  <si>
    <t>ТССЦ-18.5.10.06-0101</t>
  </si>
  <si>
    <t>Радиаторы стальные панельные марка: «Kermi», размер 700x59x500 мм, мощность 734 Вт</t>
  </si>
  <si>
    <t>189.29</t>
  </si>
  <si>
    <t>ТССЦ-18.5.10.06-0103</t>
  </si>
  <si>
    <t>Радиаторы стальные панельные марка: «Kermi», размер 800x59x500 мм, мощность 838 Вт</t>
  </si>
  <si>
    <t>189.30</t>
  </si>
  <si>
    <t>0,525</t>
  </si>
  <si>
    <t>189.31</t>
  </si>
  <si>
    <t>189.32</t>
  </si>
  <si>
    <t>ТССЦ-12.2.08.01-0025</t>
  </si>
  <si>
    <t>Цилиндры навивные кашированные алюминиевой фольгой, марка "ROCKWOOL 100" толщиной: 30 мм, диаметром 32 мм</t>
  </si>
  <si>
    <t>189.33</t>
  </si>
  <si>
    <t>189.34</t>
  </si>
  <si>
    <t>189.35</t>
  </si>
  <si>
    <t>5,9</t>
  </si>
  <si>
    <t>Отопление электрощитовой</t>
  </si>
  <si>
    <t>189.36</t>
  </si>
  <si>
    <t>ТЦ_63.3.01.01_23_2540167061.09.2021_02 Прайс лист том 9., стр.881, п.966</t>
  </si>
  <si>
    <t>Конвектор электрический Electrolux ECH/AS-2000 MR</t>
  </si>
  <si>
    <t>ЛС 03-03-06 Поз.: 37-51</t>
  </si>
  <si>
    <t>190.1</t>
  </si>
  <si>
    <t>Монтаж сосудов и аппаратов без механизмов в помещении, масса сосудов и аппаратов 1,5 т (вес 1425кг)</t>
  </si>
  <si>
    <t>190.2</t>
  </si>
  <si>
    <t>190.3</t>
  </si>
  <si>
    <t>ТЦ_101_48_4802011029_01.09.11.2021_02 Прайс лист том 9, стр. 1124-1128, п.1194</t>
  </si>
  <si>
    <t>ML-3 Тепловой пункт РАЦИОНАЛ</t>
  </si>
  <si>
    <t>190.4</t>
  </si>
  <si>
    <t>190.5</t>
  </si>
  <si>
    <t>190.6</t>
  </si>
  <si>
    <t>190.7</t>
  </si>
  <si>
    <t>190.8</t>
  </si>
  <si>
    <t>190.9</t>
  </si>
  <si>
    <t>190.10</t>
  </si>
  <si>
    <t>190.11</t>
  </si>
  <si>
    <t>190.12</t>
  </si>
  <si>
    <t>190.13</t>
  </si>
  <si>
    <t>190.14</t>
  </si>
  <si>
    <t>190.15</t>
  </si>
  <si>
    <t>Раздел 74. 03-03-08  Охранно-пожарная сигнализация АБК+.gsfx</t>
  </si>
  <si>
    <t>ЛС 03-03-08 Поз.: 1-38</t>
  </si>
  <si>
    <t>Пожарная сигнализация и оповещение людей при пожаре АБК  077/47 ИОС4.4.1 лист 69</t>
  </si>
  <si>
    <t>191.1</t>
  </si>
  <si>
    <t>03-03-08</t>
  </si>
  <si>
    <t>191.2</t>
  </si>
  <si>
    <t>191.3</t>
  </si>
  <si>
    <t>191.4</t>
  </si>
  <si>
    <t>191.5</t>
  </si>
  <si>
    <t>191.6</t>
  </si>
  <si>
    <t>191.7</t>
  </si>
  <si>
    <t>Шкаф управления ШУН/В-0,75-00-R3</t>
  </si>
  <si>
    <t>Шкаф управления ШУН/В-0,18-00-R3</t>
  </si>
  <si>
    <t>191.8</t>
  </si>
  <si>
    <t>191.9</t>
  </si>
  <si>
    <t>Адресный релейный модуль РМ-4-R3</t>
  </si>
  <si>
    <t>191.10</t>
  </si>
  <si>
    <t>191.11</t>
  </si>
  <si>
    <t>191.12</t>
  </si>
  <si>
    <t>191.13</t>
  </si>
  <si>
    <t>191.14</t>
  </si>
  <si>
    <t>5,09</t>
  </si>
  <si>
    <t>191.15</t>
  </si>
  <si>
    <t>383</t>
  </si>
  <si>
    <t>191.16</t>
  </si>
  <si>
    <t>0,042</t>
  </si>
  <si>
    <t>191.17</t>
  </si>
  <si>
    <t>0,078</t>
  </si>
  <si>
    <t>191.18</t>
  </si>
  <si>
    <t>191.19</t>
  </si>
  <si>
    <t>191.20</t>
  </si>
  <si>
    <t>191.21</t>
  </si>
  <si>
    <t>191.22</t>
  </si>
  <si>
    <t>191.23</t>
  </si>
  <si>
    <t>ТЦ_103_77_ 7721801761_03.09.2021_02 Прайс лист том 8 стр. 329/77 КА п.1331</t>
  </si>
  <si>
    <t>191.24</t>
  </si>
  <si>
    <t>191.25</t>
  </si>
  <si>
    <t>ТЦ_103_78_ 7839092245 _03.09.2021_02 Прайс лист том 8 стр. 329/23, КА п.1312</t>
  </si>
  <si>
    <t>191.26</t>
  </si>
  <si>
    <t>ТЦ_103_78_ 7839092245 _03.09.2021_02 Прайс лист том 8 стр. 329/26,  КА п.1313</t>
  </si>
  <si>
    <t>191.27</t>
  </si>
  <si>
    <t>ТЦ_103_78_ 7839092245 _03.09.2021_02 Прайс лист том 8 стр. 329/23, КА п.1314</t>
  </si>
  <si>
    <t>191.28</t>
  </si>
  <si>
    <t>ТЦ_103_78_ 7839092245 _03.09.2021_02 Прайс лист том 8 стр. 329/83, КАп.1315</t>
  </si>
  <si>
    <t>Шкаф управления ШУН/В-О-3-00-R3</t>
  </si>
  <si>
    <t>191.29</t>
  </si>
  <si>
    <t>191.30</t>
  </si>
  <si>
    <t>191.31</t>
  </si>
  <si>
    <t>ТЦ_103_78_ 7839092245 _03.09.2021_02 Прайс лист том 8 стр. 329/38, КАп.1318</t>
  </si>
  <si>
    <t>191.32</t>
  </si>
  <si>
    <t>191.33</t>
  </si>
  <si>
    <t>191.34</t>
  </si>
  <si>
    <t>191.35</t>
  </si>
  <si>
    <t>191.36</t>
  </si>
  <si>
    <t>ТЦ_103_78_ 7804526950 _03.9.2021_02 Прайс лист том 8 стр. 329/65 КА п.1328</t>
  </si>
  <si>
    <t>191.37</t>
  </si>
  <si>
    <t>191.38</t>
  </si>
  <si>
    <t>Раздел 75. 03-03-09  Интернет, ТВ.gsfx</t>
  </si>
  <si>
    <t>ЛС 03-03-09 Поз.: 1-31</t>
  </si>
  <si>
    <t>Интернет, ТВ</t>
  </si>
  <si>
    <t>192.1</t>
  </si>
  <si>
    <t>03-03-09</t>
  </si>
  <si>
    <t>ТЕРм10-06-037-05</t>
  </si>
  <si>
    <t>Шкаф для трубных проводок: настенный, размер до 640х840 мм</t>
  </si>
  <si>
    <t>192.2</t>
  </si>
  <si>
    <t>ТЦ_62.1.02.14_61_7718920832_01.11.2021_02 Прайс лист том 8, стр.434, п.650</t>
  </si>
  <si>
    <t>TWC-155350-G-W-GY Настенный шкаф 19"</t>
  </si>
  <si>
    <t>192.3</t>
  </si>
  <si>
    <t>ТЕРм10-02-016-06</t>
  </si>
  <si>
    <t>Отдельно устанавливаемый: преобразователь или блок питания</t>
  </si>
  <si>
    <t>192.4</t>
  </si>
  <si>
    <t>ТЦ_62.1.02.14_61_7718920832_01.11.2021_02 Прайс лист том8, стр.436, п.651</t>
  </si>
  <si>
    <t>SKAT-UPS 800/400- 220В, 800 ВА, (480 Вт), встроенный АКБ 9Ач</t>
  </si>
  <si>
    <t>192.5</t>
  </si>
  <si>
    <t>ТЕРм10-03-013-05</t>
  </si>
  <si>
    <t>Коммутатор служебной связи</t>
  </si>
  <si>
    <t>192.6</t>
  </si>
  <si>
    <t>ТЦ_61.1.03.03_91_9102006689_01.11.2021_02 Прайс лист том 8 стр.438, п.652</t>
  </si>
  <si>
    <t>SNR-S2985G-8T Управляемый коммутатор</t>
  </si>
  <si>
    <t>192.7</t>
  </si>
  <si>
    <t>ТЦ_61.1.03.03_91_9102006689_01.11.2021_02 Прайс лист том 8, стр.441, п.653</t>
  </si>
  <si>
    <t>SNR-S2985G-24T</t>
  </si>
  <si>
    <t>192.8</t>
  </si>
  <si>
    <t>192.9</t>
  </si>
  <si>
    <t>ТЦ_61.1.03.06_66_6662103947_01.11.2021_02 Прайс лист том 8, стр.442, п.654</t>
  </si>
  <si>
    <t>Абонентский VoIP-шлюз TAU-2M.IP</t>
  </si>
  <si>
    <t>192.10</t>
  </si>
  <si>
    <t>ТЦ_61.1.03.06_77_7730194513_01.11.2021_02 Прайс лист том 8, стр.444, п.655</t>
  </si>
  <si>
    <t>Абонентский VoIP-шлюз TAU-16.IP</t>
  </si>
  <si>
    <t>192.11</t>
  </si>
  <si>
    <t>ТЦ_21.9.02.02_91_ 7705892151_01.11.2021_02 Прайс лист том 8, стр.446, п.656</t>
  </si>
  <si>
    <t>Hyperline PC-LPM-UTP-RJ45-RJ45-C5e-2M-LSZH-GY Патч-корд UTP, Cat.5e, LSZH, 2 м, серый</t>
  </si>
  <si>
    <t>192.12</t>
  </si>
  <si>
    <t>192.13</t>
  </si>
  <si>
    <t>ТЦ_20.4.03.03_77_772972151859_01.11.2021_02 Прайс лист том 8, стр.448, п.657</t>
  </si>
  <si>
    <t>Hyperline SB-GTS2-8P8C-C5E-WH Розетка RJ-45, двойная, категория 5e, настенная</t>
  </si>
  <si>
    <t>192.14</t>
  </si>
  <si>
    <t>ТЦ_22.1.02.01_23_ 7719840097_01.11.2021_02 Прайс лист том 8, стр.450, п.658</t>
  </si>
  <si>
    <t>RJ-45 (8P8C) CAT6, экран., со вставкой</t>
  </si>
  <si>
    <t>192.15</t>
  </si>
  <si>
    <t>ТЕРм10-06-060-02</t>
  </si>
  <si>
    <t>Монтаж оптического кросса с учетом измерений на волоконно-оптическом кабеле с числом волокон: 8</t>
  </si>
  <si>
    <t>192.16</t>
  </si>
  <si>
    <t>ТЦ_61.1.04.09_50_6167107048_01.11.2021_05 Прайс лист том 8, стр.452, п.659</t>
  </si>
  <si>
    <t>SNR-ODF-24R-8SC-Кросс оптический 19" (ШКОС) укомплектованный на 8 SC портов</t>
  </si>
  <si>
    <t>192.17</t>
  </si>
  <si>
    <t>ТЦ_77.3.03.01_61_7722753969_01.11.2021_02 Прайс лист том 8, стр.454, п.660</t>
  </si>
  <si>
    <t>Кабельный органайзер NIKOMAX 19", 1U, глубина колец 40мм, металлический, черный, уп-ка 2шт.¶</t>
  </si>
  <si>
    <t>192.18</t>
  </si>
  <si>
    <t>ТЕРм10-01-055-07</t>
  </si>
  <si>
    <t>Прокладка однопарного провода с креплением проволочными скрепами по стене: деревянной или оштукатуренной</t>
  </si>
  <si>
    <t>6,4</t>
  </si>
  <si>
    <t>192.19</t>
  </si>
  <si>
    <t>ТССЦ-21.1.04.01-0008</t>
  </si>
  <si>
    <t>Кабель компьютерный (витая пара) FTP 4х2х0,52</t>
  </si>
  <si>
    <t>0,6528</t>
  </si>
  <si>
    <t>192.20</t>
  </si>
  <si>
    <t>ТЕРм10-02-030-01</t>
  </si>
  <si>
    <t>Аппарат телефонный системы ЦБ или АТС: настольный</t>
  </si>
  <si>
    <t>192.21</t>
  </si>
  <si>
    <t>ТЦ_61.1.02.01_61_7718979307_01.11.2021_02 Прайс лист том 8, стр.457, п.662</t>
  </si>
  <si>
    <t>panasonic KX-TS2358Ru</t>
  </si>
  <si>
    <t>192.22</t>
  </si>
  <si>
    <t>ТЕРм11-06-001-02</t>
  </si>
  <si>
    <t>Щиты и пульты, масса: до 100 кг</t>
  </si>
  <si>
    <t>192.23</t>
  </si>
  <si>
    <t>ТЦ_101_61_6167107048_01.11.2021_02 Прайс лист том 8, стр.399, п.665</t>
  </si>
  <si>
    <t>SRV|LEGION SL1500/1U4G2 / CPU-E5-2637V4x1 / 2*MEM-D4R-16G2666x1 / SATA3,5-2000GB7.2Kx2 / 9260-4ix1 / PSUR1USL1000x1 / DVD-RW slimx1 / WSSTD2016x8 / WARSTD3Yx1- СЕРВЕР</t>
  </si>
  <si>
    <t>192.24</t>
  </si>
  <si>
    <t>192.25</t>
  </si>
  <si>
    <t>ТЦ_61.1.04.09_66_6659099112_01.11.2021_02 Прайс лист том 8, стр.459, п.663</t>
  </si>
  <si>
    <t>SNR-SFP-W53-3-Модуль SFP WDM, дальность до 3км (6dB), 1550нм</t>
  </si>
  <si>
    <t>192.26</t>
  </si>
  <si>
    <t>ТЦ_61.1.04.09_66_6659099112_01.11.2021_02 Прайс лист том 8, стр.461, п.664</t>
  </si>
  <si>
    <t>SNR-SFP-W35-3 Модуль SFP WDM, дальность до 3км (6dB), 1310нм</t>
  </si>
  <si>
    <t>192.27</t>
  </si>
  <si>
    <t>1 шт.</t>
  </si>
  <si>
    <t>192.28</t>
  </si>
  <si>
    <t>ТЦ_61.3.05.05_50_7708659499_15.11.2021_02 Прайс лист том 7, стр.247, п.306</t>
  </si>
  <si>
    <t>Системный блок НР Pavelion 690
0051ur7PW36EA,</t>
  </si>
  <si>
    <t>192.29</t>
  </si>
  <si>
    <t>ТЦ_61.2.07.03_50_7707602010_01.11.2021_02 Прайс лист том 7, стр.251, п.307</t>
  </si>
  <si>
    <t>Комплект клавиатуры и мыши
Lenovo 500 Combo-RU,</t>
  </si>
  <si>
    <t>192.30</t>
  </si>
  <si>
    <t>ТЦ_61.3.05.06_77_7707602010_01.11.2021_02 Прайс лист том 7, стр.252, п.308</t>
  </si>
  <si>
    <t>Монитор HP 24w (1CA86AA),</t>
  </si>
  <si>
    <t>192.31</t>
  </si>
  <si>
    <t>ТЦ_77.3.02.01_77_7707548740_01.11.2021_02 Прайс лист том 7, стр.254, п.309</t>
  </si>
  <si>
    <t>Принтер лазерный черно-белый
HP Laser 107r, (5UE14A),</t>
  </si>
  <si>
    <t>Раздел 76. 03-03-11 Радиофикация.gsfx</t>
  </si>
  <si>
    <t>ЛС 03-03-11 Поз.: 1-8</t>
  </si>
  <si>
    <t>Радиофикация</t>
  </si>
  <si>
    <t>193.1</t>
  </si>
  <si>
    <t>03-03-11</t>
  </si>
  <si>
    <t>ТЕРм10-04-064-01</t>
  </si>
  <si>
    <t>Громкоговоритель настольный</t>
  </si>
  <si>
    <t>193.2</t>
  </si>
  <si>
    <t>ТЦ_61.2.04.05_77_7728423621_01.09.2021_02 Прайс-лист том 8, стр.646, п.793</t>
  </si>
  <si>
    <t>Устройство оповещения- Отзвук-ПВ</t>
  </si>
  <si>
    <t>193.3</t>
  </si>
  <si>
    <t>ТЕРм10-04-066-07</t>
  </si>
  <si>
    <t>Розетка микрофонная</t>
  </si>
  <si>
    <t>193.4</t>
  </si>
  <si>
    <t>ТССЦ-20.4.03.03-0003</t>
  </si>
  <si>
    <t>Радиорозетка РПВ-2</t>
  </si>
  <si>
    <t>193.5</t>
  </si>
  <si>
    <t>ТЕРм10-04-101-07</t>
  </si>
  <si>
    <t>Громкоговоритель или звуковая колонка: в помещении</t>
  </si>
  <si>
    <t>193.6</t>
  </si>
  <si>
    <t>ТЦ_61.3.02.01_77_7719424234_01.09.2021_02 Прайс-лист том 8, стр. 647, п.794</t>
  </si>
  <si>
    <t>Громкоговоритель абонентский Россия АГ-1 сеть 30В</t>
  </si>
  <si>
    <t>193.7</t>
  </si>
  <si>
    <t>Прокладка однопарного провода с креплением</t>
  </si>
  <si>
    <t>1,4</t>
  </si>
  <si>
    <t>193.8</t>
  </si>
  <si>
    <t>ТССЦ-21.1.08.01-0121</t>
  </si>
  <si>
    <t>Кабели парной скрутки для систем сигнализации с однопроволочными медными жилами, изоляцией из полиэтилена, оболочкой из белого ПВХ пластиката, не распространяющей горение, с низким дымо- и газовыделением, марки: КСВВнг-LS 1x2x0,8</t>
  </si>
  <si>
    <t>0,1428</t>
  </si>
  <si>
    <t>Раздел 77. 03-03-12 Часофикация.gsfx</t>
  </si>
  <si>
    <t>ЛС 03-03-12 Поз.: 1-3</t>
  </si>
  <si>
    <t>Часофикация</t>
  </si>
  <si>
    <t>194.1</t>
  </si>
  <si>
    <t>03-03-12</t>
  </si>
  <si>
    <t>ТЕРм10-08-016-01</t>
  </si>
  <si>
    <t>Электрочасы вторичные для помещений односторонние: на стене</t>
  </si>
  <si>
    <t>194.2</t>
  </si>
  <si>
    <t>ТЦ_61.1.04.09_77_7709285567_01.11.2021_02 Прайс-лист том 8 стр.539, п.706</t>
  </si>
  <si>
    <t>Часы вторичные стрелочные СВР-03-26</t>
  </si>
  <si>
    <t>194.3</t>
  </si>
  <si>
    <t>ТЦ_102_77_7721793895_01.09.2021_02 Прайс-лист том 8, стр.650, п.795</t>
  </si>
  <si>
    <t>Батарейки Duracell Basic мизинчиковые ААA LR03 (12 штук в упаковке)</t>
  </si>
  <si>
    <t>Раздел 78. 03-03-14 Домофон.gsfx</t>
  </si>
  <si>
    <t>ЛС 03-03-14 Поз.: 1-12</t>
  </si>
  <si>
    <t>Домофон</t>
  </si>
  <si>
    <t>195.1</t>
  </si>
  <si>
    <t>03-03-14</t>
  </si>
  <si>
    <t>ТЕРм10-10-007-02</t>
  </si>
  <si>
    <t>Монтаж видеодомофона</t>
  </si>
  <si>
    <t>195.2</t>
  </si>
  <si>
    <t>ТЦ_61.3.03.01_92_7701718635_01.09.2021_02 Прайс-лист том 9, стр.842, п.943</t>
  </si>
  <si>
    <t>Домофон COMMAX DPV-4HPN в тератек</t>
  </si>
  <si>
    <t>195.3</t>
  </si>
  <si>
    <t>195.4</t>
  </si>
  <si>
    <t>ТЦ_62.4.02.04_61_6167107048_01.11.2021_02 Прайс-лист том 8, стр527, п.700</t>
  </si>
  <si>
    <t>AT-12/30  Блок питания,3А</t>
  </si>
  <si>
    <t>195.5</t>
  </si>
  <si>
    <t>ТЕРм10-04-101-10</t>
  </si>
  <si>
    <t>Ключ или кнопка на панели</t>
  </si>
  <si>
    <t>195.6</t>
  </si>
  <si>
    <t>ТЦ_61.3.03.01_77_9718159820_01.11.2021_02  Прайс-лист том 8 стр529, п.701</t>
  </si>
  <si>
    <t>AVC-305 Вызывная видеопанель, накладная, 4-х проводная, без видеокамеры, питание 12 В от монитора, -30…+55°C, 122х40х24мм, уголок и козырек в комплекте, цвет медь</t>
  </si>
  <si>
    <t>195.7</t>
  </si>
  <si>
    <t>ТЦ_101_01.7.04.04_7717798361_01.11.2021_05 Прайс-лист том 8 стр531, п.702</t>
  </si>
  <si>
    <t>JL-10P Замок электромеханический</t>
  </si>
  <si>
    <t>195.8</t>
  </si>
  <si>
    <t>ТЕР09-04-012-02</t>
  </si>
  <si>
    <t>Установка дверного доводчика к металлическим дверям</t>
  </si>
  <si>
    <t>195.9</t>
  </si>
  <si>
    <t>ТССЦ-01.7.04.01-0001</t>
  </si>
  <si>
    <t>Доводчик дверной DS 73 BC "Серия Premium", усилие закрывания EN2-5</t>
  </si>
  <si>
    <t>195.10</t>
  </si>
  <si>
    <t>0,52</t>
  </si>
  <si>
    <t>195.11</t>
  </si>
  <si>
    <t>ТЦ_21.1.03.02_91_7705892151_01.11.2021_02 Прайс-лист том 8, стр 533, п.703</t>
  </si>
  <si>
    <t>КВК-П-2э 2х0,75 Кабель с коаксиальным (РК 75-2-122) проводником и 2 жилами для питания с внешней полиэтиленовой изоляцией, D-внешний = 8,5 мм, сечение жил = 0,75 кв. мм (для внешней прокладки)</t>
  </si>
  <si>
    <t>26,52</t>
  </si>
  <si>
    <t>195.12</t>
  </si>
  <si>
    <t>ТССЦ-21.2.03.08-0012</t>
  </si>
  <si>
    <t>Шнуры на напряжение до 380 В с параллельными жилами, с изоляцией и оболочкой из ПВХ, марки: ШВВП 2х0,75</t>
  </si>
  <si>
    <t>0,02652</t>
  </si>
  <si>
    <t>Раздел 79. 03-03-15 ТХ- АБК.gsfx</t>
  </si>
  <si>
    <t>ЛС 03-03-15 Поз.: 1-70</t>
  </si>
  <si>
    <t>Технологические решения</t>
  </si>
  <si>
    <t>196.1</t>
  </si>
  <si>
    <t>03-03-15</t>
  </si>
  <si>
    <t>196.2</t>
  </si>
  <si>
    <t>ТЦ_104_92_2312289293_01.09.2021_02 Прайс-лист том 8, стр 347, п.382</t>
  </si>
  <si>
    <t>Стеллаж.Габ.1500х500х2000 индив.изготовл</t>
  </si>
  <si>
    <t>196.3</t>
  </si>
  <si>
    <t>ТЦ_102_77_ 7725198590_25.09.2021_02 Прайс-лист том 8, стр 330, п.1277</t>
  </si>
  <si>
    <t>Стол письменный однотумбовый</t>
  </si>
  <si>
    <t>196.4</t>
  </si>
  <si>
    <t>ТЦ_104_23_9729030835_01.09.2021_02 Прайс-лист том 8, стр 339, п.372</t>
  </si>
  <si>
    <t>Кресло для персонала рабочее поворотное</t>
  </si>
  <si>
    <t>196.5</t>
  </si>
  <si>
    <t>196.6</t>
  </si>
  <si>
    <t>ТЦ_61.3.05.05_50_7708659499_15.09.2021_02 Прайс-лист том 7 стр 247, п.306</t>
  </si>
  <si>
    <t>196.7</t>
  </si>
  <si>
    <t>ТЦ_61.3.05.06_77_7707602010_01.09.2021_02 Прайс-лист том 7, стр 252, п.308</t>
  </si>
  <si>
    <t>196.8</t>
  </si>
  <si>
    <t>196.9</t>
  </si>
  <si>
    <t>0,41</t>
  </si>
  <si>
    <t>196.10</t>
  </si>
  <si>
    <t>ТЦ_102_77_ 7721204370_25.09.2021_02 Прайс-лист том 9, стр 1175, п.1278</t>
  </si>
  <si>
    <t>Шкаф книжный</t>
  </si>
  <si>
    <t>196.11</t>
  </si>
  <si>
    <t>196.12</t>
  </si>
  <si>
    <t>ТЦ_104_50_7722753969_01.09.2021_02 Прайс-лист том 7, стр 345, п.377</t>
  </si>
  <si>
    <t>Шкаф металлический</t>
  </si>
  <si>
    <t>196.13</t>
  </si>
  <si>
    <t>ТЦ_102_69_ 6911034573_25.09.2021_02 п.1280  Прайс лист том.9 стр. 1180 КАп.1280</t>
  </si>
  <si>
    <t>Стол письменный двухтумбовый с приставным столом</t>
  </si>
  <si>
    <t>196.14</t>
  </si>
  <si>
    <t>196.15</t>
  </si>
  <si>
    <t>ТЦ_77.3.02.01_77_7707548740_01.09.2021_02Прайс-лист том 7, стр 254, п.309</t>
  </si>
  <si>
    <t>Принтер лазерный черно-белый
HP Laser 107r, Эпсон</t>
  </si>
  <si>
    <t>196.16</t>
  </si>
  <si>
    <t>0,55</t>
  </si>
  <si>
    <t>196.17</t>
  </si>
  <si>
    <t>ТЦ_104_23_9729030835_01.09.2021_02 Прайс-лист том 8, стр 337, п.370</t>
  </si>
  <si>
    <t>Стол офисный журнальный Коллекция "Cosmo" ККС198</t>
  </si>
  <si>
    <t>196.18</t>
  </si>
  <si>
    <t>ТЦ_104_23_9729030835_01.09.2021_02 Прайс-лист том 8, стр 343, п.375</t>
  </si>
  <si>
    <t>Диван офисный РОЛЬФ ВУД-2 Коллекция "Лондон"</t>
  </si>
  <si>
    <t>196.19</t>
  </si>
  <si>
    <t>196.20</t>
  </si>
  <si>
    <t>Металлический шкаф для одежды. Габ 600*500*1790ШМм МСК-2922.600</t>
  </si>
  <si>
    <t>196.21</t>
  </si>
  <si>
    <t>ТЦ_104_78_7813342797_25.09.2021_02 Прайс лист т. 9 стр.1248 КАп.1303</t>
  </si>
  <si>
    <t>Шкаф сушильный для одежды. Габ 602*513*1962</t>
  </si>
  <si>
    <t>196.22</t>
  </si>
  <si>
    <t>196.23</t>
  </si>
  <si>
    <t>ТЦ_102_91_9102021648_03.09.2021_02 Прайс лист том 8 стр. 333, КА п.1333</t>
  </si>
  <si>
    <t>Шкаф медицинский 2х створчатый</t>
  </si>
  <si>
    <t>196.24</t>
  </si>
  <si>
    <t>ТЕР17-01-005-01</t>
  </si>
  <si>
    <t>Установка моек: на одно отделение</t>
  </si>
  <si>
    <t>196.25</t>
  </si>
  <si>
    <t>ТЦ_104_77_77714352064_25.09.2021_02 Прайс-лист том 9, стр 1245, п.1302</t>
  </si>
  <si>
    <t>Мойка лабораторная. Габ.530х530х800</t>
  </si>
  <si>
    <t>196.26</t>
  </si>
  <si>
    <t>196.27</t>
  </si>
  <si>
    <t>ТЦ_104_77_77714352064_25.09.2021_02  Прайс-лист том 9, стр 1242, п.1301</t>
  </si>
  <si>
    <t>Стол лабораторный пристенный. Габ 1200х600х750 MML, ЛАБ</t>
  </si>
  <si>
    <t>196.28</t>
  </si>
  <si>
    <t>ТЦ_104_77_7725647687_25.09.2021_02 Прайс-лист том 9, стр 1241, п.1302п.1300</t>
  </si>
  <si>
    <t>Шкаф универсальный для хранения реактивов. Габ 836*400*1800 ПГЛ Шр3-0.8</t>
  </si>
  <si>
    <t>196.29</t>
  </si>
  <si>
    <t>ТЦ_104_78_7802495008_25.09.2021_02Прайс-лист том 9, стр 1238,  п.1299</t>
  </si>
  <si>
    <t>Стол весовой. Габ 1236*700*800 ПГЛ-ВС2-1.2</t>
  </si>
  <si>
    <t>196.30</t>
  </si>
  <si>
    <t>ТЦ_77.3.05.01_47_7804487524_01.09.2021_02 Прайс-лист том 7, стр 278, п.325</t>
  </si>
  <si>
    <t>Весы аналитические, предел взвешивания 252 гр. HR-250AZ</t>
  </si>
  <si>
    <t>196.31</t>
  </si>
  <si>
    <t>ТЦ_77.3.05.01_77_9718167034_01.09.2021_02  Прайс лист том8 стр. 743, КА п.1334</t>
  </si>
  <si>
    <t>Весы технические,0 максимальный  вес 620гр ViBRA SJ-620CE</t>
  </si>
  <si>
    <t>196.32</t>
  </si>
  <si>
    <t>ТЦ_104_54_5410085134_25.09.2021_02Прайс-лист том 9, стр 1234,  п.1298</t>
  </si>
  <si>
    <t>Шкаф для лабораторной посуды. Габ.800х400х1800</t>
  </si>
  <si>
    <t>196.33</t>
  </si>
  <si>
    <t>ТЕРм34-01-136-01</t>
  </si>
  <si>
    <t>Облучатель бактерицидный: настенный</t>
  </si>
  <si>
    <t>196.34</t>
  </si>
  <si>
    <t>ТЦ_20.3.04.03_50_9718167034_01.09.2021_02 Прайс-лист том 7 стр 319, п.355</t>
  </si>
  <si>
    <t>Облучатель бактерициндный настенный ОБН-150</t>
  </si>
  <si>
    <t>196.35</t>
  </si>
  <si>
    <t>ТЕРм34-01-083-04</t>
  </si>
  <si>
    <t>Шкаф сушильно-вытяжной</t>
  </si>
  <si>
    <t>196.36</t>
  </si>
  <si>
    <t>ТЦ_104_78_7802495008_25.09.2021_02 Прайс-лист том 9 стр 1230, п.1297</t>
  </si>
  <si>
    <t>Шкаф вытяжной. Габ 1236*800*2000 ПГЛ ВШМ1-1,2П</t>
  </si>
  <si>
    <t>196.37</t>
  </si>
  <si>
    <t>196.38</t>
  </si>
  <si>
    <t>ТЦ_104_78_7814713444_25.09.2021_02 Прайс-лист том 9 стр 1227,  п.1296</t>
  </si>
  <si>
    <t>Стол титровальный. Габ 1236*800*900 ПГЛ-СТ2-1,2П</t>
  </si>
  <si>
    <t>196.39</t>
  </si>
  <si>
    <t>196.40</t>
  </si>
  <si>
    <t>ТЦ_77.3.05.01_77_7705503750_01.09.2021_02 Прайс лист том 8 стр.743/3; КА п.1335</t>
  </si>
  <si>
    <t>Титратор-дозатор Biotrate 30</t>
  </si>
  <si>
    <t>196.41</t>
  </si>
  <si>
    <t>ТЕРм11-04-002-02</t>
  </si>
  <si>
    <t>Аппарат настольный, масса: до 0,03 т</t>
  </si>
  <si>
    <t>196.42</t>
  </si>
  <si>
    <t>ТЦ_102_77_ 9718167034_25.09.2021_02 Прайс-лист том 9 стр 1198,п.1286</t>
  </si>
  <si>
    <t>Муфельная печь. Объем камеры 3 л. SNOL 3/1100</t>
  </si>
  <si>
    <t>196.43</t>
  </si>
  <si>
    <t>ТЦ_102_77_ 7725689870_25.09.2021_02 Прайс лист том9 стр.1193  КАп.1284</t>
  </si>
  <si>
    <t>Аппарат для разложения К8</t>
  </si>
  <si>
    <t>196.44</t>
  </si>
  <si>
    <t>196.45</t>
  </si>
  <si>
    <t>ТЦ_62.5.01.02_50_7725689870_01.09.2021_02 Прайс-лист том 7, стр 316, п.353</t>
  </si>
  <si>
    <t>Плита электрическая программируемая ПЛКС-02</t>
  </si>
  <si>
    <t>196.46</t>
  </si>
  <si>
    <t>ТЕРм11-04-003-01</t>
  </si>
  <si>
    <t>Аппарат напольный, масса: до 0,2 т</t>
  </si>
  <si>
    <t>196.47</t>
  </si>
  <si>
    <t>ТЦ_104_50_9718167034_01.09.2021_02 прайс лист том 9, стр 1195, КА п.1285</t>
  </si>
  <si>
    <t>Стерилизатор паровой, автоклав.Объем камеры 75 л.  ВКа-75-ПЗ</t>
  </si>
  <si>
    <t>196.48</t>
  </si>
  <si>
    <t>ТЦ_77.3.05.01_77_7720791373_01.09.2021_02 Прайс лист том 8 стр. 743/6, КА п.1336</t>
  </si>
  <si>
    <t>Аквадистиллятор. Производительность 25 л/ч  АДЭа-25-«СЗМО»</t>
  </si>
  <si>
    <t>196.49</t>
  </si>
  <si>
    <t>196.50</t>
  </si>
  <si>
    <t>ТЦ_91.21.18_50_9718167034_01.09.2021_02 Прайс-лист том 7, стр 311, п.349</t>
  </si>
  <si>
    <t>Шкаф сушильный ШС-40-ПЗ</t>
  </si>
  <si>
    <t>196.51</t>
  </si>
  <si>
    <t>196.52</t>
  </si>
  <si>
    <t>ТЦ_102_78_7804199163_25.09.2021_02 Прайс лист т.9 п. 1201 КАп.1287</t>
  </si>
  <si>
    <t>Прибор вакуумного фильтрования  ПВФ-47/НБ</t>
  </si>
  <si>
    <t>196.53</t>
  </si>
  <si>
    <t>ТЦ_102_77_ 7725689870_25.09.2021_02 Прайс лист т.9 п. 1203 КАп.1288</t>
  </si>
  <si>
    <t>Аппарат для экстракции по Сокслету R 304</t>
  </si>
  <si>
    <t>196.54</t>
  </si>
  <si>
    <t>ТЦ_102_77_9718167034_25.09.2021_02 Прайс лист том9 стр.1218 КА п.1293</t>
  </si>
  <si>
    <t>рН-мет (рН-150МИ)												0	0	0	0	2</t>
  </si>
  <si>
    <t>196.55</t>
  </si>
  <si>
    <t>ТЦ_102_59_5904996722_25.09.2021_02 Прайс лист том9 стр.1223 КАп.1294</t>
  </si>
  <si>
    <t>Спектрофотометр ПЭ-5400ВИ</t>
  </si>
  <si>
    <t>196.56</t>
  </si>
  <si>
    <t>ТЦ_102_77_7708019731_25.09.2021_02 Прайс лист том9 стр.1225 КА п.1295</t>
  </si>
  <si>
    <t>Анализатор ХПК фотометрический «Эксперт-003»</t>
  </si>
  <si>
    <t>196.57</t>
  </si>
  <si>
    <t>ТЦ_104_37_3711020507_01.09.2021_02 Прайс-лист том 7, стр 290, п.335</t>
  </si>
  <si>
    <t>Анализатор кислорода АКПМ-1-02</t>
  </si>
  <si>
    <t>196.58</t>
  </si>
  <si>
    <t>ТЦ_102_77_7733786395_25.09.2021_02 Прайс лист том9 стр.1206, КАп.1289</t>
  </si>
  <si>
    <t>Влагомер весовой, диапазон веса образца 0,1-51гр МL-50</t>
  </si>
  <si>
    <t>196.59</t>
  </si>
  <si>
    <t>ТЕРм11-04-003-04</t>
  </si>
  <si>
    <t>Аппарат напольный, масса: до 0,8 т</t>
  </si>
  <si>
    <t>196.60</t>
  </si>
  <si>
    <t>ТЦ_102_77_9718167034_25.09.2021_02 Прайс-лист том9 стр.1211, п.1290</t>
  </si>
  <si>
    <t>Ламинарный бокс БМБ-III Габ 2320x750x1920  "Ламинар-C»-1,8</t>
  </si>
  <si>
    <t>196.61</t>
  </si>
  <si>
    <t>ТЕРм11-04-002-03</t>
  </si>
  <si>
    <t>Аппарат настольный, масса: до 0,06 т</t>
  </si>
  <si>
    <t>196.62</t>
  </si>
  <si>
    <t>ТЦ_102_78_7802700514_25.09.2021_02 Прайс-лист том9 стр.1213, п.1291</t>
  </si>
  <si>
    <t>Автоматический автоклав B-класса, 12 л Габ 560×470×400 TANZO С12</t>
  </si>
  <si>
    <t>196.63</t>
  </si>
  <si>
    <t>196.64</t>
  </si>
  <si>
    <t>ТЦ_64.9.03.01_50_7709349242_01.09.2021_02 Прайс-лист том 7, стр 261, п.314</t>
  </si>
  <si>
    <t>Холодильник фармацевтический
MPR-1410</t>
  </si>
  <si>
    <t>196.65</t>
  </si>
  <si>
    <t>ТЦ_102_78_7811449287_25.09.2021_02 Прайс лист том9 стр.1216 КА п.1292</t>
  </si>
  <si>
    <t>Стеллаж лабораторный металлический Габ 1000х400х2000 СТ-12-4</t>
  </si>
  <si>
    <t>196.66</t>
  </si>
  <si>
    <t>196.67</t>
  </si>
  <si>
    <t>ТЦ_102_77_ 9718167034_25.09.2021_02 Прайс лист том9 стр.1188 КАп.1282</t>
  </si>
  <si>
    <t>Термостат Габ 518х721х525 1ф.220в. N=0,25 кВт- ТС-1/80 СПУ</t>
  </si>
  <si>
    <t>196.68</t>
  </si>
  <si>
    <t>196.69</t>
  </si>
  <si>
    <t>ТЦ_102_91_ 9102257481_25.09.2021_02 Прайс-лист том9 стр.1191, п.1283</t>
  </si>
  <si>
    <t>Центрифуга Габ 305х285х370 1ф.220в. N=0,35 кВт
ОПН-8</t>
  </si>
  <si>
    <t>196.70</t>
  </si>
  <si>
    <t>ТЦ_102_77_7708768762 _25.09.2021_02  Прайс лист том.9 стр. 1183 КАп.1282</t>
  </si>
  <si>
    <t>Приставной офисный стол</t>
  </si>
  <si>
    <t>Раздел 80. 03-04-01 Общестроительные работы здания баковой.gsfx</t>
  </si>
  <si>
    <t>ЛС 03-04-01 Поз.: 1-39</t>
  </si>
  <si>
    <t>Здание баковой</t>
  </si>
  <si>
    <t>Котлован  (077/47-ИЛО 3.3 )</t>
  </si>
  <si>
    <t>197.1</t>
  </si>
  <si>
    <t>03-04-01</t>
  </si>
  <si>
    <t>0,0186</t>
  </si>
  <si>
    <t>197.2</t>
  </si>
  <si>
    <t>0,1087</t>
  </si>
  <si>
    <t>197.3</t>
  </si>
  <si>
    <t>184,79</t>
  </si>
  <si>
    <t>197.4</t>
  </si>
  <si>
    <t>0,0678</t>
  </si>
  <si>
    <t>197.5</t>
  </si>
  <si>
    <t>81,36</t>
  </si>
  <si>
    <t>197.6</t>
  </si>
  <si>
    <t>0,678</t>
  </si>
  <si>
    <t>197.7</t>
  </si>
  <si>
    <t>197.8</t>
  </si>
  <si>
    <t>0,186</t>
  </si>
  <si>
    <t>Фундаментная плита  077/47-ИЛО 3.3</t>
  </si>
  <si>
    <t>197.9</t>
  </si>
  <si>
    <t>0,104</t>
  </si>
  <si>
    <t>197.10</t>
  </si>
  <si>
    <t>10,608</t>
  </si>
  <si>
    <t>197.11</t>
  </si>
  <si>
    <t>ТЕР06-01-001-17</t>
  </si>
  <si>
    <t>Устройство фундаментных плит железобетонных: с пазами, стаканами и подколонниками высотой до 2 м при толщине плиты до 1000 мм</t>
  </si>
  <si>
    <t>0,446</t>
  </si>
  <si>
    <t>197.12</t>
  </si>
  <si>
    <t>45,269</t>
  </si>
  <si>
    <t>197.13</t>
  </si>
  <si>
    <t>197.14</t>
  </si>
  <si>
    <t>2,4926</t>
  </si>
  <si>
    <t>197.15</t>
  </si>
  <si>
    <t>0,18227</t>
  </si>
  <si>
    <t>Фундаментный пояс 077/47-ИЛО 3.3</t>
  </si>
  <si>
    <t>197.16</t>
  </si>
  <si>
    <t>197.17</t>
  </si>
  <si>
    <t>3,045</t>
  </si>
  <si>
    <t>197.18</t>
  </si>
  <si>
    <t>0,14221</t>
  </si>
  <si>
    <t>197.19</t>
  </si>
  <si>
    <t>0,07079</t>
  </si>
  <si>
    <t>Арматурные выпуски 077/47-ИЛО 3.3</t>
  </si>
  <si>
    <t>197.20</t>
  </si>
  <si>
    <t>0,07764</t>
  </si>
  <si>
    <t>Колонны  077/47-ИЛО 3.3</t>
  </si>
  <si>
    <t>197.21</t>
  </si>
  <si>
    <t>197.22</t>
  </si>
  <si>
    <t>1,218</t>
  </si>
  <si>
    <t>197.23</t>
  </si>
  <si>
    <t>197.24</t>
  </si>
  <si>
    <t>0,10745</t>
  </si>
  <si>
    <t>197.25</t>
  </si>
  <si>
    <t>0,04478</t>
  </si>
  <si>
    <t>Сердечники обрамления и перемычки ИЛО 3,3</t>
  </si>
  <si>
    <t>197.26</t>
  </si>
  <si>
    <t>197.27</t>
  </si>
  <si>
    <t>0,5075</t>
  </si>
  <si>
    <t>197.28</t>
  </si>
  <si>
    <t>197.29</t>
  </si>
  <si>
    <t>0,609</t>
  </si>
  <si>
    <t>197.30</t>
  </si>
  <si>
    <t>0,08797</t>
  </si>
  <si>
    <t>197.31</t>
  </si>
  <si>
    <t>0,00398</t>
  </si>
  <si>
    <t>197.32</t>
  </si>
  <si>
    <t>0,00993</t>
  </si>
  <si>
    <t>Покрытие  077/47-ИЛО 3.3</t>
  </si>
  <si>
    <t>197.33</t>
  </si>
  <si>
    <t>197.34</t>
  </si>
  <si>
    <t>12,6875</t>
  </si>
  <si>
    <t>197.35</t>
  </si>
  <si>
    <t>1,40072</t>
  </si>
  <si>
    <t>Входная лестница 077/47-ИЛО 3.3</t>
  </si>
  <si>
    <t>197.36</t>
  </si>
  <si>
    <t>ТЕР06-01-004-06</t>
  </si>
  <si>
    <t>Устройство: железобетонных крылец</t>
  </si>
  <si>
    <t>197.37</t>
  </si>
  <si>
    <t>1,421</t>
  </si>
  <si>
    <t>197.38</t>
  </si>
  <si>
    <t>0,07324</t>
  </si>
  <si>
    <t>197.39</t>
  </si>
  <si>
    <t>0,0185</t>
  </si>
  <si>
    <t>ЛС 03-04-01 Поз.: 40-43</t>
  </si>
  <si>
    <t>Стены    077/47 - ИЛО2.1</t>
  </si>
  <si>
    <t>198.1</t>
  </si>
  <si>
    <t>25,59</t>
  </si>
  <si>
    <t>198.2</t>
  </si>
  <si>
    <t>10,08246</t>
  </si>
  <si>
    <t>198.3</t>
  </si>
  <si>
    <t>0,261018</t>
  </si>
  <si>
    <t>198.4</t>
  </si>
  <si>
    <t>ЛС 03-04-01 Поз.: 44-47</t>
  </si>
  <si>
    <t>Проемы  077/47 - ИЛО2.1</t>
  </si>
  <si>
    <t>199.1</t>
  </si>
  <si>
    <t>ТЕР10-01-047-02</t>
  </si>
  <si>
    <t>Установка блоков из ПВХ в наружных и внутренних дверных проемах: в каменных стенах площадью проема более 3 м2</t>
  </si>
  <si>
    <t>0,0315</t>
  </si>
  <si>
    <t>199.2</t>
  </si>
  <si>
    <t>3,15</t>
  </si>
  <si>
    <t>199.3</t>
  </si>
  <si>
    <t>199.4</t>
  </si>
  <si>
    <t>ЛС 03-04-01 Поз.: 48-53</t>
  </si>
  <si>
    <t>Внутренняя отделка 077/47 -ИЛО2.1</t>
  </si>
  <si>
    <t>200.1</t>
  </si>
  <si>
    <t>1,0265</t>
  </si>
  <si>
    <t>200.2</t>
  </si>
  <si>
    <t>200.3</t>
  </si>
  <si>
    <t>0,06467</t>
  </si>
  <si>
    <t>200.4</t>
  </si>
  <si>
    <t>0,598</t>
  </si>
  <si>
    <t>200.5</t>
  </si>
  <si>
    <t>200.6</t>
  </si>
  <si>
    <t>0,041262</t>
  </si>
  <si>
    <t>ЛС 03-04-01 Поз.: 54-66</t>
  </si>
  <si>
    <t>Полы 077/47 - ИЛО2.1</t>
  </si>
  <si>
    <t>201.1</t>
  </si>
  <si>
    <t>201.2</t>
  </si>
  <si>
    <t>01.2.01.02-0054</t>
  </si>
  <si>
    <t>-0,01196</t>
  </si>
  <si>
    <t>201.3</t>
  </si>
  <si>
    <t>01.3.01.03-0002</t>
  </si>
  <si>
    <t>-0,02392</t>
  </si>
  <si>
    <t>201.4</t>
  </si>
  <si>
    <t>41,86</t>
  </si>
  <si>
    <t>201.5</t>
  </si>
  <si>
    <t>201.6</t>
  </si>
  <si>
    <t>ТССЦ-12.2.05.09-0004</t>
  </si>
  <si>
    <t>Пенополистирол экструдированный ТЕХНОНИКОЛЬ XPS 30- 200 Стандарт</t>
  </si>
  <si>
    <t>6,1594</t>
  </si>
  <si>
    <t>201.7</t>
  </si>
  <si>
    <t>201.8</t>
  </si>
  <si>
    <t>Устройство стяжек: на каждые 5 мм изменения толщины стяжки добавлять или исключать к расценке 11-01-011-01 до толщ. 40мм</t>
  </si>
  <si>
    <t>201.9</t>
  </si>
  <si>
    <t>2,43984</t>
  </si>
  <si>
    <t>201.10</t>
  </si>
  <si>
    <t>Устройство покрытий из плит керамогранитных размером: 40х40 см</t>
  </si>
  <si>
    <t>201.11</t>
  </si>
  <si>
    <t>ТССЦ-06.2.05.03-0003</t>
  </si>
  <si>
    <t>Гранит керамический многоцветный неполированный, размером 400х400х9 мм</t>
  </si>
  <si>
    <t>-60,996</t>
  </si>
  <si>
    <t>201.12</t>
  </si>
  <si>
    <t>ТССЦ-06.2.05.03-0001</t>
  </si>
  <si>
    <t>Гранит керамический многоцветный неполированный, размером 300х300х8 мм</t>
  </si>
  <si>
    <t>60,996</t>
  </si>
  <si>
    <t>201.13</t>
  </si>
  <si>
    <t>0,00598</t>
  </si>
  <si>
    <t>ЛС 03-04-01 Поз.: 67-76</t>
  </si>
  <si>
    <t>Кровля 077/47- ИЛО2.1 , 077/47-ИЛО 3.3</t>
  </si>
  <si>
    <t>202.1</t>
  </si>
  <si>
    <t>3,081</t>
  </si>
  <si>
    <t>202.2</t>
  </si>
  <si>
    <t>1,1024</t>
  </si>
  <si>
    <t>202.3</t>
  </si>
  <si>
    <t>202.4</t>
  </si>
  <si>
    <t>202.5</t>
  </si>
  <si>
    <t>ТССЦ-08.3.09.02-0030</t>
  </si>
  <si>
    <t>Профилированный настил окрашенный: С44-1000-0,6</t>
  </si>
  <si>
    <t>0,860974</t>
  </si>
  <si>
    <t>Цоколь здания, козырьки 077/47- ИЛО2.1</t>
  </si>
  <si>
    <t>202.6</t>
  </si>
  <si>
    <t>0,1974</t>
  </si>
  <si>
    <t>202.7</t>
  </si>
  <si>
    <t>19,74</t>
  </si>
  <si>
    <t>202.8</t>
  </si>
  <si>
    <t>8,32</t>
  </si>
  <si>
    <t>202.9</t>
  </si>
  <si>
    <t>0,0832</t>
  </si>
  <si>
    <t>202.10</t>
  </si>
  <si>
    <t>0,064979</t>
  </si>
  <si>
    <t>Раздел 81. 03-04-02 ЭМР - Здание баковой -.gsfx</t>
  </si>
  <si>
    <t>ЛС 03-04-02 Поз.: 1-22</t>
  </si>
  <si>
    <t>Вводно-распределительное устройство на два ввода 077/46-ИЛО4.1.ОЛ. ВРУ24</t>
  </si>
  <si>
    <t>203.1</t>
  </si>
  <si>
    <t>03-04-02</t>
  </si>
  <si>
    <t>203.2</t>
  </si>
  <si>
    <t>203.3</t>
  </si>
  <si>
    <t>203.4</t>
  </si>
  <si>
    <t>203.5</t>
  </si>
  <si>
    <t>203.6</t>
  </si>
  <si>
    <t>ТССЦ-62.1.01.02-0001</t>
  </si>
  <si>
    <t>Автоматы дифференциальные двухполюсные 6A, 30MA тип АС</t>
  </si>
  <si>
    <t>203.7</t>
  </si>
  <si>
    <t>Авт.выкл.ВА47-100 3Р 6А 10кА х-ка D-IEK</t>
  </si>
  <si>
    <t>203.8</t>
  </si>
  <si>
    <t>203.9</t>
  </si>
  <si>
    <t>203.10</t>
  </si>
  <si>
    <t>203.11</t>
  </si>
  <si>
    <t>ТССЦ-20.4.04.03-0010</t>
  </si>
  <si>
    <t>Щиты с монтажной панелью: ЩМП-5, размером 1000х650х300 мм, степень защиты IP54</t>
  </si>
  <si>
    <t>203.12</t>
  </si>
  <si>
    <t>203.13</t>
  </si>
  <si>
    <t>203.14</t>
  </si>
  <si>
    <t>203.15</t>
  </si>
  <si>
    <t>Ящики</t>
  </si>
  <si>
    <t>203.16</t>
  </si>
  <si>
    <t>203.17</t>
  </si>
  <si>
    <t>ТССЦ-62.1.02.22-0011</t>
  </si>
  <si>
    <t>Ящик ЯТП 0,25</t>
  </si>
  <si>
    <t>203.18</t>
  </si>
  <si>
    <t>ТЕРм08-03-593-10</t>
  </si>
  <si>
    <t>Световые настенные указатели</t>
  </si>
  <si>
    <t>203.19</t>
  </si>
  <si>
    <t>ТЦ_20.3.04.07_50_7721801761_16.09.2021_02 Прайс лист том 9 стр.1103  , п.1117</t>
  </si>
  <si>
    <t>Указатель аварийный светодиодный URAN 6511-3 LED 2,4Вт 1ч непостоянный накладной IP65 | 4502003180 Световые Технологии</t>
  </si>
  <si>
    <t>203.20</t>
  </si>
  <si>
    <t>203.21</t>
  </si>
  <si>
    <t>ТЦ_20.3.03.07_69_7705892151_04.09.2021_02 Прайс лист том 9, стр.979, п.1058</t>
  </si>
  <si>
    <t>Светильник ДБО85-24-031 MW</t>
  </si>
  <si>
    <t>203.22</t>
  </si>
  <si>
    <t>ТЦ_20.3.03.07_78_7804534020_23.11.2021_02 Прайс лист том 9, стр.1156, п.1246</t>
  </si>
  <si>
    <t>светильник ДСП44-19-002 Flagman F 840 IP55</t>
  </si>
  <si>
    <t>ЛС 03-04-02 Поз.: 23-30</t>
  </si>
  <si>
    <t>204.1</t>
  </si>
  <si>
    <t>204.2</t>
  </si>
  <si>
    <t>Выключатель одноклавишный для скрытой проводки серии "Прима", марка: С16-057, цвет белый</t>
  </si>
  <si>
    <t>204.3</t>
  </si>
  <si>
    <t>204.4</t>
  </si>
  <si>
    <t>ТЦ_62.1.04.12_43_4345335196_05.09.2021_02Прайс лист том 7, стр. 65, п.44</t>
  </si>
  <si>
    <t>204.5</t>
  </si>
  <si>
    <t>204.6</t>
  </si>
  <si>
    <t>ТССЦ-20.4.03.05-0010</t>
  </si>
  <si>
    <t>Розетка штепсельная для открытой проводки с монтажной пластиной серии "Москвичка", марка РА 10-162, белая</t>
  </si>
  <si>
    <t>204.7</t>
  </si>
  <si>
    <t>204.8</t>
  </si>
  <si>
    <t>ЛС 03-04-02 Поз.: 31-54</t>
  </si>
  <si>
    <t>205.1</t>
  </si>
  <si>
    <t>2,45</t>
  </si>
  <si>
    <t>205.2</t>
  </si>
  <si>
    <t>205.3</t>
  </si>
  <si>
    <t>0,08874</t>
  </si>
  <si>
    <t>205.4</t>
  </si>
  <si>
    <t>0,1224</t>
  </si>
  <si>
    <t>205.5</t>
  </si>
  <si>
    <t>ТССЦ-21.1.06.09-0153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</si>
  <si>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- 3 и сечением 4 мм2</t>
  </si>
  <si>
    <t>0,0255</t>
  </si>
  <si>
    <t>205.6</t>
  </si>
  <si>
    <t>45,9</t>
  </si>
  <si>
    <t>205.7</t>
  </si>
  <si>
    <t>205.8</t>
  </si>
  <si>
    <t>205.9</t>
  </si>
  <si>
    <t>23,154</t>
  </si>
  <si>
    <t>205.10</t>
  </si>
  <si>
    <t>ТССЦ-24.3.01.02-0002</t>
  </si>
  <si>
    <t>Трубы гибкие гофрированные из самозатухающего ПВХ- пластиката (ГОСТ Р 50827-95) легкого типа, со стальной протяжкой (зондом), наружным диаметром 25 мм</t>
  </si>
  <si>
    <t>205.11</t>
  </si>
  <si>
    <t>205.12</t>
  </si>
  <si>
    <t>205.13</t>
  </si>
  <si>
    <t>0,000395</t>
  </si>
  <si>
    <t>205.14</t>
  </si>
  <si>
    <t>ТЦ_20.1.02.15_23_7723685084_01.11.2021_02 Прайс лист том 9, стр.944, п.1045</t>
  </si>
  <si>
    <t>205.15</t>
  </si>
  <si>
    <t>2,06</t>
  </si>
  <si>
    <t>205.16</t>
  </si>
  <si>
    <t>0,08137</t>
  </si>
  <si>
    <t>205.17</t>
  </si>
  <si>
    <t>205.18</t>
  </si>
  <si>
    <t>0,027638</t>
  </si>
  <si>
    <t>205.19</t>
  </si>
  <si>
    <t>205.20</t>
  </si>
  <si>
    <t>0,07084</t>
  </si>
  <si>
    <t>205.21</t>
  </si>
  <si>
    <t>205.22</t>
  </si>
  <si>
    <t>205.23</t>
  </si>
  <si>
    <t>ТССЦ-01.7.15.14-0071</t>
  </si>
  <si>
    <t>Шурупы-саморезы кровельные окрашенные: 4,8х29 мм</t>
  </si>
  <si>
    <t>205.24</t>
  </si>
  <si>
    <t>ЛС 03-04-02 Поз.: 55-62</t>
  </si>
  <si>
    <t>206.1</t>
  </si>
  <si>
    <t>206.2</t>
  </si>
  <si>
    <t>206.3</t>
  </si>
  <si>
    <t>206.4</t>
  </si>
  <si>
    <t>0,00525</t>
  </si>
  <si>
    <t>206.5</t>
  </si>
  <si>
    <t>206.6</t>
  </si>
  <si>
    <t>206.7</t>
  </si>
  <si>
    <t>-0,0486</t>
  </si>
  <si>
    <t>206.8</t>
  </si>
  <si>
    <t>Раздел 82. 03-04-04 Вентиляция здания баковой .gsfx</t>
  </si>
  <si>
    <t>ЛС 03-04-04 Поз.: 1-7</t>
  </si>
  <si>
    <t>Здание баковой. Отопление и  вентиляция  077/47-ИЛО 4.3.1 СО  лист 15</t>
  </si>
  <si>
    <t>207.1</t>
  </si>
  <si>
    <t>03-04-04</t>
  </si>
  <si>
    <t>Ц_63.3.01.01_23_230808853156_01.09.2021_02 Прайс лист том 9., стр.875, п.964</t>
  </si>
  <si>
    <t>207.2</t>
  </si>
  <si>
    <t>207.3</t>
  </si>
  <si>
    <t>207.4</t>
  </si>
  <si>
    <t>207.5</t>
  </si>
  <si>
    <t>207.6</t>
  </si>
  <si>
    <t>207.7</t>
  </si>
  <si>
    <t>Раздел 83. 03-04-05 Внутреннее  водоснабжение Баковой.gsfx</t>
  </si>
  <si>
    <t>ЛС 03-04-05 Поз.: 1-31</t>
  </si>
  <si>
    <t>Внутренние сети водоснабжения -Здания баковой хоз.питьевой воды (077/47 -ИЛО 4.2.1.СО- лист 18,19), Резервуар 077/47-ИЛО4.2.1-ГЧ  лист 16и</t>
  </si>
  <si>
    <t>208.1</t>
  </si>
  <si>
    <t>03-04-05</t>
  </si>
  <si>
    <t>ТЕРм37-01-002-09</t>
  </si>
  <si>
    <t>Монтаж сосудов и аппаратов без механизмов в помещении, масса сосудов и аппаратов 5 т</t>
  </si>
  <si>
    <t>208.2</t>
  </si>
  <si>
    <t>ТЦ_18.5.02.02_91_9103011515_23.11.2021_02 Прайс лист том 9, стр.1105, п.1119</t>
  </si>
  <si>
    <t>Резервуар питьевой воды ПОЛИПЛАСТИК РЧВ
2200 SN2 – 11440 – 40/41,9 ТУ
22.29.29-040-73011750-2017- (вес 3540 кг)</t>
  </si>
  <si>
    <t>208.3</t>
  </si>
  <si>
    <t>208.4</t>
  </si>
  <si>
    <t>ТЦ_68.1.01.08_91_9204573221_07.10.2021_02 Прайс лист том 9, стр.1109, п.1121</t>
  </si>
  <si>
    <t>Установка повышения давления Hydro Multi-E 2 CRE 10-2 Grundfos</t>
  </si>
  <si>
    <t>208.5</t>
  </si>
  <si>
    <t>ТЕР16-05-001-04</t>
  </si>
  <si>
    <t>Установка вентилей, задвижек, затворов, клапанов обратных, кранов проходных на трубопроводах из стальных труб диаметром: до 125 мм</t>
  </si>
  <si>
    <t>208.6</t>
  </si>
  <si>
    <t>ТССЦ-18.1.02.02-0065</t>
  </si>
  <si>
    <t>Задвижки фланцевые короткие с обрезиненным клином для жидкостей и сжатого воздуха давлением: 1,0-1,6 МПа (10-16 кгс/см2) марки BV-05-47 (F4), диаметром 125 мм</t>
  </si>
  <si>
    <t>208.7</t>
  </si>
  <si>
    <t>208.8</t>
  </si>
  <si>
    <t>ТССЦ-18.1.02.02-0064</t>
  </si>
  <si>
    <t>Задвижки фланцевые короткие с обрезиненным клином для жидкостей и сжатого воздуха давлением: 1,0-1,6 МПа (10-16 кгс/см2) марки BV-05-47 (F4), диаметром 100 мм</t>
  </si>
  <si>
    <t>208.9</t>
  </si>
  <si>
    <t>208.10</t>
  </si>
  <si>
    <t>208.11</t>
  </si>
  <si>
    <t>208.12</t>
  </si>
  <si>
    <t>ТССЦ-18.1.04.06-0005</t>
  </si>
  <si>
    <t>Клапаны обратные пружинные "Danfoss" тип 402, чугунные, фланцевые, давлением 1,6 МПа (16 кгс/см2), диаметром: 100 мм</t>
  </si>
  <si>
    <t>208.13</t>
  </si>
  <si>
    <t>208.14</t>
  </si>
  <si>
    <t>ТССЦ-18.1.04.06-0002</t>
  </si>
  <si>
    <t>Клапаны обратные пружинные "Danfoss" тип 402, чугунные, фланцевые, давлением 1,6 МПа (16 кгс/см2), диаметром: 50 мм</t>
  </si>
  <si>
    <t>208.15</t>
  </si>
  <si>
    <t>208.16</t>
  </si>
  <si>
    <t>ТССЦ-18.5.03.02-0011</t>
  </si>
  <si>
    <t>Вставки гибкие фланцевые ZKB на давление: 1,6 МПа (16 кгс/см2), диаметром 100 мм</t>
  </si>
  <si>
    <t>208.17</t>
  </si>
  <si>
    <t>ТССЦ-18.5.03.02-0012</t>
  </si>
  <si>
    <t>Вставки гибкие фланцевые ZKB на давление: 1,6 МПа (16 кгс/см2), диаметром 125 мм</t>
  </si>
  <si>
    <t>208.18</t>
  </si>
  <si>
    <t>ТССЦ-23.8.04.08-0167</t>
  </si>
  <si>
    <t>Переходы стальные концентрические бесшовные приварные (ГОСТ 17378-01), наружным диаметром и толщиной стенки: 159х4,5-133х4,0 мм</t>
  </si>
  <si>
    <t>208.19</t>
  </si>
  <si>
    <t>208.20</t>
  </si>
  <si>
    <t>ТССЦ-23.8.03.11-0630</t>
  </si>
  <si>
    <t>Фланцы стальные плоские приварные из стали ВСт3сп2, ВСт3сп3, давлением: 0,6 МПа (6 кгс/см2), диаметром 20 мм</t>
  </si>
  <si>
    <t>208.21</t>
  </si>
  <si>
    <t>208.22</t>
  </si>
  <si>
    <t>208.23</t>
  </si>
  <si>
    <t>208.24</t>
  </si>
  <si>
    <t>208.25</t>
  </si>
  <si>
    <t>208.26</t>
  </si>
  <si>
    <t>ТЕР16-02-002-11</t>
  </si>
  <si>
    <t>Прокладка трубопроводов водоснабжения из стальных водогазопроводных оцинкованных труб диаметром: 125 мм</t>
  </si>
  <si>
    <t>208.27</t>
  </si>
  <si>
    <t>ТССЦ-18.2.07.01-0002</t>
  </si>
  <si>
    <t>Узлы укрупненные монтажные (трубопроводы) из стальных водогазопроводных : оцинкованных труб с гильзами диаметром 125 мм</t>
  </si>
  <si>
    <t>208.28</t>
  </si>
  <si>
    <t>208.29</t>
  </si>
  <si>
    <t>208.30</t>
  </si>
  <si>
    <t>ТЕР16-04-001-02</t>
  </si>
  <si>
    <t>Прокладка трубопроводов канализации из полиэтиленовых труб высокой плотности диаметром: 110 мм</t>
  </si>
  <si>
    <t>208.31</t>
  </si>
  <si>
    <t>ТССЦ-24.3.02.02-0004</t>
  </si>
  <si>
    <t>Трубы безнапорные канализационные из полипропилена, диаметром: 110 мм</t>
  </si>
  <si>
    <t>21,956</t>
  </si>
  <si>
    <t>Раздел 84. 03-05-01  Молниеотвод</t>
  </si>
  <si>
    <t>ЛС 03-05-01 Поз.: 1-20</t>
  </si>
  <si>
    <t>Молниеотвод СМ-20</t>
  </si>
  <si>
    <t>Фундамент  (077/47-ИЛО 3.3 лист 97)</t>
  </si>
  <si>
    <t>209.1</t>
  </si>
  <si>
    <t>03-05-01</t>
  </si>
  <si>
    <t>ТЕР01-01-003-15</t>
  </si>
  <si>
    <t>Разработка грунта в отвал экскаваторами "драглайн" или "обратная лопата" с ковшом вместимостью: 0,5 (0,5-0,63) м3, группа грунтов 3</t>
  </si>
  <si>
    <t>0,0288</t>
  </si>
  <si>
    <t>209.2</t>
  </si>
  <si>
    <t>0,0094</t>
  </si>
  <si>
    <t>209.3</t>
  </si>
  <si>
    <t>15,98</t>
  </si>
  <si>
    <t>209.4</t>
  </si>
  <si>
    <t>ТЕР08-01-002-02</t>
  </si>
  <si>
    <t>Устройство основания под фундаменты: щебеночного</t>
  </si>
  <si>
    <t>6,5</t>
  </si>
  <si>
    <t>209.5</t>
  </si>
  <si>
    <t>8,45</t>
  </si>
  <si>
    <t>209.6</t>
  </si>
  <si>
    <t>Засыпка пазух с перемещением грунта до 5 м бульдозерами мощностью: 132 кВт (180 л.с.), группа грунтов 1</t>
  </si>
  <si>
    <t>209.7</t>
  </si>
  <si>
    <t>0,288</t>
  </si>
  <si>
    <t>Основание  лист 98  ИЛО 3.3</t>
  </si>
  <si>
    <t>209.8</t>
  </si>
  <si>
    <t>209.9</t>
  </si>
  <si>
    <t>ТССЦ-04.1.02.02-0003</t>
  </si>
  <si>
    <t>Бетон тяжелый для гидротехнических сооружений (на сульфатостойком портландцементе), класс: В7,5 (М100)</t>
  </si>
  <si>
    <t>0,612</t>
  </si>
  <si>
    <t>209.10</t>
  </si>
  <si>
    <t>0,026</t>
  </si>
  <si>
    <t>209.11</t>
  </si>
  <si>
    <t>2,639</t>
  </si>
  <si>
    <t>209.12</t>
  </si>
  <si>
    <t>0,13973</t>
  </si>
  <si>
    <t>209.13</t>
  </si>
  <si>
    <t>0,01909</t>
  </si>
  <si>
    <t>209.14</t>
  </si>
  <si>
    <t>Гидроизоляция 077/47-ИЛО 3.3 лист 98</t>
  </si>
  <si>
    <t>209.15</t>
  </si>
  <si>
    <t>0,292</t>
  </si>
  <si>
    <t>209.16</t>
  </si>
  <si>
    <t>0,07008</t>
  </si>
  <si>
    <t>209.17</t>
  </si>
  <si>
    <t>0,007008</t>
  </si>
  <si>
    <t>209.18</t>
  </si>
  <si>
    <t>58,4</t>
  </si>
  <si>
    <t>Монтаж 077/47-ИЛО 4.1.2 лист 28.</t>
  </si>
  <si>
    <t>209.19</t>
  </si>
  <si>
    <t>ТЕР33-02-013-01</t>
  </si>
  <si>
    <t>Установка стальных: сварных стоек порталов массой до 0,7 т</t>
  </si>
  <si>
    <t>1,709</t>
  </si>
  <si>
    <t>209.20</t>
  </si>
  <si>
    <t>ТССЦ-22.2.02.07-0002</t>
  </si>
  <si>
    <t>Конструкции стальные: отдельностоящих молниеотводов ОРУ</t>
  </si>
  <si>
    <t>Раздел 85. 04-01-01  Подземная прокладка кабеля с алюминеевыми жилами.gsfx</t>
  </si>
  <si>
    <t>ЛС 04-01-01 Поз.: 1-17</t>
  </si>
  <si>
    <t>Кабельно-проводниковая  продукция.</t>
  </si>
  <si>
    <t>210.1</t>
  </si>
  <si>
    <t>04-01-01</t>
  </si>
  <si>
    <t>ТЕРм08-02-148-06</t>
  </si>
  <si>
    <t>Кабель до 35 кВ в проложенных трубах, блоках и коробах, масса 1 м кабеля: до 13 кг</t>
  </si>
  <si>
    <t>210.2</t>
  </si>
  <si>
    <t>ТЦ_21.1.06.09_23_7810418423_01.11.2021_02 Прайс-лист том 8, стр 611, п.763</t>
  </si>
  <si>
    <t>Кабель АВБбШв (1 кВ) 5х185  (вес 10,66кг/м)</t>
  </si>
  <si>
    <t>714</t>
  </si>
  <si>
    <t>210.3</t>
  </si>
  <si>
    <t>ТЕРм08-02-148-03</t>
  </si>
  <si>
    <t>Кабель до 35 кВ в проложенных трубах, блоках и коробах, масса 1 м кабеля: до 3 кг</t>
  </si>
  <si>
    <t>210.4</t>
  </si>
  <si>
    <t>ТЕРм08-02-141-03</t>
  </si>
  <si>
    <t>Кабель до 35 кВ в готовых траншеях без покрытий, масса 1 м: до 3 кг</t>
  </si>
  <si>
    <t>210.5</t>
  </si>
  <si>
    <t>ТЦ_21.1.06.09_32_9710008385_01.11.2021_02 Прайс-лист том 8, стр 606, п.759</t>
  </si>
  <si>
    <t>Кабель АВБбШв 5х95-1(вес 3,02кг/м)</t>
  </si>
  <si>
    <t>357</t>
  </si>
  <si>
    <t>210.6</t>
  </si>
  <si>
    <t>ТЕРм08-02-141-01</t>
  </si>
  <si>
    <t>Кабель до 35 кВ в готовых траншеях без покрытий, масса 1 м: до 1 кг</t>
  </si>
  <si>
    <t>210.7</t>
  </si>
  <si>
    <t>ТЦ_21.1.06.09_23_7810418423_01.11.2021_02 Прайс-лист том 8, стр 607, п.760</t>
  </si>
  <si>
    <t>Кабель АВБбШв 5х25-1 (вес 1,22кг/м)</t>
  </si>
  <si>
    <t>210.8</t>
  </si>
  <si>
    <t>ТЕРм08-02-141-02</t>
  </si>
  <si>
    <t>Кабель до 35 кВ в готовых траншеях без покрытий, масса 1 м: до 2 кг</t>
  </si>
  <si>
    <t>210.9</t>
  </si>
  <si>
    <t>ТЦ_21.1.06.09_77_5053069245_01.09.2021_02 Прайс-лист том 8, стр 734, п.900</t>
  </si>
  <si>
    <t>Кабель АВБбШв 5х35-1 (вес 1,417кг)</t>
  </si>
  <si>
    <t>210.10</t>
  </si>
  <si>
    <t>ТЦ_21.1.06.07_78_7805687445_01.09.2021_02 Прайс-лист том 9, стр. 1099 , п.1116</t>
  </si>
  <si>
    <t>Кабель АВБбШв 5х50-1 (вес 1,974кг)</t>
  </si>
  <si>
    <t>210.11</t>
  </si>
  <si>
    <t>20,55</t>
  </si>
  <si>
    <t>210.12</t>
  </si>
  <si>
    <t>ТЦ_21.1.06.09_32_9710008385_01.11.2021_02 Прайс-лист том 8, стр 609, п.761</t>
  </si>
  <si>
    <t>Кабель АВБбШв 5х16-1 (вес 0,902кг/м)</t>
  </si>
  <si>
    <t>2096,1</t>
  </si>
  <si>
    <t>210.13</t>
  </si>
  <si>
    <t>ТЦ_20.2.09.13_47_143408616745_01.11.2021_02 Прайс-лист том 8, стр 614, п.765</t>
  </si>
  <si>
    <t>Муфта кабельная 5ПКТп(б) -1- 150/240 -Б- (КВТ)</t>
  </si>
  <si>
    <t>210.14</t>
  </si>
  <si>
    <t>ТЦ_20.2.09.13_91_7804526950_12.09.2021_02 Прайс-лист том 8, стр 616, п.766</t>
  </si>
  <si>
    <t>ММуфта кабельная 5ПКТп -1- 70/120 -Б- (КВТ)</t>
  </si>
  <si>
    <t>210.15</t>
  </si>
  <si>
    <t>ТЦ_20.2.09.13_91_7804526950_12.09.2021_02 Прайс-лист том 8, стр 618, п.767</t>
  </si>
  <si>
    <t>Муфта кабельная 5ПКТп -1- 16/25 (КВТ)</t>
  </si>
  <si>
    <t>210.16</t>
  </si>
  <si>
    <t>ТЦ_20.2.09.13_77_7720248167_01.11.2021_02 Прайс-лист том 8, стр 619, п.768</t>
  </si>
  <si>
    <t>Мини-муфта 5ПКТп(б) мини - 2.5/10</t>
  </si>
  <si>
    <t>210.17</t>
  </si>
  <si>
    <t>ЛС 04-01-01 Поз.: 18-23</t>
  </si>
  <si>
    <t>Трубы/ короба  не металлические</t>
  </si>
  <si>
    <t>211.1</t>
  </si>
  <si>
    <t>ТЕР34-02-003-01</t>
  </si>
  <si>
    <t>Устройство трубопроводов из полиэтиленовых труб: до 2 отверстий</t>
  </si>
  <si>
    <t>1,01</t>
  </si>
  <si>
    <t>211.2</t>
  </si>
  <si>
    <t>ТССЦ-24.3.03.13-0501</t>
  </si>
  <si>
    <t>Трубы полиэтиленовые низкого давления (ПНД) с наружным диаметром 110 мм</t>
  </si>
  <si>
    <t>-1010</t>
  </si>
  <si>
    <t>211.3</t>
  </si>
  <si>
    <t>ТССЦ-20.2.12.03-0005</t>
  </si>
  <si>
    <t>Трубы гибкие гофрированные двустенные "DKC" диаметром: 110 мм</t>
  </si>
  <si>
    <t>211.4</t>
  </si>
  <si>
    <t>ТССЦ-20.2.12.03-0001</t>
  </si>
  <si>
    <t>Трубы гибкие гофрированные двустенные "DKC" диаметром: 50 мм</t>
  </si>
  <si>
    <t>211.5</t>
  </si>
  <si>
    <t>ТЕР22-01-001-01</t>
  </si>
  <si>
    <t>Укладка хризотилцементных водопроводных труб с соединением при помощи хризотилцементных муфт диаметром: 100 мм</t>
  </si>
  <si>
    <t>211.6</t>
  </si>
  <si>
    <t>ТССЦ-24.2.05.03-0001</t>
  </si>
  <si>
    <t>Трубы хризотилцементные напорные: ВТ6, диаметр условного прохода 100 мм</t>
  </si>
  <si>
    <t>90,72</t>
  </si>
  <si>
    <t>ЛС 04-01-01 Поз.: 24-33</t>
  </si>
  <si>
    <t>Строительные работы. 077/47-ИОС1 лист 29</t>
  </si>
  <si>
    <t>212.1</t>
  </si>
  <si>
    <t>41,65</t>
  </si>
  <si>
    <t>212.2</t>
  </si>
  <si>
    <t>84,7</t>
  </si>
  <si>
    <t>212.3</t>
  </si>
  <si>
    <t>ТЕР01-01-009-24</t>
  </si>
  <si>
    <t>Разработка траншей экскаватором «обратная лопата» с ковшом вместимостью 0,25 м3 в отвал, группа грунтов: 3</t>
  </si>
  <si>
    <t>212.4</t>
  </si>
  <si>
    <t>0,056</t>
  </si>
  <si>
    <t>212.5</t>
  </si>
  <si>
    <t>95,2</t>
  </si>
  <si>
    <t>212.6</t>
  </si>
  <si>
    <t>212.7</t>
  </si>
  <si>
    <t>212.8</t>
  </si>
  <si>
    <t>212.9</t>
  </si>
  <si>
    <t>Засыпка пазуз с перемещением грунта до 5 м бульдозерами мощностью: 59 кВт (80 л.с.), группа грунтов</t>
  </si>
  <si>
    <t>212.10</t>
  </si>
  <si>
    <t>Раздел 86. 04-01-02 Подземная прокладка кабеля с медными жилами.gsfx</t>
  </si>
  <si>
    <t>ЛС 04-01-02 Поз.: 1-85</t>
  </si>
  <si>
    <t>Вводно-распределительное устройство ВРУ абк в составе:  ВП1, ВП2 :077/47-ИЛО 4.1.2</t>
  </si>
  <si>
    <t>213.1</t>
  </si>
  <si>
    <t>04-01-02</t>
  </si>
  <si>
    <t>213.2</t>
  </si>
  <si>
    <t>ТССЦ-62.3.05.02-0012</t>
  </si>
  <si>
    <t>Разъединители с боковой рукояткой: РЕ 19-41-31121-00 УХЛ3</t>
  </si>
  <si>
    <t>213.3</t>
  </si>
  <si>
    <t>ТЦ_62.1.01.09_50_7721801761_16.09.2021_02  Прайс-лист том 9, стр 759, п.908</t>
  </si>
  <si>
    <t>213.4</t>
  </si>
  <si>
    <t>213.5</t>
  </si>
  <si>
    <t>ТЦ_69.3.01.03_91_7804526950_12.09.2021_02 Прайс-лист том 8, стр 565, п.732</t>
  </si>
  <si>
    <t>Электропривод CD-99-1600A</t>
  </si>
  <si>
    <t>213.6</t>
  </si>
  <si>
    <t>213.7</t>
  </si>
  <si>
    <t>ТЦ_102_23_7810216924_05.09.2021_02  Прайс-лист том 8, стр 568, п.733</t>
  </si>
  <si>
    <t>213.8</t>
  </si>
  <si>
    <t>ТЦ_102_47_3664042290_01.11.2021_02 Прайс-лист том 8, стр 570, п.734</t>
  </si>
  <si>
    <t>213.9</t>
  </si>
  <si>
    <t>213.10</t>
  </si>
  <si>
    <t>ТЦ_62.5.02.01_91_7804526950_12.09.2021_02 Прайс-лист том 8, стр 573, п.735</t>
  </si>
  <si>
    <t>213.11</t>
  </si>
  <si>
    <t>213.12</t>
  </si>
  <si>
    <t>ТЦ_20.3.02.13_77_7721403552_01.11.2021_02  Прайс лист том 8, стр. 575, п.736</t>
  </si>
  <si>
    <t>213.13</t>
  </si>
  <si>
    <t>ТЕРм08-03-571-05</t>
  </si>
  <si>
    <t>Щит заводского изготовления однорядный или двухрядный: шкафного исполнения, глубина до 800 мм</t>
  </si>
  <si>
    <t>213.14</t>
  </si>
  <si>
    <t>ТЦ_62.1.02.14_23_7705892151_04.09.2021_02 Прайс-лист том 8, стр 575, п.737</t>
  </si>
  <si>
    <t>213.15</t>
  </si>
  <si>
    <t>213.16</t>
  </si>
  <si>
    <t>ТЦ_61.2.03.01_77_7724932650_01.11.2021_02.  Прайс-лист том 8, стр 580, п.738</t>
  </si>
  <si>
    <t>213.17</t>
  </si>
  <si>
    <t>213.18</t>
  </si>
  <si>
    <t>ТЦ_62.1.01.09_91_7804526950_01.09.2021_02 Прайс-лист том 8, стр 727, п.896</t>
  </si>
  <si>
    <t>Выключатель автоматический ВА-99М 1250/1250А 3P 35кА Basic</t>
  </si>
  <si>
    <t>213.19</t>
  </si>
  <si>
    <t>213.20</t>
  </si>
  <si>
    <t>ТЦ_69.3.01.03_91_7804526950_12.09.2021_02  Прайс-лист том 8, стр 565, п.732</t>
  </si>
  <si>
    <t>213.21</t>
  </si>
  <si>
    <t>213.22</t>
  </si>
  <si>
    <t>213.23</t>
  </si>
  <si>
    <t>213.24</t>
  </si>
  <si>
    <t>213.25</t>
  </si>
  <si>
    <t>213.26</t>
  </si>
  <si>
    <t>213.27</t>
  </si>
  <si>
    <t>213.28</t>
  </si>
  <si>
    <t>213.29</t>
  </si>
  <si>
    <t>ТЦ_61.2.03.01_77_7724932650_01.11.2021_02 Прайс-лист том 8, стр 580, п.738</t>
  </si>
  <si>
    <t>213.30</t>
  </si>
  <si>
    <t>213.31</t>
  </si>
  <si>
    <t>ТЦ_62.3.05.02_61_7706401769_12.09.2021_02  Прайс-лист том 9,  стр.795, п.920</t>
  </si>
  <si>
    <t>213.32</t>
  </si>
  <si>
    <t>ТЦ_62.1.01.09_50_7721801761_16.09.2021_02 Прайс-лист том 9, стр 759, п.908</t>
  </si>
  <si>
    <t>213.33</t>
  </si>
  <si>
    <t>ТЦ_62.1.01.09_50_5042135344_01.11.2021_02  Прайс-лист том 8, стр 583, п.741</t>
  </si>
  <si>
    <t>Выключатель автоматический трехполюсный ВА-99/400 400А 3ф 35кА РЭ4000А</t>
  </si>
  <si>
    <t>213.34</t>
  </si>
  <si>
    <t>ТЦ_62.1.01.09_77_7701677700_01.09.2021_02 Прайс лист том 8, стр. 698, п.897</t>
  </si>
  <si>
    <t>213.35</t>
  </si>
  <si>
    <t>ТЦ_62.1.01_50_7703214111_09.11.2021_02  Прайс-лист том 7, стр 214, п.282</t>
  </si>
  <si>
    <t>Выключатель автоматический ВА 99 125/40А 3Р 25кА</t>
  </si>
  <si>
    <t>213.36</t>
  </si>
  <si>
    <t>ТЦ_62.1.01.09_24_2461026300_01.11.2021_02 Прайс-лист том 8, стр 589, п.744</t>
  </si>
  <si>
    <t>Выключатель автоматический ВА-99 125/ 50А 3P 25кА EKF PROxima</t>
  </si>
  <si>
    <t>213.37</t>
  </si>
  <si>
    <t>ТЦ_62.1.01.09_66_5045047752_01.09.2021_02 Прайс-лист том 8, стр 714, п.891</t>
  </si>
  <si>
    <t>Выключатель автоматический EKF PROxima ВА 47-63 1P 6А 4,5kA х-ка С</t>
  </si>
  <si>
    <t>213.38</t>
  </si>
  <si>
    <t>ТЦ_102_23_7810216924_05.09.2021_02 Прайс-лист том 8, стр 568, п.733</t>
  </si>
  <si>
    <t>213.39</t>
  </si>
  <si>
    <t>213.40</t>
  </si>
  <si>
    <t>213.41</t>
  </si>
  <si>
    <t>ТЦ_62.5.02.01_91_7804526950_01.11.2021_02 Прайс-лист том 8, стр 591, п.749</t>
  </si>
  <si>
    <t>Трансформатор тока ТТЭ-А-400/5А класс точности 0.5 (color)</t>
  </si>
  <si>
    <t>213.42</t>
  </si>
  <si>
    <t>ТЦ_62.5.02.01_91_7804526950_04.09.2021_02 Прайс-лист том 8, стр 594, п.750</t>
  </si>
  <si>
    <t>Трансформатор тока ТТЭ-А-100/5А с шиной класс точности 0.5</t>
  </si>
  <si>
    <t>213.43</t>
  </si>
  <si>
    <t>ТЦ_62.5.02.01_23_7705892151_01.11.2021_02 Прайс-лист том 8, стр 602, п.756</t>
  </si>
  <si>
    <t>Трансформатор тока ТТЕ-А 50/5А кл. точн. 0.5 5В.А EKF tte-a-50/tc-a-50</t>
  </si>
  <si>
    <t>213.44</t>
  </si>
  <si>
    <t>213.45</t>
  </si>
  <si>
    <t>213.46</t>
  </si>
  <si>
    <t>213.47</t>
  </si>
  <si>
    <t>213.48</t>
  </si>
  <si>
    <t>213.49</t>
  </si>
  <si>
    <t>ТЦ_62.3.05.02_61_7706401769_12.09.2021_02 Прайс-лист том 9., стр 751, п.920</t>
  </si>
  <si>
    <t>213.50</t>
  </si>
  <si>
    <t>213.51</t>
  </si>
  <si>
    <t>ТЦ_62.1.01.09_50_5042135344_01.11.2021_02 Прайс-лист том 8, стр 583, п.741</t>
  </si>
  <si>
    <t>213.52</t>
  </si>
  <si>
    <t>213.53</t>
  </si>
  <si>
    <t>ТЦ_62.1.01_50_7703214111_09.11.2021_02 Прайс-лист том 7, стр 214, п.282</t>
  </si>
  <si>
    <t>213.54</t>
  </si>
  <si>
    <t>213.55</t>
  </si>
  <si>
    <t>ТЦ_62.1.01.09_47_7839474780_01.11.2021_02 Прайс-лист том 8, стр 586, п.742</t>
  </si>
  <si>
    <t>Выключатель автоматический трехполюсный ВА-99/125 100А 3ф 25кА РЭ1000А</t>
  </si>
  <si>
    <t>213.56</t>
  </si>
  <si>
    <t>213.57</t>
  </si>
  <si>
    <t>213.58</t>
  </si>
  <si>
    <t>213.59</t>
  </si>
  <si>
    <t>213.60</t>
  </si>
  <si>
    <t>ТЦ_62.5.02.01_91_7804526950_04.09.2021_02Прайс-лист том 8, стр 594, п.750</t>
  </si>
  <si>
    <t>213.61</t>
  </si>
  <si>
    <t>213.62</t>
  </si>
  <si>
    <t>213.63</t>
  </si>
  <si>
    <t>213.64</t>
  </si>
  <si>
    <t>213.65</t>
  </si>
  <si>
    <t>РП3</t>
  </si>
  <si>
    <t>213.66</t>
  </si>
  <si>
    <t>213.67</t>
  </si>
  <si>
    <t>ТЦ_62.3.05.02_23_7810216924_05.09.2021_02 Прайс-лист том 8, стр 731, п.899</t>
  </si>
  <si>
    <t>213.68</t>
  </si>
  <si>
    <t>ТЦ_62.1.01.09_91_7804526950_12.09.2021_02 Прайс-лист том 8, стр 596, п.752</t>
  </si>
  <si>
    <t>Выключатель автоматический трехполюсный ВА-99/125 32А 25кА РЭ800А</t>
  </si>
  <si>
    <t>213.69</t>
  </si>
  <si>
    <t>213.70</t>
  </si>
  <si>
    <t>ТЦ_101_66_667112697203_01.11.2021_02 Прайс-лист том 8, стр 597, п.753</t>
  </si>
  <si>
    <t>Выключатель автоматический трехполюсный ВА-99/125 25А 25кА РЭ800А</t>
  </si>
  <si>
    <t>213.71</t>
  </si>
  <si>
    <t>213.72</t>
  </si>
  <si>
    <t>ТЦ_62.1.01.09_91_7804526950_12.09.2021_02 Прайс-лист том 8, стр 588, п.743</t>
  </si>
  <si>
    <t>Выключатель автоматический трехполюсный ВА-99/125 80А 25кА РЭ800А</t>
  </si>
  <si>
    <t>213.73</t>
  </si>
  <si>
    <t>ТЦ_62.1.01.09_91_7804526950_12.09.2021_02Прайс-лист том 8, стр 596, п.752</t>
  </si>
  <si>
    <t>213.74</t>
  </si>
  <si>
    <t>213.75</t>
  </si>
  <si>
    <t>213.76</t>
  </si>
  <si>
    <t>213.77</t>
  </si>
  <si>
    <t>213.78</t>
  </si>
  <si>
    <t>ТЦ_62.5.02.01_50_7713043056_01.11.2021_02 Прайс-лист том 8, стр 599, п.755</t>
  </si>
  <si>
    <t>Трансформатор тока ТТЭ-А-25/5А класс точности 0,5S EKF</t>
  </si>
  <si>
    <t>213.79</t>
  </si>
  <si>
    <t>ТЦ_62.5.02.01_66_6670390389_01.11.2021_02 Прайс-лист том 8, стр 599, п.754</t>
  </si>
  <si>
    <t>213.80</t>
  </si>
  <si>
    <t>213.81</t>
  </si>
  <si>
    <t>ТЦ_62.1.02.14_23_7705892151_04.09.2021_02  Прайс-лист том 8, стр 575, п.737</t>
  </si>
  <si>
    <t>213.82</t>
  </si>
  <si>
    <t>213.83</t>
  </si>
  <si>
    <t>ШУ-1, ШУ-2</t>
  </si>
  <si>
    <t>213.84</t>
  </si>
  <si>
    <t>213.85</t>
  </si>
  <si>
    <t>ТССЦ-62.1.02.15-0001</t>
  </si>
  <si>
    <t>Шкаф учета электроэнергии ШУ-2/Т, IP54</t>
  </si>
  <si>
    <t>ЛС 04-01-02 Поз.: 86-94</t>
  </si>
  <si>
    <t>214.1</t>
  </si>
  <si>
    <t>ТЕРм08-02-141-05</t>
  </si>
  <si>
    <t>Кабель до 35 кВ в готовых траншеях без покрытий, масса 1 м: до 9 кг</t>
  </si>
  <si>
    <t>214.2</t>
  </si>
  <si>
    <t>ТЦ_21.1.06.09_77_9723075205_01.11.2021_02 Прайс-лист том 8, стр 604, п.758</t>
  </si>
  <si>
    <t>Кабель ПвБШп(г) 4х185-1 ( вес 8,9 кг/м)</t>
  </si>
  <si>
    <t>4896</t>
  </si>
  <si>
    <t>214.3</t>
  </si>
  <si>
    <t>ТЕРм08-02-141-06</t>
  </si>
  <si>
    <t>Кабель до 35 кВ в готовых траншеях без покрытий, масса 1 м: до 13 кг</t>
  </si>
  <si>
    <t>214.4</t>
  </si>
  <si>
    <t>Кабель ВБбШв (1 кВ) 5х185  (вес 10,66кг/м)</t>
  </si>
  <si>
    <t>2142</t>
  </si>
  <si>
    <t>214.5</t>
  </si>
  <si>
    <t>ТЦ_20.2.09.13_61_7705892151_04.09.2021_02 Прайс-лист том 8, стр 613, п.764</t>
  </si>
  <si>
    <t>Муфта кабельная 1ПКТ(б)-1-150/240 (Б) нг-LS (КВТ)</t>
  </si>
  <si>
    <t>214.6</t>
  </si>
  <si>
    <t>214.7</t>
  </si>
  <si>
    <t>ТЕРм08-02-147-01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</si>
  <si>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</si>
  <si>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>1,9</t>
  </si>
  <si>
    <t>214.8</t>
  </si>
  <si>
    <t>ТССЦ-21.1.06.10-0612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</si>
  <si>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напряжением 1,0 кВ, с числом жил - 5 и сечением 95 мм2</t>
  </si>
  <si>
    <t>214.9</t>
  </si>
  <si>
    <t>ТССЦ-21.1.06.10-0579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</si>
  <si>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напряжением 1,0 кВ, с числом жил - 3 и сечением 2,5 мм2</t>
  </si>
  <si>
    <t>ЛС 04-01-02 Поз.: 95-106</t>
  </si>
  <si>
    <t>Строительные работы. 077/47-ИЛО 4.1.2</t>
  </si>
  <si>
    <t>215.1</t>
  </si>
  <si>
    <t>215.2</t>
  </si>
  <si>
    <t>215.3</t>
  </si>
  <si>
    <t>0,1508</t>
  </si>
  <si>
    <t>215.4</t>
  </si>
  <si>
    <t>0,0536</t>
  </si>
  <si>
    <t>215.5</t>
  </si>
  <si>
    <t>80,92</t>
  </si>
  <si>
    <t>215.6</t>
  </si>
  <si>
    <t>0,0476</t>
  </si>
  <si>
    <t>215.7</t>
  </si>
  <si>
    <t>52,36</t>
  </si>
  <si>
    <t>215.8</t>
  </si>
  <si>
    <t>215.9</t>
  </si>
  <si>
    <t>0,0972</t>
  </si>
  <si>
    <t>215.10</t>
  </si>
  <si>
    <t>0,972</t>
  </si>
  <si>
    <t>215.11</t>
  </si>
  <si>
    <t>ТЕРм10-06-048-05</t>
  </si>
  <si>
    <t>Прокладка волоконно-оптических кабелей в траншее прим. Прокладка сигнальной ленты</t>
  </si>
  <si>
    <t>215.12</t>
  </si>
  <si>
    <t>ТССЦ-01.7.06.08-0011</t>
  </si>
  <si>
    <t>Лента сигнальная "Электра" ЛСЭ 150</t>
  </si>
  <si>
    <t>Раздел 87. 05-01-01 Охрана периметра .gsfx</t>
  </si>
  <si>
    <t>ЛС 05-01-01 Поз.: 1-14</t>
  </si>
  <si>
    <t>Охрана периметра 077/47 ИОС 5 лист 14</t>
  </si>
  <si>
    <t>216.1</t>
  </si>
  <si>
    <t>05-01-01</t>
  </si>
  <si>
    <t>Разработка грунта вручную в траншеях глубиной до 2 м без креплений с откосами, группа грунтов: 2 (вдоль забора)</t>
  </si>
  <si>
    <t>0,374715</t>
  </si>
  <si>
    <t>216.2</t>
  </si>
  <si>
    <t>3,747</t>
  </si>
  <si>
    <t>216.3</t>
  </si>
  <si>
    <t>8,327</t>
  </si>
  <si>
    <t>216.4</t>
  </si>
  <si>
    <t>ТЕРм10-04-077-15</t>
  </si>
  <si>
    <t>Пульт служебной связи и контроля</t>
  </si>
  <si>
    <t>216.5</t>
  </si>
  <si>
    <t>ТЦ_102_47_7804429459_01.09.2021_02 Прайс лист том 8, стр. 666/3, п.798</t>
  </si>
  <si>
    <t>Амулет-М ГКАЖ.425114.003 вибрационное противоподкопное средство обнаружения</t>
  </si>
  <si>
    <t>216.6</t>
  </si>
  <si>
    <t>216.7</t>
  </si>
  <si>
    <t>ТЦ_62.4.02.01_91_9102193703_01.11.2021_02 Прайс лист том8, стр. 535, п.704</t>
  </si>
  <si>
    <t>РИП-24 исп. 01 (РИП-24-3/7М4)</t>
  </si>
  <si>
    <t>216.8</t>
  </si>
  <si>
    <t>216.9</t>
  </si>
  <si>
    <t>ТЦ_62.4.01.01_61_7735092378_01.11.2021_05 Прайс лист том 8, стр. 537, п.705</t>
  </si>
  <si>
    <t>HR 12-28 W Аккумуляторные батареи</t>
  </si>
  <si>
    <t>Ограждение</t>
  </si>
  <si>
    <t>216.10</t>
  </si>
  <si>
    <t>ТЕР07-01-056-02</t>
  </si>
  <si>
    <t>Установка ограждения и козырька из спиралей армированной колючей ленты (АКЛ) типа "Репейник": установка козырька высотой до 1 м по существующему ограждению</t>
  </si>
  <si>
    <t>216.11</t>
  </si>
  <si>
    <t>ТССЦ-08.3.03.05-0020</t>
  </si>
  <si>
    <t>Проволока стальная низкоуглеродистая разного назначения оцинкованная диаметром: 6,0-6,3 мм</t>
  </si>
  <si>
    <t>-0,01664</t>
  </si>
  <si>
    <t>216.12</t>
  </si>
  <si>
    <t>ТССЦ-08.3.03.05-0016</t>
  </si>
  <si>
    <t>Проволока стальная низкоуглеродистая разного назначения оцинкованная диаметром: 2,5 мм</t>
  </si>
  <si>
    <t>216.13</t>
  </si>
  <si>
    <t>ТССЦ-08.3.03.06-0001</t>
  </si>
  <si>
    <t>Проволока вязальная</t>
  </si>
  <si>
    <t>216.14</t>
  </si>
  <si>
    <t>ТССЦ-08.3.03.06-0021</t>
  </si>
  <si>
    <t>Спиральный барьер безопасности АКЛ Егоза-900 с комплектом кронштейнов, крепежей</t>
  </si>
  <si>
    <t>832</t>
  </si>
  <si>
    <t>Раздел 88. 05-02-01  Сети  кабельной канализации .gsfx</t>
  </si>
  <si>
    <t>ЛС 05-02-01 Поз.: 1-82</t>
  </si>
  <si>
    <t>Сети  кабельной канализации  (077/51-ИЛО4.4.1 лист 62,63,64)</t>
  </si>
  <si>
    <t>Колодцы сборные железобетонные</t>
  </si>
  <si>
    <t>217.1</t>
  </si>
  <si>
    <t>05-02-01</t>
  </si>
  <si>
    <t>ТЕР01-01-009-23</t>
  </si>
  <si>
    <t>Разработка траншей экскаватором «обратная лопата» с ковшом вместимостью 0,25 м3 в отвал, группа грунтов: 2</t>
  </si>
  <si>
    <t>0,00384</t>
  </si>
  <si>
    <t>217.2</t>
  </si>
  <si>
    <t>ТЕР01-01-014-11</t>
  </si>
  <si>
    <t>Разработка грунта с погрузкой в автомобили-самосвалы экскаваторами импортного производства с ковшом вместимостью 0,25 м3, группа грунтов 2</t>
  </si>
  <si>
    <t>0,00226</t>
  </si>
  <si>
    <t>217.3</t>
  </si>
  <si>
    <t>3,842</t>
  </si>
  <si>
    <t>217.4</t>
  </si>
  <si>
    <t>217.5</t>
  </si>
  <si>
    <t>217.6</t>
  </si>
  <si>
    <t>217.7</t>
  </si>
  <si>
    <t>ТЕР34-02-006-04</t>
  </si>
  <si>
    <t>Устройство колодцев железобетонных сборных типовых, собранных в заводских условиях: ККС-2</t>
  </si>
  <si>
    <t>217.8</t>
  </si>
  <si>
    <t>ТССЦ-05.1.01.08-0032</t>
  </si>
  <si>
    <t>Колодцы канализационной связи марки: ККС-2-10-н /бетон В15 (М200), объем 0,30 м3, расход арматуры 16,91кг/ (альбом типовых чертежей Т-282-1-82)</t>
  </si>
  <si>
    <t>217.9</t>
  </si>
  <si>
    <t>ТЕР34-02-008-03</t>
  </si>
  <si>
    <t>Установка кронштейна в колодцах</t>
  </si>
  <si>
    <t>217.10</t>
  </si>
  <si>
    <t>ТССЦ-22.2.02.08-0022</t>
  </si>
  <si>
    <t>Кронштейны для кабельных колодцев с двумя ершами длиной: 1300 мм, типа ККП-1-1300</t>
  </si>
  <si>
    <t>-8</t>
  </si>
  <si>
    <t>217.11</t>
  </si>
  <si>
    <t>ТССЦ-22.2.02.08-0021</t>
  </si>
  <si>
    <t>Кронштейны для кабельных колодцев с двумя ершами длиной: 600 мм, типа ККП-1-600</t>
  </si>
  <si>
    <t>217.12</t>
  </si>
  <si>
    <t>ТЕРм10-06-027-08</t>
  </si>
  <si>
    <t>Установка консоли в коллекторе: одноместной</t>
  </si>
  <si>
    <t>217.13</t>
  </si>
  <si>
    <t>ТССЦ-22.2.02.06-0001</t>
  </si>
  <si>
    <t>Консоли для кабельных колодцев и шахт связи: ККч-1</t>
  </si>
  <si>
    <t>-0,16</t>
  </si>
  <si>
    <t>217.14</t>
  </si>
  <si>
    <t>ТССЦ-22.2.02.06-0002</t>
  </si>
  <si>
    <t>Консоли для кабельных колодцев и шахт связи: ККч-2</t>
  </si>
  <si>
    <t>217.15</t>
  </si>
  <si>
    <t>ТССЦ-22.2.02.11-0001</t>
  </si>
  <si>
    <t>Болты консольные</t>
  </si>
  <si>
    <t>217.16</t>
  </si>
  <si>
    <t>ТЕР34-02-008-02</t>
  </si>
  <si>
    <t>Установка люка в колодцах: на пешеходной части</t>
  </si>
  <si>
    <t>217.17</t>
  </si>
  <si>
    <t>ТССЦ-08.1.02.06-0041</t>
  </si>
  <si>
    <t>Люки чугунные: легкие</t>
  </si>
  <si>
    <t>217.18</t>
  </si>
  <si>
    <t>ТЕР46-03-010-02</t>
  </si>
  <si>
    <t>Пробивка в бетонных стенах и полах толщиной 100 мм отверстий площадью: до 100 см2</t>
  </si>
  <si>
    <t>217.19</t>
  </si>
  <si>
    <t>ТЕР34-02-012-01</t>
  </si>
  <si>
    <t>Устройство ввода труб в колодцы</t>
  </si>
  <si>
    <t>10 каналов</t>
  </si>
  <si>
    <t>217.20</t>
  </si>
  <si>
    <t>217.21</t>
  </si>
  <si>
    <t>-3</t>
  </si>
  <si>
    <t>217.22</t>
  </si>
  <si>
    <t>217.23</t>
  </si>
  <si>
    <t>217.24</t>
  </si>
  <si>
    <t>ТЦ_61.1.04.09_50_6167107048_01.11.2021_05 Прайс-лист том 8, стр 452, п.659</t>
  </si>
  <si>
    <t>Кросс оптический SNR-ODF-24R-8SC-P 19" (ШКОС) укомплектованный на 8 SC портов (комплект с розетками</t>
  </si>
  <si>
    <t>217.25</t>
  </si>
  <si>
    <t>Засыпка траншей и котлованов с перемещением грунта до 5 м бульдозерами мощностью: 59 кВт (80 л.с.), группа грунтов 1</t>
  </si>
  <si>
    <t>0,00286</t>
  </si>
  <si>
    <t>217.26</t>
  </si>
  <si>
    <t>0,0286</t>
  </si>
  <si>
    <t>217.27</t>
  </si>
  <si>
    <t>ТЕРм10-06-026-01</t>
  </si>
  <si>
    <t>Прокладка кабеля в подземной канализации, масса 1 м кабеля: до 1 кг</t>
  </si>
  <si>
    <t>217.28</t>
  </si>
  <si>
    <t>ТЦ_21.1.01.01_23_2312280068_29.11.2021_02 Прайс-лист том 9, стр 887, п.969</t>
  </si>
  <si>
    <t>Кабель оптический ДПб-2.7-6z(6f)-4/4</t>
  </si>
  <si>
    <t>217.29</t>
  </si>
  <si>
    <t>ТЕРм10-06-058-01</t>
  </si>
  <si>
    <t>Монтаж прямых муфт для волоконно-оптических кабелей в колодце, емкость оптических волокон: 4</t>
  </si>
  <si>
    <t>217.30</t>
  </si>
  <si>
    <t>ТЦ_20.2.09.09_78_7804526942_01.09.2021_02 Прайс-лист том 9., стр 891, п.970</t>
  </si>
  <si>
    <t>Муфта МТОК-К6/108-1КТ3645-К</t>
  </si>
  <si>
    <t>Кабельная канализация с пересечением П1</t>
  </si>
  <si>
    <t>217.31</t>
  </si>
  <si>
    <t>0,0067</t>
  </si>
  <si>
    <t>217.32</t>
  </si>
  <si>
    <t>0,0019</t>
  </si>
  <si>
    <t>217.33</t>
  </si>
  <si>
    <t>3,23</t>
  </si>
  <si>
    <t>217.34</t>
  </si>
  <si>
    <t>217.35</t>
  </si>
  <si>
    <t>1,68</t>
  </si>
  <si>
    <t>217.36</t>
  </si>
  <si>
    <t>217.37</t>
  </si>
  <si>
    <t>-24</t>
  </si>
  <si>
    <t>217.38</t>
  </si>
  <si>
    <t>217.39</t>
  </si>
  <si>
    <t>217.40</t>
  </si>
  <si>
    <t>Кабельная канализация с пересечением П2</t>
  </si>
  <si>
    <t>217.41</t>
  </si>
  <si>
    <t>0,0018</t>
  </si>
  <si>
    <t>217.42</t>
  </si>
  <si>
    <t>0,00072</t>
  </si>
  <si>
    <t>217.43</t>
  </si>
  <si>
    <t>1,224</t>
  </si>
  <si>
    <t>217.44</t>
  </si>
  <si>
    <t>217.45</t>
  </si>
  <si>
    <t>0,86</t>
  </si>
  <si>
    <t>217.46</t>
  </si>
  <si>
    <t>217.47</t>
  </si>
  <si>
    <t>-12</t>
  </si>
  <si>
    <t>217.48</t>
  </si>
  <si>
    <t>217.49</t>
  </si>
  <si>
    <t>Засыпка траншей и котлованов с перемещением грунта до 5 м бульдозерами мощностью: 59 кВт (80 л.с.), группа грунтов 1-песком</t>
  </si>
  <si>
    <t>217.50</t>
  </si>
  <si>
    <t>Кабельная канализация с пересечением П3</t>
  </si>
  <si>
    <t>217.51</t>
  </si>
  <si>
    <t>0,0009</t>
  </si>
  <si>
    <t>217.52</t>
  </si>
  <si>
    <t>0,00036</t>
  </si>
  <si>
    <t>217.53</t>
  </si>
  <si>
    <t>217.54</t>
  </si>
  <si>
    <t>0,36</t>
  </si>
  <si>
    <t>217.55</t>
  </si>
  <si>
    <t>217.56</t>
  </si>
  <si>
    <t>217.57</t>
  </si>
  <si>
    <t>-6</t>
  </si>
  <si>
    <t>217.58</t>
  </si>
  <si>
    <t>217.59</t>
  </si>
  <si>
    <t>217.60</t>
  </si>
  <si>
    <t>0,019</t>
  </si>
  <si>
    <t>Кабельная канализация с пересечением П4</t>
  </si>
  <si>
    <t>217.61</t>
  </si>
  <si>
    <t>0,0266</t>
  </si>
  <si>
    <t>217.62</t>
  </si>
  <si>
    <t>0,0076</t>
  </si>
  <si>
    <t>217.63</t>
  </si>
  <si>
    <t>12,92</t>
  </si>
  <si>
    <t>217.64</t>
  </si>
  <si>
    <t>7,6</t>
  </si>
  <si>
    <t>217.65</t>
  </si>
  <si>
    <t>9,12</t>
  </si>
  <si>
    <t>217.66</t>
  </si>
  <si>
    <t>0,095</t>
  </si>
  <si>
    <t>217.67</t>
  </si>
  <si>
    <t>-95</t>
  </si>
  <si>
    <t>217.68</t>
  </si>
  <si>
    <t>9,5</t>
  </si>
  <si>
    <t>217.69</t>
  </si>
  <si>
    <t>0,01425</t>
  </si>
  <si>
    <t>217.70</t>
  </si>
  <si>
    <t>0,1425</t>
  </si>
  <si>
    <t>217.71</t>
  </si>
  <si>
    <t>ТЕР34-02-006-04 прим.</t>
  </si>
  <si>
    <t>217.72</t>
  </si>
  <si>
    <t>ТССЦ-18.2.04.06-0001</t>
  </si>
  <si>
    <t>Колодец смотровой "РОСТР" диаметром 1000 мм, высотой 1 м</t>
  </si>
  <si>
    <t>Кабельная канализация с пересечением П5</t>
  </si>
  <si>
    <t>217.73</t>
  </si>
  <si>
    <t>0,01908</t>
  </si>
  <si>
    <t>217.74</t>
  </si>
  <si>
    <t>0,0054</t>
  </si>
  <si>
    <t>217.75</t>
  </si>
  <si>
    <t>9,18</t>
  </si>
  <si>
    <t>217.76</t>
  </si>
  <si>
    <t>217.77</t>
  </si>
  <si>
    <t>217.78</t>
  </si>
  <si>
    <t>0,068</t>
  </si>
  <si>
    <t>217.79</t>
  </si>
  <si>
    <t>-68</t>
  </si>
  <si>
    <t>217.80</t>
  </si>
  <si>
    <t>6,8</t>
  </si>
  <si>
    <t>217.81</t>
  </si>
  <si>
    <t>217.82</t>
  </si>
  <si>
    <t>0,1908</t>
  </si>
  <si>
    <t>Раздел 89. 05-03-01 Наружные сети пожарной сигнализации.gsfx</t>
  </si>
  <si>
    <t>ЛС 05-03-01 Поз.: 1-9</t>
  </si>
  <si>
    <t>077/47 ИЛО 5.5. лист 4</t>
  </si>
  <si>
    <t>218.1</t>
  </si>
  <si>
    <t>05-03-01</t>
  </si>
  <si>
    <t>ТЕР01-01-022-24</t>
  </si>
  <si>
    <t>Разработка грунта с погрузкой на автомобили-самосвалы в траншеях экскаватором «обратная лопата» с ковшом вместимостью 0,25 м3 с погрузкой на автомобили-самосвалы, группа грунтов 3</t>
  </si>
  <si>
    <t>218.2</t>
  </si>
  <si>
    <t>218.3</t>
  </si>
  <si>
    <t>218.4</t>
  </si>
  <si>
    <t>218.5</t>
  </si>
  <si>
    <t>-35</t>
  </si>
  <si>
    <t>218.6</t>
  </si>
  <si>
    <t>218.7</t>
  </si>
  <si>
    <t>ТЕРм10-06-048-08</t>
  </si>
  <si>
    <t>Прокладка волоконно-оптических кабелей в канализации: в полиэтиленовой трубе по свободному каналу трубопровода</t>
  </si>
  <si>
    <t>218.8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</si>
  <si>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мм2= существующего</t>
  </si>
  <si>
    <t>7,57</t>
  </si>
  <si>
    <t>218.9</t>
  </si>
  <si>
    <t>ТССЦ-21.1.08.01-0081</t>
  </si>
  <si>
    <t>Кабели парной скрутки для систем пожарной сигнализации с однопроволочными медными жилами, изоляцией и оболочкой из ПВХ, марки: КПСВВ 1х2х0,5</t>
  </si>
  <si>
    <t>0,80784</t>
  </si>
  <si>
    <t>Раздел 90. 05-04-01 Система охранного телевидения.gsfx</t>
  </si>
  <si>
    <t>ЛС 05-04-01 Поз.: 1-52</t>
  </si>
  <si>
    <t>Система охранного телевидения</t>
  </si>
  <si>
    <t>219.1</t>
  </si>
  <si>
    <t>05-04-01</t>
  </si>
  <si>
    <t>ТЕРм10-10-001-02</t>
  </si>
  <si>
    <t>Камеры видеонаблюдения: на кронштейне</t>
  </si>
  <si>
    <t>219.2</t>
  </si>
  <si>
    <t>ТЦ_61.3.01.01_78_7839402659_01.11.2021_02 Прайс-лист том 8, стр 463, п.666</t>
  </si>
  <si>
    <t>AC-D2143ZIR6 Уличная 4Mp IP-камера с вариофокальным моторизированным объективом.</t>
  </si>
  <si>
    <t>219.3</t>
  </si>
  <si>
    <t>ТЦ_61.3.01.01_61_5001131598_01.11.2021_02 Прайс-лист том 8, стр 465, п.667</t>
  </si>
  <si>
    <t>AC-D3143ZIR3 Купольная вандалозащищенная 4Мп IP-камера с мотор-зумом и автофокусом</t>
  </si>
  <si>
    <t>219.4</t>
  </si>
  <si>
    <t>ТЦ_61.3.01.01_25_ 2543063261_01.11.2021_02 Прайс-лист том 8, стр 467, п.668</t>
  </si>
  <si>
    <t>AC-D6144IR10 Уличная скоростная поворотная 4Мп IP-камера с мощной ИК-подсветкой</t>
  </si>
  <si>
    <t>219.5</t>
  </si>
  <si>
    <t>219.6</t>
  </si>
  <si>
    <t>ТЦ_102_23_ 7722753969_01.09.2021_02 Прайс-лист том 8, стр 469, п.669</t>
  </si>
  <si>
    <t>DS-1005KI Клавиатура для управления</t>
  </si>
  <si>
    <t>219.7</t>
  </si>
  <si>
    <t>ТЦ_61.1.03.03_23_9721058194_01.11.2021_02 Прайс-лист том 8, стр 471, п.670</t>
  </si>
  <si>
    <t>MES2308P_AC Ethernet-коммутатор</t>
  </si>
  <si>
    <t>219.8</t>
  </si>
  <si>
    <t>ТЦ_61.1.03.03_23_9721058194_01.11.2021_02 Прайс-лист том 8, стр 473, п.671</t>
  </si>
  <si>
    <t>MES2324P_AC Ethernet-коммутатор MES2324P,24 порта</t>
  </si>
  <si>
    <t>219.9</t>
  </si>
  <si>
    <t>ТЦ_61.3.05.03_23_7719840097_01.11.2021_02 Прайс-лист том 8, стр 475, п.672</t>
  </si>
  <si>
    <t>NMC-RP24UD2-1U-BK  ПКоммутац. панель NIKOMAX 19", 1U, 24 порт</t>
  </si>
  <si>
    <t>219.10</t>
  </si>
  <si>
    <t>ТЦ_77.3.03.01_61_7743553167_01.11.2021_02 Прайс-лист том 8, стр 477, п.673</t>
  </si>
  <si>
    <t>Кабельный органайзер NIKOMAX 19", 1U, глубина колец 40мм</t>
  </si>
  <si>
    <t>219.11</t>
  </si>
  <si>
    <t>ТЦ_20.4.03.07_74_7447215866_01.11.2021_02 Прайс-лист том 8, стр 479, п.674</t>
  </si>
  <si>
    <t>TLK-RSC07-MD-04-BK Блок электрических розеток TLK, 19", 7 гнезд "евророзетка</t>
  </si>
  <si>
    <t>219.12</t>
  </si>
  <si>
    <t>ТЦ_77.3.03.01_23_ 7719840097_01.11.2021_05 Прайс-лист том 8, стр 481, п.675</t>
  </si>
  <si>
    <t>TLK-SHFC-660F-GY  Полка стационарная усиленная 19"</t>
  </si>
  <si>
    <t>219.13</t>
  </si>
  <si>
    <t>219.14</t>
  </si>
  <si>
    <t>ТЦ_61.3.05.06_61_7718979307_18.09.2021_02 Прайс-лист том 8, стр 483, п.676</t>
  </si>
  <si>
    <t>Монитор ЖК VIEWSONIC VX3211-MH 32", черный</t>
  </si>
  <si>
    <t>219.15</t>
  </si>
  <si>
    <t>ТЕРм10-02-015-01</t>
  </si>
  <si>
    <t>Станция, пульт и установка оперативной телефонной связи с усилительным устройством, емкость 10 номеров</t>
  </si>
  <si>
    <t>219.16</t>
  </si>
  <si>
    <t>Прайс-лист том 86, стр 485, п.677</t>
  </si>
  <si>
    <t>OS-44VB1 Уличная станция с термостабилизацией, теплоизоляцией, резервным питанием и оптическим кроссом</t>
  </si>
  <si>
    <t>219.17</t>
  </si>
  <si>
    <t>219.18</t>
  </si>
  <si>
    <t>ТЦ_61.1.03.03_77_7701718635_01.11.2021_02 Прайс-лист том 8, стр 488, п.678</t>
  </si>
  <si>
    <t>SW-80822/IC Промышленный PoE коммутатор Gigabit Ethernet на 10 портов</t>
  </si>
  <si>
    <t>219.19</t>
  </si>
  <si>
    <t>ТЦ_21.1.01.01_23_ 7719840097_01.11.2021_02 Прайс-лист том 8, стр 489, п.679</t>
  </si>
  <si>
    <t>NMF-PC1S2C2-SCU-SCU-001 Шнур NIKOMAX волоконно-оптический, соединительный, одномодовый 9/125мкм</t>
  </si>
  <si>
    <t>219.20</t>
  </si>
  <si>
    <t>ТЕРм08-02-405-01</t>
  </si>
  <si>
    <t>Провод по установленным стальным конструкциям и панелям, сечение: до 16 мм2</t>
  </si>
  <si>
    <t>219.21</t>
  </si>
  <si>
    <t>3,8</t>
  </si>
  <si>
    <t>219.22</t>
  </si>
  <si>
    <t>ТЦ_21.1.01.01_23_7743553167_01.11.2021_02 Прайс-лист том 8, стр 491, п.680</t>
  </si>
  <si>
    <t>Lanmaster LAN-OFC-DO2-S7-PE Оптический кабель</t>
  </si>
  <si>
    <t>571,2</t>
  </si>
  <si>
    <t>219.23</t>
  </si>
  <si>
    <t>219.24</t>
  </si>
  <si>
    <t>ТЦ_101_50_6167107048_01.11.2021_02 Прайс-лист том 8, стр 401, п.681</t>
  </si>
  <si>
    <t>Рабочая станция SRV-LEGION SL1000/TminiG4 / CPU-E3-1220V6x1 / 2*MEM-D4-4Gx1 / SATA3,5-1000GB7.2Kx1 / GT1030-2G-BRK/ DVD-RWx1</t>
  </si>
  <si>
    <t>219.25</t>
  </si>
  <si>
    <t>ТЕРм10-04-067-23</t>
  </si>
  <si>
    <t>Устройство видеоконтрольное</t>
  </si>
  <si>
    <t>219.26</t>
  </si>
  <si>
    <t>ТЦ_61.3.01.02_23_2312283598_01.11.2021_02 Прайс-лист том 8, стр 493, п.682</t>
  </si>
  <si>
    <t>TRASSIR UltraStation 16/3 сетевой видеорегистратор для систем IP видеонаблюдения (NVR) повышенной мощности и надежности, поддержка любой видеоаналитики TRASSIR</t>
  </si>
  <si>
    <t>219.27</t>
  </si>
  <si>
    <t>ТЕРм10-06-060-01</t>
  </si>
  <si>
    <t>Монтаж оптического кросса с учетом измерений на волоконно-оптическом кабеле с числом волокон: 4</t>
  </si>
  <si>
    <t>219.28</t>
  </si>
  <si>
    <t>ТЦ_21.1.01.01_66_6659099112_01.11.2021_02 Прайс-лист том 8, стр 495, п.683</t>
  </si>
  <si>
    <t>Кросс оптический КОР-16-У 8SC SM в стойку</t>
  </si>
  <si>
    <t>219.29</t>
  </si>
  <si>
    <t>219.30</t>
  </si>
  <si>
    <t>ТЦ_61.2.07.05_23_6671118065_01.11.2021_02 Прайс-лист том 8, стр 497, п.684</t>
  </si>
  <si>
    <t>SFP 1,25 GE модуль, 20 км, 1 волокно, КОМПЛЕКТ из двух модулей TX/RX 1310/1550 SC, DDM</t>
  </si>
  <si>
    <t>219.31</t>
  </si>
  <si>
    <t>219.32</t>
  </si>
  <si>
    <t>ТЦ_62.4.02.01_77_7702680818_01.11.2021_02 Прайс-лист том 8, стр 499, п.685</t>
  </si>
  <si>
    <t>SKAT-UPS 3000 RACK 220В,  3000ВА (2100 Вт)</t>
  </si>
  <si>
    <t>219.33</t>
  </si>
  <si>
    <t>219.34</t>
  </si>
  <si>
    <t>Ц_62.4.01.01_77_7702680818_01.11.2021_02Прайс-лист том 8, стр 501, п.686</t>
  </si>
  <si>
    <t>DT12100, аккумулятор 12В, 100Ач</t>
  </si>
  <si>
    <t>219.35</t>
  </si>
  <si>
    <t>ТЦ_21.9.02.02_77_7702680818_01.11.2021_02 Прайс-лист том 8, стр 503, п.687</t>
  </si>
  <si>
    <t>NMC-PC4SD55B-010-C-GY Коммутационный шнур NIKOMAX F/UTP 4 пары, Кат.5е (Класс D), 100МГц, 2хRJ45/8P8C, T568B, заливной, с защитой защелки, многожильный, BC (чистая медь), 26AWG (7х0,165мм), LSZH нг(А)-HFLTx, серый, 1м</t>
  </si>
  <si>
    <t>219.36</t>
  </si>
  <si>
    <t>ТЦ_102_77_7701718635_01.11.2021_02 Прайс-лист том 8, стр 505, п.688</t>
  </si>
  <si>
    <t>AC-JB203 Монтажная коробка</t>
  </si>
  <si>
    <t>219.37</t>
  </si>
  <si>
    <t>ТЕРм10-06-037-02</t>
  </si>
  <si>
    <t>Шкаф для трубных проводок: напольный, размер до 700х1000 мм</t>
  </si>
  <si>
    <t>219.38</t>
  </si>
  <si>
    <t>ТЦ_61.1.04.08_77_7702680818_01.11.2021_02 Прайс-лист том 8, стр 507, п.689</t>
  </si>
  <si>
    <t>TFR-246080-XXXX-GY Напольный шкаф (каркас) 19", 24U, без дверей и стенок, Ш600хВ1265хГ800мм, в разобранном виде, серый</t>
  </si>
  <si>
    <t>219.39</t>
  </si>
  <si>
    <t>ТЦ_64.1.01.03_54_5402584411_01.11.2021_02  Прайс-лист том 8, стр 509, п.690</t>
  </si>
  <si>
    <t>TLK-FAN4-TERM-GY Вентиляторный блокTLK, на 4 вентилятора с терморегулятором и датчиком, GY, для TFE, TFL, TFR, без шнура питания</t>
  </si>
  <si>
    <t>219.40</t>
  </si>
  <si>
    <t>ТЦ_22.1.02.04_77_7702680818_01.11.2021_02 Прайс-лист том 8, стр 511, п.691</t>
  </si>
  <si>
    <t>NMC-RJ88RZ50UD1-100 Коннектор NIKOMAX RJ45/8P8C под витую пару, Кат.5e (Класс D), 100МГц, покрытие 50мкд, универсальные ножи, неэкранированный, круглый ввод, уп-ка 100шт.</t>
  </si>
  <si>
    <t>уп</t>
  </si>
  <si>
    <t>219.41</t>
  </si>
  <si>
    <t>219.42</t>
  </si>
  <si>
    <t>ТЕРм08-02-401-01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</si>
  <si>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</si>
  <si>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14,26</t>
  </si>
  <si>
    <t>219.43</t>
  </si>
  <si>
    <t>ТЦ_21.1.04.01_77_7727789038_01.11.2021_02 Прайс-лист том 8, стр 513, п.692</t>
  </si>
  <si>
    <t>NKL 4100C-OR Кабель NIKOLAN U/UTP 4 пары, Кат.5e (Класс D), тест по ISO/IEC, 100МГц, одножильный, 24AWG (0,5мм), внутренний, LSZH нг(В)-HFLTx, оранжевый, 305м - гарантия: 1 год базовая / 10 лет системная</t>
  </si>
  <si>
    <t>1842,12</t>
  </si>
  <si>
    <t>219.44</t>
  </si>
  <si>
    <t>219.45</t>
  </si>
  <si>
    <t>ТССЦ-20.2.05.04-0029</t>
  </si>
  <si>
    <t>Кабель-канал (короб) "Электропласт": 40x40 мм</t>
  </si>
  <si>
    <t>219.46</t>
  </si>
  <si>
    <t>ТЦ_101_23_7722753969_01.11.2021_02Прайс-лист том 8, стр 515, п.693</t>
  </si>
  <si>
    <t>Угол плоский для кабель-канала 40х40 NPAN ДКС 01738</t>
  </si>
  <si>
    <t>219.47</t>
  </si>
  <si>
    <t>ТЦ_101_91_7705892151_01.11.2021_02 Прайс-лист том 8, стр 520, п.694</t>
  </si>
  <si>
    <t>Тройник/отвод для кабель-канала NTAN 40х40 ДКС 01754</t>
  </si>
  <si>
    <t>219.48</t>
  </si>
  <si>
    <t>ТЦ_20.2.05.03_91_7705892151_01.11.2021_02  Прайс-лист том 8, стр 521, п.695</t>
  </si>
  <si>
    <t>Заглушка для кабель-канала LAN 40х40 ДКС 00868</t>
  </si>
  <si>
    <t>219.49</t>
  </si>
  <si>
    <t>ТЦ_20.2.05.09_77_7702680818_01.11.2021_02 Прайс-лист том 8, стр 517, п.696</t>
  </si>
  <si>
    <t>Соединение на стык для кабель-канала GAN 40 ДКС 00884</t>
  </si>
  <si>
    <t>219.50</t>
  </si>
  <si>
    <t>219.51</t>
  </si>
  <si>
    <t>ТЦ_102_23_7810216924_05.09.2021_02 Прайс-лист том 8 стр 523, п.697</t>
  </si>
  <si>
    <t>Кабель-канал 90х50 L2000 алюминий ДКС 09599</t>
  </si>
  <si>
    <t>219.52</t>
  </si>
  <si>
    <t>ТЦ_20.2.03.13_23_7743553167_01.11.2021_02 Прайс-лист том 8, стр 525, п.698</t>
  </si>
  <si>
    <t>СВ-58АК Полка усиленная для аккумуляторов, грузоподъёмностью 200 кг., глубина 580 мм</t>
  </si>
  <si>
    <t>Раздел 91. 05-05-01 Автоматическая система управления технологическим процессом.gsfx</t>
  </si>
  <si>
    <t>ЛС 05-05-01 Поз.: 1-19</t>
  </si>
  <si>
    <t>АСУ ТП  ИЛО4.6.2</t>
  </si>
  <si>
    <t>Помещение механической очистки</t>
  </si>
  <si>
    <t>220.1</t>
  </si>
  <si>
    <t>05-05-01</t>
  </si>
  <si>
    <t>ТЕРм20-01-043-01</t>
  </si>
  <si>
    <t>Шкаф управления и контроля релейно-процессорной централизации</t>
  </si>
  <si>
    <t>220.2</t>
  </si>
  <si>
    <t>ТЦ_101_77_7722783628_01.11.2021_02 Прайс-лист том 8, стр 667, п.806</t>
  </si>
  <si>
    <t>Щит автоматики AVS-2</t>
  </si>
  <si>
    <t>220.3</t>
  </si>
  <si>
    <t>220.4</t>
  </si>
  <si>
    <t>ТЦ_101_77_7722783628_01.11.2021_02Прайс-лист том 8, стр 667, п.807</t>
  </si>
  <si>
    <t>Индикатор верхнего уровня перед решеткой IHP-150</t>
  </si>
  <si>
    <t>220.5</t>
  </si>
  <si>
    <t>ТЦ_101_77_7722783628_01.11.2021_02 Прайс-лист том 8, стр 667, п.808</t>
  </si>
  <si>
    <t>Индикатор нижнего уровня станции дозирования коагулянта</t>
  </si>
  <si>
    <t>220.6</t>
  </si>
  <si>
    <t>ТЕРм08-02-398-02</t>
  </si>
  <si>
    <t>Провод в лотках, сечением: до 35 мм2</t>
  </si>
  <si>
    <t>220.7</t>
  </si>
  <si>
    <t>220.8</t>
  </si>
  <si>
    <t>4,35</t>
  </si>
  <si>
    <t>220.9</t>
  </si>
  <si>
    <t>ТЦ_21.1.08.05_77_7722783628_01.11.2021_02 Прайс-лист том 8, стр 667, п.809</t>
  </si>
  <si>
    <t>Кабель управления, гибкий, с цифровой маркировкой жил и со специальной ПВХ изоляцией Р8/1, сечение, мм2:18х0,75</t>
  </si>
  <si>
    <t>220.10</t>
  </si>
  <si>
    <t>ТЦ_21.1.08.05_77_7722783628_01.11.2021_02 Прайс-лист том 8 стр 667, п.810</t>
  </si>
  <si>
    <t>Кабель управления, гибкий, с цифровой маркировкой жил и со специальной ПВХ изоляцией Р8/1, сечение, мм2:12х0,75</t>
  </si>
  <si>
    <t>220.11</t>
  </si>
  <si>
    <t>ТЦ_21.1.08.05_77_7722783628_01.11.2021_02 Прайс-лист том 8, стр 667, п.811</t>
  </si>
  <si>
    <t>Кабель управления, гибкий, с цифровой маркировкой жил и со специальной ПВХ изоляцией Р8/1, сечение, мм2:5х0,75</t>
  </si>
  <si>
    <t>220.12</t>
  </si>
  <si>
    <t>ТЦ_21.1.08.05_77_7722783628_01.11.2021_02 Прайс-лист том 8, стр 667, п.812</t>
  </si>
  <si>
    <t>Кабель управления стойкий к УФ-лучам, с цифровой маркировкой жил  и со специальной ПВХ изоляцией Р8/1, номинальным напряжением 0,6/1 кВ, для применения и вне помещений, сечение, мм2:18х0,75</t>
  </si>
  <si>
    <t>220.13</t>
  </si>
  <si>
    <t>ТЦ_21.1.08.05_77_7722783628_01.11.2021_02 Прайс-лист том 8, стр 667, п.813</t>
  </si>
  <si>
    <t>Кабель управления стойкий к УФ-лучам, с цифровой маркировкой жил  и со специальной ПВХ изоляцией Р8/1, номинальным напряжением 0,6/1 кВ, для применения и вне помещений, сечение, мм2:3х0,75</t>
  </si>
  <si>
    <t>220.14</t>
  </si>
  <si>
    <t>ТЦ_21.1.08.05_77_7722783628_01.11.2021_02 Прайс-лист том 8, стр 667, п.814</t>
  </si>
  <si>
    <t>Кабель для промышленных коммуникаций, для стационарного применения (для системы Profibus DP) 1x2x0,64</t>
  </si>
  <si>
    <t>220.15</t>
  </si>
  <si>
    <t>220.16</t>
  </si>
  <si>
    <t>ТЦ_101_77_7722783628_01.11.2021_02 Прайс-лист том 8, стр 667, п.815</t>
  </si>
  <si>
    <t>Лоток перфорированный 50х50мм L=2000 мм, горячеоцинкованный</t>
  </si>
  <si>
    <t>220.17</t>
  </si>
  <si>
    <t>220.18</t>
  </si>
  <si>
    <t>ТЦ_101_77_7722783628_01.11.2021_02 Прайс-лист том 8, стр 667, п.816</t>
  </si>
  <si>
    <t>Труба гофрированная контрольная ДКС DN29</t>
  </si>
  <si>
    <t>220.19</t>
  </si>
  <si>
    <t>ТЦ_101_77_7722783628_01.11.2021_02 Прайс-лист том 8, стр 667, п.817</t>
  </si>
  <si>
    <t>Труба гофрированная контрольная ДКС DN48</t>
  </si>
  <si>
    <t>ЛС 05-05-01 Поз.: 20-24</t>
  </si>
  <si>
    <t>221.1</t>
  </si>
  <si>
    <t>221.2</t>
  </si>
  <si>
    <t>ТЦ_101_77_7722783628_01.11.2021_02 Прайс-лист том 8, стр 667, п.818</t>
  </si>
  <si>
    <t>Комбинированный pH/ОВП-электрод на основе технологии Memosens. 1-12 pH, -15..80°C, 16 bar, -1500мВ-1500мВ, IP68, 4-20mA</t>
  </si>
  <si>
    <t>221.3</t>
  </si>
  <si>
    <t>ТЦ_101_77_7722783628_01.11.2021_02 Прайс-лист том 8, стр 667, п.819</t>
  </si>
  <si>
    <t>Ультразвуковой датчик потока (лоток Паршала) со вторичным прибором 2MQU99-SMART. Питание 85÷260VAC / выходной сигнал: 4(0)÷20mA, IP68</t>
  </si>
  <si>
    <t>221.4</t>
  </si>
  <si>
    <t>221.5</t>
  </si>
  <si>
    <t>ТЦ_101_77_7722783628_01.11.2021_02Прайс-лист том 8, стр 668, п.820</t>
  </si>
  <si>
    <t>Щит КиП KMP-1</t>
  </si>
  <si>
    <t>ЛС 05-05-01 Поз.: 25-69</t>
  </si>
  <si>
    <t>Интегрированный биологический реактор</t>
  </si>
  <si>
    <t>222.1</t>
  </si>
  <si>
    <t>222.2</t>
  </si>
  <si>
    <t>ТЦ_101_77_7722783628_01.11.2021_02 Прайс-лист том 8, стр 668, п.821</t>
  </si>
  <si>
    <t>Частотники рециркуляционных насосов 7.1P1, 7.2P1, 7.3P1, 7.4P1, 7.1P2, 7.2P2, 7.2P3, 7.2P4</t>
  </si>
  <si>
    <t>222.3</t>
  </si>
  <si>
    <t>222.4</t>
  </si>
  <si>
    <t>ТЦ_101_77_7722783628_01.11.2021_02 Прайс-лист том 8, стр 668, п.822</t>
  </si>
  <si>
    <t>Щит КиП KMP-2</t>
  </si>
  <si>
    <t>222.5</t>
  </si>
  <si>
    <t>ТЦ_101_77_7722783628_01.11.2021_02 Прайс-лист том 8, стр 668, п.823</t>
  </si>
  <si>
    <t>Щит КиП KMP-3</t>
  </si>
  <si>
    <t>222.6</t>
  </si>
  <si>
    <t>ТЦ_101_77_7722783628_01.11.2021_02 Прайс-лист том 8, стр 668, п.824</t>
  </si>
  <si>
    <t>Щит КиП KMP-4</t>
  </si>
  <si>
    <t>222.7</t>
  </si>
  <si>
    <t>ТЦ_101_77_7722783628_01.11.2021_02 Прайс-лист том 8, стр 668, п.825</t>
  </si>
  <si>
    <t>Щит КиП KMP-5</t>
  </si>
  <si>
    <t>222.8</t>
  </si>
  <si>
    <t>222.9</t>
  </si>
  <si>
    <t>ТЦ_101_77_7722783628_01.11.2021_02 Прайс-лист том 8, стр 668, п.826</t>
  </si>
  <si>
    <t>пульт управления VP 4.1.1, VP 4.2.1, VP 4.3.1, VP 4.4.1</t>
  </si>
  <si>
    <t>222.10</t>
  </si>
  <si>
    <t>ТЦ_101_77_7722783628_01.11.2021_02 Прайс-лист том 8, стр 668, п.827</t>
  </si>
  <si>
    <t>пульт управления VP 4.1.2, VP 4.2.2, VP 4.3.2, VP 4.4.2</t>
  </si>
  <si>
    <t>222.11</t>
  </si>
  <si>
    <t>ТЦ_101_77_7722783628_01.11.2021_02 Прайс-лист том 8, стр 668, п.828</t>
  </si>
  <si>
    <t>пульт управления VP 4.1.3, VP 4.2.3, VP 4.3.3, VP 4.4.3</t>
  </si>
  <si>
    <t>222.12</t>
  </si>
  <si>
    <t>ТЦ_101_77_7722783628_01.11.2021_02 Прайс-лист том 8, стр 668, п.829</t>
  </si>
  <si>
    <t>пульт управления VP 4.1.4, VP 4.2.4, VP 4.3.4, VP 4.4.4</t>
  </si>
  <si>
    <t>222.13</t>
  </si>
  <si>
    <t>ТЦ_101_77_7722783628_01.11.2021_02 Прайс-лист том 8, стр 668, п.830</t>
  </si>
  <si>
    <t>пульт управления VP 4.1R, VP 4.2R, VP 4.3R, VP 4.4R</t>
  </si>
  <si>
    <t>222.14</t>
  </si>
  <si>
    <t>ТЦ_101_77_7722783628_01.11.2021_02 Прайс-лист том 8, стр 668, п.831</t>
  </si>
  <si>
    <t>пульт управления VP1, VP2, VP3, VP 4</t>
  </si>
  <si>
    <t>222.15</t>
  </si>
  <si>
    <t>222.16</t>
  </si>
  <si>
    <t>ТЦ_101_77_7722783628_01.11.2021_02 Прайс-лист том 8, стр 668, п.832</t>
  </si>
  <si>
    <t>Датчик концевой выключатель сгребного устройства</t>
  </si>
  <si>
    <t>222.17</t>
  </si>
  <si>
    <t>ТЕРм11-02-022-08</t>
  </si>
  <si>
    <t>Ротаметр, счетчик, преобразователь, устанавливаемые на фланцевых соединениях, диаметр условного прохода: до 200 мм</t>
  </si>
  <si>
    <t>222.18</t>
  </si>
  <si>
    <t>ТЦ_101_77_7722783628_01.11.2021_02 Прайс-лист том 8, стр 668, п.833</t>
  </si>
  <si>
    <t>Магнитно-индукционный расходомер погружного типа в ИБР 
4.1EF1 4.2EF1 4.3EF1 4.1EF1 4.1EF2 4.2EF2 4.3EF2 4.1EF2 Индукционные расходомеры погружного типа, D=300 мм, Q=72-720 м3/час, P=0,01 кВт, с электронным интегрирующим устройством.</t>
  </si>
  <si>
    <t>222.19</t>
  </si>
  <si>
    <t>222.20</t>
  </si>
  <si>
    <t>ТЦ_101_77_7722783628_01.11.2021_02 Прайс-лист том 8, стр 668, п.834</t>
  </si>
  <si>
    <t>Кислородный датчик-анализатор</t>
  </si>
  <si>
    <t>222.21</t>
  </si>
  <si>
    <t>2,72</t>
  </si>
  <si>
    <t>222.22</t>
  </si>
  <si>
    <t>1,15</t>
  </si>
  <si>
    <t>222.23</t>
  </si>
  <si>
    <t>61,96</t>
  </si>
  <si>
    <t>222.24</t>
  </si>
  <si>
    <t>ТЦ_21.1.08.05_77_7722783628_01.11.2021_02 Прайс-лист том 8, стр 668, п.835</t>
  </si>
  <si>
    <t>Кабель управления, гибкий, с цифровой маркировкой жил и со специальной ПВХ изоляцией Р8/1 сечение, мм2: 100х0,75</t>
  </si>
  <si>
    <t>222.25</t>
  </si>
  <si>
    <t>ТЦ_21.1.08.05_77_7722783628_01.11.2021_02 Прайс-лист том 8, стр 669, п.836</t>
  </si>
  <si>
    <t>Кабель управления, гибкий, с цифровой маркировкой жил и со специальной ПВХ изоляцией Р8/1 сечение, мм2: 41х0,75</t>
  </si>
  <si>
    <t>222.26</t>
  </si>
  <si>
    <t>ТЦ_21.1.08.05_77_7722783628_01.11.2021_02 Прайс-лист том 8, стр 669, п.837</t>
  </si>
  <si>
    <t>Кабель управления, гибкий, с цифровой маркировкой жил и со специальной ПВХ изоляцией Р8/1 сечение, мм2: 12х0,75</t>
  </si>
  <si>
    <t>222.27</t>
  </si>
  <si>
    <t>ТЦ_21.1.08.05_77_7722783628_01.11.2021_02 Прайс-лист том 8, стр 669, п.838</t>
  </si>
  <si>
    <t>Кабель управления стойкий к УФ-лучам, с цифровой маркировкой жил и со специальной ПВХ изоляцией Р8/1, номинальным напряжением 0,6/1 кВ, для применения и вне помещений, сечение, мм2:41х0.75</t>
  </si>
  <si>
    <t>2660</t>
  </si>
  <si>
    <t>222.28</t>
  </si>
  <si>
    <t>ТЦ_21.1.08.05_77_7722783628_01.11.2021_02 Прайс-лист том 8, стр 669, п.839</t>
  </si>
  <si>
    <t>Кабель управления стойкий к УФ-лучам, с цифровой маркировкой жил и со специальной ПВХ изоляцией Р8/1, номинальным напряжением 0,6/1 кВ, для применения и вне помещений, сечение, мм2:18х0.75</t>
  </si>
  <si>
    <t>2040</t>
  </si>
  <si>
    <t>222.29</t>
  </si>
  <si>
    <t>ТЦ_21.1.08.05_77_7722783628_01.11.2021_02 Прайс-лист том 8, стр 669, п.840</t>
  </si>
  <si>
    <t>Кабель управления стойкий к УФ-лучам, с цифровой маркировкой жил и со специальной ПВХ изоляцией Р8/1, номинальным напряжением 0,6/1 кВ, для применения и вне помещений, сечение, мм2:12х0.75</t>
  </si>
  <si>
    <t>450</t>
  </si>
  <si>
    <t>222.30</t>
  </si>
  <si>
    <t>ТЦ_21.1.08.05_77_7722783628_01.11.2021_02 Прайс-лист том 8 стр 669, п.841</t>
  </si>
  <si>
    <t>Экранированный с оболочкой из ПВХ, низкочастотный кабель передачи данных с парной скруткой жил и с цветовой маркировкой жил 4x2x0,75</t>
  </si>
  <si>
    <t>222.31</t>
  </si>
  <si>
    <t>ТЦ_21.1.08.05_77_7722783628_01.11.2021_02 Прайс-лист том 8, стр 669, п.842</t>
  </si>
  <si>
    <t>Кабель для промышленных коммуникаций, для стационарного применения (для системы Profibus DP), устойчивый к воздействию УФ-излучения и погодных явлений 1x2x0,64</t>
  </si>
  <si>
    <t>360</t>
  </si>
  <si>
    <t>222.32</t>
  </si>
  <si>
    <t>ТЦ_21.1.08.05_77_7722783628_01.11.2021_02 Прайс-лист том 8, стр 669, п.843</t>
  </si>
  <si>
    <t>638</t>
  </si>
  <si>
    <t>222.33</t>
  </si>
  <si>
    <t>222.34</t>
  </si>
  <si>
    <t>ТЦ_101_77_7722783628_01.11.2021_02 Прайс-лист том 8, стр 669, п.844</t>
  </si>
  <si>
    <t>Лоток перфорированный 400х50мм L=2000 мм, горячеоцинкованный</t>
  </si>
  <si>
    <t>222.35</t>
  </si>
  <si>
    <t>ТЦ_101_77_7722783628_01.11.2021_02 Прайс-лист том 8, стр 669, п.845</t>
  </si>
  <si>
    <t>Лоток перфорированный 300х50мм L=2000 мм, горячеоцинкованный</t>
  </si>
  <si>
    <t>222.36</t>
  </si>
  <si>
    <t>ТЦ_101_77_7722783628_01.11.2021_02 Прайс-лист том 8, стр 669, п.846</t>
  </si>
  <si>
    <t>Лоток перфорированный 200х50мм L=2000 мм, горячеоцинкованный</t>
  </si>
  <si>
    <t>222.37</t>
  </si>
  <si>
    <t>ТЦ_101_77_7722783628_01.11.2021_02 Прайс-лист том 8, стр 669, п.847</t>
  </si>
  <si>
    <t>Лоток перфорированный 150х50мм L=2000 мм, горячеоцинкованный</t>
  </si>
  <si>
    <t>222.38</t>
  </si>
  <si>
    <t>ТЦ_101_77_7722783628_01.11.2021_02 Прайс-лист том 8, стр 669, п.848</t>
  </si>
  <si>
    <t>Лоток перфорированный 100х50мм L=3000 мм, горячеоцинкованный</t>
  </si>
  <si>
    <t>222.39</t>
  </si>
  <si>
    <t>ТЦ_101_77_7722783628_01.11.2021_02 Прайс-лист том 8, стр 669, п.849</t>
  </si>
  <si>
    <t>222.40</t>
  </si>
  <si>
    <t>222.41</t>
  </si>
  <si>
    <t>ТЦ_101_77_7722783628_01.11.2021_02 Прайс-лист том 8, стр 669, п.850</t>
  </si>
  <si>
    <t>222.42</t>
  </si>
  <si>
    <t>ТЕР22-01-021-08</t>
  </si>
  <si>
    <t>Укладка трубопроводов из полиэтиленовых труб диаметром: 315 мм</t>
  </si>
  <si>
    <t>222.43</t>
  </si>
  <si>
    <t>ТССЦ-24.3.03.13-0055</t>
  </si>
  <si>
    <t>Труба напорная из полиэтилена PE 100 питьевая: ПЭ100 SDR17, размером 315х18,7 мм (ГОСТ 18599-2001, ГОСТ Р 52134-2003)</t>
  </si>
  <si>
    <t>222.44</t>
  </si>
  <si>
    <t>ТЕР22-01-021-06</t>
  </si>
  <si>
    <t>Укладка трубопроводов из полиэтиленовых труб диаметром: 215 мм</t>
  </si>
  <si>
    <t>222.45</t>
  </si>
  <si>
    <t>ТССЦ-24.3.03.13-0053</t>
  </si>
  <si>
    <t>Труба напорная из полиэтилена PE 100 питьевая: ПЭ100 SDR17, размером 250х14,8 мм (ГОСТ 18599-2001, ГОСТ Р 52134-2003)</t>
  </si>
  <si>
    <t>ЛС 05-05-01 Поз.: 70-89</t>
  </si>
  <si>
    <t>Грубая терциальная доочистка</t>
  </si>
  <si>
    <t>223.1</t>
  </si>
  <si>
    <t>223.2</t>
  </si>
  <si>
    <t>ТЦ_101_77_7722783628_01.11.2021_02 Прайс-лист том 8, стр 669, п.851</t>
  </si>
  <si>
    <t>Индикатор нижнего уровня станции дозирования реагентов LSL 5.5.1, LSL 5.5.2, LSL 5.5.3</t>
  </si>
  <si>
    <t>223.3</t>
  </si>
  <si>
    <t>ТЦ_101_77_7722783628_01.11.2021_02 Прайс-лист том 8 стр 669, п.852</t>
  </si>
  <si>
    <t>Индикатор нижнего  уровня контакного резервуара LSL 6.1</t>
  </si>
  <si>
    <t>223.4</t>
  </si>
  <si>
    <t>ТЦ_101_77_7722783628_01.11.2021_02 Прайс-лист том 8, стр 669, п.853</t>
  </si>
  <si>
    <t>Индикатор верхнего  уровня контакного резервуара LSL 6.1</t>
  </si>
  <si>
    <t>223.5</t>
  </si>
  <si>
    <t>223.6</t>
  </si>
  <si>
    <t>ТЦ_101_77_7722783628_01.11.2021_02Прайс-лист том 8, стр 669, п.854</t>
  </si>
  <si>
    <t>Реле  давления воздуха</t>
  </si>
  <si>
    <t>223.7</t>
  </si>
  <si>
    <t>ТЕРм11-02-022-10</t>
  </si>
  <si>
    <t>Ротаметр, счетчик, преобразователь, устанавливаемые на фланцевых соединениях, диаметр условного прохода: до 300 мм</t>
  </si>
  <si>
    <t>223.8</t>
  </si>
  <si>
    <t>ТЦ_101_77_7722783628_01.11.2021_02 Прайс-лист том 8, стр 669, п.855</t>
  </si>
  <si>
    <t>223.9</t>
  </si>
  <si>
    <t>223.10</t>
  </si>
  <si>
    <t>ТЦ_101_77_7722783628_01.11.2021_02 Прайс-лист том 8, стр 669, п.856</t>
  </si>
  <si>
    <t>Локальный щиток установки вторичного прибора ЭХО-Р-02 KMP-6</t>
  </si>
  <si>
    <t>223.11</t>
  </si>
  <si>
    <t>223.12</t>
  </si>
  <si>
    <t>6,25</t>
  </si>
  <si>
    <t>223.13</t>
  </si>
  <si>
    <t>ТЦ_21.1.08.05_77_7722783628_01.11.2021_02 Прайс-лист том 8, стр 670, п.857</t>
  </si>
  <si>
    <t>Кабель управления, гибкий, с цифровой маркировкой жил и со специальной ПВХ изоляцией Р8/1, сечение, мм2: 50х0,75</t>
  </si>
  <si>
    <t>223.14</t>
  </si>
  <si>
    <t>ТЦ_21.1.08.05_77_7722783628_01.11.2021_02Прайс-лист том 8, стр 670, п.858</t>
  </si>
  <si>
    <t>Кабель управления, гибкий, с цифровой маркировкой жил и со специальной ПВХ изоляцией Р8/1, сечение, мм2: 25х0,75</t>
  </si>
  <si>
    <t>223.15</t>
  </si>
  <si>
    <t>ТЦ_21.1.08.05_77_7722783628_01.11.2021_02 Прайс-лист том 8, стр 670, п.859</t>
  </si>
  <si>
    <t>Кабель управления, гибкий, с цифровой маркировкой жил и со специальной ПВХ изоляцией Р8/1, сечение, мм2: 12х0,75</t>
  </si>
  <si>
    <t>223.16</t>
  </si>
  <si>
    <t>ТЦ_21.1.08.05_77_7722783628_01.11.2021_02 Прайс-лист том 8, стр 670, п.860</t>
  </si>
  <si>
    <t>Кабель управления, гибкий, с цифровой маркировкой жил и со специальной ПВХ изоляцией Р8/1, сечение, мм2: 5х0,75</t>
  </si>
  <si>
    <t>223.17</t>
  </si>
  <si>
    <t>ТЦ_21.1.08.05_77_7722783628_01.11.2021_02 Прайс-лист том 8, стр 670, п.861</t>
  </si>
  <si>
    <t>Кабель управления стойкий к УФ-лучам, с цифровой маркировкой жил и со специальной ПВХ изоляцией Р8/1, номинальным напряжением 0,6/1 кВ, для применения и вне помещений, сечение, мм2: 3х0,75</t>
  </si>
  <si>
    <t>440</t>
  </si>
  <si>
    <t>223.18</t>
  </si>
  <si>
    <t>ТЦ_21.1.08.05_77_7722783628_01.11.2021_02 Прайс-лист том 8, стр 670, п.862</t>
  </si>
  <si>
    <t>223.19</t>
  </si>
  <si>
    <t>223.20</t>
  </si>
  <si>
    <t>ТЦ_101_77_7722783628_01.11.2021_02 Прайс-лист том 8, стр 670, п.863</t>
  </si>
  <si>
    <t>ЛС 05-05-01 Поз.: 90-102</t>
  </si>
  <si>
    <t>помещение мехобезвоживания ила</t>
  </si>
  <si>
    <t>Помещение мехобезвоживания ила</t>
  </si>
  <si>
    <t>224.1</t>
  </si>
  <si>
    <t>224.2</t>
  </si>
  <si>
    <t>ТЦ_101_77_7722783628_01.11.2021_02 Прайс-лист том 8, стр 670, п.864</t>
  </si>
  <si>
    <t>пульт управления VP 5</t>
  </si>
  <si>
    <t>224.3</t>
  </si>
  <si>
    <t>ТЕРм08-02-398-01</t>
  </si>
  <si>
    <t>Провод в лотках, сечением: до 6 мм2</t>
  </si>
  <si>
    <t>224.4</t>
  </si>
  <si>
    <t>224.5</t>
  </si>
  <si>
    <t>ТЦ_21.1.08.05_77_7722783628_01.11.2021_02 Прайс-лист том 8, стр 670, п.865</t>
  </si>
  <si>
    <t>Кабель управления, гибкий, с цифровой маркировкой жил и со специальной ПВХ изоляцией Р8/1 сечение, мм2: 21х0,75</t>
  </si>
  <si>
    <t>224.6</t>
  </si>
  <si>
    <t>ТЦ_21.1.08.05_77_7722783628_01.11.2021_02 Прайс-лист том 8, стр 670, п.866</t>
  </si>
  <si>
    <t>Кабель управления стойкий к УФ-лучам, с цифровой маркировкой жил и со специальной ПВХ изоляцией Р8/1, номинальным напряжением 0,6/1 кВ, для применения и вне помещений, сечение, мм2:12Х0,75</t>
  </si>
  <si>
    <t>224.7</t>
  </si>
  <si>
    <t>224.8</t>
  </si>
  <si>
    <t>ТЦ_101_77_7722783628_01.11.2021_02 Прайс-лист том 8, стр 670, п.867</t>
  </si>
  <si>
    <t>Частотники воздуходувок UZ1-4</t>
  </si>
  <si>
    <t>224.9</t>
  </si>
  <si>
    <t>224.10</t>
  </si>
  <si>
    <t>ТЦ_101_77_7722783628_01.11.2021_02 Прайс-лист том 8, стр 670, п.868</t>
  </si>
  <si>
    <t>Датчик давления в магистральном воздухопроводе</t>
  </si>
  <si>
    <t>224.11</t>
  </si>
  <si>
    <t>224.12</t>
  </si>
  <si>
    <t>ТЦ_101_77_7722783628_01.11.2021_02 Прайс-лист том 8, стр 670, п.869</t>
  </si>
  <si>
    <t>Лоток перфорированный 400х100мм L=2000 мм, горячеоцинкованный</t>
  </si>
  <si>
    <t>224.13</t>
  </si>
  <si>
    <t>ТЦ_101_77_7722783628_01.11.2021_02 Прайс-лист том 8, стр 670, п.870</t>
  </si>
  <si>
    <t>ЛС 05-05-01 Поз.: 103, 104</t>
  </si>
  <si>
    <t>ЭЛЕКТРОЩИТОВАЯ</t>
  </si>
  <si>
    <t>225.1</t>
  </si>
  <si>
    <t>225.2</t>
  </si>
  <si>
    <t>ТЦ_101_77_7722783628_01.11.2021_02 Прайс-лист том 8, стр 670, п.871</t>
  </si>
  <si>
    <t>Щит автоматики AVS-1</t>
  </si>
  <si>
    <t>ЛС 05-05-01 Поз.: 105-119</t>
  </si>
  <si>
    <t>Рабочая станция оператора</t>
  </si>
  <si>
    <t>226.1</t>
  </si>
  <si>
    <t>226.2</t>
  </si>
  <si>
    <t>ТЦ_101_77_7722783628_01.11.2021_02 Прайс-лист том 8, стр 670, п.872</t>
  </si>
  <si>
    <t>Персональный компьютер (HDD мин. 1ТБ, процессор, Core i5-3320M, 3.3 GHz или мощнее, DDR RAM мин. 8GB)</t>
  </si>
  <si>
    <t>226.3</t>
  </si>
  <si>
    <t>ТЕРм20-01-046-14</t>
  </si>
  <si>
    <t>Модуль дискретного вывода сигналов МДВУ, устанавливаемый: на DIN-рейку</t>
  </si>
  <si>
    <t>226.4</t>
  </si>
  <si>
    <t>ТЦ_101_77_7722783628_01.11.2021_02Прайс-лист том 8, стр 670, п.873</t>
  </si>
  <si>
    <t>Коммуникационный модуль Profibus</t>
  </si>
  <si>
    <t>226.5</t>
  </si>
  <si>
    <t>226.6</t>
  </si>
  <si>
    <t>ТЦ_101_77_7722783628_01.11.2021_02 Прайс-лист том 8, стр 670, п.874</t>
  </si>
  <si>
    <t>Монитор мин 22”</t>
  </si>
  <si>
    <t>226.7</t>
  </si>
  <si>
    <t>226.8</t>
  </si>
  <si>
    <t>ТЦ_101_77_7722783628_01.11.2021_02 Прайс-лист том 8, стр 670, п.875</t>
  </si>
  <si>
    <t>UPS SMART, 1500VA</t>
  </si>
  <si>
    <t>226.9</t>
  </si>
  <si>
    <t>226.10</t>
  </si>
  <si>
    <t>ТЦ_101_77_7722783628_01.11.2021_02 Прайс-лист том 8, стр 670, п.876</t>
  </si>
  <si>
    <t>Цветной лазерный принтер</t>
  </si>
  <si>
    <t>226.11</t>
  </si>
  <si>
    <t>ТЦ_101_77_7722783628_01.11.2021_02 Прайс-лист том 8, стр 670, п.877</t>
  </si>
  <si>
    <t>Телевизор мин 40"</t>
  </si>
  <si>
    <t>226.12</t>
  </si>
  <si>
    <t>ТЦ_101_77_7722783628_01.11.2021_02 Прайс-лист том 8, стр 670, п.878</t>
  </si>
  <si>
    <t>Пакет программного обеспечения Windows (7 или выше)</t>
  </si>
  <si>
    <t>226.13</t>
  </si>
  <si>
    <t>ТЦ_101_77_7722783628_01.11.2021_02 Прайс-лист том 8, стр 671, п.879</t>
  </si>
  <si>
    <t>Пакет программного обеспечения MS Office</t>
  </si>
  <si>
    <t>226.14</t>
  </si>
  <si>
    <t>ТЦ_101_77_7722783628_01.11.2021_02 Прайс-лист том 8, стр 671, п.880</t>
  </si>
  <si>
    <t>Пакет программного обеспечения Антивирусная программа</t>
  </si>
  <si>
    <t>226.15</t>
  </si>
  <si>
    <t>ТЦ_101_77_7722783628_01.11.2021_02 Прайс-лист том 8, стр 671, п.881</t>
  </si>
  <si>
    <t>Пакет программного обеспечения SCADA Simatic WinCC v7 включая програмирование системы управления и отображения</t>
  </si>
  <si>
    <t>Раздел 92. 05-06-01 Автоматическое управление распашными воротами.gsfx</t>
  </si>
  <si>
    <t>ЛС 05-06-01 Поз.: 1-20</t>
  </si>
  <si>
    <t>Автоматическое управление распашными воротами</t>
  </si>
  <si>
    <t>227.1</t>
  </si>
  <si>
    <t>05-06-01</t>
  </si>
  <si>
    <t>227.2</t>
  </si>
  <si>
    <t>ТЦ_102_77_7701411481_01.09.2021_02 Прайс-лист том 8, стр 651, п.796</t>
  </si>
  <si>
    <t>CAME ZA3N-блок управления</t>
  </si>
  <si>
    <t>227.3</t>
  </si>
  <si>
    <t>ТЕРм10-04-065-03</t>
  </si>
  <si>
    <t>Громкоговоритель студийного контроля- радиоприемник</t>
  </si>
  <si>
    <t>227.4</t>
  </si>
  <si>
    <t>Прайс-лист том 8, стр 652, п.797</t>
  </si>
  <si>
    <t>CAME AF 43 RU- радиоприемник</t>
  </si>
  <si>
    <t>227.5</t>
  </si>
  <si>
    <t>ТЕРм08-05-035-01</t>
  </si>
  <si>
    <t>Кнопки управления взрывобезопасные, количество элементов: до 2</t>
  </si>
  <si>
    <t>227.6</t>
  </si>
  <si>
    <t>ТЦ_102_77_7702680818_18.09.2021_02 Прайс-лист том 8, стр 654, п.799</t>
  </si>
  <si>
    <t>CAME SET-J
 ключ выключатель</t>
  </si>
  <si>
    <t>227.7</t>
  </si>
  <si>
    <t>ТЦ_102_50_7702680818_18.09.2021_02 Прайс-лист том 8, стр 657, п.800</t>
  </si>
  <si>
    <t>CAME DIR10- комплект фотоэлементов</t>
  </si>
  <si>
    <t>227.8</t>
  </si>
  <si>
    <t>227.9</t>
  </si>
  <si>
    <t>ТЦ_102_77_7702680818_18.09.2021_02 Прайс-лист том 8, стр 659, п.801</t>
  </si>
  <si>
    <t>Привод линейный для распашных ворот CAME A5000А</t>
  </si>
  <si>
    <t>227.10</t>
  </si>
  <si>
    <t>ТЦ_61.1.01.02_77_7702680818_18.09.2021_02 Прайс-лист том 8, стр 661, п.802</t>
  </si>
  <si>
    <t>CAME TOP-A 433N Антенна</t>
  </si>
  <si>
    <t>227.11</t>
  </si>
  <si>
    <t>ТЕРм08-01-081-01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</si>
  <si>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2- СИГНАЛЬНАЯ ЛАМПА</t>
  </si>
  <si>
    <t>227.12</t>
  </si>
  <si>
    <t>ТЦ_20.3.02.13_77_7702680818_18.09.2021_02 Прайс-лист том 8, стр 662, п.803</t>
  </si>
  <si>
    <t>CAME KLED Лампа сигнальная светодиодная</t>
  </si>
  <si>
    <t>227.13</t>
  </si>
  <si>
    <t>ТЦ_20.2.06.05_77_7702680818_18.09.2021_02 Прайс-лист том 8, стр 664, п.804</t>
  </si>
  <si>
    <t>Кронштейн для настенного крепления сигнальной лампы</t>
  </si>
  <si>
    <t>227.14</t>
  </si>
  <si>
    <t>ТЦ_102_77_9718159820_01.09.2021_02 Прайс-лист том 8, стр 665, п.805</t>
  </si>
  <si>
    <t>Радиобрелок CAME TOP-432EE</t>
  </si>
  <si>
    <t>227.15</t>
  </si>
  <si>
    <t>227.16</t>
  </si>
  <si>
    <t>3,42</t>
  </si>
  <si>
    <t>227.17</t>
  </si>
  <si>
    <t>227.18</t>
  </si>
  <si>
    <t>ТССЦ-21.1.04.08-0017</t>
  </si>
  <si>
    <t>Кабели связи с полиэтиленовой изоляцией, с алюмополиэтиленовым экраном, марки: ТППэп, диаметром жилы 0,5 мм, с числом пар - 5</t>
  </si>
  <si>
    <t>227.19</t>
  </si>
  <si>
    <t>ТССЦ-21.2.03.03-0101</t>
  </si>
  <si>
    <t>Провода силовые гибкие с медными жилами с изоляцией и оболочкой из ПВХ, не распространяющий горение, с низким дымо- и газовыделением марки ПВСнг-LS 3х1,5</t>
  </si>
  <si>
    <t>0,2448</t>
  </si>
  <si>
    <t>227.20</t>
  </si>
  <si>
    <t>ТССЦ-21.1.03.02-0001</t>
  </si>
  <si>
    <t>Кабели коаксиальные радиочастотные: РК75-3,7-311</t>
  </si>
  <si>
    <t>0,0045</t>
  </si>
  <si>
    <t>Раздел 93. 05-07-01 Система контроля уровня воды в пожарных резервуаров.gsfx</t>
  </si>
  <si>
    <t>ЛС 05-07-01 Поз.: 1-8</t>
  </si>
  <si>
    <t>077/47 ИОС4.4.1. лист 15</t>
  </si>
  <si>
    <t>228.1</t>
  </si>
  <si>
    <t>05-07-01</t>
  </si>
  <si>
    <t>ТЕРм11-02-032-04</t>
  </si>
  <si>
    <t>Первичный преобразователь уровнемер, устанавливаемый на резервуаре, работающем: под давлением до 4 МПа</t>
  </si>
  <si>
    <t>228.2</t>
  </si>
  <si>
    <t>ТЦ_101_23_2309157882_01.09.2021_02 Прайс-лист том 9 стр 923, п.999</t>
  </si>
  <si>
    <t>EasyTREK SPA-390-4 уровнемер</t>
  </si>
  <si>
    <t>228.3</t>
  </si>
  <si>
    <t>228.4</t>
  </si>
  <si>
    <t>ТССЦ-62.4.02.02-0040</t>
  </si>
  <si>
    <t>Источник резервного питания, марка: "РИП 12" исп. 05</t>
  </si>
  <si>
    <t>228.5</t>
  </si>
  <si>
    <t>228.6</t>
  </si>
  <si>
    <t>ТЦ_77.3.03.01_74_7453229264_01.09.2021_02 Прайс-лист том 9., стр 922, п.998</t>
  </si>
  <si>
    <t>Видеографический регистратор ЭлМетро-ВиЭР-104К-4АВ-4АВ-4ИП-16РП-ИНТ-ГП</t>
  </si>
  <si>
    <t>228.7</t>
  </si>
  <si>
    <t>228.8</t>
  </si>
  <si>
    <t>ТЦ_21.9.02.02_78_7814508357_01.09.2021_02 Прайс-лист том 9, стр 886, п.968</t>
  </si>
  <si>
    <t>ParLan ARM PS U/UTP Cat5e 4х2х0,52 PE Паритет Кабель "витая пара" бронированный</t>
  </si>
  <si>
    <t>0,0969</t>
  </si>
  <si>
    <t>Раздел 94. 06-01-01  Внутриплощадочный водопровод.gsfx</t>
  </si>
  <si>
    <t>ЛС 06-01-01 Поз.: 1-81</t>
  </si>
  <si>
    <t>В1 Внутриплощадочный водопровод  ИЛО 4.2.1</t>
  </si>
  <si>
    <t>229.1</t>
  </si>
  <si>
    <t>06-01-01</t>
  </si>
  <si>
    <t>0,22256</t>
  </si>
  <si>
    <t>229.2</t>
  </si>
  <si>
    <t>0,01712</t>
  </si>
  <si>
    <t>229.3</t>
  </si>
  <si>
    <t>29,104</t>
  </si>
  <si>
    <t>229.4</t>
  </si>
  <si>
    <t>0,1712</t>
  </si>
  <si>
    <t>229.5</t>
  </si>
  <si>
    <t>ТЕР23-01-001-01</t>
  </si>
  <si>
    <t>Устройство основания под трубопроводы: песчаного</t>
  </si>
  <si>
    <t>1,712</t>
  </si>
  <si>
    <t>229.6</t>
  </si>
  <si>
    <t>229.7</t>
  </si>
  <si>
    <t>ТЕР01-01-033-02</t>
  </si>
  <si>
    <t>Засыпка траншей и котлованов с перемещением грунта до 5 м бульдозерами мощностью: 59 кВт (80 л.с.), группа грунтов 2</t>
  </si>
  <si>
    <t>0,23968</t>
  </si>
  <si>
    <t>229.8</t>
  </si>
  <si>
    <t>2,3968</t>
  </si>
  <si>
    <t>Монтажные работы Наружные сети водоснабжения В1 (077/47- ИЛО 4.2.1-СО лист 15,16,17)</t>
  </si>
  <si>
    <t>229.9</t>
  </si>
  <si>
    <t>ТЕР22-01-021-03</t>
  </si>
  <si>
    <t>Укладка трубопроводов из полиэтиленовых труб диаметром: 110 мм</t>
  </si>
  <si>
    <t>0,3163</t>
  </si>
  <si>
    <t>229.10</t>
  </si>
  <si>
    <t>ТЦ_24.3.03.13_91_ 9103011515_04.11.2021_02 Прайс-лист том 9 стр.1144,п.1199</t>
  </si>
  <si>
    <t>Труба МУЛЬТИПАЙП ПРО RC III ПЭ 100-RC/ПЭ 100/ПЭ 100-RC SDR 17 -  110 х 6,6 питьевая</t>
  </si>
  <si>
    <t>318,8304</t>
  </si>
  <si>
    <t>229.11</t>
  </si>
  <si>
    <t>ТЕР22-06-001-03</t>
  </si>
  <si>
    <t>Промывка с дезинфекцией трубопроводов диаметром: 100 мм</t>
  </si>
  <si>
    <t>229.12</t>
  </si>
  <si>
    <t>ТЕР22-01-021-02</t>
  </si>
  <si>
    <t>Укладка трубопроводов из полиэтиленовых труб диаметром: 63 мм</t>
  </si>
  <si>
    <t>229.13</t>
  </si>
  <si>
    <t>ТЦ_24.3.03.13_91_ 9103011515_04.11.2021_02 Прайс-лист том 9, стр.1144,п.1200</t>
  </si>
  <si>
    <t>Труба МУЛЬТИПАЙП ПРО RC III ПЭ 100-RC/ПЭ 100/ПЭ 100-RC SDR 17 -  63х3,8 питьевая</t>
  </si>
  <si>
    <t>48,336</t>
  </si>
  <si>
    <t>229.14</t>
  </si>
  <si>
    <t>ТЕР22-01-021-01</t>
  </si>
  <si>
    <t>Укладка трубопроводов из полиэтиленовых труб диаметром: 50 мм</t>
  </si>
  <si>
    <t>0,1972</t>
  </si>
  <si>
    <t>229.15</t>
  </si>
  <si>
    <t>70,49</t>
  </si>
  <si>
    <t>229.16</t>
  </si>
  <si>
    <t>ТЦ_24.3.03.13_91_ 9103011515_04.11.2021_02 Прайс-лист том 9, стр.1144,п.1201</t>
  </si>
  <si>
    <t>Труба ПЭ 100 SDR 11 -   25 х 2,3 питьевая</t>
  </si>
  <si>
    <t>88,8174</t>
  </si>
  <si>
    <t>229.17</t>
  </si>
  <si>
    <t>ТЦ_24.3.03.13_91_ 9103011515_04.11.2021_02 Прайс-лист том 9, стр.1144,п.1202</t>
  </si>
  <si>
    <t>Труба ПЭ 100 SDR 11 -   20 х 2,0 питьевая</t>
  </si>
  <si>
    <t>39,273</t>
  </si>
  <si>
    <t>229.18</t>
  </si>
  <si>
    <t>ТЕР22-06-001-01</t>
  </si>
  <si>
    <t>Промывка с дезинфекцией трубопроводов диаметром: 50-65 мм</t>
  </si>
  <si>
    <t>0,2452</t>
  </si>
  <si>
    <t>229.19</t>
  </si>
  <si>
    <t>ТЕР22-03-002-01</t>
  </si>
  <si>
    <t>Установка полиэтиленовых фасонных частей: отводов, колен, патрубков, переходов</t>
  </si>
  <si>
    <t>229.20</t>
  </si>
  <si>
    <t>ТЦ_23.8.03.12_91_ 9103011515_04.11.2021_02 Прайс-лист том 9, стр.1144,п.1203</t>
  </si>
  <si>
    <t>Муфта 0110 мм ПЭ100 SDR11 эл/св</t>
  </si>
  <si>
    <t>229.21</t>
  </si>
  <si>
    <t>ТЦ_23.8.03.12_91_ 9103011515_04.11.2021_02 Прайс-лист том 9, стр.1144,п.1204</t>
  </si>
  <si>
    <t>Муфта 0063 мм ПЭ100 SDR11 эл/св</t>
  </si>
  <si>
    <t>229.22</t>
  </si>
  <si>
    <t>ТЦ_23.8.03.12_91_ 9103011515_04.11.2021_02 Прайс-лист том 9, стр.1144,п.1205</t>
  </si>
  <si>
    <t>Муфта соединительная компрессионная 050 мм ГПП</t>
  </si>
  <si>
    <t>229.23</t>
  </si>
  <si>
    <t>ТЦ_23.8.03.12_91_ 9103011515_04.11.2021_02    Прайс-лист том 9 стр.1144,п.1206</t>
  </si>
  <si>
    <t>Муфта соединительная компрессионная 025 мм ГПП</t>
  </si>
  <si>
    <t>229.24</t>
  </si>
  <si>
    <t>ТЦ_23.8.03.12_91_ 9103011515_04.11.2021_02 Прайс-лист том 9, стр.1144,п.1206</t>
  </si>
  <si>
    <t>229.25</t>
  </si>
  <si>
    <t>Муфта соединительная компрессионная 020 мм ГПП</t>
  </si>
  <si>
    <t>229.26</t>
  </si>
  <si>
    <t>ТССЦ-24.3.05.01-0041</t>
  </si>
  <si>
    <t>Втулка полиэтиленовая с удлиненным хвостовиком под фланец SDR 11, диаметр: 63 мм (ТУ2248-001-18425183-01)</t>
  </si>
  <si>
    <t>229.27</t>
  </si>
  <si>
    <t>ТССЦ-24.3.05.01-0042</t>
  </si>
  <si>
    <t>Втулка полиэтиленовая с удлиненным хвостовиком под фланец SDR 11, диаметр: 110 мм (ТУ2248-001-18425183-01)</t>
  </si>
  <si>
    <t>229.28</t>
  </si>
  <si>
    <t>ТЦ_23.8.03.12_91_ 9103011515_04.11.2021_02       Прайс-лист том 9, стр.1144,п.1208</t>
  </si>
  <si>
    <t>Фланец 0063 мм с покрытием ПП ГПП</t>
  </si>
  <si>
    <t>229.29</t>
  </si>
  <si>
    <t>ТЦ_23.8.03.12_91_ 9103011515_04.11.2021_02 Прайс-лист том 9, стр.1144,п.1209</t>
  </si>
  <si>
    <t>Фланец 0110 мм с покрытием ПП ГПП</t>
  </si>
  <si>
    <t>229.30</t>
  </si>
  <si>
    <t>ТЦ_23.8.03.12_91_ 9103011515_04.11.2021_02 Прайс-лист том 9, стр.1144,п.1210</t>
  </si>
  <si>
    <t>Седелочный отвод 0110Х0063 мм ПЭ100 SDR11 эл/св</t>
  </si>
  <si>
    <t>229.31</t>
  </si>
  <si>
    <t>ТЦ_23.8.03.12_91_ 9103011515_04.11.2021_02 Прайс-лист том 9, стр.1144,п.1211</t>
  </si>
  <si>
    <t>Головная часть седелки с фрезой 0063Х0025 мм ПЭ100 SDR11</t>
  </si>
  <si>
    <t>229.32</t>
  </si>
  <si>
    <t>229.33</t>
  </si>
  <si>
    <t>ТЦ_23.8.03.12_91_ 9103011515_04.11.2021_02 Прайс-лист том 9, стр.1144,п.1212</t>
  </si>
  <si>
    <t>Головная часть седелки с фрезой 0063Х0063 мм ПЭ100 SDR11</t>
  </si>
  <si>
    <t>229.34</t>
  </si>
  <si>
    <t>ТЕР22-03-002-02</t>
  </si>
  <si>
    <t>Установка полиэтиленовых фасонных частей: тройников</t>
  </si>
  <si>
    <t>229.35</t>
  </si>
  <si>
    <t>ТССЦ-24.3.05.15-0222</t>
  </si>
  <si>
    <t>Тройник полиэтиленовый с удлиненным хвостовиком равнопроходной, SDR 11, диаметр 110 мм</t>
  </si>
  <si>
    <t>229.36</t>
  </si>
  <si>
    <t>ТЦ_23.8.03.12_91_ 9103011515_04.11.2021_02 Прайс-лист том 9, стр.1144,п.1214</t>
  </si>
  <si>
    <t>Тройник редукционный компрессионный 063х050х063 мм</t>
  </si>
  <si>
    <t>229.37</t>
  </si>
  <si>
    <t>ТЦ_23.8.03.12_91_ 9103011515_04.11.2021_02 Прайс-лист том 9, стр.1144,п.1215</t>
  </si>
  <si>
    <t>Муфта редукционная компрессионная 050Х040 мм ГПП</t>
  </si>
  <si>
    <t>229.38</t>
  </si>
  <si>
    <t>ТЦ_23.8.03.12_91_ 9103011515_04.11.2021_02 Прайс-лист том 9., стр.1144,п.1216</t>
  </si>
  <si>
    <t>Муфта редукционная компрессионная 040Х032 мм ГПП</t>
  </si>
  <si>
    <t>229.39</t>
  </si>
  <si>
    <t>ТЦ_23.8.03.12_91_ 9103011515_04.11.2021_02 Прайс-лист том 9, стр.1144,п.1217</t>
  </si>
  <si>
    <t>Муфта редукционная компрессионная 032Х025 мм ГПП</t>
  </si>
  <si>
    <t>229.40</t>
  </si>
  <si>
    <t>ТЦ_23.8.03.12_91_ 9103011515_04.11.2021_02    Прайс-лист том 9, стр.1144,п.1218</t>
  </si>
  <si>
    <t>Тройник редукционный компрессионный 050х040х050 мм</t>
  </si>
  <si>
    <t>229.41</t>
  </si>
  <si>
    <t>ТЦ_23.8.03.12_91_ 9103011515_04.11.2021_02 Прайс-лист том 9, стр.1144,п.1216</t>
  </si>
  <si>
    <t>229.42</t>
  </si>
  <si>
    <t>229.43</t>
  </si>
  <si>
    <t>ТЦ_23.8.03.12_91_ 9103011515_04.11.2021_02  Прайс-лист том 9, стр.1144,п.1219</t>
  </si>
  <si>
    <t>Муфта редукционная компрессионная 025Х020 мм ГПП</t>
  </si>
  <si>
    <t>229.44</t>
  </si>
  <si>
    <t>ТЦ_23.8.03.12_91_ 9103011515_04.11.2021_02 Прайс-лист том 9, стр.1144,п.1220</t>
  </si>
  <si>
    <t>Тройник редукционный компрессионный 025х020х025 мм</t>
  </si>
  <si>
    <t>229.45</t>
  </si>
  <si>
    <t>3,3</t>
  </si>
  <si>
    <t>229.46</t>
  </si>
  <si>
    <t>ТССЦ-24.3.05.10-0012</t>
  </si>
  <si>
    <t>Переход полиэтиленовый с удлиненным хвостовиком SDR 11,: 110х63 (ТУ2248-001-18425183-01)</t>
  </si>
  <si>
    <t>229.47</t>
  </si>
  <si>
    <t>ТЦ_23.8.03.12_91_ 9103011515_04.11.2021_02 Прайс-лист том 9, стр.1145,п.1221</t>
  </si>
  <si>
    <t>Отвод компрессионный 020 мм</t>
  </si>
  <si>
    <t>229.48</t>
  </si>
  <si>
    <t>ТЦ_23.8.03.12_91_ 9103011515_04.11.2021_02 Прайс-лист том 9, стр.1145,п.1222</t>
  </si>
  <si>
    <t>Отвод компрессионный 025 мм ГПП</t>
  </si>
  <si>
    <t>229.49</t>
  </si>
  <si>
    <t>ТЦ_23.8.03.12_91_ 9103011515_04.11.2021_02  Прайс-лист том 9, стр.1145,п.1223</t>
  </si>
  <si>
    <t>Отвод компрессионный 050 мм ГПП</t>
  </si>
  <si>
    <t>229.50</t>
  </si>
  <si>
    <t>ТССЦ-24.3.05.08-0112</t>
  </si>
  <si>
    <t>Отвод 90° полиэтиленовый с удлиненным хвостовиком, диаметр 63 мм</t>
  </si>
  <si>
    <t>229.51</t>
  </si>
  <si>
    <t>ТЦ_23.8.03.12_91_ 9103011515_04.11.2021_02Прайс-лист том 9, стр.1145,п.1224</t>
  </si>
  <si>
    <t>Отвод 45 гр. 0063 мм ПЭ100 SDR11 ГПП</t>
  </si>
  <si>
    <t>229.52</t>
  </si>
  <si>
    <t>ТССЦ-24.3.05.08-0639</t>
  </si>
  <si>
    <t>Отвод сварной полиэтиленовый 90° к напорным трубам (ТУ 2248-006-75245920): ПЭ 100 PN10, диаметр 110 мм</t>
  </si>
  <si>
    <t>229.53</t>
  </si>
  <si>
    <t>ТССЦ-24.3.05.08-0502</t>
  </si>
  <si>
    <t>Отвод сварной полиэтиленовый 45° к напорным трубам (ТУ 2248-006-75245920): ПЭ 100 PN6,3, диаметр 110 мм</t>
  </si>
  <si>
    <t>229.54</t>
  </si>
  <si>
    <t>ТЕР22-03-007-02</t>
  </si>
  <si>
    <t>Установка задвижек или клапанов обратных стальных диаметром: 100 мм</t>
  </si>
  <si>
    <t>229.55</t>
  </si>
  <si>
    <t>229.56</t>
  </si>
  <si>
    <t>ТЕР22-03-007-01</t>
  </si>
  <si>
    <t>Установка задвижек или клапанов обратных стальных диаметром: 50 мм</t>
  </si>
  <si>
    <t>229.57</t>
  </si>
  <si>
    <t>229.58</t>
  </si>
  <si>
    <t>229.59</t>
  </si>
  <si>
    <t>ТССЦ-18.1.10.01-0195</t>
  </si>
  <si>
    <t>Вентиль запорный BROEN V215 чугунный, с графитовым уплотнением, с фланцевым присоединением, давлением 1,6 МПа (16 кгс/см2), диаметром: 40 мм</t>
  </si>
  <si>
    <t>229.60</t>
  </si>
  <si>
    <t>ТССЦ-18.1.10.01-0192</t>
  </si>
  <si>
    <t>Вентиль запорный BROEN V215 чугунный, с графитовым уплотнением, с фланцевым присоединением, давлением 1,6 МПа (16 кгс/см2), диаметром: 20 мм</t>
  </si>
  <si>
    <t>229.61</t>
  </si>
  <si>
    <t>229.62</t>
  </si>
  <si>
    <t>229.63</t>
  </si>
  <si>
    <t>ТЕР07-01-001-02</t>
  </si>
  <si>
    <t>Укладка блоков и плит ленточных фундаментов при глубине котлована до 4 м, масса конструкций: до 1,5 т</t>
  </si>
  <si>
    <t>229.64</t>
  </si>
  <si>
    <t>1,32</t>
  </si>
  <si>
    <t>229.65</t>
  </si>
  <si>
    <t>ТССЦ-05.2.02.01-0004</t>
  </si>
  <si>
    <t>Блоки бетонные для стен подвалов на цементном вяжущем: сплошные М 100, объемом 0,3 до 0,5 м3</t>
  </si>
  <si>
    <t>229.66</t>
  </si>
  <si>
    <t>ТЕР22-01-021-07</t>
  </si>
  <si>
    <t>Укладка трубопроводов из полиэтиленовых труб диаметром: 280 мм -ФУТЛЯР</t>
  </si>
  <si>
    <t>0,0082</t>
  </si>
  <si>
    <t>229.67</t>
  </si>
  <si>
    <t>ТССЦ-24.3.03.13-0054</t>
  </si>
  <si>
    <t>Труба напорная из полиэтилена PE 100 питьевая: ПЭ100 SDR17, размером 280х16,6 мм (ГОСТ 18599-2001, ГОСТ Р 52134-2003)</t>
  </si>
  <si>
    <t>8,2738</t>
  </si>
  <si>
    <t>229.68</t>
  </si>
  <si>
    <t>ТЕР22-01-021-05</t>
  </si>
  <si>
    <t>Укладка трубопроводов из полиэтиленовых труб диаметром: 160 мм ФУТЛЯР</t>
  </si>
  <si>
    <t>0,0198</t>
  </si>
  <si>
    <t>229.69</t>
  </si>
  <si>
    <t>ТССЦ-24.3.03.13-0010</t>
  </si>
  <si>
    <t>Труба напорная из полиэтилена PE 100 питьевая: ПЭ100 SDR11, размером 160х14,6 мм (ГОСТ 18599-2001, ГОСТ Р 52134-2003)</t>
  </si>
  <si>
    <t>19,9584</t>
  </si>
  <si>
    <t>229.70</t>
  </si>
  <si>
    <t>Укладка трубопроводов из полиэтиленовых труб диаметром: 110 мм ФУТЛЯР</t>
  </si>
  <si>
    <t>229.71</t>
  </si>
  <si>
    <t>ТССЦ-24.3.03.13-0007</t>
  </si>
  <si>
    <t>Труба напорная из полиэтилена PE 100 питьевая: ПЭ100 SDR11, размером 110х10,0 мм (ГОСТ 18599-2001, ГОСТ Р 52134-2003)</t>
  </si>
  <si>
    <t>49,392</t>
  </si>
  <si>
    <t>229.72</t>
  </si>
  <si>
    <t>ТЕР22-05-005-01</t>
  </si>
  <si>
    <t>Протаскивание в футляр полиэтиленовых труб диаметром: 110 мм</t>
  </si>
  <si>
    <t>100 м трубы, уложенной в футляр</t>
  </si>
  <si>
    <t>229.73</t>
  </si>
  <si>
    <t>ТЕР22-05-004-01</t>
  </si>
  <si>
    <t>Заделка битумом и прядью концов футляра диаметром: 400 мм</t>
  </si>
  <si>
    <t>футляр</t>
  </si>
  <si>
    <t>229.74</t>
  </si>
  <si>
    <t>ТССЦ-24.3.05.06-0001</t>
  </si>
  <si>
    <t>Манжета предохраняющая для заделки концов кожуха трубопроводов диаметром: 50 мм</t>
  </si>
  <si>
    <t>229.75</t>
  </si>
  <si>
    <t>ТССЦ-24.3.05.06-0003</t>
  </si>
  <si>
    <t>Манжета предохраняющая для заделки концов кожуха трубопроводов диаметром: 200 мм</t>
  </si>
  <si>
    <t>229.76</t>
  </si>
  <si>
    <t>ТССЦ-23.1.02.03-0001</t>
  </si>
  <si>
    <t>Кольца центрирующие для труб диаметром: 50 мм</t>
  </si>
  <si>
    <t>229.77</t>
  </si>
  <si>
    <t>ТССЦ-23.1.02.03-0003</t>
  </si>
  <si>
    <t>Кольца центрирующие для труб диаметром: 200 мм</t>
  </si>
  <si>
    <t>229.78</t>
  </si>
  <si>
    <t>ТССЦ-24.3.05.06-0002</t>
  </si>
  <si>
    <t>Манжета предохраняющая для заделки концов кожуха трубопроводов диаметром: 100 мм</t>
  </si>
  <si>
    <t>229.79</t>
  </si>
  <si>
    <t>ТССЦ-24.3.05.06-0005</t>
  </si>
  <si>
    <t>Манжета предохраняющая для заделки концов кожуха трубопроводов диаметром: 350 мм</t>
  </si>
  <si>
    <t>229.80</t>
  </si>
  <si>
    <t>ТССЦ-23.1.02.03-0002</t>
  </si>
  <si>
    <t>Кольца центрирующие для труб диаметром: 100 мм</t>
  </si>
  <si>
    <t>229.81</t>
  </si>
  <si>
    <t>ТССЦ-23.1.02.03-0004</t>
  </si>
  <si>
    <t>Кольца центрирующие для труб диаметром: 300 мм</t>
  </si>
  <si>
    <t>ЛС 06-01-01 Поз.: 82-93</t>
  </si>
  <si>
    <t>Наружные сети водоснабжения В2 (077/47- ИЛО 4.2.1-СО лист 20)</t>
  </si>
  <si>
    <t>230.1</t>
  </si>
  <si>
    <t>230.2</t>
  </si>
  <si>
    <t>ТЦ_23.8.03.12_91_ 9103011515_04.11.2021_02    Прайс-лист том 9, стр.1145,п.1225</t>
  </si>
  <si>
    <t>Труба МУЛЬТИПАЙП ПРО RC III ПЭ 100-RC/ПЭ 100/ПЭ 100-RC SDR 17 -  225 х 13,4 питьевая</t>
  </si>
  <si>
    <t>20,18</t>
  </si>
  <si>
    <t>230.3</t>
  </si>
  <si>
    <t>ТЕР22-06-001-06</t>
  </si>
  <si>
    <t>Промывка с дезинфекцией трубопроводов диаметром: 200 мм</t>
  </si>
  <si>
    <t>230.4</t>
  </si>
  <si>
    <t>230.5</t>
  </si>
  <si>
    <t>ТЦ_23.8.03.12_91_ 9103011515_04.11.2021_02            Прайс-лист том 9, стр.1145,п.1226</t>
  </si>
  <si>
    <t>Муфта 0225 мм ПЭ100 SDR11 эл/св</t>
  </si>
  <si>
    <t>230.6</t>
  </si>
  <si>
    <t>ТССЦ-24.3.05.01-0044</t>
  </si>
  <si>
    <t>Втулка полиэтиленовая с удлиненным хвостовиком под фланец SDR 11, диаметр: 225 мм (ТУ2248-001-18425183-01)</t>
  </si>
  <si>
    <t>230.7</t>
  </si>
  <si>
    <t>ТЦ_23.8.03.12_91_ 9103011515_04.11.2021_02 Прайс-лист том 9, стр.1145,п.1227</t>
  </si>
  <si>
    <t>Фланец 0225 мм с покрытием ПП ГПП</t>
  </si>
  <si>
    <t>230.8</t>
  </si>
  <si>
    <t>230.9</t>
  </si>
  <si>
    <t>ТССЦ-24.3.05.08-0508</t>
  </si>
  <si>
    <t>Отвод сварной полиэтиленовый 45° к напорным трубам (ТУ 2248-006-75245920): ПЭ 100 PN6,3, диаметр 225 мм</t>
  </si>
  <si>
    <t>230.10</t>
  </si>
  <si>
    <t>ТЕР22-03-007-03</t>
  </si>
  <si>
    <t>Установка задвижек или клапанов обратных стальных диаметром: 150 мм</t>
  </si>
  <si>
    <t>230.11</t>
  </si>
  <si>
    <t>ТССЦ-18.1.02.02-0066</t>
  </si>
  <si>
    <t>Задвижки фланцевые короткие с обрезиненным клином для жидкостей и сжатого воздуха давлением: 1,0-1,6 МПа (10-16 кгс/см2) марки BV-05-47 (F4), диаметром 150 мм</t>
  </si>
  <si>
    <t>230.12</t>
  </si>
  <si>
    <t>ТССЦ-18.1.02.02-0103</t>
  </si>
  <si>
    <t>Штурвал № 7800 для задвижек Hawle диаметром 100 мм</t>
  </si>
  <si>
    <t>ЛС 06-01-01 Поз.: 94-166</t>
  </si>
  <si>
    <t>Наружные сети водоснабжения  В3 (077/47- Ило 4.2.1.-СО лист 21,22)</t>
  </si>
  <si>
    <t>231.1</t>
  </si>
  <si>
    <t>Укладка трубопроводов из полиэтиленовых труб диаметром: 160 мм</t>
  </si>
  <si>
    <t>231.2</t>
  </si>
  <si>
    <t>ТЦ_23.8.03.12_91_ 9103011515_04.11.2021_02  Прайс-лист том 9, стр.1145,п.1228</t>
  </si>
  <si>
    <t>Труба МУЛЬТИПАЙП ПРО RC III ПЭ 100-RC/ПЭ 100/ПЭ 100-RC SDR 17 -  160 х 9,5 питьевая</t>
  </si>
  <si>
    <t>209,664</t>
  </si>
  <si>
    <t>231.3</t>
  </si>
  <si>
    <t>ТЕР22-06-001-05</t>
  </si>
  <si>
    <t>Промывка с дезинфекцией трубопроводов диаметром: 150 мм</t>
  </si>
  <si>
    <t>231.4</t>
  </si>
  <si>
    <t>ТЕР22-01-021-04</t>
  </si>
  <si>
    <t>Укладка трубопроводов из полиэтиленовых труб диаметром: 125 мм</t>
  </si>
  <si>
    <t>231.5</t>
  </si>
  <si>
    <t>ТЦ_23.8.03.12_91_ 9103011515_04.11.2021_02  Прайс-лист том 9, стр.1145,п.1229</t>
  </si>
  <si>
    <t>Труба МУЛЬТИПАЙП ПРО RC III ПЭ 100-RC/ПЭ 100/ПЭ 100-RC SDR 17 -  140х8,3 питьевая</t>
  </si>
  <si>
    <t>68,544</t>
  </si>
  <si>
    <t>231.6</t>
  </si>
  <si>
    <t>ТЕР22-06-001-04</t>
  </si>
  <si>
    <t>Промывка с дезинфекцией трубопроводов диаметром: 125 мм</t>
  </si>
  <si>
    <t>231.7</t>
  </si>
  <si>
    <t>231.8</t>
  </si>
  <si>
    <t>ТЦ_23.8.03.12_91_ 9103011515_04.11.2021_02  Прайс-лист том 9, стр.1145,п.1230</t>
  </si>
  <si>
    <t>Труба МУЛЬТИПАЙП ПРО RC III ПЭ 100-RC/ПЭ 100/ПЭ 100-RC SDR 17 -   90х5,4 питьевая</t>
  </si>
  <si>
    <t>15,12</t>
  </si>
  <si>
    <t>231.9</t>
  </si>
  <si>
    <t>231.10</t>
  </si>
  <si>
    <t>231.11</t>
  </si>
  <si>
    <t>ТЦ_23.8.03.12_91_ 9103011515_04.11.2021_02 Прайс-лист том 9, стр.1144,п.1200</t>
  </si>
  <si>
    <t>Труба МУЛЬТИПАЙП ПРО RC III ПЭ 100-RC/ПЭ 100/ПЭ 100-RC SDR 17 -   63 х 3,8 питьевая</t>
  </si>
  <si>
    <t>30,21</t>
  </si>
  <si>
    <t>231.12</t>
  </si>
  <si>
    <t>231.13</t>
  </si>
  <si>
    <t>231.14</t>
  </si>
  <si>
    <t>ТЦ_23.8.03.12_91_ 9103011515_04.11.2021_02 Прайс-лист том 9, стр.1145,п.1231</t>
  </si>
  <si>
    <t>Муфта 0160 мм ПЭ100 SDR11 эл/св</t>
  </si>
  <si>
    <t>231.15</t>
  </si>
  <si>
    <t>ТЦ_23.8.03.12_91_ 9103011515_04.11.2021_02 Прайс-лист том 9 стр.1145,п.1232</t>
  </si>
  <si>
    <t>Муфта 0140 мм ПЭ100 SDR11 эл/св</t>
  </si>
  <si>
    <t>231.16</t>
  </si>
  <si>
    <t>ТЦ_23.8.03.12_91_ 9103011515_04.11.2021_02 Прайс-лист том 9., стр.1144,п.1203</t>
  </si>
  <si>
    <t>231.17</t>
  </si>
  <si>
    <t>ТЦ_23.8.03.12_91_ 9103011515_04.11.2021_02</t>
  </si>
  <si>
    <t>231.18</t>
  </si>
  <si>
    <t>ТССЦ-24.3.05.01-0043</t>
  </si>
  <si>
    <t>Втулка полиэтиленовая с удлиненным хвостовиком под фланец SDR 11, диаметр: 160 мм (ТУ2248-001-18425183-01)</t>
  </si>
  <si>
    <t>231.19</t>
  </si>
  <si>
    <t>ТЦ_23.8.03.12_91_ 9103011515_04.11.2021_02  Прайс-лист том 9., стр.1145,п.1233</t>
  </si>
  <si>
    <t>Втулка под фланец 0140 мм ПЭ100 SDR11</t>
  </si>
  <si>
    <t>231.20</t>
  </si>
  <si>
    <t>ТЦ_23.8.03.12_91_ 9103011515_04.11.2021_02  Прайс-лист том 9, стр.1145,п.1234</t>
  </si>
  <si>
    <t>Втулка под фланец 0090 мм ПЭ100 SDR11 ГПП</t>
  </si>
  <si>
    <t>231.21</t>
  </si>
  <si>
    <t>231.22</t>
  </si>
  <si>
    <t>ТЦ_23.8.03.12_91_ 9103011515_04.11.2021_02 Прайс-лист том 9., стр.1145,п.1235</t>
  </si>
  <si>
    <t>Фланец 0160 мм с покрытием ПП ГПП</t>
  </si>
  <si>
    <t>231.23</t>
  </si>
  <si>
    <t>ТЦ_23.8.03.12_91_ 9103011515_04.11.2021_02 Прайс-лист том 9. стр.1145,п.1236</t>
  </si>
  <si>
    <t>Фланец 0140 мм с покрытием ПП</t>
  </si>
  <si>
    <t>231.24</t>
  </si>
  <si>
    <t>ТЦ_23.8.03.12_91_ 9103011515_04.11.2021_02   Прайс-лист том 9, стр.1144,п.1209</t>
  </si>
  <si>
    <t>231.25</t>
  </si>
  <si>
    <t>ТЦ_23.8.03.12_91_ 9103011515_04.11.2021_02           Прайс-лист том 9, стр.1144,п.1208</t>
  </si>
  <si>
    <t>231.26</t>
  </si>
  <si>
    <t>231.27</t>
  </si>
  <si>
    <t>ТССЦ-24.3.05.15-0223</t>
  </si>
  <si>
    <t>Тройник полиэтиленовый с удлиненным хвостовиком равнопроходной, SDR 11, диаметр 160 мм</t>
  </si>
  <si>
    <t>231.28</t>
  </si>
  <si>
    <t>ТССЦ-24.3.05.15-0213</t>
  </si>
  <si>
    <t>Тройник полиэтиленовый с удлиненным хвостовиком неравнопроходной, SDR 11, 160х110 (ТУ2248-001-18425183-01)</t>
  </si>
  <si>
    <t>231.29</t>
  </si>
  <si>
    <t>ТССЦ-24.3.05.15-0212</t>
  </si>
  <si>
    <t>Тройник полиэтиленовый с удлиненным хвостовиком неравнопроходной, SDR 11, 160х63 (ТУ2248-001-18425183-01)</t>
  </si>
  <si>
    <t>231.30</t>
  </si>
  <si>
    <t>231.31</t>
  </si>
  <si>
    <t>ТЦ_23.8.03.12_91_ 9103011515_04.11.2021_02 Прайс-лист том 9. стр.1145,п.1239</t>
  </si>
  <si>
    <t>Переход редукционный 0160Х0140 мм ПЭ100
SDR11 эл/св</t>
  </si>
  <si>
    <t>231.32</t>
  </si>
  <si>
    <t>ТЦ_23.8.03.12_91_ 9103011515_04.11.2021_02  Прайс-лист том 9 стр.1145,п.1240</t>
  </si>
  <si>
    <t>Седелочный отвод 0160Х0063 мм ПЭ100 SDR11 эл/св</t>
  </si>
  <si>
    <t>231.33</t>
  </si>
  <si>
    <t>ТЦ_23.8.03.12_91_ 9103011515_04.11.2021_02 Прайс-лист том 9. стр.1144,п.1211</t>
  </si>
  <si>
    <t>231.34</t>
  </si>
  <si>
    <t>ТЦ_23.8.03.12_91_ 9103011515_04.11.2021_02 Прайс-лист том 9., стр.1145,п.1241</t>
  </si>
  <si>
    <t>Седелочный отвод 0140Х0063 мм ПЭ100 SDR11 эл/св</t>
  </si>
  <si>
    <t>231.35</t>
  </si>
  <si>
    <t>ТЦ_23.8.03.12_91_ 9103011515_04.11.2021_02    Прайс-лист том 9., стр.1144,п.1211</t>
  </si>
  <si>
    <t>231.36</t>
  </si>
  <si>
    <t>ТЦ_23.8.03.12_91_ 9103011515_04.11.2021_02 Прайс-лист том 9, стр.1146,п.1242</t>
  </si>
  <si>
    <t>Седелочный отвод 0090Х0063 мм ПЭ100 SDR11 эл/св</t>
  </si>
  <si>
    <t>231.37</t>
  </si>
  <si>
    <t>231.38</t>
  </si>
  <si>
    <t>ТЦ_23.8.03.12_91_ 9103011515_04.11.2021_02 Прайс-лист том 9., стр.1146,п.1243</t>
  </si>
  <si>
    <t>Седелочный отвод 0063Х0063 мм ПЭ100 SDR11 эл/св</t>
  </si>
  <si>
    <t>231.39</t>
  </si>
  <si>
    <t>231.40</t>
  </si>
  <si>
    <t>ТССЦ-24.3.05.08-0625</t>
  </si>
  <si>
    <t>Отвод сварной полиэтиленовый 90° к напорным трубам (ТУ 2248-006-75245920): ПЭ 100 PN6,3, диаметр 160 мм</t>
  </si>
  <si>
    <t>231.41</t>
  </si>
  <si>
    <t>ТССЦ-24.3.05.08-0624</t>
  </si>
  <si>
    <t>Отвод сварной полиэтиленовый 90° к напорным трубам (ТУ 2248-006-75245920): ПЭ 100 PN6,3, диаметр 140 мм</t>
  </si>
  <si>
    <t>231.42</t>
  </si>
  <si>
    <t>ТССЦ-24.3.05.08-0504</t>
  </si>
  <si>
    <t>Отвод сварной полиэтиленовый 45° к напорным трубам (ТУ 2248-006-75245920): ПЭ 100 PN6,3, диаметр 140 мм</t>
  </si>
  <si>
    <t>231.43</t>
  </si>
  <si>
    <t>ТССЦ-24.3.05.08-0622</t>
  </si>
  <si>
    <t>Отвод сварной полиэтиленовый 90° к напорным трубам (ТУ 2248-006-75245920): ПЭ 100 PN6,3, диаметр 110 мм</t>
  </si>
  <si>
    <t>231.44</t>
  </si>
  <si>
    <t>231.45</t>
  </si>
  <si>
    <t>ТССЦ-24.3.05.08-0621</t>
  </si>
  <si>
    <t>Отвод сварной полиэтиленовый 90° к напорным трубам (ТУ 2248-006-75245920): ПЭ 100 PN6,3, диаметр 90 мм</t>
  </si>
  <si>
    <t>231.46</t>
  </si>
  <si>
    <t>231.47</t>
  </si>
  <si>
    <t>231.48</t>
  </si>
  <si>
    <t>231.49</t>
  </si>
  <si>
    <t>231.50</t>
  </si>
  <si>
    <t>ТССЦ-18.1.02.02-0063</t>
  </si>
  <si>
    <t>Задвижки фланцевые короткие с обрезиненным клином для жидкостей и сжатого воздуха давлением: 1,0-1,6 МПа (10-16 кгс/см2) марки BV-05-47 (F4), диаметром 80 мм</t>
  </si>
  <si>
    <t>231.51</t>
  </si>
  <si>
    <t>231.52</t>
  </si>
  <si>
    <t>231.53</t>
  </si>
  <si>
    <t>231.54</t>
  </si>
  <si>
    <t>231.55</t>
  </si>
  <si>
    <t>231.56</t>
  </si>
  <si>
    <t>231.57</t>
  </si>
  <si>
    <t>231.58</t>
  </si>
  <si>
    <t>ТЕР22-03-011-03</t>
  </si>
  <si>
    <t>Установка: гидрантов пожарных</t>
  </si>
  <si>
    <t>231.59</t>
  </si>
  <si>
    <t>ТССЦ-18.1.10.04-0011</t>
  </si>
  <si>
    <t>Гидранты пожарные подземные давлением 1 МПа (10 кгс/см2), диаметром 125 мм: высотой 500-2500 мм</t>
  </si>
  <si>
    <t>-1</t>
  </si>
  <si>
    <t>231.60</t>
  </si>
  <si>
    <t>ТЦ_23.8.03.12_91_ 9103011515_04.11.2021_02    Прайс-лист том 9, стр.1154,п.1244</t>
  </si>
  <si>
    <t>Подземный пожарный гидрант HM-1 DN100
PN10/16 H=1500</t>
  </si>
  <si>
    <t>231.61</t>
  </si>
  <si>
    <t>ТССЦ-23.8.05.04-0081</t>
  </si>
  <si>
    <t>Крест фланцевый с пожарной подставкой из высокопрочного чугуна (с внутренним цементно- песчаным покрытием и наружным лаковым покрытием) ППКФ диаметром: 100х100 мм</t>
  </si>
  <si>
    <t>231.62</t>
  </si>
  <si>
    <t>ТССЦ-23.8.05.07-0001</t>
  </si>
  <si>
    <t>Патрубок фланец-гладкий конец из высокопрочного чугуна (с внутренним цементно-песчаным покрытием и наружным лаковым покрытием) ПФГ диам.: 100 мм, длиной 350 мм</t>
  </si>
  <si>
    <t>231.63</t>
  </si>
  <si>
    <t>ТССЦ-18.3.01.02-0031</t>
  </si>
  <si>
    <t>Рукава пожарные льняные сухого прядения нормальные, диаметром 51 мм</t>
  </si>
  <si>
    <t>231.64</t>
  </si>
  <si>
    <t>ТССЦ-18.3.01.01-0041</t>
  </si>
  <si>
    <t>Головки для пожарных рукавов соединительные напорные, давлением 1,2 МПа (12 кгс/см2) рукавные, диаметром: 50 мм</t>
  </si>
  <si>
    <t>231.65</t>
  </si>
  <si>
    <t>ТЕР22-03-011-04</t>
  </si>
  <si>
    <t>Установка: колонок водоразборных - пожарной</t>
  </si>
  <si>
    <t>231.66</t>
  </si>
  <si>
    <t>ТЕР22-01-021-09</t>
  </si>
  <si>
    <t>Укладка трубопроводов из полиэтиленовых труб диаметром: 350 мм- ФУТЛЯР</t>
  </si>
  <si>
    <t>0,0205</t>
  </si>
  <si>
    <t>231.67</t>
  </si>
  <si>
    <t>ТЦ_23.8.03.12_91_ 9103011515_04.11.2021_02 Прайс-лист том 9, стр.1146,п.1245</t>
  </si>
  <si>
    <t>Труба МУЛЬТИПАЙП ПРО RC III ПЭ 100-RC/ПЭ
100/ПЭ 100-RC SDR 11 - 355х32,2 питьевая</t>
  </si>
  <si>
    <t>20,705</t>
  </si>
  <si>
    <t>231.68</t>
  </si>
  <si>
    <t>0,205</t>
  </si>
  <si>
    <t>231.69</t>
  </si>
  <si>
    <t>231.70</t>
  </si>
  <si>
    <t>231.71</t>
  </si>
  <si>
    <t>231.72</t>
  </si>
  <si>
    <t>231.73</t>
  </si>
  <si>
    <t>Раздел 95. 06-02-01  Водопроводные колодцы.gsfx</t>
  </si>
  <si>
    <t>ЛС 06-02-01 Поз.: 1-46</t>
  </si>
  <si>
    <t>Хозяйственно-питьевой водопроводный колодец</t>
  </si>
  <si>
    <t>ХВК1,2,3,5,6  - 5шт 077/47 ИЛО3.2.  листы 161</t>
  </si>
  <si>
    <t>232.1</t>
  </si>
  <si>
    <t>06-02-01</t>
  </si>
  <si>
    <t>232.2</t>
  </si>
  <si>
    <t>0,021449</t>
  </si>
  <si>
    <t>232.3</t>
  </si>
  <si>
    <t>36,38</t>
  </si>
  <si>
    <t>232.4</t>
  </si>
  <si>
    <t>Разработка грунта вручную в траншеях глубиной до 2 м без креплений с откосами, группа грунтов: 3</t>
  </si>
  <si>
    <t>0,0338</t>
  </si>
  <si>
    <t>232.5</t>
  </si>
  <si>
    <t>232.6</t>
  </si>
  <si>
    <t>232.7</t>
  </si>
  <si>
    <t>ТССЦ-02.2.03.03-0004</t>
  </si>
  <si>
    <t>Материалы из отсевов дробления осадочных горных пород для строительных работ: 1 класса марка 400,300, размер зерен до 5 мм мелкие</t>
  </si>
  <si>
    <t>232.8</t>
  </si>
  <si>
    <t>ТЕР01-01-035-02</t>
  </si>
  <si>
    <t>Засыпка траншей и котлованов с перемещением грунта до 5 м бульдозерами мощностью: 132 кВт (180 л.с.), группа грунтов 2 засыпка пазух</t>
  </si>
  <si>
    <t>0,1035</t>
  </si>
  <si>
    <t>232.9</t>
  </si>
  <si>
    <t>1,035</t>
  </si>
  <si>
    <t>ХВК4  - 1шт 077/47 ИЛО3.2.  листы 162</t>
  </si>
  <si>
    <t>232.10</t>
  </si>
  <si>
    <t>0,01926</t>
  </si>
  <si>
    <t>232.11</t>
  </si>
  <si>
    <t>0,002481</t>
  </si>
  <si>
    <t>232.12</t>
  </si>
  <si>
    <t>4,25</t>
  </si>
  <si>
    <t>232.13</t>
  </si>
  <si>
    <t>0,00441</t>
  </si>
  <si>
    <t>232.14</t>
  </si>
  <si>
    <t>Засыпка траншей и котлованов с перемещением грунта до 5 м бульдозерами мощностью: 132 кВт (180 л.с.), группа грунтов 2</t>
  </si>
  <si>
    <t>0,0027</t>
  </si>
  <si>
    <t>232.15</t>
  </si>
  <si>
    <t>232.16</t>
  </si>
  <si>
    <t>0,0165</t>
  </si>
  <si>
    <t>232.17</t>
  </si>
  <si>
    <t>ТВК1,2,3,4,5,6  - 6шт 077/47 ИЛО3.2.  листы 163</t>
  </si>
  <si>
    <t>232.18</t>
  </si>
  <si>
    <t>0,1572</t>
  </si>
  <si>
    <t>232.19</t>
  </si>
  <si>
    <t>0,017915</t>
  </si>
  <si>
    <t>232.20</t>
  </si>
  <si>
    <t>30,43</t>
  </si>
  <si>
    <t>232.21</t>
  </si>
  <si>
    <t>0,04056</t>
  </si>
  <si>
    <t>232.22</t>
  </si>
  <si>
    <t>232.23</t>
  </si>
  <si>
    <t>232.24</t>
  </si>
  <si>
    <t>0,111</t>
  </si>
  <si>
    <t>232.25</t>
  </si>
  <si>
    <t>1,11</t>
  </si>
  <si>
    <t>Гидроизоляция 077/47 ИЛО3.2.  листы 164</t>
  </si>
  <si>
    <t>232.26</t>
  </si>
  <si>
    <t>Гидроизоляция боковая обмазочная битумная в 2 слоя по выровненной поверхности бутовой кладки, кирпичу, бетону (Мастика битумная Технониколь №24)</t>
  </si>
  <si>
    <t>232.27</t>
  </si>
  <si>
    <t>-0,01552</t>
  </si>
  <si>
    <t>232.28</t>
  </si>
  <si>
    <t>-0,2328</t>
  </si>
  <si>
    <t>232.29</t>
  </si>
  <si>
    <t>184,4</t>
  </si>
  <si>
    <t>232.30</t>
  </si>
  <si>
    <t>232.31</t>
  </si>
  <si>
    <t>ТЕР08-01-003-06</t>
  </si>
  <si>
    <t>На каждый слой сверх 2-х добавлять к расценке 08-01-003-05</t>
  </si>
  <si>
    <t>-0,11</t>
  </si>
  <si>
    <t>232.32</t>
  </si>
  <si>
    <t>ТССЦ-12.1.02.15-0021</t>
  </si>
  <si>
    <t>Гидростеклоизол</t>
  </si>
  <si>
    <t>12,65</t>
  </si>
  <si>
    <t>Гидроизоляция 077/47 ИЛО3.2.  листы 165</t>
  </si>
  <si>
    <t>232.33</t>
  </si>
  <si>
    <t>0,194</t>
  </si>
  <si>
    <t>232.34</t>
  </si>
  <si>
    <t>ТССЦ-101-0594</t>
  </si>
  <si>
    <t>-0,04656</t>
  </si>
  <si>
    <t>232.35</t>
  </si>
  <si>
    <t>ТССЦ-101-0322</t>
  </si>
  <si>
    <t>-0,004656</t>
  </si>
  <si>
    <t>232.36</t>
  </si>
  <si>
    <t>36,88</t>
  </si>
  <si>
    <t>232.37</t>
  </si>
  <si>
    <t>232.38</t>
  </si>
  <si>
    <t>-0,022</t>
  </si>
  <si>
    <t>232.39</t>
  </si>
  <si>
    <t>2,53</t>
  </si>
  <si>
    <t>Гидроизоляция 077/47 ИЛО3.2.  листы 166</t>
  </si>
  <si>
    <t>232.40</t>
  </si>
  <si>
    <t>1,164</t>
  </si>
  <si>
    <t>232.41</t>
  </si>
  <si>
    <t>-0,27936</t>
  </si>
  <si>
    <t>232.42</t>
  </si>
  <si>
    <t>-0,027936</t>
  </si>
  <si>
    <t>232.43</t>
  </si>
  <si>
    <t>221,28</t>
  </si>
  <si>
    <t>232.44</t>
  </si>
  <si>
    <t>232.45</t>
  </si>
  <si>
    <t>-0,132</t>
  </si>
  <si>
    <t>232.46</t>
  </si>
  <si>
    <t>15,18</t>
  </si>
  <si>
    <t>ЛС 06-02-01 Поз.: 47-88</t>
  </si>
  <si>
    <t>(ХВК1,2,3,5,6  - 5шт)  077/47 ИОС  лист 8</t>
  </si>
  <si>
    <t>233.1</t>
  </si>
  <si>
    <t>ТЕР22-04-001-01</t>
  </si>
  <si>
    <t>Устройство круглых колодцев из сборного железобетона в грунтах: сухих</t>
  </si>
  <si>
    <t>0,537</t>
  </si>
  <si>
    <t>233.2</t>
  </si>
  <si>
    <t>0,0537</t>
  </si>
  <si>
    <t>233.3</t>
  </si>
  <si>
    <t>ТССЦ-05.1.01.13-0043</t>
  </si>
  <si>
    <t>Плиты железобетонные: покрытий, перекрытий и днищ</t>
  </si>
  <si>
    <t>-2,12115</t>
  </si>
  <si>
    <t>233.4</t>
  </si>
  <si>
    <t>ТССЦ-05.1.01.09-0031</t>
  </si>
  <si>
    <t>Кольца железобетонные горловин смотровых колодцев КС7.1,5</t>
  </si>
  <si>
    <t>233.5</t>
  </si>
  <si>
    <t>ТССЦ-05.1.01.09-0065</t>
  </si>
  <si>
    <t>Кольцо стеновое смотровых колодцев: КС15.9 /бетон В15 (М200), объем 0,40 м3, расход арматуры 7,02 кг/ (серия 3.900.1-14)</t>
  </si>
  <si>
    <t>233.6</t>
  </si>
  <si>
    <t>ТССЦ-05.1.06.09-0002</t>
  </si>
  <si>
    <t>Плита перекрытия: 1ПП15-1 /бетон В15 (М200), объем 0,27 м3, расход арматуры 30 кг/ (серия 3.900.1-14)</t>
  </si>
  <si>
    <t>233.7</t>
  </si>
  <si>
    <t>ТССЦ-05.1.01.11-0045</t>
  </si>
  <si>
    <t>Плита днища: ПН15 /бетон В15 (М200), объем 0,38 м3, расход арматуры 33,13 кг / (серия 3.900.1-14)</t>
  </si>
  <si>
    <t>233.8</t>
  </si>
  <si>
    <t>ТЕР07-02-002-01</t>
  </si>
  <si>
    <t>Установка опор из плит и колец диаметром: до 1000 мм</t>
  </si>
  <si>
    <t>0,0084</t>
  </si>
  <si>
    <t>233.9</t>
  </si>
  <si>
    <t>Плиты железобетонные: покрытий, перекрытий и днищ (КП12)</t>
  </si>
  <si>
    <t>0,84</t>
  </si>
  <si>
    <t>233.10</t>
  </si>
  <si>
    <t>ТССЦ-08.1.02.06-0043</t>
  </si>
  <si>
    <t>Люки чугунные: тяжелые</t>
  </si>
  <si>
    <t>233.11</t>
  </si>
  <si>
    <t>ТССЦ-07.2.05.01-0032</t>
  </si>
  <si>
    <t>Ограждения лестничных проемов, лестничные марши, пожарные лестницы</t>
  </si>
  <si>
    <t>233.12</t>
  </si>
  <si>
    <t>233.13</t>
  </si>
  <si>
    <t>Установка монтажных изделий массой: до 20 к г(ИОС 2 лист8)</t>
  </si>
  <si>
    <t>0,032562</t>
  </si>
  <si>
    <t>233.14</t>
  </si>
  <si>
    <t>-0,032562</t>
  </si>
  <si>
    <t>233.15</t>
  </si>
  <si>
    <t>233.16</t>
  </si>
  <si>
    <t>ТССЦ-23.5.02.02-0037</t>
  </si>
  <si>
    <t>Трубы стальные электросварные прямошовные со снятой фаской из стали марок БСт2кп-БСт4кп и БСт2пс-БСт4пс наружный диаметр: 76 мм, толщина стенки 3,0 мм</t>
  </si>
  <si>
    <t>233.17</t>
  </si>
  <si>
    <t>ТЕР26-01-020-01</t>
  </si>
  <si>
    <t>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 (узел прохода трубы в кожухе в колодец)</t>
  </si>
  <si>
    <t>0,4065</t>
  </si>
  <si>
    <t>233.18</t>
  </si>
  <si>
    <t>ТЕР27-07-002-01</t>
  </si>
  <si>
    <t>Устройство оснований толщиной 12 см под тротуары из кирпичного или известнякового щебня</t>
  </si>
  <si>
    <t>233.19</t>
  </si>
  <si>
    <t>ТССЦ-02.2.05.04-0073</t>
  </si>
  <si>
    <t>Щебень из природного камня для строительных работ марка: 200, фракция 20-40 мм</t>
  </si>
  <si>
    <t>4,18</t>
  </si>
  <si>
    <t>233.20</t>
  </si>
  <si>
    <t>ТЕР27-07-001-04</t>
  </si>
  <si>
    <t>Устройство асфальтобетонных покрытий дорожек и тротуаров двухслойных: верхний слой из песчаной асфальтобетонной смеси толщиной 3 см</t>
  </si>
  <si>
    <t>233.21</t>
  </si>
  <si>
    <t>ТССЦ-04.2.01.01-0042</t>
  </si>
  <si>
    <t>Смеси асфальтобетонные дорожные, аэродромные и асфальтобетон (горячие для плотного асфальтобетона мелко и крупнозернистые, песчаные), марка: III, тип Г</t>
  </si>
  <si>
    <t>1,71</t>
  </si>
  <si>
    <t>077/47     (ХВК4  - 1шт)  077/47 ИОС  лист 8</t>
  </si>
  <si>
    <t>233.22</t>
  </si>
  <si>
    <t>0,0544</t>
  </si>
  <si>
    <t>233.23</t>
  </si>
  <si>
    <t>233.24</t>
  </si>
  <si>
    <t>233.25</t>
  </si>
  <si>
    <t>-0,21488</t>
  </si>
  <si>
    <t>233.26</t>
  </si>
  <si>
    <t>233.27</t>
  </si>
  <si>
    <t>ТССЦ-05.1.01.09-0056</t>
  </si>
  <si>
    <t>Кольцо стеновое смотровых колодцев: КС10.9 /бетон В15 (М200), объем 0,24 м3, расход арматуры 5,66 кг/ (серия 3.900.1-14)</t>
  </si>
  <si>
    <t>233.28</t>
  </si>
  <si>
    <t>ТССЦ-05.1.06.09-0087</t>
  </si>
  <si>
    <t>Плита перекрытия: ПП10-1 /бетон В15 (М200), объем 0,10 м3, расход арматуры 8,38 кг/ (серия 3.900.1-14)</t>
  </si>
  <si>
    <t>233.29</t>
  </si>
  <si>
    <t>ТССЦ-05.1.01.11-0044</t>
  </si>
  <si>
    <t>Плита днища: ПН10 /бетон В15 (М200), объем 0,18 м3, расход арматуры 15,14 кг / (серия 3.900.1-14)</t>
  </si>
  <si>
    <t>233.30</t>
  </si>
  <si>
    <t>0,00168</t>
  </si>
  <si>
    <t>233.31</t>
  </si>
  <si>
    <t>233.32</t>
  </si>
  <si>
    <t>233.33</t>
  </si>
  <si>
    <t>0,0151</t>
  </si>
  <si>
    <t>233.34</t>
  </si>
  <si>
    <t>233.35</t>
  </si>
  <si>
    <t>0,006156</t>
  </si>
  <si>
    <t>233.36</t>
  </si>
  <si>
    <t>-0,006156</t>
  </si>
  <si>
    <t>233.37</t>
  </si>
  <si>
    <t>233.38</t>
  </si>
  <si>
    <t>0,0813</t>
  </si>
  <si>
    <t>233.39</t>
  </si>
  <si>
    <t>233.40</t>
  </si>
  <si>
    <t>233.41</t>
  </si>
  <si>
    <t>233.42</t>
  </si>
  <si>
    <t>ЛС 06-02-01 Поз.: 89-112</t>
  </si>
  <si>
    <t>Технический водопроводный колодец</t>
  </si>
  <si>
    <t>ТВК1,2,3,4,5,6  - 6шт 077/47 ИОС  лист9</t>
  </si>
  <si>
    <t>234.1</t>
  </si>
  <si>
    <t>0,6444</t>
  </si>
  <si>
    <t>234.2</t>
  </si>
  <si>
    <t>10,8</t>
  </si>
  <si>
    <t>234.3</t>
  </si>
  <si>
    <t>0,06444</t>
  </si>
  <si>
    <t>234.4</t>
  </si>
  <si>
    <t>-2,54538</t>
  </si>
  <si>
    <t>234.5</t>
  </si>
  <si>
    <t>Кольца железобетонные горловин смотровых колодцев К-7-1,5- 0,024м3</t>
  </si>
  <si>
    <t>0,144</t>
  </si>
  <si>
    <t>234.6</t>
  </si>
  <si>
    <t>234.7</t>
  </si>
  <si>
    <t>234.8</t>
  </si>
  <si>
    <t>234.9</t>
  </si>
  <si>
    <t>234.10</t>
  </si>
  <si>
    <t>0,01008</t>
  </si>
  <si>
    <t>234.11</t>
  </si>
  <si>
    <t>1,008</t>
  </si>
  <si>
    <t>234.12</t>
  </si>
  <si>
    <t>0,0906</t>
  </si>
  <si>
    <t>234.13</t>
  </si>
  <si>
    <t>234.14</t>
  </si>
  <si>
    <t>0,091341</t>
  </si>
  <si>
    <t>234.15</t>
  </si>
  <si>
    <t>234.16</t>
  </si>
  <si>
    <t>ТССЦ-23.5.02.02-0088</t>
  </si>
  <si>
    <t>Трубы стальные электросварные прямошовные со снятой фаской из стали марок БСт2кп-БСт4кп и БСт2пс-БСт4пс наружный диаметр: 219 мм, толщина стенки 6 мм</t>
  </si>
  <si>
    <t>234.17</t>
  </si>
  <si>
    <t>ТССЦ-23.5.02.02-0081</t>
  </si>
  <si>
    <t>Трубы стальные электросварные прямошовные со снятой фаской из стали марок БСт2кп-БСт4кп и БСт2пс-БСт4пс наружный диаметр: 168 мм, толщина стенки 5 мм</t>
  </si>
  <si>
    <t>234.18</t>
  </si>
  <si>
    <t>ТССЦ-23.5.02.02-0065</t>
  </si>
  <si>
    <t>Трубы стальные электросварные прямошовные со снятой фаской из стали марок БСт2кп-БСт4кп и БСт2пс-БСт4пс наружный диаметр: 133 мм толщина стенки 4 мм</t>
  </si>
  <si>
    <t>234.19</t>
  </si>
  <si>
    <t>234.20</t>
  </si>
  <si>
    <t>234.21</t>
  </si>
  <si>
    <t>234.22</t>
  </si>
  <si>
    <t>5,01</t>
  </si>
  <si>
    <t>234.23</t>
  </si>
  <si>
    <t>234.24</t>
  </si>
  <si>
    <t>Раздел 96. 06-03-01   Внутриплощадочные сети водоотведения.gsfx</t>
  </si>
  <si>
    <t>ЛС 06-03-01 Поз.: 1-11</t>
  </si>
  <si>
    <t>Внутриплощадочные сети водоотведения</t>
  </si>
  <si>
    <t>(077/47- ИЛО4.2.2. лист11, 12, 14, расчет земляных масс)</t>
  </si>
  <si>
    <t>235.1</t>
  </si>
  <si>
    <t>06-03-01</t>
  </si>
  <si>
    <t>0,7586</t>
  </si>
  <si>
    <t>235.2</t>
  </si>
  <si>
    <t>0,0445</t>
  </si>
  <si>
    <t>235.3</t>
  </si>
  <si>
    <t>75,65</t>
  </si>
  <si>
    <t>235.4</t>
  </si>
  <si>
    <t>235.5</t>
  </si>
  <si>
    <t>Засыпка траншей и котлованов с перемещением грунта до 5 м бульдозерами мощностью: 59 кВт (80 л.с.), группа грунтов 2 9 Насыпь под низ трубы</t>
  </si>
  <si>
    <t>0,0032</t>
  </si>
  <si>
    <t>235.6</t>
  </si>
  <si>
    <t>0,032</t>
  </si>
  <si>
    <t>235.7</t>
  </si>
  <si>
    <t>Устройство основания под трубопроводы: песчаного (основание )</t>
  </si>
  <si>
    <t>1,72</t>
  </si>
  <si>
    <t>235.8</t>
  </si>
  <si>
    <t>Засыпка вручную траншей, пазух котлованов и ям, группа грунтов: 1 (Присыпка трубопровода слоем песка )</t>
  </si>
  <si>
    <t>1,114</t>
  </si>
  <si>
    <t>235.9</t>
  </si>
  <si>
    <t>155,606</t>
  </si>
  <si>
    <t>235.10</t>
  </si>
  <si>
    <t>0,7758</t>
  </si>
  <si>
    <t>235.11</t>
  </si>
  <si>
    <t>7,758</t>
  </si>
  <si>
    <t>ЛС 06-03-01 Поз.: 12-184</t>
  </si>
  <si>
    <t>Монтажные работы 077/47 ИЛО4.2.2.</t>
  </si>
  <si>
    <t>К1 Трубопровод бытовой канализации</t>
  </si>
  <si>
    <t>236.1</t>
  </si>
  <si>
    <t>ТЕР23-01-030-01</t>
  </si>
  <si>
    <t>Укладка безнапорных трубопроводов из полиэтиленовых труб диаметром: 200 мм</t>
  </si>
  <si>
    <t>1,773</t>
  </si>
  <si>
    <t>236.2</t>
  </si>
  <si>
    <t>ТССЦ-24.3.03.04-0013</t>
  </si>
  <si>
    <t>Трубы безнапорные муфтовые из полиэтилена "КОРСИС": SN 8 диаметром 110 мм</t>
  </si>
  <si>
    <t>20,2</t>
  </si>
  <si>
    <t>236.3</t>
  </si>
  <si>
    <t>ТССЦ-24.3.03.04-0015</t>
  </si>
  <si>
    <t>Трубы безнапорные муфтовые из полиэтилена "КОРСИС": SN 8 диаметром 160 мм</t>
  </si>
  <si>
    <t>118,473</t>
  </si>
  <si>
    <t>236.4</t>
  </si>
  <si>
    <t>ТССЦ-24.3.03.04-0016</t>
  </si>
  <si>
    <t>Трубы безнапорные муфтовые из полиэтилена "КОРСИС": SN 8 диаметром 200 мм</t>
  </si>
  <si>
    <t>40,4</t>
  </si>
  <si>
    <t>236.5</t>
  </si>
  <si>
    <t>ТЕР23-01-030-03</t>
  </si>
  <si>
    <t>Укладка безнапорных трубопроводов из полиэтиленовых труб диаметром: 300 мм</t>
  </si>
  <si>
    <t>0,475</t>
  </si>
  <si>
    <t>236.6</t>
  </si>
  <si>
    <t>ТССЦ-24.3.03.04-0018</t>
  </si>
  <si>
    <t>Трубы безнапорные муфтовые из полиэтилена "КОРСИС": SN 8 диаметром 315 мм</t>
  </si>
  <si>
    <t>47,975</t>
  </si>
  <si>
    <t>236.7</t>
  </si>
  <si>
    <t>236.8</t>
  </si>
  <si>
    <t>ТССЦ-24.3.05.07-0161</t>
  </si>
  <si>
    <t>Муфта полиэтиленовая для труб "КОРСИС" диаметром: 110 мм</t>
  </si>
  <si>
    <t>236.9</t>
  </si>
  <si>
    <t>ТССЦ-24.3.05.07-0163</t>
  </si>
  <si>
    <t>Муфта полиэтиленовая для труб "КОРСИС" диаметром: 160 мм</t>
  </si>
  <si>
    <t>236.10</t>
  </si>
  <si>
    <t>ТССЦ-24.3.05.07-0164</t>
  </si>
  <si>
    <t>Муфта полиэтиленовая для труб "КОРСИС" диаметром: 200 мм</t>
  </si>
  <si>
    <t>236.11</t>
  </si>
  <si>
    <t>ТССЦ-24.3.05.07-0166</t>
  </si>
  <si>
    <t>Муфта полиэтиленовая для труб "КОРСИС" диаметром: 315 мм</t>
  </si>
  <si>
    <t>236.12</t>
  </si>
  <si>
    <t>ТЕР22-06-002-03</t>
  </si>
  <si>
    <t>Промывка без дезинфекции трубопроводов диаметром: 100 мм</t>
  </si>
  <si>
    <t>236.13</t>
  </si>
  <si>
    <t>ТЕР22-06-002-05</t>
  </si>
  <si>
    <t>Промывка без дезинфекции трубопроводов диаметром: 150 мм</t>
  </si>
  <si>
    <t>0,1173</t>
  </si>
  <si>
    <t>236.14</t>
  </si>
  <si>
    <t>ТЕР22-06-002-06</t>
  </si>
  <si>
    <t>Промывка без дезинфекции трубопроводов диаметром: 200 мм</t>
  </si>
  <si>
    <t>236.15</t>
  </si>
  <si>
    <t>ТЕР22-06-002-08</t>
  </si>
  <si>
    <t>Промывка без дезинфекции трубопроводов диаметром: 300 мм</t>
  </si>
  <si>
    <t>0,0475</t>
  </si>
  <si>
    <t>236.16</t>
  </si>
  <si>
    <t>Установка стальных обжимных, соединительных и регулировочных муфт: 400 мм- для прохода через стену</t>
  </si>
  <si>
    <t>3,7</t>
  </si>
  <si>
    <t>236.17</t>
  </si>
  <si>
    <t>236.18</t>
  </si>
  <si>
    <t>236.19</t>
  </si>
  <si>
    <t>236.20</t>
  </si>
  <si>
    <t>236.21</t>
  </si>
  <si>
    <t>236.22</t>
  </si>
  <si>
    <t>ТЦ_24.3.02.01_91_ 9103011515_04.11.2021_02        Прайс лист том 9, стр.1169, п.1260</t>
  </si>
  <si>
    <t>Труба МУЛЬТИПАЙП ПРО RC III ПЭ 100-RC/ПЭ 100/ПЭ 100-RC SDR 17 -355х21,1</t>
  </si>
  <si>
    <t>11,11</t>
  </si>
  <si>
    <t>236.23</t>
  </si>
  <si>
    <t>ТЕР22-05-005-02</t>
  </si>
  <si>
    <t>Протаскивание в футляр полиэтиленовых труб диаметром: 160 мм</t>
  </si>
  <si>
    <t>236.24</t>
  </si>
  <si>
    <t>236.25</t>
  </si>
  <si>
    <t>236.26</t>
  </si>
  <si>
    <t>ТССЦ-23.1.02.03-0005</t>
  </si>
  <si>
    <t>Кольца центрирующие для труб диаметром: 350 мм</t>
  </si>
  <si>
    <t>К11. Трубопровод локальных стоков</t>
  </si>
  <si>
    <t>236.27</t>
  </si>
  <si>
    <t>0,44</t>
  </si>
  <si>
    <t>236.28</t>
  </si>
  <si>
    <t>18,18</t>
  </si>
  <si>
    <t>236.29</t>
  </si>
  <si>
    <t>26,26</t>
  </si>
  <si>
    <t>236.30</t>
  </si>
  <si>
    <t>236.31</t>
  </si>
  <si>
    <t>12,12</t>
  </si>
  <si>
    <t>236.32</t>
  </si>
  <si>
    <t>236.33</t>
  </si>
  <si>
    <t>236.34</t>
  </si>
  <si>
    <t>236.35</t>
  </si>
  <si>
    <t>236.36</t>
  </si>
  <si>
    <t>236.37</t>
  </si>
  <si>
    <t>236.38</t>
  </si>
  <si>
    <t>236.39</t>
  </si>
  <si>
    <t>236.40</t>
  </si>
  <si>
    <t>236.41</t>
  </si>
  <si>
    <t>236.42</t>
  </si>
  <si>
    <t>К12  Трубопровод движения сточных вод по очистным сооружениям</t>
  </si>
  <si>
    <t>236.43</t>
  </si>
  <si>
    <t>236.44</t>
  </si>
  <si>
    <t>ТЦ_24.3.02.01_91_ 9103011515_04.11.2021_02                          Прайс лист том 9, стр.1169, п.1261</t>
  </si>
  <si>
    <t>Труба МУЛЬТИПАЙП ПРО RC III ПЭ 100-RC/ПЭ 100/ПЭ 100-RC SDR 17 -315х18,7</t>
  </si>
  <si>
    <t>9,09</t>
  </si>
  <si>
    <t>236.45</t>
  </si>
  <si>
    <t>ТЕР23-01-030-06</t>
  </si>
  <si>
    <t>Укладка безнапорных трубопроводов из полиэтиленовых труб диаметром: 600 мм</t>
  </si>
  <si>
    <t>236.46</t>
  </si>
  <si>
    <t>Труба МУЛЬТИПАЙП ПРО RC III ПЭ 100-RC/ПЭ 100/ПЭ 100-RC SDR 17 -630х37,4</t>
  </si>
  <si>
    <t>60,6</t>
  </si>
  <si>
    <t>236.47</t>
  </si>
  <si>
    <t>0,009</t>
  </si>
  <si>
    <t>236.48</t>
  </si>
  <si>
    <t>ТЕР22-06-002-13</t>
  </si>
  <si>
    <t>Промывка без дезинфекции трубопроводов диаметром: 600 мм</t>
  </si>
  <si>
    <t>236.49</t>
  </si>
  <si>
    <t>236.50</t>
  </si>
  <si>
    <t>ТССЦ-24.3.05.07-0436</t>
  </si>
  <si>
    <t>Муфты для полиэтиленовых труб безнапорной и ливневой канализации, диаметром: 315 мм</t>
  </si>
  <si>
    <t>236.51</t>
  </si>
  <si>
    <t>ТЕР22-03-005-03</t>
  </si>
  <si>
    <t>Установка стальных обжимных, соединительных и регулировочных муфт: 600 мм</t>
  </si>
  <si>
    <t>236.52</t>
  </si>
  <si>
    <t>ТССЦ-24.3.05.07-0439</t>
  </si>
  <si>
    <t>Муфты для полиэтиленовых труб безнапорной и ливневой канализации, диаметром: 630 мм</t>
  </si>
  <si>
    <t>К30 Сети жиропровода</t>
  </si>
  <si>
    <t>236.53</t>
  </si>
  <si>
    <t>236.54</t>
  </si>
  <si>
    <t>22,22</t>
  </si>
  <si>
    <t>236.55</t>
  </si>
  <si>
    <t>236.56</t>
  </si>
  <si>
    <t>236.57</t>
  </si>
  <si>
    <t>236.58</t>
  </si>
  <si>
    <t>236.59</t>
  </si>
  <si>
    <t>К15Н - Трубопровод ила</t>
  </si>
  <si>
    <t>236.60</t>
  </si>
  <si>
    <t>236.61</t>
  </si>
  <si>
    <t>ТЦ_24.3.02.01_91_ 9103011515_04.11.2021_02 Прайс лист том 9, стр.1169, п.1263</t>
  </si>
  <si>
    <t>Труба МУЛЬТИПАЙП ПРО RC III ПЭ 100-RC/ПЭ 100/ПЭ 100-RC SDR 17 -75х4,5</t>
  </si>
  <si>
    <t>57,399</t>
  </si>
  <si>
    <t>236.62</t>
  </si>
  <si>
    <t>236.63</t>
  </si>
  <si>
    <t>ТЦ_24.3.02.01_91_ 9103011515_04.11.2021_02 Прайс лист том 9, стр.1169, п.1266</t>
  </si>
  <si>
    <t>Муфта электросварная ПЭ-100 SDR11 ф 75мм</t>
  </si>
  <si>
    <t>236.64</t>
  </si>
  <si>
    <t>ТЦ_24.3.02.01_91_ 9103011515_04.11.2021_02 Прайс лист том 9, стр.1169, п.1268</t>
  </si>
  <si>
    <t>Втулка под фланец ф 75 ПЭ100 SDR11</t>
  </si>
  <si>
    <t>236.65</t>
  </si>
  <si>
    <t>ТЦ_24.3.02.01_91_ 9103011515_04.11.2021_02 Прайс лист том 9, стр.1169, п.1270</t>
  </si>
  <si>
    <t>Фланец ф 75мм с покрытием из ПП</t>
  </si>
  <si>
    <t>236.66</t>
  </si>
  <si>
    <t>236.67</t>
  </si>
  <si>
    <t>ТЦ_24.3.02.01_91_ 9103011515_04.11.2021_02 Прайс лист том 9, стр.1169, п.1272</t>
  </si>
  <si>
    <t>Отвод  ф75мм-90град, ПЭ-100 SDR11</t>
  </si>
  <si>
    <t>236.68</t>
  </si>
  <si>
    <t>ТЕР22-06-002-02</t>
  </si>
  <si>
    <t>Промывка без дезинфекции трубопроводов диаметром: 75-80 мм</t>
  </si>
  <si>
    <t>К31. Трубопровод очищенной воды</t>
  </si>
  <si>
    <t>236.69</t>
  </si>
  <si>
    <t>236.70</t>
  </si>
  <si>
    <t>ТЦ_24.3.02.01_91_ 9103011515_04.11.2021_02 Прайс лист том 9, стр.1169, п.1262</t>
  </si>
  <si>
    <t>98,98</t>
  </si>
  <si>
    <t>236.71</t>
  </si>
  <si>
    <t>0,098</t>
  </si>
  <si>
    <t>236.72</t>
  </si>
  <si>
    <t>236.73</t>
  </si>
  <si>
    <t>ТЦ_24.3.02.01_91_ 9103011515_04.11.2021_02 Прайс лист том 9, стр.1144, п.1199</t>
  </si>
  <si>
    <t>Труба МУЛЬТИПАЙП ПРО RC III ПЭ 100-RC/ПЭ 100/ПЭ 100-RC SDR 17 -110х6,6</t>
  </si>
  <si>
    <t>30,3</t>
  </si>
  <si>
    <t>236.74</t>
  </si>
  <si>
    <t>236.75</t>
  </si>
  <si>
    <t>236.76</t>
  </si>
  <si>
    <t>236.77</t>
  </si>
  <si>
    <t>ТССЦ-24.3.05.07-0431</t>
  </si>
  <si>
    <t>Муфты для полиэтиленовых труб безнапорной и ливневой канализации, диаметром: 110 мм</t>
  </si>
  <si>
    <t>236.78</t>
  </si>
  <si>
    <t>ТЦ_24.3.02.01_91_ 9103011515_04.11.2021_02 Прайс лист том 8, стр.623, п.989</t>
  </si>
  <si>
    <t>Втулка под фланец литая удлиненая ПЭ100 SDR 11 Ф630мм</t>
  </si>
  <si>
    <t>236.79</t>
  </si>
  <si>
    <t>ТССЦ-23.8.03.11-0665</t>
  </si>
  <si>
    <t>Фланцы стальные плоские приварные из стали ВСт3сп2, ВСт3сп3, давлением: 1,0 МПа (10 кгс/см2), диаметром 600 мм</t>
  </si>
  <si>
    <t>236.80</t>
  </si>
  <si>
    <t>236.81</t>
  </si>
  <si>
    <t>ТССЦ-24.3.05.15-0233</t>
  </si>
  <si>
    <t>Тройник полиэтиленовый с удлиненным хвостовиком равнопроходной, SDR 11, диаметр 630 мм</t>
  </si>
  <si>
    <t>236.82</t>
  </si>
  <si>
    <t>236.83</t>
  </si>
  <si>
    <t>ТССЦ-24.3.05.08-0551</t>
  </si>
  <si>
    <t>Отвод сварной полиэтиленовый 45° к напорным трубам (ТУ 2248-006-75245920): ПЭ 100 PN16, диаметр 630 мм</t>
  </si>
  <si>
    <t>236.84</t>
  </si>
  <si>
    <t>ТССЦ-24.3.05.08-0539</t>
  </si>
  <si>
    <t>Отвод сварной полиэтиленовый 45° к напорным трубам (ТУ 2248-006-75245920): ПЭ 100 PN16, диаметр 160 мм</t>
  </si>
  <si>
    <t>236.85</t>
  </si>
  <si>
    <t>ТЕР22-03-006-12</t>
  </si>
  <si>
    <t>Установка задвижек или клапанов обратных чугунных диаметром: 600 мм</t>
  </si>
  <si>
    <t>236.86</t>
  </si>
  <si>
    <t>ТССЦ-18.1.02.02-0082</t>
  </si>
  <si>
    <t>Задвижки фланцевые короткие с обрезиненным клином для жидкостей и сжатого воздуха давлением: 1,6 МПа (16 кгс/см2) марки BV-05-47 (F4), диаметром 600 мм</t>
  </si>
  <si>
    <t>236.87</t>
  </si>
  <si>
    <t>236.88</t>
  </si>
  <si>
    <t>ТССЦ-23.1.01.03-0020</t>
  </si>
  <si>
    <t>Компенсаторы резиновые антивибрационные "Tecofi" типа: DI 7240 фланцевые, диаметром 100 мм</t>
  </si>
  <si>
    <t>236.89</t>
  </si>
  <si>
    <t>236.90</t>
  </si>
  <si>
    <t>ТССЦ-23.8.03.11-0656</t>
  </si>
  <si>
    <t>Фланцы стальные плоские приварные из стали ВСт3сп2, ВСт3сп3, давлением: 1,0 МПа (10 кгс/см2), диаметром 100 мм</t>
  </si>
  <si>
    <t>Наружные сети К1н трубопровод напорной канализации</t>
  </si>
  <si>
    <t>236.91</t>
  </si>
  <si>
    <t>0,451</t>
  </si>
  <si>
    <t>236.92</t>
  </si>
  <si>
    <t>ТЦ_24.3.02.01_91_ 9103011515_04.11.2021_02 Прайс лист том 9, стр.1145, п.1228</t>
  </si>
  <si>
    <t>Труба МУЛЬТИПАЙП ПРО RC III ПЭ 100-RC/ПЭ 100/ПЭ 100-RC SDR 17 -  160 х 9,5</t>
  </si>
  <si>
    <t>454,608</t>
  </si>
  <si>
    <t>236.93</t>
  </si>
  <si>
    <t>236.94</t>
  </si>
  <si>
    <t>22,176</t>
  </si>
  <si>
    <t>236.95</t>
  </si>
  <si>
    <t>236.96</t>
  </si>
  <si>
    <t>ТССЦ-24.3.05.07-0433</t>
  </si>
  <si>
    <t>Муфты для полиэтиленовых труб безнапорной и ливневой канализации, диаметром: 160 мм</t>
  </si>
  <si>
    <t>236.97</t>
  </si>
  <si>
    <t>236.98</t>
  </si>
  <si>
    <t>236.99</t>
  </si>
  <si>
    <t>236.100</t>
  </si>
  <si>
    <t>236.101</t>
  </si>
  <si>
    <t>ТССЦ-23.8.03.11-0658</t>
  </si>
  <si>
    <t>Фланцы стальные плоские приварные из стали ВСт3сп2, ВСт3сп3, давлением: 1,0 МПа (10 кгс/см2), диаметром 150 мм</t>
  </si>
  <si>
    <t>236.102</t>
  </si>
  <si>
    <t>236.103</t>
  </si>
  <si>
    <t>ТССЦ-24.3.05.08-0642</t>
  </si>
  <si>
    <t>Отвод сварной полиэтиленовый 90° к напорным трубам (ТУ 2248-006-75245920): ПЭ 100 PN10, диаметр 160 мм</t>
  </si>
  <si>
    <t>236.104</t>
  </si>
  <si>
    <t>236.105</t>
  </si>
  <si>
    <t>236.106</t>
  </si>
  <si>
    <t>236.107</t>
  </si>
  <si>
    <t>236.108</t>
  </si>
  <si>
    <t>236.109</t>
  </si>
  <si>
    <t>ТЦ_24.3.02.01_91_ 9103011515_04.11.2021_02Прайс лист том 9, стр.1169, п.1260</t>
  </si>
  <si>
    <t>236.110</t>
  </si>
  <si>
    <t>236.111</t>
  </si>
  <si>
    <t>236.112</t>
  </si>
  <si>
    <t>236.113</t>
  </si>
  <si>
    <t>Внутриплощадочная наружная сеть канализации от ГКНС г. Судак</t>
  </si>
  <si>
    <t>236.114</t>
  </si>
  <si>
    <t>ТЕР23-01-030-05</t>
  </si>
  <si>
    <t>Укладка безнапорных трубопроводов из полиэтиленовых труб диаметром: 500 мм</t>
  </si>
  <si>
    <t>6,36</t>
  </si>
  <si>
    <t>236.115</t>
  </si>
  <si>
    <t>ТЦ_24.3.02.01_91_ 9103011515_04.11.2021_02 Прайс лист том 9, стр.1169, п.1265</t>
  </si>
  <si>
    <t>Труба МУЛЬТИПАЙП ПРО RC III ПЭ 100-RC/ПЭ 100/ПЭ 100-RC SDR 17 -  560 х 33,2</t>
  </si>
  <si>
    <t>642,36</t>
  </si>
  <si>
    <t>236.116</t>
  </si>
  <si>
    <t>ТЕР22-06-002-12</t>
  </si>
  <si>
    <t>Промывка без дезинфекции трубопроводов диаметром: 500 мм</t>
  </si>
  <si>
    <t>0,636</t>
  </si>
  <si>
    <t>236.117</t>
  </si>
  <si>
    <t>ТЕР22-03-005-02</t>
  </si>
  <si>
    <t>Установка стальных обжимных, соединительных и регулировочных муфт: 500 мм</t>
  </si>
  <si>
    <t>236.118</t>
  </si>
  <si>
    <t>ТЦ_24.3.02.01_91_ 9103011515_04.11.2021_02 Прайс лист том 9, стр.1169, п.1267</t>
  </si>
  <si>
    <t>Муфта электросварная ПЭ-100 SDR11 ф560мм</t>
  </si>
  <si>
    <t>236.119</t>
  </si>
  <si>
    <t>ТЦ_24.3.02.01_91_ 9103011515_04.11.2021_02 Прайс лист том 9, стр.1169, п.1269</t>
  </si>
  <si>
    <t>Втулка под фланец ф 560 ПЭ100 SDR11</t>
  </si>
  <si>
    <t>236.120</t>
  </si>
  <si>
    <t>ТЦ_24.3.02.01_91_ 9103011515_04.11.2021_02 Прайс лист том 9, стр.1169, п.1271</t>
  </si>
  <si>
    <t>Фланец ф 560мм с покрытием из ПП</t>
  </si>
  <si>
    <t>236.121</t>
  </si>
  <si>
    <t>236.122</t>
  </si>
  <si>
    <t>ТССЦ-24.3.05.08-0516</t>
  </si>
  <si>
    <t>Отвод сварной полиэтиленовый 45° к напорным трубам (ТУ 2248-006-75245920): ПЭ 100 PN6,3, диаметр 560 мм</t>
  </si>
  <si>
    <t>236.123</t>
  </si>
  <si>
    <t>236.124</t>
  </si>
  <si>
    <t>ТЦ_18.1.02.03_91_ 9103011515_04.11.2021_02 Прайс лист том 9, стр.1169, п.1273</t>
  </si>
  <si>
    <t>Шиберная (ножевая) задвижка DN0600 PN4  со штурвалом</t>
  </si>
  <si>
    <t>Наружные сети ливневой канализации К2,К2Н, К2.1Н</t>
  </si>
  <si>
    <t>236.125</t>
  </si>
  <si>
    <t>236.126</t>
  </si>
  <si>
    <t>8,08</t>
  </si>
  <si>
    <t>236.127</t>
  </si>
  <si>
    <t>330,27</t>
  </si>
  <si>
    <t>236.128</t>
  </si>
  <si>
    <t>236.129</t>
  </si>
  <si>
    <t>383,8</t>
  </si>
  <si>
    <t>236.130</t>
  </si>
  <si>
    <t>236.131</t>
  </si>
  <si>
    <t>0,327</t>
  </si>
  <si>
    <t>236.132</t>
  </si>
  <si>
    <t>236.133</t>
  </si>
  <si>
    <t>11,9</t>
  </si>
  <si>
    <t>236.134</t>
  </si>
  <si>
    <t>236.135</t>
  </si>
  <si>
    <t>ТССЦ-24.3.05.07-0434</t>
  </si>
  <si>
    <t>Муфты для полиэтиленовых труб безнапорной и ливневой канализации, диаметром: 200 мм</t>
  </si>
  <si>
    <t>236.136</t>
  </si>
  <si>
    <t>236.137</t>
  </si>
  <si>
    <t>ТССЦ-01.7.19.02-0064</t>
  </si>
  <si>
    <t>Кольца резиновые уплотнительные для полиэтиленовых труб диаметром: 160 мм</t>
  </si>
  <si>
    <t>236.138</t>
  </si>
  <si>
    <t>ТССЦ-01.7.19.02-0065</t>
  </si>
  <si>
    <t>Кольца резиновые уплотнительные для полиэтиленовых труб диаметром: 200 мм</t>
  </si>
  <si>
    <t>1,08</t>
  </si>
  <si>
    <t>236.139</t>
  </si>
  <si>
    <t>ТССЦ-01.7.19.02-0067</t>
  </si>
  <si>
    <t>Кольца резиновые уплотнительные для полиэтиленовых труб диаметром: 315 мм</t>
  </si>
  <si>
    <t>1,26</t>
  </si>
  <si>
    <t>236.140</t>
  </si>
  <si>
    <t>Установка стальных обжимных, соединительных и регулировочных муфт: 400 мм-  для прохода через стену</t>
  </si>
  <si>
    <t>236.141</t>
  </si>
  <si>
    <t>236.142</t>
  </si>
  <si>
    <t>236.143</t>
  </si>
  <si>
    <t>236.144</t>
  </si>
  <si>
    <t>Укладка трубопроводов из полиэтиленовых труб диаметром: 350 мм-ФУТЛЯР</t>
  </si>
  <si>
    <t>236.145</t>
  </si>
  <si>
    <t>ТЦ_24.3.02.01_91_ 9103011515_04.11.2021_02 Прайс лист том 9, стр.1169, п.1260</t>
  </si>
  <si>
    <t>236.146</t>
  </si>
  <si>
    <t>236.147</t>
  </si>
  <si>
    <t>236.148</t>
  </si>
  <si>
    <t>236.149</t>
  </si>
  <si>
    <t>236.150</t>
  </si>
  <si>
    <t>ТССЦ-01.7.19.04-0031</t>
  </si>
  <si>
    <t>Прокладки резиновые (пластина техническая прессованная)</t>
  </si>
  <si>
    <t>236.151</t>
  </si>
  <si>
    <t>236.152</t>
  </si>
  <si>
    <t>16,16</t>
  </si>
  <si>
    <t>236.153</t>
  </si>
  <si>
    <t>236.154</t>
  </si>
  <si>
    <t>ТЕР22-03-006-03</t>
  </si>
  <si>
    <t>Установка задвижек или клапанов обратных чугунных диаметром: 100 мм</t>
  </si>
  <si>
    <t>236.155</t>
  </si>
  <si>
    <t>236.156</t>
  </si>
  <si>
    <t>ТССЦ-18.1.04.03-0049</t>
  </si>
  <si>
    <t>Клапаны обратные BROEN V287 чугунные, с фланцевым присоединением, давлением 1,6 МПа (16 кгс/см2), диаметром: 100 мм</t>
  </si>
  <si>
    <t>236.157</t>
  </si>
  <si>
    <t>236.158</t>
  </si>
  <si>
    <t>236.159</t>
  </si>
  <si>
    <t>236.160</t>
  </si>
  <si>
    <t>236.161</t>
  </si>
  <si>
    <t>236.162</t>
  </si>
  <si>
    <t>236.163</t>
  </si>
  <si>
    <t>236.164</t>
  </si>
  <si>
    <t>236.165</t>
  </si>
  <si>
    <t>ТЕР06-01-064-01</t>
  </si>
  <si>
    <t>Строительство отдельных конструкций емкостных сооружений, устройство: лотков в сооружениях</t>
  </si>
  <si>
    <t>0,0117</t>
  </si>
  <si>
    <t>236.166</t>
  </si>
  <si>
    <t>ТССЦ-08.4.03.04-0001</t>
  </si>
  <si>
    <t>Горячекатаная арматурная сталь класса: А-I, А-II, А-III</t>
  </si>
  <si>
    <t>0,07722</t>
  </si>
  <si>
    <t>236.167</t>
  </si>
  <si>
    <t>Установка металлических решеток приямков-чугунных</t>
  </si>
  <si>
    <t>0,532</t>
  </si>
  <si>
    <t>236.168</t>
  </si>
  <si>
    <t>ТЦ_08.1.02.14_26_7751134635_01.09.2021_02  Прайс лист том 9, стр. 1096, п.1115</t>
  </si>
  <si>
    <t>Решётка водоприёмная чугунная щелевая РВЧЩ - RU22016 - 30 (F900) - 50x34,7x2,5 - 1,6/15</t>
  </si>
  <si>
    <t>236.169</t>
  </si>
  <si>
    <t>236.170</t>
  </si>
  <si>
    <t>ТЦ_24.3.02.01_91_ 9103011515_04.11.2021_02 Прайс лист том 9, стр.1169, п.1264</t>
  </si>
  <si>
    <t>Труба МУЛЬТИПАЙП ПРО RC III ПЭ 100-RC/ПЭ 100/ПЭ 100-RC SDR 17 -32х2,0</t>
  </si>
  <si>
    <t>13,091</t>
  </si>
  <si>
    <t>236.171</t>
  </si>
  <si>
    <t>236.172</t>
  </si>
  <si>
    <t>ТССЦ-18.1.04.03-0093</t>
  </si>
  <si>
    <t>Клапаны обратные подъемные муфтовые 16Б1бк, давлением 1,6 МПа (16 кгс/см2), диаметром: 25 мм</t>
  </si>
  <si>
    <t>236.173</t>
  </si>
  <si>
    <t>Раздел 97. 06-04-01   Камера переключения КП1, камеры КК1, КК2..gsfx</t>
  </si>
  <si>
    <t>ЛС 06-04-01 Поз.: 1-54</t>
  </si>
  <si>
    <t>Камера  переключения КП1</t>
  </si>
  <si>
    <t>Камера КП1-план котлована        077-47 / ИЛО 3.2 лист 106</t>
  </si>
  <si>
    <t>237.1</t>
  </si>
  <si>
    <t>06-04-01</t>
  </si>
  <si>
    <t>0,0845</t>
  </si>
  <si>
    <t>237.2</t>
  </si>
  <si>
    <t>237.3</t>
  </si>
  <si>
    <t>34,85</t>
  </si>
  <si>
    <t>237.4</t>
  </si>
  <si>
    <t>0,01558</t>
  </si>
  <si>
    <t>237.5</t>
  </si>
  <si>
    <t>0,0087</t>
  </si>
  <si>
    <t>237.6</t>
  </si>
  <si>
    <t>0,087</t>
  </si>
  <si>
    <t>237.7</t>
  </si>
  <si>
    <t>Устройство основания под фундаменты: песчаного прим. для  отсева</t>
  </si>
  <si>
    <t>237.8</t>
  </si>
  <si>
    <t>237.9</t>
  </si>
  <si>
    <t>Засыпка траншей и котлованов с перемещением грунта до 5 м бульдозерами мощностью: 132 кВт (180 л.с.), группа грунтов 2- ПАЗУХ</t>
  </si>
  <si>
    <t>0,0829</t>
  </si>
  <si>
    <t>237.10</t>
  </si>
  <si>
    <t>0,829</t>
  </si>
  <si>
    <t>Фундамент  077-47 / ИЛО 3.2  лист109</t>
  </si>
  <si>
    <t>237.11</t>
  </si>
  <si>
    <t>237.12</t>
  </si>
  <si>
    <t>0,459</t>
  </si>
  <si>
    <t>237.13</t>
  </si>
  <si>
    <t>0,0235</t>
  </si>
  <si>
    <t>237.14</t>
  </si>
  <si>
    <t>-2,38525</t>
  </si>
  <si>
    <t>237.15</t>
  </si>
  <si>
    <t>ТССЦ-04.1.02.05-0046</t>
  </si>
  <si>
    <t>Бетон тяжелый, крупность заполнителя: 20 мм, класс В25 (М350)</t>
  </si>
  <si>
    <t>2,385</t>
  </si>
  <si>
    <t>237.16</t>
  </si>
  <si>
    <t>Горячекатаная арматурная сталь периодического профиля класса: А-III, диаметром 12 мм  Верхняя,нижняя сетка и доп. усиление, арматурные выпуски АВ1,АВ2</t>
  </si>
  <si>
    <t>0,24065</t>
  </si>
  <si>
    <t>237.17</t>
  </si>
  <si>
    <t>Горячекатаная арматурная сталь гладкая класса А-I, диаметром: 12 мм  Фиксатор Ф1 и Скоба С1</t>
  </si>
  <si>
    <t>0,02442</t>
  </si>
  <si>
    <t>Монолитные ж.бетонные стены  077-47 /ИЛО 3.2 лист 112</t>
  </si>
  <si>
    <t>237.18</t>
  </si>
  <si>
    <t>0,029</t>
  </si>
  <si>
    <t>237.19</t>
  </si>
  <si>
    <t>-2,9435</t>
  </si>
  <si>
    <t>237.20</t>
  </si>
  <si>
    <t>2,944</t>
  </si>
  <si>
    <t>237.21</t>
  </si>
  <si>
    <t>0,35453</t>
  </si>
  <si>
    <t>237.22</t>
  </si>
  <si>
    <t>237.23</t>
  </si>
  <si>
    <t>0,07385</t>
  </si>
  <si>
    <t>237.24</t>
  </si>
  <si>
    <t>-0,07385</t>
  </si>
  <si>
    <t>237.25</t>
  </si>
  <si>
    <t>237.26</t>
  </si>
  <si>
    <t>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 (узел прохода трубы  в камеру)</t>
  </si>
  <si>
    <t>0,108</t>
  </si>
  <si>
    <t>Монолитное ж.бетонное перекрытие    077-47 / ИЛо 3.2 лист 115</t>
  </si>
  <si>
    <t>237.27</t>
  </si>
  <si>
    <t>237.28</t>
  </si>
  <si>
    <t>237.29</t>
  </si>
  <si>
    <t>0,13054</t>
  </si>
  <si>
    <t>237.30</t>
  </si>
  <si>
    <t>0,02078</t>
  </si>
  <si>
    <t>237.31</t>
  </si>
  <si>
    <t>0,00758</t>
  </si>
  <si>
    <t>Спуск  в камеру  077-47 /ИЛО 3.2 лист 118</t>
  </si>
  <si>
    <t>237.32</t>
  </si>
  <si>
    <t>0,00192</t>
  </si>
  <si>
    <t>237.33</t>
  </si>
  <si>
    <t>Плиты железобетонные: покрытий, перекрытий и днищ КП12</t>
  </si>
  <si>
    <t>237.34</t>
  </si>
  <si>
    <t>Кольца железобетонные горловин смотровых колодцев  К-7-15</t>
  </si>
  <si>
    <t>237.35</t>
  </si>
  <si>
    <t>ТЕР23-04-011-01</t>
  </si>
  <si>
    <t>Установка люка</t>
  </si>
  <si>
    <t>237.36</t>
  </si>
  <si>
    <t>237.37</t>
  </si>
  <si>
    <t>ТЕР09-03-029-01</t>
  </si>
  <si>
    <t>Монтаж лестницы стремянки</t>
  </si>
  <si>
    <t>237.38</t>
  </si>
  <si>
    <t>237.39</t>
  </si>
  <si>
    <t>Монтаж площадок с настилом и ограждением из листовой, рифленой, просечной и круглой стали - П14</t>
  </si>
  <si>
    <t>0,1212</t>
  </si>
  <si>
    <t>237.40</t>
  </si>
  <si>
    <t>ТССЦ-07.2.05.03-0012</t>
  </si>
  <si>
    <t>Площадки встроенные одноярусные и многоярусные для обслуживания и установки оборудования со стальным настилом, расход стали на 1 м2 площадки: от 50 до 75 кг - П14</t>
  </si>
  <si>
    <t>237.41</t>
  </si>
  <si>
    <t>0,082</t>
  </si>
  <si>
    <t>237.42</t>
  </si>
  <si>
    <t>-0,082</t>
  </si>
  <si>
    <t>237.43</t>
  </si>
  <si>
    <t>ТССЦ-12.1.02.15-0001</t>
  </si>
  <si>
    <t>Барьер ОС ГЧ ЭМС (ТУ 5774-007-17925162-2002) Технониколь</t>
  </si>
  <si>
    <t>9,43</t>
  </si>
  <si>
    <t>237.44</t>
  </si>
  <si>
    <t>237.45</t>
  </si>
  <si>
    <t>-0,0492</t>
  </si>
  <si>
    <t>237.46</t>
  </si>
  <si>
    <t>-0,00492</t>
  </si>
  <si>
    <t>237.47</t>
  </si>
  <si>
    <t>237.48</t>
  </si>
  <si>
    <t>Устройство гидроизоляции обмазочной: в один слой праймером- в два слоя</t>
  </si>
  <si>
    <t>0,184</t>
  </si>
  <si>
    <t>237.49</t>
  </si>
  <si>
    <t>-0,00368</t>
  </si>
  <si>
    <t>237.50</t>
  </si>
  <si>
    <t>-0,00736</t>
  </si>
  <si>
    <t>237.51</t>
  </si>
  <si>
    <t>12,88</t>
  </si>
  <si>
    <t>237.52</t>
  </si>
  <si>
    <t>ТЕР12-01-017-01</t>
  </si>
  <si>
    <t>Устройство выравнивающих стяжек: цементно-песчаных толщиной 15 мм-по плите перекрытия</t>
  </si>
  <si>
    <t>0,052154</t>
  </si>
  <si>
    <t>237.53</t>
  </si>
  <si>
    <t>ТЕР12-01-017-02</t>
  </si>
  <si>
    <t>Устройство выравнивающих стяжек: на каждый 1 мм изменения толщины добавлять или исключать к расценке 12-01-017-01</t>
  </si>
  <si>
    <t>237.54</t>
  </si>
  <si>
    <t>ЛС 06-04-01 Поз.: 55-121</t>
  </si>
  <si>
    <t>Камеры КК1,КК2</t>
  </si>
  <si>
    <t>2 шт.     Земляные работ     077-47 / ИЛО 3. 2 лист 107,108</t>
  </si>
  <si>
    <t>238.1</t>
  </si>
  <si>
    <t>0,1526</t>
  </si>
  <si>
    <t>238.2</t>
  </si>
  <si>
    <t>0,0302</t>
  </si>
  <si>
    <t>238.3</t>
  </si>
  <si>
    <t>238.4</t>
  </si>
  <si>
    <t>51,34</t>
  </si>
  <si>
    <t>238.5</t>
  </si>
  <si>
    <t>238.6</t>
  </si>
  <si>
    <t>238.7</t>
  </si>
  <si>
    <t>Устройство основания под фундаменты: песчаного прим. для отсева</t>
  </si>
  <si>
    <t>238.8</t>
  </si>
  <si>
    <t>238.9</t>
  </si>
  <si>
    <t>0,1378</t>
  </si>
  <si>
    <t>238.10</t>
  </si>
  <si>
    <t>1,378</t>
  </si>
  <si>
    <t>Фундамент 077-47 / ИЛО 3.2 лист 110,111</t>
  </si>
  <si>
    <t>238.11</t>
  </si>
  <si>
    <t>238.12</t>
  </si>
  <si>
    <t>238.13</t>
  </si>
  <si>
    <t>238.14</t>
  </si>
  <si>
    <t>-5,481</t>
  </si>
  <si>
    <t>238.15</t>
  </si>
  <si>
    <t>238.16</t>
  </si>
  <si>
    <t>Горячекатаная арматурная сталь периодического профиля класса: А-III, диаметром 12 мм  Верхняя,нижняя сетка, арматурные выпуски АВ1,АВ2</t>
  </si>
  <si>
    <t>0,59274</t>
  </si>
  <si>
    <t>238.17</t>
  </si>
  <si>
    <t>0,05808</t>
  </si>
  <si>
    <t>Монолитные ж.бетонные стены 077-47 / ИЛО 3. 2 лист 113</t>
  </si>
  <si>
    <t>238.18</t>
  </si>
  <si>
    <t>238.19</t>
  </si>
  <si>
    <t>ТССЦ-401-0246</t>
  </si>
  <si>
    <t>Бетон песчаный, класс В15 (М200)</t>
  </si>
  <si>
    <t>-3,248</t>
  </si>
  <si>
    <t>238.20</t>
  </si>
  <si>
    <t>3,248</t>
  </si>
  <si>
    <t>238.21</t>
  </si>
  <si>
    <t>0,34458</t>
  </si>
  <si>
    <t>238.22</t>
  </si>
  <si>
    <t>0,03197</t>
  </si>
  <si>
    <t>238.23</t>
  </si>
  <si>
    <t>0,01083</t>
  </si>
  <si>
    <t>238.24</t>
  </si>
  <si>
    <t>0,03225</t>
  </si>
  <si>
    <t>238.25</t>
  </si>
  <si>
    <t>ТССЦ-201-0777</t>
  </si>
  <si>
    <t>Конструктивные элементы вспомогательного назначения с преобладанием профильного проката собираемые из двух и более деталей, с отверстиями и без отверстий, соединяемые на сварке</t>
  </si>
  <si>
    <t>-0,03225</t>
  </si>
  <si>
    <t>238.26</t>
  </si>
  <si>
    <t>ТССЦ-103-0233</t>
  </si>
  <si>
    <t>Трубы стальные электросварные прямошовные и спирально-шовные группы А и Б с сопротивлением по разрыву 38 кгс/мм2, наружный диаметр 630 мм, толщина стенки 5 мм</t>
  </si>
  <si>
    <t>238.27</t>
  </si>
  <si>
    <t>ТССЦ-103-0199</t>
  </si>
  <si>
    <t>Трубы стальные электросварные прямошовные со снятой фаской из стали марок БСт2кп-БСт4кп и БСт2пс-БСт4пс наружный диаметр 325 мм, толщина стенки 4 мм</t>
  </si>
  <si>
    <t>238.28</t>
  </si>
  <si>
    <t>Монолитные ж.бетонные стены 077-47 / ИЛО 3.2 лист 114</t>
  </si>
  <si>
    <t>238.29</t>
  </si>
  <si>
    <t>238.30</t>
  </si>
  <si>
    <t>238.31</t>
  </si>
  <si>
    <t>238.32</t>
  </si>
  <si>
    <t>0,35969</t>
  </si>
  <si>
    <t>238.33</t>
  </si>
  <si>
    <t>238.34</t>
  </si>
  <si>
    <t>238.35</t>
  </si>
  <si>
    <t>0,04692</t>
  </si>
  <si>
    <t>238.36</t>
  </si>
  <si>
    <t>-0,04692</t>
  </si>
  <si>
    <t>238.37</t>
  </si>
  <si>
    <t>238.38</t>
  </si>
  <si>
    <t>238.39</t>
  </si>
  <si>
    <t>Монолитное ж.бетонное перекрытие 077-47 /ИЛО3. 2 лист 116,117</t>
  </si>
  <si>
    <t>238.40</t>
  </si>
  <si>
    <t>0,028</t>
  </si>
  <si>
    <t>238.41</t>
  </si>
  <si>
    <t>2,842</t>
  </si>
  <si>
    <t>238.42</t>
  </si>
  <si>
    <t>0,30048</t>
  </si>
  <si>
    <t>238.43</t>
  </si>
  <si>
    <t>0,04618</t>
  </si>
  <si>
    <t>238.44</t>
  </si>
  <si>
    <t>0,01516</t>
  </si>
  <si>
    <t>Спуск  в камеру 077-47 / ИЛО 3. 2 лист 119, 120</t>
  </si>
  <si>
    <t>238.45</t>
  </si>
  <si>
    <t>238.46</t>
  </si>
  <si>
    <t>238.47</t>
  </si>
  <si>
    <t>238.48</t>
  </si>
  <si>
    <t>Лестница стремянка</t>
  </si>
  <si>
    <t>238.49</t>
  </si>
  <si>
    <t>238.50</t>
  </si>
  <si>
    <t>238.51</t>
  </si>
  <si>
    <t>238.52</t>
  </si>
  <si>
    <t>-0,26</t>
  </si>
  <si>
    <t>238.53</t>
  </si>
  <si>
    <t>29,9</t>
  </si>
  <si>
    <t>238.54</t>
  </si>
  <si>
    <t>0,62</t>
  </si>
  <si>
    <t>238.55</t>
  </si>
  <si>
    <t>-0,1488</t>
  </si>
  <si>
    <t>238.56</t>
  </si>
  <si>
    <t>-0,01488</t>
  </si>
  <si>
    <t>238.57</t>
  </si>
  <si>
    <t>238.58</t>
  </si>
  <si>
    <t>Устройство гидроизоляции обмазочной: в один слой праймером (в 2слоя)</t>
  </si>
  <si>
    <t>1,28</t>
  </si>
  <si>
    <t>238.59</t>
  </si>
  <si>
    <t>-0,0256</t>
  </si>
  <si>
    <t>238.60</t>
  </si>
  <si>
    <t>-0,0512</t>
  </si>
  <si>
    <t>238.61</t>
  </si>
  <si>
    <t>89,6</t>
  </si>
  <si>
    <t>238.62</t>
  </si>
  <si>
    <t>Устройство выравнивающих стяжек: цементно-песчаных толщиной 15 мм - по перекрытию</t>
  </si>
  <si>
    <t>0,127507</t>
  </si>
  <si>
    <t>238.63</t>
  </si>
  <si>
    <t>0,1275</t>
  </si>
  <si>
    <t>238.64</t>
  </si>
  <si>
    <t>238.65</t>
  </si>
  <si>
    <t>Устройство стяжек: цементных толщиной 20 мм днище камеры</t>
  </si>
  <si>
    <t>238.66</t>
  </si>
  <si>
    <t>Устройство стяжек: на каждые 5 мм изменения толщины стяжки добавлять или исключать к расценке 11-01-011-01- до толщ. 5 см. с учетом разуклона</t>
  </si>
  <si>
    <t>238.67</t>
  </si>
  <si>
    <t>Раздел 98. 06-05-01   Канализационные колодцы.gsfx</t>
  </si>
  <si>
    <t>ЛС 06-05-01 Поз.: 1-19</t>
  </si>
  <si>
    <t>Дождевые колодцы К2-1-27</t>
  </si>
  <si>
    <t>Колодец ТИП1   К2-1,4,13,14,19,21,26  - 7шт  077/47 ИЛО3.2.   лист 121</t>
  </si>
  <si>
    <t>239.1</t>
  </si>
  <si>
    <t>06-05-01</t>
  </si>
  <si>
    <t>0,154</t>
  </si>
  <si>
    <t>239.2</t>
  </si>
  <si>
    <t>239.3</t>
  </si>
  <si>
    <t>0,03087</t>
  </si>
  <si>
    <t>239.4</t>
  </si>
  <si>
    <t>33,32</t>
  </si>
  <si>
    <t>239.5</t>
  </si>
  <si>
    <t>239.6</t>
  </si>
  <si>
    <t>0,189</t>
  </si>
  <si>
    <t>239.7</t>
  </si>
  <si>
    <t>239.8</t>
  </si>
  <si>
    <t>8,4</t>
  </si>
  <si>
    <t>239.9</t>
  </si>
  <si>
    <t>0,138246</t>
  </si>
  <si>
    <t>239.10</t>
  </si>
  <si>
    <t>1,38246</t>
  </si>
  <si>
    <t>239.11</t>
  </si>
  <si>
    <t>ТЕРм37-01-001-04</t>
  </si>
  <si>
    <t>Монтаж сосудов и аппаратов без механизмов на открытой площадке, масса сосудов и аппаратов 0,5 т</t>
  </si>
  <si>
    <t>239.12</t>
  </si>
  <si>
    <t>ТЕРм37-01-001-05</t>
  </si>
  <si>
    <t>Монтаж сосудов и аппаратов без механизмов на открытой площадке, масса сосудов и аппаратов 1 т</t>
  </si>
  <si>
    <t>239.13</t>
  </si>
  <si>
    <t>ТЦ_18.2.04.10_91_9103011515_09.09.2021_02 Прайс лист том 9 стр.1118 п.1155</t>
  </si>
  <si>
    <t>Колодец полимерный сварной Дк1  (цена без НДС) вес 178кг</t>
  </si>
  <si>
    <t>239.14</t>
  </si>
  <si>
    <t>ТЦ_18.2.04.10_91_9103011515_09.09.2021_02 Прайс лист том 9 стр.1118 п.1158</t>
  </si>
  <si>
    <t>Колодец полимерный сварной Дк4 (цена без НДС) вес 272 кг</t>
  </si>
  <si>
    <t>239.15</t>
  </si>
  <si>
    <t>ТЦ_18.2.04.10_91_9103011515_09.09.2021_02 Прайс лист том 9 стр.1119 п.1167</t>
  </si>
  <si>
    <t>Колодец полимерный сварной ДК13  (цена без НДС) вес178кг</t>
  </si>
  <si>
    <t>239.16</t>
  </si>
  <si>
    <t>ТЦ_18.2.04.10_91_9103011515_09.09.2021_02 Прайс лист том 9 стр.1119 п.1168</t>
  </si>
  <si>
    <t>Колодец полимерный сварной Дк14 (цена без НДС) вес 429кг</t>
  </si>
  <si>
    <t>239.17</t>
  </si>
  <si>
    <t>ТЦ_18.2.04.10_91_9103011515_09.09.2021_02 Прайс лист том 9 стр.1119 п.1173</t>
  </si>
  <si>
    <t>Колодец полимерный сварной Дк19 (цена без НДС) вес166кг</t>
  </si>
  <si>
    <t>239.18</t>
  </si>
  <si>
    <t>ТЦ_18.2.04.10_91_9103011515_09.09.2021_02 Прайс лист том 9 стр.1119 п.1175</t>
  </si>
  <si>
    <t>Колодец полимерный сварной Дк21 (цена без НДС) вес 223кг</t>
  </si>
  <si>
    <t>239.19</t>
  </si>
  <si>
    <t>ТЦ_18.2.04.10_91_9103011515_09.09.2021_02 Прайс лист том 9 стр.1119 п.1180</t>
  </si>
  <si>
    <t>Колодец полимерный сварной Дк26 (цена без НДС) вес 693кг</t>
  </si>
  <si>
    <t>ЛС 06-05-01 Поз.: 20-32</t>
  </si>
  <si>
    <t>ТИП 2   К2-2,18  - 2шт 077/47 ИЛО3.2.  листы 122, 135</t>
  </si>
  <si>
    <t>240.1</t>
  </si>
  <si>
    <t>0,1094</t>
  </si>
  <si>
    <t>240.2</t>
  </si>
  <si>
    <t>Разработка грунта вручную в траншеях глубиной до 2 м без креплений с откосами, группа грунтов: 3-ДОРАБОТКА</t>
  </si>
  <si>
    <t>0,00882</t>
  </si>
  <si>
    <t>240.3</t>
  </si>
  <si>
    <t>0,0078</t>
  </si>
  <si>
    <t>240.4</t>
  </si>
  <si>
    <t>13,26</t>
  </si>
  <si>
    <t>240.5</t>
  </si>
  <si>
    <t>0,0056</t>
  </si>
  <si>
    <t>240.6</t>
  </si>
  <si>
    <t>240.7</t>
  </si>
  <si>
    <t>240.8</t>
  </si>
  <si>
    <t>3,168</t>
  </si>
  <si>
    <t>240.9</t>
  </si>
  <si>
    <t>0,104797</t>
  </si>
  <si>
    <t>240.10</t>
  </si>
  <si>
    <t>1,048</t>
  </si>
  <si>
    <t>240.11</t>
  </si>
  <si>
    <t>240.12</t>
  </si>
  <si>
    <t>ТЦ_18.2.04.10_91_9103011515_09.09.2021_02 Прайс лист том 9 стр.1118 п.1156</t>
  </si>
  <si>
    <t>Колодец полимерный сварной Дк2  (цена без НДС) вес 210кг</t>
  </si>
  <si>
    <t>240.13</t>
  </si>
  <si>
    <t>ТЦ_18.2.04.10_91_9103011515_09.09.2021_02 Прайс лист том 9 стр.1119 п.1172</t>
  </si>
  <si>
    <t>Колодец полимерный сварной Дк18  (цена без НДС) вес 251кг</t>
  </si>
  <si>
    <t>ЛС 06-05-01 Поз.: 33-44</t>
  </si>
  <si>
    <t>ТИП 3   К2-3  - 1шт 077/47 ИЛО3.2.  листы 123</t>
  </si>
  <si>
    <t>241.1</t>
  </si>
  <si>
    <t>0,05766</t>
  </si>
  <si>
    <t>241.2</t>
  </si>
  <si>
    <t>241.3</t>
  </si>
  <si>
    <t>241.4</t>
  </si>
  <si>
    <t>6,63</t>
  </si>
  <si>
    <t>241.5</t>
  </si>
  <si>
    <t>0,0025</t>
  </si>
  <si>
    <t>241.6</t>
  </si>
  <si>
    <t>0,025</t>
  </si>
  <si>
    <t>241.7</t>
  </si>
  <si>
    <t>241.8</t>
  </si>
  <si>
    <t>1,44</t>
  </si>
  <si>
    <t>241.9</t>
  </si>
  <si>
    <t>0,055799</t>
  </si>
  <si>
    <t>241.10</t>
  </si>
  <si>
    <t>0,558</t>
  </si>
  <si>
    <t>241.11</t>
  </si>
  <si>
    <t>241.12</t>
  </si>
  <si>
    <t>ТЦ_18.2.04.10_91_9103011515_09.09.2021_02 Прайс лист том 9 стр.1119 п.1157</t>
  </si>
  <si>
    <t>Колодец полимерный сварной Дк3  (цена без НДС) вес 210кг</t>
  </si>
  <si>
    <t>ЛС 06-05-01 Поз.: 45-184</t>
  </si>
  <si>
    <t>ТИП 4   К2-5,7 - 2шт077/47 ИЛО3.2.  листы 124, 126</t>
  </si>
  <si>
    <t>242.1</t>
  </si>
  <si>
    <t>0,12032</t>
  </si>
  <si>
    <t>242.2</t>
  </si>
  <si>
    <t>242.3</t>
  </si>
  <si>
    <t>242.4</t>
  </si>
  <si>
    <t>25,16</t>
  </si>
  <si>
    <t>242.5</t>
  </si>
  <si>
    <t>242.6</t>
  </si>
  <si>
    <t>0,094</t>
  </si>
  <si>
    <t>242.7</t>
  </si>
  <si>
    <t>242.8</t>
  </si>
  <si>
    <t>2,88</t>
  </si>
  <si>
    <t>242.9</t>
  </si>
  <si>
    <t>ТЕР01-01-035-03</t>
  </si>
  <si>
    <t>Засыпка траншей и котлованов с перемещением грунта до 5 м бульдозерами мощностью: 132 кВт (180 л.с.), группа грунтов 3</t>
  </si>
  <si>
    <t>0,118533</t>
  </si>
  <si>
    <t>242.10</t>
  </si>
  <si>
    <t>1,185</t>
  </si>
  <si>
    <t>242.11</t>
  </si>
  <si>
    <t>242.12</t>
  </si>
  <si>
    <t>ТЦ_18.2.04.10_91_9103011515_09.09.2021_02 Прайс лист том 9 стр.1118 п.1159</t>
  </si>
  <si>
    <t>Колодец полимерный сварной Дк5  (цена без НДС) вес 549кг</t>
  </si>
  <si>
    <t>242.13</t>
  </si>
  <si>
    <t>ТЦ_18.2.04.10_91_9103011515_09.09.2021_02 Прайс лист том 9 стр.1118 п.1161</t>
  </si>
  <si>
    <t>Колодец полимерный сварной Дк7  (цена без НДС) вес 643кг</t>
  </si>
  <si>
    <t>ТИП 5   К2-6,9,10,11 - 4шт 077/47 ИЛО3.2.  листы 125, 128,129,130</t>
  </si>
  <si>
    <t>242.14</t>
  </si>
  <si>
    <t>0,32144</t>
  </si>
  <si>
    <t>242.15</t>
  </si>
  <si>
    <t>242.16</t>
  </si>
  <si>
    <t>0,01848</t>
  </si>
  <si>
    <t>242.17</t>
  </si>
  <si>
    <t>35,36</t>
  </si>
  <si>
    <t>242.18</t>
  </si>
  <si>
    <t>0,0108</t>
  </si>
  <si>
    <t>242.19</t>
  </si>
  <si>
    <t>242.20</t>
  </si>
  <si>
    <t>242.21</t>
  </si>
  <si>
    <t>5,76</t>
  </si>
  <si>
    <t>242.22</t>
  </si>
  <si>
    <t>0,312863</t>
  </si>
  <si>
    <t>242.23</t>
  </si>
  <si>
    <t>3,128</t>
  </si>
  <si>
    <t>242.24</t>
  </si>
  <si>
    <t>242.25</t>
  </si>
  <si>
    <t>242.26</t>
  </si>
  <si>
    <t>ТЦ_18.2.04.10_91_9103011515_09.09.2021_02 Прайс лист том 9 стр.1118 п.1160</t>
  </si>
  <si>
    <t>Колодец полимерный сварной Дк6  (цена без НДС) вес 629кг</t>
  </si>
  <si>
    <t>242.27</t>
  </si>
  <si>
    <t>ТЦ_18.2.04.10_91_9103011515_09.09.2021_02 Прайс лист том 9 стр.1119 п.1163</t>
  </si>
  <si>
    <t>Колодец полимерный сварной Дк9  (цена без НДС) вес 484кг</t>
  </si>
  <si>
    <t>242.28</t>
  </si>
  <si>
    <t>ТЦ_18.2.04.10_91_9103011515_09.09.2021_02 Прайс лист том 9 стр.1119 п.1164</t>
  </si>
  <si>
    <t>Колодец полимерный сварной Дк10  (цена без НДС) вес 515кг</t>
  </si>
  <si>
    <t>242.29</t>
  </si>
  <si>
    <t>ТЦ_18.2.04.10_91_9103011515_09.09.2021_02 Прайс лист том 9 стр.1119 п.1165</t>
  </si>
  <si>
    <t>Колодец полимерный сварной Дк11  (цена без НДС) вес 220кг</t>
  </si>
  <si>
    <t>ТИП 6   К2-8 - 1шт 077/47 ИЛО3.2.  листы 127</t>
  </si>
  <si>
    <t>242.30</t>
  </si>
  <si>
    <t>0,06856</t>
  </si>
  <si>
    <t>242.31</t>
  </si>
  <si>
    <t>242.32</t>
  </si>
  <si>
    <t>242.33</t>
  </si>
  <si>
    <t>242.34</t>
  </si>
  <si>
    <t>242.35</t>
  </si>
  <si>
    <t>242.36</t>
  </si>
  <si>
    <t>242.37</t>
  </si>
  <si>
    <t>1,584</t>
  </si>
  <si>
    <t>242.38</t>
  </si>
  <si>
    <t>0,066337</t>
  </si>
  <si>
    <t>242.39</t>
  </si>
  <si>
    <t>0,663</t>
  </si>
  <si>
    <t>242.40</t>
  </si>
  <si>
    <t>242.41</t>
  </si>
  <si>
    <t>ТЦ_18.2.04.10_91_9103011515_09.09.2021_02 Прайс лист том 9 стр.1118 п.1162</t>
  </si>
  <si>
    <t>Колодец полимерный сварной Дк8  (цена без НДС) вес 549кг</t>
  </si>
  <si>
    <t>ТИП 7   К2-12 - 1шт077/47 ИЛО3.2.  листы 131</t>
  </si>
  <si>
    <t>242.42</t>
  </si>
  <si>
    <t>0,07466</t>
  </si>
  <si>
    <t>242.43</t>
  </si>
  <si>
    <t>0,0049</t>
  </si>
  <si>
    <t>242.44</t>
  </si>
  <si>
    <t>0,004221</t>
  </si>
  <si>
    <t>242.45</t>
  </si>
  <si>
    <t>8,33</t>
  </si>
  <si>
    <t>242.46</t>
  </si>
  <si>
    <t>242.47</t>
  </si>
  <si>
    <t>242.48</t>
  </si>
  <si>
    <t>242.49</t>
  </si>
  <si>
    <t>242.50</t>
  </si>
  <si>
    <t>0,072312</t>
  </si>
  <si>
    <t>242.51</t>
  </si>
  <si>
    <t>0,723</t>
  </si>
  <si>
    <t>242.52</t>
  </si>
  <si>
    <t>242.53</t>
  </si>
  <si>
    <t>ТЦ_18.2.04.10_91_9103011515_09.09.2021_02 Прайс лист том 9 стр.1119 п.1166</t>
  </si>
  <si>
    <t>Колодец полимерный сварной Дк12  (цена без НДС) вес 178кг</t>
  </si>
  <si>
    <t>ТИП 8   К2-15 - 1шт 077/47 ИЛО3.2.  листы 132</t>
  </si>
  <si>
    <t>242.54</t>
  </si>
  <si>
    <t>0,02776</t>
  </si>
  <si>
    <t>242.55</t>
  </si>
  <si>
    <t>242.56</t>
  </si>
  <si>
    <t>5,1</t>
  </si>
  <si>
    <t>242.57</t>
  </si>
  <si>
    <t>242.58</t>
  </si>
  <si>
    <t>242.59</t>
  </si>
  <si>
    <t>242.60</t>
  </si>
  <si>
    <t>242.61</t>
  </si>
  <si>
    <t>242.62</t>
  </si>
  <si>
    <t>0,025439</t>
  </si>
  <si>
    <t>242.63</t>
  </si>
  <si>
    <t>0,254</t>
  </si>
  <si>
    <t>242.64</t>
  </si>
  <si>
    <t>242.65</t>
  </si>
  <si>
    <t>ТЦ_18.2.04.10_91_9103011515_09.09.2021_02 Прайс лист том 9 стр.1119 п.1169</t>
  </si>
  <si>
    <t>Колодец полимерный сварной Дк15  (цена без НДС) вес 735кг</t>
  </si>
  <si>
    <t>ТИП 9   К2-16,17 - 2шт  077/47 ИЛО3.2.  листы 133,134</t>
  </si>
  <si>
    <t>242.66</t>
  </si>
  <si>
    <t>0,10532</t>
  </si>
  <si>
    <t>242.67</t>
  </si>
  <si>
    <t>242.68</t>
  </si>
  <si>
    <t>242.69</t>
  </si>
  <si>
    <t>242.70</t>
  </si>
  <si>
    <t>242.71</t>
  </si>
  <si>
    <t>242.72</t>
  </si>
  <si>
    <t>242.73</t>
  </si>
  <si>
    <t>242.74</t>
  </si>
  <si>
    <t>0,100964</t>
  </si>
  <si>
    <t>242.75</t>
  </si>
  <si>
    <t>1,009</t>
  </si>
  <si>
    <t>242.76</t>
  </si>
  <si>
    <t>242.77</t>
  </si>
  <si>
    <t>ТЦ_18.2.04.10_91_9103011515_09.09.2021_02 Прайс лист том 9 стр.1119 п.1170</t>
  </si>
  <si>
    <t>Колодец полимерный сварной Дк16  (цена без НДС) вес 481кг</t>
  </si>
  <si>
    <t>242.78</t>
  </si>
  <si>
    <t>ТЦ_18.2.04.10_91_9103011515_09.09.2021_02 Прайс лист том 9 стр.1119 п.1171</t>
  </si>
  <si>
    <t>Колодец полимерный сварной Дк17 (цена без НДС) вес 188кг</t>
  </si>
  <si>
    <t>ТИП 10   К2-20 - 1шт 077/47 ИЛО3.2. листы 136</t>
  </si>
  <si>
    <t>242.79</t>
  </si>
  <si>
    <t>0,07066</t>
  </si>
  <si>
    <t>242.80</t>
  </si>
  <si>
    <t>242.81</t>
  </si>
  <si>
    <t>242.82</t>
  </si>
  <si>
    <t>242.83</t>
  </si>
  <si>
    <t>242.84</t>
  </si>
  <si>
    <t>242.85</t>
  </si>
  <si>
    <t>242.86</t>
  </si>
  <si>
    <t>242.87</t>
  </si>
  <si>
    <t>0,068499</t>
  </si>
  <si>
    <t>242.88</t>
  </si>
  <si>
    <t>0,685</t>
  </si>
  <si>
    <t>242.89</t>
  </si>
  <si>
    <t>242.90</t>
  </si>
  <si>
    <t>ТЦ_18.2.04.10_91_9103011515_09.09.2021_02 Прайс лист том 9 стр.1119 п.1174</t>
  </si>
  <si>
    <t>Колодец полимерный сварной Дк20  (цена без НДС) вес 184кг</t>
  </si>
  <si>
    <t>ТИП 11   К2-22 - 1шт 077/47 ИЛО3.2.  листы 137</t>
  </si>
  <si>
    <t>242.91</t>
  </si>
  <si>
    <t>0,02866</t>
  </si>
  <si>
    <t>242.92</t>
  </si>
  <si>
    <t>0,0031</t>
  </si>
  <si>
    <t>242.93</t>
  </si>
  <si>
    <t>5,27</t>
  </si>
  <si>
    <t>242.94</t>
  </si>
  <si>
    <t>242.95</t>
  </si>
  <si>
    <t>242.96</t>
  </si>
  <si>
    <t>242.97</t>
  </si>
  <si>
    <t>242.98</t>
  </si>
  <si>
    <t>242.99</t>
  </si>
  <si>
    <t>0,026383</t>
  </si>
  <si>
    <t>242.100</t>
  </si>
  <si>
    <t>0,263</t>
  </si>
  <si>
    <t>242.101</t>
  </si>
  <si>
    <t>242.102</t>
  </si>
  <si>
    <t>ТЦ_18.2.04.10_91_9103011515_09.09.2021_02 Прайс лист том 9 стр.1119 п.1176</t>
  </si>
  <si>
    <t>Колодец полимерный сварной Дк22 (цена без НДС) вес 198кг</t>
  </si>
  <si>
    <t>ТИП 12   К2-23,24 - 2шт 077/47ИЛО3.2.  листы 138</t>
  </si>
  <si>
    <t>242.103</t>
  </si>
  <si>
    <t>0,16472</t>
  </si>
  <si>
    <t>242.104</t>
  </si>
  <si>
    <t>0,0124</t>
  </si>
  <si>
    <t>242.105</t>
  </si>
  <si>
    <t>21,08</t>
  </si>
  <si>
    <t>242.106</t>
  </si>
  <si>
    <t>242.107</t>
  </si>
  <si>
    <t>242.108</t>
  </si>
  <si>
    <t>242.109</t>
  </si>
  <si>
    <t>242.110</t>
  </si>
  <si>
    <t>242.111</t>
  </si>
  <si>
    <t>0,160419</t>
  </si>
  <si>
    <t>242.112</t>
  </si>
  <si>
    <t>1,604</t>
  </si>
  <si>
    <t>242.113</t>
  </si>
  <si>
    <t>242.114</t>
  </si>
  <si>
    <t>242.115</t>
  </si>
  <si>
    <t>ТЦ_18.2.04.10_91_9103011515_09.09.2021_02 Прайс лист том 9 стр.1119 п.1177</t>
  </si>
  <si>
    <t>Колодец полимерный сварной Дк23 (цена без НДС) вес 385кг</t>
  </si>
  <si>
    <t>242.116</t>
  </si>
  <si>
    <t>ТЦ_18.2.04.10_91_9103011515_09.09.2021_02 Прайс лист том 9 стр.1119 п.1178</t>
  </si>
  <si>
    <t>Колодец полимерный сварной Дк24 (цена без НДС) вес 620кг</t>
  </si>
  <si>
    <t>ТИП 13   К2-25 - 1шт 077/47 ИЛО3.2.  листы 139</t>
  </si>
  <si>
    <t>242.117</t>
  </si>
  <si>
    <t>0,08346</t>
  </si>
  <si>
    <t>242.118</t>
  </si>
  <si>
    <t>242.119</t>
  </si>
  <si>
    <t>242.120</t>
  </si>
  <si>
    <t>242.121</t>
  </si>
  <si>
    <t>242.122</t>
  </si>
  <si>
    <t>242.123</t>
  </si>
  <si>
    <t>242.124</t>
  </si>
  <si>
    <t>242.125</t>
  </si>
  <si>
    <t>0,08121</t>
  </si>
  <si>
    <t>242.126</t>
  </si>
  <si>
    <t>0,812</t>
  </si>
  <si>
    <t>242.127</t>
  </si>
  <si>
    <t>242.128</t>
  </si>
  <si>
    <t>ТЦ_18.2.04.10_91_9103011515_09.09.2021_02 Прайс лист том 9 стр.1119 п.1179</t>
  </si>
  <si>
    <t>Колодец полимерный сварной Дк25 (цена без НДС) вес 620кг</t>
  </si>
  <si>
    <t>ТИП 14   К2-27 - 1шт 077/47 ИЛО3.2.  листы 140</t>
  </si>
  <si>
    <t>242.129</t>
  </si>
  <si>
    <t>0,02186</t>
  </si>
  <si>
    <t>242.130</t>
  </si>
  <si>
    <t>0,0029</t>
  </si>
  <si>
    <t>242.131</t>
  </si>
  <si>
    <t>4,93</t>
  </si>
  <si>
    <t>242.132</t>
  </si>
  <si>
    <t>242.133</t>
  </si>
  <si>
    <t>242.134</t>
  </si>
  <si>
    <t>242.135</t>
  </si>
  <si>
    <t>242.136</t>
  </si>
  <si>
    <t>242.137</t>
  </si>
  <si>
    <t>0,019649</t>
  </si>
  <si>
    <t>242.138</t>
  </si>
  <si>
    <t>242.139</t>
  </si>
  <si>
    <t>242.140</t>
  </si>
  <si>
    <t>ТЦ_18.2.04.10_91_9103011515_09.09.2021_02 Прайс лист том 9 стр.1119 п.1181</t>
  </si>
  <si>
    <t>Колодец полимерный сварной Дк27 (цена без НДС) вес 677кг</t>
  </si>
  <si>
    <t>ЛС 06-05-01 Поз.: 185-251</t>
  </si>
  <si>
    <t>Канализационные колодцы К1-1 , К1-10   077/47 - ИЛО3.2.</t>
  </si>
  <si>
    <t>Канализационные колодцы К1-1, К1-1/1-2шт  077/47 ИЛО3.2.    лист 167</t>
  </si>
  <si>
    <t>243.1</t>
  </si>
  <si>
    <t>0,11992</t>
  </si>
  <si>
    <t>243.2</t>
  </si>
  <si>
    <t>0,005214</t>
  </si>
  <si>
    <t>243.3</t>
  </si>
  <si>
    <t>8,84</t>
  </si>
  <si>
    <t>243.4</t>
  </si>
  <si>
    <t>243.5</t>
  </si>
  <si>
    <t>243.6</t>
  </si>
  <si>
    <t>243.7</t>
  </si>
  <si>
    <t>243.8</t>
  </si>
  <si>
    <t>243.9</t>
  </si>
  <si>
    <t>0,11468</t>
  </si>
  <si>
    <t>243.10</t>
  </si>
  <si>
    <t>1,1468</t>
  </si>
  <si>
    <t>243.11</t>
  </si>
  <si>
    <t>243.12</t>
  </si>
  <si>
    <t>ТЦ_18.2.04.10_91_9103011515_09.09.2021_02 Прайс лист том 9 стр.1118 п.1125</t>
  </si>
  <si>
    <t>Колодец полимерный сварной      К1-ККП1  (цена без НДС) вес 161кг</t>
  </si>
  <si>
    <t>243.13</t>
  </si>
  <si>
    <t>ТЦ_18.2.04.10_91_9103011515_09.09.2021_02 Прайс лист том 9 стр.1118 п.1126</t>
  </si>
  <si>
    <t>Колодец полимерный сварной      К1-ККП1/1  (цена без НДС) вес 178кг</t>
  </si>
  <si>
    <t>К1-1(2)   , ККП2/1-1шт, всего-2 шт.   077/47 - ИЛО3.2.   лист 168-1 шт</t>
  </si>
  <si>
    <t>243.14</t>
  </si>
  <si>
    <t>0,23572</t>
  </si>
  <si>
    <t>243.15</t>
  </si>
  <si>
    <t>0,007481</t>
  </si>
  <si>
    <t>243.16</t>
  </si>
  <si>
    <t>12,58</t>
  </si>
  <si>
    <t>243.17</t>
  </si>
  <si>
    <t>243.18</t>
  </si>
  <si>
    <t>243.19</t>
  </si>
  <si>
    <t>3,84</t>
  </si>
  <si>
    <t>243.20</t>
  </si>
  <si>
    <t>4,608</t>
  </si>
  <si>
    <t>243.21</t>
  </si>
  <si>
    <t>243.22</t>
  </si>
  <si>
    <t>0,2286</t>
  </si>
  <si>
    <t>243.23</t>
  </si>
  <si>
    <t>2,286</t>
  </si>
  <si>
    <t>243.24</t>
  </si>
  <si>
    <t>243.25</t>
  </si>
  <si>
    <t>ТЦ_18.2.04.10_91_9103011515_09.09.2021_02 Прайс лист том 9 стр.1118 п.1127</t>
  </si>
  <si>
    <t>Колодец полимерный сварной      К1-ККП2, ККП2/1  (цена без НДС) вес 192кг</t>
  </si>
  <si>
    <t>К1 - 3,4, 4/1, 6   -4шт 077/47 - ИЛО3.2.     лист 169,170, 172</t>
  </si>
  <si>
    <t>243.26</t>
  </si>
  <si>
    <t>243.27</t>
  </si>
  <si>
    <t>0,013787</t>
  </si>
  <si>
    <t>243.28</t>
  </si>
  <si>
    <t>23,426</t>
  </si>
  <si>
    <t>243.29</t>
  </si>
  <si>
    <t>243.30</t>
  </si>
  <si>
    <t>243.31</t>
  </si>
  <si>
    <t>243.32</t>
  </si>
  <si>
    <t>243.33</t>
  </si>
  <si>
    <t>243.34</t>
  </si>
  <si>
    <t>0,0698</t>
  </si>
  <si>
    <t>243.35</t>
  </si>
  <si>
    <t>0,698</t>
  </si>
  <si>
    <t>243.36</t>
  </si>
  <si>
    <t>243.37</t>
  </si>
  <si>
    <t>ТЦ_18.2.04.10_91_9103011515_09.09.2021_02 Прайс лист том 9 стр.1118 п.1128</t>
  </si>
  <si>
    <t>Колодец полимерный сварной      К1-ККП3  (цена без НДС) вес 211кг</t>
  </si>
  <si>
    <t>243.38</t>
  </si>
  <si>
    <t>ТЦ_18.2.04.10_91_9103011515_09.09.2021_02 Прайс лист том 9 стр.1118 п.1129</t>
  </si>
  <si>
    <t>Колодец полимерный сварной      К1-ККП4  (цена без НДС) вес 449кг</t>
  </si>
  <si>
    <t>243.39</t>
  </si>
  <si>
    <t>ТЦ_18.2.04.10_91_9103011515_09.09.2021_02 Прайс лист том 9 стр.1118 п.1132</t>
  </si>
  <si>
    <t>Колодец полимерный сварной      К1-ККП6  (цена без НДС) вес 192кг</t>
  </si>
  <si>
    <t>243.40</t>
  </si>
  <si>
    <t>ТЦ_18.2.04.10_91_9103011515_09.09.2021_02 Прайс лист том 9 стр.1118 п.1133</t>
  </si>
  <si>
    <t>Колодец полимерный сварной      К1-ККП6/1  (цена без НДС) вес 175кг</t>
  </si>
  <si>
    <t>К1 - 5, 5/1, 7, 11   -4шт   077/47 - ИЛО3.2.   лист171</t>
  </si>
  <si>
    <t>243.41</t>
  </si>
  <si>
    <t>0,0608</t>
  </si>
  <si>
    <t>243.42</t>
  </si>
  <si>
    <t>0,011295</t>
  </si>
  <si>
    <t>243.43</t>
  </si>
  <si>
    <t>19,21</t>
  </si>
  <si>
    <t>243.44</t>
  </si>
  <si>
    <t>243.45</t>
  </si>
  <si>
    <t>0,0112</t>
  </si>
  <si>
    <t>243.46</t>
  </si>
  <si>
    <t>0,112</t>
  </si>
  <si>
    <t>243.47</t>
  </si>
  <si>
    <t>243.48</t>
  </si>
  <si>
    <t>243.49</t>
  </si>
  <si>
    <t>243.50</t>
  </si>
  <si>
    <t>0,512</t>
  </si>
  <si>
    <t>243.51</t>
  </si>
  <si>
    <t>243.52</t>
  </si>
  <si>
    <t>ТЦ_18.2.04.10_91_9103011515_09.09.2021_02 Прайс лист том 9 стр.1118 п.1130</t>
  </si>
  <si>
    <t>Колодец полимерный сварной      К1-ККП5  (цена без НДС) вес 159кг</t>
  </si>
  <si>
    <t>243.53</t>
  </si>
  <si>
    <t>ТЦ_18.2.04.10_91_9103011515_09.09.2021_02 Прайс лист том 9 стр.1118 п.1131</t>
  </si>
  <si>
    <t>Колодец полимерный сварной      К1-ККП5/1  (цена без НДС) вес 173кг</t>
  </si>
  <si>
    <t>243.54</t>
  </si>
  <si>
    <t>ТЦ_18.2.04.10_91_9103011515_09.09.2021_02 Прайс лист том 9 стр.1118 п.1134</t>
  </si>
  <si>
    <t>Колодец полимерный сварной      К1-ККП7  (цена без НДС) вес 176кг</t>
  </si>
  <si>
    <t>243.55</t>
  </si>
  <si>
    <t>ТЦ_18.2.04.10_91_9103011515_09.09.2021_02 Прайс лист том 9 стр.1118 п.1138</t>
  </si>
  <si>
    <t>Колодец полимерный сварной      К1-ККП11  (цена без НДС) вес 175кг</t>
  </si>
  <si>
    <t>К1 - 8  -1шт   077/47 - ИЛО3.2.   лист173</t>
  </si>
  <si>
    <t>243.56</t>
  </si>
  <si>
    <t>0,01616</t>
  </si>
  <si>
    <t>243.57</t>
  </si>
  <si>
    <t>0,004872</t>
  </si>
  <si>
    <t>243.58</t>
  </si>
  <si>
    <t>243.59</t>
  </si>
  <si>
    <t>243.60</t>
  </si>
  <si>
    <t>243.61</t>
  </si>
  <si>
    <t>243.62</t>
  </si>
  <si>
    <t>243.63</t>
  </si>
  <si>
    <t>243.64</t>
  </si>
  <si>
    <t>0,01384</t>
  </si>
  <si>
    <t>243.65</t>
  </si>
  <si>
    <t>0,1384</t>
  </si>
  <si>
    <t>243.66</t>
  </si>
  <si>
    <t>243.67</t>
  </si>
  <si>
    <t>ТЦ_18.2.04.10_91_9103011515_09.09.2021_02 Прайс лист том 9 стр.1118 п.1135</t>
  </si>
  <si>
    <t>Колодец полимерный сварной      К1-ККП8  (цена без НДС) вес 453кг</t>
  </si>
  <si>
    <t>ЛС 06-05-01 Поз.: 252-275</t>
  </si>
  <si>
    <t>К1 - 9  -1шт, ККП9/1-1шт   всего-2 шт. 077/47 - ИЛО3.2.     лист174</t>
  </si>
  <si>
    <t>244.1</t>
  </si>
  <si>
    <t>0,03332</t>
  </si>
  <si>
    <t>244.2</t>
  </si>
  <si>
    <t>0,017055</t>
  </si>
  <si>
    <t>244.3</t>
  </si>
  <si>
    <t>28,9</t>
  </si>
  <si>
    <t>244.4</t>
  </si>
  <si>
    <t>244.5</t>
  </si>
  <si>
    <t>244.6</t>
  </si>
  <si>
    <t>244.7</t>
  </si>
  <si>
    <t>244.8</t>
  </si>
  <si>
    <t>244.9</t>
  </si>
  <si>
    <t>244.10</t>
  </si>
  <si>
    <t>244.11</t>
  </si>
  <si>
    <t>244.12</t>
  </si>
  <si>
    <t>ТЦ_18.2.04.10_91_9103011515_09.09.2021_02 Прайс лист том 9 стр.1118 п.1136</t>
  </si>
  <si>
    <t>Колодец полимерный сварной      К1-ККП9  (цена без НДС) вес 551кг</t>
  </si>
  <si>
    <t>К1 - 10  -1шт   077/47 - ИЛО3.2.     лист175</t>
  </si>
  <si>
    <t>244.13</t>
  </si>
  <si>
    <t>0,05446</t>
  </si>
  <si>
    <t>244.14</t>
  </si>
  <si>
    <t>0,004091</t>
  </si>
  <si>
    <t>244.15</t>
  </si>
  <si>
    <t>6,97</t>
  </si>
  <si>
    <t>244.16</t>
  </si>
  <si>
    <t>244.17</t>
  </si>
  <si>
    <t>244.18</t>
  </si>
  <si>
    <t>244.19</t>
  </si>
  <si>
    <t>244.20</t>
  </si>
  <si>
    <t>244.21</t>
  </si>
  <si>
    <t>0,0522</t>
  </si>
  <si>
    <t>244.22</t>
  </si>
  <si>
    <t>0,522</t>
  </si>
  <si>
    <t>244.23</t>
  </si>
  <si>
    <t>244.24</t>
  </si>
  <si>
    <t>ТЦ_18.2.04.10_91_9103011515_09.09.2021_02 Прайс лист том 9 стр.1118 п.1137</t>
  </si>
  <si>
    <t>Колодец полимерный сварной      К1-ККП10  (цена без НДС) вес 170кг</t>
  </si>
  <si>
    <t>ЛС 06-05-01 Поз.: 276-312</t>
  </si>
  <si>
    <t>Канализационные колодцы К11-1- К11-4</t>
  </si>
  <si>
    <t>К11-1,4  -2шт 077/47 - ИЛО3.2.     лист 185, 188</t>
  </si>
  <si>
    <t>245.1</t>
  </si>
  <si>
    <t>0,10912</t>
  </si>
  <si>
    <t>245.2</t>
  </si>
  <si>
    <t>245.3</t>
  </si>
  <si>
    <t>13,6</t>
  </si>
  <si>
    <t>245.4</t>
  </si>
  <si>
    <t>245.5</t>
  </si>
  <si>
    <t>245.6</t>
  </si>
  <si>
    <t>245.7</t>
  </si>
  <si>
    <t>282</t>
  </si>
  <si>
    <t>245.8</t>
  </si>
  <si>
    <t>283</t>
  </si>
  <si>
    <t>245.9</t>
  </si>
  <si>
    <t>284</t>
  </si>
  <si>
    <t>0,104397</t>
  </si>
  <si>
    <t>245.10</t>
  </si>
  <si>
    <t>285</t>
  </si>
  <si>
    <t>1,044</t>
  </si>
  <si>
    <t>245.11</t>
  </si>
  <si>
    <t>286</t>
  </si>
  <si>
    <t>245.12</t>
  </si>
  <si>
    <t>287</t>
  </si>
  <si>
    <t>ТЦ_18.2.04.10_91_9103011515_09.09.2021_02 Прайс лист том 9 стр.1118 п.1139</t>
  </si>
  <si>
    <t>Колодец полимерный сварной      К11-КПП5  (цена без НДС) вес 161кг</t>
  </si>
  <si>
    <t>245.13</t>
  </si>
  <si>
    <t>288</t>
  </si>
  <si>
    <t>ТЦ_18.2.04.10_91_9103011515_09.09.2021_02 Прайс лист том 9 стр.1118 п.1142</t>
  </si>
  <si>
    <t>Колодец полимерный сварной      К11-КПП8  (цена без НДС) вес 222кг</t>
  </si>
  <si>
    <t>К11-2  -1шт  077/47 - ИЛО3.2.    лист186</t>
  </si>
  <si>
    <t>245.14</t>
  </si>
  <si>
    <t>289</t>
  </si>
  <si>
    <t>0,01886</t>
  </si>
  <si>
    <t>245.15</t>
  </si>
  <si>
    <t>290</t>
  </si>
  <si>
    <t>245.16</t>
  </si>
  <si>
    <t>291</t>
  </si>
  <si>
    <t>4,59</t>
  </si>
  <si>
    <t>245.17</t>
  </si>
  <si>
    <t>292</t>
  </si>
  <si>
    <t>245.18</t>
  </si>
  <si>
    <t>293</t>
  </si>
  <si>
    <t>245.19</t>
  </si>
  <si>
    <t>294</t>
  </si>
  <si>
    <t>245.20</t>
  </si>
  <si>
    <t>295</t>
  </si>
  <si>
    <t>245.21</t>
  </si>
  <si>
    <t>296</t>
  </si>
  <si>
    <t>245.22</t>
  </si>
  <si>
    <t>297</t>
  </si>
  <si>
    <t>0,016632</t>
  </si>
  <si>
    <t>245.23</t>
  </si>
  <si>
    <t>298</t>
  </si>
  <si>
    <t>0,166</t>
  </si>
  <si>
    <t>245.24</t>
  </si>
  <si>
    <t>299</t>
  </si>
  <si>
    <t>245.25</t>
  </si>
  <si>
    <t>300</t>
  </si>
  <si>
    <t>ТЦ_18.2.04.10_91_9103011515_09.09.2021_02 Прайс лист том 9 стр.1118 п.1140</t>
  </si>
  <si>
    <t>Колодец полимерный сварной      К11-КПП6  (цена без НДС) вес 166кг</t>
  </si>
  <si>
    <t>К11-3  -1шт 077/47 - ИЛО3.2.     лист187</t>
  </si>
  <si>
    <t>245.26</t>
  </si>
  <si>
    <t>301</t>
  </si>
  <si>
    <t>0,02036</t>
  </si>
  <si>
    <t>245.27</t>
  </si>
  <si>
    <t>302</t>
  </si>
  <si>
    <t>245.28</t>
  </si>
  <si>
    <t>303</t>
  </si>
  <si>
    <t>4,76</t>
  </si>
  <si>
    <t>245.29</t>
  </si>
  <si>
    <t>245.30</t>
  </si>
  <si>
    <t>305</t>
  </si>
  <si>
    <t>245.31</t>
  </si>
  <si>
    <t>306</t>
  </si>
  <si>
    <t>245.32</t>
  </si>
  <si>
    <t>307</t>
  </si>
  <si>
    <t>245.33</t>
  </si>
  <si>
    <t>245.34</t>
  </si>
  <si>
    <t>309</t>
  </si>
  <si>
    <t>0,018149</t>
  </si>
  <si>
    <t>245.35</t>
  </si>
  <si>
    <t>310</t>
  </si>
  <si>
    <t>0,181</t>
  </si>
  <si>
    <t>245.36</t>
  </si>
  <si>
    <t>311</t>
  </si>
  <si>
    <t>245.37</t>
  </si>
  <si>
    <t>312</t>
  </si>
  <si>
    <t>ТЦ_18.2.04.10_91_9103011515_09.09.2021_02 Прайс лист том 9стр.1118 п.1141</t>
  </si>
  <si>
    <t>Колодец полимерный сварной      К11-КПП7  (цена без НДС) вес 169кг</t>
  </si>
  <si>
    <t>ЛС 06-05-01 Поз.: 313-324</t>
  </si>
  <si>
    <t>Колодец сточной воды К12</t>
  </si>
  <si>
    <t>К12  -1шт 077/47 - ИЛО3.2.  лист 193</t>
  </si>
  <si>
    <t>246.1</t>
  </si>
  <si>
    <t>313</t>
  </si>
  <si>
    <t>0,05369</t>
  </si>
  <si>
    <t>246.2</t>
  </si>
  <si>
    <t>314</t>
  </si>
  <si>
    <t>0,00944</t>
  </si>
  <si>
    <t>246.3</t>
  </si>
  <si>
    <t>315</t>
  </si>
  <si>
    <t>246.4</t>
  </si>
  <si>
    <t>0,00676</t>
  </si>
  <si>
    <t>246.5</t>
  </si>
  <si>
    <t>317</t>
  </si>
  <si>
    <t>0,0038</t>
  </si>
  <si>
    <t>246.6</t>
  </si>
  <si>
    <t>0,038</t>
  </si>
  <si>
    <t>246.7</t>
  </si>
  <si>
    <t>319</t>
  </si>
  <si>
    <t>246.8</t>
  </si>
  <si>
    <t>320</t>
  </si>
  <si>
    <t>1,872</t>
  </si>
  <si>
    <t>246.9</t>
  </si>
  <si>
    <t>321</t>
  </si>
  <si>
    <t>0,050561</t>
  </si>
  <si>
    <t>246.10</t>
  </si>
  <si>
    <t>322</t>
  </si>
  <si>
    <t>0,5056</t>
  </si>
  <si>
    <t>246.11</t>
  </si>
  <si>
    <t>323</t>
  </si>
  <si>
    <t>246.12</t>
  </si>
  <si>
    <t>324</t>
  </si>
  <si>
    <t>ТЦ_18.2.04.10_91_9103011515_09.09.2021_02 Прайс лист том 9 стр.1118 п.1143</t>
  </si>
  <si>
    <t>Колодец полимерный сварной      К12-КПП10  (цена без НДС) вес 467кг</t>
  </si>
  <si>
    <t>ЛС 06-05-01 Поз.: 325-336</t>
  </si>
  <si>
    <t>Дренажный колодец К13П-1</t>
  </si>
  <si>
    <t>К13П-1, - 4шт  077/47 - ИЛО3.2.     лист 195,196,197</t>
  </si>
  <si>
    <t>247.1</t>
  </si>
  <si>
    <t>325</t>
  </si>
  <si>
    <t>ТЕР01-01-010-27</t>
  </si>
  <si>
    <t>Разработка грунта в отвал экскаваторами импортного производства с ковшом вместимостью 0,65 (0,5-1) м3, группа грунтов 3</t>
  </si>
  <si>
    <t>0,04166</t>
  </si>
  <si>
    <t>247.2</t>
  </si>
  <si>
    <t>326</t>
  </si>
  <si>
    <t>247.3</t>
  </si>
  <si>
    <t>327</t>
  </si>
  <si>
    <t>247.4</t>
  </si>
  <si>
    <t>328</t>
  </si>
  <si>
    <t>247.5</t>
  </si>
  <si>
    <t>329</t>
  </si>
  <si>
    <t>247.6</t>
  </si>
  <si>
    <t>330</t>
  </si>
  <si>
    <t>247.7</t>
  </si>
  <si>
    <t>331</t>
  </si>
  <si>
    <t>247.8</t>
  </si>
  <si>
    <t>332</t>
  </si>
  <si>
    <t>247.9</t>
  </si>
  <si>
    <t>333</t>
  </si>
  <si>
    <t>0,039326</t>
  </si>
  <si>
    <t>247.10</t>
  </si>
  <si>
    <t>334</t>
  </si>
  <si>
    <t>0,393</t>
  </si>
  <si>
    <t>247.11</t>
  </si>
  <si>
    <t>335</t>
  </si>
  <si>
    <t>247.12</t>
  </si>
  <si>
    <t>336</t>
  </si>
  <si>
    <t>ТЦ_18.2.04.10_91_9103011515_09.09.2021_02 Прайс лист том 9.7 стр.1118 п.1146</t>
  </si>
  <si>
    <t>Колодец полимерный сварной      К13-КПП1  (цена без НДС) вес 232кг</t>
  </si>
  <si>
    <t>337</t>
  </si>
  <si>
    <t>338</t>
  </si>
  <si>
    <t>339</t>
  </si>
  <si>
    <t>ЛС 06-05-01 Поз.: 337-348</t>
  </si>
  <si>
    <t>Колодец для жира К30  -1шт</t>
  </si>
  <si>
    <t>Колодец для жира К30  -1шт 077/47 - ИЛО3.2.    лист 203</t>
  </si>
  <si>
    <t>248.1</t>
  </si>
  <si>
    <t>0,0686</t>
  </si>
  <si>
    <t>248.2</t>
  </si>
  <si>
    <t>0,010992</t>
  </si>
  <si>
    <t>248.3</t>
  </si>
  <si>
    <t>248.4</t>
  </si>
  <si>
    <t>340</t>
  </si>
  <si>
    <t>ТЕР01-02-056-09</t>
  </si>
  <si>
    <t>Разработка грунта вручную в траншеях шириной более 2 м и котлованах площадью сечения до 5 м2 с креплениями, глубина траншей и котлованов: до 3 м, группа грунтов 3</t>
  </si>
  <si>
    <t>248.5</t>
  </si>
  <si>
    <t>248.6</t>
  </si>
  <si>
    <t>342</t>
  </si>
  <si>
    <t>248.7</t>
  </si>
  <si>
    <t>343</t>
  </si>
  <si>
    <t>248.8</t>
  </si>
  <si>
    <t>344</t>
  </si>
  <si>
    <t>248.9</t>
  </si>
  <si>
    <t>345</t>
  </si>
  <si>
    <t>Засыпка траншей и котлованов с перемещением грунта до 5 м бульдозерами мощностью: 132 кВт (180 л.с.), группа грунтов 2 засыпка пазух (КПП11)</t>
  </si>
  <si>
    <t>0,06904</t>
  </si>
  <si>
    <t>248.10</t>
  </si>
  <si>
    <t>346</t>
  </si>
  <si>
    <t>0,6904</t>
  </si>
  <si>
    <t>248.11</t>
  </si>
  <si>
    <t>347</t>
  </si>
  <si>
    <t>248.12</t>
  </si>
  <si>
    <t>348</t>
  </si>
  <si>
    <t>ТЦ_18.2.04.10_91_9103011515_09.09.2021_02  Прайс лист том 9 стр.1118 п.1144</t>
  </si>
  <si>
    <t>Колодец полимерный сварной      К30-КПП11  (цена без НДС) вес 571кг</t>
  </si>
  <si>
    <t>ЛС 06-05-01 Поз.: 349-360</t>
  </si>
  <si>
    <t>Колодец очищенной воды К31-1,2</t>
  </si>
  <si>
    <t>Колодец  К31-1шт 077/47 - ИЛО3.2.    лист 206</t>
  </si>
  <si>
    <t>249.1</t>
  </si>
  <si>
    <t>349</t>
  </si>
  <si>
    <t>0,14895</t>
  </si>
  <si>
    <t>249.2</t>
  </si>
  <si>
    <t>350</t>
  </si>
  <si>
    <t>0,006875</t>
  </si>
  <si>
    <t>249.3</t>
  </si>
  <si>
    <t>351</t>
  </si>
  <si>
    <t>11,56</t>
  </si>
  <si>
    <t>249.4</t>
  </si>
  <si>
    <t>352</t>
  </si>
  <si>
    <t>249.5</t>
  </si>
  <si>
    <t>353</t>
  </si>
  <si>
    <t>249.6</t>
  </si>
  <si>
    <t>354</t>
  </si>
  <si>
    <t>249.7</t>
  </si>
  <si>
    <t>355</t>
  </si>
  <si>
    <t>1,92</t>
  </si>
  <si>
    <t>249.8</t>
  </si>
  <si>
    <t>356</t>
  </si>
  <si>
    <t>2,304</t>
  </si>
  <si>
    <t>249.9</t>
  </si>
  <si>
    <t>Засыпка траншей и котлованов с перемещением грунта до 5 м бульдозерами мощностью: 132 кВт (180 л.с.), группа грунтов 2 засыпка пазух (КПП15)</t>
  </si>
  <si>
    <t>0,14963</t>
  </si>
  <si>
    <t>249.10</t>
  </si>
  <si>
    <t>358</t>
  </si>
  <si>
    <t>1,4963</t>
  </si>
  <si>
    <t>249.11</t>
  </si>
  <si>
    <t>359</t>
  </si>
  <si>
    <t>249.12</t>
  </si>
  <si>
    <t>ТЦ_18.2.04.10_91_9103011515_09.09.2021_02 Прайс лист том 9 стр.1118 п.1145</t>
  </si>
  <si>
    <t>Колодец полимерный сварной      К31-КПП12  (цена без НДС) вес 524кг</t>
  </si>
  <si>
    <t>ЛС 06-05-01 Поз.: 361-373</t>
  </si>
  <si>
    <t>Колодец  К3-ККП10</t>
  </si>
  <si>
    <t>Колодец  077/47 - ИЛО3.2.    лист б/н</t>
  </si>
  <si>
    <t>250.1</t>
  </si>
  <si>
    <t>361</t>
  </si>
  <si>
    <t>0,0046</t>
  </si>
  <si>
    <t>250.2</t>
  </si>
  <si>
    <t>362</t>
  </si>
  <si>
    <t>0,0937</t>
  </si>
  <si>
    <t>250.3</t>
  </si>
  <si>
    <t>363</t>
  </si>
  <si>
    <t>159,29</t>
  </si>
  <si>
    <t>250.4</t>
  </si>
  <si>
    <t>364</t>
  </si>
  <si>
    <t>0,01024</t>
  </si>
  <si>
    <t>250.5</t>
  </si>
  <si>
    <t>365</t>
  </si>
  <si>
    <t>250.6</t>
  </si>
  <si>
    <t>366</t>
  </si>
  <si>
    <t>250.7</t>
  </si>
  <si>
    <t>367</t>
  </si>
  <si>
    <t>250.8</t>
  </si>
  <si>
    <t>368</t>
  </si>
  <si>
    <t>250.9</t>
  </si>
  <si>
    <t>369</t>
  </si>
  <si>
    <t>Засыпка траншей и котлованов с перемещением грунта до 5 м бульдозерами мощностью: 132 кВт (180 л.с.), группа грунтов 2 засыпка пазух  песком</t>
  </si>
  <si>
    <t>0,083</t>
  </si>
  <si>
    <t>250.10</t>
  </si>
  <si>
    <t>370</t>
  </si>
  <si>
    <t>91,3</t>
  </si>
  <si>
    <t>250.11</t>
  </si>
  <si>
    <t>371</t>
  </si>
  <si>
    <t>0,83</t>
  </si>
  <si>
    <t>250.12</t>
  </si>
  <si>
    <t>372</t>
  </si>
  <si>
    <t>250.13</t>
  </si>
  <si>
    <t>373</t>
  </si>
  <si>
    <t>ТЦ_18.2.04.10_91_9103011515_09.09.2021_02    Прайс лист том 9. стр.1118 п.1152</t>
  </si>
  <si>
    <t>Колодец полимерный сварной      К3-ККП10  (цена без НДС) вес 728кг</t>
  </si>
  <si>
    <t>ЛС 06-05-01 Поз.: 374-386</t>
  </si>
  <si>
    <t>Колодец КД1</t>
  </si>
  <si>
    <t>251.1</t>
  </si>
  <si>
    <t>374</t>
  </si>
  <si>
    <t>0,0061</t>
  </si>
  <si>
    <t>251.2</t>
  </si>
  <si>
    <t>375</t>
  </si>
  <si>
    <t>0,2272</t>
  </si>
  <si>
    <t>251.3</t>
  </si>
  <si>
    <t>376</t>
  </si>
  <si>
    <t>386,24</t>
  </si>
  <si>
    <t>251.4</t>
  </si>
  <si>
    <t>377</t>
  </si>
  <si>
    <t>251.5</t>
  </si>
  <si>
    <t>378</t>
  </si>
  <si>
    <t>0,0074</t>
  </si>
  <si>
    <t>251.6</t>
  </si>
  <si>
    <t>379</t>
  </si>
  <si>
    <t>251.7</t>
  </si>
  <si>
    <t>380</t>
  </si>
  <si>
    <t>251.8</t>
  </si>
  <si>
    <t>381</t>
  </si>
  <si>
    <t>251.9</t>
  </si>
  <si>
    <t>382</t>
  </si>
  <si>
    <t>0,209</t>
  </si>
  <si>
    <t>251.10</t>
  </si>
  <si>
    <t>229,9</t>
  </si>
  <si>
    <t>251.11</t>
  </si>
  <si>
    <t>384</t>
  </si>
  <si>
    <t>251.12</t>
  </si>
  <si>
    <t>385</t>
  </si>
  <si>
    <t>251.13</t>
  </si>
  <si>
    <t>386</t>
  </si>
  <si>
    <t>ТЦ_18.2.04.10_91_9103011515_09.09.2021_02 Прайс лист том 9 стр.1118 п.1151</t>
  </si>
  <si>
    <t>Колодец полимерный сварной      КД1  (цена без НДС) вес 1149кг</t>
  </si>
  <si>
    <t>Раздел 99. 06-06-01  Канализационные лотки.gsfx</t>
  </si>
  <si>
    <t>ЛС 06-06-01 Поз.: 1-17</t>
  </si>
  <si>
    <t>252.1</t>
  </si>
  <si>
    <t>06-06-01</t>
  </si>
  <si>
    <t>ТЕР01-01-009-08</t>
  </si>
  <si>
    <t>Разработка грунта в траншеях экскаватором «обратная лопата» с ковшом вместимостью 0,65 (0,5-1) м3 в отвал, группа грунтов: 2</t>
  </si>
  <si>
    <t>0,1204</t>
  </si>
  <si>
    <t>252.2</t>
  </si>
  <si>
    <t>ТЕР01-01-022-08</t>
  </si>
  <si>
    <t>Разработка грунта с погрузкой на автомобили-самосвалы в траншеях экскаватором «обратная лопата» с ковшом вместимостью 0,65 (0,5-1) м3 с погрузкой на автомобили-самосвалы, группа грунтов 2</t>
  </si>
  <si>
    <t>0,1457</t>
  </si>
  <si>
    <t>252.3</t>
  </si>
  <si>
    <t>619,31</t>
  </si>
  <si>
    <t>252.4</t>
  </si>
  <si>
    <t>252.5</t>
  </si>
  <si>
    <t>49,6</t>
  </si>
  <si>
    <t>252.6</t>
  </si>
  <si>
    <t>63,488</t>
  </si>
  <si>
    <t>252.7</t>
  </si>
  <si>
    <t>0,1216</t>
  </si>
  <si>
    <t>252.8</t>
  </si>
  <si>
    <t>1,216</t>
  </si>
  <si>
    <t>Канализ. лотки   (077/47-ИЛО3.3.  лист 107)</t>
  </si>
  <si>
    <t>252.9</t>
  </si>
  <si>
    <t>252.10</t>
  </si>
  <si>
    <t>8,568</t>
  </si>
  <si>
    <t>252.11</t>
  </si>
  <si>
    <t>ТЕР06-01-064-03</t>
  </si>
  <si>
    <t>Строительство отдельных конструкций емкостных сооружений, устройство: лотков между сооружениями при толщине стен более 100 мм</t>
  </si>
  <si>
    <t>0,467</t>
  </si>
  <si>
    <t>252.12</t>
  </si>
  <si>
    <t>-47,4005</t>
  </si>
  <si>
    <t>252.13</t>
  </si>
  <si>
    <t>47,4005</t>
  </si>
  <si>
    <t>252.14</t>
  </si>
  <si>
    <t>4,09973</t>
  </si>
  <si>
    <t>252.15</t>
  </si>
  <si>
    <t>0,07845</t>
  </si>
  <si>
    <t>252.16</t>
  </si>
  <si>
    <t>252.17</t>
  </si>
  <si>
    <t>ТЦ_08.1.02.14_26_7751134635_01.09.2021_02 Прайс лист том 9, стр. 1096, п.1115</t>
  </si>
  <si>
    <t>Раздел 100. 06-07-01  К31Н Напорный сбросной коллектор очищенной воды.gsfx</t>
  </si>
  <si>
    <t>ЛС 06-07-01 Поз.: 1-79</t>
  </si>
  <si>
    <t>Наружные сети К1н</t>
  </si>
  <si>
    <t>Земляные работы 077/47-ПЗУ 2, расчет земляных масс</t>
  </si>
  <si>
    <t>253.1</t>
  </si>
  <si>
    <t>06-07-01</t>
  </si>
  <si>
    <t>ТЕР01-01-032-03</t>
  </si>
  <si>
    <t>Разработка грунта с перемещением до 10 м бульдозерами мощностью: 132 кВт (180 л.с.), группа грунтов 3- плодородный слой</t>
  </si>
  <si>
    <t>3,582</t>
  </si>
  <si>
    <t>253.2</t>
  </si>
  <si>
    <t>ТЕР01-01-032-11</t>
  </si>
  <si>
    <t>При перемещении грунта на каждые последующие 10 м добавлять: к расценке 01-01-032-03</t>
  </si>
  <si>
    <t>253.3</t>
  </si>
  <si>
    <t>ТЕР01-01-009-09</t>
  </si>
  <si>
    <t>Разработка грунта в траншеях экскаватором «обратная лопата» с ковшом вместимостью 0,65 (0,5-1) м3 в отвал, группа грунтов: 3</t>
  </si>
  <si>
    <t>29,868</t>
  </si>
  <si>
    <t>253.4</t>
  </si>
  <si>
    <t>29,692</t>
  </si>
  <si>
    <t>253.5</t>
  </si>
  <si>
    <t>49495,5</t>
  </si>
  <si>
    <t>253.6</t>
  </si>
  <si>
    <t>ТССЦпг-03-21-01-001</t>
  </si>
  <si>
    <t>Перевозка грузов автомобилями-самосвалами грузоподъемностью 10 т работающих вне карьера на расстояние: I класс груза до 1 км ( для обратной засыпки трубопровода очищенной воды , отвода дренажных вод и движения сточных вод)</t>
  </si>
  <si>
    <t>980,9</t>
  </si>
  <si>
    <t>253.7</t>
  </si>
  <si>
    <t>24,13</t>
  </si>
  <si>
    <t>253.8</t>
  </si>
  <si>
    <t>241,3</t>
  </si>
  <si>
    <t>253.9</t>
  </si>
  <si>
    <t>18,242</t>
  </si>
  <si>
    <t>253.10</t>
  </si>
  <si>
    <t>25432</t>
  </si>
  <si>
    <t>253.11</t>
  </si>
  <si>
    <t>Засыпка траншей и котлованов с перемещением грунта до 5 м бульдозерами мощностью: 132 кВт (180 л.с.), группа грунтов 1 -</t>
  </si>
  <si>
    <t>253.12</t>
  </si>
  <si>
    <t>298,68</t>
  </si>
  <si>
    <t>Монтажные работы (077-47- ИЛО4.2.2. Лист 45)</t>
  </si>
  <si>
    <t>253.13</t>
  </si>
  <si>
    <t>ТЕР22-01-021-13</t>
  </si>
  <si>
    <t>Укладка трубопроводов из полиэтиленовых труб диаметром: 630 мм</t>
  </si>
  <si>
    <t>10,252</t>
  </si>
  <si>
    <t>253.14</t>
  </si>
  <si>
    <t>ТЦ_24.3.02.01_91_9103011515_23.11.2021_02 Прайс лист том 9, стр. 911, п.983</t>
  </si>
  <si>
    <t>Труба МУЛЬТИПАЙП ПРО RC III ПЭ 100-RC/ПЭ
100/ПЭ 100-RC SDR 17 - 710 х 42,1 питьевая</t>
  </si>
  <si>
    <t>10354,52</t>
  </si>
  <si>
    <t>253.15</t>
  </si>
  <si>
    <t>ТЕР22-06-002-14</t>
  </si>
  <si>
    <t>Промывка без дезинфекции трубопроводов диаметром: 700 мм</t>
  </si>
  <si>
    <t>253.16</t>
  </si>
  <si>
    <t>0,0656</t>
  </si>
  <si>
    <t>253.17</t>
  </si>
  <si>
    <t>ТЦ_24.3.03.13_91_ 9103011515_04.11.2021_02 Прайс лист том 9, стр.1144, п.1199</t>
  </si>
  <si>
    <t>66,1248</t>
  </si>
  <si>
    <t>253.18</t>
  </si>
  <si>
    <t>253.19</t>
  </si>
  <si>
    <t>253.20</t>
  </si>
  <si>
    <t>ТЦ_24.3.05.08_91_9103011515_23.11.2021_02 Прайс лист том 9, стр. 911, п.776</t>
  </si>
  <si>
    <t>Отвод 45 град. ПЭ-100 ф 710 мм SDR17  сварной</t>
  </si>
  <si>
    <t>253.21</t>
  </si>
  <si>
    <t>ТЦ_24.3.05.08_91_9103011515_23.11.2021_02 Прайс лист том 9, стр.911, п.775</t>
  </si>
  <si>
    <t>Отвод 90 град. ПЭ-100 ф 710 мм SDR17  сварной</t>
  </si>
  <si>
    <t>253.22</t>
  </si>
  <si>
    <t>ТЕР22-01-011-15</t>
  </si>
  <si>
    <t>Укладка стальных водопроводных труб с гидравлическим испытанием диаметром: 900 мм ФУТЛЯР</t>
  </si>
  <si>
    <t>253.23</t>
  </si>
  <si>
    <t>ТССЦ-23.5.01.08-0056</t>
  </si>
  <si>
    <t>Трубы стальные электросварные прямошовные и спирально-шовные группы А и Б с сопротивлением по разрыву 38 кгс/мм2, наружный диаметр: 920 мм, толщина стенки 8 мм</t>
  </si>
  <si>
    <t>90,36</t>
  </si>
  <si>
    <t>253.24</t>
  </si>
  <si>
    <t>ТЕР22-02-002-15</t>
  </si>
  <si>
    <t>Нанесение усиленной антикоррозионной битумно-резиновой или битумно-полимерной изоляции на стальные трубопроводы диаметром: 900 мм</t>
  </si>
  <si>
    <t>253.25</t>
  </si>
  <si>
    <t>ТССЦ-12.2.01.02-0051</t>
  </si>
  <si>
    <t>Изоляция трехслойная из экструдированного полиэтилена толщиной 3 мм</t>
  </si>
  <si>
    <t>340,2</t>
  </si>
  <si>
    <t>253.26</t>
  </si>
  <si>
    <t>ТЕР22-05-005-12</t>
  </si>
  <si>
    <t>Протаскивание в футляр полиэтиленовых труб диаметром: 710 мм</t>
  </si>
  <si>
    <t>253.27</t>
  </si>
  <si>
    <t>ТЕР22-05-004-06</t>
  </si>
  <si>
    <t>Заделка битумом и прядью концов футляра диаметром: 900 мм</t>
  </si>
  <si>
    <t>253.28</t>
  </si>
  <si>
    <t>ТССЦ-24.3.05.06-0009</t>
  </si>
  <si>
    <t>Манжета предохраняющая для заделки концов кожуха трубопроводов диаметром: 700 мм</t>
  </si>
  <si>
    <t>253.29</t>
  </si>
  <si>
    <t>ТССЦ-24.3.05.06-0011</t>
  </si>
  <si>
    <t>Манжета предохраняющая для заделки концов кожуха трубопроводов диаметром: 1000 мм</t>
  </si>
  <si>
    <t>253.30</t>
  </si>
  <si>
    <t>ТССЦ-23.1.02.03-0009</t>
  </si>
  <si>
    <t>Кольца центрирующие для труб диаметром: 700 мм</t>
  </si>
  <si>
    <t>253.31</t>
  </si>
  <si>
    <t>ТССЦ-23.1.02.03-0011</t>
  </si>
  <si>
    <t>Кольца центрирующие для труб диаметром: 1000 мм</t>
  </si>
  <si>
    <t>Монтаж бетонных упоров</t>
  </si>
  <si>
    <t>253.32</t>
  </si>
  <si>
    <t>253.33</t>
  </si>
  <si>
    <t>253.34</t>
  </si>
  <si>
    <t>6,08</t>
  </si>
  <si>
    <t>253.35</t>
  </si>
  <si>
    <t>ТЕР07-01-001-03</t>
  </si>
  <si>
    <t>Укладка блоков и плит ленточных фундаментов при глубине котлована до 4 м, масса конструкций: до 3,5 т</t>
  </si>
  <si>
    <t>253.36</t>
  </si>
  <si>
    <t>8,016</t>
  </si>
  <si>
    <t>253.37</t>
  </si>
  <si>
    <t>ТССЦ-05.2.02.01-0005</t>
  </si>
  <si>
    <t>Блоки бетонные для стен подвалов на цементном вяжущем: сплошные М 100, объемом 0,5 м3 и более</t>
  </si>
  <si>
    <t>28,08</t>
  </si>
  <si>
    <t>253.38</t>
  </si>
  <si>
    <t>ТЕР07-01-001-04</t>
  </si>
  <si>
    <t>Укладка блоков и плит ленточных фундаментов при глубине котлована до 4 м, масса конструкций: более 3,5 т</t>
  </si>
  <si>
    <t>253.39</t>
  </si>
  <si>
    <t>11,455</t>
  </si>
  <si>
    <t>253.40</t>
  </si>
  <si>
    <t>92,72</t>
  </si>
  <si>
    <t>Оборудование камер на напорном коллекторе</t>
  </si>
  <si>
    <t>253.41</t>
  </si>
  <si>
    <t>Установка полиэтиленовых фасонных частей: отводов, колен, патрубков, переходов- Втулок</t>
  </si>
  <si>
    <t>11,6</t>
  </si>
  <si>
    <t>253.42</t>
  </si>
  <si>
    <t>ТЦ_24.3.03.13_91_9103011515_23.11.2021_02 Прайс лист том 9, стр.911, п.777</t>
  </si>
  <si>
    <t>Втулка под фланец диам. 710мм ПЭ100 SDR17 удлиненная</t>
  </si>
  <si>
    <t>253.43</t>
  </si>
  <si>
    <t>ТССЦ-24.3.05.01-0011</t>
  </si>
  <si>
    <t>Втулка под фланец ПЭ SDR17 литая удлиненная, диаметр: 110 мм</t>
  </si>
  <si>
    <t>253.44</t>
  </si>
  <si>
    <t>ТЦ_24.3.03.13_91_9103011515_23.11.2021_02 Прайс лист том 9, стр. 911, п.778</t>
  </si>
  <si>
    <t>ФЛАНЕЦ С ПП ПОКРЫТИЕМ ТУ 2248-009-73011750-2010 1,0 МПА ф 630 мм</t>
  </si>
  <si>
    <t>253.45</t>
  </si>
  <si>
    <t>ТЦ_24.3.03.13_91_9103011515_23.11.2021_02 Прайс лист том 9, стр. 911, п.779</t>
  </si>
  <si>
    <t>ФЛАНЕЦ С ПП ПОКРЫТИЕМ ТУ 2248-009-73011750-2010 1,6 МПА ф 110 мм</t>
  </si>
  <si>
    <t>253.46</t>
  </si>
  <si>
    <t>ТЕР22-03-014-12</t>
  </si>
  <si>
    <t>Приварка фланцев к стальным трубопроводам диаметром: 600 мм</t>
  </si>
  <si>
    <t>253.47</t>
  </si>
  <si>
    <t>ТЦ_23.8.03.12_50_7724452117_01.11.2021_02 Прайс лист том8 стр.410, п.633</t>
  </si>
  <si>
    <t>Фланец стальной плоский Ду600 Ру16 по ГОСТ 12820-80</t>
  </si>
  <si>
    <t>253.48</t>
  </si>
  <si>
    <t>253.49</t>
  </si>
  <si>
    <t>253.50</t>
  </si>
  <si>
    <t>ТЕР22-03-001-04</t>
  </si>
  <si>
    <t>Установка фасонных частей чугунных диаметром: 500-1000 мм</t>
  </si>
  <si>
    <t>1,824</t>
  </si>
  <si>
    <t>253.51</t>
  </si>
  <si>
    <t>ТССЦ-23.8.05.15-0004</t>
  </si>
  <si>
    <t>Фасонные чугунные соединительные части к чугунным напорным трубам наружным диаметром: 500-1000 мм</t>
  </si>
  <si>
    <t>-1,824</t>
  </si>
  <si>
    <t>253.52</t>
  </si>
  <si>
    <t>ТЦ_23.8.05.07_78_7806570619_01.11.2021_02 Прайс лист том 8, стр. 403, п.630</t>
  </si>
  <si>
    <t>Патрубок фланец-гладкий конец L=350 ВЧШГ Ду 600 вес 228 кг</t>
  </si>
  <si>
    <t>253.53</t>
  </si>
  <si>
    <t>ТЕР22-03-007-09</t>
  </si>
  <si>
    <t>Установка задвижек или клапанов обратных стальных диаметром: 600 мм</t>
  </si>
  <si>
    <t>253.54</t>
  </si>
  <si>
    <t>ТЦ_18.1.03.02_50_7724452117_01.11.2021_02 Прайс лист том 8, стр. 405, п.631</t>
  </si>
  <si>
    <t>Затворы дисковые поворотные KVANT межфланцевые РУ 16, ф 600мм</t>
  </si>
  <si>
    <t>253.55</t>
  </si>
  <si>
    <t>253.56</t>
  </si>
  <si>
    <t>ТЦ_18.1.03.02_50_7724452117_01.11.2021_02 Прайс лист том 8, стр. 407, п.632</t>
  </si>
  <si>
    <t>Затворы дисковые поворотные KVANT межфланцевые РУ 16, ф 100мм</t>
  </si>
  <si>
    <t>253.57</t>
  </si>
  <si>
    <t>10,832</t>
  </si>
  <si>
    <t>253.58</t>
  </si>
  <si>
    <t>-10,832</t>
  </si>
  <si>
    <t>253.59</t>
  </si>
  <si>
    <t>ТЦ_23.8.05.12_50_5042135344_01.09.2021_02 Прайс лист том 8, стр.626, п.780</t>
  </si>
  <si>
    <t>ВЧШГ тройник фланцевый чугунный 600х600 (вес 498 кг)</t>
  </si>
  <si>
    <t>253.60</t>
  </si>
  <si>
    <t>ТЦ_23.8.05.12_50_5042135344_01.09.2021_02 Прайс лист том 8, стр.630, п.781</t>
  </si>
  <si>
    <t>ВЧШГ тройник фланцевый чугунный 600х100 (вес 260 кг)</t>
  </si>
  <si>
    <t>253.61</t>
  </si>
  <si>
    <t>ТЕР22-03-001-01</t>
  </si>
  <si>
    <t>Установка фасонных частей чугунных диаметром: 50-100 мм</t>
  </si>
  <si>
    <t>253.62</t>
  </si>
  <si>
    <t>ТССЦ-23.8.05.15-0001</t>
  </si>
  <si>
    <t>Фасонные чугунные соединительные части к чугунным напорным трубам наружным диаметром: 50-100 мм</t>
  </si>
  <si>
    <t>-0,1224</t>
  </si>
  <si>
    <t>253.63</t>
  </si>
  <si>
    <t>ТЦ_23.8.05.12_77_9701008156_01.09.2021_02Прайс лист том 8, стр.631, п.782</t>
  </si>
  <si>
    <t>ВЧШГ отвод  фланцевый чугунный ф100 (вес 15,3 кг)</t>
  </si>
  <si>
    <t>253.64</t>
  </si>
  <si>
    <t>ТЕР22-03-011-02</t>
  </si>
  <si>
    <t>Установка: вантузов двойных</t>
  </si>
  <si>
    <t>253.65</t>
  </si>
  <si>
    <t>ТЦ_18.5.08.02_42_4205216640_01.09.2021_02 Прайс лист том 8, стр. 632, п.783</t>
  </si>
  <si>
    <t>Вантузы  воздушные Yavar двухступенчатый канализационный  тип 2020 диаметром: 100 мм</t>
  </si>
  <si>
    <t>253.66</t>
  </si>
  <si>
    <t>Установка задвижек или клапанов обратных стальных диаметром: 600 мм- компенсатора</t>
  </si>
  <si>
    <t>253.67</t>
  </si>
  <si>
    <t>ТЦ_23.1.01.06_77_7706419406_01.09.2021_02 Прайс лист том 8, стр.634, п.784</t>
  </si>
  <si>
    <t>Компенсатор сильфонный осевой КСО600-25-200 Ayvaz</t>
  </si>
  <si>
    <t>253.68</t>
  </si>
  <si>
    <t>253.69</t>
  </si>
  <si>
    <t>253.70</t>
  </si>
  <si>
    <t>ТЕР22-01-011-12</t>
  </si>
  <si>
    <t>Укладка стальных водопроводных труб с гидравлическим испытанием диаметром: 600 мм</t>
  </si>
  <si>
    <t>253.71</t>
  </si>
  <si>
    <t>ТССЦ-23.5.01.08-0032</t>
  </si>
  <si>
    <t>Трубы стальные электросварные прямошовные и спирально-шовные группы А и Б с сопротивлением по разрыву 38 кгс/мм2, наружный диаметр: 630 мм, толщина стенки 7 мм</t>
  </si>
  <si>
    <t>Горизонтальное бурение через дорогу  (ППО лист2), ТКР1 лист 1.2- 3 участка по15 м в две нитки</t>
  </si>
  <si>
    <t>253.72</t>
  </si>
  <si>
    <t>Разработка грунта в траншеях экскаватором «обратная лопата» с ковшом вместимостью 0,65 (0,5-1) м3 в отвал, группа грунтов: 3гр. (приемные камеры -2шт, рабочая камеры-3шт)</t>
  </si>
  <si>
    <t>253.73</t>
  </si>
  <si>
    <t>253.74</t>
  </si>
  <si>
    <t>253.75</t>
  </si>
  <si>
    <t>ТЕР04-01-074-01</t>
  </si>
  <si>
    <t>Монтаж машины горизонтального бурения прессово-шнекового типа РВА</t>
  </si>
  <si>
    <t>253.76</t>
  </si>
  <si>
    <t>ТЕР04-01-075-01</t>
  </si>
  <si>
    <t>Демонтаж машины горизонтального бурения прессово-шнекового типа РВА</t>
  </si>
  <si>
    <t>253.77</t>
  </si>
  <si>
    <t>ТЕР04-01-083-04</t>
  </si>
  <si>
    <t>Устройство закрытого подземного перехода методом ГНБ с поэтапным расширением скважины для стальных труб в грунтах I-III группы установками с тяговым усилием 100 тс (1000 кН): для труб Dy=1000 мм длиной до 500 м</t>
  </si>
  <si>
    <t>253.78</t>
  </si>
  <si>
    <t>ТССЦ-01.4.03.01-0011</t>
  </si>
  <si>
    <t>Бентонит, марка ПБМВ</t>
  </si>
  <si>
    <t>62109</t>
  </si>
  <si>
    <t>253.79</t>
  </si>
  <si>
    <t>ТССЦ-01.4.03.03-0001</t>
  </si>
  <si>
    <t>Полимер-ингибитор Prim Mud HEADS\M-I</t>
  </si>
  <si>
    <t>ЛС 06-07-01 Поз.: 80-209</t>
  </si>
  <si>
    <t>Камеры -21 шт</t>
  </si>
  <si>
    <t>1-й тип - 19 шт.   Камеры КН1,2,3,4,5,6, 8,9,10,11,12,13,  15,16,17,18,19,20,21          077-47 / ИЛО3.2. лист 1-6, 8-13, 15-21</t>
  </si>
  <si>
    <t>254.1</t>
  </si>
  <si>
    <t>4,0888</t>
  </si>
  <si>
    <t>254.2</t>
  </si>
  <si>
    <t>0,9937</t>
  </si>
  <si>
    <t>254.3</t>
  </si>
  <si>
    <t>1689,29</t>
  </si>
  <si>
    <t>254.4</t>
  </si>
  <si>
    <t>0,665</t>
  </si>
  <si>
    <t>254.5</t>
  </si>
  <si>
    <t>0,7923</t>
  </si>
  <si>
    <t>254.6</t>
  </si>
  <si>
    <t>7,923</t>
  </si>
  <si>
    <t>254.7</t>
  </si>
  <si>
    <t>140,6</t>
  </si>
  <si>
    <t>254.8</t>
  </si>
  <si>
    <t>182,78</t>
  </si>
  <si>
    <t>254.9</t>
  </si>
  <si>
    <t>3,363</t>
  </si>
  <si>
    <t>254.10</t>
  </si>
  <si>
    <t>33,63</t>
  </si>
  <si>
    <t>2-й тип - 2 шт.   Камеры КН 7,14         077-47 / ИЛО3.2.   лист 7,14</t>
  </si>
  <si>
    <t>254.11</t>
  </si>
  <si>
    <t>0,4446</t>
  </si>
  <si>
    <t>254.12</t>
  </si>
  <si>
    <t>254.13</t>
  </si>
  <si>
    <t>180,2</t>
  </si>
  <si>
    <t>254.14</t>
  </si>
  <si>
    <t>0,0742</t>
  </si>
  <si>
    <t>254.15</t>
  </si>
  <si>
    <t>254.16</t>
  </si>
  <si>
    <t>254.17</t>
  </si>
  <si>
    <t>15,2</t>
  </si>
  <si>
    <t>254.18</t>
  </si>
  <si>
    <t>18,24</t>
  </si>
  <si>
    <t>254.19</t>
  </si>
  <si>
    <t>0,364</t>
  </si>
  <si>
    <t>254.20</t>
  </si>
  <si>
    <t>3,64</t>
  </si>
  <si>
    <t>Фундамент  077-47 / ИЛО3.2.  лист 22-42</t>
  </si>
  <si>
    <t>254.21</t>
  </si>
  <si>
    <t>0,247</t>
  </si>
  <si>
    <t>254.22</t>
  </si>
  <si>
    <t>25,194</t>
  </si>
  <si>
    <t>254.23</t>
  </si>
  <si>
    <t>1,52</t>
  </si>
  <si>
    <t>254.24</t>
  </si>
  <si>
    <t>-154,28</t>
  </si>
  <si>
    <t>254.25</t>
  </si>
  <si>
    <t>154,28</t>
  </si>
  <si>
    <t>254.26</t>
  </si>
  <si>
    <t>12,65001</t>
  </si>
  <si>
    <t>254.27</t>
  </si>
  <si>
    <t>1,04956</t>
  </si>
  <si>
    <t>Фундамент  077-47 / ИЛО3.2.  лист 28,35</t>
  </si>
  <si>
    <t>254.28</t>
  </si>
  <si>
    <t>254.29</t>
  </si>
  <si>
    <t>2,856</t>
  </si>
  <si>
    <t>254.30</t>
  </si>
  <si>
    <t>0,174</t>
  </si>
  <si>
    <t>254.31</t>
  </si>
  <si>
    <t>-17,661</t>
  </si>
  <si>
    <t>254.32</t>
  </si>
  <si>
    <t>17,661</t>
  </si>
  <si>
    <t>254.33</t>
  </si>
  <si>
    <t>1,4127</t>
  </si>
  <si>
    <t>254.34</t>
  </si>
  <si>
    <t>0,11758</t>
  </si>
  <si>
    <t>Монолитные ж.бетонные стены  077-47 / ИЛО3.2.  лист 43,44,45, 47,51,53,54,55,57,59,61,63</t>
  </si>
  <si>
    <t>254.35</t>
  </si>
  <si>
    <t>254.36</t>
  </si>
  <si>
    <t>-79,17</t>
  </si>
  <si>
    <t>254.37</t>
  </si>
  <si>
    <t>79,17</t>
  </si>
  <si>
    <t>254.38</t>
  </si>
  <si>
    <t>8,7924</t>
  </si>
  <si>
    <t>254.39</t>
  </si>
  <si>
    <t>0,30684</t>
  </si>
  <si>
    <t>254.40</t>
  </si>
  <si>
    <t>0,32616</t>
  </si>
  <si>
    <t>254.41</t>
  </si>
  <si>
    <t>Установка монтажных изделий массой: более 20 кг</t>
  </si>
  <si>
    <t>1,51308</t>
  </si>
  <si>
    <t>254.42</t>
  </si>
  <si>
    <t>-1,51308</t>
  </si>
  <si>
    <t>254.43</t>
  </si>
  <si>
    <t>254.44</t>
  </si>
  <si>
    <t>Монолитные ж.бетонные стены  077-47 / ИЛО3.2.  лист 46, 48,50,52,58,60,62</t>
  </si>
  <si>
    <t>254.45</t>
  </si>
  <si>
    <t>254.46</t>
  </si>
  <si>
    <t>-46,1825</t>
  </si>
  <si>
    <t>254.47</t>
  </si>
  <si>
    <t>46,1825</t>
  </si>
  <si>
    <t>254.48</t>
  </si>
  <si>
    <t>5,1289</t>
  </si>
  <si>
    <t>254.49</t>
  </si>
  <si>
    <t>0,17899</t>
  </si>
  <si>
    <t>254.50</t>
  </si>
  <si>
    <t>0,19026</t>
  </si>
  <si>
    <t>254.51</t>
  </si>
  <si>
    <t>0,88263</t>
  </si>
  <si>
    <t>254.52</t>
  </si>
  <si>
    <t>-0,88263</t>
  </si>
  <si>
    <t>254.53</t>
  </si>
  <si>
    <t>5,6</t>
  </si>
  <si>
    <t>254.54</t>
  </si>
  <si>
    <t>0,03325</t>
  </si>
  <si>
    <t>254.55</t>
  </si>
  <si>
    <t>-0,03325</t>
  </si>
  <si>
    <t>254.56</t>
  </si>
  <si>
    <t>ТССЦ-23.5.02.02-0097</t>
  </si>
  <si>
    <t>Трубы стальные электросварные прямошовные со снятой фаской из стали марок БСт2кп-БСт4кп и БСт2пс-БСт4пс наружный диаметр: 325 мм, толщина стенки 4 мм</t>
  </si>
  <si>
    <t>254.57</t>
  </si>
  <si>
    <t>1,477</t>
  </si>
  <si>
    <t>Монолитные ж.бетонные стены  077-47 / ИЛО3.2.  лист 49, 56</t>
  </si>
  <si>
    <t>254.58</t>
  </si>
  <si>
    <t>0,136</t>
  </si>
  <si>
    <t>254.59</t>
  </si>
  <si>
    <t>-13,804</t>
  </si>
  <si>
    <t>254.60</t>
  </si>
  <si>
    <t>13,804</t>
  </si>
  <si>
    <t>254.61</t>
  </si>
  <si>
    <t>1,49384</t>
  </si>
  <si>
    <t>254.62</t>
  </si>
  <si>
    <t>0,05542</t>
  </si>
  <si>
    <t>254.63</t>
  </si>
  <si>
    <t>0,0548</t>
  </si>
  <si>
    <t>254.64</t>
  </si>
  <si>
    <t>0,25218</t>
  </si>
  <si>
    <t>254.65</t>
  </si>
  <si>
    <t>-0,25218</t>
  </si>
  <si>
    <t>254.66</t>
  </si>
  <si>
    <t>254.67</t>
  </si>
  <si>
    <t>0,0095</t>
  </si>
  <si>
    <t>254.68</t>
  </si>
  <si>
    <t>-0,0095</t>
  </si>
  <si>
    <t>254.69</t>
  </si>
  <si>
    <t>254.70</t>
  </si>
  <si>
    <t>0,422</t>
  </si>
  <si>
    <t>Монолитное ж.бетонное перекрытие    077-47 / ИЛО3.2.   лист 64-69,71-76, 78-84</t>
  </si>
  <si>
    <t>254.71</t>
  </si>
  <si>
    <t>0,7524</t>
  </si>
  <si>
    <t>254.72</t>
  </si>
  <si>
    <t>76,3686</t>
  </si>
  <si>
    <t>254.73</t>
  </si>
  <si>
    <t>8,37026</t>
  </si>
  <si>
    <t>254.74</t>
  </si>
  <si>
    <t>0,74917</t>
  </si>
  <si>
    <t>254.75</t>
  </si>
  <si>
    <t>0,14402</t>
  </si>
  <si>
    <t>Монолитное ж.бетонное перекрытие    077-47 / ИЛО3.2.  лист 70,77</t>
  </si>
  <si>
    <t>254.76</t>
  </si>
  <si>
    <t>0,086</t>
  </si>
  <si>
    <t>254.77</t>
  </si>
  <si>
    <t>8,729</t>
  </si>
  <si>
    <t>254.78</t>
  </si>
  <si>
    <t>0,9505</t>
  </si>
  <si>
    <t>254.79</t>
  </si>
  <si>
    <t>0,07886</t>
  </si>
  <si>
    <t>254.80</t>
  </si>
  <si>
    <t>Спуск  в камеру  077-47 / ИЛО3.2.  лист 85-90, 92-97, 98-105.</t>
  </si>
  <si>
    <t>254.81</t>
  </si>
  <si>
    <t>254.82</t>
  </si>
  <si>
    <t>254.83</t>
  </si>
  <si>
    <t>254.84</t>
  </si>
  <si>
    <t>254.85</t>
  </si>
  <si>
    <t>0,16606</t>
  </si>
  <si>
    <t>254.86</t>
  </si>
  <si>
    <t>Кольца железобетонные горловин смотровых колодцев</t>
  </si>
  <si>
    <t>0,456</t>
  </si>
  <si>
    <t>254.87</t>
  </si>
  <si>
    <t>ТССЦ-05.1.08.06-0058</t>
  </si>
  <si>
    <t>Плиты дорожные: ПД6 /бетон В20 (М250), объем 0,85 м3, расход арматуры 99,30 кг/ (серия 3.900.1-14)</t>
  </si>
  <si>
    <t>254.88</t>
  </si>
  <si>
    <t>254.89</t>
  </si>
  <si>
    <t>-2,85</t>
  </si>
  <si>
    <t>254.90</t>
  </si>
  <si>
    <t>327,75</t>
  </si>
  <si>
    <t>254.91</t>
  </si>
  <si>
    <t>254.92</t>
  </si>
  <si>
    <t>-0,1368</t>
  </si>
  <si>
    <t>254.93</t>
  </si>
  <si>
    <t>-2,052</t>
  </si>
  <si>
    <t>254.94</t>
  </si>
  <si>
    <t>-0,2052</t>
  </si>
  <si>
    <t>254.95</t>
  </si>
  <si>
    <t>1710</t>
  </si>
  <si>
    <t>254.96</t>
  </si>
  <si>
    <t>11,4</t>
  </si>
  <si>
    <t>254.97</t>
  </si>
  <si>
    <t>-0,228</t>
  </si>
  <si>
    <t>254.98</t>
  </si>
  <si>
    <t>-0,456</t>
  </si>
  <si>
    <t>254.99</t>
  </si>
  <si>
    <t>798</t>
  </si>
  <si>
    <t>254.100</t>
  </si>
  <si>
    <t>3,734944</t>
  </si>
  <si>
    <t>254.101</t>
  </si>
  <si>
    <t>3,73</t>
  </si>
  <si>
    <t>254.102</t>
  </si>
  <si>
    <t>11,42</t>
  </si>
  <si>
    <t>254.103</t>
  </si>
  <si>
    <t>Устройство стяжек: цементных толщиной 20 мм- по дну камеры  для создания уклона</t>
  </si>
  <si>
    <t>2,5536</t>
  </si>
  <si>
    <t>254.104</t>
  </si>
  <si>
    <t>254.105</t>
  </si>
  <si>
    <t>13,02</t>
  </si>
  <si>
    <t>Спуск  в камеру  077-47 / ИЛО3.2.  лист 91, 98</t>
  </si>
  <si>
    <t>254.106</t>
  </si>
  <si>
    <t>254.107</t>
  </si>
  <si>
    <t>254.108</t>
  </si>
  <si>
    <t>254.109</t>
  </si>
  <si>
    <t>254.110</t>
  </si>
  <si>
    <t>0,01748</t>
  </si>
  <si>
    <t>254.111</t>
  </si>
  <si>
    <t>254.112</t>
  </si>
  <si>
    <t>254.113</t>
  </si>
  <si>
    <t>254.114</t>
  </si>
  <si>
    <t>-0,32</t>
  </si>
  <si>
    <t>254.115</t>
  </si>
  <si>
    <t>254.116</t>
  </si>
  <si>
    <t>254.117</t>
  </si>
  <si>
    <t>-0,016</t>
  </si>
  <si>
    <t>254.118</t>
  </si>
  <si>
    <t>-0,24</t>
  </si>
  <si>
    <t>254.119</t>
  </si>
  <si>
    <t>-0,024</t>
  </si>
  <si>
    <t>254.120</t>
  </si>
  <si>
    <t>254.121</t>
  </si>
  <si>
    <t>254.122</t>
  </si>
  <si>
    <t>-0,028</t>
  </si>
  <si>
    <t>254.123</t>
  </si>
  <si>
    <t>-0,056</t>
  </si>
  <si>
    <t>254.124</t>
  </si>
  <si>
    <t>254.125</t>
  </si>
  <si>
    <t>0,426752</t>
  </si>
  <si>
    <t>254.126</t>
  </si>
  <si>
    <t>0,426</t>
  </si>
  <si>
    <t>254.127</t>
  </si>
  <si>
    <t>254.128</t>
  </si>
  <si>
    <t>254.129</t>
  </si>
  <si>
    <t>254.130</t>
  </si>
  <si>
    <t>ЛС 06-07-01 Поз.: 210-231</t>
  </si>
  <si>
    <t>Канализационный мокрый колодец МК 1-8-8 шт (077/47-ИОС3.2 лист 44)</t>
  </si>
  <si>
    <t>255.1</t>
  </si>
  <si>
    <t>ТЕР01-01-006-03</t>
  </si>
  <si>
    <t>Разработка грунта в котлованах объемом до 500 м3 экскаваторами с ковшом вместимостью 0,4 (0,35-0,45) м3, группа грунтов: 3</t>
  </si>
  <si>
    <t>0,36716</t>
  </si>
  <si>
    <t>255.2</t>
  </si>
  <si>
    <t>ТЕР01-01-018-03</t>
  </si>
  <si>
    <t>Разработка грунта с погрузкой на автомобили-самосвалы в котлованах объемом до 500 м3 экскаваторами с ковшом вместимостью 0,4 (0,35-0,45) м3, группа грунтов: 3</t>
  </si>
  <si>
    <t>0,084994</t>
  </si>
  <si>
    <t>255.3</t>
  </si>
  <si>
    <t>144,483</t>
  </si>
  <si>
    <t>255.4</t>
  </si>
  <si>
    <t>Засыпка пазух с перемещением грунта до 5 м бульдозерами мощностью: 59 кВт (80 л.с.), группа грунтов 1</t>
  </si>
  <si>
    <t>0,3676</t>
  </si>
  <si>
    <t>255.5</t>
  </si>
  <si>
    <t>3,676</t>
  </si>
  <si>
    <t>(077/51-ТКР1 лист 45)</t>
  </si>
  <si>
    <t>255.6</t>
  </si>
  <si>
    <t>ТЕР23-03-001-07</t>
  </si>
  <si>
    <t>Устройство круглых сборных железобетонных канализационных колодцев диаметром: 2 м в сухих грунтах</t>
  </si>
  <si>
    <t>2,2112</t>
  </si>
  <si>
    <t>255.7</t>
  </si>
  <si>
    <t>-4,378176</t>
  </si>
  <si>
    <t>255.8</t>
  </si>
  <si>
    <t>2,918784</t>
  </si>
  <si>
    <t>255.9</t>
  </si>
  <si>
    <t>ТЦ_05.1.01.09_47_7839135690_01.09.2021_02 Прайс лист том 8. стр.640 п. 786</t>
  </si>
  <si>
    <t>КОЛЬЦО С ДНОМ ДК-20.9 (КОД-20.9) вес 2500кг</t>
  </si>
  <si>
    <t>255.10</t>
  </si>
  <si>
    <t>ТССЦ-05.1.01.09-0073</t>
  </si>
  <si>
    <t>Кольцо стеновое смотровых колодцев: КС20.9 /бетон В15 (М200), объем 0,59 м3, расход арматуры 19,88 кг/ (серия 3.900.1-14)</t>
  </si>
  <si>
    <t>255.11</t>
  </si>
  <si>
    <t>255.12</t>
  </si>
  <si>
    <t>Кольца железобетонные горловин смотровых колодцев  КС7.5</t>
  </si>
  <si>
    <t>255.13</t>
  </si>
  <si>
    <t>ТССЦ-05.1.06.09-0004</t>
  </si>
  <si>
    <t>Плита перекрытия: 1ПП20-1 /бетон В15 (М200), объем 0,55 м3, расход арматуры 49,65 кг/ (серия 3.900.1-14)</t>
  </si>
  <si>
    <t>255.14</t>
  </si>
  <si>
    <t>255.15</t>
  </si>
  <si>
    <t>0,736</t>
  </si>
  <si>
    <t>255.16</t>
  </si>
  <si>
    <t>ТССЦ-05.1.01.09-0042</t>
  </si>
  <si>
    <t>Кольцо опорное КО-6 /бетон В15 (М200), объем 0,02 м3, расход арматуры 1,10 кг / (серия 3.900.1-14)</t>
  </si>
  <si>
    <t>255.17</t>
  </si>
  <si>
    <t>255.18</t>
  </si>
  <si>
    <t>0,3112</t>
  </si>
  <si>
    <t>255.19</t>
  </si>
  <si>
    <t>ТЕР46-03-010-03</t>
  </si>
  <si>
    <t>Пробивка в бетонных стенах и полах толщиной 100 мм отверстий площадью: до 500 см2</t>
  </si>
  <si>
    <t>255.20</t>
  </si>
  <si>
    <t>0,094699</t>
  </si>
  <si>
    <t>255.21</t>
  </si>
  <si>
    <t>-0,094699</t>
  </si>
  <si>
    <t>255.22</t>
  </si>
  <si>
    <t>ТССЦ-23.5.02.02-0099</t>
  </si>
  <si>
    <t>Трубы стальные электросварные прямошовные со снятой фаской из стали марок БСт2кп-БСт4кп и БСт2пс-БСт4пс наружный диаметр: 325 мм, толщина стенки 5 мм</t>
  </si>
  <si>
    <t>ЛС 06-07-01 Поз.: 232-291</t>
  </si>
  <si>
    <t>Камера К0Н</t>
  </si>
  <si>
    <t>1-й тип - 1 шт.   Камеры К0Н         077-47 / ИЛО3.2. лист 6</t>
  </si>
  <si>
    <t>256.1</t>
  </si>
  <si>
    <t>0,2152</t>
  </si>
  <si>
    <t>256.2</t>
  </si>
  <si>
    <t>0,0523</t>
  </si>
  <si>
    <t>256.3</t>
  </si>
  <si>
    <t>88,91</t>
  </si>
  <si>
    <t>256.4</t>
  </si>
  <si>
    <t>256.5</t>
  </si>
  <si>
    <t>0,0417</t>
  </si>
  <si>
    <t>256.6</t>
  </si>
  <si>
    <t>0,417</t>
  </si>
  <si>
    <t>256.7</t>
  </si>
  <si>
    <t>7,4</t>
  </si>
  <si>
    <t>256.8</t>
  </si>
  <si>
    <t>9,62</t>
  </si>
  <si>
    <t>256.9</t>
  </si>
  <si>
    <t>0,177</t>
  </si>
  <si>
    <t>256.10</t>
  </si>
  <si>
    <t>1,77</t>
  </si>
  <si>
    <t>Фундамент  077-47 / ИЛО3.2.  лист 27</t>
  </si>
  <si>
    <t>256.11</t>
  </si>
  <si>
    <t>256.12</t>
  </si>
  <si>
    <t>256.13</t>
  </si>
  <si>
    <t>256.14</t>
  </si>
  <si>
    <t>-8,12</t>
  </si>
  <si>
    <t>256.15</t>
  </si>
  <si>
    <t>8,12</t>
  </si>
  <si>
    <t>256.16</t>
  </si>
  <si>
    <t>0,66579</t>
  </si>
  <si>
    <t>256.17</t>
  </si>
  <si>
    <t>0,05524</t>
  </si>
  <si>
    <t>Монолитные ж.бетонные стены  077-47 / ИЛО3.2.  лист 48</t>
  </si>
  <si>
    <t>256.18</t>
  </si>
  <si>
    <t>256.19</t>
  </si>
  <si>
    <t>-6,5975</t>
  </si>
  <si>
    <t>256.20</t>
  </si>
  <si>
    <t>6,5975</t>
  </si>
  <si>
    <t>256.21</t>
  </si>
  <si>
    <t>0,7327</t>
  </si>
  <si>
    <t>256.22</t>
  </si>
  <si>
    <t>0,02557</t>
  </si>
  <si>
    <t>256.23</t>
  </si>
  <si>
    <t>0,02718</t>
  </si>
  <si>
    <t>256.24</t>
  </si>
  <si>
    <t>256.25</t>
  </si>
  <si>
    <t>-0,12609</t>
  </si>
  <si>
    <t>256.26</t>
  </si>
  <si>
    <t>256.27</t>
  </si>
  <si>
    <t>0,00475</t>
  </si>
  <si>
    <t>256.28</t>
  </si>
  <si>
    <t>-0,00475</t>
  </si>
  <si>
    <t>256.29</t>
  </si>
  <si>
    <t>256.30</t>
  </si>
  <si>
    <t>Монолитное ж.бетонное перекрытие    077-47 / ИЛО3.2.   лист 69</t>
  </si>
  <si>
    <t>256.31</t>
  </si>
  <si>
    <t>0,0396</t>
  </si>
  <si>
    <t>256.32</t>
  </si>
  <si>
    <t>4,0194</t>
  </si>
  <si>
    <t>256.33</t>
  </si>
  <si>
    <t>0,44061</t>
  </si>
  <si>
    <t>256.34</t>
  </si>
  <si>
    <t>0,03943</t>
  </si>
  <si>
    <t>256.35</t>
  </si>
  <si>
    <t>Спуск  в камеру  077-47 / ИЛО3.2.  лист 90</t>
  </si>
  <si>
    <t>256.36</t>
  </si>
  <si>
    <t>256.37</t>
  </si>
  <si>
    <t>256.38</t>
  </si>
  <si>
    <t>256.39</t>
  </si>
  <si>
    <t>256.40</t>
  </si>
  <si>
    <t>0,00874</t>
  </si>
  <si>
    <t>256.41</t>
  </si>
  <si>
    <t>256.42</t>
  </si>
  <si>
    <t>256.43</t>
  </si>
  <si>
    <t>256.44</t>
  </si>
  <si>
    <t>-0,15</t>
  </si>
  <si>
    <t>256.45</t>
  </si>
  <si>
    <t>17,25</t>
  </si>
  <si>
    <t>256.46</t>
  </si>
  <si>
    <t>256.47</t>
  </si>
  <si>
    <t>-0,0072</t>
  </si>
  <si>
    <t>256.48</t>
  </si>
  <si>
    <t>-0,108</t>
  </si>
  <si>
    <t>256.49</t>
  </si>
  <si>
    <t>-0,0108</t>
  </si>
  <si>
    <t>256.50</t>
  </si>
  <si>
    <t>256.51</t>
  </si>
  <si>
    <t>256.52</t>
  </si>
  <si>
    <t>-0,012</t>
  </si>
  <si>
    <t>256.53</t>
  </si>
  <si>
    <t>256.54</t>
  </si>
  <si>
    <t>256.55</t>
  </si>
  <si>
    <t>0,196576</t>
  </si>
  <si>
    <t>256.56</t>
  </si>
  <si>
    <t>256.57</t>
  </si>
  <si>
    <t>0,601523</t>
  </si>
  <si>
    <t>256.58</t>
  </si>
  <si>
    <t>0,1344</t>
  </si>
  <si>
    <t>256.59</t>
  </si>
  <si>
    <t>256.60</t>
  </si>
  <si>
    <t>0,68544</t>
  </si>
  <si>
    <t>Раздел 101. 06-08-01  Водовыпуск  в озеро Бугаз.gsfx</t>
  </si>
  <si>
    <t>ЛС 06-08-01 Поз.: 1-38</t>
  </si>
  <si>
    <t>Водовыпуск в озеро БУГАЗ</t>
  </si>
  <si>
    <t>План котлована    (077/47-ИЛО 3.3  лист 92)</t>
  </si>
  <si>
    <t>257.1</t>
  </si>
  <si>
    <t>06-08-01</t>
  </si>
  <si>
    <t>257.2</t>
  </si>
  <si>
    <t>217,6</t>
  </si>
  <si>
    <t>257.3</t>
  </si>
  <si>
    <t>257.4</t>
  </si>
  <si>
    <t>31,2</t>
  </si>
  <si>
    <t>257.5</t>
  </si>
  <si>
    <t>Засыпка пазух с перемещением грунта до 5 м бульдозерами мощностью: 132 кВт (180 л.с.), группа грунтов 1-песком</t>
  </si>
  <si>
    <t>257.6</t>
  </si>
  <si>
    <t>ТССЦ-02.3.01.05-0011</t>
  </si>
  <si>
    <t>Песок для строительных работ из отсевов дробления, марка: 800 повышенной крупности и крупный</t>
  </si>
  <si>
    <t>104,4</t>
  </si>
  <si>
    <t>257.7</t>
  </si>
  <si>
    <t>0,87</t>
  </si>
  <si>
    <t>Фундаментная плита   (077/47-ИЛО 3.3   лист93)</t>
  </si>
  <si>
    <t>257.8</t>
  </si>
  <si>
    <t>ТЕР05-01-003-02</t>
  </si>
  <si>
    <t>Погружение дизель-молотом на гусеничном копре железобетонных свай длиной: до 6 м в грунты группы 2</t>
  </si>
  <si>
    <t>2,2</t>
  </si>
  <si>
    <t>257.9</t>
  </si>
  <si>
    <t>ТССЦ-05.1.05.16-0058</t>
  </si>
  <si>
    <t>Сваи железобетонные: С 60.30-7,8 /бетон В20 (М250), объем 0,55 м3, расход арматуры 39,10 кг/ (серия 1.011.1-10 выпуск 1)</t>
  </si>
  <si>
    <t>257.10</t>
  </si>
  <si>
    <t>257.11</t>
  </si>
  <si>
    <t>1,938</t>
  </si>
  <si>
    <t>257.12</t>
  </si>
  <si>
    <t>257.13</t>
  </si>
  <si>
    <t>ТССЦ-04.1.02.02-0009</t>
  </si>
  <si>
    <t>Бетон тяжелый для гидротехнических сооружений (на сульфатостойком портландцементе), класс: В25 (М350)</t>
  </si>
  <si>
    <t>10,962</t>
  </si>
  <si>
    <t>257.14</t>
  </si>
  <si>
    <t>0,70397</t>
  </si>
  <si>
    <t>257.15</t>
  </si>
  <si>
    <t>0,11364</t>
  </si>
  <si>
    <t>257.16</t>
  </si>
  <si>
    <t>0,07605</t>
  </si>
  <si>
    <t>Ж.Б. стены   (077/47-ИЛО 3.3   лист 94)</t>
  </si>
  <si>
    <t>257.17</t>
  </si>
  <si>
    <t>257.18</t>
  </si>
  <si>
    <t>257.19</t>
  </si>
  <si>
    <t>0,12265</t>
  </si>
  <si>
    <t>257.20</t>
  </si>
  <si>
    <t>0,07398</t>
  </si>
  <si>
    <t>257.21</t>
  </si>
  <si>
    <t>0,0214</t>
  </si>
  <si>
    <t>257.22</t>
  </si>
  <si>
    <t>0,118549</t>
  </si>
  <si>
    <t>257.23</t>
  </si>
  <si>
    <t>ТССЦ-08.4.01.02-0013</t>
  </si>
  <si>
    <t>Детали закладные и накладные изготовленные: с применением сварки, гнутья, сверления (пробивки) отверстий (при наличии одной из этих операций или всего перечня в любых сочетаниях) поставляемые отдельно</t>
  </si>
  <si>
    <t>0,1185</t>
  </si>
  <si>
    <t>257.24</t>
  </si>
  <si>
    <t>0,107958</t>
  </si>
  <si>
    <t>257.25</t>
  </si>
  <si>
    <t>-0,107958</t>
  </si>
  <si>
    <t>257.26</t>
  </si>
  <si>
    <t>(077/47-ИОС 3.2  лист)</t>
  </si>
  <si>
    <t>257.27</t>
  </si>
  <si>
    <t>0,0006</t>
  </si>
  <si>
    <t>257.28</t>
  </si>
  <si>
    <t>ТССЦ-12.2.01.04-0015</t>
  </si>
  <si>
    <t>Изоляция ленточно-полиэтиленовая весьма усиленного типа для труб диаметром: 820 мм</t>
  </si>
  <si>
    <t>257.29</t>
  </si>
  <si>
    <t>257.30</t>
  </si>
  <si>
    <t>257.31</t>
  </si>
  <si>
    <t>257.32</t>
  </si>
  <si>
    <t>ТЦ_24.3.05.08_91_9103011515_23.11.2021_02 Прайс лист том 9, стр.911, п.777</t>
  </si>
  <si>
    <t>257.33</t>
  </si>
  <si>
    <t>ТЦ_24.3.05.08_91_9103011515_23.11.2021_02 Прайс лист том 9, стр. 911, п.778</t>
  </si>
  <si>
    <t>257.34</t>
  </si>
  <si>
    <t>257.35</t>
  </si>
  <si>
    <t>257.36</t>
  </si>
  <si>
    <t>ТЦ_24.3.05.08_91_9103011515_23.11.2021_02 Прайс лист том 8, стр.637, п.785</t>
  </si>
  <si>
    <t>Клапан обратный  FAF 2280 Ду600 Ру16 поворотный фланцевый</t>
  </si>
  <si>
    <t>257.37</t>
  </si>
  <si>
    <t>ТЕР09-03-039-02</t>
  </si>
  <si>
    <t>Монтаж опорных конструкций: для крепления трубопроводов внутри зданий и сооружений массой до 0,5 т прим.</t>
  </si>
  <si>
    <t>0,5792</t>
  </si>
  <si>
    <t>257.38</t>
  </si>
  <si>
    <t>ТЦ_23.1.03.01_78_7838068112_01.09.2021_02 Прайс лист том 9, стр.899, п.977</t>
  </si>
  <si>
    <t>Цены на опоры ТС-671 серия 5.903-13 вып. 7-95</t>
  </si>
  <si>
    <t>Раздел 102. 06-10-01  Внутриплощадочные  тепловые сети.gsfx</t>
  </si>
  <si>
    <t>ЛС 06-10-01 Поз.: 1-42</t>
  </si>
  <si>
    <t>Фундамент, опоры</t>
  </si>
  <si>
    <t>Земляные работы 077/47-ИЛО 3.3</t>
  </si>
  <si>
    <t>258.1</t>
  </si>
  <si>
    <t>06-10-01</t>
  </si>
  <si>
    <t>1,11302</t>
  </si>
  <si>
    <t>258.2</t>
  </si>
  <si>
    <t>258.3</t>
  </si>
  <si>
    <t>166,6</t>
  </si>
  <si>
    <t>258.4</t>
  </si>
  <si>
    <t>46,2</t>
  </si>
  <si>
    <t>258.5</t>
  </si>
  <si>
    <t>59,136</t>
  </si>
  <si>
    <t>258.6</t>
  </si>
  <si>
    <t>Разработка грунта вручную в траншеях глубиной до 2 м без креплений с откосами, группа грунтов: 3- Доработка</t>
  </si>
  <si>
    <t>0,11186</t>
  </si>
  <si>
    <t>258.7</t>
  </si>
  <si>
    <t>1,1242</t>
  </si>
  <si>
    <t>258.8</t>
  </si>
  <si>
    <t>11,242</t>
  </si>
  <si>
    <t>ФС1 077/47-ИЛО 3.3</t>
  </si>
  <si>
    <t>258.9</t>
  </si>
  <si>
    <t>0,034</t>
  </si>
  <si>
    <t>258.10</t>
  </si>
  <si>
    <t>3,468</t>
  </si>
  <si>
    <t>258.11</t>
  </si>
  <si>
    <t>258.12</t>
  </si>
  <si>
    <t>258.13</t>
  </si>
  <si>
    <t>0,39882</t>
  </si>
  <si>
    <t>258.14</t>
  </si>
  <si>
    <t>Горячекатаная арматурная сталь периодического профиля класса: А-III, диаметром 16-18 мм-ф16мм</t>
  </si>
  <si>
    <t>0,41429</t>
  </si>
  <si>
    <t>258.15</t>
  </si>
  <si>
    <t>0,09435</t>
  </si>
  <si>
    <t>258.16</t>
  </si>
  <si>
    <t>Горячекатаная арматурная сталь гладкая класса А-I, диаметром: 8 мм- хомуты</t>
  </si>
  <si>
    <t>0,14654</t>
  </si>
  <si>
    <t>ФС2 077/47-ИЛО 3.3</t>
  </si>
  <si>
    <t>258.17</t>
  </si>
  <si>
    <t>0,0504</t>
  </si>
  <si>
    <t>258.18</t>
  </si>
  <si>
    <t>5,1408</t>
  </si>
  <si>
    <t>258.19</t>
  </si>
  <si>
    <t>258.20</t>
  </si>
  <si>
    <t>17,052</t>
  </si>
  <si>
    <t>258.21</t>
  </si>
  <si>
    <t>0,60186</t>
  </si>
  <si>
    <t>258.22</t>
  </si>
  <si>
    <t>0,3717</t>
  </si>
  <si>
    <t>258.23</t>
  </si>
  <si>
    <t>Горячекатаная арматурная сталь периодического профиля класса: А-III, диаметром 16-18 мм-ф18мм</t>
  </si>
  <si>
    <t>0,4704</t>
  </si>
  <si>
    <t>258.24</t>
  </si>
  <si>
    <t>0,18816</t>
  </si>
  <si>
    <t>ФС3 077/47-ИЛО 3.3</t>
  </si>
  <si>
    <t>258.25</t>
  </si>
  <si>
    <t>258.26</t>
  </si>
  <si>
    <t>2,9376</t>
  </si>
  <si>
    <t>258.27</t>
  </si>
  <si>
    <t>258.28</t>
  </si>
  <si>
    <t>258.29</t>
  </si>
  <si>
    <t>0,61254</t>
  </si>
  <si>
    <t>Колонны, К1, К2  077/47-ИЛО 3.3</t>
  </si>
  <si>
    <t>258.30</t>
  </si>
  <si>
    <t>0,65372</t>
  </si>
  <si>
    <t>258.31</t>
  </si>
  <si>
    <t>9,748575</t>
  </si>
  <si>
    <t>258.32</t>
  </si>
  <si>
    <t>ТССЦ-07.2.07.11-0002</t>
  </si>
  <si>
    <t>Опоры неподвижные из горячекатаных профилей для трубопроводов</t>
  </si>
  <si>
    <t>258.33</t>
  </si>
  <si>
    <t>2,571884</t>
  </si>
  <si>
    <t>258.34</t>
  </si>
  <si>
    <t>Балки двутавровые над опорами выс. 2,2 и 5м 077/47-ИЛО 3.3</t>
  </si>
  <si>
    <t>258.35</t>
  </si>
  <si>
    <t>ТЕР09-03-002-12</t>
  </si>
  <si>
    <t>Монтаж балок, ригелей перекрытия, покрытия и под установку оборудования многоэтажных зданий при высоте здания: до 25 м</t>
  </si>
  <si>
    <t>10,43761</t>
  </si>
  <si>
    <t>258.36</t>
  </si>
  <si>
    <t>258.37</t>
  </si>
  <si>
    <t>3,8589</t>
  </si>
  <si>
    <t>258.38</t>
  </si>
  <si>
    <t>Ферма ФМ1 077/47-ИЛО 3.3</t>
  </si>
  <si>
    <t>258.39</t>
  </si>
  <si>
    <t>2,298488</t>
  </si>
  <si>
    <t>258.40</t>
  </si>
  <si>
    <t>258.41</t>
  </si>
  <si>
    <t>0,609076</t>
  </si>
  <si>
    <t>258.42</t>
  </si>
  <si>
    <t>ЛС 06-10-01 Поз.: 43-86</t>
  </si>
  <si>
    <t>Тепловые сети  (077/47-ИОС4 СО лист3)</t>
  </si>
  <si>
    <t>259.1</t>
  </si>
  <si>
    <t>ТЕР24-01-032-01</t>
  </si>
  <si>
    <t>Установка задвижек или клапанов стальных для горячей воды и пара диаметром: 50 мм</t>
  </si>
  <si>
    <t>259.2</t>
  </si>
  <si>
    <t>ТССЦ-18.1.09.10-0002</t>
  </si>
  <si>
    <t>Краны шаровые BROEN BALLOMAX для теплоснабжения и охлаждения, с фланцевым и сварным присоединением, с ручкой, давлением 2,5 МПа (25 кгс/см2), серии КШТ 60.104, диаметром: 25 мм</t>
  </si>
  <si>
    <t>259.3</t>
  </si>
  <si>
    <t>ТССЦ-18.1.09.10-0005</t>
  </si>
  <si>
    <t>Краны шаровые BROEN BALLOMAX для теплоснабжения и охлаждения, с фланцевым и сварным присоединением, с ручкой, давлением 2,5 МПа (25 кгс/см2), серии КШТ 60.104, диаметром: 50 мм</t>
  </si>
  <si>
    <t>259.4</t>
  </si>
  <si>
    <t>ТЕР24-01-032-02</t>
  </si>
  <si>
    <t>Установка задвижек или клапанов стальных для горячей воды и пара диаметром: 80 мм</t>
  </si>
  <si>
    <t>259.5</t>
  </si>
  <si>
    <t>ТССЦ-18.1.09.11-0061</t>
  </si>
  <si>
    <t>Краны шаровые BROEN BALLOMAX для теплоснабжения и охлаждения, с фланцевым присоединением, с ручкой, серии КШТ 60.103, давлением: 1,6 МПа (16 кгс/см2), диаметром 65 мм</t>
  </si>
  <si>
    <t>259.6</t>
  </si>
  <si>
    <t>259.7</t>
  </si>
  <si>
    <t>ТССЦ-18.1.09.11-0072</t>
  </si>
  <si>
    <t>Краны шаровые BROEN BALLOMAX для теплоснабжения и охлаждения, с фланцевым присоединением, с ручкой, серии КШТ 60.103, давлением: 4,0 МПа (40 кгс/см2), диаметром 15 мм</t>
  </si>
  <si>
    <t>259.8</t>
  </si>
  <si>
    <t>259.9</t>
  </si>
  <si>
    <t>ТССЦ-18.1.09.10-0003</t>
  </si>
  <si>
    <t>Краны шаровые BROEN BALLOMAX для теплоснабжения и охлаждения, с фланцевым и сварным присоединением, с ручкой, давлением 2,5 МПа (25 кгс/см2), серии КШТ 60.104, диаметром: 32 мм</t>
  </si>
  <si>
    <t>259.10</t>
  </si>
  <si>
    <t>ТЕР24-01-004-01</t>
  </si>
  <si>
    <t>Надземная прокладка стальных трубопроводов при номинальном давлении 1,6 МПа, температуре 150°С, диаметр труб 50 мм</t>
  </si>
  <si>
    <t>0,441</t>
  </si>
  <si>
    <t>259.11</t>
  </si>
  <si>
    <t>-0,02646</t>
  </si>
  <si>
    <t>259.12</t>
  </si>
  <si>
    <t>ТССЦ-07.2.07.11-0003</t>
  </si>
  <si>
    <t>Опоры скользящие и катковые, крепежные детали, хомуты</t>
  </si>
  <si>
    <t>-0,12789</t>
  </si>
  <si>
    <t>259.13</t>
  </si>
  <si>
    <t>ТССЦ-23.3.05.02-0036</t>
  </si>
  <si>
    <t>Трубы стальные бесшовные, холоднодеформированные из стали марок 10, 20, 30, 45 (ГОСТ 8734- 75, 8733-74), наружным диаметром: 22 мм, толщина стенки 4,0 мм</t>
  </si>
  <si>
    <t>5,05</t>
  </si>
  <si>
    <t>259.14</t>
  </si>
  <si>
    <t>ТССЦ-23.3.05.02-0053</t>
  </si>
  <si>
    <t>Трубы стальные бесшовные, холоднодеформированные из стали марок 10, 20, 30, 45 (ГОСТ 8734- 75, 8733-74), наружным диаметром: 32 мм, толщина стенки 4,0 мм</t>
  </si>
  <si>
    <t>333,3</t>
  </si>
  <si>
    <t>259.15</t>
  </si>
  <si>
    <t>ТССЦ-23.5.02.02-0035</t>
  </si>
  <si>
    <t>Трубы стальные электросварные прямошовные со снятой фаской из стали марок БСт2кп-БСт4кп и БСт2пс-БСт4пс наружный диаметр: 57 мм, толщина стенки 4 мм</t>
  </si>
  <si>
    <t>107,06</t>
  </si>
  <si>
    <t>259.16</t>
  </si>
  <si>
    <t>ТЕР24-01-004-02</t>
  </si>
  <si>
    <t>Надземная прокладка стальных трубопроводов при номинальном давлении 1,6 МПа, температуре 150°С, диаметр труб 65 мм</t>
  </si>
  <si>
    <t>259.17</t>
  </si>
  <si>
    <t>-0,0234</t>
  </si>
  <si>
    <t>259.18</t>
  </si>
  <si>
    <t>-0,1131</t>
  </si>
  <si>
    <t>259.19</t>
  </si>
  <si>
    <t>ТССЦ-23.5.02.02-0040</t>
  </si>
  <si>
    <t>Трубы стальные электросварные прямошовные со снятой фаской из стали марок БСт2кп-БСт4кп и БСт2пс-БСт4пс наружный диаметр: 76 мм, толщина стенки 3,8 мм-  76х4мм</t>
  </si>
  <si>
    <t>393,9</t>
  </si>
  <si>
    <t>259.20</t>
  </si>
  <si>
    <t>ТЕР24-01-004-03</t>
  </si>
  <si>
    <t>Надземная прокладка стальных трубопроводов при номинальном давлении 1,6 МПа, температуре 150°С, диаметр труб 80 мм</t>
  </si>
  <si>
    <t>259.21</t>
  </si>
  <si>
    <t>-0,01584</t>
  </si>
  <si>
    <t>259.22</t>
  </si>
  <si>
    <t>-0,07128</t>
  </si>
  <si>
    <t>259.23</t>
  </si>
  <si>
    <t>ТССЦ-23.5.02.02-0051</t>
  </si>
  <si>
    <t>Трубы стальные электросварные прямошовные со снятой фаской из стали марок БСт2кп-БСт4кп и БСт2пс-БСт4пс наружный диаметр: 89 мм, толщина стенки 4,5 мм</t>
  </si>
  <si>
    <t>266,64</t>
  </si>
  <si>
    <t>259.24</t>
  </si>
  <si>
    <t>ТЕР24-01-004-04</t>
  </si>
  <si>
    <t>Надземная прокладка стальных трубопроводов при номинальном давлении 1,6 МПа, температуре 150°С, диаметр труб 100 мм</t>
  </si>
  <si>
    <t>259.25</t>
  </si>
  <si>
    <t>-0,00192</t>
  </si>
  <si>
    <t>259.26</t>
  </si>
  <si>
    <t>-0,00768</t>
  </si>
  <si>
    <t>259.27</t>
  </si>
  <si>
    <t>ТССЦ-23.5.02.02-0058</t>
  </si>
  <si>
    <t>Трубы стальные электросварные прямошовные со снятой фаской из стали марок БСт2кп-БСт4кп и БСт2пс-БСт4пс наружный диаметр: 108 мм, толщина стенки 5 мм</t>
  </si>
  <si>
    <t>259.28</t>
  </si>
  <si>
    <t>ТССЦ-23.8.04.06-0310</t>
  </si>
  <si>
    <t>Отводы стальные крутоизогнутые бесшовные приварные (ГОСТ 17375-01): 90 град., наружным диаметром 32 мм, толщиной стенки 2,0 мм</t>
  </si>
  <si>
    <t>259.29</t>
  </si>
  <si>
    <t>ТССЦ-23.8.04.06-0064</t>
  </si>
  <si>
    <t>Отводы 90 град. с радиусом кривизны R=1,5 Ду на Ру до 16 МПа (160 кгс/см2), диаметром условного прохода: 50 мм, наружным диаметром 57 мм, толщиной стенки 4 мм</t>
  </si>
  <si>
    <t>259.30</t>
  </si>
  <si>
    <t>ТССЦ-23.8.04.06-0066</t>
  </si>
  <si>
    <t>Отводы 90 град. с радиусом кривизны R=1,5 Ду на Ру до 16 МПа (160 кгс/см2), диаметром условного прохода: 65 мм, наружным диаметром 76 мм, толщиной стенки 3,5 мм</t>
  </si>
  <si>
    <t>259.31</t>
  </si>
  <si>
    <t>ТССЦ-23.8.04.06-0247</t>
  </si>
  <si>
    <t>Отводы крутоизогнутые бесшовные приварные из стали марок 20 и 09Г2С (ОСТ 34-10.699-97): 60 град., наружным диаметром 57 мм, толщиной стенки 3,0 мм</t>
  </si>
  <si>
    <t>259.32</t>
  </si>
  <si>
    <t>ТССЦ-23.8.04.06-0312</t>
  </si>
  <si>
    <t>Отводы стальные крутоизогнутые бесшовные приварные (ГОСТ 17375-01): 90 град., наружным диаметром 89 мм, толщиной стенки 3,5 мм</t>
  </si>
  <si>
    <t>259.33</t>
  </si>
  <si>
    <t>ТССЦ-23.8.04.06-0313</t>
  </si>
  <si>
    <t>Отводы стальные крутоизогнутые бесшовные приварные (ГОСТ 17375-01): 90 град., наружным диаметром 108 мм, толщиной стенки 4,0 мм</t>
  </si>
  <si>
    <t>259.34</t>
  </si>
  <si>
    <t>259.35</t>
  </si>
  <si>
    <t>ТССЦ-23.8.04.08-0177</t>
  </si>
  <si>
    <t>Соединительная арматура трубопроводов, переход диаметром: 75х63 мм (76х38)</t>
  </si>
  <si>
    <t>259.36</t>
  </si>
  <si>
    <t>ТССЦ-23.8.04.08-0178</t>
  </si>
  <si>
    <t>Соединительная арматура трубопроводов, переход диаметром: 90х75 мм</t>
  </si>
  <si>
    <t>259.37</t>
  </si>
  <si>
    <t>0,1414</t>
  </si>
  <si>
    <t>259.38</t>
  </si>
  <si>
    <t>0,32456</t>
  </si>
  <si>
    <t>259.39</t>
  </si>
  <si>
    <t>259.40</t>
  </si>
  <si>
    <t>Окраска металлических огрунтованных поверхностей: эмалью ПФ-115-в 2 слоя</t>
  </si>
  <si>
    <t>259.41</t>
  </si>
  <si>
    <t>ТЕР26-01-009-01</t>
  </si>
  <si>
    <t>Изоляция трубопроводов матами минераловатными, плитами минераловатными на синтетическом связующем</t>
  </si>
  <si>
    <t>29,5</t>
  </si>
  <si>
    <t>259.42</t>
  </si>
  <si>
    <t>ТССЦ-12.2.04.11-0014</t>
  </si>
  <si>
    <t>Маты теплоизоляционные из стекловолокна URSA, марки: М-25-8000-1200-50</t>
  </si>
  <si>
    <t>31,86</t>
  </si>
  <si>
    <t>259.43</t>
  </si>
  <si>
    <t>ТЕР26-01-049-02</t>
  </si>
  <si>
    <t>Покрытие поверхности изоляции трубопроводов: сталью оцинкованной</t>
  </si>
  <si>
    <t>5,452</t>
  </si>
  <si>
    <t>259.44</t>
  </si>
  <si>
    <t>ТССЦ-12.2.01.01-0013</t>
  </si>
  <si>
    <t>Детали защитных покрытий конструкций тепловой изоляции трубопроводов: из стали тонколистовой оцинкованной толщиной 0,55 мм, криволинейные- толщ. 0,5мм</t>
  </si>
  <si>
    <t>665,144</t>
  </si>
  <si>
    <t>Раздел 103. 06-11-01 Внутриплощадочные сети  газоснабжения.gsfx</t>
  </si>
  <si>
    <t>ЛС 06-11-01 Поз.: 1-20</t>
  </si>
  <si>
    <t>Газопровод высокого давления 077/47-Ило4.5.1 ГЧ лист9</t>
  </si>
  <si>
    <t>260.1</t>
  </si>
  <si>
    <t>06-11-01</t>
  </si>
  <si>
    <t>0,008508</t>
  </si>
  <si>
    <t>260.2</t>
  </si>
  <si>
    <t>0,003406</t>
  </si>
  <si>
    <t>260.3</t>
  </si>
  <si>
    <t>5,78</t>
  </si>
  <si>
    <t>260.4</t>
  </si>
  <si>
    <t>0,00843</t>
  </si>
  <si>
    <t>260.5</t>
  </si>
  <si>
    <t>0,0843</t>
  </si>
  <si>
    <t>260.6</t>
  </si>
  <si>
    <t>0,9273</t>
  </si>
  <si>
    <t>260.7</t>
  </si>
  <si>
    <t>Засыпка вручную траншей, пазух котлованов и ям, группа грунтов: 1 (Присыпка трубопровода слоем песка толщ. 20см )</t>
  </si>
  <si>
    <t>0,01686</t>
  </si>
  <si>
    <t>260.8</t>
  </si>
  <si>
    <t>1,8546</t>
  </si>
  <si>
    <t>260.9</t>
  </si>
  <si>
    <t>260.10</t>
  </si>
  <si>
    <t>0,00934</t>
  </si>
  <si>
    <t>260.11</t>
  </si>
  <si>
    <t>0,0934</t>
  </si>
  <si>
    <t>260.12</t>
  </si>
  <si>
    <t>0,301</t>
  </si>
  <si>
    <t>260.13</t>
  </si>
  <si>
    <t>ТССЦ-21.2.03.09-0104</t>
  </si>
  <si>
    <t>Провода с медной гибкой жилой с резиновой изоляцией, в оплетке из хлопчатобумажной пряжи, пропитанной противогнилостным составом марки ПРГН сечением 1х4 мм2</t>
  </si>
  <si>
    <t>0,0301</t>
  </si>
  <si>
    <t>260.14</t>
  </si>
  <si>
    <t>ТЕР24-02-031-01</t>
  </si>
  <si>
    <t>Укладка полиэтиленовых труб газопроводов в траншею со стационарно установленного барабана, диаметр труб до 63 мм</t>
  </si>
  <si>
    <t>0,305</t>
  </si>
  <si>
    <t>260.15</t>
  </si>
  <si>
    <t>ТССЦ-24.3.03.11-0024</t>
  </si>
  <si>
    <t>Труба напорная из полиэтилена PE 100 для газопроводов: ПЭ100 SDR11, размером 63х5,8 мм (ГОСТ Р 50838-95)</t>
  </si>
  <si>
    <t>30,5</t>
  </si>
  <si>
    <t>260.16</t>
  </si>
  <si>
    <t>ТССЦ-24.3.05.08-0458</t>
  </si>
  <si>
    <t>Отвод сварной полиэтиленовый 30° к напорным трубам (ТУ 2248-006-75245920): ПЭ 100 PN10, диаметр 90 мм</t>
  </si>
  <si>
    <t>260.17</t>
  </si>
  <si>
    <t>ТЕР24-02-051-01</t>
  </si>
  <si>
    <t>Монтаж задвижки стальной фланцевой для надземной установки на стальных газопроводах диаметром 50 мм</t>
  </si>
  <si>
    <t>260.18</t>
  </si>
  <si>
    <t>ТССЦ-18.1.09.01-0023</t>
  </si>
  <si>
    <t>Краны стальные газовые шаровые: равнопроходные с ДУ 50 мм</t>
  </si>
  <si>
    <t>260.19</t>
  </si>
  <si>
    <t>0,0281</t>
  </si>
  <si>
    <t>260.20</t>
  </si>
  <si>
    <t>ТССЦ-01.7.06.08-0007</t>
  </si>
  <si>
    <t>Лента сигнальная "Газ" ЛСГ 200</t>
  </si>
  <si>
    <t>0,281</t>
  </si>
  <si>
    <t>ЛС 06-11-01 Поз.: 21-35</t>
  </si>
  <si>
    <t>Газопровод низкого давления 077/47-Ило4.5.1 ГЧ лист9</t>
  </si>
  <si>
    <t>261.1</t>
  </si>
  <si>
    <t>ТЕР24-02-041-03</t>
  </si>
  <si>
    <t>Надземная прокладка стальных газопроводов на металлических опорах, диаметр газопровода 80 мм</t>
  </si>
  <si>
    <t>0,37193</t>
  </si>
  <si>
    <t>261.2</t>
  </si>
  <si>
    <t>ТССЦ-23.5.02.02-0050</t>
  </si>
  <si>
    <t>Трубы стальные электросварные прямошовные со снятой фаской из стали марок БСт2кп-БСт4кп и БСт2пс-БСт4пс наружный диаметр: 89 мм, толщина стенки 4,0 мм</t>
  </si>
  <si>
    <t>37,56493</t>
  </si>
  <si>
    <t>261.3</t>
  </si>
  <si>
    <t>ТССЦ-23.8.04.06-0069</t>
  </si>
  <si>
    <t>Отводы 90 град. с радиусом кривизны R=1,5 Ду на Ру до 16 МПа (160 кгс/см2), диаметром условного прохода: 80 мм, наружным диаметром 89 мм, толщиной стенки 3,5 мм</t>
  </si>
  <si>
    <t>261.4</t>
  </si>
  <si>
    <t>ТЕР24-02-051-02</t>
  </si>
  <si>
    <t>Монтаж задвижки стальной фланцевой для надземной установки на стальных газопроводах диаметром 80 мм</t>
  </si>
  <si>
    <t>261.5</t>
  </si>
  <si>
    <t>ТССЦ-18.1.09.01-0011</t>
  </si>
  <si>
    <t>Краны стальные газовые шаровые: диаметром 80 мм</t>
  </si>
  <si>
    <t>Опоры 077/47-Ило4.5.1 ГЧ лист 7,8</t>
  </si>
  <si>
    <t>261.6</t>
  </si>
  <si>
    <t>ТЕР24-02-040-11</t>
  </si>
  <si>
    <t>Монтаж металлических опор высотой свыше 1 до 2,2 м для надземной прокладки стальных газопроводов диаметром 80 мм</t>
  </si>
  <si>
    <t>0,1675</t>
  </si>
  <si>
    <t>261.7</t>
  </si>
  <si>
    <t>-0,9778</t>
  </si>
  <si>
    <t>261.8</t>
  </si>
  <si>
    <t>ТЕР24-02-040-17</t>
  </si>
  <si>
    <t>Монтаж металлических опор высотой свыше 2,2 до 5 м для надземной прокладки стальных газопроводов диаметром 100 мм</t>
  </si>
  <si>
    <t>0,20443</t>
  </si>
  <si>
    <t>261.9</t>
  </si>
  <si>
    <t>-0,1953</t>
  </si>
  <si>
    <t>261.10</t>
  </si>
  <si>
    <t>ТССЦ-23.5.02.02-0039</t>
  </si>
  <si>
    <t>Трубы стальные электросварные прямошовные со снятой фаской из стали марок БСт2кп-БСт4кп и БСт2пс-БСт4пс наружный диаметр: 76 мм, толщина стенки 3,5 мм</t>
  </si>
  <si>
    <t>4,4</t>
  </si>
  <si>
    <t>261.11</t>
  </si>
  <si>
    <t>25,3</t>
  </si>
  <si>
    <t>261.12</t>
  </si>
  <si>
    <t>24,4</t>
  </si>
  <si>
    <t>261.13</t>
  </si>
  <si>
    <t>ТССЦ-08.3.11.01-0048</t>
  </si>
  <si>
    <t>Швеллеры: № 10 сталь марки ВСт3пс5</t>
  </si>
  <si>
    <t>0,03402</t>
  </si>
  <si>
    <t>261.14</t>
  </si>
  <si>
    <t>ТССЦ-08.3.05.02-0052</t>
  </si>
  <si>
    <t>Сталь листовая горячекатаная марки Ст3 толщиной: 2-6 мм</t>
  </si>
  <si>
    <t>0,026714</t>
  </si>
  <si>
    <t>261.15</t>
  </si>
  <si>
    <t>4,22</t>
  </si>
  <si>
    <t>ЛС 06-11-01 Поз.: 36-67</t>
  </si>
  <si>
    <t>Установка ШУУРГ и ГРПШ.</t>
  </si>
  <si>
    <t>262.1</t>
  </si>
  <si>
    <t>ТЕР19-01-004-01</t>
  </si>
  <si>
    <t>Устройство установки для редуцирования давления газа</t>
  </si>
  <si>
    <t>262.2</t>
  </si>
  <si>
    <t>ТССЦ-18.4.01.04-0012</t>
  </si>
  <si>
    <t>Шкафы металлические для регулятора давления ШУУРГ-218,5кг</t>
  </si>
  <si>
    <t>218,5</t>
  </si>
  <si>
    <t>262.3</t>
  </si>
  <si>
    <t>ТССЦ-12.2.04.02-0001</t>
  </si>
  <si>
    <t>Маты минераловатные, марка "Тех мат" ROCKWOOL, толщиной: 50 мм</t>
  </si>
  <si>
    <t>262.4</t>
  </si>
  <si>
    <t>ТССЦ-01.7.04.09-0022</t>
  </si>
  <si>
    <t>Петля накладная с ходом на центрах: ПН 1-150 оксидированная</t>
  </si>
  <si>
    <t>262.5</t>
  </si>
  <si>
    <t>ТЕРм11-02-022-01</t>
  </si>
  <si>
    <t>Ротаметр показывающий, диаметр условного прохода до 10 мм; счетчик, диаметр условного прохода до 40 мм, устанавливаемые на резьбовых (муфтовых) соединениях</t>
  </si>
  <si>
    <t>262.6</t>
  </si>
  <si>
    <t>ТЦ_62.9.01.02_18_1831189847_01.11.2021_02 Прайс-лист том 9, стр. 1093, п.1114</t>
  </si>
  <si>
    <t>Корректор объема газа Флоугаз ФГ-2815</t>
  </si>
  <si>
    <t>262.7</t>
  </si>
  <si>
    <t>262.8</t>
  </si>
  <si>
    <t>ТЦ_66.1.02.01_18_1831189847_01.09.2021_02 Прайс-лист том 9.7, стр. 1090, п.1113</t>
  </si>
  <si>
    <t>Счетчик газа ультразвуковой ЗОНД-1R</t>
  </si>
  <si>
    <t>262.9</t>
  </si>
  <si>
    <t>262.10</t>
  </si>
  <si>
    <t>262.11</t>
  </si>
  <si>
    <t>262.12</t>
  </si>
  <si>
    <t>ТССЦ-63.4.05.01-0003</t>
  </si>
  <si>
    <t>Термометр биметаллический показывающий ТБП до 250 град С, с гильзой, длина штока 100 мм (класс точности 1,5)</t>
  </si>
  <si>
    <t>262.13</t>
  </si>
  <si>
    <t>ТЕРм12-10-001-01</t>
  </si>
  <si>
    <t>Бобышки, штуцеры на номинальное давление до 10 МПа</t>
  </si>
  <si>
    <t>262.14</t>
  </si>
  <si>
    <t>262.15</t>
  </si>
  <si>
    <t>ТССЦ-18.4.01.05-0002</t>
  </si>
  <si>
    <t>Фильтры газовые сетчатые конические: Ду-50 мм</t>
  </si>
  <si>
    <t>262.16</t>
  </si>
  <si>
    <t>262.17</t>
  </si>
  <si>
    <t>ТССЦ-62.1.04.01-0004</t>
  </si>
  <si>
    <t>Датчик-реле разности давления ДЕМ 202-1-01-2</t>
  </si>
  <si>
    <t>262.18</t>
  </si>
  <si>
    <t>ТЕР16-02-004-01</t>
  </si>
  <si>
    <t>Прокладка трубопроводов отопления и газоснабжения из стальных бесшовных труб диаметром: 50 мм</t>
  </si>
  <si>
    <t>262.19</t>
  </si>
  <si>
    <t>ТССЦ-23.5.02.02-0004</t>
  </si>
  <si>
    <t>Трубы стальные электросварные прямошовные (ГОСТ 10704-91), наружный диаметр: 57 мм, толщина стенки 3,0 мм</t>
  </si>
  <si>
    <t>262.20</t>
  </si>
  <si>
    <t>Трубы стальные электросварные прямошовные (ГОСТ 10704-91), наружный диаметр: 57 мм, толщина стенки 3,0 мм-катушка L=320</t>
  </si>
  <si>
    <t>262.21</t>
  </si>
  <si>
    <t>ТССЦ-23.8.04.01-0001</t>
  </si>
  <si>
    <t>Заглушки плоские приварные (ОСТ 34-42-66-84) размером 50- 4,0 мм</t>
  </si>
  <si>
    <t>262.22</t>
  </si>
  <si>
    <t>262.23</t>
  </si>
  <si>
    <t>ТССЦ-18.1.09.04-0126</t>
  </si>
  <si>
    <t>Краны стальные газовые шаровые фланцевые давлением: 1,6 МПа (16 кгс/см2) 11с67п, диаметром 50 мм</t>
  </si>
  <si>
    <t>262.24</t>
  </si>
  <si>
    <t>ТССЦ-18.1.06.10-0004</t>
  </si>
  <si>
    <t>Краны регулирующие: трехходовые КРТПП, латунные диаметром 15 мм</t>
  </si>
  <si>
    <t>262.25</t>
  </si>
  <si>
    <t>ТССЦ-23.8.03.09-0428</t>
  </si>
  <si>
    <t>Фланцы стальные плоские приварные из стали 12Х18Н9Т, давлением: 1,6 МПа (16 кгс/см2), диаметром 50 мм</t>
  </si>
  <si>
    <t>262.26</t>
  </si>
  <si>
    <t>29,24</t>
  </si>
  <si>
    <t>262.27</t>
  </si>
  <si>
    <t>ТЕР13-03-002-02</t>
  </si>
  <si>
    <t>Огрунтовка металлических поверхностей за один раз: грунтовкой ФЛ-03К</t>
  </si>
  <si>
    <t>262.28</t>
  </si>
  <si>
    <t>ТЕР13-03-004-07</t>
  </si>
  <si>
    <t>Окраска металлических огрунтованных поверхностей: эмалью ХВ-125</t>
  </si>
  <si>
    <t>262.29</t>
  </si>
  <si>
    <t>262.30</t>
  </si>
  <si>
    <t>ТЦ_18.1.11.02_91_6452097951_13.09.2021_02 Прайс-лист том 9.7, стр. 1089, п.1112</t>
  </si>
  <si>
    <t>Газорегуляторный пункт УГРШ(к)-50Н-2 с регулятором давления РДК-50-20Н</t>
  </si>
  <si>
    <t>262.31</t>
  </si>
  <si>
    <t>ТЕР24-02-090-01</t>
  </si>
  <si>
    <t>Врезка штуцером в действующие стальные газопроводы низкого давления под газом со снижением давления, диаметр врезаемого газопровода 50 мм</t>
  </si>
  <si>
    <t>262.32</t>
  </si>
  <si>
    <t>ТЕР24-02-122-02</t>
  </si>
  <si>
    <t>Подъем давления при испытании воздухом газопроводов низкого и среднего давления (до 0,3 МПа) номинальным диаметром 100 мм</t>
  </si>
  <si>
    <t>0,6769</t>
  </si>
  <si>
    <t>ЛС 06-11-01 Поз.: 68-79</t>
  </si>
  <si>
    <t>Основание под ШУУРГ и ГРПШ</t>
  </si>
  <si>
    <t>Котлован под основание  (077/47-ИЛО 3.3 лист 95)</t>
  </si>
  <si>
    <t>263.1</t>
  </si>
  <si>
    <t>263.2</t>
  </si>
  <si>
    <t>0,0036</t>
  </si>
  <si>
    <t>263.3</t>
  </si>
  <si>
    <t>6,12</t>
  </si>
  <si>
    <t>263.4</t>
  </si>
  <si>
    <t>263.5</t>
  </si>
  <si>
    <t>ТССЦ-02.2.05.04-0046</t>
  </si>
  <si>
    <t>Щебень из гравия для строительных работ марка 600, фракция 10-20 мм</t>
  </si>
  <si>
    <t>3,9</t>
  </si>
  <si>
    <t>263.6</t>
  </si>
  <si>
    <t>263.7</t>
  </si>
  <si>
    <t>Фундаментная плита   (077/47-ИЛО 3.3   лист 96)</t>
  </si>
  <si>
    <t>263.8</t>
  </si>
  <si>
    <t>263.9</t>
  </si>
  <si>
    <t>ТССЦ-04.1.02.01-0003</t>
  </si>
  <si>
    <t>Бетон мелкозернистый, класс: В7,5 (М100)</t>
  </si>
  <si>
    <t>0,3162</t>
  </si>
  <si>
    <t>263.10</t>
  </si>
  <si>
    <t>263.11</t>
  </si>
  <si>
    <t>1,1165</t>
  </si>
  <si>
    <t>263.12</t>
  </si>
  <si>
    <t>0,1259</t>
  </si>
  <si>
    <t>Раздел 104. 06-12-01 Пожарн. резервуар 120 м3 №1.gsfx</t>
  </si>
  <si>
    <t>ЛС 06-12-01 Поз.: 1-27</t>
  </si>
  <si>
    <t>Земляные работы  077/47 - ИЛО 3.3 лист 53</t>
  </si>
  <si>
    <t>264.1</t>
  </si>
  <si>
    <t>06-12-01</t>
  </si>
  <si>
    <t>264.2</t>
  </si>
  <si>
    <t>Разработка грунта с погрузкой в автомобили-самосвалы экскаваторами импортного производства с ковшом вместимостью 0,65 (0,5-1) м3, группа грунтов 3</t>
  </si>
  <si>
    <t>0,8102</t>
  </si>
  <si>
    <t>264.3</t>
  </si>
  <si>
    <t>1377,34</t>
  </si>
  <si>
    <t>264.4</t>
  </si>
  <si>
    <t>Разработка грунта вручную в траншеях глубиной до 2 м без креплений с откосами, группа грунтов: 3-Доработка</t>
  </si>
  <si>
    <t>0,08996</t>
  </si>
  <si>
    <t>264.5</t>
  </si>
  <si>
    <t>0,26988</t>
  </si>
  <si>
    <t>264.6</t>
  </si>
  <si>
    <t>264.7</t>
  </si>
  <si>
    <t>264.8</t>
  </si>
  <si>
    <t>10,1</t>
  </si>
  <si>
    <t>264.9</t>
  </si>
  <si>
    <t>264.10</t>
  </si>
  <si>
    <t>0,6177</t>
  </si>
  <si>
    <t>264.11</t>
  </si>
  <si>
    <t>741,24</t>
  </si>
  <si>
    <t>264.12</t>
  </si>
  <si>
    <t>6,177</t>
  </si>
  <si>
    <t>Армирование фундамента   077/47-ИЛО 3.3 лист 67</t>
  </si>
  <si>
    <t>264.13</t>
  </si>
  <si>
    <t>264.14</t>
  </si>
  <si>
    <t>264.15</t>
  </si>
  <si>
    <t>264.16</t>
  </si>
  <si>
    <t>51,765</t>
  </si>
  <si>
    <t>264.17</t>
  </si>
  <si>
    <t>264.18</t>
  </si>
  <si>
    <t>0,60794</t>
  </si>
  <si>
    <t>264.19</t>
  </si>
  <si>
    <t>0,42169</t>
  </si>
  <si>
    <t>264.20</t>
  </si>
  <si>
    <t>0,82655</t>
  </si>
  <si>
    <t>264.21</t>
  </si>
  <si>
    <t>Горячекатаная арматурная сталь гладкая класса А-I, диаметром: 12 мм ( Фиксатор и скоба )</t>
  </si>
  <si>
    <t>0,11152</t>
  </si>
  <si>
    <t>264.22</t>
  </si>
  <si>
    <t>0,02311</t>
  </si>
  <si>
    <t>264.23</t>
  </si>
  <si>
    <t>Гидроизоляция  077/47 - ИЛО 3.3 лист 78</t>
  </si>
  <si>
    <t>264.24</t>
  </si>
  <si>
    <t>1,054</t>
  </si>
  <si>
    <t>264.25</t>
  </si>
  <si>
    <t>-0,25296</t>
  </si>
  <si>
    <t>264.26</t>
  </si>
  <si>
    <t>-0,025296</t>
  </si>
  <si>
    <t>264.27</t>
  </si>
  <si>
    <t>167,24</t>
  </si>
  <si>
    <t>ЛС 06-12-01 Поз.: 28, 29</t>
  </si>
  <si>
    <t>Пожарная ёмкость на 120 м3 077-47. ИЛО 4.2.1-ТЧ лист.9,19</t>
  </si>
  <si>
    <t>265.1</t>
  </si>
  <si>
    <t>ТЕРм37-01-001-09</t>
  </si>
  <si>
    <t>Монтаж сосудов и аппаратов без механизмов на открытой площадке, масса сосудов и аппаратов 5 т</t>
  </si>
  <si>
    <t>265.2</t>
  </si>
  <si>
    <t>ТЦ_05.1.01.14_92_9103011515_23.11.2021_02 Прайс лист том 7, стр.168, п.109</t>
  </si>
  <si>
    <t>Резервуар технической воды ПОЛИПЛАСТИК РТВ
2800 SN2 – 20030 – 120 ТУ.(КП №847 от 27.04.2021)</t>
  </si>
  <si>
    <t>Раздел 105. 06-13-01 Пожарн. резервуар 120 м3 №2 .gsfx</t>
  </si>
  <si>
    <t>ЛС 06-13-01 Поз.: 1-27</t>
  </si>
  <si>
    <t>266.1</t>
  </si>
  <si>
    <t>06-13-01</t>
  </si>
  <si>
    <t>266.2</t>
  </si>
  <si>
    <t>266.3</t>
  </si>
  <si>
    <t>266.4</t>
  </si>
  <si>
    <t>266.5</t>
  </si>
  <si>
    <t>266.6</t>
  </si>
  <si>
    <t>266.7</t>
  </si>
  <si>
    <t>266.8</t>
  </si>
  <si>
    <t>266.9</t>
  </si>
  <si>
    <t>266.10</t>
  </si>
  <si>
    <t>266.11</t>
  </si>
  <si>
    <t>266.12</t>
  </si>
  <si>
    <t>266.13</t>
  </si>
  <si>
    <t>266.14</t>
  </si>
  <si>
    <t>266.15</t>
  </si>
  <si>
    <t>266.16</t>
  </si>
  <si>
    <t>266.17</t>
  </si>
  <si>
    <t>266.18</t>
  </si>
  <si>
    <t>266.19</t>
  </si>
  <si>
    <t>266.20</t>
  </si>
  <si>
    <t>266.21</t>
  </si>
  <si>
    <t>266.22</t>
  </si>
  <si>
    <t>266.23</t>
  </si>
  <si>
    <t>266.24</t>
  </si>
  <si>
    <t>266.25</t>
  </si>
  <si>
    <t>266.26</t>
  </si>
  <si>
    <t>266.27</t>
  </si>
  <si>
    <t>ЛС 06-13-01 Поз.: 28, 29</t>
  </si>
  <si>
    <t>267.1</t>
  </si>
  <si>
    <t>267.2</t>
  </si>
  <si>
    <t>Раздел 106. 06-14-01  Котельная.gsfx</t>
  </si>
  <si>
    <t>ЛС 06-14-01 Поз.: 1-35</t>
  </si>
  <si>
    <t>Фундамент под котельную (077/47-ИЛО 3.3 лис82)</t>
  </si>
  <si>
    <t>268.1</t>
  </si>
  <si>
    <t>06-14-01</t>
  </si>
  <si>
    <t>268.2</t>
  </si>
  <si>
    <t>0,0224</t>
  </si>
  <si>
    <t>268.3</t>
  </si>
  <si>
    <t>38,08</t>
  </si>
  <si>
    <t>268.4</t>
  </si>
  <si>
    <t>Засыпка траншей и котлованов с перемещением грунта до 5 м бульдозерами мощностью: 59 кВт (80 л.с.), группа грунтов 1-ГПС</t>
  </si>
  <si>
    <t>0,0041</t>
  </si>
  <si>
    <t>268.5</t>
  </si>
  <si>
    <t>268.6</t>
  </si>
  <si>
    <t>Засыпка траншей и котлованов с перемещением грунта до 5 м бульдозерами мощностью: 59 кВт (80 л.с.), группа грунтов 1-пазух</t>
  </si>
  <si>
    <t>268.7</t>
  </si>
  <si>
    <t>0,224</t>
  </si>
  <si>
    <t>Фундамент под трубу  котельной (077/47-ИЛО 3.3 лист 83)</t>
  </si>
  <si>
    <t>268.8</t>
  </si>
  <si>
    <t>0,0133</t>
  </si>
  <si>
    <t>268.9</t>
  </si>
  <si>
    <t>0,0322</t>
  </si>
  <si>
    <t>268.10</t>
  </si>
  <si>
    <t>ТССЦпг-03-21-01-110</t>
  </si>
  <si>
    <t>Перевозка грузов автомобилями-самосвалами грузоподъемностью 10 т работающих вне карьера на расстояние: I класс груза до 110 км</t>
  </si>
  <si>
    <t>22,61</t>
  </si>
  <si>
    <t>268.11</t>
  </si>
  <si>
    <t>0,0042</t>
  </si>
  <si>
    <t>268.12</t>
  </si>
  <si>
    <t>268.13</t>
  </si>
  <si>
    <t>268.14</t>
  </si>
  <si>
    <t>0,322</t>
  </si>
  <si>
    <t>Основание котельной  ИЛО 3.3 лист 83</t>
  </si>
  <si>
    <t>268.15</t>
  </si>
  <si>
    <t>268.16</t>
  </si>
  <si>
    <t>268.17</t>
  </si>
  <si>
    <t>0,113</t>
  </si>
  <si>
    <t>268.18</t>
  </si>
  <si>
    <t>11,4695</t>
  </si>
  <si>
    <t>268.19</t>
  </si>
  <si>
    <t>0,12688</t>
  </si>
  <si>
    <t>268.20</t>
  </si>
  <si>
    <t>Горячекатаная арматурная сталь периодического профиля класса: А-III, диаметром 16-18 мм- ф16мм</t>
  </si>
  <si>
    <t>0,16572</t>
  </si>
  <si>
    <t>268.21</t>
  </si>
  <si>
    <t>0,04039</t>
  </si>
  <si>
    <t>268.22</t>
  </si>
  <si>
    <t>0,0373</t>
  </si>
  <si>
    <t>268.23</t>
  </si>
  <si>
    <t>0,05829</t>
  </si>
  <si>
    <t>фундамент под трубу  ИЛО 3.3 лист 83</t>
  </si>
  <si>
    <t>268.24</t>
  </si>
  <si>
    <t>0,0073</t>
  </si>
  <si>
    <t>268.25</t>
  </si>
  <si>
    <t>268.26</t>
  </si>
  <si>
    <t>ТЕР06-01-001-04</t>
  </si>
  <si>
    <t>Устройство бетонных фундаментов общего назначения под колонны объемом: более 5 м3</t>
  </si>
  <si>
    <t>0,0938</t>
  </si>
  <si>
    <t>268.27</t>
  </si>
  <si>
    <t>9,5676</t>
  </si>
  <si>
    <t>268.28</t>
  </si>
  <si>
    <t>0,28382</t>
  </si>
  <si>
    <t>268.29</t>
  </si>
  <si>
    <t>0,20376</t>
  </si>
  <si>
    <t>Гидроизоляция 077/47-ИЛО 3.3 лист б.н</t>
  </si>
  <si>
    <t>268.30</t>
  </si>
  <si>
    <t>1,362</t>
  </si>
  <si>
    <t>268.31</t>
  </si>
  <si>
    <t>-0,32688</t>
  </si>
  <si>
    <t>268.32</t>
  </si>
  <si>
    <t>-0,032688</t>
  </si>
  <si>
    <t>268.33</t>
  </si>
  <si>
    <t>272,4</t>
  </si>
  <si>
    <t>Оборудование 077/47 ИЛО 4.5.1 лист 25,26.</t>
  </si>
  <si>
    <t>268.34</t>
  </si>
  <si>
    <t>268.35</t>
  </si>
  <si>
    <t>ТЦ_102_64_6453163318_01.09.2021_02 Прайс лист том 9, стр.1085-1086, п.1111</t>
  </si>
  <si>
    <t>БКУ «АСТЕРА-600» ТУ 4938-001-05552744-2016
(расчет №  БМК-000044462)Блочно-модульная котельная на 0,600МВт</t>
  </si>
  <si>
    <t>Раздел 107. 06-14-02 Пожарная сигнализация ..gsfx</t>
  </si>
  <si>
    <t>ЛС 06-14-02 Поз.: 1-10</t>
  </si>
  <si>
    <t>Пожарная сигнализация. Система оповещения о пожаре. (077/47 ИОС4.4.1 лист 69)</t>
  </si>
  <si>
    <t>269.1</t>
  </si>
  <si>
    <t>06-14-02</t>
  </si>
  <si>
    <t>269.2</t>
  </si>
  <si>
    <t>269.3</t>
  </si>
  <si>
    <t>269.4</t>
  </si>
  <si>
    <t>269.5</t>
  </si>
  <si>
    <t>269.6</t>
  </si>
  <si>
    <t>ТЦ_102_78_ 7804526950_03.12.2021_02 Прайс лист том 8 стр. 329/74, КА п.1330</t>
  </si>
  <si>
    <t>78,54</t>
  </si>
  <si>
    <t>269.7</t>
  </si>
  <si>
    <t>ТЦ_61.2.02.01_7839092245_03.12.2021_02 Прайс лист том 9.,стр. 851, п. 967</t>
  </si>
  <si>
    <t>269.8</t>
  </si>
  <si>
    <t>ТЦ_103_78_ 7839092245 _03.12.2021_02 Прайс лист том 8 стр. 329/56 КА п.1324</t>
  </si>
  <si>
    <t>269.9</t>
  </si>
  <si>
    <t>ТЦ_103_77_ 7705892151_03.12.2021_02 Прайс лист том 8 стр. 329/71 КАп.1329</t>
  </si>
  <si>
    <t>269.10</t>
  </si>
  <si>
    <t>ТЦ_103_78_ 7839092245 _03.12.2021_02 Прайс лист том 8 стр. 329/47 КА п.1321</t>
  </si>
  <si>
    <t>Раздел 108. 06-15-01 Колодец гаситель напора.gsfx</t>
  </si>
  <si>
    <t>ЛС 06-15-01 Поз.: 1-12</t>
  </si>
  <si>
    <t>Колодец гаситель напора -2шт</t>
  </si>
  <si>
    <t>270.1</t>
  </si>
  <si>
    <t>06-15-01</t>
  </si>
  <si>
    <t>270.2</t>
  </si>
  <si>
    <t>270.3</t>
  </si>
  <si>
    <t>270.4</t>
  </si>
  <si>
    <t>ТССЦ-23.8.05.01-0001</t>
  </si>
  <si>
    <t>Заглушка фланцевая из высокопрочного чугуна (с внутренним цементно-песчаным покрытием и наружным лаковым покрытием) ЗФ диаметром: 100 мм</t>
  </si>
  <si>
    <t>270.5</t>
  </si>
  <si>
    <t>ТССЦ-24.3.05.01-0012</t>
  </si>
  <si>
    <t>Втулка под фланец ПЭ SDR17 литая удлиненная, диаметр: 125 мм</t>
  </si>
  <si>
    <t>270.6</t>
  </si>
  <si>
    <t>Устройство бетонной подготовки-бетонный упор</t>
  </si>
  <si>
    <t>0,00166</t>
  </si>
  <si>
    <t>270.7</t>
  </si>
  <si>
    <t>0,16932</t>
  </si>
  <si>
    <t>270.8</t>
  </si>
  <si>
    <t>270.9</t>
  </si>
  <si>
    <t>0,1274</t>
  </si>
  <si>
    <t>270.10</t>
  </si>
  <si>
    <t>ТЕР11-01-035-02</t>
  </si>
  <si>
    <t>Устройство покрытий: из щитов деревянных реечных</t>
  </si>
  <si>
    <t>270.11</t>
  </si>
  <si>
    <t>ТССЦ-11.2.13.06-0001</t>
  </si>
  <si>
    <t>Щиты деревянные реечные, толщиной 27 мм, для покрытия полов, тип 1</t>
  </si>
  <si>
    <t>-0,812</t>
  </si>
  <si>
    <t>270.12</t>
  </si>
  <si>
    <t>ТССЦ-11.2.13.06-0011</t>
  </si>
  <si>
    <t>Щиты: настила</t>
  </si>
  <si>
    <t>Раздел 109. 07-01-01 Вертикальная  планировка</t>
  </si>
  <si>
    <t>ЛС 07-01-01 Поз.: 1, 2, 5, 6, 9, 10, 13, 14, 17-21</t>
  </si>
  <si>
    <t>Вертикальная планировка  (077/47- ИЛО1 лист 7)</t>
  </si>
  <si>
    <t>Выемка</t>
  </si>
  <si>
    <t>271.1</t>
  </si>
  <si>
    <t>07-01-01</t>
  </si>
  <si>
    <t>4,82549</t>
  </si>
  <si>
    <t>271.2</t>
  </si>
  <si>
    <t>ТЕР01-01-031-02</t>
  </si>
  <si>
    <t>Разработка грунта с перемещением до 10 м бульдозерами мощностью: 96 кВт (130 л.с.), группа грунтов 2</t>
  </si>
  <si>
    <t>0,5362</t>
  </si>
  <si>
    <t>Вытесненный грунт при устройстве дорожных покрытий</t>
  </si>
  <si>
    <t>271.3</t>
  </si>
  <si>
    <t>1,935</t>
  </si>
  <si>
    <t>271.4</t>
  </si>
  <si>
    <t>0,2156</t>
  </si>
  <si>
    <t>Слой грунта на участках озеленения для замещения его плодородным слоем</t>
  </si>
  <si>
    <t>271.5</t>
  </si>
  <si>
    <t>3,62239</t>
  </si>
  <si>
    <t>271.6</t>
  </si>
  <si>
    <t>ТЕР01-01-031-10</t>
  </si>
  <si>
    <t>При перемещении грунта на каждые последующие 10 м добавлять: к расценке 01-01-031-02</t>
  </si>
  <si>
    <t>Слой грунта на участках тротуарных покрытий</t>
  </si>
  <si>
    <t>271.7</t>
  </si>
  <si>
    <t>0,37414</t>
  </si>
  <si>
    <t>271.8</t>
  </si>
  <si>
    <t>Привоз недостающего грунта</t>
  </si>
  <si>
    <t>271.9</t>
  </si>
  <si>
    <t>Разработка грунта с погрузкой на автомобили-самосвалы экскаваторами с ковшом вместимостью: 0,65 (0,5-1) м3, группа грунтов 3 (недостающего грунта)</t>
  </si>
  <si>
    <t>5,81167</t>
  </si>
  <si>
    <t>271.10</t>
  </si>
  <si>
    <t>9298,672</t>
  </si>
  <si>
    <t>271.11</t>
  </si>
  <si>
    <t>ТЕР01-02-027-01</t>
  </si>
  <si>
    <t>Планировка площадей: механизированным способом, группа грунтов 1</t>
  </si>
  <si>
    <t>43,2</t>
  </si>
  <si>
    <t>271.12</t>
  </si>
  <si>
    <t>23,64444</t>
  </si>
  <si>
    <t>271.13</t>
  </si>
  <si>
    <t>На каждый последующий проход по одному следу добавлять: к расценке 01-02-003-01</t>
  </si>
  <si>
    <t>Раздел 110. 07-02-01 Благоустройство территории.gsfx</t>
  </si>
  <si>
    <t>ЛС 07-02-01 Поз.: 1-36</t>
  </si>
  <si>
    <t>Благоустройство   (077/47-ИЛО 1 лист 4)</t>
  </si>
  <si>
    <t>Подъездные дороги и площадки асфальтобетонные для автомашин и въезд на крытую площадку для хранения обезвоженного ила</t>
  </si>
  <si>
    <t>272.1</t>
  </si>
  <si>
    <t>07-02-01</t>
  </si>
  <si>
    <t>ТЕР27-04-016-04</t>
  </si>
  <si>
    <t>Устройство прослойки из нетканого синтетического материала (НСМ) в земляном полотне: сплошной</t>
  </si>
  <si>
    <t>7,16867</t>
  </si>
  <si>
    <t>272.2</t>
  </si>
  <si>
    <t>ТССЦ-01.7.12.05-0167</t>
  </si>
  <si>
    <t>Полотно иглопробивное для дорожного строительства: термоскреплённое, поверхностной плотностью 250 г/м2</t>
  </si>
  <si>
    <t>788,5537</t>
  </si>
  <si>
    <t>272.3</t>
  </si>
  <si>
    <t>272.4</t>
  </si>
  <si>
    <t>272.5</t>
  </si>
  <si>
    <t>ТЕР27-04-007-01</t>
  </si>
  <si>
    <t>Устройство оснований толщиной 15 см из щебня фракции 40-70 мм при укатке каменных материалов с пределом прочности на сжатие до 68,6 МПа (700 кгс/см2): однослойных</t>
  </si>
  <si>
    <t>272.6</t>
  </si>
  <si>
    <t>ТЕР27-06-035-01</t>
  </si>
  <si>
    <t>Подгрунтовочные работы путем розлива битумной эмульсии с применением автогудронатора</t>
  </si>
  <si>
    <t>5,734936</t>
  </si>
  <si>
    <t>272.7</t>
  </si>
  <si>
    <t>ТЕР27-06-020-06</t>
  </si>
  <si>
    <t>Устройство покрытия толщиной 4 см из горячих асфальтобетонных смесей пористых крупнозернистых, плотность каменных материалов: 2,5-2,9 т/м3 ТОЛЩ. 6 СМ</t>
  </si>
  <si>
    <t>272.8</t>
  </si>
  <si>
    <t>ТЕР27-06-021-06</t>
  </si>
  <si>
    <t>На каждые 0,5 см изменения толщины покрытия добавлять или исключать: к расценке 27-06-020-06</t>
  </si>
  <si>
    <t>272.9</t>
  </si>
  <si>
    <t>ТССЦ-01.2.01.02-0001</t>
  </si>
  <si>
    <t>Битум горячий</t>
  </si>
  <si>
    <t>0,117566</t>
  </si>
  <si>
    <t>272.10</t>
  </si>
  <si>
    <t>ТССЦ-04.2.01.02-0012</t>
  </si>
  <si>
    <t>Смеси асфальтобетонные дорожные, аэродромные и асфальтобетон (горячие для пористого асфальтобетона щебеночные и гравийные), марка: II</t>
  </si>
  <si>
    <t>995,728263</t>
  </si>
  <si>
    <t>272.11</t>
  </si>
  <si>
    <t>2,150601</t>
  </si>
  <si>
    <t>272.12</t>
  </si>
  <si>
    <t>ТЕР27-06-020-01</t>
  </si>
  <si>
    <t>Устройство покрытия толщиной 4 см из горячих асфальтобетонных смесей плотных мелкозернистых типа АБВ, плотность каменных материалов: 2,5-2,9 т/м3 толщ.4 см</t>
  </si>
  <si>
    <t>272.13</t>
  </si>
  <si>
    <t>0,077422</t>
  </si>
  <si>
    <t>272.14</t>
  </si>
  <si>
    <t>ТССЦ-04.2.01.01-0036</t>
  </si>
  <si>
    <t>Смеси асфальтобетонные дорожные, аэродромные и асфальтобетон (горячие для плотного асфальтобетона мелко и крупнозернистые, песчаные), марка: II, тип Б</t>
  </si>
  <si>
    <t>692,493522</t>
  </si>
  <si>
    <t>272.15</t>
  </si>
  <si>
    <t>16,11</t>
  </si>
  <si>
    <t>272.16</t>
  </si>
  <si>
    <t>ТССЦ-05.2.03.03-0032</t>
  </si>
  <si>
    <t>Камни бортовые: БР 100.30.15 /бетон В30 (М400), объем 0,043 м3/ (ГОСТ 6665-91)</t>
  </si>
  <si>
    <t>1611</t>
  </si>
  <si>
    <t>Тип 2.  Дорожки из брусчатки- покрытия мелкоразмерной тротуарной плиткой</t>
  </si>
  <si>
    <t>272.17</t>
  </si>
  <si>
    <t>2,80602</t>
  </si>
  <si>
    <t>272.18</t>
  </si>
  <si>
    <t>308,6622</t>
  </si>
  <si>
    <t>272.19</t>
  </si>
  <si>
    <t>ТЕР27-07-003-02</t>
  </si>
  <si>
    <t>Устройство бетонных плитных тротуаров с заполнением швов: песком</t>
  </si>
  <si>
    <t>18,7068</t>
  </si>
  <si>
    <t>272.20</t>
  </si>
  <si>
    <t>ТССЦ-05.2.02.22-0008</t>
  </si>
  <si>
    <t>Плитка фигурная тротуарная,: серая толщина 25 мм</t>
  </si>
  <si>
    <t>1870,68</t>
  </si>
  <si>
    <t>272.21</t>
  </si>
  <si>
    <t>272.22</t>
  </si>
  <si>
    <t>-44,25</t>
  </si>
  <si>
    <t>272.23</t>
  </si>
  <si>
    <t>-0,45</t>
  </si>
  <si>
    <t>272.24</t>
  </si>
  <si>
    <t>750</t>
  </si>
  <si>
    <t>272.25</t>
  </si>
  <si>
    <t>38,055</t>
  </si>
  <si>
    <t>272.26</t>
  </si>
  <si>
    <t>0,1485</t>
  </si>
  <si>
    <t>Тип 3  Отмостка</t>
  </si>
  <si>
    <t>272.27</t>
  </si>
  <si>
    <t>0,33115</t>
  </si>
  <si>
    <t>272.28</t>
  </si>
  <si>
    <t>36,4265</t>
  </si>
  <si>
    <t>272.29</t>
  </si>
  <si>
    <t>272.30</t>
  </si>
  <si>
    <t>272.31</t>
  </si>
  <si>
    <t>272.32</t>
  </si>
  <si>
    <t>ТССЦ-02.2.05.04-0082</t>
  </si>
  <si>
    <t>Щебень из природного камня для строительных работ марка: 400, фракция 20-40 мм</t>
  </si>
  <si>
    <t>41,7249</t>
  </si>
  <si>
    <t>272.33</t>
  </si>
  <si>
    <t>33,115</t>
  </si>
  <si>
    <t>272.34</t>
  </si>
  <si>
    <t>33,7773</t>
  </si>
  <si>
    <t>1,19214</t>
  </si>
  <si>
    <t>272.35</t>
  </si>
  <si>
    <t>272.36</t>
  </si>
  <si>
    <t>ТССЦ-08.4.02.03-0021</t>
  </si>
  <si>
    <t>Каркасы и сетки арматурные плоские, собранные и сваренные (связанные) в арматурные изделия, класс BP-I, диаметр 4 мм</t>
  </si>
  <si>
    <t>Раздел 111. 07-03 -01 Ограждение.gsfx</t>
  </si>
  <si>
    <t>ЛС 07-03-01 Поз.: 1-21, 23-29</t>
  </si>
  <si>
    <t>Ограда и ворота (077/47-ИЛО 1 лист 22) ; ИЛО 3.3 лист 160</t>
  </si>
  <si>
    <t>273.1</t>
  </si>
  <si>
    <t>07-03-01</t>
  </si>
  <si>
    <t>0,82868</t>
  </si>
  <si>
    <t>273.2</t>
  </si>
  <si>
    <t>0,282975</t>
  </si>
  <si>
    <t>273.3</t>
  </si>
  <si>
    <t>452,64</t>
  </si>
  <si>
    <t>273.4</t>
  </si>
  <si>
    <t>0,124905</t>
  </si>
  <si>
    <t>273.5</t>
  </si>
  <si>
    <t>5,50945</t>
  </si>
  <si>
    <t>273.6</t>
  </si>
  <si>
    <t>0,37856</t>
  </si>
  <si>
    <t>273.7</t>
  </si>
  <si>
    <t>628,082</t>
  </si>
  <si>
    <t>273.8</t>
  </si>
  <si>
    <t>15,38171</t>
  </si>
  <si>
    <t>273.9</t>
  </si>
  <si>
    <t>1,0844</t>
  </si>
  <si>
    <t>273.10</t>
  </si>
  <si>
    <t>Горячекатаная арматурная сталь периодического профиля класса: А-III, диаметром 16 мм Вертикальные стержни</t>
  </si>
  <si>
    <t>0,17273</t>
  </si>
  <si>
    <t>273.11</t>
  </si>
  <si>
    <t>Горячекатаная арматурная сталь гладкая класса А-I, диаметром: 6 мм Связи С1-С5</t>
  </si>
  <si>
    <t>1,32784</t>
  </si>
  <si>
    <t>273.12</t>
  </si>
  <si>
    <t>0,05892</t>
  </si>
  <si>
    <t>273.13</t>
  </si>
  <si>
    <t>273.14</t>
  </si>
  <si>
    <t>0,84117</t>
  </si>
  <si>
    <t>273.15</t>
  </si>
  <si>
    <t>8,4117</t>
  </si>
  <si>
    <t>Стены ограждения 077/47-АР.3 стр., ПЗУ лист</t>
  </si>
  <si>
    <t>273.16</t>
  </si>
  <si>
    <t>ТЕР08-02-017-01</t>
  </si>
  <si>
    <t>Облицовка стен по газобетону: в 1/2 кирпича при высоте этажа до 4 м- колонн (5шт*30шт)</t>
  </si>
  <si>
    <t>6,196</t>
  </si>
  <si>
    <t>273.17</t>
  </si>
  <si>
    <t>ТССЦ-06.1.01.05-0001</t>
  </si>
  <si>
    <t>Кирпич керамический лицевой профильный размером 250х120х65 мм</t>
  </si>
  <si>
    <t>31,4137</t>
  </si>
  <si>
    <t>273.18</t>
  </si>
  <si>
    <t>320,124</t>
  </si>
  <si>
    <t>273.19</t>
  </si>
  <si>
    <t>126,1288</t>
  </si>
  <si>
    <t>273.20</t>
  </si>
  <si>
    <t>ТЕР12-01-010-01</t>
  </si>
  <si>
    <t>Устройство мелких покрытий (брандмауэры, парапеты, свесы и т.п.) из листовой оцинкованной стали</t>
  </si>
  <si>
    <t>3,0777</t>
  </si>
  <si>
    <t>273.21</t>
  </si>
  <si>
    <t>8,775</t>
  </si>
  <si>
    <t>273.22</t>
  </si>
  <si>
    <t>ТЕР15-04-024-08</t>
  </si>
  <si>
    <t>Простая окраска масляными составами по штукатурке и сборным конструкциям: стен, подготовленных под окраску</t>
  </si>
  <si>
    <t>273.23</t>
  </si>
  <si>
    <t>ТССЦ-14.5.05.01-0011</t>
  </si>
  <si>
    <t>Олифа комбинированная, марки: К-2</t>
  </si>
  <si>
    <t>-0,090383</t>
  </si>
  <si>
    <t>273.24</t>
  </si>
  <si>
    <t>ТССЦ-14.5.11.01-0003</t>
  </si>
  <si>
    <t>Шпатлевка масляно-клеевая</t>
  </si>
  <si>
    <t>-0,043875</t>
  </si>
  <si>
    <t>273.25</t>
  </si>
  <si>
    <t>ТССЦ-14.4.04.04-0003</t>
  </si>
  <si>
    <t>Эмаль кремнийорганическая: КО-174 разных цветов</t>
  </si>
  <si>
    <t>0,693225</t>
  </si>
  <si>
    <t>273.26</t>
  </si>
  <si>
    <t>ТССЦ-14.5.09.11-0101</t>
  </si>
  <si>
    <t>Уайт-спирит</t>
  </si>
  <si>
    <t>0,061425</t>
  </si>
  <si>
    <t>Ворота</t>
  </si>
  <si>
    <t>273.27</t>
  </si>
  <si>
    <t>ТЕР10-01-075-08</t>
  </si>
  <si>
    <t>Устройство ворот из готовых полотен (при установленных столбах): решетчатых высотой до 2 м</t>
  </si>
  <si>
    <t>273.28</t>
  </si>
  <si>
    <t>ТЦ_102_9_9170129520_01.09.2021_02 Прайс лист том 8, стр.641, п.790</t>
  </si>
  <si>
    <t>Ворота распашные</t>
  </si>
  <si>
    <t>ЛС 07-03-01 Поз.: 30</t>
  </si>
  <si>
    <t>Металлическое ограждение</t>
  </si>
  <si>
    <t>Металлическое ограждение по подпорным стенам</t>
  </si>
  <si>
    <t>274.1</t>
  </si>
  <si>
    <t>ТЕР07-05-016-04</t>
  </si>
  <si>
    <t>Устройство металлических ограждений: без поручней</t>
  </si>
  <si>
    <t>5,16</t>
  </si>
  <si>
    <t>Раздел 112. 07-04-01 Плащадка под мусорные контейнеры..gsfx</t>
  </si>
  <si>
    <t>ЛС 07-04-01 Поз.: 1-16</t>
  </si>
  <si>
    <t>Площадка под мусорные контейнеры  077/47 - ИЛО 3.3 лист 57</t>
  </si>
  <si>
    <t>275.1</t>
  </si>
  <si>
    <t>07-04-01</t>
  </si>
  <si>
    <t>0,0017</t>
  </si>
  <si>
    <t>275.2</t>
  </si>
  <si>
    <t>0,0155</t>
  </si>
  <si>
    <t>275.3</t>
  </si>
  <si>
    <t>26,35</t>
  </si>
  <si>
    <t>275.4</t>
  </si>
  <si>
    <t>0,01536</t>
  </si>
  <si>
    <t>275.5</t>
  </si>
  <si>
    <t>0,09216</t>
  </si>
  <si>
    <t>275.6</t>
  </si>
  <si>
    <t>275.7</t>
  </si>
  <si>
    <t>12,928</t>
  </si>
  <si>
    <t>275.8</t>
  </si>
  <si>
    <t>275.9</t>
  </si>
  <si>
    <t>площадка</t>
  </si>
  <si>
    <t>275.10</t>
  </si>
  <si>
    <t>275.11</t>
  </si>
  <si>
    <t>275.12</t>
  </si>
  <si>
    <t>Устройство бетонной подготовки- фундаментной плиты</t>
  </si>
  <si>
    <t>275.13</t>
  </si>
  <si>
    <t>5,508</t>
  </si>
  <si>
    <t>275.14</t>
  </si>
  <si>
    <t>0,5237</t>
  </si>
  <si>
    <t>275.15</t>
  </si>
  <si>
    <t>ТССЦ-08.4.02.05-0001</t>
  </si>
  <si>
    <t>Сетка сварная с ячейкой 10 из арматурной стали: А-I и А-II преобладающим диаметром до 14 мм</t>
  </si>
  <si>
    <t>0,52371</t>
  </si>
  <si>
    <t>275.16</t>
  </si>
  <si>
    <t>ТЦ_102_91_7720525156_01.09.2021_02 Прайс-лист том 8, стр.643, п.791</t>
  </si>
  <si>
    <t>Контейнер для мусора 8м3</t>
  </si>
  <si>
    <t>Раздел 113. 07-05 -01 Подпорные стены проектируемые .gsfx</t>
  </si>
  <si>
    <t>ЛС 07-05-01 Поз.: 1-684</t>
  </si>
  <si>
    <t>Подпорные стены 077/47 ИЛО3.3</t>
  </si>
  <si>
    <t>276.1</t>
  </si>
  <si>
    <t>07-05-01</t>
  </si>
  <si>
    <t>1,834</t>
  </si>
  <si>
    <t>276.2</t>
  </si>
  <si>
    <t>Засыпка траншей и котлованов с перемещением грунта до 5 м бульдозерами мощностью: 59 кВт (80 л.с.), группа грунтов 1- насыпь до низа подошвы</t>
  </si>
  <si>
    <t>276.3</t>
  </si>
  <si>
    <t>18,34</t>
  </si>
  <si>
    <t>276.4</t>
  </si>
  <si>
    <t>2,84</t>
  </si>
  <si>
    <t>276.5</t>
  </si>
  <si>
    <t>276.6</t>
  </si>
  <si>
    <t>276.7</t>
  </si>
  <si>
    <t>ТЕР01-01-009-14</t>
  </si>
  <si>
    <t>Разработка грунта в траншеях экскаватором «обратная лопата» с ковшом вместимостью 0,5 (0,5-0,63) м3 в отвал, в отвал группа грунтов: 2</t>
  </si>
  <si>
    <t>18,094</t>
  </si>
  <si>
    <t>276.8</t>
  </si>
  <si>
    <t>8,52</t>
  </si>
  <si>
    <t>276.9</t>
  </si>
  <si>
    <t>11,73</t>
  </si>
  <si>
    <t>276.10</t>
  </si>
  <si>
    <t>ПС-1 -17,9м        077/47-ИЛО3.3 лист 109</t>
  </si>
  <si>
    <t>276.11</t>
  </si>
  <si>
    <t>276.12</t>
  </si>
  <si>
    <t>1,84</t>
  </si>
  <si>
    <t>276.13</t>
  </si>
  <si>
    <t>276.14</t>
  </si>
  <si>
    <t>25,17</t>
  </si>
  <si>
    <t>276.15</t>
  </si>
  <si>
    <t>1,04164</t>
  </si>
  <si>
    <t>276.16</t>
  </si>
  <si>
    <t>1,50832</t>
  </si>
  <si>
    <t>276.17</t>
  </si>
  <si>
    <t>0,04453</t>
  </si>
  <si>
    <t>276.18</t>
  </si>
  <si>
    <t>Горячекатаная арматурная сталь периодического профиля класса: А-III, диаметром 14 мм-Фиксаторы Ф1,Ф2</t>
  </si>
  <si>
    <t>0,09805</t>
  </si>
  <si>
    <t>077/47-ИЛО2.3 лист 4</t>
  </si>
  <si>
    <t>276.19</t>
  </si>
  <si>
    <t>0,1702</t>
  </si>
  <si>
    <t>276.20</t>
  </si>
  <si>
    <t>ТЕР15-04-019-08</t>
  </si>
  <si>
    <t>Окраска фасадов акриловыми составами: с лесов краскопультом по подготовленной поверхности</t>
  </si>
  <si>
    <t>276.21</t>
  </si>
  <si>
    <t>ТССЦ-01.7.10.07-0044</t>
  </si>
  <si>
    <t>Краска акриловая водно-дисперсионная фасадная "Симфония"</t>
  </si>
  <si>
    <t>6,46</t>
  </si>
  <si>
    <t>276.22</t>
  </si>
  <si>
    <t>2,21</t>
  </si>
  <si>
    <t>276.23</t>
  </si>
  <si>
    <t>0,0915</t>
  </si>
  <si>
    <t>ПС-2 -62м 077/47-ИЛО3.3 лист 110</t>
  </si>
  <si>
    <t>276.24</t>
  </si>
  <si>
    <t>0,073</t>
  </si>
  <si>
    <t>276.25</t>
  </si>
  <si>
    <t>7,45</t>
  </si>
  <si>
    <t>276.26</t>
  </si>
  <si>
    <t>ТЕР06-01-024-06</t>
  </si>
  <si>
    <t>Устройство стен подвалов и подпорных стен железобетонных высотой: до 6 м, толщиной до 300 мм</t>
  </si>
  <si>
    <t>1,06</t>
  </si>
  <si>
    <t>276.27</t>
  </si>
  <si>
    <t>107,59</t>
  </si>
  <si>
    <t>276.28</t>
  </si>
  <si>
    <t>6,4594</t>
  </si>
  <si>
    <t>276.29</t>
  </si>
  <si>
    <t>7,5807</t>
  </si>
  <si>
    <t>276.30</t>
  </si>
  <si>
    <t>0,18239</t>
  </si>
  <si>
    <t>276.31</t>
  </si>
  <si>
    <t>0,33433</t>
  </si>
  <si>
    <t>077/47-ИЛО2.3 лист 4/38</t>
  </si>
  <si>
    <t>276.32</t>
  </si>
  <si>
    <t>0,8554</t>
  </si>
  <si>
    <t>276.33</t>
  </si>
  <si>
    <t>276.34</t>
  </si>
  <si>
    <t>32,5</t>
  </si>
  <si>
    <t>276.35</t>
  </si>
  <si>
    <t>11,12</t>
  </si>
  <si>
    <t>276.36</t>
  </si>
  <si>
    <t>0,21215</t>
  </si>
  <si>
    <t>ПС-3.1 -79,7м 077/47-ИЛО3.3 лист 111</t>
  </si>
  <si>
    <t>276.37</t>
  </si>
  <si>
    <t>276.38</t>
  </si>
  <si>
    <t>276.39</t>
  </si>
  <si>
    <t>ТЕР06-01-024-07</t>
  </si>
  <si>
    <t>Устройство стен подвалов и подпорных стен железобетонных высотой: до 6 м, толщиной до 500 мм</t>
  </si>
  <si>
    <t>2,969</t>
  </si>
  <si>
    <t>276.40</t>
  </si>
  <si>
    <t>301,35</t>
  </si>
  <si>
    <t>276.41</t>
  </si>
  <si>
    <t>Горячекатаная арматурная сталь периодического профиля класса: А-III, диаметром 20 мм</t>
  </si>
  <si>
    <t>19,44845</t>
  </si>
  <si>
    <t>276.42</t>
  </si>
  <si>
    <t>Горячекатаная арматурная сталь периодического профиля класса: А-III, диаметром 25 мм</t>
  </si>
  <si>
    <t>29,4053</t>
  </si>
  <si>
    <t>276.43</t>
  </si>
  <si>
    <t>0,76926</t>
  </si>
  <si>
    <t>276.44</t>
  </si>
  <si>
    <t>0,53145</t>
  </si>
  <si>
    <t>276.45</t>
  </si>
  <si>
    <t>0,60594</t>
  </si>
  <si>
    <t>ПС-3   -122м    077/47-ИЛО3.3 лист 112</t>
  </si>
  <si>
    <t>276.46</t>
  </si>
  <si>
    <t>0,201</t>
  </si>
  <si>
    <t>276.47</t>
  </si>
  <si>
    <t>20,5</t>
  </si>
  <si>
    <t>276.48</t>
  </si>
  <si>
    <t>3,959</t>
  </si>
  <si>
    <t>276.49</t>
  </si>
  <si>
    <t>401,84</t>
  </si>
  <si>
    <t>276.50</t>
  </si>
  <si>
    <t>25,95528</t>
  </si>
  <si>
    <t>276.51</t>
  </si>
  <si>
    <t>40,90153</t>
  </si>
  <si>
    <t>276.52</t>
  </si>
  <si>
    <t>1,17313</t>
  </si>
  <si>
    <t>276.53</t>
  </si>
  <si>
    <t>0,68577</t>
  </si>
  <si>
    <t>276.54</t>
  </si>
  <si>
    <t>0,92406</t>
  </si>
  <si>
    <t>276.55</t>
  </si>
  <si>
    <t>3,0572</t>
  </si>
  <si>
    <t>276.56</t>
  </si>
  <si>
    <t>276.57</t>
  </si>
  <si>
    <t>116,17</t>
  </si>
  <si>
    <t>276.58</t>
  </si>
  <si>
    <t>39,74</t>
  </si>
  <si>
    <t>276.59</t>
  </si>
  <si>
    <t>1,0065</t>
  </si>
  <si>
    <t>ПС-4   -57,36м 077/47-ИЛО3.3 лист 113</t>
  </si>
  <si>
    <t>276.60</t>
  </si>
  <si>
    <t>276.61</t>
  </si>
  <si>
    <t>9,69</t>
  </si>
  <si>
    <t>276.62</t>
  </si>
  <si>
    <t>1,907</t>
  </si>
  <si>
    <t>276.63</t>
  </si>
  <si>
    <t>193,56</t>
  </si>
  <si>
    <t>276.64</t>
  </si>
  <si>
    <t>10,82839</t>
  </si>
  <si>
    <t>276.65</t>
  </si>
  <si>
    <t>17,07719</t>
  </si>
  <si>
    <t>276.66</t>
  </si>
  <si>
    <t>0,55387</t>
  </si>
  <si>
    <t>276.67</t>
  </si>
  <si>
    <t>276.68</t>
  </si>
  <si>
    <t>0,43751</t>
  </si>
  <si>
    <t>276.69</t>
  </si>
  <si>
    <t>1,0926</t>
  </si>
  <si>
    <t>276.70</t>
  </si>
  <si>
    <t>276.71</t>
  </si>
  <si>
    <t>41,5</t>
  </si>
  <si>
    <t>276.72</t>
  </si>
  <si>
    <t>14,2</t>
  </si>
  <si>
    <t>276.73</t>
  </si>
  <si>
    <t>0,2773</t>
  </si>
  <si>
    <t>ПС-5   -35,1м    077/47-ИЛО3.3 лист 114</t>
  </si>
  <si>
    <t>276.74</t>
  </si>
  <si>
    <t>276.75</t>
  </si>
  <si>
    <t>3,876</t>
  </si>
  <si>
    <t>276.76</t>
  </si>
  <si>
    <t>276.77</t>
  </si>
  <si>
    <t>56,64</t>
  </si>
  <si>
    <t>276.78</t>
  </si>
  <si>
    <t>2,38906</t>
  </si>
  <si>
    <t>276.79</t>
  </si>
  <si>
    <t>3,41749</t>
  </si>
  <si>
    <t>276.80</t>
  </si>
  <si>
    <t>0,1016</t>
  </si>
  <si>
    <t>276.81</t>
  </si>
  <si>
    <t>0,19014</t>
  </si>
  <si>
    <t>077/47-ИЛО2.3 лист 6</t>
  </si>
  <si>
    <t>276.82</t>
  </si>
  <si>
    <t>0,5811</t>
  </si>
  <si>
    <t>276.83</t>
  </si>
  <si>
    <t>276.84</t>
  </si>
  <si>
    <t>22,08</t>
  </si>
  <si>
    <t>276.85</t>
  </si>
  <si>
    <t>7,55</t>
  </si>
  <si>
    <t>276.86</t>
  </si>
  <si>
    <t>0,16575</t>
  </si>
  <si>
    <t>ПС-6   -21,15м  077/47-ИЛО3.3 лист 115</t>
  </si>
  <si>
    <t>276.87</t>
  </si>
  <si>
    <t>276.88</t>
  </si>
  <si>
    <t>2,55</t>
  </si>
  <si>
    <t>276.89</t>
  </si>
  <si>
    <t>0,362</t>
  </si>
  <si>
    <t>276.90</t>
  </si>
  <si>
    <t>36,743</t>
  </si>
  <si>
    <t>276.91</t>
  </si>
  <si>
    <t>2,16401</t>
  </si>
  <si>
    <t>276.92</t>
  </si>
  <si>
    <t>2,52924</t>
  </si>
  <si>
    <t>276.93</t>
  </si>
  <si>
    <t>0,06236</t>
  </si>
  <si>
    <t>276.94</t>
  </si>
  <si>
    <t>0,11495</t>
  </si>
  <si>
    <t>276.95</t>
  </si>
  <si>
    <t>276.96</t>
  </si>
  <si>
    <t>276.97</t>
  </si>
  <si>
    <t>276.98</t>
  </si>
  <si>
    <t>3,25</t>
  </si>
  <si>
    <t>276.99</t>
  </si>
  <si>
    <t>0,0962</t>
  </si>
  <si>
    <t>ПС-7   -43,04м   077/47-ИЛО3.3 лист 116</t>
  </si>
  <si>
    <t>276.100</t>
  </si>
  <si>
    <t>276.101</t>
  </si>
  <si>
    <t>6,834</t>
  </si>
  <si>
    <t>276.102</t>
  </si>
  <si>
    <t>1,293</t>
  </si>
  <si>
    <t>276.103</t>
  </si>
  <si>
    <t>131,24</t>
  </si>
  <si>
    <t>276.104</t>
  </si>
  <si>
    <t>0,4154</t>
  </si>
  <si>
    <t>276.105</t>
  </si>
  <si>
    <t>6,85225</t>
  </si>
  <si>
    <t>276.106</t>
  </si>
  <si>
    <t>Горячекатаная арматурная сталь периодического профиля класса: А-III, диаметром 22 мм</t>
  </si>
  <si>
    <t>10,34923</t>
  </si>
  <si>
    <t>276.107</t>
  </si>
  <si>
    <t>0,22076</t>
  </si>
  <si>
    <t>276.108</t>
  </si>
  <si>
    <t>0,32659</t>
  </si>
  <si>
    <t>276.109</t>
  </si>
  <si>
    <t>0,7617</t>
  </si>
  <si>
    <t>276.110</t>
  </si>
  <si>
    <t>276.111</t>
  </si>
  <si>
    <t>28,94</t>
  </si>
  <si>
    <t>276.112</t>
  </si>
  <si>
    <t>9,9</t>
  </si>
  <si>
    <t>276.113</t>
  </si>
  <si>
    <t>0,2057</t>
  </si>
  <si>
    <t>ПС-8   - 52м   077/47-ИЛО3.3 лист 117</t>
  </si>
  <si>
    <t>276.114</t>
  </si>
  <si>
    <t>0,076</t>
  </si>
  <si>
    <t>276.115</t>
  </si>
  <si>
    <t>7,752</t>
  </si>
  <si>
    <t>276.116</t>
  </si>
  <si>
    <t>276.117</t>
  </si>
  <si>
    <t>150,22</t>
  </si>
  <si>
    <t>276.118</t>
  </si>
  <si>
    <t>0,50387</t>
  </si>
  <si>
    <t>276.119</t>
  </si>
  <si>
    <t>7,96012</t>
  </si>
  <si>
    <t>276.120</t>
  </si>
  <si>
    <t>12,02504</t>
  </si>
  <si>
    <t>276.121</t>
  </si>
  <si>
    <t>0,26572</t>
  </si>
  <si>
    <t>276.122</t>
  </si>
  <si>
    <t>0,31562</t>
  </si>
  <si>
    <t>077/47-ИЛО2.3 лист 5</t>
  </si>
  <si>
    <t>276.123</t>
  </si>
  <si>
    <t>1,1007</t>
  </si>
  <si>
    <t>276.124</t>
  </si>
  <si>
    <t>276.125</t>
  </si>
  <si>
    <t>41,83</t>
  </si>
  <si>
    <t>276.126</t>
  </si>
  <si>
    <t>14,31</t>
  </si>
  <si>
    <t>276.127</t>
  </si>
  <si>
    <t>0,2525</t>
  </si>
  <si>
    <t>ПС-9   - 63,4м  077/47-ИЛО3.3 лист 118</t>
  </si>
  <si>
    <t>276.128</t>
  </si>
  <si>
    <t>0,092</t>
  </si>
  <si>
    <t>276.129</t>
  </si>
  <si>
    <t>9,38</t>
  </si>
  <si>
    <t>276.130</t>
  </si>
  <si>
    <t>1,804</t>
  </si>
  <si>
    <t>276.131</t>
  </si>
  <si>
    <t>183,11</t>
  </si>
  <si>
    <t>276.132</t>
  </si>
  <si>
    <t>9,62827</t>
  </si>
  <si>
    <t>276.133</t>
  </si>
  <si>
    <t>14,51393</t>
  </si>
  <si>
    <t>276.134</t>
  </si>
  <si>
    <t>0,61156</t>
  </si>
  <si>
    <t>276.135</t>
  </si>
  <si>
    <t>0,325</t>
  </si>
  <si>
    <t>276.136</t>
  </si>
  <si>
    <t>0,38366</t>
  </si>
  <si>
    <t>276.137</t>
  </si>
  <si>
    <t>1,771</t>
  </si>
  <si>
    <t>276.138</t>
  </si>
  <si>
    <t>276.139</t>
  </si>
  <si>
    <t>67,3</t>
  </si>
  <si>
    <t>276.140</t>
  </si>
  <si>
    <t>23,02</t>
  </si>
  <si>
    <t>276.141</t>
  </si>
  <si>
    <t>0,31695</t>
  </si>
  <si>
    <t>ПС-10   - 60 м 077/47-ИЛО3.3 лист 119</t>
  </si>
  <si>
    <t>276.142</t>
  </si>
  <si>
    <t>276.143</t>
  </si>
  <si>
    <t>8,874</t>
  </si>
  <si>
    <t>276.144</t>
  </si>
  <si>
    <t>1,707</t>
  </si>
  <si>
    <t>276.145</t>
  </si>
  <si>
    <t>173,26</t>
  </si>
  <si>
    <t>276.146</t>
  </si>
  <si>
    <t>0,58079</t>
  </si>
  <si>
    <t>276.147</t>
  </si>
  <si>
    <t>9,12991</t>
  </si>
  <si>
    <t>276.148</t>
  </si>
  <si>
    <t>13,77247</t>
  </si>
  <si>
    <t>276.149</t>
  </si>
  <si>
    <t>0,3066</t>
  </si>
  <si>
    <t>276.150</t>
  </si>
  <si>
    <t>0,36381</t>
  </si>
  <si>
    <t>0477/47-ИЛО2.3 лист 4</t>
  </si>
  <si>
    <t>276.151</t>
  </si>
  <si>
    <t>1,5419</t>
  </si>
  <si>
    <t>276.152</t>
  </si>
  <si>
    <t>276.153</t>
  </si>
  <si>
    <t>58,6</t>
  </si>
  <si>
    <t>276.154</t>
  </si>
  <si>
    <t>20,04</t>
  </si>
  <si>
    <t>276.155</t>
  </si>
  <si>
    <t>0,30195</t>
  </si>
  <si>
    <t>ПС-11   - 30,9 м   077/47-ИЛО3.3 лист 120</t>
  </si>
  <si>
    <t>276.156</t>
  </si>
  <si>
    <t>276.157</t>
  </si>
  <si>
    <t>3,672</t>
  </si>
  <si>
    <t>276.158</t>
  </si>
  <si>
    <t>276.159</t>
  </si>
  <si>
    <t>54,61</t>
  </si>
  <si>
    <t>276.160</t>
  </si>
  <si>
    <t>3,25182</t>
  </si>
  <si>
    <t>276.161</t>
  </si>
  <si>
    <t>3,81631</t>
  </si>
  <si>
    <t>276.162</t>
  </si>
  <si>
    <t>0,10489</t>
  </si>
  <si>
    <t>276.163</t>
  </si>
  <si>
    <t>0,16786</t>
  </si>
  <si>
    <t>276.164</t>
  </si>
  <si>
    <t>0,116</t>
  </si>
  <si>
    <t>276.165</t>
  </si>
  <si>
    <t>276.166</t>
  </si>
  <si>
    <t>276.167</t>
  </si>
  <si>
    <t>276.168</t>
  </si>
  <si>
    <t>0,123</t>
  </si>
  <si>
    <t>ПС-12   - 16 м  077/47-ИЛО3.3 лист 121</t>
  </si>
  <si>
    <t>276.169</t>
  </si>
  <si>
    <t>276.170</t>
  </si>
  <si>
    <t>1,632</t>
  </si>
  <si>
    <t>276.171</t>
  </si>
  <si>
    <t>276.172</t>
  </si>
  <si>
    <t>23,14</t>
  </si>
  <si>
    <t>276.173</t>
  </si>
  <si>
    <t>0,97027</t>
  </si>
  <si>
    <t>276.174</t>
  </si>
  <si>
    <t>1,40224</t>
  </si>
  <si>
    <t>276.175</t>
  </si>
  <si>
    <t>0,03959</t>
  </si>
  <si>
    <t>276.176</t>
  </si>
  <si>
    <t>0,0881</t>
  </si>
  <si>
    <t>276.177</t>
  </si>
  <si>
    <t>276.178</t>
  </si>
  <si>
    <t>276.179</t>
  </si>
  <si>
    <t>276.180</t>
  </si>
  <si>
    <t>1,066</t>
  </si>
  <si>
    <t>276.181</t>
  </si>
  <si>
    <t>ПС-13   - 50,77 м 077/47-ИЛО3.3 лист 122</t>
  </si>
  <si>
    <t>276.182</t>
  </si>
  <si>
    <t>276.183</t>
  </si>
  <si>
    <t>5,61</t>
  </si>
  <si>
    <t>276.184</t>
  </si>
  <si>
    <t>0,792</t>
  </si>
  <si>
    <t>276.185</t>
  </si>
  <si>
    <t>80,388</t>
  </si>
  <si>
    <t>276.186</t>
  </si>
  <si>
    <t>3,34759</t>
  </si>
  <si>
    <t>276.187</t>
  </si>
  <si>
    <t>4,79796</t>
  </si>
  <si>
    <t>276.188</t>
  </si>
  <si>
    <t>0,1468</t>
  </si>
  <si>
    <t>276.189</t>
  </si>
  <si>
    <t>0,27447</t>
  </si>
  <si>
    <t>276.190</t>
  </si>
  <si>
    <t>0,7182</t>
  </si>
  <si>
    <t>276.191</t>
  </si>
  <si>
    <t>276.192</t>
  </si>
  <si>
    <t>27,29</t>
  </si>
  <si>
    <t>276.193</t>
  </si>
  <si>
    <t>9,33</t>
  </si>
  <si>
    <t>276.194</t>
  </si>
  <si>
    <t>Устройство покрытий подпорных стен  из листовой оцинкованной стали</t>
  </si>
  <si>
    <t>0,24665</t>
  </si>
  <si>
    <t>ПС-14   - 29,5 м    077/47-ИЛО3.3 лист 123</t>
  </si>
  <si>
    <t>276.195</t>
  </si>
  <si>
    <t>276.196</t>
  </si>
  <si>
    <t>2,958</t>
  </si>
  <si>
    <t>276.197</t>
  </si>
  <si>
    <t>276.198</t>
  </si>
  <si>
    <t>276.199</t>
  </si>
  <si>
    <t>1,7238</t>
  </si>
  <si>
    <t>276.200</t>
  </si>
  <si>
    <t>2,50043</t>
  </si>
  <si>
    <t>276.201</t>
  </si>
  <si>
    <t>0,07323</t>
  </si>
  <si>
    <t>276.202</t>
  </si>
  <si>
    <t>0,15951</t>
  </si>
  <si>
    <t>077/47-АР лист 46-49</t>
  </si>
  <si>
    <t>276.203</t>
  </si>
  <si>
    <t>0,2693</t>
  </si>
  <si>
    <t>276.204</t>
  </si>
  <si>
    <t>276.205</t>
  </si>
  <si>
    <t>10,23</t>
  </si>
  <si>
    <t>276.206</t>
  </si>
  <si>
    <t>276.207</t>
  </si>
  <si>
    <t>0,1496</t>
  </si>
  <si>
    <t>ПС-15   - 23,04 м   077/47-ИЛО3.3 лист 124</t>
  </si>
  <si>
    <t>276.208</t>
  </si>
  <si>
    <t>276.209</t>
  </si>
  <si>
    <t>2,754</t>
  </si>
  <si>
    <t>276.210</t>
  </si>
  <si>
    <t>0,408</t>
  </si>
  <si>
    <t>276.211</t>
  </si>
  <si>
    <t>41,41</t>
  </si>
  <si>
    <t>276.212</t>
  </si>
  <si>
    <t>2,43593</t>
  </si>
  <si>
    <t>276.213</t>
  </si>
  <si>
    <t>2,85906</t>
  </si>
  <si>
    <t>276.214</t>
  </si>
  <si>
    <t>276.215</t>
  </si>
  <si>
    <t>0,1257</t>
  </si>
  <si>
    <t>276.216</t>
  </si>
  <si>
    <t>0,338</t>
  </si>
  <si>
    <t>276.217</t>
  </si>
  <si>
    <t>276.218</t>
  </si>
  <si>
    <t>12,84</t>
  </si>
  <si>
    <t>276.219</t>
  </si>
  <si>
    <t>4,39</t>
  </si>
  <si>
    <t>276.220</t>
  </si>
  <si>
    <t>ПС-16   - 14,1 м  077/47-ИЛО3.3 лист 125</t>
  </si>
  <si>
    <t>276.221</t>
  </si>
  <si>
    <t>276.222</t>
  </si>
  <si>
    <t>276.223</t>
  </si>
  <si>
    <t>276.224</t>
  </si>
  <si>
    <t>22,74</t>
  </si>
  <si>
    <t>276.225</t>
  </si>
  <si>
    <t>0,95535</t>
  </si>
  <si>
    <t>276.226</t>
  </si>
  <si>
    <t>1,36827</t>
  </si>
  <si>
    <t>276.227</t>
  </si>
  <si>
    <t>0,04157</t>
  </si>
  <si>
    <t>276.228</t>
  </si>
  <si>
    <t>0,07737</t>
  </si>
  <si>
    <t>276.229</t>
  </si>
  <si>
    <t>0,2184</t>
  </si>
  <si>
    <t>276.230</t>
  </si>
  <si>
    <t>276.231</t>
  </si>
  <si>
    <t>8,3</t>
  </si>
  <si>
    <t>276.232</t>
  </si>
  <si>
    <t>276.233</t>
  </si>
  <si>
    <t>0,0705</t>
  </si>
  <si>
    <t>ПС-17   - 43,95 м  077/47-ИЛО3.3 лист 126</t>
  </si>
  <si>
    <t>276.234</t>
  </si>
  <si>
    <t>0,052</t>
  </si>
  <si>
    <t>276.235</t>
  </si>
  <si>
    <t>5,3</t>
  </si>
  <si>
    <t>276.236</t>
  </si>
  <si>
    <t>276.237</t>
  </si>
  <si>
    <t>75,62</t>
  </si>
  <si>
    <t>276.238</t>
  </si>
  <si>
    <t>4,55476</t>
  </si>
  <si>
    <t>276.239</t>
  </si>
  <si>
    <t>5,34118</t>
  </si>
  <si>
    <t>276.240</t>
  </si>
  <si>
    <t>0,12944</t>
  </si>
  <si>
    <t>276.241</t>
  </si>
  <si>
    <t>0,23767</t>
  </si>
  <si>
    <t>276.242</t>
  </si>
  <si>
    <t>0,6592</t>
  </si>
  <si>
    <t>276.243</t>
  </si>
  <si>
    <t>276.244</t>
  </si>
  <si>
    <t>25,05</t>
  </si>
  <si>
    <t>276.245</t>
  </si>
  <si>
    <t>8,57</t>
  </si>
  <si>
    <t>276.246</t>
  </si>
  <si>
    <t>0,21975</t>
  </si>
  <si>
    <t>ПС-18   - 101,83 м  077/47-ИЛО3.3 лист 127</t>
  </si>
  <si>
    <t>276.247</t>
  </si>
  <si>
    <t>276.248</t>
  </si>
  <si>
    <t>12,24</t>
  </si>
  <si>
    <t>276.249</t>
  </si>
  <si>
    <t>1,802</t>
  </si>
  <si>
    <t>276.250</t>
  </si>
  <si>
    <t>182,9</t>
  </si>
  <si>
    <t>276.251</t>
  </si>
  <si>
    <t>10,74559</t>
  </si>
  <si>
    <t>276.252</t>
  </si>
  <si>
    <t>12,61664</t>
  </si>
  <si>
    <t>276.253</t>
  </si>
  <si>
    <t>0,34292</t>
  </si>
  <si>
    <t>276.254</t>
  </si>
  <si>
    <t>0,54914</t>
  </si>
  <si>
    <t>276.255</t>
  </si>
  <si>
    <t>0,9635</t>
  </si>
  <si>
    <t>276.256</t>
  </si>
  <si>
    <t>276.257</t>
  </si>
  <si>
    <t>36,61</t>
  </si>
  <si>
    <t>276.258</t>
  </si>
  <si>
    <t>12,52</t>
  </si>
  <si>
    <t>276.259</t>
  </si>
  <si>
    <t>0,00509</t>
  </si>
  <si>
    <t>ПС-19   - 9,1 м  077/47-ИЛО3.3 лист 128</t>
  </si>
  <si>
    <t>276.260</t>
  </si>
  <si>
    <t>276.261</t>
  </si>
  <si>
    <t>276.262</t>
  </si>
  <si>
    <t>0,142</t>
  </si>
  <si>
    <t>276.263</t>
  </si>
  <si>
    <t>14,41</t>
  </si>
  <si>
    <t>276.264</t>
  </si>
  <si>
    <t>0,58577</t>
  </si>
  <si>
    <t>276.265</t>
  </si>
  <si>
    <t>0,83901</t>
  </si>
  <si>
    <t>276.266</t>
  </si>
  <si>
    <t>0,02656</t>
  </si>
  <si>
    <t>276.267</t>
  </si>
  <si>
    <t>0,05051</t>
  </si>
  <si>
    <t>077/47-ИЛО2.3 лист 1</t>
  </si>
  <si>
    <t>276.268</t>
  </si>
  <si>
    <t>0,185</t>
  </si>
  <si>
    <t>276.269</t>
  </si>
  <si>
    <t>276.270</t>
  </si>
  <si>
    <t>4,75</t>
  </si>
  <si>
    <t>276.271</t>
  </si>
  <si>
    <t>1,62</t>
  </si>
  <si>
    <t>276.272</t>
  </si>
  <si>
    <t>0,04525</t>
  </si>
  <si>
    <t>ПС-20   - 12,4 м   077/47-ИЛО3.3 лист 129</t>
  </si>
  <si>
    <t>276.273</t>
  </si>
  <si>
    <t>276.274</t>
  </si>
  <si>
    <t>276.275</t>
  </si>
  <si>
    <t>276.276</t>
  </si>
  <si>
    <t>276.277</t>
  </si>
  <si>
    <t>1,33704</t>
  </si>
  <si>
    <t>276.278</t>
  </si>
  <si>
    <t>1,56804</t>
  </si>
  <si>
    <t>276.279</t>
  </si>
  <si>
    <t>0,04303</t>
  </si>
  <si>
    <t>276.280</t>
  </si>
  <si>
    <t>0,06901</t>
  </si>
  <si>
    <t>0477/47-ИЛО2.3 лист 1</t>
  </si>
  <si>
    <t>276.281</t>
  </si>
  <si>
    <t>0,225</t>
  </si>
  <si>
    <t>276.282</t>
  </si>
  <si>
    <t>276.283</t>
  </si>
  <si>
    <t>276.284</t>
  </si>
  <si>
    <t>2,92</t>
  </si>
  <si>
    <t>276.285</t>
  </si>
  <si>
    <t>ПС-21   - 28,08 м   077/47-ИЛО3.3 лист 130</t>
  </si>
  <si>
    <t>276.286</t>
  </si>
  <si>
    <t>0,041</t>
  </si>
  <si>
    <t>276.287</t>
  </si>
  <si>
    <t>4,182</t>
  </si>
  <si>
    <t>276.288</t>
  </si>
  <si>
    <t>0,743</t>
  </si>
  <si>
    <t>276.289</t>
  </si>
  <si>
    <t>75,41</t>
  </si>
  <si>
    <t>276.290</t>
  </si>
  <si>
    <t>0,27309</t>
  </si>
  <si>
    <t>276.291</t>
  </si>
  <si>
    <t>3,99228</t>
  </si>
  <si>
    <t>276.292</t>
  </si>
  <si>
    <t>6,01437</t>
  </si>
  <si>
    <t>276.293</t>
  </si>
  <si>
    <t>0,13061</t>
  </si>
  <si>
    <t>276.294</t>
  </si>
  <si>
    <t>0,17108</t>
  </si>
  <si>
    <t>276.295</t>
  </si>
  <si>
    <t>0,655</t>
  </si>
  <si>
    <t>276.296</t>
  </si>
  <si>
    <t>276.297</t>
  </si>
  <si>
    <t>24,89</t>
  </si>
  <si>
    <t>276.298</t>
  </si>
  <si>
    <t>8,51</t>
  </si>
  <si>
    <t>276.299</t>
  </si>
  <si>
    <t>0,14045</t>
  </si>
  <si>
    <t>ПС-22   - 26,35 м  077/47-ИЛО3.3 лист 131</t>
  </si>
  <si>
    <t>276.300</t>
  </si>
  <si>
    <t>276.301</t>
  </si>
  <si>
    <t>276.302</t>
  </si>
  <si>
    <t>0,697</t>
  </si>
  <si>
    <t>276.303</t>
  </si>
  <si>
    <t>70,75</t>
  </si>
  <si>
    <t>276.304</t>
  </si>
  <si>
    <t>0,25386</t>
  </si>
  <si>
    <t>276.305</t>
  </si>
  <si>
    <t>3,74965</t>
  </si>
  <si>
    <t>276.306</t>
  </si>
  <si>
    <t>5,65193</t>
  </si>
  <si>
    <t>276.307</t>
  </si>
  <si>
    <t>0,12142</t>
  </si>
  <si>
    <t>276.308</t>
  </si>
  <si>
    <t>0,15993</t>
  </si>
  <si>
    <t>276.309</t>
  </si>
  <si>
    <t>0,625</t>
  </si>
  <si>
    <t>276.310</t>
  </si>
  <si>
    <t>276.311</t>
  </si>
  <si>
    <t>23,75</t>
  </si>
  <si>
    <t>276.312</t>
  </si>
  <si>
    <t>276.313</t>
  </si>
  <si>
    <t>0,03025</t>
  </si>
  <si>
    <t>ПС-23   - 12,3 м   077/47-ИЛО3.3 лист 132</t>
  </si>
  <si>
    <t>276.314</t>
  </si>
  <si>
    <t>276.315</t>
  </si>
  <si>
    <t>276.316</t>
  </si>
  <si>
    <t>276.317</t>
  </si>
  <si>
    <t>16,24</t>
  </si>
  <si>
    <t>276.318</t>
  </si>
  <si>
    <t>0,79907</t>
  </si>
  <si>
    <t>276.319</t>
  </si>
  <si>
    <t>0,19415</t>
  </si>
  <si>
    <t>276.320</t>
  </si>
  <si>
    <t>0,08268</t>
  </si>
  <si>
    <t>276.321</t>
  </si>
  <si>
    <t>0,02563</t>
  </si>
  <si>
    <t>276.322</t>
  </si>
  <si>
    <t>0,06822</t>
  </si>
  <si>
    <t>276.323</t>
  </si>
  <si>
    <t>276.324</t>
  </si>
  <si>
    <t>276.325</t>
  </si>
  <si>
    <t>276.326</t>
  </si>
  <si>
    <t>276.327</t>
  </si>
  <si>
    <t>0,0615</t>
  </si>
  <si>
    <t>ПС-24   - 9,1 м   077/47-ИЛО3.3 лист 133</t>
  </si>
  <si>
    <t>276.328</t>
  </si>
  <si>
    <t>276.329</t>
  </si>
  <si>
    <t>276.330</t>
  </si>
  <si>
    <t>276.331</t>
  </si>
  <si>
    <t>14,72</t>
  </si>
  <si>
    <t>276.332</t>
  </si>
  <si>
    <t>0,6022</t>
  </si>
  <si>
    <t>276.333</t>
  </si>
  <si>
    <t>0,86048</t>
  </si>
  <si>
    <t>276.334</t>
  </si>
  <si>
    <t>276.335</t>
  </si>
  <si>
    <t>276.336</t>
  </si>
  <si>
    <t>276.337</t>
  </si>
  <si>
    <t>276.338</t>
  </si>
  <si>
    <t>4,56</t>
  </si>
  <si>
    <t>276.339</t>
  </si>
  <si>
    <t>276.340</t>
  </si>
  <si>
    <t>0,0455</t>
  </si>
  <si>
    <t>ПС-25   - 10,14 м   077/47-ИЛО3.3 лист 134</t>
  </si>
  <si>
    <t>276.341</t>
  </si>
  <si>
    <t>276.342</t>
  </si>
  <si>
    <t>276.343</t>
  </si>
  <si>
    <t>276.344</t>
  </si>
  <si>
    <t>276.345</t>
  </si>
  <si>
    <t>0,62486</t>
  </si>
  <si>
    <t>276.346</t>
  </si>
  <si>
    <t>0,15593</t>
  </si>
  <si>
    <t>276.347</t>
  </si>
  <si>
    <t>0,06718</t>
  </si>
  <si>
    <t>276.348</t>
  </si>
  <si>
    <t>0,02083</t>
  </si>
  <si>
    <t>276.349</t>
  </si>
  <si>
    <t>0,05588</t>
  </si>
  <si>
    <t>276.350</t>
  </si>
  <si>
    <t>276.351</t>
  </si>
  <si>
    <t>276.352</t>
  </si>
  <si>
    <t>4,37</t>
  </si>
  <si>
    <t>276.353</t>
  </si>
  <si>
    <t>1,49</t>
  </si>
  <si>
    <t>276.354</t>
  </si>
  <si>
    <t>0,0495</t>
  </si>
  <si>
    <t>ПС-26   - 55,895 м  077/47-ИЛО3.3 лист 135</t>
  </si>
  <si>
    <t>276.355</t>
  </si>
  <si>
    <t>276.356</t>
  </si>
  <si>
    <t>5,41</t>
  </si>
  <si>
    <t>276.357</t>
  </si>
  <si>
    <t>0,709</t>
  </si>
  <si>
    <t>276.358</t>
  </si>
  <si>
    <t>71,96</t>
  </si>
  <si>
    <t>276.359</t>
  </si>
  <si>
    <t>3,55787</t>
  </si>
  <si>
    <t>276.360</t>
  </si>
  <si>
    <t>0,85609</t>
  </si>
  <si>
    <t>276.361</t>
  </si>
  <si>
    <t>0,36171</t>
  </si>
  <si>
    <t>276.362</t>
  </si>
  <si>
    <t>0,11215</t>
  </si>
  <si>
    <t>276.363</t>
  </si>
  <si>
    <t>0,15158</t>
  </si>
  <si>
    <t>276.364</t>
  </si>
  <si>
    <t>276.365</t>
  </si>
  <si>
    <t>276.366</t>
  </si>
  <si>
    <t>31,16</t>
  </si>
  <si>
    <t>276.367</t>
  </si>
  <si>
    <t>10,66</t>
  </si>
  <si>
    <t>276.368</t>
  </si>
  <si>
    <t>0,28645</t>
  </si>
  <si>
    <t>ПС-27   - 9,775 м   077/47-ИЛО3.3 лист 136</t>
  </si>
  <si>
    <t>276.369</t>
  </si>
  <si>
    <t>276.370</t>
  </si>
  <si>
    <t>276.371</t>
  </si>
  <si>
    <t>276.372</t>
  </si>
  <si>
    <t>15,43</t>
  </si>
  <si>
    <t>276.373</t>
  </si>
  <si>
    <t>0,62633</t>
  </si>
  <si>
    <t>276.374</t>
  </si>
  <si>
    <t>0,89841</t>
  </si>
  <si>
    <t>276.375</t>
  </si>
  <si>
    <t>0,02886</t>
  </si>
  <si>
    <t>276.376</t>
  </si>
  <si>
    <t>0,0529</t>
  </si>
  <si>
    <t>276.377</t>
  </si>
  <si>
    <t>276.378</t>
  </si>
  <si>
    <t>276.379</t>
  </si>
  <si>
    <t>276.380</t>
  </si>
  <si>
    <t>2,08</t>
  </si>
  <si>
    <t>276.381</t>
  </si>
  <si>
    <t>0,04815</t>
  </si>
  <si>
    <t>ПС-28   - 16,895 м  077/47-ИЛО3.3 лист 137</t>
  </si>
  <si>
    <t>276.382</t>
  </si>
  <si>
    <t>0,014</t>
  </si>
  <si>
    <t>276.383</t>
  </si>
  <si>
    <t>1,43</t>
  </si>
  <si>
    <t>276.384</t>
  </si>
  <si>
    <t>0,164</t>
  </si>
  <si>
    <t>276.385</t>
  </si>
  <si>
    <t>16,65</t>
  </si>
  <si>
    <t>276.386</t>
  </si>
  <si>
    <t>0,8328</t>
  </si>
  <si>
    <t>276.387</t>
  </si>
  <si>
    <t>387</t>
  </si>
  <si>
    <t>0,21456</t>
  </si>
  <si>
    <t>276.388</t>
  </si>
  <si>
    <t>388</t>
  </si>
  <si>
    <t>0,09752</t>
  </si>
  <si>
    <t>276.389</t>
  </si>
  <si>
    <t>389</t>
  </si>
  <si>
    <t>0,02756</t>
  </si>
  <si>
    <t>276.390</t>
  </si>
  <si>
    <t>390</t>
  </si>
  <si>
    <t>0,09347</t>
  </si>
  <si>
    <t>276.391</t>
  </si>
  <si>
    <t>391</t>
  </si>
  <si>
    <t>276.392</t>
  </si>
  <si>
    <t>392</t>
  </si>
  <si>
    <t>276.393</t>
  </si>
  <si>
    <t>393</t>
  </si>
  <si>
    <t>276.394</t>
  </si>
  <si>
    <t>394</t>
  </si>
  <si>
    <t>276.395</t>
  </si>
  <si>
    <t>395</t>
  </si>
  <si>
    <t>0,08265</t>
  </si>
  <si>
    <t>ПС-29   - 22,675 м   077/47-ИЛО3.3 лист 138</t>
  </si>
  <si>
    <t>276.396</t>
  </si>
  <si>
    <t>396</t>
  </si>
  <si>
    <t>276.397</t>
  </si>
  <si>
    <t>397</t>
  </si>
  <si>
    <t>2,24</t>
  </si>
  <si>
    <t>276.398</t>
  </si>
  <si>
    <t>398</t>
  </si>
  <si>
    <t>0,307</t>
  </si>
  <si>
    <t>276.399</t>
  </si>
  <si>
    <t>399</t>
  </si>
  <si>
    <t>276.400</t>
  </si>
  <si>
    <t>400</t>
  </si>
  <si>
    <t>1,32216</t>
  </si>
  <si>
    <t>276.401</t>
  </si>
  <si>
    <t>401</t>
  </si>
  <si>
    <t>1,91803</t>
  </si>
  <si>
    <t>276.402</t>
  </si>
  <si>
    <t>402</t>
  </si>
  <si>
    <t>0,05641</t>
  </si>
  <si>
    <t>276.403</t>
  </si>
  <si>
    <t>403</t>
  </si>
  <si>
    <t>0,12272</t>
  </si>
  <si>
    <t>276.404</t>
  </si>
  <si>
    <t>404</t>
  </si>
  <si>
    <t>276.405</t>
  </si>
  <si>
    <t>405</t>
  </si>
  <si>
    <t>276.406</t>
  </si>
  <si>
    <t>406</t>
  </si>
  <si>
    <t>12,35</t>
  </si>
  <si>
    <t>276.407</t>
  </si>
  <si>
    <t>407</t>
  </si>
  <si>
    <t>276.408</t>
  </si>
  <si>
    <t>408</t>
  </si>
  <si>
    <t>0,11175</t>
  </si>
  <si>
    <t>ПС-30   - 9,1 м  077/47-ИЛО3.3 лист 139</t>
  </si>
  <si>
    <t>276.409</t>
  </si>
  <si>
    <t>409</t>
  </si>
  <si>
    <t>276.410</t>
  </si>
  <si>
    <t>410</t>
  </si>
  <si>
    <t>276.411</t>
  </si>
  <si>
    <t>411</t>
  </si>
  <si>
    <t>0,155</t>
  </si>
  <si>
    <t>276.412</t>
  </si>
  <si>
    <t>412</t>
  </si>
  <si>
    <t>15,73</t>
  </si>
  <si>
    <t>276.413</t>
  </si>
  <si>
    <t>413</t>
  </si>
  <si>
    <t>0,91502</t>
  </si>
  <si>
    <t>276.414</t>
  </si>
  <si>
    <t>414</t>
  </si>
  <si>
    <t>1,06452</t>
  </si>
  <si>
    <t>276.415</t>
  </si>
  <si>
    <t>415</t>
  </si>
  <si>
    <t>0,02706</t>
  </si>
  <si>
    <t>276.416</t>
  </si>
  <si>
    <t>416</t>
  </si>
  <si>
    <t>0477/47-ИЛО2.3 лист 2</t>
  </si>
  <si>
    <t>276.417</t>
  </si>
  <si>
    <t>417</t>
  </si>
  <si>
    <t>276.418</t>
  </si>
  <si>
    <t>418</t>
  </si>
  <si>
    <t>276.419</t>
  </si>
  <si>
    <t>419</t>
  </si>
  <si>
    <t>7,79</t>
  </si>
  <si>
    <t>276.420</t>
  </si>
  <si>
    <t>420</t>
  </si>
  <si>
    <t>2,66</t>
  </si>
  <si>
    <t>276.421</t>
  </si>
  <si>
    <t>421</t>
  </si>
  <si>
    <t>ПС-31   - 39,04 м  077/47-ИЛО3.3 лист 140</t>
  </si>
  <si>
    <t>276.422</t>
  </si>
  <si>
    <t>422</t>
  </si>
  <si>
    <t>276.423</t>
  </si>
  <si>
    <t>423</t>
  </si>
  <si>
    <t>4,69</t>
  </si>
  <si>
    <t>276.424</t>
  </si>
  <si>
    <t>424</t>
  </si>
  <si>
    <t>0,664</t>
  </si>
  <si>
    <t>276.425</t>
  </si>
  <si>
    <t>425</t>
  </si>
  <si>
    <t>67,4</t>
  </si>
  <si>
    <t>276.426</t>
  </si>
  <si>
    <t>426</t>
  </si>
  <si>
    <t>4,03569</t>
  </si>
  <si>
    <t>276.427</t>
  </si>
  <si>
    <t>427</t>
  </si>
  <si>
    <t>4,72704</t>
  </si>
  <si>
    <t>276.428</t>
  </si>
  <si>
    <t>428</t>
  </si>
  <si>
    <t>0,11532</t>
  </si>
  <si>
    <t>276.429</t>
  </si>
  <si>
    <t>429</t>
  </si>
  <si>
    <t>0,21162</t>
  </si>
  <si>
    <t>077/47-ИЛО2.3 лист 2</t>
  </si>
  <si>
    <t>276.430</t>
  </si>
  <si>
    <t>430</t>
  </si>
  <si>
    <t>276.431</t>
  </si>
  <si>
    <t>431</t>
  </si>
  <si>
    <t>276.432</t>
  </si>
  <si>
    <t>432</t>
  </si>
  <si>
    <t>32,68</t>
  </si>
  <si>
    <t>276.433</t>
  </si>
  <si>
    <t>433</t>
  </si>
  <si>
    <t>11,18</t>
  </si>
  <si>
    <t>276.434</t>
  </si>
  <si>
    <t>434</t>
  </si>
  <si>
    <t>0,1944</t>
  </si>
  <si>
    <t>ПС-32   - 36,09 м  077/47-ИЛО3.3 лист 141</t>
  </si>
  <si>
    <t>276.435</t>
  </si>
  <si>
    <t>435</t>
  </si>
  <si>
    <t>276.436</t>
  </si>
  <si>
    <t>436</t>
  </si>
  <si>
    <t>8,16</t>
  </si>
  <si>
    <t>276.437</t>
  </si>
  <si>
    <t>437</t>
  </si>
  <si>
    <t>ТЕР06-01-024-11</t>
  </si>
  <si>
    <t>Устройство стен подвалов и подпорных стен железобетонных высотой: более 6 м, толщиной до 500 мм</t>
  </si>
  <si>
    <t>1,625</t>
  </si>
  <si>
    <t>276.438</t>
  </si>
  <si>
    <t>438</t>
  </si>
  <si>
    <t>164,94</t>
  </si>
  <si>
    <t>276.439</t>
  </si>
  <si>
    <t>439</t>
  </si>
  <si>
    <t>0,54692</t>
  </si>
  <si>
    <t>276.440</t>
  </si>
  <si>
    <t>12,8962</t>
  </si>
  <si>
    <t>276.441</t>
  </si>
  <si>
    <t>441</t>
  </si>
  <si>
    <t>16,71906</t>
  </si>
  <si>
    <t>276.442</t>
  </si>
  <si>
    <t>442</t>
  </si>
  <si>
    <t>0,31621</t>
  </si>
  <si>
    <t>276.443</t>
  </si>
  <si>
    <t>443</t>
  </si>
  <si>
    <t>Горячекатаная арматурная сталь периодического профиля класса: А-III, диаметром 20-22 мм-Фиксаторы Ф1,Ф2</t>
  </si>
  <si>
    <t>0,68181</t>
  </si>
  <si>
    <t>444</t>
  </si>
  <si>
    <t>276.444</t>
  </si>
  <si>
    <t>276.445</t>
  </si>
  <si>
    <t>445</t>
  </si>
  <si>
    <t>276.446</t>
  </si>
  <si>
    <t>446</t>
  </si>
  <si>
    <t>26,03</t>
  </si>
  <si>
    <t>276.447</t>
  </si>
  <si>
    <t>447</t>
  </si>
  <si>
    <t>8,9</t>
  </si>
  <si>
    <t>276.448</t>
  </si>
  <si>
    <t>448</t>
  </si>
  <si>
    <t>ПС-33   - 2,7 м  077/47-ИЛО3.3 лист 142</t>
  </si>
  <si>
    <t>276.449</t>
  </si>
  <si>
    <t>449</t>
  </si>
  <si>
    <t>276.450</t>
  </si>
  <si>
    <t>276.451</t>
  </si>
  <si>
    <t>451</t>
  </si>
  <si>
    <t>276.452</t>
  </si>
  <si>
    <t>452</t>
  </si>
  <si>
    <t>3,45</t>
  </si>
  <si>
    <t>276.453</t>
  </si>
  <si>
    <t>453</t>
  </si>
  <si>
    <t>0,16813</t>
  </si>
  <si>
    <t>276.454</t>
  </si>
  <si>
    <t>454</t>
  </si>
  <si>
    <t>0,0428</t>
  </si>
  <si>
    <t>276.455</t>
  </si>
  <si>
    <t>455</t>
  </si>
  <si>
    <t>0,01809</t>
  </si>
  <si>
    <t>276.456</t>
  </si>
  <si>
    <t>456</t>
  </si>
  <si>
    <t>0,00561</t>
  </si>
  <si>
    <t>276.457</t>
  </si>
  <si>
    <t>457</t>
  </si>
  <si>
    <t>0,01749</t>
  </si>
  <si>
    <t>276.458</t>
  </si>
  <si>
    <t>458</t>
  </si>
  <si>
    <t>276.459</t>
  </si>
  <si>
    <t>459</t>
  </si>
  <si>
    <t>276.460</t>
  </si>
  <si>
    <t>460</t>
  </si>
  <si>
    <t>1,33</t>
  </si>
  <si>
    <t>276.461</t>
  </si>
  <si>
    <t>461</t>
  </si>
  <si>
    <t>276.462</t>
  </si>
  <si>
    <t>462</t>
  </si>
  <si>
    <t>0,04555</t>
  </si>
  <si>
    <t>ПС-34   - 2,7 м  077/47-ИЛО3.3 лист 143</t>
  </si>
  <si>
    <t>276.463</t>
  </si>
  <si>
    <t>463</t>
  </si>
  <si>
    <t>276.464</t>
  </si>
  <si>
    <t>464</t>
  </si>
  <si>
    <t>276.465</t>
  </si>
  <si>
    <t>465</t>
  </si>
  <si>
    <t>276.466</t>
  </si>
  <si>
    <t>466</t>
  </si>
  <si>
    <t>276.467</t>
  </si>
  <si>
    <t>467</t>
  </si>
  <si>
    <t>276.468</t>
  </si>
  <si>
    <t>468</t>
  </si>
  <si>
    <t>276.469</t>
  </si>
  <si>
    <t>469</t>
  </si>
  <si>
    <t>276.470</t>
  </si>
  <si>
    <t>470</t>
  </si>
  <si>
    <t>276.471</t>
  </si>
  <si>
    <t>471</t>
  </si>
  <si>
    <t>276.472</t>
  </si>
  <si>
    <t>472</t>
  </si>
  <si>
    <t>276.473</t>
  </si>
  <si>
    <t>473</t>
  </si>
  <si>
    <t>276.474</t>
  </si>
  <si>
    <t>474</t>
  </si>
  <si>
    <t>276.475</t>
  </si>
  <si>
    <t>475</t>
  </si>
  <si>
    <t>0,0135</t>
  </si>
  <si>
    <t>ПС-35   - 12,93 м  077/47-ИЛО3.3 лист 144</t>
  </si>
  <si>
    <t>276.476</t>
  </si>
  <si>
    <t>476</t>
  </si>
  <si>
    <t>276.477</t>
  </si>
  <si>
    <t>477</t>
  </si>
  <si>
    <t>2,14</t>
  </si>
  <si>
    <t>276.478</t>
  </si>
  <si>
    <t>478</t>
  </si>
  <si>
    <t>0,415</t>
  </si>
  <si>
    <t>276.479</t>
  </si>
  <si>
    <t>479</t>
  </si>
  <si>
    <t>42,12</t>
  </si>
  <si>
    <t>276.480</t>
  </si>
  <si>
    <t>480</t>
  </si>
  <si>
    <t>0,12693</t>
  </si>
  <si>
    <t>276.481</t>
  </si>
  <si>
    <t>481</t>
  </si>
  <si>
    <t>2,72294</t>
  </si>
  <si>
    <t>276.482</t>
  </si>
  <si>
    <t>482</t>
  </si>
  <si>
    <t>4,28536</t>
  </si>
  <si>
    <t>276.483</t>
  </si>
  <si>
    <t>483</t>
  </si>
  <si>
    <t>0,08094</t>
  </si>
  <si>
    <t>276.484</t>
  </si>
  <si>
    <t>484</t>
  </si>
  <si>
    <t>0,09846</t>
  </si>
  <si>
    <t>485</t>
  </si>
  <si>
    <t>276.485</t>
  </si>
  <si>
    <t>276.486</t>
  </si>
  <si>
    <t>486</t>
  </si>
  <si>
    <t>276.487</t>
  </si>
  <si>
    <t>487</t>
  </si>
  <si>
    <t>8,74</t>
  </si>
  <si>
    <t>276.488</t>
  </si>
  <si>
    <t>488</t>
  </si>
  <si>
    <t>2,99</t>
  </si>
  <si>
    <t>276.489</t>
  </si>
  <si>
    <t>489</t>
  </si>
  <si>
    <t>0,0653</t>
  </si>
  <si>
    <t>ПС-36   - 14,18 м  077/47-ИЛО3.3 лист 145</t>
  </si>
  <si>
    <t>276.490</t>
  </si>
  <si>
    <t>490</t>
  </si>
  <si>
    <t>276.491</t>
  </si>
  <si>
    <t>491</t>
  </si>
  <si>
    <t>276.492</t>
  </si>
  <si>
    <t>492</t>
  </si>
  <si>
    <t>276.493</t>
  </si>
  <si>
    <t>493</t>
  </si>
  <si>
    <t>19,89</t>
  </si>
  <si>
    <t>276.494</t>
  </si>
  <si>
    <t>494</t>
  </si>
  <si>
    <t>0,82642</t>
  </si>
  <si>
    <t>276.495</t>
  </si>
  <si>
    <t>495</t>
  </si>
  <si>
    <t>1,19986</t>
  </si>
  <si>
    <t>276.496</t>
  </si>
  <si>
    <t>0,03563</t>
  </si>
  <si>
    <t>276.497</t>
  </si>
  <si>
    <t>497</t>
  </si>
  <si>
    <t>276.498</t>
  </si>
  <si>
    <t>498</t>
  </si>
  <si>
    <t>276.499</t>
  </si>
  <si>
    <t>499</t>
  </si>
  <si>
    <t>276.500</t>
  </si>
  <si>
    <t>500</t>
  </si>
  <si>
    <t>276.501</t>
  </si>
  <si>
    <t>501</t>
  </si>
  <si>
    <t>276.502</t>
  </si>
  <si>
    <t>502</t>
  </si>
  <si>
    <t>0,0709</t>
  </si>
  <si>
    <t>ПС-37   - 12,5 м  077/47-ИЛО3.3 лист 146</t>
  </si>
  <si>
    <t>276.503</t>
  </si>
  <si>
    <t>503</t>
  </si>
  <si>
    <t>276.504</t>
  </si>
  <si>
    <t>504</t>
  </si>
  <si>
    <t>276.505</t>
  </si>
  <si>
    <t>505</t>
  </si>
  <si>
    <t>276.506</t>
  </si>
  <si>
    <t>506</t>
  </si>
  <si>
    <t>21,72</t>
  </si>
  <si>
    <t>276.507</t>
  </si>
  <si>
    <t>507</t>
  </si>
  <si>
    <t>1,30155</t>
  </si>
  <si>
    <t>276.508</t>
  </si>
  <si>
    <t>508</t>
  </si>
  <si>
    <t>1,52311</t>
  </si>
  <si>
    <t>276.509</t>
  </si>
  <si>
    <t>509</t>
  </si>
  <si>
    <t>276.510</t>
  </si>
  <si>
    <t>510</t>
  </si>
  <si>
    <t>276.511</t>
  </si>
  <si>
    <t>511</t>
  </si>
  <si>
    <t>276.512</t>
  </si>
  <si>
    <t>512</t>
  </si>
  <si>
    <t>276.513</t>
  </si>
  <si>
    <t>513</t>
  </si>
  <si>
    <t>11,59</t>
  </si>
  <si>
    <t>276.514</t>
  </si>
  <si>
    <t>514</t>
  </si>
  <si>
    <t>276.515</t>
  </si>
  <si>
    <t>515</t>
  </si>
  <si>
    <t>ПС-38   - 21,75 м  077/47-ИЛО3.3 лист 147</t>
  </si>
  <si>
    <t>276.516</t>
  </si>
  <si>
    <t>516</t>
  </si>
  <si>
    <t>276.517</t>
  </si>
  <si>
    <t>517</t>
  </si>
  <si>
    <t>2,65</t>
  </si>
  <si>
    <t>276.518</t>
  </si>
  <si>
    <t>518</t>
  </si>
  <si>
    <t>0,372</t>
  </si>
  <si>
    <t>276.519</t>
  </si>
  <si>
    <t>519</t>
  </si>
  <si>
    <t>37,76</t>
  </si>
  <si>
    <t>276.520</t>
  </si>
  <si>
    <t>2,2758</t>
  </si>
  <si>
    <t>276.521</t>
  </si>
  <si>
    <t>521</t>
  </si>
  <si>
    <t>2,6686</t>
  </si>
  <si>
    <t>276.522</t>
  </si>
  <si>
    <t>522</t>
  </si>
  <si>
    <t>0,07396</t>
  </si>
  <si>
    <t>276.523</t>
  </si>
  <si>
    <t>523</t>
  </si>
  <si>
    <t>0,11953</t>
  </si>
  <si>
    <t>276.524</t>
  </si>
  <si>
    <t>524</t>
  </si>
  <si>
    <t>276.525</t>
  </si>
  <si>
    <t>525</t>
  </si>
  <si>
    <t>276.526</t>
  </si>
  <si>
    <t>526</t>
  </si>
  <si>
    <t>19,95</t>
  </si>
  <si>
    <t>276.527</t>
  </si>
  <si>
    <t>6,82</t>
  </si>
  <si>
    <t>276.528</t>
  </si>
  <si>
    <t>528</t>
  </si>
  <si>
    <t>0,1075</t>
  </si>
  <si>
    <t>ПС-39   - 9,25 м  077/47-ИЛО3.3 лист 148</t>
  </si>
  <si>
    <t>276.529</t>
  </si>
  <si>
    <t>529</t>
  </si>
  <si>
    <t>276.530</t>
  </si>
  <si>
    <t>530</t>
  </si>
  <si>
    <t>276.531</t>
  </si>
  <si>
    <t>531</t>
  </si>
  <si>
    <t>276.532</t>
  </si>
  <si>
    <t>532</t>
  </si>
  <si>
    <t>12,99</t>
  </si>
  <si>
    <t>276.533</t>
  </si>
  <si>
    <t>533</t>
  </si>
  <si>
    <t>0,52895</t>
  </si>
  <si>
    <t>276.534</t>
  </si>
  <si>
    <t>534</t>
  </si>
  <si>
    <t>0,76803</t>
  </si>
  <si>
    <t>276.535</t>
  </si>
  <si>
    <t>535</t>
  </si>
  <si>
    <t>0,02375</t>
  </si>
  <si>
    <t>276.536</t>
  </si>
  <si>
    <t>536</t>
  </si>
  <si>
    <t>0,0513</t>
  </si>
  <si>
    <t>276.537</t>
  </si>
  <si>
    <t>537</t>
  </si>
  <si>
    <t>276.538</t>
  </si>
  <si>
    <t>538</t>
  </si>
  <si>
    <t>276.539</t>
  </si>
  <si>
    <t>539</t>
  </si>
  <si>
    <t>276.540</t>
  </si>
  <si>
    <t>540</t>
  </si>
  <si>
    <t>276.541</t>
  </si>
  <si>
    <t>541</t>
  </si>
  <si>
    <t>0,04535</t>
  </si>
  <si>
    <t>ПС-40   - 9,25 м  077/47-ИЛО3.3 лист 149</t>
  </si>
  <si>
    <t>276.542</t>
  </si>
  <si>
    <t>542</t>
  </si>
  <si>
    <t>276.543</t>
  </si>
  <si>
    <t>543</t>
  </si>
  <si>
    <t>276.544</t>
  </si>
  <si>
    <t>544</t>
  </si>
  <si>
    <t>0,158</t>
  </si>
  <si>
    <t>276.545</t>
  </si>
  <si>
    <t>545</t>
  </si>
  <si>
    <t>16,04</t>
  </si>
  <si>
    <t>276.546</t>
  </si>
  <si>
    <t>546</t>
  </si>
  <si>
    <t>0,93801</t>
  </si>
  <si>
    <t>276.547</t>
  </si>
  <si>
    <t>547</t>
  </si>
  <si>
    <t>1,08955</t>
  </si>
  <si>
    <t>276.548</t>
  </si>
  <si>
    <t>548</t>
  </si>
  <si>
    <t>0,03228</t>
  </si>
  <si>
    <t>276.549</t>
  </si>
  <si>
    <t>549</t>
  </si>
  <si>
    <t>276.550</t>
  </si>
  <si>
    <t>550</t>
  </si>
  <si>
    <t>276.551</t>
  </si>
  <si>
    <t>551</t>
  </si>
  <si>
    <t>276.552</t>
  </si>
  <si>
    <t>552</t>
  </si>
  <si>
    <t>276.553</t>
  </si>
  <si>
    <t>553</t>
  </si>
  <si>
    <t>276.554</t>
  </si>
  <si>
    <t>554</t>
  </si>
  <si>
    <t>0,0456</t>
  </si>
  <si>
    <t>ПС-41   - 9,25 м  077/47-ИЛО3.3 лист 150</t>
  </si>
  <si>
    <t>276.555</t>
  </si>
  <si>
    <t>555</t>
  </si>
  <si>
    <t>276.556</t>
  </si>
  <si>
    <t>556</t>
  </si>
  <si>
    <t>276.557</t>
  </si>
  <si>
    <t>557</t>
  </si>
  <si>
    <t>276.558</t>
  </si>
  <si>
    <t>558</t>
  </si>
  <si>
    <t>276.559</t>
  </si>
  <si>
    <t>559</t>
  </si>
  <si>
    <t>0,52782</t>
  </si>
  <si>
    <t>276.560</t>
  </si>
  <si>
    <t>560</t>
  </si>
  <si>
    <t>0,76654</t>
  </si>
  <si>
    <t>276.561</t>
  </si>
  <si>
    <t>561</t>
  </si>
  <si>
    <t>276.562</t>
  </si>
  <si>
    <t>562</t>
  </si>
  <si>
    <t>276.563</t>
  </si>
  <si>
    <t>563</t>
  </si>
  <si>
    <t>276.564</t>
  </si>
  <si>
    <t>564</t>
  </si>
  <si>
    <t>276.565</t>
  </si>
  <si>
    <t>565</t>
  </si>
  <si>
    <t>5,89</t>
  </si>
  <si>
    <t>276.566</t>
  </si>
  <si>
    <t>566</t>
  </si>
  <si>
    <t>276.567</t>
  </si>
  <si>
    <t>567</t>
  </si>
  <si>
    <t>0,04575</t>
  </si>
  <si>
    <t>ПС-42   - 13,99 м  077/47-ИЛО3.3 лист 151</t>
  </si>
  <si>
    <t>276.568</t>
  </si>
  <si>
    <t>568</t>
  </si>
  <si>
    <t>276.569</t>
  </si>
  <si>
    <t>569</t>
  </si>
  <si>
    <t>276.570</t>
  </si>
  <si>
    <t>0,193</t>
  </si>
  <si>
    <t>276.571</t>
  </si>
  <si>
    <t>571</t>
  </si>
  <si>
    <t>19,59</t>
  </si>
  <si>
    <t>276.572</t>
  </si>
  <si>
    <t>572</t>
  </si>
  <si>
    <t>0,82158</t>
  </si>
  <si>
    <t>276.573</t>
  </si>
  <si>
    <t>573</t>
  </si>
  <si>
    <t>1,19354</t>
  </si>
  <si>
    <t>276.574</t>
  </si>
  <si>
    <t>574</t>
  </si>
  <si>
    <t>276.575</t>
  </si>
  <si>
    <t>575</t>
  </si>
  <si>
    <t>276.576</t>
  </si>
  <si>
    <t>576</t>
  </si>
  <si>
    <t>0,235</t>
  </si>
  <si>
    <t>276.577</t>
  </si>
  <si>
    <t>577</t>
  </si>
  <si>
    <t>276.578</t>
  </si>
  <si>
    <t>578</t>
  </si>
  <si>
    <t>8,93</t>
  </si>
  <si>
    <t>276.579</t>
  </si>
  <si>
    <t>579</t>
  </si>
  <si>
    <t>3,05</t>
  </si>
  <si>
    <t>276.580</t>
  </si>
  <si>
    <t>580</t>
  </si>
  <si>
    <t>ПС-43   - 12,8 м 077/47-ИЛО3.3 лист 152</t>
  </si>
  <si>
    <t>276.581</t>
  </si>
  <si>
    <t>581</t>
  </si>
  <si>
    <t>276.582</t>
  </si>
  <si>
    <t>582</t>
  </si>
  <si>
    <t>276.583</t>
  </si>
  <si>
    <t>583</t>
  </si>
  <si>
    <t>0,219</t>
  </si>
  <si>
    <t>276.584</t>
  </si>
  <si>
    <t>584</t>
  </si>
  <si>
    <t>22,23</t>
  </si>
  <si>
    <t>276.585</t>
  </si>
  <si>
    <t>585</t>
  </si>
  <si>
    <t>1,33693</t>
  </si>
  <si>
    <t>276.586</t>
  </si>
  <si>
    <t>586</t>
  </si>
  <si>
    <t>1,56382</t>
  </si>
  <si>
    <t>276.587</t>
  </si>
  <si>
    <t>587</t>
  </si>
  <si>
    <t>0,04438</t>
  </si>
  <si>
    <t>276.588</t>
  </si>
  <si>
    <t>588</t>
  </si>
  <si>
    <t>0,06981</t>
  </si>
  <si>
    <t>276.589</t>
  </si>
  <si>
    <t>589</t>
  </si>
  <si>
    <t>0,315</t>
  </si>
  <si>
    <t>276.590</t>
  </si>
  <si>
    <t>590</t>
  </si>
  <si>
    <t>276.591</t>
  </si>
  <si>
    <t>591</t>
  </si>
  <si>
    <t>11,97</t>
  </si>
  <si>
    <t>276.592</t>
  </si>
  <si>
    <t>592</t>
  </si>
  <si>
    <t>1,09</t>
  </si>
  <si>
    <t>276.593</t>
  </si>
  <si>
    <t>593</t>
  </si>
  <si>
    <t>0,06465</t>
  </si>
  <si>
    <t>ПС-44   - 12,23 м   077/47-ИЛО3.3 лист 153</t>
  </si>
  <si>
    <t>276.594</t>
  </si>
  <si>
    <t>594</t>
  </si>
  <si>
    <t>276.595</t>
  </si>
  <si>
    <t>595</t>
  </si>
  <si>
    <t>276.596</t>
  </si>
  <si>
    <t>596</t>
  </si>
  <si>
    <t>276.597</t>
  </si>
  <si>
    <t>597</t>
  </si>
  <si>
    <t>21,82</t>
  </si>
  <si>
    <t>276.598</t>
  </si>
  <si>
    <t>598</t>
  </si>
  <si>
    <t>1,29237</t>
  </si>
  <si>
    <t>276.599</t>
  </si>
  <si>
    <t>599</t>
  </si>
  <si>
    <t>1,50815</t>
  </si>
  <si>
    <t>276.600</t>
  </si>
  <si>
    <t>0,04169</t>
  </si>
  <si>
    <t>276.601</t>
  </si>
  <si>
    <t>601</t>
  </si>
  <si>
    <t>0,06742</t>
  </si>
  <si>
    <t>077/47-ИЛО2.3 лист 3</t>
  </si>
  <si>
    <t>276.602</t>
  </si>
  <si>
    <t>602</t>
  </si>
  <si>
    <t>276.603</t>
  </si>
  <si>
    <t>276.604</t>
  </si>
  <si>
    <t>604</t>
  </si>
  <si>
    <t>9,88</t>
  </si>
  <si>
    <t>276.605</t>
  </si>
  <si>
    <t>605</t>
  </si>
  <si>
    <t>3,38</t>
  </si>
  <si>
    <t>276.606</t>
  </si>
  <si>
    <t>606</t>
  </si>
  <si>
    <t>0,06065</t>
  </si>
  <si>
    <t>ПС-45   - 12,23 м     077/47-ИЛО3.3 лист 154</t>
  </si>
  <si>
    <t>276.607</t>
  </si>
  <si>
    <t>607</t>
  </si>
  <si>
    <t>276.608</t>
  </si>
  <si>
    <t>608</t>
  </si>
  <si>
    <t>276.609</t>
  </si>
  <si>
    <t>609</t>
  </si>
  <si>
    <t>276.610</t>
  </si>
  <si>
    <t>610</t>
  </si>
  <si>
    <t>276.611</t>
  </si>
  <si>
    <t>611</t>
  </si>
  <si>
    <t>276.612</t>
  </si>
  <si>
    <t>612</t>
  </si>
  <si>
    <t>276.613</t>
  </si>
  <si>
    <t>613</t>
  </si>
  <si>
    <t>276.614</t>
  </si>
  <si>
    <t>614</t>
  </si>
  <si>
    <t>276.615</t>
  </si>
  <si>
    <t>615</t>
  </si>
  <si>
    <t>276.616</t>
  </si>
  <si>
    <t>616</t>
  </si>
  <si>
    <t>276.617</t>
  </si>
  <si>
    <t>617</t>
  </si>
  <si>
    <t>10,07</t>
  </si>
  <si>
    <t>276.618</t>
  </si>
  <si>
    <t>618</t>
  </si>
  <si>
    <t>3,44</t>
  </si>
  <si>
    <t>276.619</t>
  </si>
  <si>
    <t>619</t>
  </si>
  <si>
    <t>ПС-46   - 13,1 м   077/47-ИЛО3.3 лист 155</t>
  </si>
  <si>
    <t>276.620</t>
  </si>
  <si>
    <t>620</t>
  </si>
  <si>
    <t>276.621</t>
  </si>
  <si>
    <t>621</t>
  </si>
  <si>
    <t>276.622</t>
  </si>
  <si>
    <t>622</t>
  </si>
  <si>
    <t>276.623</t>
  </si>
  <si>
    <t>623</t>
  </si>
  <si>
    <t>276.624</t>
  </si>
  <si>
    <t>624</t>
  </si>
  <si>
    <t>1,36011</t>
  </si>
  <si>
    <t>276.625</t>
  </si>
  <si>
    <t>625</t>
  </si>
  <si>
    <t>1,59317</t>
  </si>
  <si>
    <t>276.626</t>
  </si>
  <si>
    <t>626</t>
  </si>
  <si>
    <t>276.627</t>
  </si>
  <si>
    <t>627</t>
  </si>
  <si>
    <t>0,07061</t>
  </si>
  <si>
    <t>276.628</t>
  </si>
  <si>
    <t>628</t>
  </si>
  <si>
    <t>276.629</t>
  </si>
  <si>
    <t>629</t>
  </si>
  <si>
    <t>276.630</t>
  </si>
  <si>
    <t>630</t>
  </si>
  <si>
    <t>12,16</t>
  </si>
  <si>
    <t>276.631</t>
  </si>
  <si>
    <t>631</t>
  </si>
  <si>
    <t>4,16</t>
  </si>
  <si>
    <t>276.632</t>
  </si>
  <si>
    <t>632</t>
  </si>
  <si>
    <t>ПС-47   - 13,99 м   077/47-ИЛО3.3 лист 156</t>
  </si>
  <si>
    <t>276.633</t>
  </si>
  <si>
    <t>633</t>
  </si>
  <si>
    <t>276.634</t>
  </si>
  <si>
    <t>634</t>
  </si>
  <si>
    <t>276.635</t>
  </si>
  <si>
    <t>635</t>
  </si>
  <si>
    <t>0,203</t>
  </si>
  <si>
    <t>276.636</t>
  </si>
  <si>
    <t>636</t>
  </si>
  <si>
    <t>20,6</t>
  </si>
  <si>
    <t>276.637</t>
  </si>
  <si>
    <t>637</t>
  </si>
  <si>
    <t>0,79177</t>
  </si>
  <si>
    <t>276.638</t>
  </si>
  <si>
    <t>1,15302</t>
  </si>
  <si>
    <t>276.639</t>
  </si>
  <si>
    <t>639</t>
  </si>
  <si>
    <t>276.640</t>
  </si>
  <si>
    <t>640</t>
  </si>
  <si>
    <t>276.641</t>
  </si>
  <si>
    <t>641</t>
  </si>
  <si>
    <t>276.642</t>
  </si>
  <si>
    <t>642</t>
  </si>
  <si>
    <t>276.643</t>
  </si>
  <si>
    <t>643</t>
  </si>
  <si>
    <t>276.644</t>
  </si>
  <si>
    <t>644</t>
  </si>
  <si>
    <t>276.645</t>
  </si>
  <si>
    <t>645</t>
  </si>
  <si>
    <t>0,069</t>
  </si>
  <si>
    <t>ПС-48   - 8,4 м  077/47-ИЛО3.3 лист 157</t>
  </si>
  <si>
    <t>276.646</t>
  </si>
  <si>
    <t>646</t>
  </si>
  <si>
    <t>276.647</t>
  </si>
  <si>
    <t>647</t>
  </si>
  <si>
    <t>276.648</t>
  </si>
  <si>
    <t>648</t>
  </si>
  <si>
    <t>276.649</t>
  </si>
  <si>
    <t>649</t>
  </si>
  <si>
    <t>15,02</t>
  </si>
  <si>
    <t>276.650</t>
  </si>
  <si>
    <t>650</t>
  </si>
  <si>
    <t>0,86548</t>
  </si>
  <si>
    <t>276.651</t>
  </si>
  <si>
    <t>651</t>
  </si>
  <si>
    <t>1,00075</t>
  </si>
  <si>
    <t>276.652</t>
  </si>
  <si>
    <t>652</t>
  </si>
  <si>
    <t>0,02959</t>
  </si>
  <si>
    <t>276.653</t>
  </si>
  <si>
    <t>653</t>
  </si>
  <si>
    <t>0,04673</t>
  </si>
  <si>
    <t>276.654</t>
  </si>
  <si>
    <t>654</t>
  </si>
  <si>
    <t>276.655</t>
  </si>
  <si>
    <t>655</t>
  </si>
  <si>
    <t>276.656</t>
  </si>
  <si>
    <t>656</t>
  </si>
  <si>
    <t>276.657</t>
  </si>
  <si>
    <t>657</t>
  </si>
  <si>
    <t>276.658</t>
  </si>
  <si>
    <t>658</t>
  </si>
  <si>
    <t>ПС-49   - 11,7 м   077/47-ИЛО3.3 лист 158</t>
  </si>
  <si>
    <t>276.659</t>
  </si>
  <si>
    <t>659</t>
  </si>
  <si>
    <t>276.660</t>
  </si>
  <si>
    <t>660</t>
  </si>
  <si>
    <t>276.661</t>
  </si>
  <si>
    <t>661</t>
  </si>
  <si>
    <t>276.662</t>
  </si>
  <si>
    <t>662</t>
  </si>
  <si>
    <t>276.663</t>
  </si>
  <si>
    <t>663</t>
  </si>
  <si>
    <t>1,18028</t>
  </si>
  <si>
    <t>276.664</t>
  </si>
  <si>
    <t>664</t>
  </si>
  <si>
    <t>1,37177</t>
  </si>
  <si>
    <t>276.665</t>
  </si>
  <si>
    <t>665</t>
  </si>
  <si>
    <t>0,04034</t>
  </si>
  <si>
    <t>276.666</t>
  </si>
  <si>
    <t>666</t>
  </si>
  <si>
    <t>0,06365</t>
  </si>
  <si>
    <t>276.667</t>
  </si>
  <si>
    <t>667</t>
  </si>
  <si>
    <t>0,295</t>
  </si>
  <si>
    <t>276.668</t>
  </si>
  <si>
    <t>668</t>
  </si>
  <si>
    <t>276.669</t>
  </si>
  <si>
    <t>669</t>
  </si>
  <si>
    <t>11,21</t>
  </si>
  <si>
    <t>276.670</t>
  </si>
  <si>
    <t>670</t>
  </si>
  <si>
    <t>3,83</t>
  </si>
  <si>
    <t>276.671</t>
  </si>
  <si>
    <t>671</t>
  </si>
  <si>
    <t>ПС-50   - 14,4 м        077/47-ИЛО3.3 лист 159</t>
  </si>
  <si>
    <t>276.672</t>
  </si>
  <si>
    <t>672</t>
  </si>
  <si>
    <t>276.673</t>
  </si>
  <si>
    <t>673</t>
  </si>
  <si>
    <t>276.674</t>
  </si>
  <si>
    <t>674</t>
  </si>
  <si>
    <t>276.675</t>
  </si>
  <si>
    <t>675</t>
  </si>
  <si>
    <t>276.676</t>
  </si>
  <si>
    <t>676</t>
  </si>
  <si>
    <t>0,86729</t>
  </si>
  <si>
    <t>276.677</t>
  </si>
  <si>
    <t>1,25646</t>
  </si>
  <si>
    <t>276.678</t>
  </si>
  <si>
    <t>678</t>
  </si>
  <si>
    <t>0,03662</t>
  </si>
  <si>
    <t>276.679</t>
  </si>
  <si>
    <t>679</t>
  </si>
  <si>
    <t>0,07896</t>
  </si>
  <si>
    <t>276.680</t>
  </si>
  <si>
    <t>680</t>
  </si>
  <si>
    <t>276.681</t>
  </si>
  <si>
    <t>681</t>
  </si>
  <si>
    <t>276.682</t>
  </si>
  <si>
    <t>682</t>
  </si>
  <si>
    <t>276.683</t>
  </si>
  <si>
    <t>683</t>
  </si>
  <si>
    <t>276.684</t>
  </si>
  <si>
    <t>684</t>
  </si>
  <si>
    <t>Раздел 114. 07-06-01  Озеленение.gsfx</t>
  </si>
  <si>
    <t>ЛС 07-06-01 Поз.: 1-20</t>
  </si>
  <si>
    <t>Озеленение</t>
  </si>
  <si>
    <t>277.1</t>
  </si>
  <si>
    <t>07-06-01</t>
  </si>
  <si>
    <t>ТЕР47-01-046-03</t>
  </si>
  <si>
    <t>Подготовка почвы для устройства партерного и обыкновенного газона с внесением растительной земли слоем 15 см: механизированным способом</t>
  </si>
  <si>
    <t>200,8934</t>
  </si>
  <si>
    <t>277.2</t>
  </si>
  <si>
    <t>ТЕР47-01-046-05</t>
  </si>
  <si>
    <t>На каждые 5 см изменения толщины слоя добавлять или исключать к расценкам с 47-01-046-01 по 47-01-046-04</t>
  </si>
  <si>
    <t>277.3</t>
  </si>
  <si>
    <t>ТЕР47-01-046-06</t>
  </si>
  <si>
    <t>Посев газонов партерных, мавританских и обыкновенных вручную</t>
  </si>
  <si>
    <t>277.4</t>
  </si>
  <si>
    <t>ТССЦ-16.2.02.01-0010</t>
  </si>
  <si>
    <t>Газон УНИВЕРСАЛЬНЫЙ-АЛЬТЕРНАТИВНЫЙ</t>
  </si>
  <si>
    <t>401,7868</t>
  </si>
  <si>
    <t>277.5</t>
  </si>
  <si>
    <t>ТЕР47-01-007-06</t>
  </si>
  <si>
    <t>Подготовка стандартных посадочных мест вручную для деревьев и кустарников с квадратным комом земли размером: 0,8x0,8x0,5 м в естественном грунте</t>
  </si>
  <si>
    <t>277.6</t>
  </si>
  <si>
    <t>ТЕР47-01-009-06</t>
  </si>
  <si>
    <t>Посадка деревьев и кустарников с комом земли размером: 0,8x0,8x0,5 м</t>
  </si>
  <si>
    <t>277.7</t>
  </si>
  <si>
    <t>ТССЦ-16.2.02.02-0131</t>
  </si>
  <si>
    <t>Клен остролистный, высота 1,5-2,0 м-платан</t>
  </si>
  <si>
    <t>277.8</t>
  </si>
  <si>
    <t>ТССЦ-16.2.02.02-0011</t>
  </si>
  <si>
    <t>Альбиция (акация ленкоранская), высота 0,5-1,0 м</t>
  </si>
  <si>
    <t>277.9</t>
  </si>
  <si>
    <t>ТЕР47-01-023-01</t>
  </si>
  <si>
    <t>Подготовка стандартных посадочных мест для кустарников-саженцев в группы механизированным способом: в естественном грунте</t>
  </si>
  <si>
    <t>277.10</t>
  </si>
  <si>
    <t>ТЕР47-01-025-01</t>
  </si>
  <si>
    <t>Посадка кустарников-саженцев в группы, размер ямы: 0,5x0,5 м</t>
  </si>
  <si>
    <t>277.11</t>
  </si>
  <si>
    <t>ТССЦ-16.2.02.04-0171</t>
  </si>
  <si>
    <t>Кизильник (разные виды), высота 1,25-1,5 м</t>
  </si>
  <si>
    <t>277.12</t>
  </si>
  <si>
    <t>ТССЦ-16.2.02.04-0352</t>
  </si>
  <si>
    <t>Спирея (разные виды), высота 1,25-1,5 м</t>
  </si>
  <si>
    <t>277.13</t>
  </si>
  <si>
    <t>ТЕР47-01-048-01</t>
  </si>
  <si>
    <t>Устройство корыта под цветники глубиной 40 см: механизированным способом</t>
  </si>
  <si>
    <t>0,218</t>
  </si>
  <si>
    <t>277.14</t>
  </si>
  <si>
    <t>ТЕР47-01-048-03</t>
  </si>
  <si>
    <t>На каждые 10 см изменения глубины корыта под цветники добавлять или исключать к расценке: 47-01-048-01- уменьшить до 30см</t>
  </si>
  <si>
    <t>-0,218</t>
  </si>
  <si>
    <t>277.15</t>
  </si>
  <si>
    <t>ТЕР47-01-049-01</t>
  </si>
  <si>
    <t>Подготовка почвы под цветники толщиной слоя насыпки 20 см</t>
  </si>
  <si>
    <t>277.16</t>
  </si>
  <si>
    <t>ТЕР47-01-049-02</t>
  </si>
  <si>
    <t>На каждые 5 см толщины слоя почвы под цветники добавлять или исключать к расценке 47-01-049-01- добавить до 30см</t>
  </si>
  <si>
    <t>277.17</t>
  </si>
  <si>
    <t>ТССЦ-16.2.01.02-0002</t>
  </si>
  <si>
    <t>Земля растительная механизированной заготовки (стоимость в 07-01-01)</t>
  </si>
  <si>
    <t>-2,18</t>
  </si>
  <si>
    <t>277.18</t>
  </si>
  <si>
    <t>-4,36</t>
  </si>
  <si>
    <t>277.19</t>
  </si>
  <si>
    <t>ТЕР47-01-050-01</t>
  </si>
  <si>
    <t>Посадка многолетних цветников при густоте посадки 1,6 тыс. шт. цветов</t>
  </si>
  <si>
    <t>277.20</t>
  </si>
  <si>
    <t>ТССЦ-16.2.02.07-0081</t>
  </si>
  <si>
    <t>Луковицы и клубнелуковицы цветов-многолетников, грунтовые первого разбора, при диаметре луковицы не менее 2,5-3,0 см (лилия, тюльпан и т.д.)</t>
  </si>
  <si>
    <t>0,36624</t>
  </si>
  <si>
    <t>Раздел 115. 07-07-01  МАФ.gsfx</t>
  </si>
  <si>
    <t>ЛС 07-07-01 Поз.: 1-3</t>
  </si>
  <si>
    <t>МАФ</t>
  </si>
  <si>
    <t>278.1</t>
  </si>
  <si>
    <t>07-07-01</t>
  </si>
  <si>
    <t>ТССЦ-15.2.03.04-0062</t>
  </si>
  <si>
    <t>Скамья парковая: СП-2, размеры 2000х485х485 мм</t>
  </si>
  <si>
    <t>278.2</t>
  </si>
  <si>
    <t>ТССЦ-15.2.03.06-0013</t>
  </si>
  <si>
    <t>Урна металлическая опрокидывающаяся</t>
  </si>
  <si>
    <t>278.3</t>
  </si>
  <si>
    <t>ТЦ_102_773811043280_01.09.2021_02 Прайс лист том 9, стр.1112, п.1122</t>
  </si>
  <si>
    <t>Евроконтейнер пластиковый 660 литров, 0.66 м 3 с крышкой</t>
  </si>
  <si>
    <t>Раздел 116. 07-08-01 Сети наружного освещения.gsfx</t>
  </si>
  <si>
    <t>ЛС 07-08-01 Поз.: 1-14</t>
  </si>
  <si>
    <t>Оборудование светотехническое  077/47-ИЛО 4.1.2</t>
  </si>
  <si>
    <t>279.1</t>
  </si>
  <si>
    <t>07-08-01</t>
  </si>
  <si>
    <t>ТЕР33-04-014-02</t>
  </si>
  <si>
    <t>Установка светильников: с лампами люминесцентными</t>
  </si>
  <si>
    <t>279.2</t>
  </si>
  <si>
    <t>ТЦ_20.3.03.07_50_7721801761_16.09.2021_02 Прайс-лист том 7, стр 52, п.35</t>
  </si>
  <si>
    <t>279.3</t>
  </si>
  <si>
    <t>ТССЦ-07.2.02.02-0064</t>
  </si>
  <si>
    <t>Кронштейн для консольных и подвесных светильников, серия 1 (Стандарт), марка: 1.К1-1,0-1,0-Ф2-ц (ТАНС.41.382.000)</t>
  </si>
  <si>
    <t>279.4</t>
  </si>
  <si>
    <t>ТССЦ-07.2.02.02-0115</t>
  </si>
  <si>
    <t>Кронштейн для консольных и подвесных светильников, серия 1 (Стандарт), марка: 1.К2-1,0-1,0-/180-Ф1-ц (ТАНС.41.256.000)</t>
  </si>
  <si>
    <t>279.5</t>
  </si>
  <si>
    <t>ТССЦ-07.2.02.02-0065</t>
  </si>
  <si>
    <t>Кронштейн для консольных и подвесных светильников, серия 1 (Стандарт), марка: 1.К1-1,2-0,5-Н3-ц (ТАНС.41.251.000)</t>
  </si>
  <si>
    <t>279.6</t>
  </si>
  <si>
    <t>ФССЦ-07.2.02.02-0311</t>
  </si>
  <si>
    <t>Кронштейн четырехрожковый разнонаправленный для установки на конические опоры, серия 2 («Вектор»), марка: 2.К4-0,5-1,0-/90-Ф3-ц  (ТАНС.41.482.000)</t>
  </si>
  <si>
    <t>279.7</t>
  </si>
  <si>
    <t>ТЕР09-08-001-01</t>
  </si>
  <si>
    <t>Установка металлических столбов высотой до 4 м: с погружением в бетонное основание</t>
  </si>
  <si>
    <t>279.8</t>
  </si>
  <si>
    <t>ТССЦ-07.4.03.06-0011</t>
  </si>
  <si>
    <t>Опора несиловая фланцевая граненая коническая, марка ОГК- 4-ц</t>
  </si>
  <si>
    <t>279.9</t>
  </si>
  <si>
    <t>ТЕР09-08-001-04</t>
  </si>
  <si>
    <t>Установка металлических столбов высотой более 4 м: с погружением в бетонное основание</t>
  </si>
  <si>
    <t>279.10</t>
  </si>
  <si>
    <t>ТССЦ-07.4.03.06-0012</t>
  </si>
  <si>
    <t>Опора несиловая фланцевая граненая коническая, марка ОГК- 5-ц</t>
  </si>
  <si>
    <t>279.11</t>
  </si>
  <si>
    <t>279.12</t>
  </si>
  <si>
    <t>ТЦ_20.2.02.03_47_781127431627_01.11.2021_02 Прайс-лист том 8, стр 621, п.769</t>
  </si>
  <si>
    <t>КОЖУХ ПРОВОДОВ ВЫСОКОВОЛЬТНЫХ CH Amulet, Karry</t>
  </si>
  <si>
    <t>279.13</t>
  </si>
  <si>
    <t>1,78</t>
  </si>
  <si>
    <t>279.14</t>
  </si>
  <si>
    <t>ТССЦ-02.2.01.02-0016</t>
  </si>
  <si>
    <t>Гравий для строительных работ марка 600, фракция 10-20 мм</t>
  </si>
  <si>
    <t>2,2784</t>
  </si>
  <si>
    <t>Раздел 117. 09-01 Пусконаладочные работы</t>
  </si>
  <si>
    <t>ЛС 09-01-01 Поз.: 1</t>
  </si>
  <si>
    <t>280.1</t>
  </si>
  <si>
    <t>09-01-01</t>
  </si>
  <si>
    <t>ТЕРп09-02-001-07</t>
  </si>
  <si>
    <t>Решетка-дробилка, производительность: до 20000 м3/сут- Вынимающаяся решётка системы аэрации</t>
  </si>
  <si>
    <t>узел</t>
  </si>
  <si>
    <t>ЛС 09-01-01 Поз.: 2-7</t>
  </si>
  <si>
    <t>Здание механической очистки</t>
  </si>
  <si>
    <t>281.1</t>
  </si>
  <si>
    <t>ТЕРп09-01-012-03</t>
  </si>
  <si>
    <t>Воздухоотделитель с системой подачи реагентов (входная камера), производительность: до 25000 м3/сут-(грубая механическая очистка)</t>
  </si>
  <si>
    <t>281.2</t>
  </si>
  <si>
    <t>ТЕРп09-03-007-04</t>
  </si>
  <si>
    <t>Фильтр-пресс, производительность по сухому веществу: до 20 т/сут--ротационное сито</t>
  </si>
  <si>
    <t>установка</t>
  </si>
  <si>
    <t>281.3</t>
  </si>
  <si>
    <t>ТЕРп09-03-004-01</t>
  </si>
  <si>
    <t>Транспортер ленточный, шнековый, поворотный, питатель- шнековый конвейер для отбросов и шнековый пресс для отбросов</t>
  </si>
  <si>
    <t>281.4</t>
  </si>
  <si>
    <t>ТЕРп06-03-001-02</t>
  </si>
  <si>
    <t>Блок разделения воздуха (независимо от давления) с количеством перерабатываемого воздуха: до 1 тыс. м3/ч(воздуходувка для подачи воздуха в песколовки)</t>
  </si>
  <si>
    <t>281.5</t>
  </si>
  <si>
    <t>ТЕРп09-01-043-04</t>
  </si>
  <si>
    <t>Установка для приготовления раствора реагента вида: гелеобразного (полиакриламид, фосфаты, метанол и т.п.) с расходом до 1000 кг/сут(станция дозирования  химических реагентов</t>
  </si>
  <si>
    <t>281.6</t>
  </si>
  <si>
    <t>ТЕРп09-02-002-03</t>
  </si>
  <si>
    <t>Песко-, нефте-, продуктоловушка, волокноуловитель, производительность: до 20000 м3/сут-система механической очистки</t>
  </si>
  <si>
    <t>ЛС 09-01-01 Поз.: 8, 9</t>
  </si>
  <si>
    <t>282.1</t>
  </si>
  <si>
    <t>Воздухоотделитель с системой подачи реагентов (входная камера), производительность: до 25000 м3/сут-(распределительная камера)</t>
  </si>
  <si>
    <t>282.2</t>
  </si>
  <si>
    <t>ТЕРп09-03-005-01</t>
  </si>
  <si>
    <t>Устройство водоизмерительное (лоток Вентури, лоток Паршаля, водослив с тонкой стенкой и т.п.) Измерительный лоток Паршаля,</t>
  </si>
  <si>
    <t>ЛС 09-01-01 Поз.: 10-29</t>
  </si>
  <si>
    <t>ИБР</t>
  </si>
  <si>
    <t>Аннаэробная зона</t>
  </si>
  <si>
    <t>283.1</t>
  </si>
  <si>
    <t>ТЕРп09-01-013-03</t>
  </si>
  <si>
    <t>Смеситель, производительность: до 25000 м3/сут-система механической очистки</t>
  </si>
  <si>
    <t>283.2</t>
  </si>
  <si>
    <t>ТЕРп09-02-035-03</t>
  </si>
  <si>
    <t>Установка перекачки сточных вод, осадка, ила; группа насосов одного назначения, производительность: до 50000 м3/сут--погружной рециркуляционный насос 130л/сек</t>
  </si>
  <si>
    <t>283.3</t>
  </si>
  <si>
    <t>ТЕРп04-01-035-01</t>
  </si>
  <si>
    <t>Кран ручной мостовой однобалочный подвесной, пролет до 9 м; высота подъема 3-12; скорость: подъема - 0,25-0,47 м/мин, передвижения тележки - 5,3-7,3 м/мин, передвижения крана - 3,4-4,65 м/мин; грузоподъемность: до 0,5 т-подъемный и направляющий механизм мешалок</t>
  </si>
  <si>
    <t>283.4</t>
  </si>
  <si>
    <t>Кран ручной мостовой однобалочный подвесной, пролет до 9 м; высота подъема 3-12; скорость: подъема - 0,25-0,47 м/мин, передвижения тележки - 5,3-7,3 м/мин, передвижения крана - 3,4-4,65 м/мин; грузоподъемность: до 0,5 т-подъемный и направляющий механизм насоса</t>
  </si>
  <si>
    <t>Зона денитрификации</t>
  </si>
  <si>
    <t>283.5</t>
  </si>
  <si>
    <t>Смеситель, производительность: до 25000 м3/сут--погружная аксиальная мешалка</t>
  </si>
  <si>
    <t>283.6</t>
  </si>
  <si>
    <t>283.7</t>
  </si>
  <si>
    <t>Установка перекачки сточных вод, осадка, ила; группа насосов одного назначения, производительность: до 50000 м3/сут--погружной рециркуляционный насос 180л/сек</t>
  </si>
  <si>
    <t>283.8</t>
  </si>
  <si>
    <t>Кран ручной мостовой однобалочный подвесной, пролет до 9 м; высота подъема 3-12; скорость: подъема - 0,25-0,47 м/мин, передвижения тележки - 5,3-7,3 м/мин, передвижения крана - 3,4-4,65 м/мин; грузоподъемность: до 0,5 т--подъемный и направляющий механизм насоса</t>
  </si>
  <si>
    <t>283.9</t>
  </si>
  <si>
    <t>ТЕРп09-02-050-03</t>
  </si>
  <si>
    <t>Установка вакуум-насосная, производительность: до 50 м3/сут--эрлифт системы гидравлической очистки и механической 20л/сек</t>
  </si>
  <si>
    <t>Зона нитрификации</t>
  </si>
  <si>
    <t>283.10</t>
  </si>
  <si>
    <t>Установка вакуум-насосная, производительность: до 50 м3/сут--эрлифт автоматиской системы удаления плавающих веществ с поверхности сепарации и нитрификации 20л/сек</t>
  </si>
  <si>
    <t>283.11</t>
  </si>
  <si>
    <t>Установка вакуум-насосная, производительность: до 50 м3/сут---эрлифт автоматиской системы удаления плавающих веществ с поверхности сепарации и нитрификации 20л/сек</t>
  </si>
  <si>
    <t>283.12</t>
  </si>
  <si>
    <t>ТЕРп09-02-004-03</t>
  </si>
  <si>
    <t>Флотатор, флотатор-отстойник, производительность: до 20000 м3/сут--Жироловка</t>
  </si>
  <si>
    <t>Зона сепарации</t>
  </si>
  <si>
    <t>283.13</t>
  </si>
  <si>
    <t>ТЕРп09-02-005-03</t>
  </si>
  <si>
    <t>Отстойник вертикальный, производительность: до 20000 м3/сут--система сепарации для активного вторичного отстойника</t>
  </si>
  <si>
    <t>Предзагуститель</t>
  </si>
  <si>
    <t>283.14</t>
  </si>
  <si>
    <t>Установка перекачки сточных вод, осадка, ила; группа насосов одного назначения, производительность: до 50000 м3/сут-погружные насосы 8,0л/сек.</t>
  </si>
  <si>
    <t>283.15</t>
  </si>
  <si>
    <t>Кран ручной мостовой однобалочный подвесной, пролет до 9 м; высота подъема 3-12; скорость: подъема - 0,25-0,47 м/мин, передвижения тележки - 5,3-7,3 м/мин, передвижения крана - 3,4-4,65 м/мин; грузоподъемность: до 0,5 т-подъемный и направляющий механизм насосов</t>
  </si>
  <si>
    <t>Иловый резервуар</t>
  </si>
  <si>
    <t>283.16</t>
  </si>
  <si>
    <t>Смеситель, производительность: до 25000 м3/сут---погружная аксиальная мешалка</t>
  </si>
  <si>
    <t>283.17</t>
  </si>
  <si>
    <t>283.18</t>
  </si>
  <si>
    <t>ТЕРп09-02-035-01</t>
  </si>
  <si>
    <t>Установка перекачки сточных вод, осадка, ила; группа насосов одного назначения, производительность: до 1600 м3/сут-погружные насосы 12м3/час.</t>
  </si>
  <si>
    <t>283.19</t>
  </si>
  <si>
    <t>Установка перекачки сточных вод, осадка, ила; группа насосов одного назначения, производительность: до 50000 м3/сут--погружные насосы 8,0л/сек.</t>
  </si>
  <si>
    <t>283.20</t>
  </si>
  <si>
    <t>ЛС 09-01-01 Поз.: 30-37</t>
  </si>
  <si>
    <t>Здание  доочистки и обеззараживания</t>
  </si>
  <si>
    <t>284.1</t>
  </si>
  <si>
    <t>Фильтр-пресс, производительность по сухому веществу: до 20 т/сут--Микроситовый барабанный фильтр 160л/сек</t>
  </si>
  <si>
    <t>284.2</t>
  </si>
  <si>
    <t>Фильтр-пресс, производительность по сухому веществу: до 20 т/сут---Фильтр напорный песчаный самопромывной
автоматический, 250м3/час</t>
  </si>
  <si>
    <t>284.3</t>
  </si>
  <si>
    <t>Установка перекачки сточных вод, осадка, ила; группа насосов одного назначения, производительность: до 1600 м3/сут-Насос удаления надиловый воды 12м3/час</t>
  </si>
  <si>
    <t>284.4</t>
  </si>
  <si>
    <t>Блок разделения воздуха (независимо от давления) с количеством перерабатываемого воздуха: до 1 тыс. м3/ч-Воздушный компрессор P=1,5 кВт.</t>
  </si>
  <si>
    <t>284.5</t>
  </si>
  <si>
    <t>ТЕРп09-01-032-06</t>
  </si>
  <si>
    <t>Установка бактерицидная для сооружений нового поколения, производительность: до 1000 м3/ч</t>
  </si>
  <si>
    <t>284.6</t>
  </si>
  <si>
    <t>Блок разделения воздуха (независимо от давления) с количеством перерабатываемого воздуха: до 1 тыс. м3/ч-Воздушный Компрессор P=0,55 кВт. с рессивиром</t>
  </si>
  <si>
    <t>284.7</t>
  </si>
  <si>
    <t>Кран ручной мостовой однобалочный подвесной, пролет до 9 м; высота подъема 3-12; скорость: подъема - 0,25-0,47 м/мин, передвижения тележки - 5,3-7,3 м/мин, передвижения крана - 3,4-4,65 м/мин; грузоподъемность: до 0,5 т-таль г/п 0,5тн</t>
  </si>
  <si>
    <t>284.8</t>
  </si>
  <si>
    <t>Решетка-дробилка, производительность: до 20000 м3/сут--гидравлическая решетка</t>
  </si>
  <si>
    <t>ЛС 09-01-01 Поз.: 38-41</t>
  </si>
  <si>
    <t>НСТВ</t>
  </si>
  <si>
    <t>285.1</t>
  </si>
  <si>
    <t>Установка перекачки сточных вод, осадка, ила; группа насосов одного назначения, производительность: до 1600 м3/сут-Насос центробежный технической воды,</t>
  </si>
  <si>
    <t>285.2</t>
  </si>
  <si>
    <t>Установка для приготовления раствора реагента вида: гелеобразного (полиакриламид, фосфаты, метанол и т.п.) с расходом до 1000 кг/сут-одноступенчатое Автоматическая станция  дозирования реагентов и отбора проб</t>
  </si>
  <si>
    <t>285.3</t>
  </si>
  <si>
    <t>ТЕРп09-03-020-01</t>
  </si>
  <si>
    <t>Лаборатория химическая, бактериологическая, гидробиологическая, радиометрическая и другие для сооружений производительностью: до 10000 м3/сут-автоматическая станция отбора проб</t>
  </si>
  <si>
    <t>285.4</t>
  </si>
  <si>
    <t>ЛС 09-01-01 Поз.: 42, 43</t>
  </si>
  <si>
    <t>286.1</t>
  </si>
  <si>
    <t>Смеситель, производительность: до 25000 м3/сут-погружная аксиальная мешалка</t>
  </si>
  <si>
    <t>286.2</t>
  </si>
  <si>
    <t>ЛС 09-01-01 Поз.: 44-51</t>
  </si>
  <si>
    <t>Здание мехобезвоживания ила и воздуходувок</t>
  </si>
  <si>
    <t>287.1</t>
  </si>
  <si>
    <t>ТЕРп09-03-007-03</t>
  </si>
  <si>
    <t>Фильтр-пресс, производительность по сухому веществу: до 5 т/сут-- фильтр -пресс -15-22м3/час</t>
  </si>
  <si>
    <t>287.2</t>
  </si>
  <si>
    <t>Установка для приготовления раствора реагента вида: гелеобразного (полиакриламид, фосфаты, метанол и т.п.) с расходом до 1000 кг/сут--Автоматическая станция приготовления и дозирования
полифлокулянта,</t>
  </si>
  <si>
    <t>287.3</t>
  </si>
  <si>
    <t>Установка перекачки сточных вод, осадка, ила; группа насосов одного назначения, производительность: до 50000 м3/сут-Насос веретёнчатый подачи ила до 25 м3/ч</t>
  </si>
  <si>
    <t>287.4</t>
  </si>
  <si>
    <t>Установка перекачки сточных вод, осадка, ила; группа насосов одного назначения, производительность: до 50000 м3/сут- Насос технической воды-21м3/ч</t>
  </si>
  <si>
    <t>287.5</t>
  </si>
  <si>
    <t>Блок разделения воздуха (независимо от давления) с количеством перерабатываемого воздуха: до 1 тыс. м3/ч--Компрессор типа, Q=9,0 м3/час,</t>
  </si>
  <si>
    <t>287.6</t>
  </si>
  <si>
    <t>Транспортер ленточный, шнековый, поворотный, питатель Ленточный транспортёр,
P=1,1 кВт, L=5,м</t>
  </si>
  <si>
    <t>287.7</t>
  </si>
  <si>
    <t>Блок разделения воздуха (независимо от давления) с количеством перерабатываемого воздуха: до 1 тыс. м3/ч-воздуходувки роторные</t>
  </si>
  <si>
    <t>287.8</t>
  </si>
  <si>
    <t>ТЕРп02-01-003-10</t>
  </si>
  <si>
    <t>Автоматизированная система управления III категории технической сложности с количеством каналов (Кобщ): за каждый канал свыше 80 до 159 добавлять к расценке 02-01-003-09</t>
  </si>
  <si>
    <t>канал</t>
  </si>
  <si>
    <t>ЛС 09-01-01 Поз.: 52, 53</t>
  </si>
  <si>
    <t>Крытый иловый терминал для ила</t>
  </si>
  <si>
    <t>288.1</t>
  </si>
  <si>
    <t>ТЕРп09-02-005-02</t>
  </si>
  <si>
    <t>Отстойник вертикальный, производительность: до 8000 м3/сут--Сепаратор ила типа Fontana</t>
  </si>
  <si>
    <t>288.2</t>
  </si>
  <si>
    <t>Транспортер ленточный, шнековый, поворотный, питатель Ленточный транспортёр,- шнековый конвейер</t>
  </si>
  <si>
    <t>ЛС 09-01-01 Поз.: 54, 55</t>
  </si>
  <si>
    <t>289.1</t>
  </si>
  <si>
    <t>Установка перекачки сточных вод, осадка, ила; группа насосов одного назначения, производительность: до 50000 м3/сут-погружной канализационный насос -50л/с</t>
  </si>
  <si>
    <t>289.2</t>
  </si>
  <si>
    <t>Раздел 118. 09-01-02 Пусконаладочные работы  АСУ ТП</t>
  </si>
  <si>
    <t>ЛС 09-01-02 Поз.: 1-36</t>
  </si>
  <si>
    <t>Пусконаладочные работы АСУ ТП "вхолостую"</t>
  </si>
  <si>
    <t>Очистка</t>
  </si>
  <si>
    <t>290.1</t>
  </si>
  <si>
    <t>09-01-02</t>
  </si>
  <si>
    <t>ТЕРп02-01-003-01</t>
  </si>
  <si>
    <t>Автоматизированная система управления III категории технической сложности с количеством каналов (Кобщ): 2</t>
  </si>
  <si>
    <t>система</t>
  </si>
  <si>
    <t>290.2</t>
  </si>
  <si>
    <t>290.3</t>
  </si>
  <si>
    <t>ТЕРп01-10-003-02</t>
  </si>
  <si>
    <t>Мнемосхема щита диспетчерского управления с количеством принимаемых сигналов: до 100</t>
  </si>
  <si>
    <t>схема</t>
  </si>
  <si>
    <t>290.4</t>
  </si>
  <si>
    <t>ТЕРп02-02-001-01</t>
  </si>
  <si>
    <t>Инсталляция и базовая настройка общего и специального программного обеспечения</t>
  </si>
  <si>
    <t>290.5</t>
  </si>
  <si>
    <t>ТЕРп02-02-002-01</t>
  </si>
  <si>
    <t>Функциональная настройка общего программного обеспечения АС, количество функций - 1</t>
  </si>
  <si>
    <t>290.6</t>
  </si>
  <si>
    <t>ТЕРп02-02-004-03</t>
  </si>
  <si>
    <t>Автономная наладка АС: III категории сложности</t>
  </si>
  <si>
    <t>290.7</t>
  </si>
  <si>
    <t>ТЕРп02-02-005-03</t>
  </si>
  <si>
    <t>Комплексная наладка АС: III категории сложности</t>
  </si>
  <si>
    <t>290.8</t>
  </si>
  <si>
    <t>ТЕРп02-02-006-03</t>
  </si>
  <si>
    <t>Предварительные испытания АС: III категории сложности</t>
  </si>
  <si>
    <t>290.9</t>
  </si>
  <si>
    <t>ТЕРп02-02-007-03</t>
  </si>
  <si>
    <t>Приемосдаточные испытания АС: III категории сложности</t>
  </si>
  <si>
    <t>УФ обеззараживания воды</t>
  </si>
  <si>
    <t>290.10</t>
  </si>
  <si>
    <t>ТЕРп02-01-003-05</t>
  </si>
  <si>
    <t>Автоматизированная система управления III категории технической сложности с количеством каналов (Кобщ): 20</t>
  </si>
  <si>
    <t>290.11</t>
  </si>
  <si>
    <t>ТЕРп02-01-003-06</t>
  </si>
  <si>
    <t>Автоматизированная система управления III категории технической сложности с количеством каналов (Кобщ): за каждый канал свыше 20 до 39 добавлять к расценке 02-01-003-05</t>
  </si>
  <si>
    <t>290.12</t>
  </si>
  <si>
    <t>ТЕРп01-10-003-01</t>
  </si>
  <si>
    <t>Мнемосхема щита диспетчерского управления с количеством принимаемых сигналов: до 50</t>
  </si>
  <si>
    <t>290.13</t>
  </si>
  <si>
    <t>290.14</t>
  </si>
  <si>
    <t>290.15</t>
  </si>
  <si>
    <t>290.16</t>
  </si>
  <si>
    <t>290.17</t>
  </si>
  <si>
    <t>290.18</t>
  </si>
  <si>
    <t>Доочистка</t>
  </si>
  <si>
    <t>290.19</t>
  </si>
  <si>
    <t>ТЕРп02-01-003-07</t>
  </si>
  <si>
    <t>Автоматизированная система управления III категории технической сложности с количеством каналов (Кобщ): 40</t>
  </si>
  <si>
    <t>290.20</t>
  </si>
  <si>
    <t>ТЕРп02-01-003-08</t>
  </si>
  <si>
    <t>Автоматизированная система управления III категории технической сложности с количеством каналов (Кобщ): за каждый канал свыше 40 до 79 добавлять к расценке 02-01-003-07</t>
  </si>
  <si>
    <t>290.21</t>
  </si>
  <si>
    <t>290.22</t>
  </si>
  <si>
    <t>290.23</t>
  </si>
  <si>
    <t>290.24</t>
  </si>
  <si>
    <t>290.25</t>
  </si>
  <si>
    <t>290.26</t>
  </si>
  <si>
    <t>290.27</t>
  </si>
  <si>
    <t>Мехобезвоживания ила</t>
  </si>
  <si>
    <t>290.28</t>
  </si>
  <si>
    <t>290.29</t>
  </si>
  <si>
    <t>290.30</t>
  </si>
  <si>
    <t>290.31</t>
  </si>
  <si>
    <t>290.32</t>
  </si>
  <si>
    <t>290.33</t>
  </si>
  <si>
    <t>290.34</t>
  </si>
  <si>
    <t>290.35</t>
  </si>
  <si>
    <t>290.36</t>
  </si>
  <si>
    <t>Раздел 119. Прочие работы и затраты</t>
  </si>
  <si>
    <t>ЛС БН Поз.: 1-8</t>
  </si>
  <si>
    <t>291.1</t>
  </si>
  <si>
    <t>СР-1. Смета по очистке территории от взрывоопасных предметов</t>
  </si>
  <si>
    <t>Выполнение работ по обследованию и очистке территории от взрывоопасных предметов</t>
  </si>
  <si>
    <t>291.2</t>
  </si>
  <si>
    <t>291.3</t>
  </si>
  <si>
    <t>СР-4. Акт №48 обследования зеленых насаждений от 25.09.2019г.</t>
  </si>
  <si>
    <t>Оплата компенсационной стоимости за снос зеленых насаждений</t>
  </si>
  <si>
    <t>291.4</t>
  </si>
  <si>
    <t>СР-2. Расчет стоимости утилизации отходов</t>
  </si>
  <si>
    <t>Затраты по размещению, утилизации и обезвреживанию отходов производства и потребления V и VI классов опасности, не относящиеся к ТКО</t>
  </si>
  <si>
    <t>291.5</t>
  </si>
  <si>
    <t>077/47-ООС</t>
  </si>
  <si>
    <t>Плата за выбросы</t>
  </si>
  <si>
    <t>291.6</t>
  </si>
  <si>
    <t>Плата за размещение отходов</t>
  </si>
  <si>
    <t>291.7</t>
  </si>
  <si>
    <t>Плата за сброс в водные объекты</t>
  </si>
  <si>
    <t>291.8</t>
  </si>
  <si>
    <t>Плата за экологический контроль (мониторинг)</t>
  </si>
  <si>
    <t>Раздел 120. Временные здания и сооружения</t>
  </si>
  <si>
    <t>ССР</t>
  </si>
  <si>
    <t>Резерв средств на временные здания и сооружения</t>
  </si>
  <si>
    <t>Раздел 121. Непредвиденные работы и затраты</t>
  </si>
  <si>
    <t>Резерв средств на непредвиденные работы и затраты</t>
  </si>
  <si>
    <t>Итого по смете</t>
  </si>
  <si>
    <t>Цена ед.</t>
  </si>
  <si>
    <t>Индекс фактической инфляции</t>
  </si>
  <si>
    <t>Индекс прогнозной инфляции</t>
  </si>
  <si>
    <t>Тендерный коэффициент</t>
  </si>
  <si>
    <t>Цена</t>
  </si>
  <si>
    <t>Понижающий коэффициент к ЛБО</t>
  </si>
  <si>
    <t>НДС 20%</t>
  </si>
  <si>
    <t>Проект сметы контракта</t>
  </si>
  <si>
    <t>Реконструкция канализационных очистных сооружений в пос. Миндальное городского округа Судак с доведением мощности до 15 тыс. куб. м/сутки, Республика Крым</t>
  </si>
  <si>
    <t>(наименование объекта)</t>
  </si>
  <si>
    <t>на выполнение строительно-монтажных работ по объекту</t>
  </si>
  <si>
    <t>Номера сметных расчетов (смет) / позиций в сметных расчетах (сметах)</t>
  </si>
  <si>
    <t>(О)</t>
  </si>
  <si>
    <t>в том числе оборудование</t>
  </si>
  <si>
    <t>в том числе прочие работы и затраты</t>
  </si>
  <si>
    <t>(ПР)</t>
  </si>
  <si>
    <t>Раздел 64. 03-02-02 ЭМР - Здание гаража -.gsfx</t>
  </si>
  <si>
    <t>Кабельная продукция</t>
  </si>
  <si>
    <t>Раздел 66. 03-02-04 Отопление гараж</t>
  </si>
  <si>
    <t>Раздел 65. 03-02-03 Внутренняя вентиляция</t>
  </si>
  <si>
    <t>Раздел 67. 03-02-05  Охранно-пожарная сигнализация гараж</t>
  </si>
  <si>
    <t>Интегрированный биологический реактор и иловый резервуар</t>
  </si>
  <si>
    <t>Затраты на технологическое присоединение к услугам связи</t>
  </si>
  <si>
    <t>КП ООО "Миранда-медиа"</t>
  </si>
  <si>
    <t>Начальная (максимальная) цена контракта без НДС</t>
  </si>
  <si>
    <t>Начальная (максимальная) цена контракта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</si>
</sst>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₽_-;\-* #,##0.00\ _₽_-;_-* &quot;-&quot;??\ _₽_-;_-@_-"/>
    <numFmt numFmtId="164" formatCode="_-* #,##0.00_-;\-* #,##0.00_-;_-* &quot;-&quot;??_-;_-@_-"/>
    <numFmt numFmtId="165" formatCode="#,##0.00_ ;[Red]\-#,##0.00\ "/>
    <numFmt numFmtId="166" formatCode="0.00000"/>
    <numFmt numFmtId="167" formatCode="#,##0.00\ _₽"/>
    <numFmt numFmtId="168" formatCode="_-* #,##0.00\ _₽_-;\-* #,##0.00\ _₽_-;_-* &quot;-&quot;?????\ _₽_-;_-@_-"/>
    <numFmt numFmtId="169" formatCode="0.00000000"/>
  </numFmts>
  <fonts count="20" x14ac:knownFonts="1">
    <font>
      <sz val="11"/>
      <color rgb="FF000000"/>
      <name val="Calibri"/>
      <charset val="204"/>
    </font>
    <font>
      <sz val="11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3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sz val="11"/>
      <color rgb="FFC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>
      <alignment vertical="top"/>
    </xf>
    <xf numFmtId="0" fontId="5" fillId="0" borderId="2" xfId="0" applyNumberFormat="1" applyFont="1" applyFill="1" applyBorder="1" applyAlignment="1" applyProtection="1">
      <alignment horizontal="center" vertical="top"/>
    </xf>
    <xf numFmtId="0" fontId="4" fillId="2" borderId="2" xfId="0" applyNumberFormat="1" applyFont="1" applyFill="1" applyBorder="1" applyAlignment="1" applyProtection="1">
      <alignment vertical="top"/>
    </xf>
    <xf numFmtId="0" fontId="1" fillId="2" borderId="0" xfId="0" applyNumberFormat="1" applyFont="1" applyFill="1" applyBorder="1" applyAlignment="1" applyProtection="1"/>
    <xf numFmtId="0" fontId="5" fillId="3" borderId="2" xfId="0" applyNumberFormat="1" applyFont="1" applyFill="1" applyBorder="1" applyAlignment="1" applyProtection="1">
      <alignment vertical="top"/>
    </xf>
    <xf numFmtId="0" fontId="5" fillId="3" borderId="2" xfId="0" applyNumberFormat="1" applyFont="1" applyFill="1" applyBorder="1" applyAlignment="1" applyProtection="1">
      <alignment horizontal="center" vertical="top"/>
    </xf>
    <xf numFmtId="0" fontId="1" fillId="3" borderId="0" xfId="0" applyNumberFormat="1" applyFont="1" applyFill="1" applyBorder="1" applyAlignment="1" applyProtection="1"/>
    <xf numFmtId="0" fontId="7" fillId="4" borderId="0" xfId="0" applyNumberFormat="1" applyFont="1" applyFill="1" applyBorder="1" applyAlignment="1" applyProtection="1"/>
    <xf numFmtId="0" fontId="2" fillId="0" borderId="2" xfId="0" applyNumberFormat="1" applyFont="1" applyFill="1" applyBorder="1" applyAlignment="1" applyProtection="1">
      <alignment vertical="top"/>
    </xf>
    <xf numFmtId="0" fontId="6" fillId="0" borderId="2" xfId="0" applyNumberFormat="1" applyFont="1" applyFill="1" applyBorder="1" applyAlignment="1" applyProtection="1">
      <alignment horizontal="right" vertical="top"/>
    </xf>
    <xf numFmtId="0" fontId="6" fillId="0" borderId="2" xfId="0" applyNumberFormat="1" applyFont="1" applyFill="1" applyBorder="1" applyAlignment="1" applyProtection="1">
      <alignment horizontal="center" vertical="top"/>
    </xf>
    <xf numFmtId="0" fontId="6" fillId="0" borderId="2" xfId="0" applyNumberFormat="1" applyFont="1" applyFill="1" applyBorder="1" applyAlignment="1" applyProtection="1">
      <alignment vertical="top"/>
    </xf>
    <xf numFmtId="0" fontId="7" fillId="4" borderId="2" xfId="0" applyNumberFormat="1" applyFont="1" applyFill="1" applyBorder="1" applyAlignment="1" applyProtection="1"/>
    <xf numFmtId="0" fontId="8" fillId="4" borderId="2" xfId="0" applyNumberFormat="1" applyFont="1" applyFill="1" applyBorder="1" applyAlignment="1" applyProtection="1"/>
    <xf numFmtId="0" fontId="3" fillId="0" borderId="2" xfId="0" applyNumberFormat="1" applyFont="1" applyFill="1" applyBorder="1" applyAlignment="1" applyProtection="1">
      <alignment horizontal="center" wrapText="1"/>
    </xf>
    <xf numFmtId="0" fontId="4" fillId="2" borderId="2" xfId="0" applyNumberFormat="1" applyFont="1" applyFill="1" applyBorder="1" applyAlignment="1" applyProtection="1">
      <alignment vertical="top" wrapText="1"/>
    </xf>
    <xf numFmtId="0" fontId="2" fillId="0" borderId="2" xfId="0" applyNumberFormat="1" applyFont="1" applyFill="1" applyBorder="1" applyAlignment="1" applyProtection="1">
      <alignment vertical="top" wrapText="1"/>
    </xf>
    <xf numFmtId="0" fontId="5" fillId="3" borderId="2" xfId="0" applyNumberFormat="1" applyFont="1" applyFill="1" applyBorder="1" applyAlignment="1" applyProtection="1">
      <alignment vertical="top" wrapText="1"/>
    </xf>
    <xf numFmtId="0" fontId="5" fillId="0" borderId="2" xfId="0" applyNumberFormat="1" applyFont="1" applyFill="1" applyBorder="1" applyAlignment="1" applyProtection="1">
      <alignment vertical="top" wrapText="1"/>
    </xf>
    <xf numFmtId="0" fontId="3" fillId="0" borderId="2" xfId="0" applyNumberFormat="1" applyFont="1" applyFill="1" applyBorder="1" applyAlignment="1" applyProtection="1">
      <alignment horizontal="left" vertical="center" wrapText="1"/>
    </xf>
    <xf numFmtId="0" fontId="3" fillId="0" borderId="2" xfId="0" applyNumberFormat="1" applyFont="1" applyFill="1" applyBorder="1" applyAlignment="1" applyProtection="1">
      <alignment horizontal="left" wrapText="1"/>
    </xf>
    <xf numFmtId="0" fontId="4" fillId="2" borderId="2" xfId="0" applyNumberFormat="1" applyFont="1" applyFill="1" applyBorder="1" applyAlignment="1" applyProtection="1">
      <alignment horizontal="left" vertical="top" wrapText="1"/>
    </xf>
    <xf numFmtId="0" fontId="6" fillId="0" borderId="2" xfId="0" applyNumberFormat="1" applyFont="1" applyFill="1" applyBorder="1" applyAlignment="1" applyProtection="1">
      <alignment horizontal="left" vertical="top" wrapText="1"/>
    </xf>
    <xf numFmtId="0" fontId="2" fillId="0" borderId="2" xfId="0" applyNumberFormat="1" applyFont="1" applyFill="1" applyBorder="1" applyAlignment="1" applyProtection="1">
      <alignment horizontal="left" vertical="top" wrapText="1"/>
    </xf>
    <xf numFmtId="0" fontId="5" fillId="3" borderId="2" xfId="0" applyNumberFormat="1" applyFont="1" applyFill="1" applyBorder="1" applyAlignment="1" applyProtection="1">
      <alignment horizontal="left" vertical="top" wrapText="1"/>
    </xf>
    <xf numFmtId="0" fontId="5" fillId="0" borderId="2" xfId="0" applyNumberFormat="1" applyFont="1" applyFill="1" applyBorder="1" applyAlignment="1" applyProtection="1">
      <alignment horizontal="left" vertical="top" wrapText="1"/>
    </xf>
    <xf numFmtId="0" fontId="7" fillId="4" borderId="2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left" wrapText="1"/>
    </xf>
    <xf numFmtId="0" fontId="6" fillId="0" borderId="2" xfId="0" applyNumberFormat="1" applyFont="1" applyFill="1" applyBorder="1" applyAlignment="1" applyProtection="1">
      <alignment horizontal="right" vertical="top" wrapText="1"/>
    </xf>
    <xf numFmtId="0" fontId="8" fillId="4" borderId="2" xfId="0" applyNumberFormat="1" applyFont="1" applyFill="1" applyBorder="1" applyAlignment="1" applyProtection="1">
      <alignment wrapText="1"/>
    </xf>
    <xf numFmtId="0" fontId="1" fillId="0" borderId="7" xfId="0" applyNumberFormat="1" applyFont="1" applyFill="1" applyBorder="1" applyAlignment="1" applyProtection="1">
      <alignment wrapText="1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9" fillId="5" borderId="7" xfId="0" applyNumberFormat="1" applyFont="1" applyFill="1" applyBorder="1" applyAlignment="1" applyProtection="1">
      <alignment horizontal="center"/>
    </xf>
    <xf numFmtId="0" fontId="10" fillId="5" borderId="7" xfId="0" applyNumberFormat="1" applyFont="1" applyFill="1" applyBorder="1" applyAlignment="1" applyProtection="1"/>
    <xf numFmtId="0" fontId="10" fillId="5" borderId="7" xfId="0" applyNumberFormat="1" applyFont="1" applyFill="1" applyBorder="1" applyAlignment="1" applyProtection="1">
      <alignment horizontal="center"/>
    </xf>
    <xf numFmtId="0" fontId="11" fillId="5" borderId="7" xfId="0" applyNumberFormat="1" applyFont="1" applyFill="1" applyBorder="1" applyAlignment="1" applyProtection="1">
      <alignment horizontal="center" wrapText="1"/>
    </xf>
    <xf numFmtId="0" fontId="12" fillId="5" borderId="7" xfId="0" applyNumberFormat="1" applyFont="1" applyFill="1" applyBorder="1" applyAlignment="1" applyProtection="1">
      <alignment horizontal="center"/>
    </xf>
    <xf numFmtId="0" fontId="13" fillId="5" borderId="8" xfId="0" applyNumberFormat="1" applyFont="1" applyFill="1" applyBorder="1" applyAlignment="1" applyProtection="1">
      <alignment horizontal="center" vertical="center" wrapText="1"/>
    </xf>
    <xf numFmtId="0" fontId="13" fillId="5" borderId="13" xfId="0" applyNumberFormat="1" applyFont="1" applyFill="1" applyBorder="1" applyAlignment="1" applyProtection="1">
      <alignment horizontal="center" vertical="center" wrapText="1"/>
    </xf>
    <xf numFmtId="0" fontId="13" fillId="5" borderId="1" xfId="0" applyNumberFormat="1" applyFont="1" applyFill="1" applyBorder="1" applyAlignment="1" applyProtection="1">
      <alignment horizontal="center" vertical="center" wrapText="1"/>
    </xf>
    <xf numFmtId="0" fontId="13" fillId="5" borderId="2" xfId="0" applyNumberFormat="1" applyFont="1" applyFill="1" applyBorder="1" applyAlignment="1" applyProtection="1">
      <alignment horizontal="center" vertical="center" wrapText="1"/>
    </xf>
    <xf numFmtId="0" fontId="13" fillId="5" borderId="3" xfId="0" applyNumberFormat="1" applyFont="1" applyFill="1" applyBorder="1" applyAlignment="1" applyProtection="1">
      <alignment horizontal="center" vertical="center" wrapText="1"/>
    </xf>
    <xf numFmtId="0" fontId="13" fillId="5" borderId="5" xfId="0" applyNumberFormat="1" applyFont="1" applyFill="1" applyBorder="1" applyAlignment="1" applyProtection="1">
      <alignment horizontal="center" vertical="center" wrapText="1"/>
    </xf>
    <xf numFmtId="0" fontId="13" fillId="5" borderId="6" xfId="0" applyNumberFormat="1" applyFont="1" applyFill="1" applyBorder="1" applyAlignment="1" applyProtection="1">
      <alignment horizontal="center" vertical="center" wrapText="1"/>
    </xf>
    <xf numFmtId="0" fontId="13" fillId="5" borderId="0" xfId="0" applyNumberFormat="1" applyFont="1" applyFill="1" applyBorder="1" applyAlignment="1" applyProtection="1">
      <alignment horizontal="center" vertical="center" wrapText="1"/>
    </xf>
    <xf numFmtId="0" fontId="13" fillId="5" borderId="10" xfId="0" applyNumberFormat="1" applyFont="1" applyFill="1" applyBorder="1" applyAlignment="1" applyProtection="1">
      <alignment horizontal="center" vertical="center" wrapText="1"/>
    </xf>
    <xf numFmtId="0" fontId="13" fillId="5" borderId="7" xfId="0" applyNumberFormat="1" applyFont="1" applyFill="1" applyBorder="1" applyAlignment="1" applyProtection="1">
      <alignment horizontal="center" vertical="center" wrapText="1"/>
    </xf>
    <xf numFmtId="1" fontId="13" fillId="5" borderId="8" xfId="0" applyNumberFormat="1" applyFont="1" applyFill="1" applyBorder="1" applyAlignment="1" applyProtection="1">
      <alignment horizontal="center" vertical="center" wrapText="1"/>
    </xf>
    <xf numFmtId="0" fontId="13" fillId="5" borderId="9" xfId="0" applyNumberFormat="1" applyFont="1" applyFill="1" applyBorder="1" applyAlignment="1" applyProtection="1">
      <alignment horizontal="center" vertical="center" wrapText="1"/>
    </xf>
    <xf numFmtId="0" fontId="13" fillId="5" borderId="11" xfId="0" applyNumberFormat="1" applyFont="1" applyFill="1" applyBorder="1" applyAlignment="1" applyProtection="1">
      <alignment horizontal="center" vertical="center" wrapText="1"/>
    </xf>
    <xf numFmtId="0" fontId="13" fillId="5" borderId="12" xfId="0" applyNumberFormat="1" applyFont="1" applyFill="1" applyBorder="1" applyAlignment="1" applyProtection="1">
      <alignment horizontal="center" vertical="center" wrapText="1"/>
    </xf>
    <xf numFmtId="1" fontId="13" fillId="5" borderId="9" xfId="0" applyNumberFormat="1" applyFont="1" applyFill="1" applyBorder="1" applyAlignment="1" applyProtection="1">
      <alignment horizontal="center" vertical="center" wrapText="1"/>
    </xf>
    <xf numFmtId="0" fontId="13" fillId="5" borderId="2" xfId="0" applyNumberFormat="1" applyFont="1" applyFill="1" applyBorder="1" applyAlignment="1" applyProtection="1">
      <alignment horizontal="center" vertical="center" wrapText="1"/>
    </xf>
    <xf numFmtId="166" fontId="13" fillId="5" borderId="2" xfId="0" applyNumberFormat="1" applyFont="1" applyFill="1" applyBorder="1" applyAlignment="1" applyProtection="1">
      <alignment horizontal="center" vertical="center" wrapText="1"/>
    </xf>
    <xf numFmtId="169" fontId="13" fillId="5" borderId="2" xfId="0" applyNumberFormat="1" applyFont="1" applyFill="1" applyBorder="1" applyAlignment="1" applyProtection="1">
      <alignment horizontal="center" vertical="center" wrapText="1"/>
    </xf>
    <xf numFmtId="0" fontId="13" fillId="5" borderId="2" xfId="0" applyNumberFormat="1" applyFont="1" applyFill="1" applyBorder="1" applyAlignment="1" applyProtection="1">
      <alignment horizontal="center"/>
    </xf>
    <xf numFmtId="0" fontId="13" fillId="5" borderId="3" xfId="0" applyNumberFormat="1" applyFont="1" applyFill="1" applyBorder="1" applyAlignment="1" applyProtection="1">
      <alignment horizontal="center"/>
    </xf>
    <xf numFmtId="0" fontId="13" fillId="5" borderId="4" xfId="0" applyNumberFormat="1" applyFont="1" applyFill="1" applyBorder="1" applyAlignment="1" applyProtection="1">
      <alignment horizontal="center"/>
    </xf>
    <xf numFmtId="0" fontId="13" fillId="5" borderId="5" xfId="0" applyNumberFormat="1" applyFont="1" applyFill="1" applyBorder="1" applyAlignment="1" applyProtection="1">
      <alignment horizontal="center"/>
    </xf>
    <xf numFmtId="0" fontId="13" fillId="5" borderId="2" xfId="0" applyNumberFormat="1" applyFont="1" applyFill="1" applyBorder="1" applyAlignment="1" applyProtection="1">
      <alignment horizontal="center" wrapText="1"/>
    </xf>
    <xf numFmtId="1" fontId="13" fillId="5" borderId="2" xfId="0" applyNumberFormat="1" applyFont="1" applyFill="1" applyBorder="1" applyAlignment="1" applyProtection="1">
      <alignment horizontal="center"/>
    </xf>
    <xf numFmtId="0" fontId="10" fillId="5" borderId="0" xfId="0" applyNumberFormat="1" applyFont="1" applyFill="1" applyBorder="1" applyAlignment="1" applyProtection="1"/>
    <xf numFmtId="0" fontId="14" fillId="5" borderId="2" xfId="0" applyNumberFormat="1" applyFont="1" applyFill="1" applyBorder="1" applyAlignment="1" applyProtection="1">
      <alignment horizontal="center" vertical="top"/>
    </xf>
    <xf numFmtId="0" fontId="14" fillId="5" borderId="3" xfId="0" applyNumberFormat="1" applyFont="1" applyFill="1" applyBorder="1" applyAlignment="1" applyProtection="1">
      <alignment horizontal="center" vertical="top"/>
    </xf>
    <xf numFmtId="0" fontId="14" fillId="5" borderId="4" xfId="0" applyNumberFormat="1" applyFont="1" applyFill="1" applyBorder="1" applyAlignment="1" applyProtection="1">
      <alignment horizontal="center" vertical="top"/>
    </xf>
    <xf numFmtId="0" fontId="14" fillId="5" borderId="5" xfId="0" applyNumberFormat="1" applyFont="1" applyFill="1" applyBorder="1" applyAlignment="1" applyProtection="1">
      <alignment horizontal="center" vertical="top"/>
    </xf>
    <xf numFmtId="0" fontId="14" fillId="5" borderId="2" xfId="0" applyNumberFormat="1" applyFont="1" applyFill="1" applyBorder="1" applyAlignment="1" applyProtection="1">
      <alignment vertical="top" wrapText="1"/>
    </xf>
    <xf numFmtId="0" fontId="14" fillId="5" borderId="2" xfId="0" applyNumberFormat="1" applyFont="1" applyFill="1" applyBorder="1" applyAlignment="1" applyProtection="1">
      <alignment vertical="top"/>
    </xf>
    <xf numFmtId="1" fontId="14" fillId="5" borderId="2" xfId="0" applyNumberFormat="1" applyFont="1" applyFill="1" applyBorder="1" applyAlignment="1" applyProtection="1">
      <alignment vertical="top"/>
    </xf>
    <xf numFmtId="165" fontId="14" fillId="5" borderId="2" xfId="0" applyNumberFormat="1" applyFont="1" applyFill="1" applyBorder="1" applyAlignment="1" applyProtection="1">
      <alignment vertical="top"/>
    </xf>
    <xf numFmtId="0" fontId="10" fillId="5" borderId="2" xfId="0" applyNumberFormat="1" applyFont="1" applyFill="1" applyBorder="1" applyAlignment="1" applyProtection="1"/>
    <xf numFmtId="0" fontId="15" fillId="5" borderId="2" xfId="0" applyNumberFormat="1" applyFont="1" applyFill="1" applyBorder="1" applyAlignment="1" applyProtection="1"/>
    <xf numFmtId="0" fontId="16" fillId="5" borderId="2" xfId="0" applyNumberFormat="1" applyFont="1" applyFill="1" applyBorder="1" applyAlignment="1" applyProtection="1">
      <alignment horizontal="center" vertical="top"/>
    </xf>
    <xf numFmtId="0" fontId="16" fillId="5" borderId="3" xfId="0" applyNumberFormat="1" applyFont="1" applyFill="1" applyBorder="1" applyAlignment="1" applyProtection="1">
      <alignment horizontal="left" vertical="top" wrapText="1"/>
    </xf>
    <xf numFmtId="0" fontId="16" fillId="5" borderId="4" xfId="0" applyNumberFormat="1" applyFont="1" applyFill="1" applyBorder="1" applyAlignment="1" applyProtection="1">
      <alignment horizontal="left" vertical="top" wrapText="1"/>
    </xf>
    <xf numFmtId="0" fontId="16" fillId="5" borderId="5" xfId="0" applyNumberFormat="1" applyFont="1" applyFill="1" applyBorder="1" applyAlignment="1" applyProtection="1">
      <alignment horizontal="left" vertical="top" wrapText="1"/>
    </xf>
    <xf numFmtId="0" fontId="16" fillId="5" borderId="2" xfId="0" applyNumberFormat="1" applyFont="1" applyFill="1" applyBorder="1" applyAlignment="1" applyProtection="1">
      <alignment vertical="top" wrapText="1"/>
    </xf>
    <xf numFmtId="1" fontId="16" fillId="5" borderId="2" xfId="0" applyNumberFormat="1" applyFont="1" applyFill="1" applyBorder="1" applyAlignment="1" applyProtection="1">
      <alignment horizontal="right" vertical="top"/>
    </xf>
    <xf numFmtId="165" fontId="16" fillId="5" borderId="2" xfId="0" applyNumberFormat="1" applyFont="1" applyFill="1" applyBorder="1" applyAlignment="1" applyProtection="1">
      <alignment horizontal="right" vertical="top"/>
    </xf>
    <xf numFmtId="0" fontId="17" fillId="5" borderId="2" xfId="0" applyNumberFormat="1" applyFont="1" applyFill="1" applyBorder="1" applyAlignment="1" applyProtection="1">
      <alignment horizontal="center" vertical="top"/>
    </xf>
    <xf numFmtId="0" fontId="17" fillId="5" borderId="2" xfId="0" applyNumberFormat="1" applyFont="1" applyFill="1" applyBorder="1" applyAlignment="1" applyProtection="1">
      <alignment vertical="top"/>
    </xf>
    <xf numFmtId="0" fontId="18" fillId="5" borderId="2" xfId="0" applyNumberFormat="1" applyFont="1" applyFill="1" applyBorder="1" applyAlignment="1" applyProtection="1">
      <alignment vertical="top"/>
    </xf>
    <xf numFmtId="0" fontId="18" fillId="5" borderId="2" xfId="0" applyNumberFormat="1" applyFont="1" applyFill="1" applyBorder="1" applyAlignment="1" applyProtection="1">
      <alignment vertical="top" wrapText="1"/>
    </xf>
    <xf numFmtId="1" fontId="18" fillId="5" borderId="2" xfId="0" applyNumberFormat="1" applyFont="1" applyFill="1" applyBorder="1" applyAlignment="1" applyProtection="1">
      <alignment vertical="top"/>
    </xf>
    <xf numFmtId="0" fontId="17" fillId="5" borderId="2" xfId="0" applyNumberFormat="1" applyFont="1" applyFill="1" applyBorder="1" applyAlignment="1" applyProtection="1">
      <alignment horizontal="center" vertical="top" wrapText="1"/>
    </xf>
    <xf numFmtId="0" fontId="17" fillId="5" borderId="2" xfId="0" applyNumberFormat="1" applyFont="1" applyFill="1" applyBorder="1" applyAlignment="1" applyProtection="1">
      <alignment horizontal="left" vertical="top" wrapText="1"/>
    </xf>
    <xf numFmtId="1" fontId="17" fillId="5" borderId="2" xfId="0" applyNumberFormat="1" applyFont="1" applyFill="1" applyBorder="1" applyAlignment="1" applyProtection="1">
      <alignment horizontal="right" vertical="top"/>
    </xf>
    <xf numFmtId="165" fontId="17" fillId="5" borderId="2" xfId="0" applyNumberFormat="1" applyFont="1" applyFill="1" applyBorder="1" applyAlignment="1" applyProtection="1">
      <alignment horizontal="right" vertical="top"/>
    </xf>
    <xf numFmtId="167" fontId="17" fillId="5" borderId="2" xfId="0" applyNumberFormat="1" applyFont="1" applyFill="1" applyBorder="1" applyAlignment="1" applyProtection="1"/>
    <xf numFmtId="0" fontId="17" fillId="5" borderId="2" xfId="0" applyNumberFormat="1" applyFont="1" applyFill="1" applyBorder="1" applyAlignment="1" applyProtection="1"/>
    <xf numFmtId="166" fontId="17" fillId="5" borderId="2" xfId="0" applyNumberFormat="1" applyFont="1" applyFill="1" applyBorder="1" applyAlignment="1" applyProtection="1"/>
    <xf numFmtId="169" fontId="17" fillId="5" borderId="2" xfId="0" applyNumberFormat="1" applyFont="1" applyFill="1" applyBorder="1" applyAlignment="1" applyProtection="1"/>
    <xf numFmtId="169" fontId="15" fillId="5" borderId="2" xfId="0" applyNumberFormat="1" applyFont="1" applyFill="1" applyBorder="1" applyAlignment="1" applyProtection="1"/>
    <xf numFmtId="165" fontId="18" fillId="5" borderId="2" xfId="0" applyNumberFormat="1" applyFont="1" applyFill="1" applyBorder="1" applyAlignment="1" applyProtection="1">
      <alignment vertical="top"/>
    </xf>
    <xf numFmtId="0" fontId="16" fillId="5" borderId="2" xfId="0" applyNumberFormat="1" applyFont="1" applyFill="1" applyBorder="1" applyAlignment="1" applyProtection="1">
      <alignment vertical="top"/>
    </xf>
    <xf numFmtId="0" fontId="17" fillId="5" borderId="2" xfId="0" applyNumberFormat="1" applyFont="1" applyFill="1" applyBorder="1" applyAlignment="1" applyProtection="1">
      <alignment vertical="top" wrapText="1"/>
    </xf>
    <xf numFmtId="0" fontId="17" fillId="5" borderId="2" xfId="0" applyNumberFormat="1" applyFont="1" applyFill="1" applyBorder="1" applyAlignment="1" applyProtection="1">
      <alignment horizontal="right" vertical="top" wrapText="1"/>
    </xf>
    <xf numFmtId="1" fontId="17" fillId="5" borderId="2" xfId="0" applyNumberFormat="1" applyFont="1" applyFill="1" applyBorder="1" applyAlignment="1" applyProtection="1">
      <alignment vertical="top"/>
    </xf>
    <xf numFmtId="164" fontId="17" fillId="5" borderId="2" xfId="0" applyNumberFormat="1" applyFont="1" applyFill="1" applyBorder="1" applyAlignment="1" applyProtection="1">
      <alignment horizontal="right" vertical="top"/>
    </xf>
    <xf numFmtId="0" fontId="10" fillId="5" borderId="2" xfId="0" applyNumberFormat="1" applyFont="1" applyFill="1" applyBorder="1" applyAlignment="1" applyProtection="1">
      <alignment horizontal="center"/>
    </xf>
    <xf numFmtId="0" fontId="10" fillId="5" borderId="2" xfId="0" applyNumberFormat="1" applyFont="1" applyFill="1" applyBorder="1" applyAlignment="1" applyProtection="1">
      <alignment wrapText="1"/>
    </xf>
    <xf numFmtId="0" fontId="14" fillId="5" borderId="2" xfId="0" applyNumberFormat="1" applyFont="1" applyFill="1" applyBorder="1" applyAlignment="1" applyProtection="1">
      <alignment wrapText="1"/>
    </xf>
    <xf numFmtId="0" fontId="14" fillId="5" borderId="2" xfId="0" applyNumberFormat="1" applyFont="1" applyFill="1" applyBorder="1" applyAlignment="1" applyProtection="1"/>
    <xf numFmtId="1" fontId="14" fillId="5" borderId="2" xfId="0" applyNumberFormat="1" applyFont="1" applyFill="1" applyBorder="1" applyAlignment="1" applyProtection="1"/>
    <xf numFmtId="164" fontId="14" fillId="5" borderId="2" xfId="0" applyNumberFormat="1" applyFont="1" applyFill="1" applyBorder="1" applyAlignment="1" applyProtection="1">
      <alignment horizontal="right"/>
    </xf>
    <xf numFmtId="0" fontId="10" fillId="5" borderId="0" xfId="0" applyNumberFormat="1" applyFont="1" applyFill="1" applyBorder="1" applyAlignment="1" applyProtection="1">
      <alignment horizontal="center"/>
    </xf>
    <xf numFmtId="0" fontId="10" fillId="5" borderId="0" xfId="0" applyNumberFormat="1" applyFont="1" applyFill="1" applyBorder="1" applyAlignment="1" applyProtection="1">
      <alignment wrapText="1"/>
    </xf>
    <xf numFmtId="0" fontId="10" fillId="5" borderId="7" xfId="0" applyNumberFormat="1" applyFont="1" applyFill="1" applyBorder="1" applyAlignment="1" applyProtection="1">
      <alignment wrapText="1"/>
    </xf>
    <xf numFmtId="1" fontId="10" fillId="5" borderId="0" xfId="0" applyNumberFormat="1" applyFont="1" applyFill="1" applyBorder="1" applyAlignment="1" applyProtection="1"/>
    <xf numFmtId="0" fontId="15" fillId="5" borderId="0" xfId="0" applyNumberFormat="1" applyFont="1" applyFill="1" applyBorder="1" applyAlignment="1" applyProtection="1"/>
    <xf numFmtId="4" fontId="10" fillId="5" borderId="0" xfId="0" applyNumberFormat="1" applyFont="1" applyFill="1" applyBorder="1" applyAlignment="1" applyProtection="1"/>
    <xf numFmtId="43" fontId="10" fillId="5" borderId="0" xfId="0" applyNumberFormat="1" applyFont="1" applyFill="1" applyBorder="1" applyAlignment="1" applyProtection="1"/>
    <xf numFmtId="168" fontId="10" fillId="5" borderId="7" xfId="0" applyNumberFormat="1" applyFont="1" applyFill="1" applyBorder="1" applyAlignment="1" applyProtection="1">
      <alignment horizontal="center"/>
    </xf>
    <xf numFmtId="43" fontId="19" fillId="5" borderId="0" xfId="0" applyNumberFormat="1" applyFont="1" applyFill="1" applyBorder="1" applyAlignment="1" applyProtection="1"/>
    <xf numFmtId="4" fontId="19" fillId="5" borderId="0" xfId="0" applyNumberFormat="1" applyFont="1" applyFill="1" applyBorder="1" applyAlignment="1" applyProtection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8392"/>
  <sheetViews>
    <sheetView tabSelected="1" view="pageBreakPreview" zoomScaleNormal="100" zoomScaleSheetLayoutView="100" workbookViewId="0">
      <pane ySplit="9" topLeftCell="A10" activePane="bottomLeft" state="frozen"/>
      <selection pane="bottomLeft" activeCell="F15" sqref="F15"/>
    </sheetView>
  </sheetViews>
  <sheetFormatPr defaultColWidth="9.140625" defaultRowHeight="15" outlineLevelCol="1" x14ac:dyDescent="0.25"/>
  <cols>
    <col min="1" max="1" width="6.7109375" style="115" customWidth="1"/>
    <col min="2" max="2" width="10" style="71" customWidth="1"/>
    <col min="3" max="3" width="5.42578125" style="43" customWidth="1"/>
    <col min="4" max="4" width="7.5703125" style="71" customWidth="1"/>
    <col min="5" max="5" width="33.7109375" style="116" hidden="1" customWidth="1" outlineLevel="1"/>
    <col min="6" max="6" width="61.140625" style="116" customWidth="1" collapsed="1"/>
    <col min="7" max="7" width="12" style="71" customWidth="1"/>
    <col min="8" max="8" width="10.140625" style="71" customWidth="1"/>
    <col min="9" max="9" width="6.140625" style="118" hidden="1" customWidth="1" outlineLevel="1"/>
    <col min="10" max="10" width="21.140625" style="71" hidden="1" customWidth="1" outlineLevel="1"/>
    <col min="11" max="11" width="12.140625" style="71" hidden="1" customWidth="1" outlineLevel="1"/>
    <col min="12" max="13" width="10.42578125" style="119" hidden="1" customWidth="1" outlineLevel="1"/>
    <col min="14" max="14" width="12" style="119" hidden="1" customWidth="1" outlineLevel="1"/>
    <col min="15" max="15" width="10.42578125" style="119" hidden="1" customWidth="1" outlineLevel="1"/>
    <col min="16" max="16" width="12.28515625" style="71" customWidth="1" collapsed="1"/>
    <col min="17" max="19" width="21.140625" style="71" customWidth="1"/>
    <col min="20" max="16384" width="9.140625" style="71"/>
  </cols>
  <sheetData>
    <row r="1" spans="1:19" s="43" customFormat="1" ht="18" customHeight="1" x14ac:dyDescent="0.25">
      <c r="A1" s="42" t="s">
        <v>17292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1:19" s="43" customFormat="1" ht="18" customHeight="1" x14ac:dyDescent="0.25">
      <c r="A2" s="44" t="s">
        <v>17295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9" s="43" customFormat="1" ht="33.75" customHeight="1" x14ac:dyDescent="0.25">
      <c r="A3" s="45" t="s">
        <v>17293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9" s="43" customFormat="1" ht="18" customHeight="1" x14ac:dyDescent="0.25">
      <c r="A4" s="46" t="s">
        <v>17294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6" spans="1:19" s="54" customFormat="1" ht="20.25" customHeight="1" x14ac:dyDescent="0.25">
      <c r="A6" s="47" t="s">
        <v>0</v>
      </c>
      <c r="B6" s="48" t="s">
        <v>17296</v>
      </c>
      <c r="C6" s="49"/>
      <c r="D6" s="49"/>
      <c r="E6" s="50" t="s">
        <v>1</v>
      </c>
      <c r="F6" s="47" t="s">
        <v>2</v>
      </c>
      <c r="G6" s="47" t="s">
        <v>3</v>
      </c>
      <c r="H6" s="47" t="s">
        <v>4</v>
      </c>
      <c r="I6" s="51" t="s">
        <v>5</v>
      </c>
      <c r="J6" s="52"/>
      <c r="K6" s="53" t="s">
        <v>17285</v>
      </c>
      <c r="L6" s="50" t="s">
        <v>17286</v>
      </c>
      <c r="M6" s="50" t="s">
        <v>17287</v>
      </c>
      <c r="N6" s="50" t="s">
        <v>17290</v>
      </c>
      <c r="O6" s="50" t="s">
        <v>17288</v>
      </c>
      <c r="P6" s="50" t="s">
        <v>17289</v>
      </c>
      <c r="Q6" s="50"/>
    </row>
    <row r="7" spans="1:19" s="54" customFormat="1" ht="20.25" customHeight="1" x14ac:dyDescent="0.25">
      <c r="A7" s="55"/>
      <c r="B7" s="53"/>
      <c r="C7" s="56"/>
      <c r="D7" s="56"/>
      <c r="E7" s="50"/>
      <c r="F7" s="55"/>
      <c r="G7" s="55"/>
      <c r="H7" s="55"/>
      <c r="I7" s="57" t="s">
        <v>8</v>
      </c>
      <c r="J7" s="47" t="s">
        <v>9</v>
      </c>
      <c r="K7" s="53"/>
      <c r="L7" s="50"/>
      <c r="M7" s="50"/>
      <c r="N7" s="50"/>
      <c r="O7" s="50"/>
      <c r="P7" s="50" t="s">
        <v>8</v>
      </c>
      <c r="Q7" s="50" t="s">
        <v>9</v>
      </c>
      <c r="R7" s="50" t="s">
        <v>17298</v>
      </c>
      <c r="S7" s="50" t="s">
        <v>17299</v>
      </c>
    </row>
    <row r="8" spans="1:19" s="54" customFormat="1" ht="20.25" customHeight="1" x14ac:dyDescent="0.25">
      <c r="A8" s="58"/>
      <c r="B8" s="59"/>
      <c r="C8" s="60"/>
      <c r="D8" s="60"/>
      <c r="E8" s="50"/>
      <c r="F8" s="58"/>
      <c r="G8" s="58"/>
      <c r="H8" s="58"/>
      <c r="I8" s="61"/>
      <c r="J8" s="58"/>
      <c r="K8" s="53"/>
      <c r="L8" s="62">
        <v>1.0815399999999999</v>
      </c>
      <c r="M8" s="63">
        <v>1.0590999999999999</v>
      </c>
      <c r="N8" s="64">
        <v>0.97811300000000001</v>
      </c>
      <c r="O8" s="63">
        <v>1</v>
      </c>
      <c r="P8" s="50"/>
      <c r="Q8" s="50"/>
      <c r="R8" s="50"/>
      <c r="S8" s="50"/>
    </row>
    <row r="9" spans="1:19" x14ac:dyDescent="0.25">
      <c r="A9" s="65">
        <v>1</v>
      </c>
      <c r="B9" s="66">
        <v>2</v>
      </c>
      <c r="C9" s="67"/>
      <c r="D9" s="68"/>
      <c r="E9" s="69"/>
      <c r="F9" s="69">
        <v>3</v>
      </c>
      <c r="G9" s="65">
        <v>4</v>
      </c>
      <c r="H9" s="65">
        <v>5</v>
      </c>
      <c r="I9" s="70">
        <v>8</v>
      </c>
      <c r="J9" s="65">
        <v>9</v>
      </c>
      <c r="K9" s="65">
        <v>10</v>
      </c>
      <c r="L9" s="65">
        <v>11</v>
      </c>
      <c r="M9" s="65">
        <v>12</v>
      </c>
      <c r="N9" s="65">
        <v>13</v>
      </c>
      <c r="O9" s="65">
        <v>14</v>
      </c>
      <c r="P9" s="65">
        <v>6</v>
      </c>
      <c r="Q9" s="65">
        <v>7</v>
      </c>
      <c r="R9" s="65"/>
      <c r="S9" s="65"/>
    </row>
    <row r="10" spans="1:19" x14ac:dyDescent="0.25">
      <c r="A10" s="72"/>
      <c r="B10" s="73"/>
      <c r="C10" s="74"/>
      <c r="D10" s="75"/>
      <c r="E10" s="76"/>
      <c r="F10" s="76" t="s">
        <v>11</v>
      </c>
      <c r="G10" s="77"/>
      <c r="H10" s="77"/>
      <c r="I10" s="78"/>
      <c r="J10" s="79">
        <f>J11+J40+J51+J60+J69+J80+J89+J98</f>
        <v>62236531</v>
      </c>
      <c r="K10" s="80"/>
      <c r="L10" s="81"/>
      <c r="M10" s="81"/>
      <c r="N10" s="81"/>
      <c r="O10" s="81"/>
      <c r="P10" s="80"/>
      <c r="Q10" s="79">
        <f>Q11+Q40+Q51+Q60+Q69+Q80+Q89+Q98</f>
        <v>69729156.609999999</v>
      </c>
      <c r="R10" s="79">
        <f t="shared" ref="R10:S10" si="0">R11+R40+R51+R60+R69+R80+R89+R98</f>
        <v>0</v>
      </c>
      <c r="S10" s="79">
        <f t="shared" si="0"/>
        <v>0</v>
      </c>
    </row>
    <row r="11" spans="1:19" ht="38.25" customHeight="1" x14ac:dyDescent="0.25">
      <c r="A11" s="82" t="s">
        <v>12</v>
      </c>
      <c r="B11" s="83"/>
      <c r="C11" s="84"/>
      <c r="D11" s="85"/>
      <c r="E11" s="86"/>
      <c r="F11" s="86" t="s">
        <v>14</v>
      </c>
      <c r="G11" s="82"/>
      <c r="H11" s="82"/>
      <c r="I11" s="87"/>
      <c r="J11" s="88">
        <f>SUM(J13:J39)</f>
        <v>21714889</v>
      </c>
      <c r="K11" s="80"/>
      <c r="L11" s="81"/>
      <c r="M11" s="81"/>
      <c r="N11" s="81"/>
      <c r="O11" s="81"/>
      <c r="P11" s="80"/>
      <c r="Q11" s="88">
        <f>SUM(Q13:Q39)</f>
        <v>24329119.120000001</v>
      </c>
      <c r="R11" s="88">
        <f t="shared" ref="R11:S11" si="1">SUM(R13:R39)</f>
        <v>0</v>
      </c>
      <c r="S11" s="88">
        <f t="shared" si="1"/>
        <v>0</v>
      </c>
    </row>
    <row r="12" spans="1:19" x14ac:dyDescent="0.25">
      <c r="A12" s="89"/>
      <c r="B12" s="90"/>
      <c r="C12" s="90"/>
      <c r="D12" s="91"/>
      <c r="E12" s="92"/>
      <c r="F12" s="92" t="s">
        <v>16</v>
      </c>
      <c r="G12" s="91"/>
      <c r="H12" s="91"/>
      <c r="I12" s="93">
        <v>1</v>
      </c>
      <c r="J12" s="91"/>
      <c r="K12" s="80"/>
      <c r="L12" s="81"/>
      <c r="M12" s="81"/>
      <c r="N12" s="81"/>
      <c r="O12" s="81"/>
      <c r="P12" s="80"/>
      <c r="Q12" s="91"/>
      <c r="R12" s="91"/>
      <c r="S12" s="91"/>
    </row>
    <row r="13" spans="1:19" ht="22.5" x14ac:dyDescent="0.25">
      <c r="A13" s="89" t="s">
        <v>17</v>
      </c>
      <c r="B13" s="89" t="s">
        <v>18</v>
      </c>
      <c r="C13" s="89"/>
      <c r="D13" s="89" t="s">
        <v>12</v>
      </c>
      <c r="E13" s="94" t="s">
        <v>19</v>
      </c>
      <c r="F13" s="95" t="s">
        <v>20</v>
      </c>
      <c r="G13" s="89" t="s">
        <v>21</v>
      </c>
      <c r="H13" s="89" t="s">
        <v>22</v>
      </c>
      <c r="I13" s="96">
        <v>1</v>
      </c>
      <c r="J13" s="97">
        <v>17353326</v>
      </c>
      <c r="K13" s="98">
        <f t="shared" ref="K13:K19" si="2">J13/H13</f>
        <v>10057.57</v>
      </c>
      <c r="L13" s="99">
        <f t="shared" ref="L13:L19" si="3">$L$8</f>
        <v>1.0815399999999999</v>
      </c>
      <c r="M13" s="100">
        <f t="shared" ref="M13:M19" si="4">$M$8</f>
        <v>1.0590999999999999</v>
      </c>
      <c r="N13" s="101">
        <f t="shared" ref="N13:N19" si="5">$N$8</f>
        <v>0.97811300000000001</v>
      </c>
      <c r="O13" s="100">
        <f t="shared" ref="O13:O19" si="6">$O$8</f>
        <v>1</v>
      </c>
      <c r="P13" s="98">
        <f>K13*L13*M13*N13*O13</f>
        <v>11268.38</v>
      </c>
      <c r="Q13" s="97">
        <f t="shared" ref="Q13:Q19" si="7">H13*P13</f>
        <v>19442462.850000001</v>
      </c>
      <c r="R13" s="97"/>
      <c r="S13" s="97"/>
    </row>
    <row r="14" spans="1:19" ht="22.5" x14ac:dyDescent="0.25">
      <c r="A14" s="89" t="s">
        <v>23</v>
      </c>
      <c r="B14" s="89" t="s">
        <v>18</v>
      </c>
      <c r="C14" s="89"/>
      <c r="D14" s="89" t="s">
        <v>24</v>
      </c>
      <c r="E14" s="94" t="s">
        <v>25</v>
      </c>
      <c r="F14" s="95" t="s">
        <v>26</v>
      </c>
      <c r="G14" s="89" t="s">
        <v>27</v>
      </c>
      <c r="H14" s="89" t="s">
        <v>28</v>
      </c>
      <c r="I14" s="96">
        <v>1</v>
      </c>
      <c r="J14" s="97">
        <v>155624</v>
      </c>
      <c r="K14" s="98">
        <f t="shared" si="2"/>
        <v>207.03</v>
      </c>
      <c r="L14" s="99">
        <f t="shared" si="3"/>
        <v>1.0815399999999999</v>
      </c>
      <c r="M14" s="100">
        <f t="shared" si="4"/>
        <v>1.0590999999999999</v>
      </c>
      <c r="N14" s="101">
        <f t="shared" si="5"/>
        <v>0.97811300000000001</v>
      </c>
      <c r="O14" s="100">
        <f t="shared" si="6"/>
        <v>1</v>
      </c>
      <c r="P14" s="98">
        <f>K14*L14*M14*N14*O14</f>
        <v>231.95</v>
      </c>
      <c r="Q14" s="97">
        <f t="shared" si="7"/>
        <v>174356.82</v>
      </c>
      <c r="R14" s="97"/>
      <c r="S14" s="97"/>
    </row>
    <row r="15" spans="1:19" ht="22.5" x14ac:dyDescent="0.25">
      <c r="A15" s="89" t="s">
        <v>29</v>
      </c>
      <c r="B15" s="89" t="s">
        <v>18</v>
      </c>
      <c r="C15" s="89"/>
      <c r="D15" s="89" t="s">
        <v>30</v>
      </c>
      <c r="E15" s="94" t="s">
        <v>31</v>
      </c>
      <c r="F15" s="95" t="s">
        <v>32</v>
      </c>
      <c r="G15" s="89" t="s">
        <v>27</v>
      </c>
      <c r="H15" s="89" t="s">
        <v>28</v>
      </c>
      <c r="I15" s="96">
        <v>1</v>
      </c>
      <c r="J15" s="97">
        <v>532921</v>
      </c>
      <c r="K15" s="98">
        <f t="shared" si="2"/>
        <v>708.95</v>
      </c>
      <c r="L15" s="99">
        <f t="shared" si="3"/>
        <v>1.0815399999999999</v>
      </c>
      <c r="M15" s="100">
        <f t="shared" si="4"/>
        <v>1.0590999999999999</v>
      </c>
      <c r="N15" s="101">
        <f t="shared" si="5"/>
        <v>0.97811300000000001</v>
      </c>
      <c r="O15" s="100">
        <f t="shared" si="6"/>
        <v>1</v>
      </c>
      <c r="P15" s="98">
        <f>K15*L15*M15*N15*O15+0.01</f>
        <v>794.31</v>
      </c>
      <c r="Q15" s="97">
        <f t="shared" si="7"/>
        <v>597082.82999999996</v>
      </c>
      <c r="R15" s="97"/>
      <c r="S15" s="97"/>
    </row>
    <row r="16" spans="1:19" ht="33.75" x14ac:dyDescent="0.25">
      <c r="A16" s="89" t="s">
        <v>33</v>
      </c>
      <c r="B16" s="89" t="s">
        <v>18</v>
      </c>
      <c r="C16" s="89"/>
      <c r="D16" s="89" t="s">
        <v>34</v>
      </c>
      <c r="E16" s="94" t="s">
        <v>35</v>
      </c>
      <c r="F16" s="95" t="s">
        <v>36</v>
      </c>
      <c r="G16" s="89" t="s">
        <v>37</v>
      </c>
      <c r="H16" s="89" t="s">
        <v>38</v>
      </c>
      <c r="I16" s="96">
        <v>1</v>
      </c>
      <c r="J16" s="97">
        <v>26992</v>
      </c>
      <c r="K16" s="98">
        <f t="shared" si="2"/>
        <v>89769.85</v>
      </c>
      <c r="L16" s="99">
        <f t="shared" si="3"/>
        <v>1.0815399999999999</v>
      </c>
      <c r="M16" s="100">
        <f t="shared" si="4"/>
        <v>1.0590999999999999</v>
      </c>
      <c r="N16" s="101">
        <f t="shared" si="5"/>
        <v>0.97811300000000001</v>
      </c>
      <c r="O16" s="100">
        <f t="shared" si="6"/>
        <v>1</v>
      </c>
      <c r="P16" s="98">
        <f>K16*L16*M16*N16*O16</f>
        <v>100577.09</v>
      </c>
      <c r="Q16" s="97">
        <f t="shared" si="7"/>
        <v>30241.52</v>
      </c>
      <c r="R16" s="97"/>
      <c r="S16" s="97"/>
    </row>
    <row r="17" spans="1:19" ht="22.5" x14ac:dyDescent="0.25">
      <c r="A17" s="89" t="s">
        <v>39</v>
      </c>
      <c r="B17" s="89" t="s">
        <v>18</v>
      </c>
      <c r="C17" s="89"/>
      <c r="D17" s="89" t="s">
        <v>40</v>
      </c>
      <c r="E17" s="94" t="s">
        <v>31</v>
      </c>
      <c r="F17" s="95" t="s">
        <v>32</v>
      </c>
      <c r="G17" s="89" t="s">
        <v>27</v>
      </c>
      <c r="H17" s="89" t="s">
        <v>41</v>
      </c>
      <c r="I17" s="96">
        <v>1</v>
      </c>
      <c r="J17" s="97">
        <v>362290</v>
      </c>
      <c r="K17" s="98">
        <f t="shared" si="2"/>
        <v>708.95</v>
      </c>
      <c r="L17" s="99">
        <f t="shared" si="3"/>
        <v>1.0815399999999999</v>
      </c>
      <c r="M17" s="100">
        <f t="shared" si="4"/>
        <v>1.0590999999999999</v>
      </c>
      <c r="N17" s="101">
        <f t="shared" si="5"/>
        <v>0.97811300000000001</v>
      </c>
      <c r="O17" s="100">
        <f t="shared" si="6"/>
        <v>1</v>
      </c>
      <c r="P17" s="98">
        <f>K17*L17*M17*N17*O17+0.01</f>
        <v>794.31</v>
      </c>
      <c r="Q17" s="97">
        <f t="shared" si="7"/>
        <v>405908.3</v>
      </c>
      <c r="R17" s="97"/>
      <c r="S17" s="97"/>
    </row>
    <row r="18" spans="1:19" ht="22.5" x14ac:dyDescent="0.25">
      <c r="A18" s="89" t="s">
        <v>42</v>
      </c>
      <c r="B18" s="89" t="s">
        <v>18</v>
      </c>
      <c r="C18" s="89"/>
      <c r="D18" s="89" t="s">
        <v>43</v>
      </c>
      <c r="E18" s="94" t="s">
        <v>44</v>
      </c>
      <c r="F18" s="95" t="s">
        <v>45</v>
      </c>
      <c r="G18" s="89" t="s">
        <v>37</v>
      </c>
      <c r="H18" s="89" t="s">
        <v>46</v>
      </c>
      <c r="I18" s="96">
        <v>1</v>
      </c>
      <c r="J18" s="97">
        <v>2780</v>
      </c>
      <c r="K18" s="98">
        <f t="shared" si="2"/>
        <v>9248.17</v>
      </c>
      <c r="L18" s="99">
        <f t="shared" si="3"/>
        <v>1.0815399999999999</v>
      </c>
      <c r="M18" s="100">
        <f t="shared" si="4"/>
        <v>1.0590999999999999</v>
      </c>
      <c r="N18" s="101">
        <f t="shared" si="5"/>
        <v>0.97811300000000001</v>
      </c>
      <c r="O18" s="100">
        <f t="shared" si="6"/>
        <v>1</v>
      </c>
      <c r="P18" s="98">
        <f>K18*L18*M18*N18*O18</f>
        <v>10361.540000000001</v>
      </c>
      <c r="Q18" s="97">
        <f t="shared" si="7"/>
        <v>3114.68</v>
      </c>
      <c r="R18" s="97"/>
      <c r="S18" s="97"/>
    </row>
    <row r="19" spans="1:19" x14ac:dyDescent="0.25">
      <c r="A19" s="89" t="s">
        <v>47</v>
      </c>
      <c r="B19" s="89" t="s">
        <v>18</v>
      </c>
      <c r="C19" s="89"/>
      <c r="D19" s="89" t="s">
        <v>48</v>
      </c>
      <c r="E19" s="94" t="s">
        <v>49</v>
      </c>
      <c r="F19" s="95" t="s">
        <v>50</v>
      </c>
      <c r="G19" s="89" t="s">
        <v>51</v>
      </c>
      <c r="H19" s="89" t="s">
        <v>52</v>
      </c>
      <c r="I19" s="96">
        <v>1</v>
      </c>
      <c r="J19" s="97">
        <v>38519</v>
      </c>
      <c r="K19" s="98">
        <f t="shared" si="2"/>
        <v>12814.04</v>
      </c>
      <c r="L19" s="99">
        <f t="shared" si="3"/>
        <v>1.0815399999999999</v>
      </c>
      <c r="M19" s="100">
        <f t="shared" si="4"/>
        <v>1.0590999999999999</v>
      </c>
      <c r="N19" s="101">
        <f t="shared" si="5"/>
        <v>0.97811300000000001</v>
      </c>
      <c r="O19" s="100">
        <f t="shared" si="6"/>
        <v>1</v>
      </c>
      <c r="P19" s="98">
        <f>K19*L19*M19*N19*O19</f>
        <v>14356.7</v>
      </c>
      <c r="Q19" s="97">
        <f t="shared" si="7"/>
        <v>43156.24</v>
      </c>
      <c r="R19" s="97"/>
      <c r="S19" s="97"/>
    </row>
    <row r="20" spans="1:19" x14ac:dyDescent="0.25">
      <c r="A20" s="89"/>
      <c r="B20" s="90"/>
      <c r="C20" s="90"/>
      <c r="D20" s="91"/>
      <c r="E20" s="92"/>
      <c r="F20" s="92" t="s">
        <v>53</v>
      </c>
      <c r="G20" s="91"/>
      <c r="H20" s="91"/>
      <c r="I20" s="93">
        <v>1</v>
      </c>
      <c r="J20" s="91"/>
      <c r="K20" s="98"/>
      <c r="L20" s="99"/>
      <c r="M20" s="100"/>
      <c r="N20" s="101"/>
      <c r="O20" s="100"/>
      <c r="P20" s="98"/>
      <c r="Q20" s="97"/>
      <c r="R20" s="97"/>
      <c r="S20" s="97"/>
    </row>
    <row r="21" spans="1:19" ht="22.5" x14ac:dyDescent="0.25">
      <c r="A21" s="89" t="s">
        <v>54</v>
      </c>
      <c r="B21" s="89" t="s">
        <v>18</v>
      </c>
      <c r="C21" s="89"/>
      <c r="D21" s="89" t="s">
        <v>55</v>
      </c>
      <c r="E21" s="94" t="s">
        <v>25</v>
      </c>
      <c r="F21" s="95" t="s">
        <v>26</v>
      </c>
      <c r="G21" s="89" t="s">
        <v>27</v>
      </c>
      <c r="H21" s="89" t="s">
        <v>56</v>
      </c>
      <c r="I21" s="96">
        <v>1</v>
      </c>
      <c r="J21" s="97">
        <v>26614</v>
      </c>
      <c r="K21" s="98">
        <f>J21/H21</f>
        <v>207.03</v>
      </c>
      <c r="L21" s="99">
        <f>$L$8</f>
        <v>1.0815399999999999</v>
      </c>
      <c r="M21" s="100">
        <f>$M$8</f>
        <v>1.0590999999999999</v>
      </c>
      <c r="N21" s="101">
        <f>$N$8</f>
        <v>0.97811300000000001</v>
      </c>
      <c r="O21" s="100">
        <f>$O$8</f>
        <v>1</v>
      </c>
      <c r="P21" s="98">
        <f>K21*L21*M21*N21*O21</f>
        <v>231.95</v>
      </c>
      <c r="Q21" s="97">
        <f>H21*P21</f>
        <v>29817.17</v>
      </c>
      <c r="R21" s="97"/>
      <c r="S21" s="97"/>
    </row>
    <row r="22" spans="1:19" ht="22.5" x14ac:dyDescent="0.25">
      <c r="A22" s="89" t="s">
        <v>57</v>
      </c>
      <c r="B22" s="89" t="s">
        <v>18</v>
      </c>
      <c r="C22" s="89"/>
      <c r="D22" s="89" t="s">
        <v>58</v>
      </c>
      <c r="E22" s="94" t="s">
        <v>31</v>
      </c>
      <c r="F22" s="95" t="s">
        <v>32</v>
      </c>
      <c r="G22" s="89" t="s">
        <v>27</v>
      </c>
      <c r="H22" s="89" t="s">
        <v>56</v>
      </c>
      <c r="I22" s="96">
        <v>1</v>
      </c>
      <c r="J22" s="97">
        <v>91136</v>
      </c>
      <c r="K22" s="98">
        <f>J22/H22</f>
        <v>708.95</v>
      </c>
      <c r="L22" s="99">
        <f>$L$8</f>
        <v>1.0815399999999999</v>
      </c>
      <c r="M22" s="100">
        <f>$M$8</f>
        <v>1.0590999999999999</v>
      </c>
      <c r="N22" s="101">
        <f>$N$8</f>
        <v>0.97811300000000001</v>
      </c>
      <c r="O22" s="100">
        <f>$O$8</f>
        <v>1</v>
      </c>
      <c r="P22" s="98">
        <f>K22*L22*M22*N22*O22+0.01*0</f>
        <v>794.3</v>
      </c>
      <c r="Q22" s="97">
        <f>H22*P22</f>
        <v>102107.27</v>
      </c>
      <c r="R22" s="97"/>
      <c r="S22" s="97"/>
    </row>
    <row r="23" spans="1:19" ht="22.5" x14ac:dyDescent="0.25">
      <c r="A23" s="89" t="s">
        <v>59</v>
      </c>
      <c r="B23" s="89" t="s">
        <v>18</v>
      </c>
      <c r="C23" s="89"/>
      <c r="D23" s="89" t="s">
        <v>60</v>
      </c>
      <c r="E23" s="94" t="s">
        <v>61</v>
      </c>
      <c r="F23" s="95" t="s">
        <v>62</v>
      </c>
      <c r="G23" s="89" t="s">
        <v>27</v>
      </c>
      <c r="H23" s="89" t="s">
        <v>63</v>
      </c>
      <c r="I23" s="96">
        <v>1</v>
      </c>
      <c r="J23" s="97">
        <v>38165</v>
      </c>
      <c r="K23" s="98">
        <f>J23/H23</f>
        <v>38.26</v>
      </c>
      <c r="L23" s="99">
        <f>$L$8</f>
        <v>1.0815399999999999</v>
      </c>
      <c r="M23" s="100">
        <f>$M$8</f>
        <v>1.0590999999999999</v>
      </c>
      <c r="N23" s="101">
        <f>$N$8</f>
        <v>0.97811300000000001</v>
      </c>
      <c r="O23" s="100">
        <f>$O$8</f>
        <v>1</v>
      </c>
      <c r="P23" s="98">
        <f>K23*L23*M23*N23*O23</f>
        <v>42.87</v>
      </c>
      <c r="Q23" s="97">
        <f>H23*P23</f>
        <v>42758.5</v>
      </c>
      <c r="R23" s="97"/>
      <c r="S23" s="97"/>
    </row>
    <row r="24" spans="1:19" ht="22.5" x14ac:dyDescent="0.25">
      <c r="A24" s="89" t="s">
        <v>64</v>
      </c>
      <c r="B24" s="89" t="s">
        <v>18</v>
      </c>
      <c r="C24" s="89"/>
      <c r="D24" s="89" t="s">
        <v>65</v>
      </c>
      <c r="E24" s="94" t="s">
        <v>31</v>
      </c>
      <c r="F24" s="95" t="s">
        <v>32</v>
      </c>
      <c r="G24" s="89" t="s">
        <v>27</v>
      </c>
      <c r="H24" s="89" t="s">
        <v>66</v>
      </c>
      <c r="I24" s="96">
        <v>1</v>
      </c>
      <c r="J24" s="97">
        <v>707111</v>
      </c>
      <c r="K24" s="98">
        <f>J24/H24</f>
        <v>708.95</v>
      </c>
      <c r="L24" s="99">
        <f>$L$8</f>
        <v>1.0815399999999999</v>
      </c>
      <c r="M24" s="100">
        <f>$M$8</f>
        <v>1.0590999999999999</v>
      </c>
      <c r="N24" s="101">
        <f>$N$8</f>
        <v>0.97811300000000001</v>
      </c>
      <c r="O24" s="100">
        <f>$O$8</f>
        <v>1</v>
      </c>
      <c r="P24" s="98">
        <f>K24*L24*M24*N24*O24+0.01</f>
        <v>794.31</v>
      </c>
      <c r="Q24" s="97">
        <f>H24*P24</f>
        <v>792244.79</v>
      </c>
      <c r="R24" s="97"/>
      <c r="S24" s="97"/>
    </row>
    <row r="25" spans="1:19" x14ac:dyDescent="0.25">
      <c r="A25" s="89"/>
      <c r="B25" s="90"/>
      <c r="C25" s="90"/>
      <c r="D25" s="91"/>
      <c r="E25" s="92"/>
      <c r="F25" s="92" t="s">
        <v>67</v>
      </c>
      <c r="G25" s="91"/>
      <c r="H25" s="91"/>
      <c r="I25" s="93">
        <v>1</v>
      </c>
      <c r="J25" s="91"/>
      <c r="K25" s="98"/>
      <c r="L25" s="99"/>
      <c r="M25" s="100"/>
      <c r="N25" s="101"/>
      <c r="O25" s="100"/>
      <c r="P25" s="98"/>
      <c r="Q25" s="97"/>
      <c r="R25" s="97"/>
      <c r="S25" s="97"/>
    </row>
    <row r="26" spans="1:19" ht="22.5" x14ac:dyDescent="0.25">
      <c r="A26" s="89" t="s">
        <v>78</v>
      </c>
      <c r="B26" s="89" t="s">
        <v>18</v>
      </c>
      <c r="C26" s="89"/>
      <c r="D26" s="89" t="s">
        <v>68</v>
      </c>
      <c r="E26" s="94" t="s">
        <v>25</v>
      </c>
      <c r="F26" s="95" t="s">
        <v>26</v>
      </c>
      <c r="G26" s="89" t="s">
        <v>27</v>
      </c>
      <c r="H26" s="89" t="s">
        <v>79</v>
      </c>
      <c r="I26" s="96">
        <v>1</v>
      </c>
      <c r="J26" s="97">
        <v>35961</v>
      </c>
      <c r="K26" s="98">
        <f>J26/H26</f>
        <v>207.03</v>
      </c>
      <c r="L26" s="99">
        <f>$L$8</f>
        <v>1.0815399999999999</v>
      </c>
      <c r="M26" s="100">
        <f>$M$8</f>
        <v>1.0590999999999999</v>
      </c>
      <c r="N26" s="101">
        <f>$N$8</f>
        <v>0.97811300000000001</v>
      </c>
      <c r="O26" s="100">
        <f>$O$8</f>
        <v>1</v>
      </c>
      <c r="P26" s="98">
        <f>K26*L26*M26*N26*O26</f>
        <v>231.95</v>
      </c>
      <c r="Q26" s="97">
        <f>H26*P26</f>
        <v>40289.72</v>
      </c>
      <c r="R26" s="97"/>
      <c r="S26" s="97"/>
    </row>
    <row r="27" spans="1:19" ht="22.5" x14ac:dyDescent="0.25">
      <c r="A27" s="89" t="s">
        <v>80</v>
      </c>
      <c r="B27" s="89" t="s">
        <v>18</v>
      </c>
      <c r="C27" s="89"/>
      <c r="D27" s="89" t="s">
        <v>70</v>
      </c>
      <c r="E27" s="94" t="s">
        <v>31</v>
      </c>
      <c r="F27" s="95" t="s">
        <v>32</v>
      </c>
      <c r="G27" s="89" t="s">
        <v>27</v>
      </c>
      <c r="H27" s="89" t="s">
        <v>79</v>
      </c>
      <c r="I27" s="96">
        <v>1</v>
      </c>
      <c r="J27" s="97">
        <v>123145</v>
      </c>
      <c r="K27" s="98">
        <f>J27/H27</f>
        <v>708.95</v>
      </c>
      <c r="L27" s="99">
        <f>$L$8</f>
        <v>1.0815399999999999</v>
      </c>
      <c r="M27" s="100">
        <f>$M$8</f>
        <v>1.0590999999999999</v>
      </c>
      <c r="N27" s="101">
        <f>$N$8</f>
        <v>0.97811300000000001</v>
      </c>
      <c r="O27" s="100">
        <f>$O$8</f>
        <v>1</v>
      </c>
      <c r="P27" s="98">
        <f>K27*L27*M27*N27*O27+0.01</f>
        <v>794.31</v>
      </c>
      <c r="Q27" s="97">
        <f>H27*P27</f>
        <v>137971.65</v>
      </c>
      <c r="R27" s="97"/>
      <c r="S27" s="97"/>
    </row>
    <row r="28" spans="1:19" ht="22.5" x14ac:dyDescent="0.25">
      <c r="A28" s="89" t="s">
        <v>82</v>
      </c>
      <c r="B28" s="89" t="s">
        <v>18</v>
      </c>
      <c r="C28" s="89"/>
      <c r="D28" s="89" t="s">
        <v>73</v>
      </c>
      <c r="E28" s="94" t="s">
        <v>61</v>
      </c>
      <c r="F28" s="95" t="s">
        <v>62</v>
      </c>
      <c r="G28" s="89" t="s">
        <v>27</v>
      </c>
      <c r="H28" s="89" t="s">
        <v>83</v>
      </c>
      <c r="I28" s="96">
        <v>1</v>
      </c>
      <c r="J28" s="97">
        <v>35481</v>
      </c>
      <c r="K28" s="98">
        <f>J28/H28</f>
        <v>38.26</v>
      </c>
      <c r="L28" s="99">
        <f>$L$8</f>
        <v>1.0815399999999999</v>
      </c>
      <c r="M28" s="100">
        <f>$M$8</f>
        <v>1.0590999999999999</v>
      </c>
      <c r="N28" s="101">
        <f>$N$8</f>
        <v>0.97811300000000001</v>
      </c>
      <c r="O28" s="100">
        <f>$O$8</f>
        <v>1</v>
      </c>
      <c r="P28" s="98">
        <f>K28*L28*M28*N28*O28</f>
        <v>42.87</v>
      </c>
      <c r="Q28" s="97">
        <f>H28*P28</f>
        <v>39751.64</v>
      </c>
      <c r="R28" s="97"/>
      <c r="S28" s="97"/>
    </row>
    <row r="29" spans="1:19" ht="22.5" x14ac:dyDescent="0.25">
      <c r="A29" s="89" t="s">
        <v>84</v>
      </c>
      <c r="B29" s="89" t="s">
        <v>18</v>
      </c>
      <c r="C29" s="89"/>
      <c r="D29" s="89" t="s">
        <v>75</v>
      </c>
      <c r="E29" s="94" t="s">
        <v>31</v>
      </c>
      <c r="F29" s="95" t="s">
        <v>32</v>
      </c>
      <c r="G29" s="89" t="s">
        <v>27</v>
      </c>
      <c r="H29" s="89" t="s">
        <v>85</v>
      </c>
      <c r="I29" s="96">
        <v>1</v>
      </c>
      <c r="J29" s="97">
        <v>657342</v>
      </c>
      <c r="K29" s="98">
        <f>J29/H29</f>
        <v>708.95</v>
      </c>
      <c r="L29" s="99">
        <f>$L$8</f>
        <v>1.0815399999999999</v>
      </c>
      <c r="M29" s="100">
        <f>$M$8</f>
        <v>1.0590999999999999</v>
      </c>
      <c r="N29" s="101">
        <f>$N$8</f>
        <v>0.97811300000000001</v>
      </c>
      <c r="O29" s="100">
        <f>$O$8</f>
        <v>1</v>
      </c>
      <c r="P29" s="98">
        <f>K29*L29*M29*N29*O29+0.01*0</f>
        <v>794.3</v>
      </c>
      <c r="Q29" s="97">
        <f>H29*P29</f>
        <v>736474.96</v>
      </c>
      <c r="R29" s="97"/>
      <c r="S29" s="97"/>
    </row>
    <row r="30" spans="1:19" x14ac:dyDescent="0.25">
      <c r="A30" s="89"/>
      <c r="B30" s="90"/>
      <c r="C30" s="90"/>
      <c r="D30" s="91"/>
      <c r="E30" s="92"/>
      <c r="F30" s="92" t="s">
        <v>86</v>
      </c>
      <c r="G30" s="91"/>
      <c r="H30" s="91"/>
      <c r="I30" s="93">
        <v>1</v>
      </c>
      <c r="J30" s="91"/>
      <c r="K30" s="98"/>
      <c r="L30" s="99"/>
      <c r="M30" s="100"/>
      <c r="N30" s="101"/>
      <c r="O30" s="100"/>
      <c r="P30" s="98"/>
      <c r="Q30" s="97"/>
      <c r="R30" s="97"/>
      <c r="S30" s="97"/>
    </row>
    <row r="31" spans="1:19" ht="22.5" x14ac:dyDescent="0.25">
      <c r="A31" s="89" t="s">
        <v>93</v>
      </c>
      <c r="B31" s="89" t="s">
        <v>18</v>
      </c>
      <c r="C31" s="89"/>
      <c r="D31" s="89" t="s">
        <v>87</v>
      </c>
      <c r="E31" s="94" t="s">
        <v>25</v>
      </c>
      <c r="F31" s="95" t="s">
        <v>26</v>
      </c>
      <c r="G31" s="89" t="s">
        <v>27</v>
      </c>
      <c r="H31" s="89" t="s">
        <v>94</v>
      </c>
      <c r="I31" s="96">
        <v>1</v>
      </c>
      <c r="J31" s="97">
        <v>66617</v>
      </c>
      <c r="K31" s="98">
        <f>J31/H31</f>
        <v>207.03</v>
      </c>
      <c r="L31" s="99">
        <f>$L$8</f>
        <v>1.0815399999999999</v>
      </c>
      <c r="M31" s="100">
        <f>$M$8</f>
        <v>1.0590999999999999</v>
      </c>
      <c r="N31" s="101">
        <f>$N$8</f>
        <v>0.97811300000000001</v>
      </c>
      <c r="O31" s="100">
        <f>$O$8</f>
        <v>1</v>
      </c>
      <c r="P31" s="98">
        <f>K31*L31*M31*N31*O31</f>
        <v>231.95</v>
      </c>
      <c r="Q31" s="97">
        <f>H31*P31</f>
        <v>74635.710000000006</v>
      </c>
      <c r="R31" s="97"/>
      <c r="S31" s="97"/>
    </row>
    <row r="32" spans="1:19" ht="22.5" x14ac:dyDescent="0.25">
      <c r="A32" s="89" t="s">
        <v>95</v>
      </c>
      <c r="B32" s="89" t="s">
        <v>18</v>
      </c>
      <c r="C32" s="89"/>
      <c r="D32" s="89" t="s">
        <v>89</v>
      </c>
      <c r="E32" s="94" t="s">
        <v>31</v>
      </c>
      <c r="F32" s="95" t="s">
        <v>32</v>
      </c>
      <c r="G32" s="89" t="s">
        <v>27</v>
      </c>
      <c r="H32" s="89" t="s">
        <v>94</v>
      </c>
      <c r="I32" s="96">
        <v>1</v>
      </c>
      <c r="J32" s="97">
        <v>228124</v>
      </c>
      <c r="K32" s="98">
        <f>J32/H32</f>
        <v>708.96</v>
      </c>
      <c r="L32" s="99">
        <f>$L$8</f>
        <v>1.0815399999999999</v>
      </c>
      <c r="M32" s="100">
        <f>$M$8</f>
        <v>1.0590999999999999</v>
      </c>
      <c r="N32" s="101">
        <f>$N$8</f>
        <v>0.97811300000000001</v>
      </c>
      <c r="O32" s="100">
        <f>$O$8</f>
        <v>1</v>
      </c>
      <c r="P32" s="98">
        <f>K32*L32*M32*N32*O32</f>
        <v>794.31</v>
      </c>
      <c r="Q32" s="97">
        <f>H32*P32</f>
        <v>255589.1</v>
      </c>
      <c r="R32" s="97"/>
      <c r="S32" s="97"/>
    </row>
    <row r="33" spans="1:19" ht="22.5" x14ac:dyDescent="0.25">
      <c r="A33" s="89" t="s">
        <v>96</v>
      </c>
      <c r="B33" s="89" t="s">
        <v>18</v>
      </c>
      <c r="C33" s="89"/>
      <c r="D33" s="89" t="s">
        <v>90</v>
      </c>
      <c r="E33" s="94" t="s">
        <v>61</v>
      </c>
      <c r="F33" s="95" t="s">
        <v>62</v>
      </c>
      <c r="G33" s="89" t="s">
        <v>27</v>
      </c>
      <c r="H33" s="89" t="s">
        <v>97</v>
      </c>
      <c r="I33" s="96">
        <v>1</v>
      </c>
      <c r="J33" s="97">
        <v>3410</v>
      </c>
      <c r="K33" s="98">
        <f>J33/H33</f>
        <v>38.26</v>
      </c>
      <c r="L33" s="99">
        <f>$L$8</f>
        <v>1.0815399999999999</v>
      </c>
      <c r="M33" s="100">
        <f>$M$8</f>
        <v>1.0590999999999999</v>
      </c>
      <c r="N33" s="101">
        <f>$N$8</f>
        <v>0.97811300000000001</v>
      </c>
      <c r="O33" s="100">
        <f>$O$8</f>
        <v>1</v>
      </c>
      <c r="P33" s="98">
        <f>K33*L33*M33*N33*O33</f>
        <v>42.87</v>
      </c>
      <c r="Q33" s="97">
        <f>H33*P33</f>
        <v>3820.49</v>
      </c>
      <c r="R33" s="97"/>
      <c r="S33" s="97"/>
    </row>
    <row r="34" spans="1:19" ht="22.5" x14ac:dyDescent="0.25">
      <c r="A34" s="89" t="s">
        <v>98</v>
      </c>
      <c r="B34" s="89" t="s">
        <v>18</v>
      </c>
      <c r="C34" s="89"/>
      <c r="D34" s="89" t="s">
        <v>91</v>
      </c>
      <c r="E34" s="94" t="s">
        <v>31</v>
      </c>
      <c r="F34" s="95" t="s">
        <v>32</v>
      </c>
      <c r="G34" s="89" t="s">
        <v>27</v>
      </c>
      <c r="H34" s="89" t="s">
        <v>99</v>
      </c>
      <c r="I34" s="96">
        <v>1</v>
      </c>
      <c r="J34" s="97">
        <v>63168</v>
      </c>
      <c r="K34" s="98">
        <f>J34/H34</f>
        <v>708.96</v>
      </c>
      <c r="L34" s="99">
        <f>$L$8</f>
        <v>1.0815399999999999</v>
      </c>
      <c r="M34" s="100">
        <f>$M$8</f>
        <v>1.0590999999999999</v>
      </c>
      <c r="N34" s="101">
        <f>$N$8</f>
        <v>0.97811300000000001</v>
      </c>
      <c r="O34" s="100">
        <f>$O$8</f>
        <v>1</v>
      </c>
      <c r="P34" s="98">
        <f>K34*L34*M34*N34*O34</f>
        <v>794.31</v>
      </c>
      <c r="Q34" s="97">
        <f>H34*P34</f>
        <v>70773.02</v>
      </c>
      <c r="R34" s="97"/>
      <c r="S34" s="97"/>
    </row>
    <row r="35" spans="1:19" x14ac:dyDescent="0.25">
      <c r="A35" s="89"/>
      <c r="B35" s="90"/>
      <c r="C35" s="90"/>
      <c r="D35" s="91"/>
      <c r="E35" s="92"/>
      <c r="F35" s="92" t="s">
        <v>100</v>
      </c>
      <c r="G35" s="91"/>
      <c r="H35" s="91"/>
      <c r="I35" s="93">
        <v>1</v>
      </c>
      <c r="J35" s="91"/>
      <c r="K35" s="98"/>
      <c r="L35" s="99"/>
      <c r="M35" s="100"/>
      <c r="N35" s="101"/>
      <c r="O35" s="100"/>
      <c r="P35" s="98"/>
      <c r="Q35" s="97"/>
      <c r="R35" s="97"/>
      <c r="S35" s="97"/>
    </row>
    <row r="36" spans="1:19" ht="22.5" x14ac:dyDescent="0.25">
      <c r="A36" s="89" t="s">
        <v>103</v>
      </c>
      <c r="B36" s="89" t="s">
        <v>18</v>
      </c>
      <c r="C36" s="89"/>
      <c r="D36" s="89" t="s">
        <v>101</v>
      </c>
      <c r="E36" s="94" t="s">
        <v>25</v>
      </c>
      <c r="F36" s="95" t="s">
        <v>26</v>
      </c>
      <c r="G36" s="89" t="s">
        <v>27</v>
      </c>
      <c r="H36" s="89" t="s">
        <v>104</v>
      </c>
      <c r="I36" s="96">
        <v>1</v>
      </c>
      <c r="J36" s="97">
        <v>135863</v>
      </c>
      <c r="K36" s="98">
        <f>J36/H36</f>
        <v>207.03</v>
      </c>
      <c r="L36" s="99">
        <f>$L$8</f>
        <v>1.0815399999999999</v>
      </c>
      <c r="M36" s="100">
        <f>$M$8</f>
        <v>1.0590999999999999</v>
      </c>
      <c r="N36" s="101">
        <f>$N$8</f>
        <v>0.97811300000000001</v>
      </c>
      <c r="O36" s="100">
        <f>$O$8</f>
        <v>1</v>
      </c>
      <c r="P36" s="98">
        <f>K36*L36*M36*N36*O36</f>
        <v>231.95</v>
      </c>
      <c r="Q36" s="97">
        <f>H36*P36</f>
        <v>152217.19</v>
      </c>
      <c r="R36" s="97"/>
      <c r="S36" s="97"/>
    </row>
    <row r="37" spans="1:19" ht="22.5" x14ac:dyDescent="0.25">
      <c r="A37" s="89" t="s">
        <v>105</v>
      </c>
      <c r="B37" s="89" t="s">
        <v>18</v>
      </c>
      <c r="C37" s="89"/>
      <c r="D37" s="89" t="s">
        <v>106</v>
      </c>
      <c r="E37" s="94" t="s">
        <v>31</v>
      </c>
      <c r="F37" s="95" t="s">
        <v>32</v>
      </c>
      <c r="G37" s="89" t="s">
        <v>27</v>
      </c>
      <c r="H37" s="89" t="s">
        <v>104</v>
      </c>
      <c r="I37" s="96">
        <v>1</v>
      </c>
      <c r="J37" s="97">
        <v>465251</v>
      </c>
      <c r="K37" s="98">
        <f>J37/H37</f>
        <v>708.95</v>
      </c>
      <c r="L37" s="99">
        <f>$L$8</f>
        <v>1.0815399999999999</v>
      </c>
      <c r="M37" s="100">
        <f>$M$8</f>
        <v>1.0590999999999999</v>
      </c>
      <c r="N37" s="101">
        <f>$N$8</f>
        <v>0.97811300000000001</v>
      </c>
      <c r="O37" s="100">
        <f>$O$8</f>
        <v>1</v>
      </c>
      <c r="P37" s="98">
        <f>K37*L37*M37*N37*O37+0.01</f>
        <v>794.31</v>
      </c>
      <c r="Q37" s="97">
        <f>H37*P37</f>
        <v>521265.94</v>
      </c>
      <c r="R37" s="97"/>
      <c r="S37" s="97"/>
    </row>
    <row r="38" spans="1:19" ht="22.5" x14ac:dyDescent="0.25">
      <c r="A38" s="89" t="s">
        <v>111</v>
      </c>
      <c r="B38" s="89" t="s">
        <v>18</v>
      </c>
      <c r="C38" s="89"/>
      <c r="D38" s="89" t="s">
        <v>107</v>
      </c>
      <c r="E38" s="94" t="s">
        <v>61</v>
      </c>
      <c r="F38" s="95" t="s">
        <v>62</v>
      </c>
      <c r="G38" s="89" t="s">
        <v>27</v>
      </c>
      <c r="H38" s="89" t="s">
        <v>112</v>
      </c>
      <c r="I38" s="96">
        <v>1</v>
      </c>
      <c r="J38" s="97">
        <v>28938</v>
      </c>
      <c r="K38" s="98">
        <f>J38/H38</f>
        <v>38.26</v>
      </c>
      <c r="L38" s="99">
        <f>$L$8</f>
        <v>1.0815399999999999</v>
      </c>
      <c r="M38" s="100">
        <f>$M$8</f>
        <v>1.0590999999999999</v>
      </c>
      <c r="N38" s="101">
        <f>$N$8</f>
        <v>0.97811300000000001</v>
      </c>
      <c r="O38" s="100">
        <f>$O$8</f>
        <v>1</v>
      </c>
      <c r="P38" s="98">
        <f>K38*L38*M38*N38*O38</f>
        <v>42.87</v>
      </c>
      <c r="Q38" s="97">
        <f>H38*P38</f>
        <v>32421.51</v>
      </c>
      <c r="R38" s="97"/>
      <c r="S38" s="97"/>
    </row>
    <row r="39" spans="1:19" ht="22.5" x14ac:dyDescent="0.25">
      <c r="A39" s="89" t="s">
        <v>113</v>
      </c>
      <c r="B39" s="89" t="s">
        <v>18</v>
      </c>
      <c r="C39" s="89"/>
      <c r="D39" s="89" t="s">
        <v>108</v>
      </c>
      <c r="E39" s="94" t="s">
        <v>31</v>
      </c>
      <c r="F39" s="95" t="s">
        <v>32</v>
      </c>
      <c r="G39" s="89" t="s">
        <v>27</v>
      </c>
      <c r="H39" s="89" t="s">
        <v>114</v>
      </c>
      <c r="I39" s="96">
        <v>1</v>
      </c>
      <c r="J39" s="97">
        <v>536111</v>
      </c>
      <c r="K39" s="98">
        <f>J39/H39</f>
        <v>708.95</v>
      </c>
      <c r="L39" s="99">
        <f>$L$8</f>
        <v>1.0815399999999999</v>
      </c>
      <c r="M39" s="100">
        <f>$M$8</f>
        <v>1.0590999999999999</v>
      </c>
      <c r="N39" s="101">
        <f>$N$8</f>
        <v>0.97811300000000001</v>
      </c>
      <c r="O39" s="100">
        <f>$O$8</f>
        <v>1</v>
      </c>
      <c r="P39" s="98">
        <f>K39*L39*M39*N39*O39+0.01</f>
        <v>794.31</v>
      </c>
      <c r="Q39" s="97">
        <f>H39*P39</f>
        <v>600657.22</v>
      </c>
      <c r="R39" s="97"/>
      <c r="S39" s="97"/>
    </row>
    <row r="40" spans="1:19" x14ac:dyDescent="0.25">
      <c r="A40" s="82" t="s">
        <v>24</v>
      </c>
      <c r="B40" s="83"/>
      <c r="C40" s="84"/>
      <c r="D40" s="85"/>
      <c r="E40" s="86"/>
      <c r="F40" s="86" t="s">
        <v>116</v>
      </c>
      <c r="G40" s="82"/>
      <c r="H40" s="82"/>
      <c r="I40" s="87"/>
      <c r="J40" s="88">
        <f>SUM(J41:J50)</f>
        <v>23212225</v>
      </c>
      <c r="K40" s="80"/>
      <c r="L40" s="81"/>
      <c r="M40" s="81"/>
      <c r="N40" s="102"/>
      <c r="O40" s="81"/>
      <c r="P40" s="80"/>
      <c r="Q40" s="88">
        <f>SUM(Q41:Q50)</f>
        <v>26006765.109999999</v>
      </c>
      <c r="R40" s="88">
        <f t="shared" ref="R40:S40" si="8">SUM(R41:R50)</f>
        <v>0</v>
      </c>
      <c r="S40" s="88">
        <f t="shared" si="8"/>
        <v>0</v>
      </c>
    </row>
    <row r="41" spans="1:19" ht="22.5" x14ac:dyDescent="0.25">
      <c r="A41" s="89" t="s">
        <v>117</v>
      </c>
      <c r="B41" s="89" t="s">
        <v>18</v>
      </c>
      <c r="C41" s="89"/>
      <c r="D41" s="89" t="s">
        <v>109</v>
      </c>
      <c r="E41" s="94" t="s">
        <v>118</v>
      </c>
      <c r="F41" s="95" t="s">
        <v>119</v>
      </c>
      <c r="G41" s="89" t="s">
        <v>110</v>
      </c>
      <c r="H41" s="89" t="s">
        <v>120</v>
      </c>
      <c r="I41" s="96">
        <v>1</v>
      </c>
      <c r="J41" s="97">
        <v>1467034</v>
      </c>
      <c r="K41" s="98">
        <f t="shared" ref="K41:K50" si="9">J41/H41</f>
        <v>128237.24</v>
      </c>
      <c r="L41" s="99">
        <f t="shared" ref="L41:L50" si="10">$L$8</f>
        <v>1.0815399999999999</v>
      </c>
      <c r="M41" s="100">
        <f t="shared" ref="M41:M50" si="11">$M$8</f>
        <v>1.0590999999999999</v>
      </c>
      <c r="N41" s="101">
        <f t="shared" ref="N41:N50" si="12">$N$8</f>
        <v>0.97811300000000001</v>
      </c>
      <c r="O41" s="100">
        <f t="shared" ref="O41:O50" si="13">$O$8</f>
        <v>1</v>
      </c>
      <c r="P41" s="98">
        <f>K41*L41*M41*N41*O41</f>
        <v>143675.51</v>
      </c>
      <c r="Q41" s="97">
        <f t="shared" ref="Q41:Q50" si="14">H41*P41</f>
        <v>1643647.83</v>
      </c>
      <c r="R41" s="97"/>
      <c r="S41" s="97"/>
    </row>
    <row r="42" spans="1:19" ht="22.5" x14ac:dyDescent="0.25">
      <c r="A42" s="89" t="s">
        <v>121</v>
      </c>
      <c r="B42" s="89" t="s">
        <v>18</v>
      </c>
      <c r="C42" s="89"/>
      <c r="D42" s="89" t="s">
        <v>122</v>
      </c>
      <c r="E42" s="94" t="s">
        <v>19</v>
      </c>
      <c r="F42" s="95" t="s">
        <v>20</v>
      </c>
      <c r="G42" s="89" t="s">
        <v>21</v>
      </c>
      <c r="H42" s="89" t="s">
        <v>123</v>
      </c>
      <c r="I42" s="96">
        <v>1</v>
      </c>
      <c r="J42" s="97">
        <v>11449536</v>
      </c>
      <c r="K42" s="98">
        <f t="shared" si="9"/>
        <v>10057.57</v>
      </c>
      <c r="L42" s="99">
        <f t="shared" si="10"/>
        <v>1.0815399999999999</v>
      </c>
      <c r="M42" s="100">
        <f t="shared" si="11"/>
        <v>1.0590999999999999</v>
      </c>
      <c r="N42" s="101">
        <f t="shared" si="12"/>
        <v>0.97811300000000001</v>
      </c>
      <c r="O42" s="100">
        <f t="shared" si="13"/>
        <v>1</v>
      </c>
      <c r="P42" s="98">
        <f>K42*L42*M42*N42*O42</f>
        <v>11268.38</v>
      </c>
      <c r="Q42" s="97">
        <f t="shared" si="14"/>
        <v>12827923.789999999</v>
      </c>
      <c r="R42" s="97"/>
      <c r="S42" s="97"/>
    </row>
    <row r="43" spans="1:19" ht="22.5" x14ac:dyDescent="0.25">
      <c r="A43" s="89" t="s">
        <v>125</v>
      </c>
      <c r="B43" s="89" t="s">
        <v>18</v>
      </c>
      <c r="C43" s="89"/>
      <c r="D43" s="89" t="s">
        <v>126</v>
      </c>
      <c r="E43" s="94" t="s">
        <v>25</v>
      </c>
      <c r="F43" s="95" t="s">
        <v>26</v>
      </c>
      <c r="G43" s="89" t="s">
        <v>27</v>
      </c>
      <c r="H43" s="89" t="s">
        <v>127</v>
      </c>
      <c r="I43" s="96">
        <v>1</v>
      </c>
      <c r="J43" s="97">
        <v>385877</v>
      </c>
      <c r="K43" s="98">
        <f t="shared" si="9"/>
        <v>207.03</v>
      </c>
      <c r="L43" s="99">
        <f t="shared" si="10"/>
        <v>1.0815399999999999</v>
      </c>
      <c r="M43" s="100">
        <f t="shared" si="11"/>
        <v>1.0590999999999999</v>
      </c>
      <c r="N43" s="101">
        <f t="shared" si="12"/>
        <v>0.97811300000000001</v>
      </c>
      <c r="O43" s="100">
        <f t="shared" si="13"/>
        <v>1</v>
      </c>
      <c r="P43" s="98">
        <f>K43*L43*M43*N43*O43</f>
        <v>231.95</v>
      </c>
      <c r="Q43" s="97">
        <f t="shared" si="14"/>
        <v>432325.81</v>
      </c>
      <c r="R43" s="97"/>
      <c r="S43" s="97"/>
    </row>
    <row r="44" spans="1:19" ht="22.5" x14ac:dyDescent="0.25">
      <c r="A44" s="89" t="s">
        <v>128</v>
      </c>
      <c r="B44" s="89" t="s">
        <v>18</v>
      </c>
      <c r="C44" s="89"/>
      <c r="D44" s="89" t="s">
        <v>124</v>
      </c>
      <c r="E44" s="94" t="s">
        <v>31</v>
      </c>
      <c r="F44" s="95" t="s">
        <v>32</v>
      </c>
      <c r="G44" s="89" t="s">
        <v>27</v>
      </c>
      <c r="H44" s="89" t="s">
        <v>127</v>
      </c>
      <c r="I44" s="96">
        <v>1</v>
      </c>
      <c r="J44" s="97">
        <v>1321402</v>
      </c>
      <c r="K44" s="98">
        <f t="shared" si="9"/>
        <v>708.95</v>
      </c>
      <c r="L44" s="99">
        <f t="shared" si="10"/>
        <v>1.0815399999999999</v>
      </c>
      <c r="M44" s="100">
        <f t="shared" si="11"/>
        <v>1.0590999999999999</v>
      </c>
      <c r="N44" s="101">
        <f t="shared" si="12"/>
        <v>0.97811300000000001</v>
      </c>
      <c r="O44" s="100">
        <f t="shared" si="13"/>
        <v>1</v>
      </c>
      <c r="P44" s="98">
        <f>K44*L44*M44*N44*O44+0.01</f>
        <v>794.31</v>
      </c>
      <c r="Q44" s="97">
        <f t="shared" si="14"/>
        <v>1480494.55</v>
      </c>
      <c r="R44" s="97"/>
      <c r="S44" s="97"/>
    </row>
    <row r="45" spans="1:19" ht="22.5" x14ac:dyDescent="0.25">
      <c r="A45" s="89" t="s">
        <v>130</v>
      </c>
      <c r="B45" s="89" t="s">
        <v>18</v>
      </c>
      <c r="C45" s="89"/>
      <c r="D45" s="89" t="s">
        <v>129</v>
      </c>
      <c r="E45" s="94" t="s">
        <v>61</v>
      </c>
      <c r="F45" s="95" t="s">
        <v>62</v>
      </c>
      <c r="G45" s="89" t="s">
        <v>27</v>
      </c>
      <c r="H45" s="89" t="s">
        <v>131</v>
      </c>
      <c r="I45" s="96">
        <v>1</v>
      </c>
      <c r="J45" s="97">
        <v>250960</v>
      </c>
      <c r="K45" s="98">
        <f t="shared" si="9"/>
        <v>38.26</v>
      </c>
      <c r="L45" s="99">
        <f t="shared" si="10"/>
        <v>1.0815399999999999</v>
      </c>
      <c r="M45" s="100">
        <f t="shared" si="11"/>
        <v>1.0590999999999999</v>
      </c>
      <c r="N45" s="101">
        <f t="shared" si="12"/>
        <v>0.97811300000000001</v>
      </c>
      <c r="O45" s="100">
        <f t="shared" si="13"/>
        <v>1</v>
      </c>
      <c r="P45" s="98">
        <f>K45*L45*M45*N45*O45</f>
        <v>42.87</v>
      </c>
      <c r="Q45" s="97">
        <f t="shared" si="14"/>
        <v>281166.11</v>
      </c>
      <c r="R45" s="97"/>
      <c r="S45" s="97"/>
    </row>
    <row r="46" spans="1:19" ht="22.5" x14ac:dyDescent="0.25">
      <c r="A46" s="89" t="s">
        <v>132</v>
      </c>
      <c r="B46" s="89" t="s">
        <v>18</v>
      </c>
      <c r="C46" s="89"/>
      <c r="D46" s="89" t="s">
        <v>133</v>
      </c>
      <c r="E46" s="94" t="s">
        <v>31</v>
      </c>
      <c r="F46" s="95" t="s">
        <v>32</v>
      </c>
      <c r="G46" s="89" t="s">
        <v>27</v>
      </c>
      <c r="H46" s="89" t="s">
        <v>134</v>
      </c>
      <c r="I46" s="96">
        <v>1</v>
      </c>
      <c r="J46" s="97">
        <v>4649677</v>
      </c>
      <c r="K46" s="98">
        <f t="shared" si="9"/>
        <v>708.95</v>
      </c>
      <c r="L46" s="99">
        <f t="shared" si="10"/>
        <v>1.0815399999999999</v>
      </c>
      <c r="M46" s="100">
        <f t="shared" si="11"/>
        <v>1.0590999999999999</v>
      </c>
      <c r="N46" s="101">
        <f t="shared" si="12"/>
        <v>0.97811300000000001</v>
      </c>
      <c r="O46" s="100">
        <f t="shared" si="13"/>
        <v>1</v>
      </c>
      <c r="P46" s="98">
        <f>K46*L46*M46*N46*O46+0.01</f>
        <v>794.31</v>
      </c>
      <c r="Q46" s="97">
        <f t="shared" si="14"/>
        <v>5209482.1399999997</v>
      </c>
      <c r="R46" s="97"/>
      <c r="S46" s="97"/>
    </row>
    <row r="47" spans="1:19" ht="33.75" x14ac:dyDescent="0.25">
      <c r="A47" s="89" t="s">
        <v>135</v>
      </c>
      <c r="B47" s="89" t="s">
        <v>18</v>
      </c>
      <c r="C47" s="89"/>
      <c r="D47" s="89" t="s">
        <v>136</v>
      </c>
      <c r="E47" s="94" t="s">
        <v>137</v>
      </c>
      <c r="F47" s="95" t="s">
        <v>138</v>
      </c>
      <c r="G47" s="89" t="s">
        <v>37</v>
      </c>
      <c r="H47" s="89" t="s">
        <v>139</v>
      </c>
      <c r="I47" s="96">
        <v>1</v>
      </c>
      <c r="J47" s="97">
        <v>230514</v>
      </c>
      <c r="K47" s="98">
        <f t="shared" si="9"/>
        <v>89520</v>
      </c>
      <c r="L47" s="99">
        <f t="shared" si="10"/>
        <v>1.0815399999999999</v>
      </c>
      <c r="M47" s="100">
        <f t="shared" si="11"/>
        <v>1.0590999999999999</v>
      </c>
      <c r="N47" s="101">
        <f t="shared" si="12"/>
        <v>0.97811300000000001</v>
      </c>
      <c r="O47" s="100">
        <f t="shared" si="13"/>
        <v>1</v>
      </c>
      <c r="P47" s="98">
        <f>K47*L47*M47*N47*O47</f>
        <v>100297.17</v>
      </c>
      <c r="Q47" s="97">
        <f t="shared" si="14"/>
        <v>258265.21</v>
      </c>
      <c r="R47" s="97"/>
      <c r="S47" s="97"/>
    </row>
    <row r="48" spans="1:19" ht="22.5" x14ac:dyDescent="0.25">
      <c r="A48" s="89" t="s">
        <v>140</v>
      </c>
      <c r="B48" s="89" t="s">
        <v>18</v>
      </c>
      <c r="C48" s="89"/>
      <c r="D48" s="89" t="s">
        <v>141</v>
      </c>
      <c r="E48" s="94" t="s">
        <v>31</v>
      </c>
      <c r="F48" s="95" t="s">
        <v>32</v>
      </c>
      <c r="G48" s="89" t="s">
        <v>27</v>
      </c>
      <c r="H48" s="89" t="s">
        <v>142</v>
      </c>
      <c r="I48" s="96">
        <v>1</v>
      </c>
      <c r="J48" s="97">
        <v>3103448</v>
      </c>
      <c r="K48" s="98">
        <f t="shared" si="9"/>
        <v>708.95</v>
      </c>
      <c r="L48" s="99">
        <f t="shared" si="10"/>
        <v>1.0815399999999999</v>
      </c>
      <c r="M48" s="100">
        <f t="shared" si="11"/>
        <v>1.0590999999999999</v>
      </c>
      <c r="N48" s="101">
        <f t="shared" si="12"/>
        <v>0.97811300000000001</v>
      </c>
      <c r="O48" s="100">
        <f t="shared" si="13"/>
        <v>1</v>
      </c>
      <c r="P48" s="98">
        <f>K48*L48*M48*N48*O48+0.01</f>
        <v>794.31</v>
      </c>
      <c r="Q48" s="97">
        <f t="shared" si="14"/>
        <v>3477092.03</v>
      </c>
      <c r="R48" s="97"/>
      <c r="S48" s="97"/>
    </row>
    <row r="49" spans="1:19" ht="22.5" x14ac:dyDescent="0.25">
      <c r="A49" s="89" t="s">
        <v>143</v>
      </c>
      <c r="B49" s="89" t="s">
        <v>18</v>
      </c>
      <c r="C49" s="89"/>
      <c r="D49" s="89" t="s">
        <v>144</v>
      </c>
      <c r="E49" s="94" t="s">
        <v>44</v>
      </c>
      <c r="F49" s="95" t="s">
        <v>45</v>
      </c>
      <c r="G49" s="89" t="s">
        <v>37</v>
      </c>
      <c r="H49" s="89" t="s">
        <v>139</v>
      </c>
      <c r="I49" s="96">
        <v>1</v>
      </c>
      <c r="J49" s="97">
        <v>23807</v>
      </c>
      <c r="K49" s="98">
        <f t="shared" si="9"/>
        <v>9245.44</v>
      </c>
      <c r="L49" s="99">
        <f t="shared" si="10"/>
        <v>1.0815399999999999</v>
      </c>
      <c r="M49" s="100">
        <f t="shared" si="11"/>
        <v>1.0590999999999999</v>
      </c>
      <c r="N49" s="101">
        <f t="shared" si="12"/>
        <v>0.97811300000000001</v>
      </c>
      <c r="O49" s="100">
        <f t="shared" si="13"/>
        <v>1</v>
      </c>
      <c r="P49" s="98">
        <f>K49*L49*M49*N49*O49</f>
        <v>10358.48</v>
      </c>
      <c r="Q49" s="97">
        <f t="shared" si="14"/>
        <v>26673.09</v>
      </c>
      <c r="R49" s="97"/>
      <c r="S49" s="97"/>
    </row>
    <row r="50" spans="1:19" x14ac:dyDescent="0.25">
      <c r="A50" s="89" t="s">
        <v>145</v>
      </c>
      <c r="B50" s="89" t="s">
        <v>18</v>
      </c>
      <c r="C50" s="89"/>
      <c r="D50" s="89" t="s">
        <v>146</v>
      </c>
      <c r="E50" s="94" t="s">
        <v>49</v>
      </c>
      <c r="F50" s="95" t="s">
        <v>50</v>
      </c>
      <c r="G50" s="89" t="s">
        <v>51</v>
      </c>
      <c r="H50" s="89" t="s">
        <v>147</v>
      </c>
      <c r="I50" s="96">
        <v>1</v>
      </c>
      <c r="J50" s="97">
        <v>329970</v>
      </c>
      <c r="K50" s="98">
        <f t="shared" si="9"/>
        <v>12814.37</v>
      </c>
      <c r="L50" s="99">
        <f t="shared" si="10"/>
        <v>1.0815399999999999</v>
      </c>
      <c r="M50" s="100">
        <f t="shared" si="11"/>
        <v>1.0590999999999999</v>
      </c>
      <c r="N50" s="101">
        <f t="shared" si="12"/>
        <v>0.97811300000000001</v>
      </c>
      <c r="O50" s="100">
        <f t="shared" si="13"/>
        <v>1</v>
      </c>
      <c r="P50" s="98">
        <f>K50*L50*M50*N50*O50</f>
        <v>14357.07</v>
      </c>
      <c r="Q50" s="97">
        <f t="shared" si="14"/>
        <v>369694.55</v>
      </c>
      <c r="R50" s="97"/>
      <c r="S50" s="97"/>
    </row>
    <row r="51" spans="1:19" x14ac:dyDescent="0.25">
      <c r="A51" s="82" t="s">
        <v>30</v>
      </c>
      <c r="B51" s="83"/>
      <c r="C51" s="84"/>
      <c r="D51" s="85"/>
      <c r="E51" s="86"/>
      <c r="F51" s="86" t="s">
        <v>149</v>
      </c>
      <c r="G51" s="82"/>
      <c r="H51" s="82"/>
      <c r="I51" s="87"/>
      <c r="J51" s="88">
        <f>SUM(J52:J59)</f>
        <v>2458992</v>
      </c>
      <c r="K51" s="80"/>
      <c r="L51" s="81"/>
      <c r="M51" s="81"/>
      <c r="N51" s="102"/>
      <c r="O51" s="81"/>
      <c r="P51" s="80"/>
      <c r="Q51" s="88">
        <f>SUM(Q52:Q59)</f>
        <v>2755031.29</v>
      </c>
      <c r="R51" s="88">
        <f t="shared" ref="R51:S51" si="15">SUM(R52:R59)</f>
        <v>0</v>
      </c>
      <c r="S51" s="88">
        <f t="shared" si="15"/>
        <v>0</v>
      </c>
    </row>
    <row r="52" spans="1:19" ht="22.5" x14ac:dyDescent="0.25">
      <c r="A52" s="89" t="s">
        <v>150</v>
      </c>
      <c r="B52" s="89" t="s">
        <v>18</v>
      </c>
      <c r="C52" s="89"/>
      <c r="D52" s="89" t="s">
        <v>151</v>
      </c>
      <c r="E52" s="94" t="s">
        <v>118</v>
      </c>
      <c r="F52" s="95" t="s">
        <v>119</v>
      </c>
      <c r="G52" s="89" t="s">
        <v>110</v>
      </c>
      <c r="H52" s="89" t="s">
        <v>152</v>
      </c>
      <c r="I52" s="96">
        <v>1</v>
      </c>
      <c r="J52" s="97">
        <v>120801</v>
      </c>
      <c r="K52" s="98">
        <f t="shared" ref="K52:K59" si="16">J52/H52</f>
        <v>128238.85</v>
      </c>
      <c r="L52" s="99">
        <f t="shared" ref="L52:L59" si="17">$L$8</f>
        <v>1.0815399999999999</v>
      </c>
      <c r="M52" s="100">
        <f t="shared" ref="M52:M59" si="18">$M$8</f>
        <v>1.0590999999999999</v>
      </c>
      <c r="N52" s="101">
        <f t="shared" ref="N52:N59" si="19">$N$8</f>
        <v>0.97811300000000001</v>
      </c>
      <c r="O52" s="100">
        <f t="shared" ref="O52:O59" si="20">$O$8</f>
        <v>1</v>
      </c>
      <c r="P52" s="98">
        <f>K52*L52*M52*N52*O52</f>
        <v>143677.31</v>
      </c>
      <c r="Q52" s="97">
        <f t="shared" ref="Q52:Q59" si="21">H52*P52</f>
        <v>135344.03</v>
      </c>
      <c r="R52" s="97"/>
      <c r="S52" s="97"/>
    </row>
    <row r="53" spans="1:19" ht="22.5" x14ac:dyDescent="0.25">
      <c r="A53" s="89" t="s">
        <v>153</v>
      </c>
      <c r="B53" s="89" t="s">
        <v>18</v>
      </c>
      <c r="C53" s="89"/>
      <c r="D53" s="89" t="s">
        <v>154</v>
      </c>
      <c r="E53" s="94" t="s">
        <v>19</v>
      </c>
      <c r="F53" s="95" t="s">
        <v>20</v>
      </c>
      <c r="G53" s="89" t="s">
        <v>21</v>
      </c>
      <c r="H53" s="89" t="s">
        <v>155</v>
      </c>
      <c r="I53" s="96">
        <v>1</v>
      </c>
      <c r="J53" s="97">
        <v>1456335</v>
      </c>
      <c r="K53" s="98">
        <f t="shared" si="16"/>
        <v>10057.56</v>
      </c>
      <c r="L53" s="99">
        <f t="shared" si="17"/>
        <v>1.0815399999999999</v>
      </c>
      <c r="M53" s="100">
        <f t="shared" si="18"/>
        <v>1.0590999999999999</v>
      </c>
      <c r="N53" s="101">
        <f t="shared" si="19"/>
        <v>0.97811300000000001</v>
      </c>
      <c r="O53" s="100">
        <f t="shared" si="20"/>
        <v>1</v>
      </c>
      <c r="P53" s="98">
        <f>K53*L53*M53*N53*O53</f>
        <v>11268.37</v>
      </c>
      <c r="Q53" s="97">
        <f t="shared" si="21"/>
        <v>1631659.98</v>
      </c>
      <c r="R53" s="97"/>
      <c r="S53" s="97"/>
    </row>
    <row r="54" spans="1:19" ht="22.5" x14ac:dyDescent="0.25">
      <c r="A54" s="89" t="s">
        <v>159</v>
      </c>
      <c r="B54" s="89" t="s">
        <v>18</v>
      </c>
      <c r="C54" s="89"/>
      <c r="D54" s="89" t="s">
        <v>156</v>
      </c>
      <c r="E54" s="94" t="s">
        <v>61</v>
      </c>
      <c r="F54" s="95" t="s">
        <v>62</v>
      </c>
      <c r="G54" s="89" t="s">
        <v>27</v>
      </c>
      <c r="H54" s="89" t="s">
        <v>160</v>
      </c>
      <c r="I54" s="96">
        <v>1</v>
      </c>
      <c r="J54" s="97">
        <v>32029</v>
      </c>
      <c r="K54" s="98">
        <f t="shared" si="16"/>
        <v>38.26</v>
      </c>
      <c r="L54" s="99">
        <f t="shared" si="17"/>
        <v>1.0815399999999999</v>
      </c>
      <c r="M54" s="100">
        <f t="shared" si="18"/>
        <v>1.0590999999999999</v>
      </c>
      <c r="N54" s="101">
        <f t="shared" si="19"/>
        <v>0.97811300000000001</v>
      </c>
      <c r="O54" s="100">
        <f t="shared" si="20"/>
        <v>1</v>
      </c>
      <c r="P54" s="98">
        <f>K54*L54*M54*N54*O54</f>
        <v>42.87</v>
      </c>
      <c r="Q54" s="97">
        <f t="shared" si="21"/>
        <v>35884.33</v>
      </c>
      <c r="R54" s="97"/>
      <c r="S54" s="97"/>
    </row>
    <row r="55" spans="1:19" ht="22.5" x14ac:dyDescent="0.25">
      <c r="A55" s="89" t="s">
        <v>161</v>
      </c>
      <c r="B55" s="89" t="s">
        <v>18</v>
      </c>
      <c r="C55" s="89"/>
      <c r="D55" s="89" t="s">
        <v>157</v>
      </c>
      <c r="E55" s="94" t="s">
        <v>31</v>
      </c>
      <c r="F55" s="95" t="s">
        <v>32</v>
      </c>
      <c r="G55" s="89" t="s">
        <v>27</v>
      </c>
      <c r="H55" s="89" t="s">
        <v>160</v>
      </c>
      <c r="I55" s="96">
        <v>1</v>
      </c>
      <c r="J55" s="97">
        <v>593430</v>
      </c>
      <c r="K55" s="98">
        <f t="shared" si="16"/>
        <v>708.95</v>
      </c>
      <c r="L55" s="99">
        <f t="shared" si="17"/>
        <v>1.0815399999999999</v>
      </c>
      <c r="M55" s="100">
        <f t="shared" si="18"/>
        <v>1.0590999999999999</v>
      </c>
      <c r="N55" s="101">
        <f t="shared" si="19"/>
        <v>0.97811300000000001</v>
      </c>
      <c r="O55" s="100">
        <f t="shared" si="20"/>
        <v>1</v>
      </c>
      <c r="P55" s="98">
        <f>K55*L55*M55*N55*O55+0.01</f>
        <v>794.31</v>
      </c>
      <c r="Q55" s="97">
        <f t="shared" si="21"/>
        <v>664877.18999999994</v>
      </c>
      <c r="R55" s="97"/>
      <c r="S55" s="97"/>
    </row>
    <row r="56" spans="1:19" ht="33.75" x14ac:dyDescent="0.25">
      <c r="A56" s="89" t="s">
        <v>162</v>
      </c>
      <c r="B56" s="89" t="s">
        <v>18</v>
      </c>
      <c r="C56" s="89"/>
      <c r="D56" s="89" t="s">
        <v>158</v>
      </c>
      <c r="E56" s="94" t="s">
        <v>35</v>
      </c>
      <c r="F56" s="95" t="s">
        <v>36</v>
      </c>
      <c r="G56" s="89" t="s">
        <v>37</v>
      </c>
      <c r="H56" s="89" t="s">
        <v>163</v>
      </c>
      <c r="I56" s="96">
        <v>1</v>
      </c>
      <c r="J56" s="97">
        <v>16069</v>
      </c>
      <c r="K56" s="98">
        <f t="shared" si="16"/>
        <v>89770.95</v>
      </c>
      <c r="L56" s="99">
        <f t="shared" si="17"/>
        <v>1.0815399999999999</v>
      </c>
      <c r="M56" s="100">
        <f t="shared" si="18"/>
        <v>1.0590999999999999</v>
      </c>
      <c r="N56" s="101">
        <f t="shared" si="19"/>
        <v>0.97811300000000001</v>
      </c>
      <c r="O56" s="100">
        <f t="shared" si="20"/>
        <v>1</v>
      </c>
      <c r="P56" s="98">
        <f>K56*L56*M56*N56*O56</f>
        <v>100578.33</v>
      </c>
      <c r="Q56" s="97">
        <f t="shared" si="21"/>
        <v>18003.52</v>
      </c>
      <c r="R56" s="97"/>
      <c r="S56" s="97"/>
    </row>
    <row r="57" spans="1:19" ht="22.5" x14ac:dyDescent="0.25">
      <c r="A57" s="89" t="s">
        <v>164</v>
      </c>
      <c r="B57" s="89" t="s">
        <v>18</v>
      </c>
      <c r="C57" s="89"/>
      <c r="D57" s="89" t="s">
        <v>165</v>
      </c>
      <c r="E57" s="94" t="s">
        <v>31</v>
      </c>
      <c r="F57" s="95" t="s">
        <v>32</v>
      </c>
      <c r="G57" s="89" t="s">
        <v>27</v>
      </c>
      <c r="H57" s="89" t="s">
        <v>166</v>
      </c>
      <c r="I57" s="96">
        <v>1</v>
      </c>
      <c r="J57" s="97">
        <v>215735</v>
      </c>
      <c r="K57" s="98">
        <f t="shared" si="16"/>
        <v>708.95</v>
      </c>
      <c r="L57" s="99">
        <f t="shared" si="17"/>
        <v>1.0815399999999999</v>
      </c>
      <c r="M57" s="100">
        <f t="shared" si="18"/>
        <v>1.0590999999999999</v>
      </c>
      <c r="N57" s="101">
        <f t="shared" si="19"/>
        <v>0.97811300000000001</v>
      </c>
      <c r="O57" s="100">
        <f t="shared" si="20"/>
        <v>1</v>
      </c>
      <c r="P57" s="98">
        <f>K57*L57*M57*N57*O57+0.01</f>
        <v>794.31</v>
      </c>
      <c r="Q57" s="97">
        <f t="shared" si="21"/>
        <v>241708.53</v>
      </c>
      <c r="R57" s="97"/>
      <c r="S57" s="97"/>
    </row>
    <row r="58" spans="1:19" ht="22.5" x14ac:dyDescent="0.25">
      <c r="A58" s="89" t="s">
        <v>167</v>
      </c>
      <c r="B58" s="89" t="s">
        <v>18</v>
      </c>
      <c r="C58" s="89"/>
      <c r="D58" s="89" t="s">
        <v>168</v>
      </c>
      <c r="E58" s="94" t="s">
        <v>44</v>
      </c>
      <c r="F58" s="95" t="s">
        <v>45</v>
      </c>
      <c r="G58" s="89" t="s">
        <v>37</v>
      </c>
      <c r="H58" s="89" t="s">
        <v>163</v>
      </c>
      <c r="I58" s="96">
        <v>1</v>
      </c>
      <c r="J58" s="97">
        <v>1654</v>
      </c>
      <c r="K58" s="98">
        <f t="shared" si="16"/>
        <v>9240.2199999999993</v>
      </c>
      <c r="L58" s="99">
        <f t="shared" si="17"/>
        <v>1.0815399999999999</v>
      </c>
      <c r="M58" s="100">
        <f t="shared" si="18"/>
        <v>1.0590999999999999</v>
      </c>
      <c r="N58" s="101">
        <f t="shared" si="19"/>
        <v>0.97811300000000001</v>
      </c>
      <c r="O58" s="100">
        <f t="shared" si="20"/>
        <v>1</v>
      </c>
      <c r="P58" s="98">
        <f>K58*L58*M58*N58*O58</f>
        <v>10352.629999999999</v>
      </c>
      <c r="Q58" s="97">
        <f t="shared" si="21"/>
        <v>1853.12</v>
      </c>
      <c r="R58" s="97"/>
      <c r="S58" s="97"/>
    </row>
    <row r="59" spans="1:19" x14ac:dyDescent="0.25">
      <c r="A59" s="89" t="s">
        <v>169</v>
      </c>
      <c r="B59" s="89" t="s">
        <v>18</v>
      </c>
      <c r="C59" s="89"/>
      <c r="D59" s="89" t="s">
        <v>170</v>
      </c>
      <c r="E59" s="94" t="s">
        <v>49</v>
      </c>
      <c r="F59" s="95" t="s">
        <v>50</v>
      </c>
      <c r="G59" s="89" t="s">
        <v>51</v>
      </c>
      <c r="H59" s="89" t="s">
        <v>171</v>
      </c>
      <c r="I59" s="96">
        <v>1</v>
      </c>
      <c r="J59" s="97">
        <v>22939</v>
      </c>
      <c r="K59" s="98">
        <f t="shared" si="16"/>
        <v>12815.08</v>
      </c>
      <c r="L59" s="99">
        <f t="shared" si="17"/>
        <v>1.0815399999999999</v>
      </c>
      <c r="M59" s="100">
        <f t="shared" si="18"/>
        <v>1.0590999999999999</v>
      </c>
      <c r="N59" s="101">
        <f t="shared" si="19"/>
        <v>0.97811300000000001</v>
      </c>
      <c r="O59" s="100">
        <f t="shared" si="20"/>
        <v>1</v>
      </c>
      <c r="P59" s="98">
        <f>K59*L59*M59*N59*O59</f>
        <v>14357.87</v>
      </c>
      <c r="Q59" s="97">
        <f t="shared" si="21"/>
        <v>25700.59</v>
      </c>
      <c r="R59" s="97"/>
      <c r="S59" s="97"/>
    </row>
    <row r="60" spans="1:19" x14ac:dyDescent="0.25">
      <c r="A60" s="82" t="s">
        <v>34</v>
      </c>
      <c r="B60" s="83"/>
      <c r="C60" s="84"/>
      <c r="D60" s="85"/>
      <c r="E60" s="86"/>
      <c r="F60" s="86" t="s">
        <v>173</v>
      </c>
      <c r="G60" s="82"/>
      <c r="H60" s="82"/>
      <c r="I60" s="87"/>
      <c r="J60" s="88">
        <f>SUM(J61:J68)</f>
        <v>4012499</v>
      </c>
      <c r="K60" s="80"/>
      <c r="L60" s="81"/>
      <c r="M60" s="81"/>
      <c r="N60" s="102"/>
      <c r="O60" s="81"/>
      <c r="P60" s="80"/>
      <c r="Q60" s="88">
        <f>SUM(Q61:Q68)</f>
        <v>4495565.8099999996</v>
      </c>
      <c r="R60" s="88">
        <f t="shared" ref="R60:S60" si="22">SUM(R61:R68)</f>
        <v>0</v>
      </c>
      <c r="S60" s="88">
        <f t="shared" si="22"/>
        <v>0</v>
      </c>
    </row>
    <row r="61" spans="1:19" ht="22.5" x14ac:dyDescent="0.25">
      <c r="A61" s="89" t="s">
        <v>174</v>
      </c>
      <c r="B61" s="89" t="s">
        <v>18</v>
      </c>
      <c r="C61" s="89"/>
      <c r="D61" s="89" t="s">
        <v>175</v>
      </c>
      <c r="E61" s="94" t="s">
        <v>118</v>
      </c>
      <c r="F61" s="95" t="s">
        <v>119</v>
      </c>
      <c r="G61" s="89" t="s">
        <v>110</v>
      </c>
      <c r="H61" s="89" t="s">
        <v>176</v>
      </c>
      <c r="I61" s="96">
        <v>1</v>
      </c>
      <c r="J61" s="97">
        <v>169120</v>
      </c>
      <c r="K61" s="98">
        <f t="shared" ref="K61:K68" si="23">J61/H61</f>
        <v>128237.79</v>
      </c>
      <c r="L61" s="99">
        <f t="shared" ref="L61:L68" si="24">$L$8</f>
        <v>1.0815399999999999</v>
      </c>
      <c r="M61" s="100">
        <f t="shared" ref="M61:M68" si="25">$M$8</f>
        <v>1.0590999999999999</v>
      </c>
      <c r="N61" s="101">
        <f t="shared" ref="N61:N68" si="26">$N$8</f>
        <v>0.97811300000000001</v>
      </c>
      <c r="O61" s="100">
        <f t="shared" ref="O61:O68" si="27">$O$8</f>
        <v>1</v>
      </c>
      <c r="P61" s="98">
        <f>K61*L61*M61*N61*O61</f>
        <v>143676.13</v>
      </c>
      <c r="Q61" s="97">
        <f t="shared" ref="Q61:Q68" si="28">H61*P61</f>
        <v>189480.08</v>
      </c>
      <c r="R61" s="97"/>
      <c r="S61" s="97"/>
    </row>
    <row r="62" spans="1:19" ht="22.5" x14ac:dyDescent="0.25">
      <c r="A62" s="89" t="s">
        <v>177</v>
      </c>
      <c r="B62" s="89" t="s">
        <v>18</v>
      </c>
      <c r="C62" s="89"/>
      <c r="D62" s="89" t="s">
        <v>178</v>
      </c>
      <c r="E62" s="94" t="s">
        <v>19</v>
      </c>
      <c r="F62" s="95" t="s">
        <v>179</v>
      </c>
      <c r="G62" s="89" t="s">
        <v>21</v>
      </c>
      <c r="H62" s="89" t="s">
        <v>180</v>
      </c>
      <c r="I62" s="96">
        <v>1</v>
      </c>
      <c r="J62" s="97">
        <v>2458069</v>
      </c>
      <c r="K62" s="98">
        <f t="shared" si="23"/>
        <v>10057.57</v>
      </c>
      <c r="L62" s="99">
        <f t="shared" si="24"/>
        <v>1.0815399999999999</v>
      </c>
      <c r="M62" s="100">
        <f t="shared" si="25"/>
        <v>1.0590999999999999</v>
      </c>
      <c r="N62" s="101">
        <f t="shared" si="26"/>
        <v>0.97811300000000001</v>
      </c>
      <c r="O62" s="100">
        <f t="shared" si="27"/>
        <v>1</v>
      </c>
      <c r="P62" s="98">
        <f>K62*L62*M62*N62*O62</f>
        <v>11268.38</v>
      </c>
      <c r="Q62" s="97">
        <f t="shared" si="28"/>
        <v>2753992.07</v>
      </c>
      <c r="R62" s="97"/>
      <c r="S62" s="97"/>
    </row>
    <row r="63" spans="1:19" ht="22.5" x14ac:dyDescent="0.25">
      <c r="A63" s="89" t="s">
        <v>185</v>
      </c>
      <c r="B63" s="89" t="s">
        <v>18</v>
      </c>
      <c r="C63" s="89"/>
      <c r="D63" s="89" t="s">
        <v>181</v>
      </c>
      <c r="E63" s="94" t="s">
        <v>61</v>
      </c>
      <c r="F63" s="95" t="s">
        <v>62</v>
      </c>
      <c r="G63" s="89" t="s">
        <v>27</v>
      </c>
      <c r="H63" s="89" t="s">
        <v>186</v>
      </c>
      <c r="I63" s="96">
        <v>1</v>
      </c>
      <c r="J63" s="97">
        <v>48202</v>
      </c>
      <c r="K63" s="98">
        <f t="shared" si="23"/>
        <v>38.26</v>
      </c>
      <c r="L63" s="99">
        <f t="shared" si="24"/>
        <v>1.0815399999999999</v>
      </c>
      <c r="M63" s="100">
        <f t="shared" si="25"/>
        <v>1.0590999999999999</v>
      </c>
      <c r="N63" s="101">
        <f t="shared" si="26"/>
        <v>0.97811300000000001</v>
      </c>
      <c r="O63" s="100">
        <f t="shared" si="27"/>
        <v>1</v>
      </c>
      <c r="P63" s="98">
        <f>K63*L63*M63*N63*O63</f>
        <v>42.87</v>
      </c>
      <c r="Q63" s="97">
        <f t="shared" si="28"/>
        <v>54003.34</v>
      </c>
      <c r="R63" s="97"/>
      <c r="S63" s="97"/>
    </row>
    <row r="64" spans="1:19" ht="22.5" x14ac:dyDescent="0.25">
      <c r="A64" s="89" t="s">
        <v>187</v>
      </c>
      <c r="B64" s="89" t="s">
        <v>18</v>
      </c>
      <c r="C64" s="89"/>
      <c r="D64" s="89" t="s">
        <v>182</v>
      </c>
      <c r="E64" s="94" t="s">
        <v>31</v>
      </c>
      <c r="F64" s="95" t="s">
        <v>32</v>
      </c>
      <c r="G64" s="89" t="s">
        <v>27</v>
      </c>
      <c r="H64" s="89" t="s">
        <v>186</v>
      </c>
      <c r="I64" s="96">
        <v>1</v>
      </c>
      <c r="J64" s="97">
        <v>893070</v>
      </c>
      <c r="K64" s="98">
        <f t="shared" si="23"/>
        <v>708.95</v>
      </c>
      <c r="L64" s="99">
        <f t="shared" si="24"/>
        <v>1.0815399999999999</v>
      </c>
      <c r="M64" s="100">
        <f t="shared" si="25"/>
        <v>1.0590999999999999</v>
      </c>
      <c r="N64" s="101">
        <f t="shared" si="26"/>
        <v>0.97811300000000001</v>
      </c>
      <c r="O64" s="100">
        <f t="shared" si="27"/>
        <v>1</v>
      </c>
      <c r="P64" s="98">
        <f>K64*L64*M64*N64*O64+0.01</f>
        <v>794.31</v>
      </c>
      <c r="Q64" s="97">
        <f t="shared" si="28"/>
        <v>1000592.31</v>
      </c>
      <c r="R64" s="97"/>
      <c r="S64" s="97"/>
    </row>
    <row r="65" spans="1:19" ht="33.75" x14ac:dyDescent="0.25">
      <c r="A65" s="89" t="s">
        <v>188</v>
      </c>
      <c r="B65" s="89" t="s">
        <v>18</v>
      </c>
      <c r="C65" s="89"/>
      <c r="D65" s="89" t="s">
        <v>183</v>
      </c>
      <c r="E65" s="94" t="s">
        <v>35</v>
      </c>
      <c r="F65" s="95" t="s">
        <v>36</v>
      </c>
      <c r="G65" s="89" t="s">
        <v>37</v>
      </c>
      <c r="H65" s="89" t="s">
        <v>189</v>
      </c>
      <c r="I65" s="96">
        <v>1</v>
      </c>
      <c r="J65" s="97">
        <v>27827</v>
      </c>
      <c r="K65" s="98">
        <f t="shared" si="23"/>
        <v>89764.52</v>
      </c>
      <c r="L65" s="99">
        <f t="shared" si="24"/>
        <v>1.0815399999999999</v>
      </c>
      <c r="M65" s="100">
        <f t="shared" si="25"/>
        <v>1.0590999999999999</v>
      </c>
      <c r="N65" s="101">
        <f t="shared" si="26"/>
        <v>0.97811300000000001</v>
      </c>
      <c r="O65" s="100">
        <f t="shared" si="27"/>
        <v>1</v>
      </c>
      <c r="P65" s="98">
        <f>K65*L65*M65*N65*O65</f>
        <v>100571.12</v>
      </c>
      <c r="Q65" s="97">
        <f t="shared" si="28"/>
        <v>31177.05</v>
      </c>
      <c r="R65" s="97"/>
      <c r="S65" s="97"/>
    </row>
    <row r="66" spans="1:19" ht="22.5" x14ac:dyDescent="0.25">
      <c r="A66" s="89" t="s">
        <v>190</v>
      </c>
      <c r="B66" s="89" t="s">
        <v>18</v>
      </c>
      <c r="C66" s="89"/>
      <c r="D66" s="89" t="s">
        <v>191</v>
      </c>
      <c r="E66" s="94" t="s">
        <v>31</v>
      </c>
      <c r="F66" s="95" t="s">
        <v>32</v>
      </c>
      <c r="G66" s="89" t="s">
        <v>27</v>
      </c>
      <c r="H66" s="89" t="s">
        <v>192</v>
      </c>
      <c r="I66" s="96">
        <v>1</v>
      </c>
      <c r="J66" s="97">
        <v>373619</v>
      </c>
      <c r="K66" s="98">
        <f t="shared" si="23"/>
        <v>708.95</v>
      </c>
      <c r="L66" s="99">
        <f t="shared" si="24"/>
        <v>1.0815399999999999</v>
      </c>
      <c r="M66" s="100">
        <f t="shared" si="25"/>
        <v>1.0590999999999999</v>
      </c>
      <c r="N66" s="101">
        <f t="shared" si="26"/>
        <v>0.97811300000000001</v>
      </c>
      <c r="O66" s="100">
        <f t="shared" si="27"/>
        <v>1</v>
      </c>
      <c r="P66" s="98">
        <f>K66*L66*M66*N66*O66+0.01</f>
        <v>794.31</v>
      </c>
      <c r="Q66" s="97">
        <f t="shared" si="28"/>
        <v>418601.37</v>
      </c>
      <c r="R66" s="97"/>
      <c r="S66" s="97"/>
    </row>
    <row r="67" spans="1:19" ht="22.5" x14ac:dyDescent="0.25">
      <c r="A67" s="89" t="s">
        <v>193</v>
      </c>
      <c r="B67" s="89" t="s">
        <v>18</v>
      </c>
      <c r="C67" s="89"/>
      <c r="D67" s="89" t="s">
        <v>194</v>
      </c>
      <c r="E67" s="94" t="s">
        <v>44</v>
      </c>
      <c r="F67" s="95" t="s">
        <v>45</v>
      </c>
      <c r="G67" s="89" t="s">
        <v>37</v>
      </c>
      <c r="H67" s="89" t="s">
        <v>189</v>
      </c>
      <c r="I67" s="96">
        <v>1</v>
      </c>
      <c r="J67" s="97">
        <v>2867</v>
      </c>
      <c r="K67" s="98">
        <f t="shared" si="23"/>
        <v>9248.39</v>
      </c>
      <c r="L67" s="99">
        <f t="shared" si="24"/>
        <v>1.0815399999999999</v>
      </c>
      <c r="M67" s="100">
        <f t="shared" si="25"/>
        <v>1.0590999999999999</v>
      </c>
      <c r="N67" s="101">
        <f t="shared" si="26"/>
        <v>0.97811300000000001</v>
      </c>
      <c r="O67" s="100">
        <f t="shared" si="27"/>
        <v>1</v>
      </c>
      <c r="P67" s="98">
        <f>K67*L67*M67*N67*O67</f>
        <v>10361.790000000001</v>
      </c>
      <c r="Q67" s="97">
        <f t="shared" si="28"/>
        <v>3212.15</v>
      </c>
      <c r="R67" s="97"/>
      <c r="S67" s="97"/>
    </row>
    <row r="68" spans="1:19" x14ac:dyDescent="0.25">
      <c r="A68" s="89" t="s">
        <v>195</v>
      </c>
      <c r="B68" s="89" t="s">
        <v>18</v>
      </c>
      <c r="C68" s="89"/>
      <c r="D68" s="89" t="s">
        <v>196</v>
      </c>
      <c r="E68" s="94" t="s">
        <v>49</v>
      </c>
      <c r="F68" s="95" t="s">
        <v>50</v>
      </c>
      <c r="G68" s="89" t="s">
        <v>51</v>
      </c>
      <c r="H68" s="89" t="s">
        <v>197</v>
      </c>
      <c r="I68" s="96">
        <v>1</v>
      </c>
      <c r="J68" s="97">
        <v>39725</v>
      </c>
      <c r="K68" s="98">
        <f t="shared" si="23"/>
        <v>12814.52</v>
      </c>
      <c r="L68" s="99">
        <f t="shared" si="24"/>
        <v>1.0815399999999999</v>
      </c>
      <c r="M68" s="100">
        <f t="shared" si="25"/>
        <v>1.0590999999999999</v>
      </c>
      <c r="N68" s="101">
        <f t="shared" si="26"/>
        <v>0.97811300000000001</v>
      </c>
      <c r="O68" s="100">
        <f t="shared" si="27"/>
        <v>1</v>
      </c>
      <c r="P68" s="98">
        <f>K68*L68*M68*N68*O68</f>
        <v>14357.24</v>
      </c>
      <c r="Q68" s="97">
        <f t="shared" si="28"/>
        <v>44507.44</v>
      </c>
      <c r="R68" s="97"/>
      <c r="S68" s="97"/>
    </row>
    <row r="69" spans="1:19" x14ac:dyDescent="0.25">
      <c r="A69" s="82" t="s">
        <v>40</v>
      </c>
      <c r="B69" s="83"/>
      <c r="C69" s="84"/>
      <c r="D69" s="85"/>
      <c r="E69" s="86"/>
      <c r="F69" s="86" t="s">
        <v>199</v>
      </c>
      <c r="G69" s="82"/>
      <c r="H69" s="82"/>
      <c r="I69" s="87"/>
      <c r="J69" s="88">
        <f>SUM(J70:J79)</f>
        <v>5439237</v>
      </c>
      <c r="K69" s="80"/>
      <c r="L69" s="81"/>
      <c r="M69" s="81"/>
      <c r="N69" s="102"/>
      <c r="O69" s="81"/>
      <c r="P69" s="80"/>
      <c r="Q69" s="88">
        <f>SUM(Q70:Q79)</f>
        <v>6094045.1600000001</v>
      </c>
      <c r="R69" s="88">
        <f t="shared" ref="R69:S69" si="29">SUM(R70:R79)</f>
        <v>0</v>
      </c>
      <c r="S69" s="88">
        <f t="shared" si="29"/>
        <v>0</v>
      </c>
    </row>
    <row r="70" spans="1:19" ht="22.5" x14ac:dyDescent="0.25">
      <c r="A70" s="89" t="s">
        <v>200</v>
      </c>
      <c r="B70" s="89" t="s">
        <v>18</v>
      </c>
      <c r="C70" s="89"/>
      <c r="D70" s="89" t="s">
        <v>201</v>
      </c>
      <c r="E70" s="94" t="s">
        <v>118</v>
      </c>
      <c r="F70" s="95" t="s">
        <v>119</v>
      </c>
      <c r="G70" s="89" t="s">
        <v>110</v>
      </c>
      <c r="H70" s="89" t="s">
        <v>202</v>
      </c>
      <c r="I70" s="96">
        <v>1</v>
      </c>
      <c r="J70" s="97">
        <v>209386</v>
      </c>
      <c r="K70" s="98">
        <f t="shared" ref="K70:K79" si="30">J70/H70</f>
        <v>128237.38</v>
      </c>
      <c r="L70" s="99">
        <f t="shared" ref="L70:L79" si="31">$L$8</f>
        <v>1.0815399999999999</v>
      </c>
      <c r="M70" s="100">
        <f t="shared" ref="M70:M79" si="32">$M$8</f>
        <v>1.0590999999999999</v>
      </c>
      <c r="N70" s="101">
        <f t="shared" ref="N70:N79" si="33">$N$8</f>
        <v>0.97811300000000001</v>
      </c>
      <c r="O70" s="100">
        <f t="shared" ref="O70:O79" si="34">$O$8</f>
        <v>1</v>
      </c>
      <c r="P70" s="98">
        <f>K70*L70*M70*N70*O70</f>
        <v>143675.67000000001</v>
      </c>
      <c r="Q70" s="97">
        <f t="shared" ref="Q70:Q79" si="35">H70*P70</f>
        <v>234593.63</v>
      </c>
      <c r="R70" s="97"/>
      <c r="S70" s="97"/>
    </row>
    <row r="71" spans="1:19" ht="22.5" x14ac:dyDescent="0.25">
      <c r="A71" s="89" t="s">
        <v>203</v>
      </c>
      <c r="B71" s="89" t="s">
        <v>18</v>
      </c>
      <c r="C71" s="89"/>
      <c r="D71" s="89" t="s">
        <v>204</v>
      </c>
      <c r="E71" s="94" t="s">
        <v>19</v>
      </c>
      <c r="F71" s="95" t="s">
        <v>179</v>
      </c>
      <c r="G71" s="89" t="s">
        <v>21</v>
      </c>
      <c r="H71" s="89" t="s">
        <v>205</v>
      </c>
      <c r="I71" s="96">
        <v>1</v>
      </c>
      <c r="J71" s="97">
        <v>3198307</v>
      </c>
      <c r="K71" s="98">
        <f t="shared" si="30"/>
        <v>10057.57</v>
      </c>
      <c r="L71" s="99">
        <f t="shared" si="31"/>
        <v>1.0815399999999999</v>
      </c>
      <c r="M71" s="100">
        <f t="shared" si="32"/>
        <v>1.0590999999999999</v>
      </c>
      <c r="N71" s="101">
        <f t="shared" si="33"/>
        <v>0.97811300000000001</v>
      </c>
      <c r="O71" s="100">
        <f t="shared" si="34"/>
        <v>1</v>
      </c>
      <c r="P71" s="98">
        <f>K71*L71*M71*N71*O71</f>
        <v>11268.38</v>
      </c>
      <c r="Q71" s="97">
        <f t="shared" si="35"/>
        <v>3583344.84</v>
      </c>
      <c r="R71" s="97"/>
      <c r="S71" s="97"/>
    </row>
    <row r="72" spans="1:19" ht="22.5" x14ac:dyDescent="0.25">
      <c r="A72" s="89" t="s">
        <v>211</v>
      </c>
      <c r="B72" s="89" t="s">
        <v>18</v>
      </c>
      <c r="C72" s="89"/>
      <c r="D72" s="89" t="s">
        <v>206</v>
      </c>
      <c r="E72" s="94" t="s">
        <v>212</v>
      </c>
      <c r="F72" s="95" t="s">
        <v>213</v>
      </c>
      <c r="G72" s="89" t="s">
        <v>27</v>
      </c>
      <c r="H72" s="89" t="s">
        <v>214</v>
      </c>
      <c r="I72" s="96">
        <v>1</v>
      </c>
      <c r="J72" s="97">
        <v>76</v>
      </c>
      <c r="K72" s="98">
        <f t="shared" si="30"/>
        <v>118.6</v>
      </c>
      <c r="L72" s="99">
        <f t="shared" si="31"/>
        <v>1.0815399999999999</v>
      </c>
      <c r="M72" s="100">
        <f t="shared" si="32"/>
        <v>1.0590999999999999</v>
      </c>
      <c r="N72" s="101">
        <f t="shared" si="33"/>
        <v>0.97811300000000001</v>
      </c>
      <c r="O72" s="100">
        <f t="shared" si="34"/>
        <v>1</v>
      </c>
      <c r="P72" s="98">
        <f>K72*L72*M72*N72*O72</f>
        <v>132.88</v>
      </c>
      <c r="Q72" s="97">
        <f t="shared" si="35"/>
        <v>85.15</v>
      </c>
      <c r="R72" s="97"/>
      <c r="S72" s="97"/>
    </row>
    <row r="73" spans="1:19" ht="22.5" x14ac:dyDescent="0.25">
      <c r="A73" s="89" t="s">
        <v>215</v>
      </c>
      <c r="B73" s="89" t="s">
        <v>18</v>
      </c>
      <c r="C73" s="89"/>
      <c r="D73" s="89" t="s">
        <v>207</v>
      </c>
      <c r="E73" s="94" t="s">
        <v>31</v>
      </c>
      <c r="F73" s="95" t="s">
        <v>32</v>
      </c>
      <c r="G73" s="89" t="s">
        <v>27</v>
      </c>
      <c r="H73" s="89" t="s">
        <v>214</v>
      </c>
      <c r="I73" s="96">
        <v>1</v>
      </c>
      <c r="J73" s="97">
        <v>454</v>
      </c>
      <c r="K73" s="98">
        <f t="shared" si="30"/>
        <v>708.49</v>
      </c>
      <c r="L73" s="99">
        <f t="shared" si="31"/>
        <v>1.0815399999999999</v>
      </c>
      <c r="M73" s="100">
        <f t="shared" si="32"/>
        <v>1.0590999999999999</v>
      </c>
      <c r="N73" s="101">
        <f t="shared" si="33"/>
        <v>0.97811300000000001</v>
      </c>
      <c r="O73" s="100">
        <f t="shared" si="34"/>
        <v>1</v>
      </c>
      <c r="P73" s="98">
        <f>K73*L73*M73*N73*O73</f>
        <v>793.78</v>
      </c>
      <c r="Q73" s="97">
        <f t="shared" si="35"/>
        <v>508.65</v>
      </c>
      <c r="R73" s="97"/>
      <c r="S73" s="97"/>
    </row>
    <row r="74" spans="1:19" ht="22.5" x14ac:dyDescent="0.25">
      <c r="A74" s="89" t="s">
        <v>216</v>
      </c>
      <c r="B74" s="89" t="s">
        <v>18</v>
      </c>
      <c r="C74" s="89"/>
      <c r="D74" s="89" t="s">
        <v>208</v>
      </c>
      <c r="E74" s="94" t="s">
        <v>61</v>
      </c>
      <c r="F74" s="95" t="s">
        <v>62</v>
      </c>
      <c r="G74" s="89" t="s">
        <v>27</v>
      </c>
      <c r="H74" s="89" t="s">
        <v>217</v>
      </c>
      <c r="I74" s="96">
        <v>1</v>
      </c>
      <c r="J74" s="97">
        <v>68357</v>
      </c>
      <c r="K74" s="98">
        <f t="shared" si="30"/>
        <v>38.26</v>
      </c>
      <c r="L74" s="99">
        <f t="shared" si="31"/>
        <v>1.0815399999999999</v>
      </c>
      <c r="M74" s="100">
        <f t="shared" si="32"/>
        <v>1.0590999999999999</v>
      </c>
      <c r="N74" s="101">
        <f t="shared" si="33"/>
        <v>0.97811300000000001</v>
      </c>
      <c r="O74" s="100">
        <f t="shared" si="34"/>
        <v>1</v>
      </c>
      <c r="P74" s="98">
        <f>K74*L74*M74*N74*O74</f>
        <v>42.87</v>
      </c>
      <c r="Q74" s="97">
        <f t="shared" si="35"/>
        <v>76585.11</v>
      </c>
      <c r="R74" s="97"/>
      <c r="S74" s="97"/>
    </row>
    <row r="75" spans="1:19" ht="22.5" x14ac:dyDescent="0.25">
      <c r="A75" s="89" t="s">
        <v>219</v>
      </c>
      <c r="B75" s="89" t="s">
        <v>18</v>
      </c>
      <c r="C75" s="89"/>
      <c r="D75" s="89" t="s">
        <v>220</v>
      </c>
      <c r="E75" s="94" t="s">
        <v>31</v>
      </c>
      <c r="F75" s="95" t="s">
        <v>32</v>
      </c>
      <c r="G75" s="89" t="s">
        <v>27</v>
      </c>
      <c r="H75" s="89" t="s">
        <v>221</v>
      </c>
      <c r="I75" s="96">
        <v>1</v>
      </c>
      <c r="J75" s="97">
        <v>1266518</v>
      </c>
      <c r="K75" s="98">
        <f t="shared" si="30"/>
        <v>708.95</v>
      </c>
      <c r="L75" s="99">
        <f t="shared" si="31"/>
        <v>1.0815399999999999</v>
      </c>
      <c r="M75" s="100">
        <f t="shared" si="32"/>
        <v>1.0590999999999999</v>
      </c>
      <c r="N75" s="101">
        <f t="shared" si="33"/>
        <v>0.97811300000000001</v>
      </c>
      <c r="O75" s="100">
        <f t="shared" si="34"/>
        <v>1</v>
      </c>
      <c r="P75" s="98">
        <f>K75*L75*M75*N75*O75+0.01*0</f>
        <v>794.3</v>
      </c>
      <c r="Q75" s="97">
        <f t="shared" si="35"/>
        <v>1418985.18</v>
      </c>
      <c r="R75" s="97"/>
      <c r="S75" s="97"/>
    </row>
    <row r="76" spans="1:19" ht="33.75" x14ac:dyDescent="0.25">
      <c r="A76" s="89" t="s">
        <v>222</v>
      </c>
      <c r="B76" s="89" t="s">
        <v>18</v>
      </c>
      <c r="C76" s="89"/>
      <c r="D76" s="89" t="s">
        <v>223</v>
      </c>
      <c r="E76" s="94" t="s">
        <v>35</v>
      </c>
      <c r="F76" s="95" t="s">
        <v>36</v>
      </c>
      <c r="G76" s="89" t="s">
        <v>37</v>
      </c>
      <c r="H76" s="89" t="s">
        <v>224</v>
      </c>
      <c r="I76" s="96">
        <v>1</v>
      </c>
      <c r="J76" s="97">
        <v>43627</v>
      </c>
      <c r="K76" s="98">
        <f t="shared" si="30"/>
        <v>89767.49</v>
      </c>
      <c r="L76" s="99">
        <f t="shared" si="31"/>
        <v>1.0815399999999999</v>
      </c>
      <c r="M76" s="100">
        <f t="shared" si="32"/>
        <v>1.0590999999999999</v>
      </c>
      <c r="N76" s="101">
        <f t="shared" si="33"/>
        <v>0.97811300000000001</v>
      </c>
      <c r="O76" s="100">
        <f t="shared" si="34"/>
        <v>1</v>
      </c>
      <c r="P76" s="98">
        <f>K76*L76*M76*N76*O76</f>
        <v>100574.45</v>
      </c>
      <c r="Q76" s="97">
        <f t="shared" si="35"/>
        <v>48879.18</v>
      </c>
      <c r="R76" s="97"/>
      <c r="S76" s="97"/>
    </row>
    <row r="77" spans="1:19" ht="22.5" x14ac:dyDescent="0.25">
      <c r="A77" s="89" t="s">
        <v>225</v>
      </c>
      <c r="B77" s="89" t="s">
        <v>18</v>
      </c>
      <c r="C77" s="89"/>
      <c r="D77" s="89" t="s">
        <v>226</v>
      </c>
      <c r="E77" s="94" t="s">
        <v>31</v>
      </c>
      <c r="F77" s="95" t="s">
        <v>32</v>
      </c>
      <c r="G77" s="89" t="s">
        <v>27</v>
      </c>
      <c r="H77" s="89" t="s">
        <v>227</v>
      </c>
      <c r="I77" s="96">
        <v>1</v>
      </c>
      <c r="J77" s="97">
        <v>585738</v>
      </c>
      <c r="K77" s="98">
        <f t="shared" si="30"/>
        <v>708.95</v>
      </c>
      <c r="L77" s="99">
        <f t="shared" si="31"/>
        <v>1.0815399999999999</v>
      </c>
      <c r="M77" s="100">
        <f t="shared" si="32"/>
        <v>1.0590999999999999</v>
      </c>
      <c r="N77" s="101">
        <f t="shared" si="33"/>
        <v>0.97811300000000001</v>
      </c>
      <c r="O77" s="100">
        <f t="shared" si="34"/>
        <v>1</v>
      </c>
      <c r="P77" s="98">
        <f>K77*L77*M77*N77*O77+0.01*0</f>
        <v>794.3</v>
      </c>
      <c r="Q77" s="97">
        <f t="shared" si="35"/>
        <v>656250.66</v>
      </c>
      <c r="R77" s="97"/>
      <c r="S77" s="97"/>
    </row>
    <row r="78" spans="1:19" ht="22.5" x14ac:dyDescent="0.25">
      <c r="A78" s="89" t="s">
        <v>228</v>
      </c>
      <c r="B78" s="89" t="s">
        <v>18</v>
      </c>
      <c r="C78" s="89"/>
      <c r="D78" s="89" t="s">
        <v>229</v>
      </c>
      <c r="E78" s="94" t="s">
        <v>44</v>
      </c>
      <c r="F78" s="95" t="s">
        <v>45</v>
      </c>
      <c r="G78" s="89" t="s">
        <v>37</v>
      </c>
      <c r="H78" s="89" t="s">
        <v>224</v>
      </c>
      <c r="I78" s="96">
        <v>1</v>
      </c>
      <c r="J78" s="97">
        <v>4494</v>
      </c>
      <c r="K78" s="98">
        <f t="shared" si="30"/>
        <v>9246.91</v>
      </c>
      <c r="L78" s="99">
        <f t="shared" si="31"/>
        <v>1.0815399999999999</v>
      </c>
      <c r="M78" s="100">
        <f t="shared" si="32"/>
        <v>1.0590999999999999</v>
      </c>
      <c r="N78" s="101">
        <f t="shared" si="33"/>
        <v>0.97811300000000001</v>
      </c>
      <c r="O78" s="100">
        <f t="shared" si="34"/>
        <v>1</v>
      </c>
      <c r="P78" s="98">
        <f>K78*L78*M78*N78*O78</f>
        <v>10360.129999999999</v>
      </c>
      <c r="Q78" s="97">
        <f t="shared" si="35"/>
        <v>5035.0200000000004</v>
      </c>
      <c r="R78" s="97"/>
      <c r="S78" s="97"/>
    </row>
    <row r="79" spans="1:19" x14ac:dyDescent="0.25">
      <c r="A79" s="89" t="s">
        <v>230</v>
      </c>
      <c r="B79" s="89" t="s">
        <v>18</v>
      </c>
      <c r="C79" s="89"/>
      <c r="D79" s="89" t="s">
        <v>231</v>
      </c>
      <c r="E79" s="94" t="s">
        <v>49</v>
      </c>
      <c r="F79" s="95" t="s">
        <v>50</v>
      </c>
      <c r="G79" s="89" t="s">
        <v>51</v>
      </c>
      <c r="H79" s="89" t="s">
        <v>232</v>
      </c>
      <c r="I79" s="96">
        <v>1</v>
      </c>
      <c r="J79" s="97">
        <v>62280</v>
      </c>
      <c r="K79" s="98">
        <f t="shared" si="30"/>
        <v>12814.81</v>
      </c>
      <c r="L79" s="99">
        <f t="shared" si="31"/>
        <v>1.0815399999999999</v>
      </c>
      <c r="M79" s="100">
        <f t="shared" si="32"/>
        <v>1.0590999999999999</v>
      </c>
      <c r="N79" s="101">
        <f t="shared" si="33"/>
        <v>0.97811300000000001</v>
      </c>
      <c r="O79" s="100">
        <f t="shared" si="34"/>
        <v>1</v>
      </c>
      <c r="P79" s="98">
        <f>K79*L79*M79*N79*O79</f>
        <v>14357.56</v>
      </c>
      <c r="Q79" s="97">
        <f t="shared" si="35"/>
        <v>69777.740000000005</v>
      </c>
      <c r="R79" s="97"/>
      <c r="S79" s="97"/>
    </row>
    <row r="80" spans="1:19" x14ac:dyDescent="0.25">
      <c r="A80" s="82" t="s">
        <v>43</v>
      </c>
      <c r="B80" s="83"/>
      <c r="C80" s="84"/>
      <c r="D80" s="85"/>
      <c r="E80" s="86"/>
      <c r="F80" s="86" t="s">
        <v>234</v>
      </c>
      <c r="G80" s="82"/>
      <c r="H80" s="82"/>
      <c r="I80" s="87"/>
      <c r="J80" s="88">
        <f>SUM(J81:J88)</f>
        <v>61318</v>
      </c>
      <c r="K80" s="80"/>
      <c r="L80" s="81"/>
      <c r="M80" s="81"/>
      <c r="N80" s="102"/>
      <c r="O80" s="81"/>
      <c r="P80" s="80"/>
      <c r="Q80" s="88">
        <f>SUM(Q81:Q88)</f>
        <v>68699.88</v>
      </c>
      <c r="R80" s="88">
        <f t="shared" ref="R80:S80" si="36">SUM(R81:R88)</f>
        <v>0</v>
      </c>
      <c r="S80" s="88">
        <f t="shared" si="36"/>
        <v>0</v>
      </c>
    </row>
    <row r="81" spans="1:19" ht="22.5" x14ac:dyDescent="0.25">
      <c r="A81" s="89" t="s">
        <v>235</v>
      </c>
      <c r="B81" s="89" t="s">
        <v>18</v>
      </c>
      <c r="C81" s="89"/>
      <c r="D81" s="89" t="s">
        <v>236</v>
      </c>
      <c r="E81" s="94" t="s">
        <v>118</v>
      </c>
      <c r="F81" s="95" t="s">
        <v>119</v>
      </c>
      <c r="G81" s="89" t="s">
        <v>110</v>
      </c>
      <c r="H81" s="89" t="s">
        <v>237</v>
      </c>
      <c r="I81" s="96">
        <v>1</v>
      </c>
      <c r="J81" s="97">
        <v>12825</v>
      </c>
      <c r="K81" s="98">
        <f t="shared" ref="K81:K88" si="37">J81/H81</f>
        <v>128250</v>
      </c>
      <c r="L81" s="99">
        <f t="shared" ref="L81:L88" si="38">$L$8</f>
        <v>1.0815399999999999</v>
      </c>
      <c r="M81" s="100">
        <f t="shared" ref="M81:M88" si="39">$M$8</f>
        <v>1.0590999999999999</v>
      </c>
      <c r="N81" s="101">
        <f t="shared" ref="N81:N88" si="40">$N$8</f>
        <v>0.97811300000000001</v>
      </c>
      <c r="O81" s="100">
        <f t="shared" ref="O81:O88" si="41">$O$8</f>
        <v>1</v>
      </c>
      <c r="P81" s="98">
        <f t="shared" ref="P81:P88" si="42">K81*L81*M81*N81*O81</f>
        <v>143689.81</v>
      </c>
      <c r="Q81" s="97">
        <f t="shared" ref="Q81:Q88" si="43">H81*P81</f>
        <v>14368.98</v>
      </c>
      <c r="R81" s="97"/>
      <c r="S81" s="97"/>
    </row>
    <row r="82" spans="1:19" ht="22.5" x14ac:dyDescent="0.25">
      <c r="A82" s="89" t="s">
        <v>238</v>
      </c>
      <c r="B82" s="89" t="s">
        <v>18</v>
      </c>
      <c r="C82" s="89"/>
      <c r="D82" s="89" t="s">
        <v>239</v>
      </c>
      <c r="E82" s="94" t="s">
        <v>19</v>
      </c>
      <c r="F82" s="95" t="s">
        <v>179</v>
      </c>
      <c r="G82" s="89" t="s">
        <v>21</v>
      </c>
      <c r="H82" s="89" t="s">
        <v>240</v>
      </c>
      <c r="I82" s="96">
        <v>1</v>
      </c>
      <c r="J82" s="97">
        <v>21122</v>
      </c>
      <c r="K82" s="98">
        <f t="shared" si="37"/>
        <v>10058.1</v>
      </c>
      <c r="L82" s="99">
        <f t="shared" si="38"/>
        <v>1.0815399999999999</v>
      </c>
      <c r="M82" s="100">
        <f t="shared" si="39"/>
        <v>1.0590999999999999</v>
      </c>
      <c r="N82" s="101">
        <f t="shared" si="40"/>
        <v>0.97811300000000001</v>
      </c>
      <c r="O82" s="100">
        <f t="shared" si="41"/>
        <v>1</v>
      </c>
      <c r="P82" s="98">
        <f t="shared" si="42"/>
        <v>11268.98</v>
      </c>
      <c r="Q82" s="97">
        <f t="shared" si="43"/>
        <v>23664.86</v>
      </c>
      <c r="R82" s="97"/>
      <c r="S82" s="97"/>
    </row>
    <row r="83" spans="1:19" ht="22.5" x14ac:dyDescent="0.25">
      <c r="A83" s="89" t="s">
        <v>244</v>
      </c>
      <c r="B83" s="89" t="s">
        <v>18</v>
      </c>
      <c r="C83" s="89"/>
      <c r="D83" s="89" t="s">
        <v>241</v>
      </c>
      <c r="E83" s="94" t="s">
        <v>61</v>
      </c>
      <c r="F83" s="95" t="s">
        <v>62</v>
      </c>
      <c r="G83" s="89" t="s">
        <v>27</v>
      </c>
      <c r="H83" s="89" t="s">
        <v>245</v>
      </c>
      <c r="I83" s="96">
        <v>1</v>
      </c>
      <c r="J83" s="97">
        <v>1255</v>
      </c>
      <c r="K83" s="98">
        <f t="shared" si="37"/>
        <v>38.26</v>
      </c>
      <c r="L83" s="99">
        <f t="shared" si="38"/>
        <v>1.0815399999999999</v>
      </c>
      <c r="M83" s="100">
        <f t="shared" si="39"/>
        <v>1.0590999999999999</v>
      </c>
      <c r="N83" s="101">
        <f t="shared" si="40"/>
        <v>0.97811300000000001</v>
      </c>
      <c r="O83" s="100">
        <f t="shared" si="41"/>
        <v>1</v>
      </c>
      <c r="P83" s="98">
        <f t="shared" si="42"/>
        <v>42.87</v>
      </c>
      <c r="Q83" s="97">
        <f t="shared" si="43"/>
        <v>1406.14</v>
      </c>
      <c r="R83" s="97"/>
      <c r="S83" s="97"/>
    </row>
    <row r="84" spans="1:19" ht="22.5" x14ac:dyDescent="0.25">
      <c r="A84" s="89" t="s">
        <v>246</v>
      </c>
      <c r="B84" s="89" t="s">
        <v>18</v>
      </c>
      <c r="C84" s="89"/>
      <c r="D84" s="89" t="s">
        <v>243</v>
      </c>
      <c r="E84" s="94" t="s">
        <v>31</v>
      </c>
      <c r="F84" s="95" t="s">
        <v>32</v>
      </c>
      <c r="G84" s="89" t="s">
        <v>27</v>
      </c>
      <c r="H84" s="89" t="s">
        <v>245</v>
      </c>
      <c r="I84" s="96">
        <v>1</v>
      </c>
      <c r="J84" s="97">
        <v>23254</v>
      </c>
      <c r="K84" s="98">
        <f t="shared" si="37"/>
        <v>708.96</v>
      </c>
      <c r="L84" s="99">
        <f t="shared" si="38"/>
        <v>1.0815399999999999</v>
      </c>
      <c r="M84" s="100">
        <f t="shared" si="39"/>
        <v>1.0590999999999999</v>
      </c>
      <c r="N84" s="101">
        <f t="shared" si="40"/>
        <v>0.97811300000000001</v>
      </c>
      <c r="O84" s="100">
        <f t="shared" si="41"/>
        <v>1</v>
      </c>
      <c r="P84" s="98">
        <f t="shared" si="42"/>
        <v>794.31</v>
      </c>
      <c r="Q84" s="97">
        <f t="shared" si="43"/>
        <v>26053.37</v>
      </c>
      <c r="R84" s="97"/>
      <c r="S84" s="97"/>
    </row>
    <row r="85" spans="1:19" ht="33.75" x14ac:dyDescent="0.25">
      <c r="A85" s="89" t="s">
        <v>247</v>
      </c>
      <c r="B85" s="89" t="s">
        <v>18</v>
      </c>
      <c r="C85" s="89"/>
      <c r="D85" s="89" t="s">
        <v>248</v>
      </c>
      <c r="E85" s="94" t="s">
        <v>35</v>
      </c>
      <c r="F85" s="95" t="s">
        <v>36</v>
      </c>
      <c r="G85" s="89" t="s">
        <v>37</v>
      </c>
      <c r="H85" s="89" t="s">
        <v>249</v>
      </c>
      <c r="I85" s="96">
        <v>1</v>
      </c>
      <c r="J85" s="97">
        <v>179</v>
      </c>
      <c r="K85" s="98">
        <f t="shared" si="37"/>
        <v>89500</v>
      </c>
      <c r="L85" s="99">
        <f t="shared" si="38"/>
        <v>1.0815399999999999</v>
      </c>
      <c r="M85" s="100">
        <f t="shared" si="39"/>
        <v>1.0590999999999999</v>
      </c>
      <c r="N85" s="101">
        <f t="shared" si="40"/>
        <v>0.97811300000000001</v>
      </c>
      <c r="O85" s="100">
        <f t="shared" si="41"/>
        <v>1</v>
      </c>
      <c r="P85" s="98">
        <f t="shared" si="42"/>
        <v>100274.76</v>
      </c>
      <c r="Q85" s="97">
        <f t="shared" si="43"/>
        <v>200.55</v>
      </c>
      <c r="R85" s="97"/>
      <c r="S85" s="97"/>
    </row>
    <row r="86" spans="1:19" ht="22.5" x14ac:dyDescent="0.25">
      <c r="A86" s="89" t="s">
        <v>250</v>
      </c>
      <c r="B86" s="89" t="s">
        <v>18</v>
      </c>
      <c r="C86" s="89"/>
      <c r="D86" s="89" t="s">
        <v>251</v>
      </c>
      <c r="E86" s="94" t="s">
        <v>31</v>
      </c>
      <c r="F86" s="95" t="s">
        <v>32</v>
      </c>
      <c r="G86" s="89" t="s">
        <v>27</v>
      </c>
      <c r="H86" s="89" t="s">
        <v>252</v>
      </c>
      <c r="I86" s="96">
        <v>1</v>
      </c>
      <c r="J86" s="97">
        <v>2410</v>
      </c>
      <c r="K86" s="98">
        <f t="shared" si="37"/>
        <v>708.82</v>
      </c>
      <c r="L86" s="99">
        <f t="shared" si="38"/>
        <v>1.0815399999999999</v>
      </c>
      <c r="M86" s="100">
        <f t="shared" si="39"/>
        <v>1.0590999999999999</v>
      </c>
      <c r="N86" s="101">
        <f t="shared" si="40"/>
        <v>0.97811300000000001</v>
      </c>
      <c r="O86" s="100">
        <f t="shared" si="41"/>
        <v>1</v>
      </c>
      <c r="P86" s="98">
        <f t="shared" si="42"/>
        <v>794.15</v>
      </c>
      <c r="Q86" s="97">
        <f t="shared" si="43"/>
        <v>2700.11</v>
      </c>
      <c r="R86" s="97"/>
      <c r="S86" s="97"/>
    </row>
    <row r="87" spans="1:19" ht="22.5" x14ac:dyDescent="0.25">
      <c r="A87" s="89" t="s">
        <v>253</v>
      </c>
      <c r="B87" s="89" t="s">
        <v>18</v>
      </c>
      <c r="C87" s="89"/>
      <c r="D87" s="89" t="s">
        <v>254</v>
      </c>
      <c r="E87" s="94" t="s">
        <v>44</v>
      </c>
      <c r="F87" s="95" t="s">
        <v>45</v>
      </c>
      <c r="G87" s="89" t="s">
        <v>37</v>
      </c>
      <c r="H87" s="89" t="s">
        <v>249</v>
      </c>
      <c r="I87" s="96">
        <v>1</v>
      </c>
      <c r="J87" s="97">
        <v>18</v>
      </c>
      <c r="K87" s="98">
        <f t="shared" si="37"/>
        <v>9000</v>
      </c>
      <c r="L87" s="99">
        <f t="shared" si="38"/>
        <v>1.0815399999999999</v>
      </c>
      <c r="M87" s="100">
        <f t="shared" si="39"/>
        <v>1.0590999999999999</v>
      </c>
      <c r="N87" s="101">
        <f t="shared" si="40"/>
        <v>0.97811300000000001</v>
      </c>
      <c r="O87" s="100">
        <f t="shared" si="41"/>
        <v>1</v>
      </c>
      <c r="P87" s="98">
        <f t="shared" si="42"/>
        <v>10083.5</v>
      </c>
      <c r="Q87" s="97">
        <f t="shared" si="43"/>
        <v>20.170000000000002</v>
      </c>
      <c r="R87" s="97"/>
      <c r="S87" s="97"/>
    </row>
    <row r="88" spans="1:19" x14ac:dyDescent="0.25">
      <c r="A88" s="89" t="s">
        <v>255</v>
      </c>
      <c r="B88" s="89" t="s">
        <v>18</v>
      </c>
      <c r="C88" s="89"/>
      <c r="D88" s="89" t="s">
        <v>256</v>
      </c>
      <c r="E88" s="94" t="s">
        <v>49</v>
      </c>
      <c r="F88" s="95" t="s">
        <v>50</v>
      </c>
      <c r="G88" s="89" t="s">
        <v>51</v>
      </c>
      <c r="H88" s="89" t="s">
        <v>92</v>
      </c>
      <c r="I88" s="96">
        <v>1</v>
      </c>
      <c r="J88" s="97">
        <v>255</v>
      </c>
      <c r="K88" s="98">
        <f t="shared" si="37"/>
        <v>12750</v>
      </c>
      <c r="L88" s="99">
        <f t="shared" si="38"/>
        <v>1.0815399999999999</v>
      </c>
      <c r="M88" s="100">
        <f t="shared" si="39"/>
        <v>1.0590999999999999</v>
      </c>
      <c r="N88" s="101">
        <f t="shared" si="40"/>
        <v>0.97811300000000001</v>
      </c>
      <c r="O88" s="100">
        <f t="shared" si="41"/>
        <v>1</v>
      </c>
      <c r="P88" s="98">
        <f t="shared" si="42"/>
        <v>14284.95</v>
      </c>
      <c r="Q88" s="97">
        <f t="shared" si="43"/>
        <v>285.7</v>
      </c>
      <c r="R88" s="97"/>
      <c r="S88" s="97"/>
    </row>
    <row r="89" spans="1:19" x14ac:dyDescent="0.25">
      <c r="A89" s="82" t="s">
        <v>48</v>
      </c>
      <c r="B89" s="83"/>
      <c r="C89" s="84"/>
      <c r="D89" s="85"/>
      <c r="E89" s="86"/>
      <c r="F89" s="86" t="s">
        <v>258</v>
      </c>
      <c r="G89" s="82"/>
      <c r="H89" s="82"/>
      <c r="I89" s="87"/>
      <c r="J89" s="88">
        <f>SUM(J90:J97)</f>
        <v>1187220</v>
      </c>
      <c r="K89" s="80"/>
      <c r="L89" s="81"/>
      <c r="M89" s="81"/>
      <c r="N89" s="102"/>
      <c r="O89" s="81"/>
      <c r="P89" s="80"/>
      <c r="Q89" s="88">
        <f>SUM(Q90:Q97)</f>
        <v>1330146.27</v>
      </c>
      <c r="R89" s="88">
        <f t="shared" ref="R89:S89" si="44">SUM(R90:R97)</f>
        <v>0</v>
      </c>
      <c r="S89" s="88">
        <f t="shared" si="44"/>
        <v>0</v>
      </c>
    </row>
    <row r="90" spans="1:19" ht="22.5" x14ac:dyDescent="0.25">
      <c r="A90" s="89" t="s">
        <v>259</v>
      </c>
      <c r="B90" s="89" t="s">
        <v>18</v>
      </c>
      <c r="C90" s="89"/>
      <c r="D90" s="89" t="s">
        <v>260</v>
      </c>
      <c r="E90" s="94" t="s">
        <v>118</v>
      </c>
      <c r="F90" s="95" t="s">
        <v>119</v>
      </c>
      <c r="G90" s="89" t="s">
        <v>110</v>
      </c>
      <c r="H90" s="89" t="s">
        <v>261</v>
      </c>
      <c r="I90" s="96">
        <v>1</v>
      </c>
      <c r="J90" s="97">
        <v>71815</v>
      </c>
      <c r="K90" s="98">
        <f t="shared" ref="K90:K97" si="45">J90/H90</f>
        <v>128241.07</v>
      </c>
      <c r="L90" s="99">
        <f t="shared" ref="L90:L97" si="46">$L$8</f>
        <v>1.0815399999999999</v>
      </c>
      <c r="M90" s="100">
        <f t="shared" ref="M90:M97" si="47">$M$8</f>
        <v>1.0590999999999999</v>
      </c>
      <c r="N90" s="101">
        <f t="shared" ref="N90:N97" si="48">$N$8</f>
        <v>0.97811300000000001</v>
      </c>
      <c r="O90" s="100">
        <f t="shared" ref="O90:O97" si="49">$O$8</f>
        <v>1</v>
      </c>
      <c r="P90" s="98">
        <f>K90*L90*M90*N90*O90</f>
        <v>143679.79999999999</v>
      </c>
      <c r="Q90" s="97">
        <f t="shared" ref="Q90:Q97" si="50">H90*P90</f>
        <v>80460.69</v>
      </c>
      <c r="R90" s="97"/>
      <c r="S90" s="97"/>
    </row>
    <row r="91" spans="1:19" ht="22.5" x14ac:dyDescent="0.25">
      <c r="A91" s="89" t="s">
        <v>262</v>
      </c>
      <c r="B91" s="89" t="s">
        <v>18</v>
      </c>
      <c r="C91" s="89"/>
      <c r="D91" s="89" t="s">
        <v>263</v>
      </c>
      <c r="E91" s="94" t="s">
        <v>19</v>
      </c>
      <c r="F91" s="95" t="s">
        <v>179</v>
      </c>
      <c r="G91" s="89" t="s">
        <v>21</v>
      </c>
      <c r="H91" s="89" t="s">
        <v>264</v>
      </c>
      <c r="I91" s="96">
        <v>1</v>
      </c>
      <c r="J91" s="97">
        <v>688942</v>
      </c>
      <c r="K91" s="98">
        <f t="shared" si="45"/>
        <v>10057.549999999999</v>
      </c>
      <c r="L91" s="99">
        <f t="shared" si="46"/>
        <v>1.0815399999999999</v>
      </c>
      <c r="M91" s="100">
        <f t="shared" si="47"/>
        <v>1.0590999999999999</v>
      </c>
      <c r="N91" s="101">
        <f t="shared" si="48"/>
        <v>0.97811300000000001</v>
      </c>
      <c r="O91" s="100">
        <f t="shared" si="49"/>
        <v>1</v>
      </c>
      <c r="P91" s="98">
        <f>K91*L91*M91*N91*O91</f>
        <v>11268.36</v>
      </c>
      <c r="Q91" s="97">
        <f t="shared" si="50"/>
        <v>771882.66</v>
      </c>
      <c r="R91" s="97"/>
      <c r="S91" s="97"/>
    </row>
    <row r="92" spans="1:19" ht="22.5" x14ac:dyDescent="0.25">
      <c r="A92" s="89" t="s">
        <v>268</v>
      </c>
      <c r="B92" s="89" t="s">
        <v>18</v>
      </c>
      <c r="C92" s="89"/>
      <c r="D92" s="89" t="s">
        <v>265</v>
      </c>
      <c r="E92" s="94" t="s">
        <v>61</v>
      </c>
      <c r="F92" s="95" t="s">
        <v>62</v>
      </c>
      <c r="G92" s="89" t="s">
        <v>27</v>
      </c>
      <c r="H92" s="89" t="s">
        <v>269</v>
      </c>
      <c r="I92" s="96">
        <v>1</v>
      </c>
      <c r="J92" s="97">
        <v>17364</v>
      </c>
      <c r="K92" s="98">
        <f t="shared" si="45"/>
        <v>38.26</v>
      </c>
      <c r="L92" s="99">
        <f t="shared" si="46"/>
        <v>1.0815399999999999</v>
      </c>
      <c r="M92" s="100">
        <f t="shared" si="47"/>
        <v>1.0590999999999999</v>
      </c>
      <c r="N92" s="101">
        <f t="shared" si="48"/>
        <v>0.97811300000000001</v>
      </c>
      <c r="O92" s="100">
        <f t="shared" si="49"/>
        <v>1</v>
      </c>
      <c r="P92" s="98">
        <f>K92*L92*M92*N92*O92</f>
        <v>42.87</v>
      </c>
      <c r="Q92" s="97">
        <f t="shared" si="50"/>
        <v>19454.41</v>
      </c>
      <c r="R92" s="97"/>
      <c r="S92" s="97"/>
    </row>
    <row r="93" spans="1:19" ht="22.5" x14ac:dyDescent="0.25">
      <c r="A93" s="89" t="s">
        <v>270</v>
      </c>
      <c r="B93" s="89" t="s">
        <v>18</v>
      </c>
      <c r="C93" s="89"/>
      <c r="D93" s="89" t="s">
        <v>266</v>
      </c>
      <c r="E93" s="94" t="s">
        <v>31</v>
      </c>
      <c r="F93" s="95" t="s">
        <v>32</v>
      </c>
      <c r="G93" s="89" t="s">
        <v>27</v>
      </c>
      <c r="H93" s="89" t="s">
        <v>269</v>
      </c>
      <c r="I93" s="96">
        <v>1</v>
      </c>
      <c r="J93" s="97">
        <v>321723</v>
      </c>
      <c r="K93" s="98">
        <f t="shared" si="45"/>
        <v>708.95</v>
      </c>
      <c r="L93" s="99">
        <f t="shared" si="46"/>
        <v>1.0815399999999999</v>
      </c>
      <c r="M93" s="100">
        <f t="shared" si="47"/>
        <v>1.0590999999999999</v>
      </c>
      <c r="N93" s="101">
        <f t="shared" si="48"/>
        <v>0.97811300000000001</v>
      </c>
      <c r="O93" s="100">
        <f t="shared" si="49"/>
        <v>1</v>
      </c>
      <c r="P93" s="98">
        <f>K93*L93*M93*N93*O93+0.01*0</f>
        <v>794.3</v>
      </c>
      <c r="Q93" s="97">
        <f t="shared" si="50"/>
        <v>360453.34</v>
      </c>
      <c r="R93" s="97"/>
      <c r="S93" s="97"/>
    </row>
    <row r="94" spans="1:19" ht="33.75" x14ac:dyDescent="0.25">
      <c r="A94" s="89" t="s">
        <v>271</v>
      </c>
      <c r="B94" s="89" t="s">
        <v>18</v>
      </c>
      <c r="C94" s="89"/>
      <c r="D94" s="89" t="s">
        <v>267</v>
      </c>
      <c r="E94" s="94" t="s">
        <v>35</v>
      </c>
      <c r="F94" s="95" t="s">
        <v>36</v>
      </c>
      <c r="G94" s="89" t="s">
        <v>37</v>
      </c>
      <c r="H94" s="89" t="s">
        <v>272</v>
      </c>
      <c r="I94" s="96">
        <v>1</v>
      </c>
      <c r="J94" s="97">
        <v>5476</v>
      </c>
      <c r="K94" s="98">
        <f t="shared" si="45"/>
        <v>89770.49</v>
      </c>
      <c r="L94" s="99">
        <f t="shared" si="46"/>
        <v>1.0815399999999999</v>
      </c>
      <c r="M94" s="100">
        <f t="shared" si="47"/>
        <v>1.0590999999999999</v>
      </c>
      <c r="N94" s="101">
        <f t="shared" si="48"/>
        <v>0.97811300000000001</v>
      </c>
      <c r="O94" s="100">
        <f t="shared" si="49"/>
        <v>1</v>
      </c>
      <c r="P94" s="98">
        <f>K94*L94*M94*N94*O94</f>
        <v>100577.81</v>
      </c>
      <c r="Q94" s="97">
        <f t="shared" si="50"/>
        <v>6135.25</v>
      </c>
      <c r="R94" s="97"/>
      <c r="S94" s="97"/>
    </row>
    <row r="95" spans="1:19" ht="22.5" x14ac:dyDescent="0.25">
      <c r="A95" s="89" t="s">
        <v>273</v>
      </c>
      <c r="B95" s="89" t="s">
        <v>18</v>
      </c>
      <c r="C95" s="89"/>
      <c r="D95" s="89" t="s">
        <v>184</v>
      </c>
      <c r="E95" s="94" t="s">
        <v>31</v>
      </c>
      <c r="F95" s="95" t="s">
        <v>32</v>
      </c>
      <c r="G95" s="89" t="s">
        <v>27</v>
      </c>
      <c r="H95" s="89" t="s">
        <v>274</v>
      </c>
      <c r="I95" s="96">
        <v>1</v>
      </c>
      <c r="J95" s="97">
        <v>73519</v>
      </c>
      <c r="K95" s="98">
        <f t="shared" si="45"/>
        <v>708.96</v>
      </c>
      <c r="L95" s="99">
        <f t="shared" si="46"/>
        <v>1.0815399999999999</v>
      </c>
      <c r="M95" s="100">
        <f t="shared" si="47"/>
        <v>1.0590999999999999</v>
      </c>
      <c r="N95" s="101">
        <f t="shared" si="48"/>
        <v>0.97811300000000001</v>
      </c>
      <c r="O95" s="100">
        <f t="shared" si="49"/>
        <v>1</v>
      </c>
      <c r="P95" s="98">
        <f>K95*L95*M95*N95*O95</f>
        <v>794.31</v>
      </c>
      <c r="Q95" s="97">
        <f t="shared" si="50"/>
        <v>82369.95</v>
      </c>
      <c r="R95" s="97"/>
      <c r="S95" s="97"/>
    </row>
    <row r="96" spans="1:19" ht="22.5" x14ac:dyDescent="0.25">
      <c r="A96" s="89" t="s">
        <v>275</v>
      </c>
      <c r="B96" s="89" t="s">
        <v>18</v>
      </c>
      <c r="C96" s="89"/>
      <c r="D96" s="89" t="s">
        <v>276</v>
      </c>
      <c r="E96" s="94" t="s">
        <v>44</v>
      </c>
      <c r="F96" s="95" t="s">
        <v>45</v>
      </c>
      <c r="G96" s="89" t="s">
        <v>37</v>
      </c>
      <c r="H96" s="89" t="s">
        <v>272</v>
      </c>
      <c r="I96" s="96">
        <v>1</v>
      </c>
      <c r="J96" s="97">
        <v>565</v>
      </c>
      <c r="K96" s="98">
        <f t="shared" si="45"/>
        <v>9262.2999999999993</v>
      </c>
      <c r="L96" s="99">
        <f t="shared" si="46"/>
        <v>1.0815399999999999</v>
      </c>
      <c r="M96" s="100">
        <f t="shared" si="47"/>
        <v>1.0590999999999999</v>
      </c>
      <c r="N96" s="101">
        <f t="shared" si="48"/>
        <v>0.97811300000000001</v>
      </c>
      <c r="O96" s="100">
        <f t="shared" si="49"/>
        <v>1</v>
      </c>
      <c r="P96" s="98">
        <f>K96*L96*M96*N96*O96</f>
        <v>10377.370000000001</v>
      </c>
      <c r="Q96" s="97">
        <f t="shared" si="50"/>
        <v>633.02</v>
      </c>
      <c r="R96" s="97"/>
      <c r="S96" s="97"/>
    </row>
    <row r="97" spans="1:19" x14ac:dyDescent="0.25">
      <c r="A97" s="89" t="s">
        <v>277</v>
      </c>
      <c r="B97" s="89" t="s">
        <v>18</v>
      </c>
      <c r="C97" s="89"/>
      <c r="D97" s="89" t="s">
        <v>278</v>
      </c>
      <c r="E97" s="94" t="s">
        <v>49</v>
      </c>
      <c r="F97" s="95" t="s">
        <v>50</v>
      </c>
      <c r="G97" s="89" t="s">
        <v>51</v>
      </c>
      <c r="H97" s="89" t="s">
        <v>279</v>
      </c>
      <c r="I97" s="96">
        <v>1</v>
      </c>
      <c r="J97" s="97">
        <v>7816</v>
      </c>
      <c r="K97" s="98">
        <f t="shared" si="45"/>
        <v>12813.11</v>
      </c>
      <c r="L97" s="99">
        <f t="shared" si="46"/>
        <v>1.0815399999999999</v>
      </c>
      <c r="M97" s="100">
        <f t="shared" si="47"/>
        <v>1.0590999999999999</v>
      </c>
      <c r="N97" s="101">
        <f t="shared" si="48"/>
        <v>0.97811300000000001</v>
      </c>
      <c r="O97" s="100">
        <f t="shared" si="49"/>
        <v>1</v>
      </c>
      <c r="P97" s="98">
        <f>K97*L97*M97*N97*O97</f>
        <v>14355.66</v>
      </c>
      <c r="Q97" s="97">
        <f t="shared" si="50"/>
        <v>8756.9500000000007</v>
      </c>
      <c r="R97" s="97"/>
      <c r="S97" s="97"/>
    </row>
    <row r="98" spans="1:19" x14ac:dyDescent="0.25">
      <c r="A98" s="82" t="s">
        <v>55</v>
      </c>
      <c r="B98" s="83"/>
      <c r="C98" s="84"/>
      <c r="D98" s="85"/>
      <c r="E98" s="86"/>
      <c r="F98" s="86" t="s">
        <v>281</v>
      </c>
      <c r="G98" s="82"/>
      <c r="H98" s="82"/>
      <c r="I98" s="87"/>
      <c r="J98" s="88">
        <f>SUM(J99:J108)</f>
        <v>4150151</v>
      </c>
      <c r="K98" s="80"/>
      <c r="L98" s="81"/>
      <c r="M98" s="81"/>
      <c r="N98" s="102"/>
      <c r="O98" s="81"/>
      <c r="P98" s="80"/>
      <c r="Q98" s="88">
        <f>SUM(Q99:Q108)</f>
        <v>4649783.97</v>
      </c>
      <c r="R98" s="88">
        <f t="shared" ref="R98:S98" si="51">SUM(R99:R108)</f>
        <v>0</v>
      </c>
      <c r="S98" s="88">
        <f t="shared" si="51"/>
        <v>0</v>
      </c>
    </row>
    <row r="99" spans="1:19" ht="22.5" x14ac:dyDescent="0.25">
      <c r="A99" s="89" t="s">
        <v>282</v>
      </c>
      <c r="B99" s="89" t="s">
        <v>18</v>
      </c>
      <c r="C99" s="89"/>
      <c r="D99" s="89" t="s">
        <v>283</v>
      </c>
      <c r="E99" s="94" t="s">
        <v>118</v>
      </c>
      <c r="F99" s="95" t="s">
        <v>119</v>
      </c>
      <c r="G99" s="89" t="s">
        <v>110</v>
      </c>
      <c r="H99" s="89" t="s">
        <v>284</v>
      </c>
      <c r="I99" s="96">
        <v>1</v>
      </c>
      <c r="J99" s="97">
        <v>357013</v>
      </c>
      <c r="K99" s="98">
        <f t="shared" ref="K99:K108" si="52">J99/H99</f>
        <v>128237.43</v>
      </c>
      <c r="L99" s="99">
        <f t="shared" ref="L99:L108" si="53">$L$8</f>
        <v>1.0815399999999999</v>
      </c>
      <c r="M99" s="100">
        <f t="shared" ref="M99:M108" si="54">$M$8</f>
        <v>1.0590999999999999</v>
      </c>
      <c r="N99" s="101">
        <f t="shared" ref="N99:N108" si="55">$N$8</f>
        <v>0.97811300000000001</v>
      </c>
      <c r="O99" s="100">
        <f t="shared" ref="O99:O108" si="56">$O$8</f>
        <v>1</v>
      </c>
      <c r="P99" s="98">
        <f t="shared" ref="P99:P105" si="57">K99*L99*M99*N99*O99</f>
        <v>143675.72</v>
      </c>
      <c r="Q99" s="97">
        <f t="shared" ref="Q99:Q108" si="58">H99*P99</f>
        <v>399993.2</v>
      </c>
      <c r="R99" s="97"/>
      <c r="S99" s="97"/>
    </row>
    <row r="100" spans="1:19" ht="22.5" x14ac:dyDescent="0.25">
      <c r="A100" s="89" t="s">
        <v>285</v>
      </c>
      <c r="B100" s="89" t="s">
        <v>18</v>
      </c>
      <c r="C100" s="89"/>
      <c r="D100" s="89" t="s">
        <v>286</v>
      </c>
      <c r="E100" s="94" t="s">
        <v>19</v>
      </c>
      <c r="F100" s="95" t="s">
        <v>179</v>
      </c>
      <c r="G100" s="89" t="s">
        <v>21</v>
      </c>
      <c r="H100" s="89" t="s">
        <v>287</v>
      </c>
      <c r="I100" s="96">
        <v>1</v>
      </c>
      <c r="J100" s="97">
        <v>3057500</v>
      </c>
      <c r="K100" s="98">
        <f t="shared" si="52"/>
        <v>10057.57</v>
      </c>
      <c r="L100" s="99">
        <f t="shared" si="53"/>
        <v>1.0815399999999999</v>
      </c>
      <c r="M100" s="100">
        <f t="shared" si="54"/>
        <v>1.0590999999999999</v>
      </c>
      <c r="N100" s="101">
        <f t="shared" si="55"/>
        <v>0.97811300000000001</v>
      </c>
      <c r="O100" s="100">
        <f t="shared" si="56"/>
        <v>1</v>
      </c>
      <c r="P100" s="98">
        <f t="shared" si="57"/>
        <v>11268.38</v>
      </c>
      <c r="Q100" s="97">
        <f t="shared" si="58"/>
        <v>3425587.52</v>
      </c>
      <c r="R100" s="97"/>
      <c r="S100" s="97"/>
    </row>
    <row r="101" spans="1:19" ht="22.5" x14ac:dyDescent="0.25">
      <c r="A101" s="89" t="s">
        <v>298</v>
      </c>
      <c r="B101" s="89" t="s">
        <v>18</v>
      </c>
      <c r="C101" s="89"/>
      <c r="D101" s="89" t="s">
        <v>288</v>
      </c>
      <c r="E101" s="94" t="s">
        <v>25</v>
      </c>
      <c r="F101" s="95" t="s">
        <v>26</v>
      </c>
      <c r="G101" s="89" t="s">
        <v>27</v>
      </c>
      <c r="H101" s="89" t="s">
        <v>299</v>
      </c>
      <c r="I101" s="96">
        <v>1</v>
      </c>
      <c r="J101" s="97">
        <v>87144</v>
      </c>
      <c r="K101" s="98">
        <f t="shared" si="52"/>
        <v>207.03</v>
      </c>
      <c r="L101" s="99">
        <f t="shared" si="53"/>
        <v>1.0815399999999999</v>
      </c>
      <c r="M101" s="100">
        <f t="shared" si="54"/>
        <v>1.0590999999999999</v>
      </c>
      <c r="N101" s="101">
        <f t="shared" si="55"/>
        <v>0.97811300000000001</v>
      </c>
      <c r="O101" s="100">
        <f t="shared" si="56"/>
        <v>1</v>
      </c>
      <c r="P101" s="98">
        <f t="shared" si="57"/>
        <v>231.95</v>
      </c>
      <c r="Q101" s="97">
        <f t="shared" si="58"/>
        <v>97633.55</v>
      </c>
      <c r="R101" s="97"/>
      <c r="S101" s="97"/>
    </row>
    <row r="102" spans="1:19" ht="22.5" x14ac:dyDescent="0.25">
      <c r="A102" s="89" t="s">
        <v>300</v>
      </c>
      <c r="B102" s="89" t="s">
        <v>18</v>
      </c>
      <c r="C102" s="89"/>
      <c r="D102" s="89" t="s">
        <v>289</v>
      </c>
      <c r="E102" s="94" t="s">
        <v>31</v>
      </c>
      <c r="F102" s="95" t="s">
        <v>32</v>
      </c>
      <c r="G102" s="89" t="s">
        <v>27</v>
      </c>
      <c r="H102" s="89" t="s">
        <v>299</v>
      </c>
      <c r="I102" s="96">
        <v>1</v>
      </c>
      <c r="J102" s="97">
        <v>298417</v>
      </c>
      <c r="K102" s="98">
        <f t="shared" si="52"/>
        <v>708.96</v>
      </c>
      <c r="L102" s="99">
        <f t="shared" si="53"/>
        <v>1.0815399999999999</v>
      </c>
      <c r="M102" s="100">
        <f t="shared" si="54"/>
        <v>1.0590999999999999</v>
      </c>
      <c r="N102" s="101">
        <f t="shared" si="55"/>
        <v>0.97811300000000001</v>
      </c>
      <c r="O102" s="100">
        <f t="shared" si="56"/>
        <v>1</v>
      </c>
      <c r="P102" s="98">
        <f t="shared" si="57"/>
        <v>794.31</v>
      </c>
      <c r="Q102" s="97">
        <f t="shared" si="58"/>
        <v>334344.94</v>
      </c>
      <c r="R102" s="97"/>
      <c r="S102" s="97"/>
    </row>
    <row r="103" spans="1:19" ht="22.5" x14ac:dyDescent="0.25">
      <c r="A103" s="89" t="s">
        <v>301</v>
      </c>
      <c r="B103" s="89" t="s">
        <v>18</v>
      </c>
      <c r="C103" s="89"/>
      <c r="D103" s="89" t="s">
        <v>291</v>
      </c>
      <c r="E103" s="94" t="s">
        <v>61</v>
      </c>
      <c r="F103" s="95" t="s">
        <v>62</v>
      </c>
      <c r="G103" s="89" t="s">
        <v>27</v>
      </c>
      <c r="H103" s="89" t="s">
        <v>302</v>
      </c>
      <c r="I103" s="96">
        <v>1</v>
      </c>
      <c r="J103" s="97">
        <v>12697</v>
      </c>
      <c r="K103" s="98">
        <f t="shared" si="52"/>
        <v>38.26</v>
      </c>
      <c r="L103" s="99">
        <f t="shared" si="53"/>
        <v>1.0815399999999999</v>
      </c>
      <c r="M103" s="100">
        <f t="shared" si="54"/>
        <v>1.0590999999999999</v>
      </c>
      <c r="N103" s="101">
        <f t="shared" si="55"/>
        <v>0.97811300000000001</v>
      </c>
      <c r="O103" s="100">
        <f t="shared" si="56"/>
        <v>1</v>
      </c>
      <c r="P103" s="98">
        <f t="shared" si="57"/>
        <v>42.87</v>
      </c>
      <c r="Q103" s="97">
        <f t="shared" si="58"/>
        <v>14225.34</v>
      </c>
      <c r="R103" s="97"/>
      <c r="S103" s="97"/>
    </row>
    <row r="104" spans="1:19" ht="22.5" x14ac:dyDescent="0.25">
      <c r="A104" s="89" t="s">
        <v>303</v>
      </c>
      <c r="B104" s="89" t="s">
        <v>18</v>
      </c>
      <c r="C104" s="89"/>
      <c r="D104" s="89" t="s">
        <v>293</v>
      </c>
      <c r="E104" s="94" t="s">
        <v>31</v>
      </c>
      <c r="F104" s="95" t="s">
        <v>32</v>
      </c>
      <c r="G104" s="89" t="s">
        <v>27</v>
      </c>
      <c r="H104" s="89" t="s">
        <v>302</v>
      </c>
      <c r="I104" s="96">
        <v>1</v>
      </c>
      <c r="J104" s="97">
        <v>235249</v>
      </c>
      <c r="K104" s="98">
        <f t="shared" si="52"/>
        <v>708.96</v>
      </c>
      <c r="L104" s="99">
        <f t="shared" si="53"/>
        <v>1.0815399999999999</v>
      </c>
      <c r="M104" s="100">
        <f t="shared" si="54"/>
        <v>1.0590999999999999</v>
      </c>
      <c r="N104" s="101">
        <f t="shared" si="55"/>
        <v>0.97811300000000001</v>
      </c>
      <c r="O104" s="100">
        <f t="shared" si="56"/>
        <v>1</v>
      </c>
      <c r="P104" s="98">
        <f t="shared" si="57"/>
        <v>794.31</v>
      </c>
      <c r="Q104" s="97">
        <f t="shared" si="58"/>
        <v>263571.92</v>
      </c>
      <c r="R104" s="97"/>
      <c r="S104" s="97"/>
    </row>
    <row r="105" spans="1:19" ht="33.75" x14ac:dyDescent="0.25">
      <c r="A105" s="89" t="s">
        <v>304</v>
      </c>
      <c r="B105" s="89" t="s">
        <v>18</v>
      </c>
      <c r="C105" s="89"/>
      <c r="D105" s="89" t="s">
        <v>295</v>
      </c>
      <c r="E105" s="94" t="s">
        <v>35</v>
      </c>
      <c r="F105" s="95" t="s">
        <v>36</v>
      </c>
      <c r="G105" s="89" t="s">
        <v>37</v>
      </c>
      <c r="H105" s="89" t="s">
        <v>305</v>
      </c>
      <c r="I105" s="96">
        <v>1</v>
      </c>
      <c r="J105" s="97">
        <v>6402</v>
      </c>
      <c r="K105" s="98">
        <f t="shared" si="52"/>
        <v>89789.62</v>
      </c>
      <c r="L105" s="99">
        <f t="shared" si="53"/>
        <v>1.0815399999999999</v>
      </c>
      <c r="M105" s="100">
        <f t="shared" si="54"/>
        <v>1.0590999999999999</v>
      </c>
      <c r="N105" s="101">
        <f t="shared" si="55"/>
        <v>0.97811300000000001</v>
      </c>
      <c r="O105" s="100">
        <f t="shared" si="56"/>
        <v>1</v>
      </c>
      <c r="P105" s="98">
        <f t="shared" si="57"/>
        <v>100599.24</v>
      </c>
      <c r="Q105" s="97">
        <f t="shared" si="58"/>
        <v>7172.73</v>
      </c>
      <c r="R105" s="97"/>
      <c r="S105" s="97"/>
    </row>
    <row r="106" spans="1:19" ht="22.5" x14ac:dyDescent="0.25">
      <c r="A106" s="89" t="s">
        <v>306</v>
      </c>
      <c r="B106" s="89" t="s">
        <v>18</v>
      </c>
      <c r="C106" s="89"/>
      <c r="D106" s="89" t="s">
        <v>297</v>
      </c>
      <c r="E106" s="94" t="s">
        <v>31</v>
      </c>
      <c r="F106" s="95" t="s">
        <v>32</v>
      </c>
      <c r="G106" s="89" t="s">
        <v>27</v>
      </c>
      <c r="H106" s="89" t="s">
        <v>307</v>
      </c>
      <c r="I106" s="96">
        <v>1</v>
      </c>
      <c r="J106" s="97">
        <v>85932</v>
      </c>
      <c r="K106" s="98">
        <f t="shared" si="52"/>
        <v>708.95</v>
      </c>
      <c r="L106" s="99">
        <f t="shared" si="53"/>
        <v>1.0815399999999999</v>
      </c>
      <c r="M106" s="100">
        <f t="shared" si="54"/>
        <v>1.0590999999999999</v>
      </c>
      <c r="N106" s="101">
        <f t="shared" si="55"/>
        <v>0.97811300000000001</v>
      </c>
      <c r="O106" s="100">
        <f t="shared" si="56"/>
        <v>1</v>
      </c>
      <c r="P106" s="98">
        <f>K106*L106*M106*N106*O106+0.01</f>
        <v>794.31</v>
      </c>
      <c r="Q106" s="97">
        <f t="shared" si="58"/>
        <v>96278.32</v>
      </c>
      <c r="R106" s="97"/>
      <c r="S106" s="97"/>
    </row>
    <row r="107" spans="1:19" ht="22.5" x14ac:dyDescent="0.25">
      <c r="A107" s="89" t="s">
        <v>308</v>
      </c>
      <c r="B107" s="89" t="s">
        <v>18</v>
      </c>
      <c r="C107" s="89"/>
      <c r="D107" s="89" t="s">
        <v>309</v>
      </c>
      <c r="E107" s="94" t="s">
        <v>44</v>
      </c>
      <c r="F107" s="95" t="s">
        <v>45</v>
      </c>
      <c r="G107" s="89" t="s">
        <v>37</v>
      </c>
      <c r="H107" s="89" t="s">
        <v>305</v>
      </c>
      <c r="I107" s="96">
        <v>1</v>
      </c>
      <c r="J107" s="97">
        <v>660</v>
      </c>
      <c r="K107" s="98">
        <f t="shared" si="52"/>
        <v>9256.66</v>
      </c>
      <c r="L107" s="99">
        <f t="shared" si="53"/>
        <v>1.0815399999999999</v>
      </c>
      <c r="M107" s="100">
        <f t="shared" si="54"/>
        <v>1.0590999999999999</v>
      </c>
      <c r="N107" s="101">
        <f t="shared" si="55"/>
        <v>0.97811300000000001</v>
      </c>
      <c r="O107" s="100">
        <f t="shared" si="56"/>
        <v>1</v>
      </c>
      <c r="P107" s="98">
        <f>K107*L107*M107*N107*O107</f>
        <v>10371.049999999999</v>
      </c>
      <c r="Q107" s="97">
        <f t="shared" si="58"/>
        <v>739.46</v>
      </c>
      <c r="R107" s="97"/>
      <c r="S107" s="97"/>
    </row>
    <row r="108" spans="1:19" x14ac:dyDescent="0.25">
      <c r="A108" s="89" t="s">
        <v>310</v>
      </c>
      <c r="B108" s="89" t="s">
        <v>18</v>
      </c>
      <c r="C108" s="89"/>
      <c r="D108" s="89" t="s">
        <v>311</v>
      </c>
      <c r="E108" s="94" t="s">
        <v>49</v>
      </c>
      <c r="F108" s="95" t="s">
        <v>50</v>
      </c>
      <c r="G108" s="89" t="s">
        <v>51</v>
      </c>
      <c r="H108" s="89" t="s">
        <v>312</v>
      </c>
      <c r="I108" s="96">
        <v>1</v>
      </c>
      <c r="J108" s="97">
        <v>9137</v>
      </c>
      <c r="K108" s="98">
        <f t="shared" si="52"/>
        <v>12814.87</v>
      </c>
      <c r="L108" s="99">
        <f t="shared" si="53"/>
        <v>1.0815399999999999</v>
      </c>
      <c r="M108" s="100">
        <f t="shared" si="54"/>
        <v>1.0590999999999999</v>
      </c>
      <c r="N108" s="101">
        <f t="shared" si="55"/>
        <v>0.97811300000000001</v>
      </c>
      <c r="O108" s="100">
        <f t="shared" si="56"/>
        <v>1</v>
      </c>
      <c r="P108" s="98">
        <f>K108*L108*M108*N108*O108</f>
        <v>14357.63</v>
      </c>
      <c r="Q108" s="97">
        <f t="shared" si="58"/>
        <v>10236.99</v>
      </c>
      <c r="R108" s="97"/>
      <c r="S108" s="97"/>
    </row>
    <row r="109" spans="1:19" ht="28.5" x14ac:dyDescent="0.25">
      <c r="A109" s="72"/>
      <c r="B109" s="77"/>
      <c r="C109" s="77"/>
      <c r="D109" s="77"/>
      <c r="E109" s="76"/>
      <c r="F109" s="76" t="s">
        <v>313</v>
      </c>
      <c r="G109" s="77"/>
      <c r="H109" s="77"/>
      <c r="I109" s="78"/>
      <c r="J109" s="79">
        <f>J110+J113+J116+J119+J123+J126+J129+J132+J135+J138+J141+J144+J147+J150+J153+J156+J159+J162+J165+J168+J171+J174+J177+J180+J185+J188</f>
        <v>401680</v>
      </c>
      <c r="K109" s="80"/>
      <c r="L109" s="81"/>
      <c r="M109" s="81"/>
      <c r="N109" s="102"/>
      <c r="O109" s="81"/>
      <c r="P109" s="80"/>
      <c r="Q109" s="79">
        <f>Q110+Q113+Q116+Q119+Q123+Q126+Q129+Q132+Q135+Q138+Q141+Q144+Q147+Q150+Q153+Q156+Q159+Q162+Q165+Q168+Q171+Q174+Q177+Q180+Q185+Q188</f>
        <v>450037.58</v>
      </c>
      <c r="R109" s="79">
        <f t="shared" ref="R109:S109" si="59">R110+R113+R116+R119+R123+R126+R129+R132+R135+R138+R141+R144+R147+R150+R153+R156+R159+R162+R165+R168+R171+R174+R177+R180+R185+R188</f>
        <v>0</v>
      </c>
      <c r="S109" s="79">
        <f t="shared" si="59"/>
        <v>450037.58</v>
      </c>
    </row>
    <row r="110" spans="1:19" x14ac:dyDescent="0.25">
      <c r="A110" s="82" t="s">
        <v>58</v>
      </c>
      <c r="B110" s="83"/>
      <c r="C110" s="84"/>
      <c r="D110" s="85"/>
      <c r="E110" s="86"/>
      <c r="F110" s="86" t="s">
        <v>315</v>
      </c>
      <c r="G110" s="82"/>
      <c r="H110" s="82"/>
      <c r="I110" s="87"/>
      <c r="J110" s="88">
        <f>SUM(J111:J112)</f>
        <v>4427</v>
      </c>
      <c r="K110" s="80"/>
      <c r="L110" s="81"/>
      <c r="M110" s="81"/>
      <c r="N110" s="102"/>
      <c r="O110" s="81"/>
      <c r="P110" s="80"/>
      <c r="Q110" s="88">
        <f>SUM(Q111:Q112)</f>
        <v>4959.96</v>
      </c>
      <c r="R110" s="88">
        <f t="shared" ref="R110:S110" si="60">SUM(R111:R112)</f>
        <v>0</v>
      </c>
      <c r="S110" s="88">
        <f t="shared" si="60"/>
        <v>4959.96</v>
      </c>
    </row>
    <row r="111" spans="1:19" ht="22.5" x14ac:dyDescent="0.25">
      <c r="A111" s="89" t="s">
        <v>316</v>
      </c>
      <c r="B111" s="89" t="s">
        <v>317</v>
      </c>
      <c r="C111" s="89" t="s">
        <v>17300</v>
      </c>
      <c r="D111" s="89" t="s">
        <v>12</v>
      </c>
      <c r="E111" s="94" t="s">
        <v>318</v>
      </c>
      <c r="F111" s="95" t="s">
        <v>319</v>
      </c>
      <c r="G111" s="89" t="s">
        <v>320</v>
      </c>
      <c r="H111" s="89" t="s">
        <v>12</v>
      </c>
      <c r="I111" s="96">
        <v>1</v>
      </c>
      <c r="J111" s="97">
        <v>3713</v>
      </c>
      <c r="K111" s="98">
        <f>J111/H111</f>
        <v>3713</v>
      </c>
      <c r="L111" s="99">
        <f>$L$8</f>
        <v>1.0815399999999999</v>
      </c>
      <c r="M111" s="100">
        <f>$M$8</f>
        <v>1.0590999999999999</v>
      </c>
      <c r="N111" s="101">
        <f>$N$8</f>
        <v>0.97811300000000001</v>
      </c>
      <c r="O111" s="100">
        <f>$O$8</f>
        <v>1</v>
      </c>
      <c r="P111" s="98">
        <f>K111*L111*M111*N111*O111</f>
        <v>4160</v>
      </c>
      <c r="Q111" s="97">
        <f>H111*P111</f>
        <v>4160</v>
      </c>
      <c r="R111" s="97"/>
      <c r="S111" s="97">
        <f>Q111</f>
        <v>4160</v>
      </c>
    </row>
    <row r="112" spans="1:19" ht="22.5" x14ac:dyDescent="0.25">
      <c r="A112" s="89" t="s">
        <v>321</v>
      </c>
      <c r="B112" s="89" t="s">
        <v>317</v>
      </c>
      <c r="C112" s="89" t="s">
        <v>17300</v>
      </c>
      <c r="D112" s="89" t="s">
        <v>24</v>
      </c>
      <c r="E112" s="94" t="s">
        <v>322</v>
      </c>
      <c r="F112" s="95" t="s">
        <v>323</v>
      </c>
      <c r="G112" s="89" t="s">
        <v>320</v>
      </c>
      <c r="H112" s="89" t="s">
        <v>12</v>
      </c>
      <c r="I112" s="96">
        <v>1</v>
      </c>
      <c r="J112" s="97">
        <v>714</v>
      </c>
      <c r="K112" s="98">
        <f>J112/H112</f>
        <v>714</v>
      </c>
      <c r="L112" s="99">
        <f>$L$8</f>
        <v>1.0815399999999999</v>
      </c>
      <c r="M112" s="100">
        <f>$M$8</f>
        <v>1.0590999999999999</v>
      </c>
      <c r="N112" s="101">
        <f>$N$8</f>
        <v>0.97811300000000001</v>
      </c>
      <c r="O112" s="100">
        <f>$O$8</f>
        <v>1</v>
      </c>
      <c r="P112" s="98">
        <f>K112*L112*M112*N112*O112</f>
        <v>799.96</v>
      </c>
      <c r="Q112" s="97">
        <f>H112*P112</f>
        <v>799.96</v>
      </c>
      <c r="R112" s="97"/>
      <c r="S112" s="97">
        <f>Q112</f>
        <v>799.96</v>
      </c>
    </row>
    <row r="113" spans="1:19" x14ac:dyDescent="0.25">
      <c r="A113" s="82" t="s">
        <v>60</v>
      </c>
      <c r="B113" s="83"/>
      <c r="C113" s="84"/>
      <c r="D113" s="85"/>
      <c r="E113" s="86"/>
      <c r="F113" s="86" t="s">
        <v>325</v>
      </c>
      <c r="G113" s="82"/>
      <c r="H113" s="82"/>
      <c r="I113" s="87"/>
      <c r="J113" s="88">
        <f>SUM(J114:J115)</f>
        <v>4427</v>
      </c>
      <c r="K113" s="80"/>
      <c r="L113" s="81"/>
      <c r="M113" s="81"/>
      <c r="N113" s="102"/>
      <c r="O113" s="81"/>
      <c r="P113" s="80"/>
      <c r="Q113" s="88">
        <f>SUM(Q114:Q115)</f>
        <v>4959.96</v>
      </c>
      <c r="R113" s="88">
        <f t="shared" ref="R113:S113" si="61">SUM(R114:R115)</f>
        <v>0</v>
      </c>
      <c r="S113" s="88">
        <f t="shared" si="61"/>
        <v>4959.96</v>
      </c>
    </row>
    <row r="114" spans="1:19" ht="22.5" x14ac:dyDescent="0.25">
      <c r="A114" s="89" t="s">
        <v>326</v>
      </c>
      <c r="B114" s="89" t="s">
        <v>317</v>
      </c>
      <c r="C114" s="89" t="s">
        <v>17300</v>
      </c>
      <c r="D114" s="89" t="s">
        <v>30</v>
      </c>
      <c r="E114" s="94" t="s">
        <v>318</v>
      </c>
      <c r="F114" s="95" t="s">
        <v>319</v>
      </c>
      <c r="G114" s="89" t="s">
        <v>320</v>
      </c>
      <c r="H114" s="89" t="s">
        <v>12</v>
      </c>
      <c r="I114" s="96">
        <v>1</v>
      </c>
      <c r="J114" s="97">
        <v>3713</v>
      </c>
      <c r="K114" s="98">
        <f>J114/H114</f>
        <v>3713</v>
      </c>
      <c r="L114" s="99">
        <f>$L$8</f>
        <v>1.0815399999999999</v>
      </c>
      <c r="M114" s="100">
        <f>$M$8</f>
        <v>1.0590999999999999</v>
      </c>
      <c r="N114" s="101">
        <f>$N$8</f>
        <v>0.97811300000000001</v>
      </c>
      <c r="O114" s="100">
        <f>$O$8</f>
        <v>1</v>
      </c>
      <c r="P114" s="98">
        <f>K114*L114*M114*N114*O114</f>
        <v>4160</v>
      </c>
      <c r="Q114" s="97">
        <f>H114*P114</f>
        <v>4160</v>
      </c>
      <c r="R114" s="97"/>
      <c r="S114" s="97">
        <f>Q114</f>
        <v>4160</v>
      </c>
    </row>
    <row r="115" spans="1:19" ht="22.5" x14ac:dyDescent="0.25">
      <c r="A115" s="89" t="s">
        <v>327</v>
      </c>
      <c r="B115" s="89" t="s">
        <v>317</v>
      </c>
      <c r="C115" s="89" t="s">
        <v>17300</v>
      </c>
      <c r="D115" s="89" t="s">
        <v>34</v>
      </c>
      <c r="E115" s="94" t="s">
        <v>322</v>
      </c>
      <c r="F115" s="95" t="s">
        <v>323</v>
      </c>
      <c r="G115" s="89" t="s">
        <v>320</v>
      </c>
      <c r="H115" s="89" t="s">
        <v>12</v>
      </c>
      <c r="I115" s="96">
        <v>1</v>
      </c>
      <c r="J115" s="97">
        <v>714</v>
      </c>
      <c r="K115" s="98">
        <f>J115/H115</f>
        <v>714</v>
      </c>
      <c r="L115" s="99">
        <f>$L$8</f>
        <v>1.0815399999999999</v>
      </c>
      <c r="M115" s="100">
        <f>$M$8</f>
        <v>1.0590999999999999</v>
      </c>
      <c r="N115" s="101">
        <f>$N$8</f>
        <v>0.97811300000000001</v>
      </c>
      <c r="O115" s="100">
        <f>$O$8</f>
        <v>1</v>
      </c>
      <c r="P115" s="98">
        <f>K115*L115*M115*N115*O115</f>
        <v>799.96</v>
      </c>
      <c r="Q115" s="97">
        <f>H115*P115</f>
        <v>799.96</v>
      </c>
      <c r="R115" s="97"/>
      <c r="S115" s="97">
        <f>Q115</f>
        <v>799.96</v>
      </c>
    </row>
    <row r="116" spans="1:19" x14ac:dyDescent="0.25">
      <c r="A116" s="82" t="s">
        <v>65</v>
      </c>
      <c r="B116" s="83"/>
      <c r="C116" s="84"/>
      <c r="D116" s="85"/>
      <c r="E116" s="86"/>
      <c r="F116" s="86" t="s">
        <v>329</v>
      </c>
      <c r="G116" s="82"/>
      <c r="H116" s="82"/>
      <c r="I116" s="87"/>
      <c r="J116" s="88">
        <f>SUM(J117:J118)</f>
        <v>4427</v>
      </c>
      <c r="K116" s="80"/>
      <c r="L116" s="81"/>
      <c r="M116" s="81"/>
      <c r="N116" s="102"/>
      <c r="O116" s="81"/>
      <c r="P116" s="80"/>
      <c r="Q116" s="88">
        <f>SUM(Q117:Q118)</f>
        <v>4959.96</v>
      </c>
      <c r="R116" s="88">
        <f t="shared" ref="R116:S116" si="62">SUM(R117:R118)</f>
        <v>0</v>
      </c>
      <c r="S116" s="88">
        <f t="shared" si="62"/>
        <v>4959.96</v>
      </c>
    </row>
    <row r="117" spans="1:19" ht="22.5" x14ac:dyDescent="0.25">
      <c r="A117" s="89" t="s">
        <v>330</v>
      </c>
      <c r="B117" s="89" t="s">
        <v>317</v>
      </c>
      <c r="C117" s="89" t="s">
        <v>17300</v>
      </c>
      <c r="D117" s="89" t="s">
        <v>40</v>
      </c>
      <c r="E117" s="94" t="s">
        <v>318</v>
      </c>
      <c r="F117" s="95" t="s">
        <v>319</v>
      </c>
      <c r="G117" s="89" t="s">
        <v>320</v>
      </c>
      <c r="H117" s="89" t="s">
        <v>12</v>
      </c>
      <c r="I117" s="96">
        <v>1</v>
      </c>
      <c r="J117" s="97">
        <v>3713</v>
      </c>
      <c r="K117" s="98">
        <f>J117/H117</f>
        <v>3713</v>
      </c>
      <c r="L117" s="99">
        <f>$L$8</f>
        <v>1.0815399999999999</v>
      </c>
      <c r="M117" s="100">
        <f>$M$8</f>
        <v>1.0590999999999999</v>
      </c>
      <c r="N117" s="101">
        <f>$N$8</f>
        <v>0.97811300000000001</v>
      </c>
      <c r="O117" s="100">
        <f>$O$8</f>
        <v>1</v>
      </c>
      <c r="P117" s="98">
        <f>K117*L117*M117*N117*O117</f>
        <v>4160</v>
      </c>
      <c r="Q117" s="97">
        <f>H117*P117</f>
        <v>4160</v>
      </c>
      <c r="R117" s="97"/>
      <c r="S117" s="97">
        <f>Q117</f>
        <v>4160</v>
      </c>
    </row>
    <row r="118" spans="1:19" ht="22.5" x14ac:dyDescent="0.25">
      <c r="A118" s="89" t="s">
        <v>331</v>
      </c>
      <c r="B118" s="89" t="s">
        <v>317</v>
      </c>
      <c r="C118" s="89" t="s">
        <v>17300</v>
      </c>
      <c r="D118" s="89" t="s">
        <v>43</v>
      </c>
      <c r="E118" s="94" t="s">
        <v>322</v>
      </c>
      <c r="F118" s="95" t="s">
        <v>323</v>
      </c>
      <c r="G118" s="89" t="s">
        <v>320</v>
      </c>
      <c r="H118" s="89" t="s">
        <v>12</v>
      </c>
      <c r="I118" s="96">
        <v>1</v>
      </c>
      <c r="J118" s="97">
        <v>714</v>
      </c>
      <c r="K118" s="98">
        <f>J118/H118</f>
        <v>714</v>
      </c>
      <c r="L118" s="99">
        <f>$L$8</f>
        <v>1.0815399999999999</v>
      </c>
      <c r="M118" s="100">
        <f>$M$8</f>
        <v>1.0590999999999999</v>
      </c>
      <c r="N118" s="101">
        <f>$N$8</f>
        <v>0.97811300000000001</v>
      </c>
      <c r="O118" s="100">
        <f>$O$8</f>
        <v>1</v>
      </c>
      <c r="P118" s="98">
        <f>K118*L118*M118*N118*O118</f>
        <v>799.96</v>
      </c>
      <c r="Q118" s="97">
        <f>H118*P118</f>
        <v>799.96</v>
      </c>
      <c r="R118" s="97"/>
      <c r="S118" s="97">
        <f>Q118</f>
        <v>799.96</v>
      </c>
    </row>
    <row r="119" spans="1:19" x14ac:dyDescent="0.25">
      <c r="A119" s="82" t="s">
        <v>68</v>
      </c>
      <c r="B119" s="83"/>
      <c r="C119" s="84"/>
      <c r="D119" s="85"/>
      <c r="E119" s="86"/>
      <c r="F119" s="86" t="s">
        <v>17306</v>
      </c>
      <c r="G119" s="82"/>
      <c r="H119" s="82"/>
      <c r="I119" s="87"/>
      <c r="J119" s="88">
        <f>SUM(J121:J122)</f>
        <v>4427</v>
      </c>
      <c r="K119" s="80"/>
      <c r="L119" s="81"/>
      <c r="M119" s="81"/>
      <c r="N119" s="102"/>
      <c r="O119" s="81"/>
      <c r="P119" s="80"/>
      <c r="Q119" s="88">
        <f>SUM(Q121:Q122)</f>
        <v>4959.96</v>
      </c>
      <c r="R119" s="88">
        <f t="shared" ref="R119:S119" si="63">SUM(R121:R122)</f>
        <v>0</v>
      </c>
      <c r="S119" s="88">
        <f t="shared" si="63"/>
        <v>4959.96</v>
      </c>
    </row>
    <row r="120" spans="1:19" x14ac:dyDescent="0.25">
      <c r="A120" s="89"/>
      <c r="B120" s="90"/>
      <c r="C120" s="90"/>
      <c r="D120" s="91"/>
      <c r="E120" s="92"/>
      <c r="F120" s="92" t="s">
        <v>334</v>
      </c>
      <c r="G120" s="91"/>
      <c r="H120" s="91"/>
      <c r="I120" s="93">
        <v>1</v>
      </c>
      <c r="J120" s="91"/>
      <c r="K120" s="98"/>
      <c r="L120" s="99"/>
      <c r="M120" s="100"/>
      <c r="N120" s="101"/>
      <c r="O120" s="100"/>
      <c r="P120" s="98"/>
      <c r="Q120" s="97"/>
      <c r="R120" s="97"/>
      <c r="S120" s="97"/>
    </row>
    <row r="121" spans="1:19" ht="22.5" x14ac:dyDescent="0.25">
      <c r="A121" s="89" t="s">
        <v>335</v>
      </c>
      <c r="B121" s="89" t="s">
        <v>317</v>
      </c>
      <c r="C121" s="89" t="s">
        <v>17300</v>
      </c>
      <c r="D121" s="89" t="s">
        <v>48</v>
      </c>
      <c r="E121" s="94" t="s">
        <v>318</v>
      </c>
      <c r="F121" s="95" t="s">
        <v>319</v>
      </c>
      <c r="G121" s="89" t="s">
        <v>320</v>
      </c>
      <c r="H121" s="89" t="s">
        <v>12</v>
      </c>
      <c r="I121" s="96">
        <v>1</v>
      </c>
      <c r="J121" s="97">
        <v>3713</v>
      </c>
      <c r="K121" s="98">
        <f>J121/H121</f>
        <v>3713</v>
      </c>
      <c r="L121" s="99">
        <f>$L$8</f>
        <v>1.0815399999999999</v>
      </c>
      <c r="M121" s="100">
        <f>$M$8</f>
        <v>1.0590999999999999</v>
      </c>
      <c r="N121" s="101">
        <f>$N$8</f>
        <v>0.97811300000000001</v>
      </c>
      <c r="O121" s="100">
        <f>$O$8</f>
        <v>1</v>
      </c>
      <c r="P121" s="98">
        <f>K121*L121*M121*N121*O121</f>
        <v>4160</v>
      </c>
      <c r="Q121" s="97">
        <f>H121*P121</f>
        <v>4160</v>
      </c>
      <c r="R121" s="97"/>
      <c r="S121" s="97">
        <f>Q121</f>
        <v>4160</v>
      </c>
    </row>
    <row r="122" spans="1:19" ht="22.5" x14ac:dyDescent="0.25">
      <c r="A122" s="89" t="s">
        <v>336</v>
      </c>
      <c r="B122" s="89" t="s">
        <v>317</v>
      </c>
      <c r="C122" s="89" t="s">
        <v>17300</v>
      </c>
      <c r="D122" s="89" t="s">
        <v>55</v>
      </c>
      <c r="E122" s="94" t="s">
        <v>322</v>
      </c>
      <c r="F122" s="95" t="s">
        <v>323</v>
      </c>
      <c r="G122" s="89" t="s">
        <v>320</v>
      </c>
      <c r="H122" s="89" t="s">
        <v>12</v>
      </c>
      <c r="I122" s="96">
        <v>1</v>
      </c>
      <c r="J122" s="97">
        <v>714</v>
      </c>
      <c r="K122" s="98">
        <f>J122/H122</f>
        <v>714</v>
      </c>
      <c r="L122" s="99">
        <f>$L$8</f>
        <v>1.0815399999999999</v>
      </c>
      <c r="M122" s="100">
        <f>$M$8</f>
        <v>1.0590999999999999</v>
      </c>
      <c r="N122" s="101">
        <f>$N$8</f>
        <v>0.97811300000000001</v>
      </c>
      <c r="O122" s="100">
        <f>$O$8</f>
        <v>1</v>
      </c>
      <c r="P122" s="98">
        <f>K122*L122*M122*N122*O122</f>
        <v>799.96</v>
      </c>
      <c r="Q122" s="97">
        <f>H122*P122</f>
        <v>799.96</v>
      </c>
      <c r="R122" s="97"/>
      <c r="S122" s="97">
        <f>Q122</f>
        <v>799.96</v>
      </c>
    </row>
    <row r="123" spans="1:19" x14ac:dyDescent="0.25">
      <c r="A123" s="82" t="s">
        <v>70</v>
      </c>
      <c r="B123" s="83"/>
      <c r="C123" s="84"/>
      <c r="D123" s="85"/>
      <c r="E123" s="86"/>
      <c r="F123" s="86" t="s">
        <v>338</v>
      </c>
      <c r="G123" s="82"/>
      <c r="H123" s="82"/>
      <c r="I123" s="87"/>
      <c r="J123" s="88">
        <f>SUM(J124:J125)</f>
        <v>4427</v>
      </c>
      <c r="K123" s="80"/>
      <c r="L123" s="81"/>
      <c r="M123" s="81"/>
      <c r="N123" s="102"/>
      <c r="O123" s="81"/>
      <c r="P123" s="80"/>
      <c r="Q123" s="88">
        <f>SUM(Q124:Q125)</f>
        <v>4959.96</v>
      </c>
      <c r="R123" s="88">
        <f t="shared" ref="R123:S123" si="64">SUM(R124:R125)</f>
        <v>0</v>
      </c>
      <c r="S123" s="88">
        <f t="shared" si="64"/>
        <v>4959.96</v>
      </c>
    </row>
    <row r="124" spans="1:19" ht="22.5" x14ac:dyDescent="0.25">
      <c r="A124" s="89" t="s">
        <v>339</v>
      </c>
      <c r="B124" s="89" t="s">
        <v>317</v>
      </c>
      <c r="C124" s="89" t="s">
        <v>17300</v>
      </c>
      <c r="D124" s="89" t="s">
        <v>58</v>
      </c>
      <c r="E124" s="94" t="s">
        <v>318</v>
      </c>
      <c r="F124" s="95" t="s">
        <v>319</v>
      </c>
      <c r="G124" s="89" t="s">
        <v>320</v>
      </c>
      <c r="H124" s="89" t="s">
        <v>12</v>
      </c>
      <c r="I124" s="96">
        <v>1</v>
      </c>
      <c r="J124" s="97">
        <v>3713</v>
      </c>
      <c r="K124" s="98">
        <f>J124/H124</f>
        <v>3713</v>
      </c>
      <c r="L124" s="99">
        <f>$L$8</f>
        <v>1.0815399999999999</v>
      </c>
      <c r="M124" s="100">
        <f>$M$8</f>
        <v>1.0590999999999999</v>
      </c>
      <c r="N124" s="101">
        <f>$N$8</f>
        <v>0.97811300000000001</v>
      </c>
      <c r="O124" s="100">
        <f>$O$8</f>
        <v>1</v>
      </c>
      <c r="P124" s="98">
        <f>K124*L124*M124*N124*O124</f>
        <v>4160</v>
      </c>
      <c r="Q124" s="97">
        <f>H124*P124</f>
        <v>4160</v>
      </c>
      <c r="R124" s="97"/>
      <c r="S124" s="97">
        <f>Q124</f>
        <v>4160</v>
      </c>
    </row>
    <row r="125" spans="1:19" ht="22.5" x14ac:dyDescent="0.25">
      <c r="A125" s="89" t="s">
        <v>340</v>
      </c>
      <c r="B125" s="89" t="s">
        <v>317</v>
      </c>
      <c r="C125" s="89" t="s">
        <v>17300</v>
      </c>
      <c r="D125" s="89" t="s">
        <v>60</v>
      </c>
      <c r="E125" s="94" t="s">
        <v>322</v>
      </c>
      <c r="F125" s="95" t="s">
        <v>323</v>
      </c>
      <c r="G125" s="89" t="s">
        <v>320</v>
      </c>
      <c r="H125" s="89" t="s">
        <v>12</v>
      </c>
      <c r="I125" s="96">
        <v>1</v>
      </c>
      <c r="J125" s="97">
        <v>714</v>
      </c>
      <c r="K125" s="98">
        <f>J125/H125</f>
        <v>714</v>
      </c>
      <c r="L125" s="99">
        <f>$L$8</f>
        <v>1.0815399999999999</v>
      </c>
      <c r="M125" s="100">
        <f>$M$8</f>
        <v>1.0590999999999999</v>
      </c>
      <c r="N125" s="101">
        <f>$N$8</f>
        <v>0.97811300000000001</v>
      </c>
      <c r="O125" s="100">
        <f>$O$8</f>
        <v>1</v>
      </c>
      <c r="P125" s="98">
        <f>K125*L125*M125*N125*O125</f>
        <v>799.96</v>
      </c>
      <c r="Q125" s="97">
        <f>H125*P125</f>
        <v>799.96</v>
      </c>
      <c r="R125" s="97"/>
      <c r="S125" s="97">
        <f>Q125</f>
        <v>799.96</v>
      </c>
    </row>
    <row r="126" spans="1:19" x14ac:dyDescent="0.25">
      <c r="A126" s="82" t="s">
        <v>73</v>
      </c>
      <c r="B126" s="83"/>
      <c r="C126" s="84"/>
      <c r="D126" s="85"/>
      <c r="E126" s="86"/>
      <c r="F126" s="86" t="s">
        <v>342</v>
      </c>
      <c r="G126" s="82"/>
      <c r="H126" s="82"/>
      <c r="I126" s="87"/>
      <c r="J126" s="88">
        <f>SUM(J127:J128)</f>
        <v>4427</v>
      </c>
      <c r="K126" s="80"/>
      <c r="L126" s="81"/>
      <c r="M126" s="81"/>
      <c r="N126" s="102"/>
      <c r="O126" s="81"/>
      <c r="P126" s="80"/>
      <c r="Q126" s="88">
        <f>SUM(Q127:Q128)</f>
        <v>4959.96</v>
      </c>
      <c r="R126" s="88">
        <f t="shared" ref="R126:S126" si="65">SUM(R127:R128)</f>
        <v>0</v>
      </c>
      <c r="S126" s="88">
        <f t="shared" si="65"/>
        <v>4959.96</v>
      </c>
    </row>
    <row r="127" spans="1:19" ht="22.5" x14ac:dyDescent="0.25">
      <c r="A127" s="89" t="s">
        <v>343</v>
      </c>
      <c r="B127" s="89" t="s">
        <v>317</v>
      </c>
      <c r="C127" s="89" t="s">
        <v>17300</v>
      </c>
      <c r="D127" s="89" t="s">
        <v>65</v>
      </c>
      <c r="E127" s="94" t="s">
        <v>318</v>
      </c>
      <c r="F127" s="95" t="s">
        <v>319</v>
      </c>
      <c r="G127" s="89" t="s">
        <v>320</v>
      </c>
      <c r="H127" s="89" t="s">
        <v>12</v>
      </c>
      <c r="I127" s="96">
        <v>1</v>
      </c>
      <c r="J127" s="97">
        <v>3713</v>
      </c>
      <c r="K127" s="98">
        <f>J127/H127</f>
        <v>3713</v>
      </c>
      <c r="L127" s="99">
        <f>$L$8</f>
        <v>1.0815399999999999</v>
      </c>
      <c r="M127" s="100">
        <f>$M$8</f>
        <v>1.0590999999999999</v>
      </c>
      <c r="N127" s="101">
        <f>$N$8</f>
        <v>0.97811300000000001</v>
      </c>
      <c r="O127" s="100">
        <f>$O$8</f>
        <v>1</v>
      </c>
      <c r="P127" s="98">
        <f>K127*L127*M127*N127*O127</f>
        <v>4160</v>
      </c>
      <c r="Q127" s="97">
        <f>H127*P127</f>
        <v>4160</v>
      </c>
      <c r="R127" s="97"/>
      <c r="S127" s="97">
        <f>Q127</f>
        <v>4160</v>
      </c>
    </row>
    <row r="128" spans="1:19" ht="22.5" x14ac:dyDescent="0.25">
      <c r="A128" s="89" t="s">
        <v>344</v>
      </c>
      <c r="B128" s="89" t="s">
        <v>317</v>
      </c>
      <c r="C128" s="89" t="s">
        <v>17300</v>
      </c>
      <c r="D128" s="89" t="s">
        <v>68</v>
      </c>
      <c r="E128" s="94" t="s">
        <v>322</v>
      </c>
      <c r="F128" s="95" t="s">
        <v>323</v>
      </c>
      <c r="G128" s="89" t="s">
        <v>320</v>
      </c>
      <c r="H128" s="89" t="s">
        <v>12</v>
      </c>
      <c r="I128" s="96">
        <v>1</v>
      </c>
      <c r="J128" s="97">
        <v>714</v>
      </c>
      <c r="K128" s="98">
        <f>J128/H128</f>
        <v>714</v>
      </c>
      <c r="L128" s="99">
        <f>$L$8</f>
        <v>1.0815399999999999</v>
      </c>
      <c r="M128" s="100">
        <f>$M$8</f>
        <v>1.0590999999999999</v>
      </c>
      <c r="N128" s="101">
        <f>$N$8</f>
        <v>0.97811300000000001</v>
      </c>
      <c r="O128" s="100">
        <f>$O$8</f>
        <v>1</v>
      </c>
      <c r="P128" s="98">
        <f>K128*L128*M128*N128*O128</f>
        <v>799.96</v>
      </c>
      <c r="Q128" s="97">
        <f>H128*P128</f>
        <v>799.96</v>
      </c>
      <c r="R128" s="97"/>
      <c r="S128" s="97">
        <f>Q128</f>
        <v>799.96</v>
      </c>
    </row>
    <row r="129" spans="1:19" x14ac:dyDescent="0.25">
      <c r="A129" s="82" t="s">
        <v>75</v>
      </c>
      <c r="B129" s="83"/>
      <c r="C129" s="84"/>
      <c r="D129" s="85"/>
      <c r="E129" s="86"/>
      <c r="F129" s="86" t="s">
        <v>346</v>
      </c>
      <c r="G129" s="82"/>
      <c r="H129" s="82"/>
      <c r="I129" s="87"/>
      <c r="J129" s="88">
        <f>SUM(J130:J131)</f>
        <v>4427</v>
      </c>
      <c r="K129" s="80"/>
      <c r="L129" s="81"/>
      <c r="M129" s="81"/>
      <c r="N129" s="102"/>
      <c r="O129" s="81"/>
      <c r="P129" s="80"/>
      <c r="Q129" s="88">
        <f>SUM(Q130:Q131)</f>
        <v>4959.96</v>
      </c>
      <c r="R129" s="88">
        <f t="shared" ref="R129:S129" si="66">SUM(R130:R131)</f>
        <v>0</v>
      </c>
      <c r="S129" s="88">
        <f t="shared" si="66"/>
        <v>4959.96</v>
      </c>
    </row>
    <row r="130" spans="1:19" ht="22.5" x14ac:dyDescent="0.25">
      <c r="A130" s="89" t="s">
        <v>347</v>
      </c>
      <c r="B130" s="89" t="s">
        <v>317</v>
      </c>
      <c r="C130" s="89" t="s">
        <v>17300</v>
      </c>
      <c r="D130" s="89" t="s">
        <v>70</v>
      </c>
      <c r="E130" s="94" t="s">
        <v>318</v>
      </c>
      <c r="F130" s="95" t="s">
        <v>319</v>
      </c>
      <c r="G130" s="89" t="s">
        <v>320</v>
      </c>
      <c r="H130" s="89" t="s">
        <v>12</v>
      </c>
      <c r="I130" s="96">
        <v>1</v>
      </c>
      <c r="J130" s="97">
        <v>3713</v>
      </c>
      <c r="K130" s="98">
        <f>J130/H130</f>
        <v>3713</v>
      </c>
      <c r="L130" s="99">
        <f>$L$8</f>
        <v>1.0815399999999999</v>
      </c>
      <c r="M130" s="100">
        <f>$M$8</f>
        <v>1.0590999999999999</v>
      </c>
      <c r="N130" s="101">
        <f>$N$8</f>
        <v>0.97811300000000001</v>
      </c>
      <c r="O130" s="100">
        <f>$O$8</f>
        <v>1</v>
      </c>
      <c r="P130" s="98">
        <f>K130*L130*M130*N130*O130</f>
        <v>4160</v>
      </c>
      <c r="Q130" s="97">
        <f>H130*P130</f>
        <v>4160</v>
      </c>
      <c r="R130" s="97"/>
      <c r="S130" s="97">
        <f>Q130</f>
        <v>4160</v>
      </c>
    </row>
    <row r="131" spans="1:19" ht="22.5" x14ac:dyDescent="0.25">
      <c r="A131" s="89" t="s">
        <v>348</v>
      </c>
      <c r="B131" s="89" t="s">
        <v>317</v>
      </c>
      <c r="C131" s="89" t="s">
        <v>17300</v>
      </c>
      <c r="D131" s="89" t="s">
        <v>73</v>
      </c>
      <c r="E131" s="94" t="s">
        <v>322</v>
      </c>
      <c r="F131" s="95" t="s">
        <v>323</v>
      </c>
      <c r="G131" s="89" t="s">
        <v>320</v>
      </c>
      <c r="H131" s="89" t="s">
        <v>12</v>
      </c>
      <c r="I131" s="96">
        <v>1</v>
      </c>
      <c r="J131" s="97">
        <v>714</v>
      </c>
      <c r="K131" s="98">
        <f>J131/H131</f>
        <v>714</v>
      </c>
      <c r="L131" s="99">
        <f>$L$8</f>
        <v>1.0815399999999999</v>
      </c>
      <c r="M131" s="100">
        <f>$M$8</f>
        <v>1.0590999999999999</v>
      </c>
      <c r="N131" s="101">
        <f>$N$8</f>
        <v>0.97811300000000001</v>
      </c>
      <c r="O131" s="100">
        <f>$O$8</f>
        <v>1</v>
      </c>
      <c r="P131" s="98">
        <f>K131*L131*M131*N131*O131</f>
        <v>799.96</v>
      </c>
      <c r="Q131" s="97">
        <f>H131*P131</f>
        <v>799.96</v>
      </c>
      <c r="R131" s="97"/>
      <c r="S131" s="97">
        <f>Q131</f>
        <v>799.96</v>
      </c>
    </row>
    <row r="132" spans="1:19" x14ac:dyDescent="0.25">
      <c r="A132" s="82" t="s">
        <v>87</v>
      </c>
      <c r="B132" s="83"/>
      <c r="C132" s="84"/>
      <c r="D132" s="85"/>
      <c r="E132" s="86"/>
      <c r="F132" s="86" t="s">
        <v>350</v>
      </c>
      <c r="G132" s="82"/>
      <c r="H132" s="82"/>
      <c r="I132" s="87"/>
      <c r="J132" s="88">
        <f>SUM(J133:J134)</f>
        <v>4427</v>
      </c>
      <c r="K132" s="80"/>
      <c r="L132" s="81"/>
      <c r="M132" s="81"/>
      <c r="N132" s="102"/>
      <c r="O132" s="81"/>
      <c r="P132" s="80"/>
      <c r="Q132" s="88">
        <f>SUM(Q133:Q134)</f>
        <v>4959.96</v>
      </c>
      <c r="R132" s="88">
        <f t="shared" ref="R132:S132" si="67">SUM(R133:R134)</f>
        <v>0</v>
      </c>
      <c r="S132" s="88">
        <f t="shared" si="67"/>
        <v>4959.96</v>
      </c>
    </row>
    <row r="133" spans="1:19" ht="22.5" x14ac:dyDescent="0.25">
      <c r="A133" s="89" t="s">
        <v>351</v>
      </c>
      <c r="B133" s="89" t="s">
        <v>317</v>
      </c>
      <c r="C133" s="89" t="s">
        <v>17300</v>
      </c>
      <c r="D133" s="89" t="s">
        <v>75</v>
      </c>
      <c r="E133" s="94" t="s">
        <v>318</v>
      </c>
      <c r="F133" s="95" t="s">
        <v>319</v>
      </c>
      <c r="G133" s="89" t="s">
        <v>320</v>
      </c>
      <c r="H133" s="89" t="s">
        <v>12</v>
      </c>
      <c r="I133" s="96">
        <v>1</v>
      </c>
      <c r="J133" s="97">
        <v>3713</v>
      </c>
      <c r="K133" s="98">
        <f>J133/H133</f>
        <v>3713</v>
      </c>
      <c r="L133" s="99">
        <f>$L$8</f>
        <v>1.0815399999999999</v>
      </c>
      <c r="M133" s="100">
        <f>$M$8</f>
        <v>1.0590999999999999</v>
      </c>
      <c r="N133" s="101">
        <f>$N$8</f>
        <v>0.97811300000000001</v>
      </c>
      <c r="O133" s="100">
        <f>$O$8</f>
        <v>1</v>
      </c>
      <c r="P133" s="98">
        <f>K133*L133*M133*N133*O133</f>
        <v>4160</v>
      </c>
      <c r="Q133" s="97">
        <f>H133*P133</f>
        <v>4160</v>
      </c>
      <c r="R133" s="97"/>
      <c r="S133" s="97">
        <f t="shared" ref="S133:S134" si="68">Q133</f>
        <v>4160</v>
      </c>
    </row>
    <row r="134" spans="1:19" ht="22.5" x14ac:dyDescent="0.25">
      <c r="A134" s="89" t="s">
        <v>352</v>
      </c>
      <c r="B134" s="89" t="s">
        <v>317</v>
      </c>
      <c r="C134" s="89" t="s">
        <v>17300</v>
      </c>
      <c r="D134" s="89" t="s">
        <v>87</v>
      </c>
      <c r="E134" s="94" t="s">
        <v>322</v>
      </c>
      <c r="F134" s="95" t="s">
        <v>323</v>
      </c>
      <c r="G134" s="89" t="s">
        <v>320</v>
      </c>
      <c r="H134" s="89" t="s">
        <v>12</v>
      </c>
      <c r="I134" s="96">
        <v>1</v>
      </c>
      <c r="J134" s="97">
        <v>714</v>
      </c>
      <c r="K134" s="98">
        <f>J134/H134</f>
        <v>714</v>
      </c>
      <c r="L134" s="99">
        <f>$L$8</f>
        <v>1.0815399999999999</v>
      </c>
      <c r="M134" s="100">
        <f>$M$8</f>
        <v>1.0590999999999999</v>
      </c>
      <c r="N134" s="101">
        <f>$N$8</f>
        <v>0.97811300000000001</v>
      </c>
      <c r="O134" s="100">
        <f>$O$8</f>
        <v>1</v>
      </c>
      <c r="P134" s="98">
        <f>K134*L134*M134*N134*O134</f>
        <v>799.96</v>
      </c>
      <c r="Q134" s="97">
        <f>H134*P134</f>
        <v>799.96</v>
      </c>
      <c r="R134" s="97"/>
      <c r="S134" s="97">
        <f t="shared" si="68"/>
        <v>799.96</v>
      </c>
    </row>
    <row r="135" spans="1:19" x14ac:dyDescent="0.25">
      <c r="A135" s="82" t="s">
        <v>89</v>
      </c>
      <c r="B135" s="83"/>
      <c r="C135" s="84"/>
      <c r="D135" s="85"/>
      <c r="E135" s="86"/>
      <c r="F135" s="86" t="s">
        <v>354</v>
      </c>
      <c r="G135" s="82"/>
      <c r="H135" s="82"/>
      <c r="I135" s="87"/>
      <c r="J135" s="88">
        <f>SUM(J136:J137)</f>
        <v>4427</v>
      </c>
      <c r="K135" s="80"/>
      <c r="L135" s="81"/>
      <c r="M135" s="81"/>
      <c r="N135" s="102"/>
      <c r="O135" s="81"/>
      <c r="P135" s="80"/>
      <c r="Q135" s="88">
        <f>SUM(Q136:Q137)</f>
        <v>4959.96</v>
      </c>
      <c r="R135" s="88">
        <f t="shared" ref="R135:S135" si="69">SUM(R136:R137)</f>
        <v>0</v>
      </c>
      <c r="S135" s="88">
        <f t="shared" si="69"/>
        <v>4959.96</v>
      </c>
    </row>
    <row r="136" spans="1:19" ht="22.5" x14ac:dyDescent="0.25">
      <c r="A136" s="89" t="s">
        <v>355</v>
      </c>
      <c r="B136" s="89" t="s">
        <v>317</v>
      </c>
      <c r="C136" s="89" t="s">
        <v>17300</v>
      </c>
      <c r="D136" s="89" t="s">
        <v>89</v>
      </c>
      <c r="E136" s="94" t="s">
        <v>318</v>
      </c>
      <c r="F136" s="95" t="s">
        <v>319</v>
      </c>
      <c r="G136" s="89" t="s">
        <v>320</v>
      </c>
      <c r="H136" s="89" t="s">
        <v>12</v>
      </c>
      <c r="I136" s="96">
        <v>1</v>
      </c>
      <c r="J136" s="97">
        <v>3713</v>
      </c>
      <c r="K136" s="98">
        <f>J136/H136</f>
        <v>3713</v>
      </c>
      <c r="L136" s="99">
        <f>$L$8</f>
        <v>1.0815399999999999</v>
      </c>
      <c r="M136" s="100">
        <f>$M$8</f>
        <v>1.0590999999999999</v>
      </c>
      <c r="N136" s="101">
        <f>$N$8</f>
        <v>0.97811300000000001</v>
      </c>
      <c r="O136" s="100">
        <f>$O$8</f>
        <v>1</v>
      </c>
      <c r="P136" s="98">
        <f>K136*L136*M136*N136*O136</f>
        <v>4160</v>
      </c>
      <c r="Q136" s="97">
        <f>H136*P136</f>
        <v>4160</v>
      </c>
      <c r="R136" s="97"/>
      <c r="S136" s="97">
        <f t="shared" ref="S136:S137" si="70">Q136</f>
        <v>4160</v>
      </c>
    </row>
    <row r="137" spans="1:19" ht="22.5" x14ac:dyDescent="0.25">
      <c r="A137" s="89" t="s">
        <v>356</v>
      </c>
      <c r="B137" s="89" t="s">
        <v>317</v>
      </c>
      <c r="C137" s="89" t="s">
        <v>17300</v>
      </c>
      <c r="D137" s="89" t="s">
        <v>90</v>
      </c>
      <c r="E137" s="94" t="s">
        <v>322</v>
      </c>
      <c r="F137" s="95" t="s">
        <v>323</v>
      </c>
      <c r="G137" s="89" t="s">
        <v>320</v>
      </c>
      <c r="H137" s="89" t="s">
        <v>12</v>
      </c>
      <c r="I137" s="96">
        <v>1</v>
      </c>
      <c r="J137" s="97">
        <v>714</v>
      </c>
      <c r="K137" s="98">
        <f>J137/H137</f>
        <v>714</v>
      </c>
      <c r="L137" s="99">
        <f>$L$8</f>
        <v>1.0815399999999999</v>
      </c>
      <c r="M137" s="100">
        <f>$M$8</f>
        <v>1.0590999999999999</v>
      </c>
      <c r="N137" s="101">
        <f>$N$8</f>
        <v>0.97811300000000001</v>
      </c>
      <c r="O137" s="100">
        <f>$O$8</f>
        <v>1</v>
      </c>
      <c r="P137" s="98">
        <f>K137*L137*M137*N137*O137</f>
        <v>799.96</v>
      </c>
      <c r="Q137" s="97">
        <f>H137*P137</f>
        <v>799.96</v>
      </c>
      <c r="R137" s="97"/>
      <c r="S137" s="97">
        <f t="shared" si="70"/>
        <v>799.96</v>
      </c>
    </row>
    <row r="138" spans="1:19" x14ac:dyDescent="0.25">
      <c r="A138" s="82" t="s">
        <v>90</v>
      </c>
      <c r="B138" s="83"/>
      <c r="C138" s="84"/>
      <c r="D138" s="85"/>
      <c r="E138" s="86"/>
      <c r="F138" s="86" t="s">
        <v>358</v>
      </c>
      <c r="G138" s="82"/>
      <c r="H138" s="82"/>
      <c r="I138" s="87"/>
      <c r="J138" s="88">
        <f>SUM(J139:J140)</f>
        <v>4427</v>
      </c>
      <c r="K138" s="80"/>
      <c r="L138" s="81"/>
      <c r="M138" s="81"/>
      <c r="N138" s="102"/>
      <c r="O138" s="81"/>
      <c r="P138" s="80"/>
      <c r="Q138" s="88">
        <f>SUM(Q139:Q140)</f>
        <v>4959.96</v>
      </c>
      <c r="R138" s="88">
        <f t="shared" ref="R138:S138" si="71">SUM(R139:R140)</f>
        <v>0</v>
      </c>
      <c r="S138" s="88">
        <f t="shared" si="71"/>
        <v>4959.96</v>
      </c>
    </row>
    <row r="139" spans="1:19" ht="22.5" x14ac:dyDescent="0.25">
      <c r="A139" s="89" t="s">
        <v>359</v>
      </c>
      <c r="B139" s="89" t="s">
        <v>317</v>
      </c>
      <c r="C139" s="89" t="s">
        <v>17300</v>
      </c>
      <c r="D139" s="89" t="s">
        <v>91</v>
      </c>
      <c r="E139" s="94" t="s">
        <v>318</v>
      </c>
      <c r="F139" s="95" t="s">
        <v>319</v>
      </c>
      <c r="G139" s="89" t="s">
        <v>320</v>
      </c>
      <c r="H139" s="89" t="s">
        <v>12</v>
      </c>
      <c r="I139" s="96">
        <v>1</v>
      </c>
      <c r="J139" s="97">
        <v>3713</v>
      </c>
      <c r="K139" s="98">
        <f>J139/H139</f>
        <v>3713</v>
      </c>
      <c r="L139" s="99">
        <f>$L$8</f>
        <v>1.0815399999999999</v>
      </c>
      <c r="M139" s="100">
        <f>$M$8</f>
        <v>1.0590999999999999</v>
      </c>
      <c r="N139" s="101">
        <f>$N$8</f>
        <v>0.97811300000000001</v>
      </c>
      <c r="O139" s="100">
        <f>$O$8</f>
        <v>1</v>
      </c>
      <c r="P139" s="98">
        <f>K139*L139*M139*N139*O139</f>
        <v>4160</v>
      </c>
      <c r="Q139" s="97">
        <f>H139*P139</f>
        <v>4160</v>
      </c>
      <c r="R139" s="97"/>
      <c r="S139" s="97">
        <f t="shared" ref="S139:S140" si="72">Q139</f>
        <v>4160</v>
      </c>
    </row>
    <row r="140" spans="1:19" ht="22.5" x14ac:dyDescent="0.25">
      <c r="A140" s="89" t="s">
        <v>360</v>
      </c>
      <c r="B140" s="89" t="s">
        <v>317</v>
      </c>
      <c r="C140" s="89" t="s">
        <v>17300</v>
      </c>
      <c r="D140" s="89" t="s">
        <v>101</v>
      </c>
      <c r="E140" s="94" t="s">
        <v>322</v>
      </c>
      <c r="F140" s="95" t="s">
        <v>323</v>
      </c>
      <c r="G140" s="89" t="s">
        <v>320</v>
      </c>
      <c r="H140" s="89" t="s">
        <v>12</v>
      </c>
      <c r="I140" s="96">
        <v>1</v>
      </c>
      <c r="J140" s="97">
        <v>714</v>
      </c>
      <c r="K140" s="98">
        <f>J140/H140</f>
        <v>714</v>
      </c>
      <c r="L140" s="99">
        <f>$L$8</f>
        <v>1.0815399999999999</v>
      </c>
      <c r="M140" s="100">
        <f>$M$8</f>
        <v>1.0590999999999999</v>
      </c>
      <c r="N140" s="101">
        <f>$N$8</f>
        <v>0.97811300000000001</v>
      </c>
      <c r="O140" s="100">
        <f>$O$8</f>
        <v>1</v>
      </c>
      <c r="P140" s="98">
        <f>K140*L140*M140*N140*O140</f>
        <v>799.96</v>
      </c>
      <c r="Q140" s="97">
        <f>H140*P140</f>
        <v>799.96</v>
      </c>
      <c r="R140" s="97"/>
      <c r="S140" s="97">
        <f t="shared" si="72"/>
        <v>799.96</v>
      </c>
    </row>
    <row r="141" spans="1:19" x14ac:dyDescent="0.25">
      <c r="A141" s="82" t="s">
        <v>91</v>
      </c>
      <c r="B141" s="83"/>
      <c r="C141" s="84"/>
      <c r="D141" s="85"/>
      <c r="E141" s="86"/>
      <c r="F141" s="86" t="s">
        <v>362</v>
      </c>
      <c r="G141" s="82"/>
      <c r="H141" s="82"/>
      <c r="I141" s="87"/>
      <c r="J141" s="88">
        <f>SUM(J142:J143)</f>
        <v>4427</v>
      </c>
      <c r="K141" s="80"/>
      <c r="L141" s="81"/>
      <c r="M141" s="81"/>
      <c r="N141" s="102"/>
      <c r="O141" s="81"/>
      <c r="P141" s="80"/>
      <c r="Q141" s="88">
        <f>SUM(Q142:Q143)</f>
        <v>4959.96</v>
      </c>
      <c r="R141" s="88">
        <f t="shared" ref="R141:S141" si="73">SUM(R142:R143)</f>
        <v>0</v>
      </c>
      <c r="S141" s="88">
        <f t="shared" si="73"/>
        <v>4959.96</v>
      </c>
    </row>
    <row r="142" spans="1:19" ht="22.5" x14ac:dyDescent="0.25">
      <c r="A142" s="89" t="s">
        <v>363</v>
      </c>
      <c r="B142" s="89" t="s">
        <v>317</v>
      </c>
      <c r="C142" s="89" t="s">
        <v>17300</v>
      </c>
      <c r="D142" s="89" t="s">
        <v>106</v>
      </c>
      <c r="E142" s="94" t="s">
        <v>318</v>
      </c>
      <c r="F142" s="95" t="s">
        <v>319</v>
      </c>
      <c r="G142" s="89" t="s">
        <v>320</v>
      </c>
      <c r="H142" s="89" t="s">
        <v>12</v>
      </c>
      <c r="I142" s="96">
        <v>1</v>
      </c>
      <c r="J142" s="97">
        <v>3713</v>
      </c>
      <c r="K142" s="98">
        <f>J142/H142</f>
        <v>3713</v>
      </c>
      <c r="L142" s="99">
        <f>$L$8</f>
        <v>1.0815399999999999</v>
      </c>
      <c r="M142" s="100">
        <f>$M$8</f>
        <v>1.0590999999999999</v>
      </c>
      <c r="N142" s="101">
        <f>$N$8</f>
        <v>0.97811300000000001</v>
      </c>
      <c r="O142" s="100">
        <f>$O$8</f>
        <v>1</v>
      </c>
      <c r="P142" s="98">
        <f>K142*L142*M142*N142*O142</f>
        <v>4160</v>
      </c>
      <c r="Q142" s="97">
        <f>H142*P142</f>
        <v>4160</v>
      </c>
      <c r="R142" s="97"/>
      <c r="S142" s="97">
        <f t="shared" ref="S142:S143" si="74">Q142</f>
        <v>4160</v>
      </c>
    </row>
    <row r="143" spans="1:19" ht="22.5" x14ac:dyDescent="0.25">
      <c r="A143" s="89" t="s">
        <v>364</v>
      </c>
      <c r="B143" s="89" t="s">
        <v>317</v>
      </c>
      <c r="C143" s="89" t="s">
        <v>17300</v>
      </c>
      <c r="D143" s="89" t="s">
        <v>107</v>
      </c>
      <c r="E143" s="94" t="s">
        <v>322</v>
      </c>
      <c r="F143" s="95" t="s">
        <v>323</v>
      </c>
      <c r="G143" s="89" t="s">
        <v>320</v>
      </c>
      <c r="H143" s="89" t="s">
        <v>12</v>
      </c>
      <c r="I143" s="96">
        <v>1</v>
      </c>
      <c r="J143" s="97">
        <v>714</v>
      </c>
      <c r="K143" s="98">
        <f>J143/H143</f>
        <v>714</v>
      </c>
      <c r="L143" s="99">
        <f>$L$8</f>
        <v>1.0815399999999999</v>
      </c>
      <c r="M143" s="100">
        <f>$M$8</f>
        <v>1.0590999999999999</v>
      </c>
      <c r="N143" s="101">
        <f>$N$8</f>
        <v>0.97811300000000001</v>
      </c>
      <c r="O143" s="100">
        <f>$O$8</f>
        <v>1</v>
      </c>
      <c r="P143" s="98">
        <f>K143*L143*M143*N143*O143</f>
        <v>799.96</v>
      </c>
      <c r="Q143" s="97">
        <f>H143*P143</f>
        <v>799.96</v>
      </c>
      <c r="R143" s="97"/>
      <c r="S143" s="97">
        <f t="shared" si="74"/>
        <v>799.96</v>
      </c>
    </row>
    <row r="144" spans="1:19" x14ac:dyDescent="0.25">
      <c r="A144" s="82" t="s">
        <v>101</v>
      </c>
      <c r="B144" s="83"/>
      <c r="C144" s="84"/>
      <c r="D144" s="85"/>
      <c r="E144" s="86"/>
      <c r="F144" s="86" t="s">
        <v>366</v>
      </c>
      <c r="G144" s="82"/>
      <c r="H144" s="82"/>
      <c r="I144" s="87"/>
      <c r="J144" s="88">
        <f>SUM(J145:J146)</f>
        <v>4427</v>
      </c>
      <c r="K144" s="80"/>
      <c r="L144" s="81"/>
      <c r="M144" s="81"/>
      <c r="N144" s="102"/>
      <c r="O144" s="81"/>
      <c r="P144" s="80"/>
      <c r="Q144" s="88">
        <f>SUM(Q145:Q146)</f>
        <v>4959.96</v>
      </c>
      <c r="R144" s="88">
        <f t="shared" ref="R144:S144" si="75">SUM(R145:R146)</f>
        <v>0</v>
      </c>
      <c r="S144" s="88">
        <f t="shared" si="75"/>
        <v>4959.96</v>
      </c>
    </row>
    <row r="145" spans="1:19" ht="22.5" x14ac:dyDescent="0.25">
      <c r="A145" s="89" t="s">
        <v>367</v>
      </c>
      <c r="B145" s="89" t="s">
        <v>317</v>
      </c>
      <c r="C145" s="89" t="s">
        <v>17300</v>
      </c>
      <c r="D145" s="89" t="s">
        <v>108</v>
      </c>
      <c r="E145" s="94" t="s">
        <v>318</v>
      </c>
      <c r="F145" s="95" t="s">
        <v>319</v>
      </c>
      <c r="G145" s="89" t="s">
        <v>320</v>
      </c>
      <c r="H145" s="89" t="s">
        <v>12</v>
      </c>
      <c r="I145" s="96">
        <v>1</v>
      </c>
      <c r="J145" s="97">
        <v>3713</v>
      </c>
      <c r="K145" s="98">
        <f>J145/H145</f>
        <v>3713</v>
      </c>
      <c r="L145" s="99">
        <f>$L$8</f>
        <v>1.0815399999999999</v>
      </c>
      <c r="M145" s="100">
        <f>$M$8</f>
        <v>1.0590999999999999</v>
      </c>
      <c r="N145" s="101">
        <f>$N$8</f>
        <v>0.97811300000000001</v>
      </c>
      <c r="O145" s="100">
        <f>$O$8</f>
        <v>1</v>
      </c>
      <c r="P145" s="98">
        <f>K145*L145*M145*N145*O145</f>
        <v>4160</v>
      </c>
      <c r="Q145" s="97">
        <f>H145*P145</f>
        <v>4160</v>
      </c>
      <c r="R145" s="97"/>
      <c r="S145" s="97">
        <f t="shared" ref="S145:S146" si="76">Q145</f>
        <v>4160</v>
      </c>
    </row>
    <row r="146" spans="1:19" ht="22.5" x14ac:dyDescent="0.25">
      <c r="A146" s="89" t="s">
        <v>368</v>
      </c>
      <c r="B146" s="89" t="s">
        <v>317</v>
      </c>
      <c r="C146" s="89" t="s">
        <v>17300</v>
      </c>
      <c r="D146" s="89" t="s">
        <v>109</v>
      </c>
      <c r="E146" s="94" t="s">
        <v>322</v>
      </c>
      <c r="F146" s="95" t="s">
        <v>323</v>
      </c>
      <c r="G146" s="89" t="s">
        <v>320</v>
      </c>
      <c r="H146" s="89" t="s">
        <v>12</v>
      </c>
      <c r="I146" s="96">
        <v>1</v>
      </c>
      <c r="J146" s="97">
        <v>714</v>
      </c>
      <c r="K146" s="98">
        <f>J146/H146</f>
        <v>714</v>
      </c>
      <c r="L146" s="99">
        <f>$L$8</f>
        <v>1.0815399999999999</v>
      </c>
      <c r="M146" s="100">
        <f>$M$8</f>
        <v>1.0590999999999999</v>
      </c>
      <c r="N146" s="101">
        <f>$N$8</f>
        <v>0.97811300000000001</v>
      </c>
      <c r="O146" s="100">
        <f>$O$8</f>
        <v>1</v>
      </c>
      <c r="P146" s="98">
        <f>K146*L146*M146*N146*O146</f>
        <v>799.96</v>
      </c>
      <c r="Q146" s="97">
        <f>H146*P146</f>
        <v>799.96</v>
      </c>
      <c r="R146" s="97"/>
      <c r="S146" s="97">
        <f t="shared" si="76"/>
        <v>799.96</v>
      </c>
    </row>
    <row r="147" spans="1:19" x14ac:dyDescent="0.25">
      <c r="A147" s="82" t="s">
        <v>106</v>
      </c>
      <c r="B147" s="83"/>
      <c r="C147" s="84"/>
      <c r="D147" s="85"/>
      <c r="E147" s="86"/>
      <c r="F147" s="86" t="s">
        <v>370</v>
      </c>
      <c r="G147" s="82"/>
      <c r="H147" s="82"/>
      <c r="I147" s="87"/>
      <c r="J147" s="88">
        <f>SUM(J148:J149)</f>
        <v>4427</v>
      </c>
      <c r="K147" s="80"/>
      <c r="L147" s="81"/>
      <c r="M147" s="81"/>
      <c r="N147" s="102"/>
      <c r="O147" s="81"/>
      <c r="P147" s="80"/>
      <c r="Q147" s="88">
        <f>SUM(Q148:Q149)</f>
        <v>4959.96</v>
      </c>
      <c r="R147" s="88">
        <f t="shared" ref="R147:S147" si="77">SUM(R148:R149)</f>
        <v>0</v>
      </c>
      <c r="S147" s="88">
        <f t="shared" si="77"/>
        <v>4959.96</v>
      </c>
    </row>
    <row r="148" spans="1:19" ht="22.5" x14ac:dyDescent="0.25">
      <c r="A148" s="89" t="s">
        <v>371</v>
      </c>
      <c r="B148" s="89" t="s">
        <v>317</v>
      </c>
      <c r="C148" s="89" t="s">
        <v>17300</v>
      </c>
      <c r="D148" s="89" t="s">
        <v>122</v>
      </c>
      <c r="E148" s="94" t="s">
        <v>318</v>
      </c>
      <c r="F148" s="95" t="s">
        <v>319</v>
      </c>
      <c r="G148" s="89" t="s">
        <v>320</v>
      </c>
      <c r="H148" s="89" t="s">
        <v>12</v>
      </c>
      <c r="I148" s="96">
        <v>1</v>
      </c>
      <c r="J148" s="97">
        <v>3713</v>
      </c>
      <c r="K148" s="98">
        <f>J148/H148</f>
        <v>3713</v>
      </c>
      <c r="L148" s="99">
        <f>$L$8</f>
        <v>1.0815399999999999</v>
      </c>
      <c r="M148" s="100">
        <f>$M$8</f>
        <v>1.0590999999999999</v>
      </c>
      <c r="N148" s="101">
        <f>$N$8</f>
        <v>0.97811300000000001</v>
      </c>
      <c r="O148" s="100">
        <f>$O$8</f>
        <v>1</v>
      </c>
      <c r="P148" s="98">
        <f>K148*L148*M148*N148*O148</f>
        <v>4160</v>
      </c>
      <c r="Q148" s="97">
        <f>H148*P148</f>
        <v>4160</v>
      </c>
      <c r="R148" s="97"/>
      <c r="S148" s="97">
        <f t="shared" ref="S148:S149" si="78">Q148</f>
        <v>4160</v>
      </c>
    </row>
    <row r="149" spans="1:19" ht="22.5" x14ac:dyDescent="0.25">
      <c r="A149" s="89" t="s">
        <v>372</v>
      </c>
      <c r="B149" s="89" t="s">
        <v>317</v>
      </c>
      <c r="C149" s="89" t="s">
        <v>17300</v>
      </c>
      <c r="D149" s="89" t="s">
        <v>126</v>
      </c>
      <c r="E149" s="94" t="s">
        <v>322</v>
      </c>
      <c r="F149" s="95" t="s">
        <v>323</v>
      </c>
      <c r="G149" s="89" t="s">
        <v>320</v>
      </c>
      <c r="H149" s="89" t="s">
        <v>12</v>
      </c>
      <c r="I149" s="96">
        <v>1</v>
      </c>
      <c r="J149" s="97">
        <v>714</v>
      </c>
      <c r="K149" s="98">
        <f>J149/H149</f>
        <v>714</v>
      </c>
      <c r="L149" s="99">
        <f>$L$8</f>
        <v>1.0815399999999999</v>
      </c>
      <c r="M149" s="100">
        <f>$M$8</f>
        <v>1.0590999999999999</v>
      </c>
      <c r="N149" s="101">
        <f>$N$8</f>
        <v>0.97811300000000001</v>
      </c>
      <c r="O149" s="100">
        <f>$O$8</f>
        <v>1</v>
      </c>
      <c r="P149" s="98">
        <f>K149*L149*M149*N149*O149</f>
        <v>799.96</v>
      </c>
      <c r="Q149" s="97">
        <f>H149*P149</f>
        <v>799.96</v>
      </c>
      <c r="R149" s="97"/>
      <c r="S149" s="97">
        <f t="shared" si="78"/>
        <v>799.96</v>
      </c>
    </row>
    <row r="150" spans="1:19" x14ac:dyDescent="0.25">
      <c r="A150" s="82" t="s">
        <v>107</v>
      </c>
      <c r="B150" s="83"/>
      <c r="C150" s="84"/>
      <c r="D150" s="85"/>
      <c r="E150" s="86"/>
      <c r="F150" s="86" t="s">
        <v>374</v>
      </c>
      <c r="G150" s="82"/>
      <c r="H150" s="82"/>
      <c r="I150" s="87"/>
      <c r="J150" s="88">
        <f>SUM(J151:J152)</f>
        <v>4427</v>
      </c>
      <c r="K150" s="80"/>
      <c r="L150" s="81"/>
      <c r="M150" s="81"/>
      <c r="N150" s="102"/>
      <c r="O150" s="81"/>
      <c r="P150" s="80"/>
      <c r="Q150" s="88">
        <f>SUM(Q151:Q152)</f>
        <v>4959.96</v>
      </c>
      <c r="R150" s="88">
        <f t="shared" ref="R150:S150" si="79">SUM(R151:R152)</f>
        <v>0</v>
      </c>
      <c r="S150" s="88">
        <f t="shared" si="79"/>
        <v>4959.96</v>
      </c>
    </row>
    <row r="151" spans="1:19" ht="22.5" x14ac:dyDescent="0.25">
      <c r="A151" s="89" t="s">
        <v>375</v>
      </c>
      <c r="B151" s="89" t="s">
        <v>317</v>
      </c>
      <c r="C151" s="89" t="s">
        <v>17300</v>
      </c>
      <c r="D151" s="89" t="s">
        <v>124</v>
      </c>
      <c r="E151" s="94" t="s">
        <v>318</v>
      </c>
      <c r="F151" s="95" t="s">
        <v>319</v>
      </c>
      <c r="G151" s="89" t="s">
        <v>320</v>
      </c>
      <c r="H151" s="89" t="s">
        <v>12</v>
      </c>
      <c r="I151" s="96">
        <v>1</v>
      </c>
      <c r="J151" s="97">
        <v>3713</v>
      </c>
      <c r="K151" s="98">
        <f>J151/H151</f>
        <v>3713</v>
      </c>
      <c r="L151" s="99">
        <f>$L$8</f>
        <v>1.0815399999999999</v>
      </c>
      <c r="M151" s="100">
        <f>$M$8</f>
        <v>1.0590999999999999</v>
      </c>
      <c r="N151" s="101">
        <f>$N$8</f>
        <v>0.97811300000000001</v>
      </c>
      <c r="O151" s="100">
        <f>$O$8</f>
        <v>1</v>
      </c>
      <c r="P151" s="98">
        <f>K151*L151*M151*N151*O151</f>
        <v>4160</v>
      </c>
      <c r="Q151" s="97">
        <f>H151*P151</f>
        <v>4160</v>
      </c>
      <c r="R151" s="97"/>
      <c r="S151" s="97">
        <f t="shared" ref="S151:S152" si="80">Q151</f>
        <v>4160</v>
      </c>
    </row>
    <row r="152" spans="1:19" ht="22.5" x14ac:dyDescent="0.25">
      <c r="A152" s="89" t="s">
        <v>376</v>
      </c>
      <c r="B152" s="89" t="s">
        <v>317</v>
      </c>
      <c r="C152" s="89" t="s">
        <v>17300</v>
      </c>
      <c r="D152" s="89" t="s">
        <v>129</v>
      </c>
      <c r="E152" s="94" t="s">
        <v>322</v>
      </c>
      <c r="F152" s="95" t="s">
        <v>323</v>
      </c>
      <c r="G152" s="89" t="s">
        <v>320</v>
      </c>
      <c r="H152" s="89" t="s">
        <v>12</v>
      </c>
      <c r="I152" s="96">
        <v>1</v>
      </c>
      <c r="J152" s="97">
        <v>714</v>
      </c>
      <c r="K152" s="98">
        <f>J152/H152</f>
        <v>714</v>
      </c>
      <c r="L152" s="99">
        <f>$L$8</f>
        <v>1.0815399999999999</v>
      </c>
      <c r="M152" s="100">
        <f>$M$8</f>
        <v>1.0590999999999999</v>
      </c>
      <c r="N152" s="101">
        <f>$N$8</f>
        <v>0.97811300000000001</v>
      </c>
      <c r="O152" s="100">
        <f>$O$8</f>
        <v>1</v>
      </c>
      <c r="P152" s="98">
        <f>K152*L152*M152*N152*O152</f>
        <v>799.96</v>
      </c>
      <c r="Q152" s="97">
        <f>H152*P152</f>
        <v>799.96</v>
      </c>
      <c r="R152" s="97"/>
      <c r="S152" s="97">
        <f t="shared" si="80"/>
        <v>799.96</v>
      </c>
    </row>
    <row r="153" spans="1:19" x14ac:dyDescent="0.25">
      <c r="A153" s="82" t="s">
        <v>108</v>
      </c>
      <c r="B153" s="83"/>
      <c r="C153" s="84"/>
      <c r="D153" s="85"/>
      <c r="E153" s="86"/>
      <c r="F153" s="86" t="s">
        <v>378</v>
      </c>
      <c r="G153" s="82"/>
      <c r="H153" s="82"/>
      <c r="I153" s="87"/>
      <c r="J153" s="88">
        <f>SUM(J154:J155)</f>
        <v>4427</v>
      </c>
      <c r="K153" s="80"/>
      <c r="L153" s="81"/>
      <c r="M153" s="81"/>
      <c r="N153" s="102"/>
      <c r="O153" s="81"/>
      <c r="P153" s="80"/>
      <c r="Q153" s="88">
        <f>SUM(Q154:Q155)</f>
        <v>4959.96</v>
      </c>
      <c r="R153" s="88">
        <f t="shared" ref="R153:S153" si="81">SUM(R154:R155)</f>
        <v>0</v>
      </c>
      <c r="S153" s="88">
        <f t="shared" si="81"/>
        <v>4959.96</v>
      </c>
    </row>
    <row r="154" spans="1:19" ht="22.5" x14ac:dyDescent="0.25">
      <c r="A154" s="89" t="s">
        <v>379</v>
      </c>
      <c r="B154" s="89" t="s">
        <v>317</v>
      </c>
      <c r="C154" s="89" t="s">
        <v>17300</v>
      </c>
      <c r="D154" s="89" t="s">
        <v>133</v>
      </c>
      <c r="E154" s="94" t="s">
        <v>318</v>
      </c>
      <c r="F154" s="95" t="s">
        <v>319</v>
      </c>
      <c r="G154" s="89" t="s">
        <v>320</v>
      </c>
      <c r="H154" s="89" t="s">
        <v>12</v>
      </c>
      <c r="I154" s="96">
        <v>1</v>
      </c>
      <c r="J154" s="97">
        <v>3713</v>
      </c>
      <c r="K154" s="98">
        <f>J154/H154</f>
        <v>3713</v>
      </c>
      <c r="L154" s="99">
        <f>$L$8</f>
        <v>1.0815399999999999</v>
      </c>
      <c r="M154" s="100">
        <f>$M$8</f>
        <v>1.0590999999999999</v>
      </c>
      <c r="N154" s="101">
        <f>$N$8</f>
        <v>0.97811300000000001</v>
      </c>
      <c r="O154" s="100">
        <f>$O$8</f>
        <v>1</v>
      </c>
      <c r="P154" s="98">
        <f>K154*L154*M154*N154*O154</f>
        <v>4160</v>
      </c>
      <c r="Q154" s="97">
        <f>H154*P154</f>
        <v>4160</v>
      </c>
      <c r="R154" s="97"/>
      <c r="S154" s="97">
        <f t="shared" ref="S154:S155" si="82">Q154</f>
        <v>4160</v>
      </c>
    </row>
    <row r="155" spans="1:19" ht="22.5" x14ac:dyDescent="0.25">
      <c r="A155" s="89" t="s">
        <v>380</v>
      </c>
      <c r="B155" s="89" t="s">
        <v>317</v>
      </c>
      <c r="C155" s="89" t="s">
        <v>17300</v>
      </c>
      <c r="D155" s="89" t="s">
        <v>136</v>
      </c>
      <c r="E155" s="94" t="s">
        <v>322</v>
      </c>
      <c r="F155" s="95" t="s">
        <v>323</v>
      </c>
      <c r="G155" s="89" t="s">
        <v>320</v>
      </c>
      <c r="H155" s="89" t="s">
        <v>12</v>
      </c>
      <c r="I155" s="96">
        <v>1</v>
      </c>
      <c r="J155" s="97">
        <v>714</v>
      </c>
      <c r="K155" s="98">
        <f>J155/H155</f>
        <v>714</v>
      </c>
      <c r="L155" s="99">
        <f>$L$8</f>
        <v>1.0815399999999999</v>
      </c>
      <c r="M155" s="100">
        <f>$M$8</f>
        <v>1.0590999999999999</v>
      </c>
      <c r="N155" s="101">
        <f>$N$8</f>
        <v>0.97811300000000001</v>
      </c>
      <c r="O155" s="100">
        <f>$O$8</f>
        <v>1</v>
      </c>
      <c r="P155" s="98">
        <f>K155*L155*M155*N155*O155</f>
        <v>799.96</v>
      </c>
      <c r="Q155" s="97">
        <f>H155*P155</f>
        <v>799.96</v>
      </c>
      <c r="R155" s="97"/>
      <c r="S155" s="97">
        <f t="shared" si="82"/>
        <v>799.96</v>
      </c>
    </row>
    <row r="156" spans="1:19" x14ac:dyDescent="0.25">
      <c r="A156" s="82" t="s">
        <v>109</v>
      </c>
      <c r="B156" s="83"/>
      <c r="C156" s="84"/>
      <c r="D156" s="85"/>
      <c r="E156" s="86"/>
      <c r="F156" s="86" t="s">
        <v>382</v>
      </c>
      <c r="G156" s="82"/>
      <c r="H156" s="82"/>
      <c r="I156" s="87"/>
      <c r="J156" s="88">
        <f>SUM(J157:J158)</f>
        <v>4427</v>
      </c>
      <c r="K156" s="80"/>
      <c r="L156" s="81"/>
      <c r="M156" s="81"/>
      <c r="N156" s="102"/>
      <c r="O156" s="81"/>
      <c r="P156" s="80"/>
      <c r="Q156" s="88">
        <f>SUM(Q157:Q158)</f>
        <v>4959.96</v>
      </c>
      <c r="R156" s="88">
        <f t="shared" ref="R156:S156" si="83">SUM(R157:R158)</f>
        <v>0</v>
      </c>
      <c r="S156" s="88">
        <f t="shared" si="83"/>
        <v>4959.96</v>
      </c>
    </row>
    <row r="157" spans="1:19" ht="22.5" x14ac:dyDescent="0.25">
      <c r="A157" s="89" t="s">
        <v>383</v>
      </c>
      <c r="B157" s="89" t="s">
        <v>317</v>
      </c>
      <c r="C157" s="89" t="s">
        <v>17300</v>
      </c>
      <c r="D157" s="89" t="s">
        <v>141</v>
      </c>
      <c r="E157" s="94" t="s">
        <v>318</v>
      </c>
      <c r="F157" s="95" t="s">
        <v>319</v>
      </c>
      <c r="G157" s="89" t="s">
        <v>320</v>
      </c>
      <c r="H157" s="89" t="s">
        <v>12</v>
      </c>
      <c r="I157" s="96">
        <v>1</v>
      </c>
      <c r="J157" s="97">
        <v>3713</v>
      </c>
      <c r="K157" s="98">
        <f>J157/H157</f>
        <v>3713</v>
      </c>
      <c r="L157" s="99">
        <f>$L$8</f>
        <v>1.0815399999999999</v>
      </c>
      <c r="M157" s="100">
        <f>$M$8</f>
        <v>1.0590999999999999</v>
      </c>
      <c r="N157" s="101">
        <f>$N$8</f>
        <v>0.97811300000000001</v>
      </c>
      <c r="O157" s="100">
        <f>$O$8</f>
        <v>1</v>
      </c>
      <c r="P157" s="98">
        <f>K157*L157*M157*N157*O157</f>
        <v>4160</v>
      </c>
      <c r="Q157" s="97">
        <f>H157*P157</f>
        <v>4160</v>
      </c>
      <c r="R157" s="97"/>
      <c r="S157" s="97">
        <f t="shared" ref="S157:S158" si="84">Q157</f>
        <v>4160</v>
      </c>
    </row>
    <row r="158" spans="1:19" ht="22.5" x14ac:dyDescent="0.25">
      <c r="A158" s="89" t="s">
        <v>384</v>
      </c>
      <c r="B158" s="89" t="s">
        <v>317</v>
      </c>
      <c r="C158" s="89" t="s">
        <v>17300</v>
      </c>
      <c r="D158" s="89" t="s">
        <v>144</v>
      </c>
      <c r="E158" s="94" t="s">
        <v>322</v>
      </c>
      <c r="F158" s="95" t="s">
        <v>323</v>
      </c>
      <c r="G158" s="89" t="s">
        <v>320</v>
      </c>
      <c r="H158" s="89" t="s">
        <v>12</v>
      </c>
      <c r="I158" s="96">
        <v>1</v>
      </c>
      <c r="J158" s="97">
        <v>714</v>
      </c>
      <c r="K158" s="98">
        <f>J158/H158</f>
        <v>714</v>
      </c>
      <c r="L158" s="99">
        <f>$L$8</f>
        <v>1.0815399999999999</v>
      </c>
      <c r="M158" s="100">
        <f>$M$8</f>
        <v>1.0590999999999999</v>
      </c>
      <c r="N158" s="101">
        <f>$N$8</f>
        <v>0.97811300000000001</v>
      </c>
      <c r="O158" s="100">
        <f>$O$8</f>
        <v>1</v>
      </c>
      <c r="P158" s="98">
        <f>K158*L158*M158*N158*O158</f>
        <v>799.96</v>
      </c>
      <c r="Q158" s="97">
        <f>H158*P158</f>
        <v>799.96</v>
      </c>
      <c r="R158" s="97"/>
      <c r="S158" s="97">
        <f t="shared" si="84"/>
        <v>799.96</v>
      </c>
    </row>
    <row r="159" spans="1:19" x14ac:dyDescent="0.25">
      <c r="A159" s="82" t="s">
        <v>122</v>
      </c>
      <c r="B159" s="83"/>
      <c r="C159" s="84"/>
      <c r="D159" s="85"/>
      <c r="E159" s="86"/>
      <c r="F159" s="86" t="s">
        <v>386</v>
      </c>
      <c r="G159" s="82"/>
      <c r="H159" s="82"/>
      <c r="I159" s="87"/>
      <c r="J159" s="88">
        <f>SUM(J160:J161)</f>
        <v>4427</v>
      </c>
      <c r="K159" s="80"/>
      <c r="L159" s="81"/>
      <c r="M159" s="81"/>
      <c r="N159" s="102"/>
      <c r="O159" s="81"/>
      <c r="P159" s="80"/>
      <c r="Q159" s="88">
        <f>SUM(Q160:Q161)</f>
        <v>4959.96</v>
      </c>
      <c r="R159" s="88">
        <f t="shared" ref="R159:S159" si="85">SUM(R160:R161)</f>
        <v>0</v>
      </c>
      <c r="S159" s="88">
        <f t="shared" si="85"/>
        <v>4959.96</v>
      </c>
    </row>
    <row r="160" spans="1:19" ht="22.5" x14ac:dyDescent="0.25">
      <c r="A160" s="89" t="s">
        <v>387</v>
      </c>
      <c r="B160" s="89" t="s">
        <v>317</v>
      </c>
      <c r="C160" s="89" t="s">
        <v>17300</v>
      </c>
      <c r="D160" s="89" t="s">
        <v>146</v>
      </c>
      <c r="E160" s="94" t="s">
        <v>318</v>
      </c>
      <c r="F160" s="95" t="s">
        <v>319</v>
      </c>
      <c r="G160" s="89" t="s">
        <v>320</v>
      </c>
      <c r="H160" s="89" t="s">
        <v>12</v>
      </c>
      <c r="I160" s="96">
        <v>1</v>
      </c>
      <c r="J160" s="97">
        <v>3713</v>
      </c>
      <c r="K160" s="98">
        <f>J160/H160</f>
        <v>3713</v>
      </c>
      <c r="L160" s="99">
        <f>$L$8</f>
        <v>1.0815399999999999</v>
      </c>
      <c r="M160" s="100">
        <f>$M$8</f>
        <v>1.0590999999999999</v>
      </c>
      <c r="N160" s="101">
        <f>$N$8</f>
        <v>0.97811300000000001</v>
      </c>
      <c r="O160" s="100">
        <f>$O$8</f>
        <v>1</v>
      </c>
      <c r="P160" s="98">
        <f>K160*L160*M160*N160*O160</f>
        <v>4160</v>
      </c>
      <c r="Q160" s="97">
        <f>H160*P160</f>
        <v>4160</v>
      </c>
      <c r="R160" s="97"/>
      <c r="S160" s="97">
        <f t="shared" ref="S160:S161" si="86">Q160</f>
        <v>4160</v>
      </c>
    </row>
    <row r="161" spans="1:19" ht="22.5" x14ac:dyDescent="0.25">
      <c r="A161" s="89" t="s">
        <v>388</v>
      </c>
      <c r="B161" s="89" t="s">
        <v>317</v>
      </c>
      <c r="C161" s="89" t="s">
        <v>17300</v>
      </c>
      <c r="D161" s="89" t="s">
        <v>151</v>
      </c>
      <c r="E161" s="94" t="s">
        <v>322</v>
      </c>
      <c r="F161" s="95" t="s">
        <v>323</v>
      </c>
      <c r="G161" s="89" t="s">
        <v>320</v>
      </c>
      <c r="H161" s="89" t="s">
        <v>12</v>
      </c>
      <c r="I161" s="96">
        <v>1</v>
      </c>
      <c r="J161" s="97">
        <v>714</v>
      </c>
      <c r="K161" s="98">
        <f>J161/H161</f>
        <v>714</v>
      </c>
      <c r="L161" s="99">
        <f>$L$8</f>
        <v>1.0815399999999999</v>
      </c>
      <c r="M161" s="100">
        <f>$M$8</f>
        <v>1.0590999999999999</v>
      </c>
      <c r="N161" s="101">
        <f>$N$8</f>
        <v>0.97811300000000001</v>
      </c>
      <c r="O161" s="100">
        <f>$O$8</f>
        <v>1</v>
      </c>
      <c r="P161" s="98">
        <f>K161*L161*M161*N161*O161</f>
        <v>799.96</v>
      </c>
      <c r="Q161" s="97">
        <f>H161*P161</f>
        <v>799.96</v>
      </c>
      <c r="R161" s="97"/>
      <c r="S161" s="97">
        <f t="shared" si="86"/>
        <v>799.96</v>
      </c>
    </row>
    <row r="162" spans="1:19" x14ac:dyDescent="0.25">
      <c r="A162" s="82" t="s">
        <v>126</v>
      </c>
      <c r="B162" s="83"/>
      <c r="C162" s="84"/>
      <c r="D162" s="85"/>
      <c r="E162" s="86"/>
      <c r="F162" s="86" t="s">
        <v>390</v>
      </c>
      <c r="G162" s="82"/>
      <c r="H162" s="82"/>
      <c r="I162" s="87"/>
      <c r="J162" s="88">
        <f>SUM(J163:J164)</f>
        <v>4427</v>
      </c>
      <c r="K162" s="80"/>
      <c r="L162" s="81"/>
      <c r="M162" s="81"/>
      <c r="N162" s="102"/>
      <c r="O162" s="81"/>
      <c r="P162" s="80"/>
      <c r="Q162" s="88">
        <f>SUM(Q163:Q164)</f>
        <v>4959.96</v>
      </c>
      <c r="R162" s="88">
        <f t="shared" ref="R162:S162" si="87">SUM(R163:R164)</f>
        <v>0</v>
      </c>
      <c r="S162" s="88">
        <f t="shared" si="87"/>
        <v>4959.96</v>
      </c>
    </row>
    <row r="163" spans="1:19" ht="22.5" x14ac:dyDescent="0.25">
      <c r="A163" s="89" t="s">
        <v>391</v>
      </c>
      <c r="B163" s="89" t="s">
        <v>317</v>
      </c>
      <c r="C163" s="89" t="s">
        <v>17300</v>
      </c>
      <c r="D163" s="89" t="s">
        <v>154</v>
      </c>
      <c r="E163" s="94" t="s">
        <v>318</v>
      </c>
      <c r="F163" s="95" t="s">
        <v>319</v>
      </c>
      <c r="G163" s="89" t="s">
        <v>320</v>
      </c>
      <c r="H163" s="89" t="s">
        <v>12</v>
      </c>
      <c r="I163" s="96">
        <v>1</v>
      </c>
      <c r="J163" s="97">
        <v>3713</v>
      </c>
      <c r="K163" s="98">
        <f>J163/H163</f>
        <v>3713</v>
      </c>
      <c r="L163" s="99">
        <f>$L$8</f>
        <v>1.0815399999999999</v>
      </c>
      <c r="M163" s="100">
        <f>$M$8</f>
        <v>1.0590999999999999</v>
      </c>
      <c r="N163" s="101">
        <f>$N$8</f>
        <v>0.97811300000000001</v>
      </c>
      <c r="O163" s="100">
        <f>$O$8</f>
        <v>1</v>
      </c>
      <c r="P163" s="98">
        <f>K163*L163*M163*N163*O163</f>
        <v>4160</v>
      </c>
      <c r="Q163" s="97">
        <f>H163*P163</f>
        <v>4160</v>
      </c>
      <c r="R163" s="97"/>
      <c r="S163" s="97">
        <f t="shared" ref="S163:S164" si="88">Q163</f>
        <v>4160</v>
      </c>
    </row>
    <row r="164" spans="1:19" ht="22.5" x14ac:dyDescent="0.25">
      <c r="A164" s="89" t="s">
        <v>392</v>
      </c>
      <c r="B164" s="89" t="s">
        <v>317</v>
      </c>
      <c r="C164" s="89" t="s">
        <v>17300</v>
      </c>
      <c r="D164" s="89" t="s">
        <v>156</v>
      </c>
      <c r="E164" s="94" t="s">
        <v>322</v>
      </c>
      <c r="F164" s="95" t="s">
        <v>323</v>
      </c>
      <c r="G164" s="89" t="s">
        <v>320</v>
      </c>
      <c r="H164" s="89" t="s">
        <v>12</v>
      </c>
      <c r="I164" s="96">
        <v>1</v>
      </c>
      <c r="J164" s="97">
        <v>714</v>
      </c>
      <c r="K164" s="98">
        <f>J164/H164</f>
        <v>714</v>
      </c>
      <c r="L164" s="99">
        <f>$L$8</f>
        <v>1.0815399999999999</v>
      </c>
      <c r="M164" s="100">
        <f>$M$8</f>
        <v>1.0590999999999999</v>
      </c>
      <c r="N164" s="101">
        <f>$N$8</f>
        <v>0.97811300000000001</v>
      </c>
      <c r="O164" s="100">
        <f>$O$8</f>
        <v>1</v>
      </c>
      <c r="P164" s="98">
        <f>K164*L164*M164*N164*O164</f>
        <v>799.96</v>
      </c>
      <c r="Q164" s="97">
        <f>H164*P164</f>
        <v>799.96</v>
      </c>
      <c r="R164" s="97"/>
      <c r="S164" s="97">
        <f t="shared" si="88"/>
        <v>799.96</v>
      </c>
    </row>
    <row r="165" spans="1:19" x14ac:dyDescent="0.25">
      <c r="A165" s="82" t="s">
        <v>124</v>
      </c>
      <c r="B165" s="83"/>
      <c r="C165" s="84"/>
      <c r="D165" s="85"/>
      <c r="E165" s="86"/>
      <c r="F165" s="86" t="s">
        <v>394</v>
      </c>
      <c r="G165" s="82"/>
      <c r="H165" s="82"/>
      <c r="I165" s="87"/>
      <c r="J165" s="88">
        <f>SUM(J166:J167)</f>
        <v>4427</v>
      </c>
      <c r="K165" s="80"/>
      <c r="L165" s="81"/>
      <c r="M165" s="81"/>
      <c r="N165" s="102"/>
      <c r="O165" s="81"/>
      <c r="P165" s="80"/>
      <c r="Q165" s="88">
        <f>SUM(Q166:Q167)</f>
        <v>4959.96</v>
      </c>
      <c r="R165" s="88">
        <f t="shared" ref="R165:S165" si="89">SUM(R166:R167)</f>
        <v>0</v>
      </c>
      <c r="S165" s="88">
        <f t="shared" si="89"/>
        <v>4959.96</v>
      </c>
    </row>
    <row r="166" spans="1:19" ht="22.5" x14ac:dyDescent="0.25">
      <c r="A166" s="89" t="s">
        <v>395</v>
      </c>
      <c r="B166" s="89" t="s">
        <v>317</v>
      </c>
      <c r="C166" s="89" t="s">
        <v>17300</v>
      </c>
      <c r="D166" s="89" t="s">
        <v>157</v>
      </c>
      <c r="E166" s="94" t="s">
        <v>318</v>
      </c>
      <c r="F166" s="95" t="s">
        <v>319</v>
      </c>
      <c r="G166" s="89" t="s">
        <v>320</v>
      </c>
      <c r="H166" s="89" t="s">
        <v>12</v>
      </c>
      <c r="I166" s="96">
        <v>1</v>
      </c>
      <c r="J166" s="97">
        <v>3713</v>
      </c>
      <c r="K166" s="98">
        <f>J166/H166</f>
        <v>3713</v>
      </c>
      <c r="L166" s="99">
        <f>$L$8</f>
        <v>1.0815399999999999</v>
      </c>
      <c r="M166" s="100">
        <f>$M$8</f>
        <v>1.0590999999999999</v>
      </c>
      <c r="N166" s="101">
        <f>$N$8</f>
        <v>0.97811300000000001</v>
      </c>
      <c r="O166" s="100">
        <f>$O$8</f>
        <v>1</v>
      </c>
      <c r="P166" s="98">
        <f>K166*L166*M166*N166*O166</f>
        <v>4160</v>
      </c>
      <c r="Q166" s="97">
        <f>H166*P166</f>
        <v>4160</v>
      </c>
      <c r="R166" s="97"/>
      <c r="S166" s="97">
        <f t="shared" ref="S166:S167" si="90">Q166</f>
        <v>4160</v>
      </c>
    </row>
    <row r="167" spans="1:19" ht="22.5" x14ac:dyDescent="0.25">
      <c r="A167" s="89" t="s">
        <v>396</v>
      </c>
      <c r="B167" s="89" t="s">
        <v>317</v>
      </c>
      <c r="C167" s="89" t="s">
        <v>17300</v>
      </c>
      <c r="D167" s="89" t="s">
        <v>158</v>
      </c>
      <c r="E167" s="94" t="s">
        <v>322</v>
      </c>
      <c r="F167" s="95" t="s">
        <v>323</v>
      </c>
      <c r="G167" s="89" t="s">
        <v>320</v>
      </c>
      <c r="H167" s="89" t="s">
        <v>12</v>
      </c>
      <c r="I167" s="96">
        <v>1</v>
      </c>
      <c r="J167" s="97">
        <v>714</v>
      </c>
      <c r="K167" s="98">
        <f>J167/H167</f>
        <v>714</v>
      </c>
      <c r="L167" s="99">
        <f>$L$8</f>
        <v>1.0815399999999999</v>
      </c>
      <c r="M167" s="100">
        <f>$M$8</f>
        <v>1.0590999999999999</v>
      </c>
      <c r="N167" s="101">
        <f>$N$8</f>
        <v>0.97811300000000001</v>
      </c>
      <c r="O167" s="100">
        <f>$O$8</f>
        <v>1</v>
      </c>
      <c r="P167" s="98">
        <f>K167*L167*M167*N167*O167</f>
        <v>799.96</v>
      </c>
      <c r="Q167" s="97">
        <f>H167*P167</f>
        <v>799.96</v>
      </c>
      <c r="R167" s="97"/>
      <c r="S167" s="97">
        <f t="shared" si="90"/>
        <v>799.96</v>
      </c>
    </row>
    <row r="168" spans="1:19" x14ac:dyDescent="0.25">
      <c r="A168" s="82" t="s">
        <v>129</v>
      </c>
      <c r="B168" s="83"/>
      <c r="C168" s="84"/>
      <c r="D168" s="85"/>
      <c r="E168" s="86"/>
      <c r="F168" s="86" t="s">
        <v>398</v>
      </c>
      <c r="G168" s="82"/>
      <c r="H168" s="82"/>
      <c r="I168" s="87"/>
      <c r="J168" s="88">
        <f>SUM(J169:J170)</f>
        <v>4427</v>
      </c>
      <c r="K168" s="80"/>
      <c r="L168" s="81"/>
      <c r="M168" s="81"/>
      <c r="N168" s="102"/>
      <c r="O168" s="81"/>
      <c r="P168" s="80"/>
      <c r="Q168" s="88">
        <f>SUM(Q169:Q170)</f>
        <v>4959.96</v>
      </c>
      <c r="R168" s="88">
        <f t="shared" ref="R168:S168" si="91">SUM(R169:R170)</f>
        <v>0</v>
      </c>
      <c r="S168" s="88">
        <f t="shared" si="91"/>
        <v>4959.96</v>
      </c>
    </row>
    <row r="169" spans="1:19" ht="22.5" x14ac:dyDescent="0.25">
      <c r="A169" s="89" t="s">
        <v>399</v>
      </c>
      <c r="B169" s="89" t="s">
        <v>317</v>
      </c>
      <c r="C169" s="89" t="s">
        <v>17300</v>
      </c>
      <c r="D169" s="89" t="s">
        <v>165</v>
      </c>
      <c r="E169" s="94" t="s">
        <v>318</v>
      </c>
      <c r="F169" s="95" t="s">
        <v>319</v>
      </c>
      <c r="G169" s="89" t="s">
        <v>320</v>
      </c>
      <c r="H169" s="89" t="s">
        <v>12</v>
      </c>
      <c r="I169" s="96">
        <v>1</v>
      </c>
      <c r="J169" s="97">
        <v>3713</v>
      </c>
      <c r="K169" s="98">
        <f>J169/H169</f>
        <v>3713</v>
      </c>
      <c r="L169" s="99">
        <f>$L$8</f>
        <v>1.0815399999999999</v>
      </c>
      <c r="M169" s="100">
        <f>$M$8</f>
        <v>1.0590999999999999</v>
      </c>
      <c r="N169" s="101">
        <f>$N$8</f>
        <v>0.97811300000000001</v>
      </c>
      <c r="O169" s="100">
        <f>$O$8</f>
        <v>1</v>
      </c>
      <c r="P169" s="98">
        <f>K169*L169*M169*N169*O169</f>
        <v>4160</v>
      </c>
      <c r="Q169" s="97">
        <f>H169*P169</f>
        <v>4160</v>
      </c>
      <c r="R169" s="97"/>
      <c r="S169" s="97">
        <f t="shared" ref="S169:S170" si="92">Q169</f>
        <v>4160</v>
      </c>
    </row>
    <row r="170" spans="1:19" ht="22.5" x14ac:dyDescent="0.25">
      <c r="A170" s="89" t="s">
        <v>400</v>
      </c>
      <c r="B170" s="89" t="s">
        <v>317</v>
      </c>
      <c r="C170" s="89" t="s">
        <v>17300</v>
      </c>
      <c r="D170" s="89" t="s">
        <v>168</v>
      </c>
      <c r="E170" s="94" t="s">
        <v>322</v>
      </c>
      <c r="F170" s="95" t="s">
        <v>323</v>
      </c>
      <c r="G170" s="89" t="s">
        <v>320</v>
      </c>
      <c r="H170" s="89" t="s">
        <v>12</v>
      </c>
      <c r="I170" s="96">
        <v>1</v>
      </c>
      <c r="J170" s="97">
        <v>714</v>
      </c>
      <c r="K170" s="98">
        <f>J170/H170</f>
        <v>714</v>
      </c>
      <c r="L170" s="99">
        <f>$L$8</f>
        <v>1.0815399999999999</v>
      </c>
      <c r="M170" s="100">
        <f>$M$8</f>
        <v>1.0590999999999999</v>
      </c>
      <c r="N170" s="101">
        <f>$N$8</f>
        <v>0.97811300000000001</v>
      </c>
      <c r="O170" s="100">
        <f>$O$8</f>
        <v>1</v>
      </c>
      <c r="P170" s="98">
        <f>K170*L170*M170*N170*O170</f>
        <v>799.96</v>
      </c>
      <c r="Q170" s="97">
        <f>H170*P170</f>
        <v>799.96</v>
      </c>
      <c r="R170" s="97"/>
      <c r="S170" s="97">
        <f t="shared" si="92"/>
        <v>799.96</v>
      </c>
    </row>
    <row r="171" spans="1:19" x14ac:dyDescent="0.25">
      <c r="A171" s="82" t="s">
        <v>133</v>
      </c>
      <c r="B171" s="83"/>
      <c r="C171" s="84"/>
      <c r="D171" s="85"/>
      <c r="E171" s="86"/>
      <c r="F171" s="86" t="s">
        <v>402</v>
      </c>
      <c r="G171" s="82"/>
      <c r="H171" s="82"/>
      <c r="I171" s="87"/>
      <c r="J171" s="88">
        <f>SUM(J172:J173)</f>
        <v>4427</v>
      </c>
      <c r="K171" s="80"/>
      <c r="L171" s="81"/>
      <c r="M171" s="81"/>
      <c r="N171" s="102"/>
      <c r="O171" s="81"/>
      <c r="P171" s="80"/>
      <c r="Q171" s="88">
        <f>SUM(Q172:Q173)</f>
        <v>4959.96</v>
      </c>
      <c r="R171" s="88">
        <f t="shared" ref="R171:S171" si="93">SUM(R172:R173)</f>
        <v>0</v>
      </c>
      <c r="S171" s="88">
        <f t="shared" si="93"/>
        <v>4959.96</v>
      </c>
    </row>
    <row r="172" spans="1:19" ht="22.5" x14ac:dyDescent="0.25">
      <c r="A172" s="89" t="s">
        <v>403</v>
      </c>
      <c r="B172" s="89" t="s">
        <v>317</v>
      </c>
      <c r="C172" s="89" t="s">
        <v>17300</v>
      </c>
      <c r="D172" s="89" t="s">
        <v>170</v>
      </c>
      <c r="E172" s="94" t="s">
        <v>318</v>
      </c>
      <c r="F172" s="95" t="s">
        <v>319</v>
      </c>
      <c r="G172" s="89" t="s">
        <v>320</v>
      </c>
      <c r="H172" s="89" t="s">
        <v>12</v>
      </c>
      <c r="I172" s="96">
        <v>1</v>
      </c>
      <c r="J172" s="97">
        <v>3713</v>
      </c>
      <c r="K172" s="98">
        <f>J172/H172</f>
        <v>3713</v>
      </c>
      <c r="L172" s="99">
        <f>$L$8</f>
        <v>1.0815399999999999</v>
      </c>
      <c r="M172" s="100">
        <f>$M$8</f>
        <v>1.0590999999999999</v>
      </c>
      <c r="N172" s="101">
        <f>$N$8</f>
        <v>0.97811300000000001</v>
      </c>
      <c r="O172" s="100">
        <f>$O$8</f>
        <v>1</v>
      </c>
      <c r="P172" s="98">
        <f>K172*L172*M172*N172*O172</f>
        <v>4160</v>
      </c>
      <c r="Q172" s="97">
        <f>H172*P172</f>
        <v>4160</v>
      </c>
      <c r="R172" s="97"/>
      <c r="S172" s="97">
        <f t="shared" ref="S172:S173" si="94">Q172</f>
        <v>4160</v>
      </c>
    </row>
    <row r="173" spans="1:19" ht="22.5" x14ac:dyDescent="0.25">
      <c r="A173" s="89" t="s">
        <v>404</v>
      </c>
      <c r="B173" s="89" t="s">
        <v>317</v>
      </c>
      <c r="C173" s="89" t="s">
        <v>17300</v>
      </c>
      <c r="D173" s="89" t="s">
        <v>175</v>
      </c>
      <c r="E173" s="94" t="s">
        <v>322</v>
      </c>
      <c r="F173" s="95" t="s">
        <v>323</v>
      </c>
      <c r="G173" s="89" t="s">
        <v>320</v>
      </c>
      <c r="H173" s="89" t="s">
        <v>12</v>
      </c>
      <c r="I173" s="96">
        <v>1</v>
      </c>
      <c r="J173" s="97">
        <v>714</v>
      </c>
      <c r="K173" s="98">
        <f>J173/H173</f>
        <v>714</v>
      </c>
      <c r="L173" s="99">
        <f>$L$8</f>
        <v>1.0815399999999999</v>
      </c>
      <c r="M173" s="100">
        <f>$M$8</f>
        <v>1.0590999999999999</v>
      </c>
      <c r="N173" s="101">
        <f>$N$8</f>
        <v>0.97811300000000001</v>
      </c>
      <c r="O173" s="100">
        <f>$O$8</f>
        <v>1</v>
      </c>
      <c r="P173" s="98">
        <f>K173*L173*M173*N173*O173</f>
        <v>799.96</v>
      </c>
      <c r="Q173" s="97">
        <f>H173*P173</f>
        <v>799.96</v>
      </c>
      <c r="R173" s="97"/>
      <c r="S173" s="97">
        <f t="shared" si="94"/>
        <v>799.96</v>
      </c>
    </row>
    <row r="174" spans="1:19" x14ac:dyDescent="0.25">
      <c r="A174" s="82" t="s">
        <v>136</v>
      </c>
      <c r="B174" s="83"/>
      <c r="C174" s="84"/>
      <c r="D174" s="85"/>
      <c r="E174" s="86"/>
      <c r="F174" s="86" t="s">
        <v>406</v>
      </c>
      <c r="G174" s="82"/>
      <c r="H174" s="82"/>
      <c r="I174" s="87"/>
      <c r="J174" s="88">
        <f>SUM(J175:J176)</f>
        <v>7108</v>
      </c>
      <c r="K174" s="80"/>
      <c r="L174" s="81"/>
      <c r="M174" s="81"/>
      <c r="N174" s="102"/>
      <c r="O174" s="81"/>
      <c r="P174" s="80"/>
      <c r="Q174" s="88">
        <f>SUM(Q175:Q176)</f>
        <v>7963.72</v>
      </c>
      <c r="R174" s="88">
        <f t="shared" ref="R174:S174" si="95">SUM(R175:R176)</f>
        <v>0</v>
      </c>
      <c r="S174" s="88">
        <f t="shared" si="95"/>
        <v>7963.72</v>
      </c>
    </row>
    <row r="175" spans="1:19" ht="22.5" x14ac:dyDescent="0.25">
      <c r="A175" s="89" t="s">
        <v>407</v>
      </c>
      <c r="B175" s="89" t="s">
        <v>317</v>
      </c>
      <c r="C175" s="89" t="s">
        <v>17300</v>
      </c>
      <c r="D175" s="89" t="s">
        <v>178</v>
      </c>
      <c r="E175" s="94" t="s">
        <v>408</v>
      </c>
      <c r="F175" s="95" t="s">
        <v>409</v>
      </c>
      <c r="G175" s="89" t="s">
        <v>410</v>
      </c>
      <c r="H175" s="89" t="s">
        <v>411</v>
      </c>
      <c r="I175" s="96">
        <v>1</v>
      </c>
      <c r="J175" s="97">
        <v>3398</v>
      </c>
      <c r="K175" s="98">
        <f>J175/H175</f>
        <v>8757.73</v>
      </c>
      <c r="L175" s="99">
        <f>$L$8</f>
        <v>1.0815399999999999</v>
      </c>
      <c r="M175" s="100">
        <f>$M$8</f>
        <v>1.0590999999999999</v>
      </c>
      <c r="N175" s="101">
        <f>$N$8</f>
        <v>0.97811300000000001</v>
      </c>
      <c r="O175" s="100">
        <f>$O$8</f>
        <v>1</v>
      </c>
      <c r="P175" s="98">
        <f>K175*L175*M175*N175*O175</f>
        <v>9812.06</v>
      </c>
      <c r="Q175" s="97">
        <f>H175*P175</f>
        <v>3807.08</v>
      </c>
      <c r="R175" s="97"/>
      <c r="S175" s="97">
        <f t="shared" ref="S175:S176" si="96">Q175</f>
        <v>3807.08</v>
      </c>
    </row>
    <row r="176" spans="1:19" ht="22.5" x14ac:dyDescent="0.25">
      <c r="A176" s="89" t="s">
        <v>412</v>
      </c>
      <c r="B176" s="89" t="s">
        <v>317</v>
      </c>
      <c r="C176" s="89" t="s">
        <v>17300</v>
      </c>
      <c r="D176" s="89" t="s">
        <v>181</v>
      </c>
      <c r="E176" s="94" t="s">
        <v>413</v>
      </c>
      <c r="F176" s="95" t="s">
        <v>414</v>
      </c>
      <c r="G176" s="89" t="s">
        <v>410</v>
      </c>
      <c r="H176" s="89" t="s">
        <v>411</v>
      </c>
      <c r="I176" s="96">
        <v>1</v>
      </c>
      <c r="J176" s="97">
        <v>3710</v>
      </c>
      <c r="K176" s="98">
        <f>J176/H176</f>
        <v>9561.86</v>
      </c>
      <c r="L176" s="99">
        <f>$L$8</f>
        <v>1.0815399999999999</v>
      </c>
      <c r="M176" s="100">
        <f>$M$8</f>
        <v>1.0590999999999999</v>
      </c>
      <c r="N176" s="101">
        <f>$N$8</f>
        <v>0.97811300000000001</v>
      </c>
      <c r="O176" s="100">
        <f>$O$8</f>
        <v>1</v>
      </c>
      <c r="P176" s="98">
        <f>K176*L176*M176*N176*O176</f>
        <v>10713</v>
      </c>
      <c r="Q176" s="97">
        <f>H176*P176</f>
        <v>4156.6400000000003</v>
      </c>
      <c r="R176" s="97"/>
      <c r="S176" s="97">
        <f t="shared" si="96"/>
        <v>4156.6400000000003</v>
      </c>
    </row>
    <row r="177" spans="1:19" x14ac:dyDescent="0.25">
      <c r="A177" s="82" t="s">
        <v>141</v>
      </c>
      <c r="B177" s="83"/>
      <c r="C177" s="84"/>
      <c r="D177" s="85"/>
      <c r="E177" s="86"/>
      <c r="F177" s="86" t="s">
        <v>416</v>
      </c>
      <c r="G177" s="82"/>
      <c r="H177" s="82"/>
      <c r="I177" s="87"/>
      <c r="J177" s="88">
        <f>SUM(J178:J179)</f>
        <v>39699</v>
      </c>
      <c r="K177" s="80"/>
      <c r="L177" s="81"/>
      <c r="M177" s="81"/>
      <c r="N177" s="102"/>
      <c r="O177" s="81"/>
      <c r="P177" s="80"/>
      <c r="Q177" s="88">
        <f>SUM(Q178:Q179)</f>
        <v>44478.3</v>
      </c>
      <c r="R177" s="88">
        <f t="shared" ref="R177:S177" si="97">SUM(R178:R179)</f>
        <v>0</v>
      </c>
      <c r="S177" s="88">
        <f t="shared" si="97"/>
        <v>44478.3</v>
      </c>
    </row>
    <row r="178" spans="1:19" ht="22.5" x14ac:dyDescent="0.25">
      <c r="A178" s="89" t="s">
        <v>417</v>
      </c>
      <c r="B178" s="89" t="s">
        <v>317</v>
      </c>
      <c r="C178" s="89" t="s">
        <v>17300</v>
      </c>
      <c r="D178" s="89" t="s">
        <v>182</v>
      </c>
      <c r="E178" s="94" t="s">
        <v>408</v>
      </c>
      <c r="F178" s="95" t="s">
        <v>409</v>
      </c>
      <c r="G178" s="89" t="s">
        <v>410</v>
      </c>
      <c r="H178" s="89" t="s">
        <v>418</v>
      </c>
      <c r="I178" s="96">
        <v>1</v>
      </c>
      <c r="J178" s="97">
        <v>18976</v>
      </c>
      <c r="K178" s="98">
        <f>J178/H178</f>
        <v>8756.81</v>
      </c>
      <c r="L178" s="99">
        <f>$L$8</f>
        <v>1.0815399999999999</v>
      </c>
      <c r="M178" s="100">
        <f>$M$8</f>
        <v>1.0590999999999999</v>
      </c>
      <c r="N178" s="101">
        <f>$N$8</f>
        <v>0.97811300000000001</v>
      </c>
      <c r="O178" s="100">
        <f>$O$8</f>
        <v>1</v>
      </c>
      <c r="P178" s="98">
        <f>K178*L178*M178*N178*O178</f>
        <v>9811.0300000000007</v>
      </c>
      <c r="Q178" s="97">
        <f>H178*P178</f>
        <v>21260.5</v>
      </c>
      <c r="R178" s="97"/>
      <c r="S178" s="97">
        <f t="shared" ref="S178:S179" si="98">Q178</f>
        <v>21260.5</v>
      </c>
    </row>
    <row r="179" spans="1:19" ht="22.5" x14ac:dyDescent="0.25">
      <c r="A179" s="89" t="s">
        <v>419</v>
      </c>
      <c r="B179" s="89" t="s">
        <v>317</v>
      </c>
      <c r="C179" s="89" t="s">
        <v>17300</v>
      </c>
      <c r="D179" s="89" t="s">
        <v>183</v>
      </c>
      <c r="E179" s="94" t="s">
        <v>413</v>
      </c>
      <c r="F179" s="95" t="s">
        <v>414</v>
      </c>
      <c r="G179" s="89" t="s">
        <v>410</v>
      </c>
      <c r="H179" s="89" t="s">
        <v>418</v>
      </c>
      <c r="I179" s="96">
        <v>1</v>
      </c>
      <c r="J179" s="97">
        <v>20723</v>
      </c>
      <c r="K179" s="98">
        <f>J179/H179</f>
        <v>9562.99</v>
      </c>
      <c r="L179" s="99">
        <f>$L$8</f>
        <v>1.0815399999999999</v>
      </c>
      <c r="M179" s="100">
        <f>$M$8</f>
        <v>1.0590999999999999</v>
      </c>
      <c r="N179" s="101">
        <f>$N$8</f>
        <v>0.97811300000000001</v>
      </c>
      <c r="O179" s="100">
        <f>$O$8</f>
        <v>1</v>
      </c>
      <c r="P179" s="98">
        <f>K179*L179*M179*N179*O179</f>
        <v>10714.26</v>
      </c>
      <c r="Q179" s="97">
        <f>H179*P179</f>
        <v>23217.8</v>
      </c>
      <c r="R179" s="97"/>
      <c r="S179" s="97">
        <f t="shared" si="98"/>
        <v>23217.8</v>
      </c>
    </row>
    <row r="180" spans="1:19" x14ac:dyDescent="0.25">
      <c r="A180" s="82" t="s">
        <v>144</v>
      </c>
      <c r="B180" s="83"/>
      <c r="C180" s="84"/>
      <c r="D180" s="85"/>
      <c r="E180" s="86"/>
      <c r="F180" s="86" t="s">
        <v>421</v>
      </c>
      <c r="G180" s="82"/>
      <c r="H180" s="82"/>
      <c r="I180" s="87"/>
      <c r="J180" s="88">
        <f>SUM(J181:J184)</f>
        <v>250810</v>
      </c>
      <c r="K180" s="80"/>
      <c r="L180" s="81"/>
      <c r="M180" s="81"/>
      <c r="N180" s="102"/>
      <c r="O180" s="81"/>
      <c r="P180" s="80"/>
      <c r="Q180" s="88">
        <f>SUM(Q181:Q184)</f>
        <v>281004.57</v>
      </c>
      <c r="R180" s="88">
        <f t="shared" ref="R180:S180" si="99">SUM(R181:R184)</f>
        <v>0</v>
      </c>
      <c r="S180" s="88">
        <f t="shared" si="99"/>
        <v>281004.57</v>
      </c>
    </row>
    <row r="181" spans="1:19" x14ac:dyDescent="0.25">
      <c r="A181" s="89"/>
      <c r="B181" s="90"/>
      <c r="C181" s="89"/>
      <c r="D181" s="91"/>
      <c r="E181" s="92"/>
      <c r="F181" s="92" t="s">
        <v>422</v>
      </c>
      <c r="G181" s="91"/>
      <c r="H181" s="91"/>
      <c r="I181" s="93">
        <v>1</v>
      </c>
      <c r="J181" s="91"/>
      <c r="K181" s="98"/>
      <c r="L181" s="99"/>
      <c r="M181" s="100"/>
      <c r="N181" s="101"/>
      <c r="O181" s="100"/>
      <c r="P181" s="98"/>
      <c r="Q181" s="97"/>
      <c r="R181" s="97"/>
      <c r="S181" s="97"/>
    </row>
    <row r="182" spans="1:19" ht="22.5" x14ac:dyDescent="0.25">
      <c r="A182" s="89" t="s">
        <v>423</v>
      </c>
      <c r="B182" s="89" t="s">
        <v>317</v>
      </c>
      <c r="C182" s="89" t="s">
        <v>17300</v>
      </c>
      <c r="D182" s="89" t="s">
        <v>191</v>
      </c>
      <c r="E182" s="94" t="s">
        <v>424</v>
      </c>
      <c r="F182" s="95" t="s">
        <v>425</v>
      </c>
      <c r="G182" s="89" t="s">
        <v>426</v>
      </c>
      <c r="H182" s="89" t="s">
        <v>223</v>
      </c>
      <c r="I182" s="96">
        <v>1</v>
      </c>
      <c r="J182" s="97">
        <v>155749</v>
      </c>
      <c r="K182" s="98">
        <f>J182/H182</f>
        <v>2781.23</v>
      </c>
      <c r="L182" s="99">
        <f>$L$8</f>
        <v>1.0815399999999999</v>
      </c>
      <c r="M182" s="100">
        <f>$M$8</f>
        <v>1.0590999999999999</v>
      </c>
      <c r="N182" s="101">
        <f>$N$8</f>
        <v>0.97811300000000001</v>
      </c>
      <c r="O182" s="100">
        <f>$O$8</f>
        <v>1</v>
      </c>
      <c r="P182" s="98">
        <f>K182*L182*M182*N182*O182</f>
        <v>3116.06</v>
      </c>
      <c r="Q182" s="97">
        <f>H182*P182</f>
        <v>174499.36</v>
      </c>
      <c r="R182" s="97"/>
      <c r="S182" s="97">
        <f t="shared" ref="S182:S184" si="100">Q182</f>
        <v>174499.36</v>
      </c>
    </row>
    <row r="183" spans="1:19" ht="22.5" x14ac:dyDescent="0.25">
      <c r="A183" s="89" t="s">
        <v>427</v>
      </c>
      <c r="B183" s="89" t="s">
        <v>317</v>
      </c>
      <c r="C183" s="89" t="s">
        <v>17300</v>
      </c>
      <c r="D183" s="89" t="s">
        <v>194</v>
      </c>
      <c r="E183" s="94" t="s">
        <v>408</v>
      </c>
      <c r="F183" s="95" t="s">
        <v>409</v>
      </c>
      <c r="G183" s="89" t="s">
        <v>410</v>
      </c>
      <c r="H183" s="89" t="s">
        <v>428</v>
      </c>
      <c r="I183" s="96">
        <v>1</v>
      </c>
      <c r="J183" s="97">
        <v>45438</v>
      </c>
      <c r="K183" s="98">
        <f>J183/H183</f>
        <v>8756.6</v>
      </c>
      <c r="L183" s="99">
        <f>$L$8</f>
        <v>1.0815399999999999</v>
      </c>
      <c r="M183" s="100">
        <f>$M$8</f>
        <v>1.0590999999999999</v>
      </c>
      <c r="N183" s="101">
        <f>$N$8</f>
        <v>0.97811300000000001</v>
      </c>
      <c r="O183" s="100">
        <f>$O$8</f>
        <v>1</v>
      </c>
      <c r="P183" s="98">
        <f>K183*L183*M183*N183*O183</f>
        <v>9810.7900000000009</v>
      </c>
      <c r="Q183" s="97">
        <f>H183*P183</f>
        <v>50908.19</v>
      </c>
      <c r="R183" s="97"/>
      <c r="S183" s="97">
        <f t="shared" si="100"/>
        <v>50908.19</v>
      </c>
    </row>
    <row r="184" spans="1:19" ht="22.5" x14ac:dyDescent="0.25">
      <c r="A184" s="89" t="s">
        <v>429</v>
      </c>
      <c r="B184" s="89" t="s">
        <v>317</v>
      </c>
      <c r="C184" s="89" t="s">
        <v>17300</v>
      </c>
      <c r="D184" s="89" t="s">
        <v>196</v>
      </c>
      <c r="E184" s="94" t="s">
        <v>413</v>
      </c>
      <c r="F184" s="95" t="s">
        <v>414</v>
      </c>
      <c r="G184" s="89" t="s">
        <v>410</v>
      </c>
      <c r="H184" s="89" t="s">
        <v>428</v>
      </c>
      <c r="I184" s="96">
        <v>1</v>
      </c>
      <c r="J184" s="97">
        <v>49623</v>
      </c>
      <c r="K184" s="98">
        <f>J184/H184</f>
        <v>9563.11</v>
      </c>
      <c r="L184" s="99">
        <f>$L$8</f>
        <v>1.0815399999999999</v>
      </c>
      <c r="M184" s="100">
        <f>$M$8</f>
        <v>1.0590999999999999</v>
      </c>
      <c r="N184" s="101">
        <f>$N$8</f>
        <v>0.97811300000000001</v>
      </c>
      <c r="O184" s="100">
        <f>$O$8</f>
        <v>1</v>
      </c>
      <c r="P184" s="98">
        <f>K184*L184*M184*N184*O184</f>
        <v>10714.4</v>
      </c>
      <c r="Q184" s="97">
        <f>H184*P184</f>
        <v>55597.02</v>
      </c>
      <c r="R184" s="97"/>
      <c r="S184" s="97">
        <f t="shared" si="100"/>
        <v>55597.02</v>
      </c>
    </row>
    <row r="185" spans="1:19" x14ac:dyDescent="0.25">
      <c r="A185" s="82" t="s">
        <v>146</v>
      </c>
      <c r="B185" s="83"/>
      <c r="C185" s="84"/>
      <c r="D185" s="85"/>
      <c r="E185" s="86"/>
      <c r="F185" s="86" t="s">
        <v>431</v>
      </c>
      <c r="G185" s="82"/>
      <c r="H185" s="82"/>
      <c r="I185" s="87"/>
      <c r="J185" s="88">
        <f>SUM(J186:J187)</f>
        <v>9856</v>
      </c>
      <c r="K185" s="80"/>
      <c r="L185" s="81"/>
      <c r="M185" s="81"/>
      <c r="N185" s="102"/>
      <c r="O185" s="81"/>
      <c r="P185" s="80"/>
      <c r="Q185" s="88">
        <f>SUM(Q186:Q187)</f>
        <v>11042.55</v>
      </c>
      <c r="R185" s="88">
        <f t="shared" ref="R185:S185" si="101">SUM(R186:R187)</f>
        <v>0</v>
      </c>
      <c r="S185" s="88">
        <f t="shared" si="101"/>
        <v>11042.55</v>
      </c>
    </row>
    <row r="186" spans="1:19" ht="22.5" x14ac:dyDescent="0.25">
      <c r="A186" s="89" t="s">
        <v>432</v>
      </c>
      <c r="B186" s="89" t="s">
        <v>317</v>
      </c>
      <c r="C186" s="89" t="s">
        <v>17300</v>
      </c>
      <c r="D186" s="89" t="s">
        <v>201</v>
      </c>
      <c r="E186" s="94" t="s">
        <v>408</v>
      </c>
      <c r="F186" s="95" t="s">
        <v>409</v>
      </c>
      <c r="G186" s="89" t="s">
        <v>410</v>
      </c>
      <c r="H186" s="89" t="s">
        <v>433</v>
      </c>
      <c r="I186" s="96">
        <v>1</v>
      </c>
      <c r="J186" s="97">
        <v>4711</v>
      </c>
      <c r="K186" s="98">
        <f>J186/H186</f>
        <v>8756.51</v>
      </c>
      <c r="L186" s="99">
        <f>$L$8</f>
        <v>1.0815399999999999</v>
      </c>
      <c r="M186" s="100">
        <f>$M$8</f>
        <v>1.0590999999999999</v>
      </c>
      <c r="N186" s="101">
        <f>$N$8</f>
        <v>0.97811300000000001</v>
      </c>
      <c r="O186" s="100">
        <f>$O$8</f>
        <v>1</v>
      </c>
      <c r="P186" s="98">
        <f>K186*L186*M186*N186*O186</f>
        <v>9810.69</v>
      </c>
      <c r="Q186" s="97">
        <f>H186*P186</f>
        <v>5278.15</v>
      </c>
      <c r="R186" s="97"/>
      <c r="S186" s="97">
        <f t="shared" ref="S186:S187" si="102">Q186</f>
        <v>5278.15</v>
      </c>
    </row>
    <row r="187" spans="1:19" ht="22.5" x14ac:dyDescent="0.25">
      <c r="A187" s="89" t="s">
        <v>434</v>
      </c>
      <c r="B187" s="89" t="s">
        <v>317</v>
      </c>
      <c r="C187" s="89" t="s">
        <v>17300</v>
      </c>
      <c r="D187" s="89" t="s">
        <v>204</v>
      </c>
      <c r="E187" s="94" t="s">
        <v>413</v>
      </c>
      <c r="F187" s="95" t="s">
        <v>414</v>
      </c>
      <c r="G187" s="89" t="s">
        <v>410</v>
      </c>
      <c r="H187" s="89" t="s">
        <v>433</v>
      </c>
      <c r="I187" s="96">
        <v>1</v>
      </c>
      <c r="J187" s="97">
        <v>5145</v>
      </c>
      <c r="K187" s="98">
        <f>J187/H187</f>
        <v>9563.2000000000007</v>
      </c>
      <c r="L187" s="99">
        <f>$L$8</f>
        <v>1.0815399999999999</v>
      </c>
      <c r="M187" s="100">
        <f>$M$8</f>
        <v>1.0590999999999999</v>
      </c>
      <c r="N187" s="101">
        <f>$N$8</f>
        <v>0.97811300000000001</v>
      </c>
      <c r="O187" s="100">
        <f>$O$8</f>
        <v>1</v>
      </c>
      <c r="P187" s="98">
        <f>K187*L187*M187*N187*O187</f>
        <v>10714.5</v>
      </c>
      <c r="Q187" s="97">
        <f>H187*P187</f>
        <v>5764.4</v>
      </c>
      <c r="R187" s="97"/>
      <c r="S187" s="97">
        <f t="shared" si="102"/>
        <v>5764.4</v>
      </c>
    </row>
    <row r="188" spans="1:19" x14ac:dyDescent="0.25">
      <c r="A188" s="82" t="s">
        <v>151</v>
      </c>
      <c r="B188" s="83"/>
      <c r="C188" s="84"/>
      <c r="D188" s="85"/>
      <c r="E188" s="86"/>
      <c r="F188" s="86" t="s">
        <v>436</v>
      </c>
      <c r="G188" s="82"/>
      <c r="H188" s="82"/>
      <c r="I188" s="87"/>
      <c r="J188" s="88">
        <f>SUM(J189:J190)</f>
        <v>1240</v>
      </c>
      <c r="K188" s="80"/>
      <c r="L188" s="81"/>
      <c r="M188" s="81"/>
      <c r="N188" s="102"/>
      <c r="O188" s="81"/>
      <c r="P188" s="80"/>
      <c r="Q188" s="88">
        <f>SUM(Q189:Q190)</f>
        <v>1389.28</v>
      </c>
      <c r="R188" s="88">
        <f t="shared" ref="R188:S188" si="103">SUM(R189:R190)</f>
        <v>0</v>
      </c>
      <c r="S188" s="88">
        <f t="shared" si="103"/>
        <v>1389.28</v>
      </c>
    </row>
    <row r="189" spans="1:19" ht="22.5" x14ac:dyDescent="0.25">
      <c r="A189" s="89" t="s">
        <v>437</v>
      </c>
      <c r="B189" s="89" t="s">
        <v>317</v>
      </c>
      <c r="C189" s="89" t="s">
        <v>17300</v>
      </c>
      <c r="D189" s="89" t="s">
        <v>206</v>
      </c>
      <c r="E189" s="94" t="s">
        <v>408</v>
      </c>
      <c r="F189" s="95" t="s">
        <v>409</v>
      </c>
      <c r="G189" s="89" t="s">
        <v>410</v>
      </c>
      <c r="H189" s="89" t="s">
        <v>438</v>
      </c>
      <c r="I189" s="96">
        <v>1</v>
      </c>
      <c r="J189" s="97">
        <v>593</v>
      </c>
      <c r="K189" s="98">
        <f>J189/H189</f>
        <v>8759.23</v>
      </c>
      <c r="L189" s="99">
        <f>$L$8</f>
        <v>1.0815399999999999</v>
      </c>
      <c r="M189" s="100">
        <f>$M$8</f>
        <v>1.0590999999999999</v>
      </c>
      <c r="N189" s="101">
        <f>$N$8</f>
        <v>0.97811300000000001</v>
      </c>
      <c r="O189" s="100">
        <f>$O$8</f>
        <v>1</v>
      </c>
      <c r="P189" s="98">
        <f>K189*L189*M189*N189*O189</f>
        <v>9813.74</v>
      </c>
      <c r="Q189" s="97">
        <f>H189*P189</f>
        <v>664.39</v>
      </c>
      <c r="R189" s="97"/>
      <c r="S189" s="97">
        <f t="shared" ref="S189:S190" si="104">Q189</f>
        <v>664.39</v>
      </c>
    </row>
    <row r="190" spans="1:19" ht="22.5" x14ac:dyDescent="0.25">
      <c r="A190" s="89" t="s">
        <v>439</v>
      </c>
      <c r="B190" s="89" t="s">
        <v>317</v>
      </c>
      <c r="C190" s="89" t="s">
        <v>17300</v>
      </c>
      <c r="D190" s="89" t="s">
        <v>207</v>
      </c>
      <c r="E190" s="94" t="s">
        <v>413</v>
      </c>
      <c r="F190" s="95" t="s">
        <v>414</v>
      </c>
      <c r="G190" s="89" t="s">
        <v>410</v>
      </c>
      <c r="H190" s="89" t="s">
        <v>438</v>
      </c>
      <c r="I190" s="96">
        <v>1</v>
      </c>
      <c r="J190" s="97">
        <v>647</v>
      </c>
      <c r="K190" s="98">
        <f>J190/H190</f>
        <v>9556.8700000000008</v>
      </c>
      <c r="L190" s="99">
        <f>$L$8</f>
        <v>1.0815399999999999</v>
      </c>
      <c r="M190" s="100">
        <f>$M$8</f>
        <v>1.0590999999999999</v>
      </c>
      <c r="N190" s="101">
        <f>$N$8</f>
        <v>0.97811300000000001</v>
      </c>
      <c r="O190" s="100">
        <f>$O$8</f>
        <v>1</v>
      </c>
      <c r="P190" s="98">
        <f>K190*L190*M190*N190*O190</f>
        <v>10707.41</v>
      </c>
      <c r="Q190" s="97">
        <f>H190*P190</f>
        <v>724.89</v>
      </c>
      <c r="R190" s="97"/>
      <c r="S190" s="97">
        <f t="shared" si="104"/>
        <v>724.89</v>
      </c>
    </row>
    <row r="191" spans="1:19" x14ac:dyDescent="0.25">
      <c r="A191" s="72"/>
      <c r="B191" s="77"/>
      <c r="C191" s="77"/>
      <c r="D191" s="77"/>
      <c r="E191" s="76"/>
      <c r="F191" s="76" t="s">
        <v>440</v>
      </c>
      <c r="G191" s="77"/>
      <c r="H191" s="77"/>
      <c r="I191" s="78"/>
      <c r="J191" s="79">
        <f>J192</f>
        <v>14397</v>
      </c>
      <c r="K191" s="80"/>
      <c r="L191" s="81"/>
      <c r="M191" s="81"/>
      <c r="N191" s="102"/>
      <c r="O191" s="81"/>
      <c r="P191" s="80"/>
      <c r="Q191" s="79">
        <f>Q192</f>
        <v>16130.29</v>
      </c>
      <c r="R191" s="79">
        <f t="shared" ref="R191:S191" si="105">R192</f>
        <v>0</v>
      </c>
      <c r="S191" s="79">
        <f t="shared" si="105"/>
        <v>0</v>
      </c>
    </row>
    <row r="192" spans="1:19" x14ac:dyDescent="0.25">
      <c r="A192" s="82" t="s">
        <v>154</v>
      </c>
      <c r="B192" s="83"/>
      <c r="C192" s="84"/>
      <c r="D192" s="85"/>
      <c r="E192" s="86"/>
      <c r="F192" s="86" t="s">
        <v>442</v>
      </c>
      <c r="G192" s="82"/>
      <c r="H192" s="82"/>
      <c r="I192" s="87"/>
      <c r="J192" s="88">
        <f>SUM(J193:J201)</f>
        <v>14397</v>
      </c>
      <c r="K192" s="80"/>
      <c r="L192" s="81"/>
      <c r="M192" s="81"/>
      <c r="N192" s="102"/>
      <c r="O192" s="81"/>
      <c r="P192" s="80"/>
      <c r="Q192" s="88">
        <f>SUM(Q193:Q201)</f>
        <v>16130.29</v>
      </c>
      <c r="R192" s="88">
        <f t="shared" ref="R192:S192" si="106">SUM(R193:R201)</f>
        <v>0</v>
      </c>
      <c r="S192" s="88">
        <f t="shared" si="106"/>
        <v>0</v>
      </c>
    </row>
    <row r="193" spans="1:19" x14ac:dyDescent="0.25">
      <c r="A193" s="89" t="s">
        <v>443</v>
      </c>
      <c r="B193" s="89" t="s">
        <v>444</v>
      </c>
      <c r="C193" s="89"/>
      <c r="D193" s="89" t="s">
        <v>12</v>
      </c>
      <c r="E193" s="94" t="s">
        <v>445</v>
      </c>
      <c r="F193" s="95" t="s">
        <v>446</v>
      </c>
      <c r="G193" s="89" t="s">
        <v>71</v>
      </c>
      <c r="H193" s="89" t="s">
        <v>447</v>
      </c>
      <c r="I193" s="96">
        <v>1</v>
      </c>
      <c r="J193" s="97">
        <v>506</v>
      </c>
      <c r="K193" s="98">
        <f t="shared" ref="K193:K201" si="107">J193/H193</f>
        <v>3614.29</v>
      </c>
      <c r="L193" s="99">
        <f t="shared" ref="L193:L201" si="108">$L$8</f>
        <v>1.0815399999999999</v>
      </c>
      <c r="M193" s="100">
        <f t="shared" ref="M193:M201" si="109">$M$8</f>
        <v>1.0590999999999999</v>
      </c>
      <c r="N193" s="101">
        <f t="shared" ref="N193:N201" si="110">$N$8</f>
        <v>0.97811300000000001</v>
      </c>
      <c r="O193" s="100">
        <f t="shared" ref="O193:O201" si="111">$O$8</f>
        <v>1</v>
      </c>
      <c r="P193" s="98">
        <f t="shared" ref="P193:P201" si="112">K193*L193*M193*N193*O193</f>
        <v>4049.41</v>
      </c>
      <c r="Q193" s="97">
        <f t="shared" ref="Q193:Q201" si="113">H193*P193</f>
        <v>566.91999999999996</v>
      </c>
      <c r="R193" s="97"/>
      <c r="S193" s="97"/>
    </row>
    <row r="194" spans="1:19" x14ac:dyDescent="0.25">
      <c r="A194" s="89" t="s">
        <v>448</v>
      </c>
      <c r="B194" s="89" t="s">
        <v>444</v>
      </c>
      <c r="C194" s="89"/>
      <c r="D194" s="89" t="s">
        <v>24</v>
      </c>
      <c r="E194" s="94" t="s">
        <v>449</v>
      </c>
      <c r="F194" s="95" t="s">
        <v>450</v>
      </c>
      <c r="G194" s="89" t="s">
        <v>71</v>
      </c>
      <c r="H194" s="89" t="s">
        <v>451</v>
      </c>
      <c r="I194" s="96">
        <v>1</v>
      </c>
      <c r="J194" s="97">
        <v>55</v>
      </c>
      <c r="K194" s="98">
        <f t="shared" si="107"/>
        <v>5500</v>
      </c>
      <c r="L194" s="99">
        <f t="shared" si="108"/>
        <v>1.0815399999999999</v>
      </c>
      <c r="M194" s="100">
        <f t="shared" si="109"/>
        <v>1.0590999999999999</v>
      </c>
      <c r="N194" s="101">
        <f t="shared" si="110"/>
        <v>0.97811300000000001</v>
      </c>
      <c r="O194" s="100">
        <f t="shared" si="111"/>
        <v>1</v>
      </c>
      <c r="P194" s="98">
        <f t="shared" si="112"/>
        <v>6162.14</v>
      </c>
      <c r="Q194" s="97">
        <f t="shared" si="113"/>
        <v>61.62</v>
      </c>
      <c r="R194" s="97"/>
      <c r="S194" s="97"/>
    </row>
    <row r="195" spans="1:19" ht="22.5" x14ac:dyDescent="0.25">
      <c r="A195" s="89" t="s">
        <v>452</v>
      </c>
      <c r="B195" s="89" t="s">
        <v>444</v>
      </c>
      <c r="C195" s="89"/>
      <c r="D195" s="89" t="s">
        <v>30</v>
      </c>
      <c r="E195" s="94" t="s">
        <v>453</v>
      </c>
      <c r="F195" s="95" t="s">
        <v>454</v>
      </c>
      <c r="G195" s="89" t="s">
        <v>455</v>
      </c>
      <c r="H195" s="89" t="s">
        <v>456</v>
      </c>
      <c r="I195" s="96">
        <v>1</v>
      </c>
      <c r="J195" s="97">
        <v>729</v>
      </c>
      <c r="K195" s="98">
        <f t="shared" si="107"/>
        <v>6627.27</v>
      </c>
      <c r="L195" s="99">
        <f t="shared" si="108"/>
        <v>1.0815399999999999</v>
      </c>
      <c r="M195" s="100">
        <f t="shared" si="109"/>
        <v>1.0590999999999999</v>
      </c>
      <c r="N195" s="101">
        <f t="shared" si="110"/>
        <v>0.97811300000000001</v>
      </c>
      <c r="O195" s="100">
        <f t="shared" si="111"/>
        <v>1</v>
      </c>
      <c r="P195" s="98">
        <f t="shared" si="112"/>
        <v>7425.12</v>
      </c>
      <c r="Q195" s="97">
        <f t="shared" si="113"/>
        <v>816.76</v>
      </c>
      <c r="R195" s="97"/>
      <c r="S195" s="97"/>
    </row>
    <row r="196" spans="1:19" ht="22.5" x14ac:dyDescent="0.25">
      <c r="A196" s="89" t="s">
        <v>457</v>
      </c>
      <c r="B196" s="89" t="s">
        <v>444</v>
      </c>
      <c r="C196" s="89"/>
      <c r="D196" s="89" t="s">
        <v>34</v>
      </c>
      <c r="E196" s="94" t="s">
        <v>458</v>
      </c>
      <c r="F196" s="95" t="s">
        <v>459</v>
      </c>
      <c r="G196" s="89" t="s">
        <v>455</v>
      </c>
      <c r="H196" s="89" t="s">
        <v>460</v>
      </c>
      <c r="I196" s="96">
        <v>1</v>
      </c>
      <c r="J196" s="97">
        <v>232</v>
      </c>
      <c r="K196" s="98">
        <f t="shared" si="107"/>
        <v>7733.33</v>
      </c>
      <c r="L196" s="99">
        <f t="shared" si="108"/>
        <v>1.0815399999999999</v>
      </c>
      <c r="M196" s="100">
        <f t="shared" si="109"/>
        <v>1.0590999999999999</v>
      </c>
      <c r="N196" s="101">
        <f t="shared" si="110"/>
        <v>0.97811300000000001</v>
      </c>
      <c r="O196" s="100">
        <f t="shared" si="111"/>
        <v>1</v>
      </c>
      <c r="P196" s="98">
        <f t="shared" si="112"/>
        <v>8664.33</v>
      </c>
      <c r="Q196" s="97">
        <f t="shared" si="113"/>
        <v>259.93</v>
      </c>
      <c r="R196" s="97"/>
      <c r="S196" s="97"/>
    </row>
    <row r="197" spans="1:19" ht="22.5" x14ac:dyDescent="0.25">
      <c r="A197" s="89" t="s">
        <v>461</v>
      </c>
      <c r="B197" s="89" t="s">
        <v>444</v>
      </c>
      <c r="C197" s="89"/>
      <c r="D197" s="89" t="s">
        <v>40</v>
      </c>
      <c r="E197" s="94" t="s">
        <v>462</v>
      </c>
      <c r="F197" s="95" t="s">
        <v>463</v>
      </c>
      <c r="G197" s="89" t="s">
        <v>455</v>
      </c>
      <c r="H197" s="89" t="s">
        <v>451</v>
      </c>
      <c r="I197" s="96">
        <v>1</v>
      </c>
      <c r="J197" s="97">
        <v>127</v>
      </c>
      <c r="K197" s="98">
        <f t="shared" si="107"/>
        <v>12700</v>
      </c>
      <c r="L197" s="99">
        <f t="shared" si="108"/>
        <v>1.0815399999999999</v>
      </c>
      <c r="M197" s="100">
        <f t="shared" si="109"/>
        <v>1.0590999999999999</v>
      </c>
      <c r="N197" s="101">
        <f t="shared" si="110"/>
        <v>0.97811300000000001</v>
      </c>
      <c r="O197" s="100">
        <f t="shared" si="111"/>
        <v>1</v>
      </c>
      <c r="P197" s="98">
        <f t="shared" si="112"/>
        <v>14228.93</v>
      </c>
      <c r="Q197" s="97">
        <f t="shared" si="113"/>
        <v>142.29</v>
      </c>
      <c r="R197" s="97"/>
      <c r="S197" s="97"/>
    </row>
    <row r="198" spans="1:19" ht="33.75" x14ac:dyDescent="0.25">
      <c r="A198" s="89" t="s">
        <v>464</v>
      </c>
      <c r="B198" s="89" t="s">
        <v>444</v>
      </c>
      <c r="C198" s="89"/>
      <c r="D198" s="89" t="s">
        <v>43</v>
      </c>
      <c r="E198" s="94" t="s">
        <v>465</v>
      </c>
      <c r="F198" s="95" t="s">
        <v>466</v>
      </c>
      <c r="G198" s="89" t="s">
        <v>71</v>
      </c>
      <c r="H198" s="89" t="s">
        <v>467</v>
      </c>
      <c r="I198" s="96">
        <v>1</v>
      </c>
      <c r="J198" s="97">
        <v>608</v>
      </c>
      <c r="K198" s="98">
        <f t="shared" si="107"/>
        <v>4053.33</v>
      </c>
      <c r="L198" s="99">
        <f t="shared" si="108"/>
        <v>1.0815399999999999</v>
      </c>
      <c r="M198" s="100">
        <f t="shared" si="109"/>
        <v>1.0590999999999999</v>
      </c>
      <c r="N198" s="101">
        <f t="shared" si="110"/>
        <v>0.97811300000000001</v>
      </c>
      <c r="O198" s="100">
        <f t="shared" si="111"/>
        <v>1</v>
      </c>
      <c r="P198" s="98">
        <f t="shared" si="112"/>
        <v>4541.3</v>
      </c>
      <c r="Q198" s="97">
        <f t="shared" si="113"/>
        <v>681.2</v>
      </c>
      <c r="R198" s="97"/>
      <c r="S198" s="97"/>
    </row>
    <row r="199" spans="1:19" ht="22.5" x14ac:dyDescent="0.25">
      <c r="A199" s="89" t="s">
        <v>468</v>
      </c>
      <c r="B199" s="89" t="s">
        <v>444</v>
      </c>
      <c r="C199" s="89"/>
      <c r="D199" s="89" t="s">
        <v>48</v>
      </c>
      <c r="E199" s="94" t="s">
        <v>469</v>
      </c>
      <c r="F199" s="95" t="s">
        <v>470</v>
      </c>
      <c r="G199" s="89" t="s">
        <v>71</v>
      </c>
      <c r="H199" s="89" t="s">
        <v>467</v>
      </c>
      <c r="I199" s="96">
        <v>1</v>
      </c>
      <c r="J199" s="97">
        <v>632</v>
      </c>
      <c r="K199" s="98">
        <f t="shared" si="107"/>
        <v>4213.33</v>
      </c>
      <c r="L199" s="99">
        <f t="shared" si="108"/>
        <v>1.0815399999999999</v>
      </c>
      <c r="M199" s="100">
        <f t="shared" si="109"/>
        <v>1.0590999999999999</v>
      </c>
      <c r="N199" s="101">
        <f t="shared" si="110"/>
        <v>0.97811300000000001</v>
      </c>
      <c r="O199" s="100">
        <f t="shared" si="111"/>
        <v>1</v>
      </c>
      <c r="P199" s="98">
        <f t="shared" si="112"/>
        <v>4720.57</v>
      </c>
      <c r="Q199" s="97">
        <f t="shared" si="113"/>
        <v>708.09</v>
      </c>
      <c r="R199" s="97"/>
      <c r="S199" s="97"/>
    </row>
    <row r="200" spans="1:19" x14ac:dyDescent="0.25">
      <c r="A200" s="89" t="s">
        <v>471</v>
      </c>
      <c r="B200" s="89" t="s">
        <v>444</v>
      </c>
      <c r="C200" s="89"/>
      <c r="D200" s="89" t="s">
        <v>55</v>
      </c>
      <c r="E200" s="94" t="s">
        <v>472</v>
      </c>
      <c r="F200" s="95" t="s">
        <v>473</v>
      </c>
      <c r="G200" s="89" t="s">
        <v>27</v>
      </c>
      <c r="H200" s="89" t="s">
        <v>474</v>
      </c>
      <c r="I200" s="96">
        <v>1</v>
      </c>
      <c r="J200" s="97">
        <v>2008</v>
      </c>
      <c r="K200" s="98">
        <f t="shared" si="107"/>
        <v>149.85</v>
      </c>
      <c r="L200" s="99">
        <f t="shared" si="108"/>
        <v>1.0815399999999999</v>
      </c>
      <c r="M200" s="100">
        <f t="shared" si="109"/>
        <v>1.0590999999999999</v>
      </c>
      <c r="N200" s="101">
        <f t="shared" si="110"/>
        <v>0.97811300000000001</v>
      </c>
      <c r="O200" s="100">
        <f t="shared" si="111"/>
        <v>1</v>
      </c>
      <c r="P200" s="98">
        <f t="shared" si="112"/>
        <v>167.89</v>
      </c>
      <c r="Q200" s="97">
        <f t="shared" si="113"/>
        <v>2249.73</v>
      </c>
      <c r="R200" s="97"/>
      <c r="S200" s="97"/>
    </row>
    <row r="201" spans="1:19" ht="22.5" x14ac:dyDescent="0.25">
      <c r="A201" s="89" t="s">
        <v>475</v>
      </c>
      <c r="B201" s="89" t="s">
        <v>444</v>
      </c>
      <c r="C201" s="89"/>
      <c r="D201" s="89" t="s">
        <v>58</v>
      </c>
      <c r="E201" s="94" t="s">
        <v>31</v>
      </c>
      <c r="F201" s="95" t="s">
        <v>32</v>
      </c>
      <c r="G201" s="89" t="s">
        <v>27</v>
      </c>
      <c r="H201" s="89" t="s">
        <v>474</v>
      </c>
      <c r="I201" s="96">
        <v>1</v>
      </c>
      <c r="J201" s="97">
        <v>9500</v>
      </c>
      <c r="K201" s="98">
        <f t="shared" si="107"/>
        <v>708.96</v>
      </c>
      <c r="L201" s="99">
        <f t="shared" si="108"/>
        <v>1.0815399999999999</v>
      </c>
      <c r="M201" s="100">
        <f t="shared" si="109"/>
        <v>1.0590999999999999</v>
      </c>
      <c r="N201" s="101">
        <f t="shared" si="110"/>
        <v>0.97811300000000001</v>
      </c>
      <c r="O201" s="100">
        <f t="shared" si="111"/>
        <v>1</v>
      </c>
      <c r="P201" s="98">
        <f t="shared" si="112"/>
        <v>794.31</v>
      </c>
      <c r="Q201" s="97">
        <f t="shared" si="113"/>
        <v>10643.75</v>
      </c>
      <c r="R201" s="97"/>
      <c r="S201" s="97"/>
    </row>
    <row r="202" spans="1:19" x14ac:dyDescent="0.25">
      <c r="A202" s="72"/>
      <c r="B202" s="77"/>
      <c r="C202" s="77"/>
      <c r="D202" s="77"/>
      <c r="E202" s="76"/>
      <c r="F202" s="76" t="s">
        <v>476</v>
      </c>
      <c r="G202" s="77"/>
      <c r="H202" s="77"/>
      <c r="I202" s="78"/>
      <c r="J202" s="79">
        <f>J203</f>
        <v>3156111</v>
      </c>
      <c r="K202" s="80"/>
      <c r="L202" s="81"/>
      <c r="M202" s="81"/>
      <c r="N202" s="102"/>
      <c r="O202" s="81"/>
      <c r="P202" s="80"/>
      <c r="Q202" s="79">
        <f>Q203</f>
        <v>3536071.51</v>
      </c>
      <c r="R202" s="79">
        <f t="shared" ref="R202:S202" si="114">R203</f>
        <v>0</v>
      </c>
      <c r="S202" s="79">
        <f t="shared" si="114"/>
        <v>0</v>
      </c>
    </row>
    <row r="203" spans="1:19" x14ac:dyDescent="0.25">
      <c r="A203" s="82" t="s">
        <v>156</v>
      </c>
      <c r="B203" s="83"/>
      <c r="C203" s="84"/>
      <c r="D203" s="85"/>
      <c r="E203" s="86"/>
      <c r="F203" s="86" t="s">
        <v>478</v>
      </c>
      <c r="G203" s="82"/>
      <c r="H203" s="82"/>
      <c r="I203" s="87"/>
      <c r="J203" s="88">
        <f>SUM(J205:J215)</f>
        <v>3156111</v>
      </c>
      <c r="K203" s="80"/>
      <c r="L203" s="81"/>
      <c r="M203" s="81"/>
      <c r="N203" s="102"/>
      <c r="O203" s="81"/>
      <c r="P203" s="80"/>
      <c r="Q203" s="88">
        <f>SUM(Q205:Q215)</f>
        <v>3536071.51</v>
      </c>
      <c r="R203" s="88">
        <f t="shared" ref="R203:S203" si="115">SUM(R205:R215)</f>
        <v>0</v>
      </c>
      <c r="S203" s="88">
        <f t="shared" si="115"/>
        <v>0</v>
      </c>
    </row>
    <row r="204" spans="1:19" x14ac:dyDescent="0.25">
      <c r="A204" s="89"/>
      <c r="B204" s="90"/>
      <c r="C204" s="90"/>
      <c r="D204" s="91"/>
      <c r="E204" s="92"/>
      <c r="F204" s="92" t="s">
        <v>479</v>
      </c>
      <c r="G204" s="91"/>
      <c r="H204" s="91"/>
      <c r="I204" s="93">
        <v>1</v>
      </c>
      <c r="J204" s="91"/>
      <c r="K204" s="98"/>
      <c r="L204" s="99"/>
      <c r="M204" s="100"/>
      <c r="N204" s="101"/>
      <c r="O204" s="100"/>
      <c r="P204" s="98"/>
      <c r="Q204" s="97"/>
      <c r="R204" s="97"/>
      <c r="S204" s="97"/>
    </row>
    <row r="205" spans="1:19" ht="22.5" x14ac:dyDescent="0.25">
      <c r="A205" s="89" t="s">
        <v>480</v>
      </c>
      <c r="B205" s="89" t="s">
        <v>481</v>
      </c>
      <c r="C205" s="89"/>
      <c r="D205" s="89" t="s">
        <v>12</v>
      </c>
      <c r="E205" s="94" t="s">
        <v>482</v>
      </c>
      <c r="F205" s="95" t="s">
        <v>483</v>
      </c>
      <c r="G205" s="89" t="s">
        <v>484</v>
      </c>
      <c r="H205" s="89" t="s">
        <v>485</v>
      </c>
      <c r="I205" s="96">
        <v>1</v>
      </c>
      <c r="J205" s="97">
        <v>36682</v>
      </c>
      <c r="K205" s="98">
        <f>J205/H205</f>
        <v>340.19</v>
      </c>
      <c r="L205" s="99">
        <f>$L$8</f>
        <v>1.0815399999999999</v>
      </c>
      <c r="M205" s="100">
        <f>$M$8</f>
        <v>1.0590999999999999</v>
      </c>
      <c r="N205" s="101">
        <f>$N$8</f>
        <v>0.97811300000000001</v>
      </c>
      <c r="O205" s="100">
        <f>$O$8</f>
        <v>1</v>
      </c>
      <c r="P205" s="98">
        <f>K205*L205*M205*N205*O205</f>
        <v>381.14</v>
      </c>
      <c r="Q205" s="97">
        <f>H205*P205</f>
        <v>41097.22</v>
      </c>
      <c r="R205" s="97"/>
      <c r="S205" s="97"/>
    </row>
    <row r="206" spans="1:19" x14ac:dyDescent="0.25">
      <c r="A206" s="89"/>
      <c r="B206" s="90"/>
      <c r="C206" s="90"/>
      <c r="D206" s="91"/>
      <c r="E206" s="92"/>
      <c r="F206" s="92" t="s">
        <v>486</v>
      </c>
      <c r="G206" s="91"/>
      <c r="H206" s="91"/>
      <c r="I206" s="93">
        <v>1</v>
      </c>
      <c r="J206" s="91"/>
      <c r="K206" s="98"/>
      <c r="L206" s="99"/>
      <c r="M206" s="100"/>
      <c r="N206" s="101"/>
      <c r="O206" s="100"/>
      <c r="P206" s="98"/>
      <c r="Q206" s="97"/>
      <c r="R206" s="97"/>
      <c r="S206" s="97"/>
    </row>
    <row r="207" spans="1:19" x14ac:dyDescent="0.25">
      <c r="A207" s="89" t="s">
        <v>487</v>
      </c>
      <c r="B207" s="89" t="s">
        <v>481</v>
      </c>
      <c r="C207" s="89"/>
      <c r="D207" s="89" t="s">
        <v>24</v>
      </c>
      <c r="E207" s="94" t="s">
        <v>488</v>
      </c>
      <c r="F207" s="95" t="s">
        <v>489</v>
      </c>
      <c r="G207" s="89" t="s">
        <v>490</v>
      </c>
      <c r="H207" s="89" t="s">
        <v>491</v>
      </c>
      <c r="I207" s="96">
        <v>1</v>
      </c>
      <c r="J207" s="97">
        <v>4484</v>
      </c>
      <c r="K207" s="98">
        <f t="shared" ref="K207:K215" si="116">J207/H207</f>
        <v>898.51</v>
      </c>
      <c r="L207" s="99">
        <f t="shared" ref="L207:L215" si="117">$L$8</f>
        <v>1.0815399999999999</v>
      </c>
      <c r="M207" s="100">
        <f t="shared" ref="M207:M215" si="118">$M$8</f>
        <v>1.0590999999999999</v>
      </c>
      <c r="N207" s="101">
        <f t="shared" ref="N207:N215" si="119">$N$8</f>
        <v>0.97811300000000001</v>
      </c>
      <c r="O207" s="100">
        <f t="shared" ref="O207:O215" si="120">$O$8</f>
        <v>1</v>
      </c>
      <c r="P207" s="98">
        <f t="shared" ref="P207:P215" si="121">K207*L207*M207*N207*O207</f>
        <v>1006.68</v>
      </c>
      <c r="Q207" s="97">
        <f t="shared" ref="Q207:Q215" si="122">H207*P207</f>
        <v>5023.84</v>
      </c>
      <c r="R207" s="97"/>
      <c r="S207" s="97"/>
    </row>
    <row r="208" spans="1:19" x14ac:dyDescent="0.25">
      <c r="A208" s="89" t="s">
        <v>492</v>
      </c>
      <c r="B208" s="89" t="s">
        <v>481</v>
      </c>
      <c r="C208" s="89"/>
      <c r="D208" s="89" t="s">
        <v>30</v>
      </c>
      <c r="E208" s="94" t="s">
        <v>493</v>
      </c>
      <c r="F208" s="95" t="s">
        <v>494</v>
      </c>
      <c r="G208" s="89" t="s">
        <v>490</v>
      </c>
      <c r="H208" s="89" t="s">
        <v>491</v>
      </c>
      <c r="I208" s="96">
        <v>1</v>
      </c>
      <c r="J208" s="97">
        <v>7785</v>
      </c>
      <c r="K208" s="98">
        <f t="shared" si="116"/>
        <v>1559.96</v>
      </c>
      <c r="L208" s="99">
        <f t="shared" si="117"/>
        <v>1.0815399999999999</v>
      </c>
      <c r="M208" s="100">
        <f t="shared" si="118"/>
        <v>1.0590999999999999</v>
      </c>
      <c r="N208" s="101">
        <f t="shared" si="119"/>
        <v>0.97811300000000001</v>
      </c>
      <c r="O208" s="100">
        <f t="shared" si="120"/>
        <v>1</v>
      </c>
      <c r="P208" s="98">
        <f t="shared" si="121"/>
        <v>1747.76</v>
      </c>
      <c r="Q208" s="97">
        <f t="shared" si="122"/>
        <v>8722.2000000000007</v>
      </c>
      <c r="R208" s="97"/>
      <c r="S208" s="97"/>
    </row>
    <row r="209" spans="1:19" x14ac:dyDescent="0.25">
      <c r="A209" s="89" t="s">
        <v>495</v>
      </c>
      <c r="B209" s="89" t="s">
        <v>481</v>
      </c>
      <c r="C209" s="89"/>
      <c r="D209" s="89" t="s">
        <v>34</v>
      </c>
      <c r="E209" s="94" t="s">
        <v>496</v>
      </c>
      <c r="F209" s="95" t="s">
        <v>497</v>
      </c>
      <c r="G209" s="89" t="s">
        <v>110</v>
      </c>
      <c r="H209" s="89" t="s">
        <v>498</v>
      </c>
      <c r="I209" s="96">
        <v>1</v>
      </c>
      <c r="J209" s="97">
        <v>2007431</v>
      </c>
      <c r="K209" s="98">
        <f t="shared" si="116"/>
        <v>4022.5</v>
      </c>
      <c r="L209" s="99">
        <f t="shared" si="117"/>
        <v>1.0815399999999999</v>
      </c>
      <c r="M209" s="100">
        <f t="shared" si="118"/>
        <v>1.0590999999999999</v>
      </c>
      <c r="N209" s="101">
        <f t="shared" si="119"/>
        <v>0.97811300000000001</v>
      </c>
      <c r="O209" s="100">
        <f t="shared" si="120"/>
        <v>1</v>
      </c>
      <c r="P209" s="98">
        <f t="shared" si="121"/>
        <v>4506.76</v>
      </c>
      <c r="Q209" s="97">
        <f t="shared" si="122"/>
        <v>2249098.58</v>
      </c>
      <c r="R209" s="97"/>
      <c r="S209" s="97"/>
    </row>
    <row r="210" spans="1:19" x14ac:dyDescent="0.25">
      <c r="A210" s="89" t="s">
        <v>499</v>
      </c>
      <c r="B210" s="89" t="s">
        <v>481</v>
      </c>
      <c r="C210" s="89"/>
      <c r="D210" s="89" t="s">
        <v>40</v>
      </c>
      <c r="E210" s="94" t="s">
        <v>500</v>
      </c>
      <c r="F210" s="95" t="s">
        <v>501</v>
      </c>
      <c r="G210" s="89" t="s">
        <v>502</v>
      </c>
      <c r="H210" s="89" t="s">
        <v>503</v>
      </c>
      <c r="I210" s="96">
        <v>1</v>
      </c>
      <c r="J210" s="97">
        <v>26364</v>
      </c>
      <c r="K210" s="98">
        <f t="shared" si="116"/>
        <v>30373.27</v>
      </c>
      <c r="L210" s="99">
        <f t="shared" si="117"/>
        <v>1.0815399999999999</v>
      </c>
      <c r="M210" s="100">
        <f t="shared" si="118"/>
        <v>1.0590999999999999</v>
      </c>
      <c r="N210" s="101">
        <f t="shared" si="119"/>
        <v>0.97811300000000001</v>
      </c>
      <c r="O210" s="100">
        <f t="shared" si="120"/>
        <v>1</v>
      </c>
      <c r="P210" s="98">
        <f t="shared" si="121"/>
        <v>34029.86</v>
      </c>
      <c r="Q210" s="97">
        <f t="shared" si="122"/>
        <v>29537.919999999998</v>
      </c>
      <c r="R210" s="97"/>
      <c r="S210" s="97"/>
    </row>
    <row r="211" spans="1:19" x14ac:dyDescent="0.25">
      <c r="A211" s="89" t="s">
        <v>504</v>
      </c>
      <c r="B211" s="89" t="s">
        <v>481</v>
      </c>
      <c r="C211" s="89"/>
      <c r="D211" s="89" t="s">
        <v>43</v>
      </c>
      <c r="E211" s="94" t="s">
        <v>505</v>
      </c>
      <c r="F211" s="95" t="s">
        <v>506</v>
      </c>
      <c r="G211" s="89" t="s">
        <v>502</v>
      </c>
      <c r="H211" s="89" t="s">
        <v>507</v>
      </c>
      <c r="I211" s="96">
        <v>1</v>
      </c>
      <c r="J211" s="97">
        <v>59260</v>
      </c>
      <c r="K211" s="98">
        <f t="shared" si="116"/>
        <v>26384.68</v>
      </c>
      <c r="L211" s="99">
        <f t="shared" si="117"/>
        <v>1.0815399999999999</v>
      </c>
      <c r="M211" s="100">
        <f t="shared" si="118"/>
        <v>1.0590999999999999</v>
      </c>
      <c r="N211" s="101">
        <f t="shared" si="119"/>
        <v>0.97811300000000001</v>
      </c>
      <c r="O211" s="100">
        <f t="shared" si="120"/>
        <v>1</v>
      </c>
      <c r="P211" s="98">
        <f t="shared" si="121"/>
        <v>29561.09</v>
      </c>
      <c r="Q211" s="97">
        <f t="shared" si="122"/>
        <v>66394.210000000006</v>
      </c>
      <c r="R211" s="97"/>
      <c r="S211" s="97"/>
    </row>
    <row r="212" spans="1:19" x14ac:dyDescent="0.25">
      <c r="A212" s="89" t="s">
        <v>508</v>
      </c>
      <c r="B212" s="89" t="s">
        <v>481</v>
      </c>
      <c r="C212" s="89"/>
      <c r="D212" s="89" t="s">
        <v>48</v>
      </c>
      <c r="E212" s="94" t="s">
        <v>509</v>
      </c>
      <c r="F212" s="95" t="s">
        <v>510</v>
      </c>
      <c r="G212" s="89" t="s">
        <v>502</v>
      </c>
      <c r="H212" s="89" t="s">
        <v>511</v>
      </c>
      <c r="I212" s="96">
        <v>1</v>
      </c>
      <c r="J212" s="97">
        <v>9839</v>
      </c>
      <c r="K212" s="98">
        <f t="shared" si="116"/>
        <v>6572.48</v>
      </c>
      <c r="L212" s="99">
        <f t="shared" si="117"/>
        <v>1.0815399999999999</v>
      </c>
      <c r="M212" s="100">
        <f t="shared" si="118"/>
        <v>1.0590999999999999</v>
      </c>
      <c r="N212" s="101">
        <f t="shared" si="119"/>
        <v>0.97811300000000001</v>
      </c>
      <c r="O212" s="100">
        <f t="shared" si="120"/>
        <v>1</v>
      </c>
      <c r="P212" s="98">
        <f t="shared" si="121"/>
        <v>7363.73</v>
      </c>
      <c r="Q212" s="97">
        <f t="shared" si="122"/>
        <v>11023.5</v>
      </c>
      <c r="R212" s="97"/>
      <c r="S212" s="97"/>
    </row>
    <row r="213" spans="1:19" x14ac:dyDescent="0.25">
      <c r="A213" s="89" t="s">
        <v>512</v>
      </c>
      <c r="B213" s="89" t="s">
        <v>481</v>
      </c>
      <c r="C213" s="89"/>
      <c r="D213" s="89" t="s">
        <v>55</v>
      </c>
      <c r="E213" s="94" t="s">
        <v>513</v>
      </c>
      <c r="F213" s="95" t="s">
        <v>514</v>
      </c>
      <c r="G213" s="89" t="s">
        <v>490</v>
      </c>
      <c r="H213" s="89" t="s">
        <v>491</v>
      </c>
      <c r="I213" s="96">
        <v>1</v>
      </c>
      <c r="J213" s="97">
        <v>20436</v>
      </c>
      <c r="K213" s="98">
        <f t="shared" si="116"/>
        <v>4094.98</v>
      </c>
      <c r="L213" s="99">
        <f t="shared" si="117"/>
        <v>1.0815399999999999</v>
      </c>
      <c r="M213" s="100">
        <f t="shared" si="118"/>
        <v>1.0590999999999999</v>
      </c>
      <c r="N213" s="101">
        <f t="shared" si="119"/>
        <v>0.97811300000000001</v>
      </c>
      <c r="O213" s="100">
        <f t="shared" si="120"/>
        <v>1</v>
      </c>
      <c r="P213" s="98">
        <f t="shared" si="121"/>
        <v>4587.97</v>
      </c>
      <c r="Q213" s="97">
        <f t="shared" si="122"/>
        <v>22896.26</v>
      </c>
      <c r="R213" s="97"/>
      <c r="S213" s="97"/>
    </row>
    <row r="214" spans="1:19" x14ac:dyDescent="0.25">
      <c r="A214" s="89" t="s">
        <v>515</v>
      </c>
      <c r="B214" s="89" t="s">
        <v>481</v>
      </c>
      <c r="C214" s="89"/>
      <c r="D214" s="89" t="s">
        <v>58</v>
      </c>
      <c r="E214" s="94" t="s">
        <v>516</v>
      </c>
      <c r="F214" s="95" t="s">
        <v>517</v>
      </c>
      <c r="G214" s="89" t="s">
        <v>518</v>
      </c>
      <c r="H214" s="89" t="s">
        <v>519</v>
      </c>
      <c r="I214" s="96">
        <v>1</v>
      </c>
      <c r="J214" s="97">
        <v>164242</v>
      </c>
      <c r="K214" s="98">
        <f t="shared" si="116"/>
        <v>1216.6099999999999</v>
      </c>
      <c r="L214" s="99">
        <f t="shared" si="117"/>
        <v>1.0815399999999999</v>
      </c>
      <c r="M214" s="100">
        <f t="shared" si="118"/>
        <v>1.0590999999999999</v>
      </c>
      <c r="N214" s="101">
        <f t="shared" si="119"/>
        <v>0.97811300000000001</v>
      </c>
      <c r="O214" s="100">
        <f t="shared" si="120"/>
        <v>1</v>
      </c>
      <c r="P214" s="98">
        <f t="shared" si="121"/>
        <v>1363.08</v>
      </c>
      <c r="Q214" s="97">
        <f t="shared" si="122"/>
        <v>184015.8</v>
      </c>
      <c r="R214" s="97"/>
      <c r="S214" s="97"/>
    </row>
    <row r="215" spans="1:19" x14ac:dyDescent="0.25">
      <c r="A215" s="89" t="s">
        <v>520</v>
      </c>
      <c r="B215" s="89" t="s">
        <v>481</v>
      </c>
      <c r="C215" s="89"/>
      <c r="D215" s="89" t="s">
        <v>60</v>
      </c>
      <c r="E215" s="94" t="s">
        <v>521</v>
      </c>
      <c r="F215" s="95" t="s">
        <v>522</v>
      </c>
      <c r="G215" s="89" t="s">
        <v>81</v>
      </c>
      <c r="H215" s="89" t="s">
        <v>523</v>
      </c>
      <c r="I215" s="96">
        <v>1</v>
      </c>
      <c r="J215" s="97">
        <v>819588</v>
      </c>
      <c r="K215" s="98">
        <f t="shared" si="116"/>
        <v>821.15</v>
      </c>
      <c r="L215" s="99">
        <f t="shared" si="117"/>
        <v>1.0815399999999999</v>
      </c>
      <c r="M215" s="100">
        <f t="shared" si="118"/>
        <v>1.0590999999999999</v>
      </c>
      <c r="N215" s="101">
        <f t="shared" si="119"/>
        <v>0.97811300000000001</v>
      </c>
      <c r="O215" s="100">
        <f t="shared" si="120"/>
        <v>1</v>
      </c>
      <c r="P215" s="98">
        <f t="shared" si="121"/>
        <v>920.01</v>
      </c>
      <c r="Q215" s="97">
        <f t="shared" si="122"/>
        <v>918261.98</v>
      </c>
      <c r="R215" s="97"/>
      <c r="S215" s="97"/>
    </row>
    <row r="216" spans="1:19" x14ac:dyDescent="0.25">
      <c r="A216" s="72"/>
      <c r="B216" s="77"/>
      <c r="C216" s="77"/>
      <c r="D216" s="77"/>
      <c r="E216" s="76"/>
      <c r="F216" s="76" t="s">
        <v>524</v>
      </c>
      <c r="G216" s="77"/>
      <c r="H216" s="77"/>
      <c r="I216" s="78"/>
      <c r="J216" s="79">
        <f>J217</f>
        <v>2852495</v>
      </c>
      <c r="K216" s="80"/>
      <c r="L216" s="81"/>
      <c r="M216" s="81"/>
      <c r="N216" s="102"/>
      <c r="O216" s="81"/>
      <c r="P216" s="80"/>
      <c r="Q216" s="79">
        <f>Q217</f>
        <v>3195909.39</v>
      </c>
      <c r="R216" s="79">
        <f t="shared" ref="R216:S216" si="123">R217</f>
        <v>0</v>
      </c>
      <c r="S216" s="79">
        <f t="shared" si="123"/>
        <v>0</v>
      </c>
    </row>
    <row r="217" spans="1:19" x14ac:dyDescent="0.25">
      <c r="A217" s="82" t="s">
        <v>157</v>
      </c>
      <c r="B217" s="83"/>
      <c r="C217" s="84"/>
      <c r="D217" s="85"/>
      <c r="E217" s="86"/>
      <c r="F217" s="86" t="s">
        <v>526</v>
      </c>
      <c r="G217" s="82"/>
      <c r="H217" s="82"/>
      <c r="I217" s="87"/>
      <c r="J217" s="88">
        <f>SUM(J218:J256)</f>
        <v>2852495</v>
      </c>
      <c r="K217" s="80"/>
      <c r="L217" s="81"/>
      <c r="M217" s="81"/>
      <c r="N217" s="102"/>
      <c r="O217" s="81"/>
      <c r="P217" s="80"/>
      <c r="Q217" s="88">
        <f>SUM(Q218:Q256)</f>
        <v>3195909.39</v>
      </c>
      <c r="R217" s="88">
        <f t="shared" ref="R217:S217" si="124">SUM(R218:R256)</f>
        <v>0</v>
      </c>
      <c r="S217" s="88">
        <f t="shared" si="124"/>
        <v>0</v>
      </c>
    </row>
    <row r="218" spans="1:19" x14ac:dyDescent="0.25">
      <c r="A218" s="89"/>
      <c r="B218" s="90"/>
      <c r="C218" s="90"/>
      <c r="D218" s="91"/>
      <c r="E218" s="92"/>
      <c r="F218" s="92" t="s">
        <v>527</v>
      </c>
      <c r="G218" s="91"/>
      <c r="H218" s="91"/>
      <c r="I218" s="93">
        <v>1</v>
      </c>
      <c r="J218" s="103"/>
      <c r="K218" s="98"/>
      <c r="L218" s="99"/>
      <c r="M218" s="100"/>
      <c r="N218" s="101"/>
      <c r="O218" s="100"/>
      <c r="P218" s="98"/>
      <c r="Q218" s="97"/>
      <c r="R218" s="97"/>
      <c r="S218" s="97"/>
    </row>
    <row r="219" spans="1:19" ht="22.5" x14ac:dyDescent="0.25">
      <c r="A219" s="89" t="s">
        <v>528</v>
      </c>
      <c r="B219" s="89" t="s">
        <v>529</v>
      </c>
      <c r="C219" s="89"/>
      <c r="D219" s="89" t="s">
        <v>12</v>
      </c>
      <c r="E219" s="94" t="s">
        <v>530</v>
      </c>
      <c r="F219" s="95" t="s">
        <v>531</v>
      </c>
      <c r="G219" s="89" t="s">
        <v>37</v>
      </c>
      <c r="H219" s="89" t="s">
        <v>532</v>
      </c>
      <c r="I219" s="96">
        <v>1</v>
      </c>
      <c r="J219" s="97">
        <v>39008</v>
      </c>
      <c r="K219" s="98">
        <f t="shared" ref="K219:K230" si="125">J219/H219</f>
        <v>41555.339999999997</v>
      </c>
      <c r="L219" s="99">
        <f t="shared" ref="L219:L230" si="126">$L$8</f>
        <v>1.0815399999999999</v>
      </c>
      <c r="M219" s="100">
        <f t="shared" ref="M219:M230" si="127">$M$8</f>
        <v>1.0590999999999999</v>
      </c>
      <c r="N219" s="101">
        <f t="shared" ref="N219:N230" si="128">$N$8</f>
        <v>0.97811300000000001</v>
      </c>
      <c r="O219" s="100">
        <f t="shared" ref="O219:O230" si="129">$O$8</f>
        <v>1</v>
      </c>
      <c r="P219" s="98">
        <f>K219*L219*M219*N219*O219</f>
        <v>46558.12</v>
      </c>
      <c r="Q219" s="97">
        <f t="shared" ref="Q219:Q230" si="130">H219*P219</f>
        <v>43704.11</v>
      </c>
      <c r="R219" s="97"/>
      <c r="S219" s="97"/>
    </row>
    <row r="220" spans="1:19" ht="22.5" x14ac:dyDescent="0.25">
      <c r="A220" s="89" t="s">
        <v>533</v>
      </c>
      <c r="B220" s="89" t="s">
        <v>529</v>
      </c>
      <c r="C220" s="89"/>
      <c r="D220" s="89" t="s">
        <v>24</v>
      </c>
      <c r="E220" s="94" t="s">
        <v>534</v>
      </c>
      <c r="F220" s="95" t="s">
        <v>535</v>
      </c>
      <c r="G220" s="89" t="s">
        <v>37</v>
      </c>
      <c r="H220" s="89" t="s">
        <v>536</v>
      </c>
      <c r="I220" s="96">
        <v>1</v>
      </c>
      <c r="J220" s="97">
        <v>39358</v>
      </c>
      <c r="K220" s="98">
        <f t="shared" si="125"/>
        <v>59078.35</v>
      </c>
      <c r="L220" s="99">
        <f t="shared" si="126"/>
        <v>1.0815399999999999</v>
      </c>
      <c r="M220" s="100">
        <f t="shared" si="127"/>
        <v>1.0590999999999999</v>
      </c>
      <c r="N220" s="101">
        <f t="shared" si="128"/>
        <v>0.97811300000000001</v>
      </c>
      <c r="O220" s="100">
        <f t="shared" si="129"/>
        <v>1</v>
      </c>
      <c r="P220" s="98">
        <f>K220*L220*M220*N220*O220</f>
        <v>66190.7</v>
      </c>
      <c r="Q220" s="97">
        <f t="shared" si="130"/>
        <v>44096.24</v>
      </c>
      <c r="R220" s="97"/>
      <c r="S220" s="97"/>
    </row>
    <row r="221" spans="1:19" ht="22.5" x14ac:dyDescent="0.25">
      <c r="A221" s="89" t="s">
        <v>537</v>
      </c>
      <c r="B221" s="89" t="s">
        <v>529</v>
      </c>
      <c r="C221" s="89"/>
      <c r="D221" s="89" t="s">
        <v>30</v>
      </c>
      <c r="E221" s="94" t="s">
        <v>31</v>
      </c>
      <c r="F221" s="95" t="s">
        <v>32</v>
      </c>
      <c r="G221" s="89" t="s">
        <v>27</v>
      </c>
      <c r="H221" s="89" t="s">
        <v>538</v>
      </c>
      <c r="I221" s="96">
        <v>1</v>
      </c>
      <c r="J221" s="97">
        <v>802919</v>
      </c>
      <c r="K221" s="98">
        <f t="shared" si="125"/>
        <v>708.95</v>
      </c>
      <c r="L221" s="99">
        <f t="shared" si="126"/>
        <v>1.0815399999999999</v>
      </c>
      <c r="M221" s="100">
        <f t="shared" si="127"/>
        <v>1.0590999999999999</v>
      </c>
      <c r="N221" s="101">
        <f t="shared" si="128"/>
        <v>0.97811300000000001</v>
      </c>
      <c r="O221" s="100">
        <f t="shared" si="129"/>
        <v>1</v>
      </c>
      <c r="P221" s="98">
        <f>K221*L221*M221*N221*O221+0.01</f>
        <v>794.31</v>
      </c>
      <c r="Q221" s="97">
        <f t="shared" si="130"/>
        <v>899587.85</v>
      </c>
      <c r="R221" s="97"/>
      <c r="S221" s="97"/>
    </row>
    <row r="222" spans="1:19" ht="22.5" x14ac:dyDescent="0.25">
      <c r="A222" s="89" t="s">
        <v>539</v>
      </c>
      <c r="B222" s="89" t="s">
        <v>529</v>
      </c>
      <c r="C222" s="89"/>
      <c r="D222" s="89" t="s">
        <v>34</v>
      </c>
      <c r="E222" s="94" t="s">
        <v>540</v>
      </c>
      <c r="F222" s="95" t="s">
        <v>541</v>
      </c>
      <c r="G222" s="89" t="s">
        <v>51</v>
      </c>
      <c r="H222" s="89" t="s">
        <v>542</v>
      </c>
      <c r="I222" s="96">
        <v>1</v>
      </c>
      <c r="J222" s="97">
        <v>42455</v>
      </c>
      <c r="K222" s="98">
        <f t="shared" si="125"/>
        <v>416552.2</v>
      </c>
      <c r="L222" s="99">
        <f t="shared" si="126"/>
        <v>1.0815399999999999</v>
      </c>
      <c r="M222" s="100">
        <f t="shared" si="127"/>
        <v>1.0590999999999999</v>
      </c>
      <c r="N222" s="101">
        <f t="shared" si="128"/>
        <v>0.97811300000000001</v>
      </c>
      <c r="O222" s="100">
        <f t="shared" si="129"/>
        <v>1</v>
      </c>
      <c r="P222" s="98">
        <f t="shared" ref="P222:P230" si="131">K222*L222*M222*N222*O222</f>
        <v>466700.23</v>
      </c>
      <c r="Q222" s="97">
        <f t="shared" si="130"/>
        <v>47566.09</v>
      </c>
      <c r="R222" s="97"/>
      <c r="S222" s="97"/>
    </row>
    <row r="223" spans="1:19" ht="22.5" x14ac:dyDescent="0.25">
      <c r="A223" s="89" t="s">
        <v>543</v>
      </c>
      <c r="B223" s="89" t="s">
        <v>529</v>
      </c>
      <c r="C223" s="89"/>
      <c r="D223" s="89" t="s">
        <v>40</v>
      </c>
      <c r="E223" s="94" t="s">
        <v>44</v>
      </c>
      <c r="F223" s="95" t="s">
        <v>45</v>
      </c>
      <c r="G223" s="89" t="s">
        <v>37</v>
      </c>
      <c r="H223" s="89" t="s">
        <v>544</v>
      </c>
      <c r="I223" s="96">
        <v>1</v>
      </c>
      <c r="J223" s="97">
        <v>6070</v>
      </c>
      <c r="K223" s="98">
        <f t="shared" si="125"/>
        <v>9246</v>
      </c>
      <c r="L223" s="99">
        <f t="shared" si="126"/>
        <v>1.0815399999999999</v>
      </c>
      <c r="M223" s="100">
        <f t="shared" si="127"/>
        <v>1.0590999999999999</v>
      </c>
      <c r="N223" s="101">
        <f t="shared" si="128"/>
        <v>0.97811300000000001</v>
      </c>
      <c r="O223" s="100">
        <f t="shared" si="129"/>
        <v>1</v>
      </c>
      <c r="P223" s="98">
        <f t="shared" si="131"/>
        <v>10359.11</v>
      </c>
      <c r="Q223" s="97">
        <f t="shared" si="130"/>
        <v>6800.76</v>
      </c>
      <c r="R223" s="97"/>
      <c r="S223" s="97"/>
    </row>
    <row r="224" spans="1:19" ht="22.5" x14ac:dyDescent="0.25">
      <c r="A224" s="89" t="s">
        <v>545</v>
      </c>
      <c r="B224" s="89" t="s">
        <v>529</v>
      </c>
      <c r="C224" s="89"/>
      <c r="D224" s="89" t="s">
        <v>43</v>
      </c>
      <c r="E224" s="94" t="s">
        <v>546</v>
      </c>
      <c r="F224" s="95" t="s">
        <v>547</v>
      </c>
      <c r="G224" s="89" t="s">
        <v>37</v>
      </c>
      <c r="H224" s="89" t="s">
        <v>544</v>
      </c>
      <c r="I224" s="96">
        <v>1</v>
      </c>
      <c r="J224" s="97">
        <v>23355</v>
      </c>
      <c r="K224" s="98">
        <f t="shared" si="125"/>
        <v>35575.019999999997</v>
      </c>
      <c r="L224" s="99">
        <f t="shared" si="126"/>
        <v>1.0815399999999999</v>
      </c>
      <c r="M224" s="100">
        <f t="shared" si="127"/>
        <v>1.0590999999999999</v>
      </c>
      <c r="N224" s="101">
        <f t="shared" si="128"/>
        <v>0.97811300000000001</v>
      </c>
      <c r="O224" s="100">
        <f t="shared" si="129"/>
        <v>1</v>
      </c>
      <c r="P224" s="98">
        <f t="shared" si="131"/>
        <v>39857.839999999997</v>
      </c>
      <c r="Q224" s="97">
        <f t="shared" si="130"/>
        <v>26166.67</v>
      </c>
      <c r="R224" s="97"/>
      <c r="S224" s="97"/>
    </row>
    <row r="225" spans="1:19" ht="22.5" x14ac:dyDescent="0.25">
      <c r="A225" s="89" t="s">
        <v>548</v>
      </c>
      <c r="B225" s="89" t="s">
        <v>529</v>
      </c>
      <c r="C225" s="89"/>
      <c r="D225" s="89" t="s">
        <v>48</v>
      </c>
      <c r="E225" s="94" t="s">
        <v>549</v>
      </c>
      <c r="F225" s="95" t="s">
        <v>550</v>
      </c>
      <c r="G225" s="89" t="s">
        <v>37</v>
      </c>
      <c r="H225" s="89" t="s">
        <v>544</v>
      </c>
      <c r="I225" s="96">
        <v>1</v>
      </c>
      <c r="J225" s="97">
        <v>8260</v>
      </c>
      <c r="K225" s="98">
        <f t="shared" si="125"/>
        <v>12581.87</v>
      </c>
      <c r="L225" s="99">
        <f t="shared" si="126"/>
        <v>1.0815399999999999</v>
      </c>
      <c r="M225" s="100">
        <f t="shared" si="127"/>
        <v>1.0590999999999999</v>
      </c>
      <c r="N225" s="101">
        <f t="shared" si="128"/>
        <v>0.97811300000000001</v>
      </c>
      <c r="O225" s="100">
        <f t="shared" si="129"/>
        <v>1</v>
      </c>
      <c r="P225" s="98">
        <f t="shared" si="131"/>
        <v>14096.58</v>
      </c>
      <c r="Q225" s="97">
        <f t="shared" si="130"/>
        <v>9254.4</v>
      </c>
      <c r="R225" s="97"/>
      <c r="S225" s="97"/>
    </row>
    <row r="226" spans="1:19" x14ac:dyDescent="0.25">
      <c r="A226" s="89" t="s">
        <v>551</v>
      </c>
      <c r="B226" s="89" t="s">
        <v>529</v>
      </c>
      <c r="C226" s="89"/>
      <c r="D226" s="89" t="s">
        <v>55</v>
      </c>
      <c r="E226" s="94" t="s">
        <v>552</v>
      </c>
      <c r="F226" s="95" t="s">
        <v>553</v>
      </c>
      <c r="G226" s="89" t="s">
        <v>81</v>
      </c>
      <c r="H226" s="89" t="s">
        <v>554</v>
      </c>
      <c r="I226" s="96">
        <v>1</v>
      </c>
      <c r="J226" s="97">
        <v>395253</v>
      </c>
      <c r="K226" s="98">
        <f t="shared" si="125"/>
        <v>2166.96</v>
      </c>
      <c r="L226" s="99">
        <f t="shared" si="126"/>
        <v>1.0815399999999999</v>
      </c>
      <c r="M226" s="100">
        <f t="shared" si="127"/>
        <v>1.0590999999999999</v>
      </c>
      <c r="N226" s="101">
        <f t="shared" si="128"/>
        <v>0.97811300000000001</v>
      </c>
      <c r="O226" s="100">
        <f t="shared" si="129"/>
        <v>1</v>
      </c>
      <c r="P226" s="98">
        <f t="shared" si="131"/>
        <v>2427.84</v>
      </c>
      <c r="Q226" s="97">
        <f t="shared" si="130"/>
        <v>442838.02</v>
      </c>
      <c r="R226" s="97"/>
      <c r="S226" s="97"/>
    </row>
    <row r="227" spans="1:19" x14ac:dyDescent="0.25">
      <c r="A227" s="89" t="s">
        <v>555</v>
      </c>
      <c r="B227" s="89" t="s">
        <v>529</v>
      </c>
      <c r="C227" s="89"/>
      <c r="D227" s="89" t="s">
        <v>58</v>
      </c>
      <c r="E227" s="94" t="s">
        <v>556</v>
      </c>
      <c r="F227" s="95" t="s">
        <v>557</v>
      </c>
      <c r="G227" s="89" t="s">
        <v>81</v>
      </c>
      <c r="H227" s="89" t="s">
        <v>558</v>
      </c>
      <c r="I227" s="96">
        <v>1</v>
      </c>
      <c r="J227" s="97">
        <v>242857</v>
      </c>
      <c r="K227" s="98">
        <f t="shared" si="125"/>
        <v>1109.54</v>
      </c>
      <c r="L227" s="99">
        <f t="shared" si="126"/>
        <v>1.0815399999999999</v>
      </c>
      <c r="M227" s="100">
        <f t="shared" si="127"/>
        <v>1.0590999999999999</v>
      </c>
      <c r="N227" s="101">
        <f t="shared" si="128"/>
        <v>0.97811300000000001</v>
      </c>
      <c r="O227" s="100">
        <f t="shared" si="129"/>
        <v>1</v>
      </c>
      <c r="P227" s="98">
        <f t="shared" si="131"/>
        <v>1243.1199999999999</v>
      </c>
      <c r="Q227" s="97">
        <f t="shared" si="130"/>
        <v>272094.11</v>
      </c>
      <c r="R227" s="97"/>
      <c r="S227" s="97"/>
    </row>
    <row r="228" spans="1:19" ht="22.5" x14ac:dyDescent="0.25">
      <c r="A228" s="89" t="s">
        <v>559</v>
      </c>
      <c r="B228" s="89" t="s">
        <v>529</v>
      </c>
      <c r="C228" s="89"/>
      <c r="D228" s="89" t="s">
        <v>60</v>
      </c>
      <c r="E228" s="94" t="s">
        <v>44</v>
      </c>
      <c r="F228" s="95" t="s">
        <v>560</v>
      </c>
      <c r="G228" s="89" t="s">
        <v>37</v>
      </c>
      <c r="H228" s="89" t="s">
        <v>561</v>
      </c>
      <c r="I228" s="96">
        <v>1</v>
      </c>
      <c r="J228" s="97">
        <v>2702</v>
      </c>
      <c r="K228" s="98">
        <f t="shared" si="125"/>
        <v>9240.77</v>
      </c>
      <c r="L228" s="99">
        <f t="shared" si="126"/>
        <v>1.0815399999999999</v>
      </c>
      <c r="M228" s="100">
        <f t="shared" si="127"/>
        <v>1.0590999999999999</v>
      </c>
      <c r="N228" s="101">
        <f t="shared" si="128"/>
        <v>0.97811300000000001</v>
      </c>
      <c r="O228" s="100">
        <f t="shared" si="129"/>
        <v>1</v>
      </c>
      <c r="P228" s="98">
        <f t="shared" si="131"/>
        <v>10353.25</v>
      </c>
      <c r="Q228" s="97">
        <f t="shared" si="130"/>
        <v>3027.29</v>
      </c>
      <c r="R228" s="97"/>
      <c r="S228" s="97"/>
    </row>
    <row r="229" spans="1:19" ht="22.5" x14ac:dyDescent="0.25">
      <c r="A229" s="89" t="s">
        <v>562</v>
      </c>
      <c r="B229" s="89" t="s">
        <v>529</v>
      </c>
      <c r="C229" s="89"/>
      <c r="D229" s="89" t="s">
        <v>65</v>
      </c>
      <c r="E229" s="94" t="s">
        <v>563</v>
      </c>
      <c r="F229" s="95" t="s">
        <v>564</v>
      </c>
      <c r="G229" s="89" t="s">
        <v>37</v>
      </c>
      <c r="H229" s="89" t="s">
        <v>561</v>
      </c>
      <c r="I229" s="96">
        <v>1</v>
      </c>
      <c r="J229" s="97">
        <v>6273</v>
      </c>
      <c r="K229" s="98">
        <f t="shared" si="125"/>
        <v>21453.49</v>
      </c>
      <c r="L229" s="99">
        <f t="shared" si="126"/>
        <v>1.0815399999999999</v>
      </c>
      <c r="M229" s="100">
        <f t="shared" si="127"/>
        <v>1.0590999999999999</v>
      </c>
      <c r="N229" s="101">
        <f t="shared" si="128"/>
        <v>0.97811300000000001</v>
      </c>
      <c r="O229" s="100">
        <f t="shared" si="129"/>
        <v>1</v>
      </c>
      <c r="P229" s="98">
        <f t="shared" si="131"/>
        <v>24036.240000000002</v>
      </c>
      <c r="Q229" s="97">
        <f t="shared" si="130"/>
        <v>7028.2</v>
      </c>
      <c r="R229" s="97"/>
      <c r="S229" s="97"/>
    </row>
    <row r="230" spans="1:19" ht="22.5" x14ac:dyDescent="0.25">
      <c r="A230" s="89" t="s">
        <v>565</v>
      </c>
      <c r="B230" s="89" t="s">
        <v>529</v>
      </c>
      <c r="C230" s="89"/>
      <c r="D230" s="89" t="s">
        <v>68</v>
      </c>
      <c r="E230" s="94" t="s">
        <v>566</v>
      </c>
      <c r="F230" s="95" t="s">
        <v>567</v>
      </c>
      <c r="G230" s="89" t="s">
        <v>37</v>
      </c>
      <c r="H230" s="89" t="s">
        <v>561</v>
      </c>
      <c r="I230" s="96">
        <v>1</v>
      </c>
      <c r="J230" s="97">
        <v>3499</v>
      </c>
      <c r="K230" s="98">
        <f t="shared" si="125"/>
        <v>11966.48</v>
      </c>
      <c r="L230" s="99">
        <f t="shared" si="126"/>
        <v>1.0815399999999999</v>
      </c>
      <c r="M230" s="100">
        <f t="shared" si="127"/>
        <v>1.0590999999999999</v>
      </c>
      <c r="N230" s="101">
        <f t="shared" si="128"/>
        <v>0.97811300000000001</v>
      </c>
      <c r="O230" s="100">
        <f t="shared" si="129"/>
        <v>1</v>
      </c>
      <c r="P230" s="98">
        <f t="shared" si="131"/>
        <v>13407.1</v>
      </c>
      <c r="Q230" s="97">
        <f t="shared" si="130"/>
        <v>3920.24</v>
      </c>
      <c r="R230" s="97"/>
      <c r="S230" s="97"/>
    </row>
    <row r="231" spans="1:19" x14ac:dyDescent="0.25">
      <c r="A231" s="89"/>
      <c r="B231" s="90"/>
      <c r="C231" s="90"/>
      <c r="D231" s="91"/>
      <c r="E231" s="92"/>
      <c r="F231" s="92" t="s">
        <v>568</v>
      </c>
      <c r="G231" s="91"/>
      <c r="H231" s="91"/>
      <c r="I231" s="93">
        <v>1</v>
      </c>
      <c r="J231" s="91"/>
      <c r="K231" s="98"/>
      <c r="L231" s="99"/>
      <c r="M231" s="100"/>
      <c r="N231" s="101"/>
      <c r="O231" s="100"/>
      <c r="P231" s="98"/>
      <c r="Q231" s="97"/>
      <c r="R231" s="97"/>
      <c r="S231" s="97"/>
    </row>
    <row r="232" spans="1:19" x14ac:dyDescent="0.25">
      <c r="A232" s="89" t="s">
        <v>569</v>
      </c>
      <c r="B232" s="89" t="s">
        <v>529</v>
      </c>
      <c r="C232" s="89"/>
      <c r="D232" s="89" t="s">
        <v>70</v>
      </c>
      <c r="E232" s="94" t="s">
        <v>570</v>
      </c>
      <c r="F232" s="95" t="s">
        <v>571</v>
      </c>
      <c r="G232" s="89" t="s">
        <v>51</v>
      </c>
      <c r="H232" s="89" t="s">
        <v>572</v>
      </c>
      <c r="I232" s="96">
        <v>1</v>
      </c>
      <c r="J232" s="97">
        <v>11795</v>
      </c>
      <c r="K232" s="98">
        <f t="shared" ref="K232:K239" si="132">J232/H232</f>
        <v>157266.67000000001</v>
      </c>
      <c r="L232" s="99">
        <f t="shared" ref="L232:L239" si="133">$L$8</f>
        <v>1.0815399999999999</v>
      </c>
      <c r="M232" s="100">
        <f t="shared" ref="M232:M239" si="134">$M$8</f>
        <v>1.0590999999999999</v>
      </c>
      <c r="N232" s="101">
        <f t="shared" ref="N232:N239" si="135">$N$8</f>
        <v>0.97811300000000001</v>
      </c>
      <c r="O232" s="100">
        <f t="shared" ref="O232:O239" si="136">$O$8</f>
        <v>1</v>
      </c>
      <c r="P232" s="98">
        <f t="shared" ref="P232:P239" si="137">K232*L232*M232*N232*O232</f>
        <v>176199.75</v>
      </c>
      <c r="Q232" s="97">
        <f t="shared" ref="Q232:Q239" si="138">H232*P232</f>
        <v>13214.98</v>
      </c>
      <c r="R232" s="97"/>
      <c r="S232" s="97"/>
    </row>
    <row r="233" spans="1:19" x14ac:dyDescent="0.25">
      <c r="A233" s="89" t="s">
        <v>573</v>
      </c>
      <c r="B233" s="89" t="s">
        <v>529</v>
      </c>
      <c r="C233" s="89"/>
      <c r="D233" s="89" t="s">
        <v>73</v>
      </c>
      <c r="E233" s="94" t="s">
        <v>574</v>
      </c>
      <c r="F233" s="95" t="s">
        <v>575</v>
      </c>
      <c r="G233" s="89" t="s">
        <v>81</v>
      </c>
      <c r="H233" s="89" t="s">
        <v>576</v>
      </c>
      <c r="I233" s="96">
        <v>1</v>
      </c>
      <c r="J233" s="97">
        <v>36036</v>
      </c>
      <c r="K233" s="98">
        <f t="shared" si="132"/>
        <v>4710.59</v>
      </c>
      <c r="L233" s="99">
        <f t="shared" si="133"/>
        <v>1.0815399999999999</v>
      </c>
      <c r="M233" s="100">
        <f t="shared" si="134"/>
        <v>1.0590999999999999</v>
      </c>
      <c r="N233" s="101">
        <f t="shared" si="135"/>
        <v>0.97811300000000001</v>
      </c>
      <c r="O233" s="100">
        <f t="shared" si="136"/>
        <v>1</v>
      </c>
      <c r="P233" s="98">
        <f t="shared" si="137"/>
        <v>5277.69</v>
      </c>
      <c r="Q233" s="97">
        <f t="shared" si="138"/>
        <v>40374.33</v>
      </c>
      <c r="R233" s="97"/>
      <c r="S233" s="97"/>
    </row>
    <row r="234" spans="1:19" ht="22.5" x14ac:dyDescent="0.25">
      <c r="A234" s="89" t="s">
        <v>577</v>
      </c>
      <c r="B234" s="89" t="s">
        <v>529</v>
      </c>
      <c r="C234" s="89"/>
      <c r="D234" s="89" t="s">
        <v>75</v>
      </c>
      <c r="E234" s="94" t="s">
        <v>578</v>
      </c>
      <c r="F234" s="95" t="s">
        <v>579</v>
      </c>
      <c r="G234" s="89" t="s">
        <v>51</v>
      </c>
      <c r="H234" s="89" t="s">
        <v>580</v>
      </c>
      <c r="I234" s="96">
        <v>1</v>
      </c>
      <c r="J234" s="97">
        <v>448684</v>
      </c>
      <c r="K234" s="98">
        <f t="shared" si="132"/>
        <v>1260348.31</v>
      </c>
      <c r="L234" s="99">
        <f t="shared" si="133"/>
        <v>1.0815399999999999</v>
      </c>
      <c r="M234" s="100">
        <f t="shared" si="134"/>
        <v>1.0590999999999999</v>
      </c>
      <c r="N234" s="101">
        <f t="shared" si="135"/>
        <v>0.97811300000000001</v>
      </c>
      <c r="O234" s="100">
        <f t="shared" si="136"/>
        <v>1</v>
      </c>
      <c r="P234" s="98">
        <f t="shared" si="137"/>
        <v>1412079.57</v>
      </c>
      <c r="Q234" s="97">
        <f t="shared" si="138"/>
        <v>502700.33</v>
      </c>
      <c r="R234" s="97"/>
      <c r="S234" s="97"/>
    </row>
    <row r="235" spans="1:19" x14ac:dyDescent="0.25">
      <c r="A235" s="89" t="s">
        <v>581</v>
      </c>
      <c r="B235" s="89" t="s">
        <v>529</v>
      </c>
      <c r="C235" s="89"/>
      <c r="D235" s="89" t="s">
        <v>87</v>
      </c>
      <c r="E235" s="94" t="s">
        <v>582</v>
      </c>
      <c r="F235" s="95" t="s">
        <v>583</v>
      </c>
      <c r="G235" s="89" t="s">
        <v>81</v>
      </c>
      <c r="H235" s="89" t="s">
        <v>584</v>
      </c>
      <c r="I235" s="96">
        <v>1</v>
      </c>
      <c r="J235" s="97">
        <v>-178009</v>
      </c>
      <c r="K235" s="98">
        <f t="shared" si="132"/>
        <v>4926.3599999999997</v>
      </c>
      <c r="L235" s="99">
        <f t="shared" si="133"/>
        <v>1.0815399999999999</v>
      </c>
      <c r="M235" s="100">
        <f t="shared" si="134"/>
        <v>1.0590999999999999</v>
      </c>
      <c r="N235" s="101">
        <f t="shared" si="135"/>
        <v>0.97811300000000001</v>
      </c>
      <c r="O235" s="100">
        <f t="shared" si="136"/>
        <v>1</v>
      </c>
      <c r="P235" s="98">
        <f t="shared" si="137"/>
        <v>5519.44</v>
      </c>
      <c r="Q235" s="97">
        <f t="shared" si="138"/>
        <v>-199439.44</v>
      </c>
      <c r="R235" s="97"/>
      <c r="S235" s="97"/>
    </row>
    <row r="236" spans="1:19" x14ac:dyDescent="0.25">
      <c r="A236" s="89" t="s">
        <v>585</v>
      </c>
      <c r="B236" s="89" t="s">
        <v>529</v>
      </c>
      <c r="C236" s="89"/>
      <c r="D236" s="89" t="s">
        <v>89</v>
      </c>
      <c r="E236" s="94" t="s">
        <v>586</v>
      </c>
      <c r="F236" s="95" t="s">
        <v>587</v>
      </c>
      <c r="G236" s="89" t="s">
        <v>81</v>
      </c>
      <c r="H236" s="89" t="s">
        <v>588</v>
      </c>
      <c r="I236" s="96">
        <v>1</v>
      </c>
      <c r="J236" s="97">
        <v>229589</v>
      </c>
      <c r="K236" s="98">
        <f t="shared" si="132"/>
        <v>6353.82</v>
      </c>
      <c r="L236" s="99">
        <f t="shared" si="133"/>
        <v>1.0815399999999999</v>
      </c>
      <c r="M236" s="100">
        <f t="shared" si="134"/>
        <v>1.0590999999999999</v>
      </c>
      <c r="N236" s="101">
        <f t="shared" si="135"/>
        <v>0.97811300000000001</v>
      </c>
      <c r="O236" s="100">
        <f t="shared" si="136"/>
        <v>1</v>
      </c>
      <c r="P236" s="98">
        <f t="shared" si="137"/>
        <v>7118.75</v>
      </c>
      <c r="Q236" s="97">
        <f t="shared" si="138"/>
        <v>257228.91</v>
      </c>
      <c r="R236" s="97"/>
      <c r="S236" s="97"/>
    </row>
    <row r="237" spans="1:19" ht="33.75" x14ac:dyDescent="0.25">
      <c r="A237" s="89" t="s">
        <v>589</v>
      </c>
      <c r="B237" s="89" t="s">
        <v>529</v>
      </c>
      <c r="C237" s="89"/>
      <c r="D237" s="89" t="s">
        <v>90</v>
      </c>
      <c r="E237" s="94" t="s">
        <v>590</v>
      </c>
      <c r="F237" s="95" t="s">
        <v>591</v>
      </c>
      <c r="G237" s="89" t="s">
        <v>81</v>
      </c>
      <c r="H237" s="89" t="s">
        <v>588</v>
      </c>
      <c r="I237" s="96">
        <v>1</v>
      </c>
      <c r="J237" s="97">
        <v>25863</v>
      </c>
      <c r="K237" s="98">
        <f t="shared" si="132"/>
        <v>715.75</v>
      </c>
      <c r="L237" s="99">
        <f t="shared" si="133"/>
        <v>1.0815399999999999</v>
      </c>
      <c r="M237" s="100">
        <f t="shared" si="134"/>
        <v>1.0590999999999999</v>
      </c>
      <c r="N237" s="101">
        <f t="shared" si="135"/>
        <v>0.97811300000000001</v>
      </c>
      <c r="O237" s="100">
        <f t="shared" si="136"/>
        <v>1</v>
      </c>
      <c r="P237" s="98">
        <f t="shared" si="137"/>
        <v>801.92</v>
      </c>
      <c r="Q237" s="97">
        <f t="shared" si="138"/>
        <v>28976.58</v>
      </c>
      <c r="R237" s="97"/>
      <c r="S237" s="97"/>
    </row>
    <row r="238" spans="1:19" x14ac:dyDescent="0.25">
      <c r="A238" s="89" t="s">
        <v>592</v>
      </c>
      <c r="B238" s="89" t="s">
        <v>529</v>
      </c>
      <c r="C238" s="89"/>
      <c r="D238" s="89" t="s">
        <v>91</v>
      </c>
      <c r="E238" s="94" t="s">
        <v>593</v>
      </c>
      <c r="F238" s="95" t="s">
        <v>594</v>
      </c>
      <c r="G238" s="89" t="s">
        <v>502</v>
      </c>
      <c r="H238" s="89" t="s">
        <v>595</v>
      </c>
      <c r="I238" s="96">
        <v>1</v>
      </c>
      <c r="J238" s="97">
        <v>100707</v>
      </c>
      <c r="K238" s="98">
        <f t="shared" si="132"/>
        <v>43689.8</v>
      </c>
      <c r="L238" s="99">
        <f t="shared" si="133"/>
        <v>1.0815399999999999</v>
      </c>
      <c r="M238" s="100">
        <f t="shared" si="134"/>
        <v>1.0590999999999999</v>
      </c>
      <c r="N238" s="101">
        <f t="shared" si="135"/>
        <v>0.97811300000000001</v>
      </c>
      <c r="O238" s="100">
        <f t="shared" si="136"/>
        <v>1</v>
      </c>
      <c r="P238" s="98">
        <f t="shared" si="137"/>
        <v>48949.54</v>
      </c>
      <c r="Q238" s="97">
        <f t="shared" si="138"/>
        <v>112830.94</v>
      </c>
      <c r="R238" s="97"/>
      <c r="S238" s="97"/>
    </row>
    <row r="239" spans="1:19" x14ac:dyDescent="0.25">
      <c r="A239" s="89" t="s">
        <v>596</v>
      </c>
      <c r="B239" s="89" t="s">
        <v>529</v>
      </c>
      <c r="C239" s="89"/>
      <c r="D239" s="89" t="s">
        <v>101</v>
      </c>
      <c r="E239" s="94" t="s">
        <v>597</v>
      </c>
      <c r="F239" s="95" t="s">
        <v>598</v>
      </c>
      <c r="G239" s="89" t="s">
        <v>502</v>
      </c>
      <c r="H239" s="89" t="s">
        <v>599</v>
      </c>
      <c r="I239" s="96">
        <v>1</v>
      </c>
      <c r="J239" s="97">
        <v>19501</v>
      </c>
      <c r="K239" s="98">
        <f t="shared" si="132"/>
        <v>43689.24</v>
      </c>
      <c r="L239" s="99">
        <f t="shared" si="133"/>
        <v>1.0815399999999999</v>
      </c>
      <c r="M239" s="100">
        <f t="shared" si="134"/>
        <v>1.0590999999999999</v>
      </c>
      <c r="N239" s="101">
        <f t="shared" si="135"/>
        <v>0.97811300000000001</v>
      </c>
      <c r="O239" s="100">
        <f t="shared" si="136"/>
        <v>1</v>
      </c>
      <c r="P239" s="98">
        <f t="shared" si="137"/>
        <v>48948.92</v>
      </c>
      <c r="Q239" s="97">
        <f t="shared" si="138"/>
        <v>21848.69</v>
      </c>
      <c r="R239" s="97"/>
      <c r="S239" s="97"/>
    </row>
    <row r="240" spans="1:19" x14ac:dyDescent="0.25">
      <c r="A240" s="89"/>
      <c r="B240" s="90"/>
      <c r="C240" s="90"/>
      <c r="D240" s="91"/>
      <c r="E240" s="92"/>
      <c r="F240" s="92" t="s">
        <v>600</v>
      </c>
      <c r="G240" s="91"/>
      <c r="H240" s="91"/>
      <c r="I240" s="93">
        <v>1</v>
      </c>
      <c r="J240" s="91"/>
      <c r="K240" s="98"/>
      <c r="L240" s="99"/>
      <c r="M240" s="100"/>
      <c r="N240" s="101"/>
      <c r="O240" s="100"/>
      <c r="P240" s="98"/>
      <c r="Q240" s="97"/>
      <c r="R240" s="97"/>
      <c r="S240" s="97"/>
    </row>
    <row r="241" spans="1:19" x14ac:dyDescent="0.25">
      <c r="A241" s="89" t="s">
        <v>601</v>
      </c>
      <c r="B241" s="89" t="s">
        <v>529</v>
      </c>
      <c r="C241" s="89"/>
      <c r="D241" s="89" t="s">
        <v>106</v>
      </c>
      <c r="E241" s="94" t="s">
        <v>570</v>
      </c>
      <c r="F241" s="95" t="s">
        <v>571</v>
      </c>
      <c r="G241" s="89" t="s">
        <v>51</v>
      </c>
      <c r="H241" s="89" t="s">
        <v>602</v>
      </c>
      <c r="I241" s="96">
        <v>1</v>
      </c>
      <c r="J241" s="97">
        <v>6135</v>
      </c>
      <c r="K241" s="98">
        <f>J241/H241</f>
        <v>157307.69</v>
      </c>
      <c r="L241" s="99">
        <f>$L$8</f>
        <v>1.0815399999999999</v>
      </c>
      <c r="M241" s="100">
        <f>$M$8</f>
        <v>1.0590999999999999</v>
      </c>
      <c r="N241" s="101">
        <f>$N$8</f>
        <v>0.97811300000000001</v>
      </c>
      <c r="O241" s="100">
        <f>$O$8</f>
        <v>1</v>
      </c>
      <c r="P241" s="98">
        <f>K241*L241*M241*N241*O241</f>
        <v>176245.7</v>
      </c>
      <c r="Q241" s="97">
        <f>H241*P241</f>
        <v>6873.58</v>
      </c>
      <c r="R241" s="97"/>
      <c r="S241" s="97"/>
    </row>
    <row r="242" spans="1:19" x14ac:dyDescent="0.25">
      <c r="A242" s="89" t="s">
        <v>603</v>
      </c>
      <c r="B242" s="89" t="s">
        <v>529</v>
      </c>
      <c r="C242" s="89"/>
      <c r="D242" s="89" t="s">
        <v>107</v>
      </c>
      <c r="E242" s="94" t="s">
        <v>574</v>
      </c>
      <c r="F242" s="95" t="s">
        <v>575</v>
      </c>
      <c r="G242" s="89" t="s">
        <v>81</v>
      </c>
      <c r="H242" s="89" t="s">
        <v>604</v>
      </c>
      <c r="I242" s="96">
        <v>1</v>
      </c>
      <c r="J242" s="97">
        <v>18748</v>
      </c>
      <c r="K242" s="98">
        <f>J242/H242</f>
        <v>4710.55</v>
      </c>
      <c r="L242" s="99">
        <f>$L$8</f>
        <v>1.0815399999999999</v>
      </c>
      <c r="M242" s="100">
        <f>$M$8</f>
        <v>1.0590999999999999</v>
      </c>
      <c r="N242" s="101">
        <f>$N$8</f>
        <v>0.97811300000000001</v>
      </c>
      <c r="O242" s="100">
        <f>$O$8</f>
        <v>1</v>
      </c>
      <c r="P242" s="98">
        <f>K242*L242*M242*N242*O242</f>
        <v>5277.65</v>
      </c>
      <c r="Q242" s="97">
        <f>H242*P242</f>
        <v>21005.05</v>
      </c>
      <c r="R242" s="97"/>
      <c r="S242" s="97"/>
    </row>
    <row r="243" spans="1:19" x14ac:dyDescent="0.25">
      <c r="A243" s="89"/>
      <c r="B243" s="90"/>
      <c r="C243" s="90"/>
      <c r="D243" s="91"/>
      <c r="E243" s="92"/>
      <c r="F243" s="92" t="s">
        <v>605</v>
      </c>
      <c r="G243" s="91"/>
      <c r="H243" s="91"/>
      <c r="I243" s="93">
        <v>1</v>
      </c>
      <c r="J243" s="91"/>
      <c r="K243" s="98"/>
      <c r="L243" s="99"/>
      <c r="M243" s="100"/>
      <c r="N243" s="101"/>
      <c r="O243" s="100"/>
      <c r="P243" s="98"/>
      <c r="Q243" s="97"/>
      <c r="R243" s="97"/>
      <c r="S243" s="97"/>
    </row>
    <row r="244" spans="1:19" x14ac:dyDescent="0.25">
      <c r="A244" s="89" t="s">
        <v>607</v>
      </c>
      <c r="B244" s="89" t="s">
        <v>529</v>
      </c>
      <c r="C244" s="89"/>
      <c r="D244" s="89" t="s">
        <v>108</v>
      </c>
      <c r="E244" s="94" t="s">
        <v>608</v>
      </c>
      <c r="F244" s="95" t="s">
        <v>609</v>
      </c>
      <c r="G244" s="89" t="s">
        <v>502</v>
      </c>
      <c r="H244" s="89" t="s">
        <v>606</v>
      </c>
      <c r="I244" s="96">
        <v>1</v>
      </c>
      <c r="J244" s="97">
        <v>37743</v>
      </c>
      <c r="K244" s="98">
        <f>J244/H244</f>
        <v>44452.69</v>
      </c>
      <c r="L244" s="99">
        <f>$L$8</f>
        <v>1.0815399999999999</v>
      </c>
      <c r="M244" s="100">
        <f>$M$8</f>
        <v>1.0590999999999999</v>
      </c>
      <c r="N244" s="101">
        <f>$N$8</f>
        <v>0.97811300000000001</v>
      </c>
      <c r="O244" s="100">
        <f>$O$8</f>
        <v>1</v>
      </c>
      <c r="P244" s="98">
        <f>K244*L244*M244*N244*O244</f>
        <v>49804.28</v>
      </c>
      <c r="Q244" s="97">
        <f>H244*P244</f>
        <v>42286.82</v>
      </c>
      <c r="R244" s="97"/>
      <c r="S244" s="97"/>
    </row>
    <row r="245" spans="1:19" x14ac:dyDescent="0.25">
      <c r="A245" s="89"/>
      <c r="B245" s="90"/>
      <c r="C245" s="90"/>
      <c r="D245" s="91"/>
      <c r="E245" s="92"/>
      <c r="F245" s="92" t="s">
        <v>610</v>
      </c>
      <c r="G245" s="91"/>
      <c r="H245" s="91"/>
      <c r="I245" s="93">
        <v>1</v>
      </c>
      <c r="J245" s="91"/>
      <c r="K245" s="98"/>
      <c r="L245" s="99"/>
      <c r="M245" s="100"/>
      <c r="N245" s="101"/>
      <c r="O245" s="100"/>
      <c r="P245" s="98"/>
      <c r="Q245" s="97"/>
      <c r="R245" s="97"/>
      <c r="S245" s="97"/>
    </row>
    <row r="246" spans="1:19" ht="22.5" x14ac:dyDescent="0.25">
      <c r="A246" s="89" t="s">
        <v>611</v>
      </c>
      <c r="B246" s="89" t="s">
        <v>529</v>
      </c>
      <c r="C246" s="89"/>
      <c r="D246" s="89" t="s">
        <v>109</v>
      </c>
      <c r="E246" s="94" t="s">
        <v>578</v>
      </c>
      <c r="F246" s="95" t="s">
        <v>579</v>
      </c>
      <c r="G246" s="89" t="s">
        <v>51</v>
      </c>
      <c r="H246" s="89" t="s">
        <v>612</v>
      </c>
      <c r="I246" s="96">
        <v>1</v>
      </c>
      <c r="J246" s="97">
        <v>269715</v>
      </c>
      <c r="K246" s="98">
        <f t="shared" ref="K246:K251" si="139">J246/H246</f>
        <v>1260350.47</v>
      </c>
      <c r="L246" s="99">
        <f t="shared" ref="L246:L251" si="140">$L$8</f>
        <v>1.0815399999999999</v>
      </c>
      <c r="M246" s="100">
        <f t="shared" ref="M246:M251" si="141">$M$8</f>
        <v>1.0590999999999999</v>
      </c>
      <c r="N246" s="101">
        <f t="shared" ref="N246:N251" si="142">$N$8</f>
        <v>0.97811300000000001</v>
      </c>
      <c r="O246" s="100">
        <f t="shared" ref="O246:O251" si="143">$O$8</f>
        <v>1</v>
      </c>
      <c r="P246" s="98">
        <f t="shared" ref="P246:P251" si="144">K246*L246*M246*N246*O246</f>
        <v>1412081.99</v>
      </c>
      <c r="Q246" s="97">
        <f t="shared" ref="Q246:Q251" si="145">H246*P246</f>
        <v>302185.55</v>
      </c>
      <c r="R246" s="97"/>
      <c r="S246" s="97"/>
    </row>
    <row r="247" spans="1:19" x14ac:dyDescent="0.25">
      <c r="A247" s="89" t="s">
        <v>613</v>
      </c>
      <c r="B247" s="89" t="s">
        <v>529</v>
      </c>
      <c r="C247" s="89"/>
      <c r="D247" s="89" t="s">
        <v>122</v>
      </c>
      <c r="E247" s="94" t="s">
        <v>582</v>
      </c>
      <c r="F247" s="95" t="s">
        <v>583</v>
      </c>
      <c r="G247" s="89" t="s">
        <v>81</v>
      </c>
      <c r="H247" s="89" t="s">
        <v>614</v>
      </c>
      <c r="I247" s="96">
        <v>1</v>
      </c>
      <c r="J247" s="97">
        <v>-107006</v>
      </c>
      <c r="K247" s="98">
        <f t="shared" si="139"/>
        <v>4926.38</v>
      </c>
      <c r="L247" s="99">
        <f t="shared" si="140"/>
        <v>1.0815399999999999</v>
      </c>
      <c r="M247" s="100">
        <f t="shared" si="141"/>
        <v>1.0590999999999999</v>
      </c>
      <c r="N247" s="101">
        <f t="shared" si="142"/>
        <v>0.97811300000000001</v>
      </c>
      <c r="O247" s="100">
        <f t="shared" si="143"/>
        <v>1</v>
      </c>
      <c r="P247" s="98">
        <f t="shared" si="144"/>
        <v>5519.46</v>
      </c>
      <c r="Q247" s="97">
        <f t="shared" si="145"/>
        <v>-119888.19</v>
      </c>
      <c r="R247" s="97"/>
      <c r="S247" s="97"/>
    </row>
    <row r="248" spans="1:19" x14ac:dyDescent="0.25">
      <c r="A248" s="89" t="s">
        <v>615</v>
      </c>
      <c r="B248" s="89" t="s">
        <v>529</v>
      </c>
      <c r="C248" s="89"/>
      <c r="D248" s="89" t="s">
        <v>126</v>
      </c>
      <c r="E248" s="94" t="s">
        <v>586</v>
      </c>
      <c r="F248" s="95" t="s">
        <v>587</v>
      </c>
      <c r="G248" s="89" t="s">
        <v>81</v>
      </c>
      <c r="H248" s="89" t="s">
        <v>616</v>
      </c>
      <c r="I248" s="96">
        <v>1</v>
      </c>
      <c r="J248" s="97">
        <v>138012</v>
      </c>
      <c r="K248" s="98">
        <f t="shared" si="139"/>
        <v>6353.85</v>
      </c>
      <c r="L248" s="99">
        <f t="shared" si="140"/>
        <v>1.0815399999999999</v>
      </c>
      <c r="M248" s="100">
        <f t="shared" si="141"/>
        <v>1.0590999999999999</v>
      </c>
      <c r="N248" s="101">
        <f t="shared" si="142"/>
        <v>0.97811300000000001</v>
      </c>
      <c r="O248" s="100">
        <f t="shared" si="143"/>
        <v>1</v>
      </c>
      <c r="P248" s="98">
        <f t="shared" si="144"/>
        <v>7118.78</v>
      </c>
      <c r="Q248" s="97">
        <f t="shared" si="145"/>
        <v>154627.01999999999</v>
      </c>
      <c r="R248" s="97"/>
      <c r="S248" s="97"/>
    </row>
    <row r="249" spans="1:19" ht="33.75" x14ac:dyDescent="0.25">
      <c r="A249" s="89" t="s">
        <v>617</v>
      </c>
      <c r="B249" s="89" t="s">
        <v>529</v>
      </c>
      <c r="C249" s="89"/>
      <c r="D249" s="89" t="s">
        <v>124</v>
      </c>
      <c r="E249" s="94" t="s">
        <v>590</v>
      </c>
      <c r="F249" s="95" t="s">
        <v>591</v>
      </c>
      <c r="G249" s="89" t="s">
        <v>81</v>
      </c>
      <c r="H249" s="89" t="s">
        <v>616</v>
      </c>
      <c r="I249" s="96">
        <v>1</v>
      </c>
      <c r="J249" s="97">
        <v>15547</v>
      </c>
      <c r="K249" s="98">
        <f t="shared" si="139"/>
        <v>715.76</v>
      </c>
      <c r="L249" s="99">
        <f t="shared" si="140"/>
        <v>1.0815399999999999</v>
      </c>
      <c r="M249" s="100">
        <f t="shared" si="141"/>
        <v>1.0590999999999999</v>
      </c>
      <c r="N249" s="101">
        <f t="shared" si="142"/>
        <v>0.97811300000000001</v>
      </c>
      <c r="O249" s="100">
        <f t="shared" si="143"/>
        <v>1</v>
      </c>
      <c r="P249" s="98">
        <f t="shared" si="144"/>
        <v>801.93</v>
      </c>
      <c r="Q249" s="97">
        <f t="shared" si="145"/>
        <v>17418.72</v>
      </c>
      <c r="R249" s="97"/>
      <c r="S249" s="97"/>
    </row>
    <row r="250" spans="1:19" x14ac:dyDescent="0.25">
      <c r="A250" s="89" t="s">
        <v>618</v>
      </c>
      <c r="B250" s="89" t="s">
        <v>529</v>
      </c>
      <c r="C250" s="89"/>
      <c r="D250" s="89" t="s">
        <v>129</v>
      </c>
      <c r="E250" s="94" t="s">
        <v>608</v>
      </c>
      <c r="F250" s="95" t="s">
        <v>609</v>
      </c>
      <c r="G250" s="89" t="s">
        <v>502</v>
      </c>
      <c r="H250" s="89" t="s">
        <v>619</v>
      </c>
      <c r="I250" s="96">
        <v>1</v>
      </c>
      <c r="J250" s="97">
        <v>44295</v>
      </c>
      <c r="K250" s="98">
        <f t="shared" si="139"/>
        <v>44453.08</v>
      </c>
      <c r="L250" s="99">
        <f t="shared" si="140"/>
        <v>1.0815399999999999</v>
      </c>
      <c r="M250" s="100">
        <f t="shared" si="141"/>
        <v>1.0590999999999999</v>
      </c>
      <c r="N250" s="101">
        <f t="shared" si="142"/>
        <v>0.97811300000000001</v>
      </c>
      <c r="O250" s="100">
        <f t="shared" si="143"/>
        <v>1</v>
      </c>
      <c r="P250" s="98">
        <f t="shared" si="144"/>
        <v>49804.71</v>
      </c>
      <c r="Q250" s="97">
        <f t="shared" si="145"/>
        <v>49627.6</v>
      </c>
      <c r="R250" s="97"/>
      <c r="S250" s="97"/>
    </row>
    <row r="251" spans="1:19" x14ac:dyDescent="0.25">
      <c r="A251" s="89" t="s">
        <v>620</v>
      </c>
      <c r="B251" s="89" t="s">
        <v>529</v>
      </c>
      <c r="C251" s="89"/>
      <c r="D251" s="89" t="s">
        <v>133</v>
      </c>
      <c r="E251" s="94" t="s">
        <v>621</v>
      </c>
      <c r="F251" s="95" t="s">
        <v>622</v>
      </c>
      <c r="G251" s="89" t="s">
        <v>502</v>
      </c>
      <c r="H251" s="89" t="s">
        <v>623</v>
      </c>
      <c r="I251" s="96">
        <v>1</v>
      </c>
      <c r="J251" s="97">
        <v>60342</v>
      </c>
      <c r="K251" s="98">
        <f t="shared" si="139"/>
        <v>46190.34</v>
      </c>
      <c r="L251" s="99">
        <f t="shared" si="140"/>
        <v>1.0815399999999999</v>
      </c>
      <c r="M251" s="100">
        <f t="shared" si="141"/>
        <v>1.0590999999999999</v>
      </c>
      <c r="N251" s="101">
        <f t="shared" si="142"/>
        <v>0.97811300000000001</v>
      </c>
      <c r="O251" s="100">
        <f t="shared" si="143"/>
        <v>1</v>
      </c>
      <c r="P251" s="98">
        <f t="shared" si="144"/>
        <v>51751.12</v>
      </c>
      <c r="Q251" s="97">
        <f t="shared" si="145"/>
        <v>67606.47</v>
      </c>
      <c r="R251" s="97"/>
      <c r="S251" s="97"/>
    </row>
    <row r="252" spans="1:19" x14ac:dyDescent="0.25">
      <c r="A252" s="89"/>
      <c r="B252" s="90"/>
      <c r="C252" s="90"/>
      <c r="D252" s="91"/>
      <c r="E252" s="92"/>
      <c r="F252" s="92" t="s">
        <v>624</v>
      </c>
      <c r="G252" s="91"/>
      <c r="H252" s="91"/>
      <c r="I252" s="93">
        <v>1</v>
      </c>
      <c r="J252" s="91"/>
      <c r="K252" s="98"/>
      <c r="L252" s="99"/>
      <c r="M252" s="100"/>
      <c r="N252" s="101"/>
      <c r="O252" s="100"/>
      <c r="P252" s="98"/>
      <c r="Q252" s="97"/>
      <c r="R252" s="97"/>
      <c r="S252" s="97"/>
    </row>
    <row r="253" spans="1:19" ht="22.5" x14ac:dyDescent="0.25">
      <c r="A253" s="89" t="s">
        <v>625</v>
      </c>
      <c r="B253" s="89" t="s">
        <v>529</v>
      </c>
      <c r="C253" s="89"/>
      <c r="D253" s="89" t="s">
        <v>136</v>
      </c>
      <c r="E253" s="94" t="s">
        <v>626</v>
      </c>
      <c r="F253" s="95" t="s">
        <v>627</v>
      </c>
      <c r="G253" s="89" t="s">
        <v>110</v>
      </c>
      <c r="H253" s="89" t="s">
        <v>628</v>
      </c>
      <c r="I253" s="96">
        <v>1</v>
      </c>
      <c r="J253" s="97">
        <v>51796</v>
      </c>
      <c r="K253" s="98">
        <f>J253/H253</f>
        <v>27507.17</v>
      </c>
      <c r="L253" s="99">
        <f>$L$8</f>
        <v>1.0815399999999999</v>
      </c>
      <c r="M253" s="100">
        <f>$M$8</f>
        <v>1.0590999999999999</v>
      </c>
      <c r="N253" s="101">
        <f>$N$8</f>
        <v>0.97811300000000001</v>
      </c>
      <c r="O253" s="100">
        <f>$O$8</f>
        <v>1</v>
      </c>
      <c r="P253" s="98">
        <f>K253*L253*M253*N253*O253</f>
        <v>30818.71</v>
      </c>
      <c r="Q253" s="97">
        <f>H253*P253</f>
        <v>58031.63</v>
      </c>
      <c r="R253" s="97"/>
      <c r="S253" s="97"/>
    </row>
    <row r="254" spans="1:19" x14ac:dyDescent="0.25">
      <c r="A254" s="89" t="s">
        <v>629</v>
      </c>
      <c r="B254" s="89" t="s">
        <v>529</v>
      </c>
      <c r="C254" s="89"/>
      <c r="D254" s="89" t="s">
        <v>141</v>
      </c>
      <c r="E254" s="94" t="s">
        <v>630</v>
      </c>
      <c r="F254" s="95" t="s">
        <v>631</v>
      </c>
      <c r="G254" s="89" t="s">
        <v>502</v>
      </c>
      <c r="H254" s="89" t="s">
        <v>632</v>
      </c>
      <c r="I254" s="96">
        <v>1</v>
      </c>
      <c r="J254" s="97">
        <v>-13249</v>
      </c>
      <c r="K254" s="98">
        <f>J254/H254</f>
        <v>29317.14</v>
      </c>
      <c r="L254" s="99">
        <f>$L$8</f>
        <v>1.0815399999999999</v>
      </c>
      <c r="M254" s="100">
        <f>$M$8</f>
        <v>1.0590999999999999</v>
      </c>
      <c r="N254" s="101">
        <f>$N$8</f>
        <v>0.97811300000000001</v>
      </c>
      <c r="O254" s="100">
        <f>$O$8</f>
        <v>1</v>
      </c>
      <c r="P254" s="98">
        <f>K254*L254*M254*N254*O254</f>
        <v>32846.58</v>
      </c>
      <c r="Q254" s="97">
        <f>H254*P254</f>
        <v>-14844.03</v>
      </c>
      <c r="R254" s="97"/>
      <c r="S254" s="97"/>
    </row>
    <row r="255" spans="1:19" x14ac:dyDescent="0.25">
      <c r="A255" s="89" t="s">
        <v>633</v>
      </c>
      <c r="B255" s="89" t="s">
        <v>529</v>
      </c>
      <c r="C255" s="89"/>
      <c r="D255" s="89" t="s">
        <v>144</v>
      </c>
      <c r="E255" s="94" t="s">
        <v>634</v>
      </c>
      <c r="F255" s="95" t="s">
        <v>635</v>
      </c>
      <c r="G255" s="89" t="s">
        <v>502</v>
      </c>
      <c r="H255" s="89" t="s">
        <v>636</v>
      </c>
      <c r="I255" s="96">
        <v>1</v>
      </c>
      <c r="J255" s="97">
        <v>-2230</v>
      </c>
      <c r="K255" s="98">
        <f>J255/H255</f>
        <v>49345.02</v>
      </c>
      <c r="L255" s="99">
        <f>$L$8</f>
        <v>1.0815399999999999</v>
      </c>
      <c r="M255" s="100">
        <f>$M$8</f>
        <v>1.0590999999999999</v>
      </c>
      <c r="N255" s="101">
        <f>$N$8</f>
        <v>0.97811300000000001</v>
      </c>
      <c r="O255" s="100">
        <f>$O$8</f>
        <v>1</v>
      </c>
      <c r="P255" s="98">
        <f>K255*L255*M255*N255*O255</f>
        <v>55285.59</v>
      </c>
      <c r="Q255" s="97">
        <f>H255*P255</f>
        <v>-2498.4699999999998</v>
      </c>
      <c r="R255" s="97"/>
      <c r="S255" s="97"/>
    </row>
    <row r="256" spans="1:19" x14ac:dyDescent="0.25">
      <c r="A256" s="89" t="s">
        <v>637</v>
      </c>
      <c r="B256" s="89" t="s">
        <v>529</v>
      </c>
      <c r="C256" s="89"/>
      <c r="D256" s="89" t="s">
        <v>146</v>
      </c>
      <c r="E256" s="94" t="s">
        <v>638</v>
      </c>
      <c r="F256" s="95" t="s">
        <v>639</v>
      </c>
      <c r="G256" s="89" t="s">
        <v>518</v>
      </c>
      <c r="H256" s="89" t="s">
        <v>640</v>
      </c>
      <c r="I256" s="96">
        <v>1</v>
      </c>
      <c r="J256" s="97">
        <v>26472</v>
      </c>
      <c r="K256" s="98">
        <f>J256/H256</f>
        <v>72.83</v>
      </c>
      <c r="L256" s="99">
        <f>$L$8</f>
        <v>1.0815399999999999</v>
      </c>
      <c r="M256" s="100">
        <f>$M$8</f>
        <v>1.0590999999999999</v>
      </c>
      <c r="N256" s="101">
        <f>$N$8</f>
        <v>0.97811300000000001</v>
      </c>
      <c r="O256" s="100">
        <f>$O$8</f>
        <v>1</v>
      </c>
      <c r="P256" s="98">
        <f>K256*L256*M256*N256*O256</f>
        <v>81.599999999999994</v>
      </c>
      <c r="Q256" s="97">
        <f>H256*P256</f>
        <v>29658.34</v>
      </c>
      <c r="R256" s="97"/>
      <c r="S256" s="97"/>
    </row>
    <row r="257" spans="1:19" x14ac:dyDescent="0.25">
      <c r="A257" s="72"/>
      <c r="B257" s="77"/>
      <c r="C257" s="77"/>
      <c r="D257" s="77"/>
      <c r="E257" s="76"/>
      <c r="F257" s="76" t="s">
        <v>641</v>
      </c>
      <c r="G257" s="77"/>
      <c r="H257" s="77"/>
      <c r="I257" s="78"/>
      <c r="J257" s="79">
        <f>J258</f>
        <v>2029129</v>
      </c>
      <c r="K257" s="80"/>
      <c r="L257" s="81"/>
      <c r="M257" s="81"/>
      <c r="N257" s="102"/>
      <c r="O257" s="81"/>
      <c r="P257" s="80"/>
      <c r="Q257" s="79">
        <f>Q258</f>
        <v>2273412.5</v>
      </c>
      <c r="R257" s="79">
        <f t="shared" ref="R257:S257" si="146">R258</f>
        <v>1874599.06</v>
      </c>
      <c r="S257" s="79">
        <f t="shared" si="146"/>
        <v>0</v>
      </c>
    </row>
    <row r="258" spans="1:19" x14ac:dyDescent="0.25">
      <c r="A258" s="82" t="s">
        <v>158</v>
      </c>
      <c r="B258" s="83"/>
      <c r="C258" s="84"/>
      <c r="D258" s="85"/>
      <c r="E258" s="86"/>
      <c r="F258" s="86" t="s">
        <v>643</v>
      </c>
      <c r="G258" s="82"/>
      <c r="H258" s="82"/>
      <c r="I258" s="87"/>
      <c r="J258" s="88">
        <f>SUM(J259:J269)</f>
        <v>2029129</v>
      </c>
      <c r="K258" s="80"/>
      <c r="L258" s="81"/>
      <c r="M258" s="81"/>
      <c r="N258" s="102"/>
      <c r="O258" s="81"/>
      <c r="P258" s="80"/>
      <c r="Q258" s="88">
        <f>SUM(Q259:Q269)</f>
        <v>2273412.5</v>
      </c>
      <c r="R258" s="88">
        <f t="shared" ref="R258:S258" si="147">SUM(R259:R269)</f>
        <v>1874599.06</v>
      </c>
      <c r="S258" s="88">
        <f t="shared" si="147"/>
        <v>0</v>
      </c>
    </row>
    <row r="259" spans="1:19" ht="22.5" x14ac:dyDescent="0.25">
      <c r="A259" s="89" t="s">
        <v>644</v>
      </c>
      <c r="B259" s="89" t="s">
        <v>645</v>
      </c>
      <c r="C259" s="89"/>
      <c r="D259" s="89" t="s">
        <v>12</v>
      </c>
      <c r="E259" s="94" t="s">
        <v>646</v>
      </c>
      <c r="F259" s="95" t="s">
        <v>647</v>
      </c>
      <c r="G259" s="89" t="s">
        <v>648</v>
      </c>
      <c r="H259" s="89" t="s">
        <v>30</v>
      </c>
      <c r="I259" s="96">
        <v>1</v>
      </c>
      <c r="J259" s="97">
        <v>171085</v>
      </c>
      <c r="K259" s="98">
        <f t="shared" ref="K259:K269" si="148">J259/H259</f>
        <v>57028.33</v>
      </c>
      <c r="L259" s="99">
        <f t="shared" ref="L259:L269" si="149">$L$8</f>
        <v>1.0815399999999999</v>
      </c>
      <c r="M259" s="100">
        <f t="shared" ref="M259:M269" si="150">$M$8</f>
        <v>1.0590999999999999</v>
      </c>
      <c r="N259" s="101">
        <f t="shared" ref="N259:N269" si="151">$N$8</f>
        <v>0.97811300000000001</v>
      </c>
      <c r="O259" s="100">
        <f t="shared" ref="O259:O269" si="152">$O$8</f>
        <v>1</v>
      </c>
      <c r="P259" s="98">
        <f t="shared" ref="P259:P269" si="153">K259*L259*M259*N259*O259</f>
        <v>63893.88</v>
      </c>
      <c r="Q259" s="97">
        <f t="shared" ref="Q259:Q269" si="154">H259*P259</f>
        <v>191681.64</v>
      </c>
      <c r="R259" s="97"/>
      <c r="S259" s="97"/>
    </row>
    <row r="260" spans="1:19" ht="33.75" x14ac:dyDescent="0.25">
      <c r="A260" s="89" t="s">
        <v>649</v>
      </c>
      <c r="B260" s="89" t="s">
        <v>645</v>
      </c>
      <c r="C260" s="89" t="s">
        <v>17297</v>
      </c>
      <c r="D260" s="89" t="s">
        <v>24</v>
      </c>
      <c r="E260" s="94" t="s">
        <v>650</v>
      </c>
      <c r="F260" s="95" t="s">
        <v>651</v>
      </c>
      <c r="G260" s="89" t="s">
        <v>652</v>
      </c>
      <c r="H260" s="89" t="s">
        <v>30</v>
      </c>
      <c r="I260" s="96">
        <v>1</v>
      </c>
      <c r="J260" s="97">
        <v>1069388</v>
      </c>
      <c r="K260" s="98">
        <f t="shared" si="148"/>
        <v>356462.67</v>
      </c>
      <c r="L260" s="99">
        <f t="shared" si="149"/>
        <v>1.0815399999999999</v>
      </c>
      <c r="M260" s="100">
        <f t="shared" si="150"/>
        <v>1.0590999999999999</v>
      </c>
      <c r="N260" s="101">
        <f t="shared" si="151"/>
        <v>0.97811300000000001</v>
      </c>
      <c r="O260" s="100">
        <f t="shared" si="152"/>
        <v>1</v>
      </c>
      <c r="P260" s="98">
        <f t="shared" si="153"/>
        <v>399376.62</v>
      </c>
      <c r="Q260" s="97">
        <f t="shared" si="154"/>
        <v>1198129.8600000001</v>
      </c>
      <c r="R260" s="97">
        <f>Q260</f>
        <v>1198129.8600000001</v>
      </c>
      <c r="S260" s="97"/>
    </row>
    <row r="261" spans="1:19" ht="22.5" x14ac:dyDescent="0.25">
      <c r="A261" s="89" t="s">
        <v>653</v>
      </c>
      <c r="B261" s="89" t="s">
        <v>645</v>
      </c>
      <c r="C261" s="89"/>
      <c r="D261" s="89" t="s">
        <v>30</v>
      </c>
      <c r="E261" s="94" t="s">
        <v>654</v>
      </c>
      <c r="F261" s="95" t="s">
        <v>655</v>
      </c>
      <c r="G261" s="89" t="s">
        <v>648</v>
      </c>
      <c r="H261" s="89" t="s">
        <v>12</v>
      </c>
      <c r="I261" s="96">
        <v>1</v>
      </c>
      <c r="J261" s="97">
        <v>64801</v>
      </c>
      <c r="K261" s="98">
        <f t="shared" si="148"/>
        <v>64801</v>
      </c>
      <c r="L261" s="99">
        <f t="shared" si="149"/>
        <v>1.0815399999999999</v>
      </c>
      <c r="M261" s="100">
        <f t="shared" si="150"/>
        <v>1.0590999999999999</v>
      </c>
      <c r="N261" s="101">
        <f t="shared" si="151"/>
        <v>0.97811300000000001</v>
      </c>
      <c r="O261" s="100">
        <f t="shared" si="152"/>
        <v>1</v>
      </c>
      <c r="P261" s="98">
        <f t="shared" si="153"/>
        <v>72602.289999999994</v>
      </c>
      <c r="Q261" s="97">
        <f t="shared" si="154"/>
        <v>72602.289999999994</v>
      </c>
      <c r="R261" s="97"/>
      <c r="S261" s="97"/>
    </row>
    <row r="262" spans="1:19" ht="22.5" x14ac:dyDescent="0.25">
      <c r="A262" s="89" t="s">
        <v>656</v>
      </c>
      <c r="B262" s="89" t="s">
        <v>645</v>
      </c>
      <c r="C262" s="89" t="s">
        <v>17297</v>
      </c>
      <c r="D262" s="89" t="s">
        <v>34</v>
      </c>
      <c r="E262" s="94" t="s">
        <v>657</v>
      </c>
      <c r="F262" s="95" t="s">
        <v>658</v>
      </c>
      <c r="G262" s="89" t="s">
        <v>659</v>
      </c>
      <c r="H262" s="89" t="s">
        <v>12</v>
      </c>
      <c r="I262" s="96">
        <v>1</v>
      </c>
      <c r="J262" s="97">
        <v>236519</v>
      </c>
      <c r="K262" s="98">
        <f t="shared" si="148"/>
        <v>236519</v>
      </c>
      <c r="L262" s="99">
        <f t="shared" si="149"/>
        <v>1.0815399999999999</v>
      </c>
      <c r="M262" s="100">
        <f t="shared" si="150"/>
        <v>1.0590999999999999</v>
      </c>
      <c r="N262" s="101">
        <f t="shared" si="151"/>
        <v>0.97811300000000001</v>
      </c>
      <c r="O262" s="100">
        <f t="shared" si="152"/>
        <v>1</v>
      </c>
      <c r="P262" s="98">
        <f t="shared" si="153"/>
        <v>264993.13</v>
      </c>
      <c r="Q262" s="97">
        <f t="shared" si="154"/>
        <v>264993.13</v>
      </c>
      <c r="R262" s="97">
        <f>Q262</f>
        <v>264993.13</v>
      </c>
      <c r="S262" s="97"/>
    </row>
    <row r="263" spans="1:19" x14ac:dyDescent="0.25">
      <c r="A263" s="89" t="s">
        <v>660</v>
      </c>
      <c r="B263" s="89" t="s">
        <v>645</v>
      </c>
      <c r="C263" s="89"/>
      <c r="D263" s="89" t="s">
        <v>40</v>
      </c>
      <c r="E263" s="94" t="s">
        <v>661</v>
      </c>
      <c r="F263" s="95" t="s">
        <v>662</v>
      </c>
      <c r="G263" s="89" t="s">
        <v>502</v>
      </c>
      <c r="H263" s="89" t="s">
        <v>663</v>
      </c>
      <c r="I263" s="96">
        <v>1</v>
      </c>
      <c r="J263" s="97">
        <v>1683</v>
      </c>
      <c r="K263" s="98">
        <f t="shared" si="148"/>
        <v>37990.97</v>
      </c>
      <c r="L263" s="99">
        <f t="shared" si="149"/>
        <v>1.0815399999999999</v>
      </c>
      <c r="M263" s="100">
        <f t="shared" si="150"/>
        <v>1.0590999999999999</v>
      </c>
      <c r="N263" s="101">
        <f t="shared" si="151"/>
        <v>0.97811300000000001</v>
      </c>
      <c r="O263" s="100">
        <f t="shared" si="152"/>
        <v>1</v>
      </c>
      <c r="P263" s="98">
        <f t="shared" si="153"/>
        <v>42564.639999999999</v>
      </c>
      <c r="Q263" s="97">
        <f t="shared" si="154"/>
        <v>1885.61</v>
      </c>
      <c r="R263" s="97"/>
      <c r="S263" s="97"/>
    </row>
    <row r="264" spans="1:19" ht="22.5" x14ac:dyDescent="0.25">
      <c r="A264" s="89" t="s">
        <v>664</v>
      </c>
      <c r="B264" s="89" t="s">
        <v>645</v>
      </c>
      <c r="C264" s="89" t="s">
        <v>17297</v>
      </c>
      <c r="D264" s="89" t="s">
        <v>43</v>
      </c>
      <c r="E264" s="94" t="s">
        <v>665</v>
      </c>
      <c r="F264" s="95" t="s">
        <v>666</v>
      </c>
      <c r="G264" s="89" t="s">
        <v>652</v>
      </c>
      <c r="H264" s="89" t="s">
        <v>12</v>
      </c>
      <c r="I264" s="96">
        <v>1</v>
      </c>
      <c r="J264" s="97">
        <v>367262</v>
      </c>
      <c r="K264" s="98">
        <f t="shared" si="148"/>
        <v>367262</v>
      </c>
      <c r="L264" s="99">
        <f t="shared" si="149"/>
        <v>1.0815399999999999</v>
      </c>
      <c r="M264" s="100">
        <f t="shared" si="150"/>
        <v>1.0590999999999999</v>
      </c>
      <c r="N264" s="101">
        <f t="shared" si="151"/>
        <v>0.97811300000000001</v>
      </c>
      <c r="O264" s="100">
        <f t="shared" si="152"/>
        <v>1</v>
      </c>
      <c r="P264" s="98">
        <f t="shared" si="153"/>
        <v>411476.07</v>
      </c>
      <c r="Q264" s="97">
        <f t="shared" si="154"/>
        <v>411476.07</v>
      </c>
      <c r="R264" s="97">
        <f>Q264</f>
        <v>411476.07</v>
      </c>
      <c r="S264" s="97"/>
    </row>
    <row r="265" spans="1:19" ht="22.5" x14ac:dyDescent="0.25">
      <c r="A265" s="89" t="s">
        <v>667</v>
      </c>
      <c r="B265" s="89" t="s">
        <v>645</v>
      </c>
      <c r="C265" s="89"/>
      <c r="D265" s="89" t="s">
        <v>48</v>
      </c>
      <c r="E265" s="94" t="s">
        <v>668</v>
      </c>
      <c r="F265" s="95" t="s">
        <v>669</v>
      </c>
      <c r="G265" s="89" t="s">
        <v>670</v>
      </c>
      <c r="H265" s="89" t="s">
        <v>24</v>
      </c>
      <c r="I265" s="96">
        <v>1</v>
      </c>
      <c r="J265" s="97">
        <v>16320</v>
      </c>
      <c r="K265" s="98">
        <f t="shared" si="148"/>
        <v>8160</v>
      </c>
      <c r="L265" s="99">
        <f t="shared" si="149"/>
        <v>1.0815399999999999</v>
      </c>
      <c r="M265" s="100">
        <f t="shared" si="150"/>
        <v>1.0590999999999999</v>
      </c>
      <c r="N265" s="101">
        <f t="shared" si="151"/>
        <v>0.97811300000000001</v>
      </c>
      <c r="O265" s="100">
        <f t="shared" si="152"/>
        <v>1</v>
      </c>
      <c r="P265" s="98">
        <f t="shared" si="153"/>
        <v>9142.3700000000008</v>
      </c>
      <c r="Q265" s="97">
        <f t="shared" si="154"/>
        <v>18284.740000000002</v>
      </c>
      <c r="R265" s="97"/>
      <c r="S265" s="97"/>
    </row>
    <row r="266" spans="1:19" ht="22.5" x14ac:dyDescent="0.25">
      <c r="A266" s="89" t="s">
        <v>671</v>
      </c>
      <c r="B266" s="89" t="s">
        <v>645</v>
      </c>
      <c r="C266" s="89"/>
      <c r="D266" s="89" t="s">
        <v>55</v>
      </c>
      <c r="E266" s="94" t="s">
        <v>672</v>
      </c>
      <c r="F266" s="95" t="s">
        <v>673</v>
      </c>
      <c r="G266" s="89" t="s">
        <v>652</v>
      </c>
      <c r="H266" s="89" t="s">
        <v>12</v>
      </c>
      <c r="I266" s="96">
        <v>1</v>
      </c>
      <c r="J266" s="97">
        <v>2918</v>
      </c>
      <c r="K266" s="98">
        <f t="shared" si="148"/>
        <v>2918</v>
      </c>
      <c r="L266" s="99">
        <f t="shared" si="149"/>
        <v>1.0815399999999999</v>
      </c>
      <c r="M266" s="100">
        <f t="shared" si="150"/>
        <v>1.0590999999999999</v>
      </c>
      <c r="N266" s="101">
        <f t="shared" si="151"/>
        <v>0.97811300000000001</v>
      </c>
      <c r="O266" s="100">
        <f t="shared" si="152"/>
        <v>1</v>
      </c>
      <c r="P266" s="98">
        <f t="shared" si="153"/>
        <v>3269.29</v>
      </c>
      <c r="Q266" s="97">
        <f t="shared" si="154"/>
        <v>3269.29</v>
      </c>
      <c r="R266" s="97"/>
      <c r="S266" s="97"/>
    </row>
    <row r="267" spans="1:19" ht="22.5" x14ac:dyDescent="0.25">
      <c r="A267" s="89" t="s">
        <v>674</v>
      </c>
      <c r="B267" s="89" t="s">
        <v>645</v>
      </c>
      <c r="C267" s="89"/>
      <c r="D267" s="89" t="s">
        <v>58</v>
      </c>
      <c r="E267" s="94" t="s">
        <v>675</v>
      </c>
      <c r="F267" s="95" t="s">
        <v>676</v>
      </c>
      <c r="G267" s="89" t="s">
        <v>502</v>
      </c>
      <c r="H267" s="89" t="s">
        <v>237</v>
      </c>
      <c r="I267" s="96">
        <v>1</v>
      </c>
      <c r="J267" s="97">
        <v>4101</v>
      </c>
      <c r="K267" s="98">
        <f t="shared" si="148"/>
        <v>41010</v>
      </c>
      <c r="L267" s="99">
        <f t="shared" si="149"/>
        <v>1.0815399999999999</v>
      </c>
      <c r="M267" s="100">
        <f t="shared" si="150"/>
        <v>1.0590999999999999</v>
      </c>
      <c r="N267" s="101">
        <f t="shared" si="151"/>
        <v>0.97811300000000001</v>
      </c>
      <c r="O267" s="100">
        <f t="shared" si="152"/>
        <v>1</v>
      </c>
      <c r="P267" s="98">
        <f t="shared" si="153"/>
        <v>45947.13</v>
      </c>
      <c r="Q267" s="97">
        <f t="shared" si="154"/>
        <v>4594.71</v>
      </c>
      <c r="R267" s="97"/>
      <c r="S267" s="97"/>
    </row>
    <row r="268" spans="1:19" ht="22.5" x14ac:dyDescent="0.25">
      <c r="A268" s="89" t="s">
        <v>677</v>
      </c>
      <c r="B268" s="89" t="s">
        <v>645</v>
      </c>
      <c r="C268" s="89"/>
      <c r="D268" s="89" t="s">
        <v>60</v>
      </c>
      <c r="E268" s="94" t="s">
        <v>678</v>
      </c>
      <c r="F268" s="95" t="s">
        <v>679</v>
      </c>
      <c r="G268" s="89" t="s">
        <v>652</v>
      </c>
      <c r="H268" s="89" t="s">
        <v>12</v>
      </c>
      <c r="I268" s="96">
        <v>1</v>
      </c>
      <c r="J268" s="97">
        <v>76111</v>
      </c>
      <c r="K268" s="98">
        <f t="shared" si="148"/>
        <v>76111</v>
      </c>
      <c r="L268" s="99">
        <f t="shared" si="149"/>
        <v>1.0815399999999999</v>
      </c>
      <c r="M268" s="100">
        <f t="shared" si="150"/>
        <v>1.0590999999999999</v>
      </c>
      <c r="N268" s="101">
        <f t="shared" si="151"/>
        <v>0.97811300000000001</v>
      </c>
      <c r="O268" s="100">
        <f t="shared" si="152"/>
        <v>1</v>
      </c>
      <c r="P268" s="98">
        <f t="shared" si="153"/>
        <v>85273.88</v>
      </c>
      <c r="Q268" s="97">
        <f t="shared" si="154"/>
        <v>85273.88</v>
      </c>
      <c r="R268" s="97"/>
      <c r="S268" s="97"/>
    </row>
    <row r="269" spans="1:19" ht="22.5" x14ac:dyDescent="0.25">
      <c r="A269" s="89" t="s">
        <v>680</v>
      </c>
      <c r="B269" s="89" t="s">
        <v>645</v>
      </c>
      <c r="C269" s="89"/>
      <c r="D269" s="89" t="s">
        <v>65</v>
      </c>
      <c r="E269" s="94" t="s">
        <v>681</v>
      </c>
      <c r="F269" s="95" t="s">
        <v>682</v>
      </c>
      <c r="G269" s="89" t="s">
        <v>652</v>
      </c>
      <c r="H269" s="89" t="s">
        <v>12</v>
      </c>
      <c r="I269" s="96">
        <v>1</v>
      </c>
      <c r="J269" s="97">
        <v>18941</v>
      </c>
      <c r="K269" s="98">
        <f t="shared" si="148"/>
        <v>18941</v>
      </c>
      <c r="L269" s="99">
        <f t="shared" si="149"/>
        <v>1.0815399999999999</v>
      </c>
      <c r="M269" s="100">
        <f t="shared" si="150"/>
        <v>1.0590999999999999</v>
      </c>
      <c r="N269" s="101">
        <f t="shared" si="151"/>
        <v>0.97811300000000001</v>
      </c>
      <c r="O269" s="100">
        <f t="shared" si="152"/>
        <v>1</v>
      </c>
      <c r="P269" s="98">
        <f t="shared" si="153"/>
        <v>21221.279999999999</v>
      </c>
      <c r="Q269" s="97">
        <f t="shared" si="154"/>
        <v>21221.279999999999</v>
      </c>
      <c r="R269" s="97"/>
      <c r="S269" s="97"/>
    </row>
    <row r="270" spans="1:19" x14ac:dyDescent="0.25">
      <c r="A270" s="72"/>
      <c r="B270" s="77"/>
      <c r="C270" s="77"/>
      <c r="D270" s="77"/>
      <c r="E270" s="76"/>
      <c r="F270" s="76" t="s">
        <v>683</v>
      </c>
      <c r="G270" s="77"/>
      <c r="H270" s="77"/>
      <c r="I270" s="78"/>
      <c r="J270" s="79">
        <f>J271+J378+J398+J407+J411</f>
        <v>23723976</v>
      </c>
      <c r="K270" s="80"/>
      <c r="L270" s="81"/>
      <c r="M270" s="81"/>
      <c r="N270" s="102"/>
      <c r="O270" s="81"/>
      <c r="P270" s="80"/>
      <c r="Q270" s="79">
        <f>Q271+Q378+Q398+Q407+Q411</f>
        <v>26580116.579999998</v>
      </c>
      <c r="R270" s="79">
        <f t="shared" ref="R270:S270" si="155">R271+R378+R398+R407+R411</f>
        <v>0</v>
      </c>
      <c r="S270" s="79">
        <f t="shared" si="155"/>
        <v>0</v>
      </c>
    </row>
    <row r="271" spans="1:19" x14ac:dyDescent="0.25">
      <c r="A271" s="82" t="s">
        <v>165</v>
      </c>
      <c r="B271" s="83"/>
      <c r="C271" s="84"/>
      <c r="D271" s="85"/>
      <c r="E271" s="86"/>
      <c r="F271" s="86" t="s">
        <v>685</v>
      </c>
      <c r="G271" s="82"/>
      <c r="H271" s="82"/>
      <c r="I271" s="87"/>
      <c r="J271" s="88">
        <f>SUM(J272:J377)</f>
        <v>16779868</v>
      </c>
      <c r="K271" s="80"/>
      <c r="L271" s="81"/>
      <c r="M271" s="81"/>
      <c r="N271" s="102"/>
      <c r="O271" s="81"/>
      <c r="P271" s="80"/>
      <c r="Q271" s="88">
        <f>SUM(Q272:Q377)</f>
        <v>18800009.219999999</v>
      </c>
      <c r="R271" s="88">
        <f t="shared" ref="R271:S271" si="156">SUM(R272:R377)</f>
        <v>0</v>
      </c>
      <c r="S271" s="88">
        <f t="shared" si="156"/>
        <v>0</v>
      </c>
    </row>
    <row r="272" spans="1:19" x14ac:dyDescent="0.25">
      <c r="A272" s="89"/>
      <c r="B272" s="90"/>
      <c r="C272" s="90"/>
      <c r="D272" s="91"/>
      <c r="E272" s="92"/>
      <c r="F272" s="92" t="s">
        <v>686</v>
      </c>
      <c r="G272" s="91"/>
      <c r="H272" s="91"/>
      <c r="I272" s="93">
        <v>1</v>
      </c>
      <c r="J272" s="91"/>
      <c r="K272" s="98"/>
      <c r="L272" s="99"/>
      <c r="M272" s="100"/>
      <c r="N272" s="101"/>
      <c r="O272" s="100"/>
      <c r="P272" s="98"/>
      <c r="Q272" s="97"/>
      <c r="R272" s="97"/>
      <c r="S272" s="97"/>
    </row>
    <row r="273" spans="1:19" ht="22.5" x14ac:dyDescent="0.25">
      <c r="A273" s="89" t="s">
        <v>691</v>
      </c>
      <c r="B273" s="89" t="s">
        <v>687</v>
      </c>
      <c r="C273" s="89"/>
      <c r="D273" s="89" t="s">
        <v>12</v>
      </c>
      <c r="E273" s="94" t="s">
        <v>530</v>
      </c>
      <c r="F273" s="95" t="s">
        <v>531</v>
      </c>
      <c r="G273" s="89" t="s">
        <v>37</v>
      </c>
      <c r="H273" s="89" t="s">
        <v>690</v>
      </c>
      <c r="I273" s="96">
        <v>1</v>
      </c>
      <c r="J273" s="97">
        <v>18909</v>
      </c>
      <c r="K273" s="98">
        <f t="shared" ref="K273:K284" si="157">J273/H273</f>
        <v>41554.589999999997</v>
      </c>
      <c r="L273" s="99">
        <f t="shared" ref="L273:L284" si="158">$L$8</f>
        <v>1.0815399999999999</v>
      </c>
      <c r="M273" s="100">
        <f t="shared" ref="M273:M284" si="159">$M$8</f>
        <v>1.0590999999999999</v>
      </c>
      <c r="N273" s="101">
        <f t="shared" ref="N273:N284" si="160">$N$8</f>
        <v>0.97811300000000001</v>
      </c>
      <c r="O273" s="100">
        <f t="shared" ref="O273:O284" si="161">$O$8</f>
        <v>1</v>
      </c>
      <c r="P273" s="98">
        <f>K273*L273*M273*N273*O273</f>
        <v>46557.279999999999</v>
      </c>
      <c r="Q273" s="97">
        <f t="shared" ref="Q273:Q284" si="162">H273*P273</f>
        <v>21185.42</v>
      </c>
      <c r="R273" s="97"/>
      <c r="S273" s="97"/>
    </row>
    <row r="274" spans="1:19" ht="22.5" x14ac:dyDescent="0.25">
      <c r="A274" s="89" t="s">
        <v>692</v>
      </c>
      <c r="B274" s="89" t="s">
        <v>687</v>
      </c>
      <c r="C274" s="89"/>
      <c r="D274" s="89" t="s">
        <v>24</v>
      </c>
      <c r="E274" s="94" t="s">
        <v>534</v>
      </c>
      <c r="F274" s="95" t="s">
        <v>535</v>
      </c>
      <c r="G274" s="89" t="s">
        <v>37</v>
      </c>
      <c r="H274" s="89" t="s">
        <v>693</v>
      </c>
      <c r="I274" s="96">
        <v>1</v>
      </c>
      <c r="J274" s="97">
        <v>183653</v>
      </c>
      <c r="K274" s="98">
        <f t="shared" si="157"/>
        <v>59079.77</v>
      </c>
      <c r="L274" s="99">
        <f t="shared" si="158"/>
        <v>1.0815399999999999</v>
      </c>
      <c r="M274" s="100">
        <f t="shared" si="159"/>
        <v>1.0590999999999999</v>
      </c>
      <c r="N274" s="101">
        <f t="shared" si="160"/>
        <v>0.97811300000000001</v>
      </c>
      <c r="O274" s="100">
        <f t="shared" si="161"/>
        <v>1</v>
      </c>
      <c r="P274" s="98">
        <f>K274*L274*M274*N274*O274</f>
        <v>66192.289999999994</v>
      </c>
      <c r="Q274" s="97">
        <f t="shared" si="162"/>
        <v>205762.71</v>
      </c>
      <c r="R274" s="97"/>
      <c r="S274" s="97"/>
    </row>
    <row r="275" spans="1:19" ht="22.5" x14ac:dyDescent="0.25">
      <c r="A275" s="89" t="s">
        <v>695</v>
      </c>
      <c r="B275" s="89" t="s">
        <v>687</v>
      </c>
      <c r="C275" s="89"/>
      <c r="D275" s="89" t="s">
        <v>30</v>
      </c>
      <c r="E275" s="94" t="s">
        <v>31</v>
      </c>
      <c r="F275" s="95" t="s">
        <v>32</v>
      </c>
      <c r="G275" s="89" t="s">
        <v>27</v>
      </c>
      <c r="H275" s="89" t="s">
        <v>696</v>
      </c>
      <c r="I275" s="96">
        <v>1</v>
      </c>
      <c r="J275" s="97">
        <v>3746506</v>
      </c>
      <c r="K275" s="98">
        <f t="shared" si="157"/>
        <v>708.95</v>
      </c>
      <c r="L275" s="99">
        <f t="shared" si="158"/>
        <v>1.0815399999999999</v>
      </c>
      <c r="M275" s="100">
        <f t="shared" si="159"/>
        <v>1.0590999999999999</v>
      </c>
      <c r="N275" s="101">
        <f t="shared" si="160"/>
        <v>0.97811300000000001</v>
      </c>
      <c r="O275" s="100">
        <f t="shared" si="161"/>
        <v>1</v>
      </c>
      <c r="P275" s="98">
        <f>K275*L275*M275*N275*O275+0.01</f>
        <v>794.31</v>
      </c>
      <c r="Q275" s="97">
        <f t="shared" si="162"/>
        <v>4197572.5</v>
      </c>
      <c r="R275" s="97"/>
      <c r="S275" s="97"/>
    </row>
    <row r="276" spans="1:19" ht="22.5" x14ac:dyDescent="0.25">
      <c r="A276" s="89" t="s">
        <v>697</v>
      </c>
      <c r="B276" s="89" t="s">
        <v>687</v>
      </c>
      <c r="C276" s="89"/>
      <c r="D276" s="89" t="s">
        <v>34</v>
      </c>
      <c r="E276" s="94" t="s">
        <v>540</v>
      </c>
      <c r="F276" s="95" t="s">
        <v>541</v>
      </c>
      <c r="G276" s="89" t="s">
        <v>51</v>
      </c>
      <c r="H276" s="89" t="s">
        <v>698</v>
      </c>
      <c r="I276" s="96">
        <v>1</v>
      </c>
      <c r="J276" s="97">
        <v>179953</v>
      </c>
      <c r="K276" s="98">
        <f t="shared" si="157"/>
        <v>416557.87</v>
      </c>
      <c r="L276" s="99">
        <f t="shared" si="158"/>
        <v>1.0815399999999999</v>
      </c>
      <c r="M276" s="100">
        <f t="shared" si="159"/>
        <v>1.0590999999999999</v>
      </c>
      <c r="N276" s="101">
        <f t="shared" si="160"/>
        <v>0.97811300000000001</v>
      </c>
      <c r="O276" s="100">
        <f t="shared" si="161"/>
        <v>1</v>
      </c>
      <c r="P276" s="98">
        <f t="shared" ref="P276:P284" si="163">K276*L276*M276*N276*O276</f>
        <v>466706.59</v>
      </c>
      <c r="Q276" s="97">
        <f t="shared" si="162"/>
        <v>201617.25</v>
      </c>
      <c r="R276" s="97"/>
      <c r="S276" s="97"/>
    </row>
    <row r="277" spans="1:19" ht="22.5" x14ac:dyDescent="0.25">
      <c r="A277" s="89" t="s">
        <v>699</v>
      </c>
      <c r="B277" s="89" t="s">
        <v>687</v>
      </c>
      <c r="C277" s="89"/>
      <c r="D277" s="89" t="s">
        <v>40</v>
      </c>
      <c r="E277" s="94" t="s">
        <v>546</v>
      </c>
      <c r="F277" s="95" t="s">
        <v>700</v>
      </c>
      <c r="G277" s="89" t="s">
        <v>37</v>
      </c>
      <c r="H277" s="89" t="s">
        <v>701</v>
      </c>
      <c r="I277" s="96">
        <v>1</v>
      </c>
      <c r="J277" s="97">
        <v>5698</v>
      </c>
      <c r="K277" s="98">
        <f t="shared" si="157"/>
        <v>35575.370000000003</v>
      </c>
      <c r="L277" s="99">
        <f t="shared" si="158"/>
        <v>1.0815399999999999</v>
      </c>
      <c r="M277" s="100">
        <f t="shared" si="159"/>
        <v>1.0590999999999999</v>
      </c>
      <c r="N277" s="101">
        <f t="shared" si="160"/>
        <v>0.97811300000000001</v>
      </c>
      <c r="O277" s="100">
        <f t="shared" si="161"/>
        <v>1</v>
      </c>
      <c r="P277" s="98">
        <f t="shared" si="163"/>
        <v>39858.230000000003</v>
      </c>
      <c r="Q277" s="97">
        <f t="shared" si="162"/>
        <v>6383.97</v>
      </c>
      <c r="R277" s="97"/>
      <c r="S277" s="97"/>
    </row>
    <row r="278" spans="1:19" ht="22.5" x14ac:dyDescent="0.25">
      <c r="A278" s="89" t="s">
        <v>702</v>
      </c>
      <c r="B278" s="89" t="s">
        <v>687</v>
      </c>
      <c r="C278" s="89"/>
      <c r="D278" s="89" t="s">
        <v>43</v>
      </c>
      <c r="E278" s="94" t="s">
        <v>549</v>
      </c>
      <c r="F278" s="95" t="s">
        <v>703</v>
      </c>
      <c r="G278" s="89" t="s">
        <v>37</v>
      </c>
      <c r="H278" s="89" t="s">
        <v>701</v>
      </c>
      <c r="I278" s="96">
        <v>1</v>
      </c>
      <c r="J278" s="97">
        <v>1100</v>
      </c>
      <c r="K278" s="98">
        <f t="shared" si="157"/>
        <v>6867.83</v>
      </c>
      <c r="L278" s="99">
        <f t="shared" si="158"/>
        <v>1.0815399999999999</v>
      </c>
      <c r="M278" s="100">
        <f t="shared" si="159"/>
        <v>1.0590999999999999</v>
      </c>
      <c r="N278" s="101">
        <f t="shared" si="160"/>
        <v>0.97811300000000001</v>
      </c>
      <c r="O278" s="100">
        <f t="shared" si="161"/>
        <v>1</v>
      </c>
      <c r="P278" s="98">
        <f t="shared" si="163"/>
        <v>7694.64</v>
      </c>
      <c r="Q278" s="97">
        <f t="shared" si="162"/>
        <v>1232.43</v>
      </c>
      <c r="R278" s="97"/>
      <c r="S278" s="97"/>
    </row>
    <row r="279" spans="1:19" ht="22.5" x14ac:dyDescent="0.25">
      <c r="A279" s="89" t="s">
        <v>704</v>
      </c>
      <c r="B279" s="89" t="s">
        <v>687</v>
      </c>
      <c r="C279" s="89"/>
      <c r="D279" s="89" t="s">
        <v>48</v>
      </c>
      <c r="E279" s="94" t="s">
        <v>44</v>
      </c>
      <c r="F279" s="95" t="s">
        <v>705</v>
      </c>
      <c r="G279" s="89" t="s">
        <v>37</v>
      </c>
      <c r="H279" s="89" t="s">
        <v>706</v>
      </c>
      <c r="I279" s="96">
        <v>1</v>
      </c>
      <c r="J279" s="97">
        <v>12839</v>
      </c>
      <c r="K279" s="98">
        <f t="shared" si="157"/>
        <v>9245.34</v>
      </c>
      <c r="L279" s="99">
        <f t="shared" si="158"/>
        <v>1.0815399999999999</v>
      </c>
      <c r="M279" s="100">
        <f t="shared" si="159"/>
        <v>1.0590999999999999</v>
      </c>
      <c r="N279" s="101">
        <f t="shared" si="160"/>
        <v>0.97811300000000001</v>
      </c>
      <c r="O279" s="100">
        <f t="shared" si="161"/>
        <v>1</v>
      </c>
      <c r="P279" s="98">
        <f t="shared" si="163"/>
        <v>10358.370000000001</v>
      </c>
      <c r="Q279" s="97">
        <f t="shared" si="162"/>
        <v>14384.67</v>
      </c>
      <c r="R279" s="97"/>
      <c r="S279" s="97"/>
    </row>
    <row r="280" spans="1:19" ht="22.5" x14ac:dyDescent="0.25">
      <c r="A280" s="89" t="s">
        <v>707</v>
      </c>
      <c r="B280" s="89" t="s">
        <v>687</v>
      </c>
      <c r="C280" s="89"/>
      <c r="D280" s="89" t="s">
        <v>55</v>
      </c>
      <c r="E280" s="94" t="s">
        <v>546</v>
      </c>
      <c r="F280" s="95" t="s">
        <v>547</v>
      </c>
      <c r="G280" s="89" t="s">
        <v>37</v>
      </c>
      <c r="H280" s="89" t="s">
        <v>706</v>
      </c>
      <c r="I280" s="96">
        <v>1</v>
      </c>
      <c r="J280" s="97">
        <v>49404</v>
      </c>
      <c r="K280" s="98">
        <f t="shared" si="157"/>
        <v>35575.72</v>
      </c>
      <c r="L280" s="99">
        <f t="shared" si="158"/>
        <v>1.0815399999999999</v>
      </c>
      <c r="M280" s="100">
        <f t="shared" si="159"/>
        <v>1.0590999999999999</v>
      </c>
      <c r="N280" s="101">
        <f t="shared" si="160"/>
        <v>0.97811300000000001</v>
      </c>
      <c r="O280" s="100">
        <f t="shared" si="161"/>
        <v>1</v>
      </c>
      <c r="P280" s="98">
        <f t="shared" si="163"/>
        <v>39858.620000000003</v>
      </c>
      <c r="Q280" s="97">
        <f t="shared" si="162"/>
        <v>55351.67</v>
      </c>
      <c r="R280" s="97"/>
      <c r="S280" s="97"/>
    </row>
    <row r="281" spans="1:19" ht="22.5" x14ac:dyDescent="0.25">
      <c r="A281" s="89" t="s">
        <v>708</v>
      </c>
      <c r="B281" s="89" t="s">
        <v>687</v>
      </c>
      <c r="C281" s="89"/>
      <c r="D281" s="89" t="s">
        <v>58</v>
      </c>
      <c r="E281" s="94" t="s">
        <v>549</v>
      </c>
      <c r="F281" s="95" t="s">
        <v>709</v>
      </c>
      <c r="G281" s="89" t="s">
        <v>37</v>
      </c>
      <c r="H281" s="89" t="s">
        <v>706</v>
      </c>
      <c r="I281" s="96">
        <v>1</v>
      </c>
      <c r="J281" s="97">
        <v>12705</v>
      </c>
      <c r="K281" s="98">
        <f t="shared" si="157"/>
        <v>9148.84</v>
      </c>
      <c r="L281" s="99">
        <f t="shared" si="158"/>
        <v>1.0815399999999999</v>
      </c>
      <c r="M281" s="100">
        <f t="shared" si="159"/>
        <v>1.0590999999999999</v>
      </c>
      <c r="N281" s="101">
        <f t="shared" si="160"/>
        <v>0.97811300000000001</v>
      </c>
      <c r="O281" s="100">
        <f t="shared" si="161"/>
        <v>1</v>
      </c>
      <c r="P281" s="98">
        <f t="shared" si="163"/>
        <v>10250.25</v>
      </c>
      <c r="Q281" s="97">
        <f t="shared" si="162"/>
        <v>14234.52</v>
      </c>
      <c r="R281" s="97"/>
      <c r="S281" s="97"/>
    </row>
    <row r="282" spans="1:19" x14ac:dyDescent="0.25">
      <c r="A282" s="89" t="s">
        <v>710</v>
      </c>
      <c r="B282" s="89" t="s">
        <v>687</v>
      </c>
      <c r="C282" s="89"/>
      <c r="D282" s="89" t="s">
        <v>60</v>
      </c>
      <c r="E282" s="94" t="s">
        <v>711</v>
      </c>
      <c r="F282" s="95" t="s">
        <v>712</v>
      </c>
      <c r="G282" s="89" t="s">
        <v>81</v>
      </c>
      <c r="H282" s="89" t="s">
        <v>713</v>
      </c>
      <c r="I282" s="96">
        <v>1</v>
      </c>
      <c r="J282" s="97">
        <v>1448735</v>
      </c>
      <c r="K282" s="98">
        <f t="shared" si="157"/>
        <v>1086.7</v>
      </c>
      <c r="L282" s="99">
        <f t="shared" si="158"/>
        <v>1.0815399999999999</v>
      </c>
      <c r="M282" s="100">
        <f t="shared" si="159"/>
        <v>1.0590999999999999</v>
      </c>
      <c r="N282" s="101">
        <f t="shared" si="160"/>
        <v>0.97811300000000001</v>
      </c>
      <c r="O282" s="100">
        <f t="shared" si="161"/>
        <v>1</v>
      </c>
      <c r="P282" s="98">
        <f t="shared" si="163"/>
        <v>1217.53</v>
      </c>
      <c r="Q282" s="97">
        <f t="shared" si="162"/>
        <v>1623152.55</v>
      </c>
      <c r="R282" s="97"/>
      <c r="S282" s="97"/>
    </row>
    <row r="283" spans="1:19" ht="22.5" x14ac:dyDescent="0.25">
      <c r="A283" s="89" t="s">
        <v>714</v>
      </c>
      <c r="B283" s="89" t="s">
        <v>687</v>
      </c>
      <c r="C283" s="89"/>
      <c r="D283" s="89" t="s">
        <v>65</v>
      </c>
      <c r="E283" s="94" t="s">
        <v>44</v>
      </c>
      <c r="F283" s="95" t="s">
        <v>560</v>
      </c>
      <c r="G283" s="89" t="s">
        <v>37</v>
      </c>
      <c r="H283" s="89" t="s">
        <v>715</v>
      </c>
      <c r="I283" s="96">
        <v>1</v>
      </c>
      <c r="J283" s="97">
        <v>4207</v>
      </c>
      <c r="K283" s="98">
        <f t="shared" si="157"/>
        <v>9246.15</v>
      </c>
      <c r="L283" s="99">
        <f t="shared" si="158"/>
        <v>1.0815399999999999</v>
      </c>
      <c r="M283" s="100">
        <f t="shared" si="159"/>
        <v>1.0590999999999999</v>
      </c>
      <c r="N283" s="101">
        <f t="shared" si="160"/>
        <v>0.97811300000000001</v>
      </c>
      <c r="O283" s="100">
        <f t="shared" si="161"/>
        <v>1</v>
      </c>
      <c r="P283" s="98">
        <f t="shared" si="163"/>
        <v>10359.280000000001</v>
      </c>
      <c r="Q283" s="97">
        <f t="shared" si="162"/>
        <v>4713.47</v>
      </c>
      <c r="R283" s="97"/>
      <c r="S283" s="97"/>
    </row>
    <row r="284" spans="1:19" x14ac:dyDescent="0.25">
      <c r="A284" s="89" t="s">
        <v>716</v>
      </c>
      <c r="B284" s="89" t="s">
        <v>687</v>
      </c>
      <c r="C284" s="89"/>
      <c r="D284" s="89" t="s">
        <v>68</v>
      </c>
      <c r="E284" s="94" t="s">
        <v>49</v>
      </c>
      <c r="F284" s="95" t="s">
        <v>50</v>
      </c>
      <c r="G284" s="89" t="s">
        <v>51</v>
      </c>
      <c r="H284" s="89" t="s">
        <v>717</v>
      </c>
      <c r="I284" s="96">
        <v>1</v>
      </c>
      <c r="J284" s="97">
        <v>58307</v>
      </c>
      <c r="K284" s="98">
        <f t="shared" si="157"/>
        <v>12814.73</v>
      </c>
      <c r="L284" s="99">
        <f t="shared" si="158"/>
        <v>1.0815399999999999</v>
      </c>
      <c r="M284" s="100">
        <f t="shared" si="159"/>
        <v>1.0590999999999999</v>
      </c>
      <c r="N284" s="101">
        <f t="shared" si="160"/>
        <v>0.97811300000000001</v>
      </c>
      <c r="O284" s="100">
        <f t="shared" si="161"/>
        <v>1</v>
      </c>
      <c r="P284" s="98">
        <f t="shared" si="163"/>
        <v>14357.47</v>
      </c>
      <c r="Q284" s="97">
        <f t="shared" si="162"/>
        <v>65326.49</v>
      </c>
      <c r="R284" s="97"/>
      <c r="S284" s="97"/>
    </row>
    <row r="285" spans="1:19" x14ac:dyDescent="0.25">
      <c r="A285" s="89"/>
      <c r="B285" s="90"/>
      <c r="C285" s="90"/>
      <c r="D285" s="91"/>
      <c r="E285" s="92"/>
      <c r="F285" s="92" t="s">
        <v>718</v>
      </c>
      <c r="G285" s="91"/>
      <c r="H285" s="91"/>
      <c r="I285" s="93">
        <v>1</v>
      </c>
      <c r="J285" s="91"/>
      <c r="K285" s="98"/>
      <c r="L285" s="99"/>
      <c r="M285" s="100"/>
      <c r="N285" s="101"/>
      <c r="O285" s="100"/>
      <c r="P285" s="98"/>
      <c r="Q285" s="97"/>
      <c r="R285" s="97"/>
      <c r="S285" s="97"/>
    </row>
    <row r="286" spans="1:19" x14ac:dyDescent="0.25">
      <c r="A286" s="89" t="s">
        <v>719</v>
      </c>
      <c r="B286" s="89" t="s">
        <v>687</v>
      </c>
      <c r="C286" s="89"/>
      <c r="D286" s="89" t="s">
        <v>70</v>
      </c>
      <c r="E286" s="94" t="s">
        <v>570</v>
      </c>
      <c r="F286" s="95" t="s">
        <v>571</v>
      </c>
      <c r="G286" s="89" t="s">
        <v>51</v>
      </c>
      <c r="H286" s="89" t="s">
        <v>720</v>
      </c>
      <c r="I286" s="96">
        <v>1</v>
      </c>
      <c r="J286" s="97">
        <v>16671</v>
      </c>
      <c r="K286" s="98">
        <f t="shared" ref="K286:K293" si="164">J286/H286</f>
        <v>157273.57999999999</v>
      </c>
      <c r="L286" s="99">
        <f t="shared" ref="L286:L293" si="165">$L$8</f>
        <v>1.0815399999999999</v>
      </c>
      <c r="M286" s="100">
        <f t="shared" ref="M286:M293" si="166">$M$8</f>
        <v>1.0590999999999999</v>
      </c>
      <c r="N286" s="101">
        <f t="shared" ref="N286:N293" si="167">$N$8</f>
        <v>0.97811300000000001</v>
      </c>
      <c r="O286" s="100">
        <f t="shared" ref="O286:O293" si="168">$O$8</f>
        <v>1</v>
      </c>
      <c r="P286" s="98">
        <f t="shared" ref="P286:P293" si="169">K286*L286*M286*N286*O286</f>
        <v>176207.49</v>
      </c>
      <c r="Q286" s="97">
        <f t="shared" ref="Q286:Q293" si="170">H286*P286</f>
        <v>18677.990000000002</v>
      </c>
      <c r="R286" s="97"/>
      <c r="S286" s="97"/>
    </row>
    <row r="287" spans="1:19" x14ac:dyDescent="0.25">
      <c r="A287" s="89" t="s">
        <v>721</v>
      </c>
      <c r="B287" s="89" t="s">
        <v>687</v>
      </c>
      <c r="C287" s="89"/>
      <c r="D287" s="89" t="s">
        <v>73</v>
      </c>
      <c r="E287" s="94" t="s">
        <v>722</v>
      </c>
      <c r="F287" s="95" t="s">
        <v>723</v>
      </c>
      <c r="G287" s="89" t="s">
        <v>81</v>
      </c>
      <c r="H287" s="89" t="s">
        <v>724</v>
      </c>
      <c r="I287" s="96">
        <v>1</v>
      </c>
      <c r="J287" s="97">
        <v>50932</v>
      </c>
      <c r="K287" s="98">
        <f t="shared" si="164"/>
        <v>4710.6899999999996</v>
      </c>
      <c r="L287" s="99">
        <f t="shared" si="165"/>
        <v>1.0815399999999999</v>
      </c>
      <c r="M287" s="100">
        <f t="shared" si="166"/>
        <v>1.0590999999999999</v>
      </c>
      <c r="N287" s="101">
        <f t="shared" si="167"/>
        <v>0.97811300000000001</v>
      </c>
      <c r="O287" s="100">
        <f t="shared" si="168"/>
        <v>1</v>
      </c>
      <c r="P287" s="98">
        <f t="shared" si="169"/>
        <v>5277.8</v>
      </c>
      <c r="Q287" s="97">
        <f t="shared" si="170"/>
        <v>57063.57</v>
      </c>
      <c r="R287" s="97"/>
      <c r="S287" s="97"/>
    </row>
    <row r="288" spans="1:19" ht="22.5" x14ac:dyDescent="0.25">
      <c r="A288" s="89" t="s">
        <v>725</v>
      </c>
      <c r="B288" s="89" t="s">
        <v>687</v>
      </c>
      <c r="C288" s="89"/>
      <c r="D288" s="89" t="s">
        <v>75</v>
      </c>
      <c r="E288" s="94" t="s">
        <v>726</v>
      </c>
      <c r="F288" s="95" t="s">
        <v>727</v>
      </c>
      <c r="G288" s="89" t="s">
        <v>51</v>
      </c>
      <c r="H288" s="89" t="s">
        <v>728</v>
      </c>
      <c r="I288" s="96">
        <v>1</v>
      </c>
      <c r="J288" s="97">
        <v>503276</v>
      </c>
      <c r="K288" s="98">
        <f t="shared" si="164"/>
        <v>656161.67000000004</v>
      </c>
      <c r="L288" s="99">
        <f t="shared" si="165"/>
        <v>1.0815399999999999</v>
      </c>
      <c r="M288" s="100">
        <f t="shared" si="166"/>
        <v>1.0590999999999999</v>
      </c>
      <c r="N288" s="101">
        <f t="shared" si="167"/>
        <v>0.97811300000000001</v>
      </c>
      <c r="O288" s="100">
        <f t="shared" si="168"/>
        <v>1</v>
      </c>
      <c r="P288" s="98">
        <f t="shared" si="169"/>
        <v>735155.89</v>
      </c>
      <c r="Q288" s="97">
        <f t="shared" si="170"/>
        <v>563864.56999999995</v>
      </c>
      <c r="R288" s="97"/>
      <c r="S288" s="97"/>
    </row>
    <row r="289" spans="1:19" x14ac:dyDescent="0.25">
      <c r="A289" s="89" t="s">
        <v>729</v>
      </c>
      <c r="B289" s="89" t="s">
        <v>687</v>
      </c>
      <c r="C289" s="89"/>
      <c r="D289" s="89" t="s">
        <v>87</v>
      </c>
      <c r="E289" s="94" t="s">
        <v>586</v>
      </c>
      <c r="F289" s="95" t="s">
        <v>587</v>
      </c>
      <c r="G289" s="89" t="s">
        <v>81</v>
      </c>
      <c r="H289" s="89" t="s">
        <v>730</v>
      </c>
      <c r="I289" s="96">
        <v>1</v>
      </c>
      <c r="J289" s="97">
        <v>494646</v>
      </c>
      <c r="K289" s="98">
        <f t="shared" si="164"/>
        <v>6353.83</v>
      </c>
      <c r="L289" s="99">
        <f t="shared" si="165"/>
        <v>1.0815399999999999</v>
      </c>
      <c r="M289" s="100">
        <f t="shared" si="166"/>
        <v>1.0590999999999999</v>
      </c>
      <c r="N289" s="101">
        <f t="shared" si="167"/>
        <v>0.97811300000000001</v>
      </c>
      <c r="O289" s="100">
        <f t="shared" si="168"/>
        <v>1</v>
      </c>
      <c r="P289" s="98">
        <f t="shared" si="169"/>
        <v>7118.76</v>
      </c>
      <c r="Q289" s="97">
        <f t="shared" si="170"/>
        <v>554195.47</v>
      </c>
      <c r="R289" s="97"/>
      <c r="S289" s="97"/>
    </row>
    <row r="290" spans="1:19" ht="33.75" x14ac:dyDescent="0.25">
      <c r="A290" s="89" t="s">
        <v>731</v>
      </c>
      <c r="B290" s="89" t="s">
        <v>687</v>
      </c>
      <c r="C290" s="89"/>
      <c r="D290" s="89" t="s">
        <v>89</v>
      </c>
      <c r="E290" s="94" t="s">
        <v>590</v>
      </c>
      <c r="F290" s="95" t="s">
        <v>732</v>
      </c>
      <c r="G290" s="89" t="s">
        <v>81</v>
      </c>
      <c r="H290" s="89" t="s">
        <v>730</v>
      </c>
      <c r="I290" s="96">
        <v>1</v>
      </c>
      <c r="J290" s="97">
        <v>27861</v>
      </c>
      <c r="K290" s="98">
        <f t="shared" si="164"/>
        <v>357.88</v>
      </c>
      <c r="L290" s="99">
        <f t="shared" si="165"/>
        <v>1.0815399999999999</v>
      </c>
      <c r="M290" s="100">
        <f t="shared" si="166"/>
        <v>1.0590999999999999</v>
      </c>
      <c r="N290" s="101">
        <f t="shared" si="167"/>
        <v>0.97811300000000001</v>
      </c>
      <c r="O290" s="100">
        <f t="shared" si="168"/>
        <v>1</v>
      </c>
      <c r="P290" s="98">
        <f t="shared" si="169"/>
        <v>400.96</v>
      </c>
      <c r="Q290" s="97">
        <f t="shared" si="170"/>
        <v>31214.74</v>
      </c>
      <c r="R290" s="97"/>
      <c r="S290" s="97"/>
    </row>
    <row r="291" spans="1:19" ht="22.5" x14ac:dyDescent="0.25">
      <c r="A291" s="89" t="s">
        <v>733</v>
      </c>
      <c r="B291" s="89" t="s">
        <v>687</v>
      </c>
      <c r="C291" s="89"/>
      <c r="D291" s="89" t="s">
        <v>90</v>
      </c>
      <c r="E291" s="94" t="s">
        <v>734</v>
      </c>
      <c r="F291" s="95" t="s">
        <v>735</v>
      </c>
      <c r="G291" s="89" t="s">
        <v>502</v>
      </c>
      <c r="H291" s="89" t="s">
        <v>736</v>
      </c>
      <c r="I291" s="96">
        <v>1</v>
      </c>
      <c r="J291" s="97">
        <v>74556</v>
      </c>
      <c r="K291" s="98">
        <f t="shared" si="164"/>
        <v>41041.050000000003</v>
      </c>
      <c r="L291" s="99">
        <f t="shared" si="165"/>
        <v>1.0815399999999999</v>
      </c>
      <c r="M291" s="100">
        <f t="shared" si="166"/>
        <v>1.0590999999999999</v>
      </c>
      <c r="N291" s="101">
        <f t="shared" si="167"/>
        <v>0.97811300000000001</v>
      </c>
      <c r="O291" s="100">
        <f t="shared" si="168"/>
        <v>1</v>
      </c>
      <c r="P291" s="98">
        <f t="shared" si="169"/>
        <v>45981.91</v>
      </c>
      <c r="Q291" s="97">
        <f t="shared" si="170"/>
        <v>83531.66</v>
      </c>
      <c r="R291" s="97"/>
      <c r="S291" s="97"/>
    </row>
    <row r="292" spans="1:19" ht="22.5" x14ac:dyDescent="0.25">
      <c r="A292" s="89" t="s">
        <v>737</v>
      </c>
      <c r="B292" s="89" t="s">
        <v>687</v>
      </c>
      <c r="C292" s="89"/>
      <c r="D292" s="89" t="s">
        <v>91</v>
      </c>
      <c r="E292" s="94" t="s">
        <v>738</v>
      </c>
      <c r="F292" s="95" t="s">
        <v>739</v>
      </c>
      <c r="G292" s="89" t="s">
        <v>502</v>
      </c>
      <c r="H292" s="89" t="s">
        <v>740</v>
      </c>
      <c r="I292" s="96">
        <v>1</v>
      </c>
      <c r="J292" s="97">
        <v>287826</v>
      </c>
      <c r="K292" s="98">
        <f t="shared" si="164"/>
        <v>41098.86</v>
      </c>
      <c r="L292" s="99">
        <f t="shared" si="165"/>
        <v>1.0815399999999999</v>
      </c>
      <c r="M292" s="100">
        <f t="shared" si="166"/>
        <v>1.0590999999999999</v>
      </c>
      <c r="N292" s="101">
        <f t="shared" si="167"/>
        <v>0.97811300000000001</v>
      </c>
      <c r="O292" s="100">
        <f t="shared" si="168"/>
        <v>1</v>
      </c>
      <c r="P292" s="98">
        <f t="shared" si="169"/>
        <v>46046.68</v>
      </c>
      <c r="Q292" s="97">
        <f t="shared" si="170"/>
        <v>322476.87</v>
      </c>
      <c r="R292" s="97"/>
      <c r="S292" s="97"/>
    </row>
    <row r="293" spans="1:19" ht="22.5" x14ac:dyDescent="0.25">
      <c r="A293" s="89" t="s">
        <v>741</v>
      </c>
      <c r="B293" s="89" t="s">
        <v>687</v>
      </c>
      <c r="C293" s="89"/>
      <c r="D293" s="89" t="s">
        <v>101</v>
      </c>
      <c r="E293" s="94" t="s">
        <v>742</v>
      </c>
      <c r="F293" s="95" t="s">
        <v>743</v>
      </c>
      <c r="G293" s="89" t="s">
        <v>502</v>
      </c>
      <c r="H293" s="89" t="s">
        <v>744</v>
      </c>
      <c r="I293" s="96">
        <v>1</v>
      </c>
      <c r="J293" s="97">
        <v>41598</v>
      </c>
      <c r="K293" s="98">
        <f t="shared" si="164"/>
        <v>41098.65</v>
      </c>
      <c r="L293" s="99">
        <f t="shared" si="165"/>
        <v>1.0815399999999999</v>
      </c>
      <c r="M293" s="100">
        <f t="shared" si="166"/>
        <v>1.0590999999999999</v>
      </c>
      <c r="N293" s="101">
        <f t="shared" si="167"/>
        <v>0.97811300000000001</v>
      </c>
      <c r="O293" s="100">
        <f t="shared" si="168"/>
        <v>1</v>
      </c>
      <c r="P293" s="98">
        <f t="shared" si="169"/>
        <v>46046.45</v>
      </c>
      <c r="Q293" s="97">
        <f t="shared" si="170"/>
        <v>46605.91</v>
      </c>
      <c r="R293" s="97"/>
      <c r="S293" s="97"/>
    </row>
    <row r="294" spans="1:19" x14ac:dyDescent="0.25">
      <c r="A294" s="89"/>
      <c r="B294" s="90"/>
      <c r="C294" s="90"/>
      <c r="D294" s="91"/>
      <c r="E294" s="92"/>
      <c r="F294" s="92" t="s">
        <v>745</v>
      </c>
      <c r="G294" s="91"/>
      <c r="H294" s="91"/>
      <c r="I294" s="93">
        <v>1</v>
      </c>
      <c r="J294" s="91"/>
      <c r="K294" s="98"/>
      <c r="L294" s="99"/>
      <c r="M294" s="100"/>
      <c r="N294" s="101"/>
      <c r="O294" s="100"/>
      <c r="P294" s="98"/>
      <c r="Q294" s="97"/>
      <c r="R294" s="97"/>
      <c r="S294" s="97"/>
    </row>
    <row r="295" spans="1:19" x14ac:dyDescent="0.25">
      <c r="A295" s="89" t="s">
        <v>746</v>
      </c>
      <c r="B295" s="89" t="s">
        <v>687</v>
      </c>
      <c r="C295" s="89"/>
      <c r="D295" s="89" t="s">
        <v>106</v>
      </c>
      <c r="E295" s="94" t="s">
        <v>747</v>
      </c>
      <c r="F295" s="95" t="s">
        <v>748</v>
      </c>
      <c r="G295" s="89" t="s">
        <v>51</v>
      </c>
      <c r="H295" s="89" t="s">
        <v>749</v>
      </c>
      <c r="I295" s="96">
        <v>1</v>
      </c>
      <c r="J295" s="97">
        <v>309142</v>
      </c>
      <c r="K295" s="98">
        <f>J295/H295</f>
        <v>211018.43</v>
      </c>
      <c r="L295" s="99">
        <f>$L$8</f>
        <v>1.0815399999999999</v>
      </c>
      <c r="M295" s="100">
        <f>$M$8</f>
        <v>1.0590999999999999</v>
      </c>
      <c r="N295" s="101">
        <f>$N$8</f>
        <v>0.97811300000000001</v>
      </c>
      <c r="O295" s="100">
        <f>$O$8</f>
        <v>1</v>
      </c>
      <c r="P295" s="98">
        <f>K295*L295*M295*N295*O295</f>
        <v>236422.59</v>
      </c>
      <c r="Q295" s="97">
        <f>H295*P295</f>
        <v>346359.09</v>
      </c>
      <c r="R295" s="97"/>
      <c r="S295" s="97"/>
    </row>
    <row r="296" spans="1:19" x14ac:dyDescent="0.25">
      <c r="A296" s="89" t="s">
        <v>750</v>
      </c>
      <c r="B296" s="89" t="s">
        <v>687</v>
      </c>
      <c r="C296" s="89"/>
      <c r="D296" s="89" t="s">
        <v>107</v>
      </c>
      <c r="E296" s="94" t="s">
        <v>586</v>
      </c>
      <c r="F296" s="95" t="s">
        <v>587</v>
      </c>
      <c r="G296" s="89" t="s">
        <v>81</v>
      </c>
      <c r="H296" s="89" t="s">
        <v>751</v>
      </c>
      <c r="I296" s="96">
        <v>1</v>
      </c>
      <c r="J296" s="97">
        <v>944815</v>
      </c>
      <c r="K296" s="98">
        <f>J296/H296</f>
        <v>6353.83</v>
      </c>
      <c r="L296" s="99">
        <f>$L$8</f>
        <v>1.0815399999999999</v>
      </c>
      <c r="M296" s="100">
        <f>$M$8</f>
        <v>1.0590999999999999</v>
      </c>
      <c r="N296" s="101">
        <f>$N$8</f>
        <v>0.97811300000000001</v>
      </c>
      <c r="O296" s="100">
        <f>$O$8</f>
        <v>1</v>
      </c>
      <c r="P296" s="98">
        <f>K296*L296*M296*N296*O296</f>
        <v>7118.76</v>
      </c>
      <c r="Q296" s="97">
        <f>H296*P296</f>
        <v>1058559.6100000001</v>
      </c>
      <c r="R296" s="97"/>
      <c r="S296" s="97"/>
    </row>
    <row r="297" spans="1:19" ht="33.75" x14ac:dyDescent="0.25">
      <c r="A297" s="89" t="s">
        <v>752</v>
      </c>
      <c r="B297" s="89" t="s">
        <v>687</v>
      </c>
      <c r="C297" s="89"/>
      <c r="D297" s="89" t="s">
        <v>108</v>
      </c>
      <c r="E297" s="94" t="s">
        <v>590</v>
      </c>
      <c r="F297" s="95" t="s">
        <v>732</v>
      </c>
      <c r="G297" s="89" t="s">
        <v>81</v>
      </c>
      <c r="H297" s="89" t="s">
        <v>751</v>
      </c>
      <c r="I297" s="96">
        <v>1</v>
      </c>
      <c r="J297" s="97">
        <v>53217</v>
      </c>
      <c r="K297" s="98">
        <f>J297/H297</f>
        <v>357.88</v>
      </c>
      <c r="L297" s="99">
        <f>$L$8</f>
        <v>1.0815399999999999</v>
      </c>
      <c r="M297" s="100">
        <f>$M$8</f>
        <v>1.0590999999999999</v>
      </c>
      <c r="N297" s="101">
        <f>$N$8</f>
        <v>0.97811300000000001</v>
      </c>
      <c r="O297" s="100">
        <f>$O$8</f>
        <v>1</v>
      </c>
      <c r="P297" s="98">
        <f>K297*L297*M297*N297*O297</f>
        <v>400.96</v>
      </c>
      <c r="Q297" s="97">
        <f>H297*P297</f>
        <v>59622.75</v>
      </c>
      <c r="R297" s="97"/>
      <c r="S297" s="97"/>
    </row>
    <row r="298" spans="1:19" ht="22.5" x14ac:dyDescent="0.25">
      <c r="A298" s="89" t="s">
        <v>753</v>
      </c>
      <c r="B298" s="89" t="s">
        <v>687</v>
      </c>
      <c r="C298" s="89"/>
      <c r="D298" s="89" t="s">
        <v>109</v>
      </c>
      <c r="E298" s="94" t="s">
        <v>734</v>
      </c>
      <c r="F298" s="95" t="s">
        <v>735</v>
      </c>
      <c r="G298" s="89" t="s">
        <v>502</v>
      </c>
      <c r="H298" s="89" t="s">
        <v>754</v>
      </c>
      <c r="I298" s="96">
        <v>1</v>
      </c>
      <c r="J298" s="97">
        <v>319081</v>
      </c>
      <c r="K298" s="98">
        <f>J298/H298</f>
        <v>41040.94</v>
      </c>
      <c r="L298" s="99">
        <f>$L$8</f>
        <v>1.0815399999999999</v>
      </c>
      <c r="M298" s="100">
        <f>$M$8</f>
        <v>1.0590999999999999</v>
      </c>
      <c r="N298" s="101">
        <f>$N$8</f>
        <v>0.97811300000000001</v>
      </c>
      <c r="O298" s="100">
        <f>$O$8</f>
        <v>1</v>
      </c>
      <c r="P298" s="98">
        <f>K298*L298*M298*N298*O298</f>
        <v>45981.79</v>
      </c>
      <c r="Q298" s="97">
        <f>H298*P298</f>
        <v>357494.62</v>
      </c>
      <c r="R298" s="97"/>
      <c r="S298" s="97"/>
    </row>
    <row r="299" spans="1:19" ht="22.5" x14ac:dyDescent="0.25">
      <c r="A299" s="89" t="s">
        <v>755</v>
      </c>
      <c r="B299" s="89" t="s">
        <v>687</v>
      </c>
      <c r="C299" s="89"/>
      <c r="D299" s="89" t="s">
        <v>122</v>
      </c>
      <c r="E299" s="94" t="s">
        <v>738</v>
      </c>
      <c r="F299" s="95" t="s">
        <v>739</v>
      </c>
      <c r="G299" s="89" t="s">
        <v>502</v>
      </c>
      <c r="H299" s="89" t="s">
        <v>756</v>
      </c>
      <c r="I299" s="96">
        <v>1</v>
      </c>
      <c r="J299" s="97">
        <v>227405</v>
      </c>
      <c r="K299" s="98">
        <f>J299/H299</f>
        <v>41098.870000000003</v>
      </c>
      <c r="L299" s="99">
        <f>$L$8</f>
        <v>1.0815399999999999</v>
      </c>
      <c r="M299" s="100">
        <f>$M$8</f>
        <v>1.0590999999999999</v>
      </c>
      <c r="N299" s="101">
        <f>$N$8</f>
        <v>0.97811300000000001</v>
      </c>
      <c r="O299" s="100">
        <f>$O$8</f>
        <v>1</v>
      </c>
      <c r="P299" s="98">
        <f>K299*L299*M299*N299*O299</f>
        <v>46046.7</v>
      </c>
      <c r="Q299" s="97">
        <f>H299*P299</f>
        <v>254781.92</v>
      </c>
      <c r="R299" s="97"/>
      <c r="S299" s="97"/>
    </row>
    <row r="300" spans="1:19" x14ac:dyDescent="0.25">
      <c r="A300" s="89"/>
      <c r="B300" s="90"/>
      <c r="C300" s="90"/>
      <c r="D300" s="91"/>
      <c r="E300" s="92"/>
      <c r="F300" s="92" t="s">
        <v>757</v>
      </c>
      <c r="G300" s="91"/>
      <c r="H300" s="91"/>
      <c r="I300" s="93">
        <v>1</v>
      </c>
      <c r="J300" s="91"/>
      <c r="K300" s="98"/>
      <c r="L300" s="99"/>
      <c r="M300" s="100"/>
      <c r="N300" s="101"/>
      <c r="O300" s="100"/>
      <c r="P300" s="98"/>
      <c r="Q300" s="97"/>
      <c r="R300" s="97"/>
      <c r="S300" s="97"/>
    </row>
    <row r="301" spans="1:19" ht="22.5" x14ac:dyDescent="0.25">
      <c r="A301" s="89" t="s">
        <v>758</v>
      </c>
      <c r="B301" s="89" t="s">
        <v>687</v>
      </c>
      <c r="C301" s="89"/>
      <c r="D301" s="89" t="s">
        <v>126</v>
      </c>
      <c r="E301" s="94" t="s">
        <v>742</v>
      </c>
      <c r="F301" s="95" t="s">
        <v>743</v>
      </c>
      <c r="G301" s="89" t="s">
        <v>502</v>
      </c>
      <c r="H301" s="89" t="s">
        <v>759</v>
      </c>
      <c r="I301" s="96">
        <v>1</v>
      </c>
      <c r="J301" s="97">
        <v>111652</v>
      </c>
      <c r="K301" s="98">
        <f>J301/H301</f>
        <v>41098.85</v>
      </c>
      <c r="L301" s="99">
        <f>$L$8</f>
        <v>1.0815399999999999</v>
      </c>
      <c r="M301" s="100">
        <f>$M$8</f>
        <v>1.0590999999999999</v>
      </c>
      <c r="N301" s="101">
        <f>$N$8</f>
        <v>0.97811300000000001</v>
      </c>
      <c r="O301" s="100">
        <f>$O$8</f>
        <v>1</v>
      </c>
      <c r="P301" s="98">
        <f>K301*L301*M301*N301*O301</f>
        <v>46046.67</v>
      </c>
      <c r="Q301" s="97">
        <f>H301*P301</f>
        <v>125093.61</v>
      </c>
      <c r="R301" s="97"/>
      <c r="S301" s="97"/>
    </row>
    <row r="302" spans="1:19" x14ac:dyDescent="0.25">
      <c r="A302" s="89"/>
      <c r="B302" s="90"/>
      <c r="C302" s="90"/>
      <c r="D302" s="91"/>
      <c r="E302" s="92"/>
      <c r="F302" s="92" t="s">
        <v>760</v>
      </c>
      <c r="G302" s="91"/>
      <c r="H302" s="91"/>
      <c r="I302" s="93">
        <v>1</v>
      </c>
      <c r="J302" s="91"/>
      <c r="K302" s="98"/>
      <c r="L302" s="99"/>
      <c r="M302" s="100"/>
      <c r="N302" s="101"/>
      <c r="O302" s="100"/>
      <c r="P302" s="98"/>
      <c r="Q302" s="97"/>
      <c r="R302" s="97"/>
      <c r="S302" s="97"/>
    </row>
    <row r="303" spans="1:19" ht="22.5" x14ac:dyDescent="0.25">
      <c r="A303" s="89" t="s">
        <v>761</v>
      </c>
      <c r="B303" s="89" t="s">
        <v>687</v>
      </c>
      <c r="C303" s="89"/>
      <c r="D303" s="89" t="s">
        <v>124</v>
      </c>
      <c r="E303" s="94" t="s">
        <v>762</v>
      </c>
      <c r="F303" s="95" t="s">
        <v>763</v>
      </c>
      <c r="G303" s="89" t="s">
        <v>51</v>
      </c>
      <c r="H303" s="89" t="s">
        <v>764</v>
      </c>
      <c r="I303" s="96">
        <v>1</v>
      </c>
      <c r="J303" s="97">
        <v>119357</v>
      </c>
      <c r="K303" s="98">
        <f t="shared" ref="K303:K310" si="171">J303/H303</f>
        <v>946526.57</v>
      </c>
      <c r="L303" s="99">
        <f t="shared" ref="L303:L310" si="172">$L$8</f>
        <v>1.0815399999999999</v>
      </c>
      <c r="M303" s="100">
        <f t="shared" ref="M303:M310" si="173">$M$8</f>
        <v>1.0590999999999999</v>
      </c>
      <c r="N303" s="101">
        <f t="shared" ref="N303:N310" si="174">$N$8</f>
        <v>0.97811300000000001</v>
      </c>
      <c r="O303" s="100">
        <f t="shared" ref="O303:O310" si="175">$O$8</f>
        <v>1</v>
      </c>
      <c r="P303" s="98">
        <f t="shared" ref="P303:P310" si="176">K303*L303*M303*N303*O303</f>
        <v>1060477.3400000001</v>
      </c>
      <c r="Q303" s="97">
        <f t="shared" ref="Q303:Q310" si="177">H303*P303</f>
        <v>133726.19</v>
      </c>
      <c r="R303" s="97"/>
      <c r="S303" s="97"/>
    </row>
    <row r="304" spans="1:19" ht="22.5" x14ac:dyDescent="0.25">
      <c r="A304" s="89" t="s">
        <v>765</v>
      </c>
      <c r="B304" s="89" t="s">
        <v>687</v>
      </c>
      <c r="C304" s="89"/>
      <c r="D304" s="89" t="s">
        <v>129</v>
      </c>
      <c r="E304" s="94" t="s">
        <v>766</v>
      </c>
      <c r="F304" s="95" t="s">
        <v>767</v>
      </c>
      <c r="G304" s="89" t="s">
        <v>51</v>
      </c>
      <c r="H304" s="89" t="s">
        <v>768</v>
      </c>
      <c r="I304" s="96">
        <v>1</v>
      </c>
      <c r="J304" s="97">
        <v>465005</v>
      </c>
      <c r="K304" s="98">
        <f t="shared" si="171"/>
        <v>646828.49</v>
      </c>
      <c r="L304" s="99">
        <f t="shared" si="172"/>
        <v>1.0815399999999999</v>
      </c>
      <c r="M304" s="100">
        <f t="shared" si="173"/>
        <v>1.0590999999999999</v>
      </c>
      <c r="N304" s="101">
        <f t="shared" si="174"/>
        <v>0.97811300000000001</v>
      </c>
      <c r="O304" s="100">
        <f t="shared" si="175"/>
        <v>1</v>
      </c>
      <c r="P304" s="98">
        <f t="shared" si="176"/>
        <v>724699.11</v>
      </c>
      <c r="Q304" s="97">
        <f t="shared" si="177"/>
        <v>520986.19</v>
      </c>
      <c r="R304" s="97"/>
      <c r="S304" s="97"/>
    </row>
    <row r="305" spans="1:19" x14ac:dyDescent="0.25">
      <c r="A305" s="89" t="s">
        <v>769</v>
      </c>
      <c r="B305" s="89" t="s">
        <v>687</v>
      </c>
      <c r="C305" s="89"/>
      <c r="D305" s="89" t="s">
        <v>133</v>
      </c>
      <c r="E305" s="94" t="s">
        <v>586</v>
      </c>
      <c r="F305" s="95" t="s">
        <v>587</v>
      </c>
      <c r="G305" s="89" t="s">
        <v>81</v>
      </c>
      <c r="H305" s="89" t="s">
        <v>770</v>
      </c>
      <c r="I305" s="96">
        <v>1</v>
      </c>
      <c r="J305" s="97">
        <v>544949</v>
      </c>
      <c r="K305" s="98">
        <f t="shared" si="171"/>
        <v>6353.83</v>
      </c>
      <c r="L305" s="99">
        <f t="shared" si="172"/>
        <v>1.0815399999999999</v>
      </c>
      <c r="M305" s="100">
        <f t="shared" si="173"/>
        <v>1.0590999999999999</v>
      </c>
      <c r="N305" s="101">
        <f t="shared" si="174"/>
        <v>0.97811300000000001</v>
      </c>
      <c r="O305" s="100">
        <f t="shared" si="175"/>
        <v>1</v>
      </c>
      <c r="P305" s="98">
        <f t="shared" si="176"/>
        <v>7118.76</v>
      </c>
      <c r="Q305" s="97">
        <f t="shared" si="177"/>
        <v>610554.68999999994</v>
      </c>
      <c r="R305" s="97"/>
      <c r="S305" s="97"/>
    </row>
    <row r="306" spans="1:19" ht="33.75" x14ac:dyDescent="0.25">
      <c r="A306" s="89" t="s">
        <v>771</v>
      </c>
      <c r="B306" s="89" t="s">
        <v>687</v>
      </c>
      <c r="C306" s="89"/>
      <c r="D306" s="89" t="s">
        <v>136</v>
      </c>
      <c r="E306" s="94" t="s">
        <v>590</v>
      </c>
      <c r="F306" s="95" t="s">
        <v>732</v>
      </c>
      <c r="G306" s="89" t="s">
        <v>81</v>
      </c>
      <c r="H306" s="89" t="s">
        <v>770</v>
      </c>
      <c r="I306" s="96">
        <v>1</v>
      </c>
      <c r="J306" s="97">
        <v>30694</v>
      </c>
      <c r="K306" s="98">
        <f t="shared" si="171"/>
        <v>357.88</v>
      </c>
      <c r="L306" s="99">
        <f t="shared" si="172"/>
        <v>1.0815399999999999</v>
      </c>
      <c r="M306" s="100">
        <f t="shared" si="173"/>
        <v>1.0590999999999999</v>
      </c>
      <c r="N306" s="101">
        <f t="shared" si="174"/>
        <v>0.97811300000000001</v>
      </c>
      <c r="O306" s="100">
        <f t="shared" si="175"/>
        <v>1</v>
      </c>
      <c r="P306" s="98">
        <f t="shared" si="176"/>
        <v>400.96</v>
      </c>
      <c r="Q306" s="97">
        <f t="shared" si="177"/>
        <v>34389.14</v>
      </c>
      <c r="R306" s="97"/>
      <c r="S306" s="97"/>
    </row>
    <row r="307" spans="1:19" ht="22.5" x14ac:dyDescent="0.25">
      <c r="A307" s="89" t="s">
        <v>772</v>
      </c>
      <c r="B307" s="89" t="s">
        <v>687</v>
      </c>
      <c r="C307" s="89"/>
      <c r="D307" s="89" t="s">
        <v>141</v>
      </c>
      <c r="E307" s="94" t="s">
        <v>742</v>
      </c>
      <c r="F307" s="95" t="s">
        <v>743</v>
      </c>
      <c r="G307" s="89" t="s">
        <v>502</v>
      </c>
      <c r="H307" s="89" t="s">
        <v>773</v>
      </c>
      <c r="I307" s="96">
        <v>1</v>
      </c>
      <c r="J307" s="97">
        <v>90921</v>
      </c>
      <c r="K307" s="98">
        <f t="shared" si="171"/>
        <v>41099.07</v>
      </c>
      <c r="L307" s="99">
        <f t="shared" si="172"/>
        <v>1.0815399999999999</v>
      </c>
      <c r="M307" s="100">
        <f t="shared" si="173"/>
        <v>1.0590999999999999</v>
      </c>
      <c r="N307" s="101">
        <f t="shared" si="174"/>
        <v>0.97811300000000001</v>
      </c>
      <c r="O307" s="100">
        <f t="shared" si="175"/>
        <v>1</v>
      </c>
      <c r="P307" s="98">
        <f t="shared" si="176"/>
        <v>46046.92</v>
      </c>
      <c r="Q307" s="97">
        <f t="shared" si="177"/>
        <v>101866.84</v>
      </c>
      <c r="R307" s="97"/>
      <c r="S307" s="97"/>
    </row>
    <row r="308" spans="1:19" ht="22.5" x14ac:dyDescent="0.25">
      <c r="A308" s="89" t="s">
        <v>774</v>
      </c>
      <c r="B308" s="89" t="s">
        <v>687</v>
      </c>
      <c r="C308" s="89"/>
      <c r="D308" s="89" t="s">
        <v>144</v>
      </c>
      <c r="E308" s="94" t="s">
        <v>738</v>
      </c>
      <c r="F308" s="95" t="s">
        <v>739</v>
      </c>
      <c r="G308" s="89" t="s">
        <v>502</v>
      </c>
      <c r="H308" s="89" t="s">
        <v>775</v>
      </c>
      <c r="I308" s="96">
        <v>1</v>
      </c>
      <c r="J308" s="97">
        <v>101407</v>
      </c>
      <c r="K308" s="98">
        <f t="shared" si="171"/>
        <v>41098.89</v>
      </c>
      <c r="L308" s="99">
        <f t="shared" si="172"/>
        <v>1.0815399999999999</v>
      </c>
      <c r="M308" s="100">
        <f t="shared" si="173"/>
        <v>1.0590999999999999</v>
      </c>
      <c r="N308" s="101">
        <f t="shared" si="174"/>
        <v>0.97811300000000001</v>
      </c>
      <c r="O308" s="100">
        <f t="shared" si="175"/>
        <v>1</v>
      </c>
      <c r="P308" s="98">
        <f t="shared" si="176"/>
        <v>46046.720000000001</v>
      </c>
      <c r="Q308" s="97">
        <f t="shared" si="177"/>
        <v>113615.22</v>
      </c>
      <c r="R308" s="97"/>
      <c r="S308" s="97"/>
    </row>
    <row r="309" spans="1:19" x14ac:dyDescent="0.25">
      <c r="A309" s="89" t="s">
        <v>776</v>
      </c>
      <c r="B309" s="89" t="s">
        <v>687</v>
      </c>
      <c r="C309" s="89"/>
      <c r="D309" s="89" t="s">
        <v>146</v>
      </c>
      <c r="E309" s="94" t="s">
        <v>777</v>
      </c>
      <c r="F309" s="95" t="s">
        <v>778</v>
      </c>
      <c r="G309" s="89" t="s">
        <v>502</v>
      </c>
      <c r="H309" s="89" t="s">
        <v>779</v>
      </c>
      <c r="I309" s="96">
        <v>1</v>
      </c>
      <c r="J309" s="97">
        <v>14562</v>
      </c>
      <c r="K309" s="98">
        <f t="shared" si="171"/>
        <v>44190.21</v>
      </c>
      <c r="L309" s="99">
        <f t="shared" si="172"/>
        <v>1.0815399999999999</v>
      </c>
      <c r="M309" s="100">
        <f t="shared" si="173"/>
        <v>1.0590999999999999</v>
      </c>
      <c r="N309" s="101">
        <f t="shared" si="174"/>
        <v>0.97811300000000001</v>
      </c>
      <c r="O309" s="100">
        <f t="shared" si="175"/>
        <v>1</v>
      </c>
      <c r="P309" s="98">
        <f t="shared" si="176"/>
        <v>49510.2</v>
      </c>
      <c r="Q309" s="97">
        <f t="shared" si="177"/>
        <v>16315.1</v>
      </c>
      <c r="R309" s="97"/>
      <c r="S309" s="97"/>
    </row>
    <row r="310" spans="1:19" x14ac:dyDescent="0.25">
      <c r="A310" s="89" t="s">
        <v>780</v>
      </c>
      <c r="B310" s="89" t="s">
        <v>687</v>
      </c>
      <c r="C310" s="89"/>
      <c r="D310" s="89" t="s">
        <v>151</v>
      </c>
      <c r="E310" s="94" t="s">
        <v>781</v>
      </c>
      <c r="F310" s="95" t="s">
        <v>782</v>
      </c>
      <c r="G310" s="89" t="s">
        <v>502</v>
      </c>
      <c r="H310" s="89" t="s">
        <v>783</v>
      </c>
      <c r="I310" s="96">
        <v>1</v>
      </c>
      <c r="J310" s="97">
        <v>2168</v>
      </c>
      <c r="K310" s="98">
        <f t="shared" si="171"/>
        <v>44253.93</v>
      </c>
      <c r="L310" s="99">
        <f t="shared" si="172"/>
        <v>1.0815399999999999</v>
      </c>
      <c r="M310" s="100">
        <f t="shared" si="173"/>
        <v>1.0590999999999999</v>
      </c>
      <c r="N310" s="101">
        <f t="shared" si="174"/>
        <v>0.97811300000000001</v>
      </c>
      <c r="O310" s="100">
        <f t="shared" si="175"/>
        <v>1</v>
      </c>
      <c r="P310" s="98">
        <f t="shared" si="176"/>
        <v>49581.59</v>
      </c>
      <c r="Q310" s="97">
        <f t="shared" si="177"/>
        <v>2429</v>
      </c>
      <c r="R310" s="97"/>
      <c r="S310" s="97"/>
    </row>
    <row r="311" spans="1:19" x14ac:dyDescent="0.25">
      <c r="A311" s="89"/>
      <c r="B311" s="90"/>
      <c r="C311" s="90"/>
      <c r="D311" s="91"/>
      <c r="E311" s="92"/>
      <c r="F311" s="92" t="s">
        <v>784</v>
      </c>
      <c r="G311" s="91"/>
      <c r="H311" s="91"/>
      <c r="I311" s="93">
        <v>1</v>
      </c>
      <c r="J311" s="91"/>
      <c r="K311" s="98"/>
      <c r="L311" s="99"/>
      <c r="M311" s="100"/>
      <c r="N311" s="101"/>
      <c r="O311" s="100"/>
      <c r="P311" s="98"/>
      <c r="Q311" s="97"/>
      <c r="R311" s="97"/>
      <c r="S311" s="97"/>
    </row>
    <row r="312" spans="1:19" ht="22.5" x14ac:dyDescent="0.25">
      <c r="A312" s="89" t="s">
        <v>785</v>
      </c>
      <c r="B312" s="89" t="s">
        <v>687</v>
      </c>
      <c r="C312" s="89"/>
      <c r="D312" s="89" t="s">
        <v>154</v>
      </c>
      <c r="E312" s="94" t="s">
        <v>786</v>
      </c>
      <c r="F312" s="95" t="s">
        <v>787</v>
      </c>
      <c r="G312" s="89" t="s">
        <v>51</v>
      </c>
      <c r="H312" s="89" t="s">
        <v>788</v>
      </c>
      <c r="I312" s="96">
        <v>1</v>
      </c>
      <c r="J312" s="97">
        <v>459859</v>
      </c>
      <c r="K312" s="98">
        <f>J312/H312</f>
        <v>938487.76</v>
      </c>
      <c r="L312" s="99">
        <f>$L$8</f>
        <v>1.0815399999999999</v>
      </c>
      <c r="M312" s="100">
        <f>$M$8</f>
        <v>1.0590999999999999</v>
      </c>
      <c r="N312" s="101">
        <f>$N$8</f>
        <v>0.97811300000000001</v>
      </c>
      <c r="O312" s="100">
        <f>$O$8</f>
        <v>1</v>
      </c>
      <c r="P312" s="98">
        <f>K312*L312*M312*N312*O312</f>
        <v>1051470.76</v>
      </c>
      <c r="Q312" s="97">
        <f>H312*P312</f>
        <v>515220.67</v>
      </c>
      <c r="R312" s="97"/>
      <c r="S312" s="97"/>
    </row>
    <row r="313" spans="1:19" x14ac:dyDescent="0.25">
      <c r="A313" s="89" t="s">
        <v>789</v>
      </c>
      <c r="B313" s="89" t="s">
        <v>687</v>
      </c>
      <c r="C313" s="89"/>
      <c r="D313" s="89" t="s">
        <v>156</v>
      </c>
      <c r="E313" s="94" t="s">
        <v>586</v>
      </c>
      <c r="F313" s="95" t="s">
        <v>587</v>
      </c>
      <c r="G313" s="89" t="s">
        <v>81</v>
      </c>
      <c r="H313" s="89" t="s">
        <v>790</v>
      </c>
      <c r="I313" s="96">
        <v>1</v>
      </c>
      <c r="J313" s="97">
        <v>316040</v>
      </c>
      <c r="K313" s="98">
        <f>J313/H313</f>
        <v>6353.84</v>
      </c>
      <c r="L313" s="99">
        <f>$L$8</f>
        <v>1.0815399999999999</v>
      </c>
      <c r="M313" s="100">
        <f>$M$8</f>
        <v>1.0590999999999999</v>
      </c>
      <c r="N313" s="101">
        <f>$N$8</f>
        <v>0.97811300000000001</v>
      </c>
      <c r="O313" s="100">
        <f>$O$8</f>
        <v>1</v>
      </c>
      <c r="P313" s="98">
        <f>K313*L313*M313*N313*O313</f>
        <v>7118.77</v>
      </c>
      <c r="Q313" s="97">
        <f>H313*P313</f>
        <v>354087.62</v>
      </c>
      <c r="R313" s="97"/>
      <c r="S313" s="97"/>
    </row>
    <row r="314" spans="1:19" ht="33.75" x14ac:dyDescent="0.25">
      <c r="A314" s="89" t="s">
        <v>791</v>
      </c>
      <c r="B314" s="89" t="s">
        <v>687</v>
      </c>
      <c r="C314" s="89"/>
      <c r="D314" s="89" t="s">
        <v>157</v>
      </c>
      <c r="E314" s="94" t="s">
        <v>590</v>
      </c>
      <c r="F314" s="95" t="s">
        <v>732</v>
      </c>
      <c r="G314" s="89" t="s">
        <v>81</v>
      </c>
      <c r="H314" s="89" t="s">
        <v>790</v>
      </c>
      <c r="I314" s="96">
        <v>1</v>
      </c>
      <c r="J314" s="97">
        <v>17801</v>
      </c>
      <c r="K314" s="98">
        <f>J314/H314</f>
        <v>357.88</v>
      </c>
      <c r="L314" s="99">
        <f>$L$8</f>
        <v>1.0815399999999999</v>
      </c>
      <c r="M314" s="100">
        <f>$M$8</f>
        <v>1.0590999999999999</v>
      </c>
      <c r="N314" s="101">
        <f>$N$8</f>
        <v>0.97811300000000001</v>
      </c>
      <c r="O314" s="100">
        <f>$O$8</f>
        <v>1</v>
      </c>
      <c r="P314" s="98">
        <f>K314*L314*M314*N314*O314</f>
        <v>400.96</v>
      </c>
      <c r="Q314" s="97">
        <f>H314*P314</f>
        <v>19943.75</v>
      </c>
      <c r="R314" s="97"/>
      <c r="S314" s="97"/>
    </row>
    <row r="315" spans="1:19" ht="22.5" x14ac:dyDescent="0.25">
      <c r="A315" s="89" t="s">
        <v>792</v>
      </c>
      <c r="B315" s="89" t="s">
        <v>687</v>
      </c>
      <c r="C315" s="89"/>
      <c r="D315" s="89" t="s">
        <v>158</v>
      </c>
      <c r="E315" s="94" t="s">
        <v>738</v>
      </c>
      <c r="F315" s="95" t="s">
        <v>739</v>
      </c>
      <c r="G315" s="89" t="s">
        <v>502</v>
      </c>
      <c r="H315" s="89" t="s">
        <v>793</v>
      </c>
      <c r="I315" s="96">
        <v>1</v>
      </c>
      <c r="J315" s="97">
        <v>192040</v>
      </c>
      <c r="K315" s="98">
        <f>J315/H315</f>
        <v>41098.910000000003</v>
      </c>
      <c r="L315" s="99">
        <f>$L$8</f>
        <v>1.0815399999999999</v>
      </c>
      <c r="M315" s="100">
        <f>$M$8</f>
        <v>1.0590999999999999</v>
      </c>
      <c r="N315" s="101">
        <f>$N$8</f>
        <v>0.97811300000000001</v>
      </c>
      <c r="O315" s="100">
        <f>$O$8</f>
        <v>1</v>
      </c>
      <c r="P315" s="98">
        <f>K315*L315*M315*N315*O315</f>
        <v>46046.74</v>
      </c>
      <c r="Q315" s="97">
        <f>H315*P315</f>
        <v>215159.38</v>
      </c>
      <c r="R315" s="97"/>
      <c r="S315" s="97"/>
    </row>
    <row r="316" spans="1:19" x14ac:dyDescent="0.25">
      <c r="A316" s="89" t="s">
        <v>794</v>
      </c>
      <c r="B316" s="89" t="s">
        <v>687</v>
      </c>
      <c r="C316" s="89"/>
      <c r="D316" s="89" t="s">
        <v>165</v>
      </c>
      <c r="E316" s="94" t="s">
        <v>781</v>
      </c>
      <c r="F316" s="95" t="s">
        <v>782</v>
      </c>
      <c r="G316" s="89" t="s">
        <v>502</v>
      </c>
      <c r="H316" s="89" t="s">
        <v>795</v>
      </c>
      <c r="I316" s="96">
        <v>1</v>
      </c>
      <c r="J316" s="97">
        <v>2905</v>
      </c>
      <c r="K316" s="98">
        <f>J316/H316</f>
        <v>44243.07</v>
      </c>
      <c r="L316" s="99">
        <f>$L$8</f>
        <v>1.0815399999999999</v>
      </c>
      <c r="M316" s="100">
        <f>$M$8</f>
        <v>1.0590999999999999</v>
      </c>
      <c r="N316" s="101">
        <f>$N$8</f>
        <v>0.97811300000000001</v>
      </c>
      <c r="O316" s="100">
        <f>$O$8</f>
        <v>1</v>
      </c>
      <c r="P316" s="98">
        <f>K316*L316*M316*N316*O316</f>
        <v>49569.42</v>
      </c>
      <c r="Q316" s="97">
        <f>H316*P316</f>
        <v>3254.73</v>
      </c>
      <c r="R316" s="97"/>
      <c r="S316" s="97"/>
    </row>
    <row r="317" spans="1:19" x14ac:dyDescent="0.25">
      <c r="A317" s="89"/>
      <c r="B317" s="90"/>
      <c r="C317" s="90"/>
      <c r="D317" s="91"/>
      <c r="E317" s="92"/>
      <c r="F317" s="92" t="s">
        <v>796</v>
      </c>
      <c r="G317" s="91"/>
      <c r="H317" s="91"/>
      <c r="I317" s="93">
        <v>1</v>
      </c>
      <c r="J317" s="91"/>
      <c r="K317" s="98"/>
      <c r="L317" s="99"/>
      <c r="M317" s="100"/>
      <c r="N317" s="101"/>
      <c r="O317" s="100"/>
      <c r="P317" s="98"/>
      <c r="Q317" s="97"/>
      <c r="R317" s="97"/>
      <c r="S317" s="97"/>
    </row>
    <row r="318" spans="1:19" x14ac:dyDescent="0.25">
      <c r="A318" s="89" t="s">
        <v>797</v>
      </c>
      <c r="B318" s="89" t="s">
        <v>687</v>
      </c>
      <c r="C318" s="89"/>
      <c r="D318" s="89" t="s">
        <v>168</v>
      </c>
      <c r="E318" s="94" t="s">
        <v>798</v>
      </c>
      <c r="F318" s="95" t="s">
        <v>799</v>
      </c>
      <c r="G318" s="89" t="s">
        <v>110</v>
      </c>
      <c r="H318" s="89" t="s">
        <v>800</v>
      </c>
      <c r="I318" s="96">
        <v>1</v>
      </c>
      <c r="J318" s="97">
        <v>50870</v>
      </c>
      <c r="K318" s="98">
        <f t="shared" ref="K318:K325" si="178">J318/H318</f>
        <v>28798.69</v>
      </c>
      <c r="L318" s="99">
        <f t="shared" ref="L318:L325" si="179">$L$8</f>
        <v>1.0815399999999999</v>
      </c>
      <c r="M318" s="100">
        <f t="shared" ref="M318:M325" si="180">$M$8</f>
        <v>1.0590999999999999</v>
      </c>
      <c r="N318" s="101">
        <f t="shared" ref="N318:N325" si="181">$N$8</f>
        <v>0.97811300000000001</v>
      </c>
      <c r="O318" s="100">
        <f t="shared" ref="O318:O325" si="182">$O$8</f>
        <v>1</v>
      </c>
      <c r="P318" s="98">
        <f t="shared" ref="P318:P325" si="183">K318*L318*M318*N318*O318</f>
        <v>32265.72</v>
      </c>
      <c r="Q318" s="97">
        <f t="shared" ref="Q318:Q325" si="184">H318*P318</f>
        <v>56994.17</v>
      </c>
      <c r="R318" s="97"/>
      <c r="S318" s="97"/>
    </row>
    <row r="319" spans="1:19" x14ac:dyDescent="0.25">
      <c r="A319" s="89" t="s">
        <v>801</v>
      </c>
      <c r="B319" s="89" t="s">
        <v>687</v>
      </c>
      <c r="C319" s="89"/>
      <c r="D319" s="89" t="s">
        <v>170</v>
      </c>
      <c r="E319" s="94" t="s">
        <v>634</v>
      </c>
      <c r="F319" s="95" t="s">
        <v>635</v>
      </c>
      <c r="G319" s="89" t="s">
        <v>502</v>
      </c>
      <c r="H319" s="89" t="s">
        <v>802</v>
      </c>
      <c r="I319" s="96">
        <v>1</v>
      </c>
      <c r="J319" s="97">
        <v>-3487</v>
      </c>
      <c r="K319" s="98">
        <f t="shared" si="178"/>
        <v>49351.79</v>
      </c>
      <c r="L319" s="99">
        <f t="shared" si="179"/>
        <v>1.0815399999999999</v>
      </c>
      <c r="M319" s="100">
        <f t="shared" si="180"/>
        <v>1.0590999999999999</v>
      </c>
      <c r="N319" s="101">
        <f t="shared" si="181"/>
        <v>0.97811300000000001</v>
      </c>
      <c r="O319" s="100">
        <f t="shared" si="182"/>
        <v>1</v>
      </c>
      <c r="P319" s="98">
        <f t="shared" si="183"/>
        <v>55293.17</v>
      </c>
      <c r="Q319" s="97">
        <f t="shared" si="184"/>
        <v>-3906.79</v>
      </c>
      <c r="R319" s="97"/>
      <c r="S319" s="97"/>
    </row>
    <row r="320" spans="1:19" x14ac:dyDescent="0.25">
      <c r="A320" s="89" t="s">
        <v>803</v>
      </c>
      <c r="B320" s="89" t="s">
        <v>687</v>
      </c>
      <c r="C320" s="89"/>
      <c r="D320" s="89" t="s">
        <v>175</v>
      </c>
      <c r="E320" s="94" t="s">
        <v>804</v>
      </c>
      <c r="F320" s="95" t="s">
        <v>805</v>
      </c>
      <c r="G320" s="89" t="s">
        <v>502</v>
      </c>
      <c r="H320" s="89" t="s">
        <v>806</v>
      </c>
      <c r="I320" s="96">
        <v>1</v>
      </c>
      <c r="J320" s="97">
        <v>-470</v>
      </c>
      <c r="K320" s="98">
        <f t="shared" si="178"/>
        <v>13303.89</v>
      </c>
      <c r="L320" s="99">
        <f t="shared" si="179"/>
        <v>1.0815399999999999</v>
      </c>
      <c r="M320" s="100">
        <f t="shared" si="180"/>
        <v>1.0590999999999999</v>
      </c>
      <c r="N320" s="101">
        <f t="shared" si="181"/>
        <v>0.97811300000000001</v>
      </c>
      <c r="O320" s="100">
        <f t="shared" si="182"/>
        <v>1</v>
      </c>
      <c r="P320" s="98">
        <f t="shared" si="183"/>
        <v>14905.52</v>
      </c>
      <c r="Q320" s="97">
        <f t="shared" si="184"/>
        <v>-526.58000000000004</v>
      </c>
      <c r="R320" s="97"/>
      <c r="S320" s="97"/>
    </row>
    <row r="321" spans="1:19" x14ac:dyDescent="0.25">
      <c r="A321" s="89" t="s">
        <v>807</v>
      </c>
      <c r="B321" s="89" t="s">
        <v>687</v>
      </c>
      <c r="C321" s="89"/>
      <c r="D321" s="89" t="s">
        <v>178</v>
      </c>
      <c r="E321" s="94" t="s">
        <v>638</v>
      </c>
      <c r="F321" s="95" t="s">
        <v>639</v>
      </c>
      <c r="G321" s="89" t="s">
        <v>518</v>
      </c>
      <c r="H321" s="89" t="s">
        <v>808</v>
      </c>
      <c r="I321" s="96">
        <v>1</v>
      </c>
      <c r="J321" s="97">
        <v>9006</v>
      </c>
      <c r="K321" s="98">
        <f t="shared" si="178"/>
        <v>72.84</v>
      </c>
      <c r="L321" s="99">
        <f t="shared" si="179"/>
        <v>1.0815399999999999</v>
      </c>
      <c r="M321" s="100">
        <f t="shared" si="180"/>
        <v>1.0590999999999999</v>
      </c>
      <c r="N321" s="101">
        <f t="shared" si="181"/>
        <v>0.97811300000000001</v>
      </c>
      <c r="O321" s="100">
        <f t="shared" si="182"/>
        <v>1</v>
      </c>
      <c r="P321" s="98">
        <f t="shared" si="183"/>
        <v>81.61</v>
      </c>
      <c r="Q321" s="97">
        <f t="shared" si="184"/>
        <v>10090.91</v>
      </c>
      <c r="R321" s="97"/>
      <c r="S321" s="97"/>
    </row>
    <row r="322" spans="1:19" ht="22.5" x14ac:dyDescent="0.25">
      <c r="A322" s="89" t="s">
        <v>809</v>
      </c>
      <c r="B322" s="89" t="s">
        <v>687</v>
      </c>
      <c r="C322" s="89"/>
      <c r="D322" s="89" t="s">
        <v>181</v>
      </c>
      <c r="E322" s="94" t="s">
        <v>626</v>
      </c>
      <c r="F322" s="95" t="s">
        <v>627</v>
      </c>
      <c r="G322" s="89" t="s">
        <v>110</v>
      </c>
      <c r="H322" s="89" t="s">
        <v>810</v>
      </c>
      <c r="I322" s="96">
        <v>1</v>
      </c>
      <c r="J322" s="97">
        <v>39466</v>
      </c>
      <c r="K322" s="98">
        <f t="shared" si="178"/>
        <v>27506.27</v>
      </c>
      <c r="L322" s="99">
        <f t="shared" si="179"/>
        <v>1.0815399999999999</v>
      </c>
      <c r="M322" s="100">
        <f t="shared" si="180"/>
        <v>1.0590999999999999</v>
      </c>
      <c r="N322" s="101">
        <f t="shared" si="181"/>
        <v>0.97811300000000001</v>
      </c>
      <c r="O322" s="100">
        <f t="shared" si="182"/>
        <v>1</v>
      </c>
      <c r="P322" s="98">
        <f t="shared" si="183"/>
        <v>30817.7</v>
      </c>
      <c r="Q322" s="97">
        <f t="shared" si="184"/>
        <v>44217.24</v>
      </c>
      <c r="R322" s="97"/>
      <c r="S322" s="97"/>
    </row>
    <row r="323" spans="1:19" x14ac:dyDescent="0.25">
      <c r="A323" s="89" t="s">
        <v>811</v>
      </c>
      <c r="B323" s="89" t="s">
        <v>687</v>
      </c>
      <c r="C323" s="89"/>
      <c r="D323" s="89" t="s">
        <v>182</v>
      </c>
      <c r="E323" s="94" t="s">
        <v>630</v>
      </c>
      <c r="F323" s="95" t="s">
        <v>631</v>
      </c>
      <c r="G323" s="89" t="s">
        <v>502</v>
      </c>
      <c r="H323" s="89" t="s">
        <v>812</v>
      </c>
      <c r="I323" s="96">
        <v>1</v>
      </c>
      <c r="J323" s="97">
        <v>-10096</v>
      </c>
      <c r="K323" s="98">
        <f t="shared" si="178"/>
        <v>29318.84</v>
      </c>
      <c r="L323" s="99">
        <f t="shared" si="179"/>
        <v>1.0815399999999999</v>
      </c>
      <c r="M323" s="100">
        <f t="shared" si="180"/>
        <v>1.0590999999999999</v>
      </c>
      <c r="N323" s="101">
        <f t="shared" si="181"/>
        <v>0.97811300000000001</v>
      </c>
      <c r="O323" s="100">
        <f t="shared" si="182"/>
        <v>1</v>
      </c>
      <c r="P323" s="98">
        <f t="shared" si="183"/>
        <v>32848.49</v>
      </c>
      <c r="Q323" s="97">
        <f t="shared" si="184"/>
        <v>-11311.44</v>
      </c>
      <c r="R323" s="97"/>
      <c r="S323" s="97"/>
    </row>
    <row r="324" spans="1:19" x14ac:dyDescent="0.25">
      <c r="A324" s="89" t="s">
        <v>813</v>
      </c>
      <c r="B324" s="89" t="s">
        <v>687</v>
      </c>
      <c r="C324" s="89"/>
      <c r="D324" s="89" t="s">
        <v>183</v>
      </c>
      <c r="E324" s="94" t="s">
        <v>634</v>
      </c>
      <c r="F324" s="95" t="s">
        <v>635</v>
      </c>
      <c r="G324" s="89" t="s">
        <v>502</v>
      </c>
      <c r="H324" s="89" t="s">
        <v>814</v>
      </c>
      <c r="I324" s="96">
        <v>1</v>
      </c>
      <c r="J324" s="97">
        <v>-1699</v>
      </c>
      <c r="K324" s="98">
        <f t="shared" si="178"/>
        <v>49339.33</v>
      </c>
      <c r="L324" s="99">
        <f t="shared" si="179"/>
        <v>1.0815399999999999</v>
      </c>
      <c r="M324" s="100">
        <f t="shared" si="180"/>
        <v>1.0590999999999999</v>
      </c>
      <c r="N324" s="101">
        <f t="shared" si="181"/>
        <v>0.97811300000000001</v>
      </c>
      <c r="O324" s="100">
        <f t="shared" si="182"/>
        <v>1</v>
      </c>
      <c r="P324" s="98">
        <f t="shared" si="183"/>
        <v>55279.21</v>
      </c>
      <c r="Q324" s="97">
        <f t="shared" si="184"/>
        <v>-1903.54</v>
      </c>
      <c r="R324" s="97"/>
      <c r="S324" s="97"/>
    </row>
    <row r="325" spans="1:19" x14ac:dyDescent="0.25">
      <c r="A325" s="89" t="s">
        <v>815</v>
      </c>
      <c r="B325" s="89" t="s">
        <v>687</v>
      </c>
      <c r="C325" s="89"/>
      <c r="D325" s="89" t="s">
        <v>191</v>
      </c>
      <c r="E325" s="94" t="s">
        <v>638</v>
      </c>
      <c r="F325" s="95" t="s">
        <v>639</v>
      </c>
      <c r="G325" s="89" t="s">
        <v>518</v>
      </c>
      <c r="H325" s="89" t="s">
        <v>816</v>
      </c>
      <c r="I325" s="96">
        <v>1</v>
      </c>
      <c r="J325" s="97">
        <v>20900</v>
      </c>
      <c r="K325" s="98">
        <f t="shared" si="178"/>
        <v>72.83</v>
      </c>
      <c r="L325" s="99">
        <f t="shared" si="179"/>
        <v>1.0815399999999999</v>
      </c>
      <c r="M325" s="100">
        <f t="shared" si="180"/>
        <v>1.0590999999999999</v>
      </c>
      <c r="N325" s="101">
        <f t="shared" si="181"/>
        <v>0.97811300000000001</v>
      </c>
      <c r="O325" s="100">
        <f t="shared" si="182"/>
        <v>1</v>
      </c>
      <c r="P325" s="98">
        <f t="shared" si="183"/>
        <v>81.599999999999994</v>
      </c>
      <c r="Q325" s="97">
        <f t="shared" si="184"/>
        <v>23415.94</v>
      </c>
      <c r="R325" s="97"/>
      <c r="S325" s="97"/>
    </row>
    <row r="326" spans="1:19" x14ac:dyDescent="0.25">
      <c r="A326" s="89"/>
      <c r="B326" s="90"/>
      <c r="C326" s="90"/>
      <c r="D326" s="91"/>
      <c r="E326" s="92"/>
      <c r="F326" s="92" t="s">
        <v>817</v>
      </c>
      <c r="G326" s="91"/>
      <c r="H326" s="91"/>
      <c r="I326" s="93">
        <v>1</v>
      </c>
      <c r="J326" s="91"/>
      <c r="K326" s="98"/>
      <c r="L326" s="99"/>
      <c r="M326" s="100"/>
      <c r="N326" s="101"/>
      <c r="O326" s="100"/>
      <c r="P326" s="98"/>
      <c r="Q326" s="97"/>
      <c r="R326" s="97"/>
      <c r="S326" s="97"/>
    </row>
    <row r="327" spans="1:19" x14ac:dyDescent="0.25">
      <c r="A327" s="89" t="s">
        <v>818</v>
      </c>
      <c r="B327" s="89" t="s">
        <v>687</v>
      </c>
      <c r="C327" s="89"/>
      <c r="D327" s="89" t="s">
        <v>194</v>
      </c>
      <c r="E327" s="94" t="s">
        <v>819</v>
      </c>
      <c r="F327" s="95" t="s">
        <v>820</v>
      </c>
      <c r="G327" s="89" t="s">
        <v>502</v>
      </c>
      <c r="H327" s="89" t="s">
        <v>821</v>
      </c>
      <c r="I327" s="96">
        <v>1</v>
      </c>
      <c r="J327" s="97">
        <v>40255</v>
      </c>
      <c r="K327" s="98">
        <f>J327/H327</f>
        <v>181165.62</v>
      </c>
      <c r="L327" s="99">
        <f>$L$8</f>
        <v>1.0815399999999999</v>
      </c>
      <c r="M327" s="100">
        <f>$M$8</f>
        <v>1.0590999999999999</v>
      </c>
      <c r="N327" s="101">
        <f>$N$8</f>
        <v>0.97811300000000001</v>
      </c>
      <c r="O327" s="100">
        <f>$O$8</f>
        <v>1</v>
      </c>
      <c r="P327" s="98">
        <f>K327*L327*M327*N327*O327</f>
        <v>202975.85</v>
      </c>
      <c r="Q327" s="97">
        <f>H327*P327</f>
        <v>45101.23</v>
      </c>
      <c r="R327" s="97"/>
      <c r="S327" s="97"/>
    </row>
    <row r="328" spans="1:19" x14ac:dyDescent="0.25">
      <c r="A328" s="89" t="s">
        <v>822</v>
      </c>
      <c r="B328" s="89" t="s">
        <v>687</v>
      </c>
      <c r="C328" s="89"/>
      <c r="D328" s="89" t="s">
        <v>196</v>
      </c>
      <c r="E328" s="94" t="s">
        <v>823</v>
      </c>
      <c r="F328" s="95" t="s">
        <v>824</v>
      </c>
      <c r="G328" s="89" t="s">
        <v>502</v>
      </c>
      <c r="H328" s="89" t="s">
        <v>825</v>
      </c>
      <c r="I328" s="96">
        <v>1</v>
      </c>
      <c r="J328" s="97">
        <v>9396</v>
      </c>
      <c r="K328" s="98">
        <f>J328/H328</f>
        <v>17099.18</v>
      </c>
      <c r="L328" s="99">
        <f>$L$8</f>
        <v>1.0815399999999999</v>
      </c>
      <c r="M328" s="100">
        <f>$M$8</f>
        <v>1.0590999999999999</v>
      </c>
      <c r="N328" s="101">
        <f>$N$8</f>
        <v>0.97811300000000001</v>
      </c>
      <c r="O328" s="100">
        <f>$O$8</f>
        <v>1</v>
      </c>
      <c r="P328" s="98">
        <f>K328*L328*M328*N328*O328</f>
        <v>19157.72</v>
      </c>
      <c r="Q328" s="97">
        <f>H328*P328</f>
        <v>10527.17</v>
      </c>
      <c r="R328" s="97"/>
      <c r="S328" s="97"/>
    </row>
    <row r="329" spans="1:19" ht="22.5" x14ac:dyDescent="0.25">
      <c r="A329" s="89" t="s">
        <v>826</v>
      </c>
      <c r="B329" s="89" t="s">
        <v>687</v>
      </c>
      <c r="C329" s="89"/>
      <c r="D329" s="89" t="s">
        <v>201</v>
      </c>
      <c r="E329" s="94" t="s">
        <v>827</v>
      </c>
      <c r="F329" s="95" t="s">
        <v>828</v>
      </c>
      <c r="G329" s="89" t="s">
        <v>502</v>
      </c>
      <c r="H329" s="89" t="s">
        <v>825</v>
      </c>
      <c r="I329" s="96">
        <v>1</v>
      </c>
      <c r="J329" s="97">
        <v>33412</v>
      </c>
      <c r="K329" s="98">
        <f>J329/H329</f>
        <v>60804.37</v>
      </c>
      <c r="L329" s="99">
        <f>$L$8</f>
        <v>1.0815399999999999</v>
      </c>
      <c r="M329" s="100">
        <f>$M$8</f>
        <v>1.0590999999999999</v>
      </c>
      <c r="N329" s="101">
        <f>$N$8</f>
        <v>0.97811300000000001</v>
      </c>
      <c r="O329" s="100">
        <f>$O$8</f>
        <v>1</v>
      </c>
      <c r="P329" s="98">
        <f>K329*L329*M329*N329*O329</f>
        <v>68124.509999999995</v>
      </c>
      <c r="Q329" s="97">
        <f>H329*P329</f>
        <v>37434.42</v>
      </c>
      <c r="R329" s="97"/>
      <c r="S329" s="97"/>
    </row>
    <row r="330" spans="1:19" x14ac:dyDescent="0.25">
      <c r="A330" s="89"/>
      <c r="B330" s="90"/>
      <c r="C330" s="90"/>
      <c r="D330" s="91"/>
      <c r="E330" s="92"/>
      <c r="F330" s="92" t="s">
        <v>829</v>
      </c>
      <c r="G330" s="91"/>
      <c r="H330" s="91"/>
      <c r="I330" s="93">
        <v>1</v>
      </c>
      <c r="J330" s="91"/>
      <c r="K330" s="98"/>
      <c r="L330" s="99"/>
      <c r="M330" s="100"/>
      <c r="N330" s="101"/>
      <c r="O330" s="100"/>
      <c r="P330" s="98"/>
      <c r="Q330" s="97"/>
      <c r="R330" s="97"/>
      <c r="S330" s="97"/>
    </row>
    <row r="331" spans="1:19" ht="22.5" x14ac:dyDescent="0.25">
      <c r="A331" s="89" t="s">
        <v>830</v>
      </c>
      <c r="B331" s="89" t="s">
        <v>687</v>
      </c>
      <c r="C331" s="89"/>
      <c r="D331" s="89" t="s">
        <v>204</v>
      </c>
      <c r="E331" s="94" t="s">
        <v>831</v>
      </c>
      <c r="F331" s="95" t="s">
        <v>832</v>
      </c>
      <c r="G331" s="89" t="s">
        <v>502</v>
      </c>
      <c r="H331" s="89" t="s">
        <v>833</v>
      </c>
      <c r="I331" s="96">
        <v>1</v>
      </c>
      <c r="J331" s="97">
        <v>80378</v>
      </c>
      <c r="K331" s="98">
        <f>J331/H331</f>
        <v>16658.650000000001</v>
      </c>
      <c r="L331" s="99">
        <f>$L$8</f>
        <v>1.0815399999999999</v>
      </c>
      <c r="M331" s="100">
        <f>$M$8</f>
        <v>1.0590999999999999</v>
      </c>
      <c r="N331" s="101">
        <f>$N$8</f>
        <v>0.97811300000000001</v>
      </c>
      <c r="O331" s="100">
        <f>$O$8</f>
        <v>1</v>
      </c>
      <c r="P331" s="98">
        <f>K331*L331*M331*N331*O331</f>
        <v>18664.16</v>
      </c>
      <c r="Q331" s="97">
        <f>H331*P331</f>
        <v>90054.57</v>
      </c>
      <c r="R331" s="97"/>
      <c r="S331" s="97"/>
    </row>
    <row r="332" spans="1:19" ht="33.75" x14ac:dyDescent="0.25">
      <c r="A332" s="89" t="s">
        <v>834</v>
      </c>
      <c r="B332" s="89" t="s">
        <v>687</v>
      </c>
      <c r="C332" s="89"/>
      <c r="D332" s="89" t="s">
        <v>206</v>
      </c>
      <c r="E332" s="94" t="s">
        <v>835</v>
      </c>
      <c r="F332" s="95" t="s">
        <v>836</v>
      </c>
      <c r="G332" s="89" t="s">
        <v>502</v>
      </c>
      <c r="H332" s="89" t="s">
        <v>833</v>
      </c>
      <c r="I332" s="96">
        <v>1</v>
      </c>
      <c r="J332" s="97">
        <v>455966</v>
      </c>
      <c r="K332" s="98">
        <f>J332/H332</f>
        <v>94500.73</v>
      </c>
      <c r="L332" s="99">
        <f>$L$8</f>
        <v>1.0815399999999999</v>
      </c>
      <c r="M332" s="100">
        <f>$M$8</f>
        <v>1.0590999999999999</v>
      </c>
      <c r="N332" s="101">
        <f>$N$8</f>
        <v>0.97811300000000001</v>
      </c>
      <c r="O332" s="100">
        <f>$O$8</f>
        <v>1</v>
      </c>
      <c r="P332" s="98">
        <f>K332*L332*M332*N332*O332</f>
        <v>105877.52</v>
      </c>
      <c r="Q332" s="97">
        <f>H332*P332</f>
        <v>510859.03</v>
      </c>
      <c r="R332" s="97"/>
      <c r="S332" s="97"/>
    </row>
    <row r="333" spans="1:19" x14ac:dyDescent="0.25">
      <c r="A333" s="89" t="s">
        <v>837</v>
      </c>
      <c r="B333" s="89" t="s">
        <v>687</v>
      </c>
      <c r="C333" s="89"/>
      <c r="D333" s="89" t="s">
        <v>207</v>
      </c>
      <c r="E333" s="94" t="s">
        <v>838</v>
      </c>
      <c r="F333" s="95" t="s">
        <v>839</v>
      </c>
      <c r="G333" s="89" t="s">
        <v>110</v>
      </c>
      <c r="H333" s="89" t="s">
        <v>840</v>
      </c>
      <c r="I333" s="96">
        <v>1</v>
      </c>
      <c r="J333" s="97">
        <v>4341</v>
      </c>
      <c r="K333" s="98">
        <f>J333/H333</f>
        <v>5944.47</v>
      </c>
      <c r="L333" s="99">
        <f>$L$8</f>
        <v>1.0815399999999999</v>
      </c>
      <c r="M333" s="100">
        <f>$M$8</f>
        <v>1.0590999999999999</v>
      </c>
      <c r="N333" s="101">
        <f>$N$8</f>
        <v>0.97811300000000001</v>
      </c>
      <c r="O333" s="100">
        <f>$O$8</f>
        <v>1</v>
      </c>
      <c r="P333" s="98">
        <f>K333*L333*M333*N333*O333</f>
        <v>6660.11</v>
      </c>
      <c r="Q333" s="97">
        <f>H333*P333</f>
        <v>4863.6099999999997</v>
      </c>
      <c r="R333" s="97"/>
      <c r="S333" s="97"/>
    </row>
    <row r="334" spans="1:19" ht="22.5" x14ac:dyDescent="0.25">
      <c r="A334" s="89" t="s">
        <v>841</v>
      </c>
      <c r="B334" s="89" t="s">
        <v>687</v>
      </c>
      <c r="C334" s="89"/>
      <c r="D334" s="89" t="s">
        <v>208</v>
      </c>
      <c r="E334" s="94" t="s">
        <v>842</v>
      </c>
      <c r="F334" s="95" t="s">
        <v>843</v>
      </c>
      <c r="G334" s="89" t="s">
        <v>110</v>
      </c>
      <c r="H334" s="89" t="s">
        <v>840</v>
      </c>
      <c r="I334" s="96">
        <v>1</v>
      </c>
      <c r="J334" s="97">
        <v>8132</v>
      </c>
      <c r="K334" s="98">
        <f>J334/H334</f>
        <v>11135.78</v>
      </c>
      <c r="L334" s="99">
        <f>$L$8</f>
        <v>1.0815399999999999</v>
      </c>
      <c r="M334" s="100">
        <f>$M$8</f>
        <v>1.0590999999999999</v>
      </c>
      <c r="N334" s="101">
        <f>$N$8</f>
        <v>0.97811300000000001</v>
      </c>
      <c r="O334" s="100">
        <f>$O$8</f>
        <v>1</v>
      </c>
      <c r="P334" s="98">
        <f>K334*L334*M334*N334*O334</f>
        <v>12476.4</v>
      </c>
      <c r="Q334" s="97">
        <f>H334*P334</f>
        <v>9111</v>
      </c>
      <c r="R334" s="97"/>
      <c r="S334" s="97"/>
    </row>
    <row r="335" spans="1:19" ht="22.5" x14ac:dyDescent="0.25">
      <c r="A335" s="89" t="s">
        <v>844</v>
      </c>
      <c r="B335" s="89" t="s">
        <v>687</v>
      </c>
      <c r="C335" s="89"/>
      <c r="D335" s="89" t="s">
        <v>220</v>
      </c>
      <c r="E335" s="94" t="s">
        <v>845</v>
      </c>
      <c r="F335" s="95" t="s">
        <v>846</v>
      </c>
      <c r="G335" s="89" t="s">
        <v>518</v>
      </c>
      <c r="H335" s="89" t="s">
        <v>847</v>
      </c>
      <c r="I335" s="96">
        <v>1</v>
      </c>
      <c r="J335" s="97">
        <v>86065</v>
      </c>
      <c r="K335" s="98">
        <f>J335/H335</f>
        <v>982.21</v>
      </c>
      <c r="L335" s="99">
        <f>$L$8</f>
        <v>1.0815399999999999</v>
      </c>
      <c r="M335" s="100">
        <f>$M$8</f>
        <v>1.0590999999999999</v>
      </c>
      <c r="N335" s="101">
        <f>$N$8</f>
        <v>0.97811300000000001</v>
      </c>
      <c r="O335" s="100">
        <f>$O$8</f>
        <v>1</v>
      </c>
      <c r="P335" s="98">
        <f>K335*L335*M335*N335*O335</f>
        <v>1100.46</v>
      </c>
      <c r="Q335" s="97">
        <f>H335*P335</f>
        <v>96426.71</v>
      </c>
      <c r="R335" s="97"/>
      <c r="S335" s="97"/>
    </row>
    <row r="336" spans="1:19" x14ac:dyDescent="0.25">
      <c r="A336" s="89"/>
      <c r="B336" s="90"/>
      <c r="C336" s="90"/>
      <c r="D336" s="91"/>
      <c r="E336" s="92"/>
      <c r="F336" s="92" t="s">
        <v>848</v>
      </c>
      <c r="G336" s="91"/>
      <c r="H336" s="91"/>
      <c r="I336" s="93">
        <v>1</v>
      </c>
      <c r="J336" s="91"/>
      <c r="K336" s="98"/>
      <c r="L336" s="99"/>
      <c r="M336" s="100"/>
      <c r="N336" s="101"/>
      <c r="O336" s="100"/>
      <c r="P336" s="98"/>
      <c r="Q336" s="97"/>
      <c r="R336" s="97"/>
      <c r="S336" s="97"/>
    </row>
    <row r="337" spans="1:19" ht="22.5" x14ac:dyDescent="0.25">
      <c r="A337" s="89" t="s">
        <v>849</v>
      </c>
      <c r="B337" s="89" t="s">
        <v>687</v>
      </c>
      <c r="C337" s="89"/>
      <c r="D337" s="89" t="s">
        <v>223</v>
      </c>
      <c r="E337" s="94" t="s">
        <v>850</v>
      </c>
      <c r="F337" s="95" t="s">
        <v>851</v>
      </c>
      <c r="G337" s="89" t="s">
        <v>502</v>
      </c>
      <c r="H337" s="89" t="s">
        <v>852</v>
      </c>
      <c r="I337" s="96">
        <v>1</v>
      </c>
      <c r="J337" s="97">
        <v>296756</v>
      </c>
      <c r="K337" s="98">
        <f>J337/H337</f>
        <v>35941.54</v>
      </c>
      <c r="L337" s="99">
        <f>$L$8</f>
        <v>1.0815399999999999</v>
      </c>
      <c r="M337" s="100">
        <f>$M$8</f>
        <v>1.0590999999999999</v>
      </c>
      <c r="N337" s="101">
        <f>$N$8</f>
        <v>0.97811300000000001</v>
      </c>
      <c r="O337" s="100">
        <f>$O$8</f>
        <v>1</v>
      </c>
      <c r="P337" s="98">
        <f>K337*L337*M337*N337*O337</f>
        <v>40268.480000000003</v>
      </c>
      <c r="Q337" s="97">
        <f>H337*P337</f>
        <v>332481.94</v>
      </c>
      <c r="R337" s="97"/>
      <c r="S337" s="97"/>
    </row>
    <row r="338" spans="1:19" ht="22.5" x14ac:dyDescent="0.25">
      <c r="A338" s="89" t="s">
        <v>853</v>
      </c>
      <c r="B338" s="89" t="s">
        <v>687</v>
      </c>
      <c r="C338" s="89"/>
      <c r="D338" s="89" t="s">
        <v>226</v>
      </c>
      <c r="E338" s="94" t="s">
        <v>854</v>
      </c>
      <c r="F338" s="95" t="s">
        <v>855</v>
      </c>
      <c r="G338" s="89" t="s">
        <v>502</v>
      </c>
      <c r="H338" s="89" t="s">
        <v>852</v>
      </c>
      <c r="I338" s="96">
        <v>1</v>
      </c>
      <c r="J338" s="97">
        <v>528520</v>
      </c>
      <c r="K338" s="98">
        <f>J338/H338</f>
        <v>64011.59</v>
      </c>
      <c r="L338" s="99">
        <f>$L$8</f>
        <v>1.0815399999999999</v>
      </c>
      <c r="M338" s="100">
        <f>$M$8</f>
        <v>1.0590999999999999</v>
      </c>
      <c r="N338" s="101">
        <f>$N$8</f>
        <v>0.97811300000000001</v>
      </c>
      <c r="O338" s="100">
        <f>$O$8</f>
        <v>1</v>
      </c>
      <c r="P338" s="98">
        <f>K338*L338*M338*N338*O338</f>
        <v>71717.84</v>
      </c>
      <c r="Q338" s="97">
        <f>H338*P338</f>
        <v>592147.67000000004</v>
      </c>
      <c r="R338" s="97"/>
      <c r="S338" s="97"/>
    </row>
    <row r="339" spans="1:19" x14ac:dyDescent="0.25">
      <c r="A339" s="89" t="s">
        <v>856</v>
      </c>
      <c r="B339" s="89" t="s">
        <v>687</v>
      </c>
      <c r="C339" s="89"/>
      <c r="D339" s="89" t="s">
        <v>229</v>
      </c>
      <c r="E339" s="94" t="s">
        <v>838</v>
      </c>
      <c r="F339" s="95" t="s">
        <v>839</v>
      </c>
      <c r="G339" s="89" t="s">
        <v>110</v>
      </c>
      <c r="H339" s="89" t="s">
        <v>857</v>
      </c>
      <c r="I339" s="96">
        <v>1</v>
      </c>
      <c r="J339" s="97">
        <v>19706</v>
      </c>
      <c r="K339" s="98">
        <f>J339/H339</f>
        <v>5943.83</v>
      </c>
      <c r="L339" s="99">
        <f>$L$8</f>
        <v>1.0815399999999999</v>
      </c>
      <c r="M339" s="100">
        <f>$M$8</f>
        <v>1.0590999999999999</v>
      </c>
      <c r="N339" s="101">
        <f>$N$8</f>
        <v>0.97811300000000001</v>
      </c>
      <c r="O339" s="100">
        <f>$O$8</f>
        <v>1</v>
      </c>
      <c r="P339" s="98">
        <f>K339*L339*M339*N339*O339</f>
        <v>6659.4</v>
      </c>
      <c r="Q339" s="97">
        <f>H339*P339</f>
        <v>22078.36</v>
      </c>
      <c r="R339" s="97"/>
      <c r="S339" s="97"/>
    </row>
    <row r="340" spans="1:19" ht="22.5" x14ac:dyDescent="0.25">
      <c r="A340" s="89" t="s">
        <v>858</v>
      </c>
      <c r="B340" s="89" t="s">
        <v>687</v>
      </c>
      <c r="C340" s="89"/>
      <c r="D340" s="89" t="s">
        <v>231</v>
      </c>
      <c r="E340" s="94" t="s">
        <v>842</v>
      </c>
      <c r="F340" s="95" t="s">
        <v>843</v>
      </c>
      <c r="G340" s="89" t="s">
        <v>110</v>
      </c>
      <c r="H340" s="89" t="s">
        <v>857</v>
      </c>
      <c r="I340" s="96">
        <v>1</v>
      </c>
      <c r="J340" s="97">
        <v>36914</v>
      </c>
      <c r="K340" s="98">
        <f>J340/H340</f>
        <v>11134.21</v>
      </c>
      <c r="L340" s="99">
        <f>$L$8</f>
        <v>1.0815399999999999</v>
      </c>
      <c r="M340" s="100">
        <f>$M$8</f>
        <v>1.0590999999999999</v>
      </c>
      <c r="N340" s="101">
        <f>$N$8</f>
        <v>0.97811300000000001</v>
      </c>
      <c r="O340" s="100">
        <f>$O$8</f>
        <v>1</v>
      </c>
      <c r="P340" s="98">
        <f>K340*L340*M340*N340*O340</f>
        <v>12474.64</v>
      </c>
      <c r="Q340" s="97">
        <f>H340*P340</f>
        <v>41358.019999999997</v>
      </c>
      <c r="R340" s="97"/>
      <c r="S340" s="97"/>
    </row>
    <row r="341" spans="1:19" ht="22.5" x14ac:dyDescent="0.25">
      <c r="A341" s="89" t="s">
        <v>859</v>
      </c>
      <c r="B341" s="89" t="s">
        <v>687</v>
      </c>
      <c r="C341" s="89"/>
      <c r="D341" s="89" t="s">
        <v>236</v>
      </c>
      <c r="E341" s="94" t="s">
        <v>845</v>
      </c>
      <c r="F341" s="95" t="s">
        <v>846</v>
      </c>
      <c r="G341" s="89" t="s">
        <v>518</v>
      </c>
      <c r="H341" s="89" t="s">
        <v>860</v>
      </c>
      <c r="I341" s="96">
        <v>1</v>
      </c>
      <c r="J341" s="97">
        <v>390723</v>
      </c>
      <c r="K341" s="98">
        <f>J341/H341</f>
        <v>982.21</v>
      </c>
      <c r="L341" s="99">
        <f>$L$8</f>
        <v>1.0815399999999999</v>
      </c>
      <c r="M341" s="100">
        <f>$M$8</f>
        <v>1.0590999999999999</v>
      </c>
      <c r="N341" s="101">
        <f>$N$8</f>
        <v>0.97811300000000001</v>
      </c>
      <c r="O341" s="100">
        <f>$O$8</f>
        <v>1</v>
      </c>
      <c r="P341" s="98">
        <f>K341*L341*M341*N341*O341</f>
        <v>1100.46</v>
      </c>
      <c r="Q341" s="97">
        <f>H341*P341</f>
        <v>437762.99</v>
      </c>
      <c r="R341" s="97"/>
      <c r="S341" s="97"/>
    </row>
    <row r="342" spans="1:19" x14ac:dyDescent="0.25">
      <c r="A342" s="89"/>
      <c r="B342" s="90"/>
      <c r="C342" s="90"/>
      <c r="D342" s="91"/>
      <c r="E342" s="92"/>
      <c r="F342" s="92" t="s">
        <v>861</v>
      </c>
      <c r="G342" s="91"/>
      <c r="H342" s="91"/>
      <c r="I342" s="93">
        <v>1</v>
      </c>
      <c r="J342" s="91"/>
      <c r="K342" s="98"/>
      <c r="L342" s="99"/>
      <c r="M342" s="100"/>
      <c r="N342" s="101"/>
      <c r="O342" s="100"/>
      <c r="P342" s="98"/>
      <c r="Q342" s="97"/>
      <c r="R342" s="97"/>
      <c r="S342" s="97"/>
    </row>
    <row r="343" spans="1:19" ht="22.5" x14ac:dyDescent="0.25">
      <c r="A343" s="89" t="s">
        <v>862</v>
      </c>
      <c r="B343" s="89" t="s">
        <v>687</v>
      </c>
      <c r="C343" s="89"/>
      <c r="D343" s="89" t="s">
        <v>239</v>
      </c>
      <c r="E343" s="94" t="s">
        <v>850</v>
      </c>
      <c r="F343" s="95" t="s">
        <v>851</v>
      </c>
      <c r="G343" s="89" t="s">
        <v>502</v>
      </c>
      <c r="H343" s="89" t="s">
        <v>863</v>
      </c>
      <c r="I343" s="96">
        <v>1</v>
      </c>
      <c r="J343" s="97">
        <v>113966</v>
      </c>
      <c r="K343" s="98">
        <f>J343/H343</f>
        <v>35941.9</v>
      </c>
      <c r="L343" s="99">
        <f>$L$8</f>
        <v>1.0815399999999999</v>
      </c>
      <c r="M343" s="100">
        <f>$M$8</f>
        <v>1.0590999999999999</v>
      </c>
      <c r="N343" s="101">
        <f>$N$8</f>
        <v>0.97811300000000001</v>
      </c>
      <c r="O343" s="100">
        <f>$O$8</f>
        <v>1</v>
      </c>
      <c r="P343" s="98">
        <f>K343*L343*M343*N343*O343</f>
        <v>40268.89</v>
      </c>
      <c r="Q343" s="97">
        <f>H343*P343</f>
        <v>127686.21</v>
      </c>
      <c r="R343" s="97"/>
      <c r="S343" s="97"/>
    </row>
    <row r="344" spans="1:19" ht="22.5" x14ac:dyDescent="0.25">
      <c r="A344" s="89" t="s">
        <v>864</v>
      </c>
      <c r="B344" s="89" t="s">
        <v>687</v>
      </c>
      <c r="C344" s="89"/>
      <c r="D344" s="89" t="s">
        <v>241</v>
      </c>
      <c r="E344" s="94" t="s">
        <v>865</v>
      </c>
      <c r="F344" s="95" t="s">
        <v>866</v>
      </c>
      <c r="G344" s="89" t="s">
        <v>502</v>
      </c>
      <c r="H344" s="89" t="s">
        <v>863</v>
      </c>
      <c r="I344" s="96">
        <v>1</v>
      </c>
      <c r="J344" s="97">
        <v>212090</v>
      </c>
      <c r="K344" s="98">
        <f>J344/H344</f>
        <v>66887.64</v>
      </c>
      <c r="L344" s="99">
        <f>$L$8</f>
        <v>1.0815399999999999</v>
      </c>
      <c r="M344" s="100">
        <f>$M$8</f>
        <v>1.0590999999999999</v>
      </c>
      <c r="N344" s="101">
        <f>$N$8</f>
        <v>0.97811300000000001</v>
      </c>
      <c r="O344" s="100">
        <f>$O$8</f>
        <v>1</v>
      </c>
      <c r="P344" s="98">
        <f>K344*L344*M344*N344*O344</f>
        <v>74940.13</v>
      </c>
      <c r="Q344" s="97">
        <f>H344*P344</f>
        <v>237623.16</v>
      </c>
      <c r="R344" s="97"/>
      <c r="S344" s="97"/>
    </row>
    <row r="345" spans="1:19" x14ac:dyDescent="0.25">
      <c r="A345" s="89" t="s">
        <v>867</v>
      </c>
      <c r="B345" s="89" t="s">
        <v>687</v>
      </c>
      <c r="C345" s="89"/>
      <c r="D345" s="89" t="s">
        <v>243</v>
      </c>
      <c r="E345" s="94" t="s">
        <v>838</v>
      </c>
      <c r="F345" s="95" t="s">
        <v>839</v>
      </c>
      <c r="G345" s="89" t="s">
        <v>110</v>
      </c>
      <c r="H345" s="89" t="s">
        <v>868</v>
      </c>
      <c r="I345" s="96">
        <v>1</v>
      </c>
      <c r="J345" s="97">
        <v>8783</v>
      </c>
      <c r="K345" s="98">
        <f>J345/H345</f>
        <v>5944.17</v>
      </c>
      <c r="L345" s="99">
        <f>$L$8</f>
        <v>1.0815399999999999</v>
      </c>
      <c r="M345" s="100">
        <f>$M$8</f>
        <v>1.0590999999999999</v>
      </c>
      <c r="N345" s="101">
        <f>$N$8</f>
        <v>0.97811300000000001</v>
      </c>
      <c r="O345" s="100">
        <f>$O$8</f>
        <v>1</v>
      </c>
      <c r="P345" s="98">
        <f>K345*L345*M345*N345*O345</f>
        <v>6659.78</v>
      </c>
      <c r="Q345" s="97">
        <f>H345*P345</f>
        <v>9840.36</v>
      </c>
      <c r="R345" s="97"/>
      <c r="S345" s="97"/>
    </row>
    <row r="346" spans="1:19" ht="22.5" x14ac:dyDescent="0.25">
      <c r="A346" s="89" t="s">
        <v>869</v>
      </c>
      <c r="B346" s="89" t="s">
        <v>687</v>
      </c>
      <c r="C346" s="89"/>
      <c r="D346" s="89" t="s">
        <v>248</v>
      </c>
      <c r="E346" s="94" t="s">
        <v>842</v>
      </c>
      <c r="F346" s="95" t="s">
        <v>843</v>
      </c>
      <c r="G346" s="89" t="s">
        <v>110</v>
      </c>
      <c r="H346" s="89" t="s">
        <v>868</v>
      </c>
      <c r="I346" s="96">
        <v>1</v>
      </c>
      <c r="J346" s="97">
        <v>16452</v>
      </c>
      <c r="K346" s="98">
        <f>J346/H346</f>
        <v>11134.41</v>
      </c>
      <c r="L346" s="99">
        <f>$L$8</f>
        <v>1.0815399999999999</v>
      </c>
      <c r="M346" s="100">
        <f>$M$8</f>
        <v>1.0590999999999999</v>
      </c>
      <c r="N346" s="101">
        <f>$N$8</f>
        <v>0.97811300000000001</v>
      </c>
      <c r="O346" s="100">
        <f>$O$8</f>
        <v>1</v>
      </c>
      <c r="P346" s="98">
        <f>K346*L346*M346*N346*O346</f>
        <v>12474.86</v>
      </c>
      <c r="Q346" s="97">
        <f>H346*P346</f>
        <v>18432.62</v>
      </c>
      <c r="R346" s="97"/>
      <c r="S346" s="97"/>
    </row>
    <row r="347" spans="1:19" x14ac:dyDescent="0.25">
      <c r="A347" s="89" t="s">
        <v>870</v>
      </c>
      <c r="B347" s="89" t="s">
        <v>687</v>
      </c>
      <c r="C347" s="89"/>
      <c r="D347" s="89" t="s">
        <v>251</v>
      </c>
      <c r="E347" s="94" t="s">
        <v>871</v>
      </c>
      <c r="F347" s="95" t="s">
        <v>846</v>
      </c>
      <c r="G347" s="89" t="s">
        <v>518</v>
      </c>
      <c r="H347" s="89" t="s">
        <v>872</v>
      </c>
      <c r="I347" s="96">
        <v>1</v>
      </c>
      <c r="J347" s="97">
        <v>174158</v>
      </c>
      <c r="K347" s="98">
        <f>J347/H347</f>
        <v>982.21</v>
      </c>
      <c r="L347" s="99">
        <f>$L$8</f>
        <v>1.0815399999999999</v>
      </c>
      <c r="M347" s="100">
        <f>$M$8</f>
        <v>1.0590999999999999</v>
      </c>
      <c r="N347" s="101">
        <f>$N$8</f>
        <v>0.97811300000000001</v>
      </c>
      <c r="O347" s="100">
        <f>$O$8</f>
        <v>1</v>
      </c>
      <c r="P347" s="98">
        <f>K347*L347*M347*N347*O347</f>
        <v>1100.46</v>
      </c>
      <c r="Q347" s="97">
        <f>H347*P347</f>
        <v>195124.76</v>
      </c>
      <c r="R347" s="97"/>
      <c r="S347" s="97"/>
    </row>
    <row r="348" spans="1:19" x14ac:dyDescent="0.25">
      <c r="A348" s="89"/>
      <c r="B348" s="90"/>
      <c r="C348" s="90"/>
      <c r="D348" s="91"/>
      <c r="E348" s="92"/>
      <c r="F348" s="92" t="s">
        <v>873</v>
      </c>
      <c r="G348" s="91"/>
      <c r="H348" s="91"/>
      <c r="I348" s="93">
        <v>1</v>
      </c>
      <c r="J348" s="91"/>
      <c r="K348" s="98"/>
      <c r="L348" s="99"/>
      <c r="M348" s="100"/>
      <c r="N348" s="101"/>
      <c r="O348" s="100"/>
      <c r="P348" s="98"/>
      <c r="Q348" s="97"/>
      <c r="R348" s="97"/>
      <c r="S348" s="97"/>
    </row>
    <row r="349" spans="1:19" ht="22.5" x14ac:dyDescent="0.25">
      <c r="A349" s="89" t="s">
        <v>874</v>
      </c>
      <c r="B349" s="89" t="s">
        <v>687</v>
      </c>
      <c r="C349" s="89"/>
      <c r="D349" s="89" t="s">
        <v>254</v>
      </c>
      <c r="E349" s="94" t="s">
        <v>850</v>
      </c>
      <c r="F349" s="95" t="s">
        <v>851</v>
      </c>
      <c r="G349" s="89" t="s">
        <v>502</v>
      </c>
      <c r="H349" s="89" t="s">
        <v>875</v>
      </c>
      <c r="I349" s="96">
        <v>1</v>
      </c>
      <c r="J349" s="97">
        <v>69693</v>
      </c>
      <c r="K349" s="98">
        <f>J349/H349</f>
        <v>35941.089999999997</v>
      </c>
      <c r="L349" s="99">
        <f>$L$8</f>
        <v>1.0815399999999999</v>
      </c>
      <c r="M349" s="100">
        <f>$M$8</f>
        <v>1.0590999999999999</v>
      </c>
      <c r="N349" s="101">
        <f>$N$8</f>
        <v>0.97811300000000001</v>
      </c>
      <c r="O349" s="100">
        <f>$O$8</f>
        <v>1</v>
      </c>
      <c r="P349" s="98">
        <f>K349*L349*M349*N349*O349</f>
        <v>40267.980000000003</v>
      </c>
      <c r="Q349" s="97">
        <f>H349*P349</f>
        <v>78083.240000000005</v>
      </c>
      <c r="R349" s="97"/>
      <c r="S349" s="97"/>
    </row>
    <row r="350" spans="1:19" ht="22.5" x14ac:dyDescent="0.25">
      <c r="A350" s="89" t="s">
        <v>876</v>
      </c>
      <c r="B350" s="89" t="s">
        <v>687</v>
      </c>
      <c r="C350" s="89"/>
      <c r="D350" s="89" t="s">
        <v>256</v>
      </c>
      <c r="E350" s="94" t="s">
        <v>865</v>
      </c>
      <c r="F350" s="95" t="s">
        <v>866</v>
      </c>
      <c r="G350" s="89" t="s">
        <v>502</v>
      </c>
      <c r="H350" s="89" t="s">
        <v>875</v>
      </c>
      <c r="I350" s="96">
        <v>1</v>
      </c>
      <c r="J350" s="97">
        <v>129701</v>
      </c>
      <c r="K350" s="98">
        <f>J350/H350</f>
        <v>66887.56</v>
      </c>
      <c r="L350" s="99">
        <f>$L$8</f>
        <v>1.0815399999999999</v>
      </c>
      <c r="M350" s="100">
        <f>$M$8</f>
        <v>1.0590999999999999</v>
      </c>
      <c r="N350" s="101">
        <f>$N$8</f>
        <v>0.97811300000000001</v>
      </c>
      <c r="O350" s="100">
        <f>$O$8</f>
        <v>1</v>
      </c>
      <c r="P350" s="98">
        <f>K350*L350*M350*N350*O350</f>
        <v>74940.039999999994</v>
      </c>
      <c r="Q350" s="97">
        <f>H350*P350</f>
        <v>145315.48000000001</v>
      </c>
      <c r="R350" s="97"/>
      <c r="S350" s="97"/>
    </row>
    <row r="351" spans="1:19" x14ac:dyDescent="0.25">
      <c r="A351" s="89" t="s">
        <v>877</v>
      </c>
      <c r="B351" s="89" t="s">
        <v>687</v>
      </c>
      <c r="C351" s="89"/>
      <c r="D351" s="89" t="s">
        <v>260</v>
      </c>
      <c r="E351" s="94" t="s">
        <v>838</v>
      </c>
      <c r="F351" s="95" t="s">
        <v>839</v>
      </c>
      <c r="G351" s="89" t="s">
        <v>110</v>
      </c>
      <c r="H351" s="89" t="s">
        <v>878</v>
      </c>
      <c r="I351" s="96">
        <v>1</v>
      </c>
      <c r="J351" s="97">
        <v>5471</v>
      </c>
      <c r="K351" s="98">
        <f>J351/H351</f>
        <v>5943.55</v>
      </c>
      <c r="L351" s="99">
        <f>$L$8</f>
        <v>1.0815399999999999</v>
      </c>
      <c r="M351" s="100">
        <f>$M$8</f>
        <v>1.0590999999999999</v>
      </c>
      <c r="N351" s="101">
        <f>$N$8</f>
        <v>0.97811300000000001</v>
      </c>
      <c r="O351" s="100">
        <f>$O$8</f>
        <v>1</v>
      </c>
      <c r="P351" s="98">
        <f>K351*L351*M351*N351*O351</f>
        <v>6659.08</v>
      </c>
      <c r="Q351" s="97">
        <f>H351*P351</f>
        <v>6129.64</v>
      </c>
      <c r="R351" s="97"/>
      <c r="S351" s="97"/>
    </row>
    <row r="352" spans="1:19" ht="22.5" x14ac:dyDescent="0.25">
      <c r="A352" s="89" t="s">
        <v>879</v>
      </c>
      <c r="B352" s="89" t="s">
        <v>687</v>
      </c>
      <c r="C352" s="89"/>
      <c r="D352" s="89" t="s">
        <v>263</v>
      </c>
      <c r="E352" s="94" t="s">
        <v>842</v>
      </c>
      <c r="F352" s="95" t="s">
        <v>843</v>
      </c>
      <c r="G352" s="89" t="s">
        <v>110</v>
      </c>
      <c r="H352" s="89" t="s">
        <v>878</v>
      </c>
      <c r="I352" s="96">
        <v>1</v>
      </c>
      <c r="J352" s="97">
        <v>10248</v>
      </c>
      <c r="K352" s="98">
        <f>J352/H352</f>
        <v>11133.15</v>
      </c>
      <c r="L352" s="99">
        <f>$L$8</f>
        <v>1.0815399999999999</v>
      </c>
      <c r="M352" s="100">
        <f>$M$8</f>
        <v>1.0590999999999999</v>
      </c>
      <c r="N352" s="101">
        <f>$N$8</f>
        <v>0.97811300000000001</v>
      </c>
      <c r="O352" s="100">
        <f>$O$8</f>
        <v>1</v>
      </c>
      <c r="P352" s="98">
        <f>K352*L352*M352*N352*O352</f>
        <v>12473.45</v>
      </c>
      <c r="Q352" s="97">
        <f>H352*P352</f>
        <v>11481.74</v>
      </c>
      <c r="R352" s="97"/>
      <c r="S352" s="97"/>
    </row>
    <row r="353" spans="1:19" ht="22.5" x14ac:dyDescent="0.25">
      <c r="A353" s="89" t="s">
        <v>880</v>
      </c>
      <c r="B353" s="89" t="s">
        <v>687</v>
      </c>
      <c r="C353" s="89"/>
      <c r="D353" s="89" t="s">
        <v>265</v>
      </c>
      <c r="E353" s="94" t="s">
        <v>845</v>
      </c>
      <c r="F353" s="95" t="s">
        <v>846</v>
      </c>
      <c r="G353" s="89" t="s">
        <v>518</v>
      </c>
      <c r="H353" s="89" t="s">
        <v>881</v>
      </c>
      <c r="I353" s="96">
        <v>1</v>
      </c>
      <c r="J353" s="97">
        <v>108495</v>
      </c>
      <c r="K353" s="98">
        <f>J353/H353</f>
        <v>982.21</v>
      </c>
      <c r="L353" s="99">
        <f>$L$8</f>
        <v>1.0815399999999999</v>
      </c>
      <c r="M353" s="100">
        <f>$M$8</f>
        <v>1.0590999999999999</v>
      </c>
      <c r="N353" s="101">
        <f>$N$8</f>
        <v>0.97811300000000001</v>
      </c>
      <c r="O353" s="100">
        <f>$O$8</f>
        <v>1</v>
      </c>
      <c r="P353" s="98">
        <f>K353*L353*M353*N353*O353</f>
        <v>1100.46</v>
      </c>
      <c r="Q353" s="97">
        <f>H353*P353</f>
        <v>121556.81</v>
      </c>
      <c r="R353" s="97"/>
      <c r="S353" s="97"/>
    </row>
    <row r="354" spans="1:19" x14ac:dyDescent="0.25">
      <c r="A354" s="89"/>
      <c r="B354" s="90"/>
      <c r="C354" s="90"/>
      <c r="D354" s="91"/>
      <c r="E354" s="92"/>
      <c r="F354" s="92" t="s">
        <v>882</v>
      </c>
      <c r="G354" s="91"/>
      <c r="H354" s="91"/>
      <c r="I354" s="93">
        <v>1</v>
      </c>
      <c r="J354" s="91"/>
      <c r="K354" s="98"/>
      <c r="L354" s="99"/>
      <c r="M354" s="100"/>
      <c r="N354" s="101"/>
      <c r="O354" s="100"/>
      <c r="P354" s="98"/>
      <c r="Q354" s="97"/>
      <c r="R354" s="97"/>
      <c r="S354" s="97"/>
    </row>
    <row r="355" spans="1:19" ht="22.5" x14ac:dyDescent="0.25">
      <c r="A355" s="89" t="s">
        <v>883</v>
      </c>
      <c r="B355" s="89" t="s">
        <v>687</v>
      </c>
      <c r="C355" s="89"/>
      <c r="D355" s="89" t="s">
        <v>266</v>
      </c>
      <c r="E355" s="94" t="s">
        <v>884</v>
      </c>
      <c r="F355" s="95" t="s">
        <v>885</v>
      </c>
      <c r="G355" s="89" t="s">
        <v>502</v>
      </c>
      <c r="H355" s="89" t="s">
        <v>886</v>
      </c>
      <c r="I355" s="96">
        <v>1</v>
      </c>
      <c r="J355" s="97">
        <v>101424</v>
      </c>
      <c r="K355" s="98">
        <f>J355/H355</f>
        <v>56199.3</v>
      </c>
      <c r="L355" s="99">
        <f>$L$8</f>
        <v>1.0815399999999999</v>
      </c>
      <c r="M355" s="100">
        <f>$M$8</f>
        <v>1.0590999999999999</v>
      </c>
      <c r="N355" s="101">
        <f>$N$8</f>
        <v>0.97811300000000001</v>
      </c>
      <c r="O355" s="100">
        <f>$O$8</f>
        <v>1</v>
      </c>
      <c r="P355" s="98">
        <f>K355*L355*M355*N355*O355</f>
        <v>62965.04</v>
      </c>
      <c r="Q355" s="97">
        <f>H355*P355</f>
        <v>113634.27</v>
      </c>
      <c r="R355" s="97"/>
      <c r="S355" s="97"/>
    </row>
    <row r="356" spans="1:19" ht="33.75" x14ac:dyDescent="0.25">
      <c r="A356" s="89" t="s">
        <v>887</v>
      </c>
      <c r="B356" s="89" t="s">
        <v>687</v>
      </c>
      <c r="C356" s="89"/>
      <c r="D356" s="89" t="s">
        <v>267</v>
      </c>
      <c r="E356" s="94" t="s">
        <v>835</v>
      </c>
      <c r="F356" s="95" t="s">
        <v>836</v>
      </c>
      <c r="G356" s="89" t="s">
        <v>502</v>
      </c>
      <c r="H356" s="89" t="s">
        <v>886</v>
      </c>
      <c r="I356" s="96">
        <v>1</v>
      </c>
      <c r="J356" s="97">
        <v>170547</v>
      </c>
      <c r="K356" s="98">
        <f>J356/H356</f>
        <v>94500.53</v>
      </c>
      <c r="L356" s="99">
        <f>$L$8</f>
        <v>1.0815399999999999</v>
      </c>
      <c r="M356" s="100">
        <f>$M$8</f>
        <v>1.0590999999999999</v>
      </c>
      <c r="N356" s="101">
        <f>$N$8</f>
        <v>0.97811300000000001</v>
      </c>
      <c r="O356" s="100">
        <f>$O$8</f>
        <v>1</v>
      </c>
      <c r="P356" s="98">
        <f>K356*L356*M356*N356*O356</f>
        <v>105877.29</v>
      </c>
      <c r="Q356" s="97">
        <f>H356*P356</f>
        <v>191078.86</v>
      </c>
      <c r="R356" s="97"/>
      <c r="S356" s="97"/>
    </row>
    <row r="357" spans="1:19" x14ac:dyDescent="0.25">
      <c r="A357" s="89" t="s">
        <v>888</v>
      </c>
      <c r="B357" s="89" t="s">
        <v>687</v>
      </c>
      <c r="C357" s="89"/>
      <c r="D357" s="89" t="s">
        <v>184</v>
      </c>
      <c r="E357" s="94" t="s">
        <v>838</v>
      </c>
      <c r="F357" s="95" t="s">
        <v>839</v>
      </c>
      <c r="G357" s="89" t="s">
        <v>110</v>
      </c>
      <c r="H357" s="89" t="s">
        <v>889</v>
      </c>
      <c r="I357" s="96">
        <v>1</v>
      </c>
      <c r="J357" s="97">
        <v>2828</v>
      </c>
      <c r="K357" s="98">
        <f>J357/H357</f>
        <v>5943.02</v>
      </c>
      <c r="L357" s="99">
        <f>$L$8</f>
        <v>1.0815399999999999</v>
      </c>
      <c r="M357" s="100">
        <f>$M$8</f>
        <v>1.0590999999999999</v>
      </c>
      <c r="N357" s="101">
        <f>$N$8</f>
        <v>0.97811300000000001</v>
      </c>
      <c r="O357" s="100">
        <f>$O$8</f>
        <v>1</v>
      </c>
      <c r="P357" s="98">
        <f>K357*L357*M357*N357*O357</f>
        <v>6658.49</v>
      </c>
      <c r="Q357" s="97">
        <f>H357*P357</f>
        <v>3168.46</v>
      </c>
      <c r="R357" s="97"/>
      <c r="S357" s="97"/>
    </row>
    <row r="358" spans="1:19" ht="22.5" x14ac:dyDescent="0.25">
      <c r="A358" s="89" t="s">
        <v>890</v>
      </c>
      <c r="B358" s="89" t="s">
        <v>687</v>
      </c>
      <c r="C358" s="89"/>
      <c r="D358" s="89" t="s">
        <v>276</v>
      </c>
      <c r="E358" s="94" t="s">
        <v>842</v>
      </c>
      <c r="F358" s="95" t="s">
        <v>843</v>
      </c>
      <c r="G358" s="89" t="s">
        <v>110</v>
      </c>
      <c r="H358" s="89" t="s">
        <v>891</v>
      </c>
      <c r="I358" s="96">
        <v>1</v>
      </c>
      <c r="J358" s="97">
        <v>5298</v>
      </c>
      <c r="K358" s="98">
        <f>J358/H358</f>
        <v>11130.25</v>
      </c>
      <c r="L358" s="99">
        <f>$L$8</f>
        <v>1.0815399999999999</v>
      </c>
      <c r="M358" s="100">
        <f>$M$8</f>
        <v>1.0590999999999999</v>
      </c>
      <c r="N358" s="101">
        <f>$N$8</f>
        <v>0.97811300000000001</v>
      </c>
      <c r="O358" s="100">
        <f>$O$8</f>
        <v>1</v>
      </c>
      <c r="P358" s="98">
        <f>K358*L358*M358*N358*O358</f>
        <v>12470.2</v>
      </c>
      <c r="Q358" s="97">
        <f>H358*P358</f>
        <v>5935.82</v>
      </c>
      <c r="R358" s="97"/>
      <c r="S358" s="97"/>
    </row>
    <row r="359" spans="1:19" ht="22.5" x14ac:dyDescent="0.25">
      <c r="A359" s="89" t="s">
        <v>892</v>
      </c>
      <c r="B359" s="89" t="s">
        <v>687</v>
      </c>
      <c r="C359" s="89"/>
      <c r="D359" s="89" t="s">
        <v>278</v>
      </c>
      <c r="E359" s="94" t="s">
        <v>845</v>
      </c>
      <c r="F359" s="95" t="s">
        <v>846</v>
      </c>
      <c r="G359" s="89" t="s">
        <v>518</v>
      </c>
      <c r="H359" s="89" t="s">
        <v>893</v>
      </c>
      <c r="I359" s="96">
        <v>1</v>
      </c>
      <c r="J359" s="97">
        <v>56104</v>
      </c>
      <c r="K359" s="98">
        <f>J359/H359</f>
        <v>982.21</v>
      </c>
      <c r="L359" s="99">
        <f>$L$8</f>
        <v>1.0815399999999999</v>
      </c>
      <c r="M359" s="100">
        <f>$M$8</f>
        <v>1.0590999999999999</v>
      </c>
      <c r="N359" s="101">
        <f>$N$8</f>
        <v>0.97811300000000001</v>
      </c>
      <c r="O359" s="100">
        <f>$O$8</f>
        <v>1</v>
      </c>
      <c r="P359" s="98">
        <f>K359*L359*M359*N359*O359</f>
        <v>1100.46</v>
      </c>
      <c r="Q359" s="97">
        <f>H359*P359</f>
        <v>62858.28</v>
      </c>
      <c r="R359" s="97"/>
      <c r="S359" s="97"/>
    </row>
    <row r="360" spans="1:19" x14ac:dyDescent="0.25">
      <c r="A360" s="89"/>
      <c r="B360" s="90"/>
      <c r="C360" s="90"/>
      <c r="D360" s="91"/>
      <c r="E360" s="92"/>
      <c r="F360" s="92" t="s">
        <v>894</v>
      </c>
      <c r="G360" s="91"/>
      <c r="H360" s="91"/>
      <c r="I360" s="93">
        <v>1</v>
      </c>
      <c r="J360" s="91"/>
      <c r="K360" s="98"/>
      <c r="L360" s="99"/>
      <c r="M360" s="100"/>
      <c r="N360" s="101"/>
      <c r="O360" s="100"/>
      <c r="P360" s="98"/>
      <c r="Q360" s="97"/>
      <c r="R360" s="97"/>
      <c r="S360" s="97"/>
    </row>
    <row r="361" spans="1:19" ht="22.5" x14ac:dyDescent="0.25">
      <c r="A361" s="89" t="s">
        <v>895</v>
      </c>
      <c r="B361" s="89" t="s">
        <v>687</v>
      </c>
      <c r="C361" s="89"/>
      <c r="D361" s="89" t="s">
        <v>283</v>
      </c>
      <c r="E361" s="94" t="s">
        <v>884</v>
      </c>
      <c r="F361" s="95" t="s">
        <v>885</v>
      </c>
      <c r="G361" s="89" t="s">
        <v>502</v>
      </c>
      <c r="H361" s="89" t="s">
        <v>896</v>
      </c>
      <c r="I361" s="96">
        <v>1</v>
      </c>
      <c r="J361" s="97">
        <v>104839</v>
      </c>
      <c r="K361" s="98">
        <f>J361/H361</f>
        <v>56198.27</v>
      </c>
      <c r="L361" s="99">
        <f>$L$8</f>
        <v>1.0815399999999999</v>
      </c>
      <c r="M361" s="100">
        <f>$M$8</f>
        <v>1.0590999999999999</v>
      </c>
      <c r="N361" s="101">
        <f>$N$8</f>
        <v>0.97811300000000001</v>
      </c>
      <c r="O361" s="100">
        <f>$O$8</f>
        <v>1</v>
      </c>
      <c r="P361" s="98">
        <f>K361*L361*M361*N361*O361</f>
        <v>62963.89</v>
      </c>
      <c r="Q361" s="97">
        <f>H361*P361</f>
        <v>117460.4</v>
      </c>
      <c r="R361" s="97"/>
      <c r="S361" s="97"/>
    </row>
    <row r="362" spans="1:19" ht="33.75" x14ac:dyDescent="0.25">
      <c r="A362" s="89" t="s">
        <v>897</v>
      </c>
      <c r="B362" s="89" t="s">
        <v>687</v>
      </c>
      <c r="C362" s="89"/>
      <c r="D362" s="89" t="s">
        <v>286</v>
      </c>
      <c r="E362" s="94" t="s">
        <v>835</v>
      </c>
      <c r="F362" s="95" t="s">
        <v>836</v>
      </c>
      <c r="G362" s="89" t="s">
        <v>502</v>
      </c>
      <c r="H362" s="89" t="s">
        <v>896</v>
      </c>
      <c r="I362" s="96">
        <v>1</v>
      </c>
      <c r="J362" s="97">
        <v>176293</v>
      </c>
      <c r="K362" s="98">
        <f>J362/H362</f>
        <v>94500.73</v>
      </c>
      <c r="L362" s="99">
        <f>$L$8</f>
        <v>1.0815399999999999</v>
      </c>
      <c r="M362" s="100">
        <f>$M$8</f>
        <v>1.0590999999999999</v>
      </c>
      <c r="N362" s="101">
        <f>$N$8</f>
        <v>0.97811300000000001</v>
      </c>
      <c r="O362" s="100">
        <f>$O$8</f>
        <v>1</v>
      </c>
      <c r="P362" s="98">
        <f>K362*L362*M362*N362*O362</f>
        <v>105877.52</v>
      </c>
      <c r="Q362" s="97">
        <f>H362*P362</f>
        <v>197516.63</v>
      </c>
      <c r="R362" s="97"/>
      <c r="S362" s="97"/>
    </row>
    <row r="363" spans="1:19" x14ac:dyDescent="0.25">
      <c r="A363" s="89" t="s">
        <v>898</v>
      </c>
      <c r="B363" s="89" t="s">
        <v>687</v>
      </c>
      <c r="C363" s="89"/>
      <c r="D363" s="89" t="s">
        <v>288</v>
      </c>
      <c r="E363" s="94" t="s">
        <v>838</v>
      </c>
      <c r="F363" s="95" t="s">
        <v>839</v>
      </c>
      <c r="G363" s="89" t="s">
        <v>110</v>
      </c>
      <c r="H363" s="89" t="s">
        <v>899</v>
      </c>
      <c r="I363" s="96">
        <v>1</v>
      </c>
      <c r="J363" s="97">
        <v>2923</v>
      </c>
      <c r="K363" s="98">
        <f>J363/H363</f>
        <v>5942.04</v>
      </c>
      <c r="L363" s="99">
        <f>$L$8</f>
        <v>1.0815399999999999</v>
      </c>
      <c r="M363" s="100">
        <f>$M$8</f>
        <v>1.0590999999999999</v>
      </c>
      <c r="N363" s="101">
        <f>$N$8</f>
        <v>0.97811300000000001</v>
      </c>
      <c r="O363" s="100">
        <f>$O$8</f>
        <v>1</v>
      </c>
      <c r="P363" s="98">
        <f>K363*L363*M363*N363*O363</f>
        <v>6657.39</v>
      </c>
      <c r="Q363" s="97">
        <f>H363*P363</f>
        <v>3274.9</v>
      </c>
      <c r="R363" s="97"/>
      <c r="S363" s="97"/>
    </row>
    <row r="364" spans="1:19" ht="22.5" x14ac:dyDescent="0.25">
      <c r="A364" s="89" t="s">
        <v>900</v>
      </c>
      <c r="B364" s="89" t="s">
        <v>687</v>
      </c>
      <c r="C364" s="89"/>
      <c r="D364" s="89" t="s">
        <v>289</v>
      </c>
      <c r="E364" s="94" t="s">
        <v>842</v>
      </c>
      <c r="F364" s="95" t="s">
        <v>843</v>
      </c>
      <c r="G364" s="89" t="s">
        <v>110</v>
      </c>
      <c r="H364" s="89" t="s">
        <v>901</v>
      </c>
      <c r="I364" s="96">
        <v>1</v>
      </c>
      <c r="J364" s="97">
        <v>5479</v>
      </c>
      <c r="K364" s="98">
        <f>J364/H364</f>
        <v>11136.18</v>
      </c>
      <c r="L364" s="99">
        <f>$L$8</f>
        <v>1.0815399999999999</v>
      </c>
      <c r="M364" s="100">
        <f>$M$8</f>
        <v>1.0590999999999999</v>
      </c>
      <c r="N364" s="101">
        <f>$N$8</f>
        <v>0.97811300000000001</v>
      </c>
      <c r="O364" s="100">
        <f>$O$8</f>
        <v>1</v>
      </c>
      <c r="P364" s="98">
        <f>K364*L364*M364*N364*O364</f>
        <v>12476.85</v>
      </c>
      <c r="Q364" s="97">
        <f>H364*P364</f>
        <v>6138.61</v>
      </c>
      <c r="R364" s="97"/>
      <c r="S364" s="97"/>
    </row>
    <row r="365" spans="1:19" ht="22.5" x14ac:dyDescent="0.25">
      <c r="A365" s="89" t="s">
        <v>902</v>
      </c>
      <c r="B365" s="89" t="s">
        <v>687</v>
      </c>
      <c r="C365" s="89"/>
      <c r="D365" s="89" t="s">
        <v>291</v>
      </c>
      <c r="E365" s="94" t="s">
        <v>845</v>
      </c>
      <c r="F365" s="95" t="s">
        <v>846</v>
      </c>
      <c r="G365" s="89" t="s">
        <v>518</v>
      </c>
      <c r="H365" s="89" t="s">
        <v>903</v>
      </c>
      <c r="I365" s="96">
        <v>1</v>
      </c>
      <c r="J365" s="97">
        <v>57990</v>
      </c>
      <c r="K365" s="98">
        <f>J365/H365</f>
        <v>982.22</v>
      </c>
      <c r="L365" s="99">
        <f>$L$8</f>
        <v>1.0815399999999999</v>
      </c>
      <c r="M365" s="100">
        <f>$M$8</f>
        <v>1.0590999999999999</v>
      </c>
      <c r="N365" s="101">
        <f>$N$8</f>
        <v>0.97811300000000001</v>
      </c>
      <c r="O365" s="100">
        <f>$O$8</f>
        <v>1</v>
      </c>
      <c r="P365" s="98">
        <f>K365*L365*M365*N365*O365</f>
        <v>1100.47</v>
      </c>
      <c r="Q365" s="97">
        <f>H365*P365</f>
        <v>64971.75</v>
      </c>
      <c r="R365" s="97"/>
      <c r="S365" s="97"/>
    </row>
    <row r="366" spans="1:19" x14ac:dyDescent="0.25">
      <c r="A366" s="89"/>
      <c r="B366" s="90"/>
      <c r="C366" s="90"/>
      <c r="D366" s="91"/>
      <c r="E366" s="92"/>
      <c r="F366" s="92" t="s">
        <v>904</v>
      </c>
      <c r="G366" s="91"/>
      <c r="H366" s="91"/>
      <c r="I366" s="93">
        <v>1</v>
      </c>
      <c r="J366" s="91"/>
      <c r="K366" s="98"/>
      <c r="L366" s="99"/>
      <c r="M366" s="100"/>
      <c r="N366" s="101"/>
      <c r="O366" s="100"/>
      <c r="P366" s="98"/>
      <c r="Q366" s="97"/>
      <c r="R366" s="97"/>
      <c r="S366" s="97"/>
    </row>
    <row r="367" spans="1:19" x14ac:dyDescent="0.25">
      <c r="A367" s="89" t="s">
        <v>905</v>
      </c>
      <c r="B367" s="89" t="s">
        <v>687</v>
      </c>
      <c r="C367" s="89"/>
      <c r="D367" s="89" t="s">
        <v>293</v>
      </c>
      <c r="E367" s="94" t="s">
        <v>906</v>
      </c>
      <c r="F367" s="95" t="s">
        <v>907</v>
      </c>
      <c r="G367" s="89" t="s">
        <v>502</v>
      </c>
      <c r="H367" s="89" t="s">
        <v>908</v>
      </c>
      <c r="I367" s="96">
        <v>1</v>
      </c>
      <c r="J367" s="97">
        <v>80134</v>
      </c>
      <c r="K367" s="98">
        <f>J367/H367</f>
        <v>16745.41</v>
      </c>
      <c r="L367" s="99">
        <f>$L$8</f>
        <v>1.0815399999999999</v>
      </c>
      <c r="M367" s="100">
        <f>$M$8</f>
        <v>1.0590999999999999</v>
      </c>
      <c r="N367" s="101">
        <f>$N$8</f>
        <v>0.97811300000000001</v>
      </c>
      <c r="O367" s="100">
        <f>$O$8</f>
        <v>1</v>
      </c>
      <c r="P367" s="98">
        <f>K367*L367*M367*N367*O367</f>
        <v>18761.36</v>
      </c>
      <c r="Q367" s="97">
        <f>H367*P367</f>
        <v>89781.17</v>
      </c>
      <c r="R367" s="97"/>
      <c r="S367" s="97"/>
    </row>
    <row r="368" spans="1:19" ht="22.5" x14ac:dyDescent="0.25">
      <c r="A368" s="89" t="s">
        <v>909</v>
      </c>
      <c r="B368" s="89" t="s">
        <v>687</v>
      </c>
      <c r="C368" s="89"/>
      <c r="D368" s="89" t="s">
        <v>295</v>
      </c>
      <c r="E368" s="94" t="s">
        <v>910</v>
      </c>
      <c r="F368" s="95" t="s">
        <v>911</v>
      </c>
      <c r="G368" s="89" t="s">
        <v>502</v>
      </c>
      <c r="H368" s="89" t="s">
        <v>908</v>
      </c>
      <c r="I368" s="96">
        <v>1</v>
      </c>
      <c r="J368" s="97">
        <v>454564</v>
      </c>
      <c r="K368" s="98">
        <f>J368/H368</f>
        <v>94989.17</v>
      </c>
      <c r="L368" s="99">
        <f>$L$8</f>
        <v>1.0815399999999999</v>
      </c>
      <c r="M368" s="100">
        <f>$M$8</f>
        <v>1.0590999999999999</v>
      </c>
      <c r="N368" s="101">
        <f>$N$8</f>
        <v>0.97811300000000001</v>
      </c>
      <c r="O368" s="100">
        <f>$O$8</f>
        <v>1</v>
      </c>
      <c r="P368" s="98">
        <f>K368*L368*M368*N368*O368</f>
        <v>106424.76</v>
      </c>
      <c r="Q368" s="97">
        <f>H368*P368</f>
        <v>509288.24</v>
      </c>
      <c r="R368" s="97"/>
      <c r="S368" s="97"/>
    </row>
    <row r="369" spans="1:19" x14ac:dyDescent="0.25">
      <c r="A369" s="89" t="s">
        <v>912</v>
      </c>
      <c r="B369" s="89" t="s">
        <v>687</v>
      </c>
      <c r="C369" s="89"/>
      <c r="D369" s="89" t="s">
        <v>297</v>
      </c>
      <c r="E369" s="94" t="s">
        <v>838</v>
      </c>
      <c r="F369" s="95" t="s">
        <v>839</v>
      </c>
      <c r="G369" s="89" t="s">
        <v>110</v>
      </c>
      <c r="H369" s="89" t="s">
        <v>913</v>
      </c>
      <c r="I369" s="96">
        <v>1</v>
      </c>
      <c r="J369" s="97">
        <v>7537</v>
      </c>
      <c r="K369" s="98">
        <f>J369/H369</f>
        <v>5943.27</v>
      </c>
      <c r="L369" s="99">
        <f>$L$8</f>
        <v>1.0815399999999999</v>
      </c>
      <c r="M369" s="100">
        <f>$M$8</f>
        <v>1.0590999999999999</v>
      </c>
      <c r="N369" s="101">
        <f>$N$8</f>
        <v>0.97811300000000001</v>
      </c>
      <c r="O369" s="100">
        <f>$O$8</f>
        <v>1</v>
      </c>
      <c r="P369" s="98">
        <f>K369*L369*M369*N369*O369</f>
        <v>6658.77</v>
      </c>
      <c r="Q369" s="97">
        <f>H369*P369</f>
        <v>8444.3700000000008</v>
      </c>
      <c r="R369" s="97"/>
      <c r="S369" s="97"/>
    </row>
    <row r="370" spans="1:19" ht="22.5" x14ac:dyDescent="0.25">
      <c r="A370" s="89" t="s">
        <v>914</v>
      </c>
      <c r="B370" s="89" t="s">
        <v>687</v>
      </c>
      <c r="C370" s="89"/>
      <c r="D370" s="89" t="s">
        <v>309</v>
      </c>
      <c r="E370" s="94" t="s">
        <v>842</v>
      </c>
      <c r="F370" s="95" t="s">
        <v>843</v>
      </c>
      <c r="G370" s="89" t="s">
        <v>110</v>
      </c>
      <c r="H370" s="89" t="s">
        <v>915</v>
      </c>
      <c r="I370" s="96">
        <v>1</v>
      </c>
      <c r="J370" s="97">
        <v>14116</v>
      </c>
      <c r="K370" s="98">
        <f>J370/H370</f>
        <v>11132.49</v>
      </c>
      <c r="L370" s="99">
        <f>$L$8</f>
        <v>1.0815399999999999</v>
      </c>
      <c r="M370" s="100">
        <f>$M$8</f>
        <v>1.0590999999999999</v>
      </c>
      <c r="N370" s="101">
        <f>$N$8</f>
        <v>0.97811300000000001</v>
      </c>
      <c r="O370" s="100">
        <f>$O$8</f>
        <v>1</v>
      </c>
      <c r="P370" s="98">
        <f>K370*L370*M370*N370*O370</f>
        <v>12472.71</v>
      </c>
      <c r="Q370" s="97">
        <f>H370*P370</f>
        <v>15815.4</v>
      </c>
      <c r="R370" s="97"/>
      <c r="S370" s="97"/>
    </row>
    <row r="371" spans="1:19" ht="22.5" x14ac:dyDescent="0.25">
      <c r="A371" s="89" t="s">
        <v>916</v>
      </c>
      <c r="B371" s="89" t="s">
        <v>687</v>
      </c>
      <c r="C371" s="89"/>
      <c r="D371" s="89" t="s">
        <v>311</v>
      </c>
      <c r="E371" s="94" t="s">
        <v>845</v>
      </c>
      <c r="F371" s="95" t="s">
        <v>846</v>
      </c>
      <c r="G371" s="89" t="s">
        <v>518</v>
      </c>
      <c r="H371" s="89" t="s">
        <v>917</v>
      </c>
      <c r="I371" s="96">
        <v>1</v>
      </c>
      <c r="J371" s="97">
        <v>149453</v>
      </c>
      <c r="K371" s="98">
        <f>J371/H371</f>
        <v>982.21</v>
      </c>
      <c r="L371" s="99">
        <f>$L$8</f>
        <v>1.0815399999999999</v>
      </c>
      <c r="M371" s="100">
        <f>$M$8</f>
        <v>1.0590999999999999</v>
      </c>
      <c r="N371" s="101">
        <f>$N$8</f>
        <v>0.97811300000000001</v>
      </c>
      <c r="O371" s="100">
        <f>$O$8</f>
        <v>1</v>
      </c>
      <c r="P371" s="98">
        <f>K371*L371*M371*N371*O371</f>
        <v>1100.46</v>
      </c>
      <c r="Q371" s="97">
        <f>H371*P371</f>
        <v>167445.99</v>
      </c>
      <c r="R371" s="97"/>
      <c r="S371" s="97"/>
    </row>
    <row r="372" spans="1:19" x14ac:dyDescent="0.25">
      <c r="A372" s="89"/>
      <c r="B372" s="90"/>
      <c r="C372" s="90"/>
      <c r="D372" s="91"/>
      <c r="E372" s="92"/>
      <c r="F372" s="92" t="s">
        <v>918</v>
      </c>
      <c r="G372" s="91"/>
      <c r="H372" s="91"/>
      <c r="I372" s="93">
        <v>1</v>
      </c>
      <c r="J372" s="91"/>
      <c r="K372" s="98"/>
      <c r="L372" s="99"/>
      <c r="M372" s="100"/>
      <c r="N372" s="101"/>
      <c r="O372" s="100"/>
      <c r="P372" s="98"/>
      <c r="Q372" s="97"/>
      <c r="R372" s="97"/>
      <c r="S372" s="97"/>
    </row>
    <row r="373" spans="1:19" x14ac:dyDescent="0.25">
      <c r="A373" s="89" t="s">
        <v>919</v>
      </c>
      <c r="B373" s="89" t="s">
        <v>687</v>
      </c>
      <c r="C373" s="89"/>
      <c r="D373" s="89" t="s">
        <v>218</v>
      </c>
      <c r="E373" s="94" t="s">
        <v>906</v>
      </c>
      <c r="F373" s="95" t="s">
        <v>907</v>
      </c>
      <c r="G373" s="89" t="s">
        <v>502</v>
      </c>
      <c r="H373" s="89" t="s">
        <v>920</v>
      </c>
      <c r="I373" s="96">
        <v>1</v>
      </c>
      <c r="J373" s="97">
        <v>93394</v>
      </c>
      <c r="K373" s="98">
        <f>J373/H373</f>
        <v>16746.04</v>
      </c>
      <c r="L373" s="99">
        <f>$L$8</f>
        <v>1.0815399999999999</v>
      </c>
      <c r="M373" s="100">
        <f>$M$8</f>
        <v>1.0590999999999999</v>
      </c>
      <c r="N373" s="101">
        <f>$N$8</f>
        <v>0.97811300000000001</v>
      </c>
      <c r="O373" s="100">
        <f>$O$8</f>
        <v>1</v>
      </c>
      <c r="P373" s="98">
        <f>K373*L373*M373*N373*O373</f>
        <v>18762.07</v>
      </c>
      <c r="Q373" s="97">
        <f>H373*P373</f>
        <v>104637.57</v>
      </c>
      <c r="R373" s="97"/>
      <c r="S373" s="97"/>
    </row>
    <row r="374" spans="1:19" ht="33.75" x14ac:dyDescent="0.25">
      <c r="A374" s="89" t="s">
        <v>921</v>
      </c>
      <c r="B374" s="89" t="s">
        <v>687</v>
      </c>
      <c r="C374" s="89"/>
      <c r="D374" s="89" t="s">
        <v>922</v>
      </c>
      <c r="E374" s="94" t="s">
        <v>835</v>
      </c>
      <c r="F374" s="95" t="s">
        <v>836</v>
      </c>
      <c r="G374" s="89" t="s">
        <v>502</v>
      </c>
      <c r="H374" s="89" t="s">
        <v>920</v>
      </c>
      <c r="I374" s="96">
        <v>1</v>
      </c>
      <c r="J374" s="97">
        <v>527038</v>
      </c>
      <c r="K374" s="98">
        <f>J374/H374</f>
        <v>94500.71</v>
      </c>
      <c r="L374" s="99">
        <f>$L$8</f>
        <v>1.0815399999999999</v>
      </c>
      <c r="M374" s="100">
        <f>$M$8</f>
        <v>1.0590999999999999</v>
      </c>
      <c r="N374" s="101">
        <f>$N$8</f>
        <v>0.97811300000000001</v>
      </c>
      <c r="O374" s="100">
        <f>$O$8</f>
        <v>1</v>
      </c>
      <c r="P374" s="98">
        <f>K374*L374*M374*N374*O374</f>
        <v>105877.49</v>
      </c>
      <c r="Q374" s="97">
        <f>H374*P374</f>
        <v>590487.23</v>
      </c>
      <c r="R374" s="97"/>
      <c r="S374" s="97"/>
    </row>
    <row r="375" spans="1:19" x14ac:dyDescent="0.25">
      <c r="A375" s="89" t="s">
        <v>923</v>
      </c>
      <c r="B375" s="89" t="s">
        <v>687</v>
      </c>
      <c r="C375" s="89"/>
      <c r="D375" s="89" t="s">
        <v>924</v>
      </c>
      <c r="E375" s="94" t="s">
        <v>838</v>
      </c>
      <c r="F375" s="95" t="s">
        <v>839</v>
      </c>
      <c r="G375" s="89" t="s">
        <v>110</v>
      </c>
      <c r="H375" s="89" t="s">
        <v>925</v>
      </c>
      <c r="I375" s="96">
        <v>1</v>
      </c>
      <c r="J375" s="97">
        <v>12497</v>
      </c>
      <c r="K375" s="98">
        <f>J375/H375</f>
        <v>5943.79</v>
      </c>
      <c r="L375" s="99">
        <f>$L$8</f>
        <v>1.0815399999999999</v>
      </c>
      <c r="M375" s="100">
        <f>$M$8</f>
        <v>1.0590999999999999</v>
      </c>
      <c r="N375" s="101">
        <f>$N$8</f>
        <v>0.97811300000000001</v>
      </c>
      <c r="O375" s="100">
        <f>$O$8</f>
        <v>1</v>
      </c>
      <c r="P375" s="98">
        <f>K375*L375*M375*N375*O375</f>
        <v>6659.35</v>
      </c>
      <c r="Q375" s="97">
        <f>H375*P375</f>
        <v>14001.48</v>
      </c>
      <c r="R375" s="97"/>
      <c r="S375" s="97"/>
    </row>
    <row r="376" spans="1:19" ht="22.5" x14ac:dyDescent="0.25">
      <c r="A376" s="89" t="s">
        <v>926</v>
      </c>
      <c r="B376" s="89" t="s">
        <v>687</v>
      </c>
      <c r="C376" s="89"/>
      <c r="D376" s="89" t="s">
        <v>927</v>
      </c>
      <c r="E376" s="94" t="s">
        <v>842</v>
      </c>
      <c r="F376" s="95" t="s">
        <v>928</v>
      </c>
      <c r="G376" s="89" t="s">
        <v>110</v>
      </c>
      <c r="H376" s="89" t="s">
        <v>240</v>
      </c>
      <c r="I376" s="96">
        <v>1</v>
      </c>
      <c r="J376" s="97">
        <v>23380</v>
      </c>
      <c r="K376" s="98">
        <f>J376/H376</f>
        <v>11133.33</v>
      </c>
      <c r="L376" s="99">
        <f>$L$8</f>
        <v>1.0815399999999999</v>
      </c>
      <c r="M376" s="100">
        <f>$M$8</f>
        <v>1.0590999999999999</v>
      </c>
      <c r="N376" s="101">
        <f>$N$8</f>
        <v>0.97811300000000001</v>
      </c>
      <c r="O376" s="100">
        <f>$O$8</f>
        <v>1</v>
      </c>
      <c r="P376" s="98">
        <f>K376*L376*M376*N376*O376</f>
        <v>12473.65</v>
      </c>
      <c r="Q376" s="97">
        <f>H376*P376</f>
        <v>26194.67</v>
      </c>
      <c r="R376" s="97"/>
      <c r="S376" s="97"/>
    </row>
    <row r="377" spans="1:19" ht="22.5" x14ac:dyDescent="0.25">
      <c r="A377" s="89" t="s">
        <v>929</v>
      </c>
      <c r="B377" s="89" t="s">
        <v>687</v>
      </c>
      <c r="C377" s="89"/>
      <c r="D377" s="89" t="s">
        <v>930</v>
      </c>
      <c r="E377" s="94" t="s">
        <v>845</v>
      </c>
      <c r="F377" s="95" t="s">
        <v>846</v>
      </c>
      <c r="G377" s="89" t="s">
        <v>518</v>
      </c>
      <c r="H377" s="89" t="s">
        <v>931</v>
      </c>
      <c r="I377" s="96">
        <v>1</v>
      </c>
      <c r="J377" s="97">
        <v>247517</v>
      </c>
      <c r="K377" s="98">
        <f>J377/H377</f>
        <v>982.21</v>
      </c>
      <c r="L377" s="99">
        <f>$L$8</f>
        <v>1.0815399999999999</v>
      </c>
      <c r="M377" s="100">
        <f>$M$8</f>
        <v>1.0590999999999999</v>
      </c>
      <c r="N377" s="101">
        <f>$N$8</f>
        <v>0.97811300000000001</v>
      </c>
      <c r="O377" s="100">
        <f>$O$8</f>
        <v>1</v>
      </c>
      <c r="P377" s="98">
        <f>K377*L377*M377*N377*O377</f>
        <v>1100.46</v>
      </c>
      <c r="Q377" s="97">
        <f>H377*P377</f>
        <v>277315.92</v>
      </c>
      <c r="R377" s="97"/>
      <c r="S377" s="97"/>
    </row>
    <row r="378" spans="1:19" x14ac:dyDescent="0.25">
      <c r="A378" s="82" t="s">
        <v>168</v>
      </c>
      <c r="B378" s="83"/>
      <c r="C378" s="84"/>
      <c r="D378" s="85"/>
      <c r="E378" s="86"/>
      <c r="F378" s="86" t="s">
        <v>933</v>
      </c>
      <c r="G378" s="82"/>
      <c r="H378" s="82"/>
      <c r="I378" s="87"/>
      <c r="J378" s="88">
        <f>SUM(J379:J397)</f>
        <v>4223950</v>
      </c>
      <c r="K378" s="80"/>
      <c r="L378" s="81"/>
      <c r="M378" s="81"/>
      <c r="N378" s="102"/>
      <c r="O378" s="81"/>
      <c r="P378" s="80"/>
      <c r="Q378" s="88">
        <f>SUM(Q379:Q397)</f>
        <v>4732471.13</v>
      </c>
      <c r="R378" s="88">
        <f t="shared" ref="R378:S378" si="185">SUM(R379:R397)</f>
        <v>0</v>
      </c>
      <c r="S378" s="88">
        <f t="shared" si="185"/>
        <v>0</v>
      </c>
    </row>
    <row r="379" spans="1:19" x14ac:dyDescent="0.25">
      <c r="A379" s="89"/>
      <c r="B379" s="90"/>
      <c r="C379" s="90"/>
      <c r="D379" s="91"/>
      <c r="E379" s="92"/>
      <c r="F379" s="92" t="s">
        <v>934</v>
      </c>
      <c r="G379" s="91"/>
      <c r="H379" s="91"/>
      <c r="I379" s="93">
        <v>1</v>
      </c>
      <c r="J379" s="91"/>
      <c r="K379" s="98"/>
      <c r="L379" s="99"/>
      <c r="M379" s="100"/>
      <c r="N379" s="101"/>
      <c r="O379" s="100"/>
      <c r="P379" s="98"/>
      <c r="Q379" s="97"/>
      <c r="R379" s="97"/>
      <c r="S379" s="97"/>
    </row>
    <row r="380" spans="1:19" ht="22.5" x14ac:dyDescent="0.25">
      <c r="A380" s="89" t="s">
        <v>935</v>
      </c>
      <c r="B380" s="89" t="s">
        <v>687</v>
      </c>
      <c r="C380" s="89"/>
      <c r="D380" s="89" t="s">
        <v>936</v>
      </c>
      <c r="E380" s="94" t="s">
        <v>937</v>
      </c>
      <c r="F380" s="95" t="s">
        <v>938</v>
      </c>
      <c r="G380" s="89" t="s">
        <v>110</v>
      </c>
      <c r="H380" s="89" t="s">
        <v>939</v>
      </c>
      <c r="I380" s="96">
        <v>1</v>
      </c>
      <c r="J380" s="97">
        <v>1038639</v>
      </c>
      <c r="K380" s="98">
        <f t="shared" ref="K380:K388" si="186">J380/H380</f>
        <v>222516.23</v>
      </c>
      <c r="L380" s="99">
        <f t="shared" ref="L380:L388" si="187">$L$8</f>
        <v>1.0815399999999999</v>
      </c>
      <c r="M380" s="100">
        <f t="shared" ref="M380:M388" si="188">$M$8</f>
        <v>1.0590999999999999</v>
      </c>
      <c r="N380" s="101">
        <f t="shared" ref="N380:N388" si="189">$N$8</f>
        <v>0.97811300000000001</v>
      </c>
      <c r="O380" s="100">
        <f t="shared" ref="O380:O388" si="190">$O$8</f>
        <v>1</v>
      </c>
      <c r="P380" s="98">
        <f t="shared" ref="P380:P388" si="191">K380*L380*M380*N380*O380</f>
        <v>249304.59</v>
      </c>
      <c r="Q380" s="97">
        <f t="shared" ref="Q380:Q388" si="192">H380*P380</f>
        <v>1163679.03</v>
      </c>
      <c r="R380" s="97"/>
      <c r="S380" s="97"/>
    </row>
    <row r="381" spans="1:19" x14ac:dyDescent="0.25">
      <c r="A381" s="89" t="s">
        <v>940</v>
      </c>
      <c r="B381" s="89" t="s">
        <v>687</v>
      </c>
      <c r="C381" s="89"/>
      <c r="D381" s="89" t="s">
        <v>941</v>
      </c>
      <c r="E381" s="94" t="s">
        <v>942</v>
      </c>
      <c r="F381" s="95" t="s">
        <v>943</v>
      </c>
      <c r="G381" s="89" t="s">
        <v>502</v>
      </c>
      <c r="H381" s="89" t="s">
        <v>944</v>
      </c>
      <c r="I381" s="96">
        <v>1</v>
      </c>
      <c r="J381" s="97">
        <v>92257</v>
      </c>
      <c r="K381" s="98">
        <f t="shared" si="186"/>
        <v>72399.199999999997</v>
      </c>
      <c r="L381" s="99">
        <f t="shared" si="187"/>
        <v>1.0815399999999999</v>
      </c>
      <c r="M381" s="100">
        <f t="shared" si="188"/>
        <v>1.0590999999999999</v>
      </c>
      <c r="N381" s="101">
        <f t="shared" si="189"/>
        <v>0.97811300000000001</v>
      </c>
      <c r="O381" s="100">
        <f t="shared" si="190"/>
        <v>1</v>
      </c>
      <c r="P381" s="98">
        <f t="shared" si="191"/>
        <v>81115.22</v>
      </c>
      <c r="Q381" s="97">
        <f t="shared" si="192"/>
        <v>103363.66</v>
      </c>
      <c r="R381" s="97"/>
      <c r="S381" s="97"/>
    </row>
    <row r="382" spans="1:19" ht="45" x14ac:dyDescent="0.25">
      <c r="A382" s="89" t="s">
        <v>945</v>
      </c>
      <c r="B382" s="89" t="s">
        <v>687</v>
      </c>
      <c r="C382" s="89"/>
      <c r="D382" s="89" t="s">
        <v>946</v>
      </c>
      <c r="E382" s="94" t="s">
        <v>947</v>
      </c>
      <c r="F382" s="95" t="s">
        <v>948</v>
      </c>
      <c r="G382" s="89" t="s">
        <v>949</v>
      </c>
      <c r="H382" s="89" t="s">
        <v>950</v>
      </c>
      <c r="I382" s="96">
        <v>1</v>
      </c>
      <c r="J382" s="97">
        <v>831601</v>
      </c>
      <c r="K382" s="98">
        <f t="shared" si="186"/>
        <v>1781.61</v>
      </c>
      <c r="L382" s="99">
        <f t="shared" si="187"/>
        <v>1.0815399999999999</v>
      </c>
      <c r="M382" s="100">
        <f t="shared" si="188"/>
        <v>1.0590999999999999</v>
      </c>
      <c r="N382" s="101">
        <f t="shared" si="189"/>
        <v>0.97811300000000001</v>
      </c>
      <c r="O382" s="100">
        <f t="shared" si="190"/>
        <v>1</v>
      </c>
      <c r="P382" s="98">
        <f t="shared" si="191"/>
        <v>1996.1</v>
      </c>
      <c r="Q382" s="97">
        <f t="shared" si="192"/>
        <v>931719.6</v>
      </c>
      <c r="R382" s="97"/>
      <c r="S382" s="97"/>
    </row>
    <row r="383" spans="1:19" ht="22.5" x14ac:dyDescent="0.25">
      <c r="A383" s="89" t="s">
        <v>951</v>
      </c>
      <c r="B383" s="89" t="s">
        <v>687</v>
      </c>
      <c r="C383" s="89"/>
      <c r="D383" s="89" t="s">
        <v>952</v>
      </c>
      <c r="E383" s="94" t="s">
        <v>953</v>
      </c>
      <c r="F383" s="95" t="s">
        <v>954</v>
      </c>
      <c r="G383" s="89" t="s">
        <v>110</v>
      </c>
      <c r="H383" s="89" t="s">
        <v>955</v>
      </c>
      <c r="I383" s="96">
        <v>1</v>
      </c>
      <c r="J383" s="97">
        <v>126885</v>
      </c>
      <c r="K383" s="98">
        <f t="shared" si="186"/>
        <v>286422.12</v>
      </c>
      <c r="L383" s="99">
        <f t="shared" si="187"/>
        <v>1.0815399999999999</v>
      </c>
      <c r="M383" s="100">
        <f t="shared" si="188"/>
        <v>1.0590999999999999</v>
      </c>
      <c r="N383" s="101">
        <f t="shared" si="189"/>
        <v>0.97811300000000001</v>
      </c>
      <c r="O383" s="100">
        <f t="shared" si="190"/>
        <v>1</v>
      </c>
      <c r="P383" s="98">
        <f t="shared" si="191"/>
        <v>320904.01</v>
      </c>
      <c r="Q383" s="97">
        <f t="shared" si="192"/>
        <v>142160.48000000001</v>
      </c>
      <c r="R383" s="97"/>
      <c r="S383" s="97"/>
    </row>
    <row r="384" spans="1:19" ht="22.5" x14ac:dyDescent="0.25">
      <c r="A384" s="89" t="s">
        <v>956</v>
      </c>
      <c r="B384" s="89" t="s">
        <v>687</v>
      </c>
      <c r="C384" s="89"/>
      <c r="D384" s="89" t="s">
        <v>957</v>
      </c>
      <c r="E384" s="94" t="s">
        <v>958</v>
      </c>
      <c r="F384" s="95" t="s">
        <v>959</v>
      </c>
      <c r="G384" s="89" t="s">
        <v>949</v>
      </c>
      <c r="H384" s="89" t="s">
        <v>960</v>
      </c>
      <c r="I384" s="96">
        <v>1</v>
      </c>
      <c r="J384" s="97">
        <v>50319</v>
      </c>
      <c r="K384" s="98">
        <f t="shared" si="186"/>
        <v>1102.79</v>
      </c>
      <c r="L384" s="99">
        <f t="shared" si="187"/>
        <v>1.0815399999999999</v>
      </c>
      <c r="M384" s="100">
        <f t="shared" si="188"/>
        <v>1.0590999999999999</v>
      </c>
      <c r="N384" s="101">
        <f t="shared" si="189"/>
        <v>0.97811300000000001</v>
      </c>
      <c r="O384" s="100">
        <f t="shared" si="190"/>
        <v>1</v>
      </c>
      <c r="P384" s="98">
        <f t="shared" si="191"/>
        <v>1235.55</v>
      </c>
      <c r="Q384" s="97">
        <f t="shared" si="192"/>
        <v>56376.91</v>
      </c>
      <c r="R384" s="97"/>
      <c r="S384" s="97"/>
    </row>
    <row r="385" spans="1:19" ht="22.5" x14ac:dyDescent="0.25">
      <c r="A385" s="89" t="s">
        <v>961</v>
      </c>
      <c r="B385" s="89" t="s">
        <v>687</v>
      </c>
      <c r="C385" s="89"/>
      <c r="D385" s="89" t="s">
        <v>962</v>
      </c>
      <c r="E385" s="94" t="s">
        <v>963</v>
      </c>
      <c r="F385" s="95" t="s">
        <v>964</v>
      </c>
      <c r="G385" s="89" t="s">
        <v>949</v>
      </c>
      <c r="H385" s="89" t="s">
        <v>965</v>
      </c>
      <c r="I385" s="96">
        <v>1</v>
      </c>
      <c r="J385" s="97">
        <v>92110</v>
      </c>
      <c r="K385" s="98">
        <f t="shared" si="186"/>
        <v>2079.23</v>
      </c>
      <c r="L385" s="99">
        <f t="shared" si="187"/>
        <v>1.0815399999999999</v>
      </c>
      <c r="M385" s="100">
        <f t="shared" si="188"/>
        <v>1.0590999999999999</v>
      </c>
      <c r="N385" s="101">
        <f t="shared" si="189"/>
        <v>0.97811300000000001</v>
      </c>
      <c r="O385" s="100">
        <f t="shared" si="190"/>
        <v>1</v>
      </c>
      <c r="P385" s="98">
        <f t="shared" si="191"/>
        <v>2329.5500000000002</v>
      </c>
      <c r="Q385" s="97">
        <f t="shared" si="192"/>
        <v>103199.07</v>
      </c>
      <c r="R385" s="97"/>
      <c r="S385" s="97"/>
    </row>
    <row r="386" spans="1:19" x14ac:dyDescent="0.25">
      <c r="A386" s="89" t="s">
        <v>966</v>
      </c>
      <c r="B386" s="89" t="s">
        <v>687</v>
      </c>
      <c r="C386" s="89"/>
      <c r="D386" s="89" t="s">
        <v>967</v>
      </c>
      <c r="E386" s="94" t="s">
        <v>968</v>
      </c>
      <c r="F386" s="95" t="s">
        <v>969</v>
      </c>
      <c r="G386" s="89" t="s">
        <v>970</v>
      </c>
      <c r="H386" s="89" t="s">
        <v>971</v>
      </c>
      <c r="I386" s="96">
        <v>1</v>
      </c>
      <c r="J386" s="97">
        <v>5792</v>
      </c>
      <c r="K386" s="98">
        <f t="shared" si="186"/>
        <v>163.43</v>
      </c>
      <c r="L386" s="99">
        <f t="shared" si="187"/>
        <v>1.0815399999999999</v>
      </c>
      <c r="M386" s="100">
        <f t="shared" si="188"/>
        <v>1.0590999999999999</v>
      </c>
      <c r="N386" s="101">
        <f t="shared" si="189"/>
        <v>0.97811300000000001</v>
      </c>
      <c r="O386" s="100">
        <f t="shared" si="190"/>
        <v>1</v>
      </c>
      <c r="P386" s="98">
        <f t="shared" si="191"/>
        <v>183.11</v>
      </c>
      <c r="Q386" s="97">
        <f t="shared" si="192"/>
        <v>6489.42</v>
      </c>
      <c r="R386" s="97"/>
      <c r="S386" s="97"/>
    </row>
    <row r="387" spans="1:19" x14ac:dyDescent="0.25">
      <c r="A387" s="89" t="s">
        <v>972</v>
      </c>
      <c r="B387" s="89" t="s">
        <v>687</v>
      </c>
      <c r="C387" s="89"/>
      <c r="D387" s="89" t="s">
        <v>973</v>
      </c>
      <c r="E387" s="94" t="s">
        <v>974</v>
      </c>
      <c r="F387" s="95" t="s">
        <v>975</v>
      </c>
      <c r="G387" s="89" t="s">
        <v>976</v>
      </c>
      <c r="H387" s="89" t="s">
        <v>977</v>
      </c>
      <c r="I387" s="96">
        <v>1</v>
      </c>
      <c r="J387" s="97">
        <v>2208</v>
      </c>
      <c r="K387" s="98">
        <f t="shared" si="186"/>
        <v>483.9</v>
      </c>
      <c r="L387" s="99">
        <f t="shared" si="187"/>
        <v>1.0815399999999999</v>
      </c>
      <c r="M387" s="100">
        <f t="shared" si="188"/>
        <v>1.0590999999999999</v>
      </c>
      <c r="N387" s="101">
        <f t="shared" si="189"/>
        <v>0.97811300000000001</v>
      </c>
      <c r="O387" s="100">
        <f t="shared" si="190"/>
        <v>1</v>
      </c>
      <c r="P387" s="98">
        <f t="shared" si="191"/>
        <v>542.16</v>
      </c>
      <c r="Q387" s="97">
        <f t="shared" si="192"/>
        <v>2473.8200000000002</v>
      </c>
      <c r="R387" s="97"/>
      <c r="S387" s="97"/>
    </row>
    <row r="388" spans="1:19" x14ac:dyDescent="0.25">
      <c r="A388" s="89" t="s">
        <v>978</v>
      </c>
      <c r="B388" s="89" t="s">
        <v>687</v>
      </c>
      <c r="C388" s="89"/>
      <c r="D388" s="89" t="s">
        <v>979</v>
      </c>
      <c r="E388" s="94" t="s">
        <v>980</v>
      </c>
      <c r="F388" s="95" t="s">
        <v>981</v>
      </c>
      <c r="G388" s="89" t="s">
        <v>81</v>
      </c>
      <c r="H388" s="89" t="s">
        <v>982</v>
      </c>
      <c r="I388" s="96">
        <v>1</v>
      </c>
      <c r="J388" s="97">
        <v>15646</v>
      </c>
      <c r="K388" s="98">
        <f t="shared" si="186"/>
        <v>5714.93</v>
      </c>
      <c r="L388" s="99">
        <f t="shared" si="187"/>
        <v>1.0815399999999999</v>
      </c>
      <c r="M388" s="100">
        <f t="shared" si="188"/>
        <v>1.0590999999999999</v>
      </c>
      <c r="N388" s="101">
        <f t="shared" si="189"/>
        <v>0.97811300000000001</v>
      </c>
      <c r="O388" s="100">
        <f t="shared" si="190"/>
        <v>1</v>
      </c>
      <c r="P388" s="98">
        <f t="shared" si="191"/>
        <v>6402.94</v>
      </c>
      <c r="Q388" s="97">
        <f t="shared" si="192"/>
        <v>17529.580000000002</v>
      </c>
      <c r="R388" s="97"/>
      <c r="S388" s="97"/>
    </row>
    <row r="389" spans="1:19" x14ac:dyDescent="0.25">
      <c r="A389" s="89"/>
      <c r="B389" s="90"/>
      <c r="C389" s="90"/>
      <c r="D389" s="91"/>
      <c r="E389" s="92"/>
      <c r="F389" s="92" t="s">
        <v>983</v>
      </c>
      <c r="G389" s="91"/>
      <c r="H389" s="91"/>
      <c r="I389" s="93">
        <v>1</v>
      </c>
      <c r="J389" s="91"/>
      <c r="K389" s="98"/>
      <c r="L389" s="99"/>
      <c r="M389" s="100"/>
      <c r="N389" s="101"/>
      <c r="O389" s="100"/>
      <c r="P389" s="98"/>
      <c r="Q389" s="97"/>
      <c r="R389" s="97"/>
      <c r="S389" s="97"/>
    </row>
    <row r="390" spans="1:19" ht="22.5" x14ac:dyDescent="0.25">
      <c r="A390" s="89" t="s">
        <v>984</v>
      </c>
      <c r="B390" s="89" t="s">
        <v>687</v>
      </c>
      <c r="C390" s="89"/>
      <c r="D390" s="89" t="s">
        <v>985</v>
      </c>
      <c r="E390" s="94" t="s">
        <v>937</v>
      </c>
      <c r="F390" s="95" t="s">
        <v>938</v>
      </c>
      <c r="G390" s="89" t="s">
        <v>110</v>
      </c>
      <c r="H390" s="89" t="s">
        <v>986</v>
      </c>
      <c r="I390" s="96">
        <v>1</v>
      </c>
      <c r="J390" s="97">
        <v>931474</v>
      </c>
      <c r="K390" s="98">
        <f>J390/H390</f>
        <v>222515.95</v>
      </c>
      <c r="L390" s="99">
        <f>$L$8</f>
        <v>1.0815399999999999</v>
      </c>
      <c r="M390" s="100">
        <f>$M$8</f>
        <v>1.0590999999999999</v>
      </c>
      <c r="N390" s="101">
        <f>$N$8</f>
        <v>0.97811300000000001</v>
      </c>
      <c r="O390" s="100">
        <f>$O$8</f>
        <v>1</v>
      </c>
      <c r="P390" s="98">
        <f>K390*L390*M390*N390*O390</f>
        <v>249304.28</v>
      </c>
      <c r="Q390" s="97">
        <f>H390*P390</f>
        <v>1043612.65</v>
      </c>
      <c r="R390" s="97"/>
      <c r="S390" s="97"/>
    </row>
    <row r="391" spans="1:19" x14ac:dyDescent="0.25">
      <c r="A391" s="89" t="s">
        <v>987</v>
      </c>
      <c r="B391" s="89" t="s">
        <v>687</v>
      </c>
      <c r="C391" s="89"/>
      <c r="D391" s="89" t="s">
        <v>988</v>
      </c>
      <c r="E391" s="94" t="s">
        <v>942</v>
      </c>
      <c r="F391" s="95" t="s">
        <v>943</v>
      </c>
      <c r="G391" s="89" t="s">
        <v>502</v>
      </c>
      <c r="H391" s="89" t="s">
        <v>989</v>
      </c>
      <c r="I391" s="96">
        <v>1</v>
      </c>
      <c r="J391" s="97">
        <v>82738</v>
      </c>
      <c r="K391" s="98">
        <f>J391/H391</f>
        <v>72399.37</v>
      </c>
      <c r="L391" s="99">
        <f>$L$8</f>
        <v>1.0815399999999999</v>
      </c>
      <c r="M391" s="100">
        <f>$M$8</f>
        <v>1.0590999999999999</v>
      </c>
      <c r="N391" s="101">
        <f>$N$8</f>
        <v>0.97811300000000001</v>
      </c>
      <c r="O391" s="100">
        <f>$O$8</f>
        <v>1</v>
      </c>
      <c r="P391" s="98">
        <f>K391*L391*M391*N391*O391</f>
        <v>81115.41</v>
      </c>
      <c r="Q391" s="97">
        <f>H391*P391</f>
        <v>92698.69</v>
      </c>
      <c r="R391" s="97"/>
      <c r="S391" s="97"/>
    </row>
    <row r="392" spans="1:19" ht="45" x14ac:dyDescent="0.25">
      <c r="A392" s="89" t="s">
        <v>990</v>
      </c>
      <c r="B392" s="89" t="s">
        <v>687</v>
      </c>
      <c r="C392" s="89"/>
      <c r="D392" s="89" t="s">
        <v>991</v>
      </c>
      <c r="E392" s="94" t="s">
        <v>947</v>
      </c>
      <c r="F392" s="95" t="s">
        <v>948</v>
      </c>
      <c r="G392" s="89" t="s">
        <v>949</v>
      </c>
      <c r="H392" s="89" t="s">
        <v>992</v>
      </c>
      <c r="I392" s="96">
        <v>1</v>
      </c>
      <c r="J392" s="97">
        <v>745799</v>
      </c>
      <c r="K392" s="98">
        <f>J392/H392</f>
        <v>1781.61</v>
      </c>
      <c r="L392" s="99">
        <f>$L$8</f>
        <v>1.0815399999999999</v>
      </c>
      <c r="M392" s="100">
        <f>$M$8</f>
        <v>1.0590999999999999</v>
      </c>
      <c r="N392" s="101">
        <f>$N$8</f>
        <v>0.97811300000000001</v>
      </c>
      <c r="O392" s="100">
        <f>$O$8</f>
        <v>1</v>
      </c>
      <c r="P392" s="98">
        <f>K392*L392*M392*N392*O392</f>
        <v>1996.1</v>
      </c>
      <c r="Q392" s="97">
        <f>H392*P392</f>
        <v>835587.42</v>
      </c>
      <c r="R392" s="97"/>
      <c r="S392" s="97"/>
    </row>
    <row r="393" spans="1:19" x14ac:dyDescent="0.25">
      <c r="A393" s="89"/>
      <c r="B393" s="90"/>
      <c r="C393" s="90"/>
      <c r="D393" s="91"/>
      <c r="E393" s="92"/>
      <c r="F393" s="92" t="s">
        <v>993</v>
      </c>
      <c r="G393" s="91"/>
      <c r="H393" s="91"/>
      <c r="I393" s="93">
        <v>1</v>
      </c>
      <c r="J393" s="91"/>
      <c r="K393" s="98"/>
      <c r="L393" s="99"/>
      <c r="M393" s="100"/>
      <c r="N393" s="101"/>
      <c r="O393" s="100"/>
      <c r="P393" s="98"/>
      <c r="Q393" s="97"/>
      <c r="R393" s="97"/>
      <c r="S393" s="97"/>
    </row>
    <row r="394" spans="1:19" x14ac:dyDescent="0.25">
      <c r="A394" s="89" t="s">
        <v>994</v>
      </c>
      <c r="B394" s="89" t="s">
        <v>687</v>
      </c>
      <c r="C394" s="89"/>
      <c r="D394" s="89" t="s">
        <v>995</v>
      </c>
      <c r="E394" s="94" t="s">
        <v>838</v>
      </c>
      <c r="F394" s="95" t="s">
        <v>839</v>
      </c>
      <c r="G394" s="89" t="s">
        <v>110</v>
      </c>
      <c r="H394" s="89" t="s">
        <v>996</v>
      </c>
      <c r="I394" s="96">
        <v>1</v>
      </c>
      <c r="J394" s="97">
        <v>1146</v>
      </c>
      <c r="K394" s="98">
        <f>J394/H394</f>
        <v>5953.25</v>
      </c>
      <c r="L394" s="99">
        <f>$L$8</f>
        <v>1.0815399999999999</v>
      </c>
      <c r="M394" s="100">
        <f>$M$8</f>
        <v>1.0590999999999999</v>
      </c>
      <c r="N394" s="101">
        <f>$N$8</f>
        <v>0.97811300000000001</v>
      </c>
      <c r="O394" s="100">
        <f>$O$8</f>
        <v>1</v>
      </c>
      <c r="P394" s="98">
        <f>K394*L394*M394*N394*O394</f>
        <v>6669.95</v>
      </c>
      <c r="Q394" s="97">
        <f>H394*P394</f>
        <v>1283.97</v>
      </c>
      <c r="R394" s="97"/>
      <c r="S394" s="97"/>
    </row>
    <row r="395" spans="1:19" x14ac:dyDescent="0.25">
      <c r="A395" s="89" t="s">
        <v>997</v>
      </c>
      <c r="B395" s="89" t="s">
        <v>687</v>
      </c>
      <c r="C395" s="89"/>
      <c r="D395" s="89" t="s">
        <v>998</v>
      </c>
      <c r="E395" s="94" t="s">
        <v>999</v>
      </c>
      <c r="F395" s="95" t="s">
        <v>1000</v>
      </c>
      <c r="G395" s="89" t="s">
        <v>110</v>
      </c>
      <c r="H395" s="89" t="s">
        <v>996</v>
      </c>
      <c r="I395" s="96">
        <v>1</v>
      </c>
      <c r="J395" s="97">
        <v>1144</v>
      </c>
      <c r="K395" s="98">
        <f>J395/H395</f>
        <v>5942.86</v>
      </c>
      <c r="L395" s="99">
        <f>$L$8</f>
        <v>1.0815399999999999</v>
      </c>
      <c r="M395" s="100">
        <f>$M$8</f>
        <v>1.0590999999999999</v>
      </c>
      <c r="N395" s="101">
        <f>$N$8</f>
        <v>0.97811300000000001</v>
      </c>
      <c r="O395" s="100">
        <f>$O$8</f>
        <v>1</v>
      </c>
      <c r="P395" s="98">
        <f>K395*L395*M395*N395*O395</f>
        <v>6658.31</v>
      </c>
      <c r="Q395" s="97">
        <f>H395*P395</f>
        <v>1281.72</v>
      </c>
      <c r="R395" s="97"/>
      <c r="S395" s="97"/>
    </row>
    <row r="396" spans="1:19" ht="22.5" x14ac:dyDescent="0.25">
      <c r="A396" s="89" t="s">
        <v>1001</v>
      </c>
      <c r="B396" s="89" t="s">
        <v>687</v>
      </c>
      <c r="C396" s="89"/>
      <c r="D396" s="89" t="s">
        <v>1002</v>
      </c>
      <c r="E396" s="94" t="s">
        <v>675</v>
      </c>
      <c r="F396" s="95" t="s">
        <v>676</v>
      </c>
      <c r="G396" s="89" t="s">
        <v>502</v>
      </c>
      <c r="H396" s="89" t="s">
        <v>1003</v>
      </c>
      <c r="I396" s="96">
        <v>1</v>
      </c>
      <c r="J396" s="97">
        <v>71350</v>
      </c>
      <c r="K396" s="98">
        <f>J396/H396</f>
        <v>41000.21</v>
      </c>
      <c r="L396" s="99">
        <f>$L$8</f>
        <v>1.0815399999999999</v>
      </c>
      <c r="M396" s="100">
        <f>$M$8</f>
        <v>1.0590999999999999</v>
      </c>
      <c r="N396" s="101">
        <f>$N$8</f>
        <v>0.97811300000000001</v>
      </c>
      <c r="O396" s="100">
        <f>$O$8</f>
        <v>1</v>
      </c>
      <c r="P396" s="98">
        <f>K396*L396*M396*N396*O396</f>
        <v>45936.160000000003</v>
      </c>
      <c r="Q396" s="97">
        <f>H396*P396</f>
        <v>79939.710000000006</v>
      </c>
      <c r="R396" s="97"/>
      <c r="S396" s="97"/>
    </row>
    <row r="397" spans="1:19" ht="22.5" x14ac:dyDescent="0.25">
      <c r="A397" s="89" t="s">
        <v>1004</v>
      </c>
      <c r="B397" s="89" t="s">
        <v>687</v>
      </c>
      <c r="C397" s="89"/>
      <c r="D397" s="89" t="s">
        <v>1005</v>
      </c>
      <c r="E397" s="94" t="s">
        <v>1006</v>
      </c>
      <c r="F397" s="95" t="s">
        <v>1007</v>
      </c>
      <c r="G397" s="89" t="s">
        <v>502</v>
      </c>
      <c r="H397" s="89" t="s">
        <v>1003</v>
      </c>
      <c r="I397" s="96">
        <v>1</v>
      </c>
      <c r="J397" s="97">
        <v>134842</v>
      </c>
      <c r="K397" s="98">
        <f>J397/H397</f>
        <v>77484.94</v>
      </c>
      <c r="L397" s="99">
        <f>$L$8</f>
        <v>1.0815399999999999</v>
      </c>
      <c r="M397" s="100">
        <f>$M$8</f>
        <v>1.0590999999999999</v>
      </c>
      <c r="N397" s="101">
        <f>$N$8</f>
        <v>0.97811300000000001</v>
      </c>
      <c r="O397" s="100">
        <f>$O$8</f>
        <v>1</v>
      </c>
      <c r="P397" s="98">
        <f>K397*L397*M397*N397*O397</f>
        <v>86813.22</v>
      </c>
      <c r="Q397" s="97">
        <f>H397*P397</f>
        <v>151075.4</v>
      </c>
      <c r="R397" s="97"/>
      <c r="S397" s="97"/>
    </row>
    <row r="398" spans="1:19" x14ac:dyDescent="0.25">
      <c r="A398" s="82" t="s">
        <v>170</v>
      </c>
      <c r="B398" s="83"/>
      <c r="C398" s="84"/>
      <c r="D398" s="85"/>
      <c r="E398" s="86"/>
      <c r="F398" s="86" t="s">
        <v>1009</v>
      </c>
      <c r="G398" s="82"/>
      <c r="H398" s="82"/>
      <c r="I398" s="87"/>
      <c r="J398" s="88">
        <f>SUM(J399:J406)</f>
        <v>682128</v>
      </c>
      <c r="K398" s="80"/>
      <c r="L398" s="81"/>
      <c r="M398" s="81"/>
      <c r="N398" s="102"/>
      <c r="O398" s="81"/>
      <c r="P398" s="80"/>
      <c r="Q398" s="88">
        <f>SUM(Q399:Q406)</f>
        <v>764248.26</v>
      </c>
      <c r="R398" s="88">
        <f t="shared" ref="R398:S398" si="193">SUM(R399:R406)</f>
        <v>0</v>
      </c>
      <c r="S398" s="88">
        <f t="shared" si="193"/>
        <v>0</v>
      </c>
    </row>
    <row r="399" spans="1:19" x14ac:dyDescent="0.25">
      <c r="A399" s="89"/>
      <c r="B399" s="90"/>
      <c r="C399" s="90"/>
      <c r="D399" s="91"/>
      <c r="E399" s="92"/>
      <c r="F399" s="92" t="s">
        <v>1010</v>
      </c>
      <c r="G399" s="91"/>
      <c r="H399" s="91"/>
      <c r="I399" s="93">
        <v>1</v>
      </c>
      <c r="J399" s="91"/>
      <c r="K399" s="98"/>
      <c r="L399" s="99"/>
      <c r="M399" s="100"/>
      <c r="N399" s="101"/>
      <c r="O399" s="100"/>
      <c r="P399" s="98"/>
      <c r="Q399" s="97"/>
      <c r="R399" s="97"/>
      <c r="S399" s="97"/>
    </row>
    <row r="400" spans="1:19" ht="22.5" x14ac:dyDescent="0.25">
      <c r="A400" s="89" t="s">
        <v>1011</v>
      </c>
      <c r="B400" s="89" t="s">
        <v>687</v>
      </c>
      <c r="C400" s="89"/>
      <c r="D400" s="89" t="s">
        <v>1012</v>
      </c>
      <c r="E400" s="94" t="s">
        <v>1013</v>
      </c>
      <c r="F400" s="95" t="s">
        <v>1014</v>
      </c>
      <c r="G400" s="89" t="s">
        <v>110</v>
      </c>
      <c r="H400" s="89" t="s">
        <v>1015</v>
      </c>
      <c r="I400" s="96">
        <v>1</v>
      </c>
      <c r="J400" s="97">
        <v>13384</v>
      </c>
      <c r="K400" s="98">
        <f>J400/H400</f>
        <v>227619.05</v>
      </c>
      <c r="L400" s="99">
        <f>$L$8</f>
        <v>1.0815399999999999</v>
      </c>
      <c r="M400" s="100">
        <f>$M$8</f>
        <v>1.0590999999999999</v>
      </c>
      <c r="N400" s="101">
        <f>$N$8</f>
        <v>0.97811300000000001</v>
      </c>
      <c r="O400" s="100">
        <f>$O$8</f>
        <v>1</v>
      </c>
      <c r="P400" s="98">
        <f>K400*L400*M400*N400*O400</f>
        <v>255021.73</v>
      </c>
      <c r="Q400" s="97">
        <f>H400*P400</f>
        <v>14995.28</v>
      </c>
      <c r="R400" s="97"/>
      <c r="S400" s="97"/>
    </row>
    <row r="401" spans="1:19" ht="22.5" x14ac:dyDescent="0.25">
      <c r="A401" s="89" t="s">
        <v>1016</v>
      </c>
      <c r="B401" s="89" t="s">
        <v>687</v>
      </c>
      <c r="C401" s="89"/>
      <c r="D401" s="89" t="s">
        <v>1017</v>
      </c>
      <c r="E401" s="94" t="s">
        <v>1018</v>
      </c>
      <c r="F401" s="95" t="s">
        <v>1019</v>
      </c>
      <c r="G401" s="89" t="s">
        <v>949</v>
      </c>
      <c r="H401" s="89" t="s">
        <v>1020</v>
      </c>
      <c r="I401" s="96">
        <v>1</v>
      </c>
      <c r="J401" s="97">
        <v>66854</v>
      </c>
      <c r="K401" s="98">
        <f>J401/H401</f>
        <v>11369.73</v>
      </c>
      <c r="L401" s="99">
        <f>$L$8</f>
        <v>1.0815399999999999</v>
      </c>
      <c r="M401" s="100">
        <f>$M$8</f>
        <v>1.0590999999999999</v>
      </c>
      <c r="N401" s="101">
        <f>$N$8</f>
        <v>0.97811300000000001</v>
      </c>
      <c r="O401" s="100">
        <f>$O$8</f>
        <v>1</v>
      </c>
      <c r="P401" s="98">
        <f>K401*L401*M401*N401*O401</f>
        <v>12738.51</v>
      </c>
      <c r="Q401" s="97">
        <f>H401*P401</f>
        <v>74902.44</v>
      </c>
      <c r="R401" s="97"/>
      <c r="S401" s="97"/>
    </row>
    <row r="402" spans="1:19" ht="22.5" x14ac:dyDescent="0.25">
      <c r="A402" s="89" t="s">
        <v>1021</v>
      </c>
      <c r="B402" s="89" t="s">
        <v>687</v>
      </c>
      <c r="C402" s="89"/>
      <c r="D402" s="89" t="s">
        <v>1022</v>
      </c>
      <c r="E402" s="94" t="s">
        <v>1023</v>
      </c>
      <c r="F402" s="95" t="s">
        <v>1024</v>
      </c>
      <c r="G402" s="89" t="s">
        <v>502</v>
      </c>
      <c r="H402" s="89" t="s">
        <v>1025</v>
      </c>
      <c r="I402" s="96">
        <v>1</v>
      </c>
      <c r="J402" s="97">
        <v>80928</v>
      </c>
      <c r="K402" s="98">
        <f>J402/H402</f>
        <v>78647.23</v>
      </c>
      <c r="L402" s="99">
        <f>$L$8</f>
        <v>1.0815399999999999</v>
      </c>
      <c r="M402" s="100">
        <f>$M$8</f>
        <v>1.0590999999999999</v>
      </c>
      <c r="N402" s="101">
        <f>$N$8</f>
        <v>0.97811300000000001</v>
      </c>
      <c r="O402" s="100">
        <f>$O$8</f>
        <v>1</v>
      </c>
      <c r="P402" s="98">
        <f>K402*L402*M402*N402*O402</f>
        <v>88115.44</v>
      </c>
      <c r="Q402" s="97">
        <f>H402*P402</f>
        <v>90670.79</v>
      </c>
      <c r="R402" s="97"/>
      <c r="S402" s="97"/>
    </row>
    <row r="403" spans="1:19" ht="22.5" x14ac:dyDescent="0.25">
      <c r="A403" s="89" t="s">
        <v>1026</v>
      </c>
      <c r="B403" s="89" t="s">
        <v>687</v>
      </c>
      <c r="C403" s="89"/>
      <c r="D403" s="89" t="s">
        <v>1027</v>
      </c>
      <c r="E403" s="94" t="s">
        <v>1028</v>
      </c>
      <c r="F403" s="95" t="s">
        <v>1029</v>
      </c>
      <c r="G403" s="89" t="s">
        <v>502</v>
      </c>
      <c r="H403" s="89" t="s">
        <v>1025</v>
      </c>
      <c r="I403" s="96">
        <v>1</v>
      </c>
      <c r="J403" s="97">
        <v>74431</v>
      </c>
      <c r="K403" s="98">
        <f>J403/H403</f>
        <v>72333.33</v>
      </c>
      <c r="L403" s="99">
        <f>$L$8</f>
        <v>1.0815399999999999</v>
      </c>
      <c r="M403" s="100">
        <f>$M$8</f>
        <v>1.0590999999999999</v>
      </c>
      <c r="N403" s="101">
        <f>$N$8</f>
        <v>0.97811300000000001</v>
      </c>
      <c r="O403" s="100">
        <f>$O$8</f>
        <v>1</v>
      </c>
      <c r="P403" s="98">
        <f>K403*L403*M403*N403*O403</f>
        <v>81041.42</v>
      </c>
      <c r="Q403" s="97">
        <f>H403*P403</f>
        <v>83391.62</v>
      </c>
      <c r="R403" s="97"/>
      <c r="S403" s="97"/>
    </row>
    <row r="404" spans="1:19" x14ac:dyDescent="0.25">
      <c r="A404" s="89"/>
      <c r="B404" s="90"/>
      <c r="C404" s="90"/>
      <c r="D404" s="91"/>
      <c r="E404" s="92"/>
      <c r="F404" s="92" t="s">
        <v>1030</v>
      </c>
      <c r="G404" s="91"/>
      <c r="H404" s="91"/>
      <c r="I404" s="93">
        <v>1</v>
      </c>
      <c r="J404" s="91"/>
      <c r="K404" s="98"/>
      <c r="L404" s="99"/>
      <c r="M404" s="100"/>
      <c r="N404" s="101"/>
      <c r="O404" s="100"/>
      <c r="P404" s="98"/>
      <c r="Q404" s="97"/>
      <c r="R404" s="97"/>
      <c r="S404" s="97"/>
    </row>
    <row r="405" spans="1:19" ht="33.75" x14ac:dyDescent="0.25">
      <c r="A405" s="89" t="s">
        <v>1031</v>
      </c>
      <c r="B405" s="89" t="s">
        <v>687</v>
      </c>
      <c r="C405" s="89"/>
      <c r="D405" s="89" t="s">
        <v>1032</v>
      </c>
      <c r="E405" s="94" t="s">
        <v>1033</v>
      </c>
      <c r="F405" s="95" t="s">
        <v>1034</v>
      </c>
      <c r="G405" s="89" t="s">
        <v>110</v>
      </c>
      <c r="H405" s="89" t="s">
        <v>1035</v>
      </c>
      <c r="I405" s="96">
        <v>1</v>
      </c>
      <c r="J405" s="97">
        <v>36353</v>
      </c>
      <c r="K405" s="98">
        <f>J405/H405</f>
        <v>159793.41</v>
      </c>
      <c r="L405" s="99">
        <f>$L$8</f>
        <v>1.0815399999999999</v>
      </c>
      <c r="M405" s="100">
        <f>$M$8</f>
        <v>1.0590999999999999</v>
      </c>
      <c r="N405" s="101">
        <f>$N$8</f>
        <v>0.97811300000000001</v>
      </c>
      <c r="O405" s="100">
        <f>$O$8</f>
        <v>1</v>
      </c>
      <c r="P405" s="98">
        <f>K405*L405*M405*N405*O405</f>
        <v>179030.68</v>
      </c>
      <c r="Q405" s="97">
        <f>H405*P405</f>
        <v>40729.480000000003</v>
      </c>
      <c r="R405" s="97"/>
      <c r="S405" s="97"/>
    </row>
    <row r="406" spans="1:19" ht="22.5" x14ac:dyDescent="0.25">
      <c r="A406" s="89" t="s">
        <v>1036</v>
      </c>
      <c r="B406" s="89" t="s">
        <v>687</v>
      </c>
      <c r="C406" s="89"/>
      <c r="D406" s="89" t="s">
        <v>1037</v>
      </c>
      <c r="E406" s="94" t="s">
        <v>1038</v>
      </c>
      <c r="F406" s="95" t="s">
        <v>1039</v>
      </c>
      <c r="G406" s="89" t="s">
        <v>949</v>
      </c>
      <c r="H406" s="89" t="s">
        <v>1040</v>
      </c>
      <c r="I406" s="96">
        <v>1</v>
      </c>
      <c r="J406" s="97">
        <v>410178</v>
      </c>
      <c r="K406" s="98">
        <f>J406/H406</f>
        <v>18029.8</v>
      </c>
      <c r="L406" s="99">
        <f>$L$8</f>
        <v>1.0815399999999999</v>
      </c>
      <c r="M406" s="100">
        <f>$M$8</f>
        <v>1.0590999999999999</v>
      </c>
      <c r="N406" s="101">
        <f>$N$8</f>
        <v>0.97811300000000001</v>
      </c>
      <c r="O406" s="100">
        <f>$O$8</f>
        <v>1</v>
      </c>
      <c r="P406" s="98">
        <f>K406*L406*M406*N406*O406</f>
        <v>20200.38</v>
      </c>
      <c r="Q406" s="97">
        <f>H406*P406</f>
        <v>459558.65</v>
      </c>
      <c r="R406" s="97"/>
      <c r="S406" s="97"/>
    </row>
    <row r="407" spans="1:19" x14ac:dyDescent="0.25">
      <c r="A407" s="82" t="s">
        <v>175</v>
      </c>
      <c r="B407" s="83"/>
      <c r="C407" s="84"/>
      <c r="D407" s="85"/>
      <c r="E407" s="86"/>
      <c r="F407" s="86" t="s">
        <v>1042</v>
      </c>
      <c r="G407" s="82"/>
      <c r="H407" s="82"/>
      <c r="I407" s="87"/>
      <c r="J407" s="88">
        <f>SUM(J409:J410)</f>
        <v>753844</v>
      </c>
      <c r="K407" s="80"/>
      <c r="L407" s="81"/>
      <c r="M407" s="81"/>
      <c r="N407" s="102"/>
      <c r="O407" s="81"/>
      <c r="P407" s="80"/>
      <c r="Q407" s="88">
        <f>SUM(Q409:Q410)</f>
        <v>844598.09</v>
      </c>
      <c r="R407" s="88">
        <f t="shared" ref="R407:S407" si="194">SUM(R409:R410)</f>
        <v>0</v>
      </c>
      <c r="S407" s="88">
        <f t="shared" si="194"/>
        <v>0</v>
      </c>
    </row>
    <row r="408" spans="1:19" x14ac:dyDescent="0.25">
      <c r="A408" s="89"/>
      <c r="B408" s="90"/>
      <c r="C408" s="90"/>
      <c r="D408" s="91"/>
      <c r="E408" s="92"/>
      <c r="F408" s="92" t="s">
        <v>1043</v>
      </c>
      <c r="G408" s="91"/>
      <c r="H408" s="91"/>
      <c r="I408" s="93">
        <v>1</v>
      </c>
      <c r="J408" s="91"/>
      <c r="K408" s="98"/>
      <c r="L408" s="99"/>
      <c r="M408" s="100"/>
      <c r="N408" s="101"/>
      <c r="O408" s="100"/>
      <c r="P408" s="98"/>
      <c r="Q408" s="97"/>
      <c r="R408" s="97"/>
      <c r="S408" s="97"/>
    </row>
    <row r="409" spans="1:19" ht="22.5" x14ac:dyDescent="0.25">
      <c r="A409" s="89" t="s">
        <v>1044</v>
      </c>
      <c r="B409" s="89" t="s">
        <v>687</v>
      </c>
      <c r="C409" s="89"/>
      <c r="D409" s="89" t="s">
        <v>1045</v>
      </c>
      <c r="E409" s="94" t="s">
        <v>1046</v>
      </c>
      <c r="F409" s="95" t="s">
        <v>1047</v>
      </c>
      <c r="G409" s="89" t="s">
        <v>110</v>
      </c>
      <c r="H409" s="89" t="s">
        <v>1048</v>
      </c>
      <c r="I409" s="96">
        <v>1</v>
      </c>
      <c r="J409" s="97">
        <v>737740</v>
      </c>
      <c r="K409" s="98">
        <f>J409/H409</f>
        <v>165042.51</v>
      </c>
      <c r="L409" s="99">
        <f>$L$8</f>
        <v>1.0815399999999999</v>
      </c>
      <c r="M409" s="100">
        <f>$M$8</f>
        <v>1.0590999999999999</v>
      </c>
      <c r="N409" s="101">
        <f>$N$8</f>
        <v>0.97811300000000001</v>
      </c>
      <c r="O409" s="100">
        <f>$O$8</f>
        <v>1</v>
      </c>
      <c r="P409" s="98">
        <f>K409*L409*M409*N409*O409</f>
        <v>184911.71</v>
      </c>
      <c r="Q409" s="97">
        <f>H409*P409</f>
        <v>826555.34</v>
      </c>
      <c r="R409" s="97"/>
      <c r="S409" s="97"/>
    </row>
    <row r="410" spans="1:19" x14ac:dyDescent="0.25">
      <c r="A410" s="89" t="s">
        <v>1049</v>
      </c>
      <c r="B410" s="89" t="s">
        <v>687</v>
      </c>
      <c r="C410" s="89"/>
      <c r="D410" s="89" t="s">
        <v>1050</v>
      </c>
      <c r="E410" s="94" t="s">
        <v>1051</v>
      </c>
      <c r="F410" s="95" t="s">
        <v>1052</v>
      </c>
      <c r="G410" s="89" t="s">
        <v>81</v>
      </c>
      <c r="H410" s="89" t="s">
        <v>1053</v>
      </c>
      <c r="I410" s="96">
        <v>1</v>
      </c>
      <c r="J410" s="97">
        <v>16104</v>
      </c>
      <c r="K410" s="98">
        <f>J410/H410</f>
        <v>2771.3</v>
      </c>
      <c r="L410" s="99">
        <f>$L$8</f>
        <v>1.0815399999999999</v>
      </c>
      <c r="M410" s="100">
        <f>$M$8</f>
        <v>1.0590999999999999</v>
      </c>
      <c r="N410" s="101">
        <f>$N$8</f>
        <v>0.97811300000000001</v>
      </c>
      <c r="O410" s="100">
        <f>$O$8</f>
        <v>1</v>
      </c>
      <c r="P410" s="98">
        <f>K410*L410*M410*N410*O410</f>
        <v>3104.93</v>
      </c>
      <c r="Q410" s="97">
        <f>H410*P410</f>
        <v>18042.75</v>
      </c>
      <c r="R410" s="97"/>
      <c r="S410" s="97"/>
    </row>
    <row r="411" spans="1:19" x14ac:dyDescent="0.25">
      <c r="A411" s="82" t="s">
        <v>178</v>
      </c>
      <c r="B411" s="83"/>
      <c r="C411" s="84"/>
      <c r="D411" s="85"/>
      <c r="E411" s="86"/>
      <c r="F411" s="86" t="s">
        <v>1055</v>
      </c>
      <c r="G411" s="82"/>
      <c r="H411" s="82"/>
      <c r="I411" s="87"/>
      <c r="J411" s="88">
        <f>SUM(J413:J419)</f>
        <v>1284186</v>
      </c>
      <c r="K411" s="98"/>
      <c r="L411" s="99"/>
      <c r="M411" s="100"/>
      <c r="N411" s="101"/>
      <c r="O411" s="100"/>
      <c r="P411" s="98"/>
      <c r="Q411" s="88">
        <f>SUM(Q413:Q419)</f>
        <v>1438789.88</v>
      </c>
      <c r="R411" s="88">
        <f t="shared" ref="R411:S411" si="195">SUM(R413:R419)</f>
        <v>0</v>
      </c>
      <c r="S411" s="88">
        <f t="shared" si="195"/>
        <v>0</v>
      </c>
    </row>
    <row r="412" spans="1:19" x14ac:dyDescent="0.25">
      <c r="A412" s="89"/>
      <c r="B412" s="90"/>
      <c r="C412" s="90"/>
      <c r="D412" s="91"/>
      <c r="E412" s="92"/>
      <c r="F412" s="92" t="s">
        <v>1056</v>
      </c>
      <c r="G412" s="91"/>
      <c r="H412" s="91"/>
      <c r="I412" s="93">
        <v>1</v>
      </c>
      <c r="J412" s="91"/>
      <c r="K412" s="98"/>
      <c r="L412" s="99"/>
      <c r="M412" s="100"/>
      <c r="N412" s="101"/>
      <c r="O412" s="100"/>
      <c r="P412" s="98"/>
      <c r="Q412" s="91"/>
      <c r="R412" s="91"/>
      <c r="S412" s="91"/>
    </row>
    <row r="413" spans="1:19" ht="22.5" x14ac:dyDescent="0.25">
      <c r="A413" s="89" t="s">
        <v>1057</v>
      </c>
      <c r="B413" s="89" t="s">
        <v>687</v>
      </c>
      <c r="C413" s="89"/>
      <c r="D413" s="89" t="s">
        <v>1058</v>
      </c>
      <c r="E413" s="94" t="s">
        <v>1059</v>
      </c>
      <c r="F413" s="95" t="s">
        <v>1060</v>
      </c>
      <c r="G413" s="89" t="s">
        <v>110</v>
      </c>
      <c r="H413" s="89" t="s">
        <v>1061</v>
      </c>
      <c r="I413" s="96">
        <v>1</v>
      </c>
      <c r="J413" s="97">
        <v>299970</v>
      </c>
      <c r="K413" s="98">
        <f t="shared" ref="K413:K419" si="196">J413/H413</f>
        <v>60477.82</v>
      </c>
      <c r="L413" s="99">
        <f t="shared" ref="L413:L419" si="197">$L$8</f>
        <v>1.0815399999999999</v>
      </c>
      <c r="M413" s="100">
        <f t="shared" ref="M413:M419" si="198">$M$8</f>
        <v>1.0590999999999999</v>
      </c>
      <c r="N413" s="101">
        <f t="shared" ref="N413:N419" si="199">$N$8</f>
        <v>0.97811300000000001</v>
      </c>
      <c r="O413" s="100">
        <f t="shared" ref="O413:O419" si="200">$O$8</f>
        <v>1</v>
      </c>
      <c r="P413" s="98">
        <f t="shared" ref="P413:P419" si="201">K413*L413*M413*N413*O413</f>
        <v>67758.649999999994</v>
      </c>
      <c r="Q413" s="97">
        <f t="shared" ref="Q413:Q419" si="202">H413*P413</f>
        <v>336082.9</v>
      </c>
      <c r="R413" s="97"/>
      <c r="S413" s="97"/>
    </row>
    <row r="414" spans="1:19" ht="33.75" x14ac:dyDescent="0.25">
      <c r="A414" s="89" t="s">
        <v>1062</v>
      </c>
      <c r="B414" s="89" t="s">
        <v>687</v>
      </c>
      <c r="C414" s="89"/>
      <c r="D414" s="89" t="s">
        <v>1063</v>
      </c>
      <c r="E414" s="94" t="s">
        <v>1064</v>
      </c>
      <c r="F414" s="95" t="s">
        <v>1065</v>
      </c>
      <c r="G414" s="89" t="s">
        <v>949</v>
      </c>
      <c r="H414" s="89" t="s">
        <v>1066</v>
      </c>
      <c r="I414" s="96">
        <v>1</v>
      </c>
      <c r="J414" s="97">
        <v>938122</v>
      </c>
      <c r="K414" s="98">
        <f t="shared" si="196"/>
        <v>1891.38</v>
      </c>
      <c r="L414" s="99">
        <f t="shared" si="197"/>
        <v>1.0815399999999999</v>
      </c>
      <c r="M414" s="100">
        <f t="shared" si="198"/>
        <v>1.0590999999999999</v>
      </c>
      <c r="N414" s="101">
        <f t="shared" si="199"/>
        <v>0.97811300000000001</v>
      </c>
      <c r="O414" s="100">
        <f t="shared" si="200"/>
        <v>1</v>
      </c>
      <c r="P414" s="98">
        <f t="shared" si="201"/>
        <v>2119.08</v>
      </c>
      <c r="Q414" s="97">
        <f t="shared" si="202"/>
        <v>1051063.68</v>
      </c>
      <c r="R414" s="97"/>
      <c r="S414" s="97"/>
    </row>
    <row r="415" spans="1:19" x14ac:dyDescent="0.25">
      <c r="A415" s="89" t="s">
        <v>1067</v>
      </c>
      <c r="B415" s="89" t="s">
        <v>687</v>
      </c>
      <c r="C415" s="89"/>
      <c r="D415" s="89" t="s">
        <v>1068</v>
      </c>
      <c r="E415" s="94" t="s">
        <v>1069</v>
      </c>
      <c r="F415" s="95" t="s">
        <v>1070</v>
      </c>
      <c r="G415" s="89" t="s">
        <v>1071</v>
      </c>
      <c r="H415" s="89" t="s">
        <v>1072</v>
      </c>
      <c r="I415" s="96">
        <v>1</v>
      </c>
      <c r="J415" s="97">
        <v>32593</v>
      </c>
      <c r="K415" s="98">
        <f t="shared" si="196"/>
        <v>65186</v>
      </c>
      <c r="L415" s="99">
        <f t="shared" si="197"/>
        <v>1.0815399999999999</v>
      </c>
      <c r="M415" s="100">
        <f t="shared" si="198"/>
        <v>1.0590999999999999</v>
      </c>
      <c r="N415" s="101">
        <f t="shared" si="199"/>
        <v>0.97811300000000001</v>
      </c>
      <c r="O415" s="100">
        <f t="shared" si="200"/>
        <v>1</v>
      </c>
      <c r="P415" s="98">
        <f t="shared" si="201"/>
        <v>73033.64</v>
      </c>
      <c r="Q415" s="97">
        <f t="shared" si="202"/>
        <v>36516.82</v>
      </c>
      <c r="R415" s="97"/>
      <c r="S415" s="97"/>
    </row>
    <row r="416" spans="1:19" x14ac:dyDescent="0.25">
      <c r="A416" s="89" t="s">
        <v>1073</v>
      </c>
      <c r="B416" s="89" t="s">
        <v>687</v>
      </c>
      <c r="C416" s="89"/>
      <c r="D416" s="89" t="s">
        <v>1074</v>
      </c>
      <c r="E416" s="94" t="s">
        <v>1075</v>
      </c>
      <c r="F416" s="95" t="s">
        <v>1076</v>
      </c>
      <c r="G416" s="89" t="s">
        <v>1077</v>
      </c>
      <c r="H416" s="89" t="s">
        <v>1078</v>
      </c>
      <c r="I416" s="96">
        <v>1</v>
      </c>
      <c r="J416" s="97">
        <v>3134</v>
      </c>
      <c r="K416" s="98">
        <f t="shared" si="196"/>
        <v>160.38999999999999</v>
      </c>
      <c r="L416" s="99">
        <f t="shared" si="197"/>
        <v>1.0815399999999999</v>
      </c>
      <c r="M416" s="100">
        <f t="shared" si="198"/>
        <v>1.0590999999999999</v>
      </c>
      <c r="N416" s="101">
        <f t="shared" si="199"/>
        <v>0.97811300000000001</v>
      </c>
      <c r="O416" s="100">
        <f t="shared" si="200"/>
        <v>1</v>
      </c>
      <c r="P416" s="98">
        <f t="shared" si="201"/>
        <v>179.7</v>
      </c>
      <c r="Q416" s="97">
        <f t="shared" si="202"/>
        <v>3511.34</v>
      </c>
      <c r="R416" s="97"/>
      <c r="S416" s="97"/>
    </row>
    <row r="417" spans="1:19" ht="22.5" x14ac:dyDescent="0.25">
      <c r="A417" s="89" t="s">
        <v>1079</v>
      </c>
      <c r="B417" s="89" t="s">
        <v>687</v>
      </c>
      <c r="C417" s="89"/>
      <c r="D417" s="89" t="s">
        <v>1080</v>
      </c>
      <c r="E417" s="94" t="s">
        <v>1081</v>
      </c>
      <c r="F417" s="95" t="s">
        <v>1082</v>
      </c>
      <c r="G417" s="89" t="s">
        <v>1077</v>
      </c>
      <c r="H417" s="89" t="s">
        <v>1078</v>
      </c>
      <c r="I417" s="96">
        <v>1</v>
      </c>
      <c r="J417" s="97">
        <v>7203</v>
      </c>
      <c r="K417" s="98">
        <f t="shared" si="196"/>
        <v>368.63</v>
      </c>
      <c r="L417" s="99">
        <f t="shared" si="197"/>
        <v>1.0815399999999999</v>
      </c>
      <c r="M417" s="100">
        <f t="shared" si="198"/>
        <v>1.0590999999999999</v>
      </c>
      <c r="N417" s="101">
        <f t="shared" si="199"/>
        <v>0.97811300000000001</v>
      </c>
      <c r="O417" s="100">
        <f t="shared" si="200"/>
        <v>1</v>
      </c>
      <c r="P417" s="98">
        <f t="shared" si="201"/>
        <v>413.01</v>
      </c>
      <c r="Q417" s="97">
        <f t="shared" si="202"/>
        <v>8070.22</v>
      </c>
      <c r="R417" s="97"/>
      <c r="S417" s="97"/>
    </row>
    <row r="418" spans="1:19" x14ac:dyDescent="0.25">
      <c r="A418" s="89" t="s">
        <v>1083</v>
      </c>
      <c r="B418" s="89" t="s">
        <v>687</v>
      </c>
      <c r="C418" s="89"/>
      <c r="D418" s="89" t="s">
        <v>1084</v>
      </c>
      <c r="E418" s="94" t="s">
        <v>1085</v>
      </c>
      <c r="F418" s="95" t="s">
        <v>1086</v>
      </c>
      <c r="G418" s="89" t="s">
        <v>648</v>
      </c>
      <c r="H418" s="89" t="s">
        <v>34</v>
      </c>
      <c r="I418" s="96">
        <v>1</v>
      </c>
      <c r="J418" s="97">
        <v>591</v>
      </c>
      <c r="K418" s="98">
        <f t="shared" si="196"/>
        <v>147.75</v>
      </c>
      <c r="L418" s="99">
        <f t="shared" si="197"/>
        <v>1.0815399999999999</v>
      </c>
      <c r="M418" s="100">
        <f t="shared" si="198"/>
        <v>1.0590999999999999</v>
      </c>
      <c r="N418" s="101">
        <f t="shared" si="199"/>
        <v>0.97811300000000001</v>
      </c>
      <c r="O418" s="100">
        <f t="shared" si="200"/>
        <v>1</v>
      </c>
      <c r="P418" s="98">
        <f t="shared" si="201"/>
        <v>165.54</v>
      </c>
      <c r="Q418" s="97">
        <f t="shared" si="202"/>
        <v>662.16</v>
      </c>
      <c r="R418" s="97"/>
      <c r="S418" s="97"/>
    </row>
    <row r="419" spans="1:19" x14ac:dyDescent="0.25">
      <c r="A419" s="89" t="s">
        <v>1087</v>
      </c>
      <c r="B419" s="89" t="s">
        <v>687</v>
      </c>
      <c r="C419" s="89"/>
      <c r="D419" s="89" t="s">
        <v>1088</v>
      </c>
      <c r="E419" s="94" t="s">
        <v>1089</v>
      </c>
      <c r="F419" s="95" t="s">
        <v>1090</v>
      </c>
      <c r="G419" s="89" t="s">
        <v>648</v>
      </c>
      <c r="H419" s="89" t="s">
        <v>34</v>
      </c>
      <c r="I419" s="96">
        <v>1</v>
      </c>
      <c r="J419" s="97">
        <v>2573</v>
      </c>
      <c r="K419" s="98">
        <f t="shared" si="196"/>
        <v>643.25</v>
      </c>
      <c r="L419" s="99">
        <f t="shared" si="197"/>
        <v>1.0815399999999999</v>
      </c>
      <c r="M419" s="100">
        <f t="shared" si="198"/>
        <v>1.0590999999999999</v>
      </c>
      <c r="N419" s="101">
        <f t="shared" si="199"/>
        <v>0.97811300000000001</v>
      </c>
      <c r="O419" s="100">
        <f t="shared" si="200"/>
        <v>1</v>
      </c>
      <c r="P419" s="98">
        <f t="shared" si="201"/>
        <v>720.69</v>
      </c>
      <c r="Q419" s="97">
        <f t="shared" si="202"/>
        <v>2882.76</v>
      </c>
      <c r="R419" s="97"/>
      <c r="S419" s="97"/>
    </row>
    <row r="420" spans="1:19" x14ac:dyDescent="0.25">
      <c r="A420" s="72"/>
      <c r="B420" s="77"/>
      <c r="C420" s="77"/>
      <c r="D420" s="77"/>
      <c r="E420" s="76"/>
      <c r="F420" s="76" t="s">
        <v>1091</v>
      </c>
      <c r="G420" s="77"/>
      <c r="H420" s="77"/>
      <c r="I420" s="78"/>
      <c r="J420" s="79">
        <f>J421+J458</f>
        <v>331694</v>
      </c>
      <c r="K420" s="98"/>
      <c r="L420" s="99"/>
      <c r="M420" s="100"/>
      <c r="N420" s="101"/>
      <c r="O420" s="100"/>
      <c r="P420" s="98"/>
      <c r="Q420" s="79">
        <f>Q421+Q458</f>
        <v>371626.14</v>
      </c>
      <c r="R420" s="79">
        <f t="shared" ref="R420:S420" si="203">R421+R458</f>
        <v>5538.08</v>
      </c>
      <c r="S420" s="79">
        <f t="shared" si="203"/>
        <v>0</v>
      </c>
    </row>
    <row r="421" spans="1:19" ht="25.5" x14ac:dyDescent="0.25">
      <c r="A421" s="82" t="s">
        <v>181</v>
      </c>
      <c r="B421" s="83"/>
      <c r="C421" s="84"/>
      <c r="D421" s="85"/>
      <c r="E421" s="86"/>
      <c r="F421" s="86" t="s">
        <v>1093</v>
      </c>
      <c r="G421" s="82"/>
      <c r="H421" s="82"/>
      <c r="I421" s="87"/>
      <c r="J421" s="88">
        <f>SUM(J423:J457)</f>
        <v>110201</v>
      </c>
      <c r="K421" s="98"/>
      <c r="L421" s="99"/>
      <c r="M421" s="100"/>
      <c r="N421" s="101"/>
      <c r="O421" s="100"/>
      <c r="P421" s="98"/>
      <c r="Q421" s="88">
        <f>SUM(Q423:Q457)</f>
        <v>123468</v>
      </c>
      <c r="R421" s="88">
        <f t="shared" ref="R421:S421" si="204">SUM(R423:R457)</f>
        <v>5538.08</v>
      </c>
      <c r="S421" s="88">
        <f t="shared" si="204"/>
        <v>0</v>
      </c>
    </row>
    <row r="422" spans="1:19" x14ac:dyDescent="0.25">
      <c r="A422" s="89"/>
      <c r="B422" s="90"/>
      <c r="C422" s="90"/>
      <c r="D422" s="91"/>
      <c r="E422" s="92"/>
      <c r="F422" s="92" t="s">
        <v>1094</v>
      </c>
      <c r="G422" s="91"/>
      <c r="H422" s="91"/>
      <c r="I422" s="93">
        <v>1</v>
      </c>
      <c r="J422" s="91"/>
      <c r="K422" s="98"/>
      <c r="L422" s="99"/>
      <c r="M422" s="100"/>
      <c r="N422" s="101"/>
      <c r="O422" s="100"/>
      <c r="P422" s="98"/>
      <c r="Q422" s="91"/>
      <c r="R422" s="91"/>
      <c r="S422" s="91"/>
    </row>
    <row r="423" spans="1:19" ht="22.5" x14ac:dyDescent="0.25">
      <c r="A423" s="89" t="s">
        <v>1095</v>
      </c>
      <c r="B423" s="89" t="s">
        <v>1096</v>
      </c>
      <c r="C423" s="89"/>
      <c r="D423" s="89" t="s">
        <v>12</v>
      </c>
      <c r="E423" s="94" t="s">
        <v>1097</v>
      </c>
      <c r="F423" s="95" t="s">
        <v>1098</v>
      </c>
      <c r="G423" s="89" t="s">
        <v>1071</v>
      </c>
      <c r="H423" s="89" t="s">
        <v>92</v>
      </c>
      <c r="I423" s="96">
        <v>1</v>
      </c>
      <c r="J423" s="97">
        <v>1844</v>
      </c>
      <c r="K423" s="98">
        <f t="shared" ref="K423:K441" si="205">J423/H423</f>
        <v>92200</v>
      </c>
      <c r="L423" s="99">
        <f t="shared" ref="L423:L441" si="206">$L$8</f>
        <v>1.0815399999999999</v>
      </c>
      <c r="M423" s="100">
        <f t="shared" ref="M423:M441" si="207">$M$8</f>
        <v>1.0590999999999999</v>
      </c>
      <c r="N423" s="101">
        <f t="shared" ref="N423:N441" si="208">$N$8</f>
        <v>0.97811300000000001</v>
      </c>
      <c r="O423" s="100">
        <f t="shared" ref="O423:O441" si="209">$O$8</f>
        <v>1</v>
      </c>
      <c r="P423" s="98">
        <f t="shared" ref="P423:P441" si="210">K423*L423*M423*N423*O423</f>
        <v>103299.81</v>
      </c>
      <c r="Q423" s="97">
        <f t="shared" ref="Q423:Q441" si="211">H423*P423</f>
        <v>2066</v>
      </c>
      <c r="R423" s="97"/>
      <c r="S423" s="97"/>
    </row>
    <row r="424" spans="1:19" ht="33.75" x14ac:dyDescent="0.25">
      <c r="A424" s="89" t="s">
        <v>1099</v>
      </c>
      <c r="B424" s="89" t="s">
        <v>1096</v>
      </c>
      <c r="C424" s="89"/>
      <c r="D424" s="89" t="s">
        <v>24</v>
      </c>
      <c r="E424" s="94" t="s">
        <v>1100</v>
      </c>
      <c r="F424" s="95" t="s">
        <v>1101</v>
      </c>
      <c r="G424" s="89" t="s">
        <v>1077</v>
      </c>
      <c r="H424" s="89" t="s">
        <v>1102</v>
      </c>
      <c r="I424" s="96">
        <v>1</v>
      </c>
      <c r="J424" s="97">
        <v>157</v>
      </c>
      <c r="K424" s="98">
        <f t="shared" si="205"/>
        <v>78.11</v>
      </c>
      <c r="L424" s="99">
        <f t="shared" si="206"/>
        <v>1.0815399999999999</v>
      </c>
      <c r="M424" s="100">
        <f t="shared" si="207"/>
        <v>1.0590999999999999</v>
      </c>
      <c r="N424" s="101">
        <f t="shared" si="208"/>
        <v>0.97811300000000001</v>
      </c>
      <c r="O424" s="100">
        <f t="shared" si="209"/>
        <v>1</v>
      </c>
      <c r="P424" s="98">
        <f t="shared" si="210"/>
        <v>87.51</v>
      </c>
      <c r="Q424" s="97">
        <f t="shared" si="211"/>
        <v>175.9</v>
      </c>
      <c r="R424" s="97"/>
      <c r="S424" s="97"/>
    </row>
    <row r="425" spans="1:19" ht="22.5" x14ac:dyDescent="0.25">
      <c r="A425" s="89" t="s">
        <v>1103</v>
      </c>
      <c r="B425" s="89" t="s">
        <v>1096</v>
      </c>
      <c r="C425" s="89"/>
      <c r="D425" s="89" t="s">
        <v>30</v>
      </c>
      <c r="E425" s="94" t="s">
        <v>1097</v>
      </c>
      <c r="F425" s="95" t="s">
        <v>1098</v>
      </c>
      <c r="G425" s="89" t="s">
        <v>1071</v>
      </c>
      <c r="H425" s="89" t="s">
        <v>1104</v>
      </c>
      <c r="I425" s="96">
        <v>1</v>
      </c>
      <c r="J425" s="97">
        <v>11068</v>
      </c>
      <c r="K425" s="98">
        <f t="shared" si="205"/>
        <v>92233.33</v>
      </c>
      <c r="L425" s="99">
        <f t="shared" si="206"/>
        <v>1.0815399999999999</v>
      </c>
      <c r="M425" s="100">
        <f t="shared" si="207"/>
        <v>1.0590999999999999</v>
      </c>
      <c r="N425" s="101">
        <f t="shared" si="208"/>
        <v>0.97811300000000001</v>
      </c>
      <c r="O425" s="100">
        <f t="shared" si="209"/>
        <v>1</v>
      </c>
      <c r="P425" s="98">
        <f t="shared" si="210"/>
        <v>103337.15</v>
      </c>
      <c r="Q425" s="97">
        <f t="shared" si="211"/>
        <v>12400.46</v>
      </c>
      <c r="R425" s="97"/>
      <c r="S425" s="97"/>
    </row>
    <row r="426" spans="1:19" ht="33.75" x14ac:dyDescent="0.25">
      <c r="A426" s="89" t="s">
        <v>1105</v>
      </c>
      <c r="B426" s="89" t="s">
        <v>1096</v>
      </c>
      <c r="C426" s="89"/>
      <c r="D426" s="89" t="s">
        <v>34</v>
      </c>
      <c r="E426" s="94" t="s">
        <v>1106</v>
      </c>
      <c r="F426" s="95" t="s">
        <v>1107</v>
      </c>
      <c r="G426" s="89" t="s">
        <v>1077</v>
      </c>
      <c r="H426" s="89" t="s">
        <v>1108</v>
      </c>
      <c r="I426" s="96">
        <v>1</v>
      </c>
      <c r="J426" s="97">
        <v>633</v>
      </c>
      <c r="K426" s="98">
        <f t="shared" si="205"/>
        <v>52.49</v>
      </c>
      <c r="L426" s="99">
        <f t="shared" si="206"/>
        <v>1.0815399999999999</v>
      </c>
      <c r="M426" s="100">
        <f t="shared" si="207"/>
        <v>1.0590999999999999</v>
      </c>
      <c r="N426" s="101">
        <f t="shared" si="208"/>
        <v>0.97811300000000001</v>
      </c>
      <c r="O426" s="100">
        <f t="shared" si="209"/>
        <v>1</v>
      </c>
      <c r="P426" s="98">
        <f t="shared" si="210"/>
        <v>58.81</v>
      </c>
      <c r="Q426" s="97">
        <f t="shared" si="211"/>
        <v>709.25</v>
      </c>
      <c r="R426" s="97"/>
      <c r="S426" s="97"/>
    </row>
    <row r="427" spans="1:19" x14ac:dyDescent="0.25">
      <c r="A427" s="89" t="s">
        <v>1109</v>
      </c>
      <c r="B427" s="89" t="s">
        <v>1096</v>
      </c>
      <c r="C427" s="89"/>
      <c r="D427" s="89" t="s">
        <v>40</v>
      </c>
      <c r="E427" s="94" t="s">
        <v>1110</v>
      </c>
      <c r="F427" s="95" t="s">
        <v>1111</v>
      </c>
      <c r="G427" s="89" t="s">
        <v>648</v>
      </c>
      <c r="H427" s="89" t="s">
        <v>12</v>
      </c>
      <c r="I427" s="96">
        <v>1</v>
      </c>
      <c r="J427" s="97">
        <v>284</v>
      </c>
      <c r="K427" s="98">
        <f t="shared" si="205"/>
        <v>284</v>
      </c>
      <c r="L427" s="99">
        <f t="shared" si="206"/>
        <v>1.0815399999999999</v>
      </c>
      <c r="M427" s="100">
        <f t="shared" si="207"/>
        <v>1.0590999999999999</v>
      </c>
      <c r="N427" s="101">
        <f t="shared" si="208"/>
        <v>0.97811300000000001</v>
      </c>
      <c r="O427" s="100">
        <f t="shared" si="209"/>
        <v>1</v>
      </c>
      <c r="P427" s="98">
        <f t="shared" si="210"/>
        <v>318.19</v>
      </c>
      <c r="Q427" s="97">
        <f t="shared" si="211"/>
        <v>318.19</v>
      </c>
      <c r="R427" s="97"/>
      <c r="S427" s="97"/>
    </row>
    <row r="428" spans="1:19" ht="22.5" x14ac:dyDescent="0.25">
      <c r="A428" s="89" t="s">
        <v>1112</v>
      </c>
      <c r="B428" s="89" t="s">
        <v>1096</v>
      </c>
      <c r="C428" s="89"/>
      <c r="D428" s="89" t="s">
        <v>43</v>
      </c>
      <c r="E428" s="94" t="s">
        <v>1113</v>
      </c>
      <c r="F428" s="95" t="s">
        <v>1114</v>
      </c>
      <c r="G428" s="89" t="s">
        <v>648</v>
      </c>
      <c r="H428" s="89" t="s">
        <v>12</v>
      </c>
      <c r="I428" s="96">
        <v>1</v>
      </c>
      <c r="J428" s="97">
        <v>347</v>
      </c>
      <c r="K428" s="98">
        <f t="shared" si="205"/>
        <v>347</v>
      </c>
      <c r="L428" s="99">
        <f t="shared" si="206"/>
        <v>1.0815399999999999</v>
      </c>
      <c r="M428" s="100">
        <f t="shared" si="207"/>
        <v>1.0590999999999999</v>
      </c>
      <c r="N428" s="101">
        <f t="shared" si="208"/>
        <v>0.97811300000000001</v>
      </c>
      <c r="O428" s="100">
        <f t="shared" si="209"/>
        <v>1</v>
      </c>
      <c r="P428" s="98">
        <f t="shared" si="210"/>
        <v>388.77</v>
      </c>
      <c r="Q428" s="97">
        <f t="shared" si="211"/>
        <v>388.77</v>
      </c>
      <c r="R428" s="97"/>
      <c r="S428" s="97"/>
    </row>
    <row r="429" spans="1:19" ht="22.5" x14ac:dyDescent="0.25">
      <c r="A429" s="89" t="s">
        <v>1115</v>
      </c>
      <c r="B429" s="89" t="s">
        <v>1096</v>
      </c>
      <c r="C429" s="89" t="s">
        <v>17297</v>
      </c>
      <c r="D429" s="89" t="s">
        <v>48</v>
      </c>
      <c r="E429" s="94" t="s">
        <v>1116</v>
      </c>
      <c r="F429" s="95" t="s">
        <v>1117</v>
      </c>
      <c r="G429" s="89" t="s">
        <v>648</v>
      </c>
      <c r="H429" s="89" t="s">
        <v>12</v>
      </c>
      <c r="I429" s="96">
        <v>1</v>
      </c>
      <c r="J429" s="97">
        <v>4943</v>
      </c>
      <c r="K429" s="98">
        <f t="shared" si="205"/>
        <v>4943</v>
      </c>
      <c r="L429" s="99">
        <f t="shared" si="206"/>
        <v>1.0815399999999999</v>
      </c>
      <c r="M429" s="100">
        <f t="shared" si="207"/>
        <v>1.0590999999999999</v>
      </c>
      <c r="N429" s="101">
        <f t="shared" si="208"/>
        <v>0.97811300000000001</v>
      </c>
      <c r="O429" s="100">
        <f t="shared" si="209"/>
        <v>1</v>
      </c>
      <c r="P429" s="98">
        <f t="shared" si="210"/>
        <v>5538.08</v>
      </c>
      <c r="Q429" s="97">
        <f t="shared" si="211"/>
        <v>5538.08</v>
      </c>
      <c r="R429" s="97">
        <f>Q429</f>
        <v>5538.08</v>
      </c>
      <c r="S429" s="97"/>
    </row>
    <row r="430" spans="1:19" ht="22.5" x14ac:dyDescent="0.25">
      <c r="A430" s="89" t="s">
        <v>1118</v>
      </c>
      <c r="B430" s="89" t="s">
        <v>1096</v>
      </c>
      <c r="C430" s="89"/>
      <c r="D430" s="89" t="s">
        <v>55</v>
      </c>
      <c r="E430" s="94" t="s">
        <v>1119</v>
      </c>
      <c r="F430" s="95" t="s">
        <v>1120</v>
      </c>
      <c r="G430" s="89" t="s">
        <v>648</v>
      </c>
      <c r="H430" s="89" t="s">
        <v>12</v>
      </c>
      <c r="I430" s="96">
        <v>1</v>
      </c>
      <c r="J430" s="97">
        <v>190</v>
      </c>
      <c r="K430" s="98">
        <f t="shared" si="205"/>
        <v>190</v>
      </c>
      <c r="L430" s="99">
        <f t="shared" si="206"/>
        <v>1.0815399999999999</v>
      </c>
      <c r="M430" s="100">
        <f t="shared" si="207"/>
        <v>1.0590999999999999</v>
      </c>
      <c r="N430" s="101">
        <f t="shared" si="208"/>
        <v>0.97811300000000001</v>
      </c>
      <c r="O430" s="100">
        <f t="shared" si="209"/>
        <v>1</v>
      </c>
      <c r="P430" s="98">
        <f t="shared" si="210"/>
        <v>212.87</v>
      </c>
      <c r="Q430" s="97">
        <f t="shared" si="211"/>
        <v>212.87</v>
      </c>
      <c r="R430" s="97"/>
      <c r="S430" s="97"/>
    </row>
    <row r="431" spans="1:19" x14ac:dyDescent="0.25">
      <c r="A431" s="89" t="s">
        <v>1121</v>
      </c>
      <c r="B431" s="89" t="s">
        <v>1096</v>
      </c>
      <c r="C431" s="89"/>
      <c r="D431" s="89" t="s">
        <v>58</v>
      </c>
      <c r="E431" s="94" t="s">
        <v>1122</v>
      </c>
      <c r="F431" s="95" t="s">
        <v>1123</v>
      </c>
      <c r="G431" s="89" t="s">
        <v>970</v>
      </c>
      <c r="H431" s="89" t="s">
        <v>237</v>
      </c>
      <c r="I431" s="96">
        <v>1</v>
      </c>
      <c r="J431" s="97">
        <v>817</v>
      </c>
      <c r="K431" s="98">
        <f t="shared" si="205"/>
        <v>8170</v>
      </c>
      <c r="L431" s="99">
        <f t="shared" si="206"/>
        <v>1.0815399999999999</v>
      </c>
      <c r="M431" s="100">
        <f t="shared" si="207"/>
        <v>1.0590999999999999</v>
      </c>
      <c r="N431" s="101">
        <f t="shared" si="208"/>
        <v>0.97811300000000001</v>
      </c>
      <c r="O431" s="100">
        <f t="shared" si="209"/>
        <v>1</v>
      </c>
      <c r="P431" s="98">
        <f t="shared" si="210"/>
        <v>9153.57</v>
      </c>
      <c r="Q431" s="97">
        <f t="shared" si="211"/>
        <v>915.36</v>
      </c>
      <c r="R431" s="97"/>
      <c r="S431" s="97"/>
    </row>
    <row r="432" spans="1:19" ht="22.5" x14ac:dyDescent="0.25">
      <c r="A432" s="89" t="s">
        <v>1124</v>
      </c>
      <c r="B432" s="89" t="s">
        <v>1096</v>
      </c>
      <c r="C432" s="89"/>
      <c r="D432" s="89" t="s">
        <v>60</v>
      </c>
      <c r="E432" s="94" t="s">
        <v>1125</v>
      </c>
      <c r="F432" s="95" t="s">
        <v>1126</v>
      </c>
      <c r="G432" s="89" t="s">
        <v>648</v>
      </c>
      <c r="H432" s="89" t="s">
        <v>12</v>
      </c>
      <c r="I432" s="96">
        <v>1</v>
      </c>
      <c r="J432" s="97">
        <v>2408</v>
      </c>
      <c r="K432" s="98">
        <f t="shared" si="205"/>
        <v>2408</v>
      </c>
      <c r="L432" s="99">
        <f t="shared" si="206"/>
        <v>1.0815399999999999</v>
      </c>
      <c r="M432" s="100">
        <f t="shared" si="207"/>
        <v>1.0590999999999999</v>
      </c>
      <c r="N432" s="101">
        <f t="shared" si="208"/>
        <v>0.97811300000000001</v>
      </c>
      <c r="O432" s="100">
        <f t="shared" si="209"/>
        <v>1</v>
      </c>
      <c r="P432" s="98">
        <f t="shared" si="210"/>
        <v>2697.9</v>
      </c>
      <c r="Q432" s="97">
        <f t="shared" si="211"/>
        <v>2697.9</v>
      </c>
      <c r="R432" s="97"/>
      <c r="S432" s="97"/>
    </row>
    <row r="433" spans="1:19" x14ac:dyDescent="0.25">
      <c r="A433" s="89" t="s">
        <v>1127</v>
      </c>
      <c r="B433" s="89" t="s">
        <v>1096</v>
      </c>
      <c r="C433" s="89"/>
      <c r="D433" s="89" t="s">
        <v>65</v>
      </c>
      <c r="E433" s="94" t="s">
        <v>1128</v>
      </c>
      <c r="F433" s="95" t="s">
        <v>1129</v>
      </c>
      <c r="G433" s="89" t="s">
        <v>648</v>
      </c>
      <c r="H433" s="89" t="s">
        <v>24</v>
      </c>
      <c r="I433" s="96">
        <v>1</v>
      </c>
      <c r="J433" s="97">
        <v>561</v>
      </c>
      <c r="K433" s="98">
        <f t="shared" si="205"/>
        <v>280.5</v>
      </c>
      <c r="L433" s="99">
        <f t="shared" si="206"/>
        <v>1.0815399999999999</v>
      </c>
      <c r="M433" s="100">
        <f t="shared" si="207"/>
        <v>1.0590999999999999</v>
      </c>
      <c r="N433" s="101">
        <f t="shared" si="208"/>
        <v>0.97811300000000001</v>
      </c>
      <c r="O433" s="100">
        <f t="shared" si="209"/>
        <v>1</v>
      </c>
      <c r="P433" s="98">
        <f t="shared" si="210"/>
        <v>314.27</v>
      </c>
      <c r="Q433" s="97">
        <f t="shared" si="211"/>
        <v>628.54</v>
      </c>
      <c r="R433" s="97"/>
      <c r="S433" s="97"/>
    </row>
    <row r="434" spans="1:19" ht="22.5" x14ac:dyDescent="0.25">
      <c r="A434" s="89" t="s">
        <v>1130</v>
      </c>
      <c r="B434" s="89" t="s">
        <v>1096</v>
      </c>
      <c r="C434" s="89"/>
      <c r="D434" s="89" t="s">
        <v>68</v>
      </c>
      <c r="E434" s="94" t="s">
        <v>1131</v>
      </c>
      <c r="F434" s="95" t="s">
        <v>1132</v>
      </c>
      <c r="G434" s="89" t="s">
        <v>1071</v>
      </c>
      <c r="H434" s="89" t="s">
        <v>88</v>
      </c>
      <c r="I434" s="96">
        <v>1</v>
      </c>
      <c r="J434" s="97">
        <v>5896</v>
      </c>
      <c r="K434" s="98">
        <f t="shared" si="205"/>
        <v>45353.85</v>
      </c>
      <c r="L434" s="99">
        <f t="shared" si="206"/>
        <v>1.0815399999999999</v>
      </c>
      <c r="M434" s="100">
        <f t="shared" si="207"/>
        <v>1.0590999999999999</v>
      </c>
      <c r="N434" s="101">
        <f t="shared" si="208"/>
        <v>0.97811300000000001</v>
      </c>
      <c r="O434" s="100">
        <f t="shared" si="209"/>
        <v>1</v>
      </c>
      <c r="P434" s="98">
        <f t="shared" si="210"/>
        <v>50813.93</v>
      </c>
      <c r="Q434" s="97">
        <f t="shared" si="211"/>
        <v>6605.81</v>
      </c>
      <c r="R434" s="97"/>
      <c r="S434" s="97"/>
    </row>
    <row r="435" spans="1:19" ht="22.5" x14ac:dyDescent="0.25">
      <c r="A435" s="89" t="s">
        <v>1133</v>
      </c>
      <c r="B435" s="89" t="s">
        <v>1096</v>
      </c>
      <c r="C435" s="89"/>
      <c r="D435" s="89" t="s">
        <v>70</v>
      </c>
      <c r="E435" s="94" t="s">
        <v>1134</v>
      </c>
      <c r="F435" s="95" t="s">
        <v>1135</v>
      </c>
      <c r="G435" s="89" t="s">
        <v>1077</v>
      </c>
      <c r="H435" s="89" t="s">
        <v>70</v>
      </c>
      <c r="I435" s="96">
        <v>1</v>
      </c>
      <c r="J435" s="97">
        <v>7072</v>
      </c>
      <c r="K435" s="98">
        <f t="shared" si="205"/>
        <v>544</v>
      </c>
      <c r="L435" s="99">
        <f t="shared" si="206"/>
        <v>1.0815399999999999</v>
      </c>
      <c r="M435" s="100">
        <f t="shared" si="207"/>
        <v>1.0590999999999999</v>
      </c>
      <c r="N435" s="101">
        <f t="shared" si="208"/>
        <v>0.97811300000000001</v>
      </c>
      <c r="O435" s="100">
        <f t="shared" si="209"/>
        <v>1</v>
      </c>
      <c r="P435" s="98">
        <f t="shared" si="210"/>
        <v>609.49</v>
      </c>
      <c r="Q435" s="97">
        <f t="shared" si="211"/>
        <v>7923.37</v>
      </c>
      <c r="R435" s="97"/>
      <c r="S435" s="97"/>
    </row>
    <row r="436" spans="1:19" x14ac:dyDescent="0.25">
      <c r="A436" s="89" t="s">
        <v>1136</v>
      </c>
      <c r="B436" s="89" t="s">
        <v>1096</v>
      </c>
      <c r="C436" s="89"/>
      <c r="D436" s="89" t="s">
        <v>73</v>
      </c>
      <c r="E436" s="94" t="s">
        <v>838</v>
      </c>
      <c r="F436" s="95" t="s">
        <v>839</v>
      </c>
      <c r="G436" s="89" t="s">
        <v>110</v>
      </c>
      <c r="H436" s="89" t="s">
        <v>1137</v>
      </c>
      <c r="I436" s="96">
        <v>1</v>
      </c>
      <c r="J436" s="97">
        <v>184</v>
      </c>
      <c r="K436" s="98">
        <f t="shared" si="205"/>
        <v>5935.48</v>
      </c>
      <c r="L436" s="99">
        <f t="shared" si="206"/>
        <v>1.0815399999999999</v>
      </c>
      <c r="M436" s="100">
        <f t="shared" si="207"/>
        <v>1.0590999999999999</v>
      </c>
      <c r="N436" s="101">
        <f t="shared" si="208"/>
        <v>0.97811300000000001</v>
      </c>
      <c r="O436" s="100">
        <f t="shared" si="209"/>
        <v>1</v>
      </c>
      <c r="P436" s="98">
        <f t="shared" si="210"/>
        <v>6650.04</v>
      </c>
      <c r="Q436" s="97">
        <f t="shared" si="211"/>
        <v>206.15</v>
      </c>
      <c r="R436" s="97"/>
      <c r="S436" s="97"/>
    </row>
    <row r="437" spans="1:19" x14ac:dyDescent="0.25">
      <c r="A437" s="89" t="s">
        <v>1138</v>
      </c>
      <c r="B437" s="89" t="s">
        <v>1096</v>
      </c>
      <c r="C437" s="89"/>
      <c r="D437" s="89" t="s">
        <v>75</v>
      </c>
      <c r="E437" s="94" t="s">
        <v>1139</v>
      </c>
      <c r="F437" s="95" t="s">
        <v>1140</v>
      </c>
      <c r="G437" s="89" t="s">
        <v>110</v>
      </c>
      <c r="H437" s="89" t="s">
        <v>1141</v>
      </c>
      <c r="I437" s="96">
        <v>1</v>
      </c>
      <c r="J437" s="97">
        <v>272</v>
      </c>
      <c r="K437" s="98">
        <f t="shared" si="205"/>
        <v>4387.1000000000004</v>
      </c>
      <c r="L437" s="99">
        <f t="shared" si="206"/>
        <v>1.0815399999999999</v>
      </c>
      <c r="M437" s="100">
        <f t="shared" si="207"/>
        <v>1.0590999999999999</v>
      </c>
      <c r="N437" s="101">
        <f t="shared" si="208"/>
        <v>0.97811300000000001</v>
      </c>
      <c r="O437" s="100">
        <f t="shared" si="209"/>
        <v>1</v>
      </c>
      <c r="P437" s="98">
        <f t="shared" si="210"/>
        <v>4915.26</v>
      </c>
      <c r="Q437" s="97">
        <f t="shared" si="211"/>
        <v>304.75</v>
      </c>
      <c r="R437" s="97"/>
      <c r="S437" s="97"/>
    </row>
    <row r="438" spans="1:19" ht="22.5" x14ac:dyDescent="0.25">
      <c r="A438" s="89" t="s">
        <v>1142</v>
      </c>
      <c r="B438" s="89" t="s">
        <v>1096</v>
      </c>
      <c r="C438" s="89"/>
      <c r="D438" s="89" t="s">
        <v>87</v>
      </c>
      <c r="E438" s="94" t="s">
        <v>1143</v>
      </c>
      <c r="F438" s="95" t="s">
        <v>1144</v>
      </c>
      <c r="G438" s="89" t="s">
        <v>648</v>
      </c>
      <c r="H438" s="89" t="s">
        <v>12</v>
      </c>
      <c r="I438" s="96">
        <v>1</v>
      </c>
      <c r="J438" s="97">
        <v>9817</v>
      </c>
      <c r="K438" s="98">
        <f t="shared" si="205"/>
        <v>9817</v>
      </c>
      <c r="L438" s="99">
        <f t="shared" si="206"/>
        <v>1.0815399999999999</v>
      </c>
      <c r="M438" s="100">
        <f t="shared" si="207"/>
        <v>1.0590999999999999</v>
      </c>
      <c r="N438" s="101">
        <f t="shared" si="208"/>
        <v>0.97811300000000001</v>
      </c>
      <c r="O438" s="100">
        <f t="shared" si="209"/>
        <v>1</v>
      </c>
      <c r="P438" s="98">
        <f t="shared" si="210"/>
        <v>10998.85</v>
      </c>
      <c r="Q438" s="97">
        <f t="shared" si="211"/>
        <v>10998.85</v>
      </c>
      <c r="R438" s="97"/>
      <c r="S438" s="97"/>
    </row>
    <row r="439" spans="1:19" ht="22.5" x14ac:dyDescent="0.25">
      <c r="A439" s="89" t="s">
        <v>1145</v>
      </c>
      <c r="B439" s="89" t="s">
        <v>1096</v>
      </c>
      <c r="C439" s="89"/>
      <c r="D439" s="89" t="s">
        <v>89</v>
      </c>
      <c r="E439" s="94" t="s">
        <v>1146</v>
      </c>
      <c r="F439" s="95" t="s">
        <v>1147</v>
      </c>
      <c r="G439" s="89" t="s">
        <v>648</v>
      </c>
      <c r="H439" s="89" t="s">
        <v>12</v>
      </c>
      <c r="I439" s="96">
        <v>1</v>
      </c>
      <c r="J439" s="97">
        <v>1504</v>
      </c>
      <c r="K439" s="98">
        <f t="shared" si="205"/>
        <v>1504</v>
      </c>
      <c r="L439" s="99">
        <f t="shared" si="206"/>
        <v>1.0815399999999999</v>
      </c>
      <c r="M439" s="100">
        <f t="shared" si="207"/>
        <v>1.0590999999999999</v>
      </c>
      <c r="N439" s="101">
        <f t="shared" si="208"/>
        <v>0.97811300000000001</v>
      </c>
      <c r="O439" s="100">
        <f t="shared" si="209"/>
        <v>1</v>
      </c>
      <c r="P439" s="98">
        <f t="shared" si="210"/>
        <v>1685.06</v>
      </c>
      <c r="Q439" s="97">
        <f t="shared" si="211"/>
        <v>1685.06</v>
      </c>
      <c r="R439" s="97"/>
      <c r="S439" s="97"/>
    </row>
    <row r="440" spans="1:19" ht="22.5" x14ac:dyDescent="0.25">
      <c r="A440" s="89" t="s">
        <v>1148</v>
      </c>
      <c r="B440" s="89" t="s">
        <v>1096</v>
      </c>
      <c r="C440" s="89"/>
      <c r="D440" s="89" t="s">
        <v>90</v>
      </c>
      <c r="E440" s="94" t="s">
        <v>1149</v>
      </c>
      <c r="F440" s="95" t="s">
        <v>1150</v>
      </c>
      <c r="G440" s="89" t="s">
        <v>648</v>
      </c>
      <c r="H440" s="89" t="s">
        <v>24</v>
      </c>
      <c r="I440" s="96">
        <v>1</v>
      </c>
      <c r="J440" s="97">
        <v>553</v>
      </c>
      <c r="K440" s="98">
        <f t="shared" si="205"/>
        <v>276.5</v>
      </c>
      <c r="L440" s="99">
        <f t="shared" si="206"/>
        <v>1.0815399999999999</v>
      </c>
      <c r="M440" s="100">
        <f t="shared" si="207"/>
        <v>1.0590999999999999</v>
      </c>
      <c r="N440" s="101">
        <f t="shared" si="208"/>
        <v>0.97811300000000001</v>
      </c>
      <c r="O440" s="100">
        <f t="shared" si="209"/>
        <v>1</v>
      </c>
      <c r="P440" s="98">
        <f t="shared" si="210"/>
        <v>309.79000000000002</v>
      </c>
      <c r="Q440" s="97">
        <f t="shared" si="211"/>
        <v>619.58000000000004</v>
      </c>
      <c r="R440" s="97"/>
      <c r="S440" s="97"/>
    </row>
    <row r="441" spans="1:19" ht="33.75" x14ac:dyDescent="0.25">
      <c r="A441" s="89" t="s">
        <v>1151</v>
      </c>
      <c r="B441" s="89" t="s">
        <v>1096</v>
      </c>
      <c r="C441" s="89"/>
      <c r="D441" s="89" t="s">
        <v>91</v>
      </c>
      <c r="E441" s="94" t="s">
        <v>1152</v>
      </c>
      <c r="F441" s="95" t="s">
        <v>1153</v>
      </c>
      <c r="G441" s="89" t="s">
        <v>648</v>
      </c>
      <c r="H441" s="89" t="s">
        <v>12</v>
      </c>
      <c r="I441" s="96">
        <v>1</v>
      </c>
      <c r="J441" s="97">
        <v>10236</v>
      </c>
      <c r="K441" s="98">
        <f t="shared" si="205"/>
        <v>10236</v>
      </c>
      <c r="L441" s="99">
        <f t="shared" si="206"/>
        <v>1.0815399999999999</v>
      </c>
      <c r="M441" s="100">
        <f t="shared" si="207"/>
        <v>1.0590999999999999</v>
      </c>
      <c r="N441" s="101">
        <f t="shared" si="208"/>
        <v>0.97811300000000001</v>
      </c>
      <c r="O441" s="100">
        <f t="shared" si="209"/>
        <v>1</v>
      </c>
      <c r="P441" s="98">
        <f t="shared" si="210"/>
        <v>11468.3</v>
      </c>
      <c r="Q441" s="97">
        <f t="shared" si="211"/>
        <v>11468.3</v>
      </c>
      <c r="R441" s="97"/>
      <c r="S441" s="97"/>
    </row>
    <row r="442" spans="1:19" x14ac:dyDescent="0.25">
      <c r="A442" s="89"/>
      <c r="B442" s="90"/>
      <c r="C442" s="90"/>
      <c r="D442" s="91"/>
      <c r="E442" s="92"/>
      <c r="F442" s="92" t="s">
        <v>1154</v>
      </c>
      <c r="G442" s="91"/>
      <c r="H442" s="91"/>
      <c r="I442" s="93">
        <v>1</v>
      </c>
      <c r="J442" s="91"/>
      <c r="K442" s="98"/>
      <c r="L442" s="99"/>
      <c r="M442" s="100"/>
      <c r="N442" s="101"/>
      <c r="O442" s="100"/>
      <c r="P442" s="98"/>
      <c r="Q442" s="91"/>
      <c r="R442" s="91"/>
      <c r="S442" s="91"/>
    </row>
    <row r="443" spans="1:19" x14ac:dyDescent="0.25">
      <c r="A443" s="89" t="s">
        <v>1155</v>
      </c>
      <c r="B443" s="89" t="s">
        <v>1096</v>
      </c>
      <c r="C443" s="89"/>
      <c r="D443" s="89" t="s">
        <v>101</v>
      </c>
      <c r="E443" s="94" t="s">
        <v>1156</v>
      </c>
      <c r="F443" s="95" t="s">
        <v>1157</v>
      </c>
      <c r="G443" s="89" t="s">
        <v>648</v>
      </c>
      <c r="H443" s="89" t="s">
        <v>12</v>
      </c>
      <c r="I443" s="96">
        <v>1</v>
      </c>
      <c r="J443" s="97">
        <v>384</v>
      </c>
      <c r="K443" s="98">
        <f t="shared" ref="K443:K457" si="212">J443/H443</f>
        <v>384</v>
      </c>
      <c r="L443" s="99">
        <f t="shared" ref="L443:L457" si="213">$L$8</f>
        <v>1.0815399999999999</v>
      </c>
      <c r="M443" s="100">
        <f t="shared" ref="M443:M457" si="214">$M$8</f>
        <v>1.0590999999999999</v>
      </c>
      <c r="N443" s="101">
        <f t="shared" ref="N443:N457" si="215">$N$8</f>
        <v>0.97811300000000001</v>
      </c>
      <c r="O443" s="100">
        <f t="shared" ref="O443:O457" si="216">$O$8</f>
        <v>1</v>
      </c>
      <c r="P443" s="98">
        <f t="shared" ref="P443:P457" si="217">K443*L443*M443*N443*O443</f>
        <v>430.23</v>
      </c>
      <c r="Q443" s="97">
        <f t="shared" ref="Q443:Q457" si="218">H443*P443</f>
        <v>430.23</v>
      </c>
      <c r="R443" s="97"/>
      <c r="S443" s="97"/>
    </row>
    <row r="444" spans="1:19" x14ac:dyDescent="0.25">
      <c r="A444" s="89" t="s">
        <v>1158</v>
      </c>
      <c r="B444" s="89" t="s">
        <v>1096</v>
      </c>
      <c r="C444" s="89"/>
      <c r="D444" s="89" t="s">
        <v>106</v>
      </c>
      <c r="E444" s="94" t="s">
        <v>1159</v>
      </c>
      <c r="F444" s="95" t="s">
        <v>1160</v>
      </c>
      <c r="G444" s="89" t="s">
        <v>648</v>
      </c>
      <c r="H444" s="89" t="s">
        <v>12</v>
      </c>
      <c r="I444" s="96">
        <v>1</v>
      </c>
      <c r="J444" s="97">
        <v>3490</v>
      </c>
      <c r="K444" s="98">
        <f t="shared" si="212"/>
        <v>3490</v>
      </c>
      <c r="L444" s="99">
        <f t="shared" si="213"/>
        <v>1.0815399999999999</v>
      </c>
      <c r="M444" s="100">
        <f t="shared" si="214"/>
        <v>1.0590999999999999</v>
      </c>
      <c r="N444" s="101">
        <f t="shared" si="215"/>
        <v>0.97811300000000001</v>
      </c>
      <c r="O444" s="100">
        <f t="shared" si="216"/>
        <v>1</v>
      </c>
      <c r="P444" s="98">
        <f t="shared" si="217"/>
        <v>3910.16</v>
      </c>
      <c r="Q444" s="97">
        <f t="shared" si="218"/>
        <v>3910.16</v>
      </c>
      <c r="R444" s="97"/>
      <c r="S444" s="97"/>
    </row>
    <row r="445" spans="1:19" ht="22.5" x14ac:dyDescent="0.25">
      <c r="A445" s="89" t="s">
        <v>1161</v>
      </c>
      <c r="B445" s="89" t="s">
        <v>1096</v>
      </c>
      <c r="C445" s="89"/>
      <c r="D445" s="89" t="s">
        <v>107</v>
      </c>
      <c r="E445" s="94" t="s">
        <v>1146</v>
      </c>
      <c r="F445" s="95" t="s">
        <v>1147</v>
      </c>
      <c r="G445" s="89" t="s">
        <v>648</v>
      </c>
      <c r="H445" s="89" t="s">
        <v>12</v>
      </c>
      <c r="I445" s="96">
        <v>1</v>
      </c>
      <c r="J445" s="97">
        <v>1504</v>
      </c>
      <c r="K445" s="98">
        <f t="shared" si="212"/>
        <v>1504</v>
      </c>
      <c r="L445" s="99">
        <f t="shared" si="213"/>
        <v>1.0815399999999999</v>
      </c>
      <c r="M445" s="100">
        <f t="shared" si="214"/>
        <v>1.0590999999999999</v>
      </c>
      <c r="N445" s="101">
        <f t="shared" si="215"/>
        <v>0.97811300000000001</v>
      </c>
      <c r="O445" s="100">
        <f t="shared" si="216"/>
        <v>1</v>
      </c>
      <c r="P445" s="98">
        <f t="shared" si="217"/>
        <v>1685.06</v>
      </c>
      <c r="Q445" s="97">
        <f t="shared" si="218"/>
        <v>1685.06</v>
      </c>
      <c r="R445" s="97"/>
      <c r="S445" s="97"/>
    </row>
    <row r="446" spans="1:19" ht="22.5" x14ac:dyDescent="0.25">
      <c r="A446" s="89" t="s">
        <v>1162</v>
      </c>
      <c r="B446" s="89" t="s">
        <v>1096</v>
      </c>
      <c r="C446" s="89"/>
      <c r="D446" s="89" t="s">
        <v>108</v>
      </c>
      <c r="E446" s="94" t="s">
        <v>1163</v>
      </c>
      <c r="F446" s="95" t="s">
        <v>1164</v>
      </c>
      <c r="G446" s="89" t="s">
        <v>648</v>
      </c>
      <c r="H446" s="89" t="s">
        <v>12</v>
      </c>
      <c r="I446" s="96">
        <v>1</v>
      </c>
      <c r="J446" s="97">
        <v>564</v>
      </c>
      <c r="K446" s="98">
        <f t="shared" si="212"/>
        <v>564</v>
      </c>
      <c r="L446" s="99">
        <f t="shared" si="213"/>
        <v>1.0815399999999999</v>
      </c>
      <c r="M446" s="100">
        <f t="shared" si="214"/>
        <v>1.0590999999999999</v>
      </c>
      <c r="N446" s="101">
        <f t="shared" si="215"/>
        <v>0.97811300000000001</v>
      </c>
      <c r="O446" s="100">
        <f t="shared" si="216"/>
        <v>1</v>
      </c>
      <c r="P446" s="98">
        <f t="shared" si="217"/>
        <v>631.9</v>
      </c>
      <c r="Q446" s="97">
        <f t="shared" si="218"/>
        <v>631.9</v>
      </c>
      <c r="R446" s="97"/>
      <c r="S446" s="97"/>
    </row>
    <row r="447" spans="1:19" x14ac:dyDescent="0.25">
      <c r="A447" s="89" t="s">
        <v>1165</v>
      </c>
      <c r="B447" s="89" t="s">
        <v>1096</v>
      </c>
      <c r="C447" s="89"/>
      <c r="D447" s="89" t="s">
        <v>109</v>
      </c>
      <c r="E447" s="94" t="s">
        <v>1166</v>
      </c>
      <c r="F447" s="95" t="s">
        <v>1167</v>
      </c>
      <c r="G447" s="89" t="s">
        <v>970</v>
      </c>
      <c r="H447" s="89" t="s">
        <v>237</v>
      </c>
      <c r="I447" s="96">
        <v>1</v>
      </c>
      <c r="J447" s="97">
        <v>1003</v>
      </c>
      <c r="K447" s="98">
        <f t="shared" si="212"/>
        <v>10030</v>
      </c>
      <c r="L447" s="99">
        <f t="shared" si="213"/>
        <v>1.0815399999999999</v>
      </c>
      <c r="M447" s="100">
        <f t="shared" si="214"/>
        <v>1.0590999999999999</v>
      </c>
      <c r="N447" s="101">
        <f t="shared" si="215"/>
        <v>0.97811300000000001</v>
      </c>
      <c r="O447" s="100">
        <f t="shared" si="216"/>
        <v>1</v>
      </c>
      <c r="P447" s="98">
        <f t="shared" si="217"/>
        <v>11237.5</v>
      </c>
      <c r="Q447" s="97">
        <f t="shared" si="218"/>
        <v>1123.75</v>
      </c>
      <c r="R447" s="97"/>
      <c r="S447" s="97"/>
    </row>
    <row r="448" spans="1:19" ht="22.5" x14ac:dyDescent="0.25">
      <c r="A448" s="89" t="s">
        <v>1168</v>
      </c>
      <c r="B448" s="89" t="s">
        <v>1096</v>
      </c>
      <c r="C448" s="89"/>
      <c r="D448" s="89" t="s">
        <v>122</v>
      </c>
      <c r="E448" s="94" t="s">
        <v>1169</v>
      </c>
      <c r="F448" s="95" t="s">
        <v>1170</v>
      </c>
      <c r="G448" s="89" t="s">
        <v>648</v>
      </c>
      <c r="H448" s="89" t="s">
        <v>12</v>
      </c>
      <c r="I448" s="96">
        <v>1</v>
      </c>
      <c r="J448" s="97">
        <v>4937</v>
      </c>
      <c r="K448" s="98">
        <f t="shared" si="212"/>
        <v>4937</v>
      </c>
      <c r="L448" s="99">
        <f t="shared" si="213"/>
        <v>1.0815399999999999</v>
      </c>
      <c r="M448" s="100">
        <f t="shared" si="214"/>
        <v>1.0590999999999999</v>
      </c>
      <c r="N448" s="101">
        <f t="shared" si="215"/>
        <v>0.97811300000000001</v>
      </c>
      <c r="O448" s="100">
        <f t="shared" si="216"/>
        <v>1</v>
      </c>
      <c r="P448" s="98">
        <f t="shared" si="217"/>
        <v>5531.36</v>
      </c>
      <c r="Q448" s="97">
        <f t="shared" si="218"/>
        <v>5531.36</v>
      </c>
      <c r="R448" s="97"/>
      <c r="S448" s="97"/>
    </row>
    <row r="449" spans="1:19" ht="22.5" x14ac:dyDescent="0.25">
      <c r="A449" s="89" t="s">
        <v>1171</v>
      </c>
      <c r="B449" s="89" t="s">
        <v>1096</v>
      </c>
      <c r="C449" s="89"/>
      <c r="D449" s="89" t="s">
        <v>126</v>
      </c>
      <c r="E449" s="94" t="s">
        <v>1146</v>
      </c>
      <c r="F449" s="95" t="s">
        <v>1147</v>
      </c>
      <c r="G449" s="89" t="s">
        <v>648</v>
      </c>
      <c r="H449" s="89" t="s">
        <v>30</v>
      </c>
      <c r="I449" s="96">
        <v>1</v>
      </c>
      <c r="J449" s="97">
        <v>4518</v>
      </c>
      <c r="K449" s="98">
        <f t="shared" si="212"/>
        <v>1506</v>
      </c>
      <c r="L449" s="99">
        <f t="shared" si="213"/>
        <v>1.0815399999999999</v>
      </c>
      <c r="M449" s="100">
        <f t="shared" si="214"/>
        <v>1.0590999999999999</v>
      </c>
      <c r="N449" s="101">
        <f t="shared" si="215"/>
        <v>0.97811300000000001</v>
      </c>
      <c r="O449" s="100">
        <f t="shared" si="216"/>
        <v>1</v>
      </c>
      <c r="P449" s="98">
        <f t="shared" si="217"/>
        <v>1687.3</v>
      </c>
      <c r="Q449" s="97">
        <f t="shared" si="218"/>
        <v>5061.8999999999996</v>
      </c>
      <c r="R449" s="97"/>
      <c r="S449" s="97"/>
    </row>
    <row r="450" spans="1:19" ht="22.5" x14ac:dyDescent="0.25">
      <c r="A450" s="89" t="s">
        <v>1172</v>
      </c>
      <c r="B450" s="89" t="s">
        <v>1096</v>
      </c>
      <c r="C450" s="89"/>
      <c r="D450" s="89" t="s">
        <v>124</v>
      </c>
      <c r="E450" s="94" t="s">
        <v>1149</v>
      </c>
      <c r="F450" s="95" t="s">
        <v>1150</v>
      </c>
      <c r="G450" s="89" t="s">
        <v>648</v>
      </c>
      <c r="H450" s="89" t="s">
        <v>43</v>
      </c>
      <c r="I450" s="96">
        <v>1</v>
      </c>
      <c r="J450" s="97">
        <v>1660</v>
      </c>
      <c r="K450" s="98">
        <f t="shared" si="212"/>
        <v>276.67</v>
      </c>
      <c r="L450" s="99">
        <f t="shared" si="213"/>
        <v>1.0815399999999999</v>
      </c>
      <c r="M450" s="100">
        <f t="shared" si="214"/>
        <v>1.0590999999999999</v>
      </c>
      <c r="N450" s="101">
        <f t="shared" si="215"/>
        <v>0.97811300000000001</v>
      </c>
      <c r="O450" s="100">
        <f t="shared" si="216"/>
        <v>1</v>
      </c>
      <c r="P450" s="98">
        <f t="shared" si="217"/>
        <v>309.98</v>
      </c>
      <c r="Q450" s="97">
        <f t="shared" si="218"/>
        <v>1859.88</v>
      </c>
      <c r="R450" s="97"/>
      <c r="S450" s="97"/>
    </row>
    <row r="451" spans="1:19" ht="33.75" x14ac:dyDescent="0.25">
      <c r="A451" s="89" t="s">
        <v>1173</v>
      </c>
      <c r="B451" s="89" t="s">
        <v>1096</v>
      </c>
      <c r="C451" s="89"/>
      <c r="D451" s="89" t="s">
        <v>129</v>
      </c>
      <c r="E451" s="94" t="s">
        <v>1152</v>
      </c>
      <c r="F451" s="95" t="s">
        <v>1153</v>
      </c>
      <c r="G451" s="89" t="s">
        <v>648</v>
      </c>
      <c r="H451" s="89" t="s">
        <v>30</v>
      </c>
      <c r="I451" s="96">
        <v>1</v>
      </c>
      <c r="J451" s="97">
        <v>30707</v>
      </c>
      <c r="K451" s="98">
        <f t="shared" si="212"/>
        <v>10235.67</v>
      </c>
      <c r="L451" s="99">
        <f t="shared" si="213"/>
        <v>1.0815399999999999</v>
      </c>
      <c r="M451" s="100">
        <f t="shared" si="214"/>
        <v>1.0590999999999999</v>
      </c>
      <c r="N451" s="101">
        <f t="shared" si="215"/>
        <v>0.97811300000000001</v>
      </c>
      <c r="O451" s="100">
        <f t="shared" si="216"/>
        <v>1</v>
      </c>
      <c r="P451" s="98">
        <f t="shared" si="217"/>
        <v>11467.93</v>
      </c>
      <c r="Q451" s="97">
        <f t="shared" si="218"/>
        <v>34403.79</v>
      </c>
      <c r="R451" s="97"/>
      <c r="S451" s="97"/>
    </row>
    <row r="452" spans="1:19" x14ac:dyDescent="0.25">
      <c r="A452" s="89" t="s">
        <v>1174</v>
      </c>
      <c r="B452" s="89" t="s">
        <v>1096</v>
      </c>
      <c r="C452" s="89"/>
      <c r="D452" s="89" t="s">
        <v>133</v>
      </c>
      <c r="E452" s="94" t="s">
        <v>1175</v>
      </c>
      <c r="F452" s="95" t="s">
        <v>1176</v>
      </c>
      <c r="G452" s="89" t="s">
        <v>652</v>
      </c>
      <c r="H452" s="89" t="s">
        <v>12</v>
      </c>
      <c r="I452" s="96">
        <v>1</v>
      </c>
      <c r="J452" s="97">
        <v>211</v>
      </c>
      <c r="K452" s="98">
        <f t="shared" si="212"/>
        <v>211</v>
      </c>
      <c r="L452" s="99">
        <f t="shared" si="213"/>
        <v>1.0815399999999999</v>
      </c>
      <c r="M452" s="100">
        <f t="shared" si="214"/>
        <v>1.0590999999999999</v>
      </c>
      <c r="N452" s="101">
        <f t="shared" si="215"/>
        <v>0.97811300000000001</v>
      </c>
      <c r="O452" s="100">
        <f t="shared" si="216"/>
        <v>1</v>
      </c>
      <c r="P452" s="98">
        <f t="shared" si="217"/>
        <v>236.4</v>
      </c>
      <c r="Q452" s="97">
        <f t="shared" si="218"/>
        <v>236.4</v>
      </c>
      <c r="R452" s="97"/>
      <c r="S452" s="97"/>
    </row>
    <row r="453" spans="1:19" x14ac:dyDescent="0.25">
      <c r="A453" s="89" t="s">
        <v>1177</v>
      </c>
      <c r="B453" s="89" t="s">
        <v>1096</v>
      </c>
      <c r="C453" s="89"/>
      <c r="D453" s="89" t="s">
        <v>136</v>
      </c>
      <c r="E453" s="94" t="s">
        <v>1178</v>
      </c>
      <c r="F453" s="95" t="s">
        <v>1179</v>
      </c>
      <c r="G453" s="89" t="s">
        <v>652</v>
      </c>
      <c r="H453" s="89" t="s">
        <v>12</v>
      </c>
      <c r="I453" s="96">
        <v>1</v>
      </c>
      <c r="J453" s="97">
        <v>675</v>
      </c>
      <c r="K453" s="98">
        <f t="shared" si="212"/>
        <v>675</v>
      </c>
      <c r="L453" s="99">
        <f t="shared" si="213"/>
        <v>1.0815399999999999</v>
      </c>
      <c r="M453" s="100">
        <f t="shared" si="214"/>
        <v>1.0590999999999999</v>
      </c>
      <c r="N453" s="101">
        <f t="shared" si="215"/>
        <v>0.97811300000000001</v>
      </c>
      <c r="O453" s="100">
        <f t="shared" si="216"/>
        <v>1</v>
      </c>
      <c r="P453" s="98">
        <f t="shared" si="217"/>
        <v>756.26</v>
      </c>
      <c r="Q453" s="97">
        <f t="shared" si="218"/>
        <v>756.26</v>
      </c>
      <c r="R453" s="97"/>
      <c r="S453" s="97"/>
    </row>
    <row r="454" spans="1:19" x14ac:dyDescent="0.25">
      <c r="A454" s="89" t="s">
        <v>1180</v>
      </c>
      <c r="B454" s="89" t="s">
        <v>1096</v>
      </c>
      <c r="C454" s="89"/>
      <c r="D454" s="89" t="s">
        <v>141</v>
      </c>
      <c r="E454" s="94" t="s">
        <v>1181</v>
      </c>
      <c r="F454" s="95" t="s">
        <v>1182</v>
      </c>
      <c r="G454" s="89" t="s">
        <v>970</v>
      </c>
      <c r="H454" s="89" t="s">
        <v>1183</v>
      </c>
      <c r="I454" s="96">
        <v>1</v>
      </c>
      <c r="J454" s="97">
        <v>21</v>
      </c>
      <c r="K454" s="98">
        <f t="shared" si="212"/>
        <v>105</v>
      </c>
      <c r="L454" s="99">
        <f t="shared" si="213"/>
        <v>1.0815399999999999</v>
      </c>
      <c r="M454" s="100">
        <f t="shared" si="214"/>
        <v>1.0590999999999999</v>
      </c>
      <c r="N454" s="101">
        <f t="shared" si="215"/>
        <v>0.97811300000000001</v>
      </c>
      <c r="O454" s="100">
        <f t="shared" si="216"/>
        <v>1</v>
      </c>
      <c r="P454" s="98">
        <f t="shared" si="217"/>
        <v>117.64</v>
      </c>
      <c r="Q454" s="97">
        <f t="shared" si="218"/>
        <v>23.53</v>
      </c>
      <c r="R454" s="97"/>
      <c r="S454" s="97"/>
    </row>
    <row r="455" spans="1:19" x14ac:dyDescent="0.25">
      <c r="A455" s="89" t="s">
        <v>1184</v>
      </c>
      <c r="B455" s="89" t="s">
        <v>1096</v>
      </c>
      <c r="C455" s="89"/>
      <c r="D455" s="89" t="s">
        <v>144</v>
      </c>
      <c r="E455" s="94" t="s">
        <v>1185</v>
      </c>
      <c r="F455" s="95" t="s">
        <v>1186</v>
      </c>
      <c r="G455" s="89" t="s">
        <v>970</v>
      </c>
      <c r="H455" s="89" t="s">
        <v>1183</v>
      </c>
      <c r="I455" s="96">
        <v>1</v>
      </c>
      <c r="J455" s="97">
        <v>38</v>
      </c>
      <c r="K455" s="98">
        <f t="shared" si="212"/>
        <v>190</v>
      </c>
      <c r="L455" s="99">
        <f t="shared" si="213"/>
        <v>1.0815399999999999</v>
      </c>
      <c r="M455" s="100">
        <f t="shared" si="214"/>
        <v>1.0590999999999999</v>
      </c>
      <c r="N455" s="101">
        <f t="shared" si="215"/>
        <v>0.97811300000000001</v>
      </c>
      <c r="O455" s="100">
        <f t="shared" si="216"/>
        <v>1</v>
      </c>
      <c r="P455" s="98">
        <f t="shared" si="217"/>
        <v>212.87</v>
      </c>
      <c r="Q455" s="97">
        <f t="shared" si="218"/>
        <v>42.57</v>
      </c>
      <c r="R455" s="97"/>
      <c r="S455" s="97"/>
    </row>
    <row r="456" spans="1:19" ht="22.5" x14ac:dyDescent="0.25">
      <c r="A456" s="89" t="s">
        <v>1187</v>
      </c>
      <c r="B456" s="89" t="s">
        <v>1096</v>
      </c>
      <c r="C456" s="89"/>
      <c r="D456" s="89" t="s">
        <v>146</v>
      </c>
      <c r="E456" s="94" t="s">
        <v>1188</v>
      </c>
      <c r="F456" s="95" t="s">
        <v>1189</v>
      </c>
      <c r="G456" s="89" t="s">
        <v>648</v>
      </c>
      <c r="H456" s="89" t="s">
        <v>12</v>
      </c>
      <c r="I456" s="96">
        <v>1</v>
      </c>
      <c r="J456" s="97">
        <v>1488</v>
      </c>
      <c r="K456" s="98">
        <f t="shared" si="212"/>
        <v>1488</v>
      </c>
      <c r="L456" s="99">
        <f t="shared" si="213"/>
        <v>1.0815399999999999</v>
      </c>
      <c r="M456" s="100">
        <f t="shared" si="214"/>
        <v>1.0590999999999999</v>
      </c>
      <c r="N456" s="101">
        <f t="shared" si="215"/>
        <v>0.97811300000000001</v>
      </c>
      <c r="O456" s="100">
        <f t="shared" si="216"/>
        <v>1</v>
      </c>
      <c r="P456" s="98">
        <f t="shared" si="217"/>
        <v>1667.14</v>
      </c>
      <c r="Q456" s="97">
        <f t="shared" si="218"/>
        <v>1667.14</v>
      </c>
      <c r="R456" s="97"/>
      <c r="S456" s="97"/>
    </row>
    <row r="457" spans="1:19" ht="22.5" x14ac:dyDescent="0.25">
      <c r="A457" s="89" t="s">
        <v>1190</v>
      </c>
      <c r="B457" s="89" t="s">
        <v>1096</v>
      </c>
      <c r="C457" s="89"/>
      <c r="D457" s="89" t="s">
        <v>151</v>
      </c>
      <c r="E457" s="94" t="s">
        <v>1191</v>
      </c>
      <c r="F457" s="95" t="s">
        <v>1192</v>
      </c>
      <c r="G457" s="89" t="s">
        <v>648</v>
      </c>
      <c r="H457" s="89" t="s">
        <v>12</v>
      </c>
      <c r="I457" s="96">
        <v>1</v>
      </c>
      <c r="J457" s="97">
        <v>215</v>
      </c>
      <c r="K457" s="98">
        <f t="shared" si="212"/>
        <v>215</v>
      </c>
      <c r="L457" s="99">
        <f t="shared" si="213"/>
        <v>1.0815399999999999</v>
      </c>
      <c r="M457" s="100">
        <f t="shared" si="214"/>
        <v>1.0590999999999999</v>
      </c>
      <c r="N457" s="101">
        <f t="shared" si="215"/>
        <v>0.97811300000000001</v>
      </c>
      <c r="O457" s="100">
        <f t="shared" si="216"/>
        <v>1</v>
      </c>
      <c r="P457" s="98">
        <f t="shared" si="217"/>
        <v>240.88</v>
      </c>
      <c r="Q457" s="97">
        <f t="shared" si="218"/>
        <v>240.88</v>
      </c>
      <c r="R457" s="97"/>
      <c r="S457" s="97"/>
    </row>
    <row r="458" spans="1:19" x14ac:dyDescent="0.25">
      <c r="A458" s="82" t="s">
        <v>182</v>
      </c>
      <c r="B458" s="83"/>
      <c r="C458" s="84"/>
      <c r="D458" s="85"/>
      <c r="E458" s="86"/>
      <c r="F458" s="86" t="s">
        <v>1194</v>
      </c>
      <c r="G458" s="82"/>
      <c r="H458" s="82"/>
      <c r="I458" s="87"/>
      <c r="J458" s="88">
        <f>SUM(J459:J476)</f>
        <v>221493</v>
      </c>
      <c r="K458" s="98"/>
      <c r="L458" s="99"/>
      <c r="M458" s="100"/>
      <c r="N458" s="101"/>
      <c r="O458" s="100"/>
      <c r="P458" s="98"/>
      <c r="Q458" s="88">
        <f>SUM(Q459:Q476)</f>
        <v>248158.14</v>
      </c>
      <c r="R458" s="88">
        <f t="shared" ref="R458:S458" si="219">SUM(R459:R476)</f>
        <v>0</v>
      </c>
      <c r="S458" s="88">
        <f t="shared" si="219"/>
        <v>0</v>
      </c>
    </row>
    <row r="459" spans="1:19" ht="22.5" x14ac:dyDescent="0.25">
      <c r="A459" s="89" t="s">
        <v>1195</v>
      </c>
      <c r="B459" s="89" t="s">
        <v>1096</v>
      </c>
      <c r="C459" s="89"/>
      <c r="D459" s="89" t="s">
        <v>154</v>
      </c>
      <c r="E459" s="94" t="s">
        <v>1131</v>
      </c>
      <c r="F459" s="95" t="s">
        <v>1132</v>
      </c>
      <c r="G459" s="89" t="s">
        <v>1071</v>
      </c>
      <c r="H459" s="89" t="s">
        <v>1196</v>
      </c>
      <c r="I459" s="96">
        <v>1</v>
      </c>
      <c r="J459" s="97">
        <v>29486</v>
      </c>
      <c r="K459" s="98">
        <f t="shared" ref="K459:K471" si="220">J459/H459</f>
        <v>45363.08</v>
      </c>
      <c r="L459" s="99">
        <f t="shared" ref="L459:L471" si="221">$L$8</f>
        <v>1.0815399999999999</v>
      </c>
      <c r="M459" s="100">
        <f t="shared" ref="M459:M471" si="222">$M$8</f>
        <v>1.0590999999999999</v>
      </c>
      <c r="N459" s="101">
        <f t="shared" ref="N459:N471" si="223">$N$8</f>
        <v>0.97811300000000001</v>
      </c>
      <c r="O459" s="100">
        <f t="shared" ref="O459:O471" si="224">$O$8</f>
        <v>1</v>
      </c>
      <c r="P459" s="98">
        <f t="shared" ref="P459:P471" si="225">K459*L459*M459*N459*O459</f>
        <v>50824.27</v>
      </c>
      <c r="Q459" s="97">
        <f t="shared" ref="Q459:Q471" si="226">H459*P459</f>
        <v>33035.78</v>
      </c>
      <c r="R459" s="97"/>
      <c r="S459" s="97"/>
    </row>
    <row r="460" spans="1:19" ht="22.5" x14ac:dyDescent="0.25">
      <c r="A460" s="89" t="s">
        <v>1197</v>
      </c>
      <c r="B460" s="89" t="s">
        <v>1096</v>
      </c>
      <c r="C460" s="89"/>
      <c r="D460" s="89" t="s">
        <v>156</v>
      </c>
      <c r="E460" s="94" t="s">
        <v>1134</v>
      </c>
      <c r="F460" s="95" t="s">
        <v>1135</v>
      </c>
      <c r="G460" s="89" t="s">
        <v>1077</v>
      </c>
      <c r="H460" s="89" t="s">
        <v>251</v>
      </c>
      <c r="I460" s="96">
        <v>1</v>
      </c>
      <c r="J460" s="97">
        <v>35359</v>
      </c>
      <c r="K460" s="98">
        <f t="shared" si="220"/>
        <v>543.98</v>
      </c>
      <c r="L460" s="99">
        <f t="shared" si="221"/>
        <v>1.0815399999999999</v>
      </c>
      <c r="M460" s="100">
        <f t="shared" si="222"/>
        <v>1.0590999999999999</v>
      </c>
      <c r="N460" s="101">
        <f t="shared" si="223"/>
        <v>0.97811300000000001</v>
      </c>
      <c r="O460" s="100">
        <f t="shared" si="224"/>
        <v>1</v>
      </c>
      <c r="P460" s="98">
        <f t="shared" si="225"/>
        <v>609.47</v>
      </c>
      <c r="Q460" s="97">
        <f t="shared" si="226"/>
        <v>39615.550000000003</v>
      </c>
      <c r="R460" s="97"/>
      <c r="S460" s="97"/>
    </row>
    <row r="461" spans="1:19" ht="22.5" x14ac:dyDescent="0.25">
      <c r="A461" s="89" t="s">
        <v>1198</v>
      </c>
      <c r="B461" s="89" t="s">
        <v>1096</v>
      </c>
      <c r="C461" s="89"/>
      <c r="D461" s="89" t="s">
        <v>157</v>
      </c>
      <c r="E461" s="94" t="s">
        <v>1199</v>
      </c>
      <c r="F461" s="95" t="s">
        <v>1200</v>
      </c>
      <c r="G461" s="89" t="s">
        <v>1071</v>
      </c>
      <c r="H461" s="89" t="s">
        <v>1201</v>
      </c>
      <c r="I461" s="96">
        <v>1</v>
      </c>
      <c r="J461" s="97">
        <v>13494</v>
      </c>
      <c r="K461" s="98">
        <f t="shared" si="220"/>
        <v>56225</v>
      </c>
      <c r="L461" s="99">
        <f t="shared" si="221"/>
        <v>1.0815399999999999</v>
      </c>
      <c r="M461" s="100">
        <f t="shared" si="222"/>
        <v>1.0590999999999999</v>
      </c>
      <c r="N461" s="101">
        <f t="shared" si="223"/>
        <v>0.97811300000000001</v>
      </c>
      <c r="O461" s="100">
        <f t="shared" si="224"/>
        <v>1</v>
      </c>
      <c r="P461" s="98">
        <f t="shared" si="225"/>
        <v>62993.84</v>
      </c>
      <c r="Q461" s="97">
        <f t="shared" si="226"/>
        <v>15118.52</v>
      </c>
      <c r="R461" s="97"/>
      <c r="S461" s="97"/>
    </row>
    <row r="462" spans="1:19" ht="22.5" x14ac:dyDescent="0.25">
      <c r="A462" s="89" t="s">
        <v>1202</v>
      </c>
      <c r="B462" s="89" t="s">
        <v>1096</v>
      </c>
      <c r="C462" s="89"/>
      <c r="D462" s="89" t="s">
        <v>158</v>
      </c>
      <c r="E462" s="94" t="s">
        <v>1203</v>
      </c>
      <c r="F462" s="95" t="s">
        <v>1204</v>
      </c>
      <c r="G462" s="89" t="s">
        <v>1077</v>
      </c>
      <c r="H462" s="89" t="s">
        <v>109</v>
      </c>
      <c r="I462" s="96">
        <v>1</v>
      </c>
      <c r="J462" s="97">
        <v>22371</v>
      </c>
      <c r="K462" s="98">
        <f t="shared" si="220"/>
        <v>932.13</v>
      </c>
      <c r="L462" s="99">
        <f t="shared" si="221"/>
        <v>1.0815399999999999</v>
      </c>
      <c r="M462" s="100">
        <f t="shared" si="222"/>
        <v>1.0590999999999999</v>
      </c>
      <c r="N462" s="101">
        <f t="shared" si="223"/>
        <v>0.97811300000000001</v>
      </c>
      <c r="O462" s="100">
        <f t="shared" si="224"/>
        <v>1</v>
      </c>
      <c r="P462" s="98">
        <f t="shared" si="225"/>
        <v>1044.3499999999999</v>
      </c>
      <c r="Q462" s="97">
        <f t="shared" si="226"/>
        <v>25064.400000000001</v>
      </c>
      <c r="R462" s="97"/>
      <c r="S462" s="97"/>
    </row>
    <row r="463" spans="1:19" ht="22.5" x14ac:dyDescent="0.25">
      <c r="A463" s="89" t="s">
        <v>1205</v>
      </c>
      <c r="B463" s="89" t="s">
        <v>1096</v>
      </c>
      <c r="C463" s="89"/>
      <c r="D463" s="89" t="s">
        <v>165</v>
      </c>
      <c r="E463" s="94" t="s">
        <v>1206</v>
      </c>
      <c r="F463" s="95" t="s">
        <v>1207</v>
      </c>
      <c r="G463" s="89" t="s">
        <v>1071</v>
      </c>
      <c r="H463" s="89" t="s">
        <v>460</v>
      </c>
      <c r="I463" s="96">
        <v>1</v>
      </c>
      <c r="J463" s="97">
        <v>2142</v>
      </c>
      <c r="K463" s="98">
        <f t="shared" si="220"/>
        <v>71400</v>
      </c>
      <c r="L463" s="99">
        <f t="shared" si="221"/>
        <v>1.0815399999999999</v>
      </c>
      <c r="M463" s="100">
        <f t="shared" si="222"/>
        <v>1.0590999999999999</v>
      </c>
      <c r="N463" s="101">
        <f t="shared" si="223"/>
        <v>0.97811300000000001</v>
      </c>
      <c r="O463" s="100">
        <f t="shared" si="224"/>
        <v>1</v>
      </c>
      <c r="P463" s="98">
        <f t="shared" si="225"/>
        <v>79995.73</v>
      </c>
      <c r="Q463" s="97">
        <f t="shared" si="226"/>
        <v>2399.87</v>
      </c>
      <c r="R463" s="97"/>
      <c r="S463" s="97"/>
    </row>
    <row r="464" spans="1:19" ht="22.5" x14ac:dyDescent="0.25">
      <c r="A464" s="89" t="s">
        <v>1208</v>
      </c>
      <c r="B464" s="89" t="s">
        <v>1096</v>
      </c>
      <c r="C464" s="89"/>
      <c r="D464" s="89" t="s">
        <v>168</v>
      </c>
      <c r="E464" s="94" t="s">
        <v>1209</v>
      </c>
      <c r="F464" s="95" t="s">
        <v>1210</v>
      </c>
      <c r="G464" s="89" t="s">
        <v>1077</v>
      </c>
      <c r="H464" s="89" t="s">
        <v>30</v>
      </c>
      <c r="I464" s="96">
        <v>1</v>
      </c>
      <c r="J464" s="97">
        <v>4093</v>
      </c>
      <c r="K464" s="98">
        <f t="shared" si="220"/>
        <v>1364.33</v>
      </c>
      <c r="L464" s="99">
        <f t="shared" si="221"/>
        <v>1.0815399999999999</v>
      </c>
      <c r="M464" s="100">
        <f t="shared" si="222"/>
        <v>1.0590999999999999</v>
      </c>
      <c r="N464" s="101">
        <f t="shared" si="223"/>
        <v>0.97811300000000001</v>
      </c>
      <c r="O464" s="100">
        <f t="shared" si="224"/>
        <v>1</v>
      </c>
      <c r="P464" s="98">
        <f t="shared" si="225"/>
        <v>1528.58</v>
      </c>
      <c r="Q464" s="97">
        <f t="shared" si="226"/>
        <v>4585.74</v>
      </c>
      <c r="R464" s="97"/>
      <c r="S464" s="97"/>
    </row>
    <row r="465" spans="1:19" x14ac:dyDescent="0.25">
      <c r="A465" s="89" t="s">
        <v>1211</v>
      </c>
      <c r="B465" s="89" t="s">
        <v>1096</v>
      </c>
      <c r="C465" s="89"/>
      <c r="D465" s="89" t="s">
        <v>170</v>
      </c>
      <c r="E465" s="94" t="s">
        <v>838</v>
      </c>
      <c r="F465" s="95" t="s">
        <v>839</v>
      </c>
      <c r="G465" s="89" t="s">
        <v>110</v>
      </c>
      <c r="H465" s="89" t="s">
        <v>1212</v>
      </c>
      <c r="I465" s="96">
        <v>1</v>
      </c>
      <c r="J465" s="97">
        <v>1159</v>
      </c>
      <c r="K465" s="98">
        <f t="shared" si="220"/>
        <v>5943.59</v>
      </c>
      <c r="L465" s="99">
        <f t="shared" si="221"/>
        <v>1.0815399999999999</v>
      </c>
      <c r="M465" s="100">
        <f t="shared" si="222"/>
        <v>1.0590999999999999</v>
      </c>
      <c r="N465" s="101">
        <f t="shared" si="223"/>
        <v>0.97811300000000001</v>
      </c>
      <c r="O465" s="100">
        <f t="shared" si="224"/>
        <v>1</v>
      </c>
      <c r="P465" s="98">
        <f t="shared" si="225"/>
        <v>6659.13</v>
      </c>
      <c r="Q465" s="97">
        <f t="shared" si="226"/>
        <v>1298.53</v>
      </c>
      <c r="R465" s="97"/>
      <c r="S465" s="97"/>
    </row>
    <row r="466" spans="1:19" x14ac:dyDescent="0.25">
      <c r="A466" s="89" t="s">
        <v>1213</v>
      </c>
      <c r="B466" s="89" t="s">
        <v>1096</v>
      </c>
      <c r="C466" s="89"/>
      <c r="D466" s="89" t="s">
        <v>175</v>
      </c>
      <c r="E466" s="94" t="s">
        <v>1139</v>
      </c>
      <c r="F466" s="95" t="s">
        <v>1140</v>
      </c>
      <c r="G466" s="89" t="s">
        <v>110</v>
      </c>
      <c r="H466" s="89" t="s">
        <v>1214</v>
      </c>
      <c r="I466" s="96">
        <v>1</v>
      </c>
      <c r="J466" s="97">
        <v>1706</v>
      </c>
      <c r="K466" s="98">
        <f t="shared" si="220"/>
        <v>4374.3599999999997</v>
      </c>
      <c r="L466" s="99">
        <f t="shared" si="221"/>
        <v>1.0815399999999999</v>
      </c>
      <c r="M466" s="100">
        <f t="shared" si="222"/>
        <v>1.0590999999999999</v>
      </c>
      <c r="N466" s="101">
        <f t="shared" si="223"/>
        <v>0.97811300000000001</v>
      </c>
      <c r="O466" s="100">
        <f t="shared" si="224"/>
        <v>1</v>
      </c>
      <c r="P466" s="98">
        <f t="shared" si="225"/>
        <v>4900.9799999999996</v>
      </c>
      <c r="Q466" s="97">
        <f t="shared" si="226"/>
        <v>1911.38</v>
      </c>
      <c r="R466" s="97"/>
      <c r="S466" s="97"/>
    </row>
    <row r="467" spans="1:19" ht="22.5" x14ac:dyDescent="0.25">
      <c r="A467" s="89" t="s">
        <v>1215</v>
      </c>
      <c r="B467" s="89" t="s">
        <v>1096</v>
      </c>
      <c r="C467" s="89"/>
      <c r="D467" s="89" t="s">
        <v>178</v>
      </c>
      <c r="E467" s="94" t="s">
        <v>1216</v>
      </c>
      <c r="F467" s="95" t="s">
        <v>1217</v>
      </c>
      <c r="G467" s="89" t="s">
        <v>648</v>
      </c>
      <c r="H467" s="89" t="s">
        <v>12</v>
      </c>
      <c r="I467" s="96">
        <v>1</v>
      </c>
      <c r="J467" s="97">
        <v>13827</v>
      </c>
      <c r="K467" s="98">
        <f t="shared" si="220"/>
        <v>13827</v>
      </c>
      <c r="L467" s="99">
        <f t="shared" si="221"/>
        <v>1.0815399999999999</v>
      </c>
      <c r="M467" s="100">
        <f t="shared" si="222"/>
        <v>1.0590999999999999</v>
      </c>
      <c r="N467" s="101">
        <f t="shared" si="223"/>
        <v>0.97811300000000001</v>
      </c>
      <c r="O467" s="100">
        <f t="shared" si="224"/>
        <v>1</v>
      </c>
      <c r="P467" s="98">
        <f t="shared" si="225"/>
        <v>15491.61</v>
      </c>
      <c r="Q467" s="97">
        <f t="shared" si="226"/>
        <v>15491.61</v>
      </c>
      <c r="R467" s="97"/>
      <c r="S467" s="97"/>
    </row>
    <row r="468" spans="1:19" ht="22.5" x14ac:dyDescent="0.25">
      <c r="A468" s="89" t="s">
        <v>1218</v>
      </c>
      <c r="B468" s="89" t="s">
        <v>1096</v>
      </c>
      <c r="C468" s="89"/>
      <c r="D468" s="89" t="s">
        <v>181</v>
      </c>
      <c r="E468" s="94" t="s">
        <v>1146</v>
      </c>
      <c r="F468" s="95" t="s">
        <v>1147</v>
      </c>
      <c r="G468" s="89" t="s">
        <v>648</v>
      </c>
      <c r="H468" s="89" t="s">
        <v>43</v>
      </c>
      <c r="I468" s="96">
        <v>1</v>
      </c>
      <c r="J468" s="97">
        <v>9036</v>
      </c>
      <c r="K468" s="98">
        <f t="shared" si="220"/>
        <v>1506</v>
      </c>
      <c r="L468" s="99">
        <f t="shared" si="221"/>
        <v>1.0815399999999999</v>
      </c>
      <c r="M468" s="100">
        <f t="shared" si="222"/>
        <v>1.0590999999999999</v>
      </c>
      <c r="N468" s="101">
        <f t="shared" si="223"/>
        <v>0.97811300000000001</v>
      </c>
      <c r="O468" s="100">
        <f t="shared" si="224"/>
        <v>1</v>
      </c>
      <c r="P468" s="98">
        <f t="shared" si="225"/>
        <v>1687.3</v>
      </c>
      <c r="Q468" s="97">
        <f t="shared" si="226"/>
        <v>10123.799999999999</v>
      </c>
      <c r="R468" s="97"/>
      <c r="S468" s="97"/>
    </row>
    <row r="469" spans="1:19" ht="33.75" x14ac:dyDescent="0.25">
      <c r="A469" s="89" t="s">
        <v>1219</v>
      </c>
      <c r="B469" s="89" t="s">
        <v>1096</v>
      </c>
      <c r="C469" s="89"/>
      <c r="D469" s="89" t="s">
        <v>182</v>
      </c>
      <c r="E469" s="94" t="s">
        <v>1152</v>
      </c>
      <c r="F469" s="95" t="s">
        <v>1153</v>
      </c>
      <c r="G469" s="89" t="s">
        <v>648</v>
      </c>
      <c r="H469" s="89" t="s">
        <v>43</v>
      </c>
      <c r="I469" s="96">
        <v>1</v>
      </c>
      <c r="J469" s="97">
        <v>61414</v>
      </c>
      <c r="K469" s="98">
        <f t="shared" si="220"/>
        <v>10235.67</v>
      </c>
      <c r="L469" s="99">
        <f t="shared" si="221"/>
        <v>1.0815399999999999</v>
      </c>
      <c r="M469" s="100">
        <f t="shared" si="222"/>
        <v>1.0590999999999999</v>
      </c>
      <c r="N469" s="101">
        <f t="shared" si="223"/>
        <v>0.97811300000000001</v>
      </c>
      <c r="O469" s="100">
        <f t="shared" si="224"/>
        <v>1</v>
      </c>
      <c r="P469" s="98">
        <f t="shared" si="225"/>
        <v>11467.93</v>
      </c>
      <c r="Q469" s="97">
        <f t="shared" si="226"/>
        <v>68807.58</v>
      </c>
      <c r="R469" s="97"/>
      <c r="S469" s="97"/>
    </row>
    <row r="470" spans="1:19" ht="22.5" x14ac:dyDescent="0.25">
      <c r="A470" s="89" t="s">
        <v>1220</v>
      </c>
      <c r="B470" s="89" t="s">
        <v>1096</v>
      </c>
      <c r="C470" s="89"/>
      <c r="D470" s="89" t="s">
        <v>183</v>
      </c>
      <c r="E470" s="94" t="s">
        <v>1221</v>
      </c>
      <c r="F470" s="95" t="s">
        <v>1222</v>
      </c>
      <c r="G470" s="89" t="s">
        <v>648</v>
      </c>
      <c r="H470" s="89" t="s">
        <v>30</v>
      </c>
      <c r="I470" s="96">
        <v>1</v>
      </c>
      <c r="J470" s="97">
        <v>8924</v>
      </c>
      <c r="K470" s="98">
        <f t="shared" si="220"/>
        <v>2974.67</v>
      </c>
      <c r="L470" s="99">
        <f t="shared" si="221"/>
        <v>1.0815399999999999</v>
      </c>
      <c r="M470" s="100">
        <f t="shared" si="222"/>
        <v>1.0590999999999999</v>
      </c>
      <c r="N470" s="101">
        <f t="shared" si="223"/>
        <v>0.97811300000000001</v>
      </c>
      <c r="O470" s="100">
        <f t="shared" si="224"/>
        <v>1</v>
      </c>
      <c r="P470" s="98">
        <f t="shared" si="225"/>
        <v>3332.79</v>
      </c>
      <c r="Q470" s="97">
        <f t="shared" si="226"/>
        <v>9998.3700000000008</v>
      </c>
      <c r="R470" s="97"/>
      <c r="S470" s="97"/>
    </row>
    <row r="471" spans="1:19" x14ac:dyDescent="0.25">
      <c r="A471" s="89" t="s">
        <v>1223</v>
      </c>
      <c r="B471" s="89" t="s">
        <v>1096</v>
      </c>
      <c r="C471" s="89"/>
      <c r="D471" s="89" t="s">
        <v>191</v>
      </c>
      <c r="E471" s="94" t="s">
        <v>1224</v>
      </c>
      <c r="F471" s="95" t="s">
        <v>1225</v>
      </c>
      <c r="G471" s="89" t="s">
        <v>648</v>
      </c>
      <c r="H471" s="89" t="s">
        <v>30</v>
      </c>
      <c r="I471" s="96">
        <v>1</v>
      </c>
      <c r="J471" s="97">
        <v>14313</v>
      </c>
      <c r="K471" s="98">
        <f t="shared" si="220"/>
        <v>4771</v>
      </c>
      <c r="L471" s="99">
        <f t="shared" si="221"/>
        <v>1.0815399999999999</v>
      </c>
      <c r="M471" s="100">
        <f t="shared" si="222"/>
        <v>1.0590999999999999</v>
      </c>
      <c r="N471" s="101">
        <f t="shared" si="223"/>
        <v>0.97811300000000001</v>
      </c>
      <c r="O471" s="100">
        <f t="shared" si="224"/>
        <v>1</v>
      </c>
      <c r="P471" s="98">
        <f t="shared" si="225"/>
        <v>5345.37</v>
      </c>
      <c r="Q471" s="97">
        <f t="shared" si="226"/>
        <v>16036.11</v>
      </c>
      <c r="R471" s="97"/>
      <c r="S471" s="97"/>
    </row>
    <row r="472" spans="1:19" x14ac:dyDescent="0.25">
      <c r="A472" s="89"/>
      <c r="B472" s="90"/>
      <c r="C472" s="90"/>
      <c r="D472" s="91"/>
      <c r="E472" s="92"/>
      <c r="F472" s="92" t="s">
        <v>1226</v>
      </c>
      <c r="G472" s="91"/>
      <c r="H472" s="91"/>
      <c r="I472" s="93">
        <v>1</v>
      </c>
      <c r="J472" s="91"/>
      <c r="K472" s="98"/>
      <c r="L472" s="99"/>
      <c r="M472" s="100"/>
      <c r="N472" s="101"/>
      <c r="O472" s="100"/>
      <c r="P472" s="98"/>
      <c r="Q472" s="91"/>
      <c r="R472" s="91"/>
      <c r="S472" s="91"/>
    </row>
    <row r="473" spans="1:19" x14ac:dyDescent="0.25">
      <c r="A473" s="89" t="s">
        <v>1227</v>
      </c>
      <c r="B473" s="89" t="s">
        <v>1096</v>
      </c>
      <c r="C473" s="89"/>
      <c r="D473" s="89" t="s">
        <v>194</v>
      </c>
      <c r="E473" s="94" t="s">
        <v>1228</v>
      </c>
      <c r="F473" s="95" t="s">
        <v>1229</v>
      </c>
      <c r="G473" s="89" t="s">
        <v>1230</v>
      </c>
      <c r="H473" s="89" t="s">
        <v>237</v>
      </c>
      <c r="I473" s="96">
        <v>1</v>
      </c>
      <c r="J473" s="97">
        <v>2043</v>
      </c>
      <c r="K473" s="98">
        <f>J473/H473</f>
        <v>20430</v>
      </c>
      <c r="L473" s="99">
        <f>$L$8</f>
        <v>1.0815399999999999</v>
      </c>
      <c r="M473" s="100">
        <f>$M$8</f>
        <v>1.0590999999999999</v>
      </c>
      <c r="N473" s="101">
        <f>$N$8</f>
        <v>0.97811300000000001</v>
      </c>
      <c r="O473" s="100">
        <f>$O$8</f>
        <v>1</v>
      </c>
      <c r="P473" s="98">
        <f>K473*L473*M473*N473*O473</f>
        <v>22889.53</v>
      </c>
      <c r="Q473" s="97">
        <f>H473*P473</f>
        <v>2288.9499999999998</v>
      </c>
      <c r="R473" s="97"/>
      <c r="S473" s="97"/>
    </row>
    <row r="474" spans="1:19" x14ac:dyDescent="0.25">
      <c r="A474" s="89" t="s">
        <v>1231</v>
      </c>
      <c r="B474" s="89" t="s">
        <v>1096</v>
      </c>
      <c r="C474" s="89"/>
      <c r="D474" s="89" t="s">
        <v>196</v>
      </c>
      <c r="E474" s="94" t="s">
        <v>1232</v>
      </c>
      <c r="F474" s="95" t="s">
        <v>1233</v>
      </c>
      <c r="G474" s="89" t="s">
        <v>71</v>
      </c>
      <c r="H474" s="89" t="s">
        <v>1234</v>
      </c>
      <c r="I474" s="96">
        <v>1</v>
      </c>
      <c r="J474" s="97">
        <v>8</v>
      </c>
      <c r="K474" s="98">
        <f>J474/H474</f>
        <v>200</v>
      </c>
      <c r="L474" s="99">
        <f>$L$8</f>
        <v>1.0815399999999999</v>
      </c>
      <c r="M474" s="100">
        <f>$M$8</f>
        <v>1.0590999999999999</v>
      </c>
      <c r="N474" s="101">
        <f>$N$8</f>
        <v>0.97811300000000001</v>
      </c>
      <c r="O474" s="100">
        <f>$O$8</f>
        <v>1</v>
      </c>
      <c r="P474" s="98">
        <f>K474*L474*M474*N474*O474</f>
        <v>224.08</v>
      </c>
      <c r="Q474" s="97">
        <f>H474*P474</f>
        <v>8.9600000000000009</v>
      </c>
      <c r="R474" s="97"/>
      <c r="S474" s="97"/>
    </row>
    <row r="475" spans="1:19" x14ac:dyDescent="0.25">
      <c r="A475" s="89" t="s">
        <v>1235</v>
      </c>
      <c r="B475" s="89" t="s">
        <v>1096</v>
      </c>
      <c r="C475" s="89"/>
      <c r="D475" s="89" t="s">
        <v>201</v>
      </c>
      <c r="E475" s="94" t="s">
        <v>1236</v>
      </c>
      <c r="F475" s="95" t="s">
        <v>1237</v>
      </c>
      <c r="G475" s="89" t="s">
        <v>518</v>
      </c>
      <c r="H475" s="89" t="s">
        <v>1183</v>
      </c>
      <c r="I475" s="96">
        <v>1</v>
      </c>
      <c r="J475" s="97">
        <v>15</v>
      </c>
      <c r="K475" s="98">
        <f>J475/H475</f>
        <v>75</v>
      </c>
      <c r="L475" s="99">
        <f>$L$8</f>
        <v>1.0815399999999999</v>
      </c>
      <c r="M475" s="100">
        <f>$M$8</f>
        <v>1.0590999999999999</v>
      </c>
      <c r="N475" s="101">
        <f>$N$8</f>
        <v>0.97811300000000001</v>
      </c>
      <c r="O475" s="100">
        <f>$O$8</f>
        <v>1</v>
      </c>
      <c r="P475" s="98">
        <f>K475*L475*M475*N475*O475</f>
        <v>84.03</v>
      </c>
      <c r="Q475" s="97">
        <f>H475*P475</f>
        <v>16.809999999999999</v>
      </c>
      <c r="R475" s="97"/>
      <c r="S475" s="97"/>
    </row>
    <row r="476" spans="1:19" ht="33.75" x14ac:dyDescent="0.25">
      <c r="A476" s="89" t="s">
        <v>1238</v>
      </c>
      <c r="B476" s="89" t="s">
        <v>1096</v>
      </c>
      <c r="C476" s="89"/>
      <c r="D476" s="89" t="s">
        <v>204</v>
      </c>
      <c r="E476" s="94" t="s">
        <v>1239</v>
      </c>
      <c r="F476" s="95" t="s">
        <v>1240</v>
      </c>
      <c r="G476" s="89" t="s">
        <v>652</v>
      </c>
      <c r="H476" s="89" t="s">
        <v>12</v>
      </c>
      <c r="I476" s="96">
        <v>1</v>
      </c>
      <c r="J476" s="97">
        <v>2103</v>
      </c>
      <c r="K476" s="98">
        <f>J476/H476</f>
        <v>2103</v>
      </c>
      <c r="L476" s="99">
        <f>$L$8</f>
        <v>1.0815399999999999</v>
      </c>
      <c r="M476" s="100">
        <f>$M$8</f>
        <v>1.0590999999999999</v>
      </c>
      <c r="N476" s="101">
        <f>$N$8</f>
        <v>0.97811300000000001</v>
      </c>
      <c r="O476" s="100">
        <f>$O$8</f>
        <v>1</v>
      </c>
      <c r="P476" s="98">
        <f>K476*L476*M476*N476*O476</f>
        <v>2356.1799999999998</v>
      </c>
      <c r="Q476" s="97">
        <f>H476*P476</f>
        <v>2356.1799999999998</v>
      </c>
      <c r="R476" s="97"/>
      <c r="S476" s="97"/>
    </row>
    <row r="477" spans="1:19" ht="28.5" x14ac:dyDescent="0.25">
      <c r="A477" s="72"/>
      <c r="B477" s="77"/>
      <c r="C477" s="77"/>
      <c r="D477" s="77"/>
      <c r="E477" s="76"/>
      <c r="F477" s="76" t="s">
        <v>1241</v>
      </c>
      <c r="G477" s="77"/>
      <c r="H477" s="77"/>
      <c r="I477" s="78"/>
      <c r="J477" s="79">
        <f>J478</f>
        <v>597</v>
      </c>
      <c r="K477" s="98"/>
      <c r="L477" s="99"/>
      <c r="M477" s="100"/>
      <c r="N477" s="101"/>
      <c r="O477" s="100"/>
      <c r="P477" s="98"/>
      <c r="Q477" s="79">
        <f>Q478</f>
        <v>668.87</v>
      </c>
      <c r="R477" s="79">
        <f t="shared" ref="R477:S477" si="227">R478</f>
        <v>0</v>
      </c>
      <c r="S477" s="79">
        <f t="shared" si="227"/>
        <v>0</v>
      </c>
    </row>
    <row r="478" spans="1:19" ht="25.5" x14ac:dyDescent="0.25">
      <c r="A478" s="82" t="s">
        <v>183</v>
      </c>
      <c r="B478" s="83"/>
      <c r="C478" s="84"/>
      <c r="D478" s="85"/>
      <c r="E478" s="86"/>
      <c r="F478" s="86" t="s">
        <v>1243</v>
      </c>
      <c r="G478" s="82"/>
      <c r="H478" s="82"/>
      <c r="I478" s="87"/>
      <c r="J478" s="88">
        <f>SUM(J479:J481)</f>
        <v>597</v>
      </c>
      <c r="K478" s="98"/>
      <c r="L478" s="99"/>
      <c r="M478" s="100"/>
      <c r="N478" s="101"/>
      <c r="O478" s="100"/>
      <c r="P478" s="98"/>
      <c r="Q478" s="88">
        <f>SUM(Q479:Q481)</f>
        <v>668.87</v>
      </c>
      <c r="R478" s="88">
        <f t="shared" ref="R478:S478" si="228">SUM(R479:R481)</f>
        <v>0</v>
      </c>
      <c r="S478" s="88">
        <f t="shared" si="228"/>
        <v>0</v>
      </c>
    </row>
    <row r="479" spans="1:19" ht="22.5" x14ac:dyDescent="0.25">
      <c r="A479" s="89" t="s">
        <v>1244</v>
      </c>
      <c r="B479" s="89" t="s">
        <v>1245</v>
      </c>
      <c r="C479" s="89"/>
      <c r="D479" s="89" t="s">
        <v>12</v>
      </c>
      <c r="E479" s="94" t="s">
        <v>1246</v>
      </c>
      <c r="F479" s="95" t="s">
        <v>1247</v>
      </c>
      <c r="G479" s="89" t="s">
        <v>1071</v>
      </c>
      <c r="H479" s="89" t="s">
        <v>451</v>
      </c>
      <c r="I479" s="96">
        <v>1</v>
      </c>
      <c r="J479" s="97">
        <v>531</v>
      </c>
      <c r="K479" s="98">
        <f>J479/H479</f>
        <v>53100</v>
      </c>
      <c r="L479" s="99">
        <f>$L$8</f>
        <v>1.0815399999999999</v>
      </c>
      <c r="M479" s="100">
        <f>$M$8</f>
        <v>1.0590999999999999</v>
      </c>
      <c r="N479" s="101">
        <f>$N$8</f>
        <v>0.97811300000000001</v>
      </c>
      <c r="O479" s="100">
        <f>$O$8</f>
        <v>1</v>
      </c>
      <c r="P479" s="98">
        <f>K479*L479*M479*N479*O479</f>
        <v>59492.62</v>
      </c>
      <c r="Q479" s="97">
        <f>H479*P479</f>
        <v>594.92999999999995</v>
      </c>
      <c r="R479" s="97"/>
      <c r="S479" s="97"/>
    </row>
    <row r="480" spans="1:19" x14ac:dyDescent="0.25">
      <c r="A480" s="89" t="s">
        <v>1248</v>
      </c>
      <c r="B480" s="89" t="s">
        <v>1245</v>
      </c>
      <c r="C480" s="89"/>
      <c r="D480" s="89" t="s">
        <v>24</v>
      </c>
      <c r="E480" s="94" t="s">
        <v>1249</v>
      </c>
      <c r="F480" s="95" t="s">
        <v>1250</v>
      </c>
      <c r="G480" s="89" t="s">
        <v>71</v>
      </c>
      <c r="H480" s="89" t="s">
        <v>1251</v>
      </c>
      <c r="I480" s="96">
        <v>1</v>
      </c>
      <c r="J480" s="97">
        <v>1</v>
      </c>
      <c r="K480" s="98">
        <f>J480/H480</f>
        <v>833.33</v>
      </c>
      <c r="L480" s="99">
        <f>$L$8</f>
        <v>1.0815399999999999</v>
      </c>
      <c r="M480" s="100">
        <f>$M$8</f>
        <v>1.0590999999999999</v>
      </c>
      <c r="N480" s="101">
        <f>$N$8</f>
        <v>0.97811300000000001</v>
      </c>
      <c r="O480" s="100">
        <f>$O$8</f>
        <v>1</v>
      </c>
      <c r="P480" s="98">
        <f>K480*L480*M480*N480*O480</f>
        <v>933.65</v>
      </c>
      <c r="Q480" s="97">
        <f>H480*P480</f>
        <v>1.1200000000000001</v>
      </c>
      <c r="R480" s="97"/>
      <c r="S480" s="97"/>
    </row>
    <row r="481" spans="1:19" ht="22.5" x14ac:dyDescent="0.25">
      <c r="A481" s="89" t="s">
        <v>1252</v>
      </c>
      <c r="B481" s="89" t="s">
        <v>1245</v>
      </c>
      <c r="C481" s="89"/>
      <c r="D481" s="89" t="s">
        <v>30</v>
      </c>
      <c r="E481" s="94" t="s">
        <v>1253</v>
      </c>
      <c r="F481" s="95" t="s">
        <v>1254</v>
      </c>
      <c r="G481" s="89" t="s">
        <v>648</v>
      </c>
      <c r="H481" s="89" t="s">
        <v>1255</v>
      </c>
      <c r="I481" s="96">
        <v>1</v>
      </c>
      <c r="J481" s="97">
        <v>65</v>
      </c>
      <c r="K481" s="98">
        <f>J481/H481</f>
        <v>65.13</v>
      </c>
      <c r="L481" s="99">
        <f>$L$8</f>
        <v>1.0815399999999999</v>
      </c>
      <c r="M481" s="100">
        <f>$M$8</f>
        <v>1.0590999999999999</v>
      </c>
      <c r="N481" s="101">
        <f>$N$8</f>
        <v>0.97811300000000001</v>
      </c>
      <c r="O481" s="100">
        <f>$O$8</f>
        <v>1</v>
      </c>
      <c r="P481" s="98">
        <f>K481*L481*M481*N481*O481</f>
        <v>72.97</v>
      </c>
      <c r="Q481" s="97">
        <f>H481*P481</f>
        <v>72.819999999999993</v>
      </c>
      <c r="R481" s="97"/>
      <c r="S481" s="97"/>
    </row>
    <row r="482" spans="1:19" x14ac:dyDescent="0.25">
      <c r="A482" s="72"/>
      <c r="B482" s="77"/>
      <c r="C482" s="77"/>
      <c r="D482" s="77"/>
      <c r="E482" s="76"/>
      <c r="F482" s="76" t="s">
        <v>1256</v>
      </c>
      <c r="G482" s="77"/>
      <c r="H482" s="77"/>
      <c r="I482" s="78"/>
      <c r="J482" s="79">
        <f>J483</f>
        <v>1851272</v>
      </c>
      <c r="K482" s="98"/>
      <c r="L482" s="99"/>
      <c r="M482" s="100"/>
      <c r="N482" s="101"/>
      <c r="O482" s="100"/>
      <c r="P482" s="98"/>
      <c r="Q482" s="79">
        <f>Q483</f>
        <v>2074133.96</v>
      </c>
      <c r="R482" s="79">
        <f t="shared" ref="R482:S482" si="229">R483</f>
        <v>82876.2</v>
      </c>
      <c r="S482" s="79">
        <f t="shared" si="229"/>
        <v>0</v>
      </c>
    </row>
    <row r="483" spans="1:19" x14ac:dyDescent="0.25">
      <c r="A483" s="82" t="s">
        <v>191</v>
      </c>
      <c r="B483" s="83"/>
      <c r="C483" s="84"/>
      <c r="D483" s="85"/>
      <c r="E483" s="86"/>
      <c r="F483" s="86" t="s">
        <v>1258</v>
      </c>
      <c r="G483" s="82"/>
      <c r="H483" s="82"/>
      <c r="I483" s="87"/>
      <c r="J483" s="88">
        <f>SUM(J484:J604)</f>
        <v>1851272</v>
      </c>
      <c r="K483" s="98"/>
      <c r="L483" s="99"/>
      <c r="M483" s="100"/>
      <c r="N483" s="101"/>
      <c r="O483" s="100"/>
      <c r="P483" s="98"/>
      <c r="Q483" s="88">
        <f>SUM(Q484:Q604)</f>
        <v>2074133.96</v>
      </c>
      <c r="R483" s="88">
        <f t="shared" ref="R483:S483" si="230">SUM(R484:R604)</f>
        <v>82876.2</v>
      </c>
      <c r="S483" s="88">
        <f t="shared" si="230"/>
        <v>0</v>
      </c>
    </row>
    <row r="484" spans="1:19" x14ac:dyDescent="0.25">
      <c r="A484" s="89"/>
      <c r="B484" s="90"/>
      <c r="C484" s="90"/>
      <c r="D484" s="91"/>
      <c r="E484" s="92"/>
      <c r="F484" s="92" t="s">
        <v>1259</v>
      </c>
      <c r="G484" s="91"/>
      <c r="H484" s="91"/>
      <c r="I484" s="93">
        <v>1</v>
      </c>
      <c r="J484" s="91"/>
      <c r="K484" s="98"/>
      <c r="L484" s="99"/>
      <c r="M484" s="100"/>
      <c r="N484" s="101"/>
      <c r="O484" s="100"/>
      <c r="P484" s="98"/>
      <c r="Q484" s="91"/>
      <c r="R484" s="91"/>
      <c r="S484" s="91"/>
    </row>
    <row r="485" spans="1:19" x14ac:dyDescent="0.25">
      <c r="A485" s="89"/>
      <c r="B485" s="90"/>
      <c r="C485" s="90"/>
      <c r="D485" s="91"/>
      <c r="E485" s="92"/>
      <c r="F485" s="92" t="s">
        <v>1260</v>
      </c>
      <c r="G485" s="91"/>
      <c r="H485" s="91"/>
      <c r="I485" s="93">
        <v>1</v>
      </c>
      <c r="J485" s="91"/>
      <c r="K485" s="98"/>
      <c r="L485" s="99"/>
      <c r="M485" s="100"/>
      <c r="N485" s="101"/>
      <c r="O485" s="100"/>
      <c r="P485" s="98"/>
      <c r="Q485" s="91"/>
      <c r="R485" s="91"/>
      <c r="S485" s="91"/>
    </row>
    <row r="486" spans="1:19" ht="22.5" x14ac:dyDescent="0.25">
      <c r="A486" s="89" t="s">
        <v>1261</v>
      </c>
      <c r="B486" s="89" t="s">
        <v>1262</v>
      </c>
      <c r="C486" s="89"/>
      <c r="D486" s="89" t="s">
        <v>12</v>
      </c>
      <c r="E486" s="94" t="s">
        <v>1263</v>
      </c>
      <c r="F486" s="95" t="s">
        <v>1264</v>
      </c>
      <c r="G486" s="89" t="s">
        <v>1077</v>
      </c>
      <c r="H486" s="89" t="s">
        <v>1265</v>
      </c>
      <c r="I486" s="96">
        <v>1</v>
      </c>
      <c r="J486" s="97">
        <v>28424</v>
      </c>
      <c r="K486" s="98">
        <f t="shared" ref="K486:K504" si="231">J486/H486</f>
        <v>35530</v>
      </c>
      <c r="L486" s="99">
        <f t="shared" ref="L486:L504" si="232">$L$8</f>
        <v>1.0815399999999999</v>
      </c>
      <c r="M486" s="100">
        <f t="shared" ref="M486:M504" si="233">$M$8</f>
        <v>1.0590999999999999</v>
      </c>
      <c r="N486" s="101">
        <f t="shared" ref="N486:N504" si="234">$N$8</f>
        <v>0.97811300000000001</v>
      </c>
      <c r="O486" s="100">
        <f t="shared" ref="O486:O504" si="235">$O$8</f>
        <v>1</v>
      </c>
      <c r="P486" s="98">
        <f t="shared" ref="P486:P504" si="236">K486*L486*M486*N486*O486</f>
        <v>39807.4</v>
      </c>
      <c r="Q486" s="97">
        <f t="shared" ref="Q486:Q504" si="237">H486*P486</f>
        <v>31845.919999999998</v>
      </c>
      <c r="R486" s="97"/>
      <c r="S486" s="97"/>
    </row>
    <row r="487" spans="1:19" ht="22.5" x14ac:dyDescent="0.25">
      <c r="A487" s="89" t="s">
        <v>1266</v>
      </c>
      <c r="B487" s="89" t="s">
        <v>1262</v>
      </c>
      <c r="C487" s="89"/>
      <c r="D487" s="89" t="s">
        <v>24</v>
      </c>
      <c r="E487" s="94" t="s">
        <v>1267</v>
      </c>
      <c r="F487" s="95" t="s">
        <v>1268</v>
      </c>
      <c r="G487" s="89" t="s">
        <v>648</v>
      </c>
      <c r="H487" s="89" t="s">
        <v>12</v>
      </c>
      <c r="I487" s="96">
        <v>1</v>
      </c>
      <c r="J487" s="97">
        <v>11871</v>
      </c>
      <c r="K487" s="98">
        <f t="shared" si="231"/>
        <v>11871</v>
      </c>
      <c r="L487" s="99">
        <f t="shared" si="232"/>
        <v>1.0815399999999999</v>
      </c>
      <c r="M487" s="100">
        <f t="shared" si="233"/>
        <v>1.0590999999999999</v>
      </c>
      <c r="N487" s="101">
        <f t="shared" si="234"/>
        <v>0.97811300000000001</v>
      </c>
      <c r="O487" s="100">
        <f t="shared" si="235"/>
        <v>1</v>
      </c>
      <c r="P487" s="98">
        <f t="shared" si="236"/>
        <v>13300.13</v>
      </c>
      <c r="Q487" s="97">
        <f t="shared" si="237"/>
        <v>13300.13</v>
      </c>
      <c r="R487" s="97"/>
      <c r="S487" s="97"/>
    </row>
    <row r="488" spans="1:19" ht="22.5" x14ac:dyDescent="0.25">
      <c r="A488" s="89" t="s">
        <v>1269</v>
      </c>
      <c r="B488" s="89" t="s">
        <v>1262</v>
      </c>
      <c r="C488" s="89"/>
      <c r="D488" s="89" t="s">
        <v>30</v>
      </c>
      <c r="E488" s="94" t="s">
        <v>1270</v>
      </c>
      <c r="F488" s="95" t="s">
        <v>1271</v>
      </c>
      <c r="G488" s="89" t="s">
        <v>648</v>
      </c>
      <c r="H488" s="89" t="s">
        <v>12</v>
      </c>
      <c r="I488" s="96">
        <v>1</v>
      </c>
      <c r="J488" s="97">
        <v>858</v>
      </c>
      <c r="K488" s="98">
        <f t="shared" si="231"/>
        <v>858</v>
      </c>
      <c r="L488" s="99">
        <f t="shared" si="232"/>
        <v>1.0815399999999999</v>
      </c>
      <c r="M488" s="100">
        <f t="shared" si="233"/>
        <v>1.0590999999999999</v>
      </c>
      <c r="N488" s="101">
        <f t="shared" si="234"/>
        <v>0.97811300000000001</v>
      </c>
      <c r="O488" s="100">
        <f t="shared" si="235"/>
        <v>1</v>
      </c>
      <c r="P488" s="98">
        <f t="shared" si="236"/>
        <v>961.29</v>
      </c>
      <c r="Q488" s="97">
        <f t="shared" si="237"/>
        <v>961.29</v>
      </c>
      <c r="R488" s="97"/>
      <c r="S488" s="97"/>
    </row>
    <row r="489" spans="1:19" ht="22.5" x14ac:dyDescent="0.25">
      <c r="A489" s="89" t="s">
        <v>1272</v>
      </c>
      <c r="B489" s="89" t="s">
        <v>1262</v>
      </c>
      <c r="C489" s="89"/>
      <c r="D489" s="89" t="s">
        <v>34</v>
      </c>
      <c r="E489" s="94" t="s">
        <v>1273</v>
      </c>
      <c r="F489" s="95" t="s">
        <v>1274</v>
      </c>
      <c r="G489" s="89" t="s">
        <v>648</v>
      </c>
      <c r="H489" s="89" t="s">
        <v>12</v>
      </c>
      <c r="I489" s="96">
        <v>1</v>
      </c>
      <c r="J489" s="97">
        <v>592</v>
      </c>
      <c r="K489" s="98">
        <f t="shared" si="231"/>
        <v>592</v>
      </c>
      <c r="L489" s="99">
        <f t="shared" si="232"/>
        <v>1.0815399999999999</v>
      </c>
      <c r="M489" s="100">
        <f t="shared" si="233"/>
        <v>1.0590999999999999</v>
      </c>
      <c r="N489" s="101">
        <f t="shared" si="234"/>
        <v>0.97811300000000001</v>
      </c>
      <c r="O489" s="100">
        <f t="shared" si="235"/>
        <v>1</v>
      </c>
      <c r="P489" s="98">
        <f t="shared" si="236"/>
        <v>663.27</v>
      </c>
      <c r="Q489" s="97">
        <f t="shared" si="237"/>
        <v>663.27</v>
      </c>
      <c r="R489" s="97"/>
      <c r="S489" s="97"/>
    </row>
    <row r="490" spans="1:19" ht="22.5" x14ac:dyDescent="0.25">
      <c r="A490" s="89" t="s">
        <v>1275</v>
      </c>
      <c r="B490" s="89" t="s">
        <v>1262</v>
      </c>
      <c r="C490" s="89"/>
      <c r="D490" s="89" t="s">
        <v>40</v>
      </c>
      <c r="E490" s="94" t="s">
        <v>1276</v>
      </c>
      <c r="F490" s="95" t="s">
        <v>1277</v>
      </c>
      <c r="G490" s="89" t="s">
        <v>648</v>
      </c>
      <c r="H490" s="89" t="s">
        <v>24</v>
      </c>
      <c r="I490" s="96">
        <v>1</v>
      </c>
      <c r="J490" s="97">
        <v>398</v>
      </c>
      <c r="K490" s="98">
        <f t="shared" si="231"/>
        <v>199</v>
      </c>
      <c r="L490" s="99">
        <f t="shared" si="232"/>
        <v>1.0815399999999999</v>
      </c>
      <c r="M490" s="100">
        <f t="shared" si="233"/>
        <v>1.0590999999999999</v>
      </c>
      <c r="N490" s="101">
        <f t="shared" si="234"/>
        <v>0.97811300000000001</v>
      </c>
      <c r="O490" s="100">
        <f t="shared" si="235"/>
        <v>1</v>
      </c>
      <c r="P490" s="98">
        <f t="shared" si="236"/>
        <v>222.96</v>
      </c>
      <c r="Q490" s="97">
        <f t="shared" si="237"/>
        <v>445.92</v>
      </c>
      <c r="R490" s="97"/>
      <c r="S490" s="97"/>
    </row>
    <row r="491" spans="1:19" ht="22.5" x14ac:dyDescent="0.25">
      <c r="A491" s="89" t="s">
        <v>1278</v>
      </c>
      <c r="B491" s="89" t="s">
        <v>1262</v>
      </c>
      <c r="C491" s="89"/>
      <c r="D491" s="89" t="s">
        <v>43</v>
      </c>
      <c r="E491" s="94" t="s">
        <v>1279</v>
      </c>
      <c r="F491" s="95" t="s">
        <v>1280</v>
      </c>
      <c r="G491" s="89" t="s">
        <v>648</v>
      </c>
      <c r="H491" s="89" t="s">
        <v>12</v>
      </c>
      <c r="I491" s="96">
        <v>1</v>
      </c>
      <c r="J491" s="97">
        <v>429</v>
      </c>
      <c r="K491" s="98">
        <f t="shared" si="231"/>
        <v>429</v>
      </c>
      <c r="L491" s="99">
        <f t="shared" si="232"/>
        <v>1.0815399999999999</v>
      </c>
      <c r="M491" s="100">
        <f t="shared" si="233"/>
        <v>1.0590999999999999</v>
      </c>
      <c r="N491" s="101">
        <f t="shared" si="234"/>
        <v>0.97811300000000001</v>
      </c>
      <c r="O491" s="100">
        <f t="shared" si="235"/>
        <v>1</v>
      </c>
      <c r="P491" s="98">
        <f t="shared" si="236"/>
        <v>480.65</v>
      </c>
      <c r="Q491" s="97">
        <f t="shared" si="237"/>
        <v>480.65</v>
      </c>
      <c r="R491" s="97"/>
      <c r="S491" s="97"/>
    </row>
    <row r="492" spans="1:19" x14ac:dyDescent="0.25">
      <c r="A492" s="89" t="s">
        <v>1281</v>
      </c>
      <c r="B492" s="89" t="s">
        <v>1262</v>
      </c>
      <c r="C492" s="89"/>
      <c r="D492" s="89" t="s">
        <v>48</v>
      </c>
      <c r="E492" s="94" t="s">
        <v>1282</v>
      </c>
      <c r="F492" s="95" t="s">
        <v>1283</v>
      </c>
      <c r="G492" s="89" t="s">
        <v>648</v>
      </c>
      <c r="H492" s="89" t="s">
        <v>75</v>
      </c>
      <c r="I492" s="96">
        <v>1</v>
      </c>
      <c r="J492" s="97">
        <v>13283</v>
      </c>
      <c r="K492" s="98">
        <f t="shared" si="231"/>
        <v>885.53</v>
      </c>
      <c r="L492" s="99">
        <f t="shared" si="232"/>
        <v>1.0815399999999999</v>
      </c>
      <c r="M492" s="100">
        <f t="shared" si="233"/>
        <v>1.0590999999999999</v>
      </c>
      <c r="N492" s="101">
        <f t="shared" si="234"/>
        <v>0.97811300000000001</v>
      </c>
      <c r="O492" s="100">
        <f t="shared" si="235"/>
        <v>1</v>
      </c>
      <c r="P492" s="98">
        <f t="shared" si="236"/>
        <v>992.14</v>
      </c>
      <c r="Q492" s="97">
        <f t="shared" si="237"/>
        <v>14882.1</v>
      </c>
      <c r="R492" s="97"/>
      <c r="S492" s="97"/>
    </row>
    <row r="493" spans="1:19" x14ac:dyDescent="0.25">
      <c r="A493" s="89" t="s">
        <v>1284</v>
      </c>
      <c r="B493" s="89" t="s">
        <v>1262</v>
      </c>
      <c r="C493" s="89" t="s">
        <v>17297</v>
      </c>
      <c r="D493" s="89" t="s">
        <v>55</v>
      </c>
      <c r="E493" s="94" t="s">
        <v>1285</v>
      </c>
      <c r="F493" s="95" t="s">
        <v>1286</v>
      </c>
      <c r="G493" s="89" t="s">
        <v>648</v>
      </c>
      <c r="H493" s="89" t="s">
        <v>12</v>
      </c>
      <c r="I493" s="96">
        <v>1</v>
      </c>
      <c r="J493" s="97">
        <v>2329</v>
      </c>
      <c r="K493" s="98">
        <f t="shared" si="231"/>
        <v>2329</v>
      </c>
      <c r="L493" s="99">
        <f t="shared" si="232"/>
        <v>1.0815399999999999</v>
      </c>
      <c r="M493" s="100">
        <f t="shared" si="233"/>
        <v>1.0590999999999999</v>
      </c>
      <c r="N493" s="101">
        <f t="shared" si="234"/>
        <v>0.97811300000000001</v>
      </c>
      <c r="O493" s="100">
        <f t="shared" si="235"/>
        <v>1</v>
      </c>
      <c r="P493" s="98">
        <f t="shared" si="236"/>
        <v>2609.38</v>
      </c>
      <c r="Q493" s="97">
        <f t="shared" si="237"/>
        <v>2609.38</v>
      </c>
      <c r="R493" s="97">
        <f t="shared" ref="R493:R501" si="238">Q493</f>
        <v>2609.38</v>
      </c>
      <c r="S493" s="97"/>
    </row>
    <row r="494" spans="1:19" ht="22.5" x14ac:dyDescent="0.25">
      <c r="A494" s="89" t="s">
        <v>1287</v>
      </c>
      <c r="B494" s="89" t="s">
        <v>1262</v>
      </c>
      <c r="C494" s="89" t="s">
        <v>17297</v>
      </c>
      <c r="D494" s="89" t="s">
        <v>58</v>
      </c>
      <c r="E494" s="94" t="s">
        <v>1288</v>
      </c>
      <c r="F494" s="95" t="s">
        <v>1289</v>
      </c>
      <c r="G494" s="89" t="s">
        <v>648</v>
      </c>
      <c r="H494" s="89" t="s">
        <v>12</v>
      </c>
      <c r="I494" s="96">
        <v>1</v>
      </c>
      <c r="J494" s="97">
        <v>2230</v>
      </c>
      <c r="K494" s="98">
        <f t="shared" si="231"/>
        <v>2230</v>
      </c>
      <c r="L494" s="99">
        <f t="shared" si="232"/>
        <v>1.0815399999999999</v>
      </c>
      <c r="M494" s="100">
        <f t="shared" si="233"/>
        <v>1.0590999999999999</v>
      </c>
      <c r="N494" s="101">
        <f t="shared" si="234"/>
        <v>0.97811300000000001</v>
      </c>
      <c r="O494" s="100">
        <f t="shared" si="235"/>
        <v>1</v>
      </c>
      <c r="P494" s="98">
        <f t="shared" si="236"/>
        <v>2498.4699999999998</v>
      </c>
      <c r="Q494" s="97">
        <f t="shared" si="237"/>
        <v>2498.4699999999998</v>
      </c>
      <c r="R494" s="97">
        <f t="shared" si="238"/>
        <v>2498.4699999999998</v>
      </c>
      <c r="S494" s="97"/>
    </row>
    <row r="495" spans="1:19" ht="22.5" x14ac:dyDescent="0.25">
      <c r="A495" s="89" t="s">
        <v>1290</v>
      </c>
      <c r="B495" s="89" t="s">
        <v>1262</v>
      </c>
      <c r="C495" s="89" t="s">
        <v>17297</v>
      </c>
      <c r="D495" s="89" t="s">
        <v>60</v>
      </c>
      <c r="E495" s="94" t="s">
        <v>1291</v>
      </c>
      <c r="F495" s="95" t="s">
        <v>1292</v>
      </c>
      <c r="G495" s="89" t="s">
        <v>648</v>
      </c>
      <c r="H495" s="89" t="s">
        <v>12</v>
      </c>
      <c r="I495" s="96">
        <v>1</v>
      </c>
      <c r="J495" s="97">
        <v>2214</v>
      </c>
      <c r="K495" s="98">
        <f t="shared" si="231"/>
        <v>2214</v>
      </c>
      <c r="L495" s="99">
        <f t="shared" si="232"/>
        <v>1.0815399999999999</v>
      </c>
      <c r="M495" s="100">
        <f t="shared" si="233"/>
        <v>1.0590999999999999</v>
      </c>
      <c r="N495" s="101">
        <f t="shared" si="234"/>
        <v>0.97811300000000001</v>
      </c>
      <c r="O495" s="100">
        <f t="shared" si="235"/>
        <v>1</v>
      </c>
      <c r="P495" s="98">
        <f t="shared" si="236"/>
        <v>2480.54</v>
      </c>
      <c r="Q495" s="97">
        <f t="shared" si="237"/>
        <v>2480.54</v>
      </c>
      <c r="R495" s="97">
        <f t="shared" si="238"/>
        <v>2480.54</v>
      </c>
      <c r="S495" s="97"/>
    </row>
    <row r="496" spans="1:19" ht="22.5" x14ac:dyDescent="0.25">
      <c r="A496" s="89" t="s">
        <v>1293</v>
      </c>
      <c r="B496" s="89" t="s">
        <v>1262</v>
      </c>
      <c r="C496" s="89" t="s">
        <v>17297</v>
      </c>
      <c r="D496" s="89" t="s">
        <v>65</v>
      </c>
      <c r="E496" s="94" t="s">
        <v>1294</v>
      </c>
      <c r="F496" s="95" t="s">
        <v>1295</v>
      </c>
      <c r="G496" s="89" t="s">
        <v>648</v>
      </c>
      <c r="H496" s="89" t="s">
        <v>24</v>
      </c>
      <c r="I496" s="96">
        <v>1</v>
      </c>
      <c r="J496" s="97">
        <v>3779</v>
      </c>
      <c r="K496" s="98">
        <f t="shared" si="231"/>
        <v>1889.5</v>
      </c>
      <c r="L496" s="99">
        <f t="shared" si="232"/>
        <v>1.0815399999999999</v>
      </c>
      <c r="M496" s="100">
        <f t="shared" si="233"/>
        <v>1.0590999999999999</v>
      </c>
      <c r="N496" s="101">
        <f t="shared" si="234"/>
        <v>0.97811300000000001</v>
      </c>
      <c r="O496" s="100">
        <f t="shared" si="235"/>
        <v>1</v>
      </c>
      <c r="P496" s="98">
        <f t="shared" si="236"/>
        <v>2116.9699999999998</v>
      </c>
      <c r="Q496" s="97">
        <f t="shared" si="237"/>
        <v>4233.9399999999996</v>
      </c>
      <c r="R496" s="97">
        <f t="shared" si="238"/>
        <v>4233.9399999999996</v>
      </c>
      <c r="S496" s="97"/>
    </row>
    <row r="497" spans="1:19" ht="22.5" x14ac:dyDescent="0.25">
      <c r="A497" s="89" t="s">
        <v>1296</v>
      </c>
      <c r="B497" s="89" t="s">
        <v>1262</v>
      </c>
      <c r="C497" s="89" t="s">
        <v>17297</v>
      </c>
      <c r="D497" s="89" t="s">
        <v>68</v>
      </c>
      <c r="E497" s="94" t="s">
        <v>1297</v>
      </c>
      <c r="F497" s="95" t="s">
        <v>1298</v>
      </c>
      <c r="G497" s="89" t="s">
        <v>648</v>
      </c>
      <c r="H497" s="89" t="s">
        <v>24</v>
      </c>
      <c r="I497" s="96">
        <v>1</v>
      </c>
      <c r="J497" s="97">
        <v>3779</v>
      </c>
      <c r="K497" s="98">
        <f t="shared" si="231"/>
        <v>1889.5</v>
      </c>
      <c r="L497" s="99">
        <f t="shared" si="232"/>
        <v>1.0815399999999999</v>
      </c>
      <c r="M497" s="100">
        <f t="shared" si="233"/>
        <v>1.0590999999999999</v>
      </c>
      <c r="N497" s="101">
        <f t="shared" si="234"/>
        <v>0.97811300000000001</v>
      </c>
      <c r="O497" s="100">
        <f t="shared" si="235"/>
        <v>1</v>
      </c>
      <c r="P497" s="98">
        <f t="shared" si="236"/>
        <v>2116.9699999999998</v>
      </c>
      <c r="Q497" s="97">
        <f t="shared" si="237"/>
        <v>4233.9399999999996</v>
      </c>
      <c r="R497" s="97">
        <f t="shared" si="238"/>
        <v>4233.9399999999996</v>
      </c>
      <c r="S497" s="97"/>
    </row>
    <row r="498" spans="1:19" ht="22.5" x14ac:dyDescent="0.25">
      <c r="A498" s="89" t="s">
        <v>1299</v>
      </c>
      <c r="B498" s="89" t="s">
        <v>1262</v>
      </c>
      <c r="C498" s="89" t="s">
        <v>17297</v>
      </c>
      <c r="D498" s="89" t="s">
        <v>70</v>
      </c>
      <c r="E498" s="94" t="s">
        <v>1297</v>
      </c>
      <c r="F498" s="95" t="s">
        <v>1300</v>
      </c>
      <c r="G498" s="89" t="s">
        <v>648</v>
      </c>
      <c r="H498" s="89" t="s">
        <v>24</v>
      </c>
      <c r="I498" s="96">
        <v>1</v>
      </c>
      <c r="J498" s="97">
        <v>3779</v>
      </c>
      <c r="K498" s="98">
        <f t="shared" si="231"/>
        <v>1889.5</v>
      </c>
      <c r="L498" s="99">
        <f t="shared" si="232"/>
        <v>1.0815399999999999</v>
      </c>
      <c r="M498" s="100">
        <f t="shared" si="233"/>
        <v>1.0590999999999999</v>
      </c>
      <c r="N498" s="101">
        <f t="shared" si="234"/>
        <v>0.97811300000000001</v>
      </c>
      <c r="O498" s="100">
        <f t="shared" si="235"/>
        <v>1</v>
      </c>
      <c r="P498" s="98">
        <f t="shared" si="236"/>
        <v>2116.9699999999998</v>
      </c>
      <c r="Q498" s="97">
        <f t="shared" si="237"/>
        <v>4233.9399999999996</v>
      </c>
      <c r="R498" s="97">
        <f t="shared" si="238"/>
        <v>4233.9399999999996</v>
      </c>
      <c r="S498" s="97"/>
    </row>
    <row r="499" spans="1:19" ht="22.5" x14ac:dyDescent="0.25">
      <c r="A499" s="89" t="s">
        <v>1301</v>
      </c>
      <c r="B499" s="89" t="s">
        <v>1262</v>
      </c>
      <c r="C499" s="89" t="s">
        <v>17297</v>
      </c>
      <c r="D499" s="89" t="s">
        <v>73</v>
      </c>
      <c r="E499" s="94" t="s">
        <v>1302</v>
      </c>
      <c r="F499" s="95" t="s">
        <v>1303</v>
      </c>
      <c r="G499" s="89" t="s">
        <v>648</v>
      </c>
      <c r="H499" s="89" t="s">
        <v>12</v>
      </c>
      <c r="I499" s="96">
        <v>1</v>
      </c>
      <c r="J499" s="97">
        <v>172</v>
      </c>
      <c r="K499" s="98">
        <f t="shared" si="231"/>
        <v>172</v>
      </c>
      <c r="L499" s="99">
        <f t="shared" si="232"/>
        <v>1.0815399999999999</v>
      </c>
      <c r="M499" s="100">
        <f t="shared" si="233"/>
        <v>1.0590999999999999</v>
      </c>
      <c r="N499" s="101">
        <f t="shared" si="234"/>
        <v>0.97811300000000001</v>
      </c>
      <c r="O499" s="100">
        <f t="shared" si="235"/>
        <v>1</v>
      </c>
      <c r="P499" s="98">
        <f t="shared" si="236"/>
        <v>192.71</v>
      </c>
      <c r="Q499" s="97">
        <f t="shared" si="237"/>
        <v>192.71</v>
      </c>
      <c r="R499" s="97">
        <f t="shared" si="238"/>
        <v>192.71</v>
      </c>
      <c r="S499" s="97"/>
    </row>
    <row r="500" spans="1:19" ht="22.5" x14ac:dyDescent="0.25">
      <c r="A500" s="89" t="s">
        <v>1304</v>
      </c>
      <c r="B500" s="89" t="s">
        <v>1262</v>
      </c>
      <c r="C500" s="89" t="s">
        <v>17297</v>
      </c>
      <c r="D500" s="89" t="s">
        <v>75</v>
      </c>
      <c r="E500" s="94" t="s">
        <v>1305</v>
      </c>
      <c r="F500" s="95" t="s">
        <v>1306</v>
      </c>
      <c r="G500" s="89" t="s">
        <v>648</v>
      </c>
      <c r="H500" s="89" t="s">
        <v>24</v>
      </c>
      <c r="I500" s="96">
        <v>1</v>
      </c>
      <c r="J500" s="97">
        <v>318</v>
      </c>
      <c r="K500" s="98">
        <f t="shared" si="231"/>
        <v>159</v>
      </c>
      <c r="L500" s="99">
        <f t="shared" si="232"/>
        <v>1.0815399999999999</v>
      </c>
      <c r="M500" s="100">
        <f t="shared" si="233"/>
        <v>1.0590999999999999</v>
      </c>
      <c r="N500" s="101">
        <f t="shared" si="234"/>
        <v>0.97811300000000001</v>
      </c>
      <c r="O500" s="100">
        <f t="shared" si="235"/>
        <v>1</v>
      </c>
      <c r="P500" s="98">
        <f t="shared" si="236"/>
        <v>178.14</v>
      </c>
      <c r="Q500" s="97">
        <f t="shared" si="237"/>
        <v>356.28</v>
      </c>
      <c r="R500" s="97">
        <f t="shared" si="238"/>
        <v>356.28</v>
      </c>
      <c r="S500" s="97"/>
    </row>
    <row r="501" spans="1:19" ht="22.5" x14ac:dyDescent="0.25">
      <c r="A501" s="89" t="s">
        <v>1307</v>
      </c>
      <c r="B501" s="89" t="s">
        <v>1262</v>
      </c>
      <c r="C501" s="89" t="s">
        <v>17297</v>
      </c>
      <c r="D501" s="89" t="s">
        <v>87</v>
      </c>
      <c r="E501" s="94" t="s">
        <v>1308</v>
      </c>
      <c r="F501" s="95" t="s">
        <v>1309</v>
      </c>
      <c r="G501" s="89" t="s">
        <v>648</v>
      </c>
      <c r="H501" s="89" t="s">
        <v>12</v>
      </c>
      <c r="I501" s="96">
        <v>1</v>
      </c>
      <c r="J501" s="97">
        <v>2465</v>
      </c>
      <c r="K501" s="98">
        <f t="shared" si="231"/>
        <v>2465</v>
      </c>
      <c r="L501" s="99">
        <f t="shared" si="232"/>
        <v>1.0815399999999999</v>
      </c>
      <c r="M501" s="100">
        <f t="shared" si="233"/>
        <v>1.0590999999999999</v>
      </c>
      <c r="N501" s="101">
        <f t="shared" si="234"/>
        <v>0.97811300000000001</v>
      </c>
      <c r="O501" s="100">
        <f t="shared" si="235"/>
        <v>1</v>
      </c>
      <c r="P501" s="98">
        <f t="shared" si="236"/>
        <v>2761.76</v>
      </c>
      <c r="Q501" s="97">
        <f t="shared" si="237"/>
        <v>2761.76</v>
      </c>
      <c r="R501" s="97">
        <f t="shared" si="238"/>
        <v>2761.76</v>
      </c>
      <c r="S501" s="97"/>
    </row>
    <row r="502" spans="1:19" ht="22.5" x14ac:dyDescent="0.25">
      <c r="A502" s="89" t="s">
        <v>1310</v>
      </c>
      <c r="B502" s="89" t="s">
        <v>1262</v>
      </c>
      <c r="C502" s="89"/>
      <c r="D502" s="89" t="s">
        <v>89</v>
      </c>
      <c r="E502" s="94" t="s">
        <v>1311</v>
      </c>
      <c r="F502" s="95" t="s">
        <v>1312</v>
      </c>
      <c r="G502" s="89" t="s">
        <v>648</v>
      </c>
      <c r="H502" s="89" t="s">
        <v>24</v>
      </c>
      <c r="I502" s="96">
        <v>1</v>
      </c>
      <c r="J502" s="97">
        <v>490</v>
      </c>
      <c r="K502" s="98">
        <f t="shared" si="231"/>
        <v>245</v>
      </c>
      <c r="L502" s="99">
        <f t="shared" si="232"/>
        <v>1.0815399999999999</v>
      </c>
      <c r="M502" s="100">
        <f t="shared" si="233"/>
        <v>1.0590999999999999</v>
      </c>
      <c r="N502" s="101">
        <f t="shared" si="234"/>
        <v>0.97811300000000001</v>
      </c>
      <c r="O502" s="100">
        <f t="shared" si="235"/>
        <v>1</v>
      </c>
      <c r="P502" s="98">
        <f t="shared" si="236"/>
        <v>274.5</v>
      </c>
      <c r="Q502" s="97">
        <f t="shared" si="237"/>
        <v>549</v>
      </c>
      <c r="R502" s="97"/>
      <c r="S502" s="97"/>
    </row>
    <row r="503" spans="1:19" x14ac:dyDescent="0.25">
      <c r="A503" s="89" t="s">
        <v>1313</v>
      </c>
      <c r="B503" s="89" t="s">
        <v>1262</v>
      </c>
      <c r="C503" s="89"/>
      <c r="D503" s="89" t="s">
        <v>90</v>
      </c>
      <c r="E503" s="94" t="s">
        <v>1314</v>
      </c>
      <c r="F503" s="95" t="s">
        <v>1315</v>
      </c>
      <c r="G503" s="89" t="s">
        <v>648</v>
      </c>
      <c r="H503" s="89" t="s">
        <v>12</v>
      </c>
      <c r="I503" s="96">
        <v>1</v>
      </c>
      <c r="J503" s="97">
        <v>958</v>
      </c>
      <c r="K503" s="98">
        <f t="shared" si="231"/>
        <v>958</v>
      </c>
      <c r="L503" s="99">
        <f t="shared" si="232"/>
        <v>1.0815399999999999</v>
      </c>
      <c r="M503" s="100">
        <f t="shared" si="233"/>
        <v>1.0590999999999999</v>
      </c>
      <c r="N503" s="101">
        <f t="shared" si="234"/>
        <v>0.97811300000000001</v>
      </c>
      <c r="O503" s="100">
        <f t="shared" si="235"/>
        <v>1</v>
      </c>
      <c r="P503" s="98">
        <f t="shared" si="236"/>
        <v>1073.33</v>
      </c>
      <c r="Q503" s="97">
        <f t="shared" si="237"/>
        <v>1073.33</v>
      </c>
      <c r="R503" s="97"/>
      <c r="S503" s="97"/>
    </row>
    <row r="504" spans="1:19" x14ac:dyDescent="0.25">
      <c r="A504" s="89" t="s">
        <v>1316</v>
      </c>
      <c r="B504" s="89" t="s">
        <v>1262</v>
      </c>
      <c r="C504" s="89" t="s">
        <v>17297</v>
      </c>
      <c r="D504" s="89" t="s">
        <v>91</v>
      </c>
      <c r="E504" s="94" t="s">
        <v>1317</v>
      </c>
      <c r="F504" s="95" t="s">
        <v>1318</v>
      </c>
      <c r="G504" s="89" t="s">
        <v>648</v>
      </c>
      <c r="H504" s="89" t="s">
        <v>12</v>
      </c>
      <c r="I504" s="96">
        <v>1</v>
      </c>
      <c r="J504" s="97">
        <v>1047</v>
      </c>
      <c r="K504" s="98">
        <f t="shared" si="231"/>
        <v>1047</v>
      </c>
      <c r="L504" s="99">
        <f t="shared" si="232"/>
        <v>1.0815399999999999</v>
      </c>
      <c r="M504" s="100">
        <f t="shared" si="233"/>
        <v>1.0590999999999999</v>
      </c>
      <c r="N504" s="101">
        <f t="shared" si="234"/>
        <v>0.97811300000000001</v>
      </c>
      <c r="O504" s="100">
        <f t="shared" si="235"/>
        <v>1</v>
      </c>
      <c r="P504" s="98">
        <f t="shared" si="236"/>
        <v>1173.05</v>
      </c>
      <c r="Q504" s="97">
        <f t="shared" si="237"/>
        <v>1173.05</v>
      </c>
      <c r="R504" s="97">
        <f t="shared" ref="R504" si="239">Q504</f>
        <v>1173.05</v>
      </c>
      <c r="S504" s="97"/>
    </row>
    <row r="505" spans="1:19" x14ac:dyDescent="0.25">
      <c r="A505" s="89"/>
      <c r="B505" s="90"/>
      <c r="C505" s="90"/>
      <c r="D505" s="91"/>
      <c r="E505" s="92"/>
      <c r="F505" s="92" t="s">
        <v>1319</v>
      </c>
      <c r="G505" s="91"/>
      <c r="H505" s="91"/>
      <c r="I505" s="93">
        <v>1</v>
      </c>
      <c r="J505" s="91"/>
      <c r="K505" s="98"/>
      <c r="L505" s="99"/>
      <c r="M505" s="100"/>
      <c r="N505" s="101"/>
      <c r="O505" s="100"/>
      <c r="P505" s="98"/>
      <c r="Q505" s="91"/>
      <c r="R505" s="91"/>
      <c r="S505" s="91"/>
    </row>
    <row r="506" spans="1:19" ht="22.5" x14ac:dyDescent="0.25">
      <c r="A506" s="89" t="s">
        <v>1320</v>
      </c>
      <c r="B506" s="89" t="s">
        <v>1262</v>
      </c>
      <c r="C506" s="89"/>
      <c r="D506" s="89" t="s">
        <v>101</v>
      </c>
      <c r="E506" s="94" t="s">
        <v>1263</v>
      </c>
      <c r="F506" s="95" t="s">
        <v>1264</v>
      </c>
      <c r="G506" s="89" t="s">
        <v>1077</v>
      </c>
      <c r="H506" s="89" t="s">
        <v>1265</v>
      </c>
      <c r="I506" s="96">
        <v>1</v>
      </c>
      <c r="J506" s="97">
        <v>28424</v>
      </c>
      <c r="K506" s="98">
        <f t="shared" ref="K506:K522" si="240">J506/H506</f>
        <v>35530</v>
      </c>
      <c r="L506" s="99">
        <f t="shared" ref="L506:L522" si="241">$L$8</f>
        <v>1.0815399999999999</v>
      </c>
      <c r="M506" s="100">
        <f t="shared" ref="M506:M522" si="242">$M$8</f>
        <v>1.0590999999999999</v>
      </c>
      <c r="N506" s="101">
        <f t="shared" ref="N506:N522" si="243">$N$8</f>
        <v>0.97811300000000001</v>
      </c>
      <c r="O506" s="100">
        <f t="shared" ref="O506:O522" si="244">$O$8</f>
        <v>1</v>
      </c>
      <c r="P506" s="98">
        <f t="shared" ref="P506:P522" si="245">K506*L506*M506*N506*O506</f>
        <v>39807.4</v>
      </c>
      <c r="Q506" s="97">
        <f t="shared" ref="Q506:Q522" si="246">H506*P506</f>
        <v>31845.919999999998</v>
      </c>
      <c r="R506" s="97"/>
      <c r="S506" s="97"/>
    </row>
    <row r="507" spans="1:19" ht="22.5" x14ac:dyDescent="0.25">
      <c r="A507" s="89" t="s">
        <v>1321</v>
      </c>
      <c r="B507" s="89" t="s">
        <v>1262</v>
      </c>
      <c r="C507" s="89"/>
      <c r="D507" s="89" t="s">
        <v>106</v>
      </c>
      <c r="E507" s="94" t="s">
        <v>1322</v>
      </c>
      <c r="F507" s="95" t="s">
        <v>1323</v>
      </c>
      <c r="G507" s="89" t="s">
        <v>648</v>
      </c>
      <c r="H507" s="89" t="s">
        <v>12</v>
      </c>
      <c r="I507" s="96">
        <v>1</v>
      </c>
      <c r="J507" s="97">
        <v>23330</v>
      </c>
      <c r="K507" s="98">
        <f t="shared" si="240"/>
        <v>23330</v>
      </c>
      <c r="L507" s="99">
        <f t="shared" si="241"/>
        <v>1.0815399999999999</v>
      </c>
      <c r="M507" s="100">
        <f t="shared" si="242"/>
        <v>1.0590999999999999</v>
      </c>
      <c r="N507" s="101">
        <f t="shared" si="243"/>
        <v>0.97811300000000001</v>
      </c>
      <c r="O507" s="100">
        <f t="shared" si="244"/>
        <v>1</v>
      </c>
      <c r="P507" s="98">
        <f t="shared" si="245"/>
        <v>26138.66</v>
      </c>
      <c r="Q507" s="97">
        <f t="shared" si="246"/>
        <v>26138.66</v>
      </c>
      <c r="R507" s="97"/>
      <c r="S507" s="97"/>
    </row>
    <row r="508" spans="1:19" ht="22.5" x14ac:dyDescent="0.25">
      <c r="A508" s="89" t="s">
        <v>1324</v>
      </c>
      <c r="B508" s="89" t="s">
        <v>1262</v>
      </c>
      <c r="C508" s="89"/>
      <c r="D508" s="89" t="s">
        <v>107</v>
      </c>
      <c r="E508" s="94" t="s">
        <v>1325</v>
      </c>
      <c r="F508" s="95" t="s">
        <v>1326</v>
      </c>
      <c r="G508" s="89" t="s">
        <v>648</v>
      </c>
      <c r="H508" s="89" t="s">
        <v>12</v>
      </c>
      <c r="I508" s="96">
        <v>1</v>
      </c>
      <c r="J508" s="97">
        <v>609</v>
      </c>
      <c r="K508" s="98">
        <f t="shared" si="240"/>
        <v>609</v>
      </c>
      <c r="L508" s="99">
        <f t="shared" si="241"/>
        <v>1.0815399999999999</v>
      </c>
      <c r="M508" s="100">
        <f t="shared" si="242"/>
        <v>1.0590999999999999</v>
      </c>
      <c r="N508" s="101">
        <f t="shared" si="243"/>
        <v>0.97811300000000001</v>
      </c>
      <c r="O508" s="100">
        <f t="shared" si="244"/>
        <v>1</v>
      </c>
      <c r="P508" s="98">
        <f t="shared" si="245"/>
        <v>682.32</v>
      </c>
      <c r="Q508" s="97">
        <f t="shared" si="246"/>
        <v>682.32</v>
      </c>
      <c r="R508" s="97"/>
      <c r="S508" s="97"/>
    </row>
    <row r="509" spans="1:19" x14ac:dyDescent="0.25">
      <c r="A509" s="89" t="s">
        <v>1327</v>
      </c>
      <c r="B509" s="89" t="s">
        <v>1262</v>
      </c>
      <c r="C509" s="89"/>
      <c r="D509" s="89" t="s">
        <v>108</v>
      </c>
      <c r="E509" s="94" t="s">
        <v>1328</v>
      </c>
      <c r="F509" s="95" t="s">
        <v>1329</v>
      </c>
      <c r="G509" s="89" t="s">
        <v>648</v>
      </c>
      <c r="H509" s="89" t="s">
        <v>30</v>
      </c>
      <c r="I509" s="96">
        <v>1</v>
      </c>
      <c r="J509" s="97">
        <v>3742</v>
      </c>
      <c r="K509" s="98">
        <f t="shared" si="240"/>
        <v>1247.33</v>
      </c>
      <c r="L509" s="99">
        <f t="shared" si="241"/>
        <v>1.0815399999999999</v>
      </c>
      <c r="M509" s="100">
        <f t="shared" si="242"/>
        <v>1.0590999999999999</v>
      </c>
      <c r="N509" s="101">
        <f t="shared" si="243"/>
        <v>0.97811300000000001</v>
      </c>
      <c r="O509" s="100">
        <f t="shared" si="244"/>
        <v>1</v>
      </c>
      <c r="P509" s="98">
        <f t="shared" si="245"/>
        <v>1397.49</v>
      </c>
      <c r="Q509" s="97">
        <f t="shared" si="246"/>
        <v>4192.47</v>
      </c>
      <c r="R509" s="97"/>
      <c r="S509" s="97"/>
    </row>
    <row r="510" spans="1:19" ht="22.5" x14ac:dyDescent="0.25">
      <c r="A510" s="89" t="s">
        <v>1330</v>
      </c>
      <c r="B510" s="89" t="s">
        <v>1262</v>
      </c>
      <c r="C510" s="89"/>
      <c r="D510" s="89" t="s">
        <v>109</v>
      </c>
      <c r="E510" s="94" t="s">
        <v>1331</v>
      </c>
      <c r="F510" s="95" t="s">
        <v>1332</v>
      </c>
      <c r="G510" s="89" t="s">
        <v>648</v>
      </c>
      <c r="H510" s="89" t="s">
        <v>12</v>
      </c>
      <c r="I510" s="96">
        <v>1</v>
      </c>
      <c r="J510" s="97">
        <v>1867</v>
      </c>
      <c r="K510" s="98">
        <f t="shared" si="240"/>
        <v>1867</v>
      </c>
      <c r="L510" s="99">
        <f t="shared" si="241"/>
        <v>1.0815399999999999</v>
      </c>
      <c r="M510" s="100">
        <f t="shared" si="242"/>
        <v>1.0590999999999999</v>
      </c>
      <c r="N510" s="101">
        <f t="shared" si="243"/>
        <v>0.97811300000000001</v>
      </c>
      <c r="O510" s="100">
        <f t="shared" si="244"/>
        <v>1</v>
      </c>
      <c r="P510" s="98">
        <f t="shared" si="245"/>
        <v>2091.77</v>
      </c>
      <c r="Q510" s="97">
        <f t="shared" si="246"/>
        <v>2091.77</v>
      </c>
      <c r="R510" s="97"/>
      <c r="S510" s="97"/>
    </row>
    <row r="511" spans="1:19" ht="22.5" x14ac:dyDescent="0.25">
      <c r="A511" s="89" t="s">
        <v>1333</v>
      </c>
      <c r="B511" s="89" t="s">
        <v>1262</v>
      </c>
      <c r="C511" s="89"/>
      <c r="D511" s="89" t="s">
        <v>122</v>
      </c>
      <c r="E511" s="94" t="s">
        <v>1334</v>
      </c>
      <c r="F511" s="95" t="s">
        <v>1335</v>
      </c>
      <c r="G511" s="89" t="s">
        <v>648</v>
      </c>
      <c r="H511" s="89" t="s">
        <v>12</v>
      </c>
      <c r="I511" s="96">
        <v>1</v>
      </c>
      <c r="J511" s="97">
        <v>1670</v>
      </c>
      <c r="K511" s="98">
        <f t="shared" si="240"/>
        <v>1670</v>
      </c>
      <c r="L511" s="99">
        <f t="shared" si="241"/>
        <v>1.0815399999999999</v>
      </c>
      <c r="M511" s="100">
        <f t="shared" si="242"/>
        <v>1.0590999999999999</v>
      </c>
      <c r="N511" s="101">
        <f t="shared" si="243"/>
        <v>0.97811300000000001</v>
      </c>
      <c r="O511" s="100">
        <f t="shared" si="244"/>
        <v>1</v>
      </c>
      <c r="P511" s="98">
        <f t="shared" si="245"/>
        <v>1871.05</v>
      </c>
      <c r="Q511" s="97">
        <f t="shared" si="246"/>
        <v>1871.05</v>
      </c>
      <c r="R511" s="97"/>
      <c r="S511" s="97"/>
    </row>
    <row r="512" spans="1:19" ht="22.5" x14ac:dyDescent="0.25">
      <c r="A512" s="89" t="s">
        <v>1336</v>
      </c>
      <c r="B512" s="89" t="s">
        <v>1262</v>
      </c>
      <c r="C512" s="89"/>
      <c r="D512" s="89" t="s">
        <v>126</v>
      </c>
      <c r="E512" s="94" t="s">
        <v>1337</v>
      </c>
      <c r="F512" s="95" t="s">
        <v>1338</v>
      </c>
      <c r="G512" s="89" t="s">
        <v>648</v>
      </c>
      <c r="H512" s="89" t="s">
        <v>55</v>
      </c>
      <c r="I512" s="96">
        <v>1</v>
      </c>
      <c r="J512" s="97">
        <v>757</v>
      </c>
      <c r="K512" s="98">
        <f t="shared" si="240"/>
        <v>94.63</v>
      </c>
      <c r="L512" s="99">
        <f t="shared" si="241"/>
        <v>1.0815399999999999</v>
      </c>
      <c r="M512" s="100">
        <f t="shared" si="242"/>
        <v>1.0590999999999999</v>
      </c>
      <c r="N512" s="101">
        <f t="shared" si="243"/>
        <v>0.97811300000000001</v>
      </c>
      <c r="O512" s="100">
        <f t="shared" si="244"/>
        <v>1</v>
      </c>
      <c r="P512" s="98">
        <f t="shared" si="245"/>
        <v>106.02</v>
      </c>
      <c r="Q512" s="97">
        <f t="shared" si="246"/>
        <v>848.16</v>
      </c>
      <c r="R512" s="97"/>
      <c r="S512" s="97"/>
    </row>
    <row r="513" spans="1:19" ht="22.5" x14ac:dyDescent="0.25">
      <c r="A513" s="89" t="s">
        <v>1339</v>
      </c>
      <c r="B513" s="89" t="s">
        <v>1262</v>
      </c>
      <c r="C513" s="89"/>
      <c r="D513" s="89" t="s">
        <v>124</v>
      </c>
      <c r="E513" s="94" t="s">
        <v>1340</v>
      </c>
      <c r="F513" s="95" t="s">
        <v>1341</v>
      </c>
      <c r="G513" s="89" t="s">
        <v>648</v>
      </c>
      <c r="H513" s="89" t="s">
        <v>30</v>
      </c>
      <c r="I513" s="96">
        <v>1</v>
      </c>
      <c r="J513" s="97">
        <v>54</v>
      </c>
      <c r="K513" s="98">
        <f t="shared" si="240"/>
        <v>18</v>
      </c>
      <c r="L513" s="99">
        <f t="shared" si="241"/>
        <v>1.0815399999999999</v>
      </c>
      <c r="M513" s="100">
        <f t="shared" si="242"/>
        <v>1.0590999999999999</v>
      </c>
      <c r="N513" s="101">
        <f t="shared" si="243"/>
        <v>0.97811300000000001</v>
      </c>
      <c r="O513" s="100">
        <f t="shared" si="244"/>
        <v>1</v>
      </c>
      <c r="P513" s="98">
        <f t="shared" si="245"/>
        <v>20.170000000000002</v>
      </c>
      <c r="Q513" s="97">
        <f t="shared" si="246"/>
        <v>60.51</v>
      </c>
      <c r="R513" s="97"/>
      <c r="S513" s="97"/>
    </row>
    <row r="514" spans="1:19" x14ac:dyDescent="0.25">
      <c r="A514" s="89" t="s">
        <v>1342</v>
      </c>
      <c r="B514" s="89" t="s">
        <v>1262</v>
      </c>
      <c r="C514" s="89"/>
      <c r="D514" s="89" t="s">
        <v>129</v>
      </c>
      <c r="E514" s="94" t="s">
        <v>1282</v>
      </c>
      <c r="F514" s="95" t="s">
        <v>1283</v>
      </c>
      <c r="G514" s="89" t="s">
        <v>648</v>
      </c>
      <c r="H514" s="89" t="s">
        <v>90</v>
      </c>
      <c r="I514" s="96">
        <v>1</v>
      </c>
      <c r="J514" s="97">
        <v>15939</v>
      </c>
      <c r="K514" s="98">
        <f t="shared" si="240"/>
        <v>885.5</v>
      </c>
      <c r="L514" s="99">
        <f t="shared" si="241"/>
        <v>1.0815399999999999</v>
      </c>
      <c r="M514" s="100">
        <f t="shared" si="242"/>
        <v>1.0590999999999999</v>
      </c>
      <c r="N514" s="101">
        <f t="shared" si="243"/>
        <v>0.97811300000000001</v>
      </c>
      <c r="O514" s="100">
        <f t="shared" si="244"/>
        <v>1</v>
      </c>
      <c r="P514" s="98">
        <f t="shared" si="245"/>
        <v>992.1</v>
      </c>
      <c r="Q514" s="97">
        <f t="shared" si="246"/>
        <v>17857.8</v>
      </c>
      <c r="R514" s="97"/>
      <c r="S514" s="97"/>
    </row>
    <row r="515" spans="1:19" x14ac:dyDescent="0.25">
      <c r="A515" s="89" t="s">
        <v>1343</v>
      </c>
      <c r="B515" s="89" t="s">
        <v>1262</v>
      </c>
      <c r="C515" s="89" t="s">
        <v>17297</v>
      </c>
      <c r="D515" s="89" t="s">
        <v>133</v>
      </c>
      <c r="E515" s="94" t="s">
        <v>1285</v>
      </c>
      <c r="F515" s="95" t="s">
        <v>1286</v>
      </c>
      <c r="G515" s="89" t="s">
        <v>648</v>
      </c>
      <c r="H515" s="89" t="s">
        <v>12</v>
      </c>
      <c r="I515" s="96">
        <v>1</v>
      </c>
      <c r="J515" s="97">
        <v>2329</v>
      </c>
      <c r="K515" s="98">
        <f t="shared" si="240"/>
        <v>2329</v>
      </c>
      <c r="L515" s="99">
        <f t="shared" si="241"/>
        <v>1.0815399999999999</v>
      </c>
      <c r="M515" s="100">
        <f t="shared" si="242"/>
        <v>1.0590999999999999</v>
      </c>
      <c r="N515" s="101">
        <f t="shared" si="243"/>
        <v>0.97811300000000001</v>
      </c>
      <c r="O515" s="100">
        <f t="shared" si="244"/>
        <v>1</v>
      </c>
      <c r="P515" s="98">
        <f t="shared" si="245"/>
        <v>2609.38</v>
      </c>
      <c r="Q515" s="97">
        <f t="shared" si="246"/>
        <v>2609.38</v>
      </c>
      <c r="R515" s="97">
        <f t="shared" ref="R515:R522" si="247">Q515</f>
        <v>2609.38</v>
      </c>
      <c r="S515" s="97"/>
    </row>
    <row r="516" spans="1:19" ht="22.5" x14ac:dyDescent="0.25">
      <c r="A516" s="89" t="s">
        <v>1344</v>
      </c>
      <c r="B516" s="89" t="s">
        <v>1262</v>
      </c>
      <c r="C516" s="89" t="s">
        <v>17297</v>
      </c>
      <c r="D516" s="89" t="s">
        <v>136</v>
      </c>
      <c r="E516" s="94" t="s">
        <v>1345</v>
      </c>
      <c r="F516" s="95" t="s">
        <v>1346</v>
      </c>
      <c r="G516" s="89" t="s">
        <v>648</v>
      </c>
      <c r="H516" s="89" t="s">
        <v>12</v>
      </c>
      <c r="I516" s="96">
        <v>1</v>
      </c>
      <c r="J516" s="97">
        <v>2760</v>
      </c>
      <c r="K516" s="98">
        <f t="shared" si="240"/>
        <v>2760</v>
      </c>
      <c r="L516" s="99">
        <f t="shared" si="241"/>
        <v>1.0815399999999999</v>
      </c>
      <c r="M516" s="100">
        <f t="shared" si="242"/>
        <v>1.0590999999999999</v>
      </c>
      <c r="N516" s="101">
        <f t="shared" si="243"/>
        <v>0.97811300000000001</v>
      </c>
      <c r="O516" s="100">
        <f t="shared" si="244"/>
        <v>1</v>
      </c>
      <c r="P516" s="98">
        <f t="shared" si="245"/>
        <v>3092.27</v>
      </c>
      <c r="Q516" s="97">
        <f t="shared" si="246"/>
        <v>3092.27</v>
      </c>
      <c r="R516" s="97">
        <f t="shared" si="247"/>
        <v>3092.27</v>
      </c>
      <c r="S516" s="97"/>
    </row>
    <row r="517" spans="1:19" ht="22.5" x14ac:dyDescent="0.25">
      <c r="A517" s="89" t="s">
        <v>1347</v>
      </c>
      <c r="B517" s="89" t="s">
        <v>1262</v>
      </c>
      <c r="C517" s="89" t="s">
        <v>17297</v>
      </c>
      <c r="D517" s="89" t="s">
        <v>141</v>
      </c>
      <c r="E517" s="94" t="s">
        <v>1348</v>
      </c>
      <c r="F517" s="95" t="s">
        <v>1349</v>
      </c>
      <c r="G517" s="89" t="s">
        <v>648</v>
      </c>
      <c r="H517" s="89" t="s">
        <v>12</v>
      </c>
      <c r="I517" s="96">
        <v>1</v>
      </c>
      <c r="J517" s="97">
        <v>12017</v>
      </c>
      <c r="K517" s="98">
        <f t="shared" si="240"/>
        <v>12017</v>
      </c>
      <c r="L517" s="99">
        <f t="shared" si="241"/>
        <v>1.0815399999999999</v>
      </c>
      <c r="M517" s="100">
        <f t="shared" si="242"/>
        <v>1.0590999999999999</v>
      </c>
      <c r="N517" s="101">
        <f t="shared" si="243"/>
        <v>0.97811300000000001</v>
      </c>
      <c r="O517" s="100">
        <f t="shared" si="244"/>
        <v>1</v>
      </c>
      <c r="P517" s="98">
        <f t="shared" si="245"/>
        <v>13463.71</v>
      </c>
      <c r="Q517" s="97">
        <f t="shared" si="246"/>
        <v>13463.71</v>
      </c>
      <c r="R517" s="97">
        <f t="shared" si="247"/>
        <v>13463.71</v>
      </c>
      <c r="S517" s="97"/>
    </row>
    <row r="518" spans="1:19" ht="22.5" x14ac:dyDescent="0.25">
      <c r="A518" s="89" t="s">
        <v>1350</v>
      </c>
      <c r="B518" s="89" t="s">
        <v>1262</v>
      </c>
      <c r="C518" s="89" t="s">
        <v>17297</v>
      </c>
      <c r="D518" s="89" t="s">
        <v>144</v>
      </c>
      <c r="E518" s="94" t="s">
        <v>1351</v>
      </c>
      <c r="F518" s="95" t="s">
        <v>1352</v>
      </c>
      <c r="G518" s="89" t="s">
        <v>648</v>
      </c>
      <c r="H518" s="89" t="s">
        <v>12</v>
      </c>
      <c r="I518" s="96">
        <v>1</v>
      </c>
      <c r="J518" s="97">
        <v>1553</v>
      </c>
      <c r="K518" s="98">
        <f t="shared" si="240"/>
        <v>1553</v>
      </c>
      <c r="L518" s="99">
        <f t="shared" si="241"/>
        <v>1.0815399999999999</v>
      </c>
      <c r="M518" s="100">
        <f t="shared" si="242"/>
        <v>1.0590999999999999</v>
      </c>
      <c r="N518" s="101">
        <f t="shared" si="243"/>
        <v>0.97811300000000001</v>
      </c>
      <c r="O518" s="100">
        <f t="shared" si="244"/>
        <v>1</v>
      </c>
      <c r="P518" s="98">
        <f t="shared" si="245"/>
        <v>1739.96</v>
      </c>
      <c r="Q518" s="97">
        <f t="shared" si="246"/>
        <v>1739.96</v>
      </c>
      <c r="R518" s="97">
        <f t="shared" si="247"/>
        <v>1739.96</v>
      </c>
      <c r="S518" s="97"/>
    </row>
    <row r="519" spans="1:19" ht="22.5" x14ac:dyDescent="0.25">
      <c r="A519" s="89" t="s">
        <v>1353</v>
      </c>
      <c r="B519" s="89" t="s">
        <v>1262</v>
      </c>
      <c r="C519" s="89" t="s">
        <v>17297</v>
      </c>
      <c r="D519" s="89" t="s">
        <v>146</v>
      </c>
      <c r="E519" s="94" t="s">
        <v>1354</v>
      </c>
      <c r="F519" s="95" t="s">
        <v>1355</v>
      </c>
      <c r="G519" s="89" t="s">
        <v>648</v>
      </c>
      <c r="H519" s="89" t="s">
        <v>40</v>
      </c>
      <c r="I519" s="96">
        <v>1</v>
      </c>
      <c r="J519" s="97">
        <v>6467</v>
      </c>
      <c r="K519" s="98">
        <f t="shared" si="240"/>
        <v>1293.4000000000001</v>
      </c>
      <c r="L519" s="99">
        <f t="shared" si="241"/>
        <v>1.0815399999999999</v>
      </c>
      <c r="M519" s="100">
        <f t="shared" si="242"/>
        <v>1.0590999999999999</v>
      </c>
      <c r="N519" s="101">
        <f t="shared" si="243"/>
        <v>0.97811300000000001</v>
      </c>
      <c r="O519" s="100">
        <f t="shared" si="244"/>
        <v>1</v>
      </c>
      <c r="P519" s="98">
        <f t="shared" si="245"/>
        <v>1449.11</v>
      </c>
      <c r="Q519" s="97">
        <f t="shared" si="246"/>
        <v>7245.55</v>
      </c>
      <c r="R519" s="97">
        <f t="shared" si="247"/>
        <v>7245.55</v>
      </c>
      <c r="S519" s="97"/>
    </row>
    <row r="520" spans="1:19" ht="22.5" x14ac:dyDescent="0.25">
      <c r="A520" s="89" t="s">
        <v>1356</v>
      </c>
      <c r="B520" s="89" t="s">
        <v>1262</v>
      </c>
      <c r="C520" s="89" t="s">
        <v>17297</v>
      </c>
      <c r="D520" s="89" t="s">
        <v>151</v>
      </c>
      <c r="E520" s="94" t="s">
        <v>1357</v>
      </c>
      <c r="F520" s="95" t="s">
        <v>1358</v>
      </c>
      <c r="G520" s="89" t="s">
        <v>648</v>
      </c>
      <c r="H520" s="89" t="s">
        <v>12</v>
      </c>
      <c r="I520" s="96">
        <v>1</v>
      </c>
      <c r="J520" s="97">
        <v>1955</v>
      </c>
      <c r="K520" s="98">
        <f t="shared" si="240"/>
        <v>1955</v>
      </c>
      <c r="L520" s="99">
        <f t="shared" si="241"/>
        <v>1.0815399999999999</v>
      </c>
      <c r="M520" s="100">
        <f t="shared" si="242"/>
        <v>1.0590999999999999</v>
      </c>
      <c r="N520" s="101">
        <f t="shared" si="243"/>
        <v>0.97811300000000001</v>
      </c>
      <c r="O520" s="100">
        <f t="shared" si="244"/>
        <v>1</v>
      </c>
      <c r="P520" s="98">
        <f t="shared" si="245"/>
        <v>2190.36</v>
      </c>
      <c r="Q520" s="97">
        <f t="shared" si="246"/>
        <v>2190.36</v>
      </c>
      <c r="R520" s="97">
        <f t="shared" si="247"/>
        <v>2190.36</v>
      </c>
      <c r="S520" s="97"/>
    </row>
    <row r="521" spans="1:19" ht="22.5" x14ac:dyDescent="0.25">
      <c r="A521" s="89" t="s">
        <v>1359</v>
      </c>
      <c r="B521" s="89" t="s">
        <v>1262</v>
      </c>
      <c r="C521" s="89" t="s">
        <v>17297</v>
      </c>
      <c r="D521" s="89" t="s">
        <v>154</v>
      </c>
      <c r="E521" s="94" t="s">
        <v>1360</v>
      </c>
      <c r="F521" s="95" t="s">
        <v>1361</v>
      </c>
      <c r="G521" s="89" t="s">
        <v>648</v>
      </c>
      <c r="H521" s="89" t="s">
        <v>34</v>
      </c>
      <c r="I521" s="96">
        <v>1</v>
      </c>
      <c r="J521" s="97">
        <v>2398</v>
      </c>
      <c r="K521" s="98">
        <f t="shared" si="240"/>
        <v>599.5</v>
      </c>
      <c r="L521" s="99">
        <f t="shared" si="241"/>
        <v>1.0815399999999999</v>
      </c>
      <c r="M521" s="100">
        <f t="shared" si="242"/>
        <v>1.0590999999999999</v>
      </c>
      <c r="N521" s="101">
        <f t="shared" si="243"/>
        <v>0.97811300000000001</v>
      </c>
      <c r="O521" s="100">
        <f t="shared" si="244"/>
        <v>1</v>
      </c>
      <c r="P521" s="98">
        <f t="shared" si="245"/>
        <v>671.67</v>
      </c>
      <c r="Q521" s="97">
        <f t="shared" si="246"/>
        <v>2686.68</v>
      </c>
      <c r="R521" s="97">
        <f t="shared" si="247"/>
        <v>2686.68</v>
      </c>
      <c r="S521" s="97"/>
    </row>
    <row r="522" spans="1:19" ht="22.5" x14ac:dyDescent="0.25">
      <c r="A522" s="89" t="s">
        <v>1362</v>
      </c>
      <c r="B522" s="89" t="s">
        <v>1262</v>
      </c>
      <c r="C522" s="89" t="s">
        <v>17297</v>
      </c>
      <c r="D522" s="89" t="s">
        <v>156</v>
      </c>
      <c r="E522" s="94" t="s">
        <v>1363</v>
      </c>
      <c r="F522" s="95" t="s">
        <v>1364</v>
      </c>
      <c r="G522" s="89" t="s">
        <v>648</v>
      </c>
      <c r="H522" s="89" t="s">
        <v>34</v>
      </c>
      <c r="I522" s="96">
        <v>1</v>
      </c>
      <c r="J522" s="97">
        <v>2829</v>
      </c>
      <c r="K522" s="98">
        <f t="shared" si="240"/>
        <v>707.25</v>
      </c>
      <c r="L522" s="99">
        <f t="shared" si="241"/>
        <v>1.0815399999999999</v>
      </c>
      <c r="M522" s="100">
        <f t="shared" si="242"/>
        <v>1.0590999999999999</v>
      </c>
      <c r="N522" s="101">
        <f t="shared" si="243"/>
        <v>0.97811300000000001</v>
      </c>
      <c r="O522" s="100">
        <f t="shared" si="244"/>
        <v>1</v>
      </c>
      <c r="P522" s="98">
        <f t="shared" si="245"/>
        <v>792.39</v>
      </c>
      <c r="Q522" s="97">
        <f t="shared" si="246"/>
        <v>3169.56</v>
      </c>
      <c r="R522" s="97">
        <f t="shared" si="247"/>
        <v>3169.56</v>
      </c>
      <c r="S522" s="97"/>
    </row>
    <row r="523" spans="1:19" x14ac:dyDescent="0.25">
      <c r="A523" s="89"/>
      <c r="B523" s="90"/>
      <c r="C523" s="90"/>
      <c r="D523" s="91"/>
      <c r="E523" s="92"/>
      <c r="F523" s="92" t="s">
        <v>1365</v>
      </c>
      <c r="G523" s="91"/>
      <c r="H523" s="91"/>
      <c r="I523" s="93">
        <v>1</v>
      </c>
      <c r="J523" s="91"/>
      <c r="K523" s="98"/>
      <c r="L523" s="99"/>
      <c r="M523" s="100"/>
      <c r="N523" s="101"/>
      <c r="O523" s="100"/>
      <c r="P523" s="98"/>
      <c r="Q523" s="91"/>
      <c r="R523" s="91"/>
      <c r="S523" s="91"/>
    </row>
    <row r="524" spans="1:19" ht="22.5" x14ac:dyDescent="0.25">
      <c r="A524" s="89" t="s">
        <v>1366</v>
      </c>
      <c r="B524" s="89" t="s">
        <v>1262</v>
      </c>
      <c r="C524" s="89"/>
      <c r="D524" s="89" t="s">
        <v>157</v>
      </c>
      <c r="E524" s="94" t="s">
        <v>1367</v>
      </c>
      <c r="F524" s="95" t="s">
        <v>1368</v>
      </c>
      <c r="G524" s="89" t="s">
        <v>648</v>
      </c>
      <c r="H524" s="89" t="s">
        <v>12</v>
      </c>
      <c r="I524" s="96">
        <v>1</v>
      </c>
      <c r="J524" s="97">
        <v>2380</v>
      </c>
      <c r="K524" s="98">
        <f t="shared" ref="K524:K529" si="248">J524/H524</f>
        <v>2380</v>
      </c>
      <c r="L524" s="99">
        <f t="shared" ref="L524:L529" si="249">$L$8</f>
        <v>1.0815399999999999</v>
      </c>
      <c r="M524" s="100">
        <f t="shared" ref="M524:M529" si="250">$M$8</f>
        <v>1.0590999999999999</v>
      </c>
      <c r="N524" s="101">
        <f t="shared" ref="N524:N529" si="251">$N$8</f>
        <v>0.97811300000000001</v>
      </c>
      <c r="O524" s="100">
        <f t="shared" ref="O524:O529" si="252">$O$8</f>
        <v>1</v>
      </c>
      <c r="P524" s="98">
        <f t="shared" ref="P524:P529" si="253">K524*L524*M524*N524*O524</f>
        <v>2666.52</v>
      </c>
      <c r="Q524" s="97">
        <f t="shared" ref="Q524:Q529" si="254">H524*P524</f>
        <v>2666.52</v>
      </c>
      <c r="R524" s="97"/>
      <c r="S524" s="97"/>
    </row>
    <row r="525" spans="1:19" x14ac:dyDescent="0.25">
      <c r="A525" s="89" t="s">
        <v>1369</v>
      </c>
      <c r="B525" s="89" t="s">
        <v>1262</v>
      </c>
      <c r="C525" s="89" t="s">
        <v>17297</v>
      </c>
      <c r="D525" s="89" t="s">
        <v>158</v>
      </c>
      <c r="E525" s="94" t="s">
        <v>1370</v>
      </c>
      <c r="F525" s="95" t="s">
        <v>1371</v>
      </c>
      <c r="G525" s="89" t="s">
        <v>648</v>
      </c>
      <c r="H525" s="89" t="s">
        <v>12</v>
      </c>
      <c r="I525" s="96">
        <v>1</v>
      </c>
      <c r="J525" s="97">
        <v>1186</v>
      </c>
      <c r="K525" s="98">
        <f t="shared" si="248"/>
        <v>1186</v>
      </c>
      <c r="L525" s="99">
        <f t="shared" si="249"/>
        <v>1.0815399999999999</v>
      </c>
      <c r="M525" s="100">
        <f t="shared" si="250"/>
        <v>1.0590999999999999</v>
      </c>
      <c r="N525" s="101">
        <f t="shared" si="251"/>
        <v>0.97811300000000001</v>
      </c>
      <c r="O525" s="100">
        <f t="shared" si="252"/>
        <v>1</v>
      </c>
      <c r="P525" s="98">
        <f t="shared" si="253"/>
        <v>1328.78</v>
      </c>
      <c r="Q525" s="97">
        <f t="shared" si="254"/>
        <v>1328.78</v>
      </c>
      <c r="R525" s="97">
        <f t="shared" ref="R525" si="255">Q525</f>
        <v>1328.78</v>
      </c>
      <c r="S525" s="97"/>
    </row>
    <row r="526" spans="1:19" x14ac:dyDescent="0.25">
      <c r="A526" s="89" t="s">
        <v>1372</v>
      </c>
      <c r="B526" s="89" t="s">
        <v>1262</v>
      </c>
      <c r="C526" s="89"/>
      <c r="D526" s="89" t="s">
        <v>165</v>
      </c>
      <c r="E526" s="94" t="s">
        <v>1282</v>
      </c>
      <c r="F526" s="95" t="s">
        <v>1283</v>
      </c>
      <c r="G526" s="89" t="s">
        <v>648</v>
      </c>
      <c r="H526" s="89" t="s">
        <v>65</v>
      </c>
      <c r="I526" s="96">
        <v>1</v>
      </c>
      <c r="J526" s="97">
        <v>9741</v>
      </c>
      <c r="K526" s="98">
        <f t="shared" si="248"/>
        <v>885.55</v>
      </c>
      <c r="L526" s="99">
        <f t="shared" si="249"/>
        <v>1.0815399999999999</v>
      </c>
      <c r="M526" s="100">
        <f t="shared" si="250"/>
        <v>1.0590999999999999</v>
      </c>
      <c r="N526" s="101">
        <f t="shared" si="251"/>
        <v>0.97811300000000001</v>
      </c>
      <c r="O526" s="100">
        <f t="shared" si="252"/>
        <v>1</v>
      </c>
      <c r="P526" s="98">
        <f t="shared" si="253"/>
        <v>992.16</v>
      </c>
      <c r="Q526" s="97">
        <f t="shared" si="254"/>
        <v>10913.76</v>
      </c>
      <c r="R526" s="97"/>
      <c r="S526" s="97"/>
    </row>
    <row r="527" spans="1:19" x14ac:dyDescent="0.25">
      <c r="A527" s="89" t="s">
        <v>1373</v>
      </c>
      <c r="B527" s="89" t="s">
        <v>1262</v>
      </c>
      <c r="C527" s="89" t="s">
        <v>17297</v>
      </c>
      <c r="D527" s="89" t="s">
        <v>168</v>
      </c>
      <c r="E527" s="94" t="s">
        <v>1374</v>
      </c>
      <c r="F527" s="95" t="s">
        <v>1375</v>
      </c>
      <c r="G527" s="89" t="s">
        <v>648</v>
      </c>
      <c r="H527" s="89" t="s">
        <v>12</v>
      </c>
      <c r="I527" s="96">
        <v>1</v>
      </c>
      <c r="J527" s="97">
        <v>153</v>
      </c>
      <c r="K527" s="98">
        <f t="shared" si="248"/>
        <v>153</v>
      </c>
      <c r="L527" s="99">
        <f t="shared" si="249"/>
        <v>1.0815399999999999</v>
      </c>
      <c r="M527" s="100">
        <f t="shared" si="250"/>
        <v>1.0590999999999999</v>
      </c>
      <c r="N527" s="101">
        <f t="shared" si="251"/>
        <v>0.97811300000000001</v>
      </c>
      <c r="O527" s="100">
        <f t="shared" si="252"/>
        <v>1</v>
      </c>
      <c r="P527" s="98">
        <f t="shared" si="253"/>
        <v>171.42</v>
      </c>
      <c r="Q527" s="97">
        <f t="shared" si="254"/>
        <v>171.42</v>
      </c>
      <c r="R527" s="97">
        <f t="shared" ref="R527:R529" si="256">Q527</f>
        <v>171.42</v>
      </c>
      <c r="S527" s="97"/>
    </row>
    <row r="528" spans="1:19" x14ac:dyDescent="0.25">
      <c r="A528" s="89" t="s">
        <v>1376</v>
      </c>
      <c r="B528" s="89" t="s">
        <v>1262</v>
      </c>
      <c r="C528" s="89" t="s">
        <v>17297</v>
      </c>
      <c r="D528" s="89" t="s">
        <v>170</v>
      </c>
      <c r="E528" s="94" t="s">
        <v>1377</v>
      </c>
      <c r="F528" s="95" t="s">
        <v>1378</v>
      </c>
      <c r="G528" s="89" t="s">
        <v>648</v>
      </c>
      <c r="H528" s="89" t="s">
        <v>48</v>
      </c>
      <c r="I528" s="96">
        <v>1</v>
      </c>
      <c r="J528" s="97">
        <v>1418</v>
      </c>
      <c r="K528" s="98">
        <f t="shared" si="248"/>
        <v>202.57</v>
      </c>
      <c r="L528" s="99">
        <f t="shared" si="249"/>
        <v>1.0815399999999999</v>
      </c>
      <c r="M528" s="100">
        <f t="shared" si="250"/>
        <v>1.0590999999999999</v>
      </c>
      <c r="N528" s="101">
        <f t="shared" si="251"/>
        <v>0.97811300000000001</v>
      </c>
      <c r="O528" s="100">
        <f t="shared" si="252"/>
        <v>1</v>
      </c>
      <c r="P528" s="98">
        <f t="shared" si="253"/>
        <v>226.96</v>
      </c>
      <c r="Q528" s="97">
        <f t="shared" si="254"/>
        <v>1588.72</v>
      </c>
      <c r="R528" s="97">
        <f t="shared" si="256"/>
        <v>1588.72</v>
      </c>
      <c r="S528" s="97"/>
    </row>
    <row r="529" spans="1:19" ht="22.5" x14ac:dyDescent="0.25">
      <c r="A529" s="89" t="s">
        <v>1379</v>
      </c>
      <c r="B529" s="89" t="s">
        <v>1262</v>
      </c>
      <c r="C529" s="89" t="s">
        <v>17297</v>
      </c>
      <c r="D529" s="89" t="s">
        <v>175</v>
      </c>
      <c r="E529" s="94" t="s">
        <v>1380</v>
      </c>
      <c r="F529" s="95" t="s">
        <v>1381</v>
      </c>
      <c r="G529" s="89" t="s">
        <v>648</v>
      </c>
      <c r="H529" s="89" t="s">
        <v>30</v>
      </c>
      <c r="I529" s="96">
        <v>1</v>
      </c>
      <c r="J529" s="97">
        <v>1473</v>
      </c>
      <c r="K529" s="98">
        <f t="shared" si="248"/>
        <v>491</v>
      </c>
      <c r="L529" s="99">
        <f t="shared" si="249"/>
        <v>1.0815399999999999</v>
      </c>
      <c r="M529" s="100">
        <f t="shared" si="250"/>
        <v>1.0590999999999999</v>
      </c>
      <c r="N529" s="101">
        <f t="shared" si="251"/>
        <v>0.97811300000000001</v>
      </c>
      <c r="O529" s="100">
        <f t="shared" si="252"/>
        <v>1</v>
      </c>
      <c r="P529" s="98">
        <f t="shared" si="253"/>
        <v>550.11</v>
      </c>
      <c r="Q529" s="97">
        <f t="shared" si="254"/>
        <v>1650.33</v>
      </c>
      <c r="R529" s="97">
        <f t="shared" si="256"/>
        <v>1650.33</v>
      </c>
      <c r="S529" s="97"/>
    </row>
    <row r="530" spans="1:19" x14ac:dyDescent="0.25">
      <c r="A530" s="89"/>
      <c r="B530" s="90"/>
      <c r="C530" s="90"/>
      <c r="D530" s="91"/>
      <c r="E530" s="92"/>
      <c r="F530" s="92" t="s">
        <v>1382</v>
      </c>
      <c r="G530" s="91"/>
      <c r="H530" s="91"/>
      <c r="I530" s="93">
        <v>1</v>
      </c>
      <c r="J530" s="91"/>
      <c r="K530" s="98"/>
      <c r="L530" s="99"/>
      <c r="M530" s="100"/>
      <c r="N530" s="101"/>
      <c r="O530" s="100"/>
      <c r="P530" s="98"/>
      <c r="Q530" s="91"/>
      <c r="R530" s="91"/>
      <c r="S530" s="91"/>
    </row>
    <row r="531" spans="1:19" ht="22.5" x14ac:dyDescent="0.25">
      <c r="A531" s="89" t="s">
        <v>1383</v>
      </c>
      <c r="B531" s="89" t="s">
        <v>1262</v>
      </c>
      <c r="C531" s="89"/>
      <c r="D531" s="89" t="s">
        <v>178</v>
      </c>
      <c r="E531" s="94" t="s">
        <v>1367</v>
      </c>
      <c r="F531" s="95" t="s">
        <v>1368</v>
      </c>
      <c r="G531" s="89" t="s">
        <v>648</v>
      </c>
      <c r="H531" s="89" t="s">
        <v>12</v>
      </c>
      <c r="I531" s="96">
        <v>1</v>
      </c>
      <c r="J531" s="97">
        <v>2380</v>
      </c>
      <c r="K531" s="98">
        <f>J531/H531</f>
        <v>2380</v>
      </c>
      <c r="L531" s="99">
        <f>$L$8</f>
        <v>1.0815399999999999</v>
      </c>
      <c r="M531" s="100">
        <f>$M$8</f>
        <v>1.0590999999999999</v>
      </c>
      <c r="N531" s="101">
        <f>$N$8</f>
        <v>0.97811300000000001</v>
      </c>
      <c r="O531" s="100">
        <f>$O$8</f>
        <v>1</v>
      </c>
      <c r="P531" s="98">
        <f>K531*L531*M531*N531*O531</f>
        <v>2666.52</v>
      </c>
      <c r="Q531" s="97">
        <f>H531*P531</f>
        <v>2666.52</v>
      </c>
      <c r="R531" s="97"/>
      <c r="S531" s="97"/>
    </row>
    <row r="532" spans="1:19" x14ac:dyDescent="0.25">
      <c r="A532" s="89" t="s">
        <v>1384</v>
      </c>
      <c r="B532" s="89" t="s">
        <v>1262</v>
      </c>
      <c r="C532" s="89" t="s">
        <v>17297</v>
      </c>
      <c r="D532" s="89" t="s">
        <v>181</v>
      </c>
      <c r="E532" s="94" t="s">
        <v>1385</v>
      </c>
      <c r="F532" s="95" t="s">
        <v>1386</v>
      </c>
      <c r="G532" s="89" t="s">
        <v>648</v>
      </c>
      <c r="H532" s="89" t="s">
        <v>12</v>
      </c>
      <c r="I532" s="96">
        <v>1</v>
      </c>
      <c r="J532" s="97">
        <v>14491</v>
      </c>
      <c r="K532" s="98">
        <f>J532/H532</f>
        <v>14491</v>
      </c>
      <c r="L532" s="99">
        <f>$L$8</f>
        <v>1.0815399999999999</v>
      </c>
      <c r="M532" s="100">
        <f>$M$8</f>
        <v>1.0590999999999999</v>
      </c>
      <c r="N532" s="101">
        <f>$N$8</f>
        <v>0.97811300000000001</v>
      </c>
      <c r="O532" s="100">
        <f>$O$8</f>
        <v>1</v>
      </c>
      <c r="P532" s="98">
        <f>K532*L532*M532*N532*O532</f>
        <v>16235.55</v>
      </c>
      <c r="Q532" s="97">
        <f>H532*P532</f>
        <v>16235.55</v>
      </c>
      <c r="R532" s="97">
        <f t="shared" ref="R532" si="257">Q532</f>
        <v>16235.55</v>
      </c>
      <c r="S532" s="97"/>
    </row>
    <row r="533" spans="1:19" x14ac:dyDescent="0.25">
      <c r="A533" s="89"/>
      <c r="B533" s="90"/>
      <c r="C533" s="90"/>
      <c r="D533" s="91"/>
      <c r="E533" s="92"/>
      <c r="F533" s="92" t="s">
        <v>1387</v>
      </c>
      <c r="G533" s="91"/>
      <c r="H533" s="91"/>
      <c r="I533" s="93">
        <v>1</v>
      </c>
      <c r="J533" s="91"/>
      <c r="K533" s="98"/>
      <c r="L533" s="99"/>
      <c r="M533" s="100"/>
      <c r="N533" s="101"/>
      <c r="O533" s="100"/>
      <c r="P533" s="98"/>
      <c r="Q533" s="91"/>
      <c r="R533" s="91"/>
      <c r="S533" s="91"/>
    </row>
    <row r="534" spans="1:19" x14ac:dyDescent="0.25">
      <c r="A534" s="89" t="s">
        <v>1388</v>
      </c>
      <c r="B534" s="89" t="s">
        <v>1262</v>
      </c>
      <c r="C534" s="89"/>
      <c r="D534" s="89" t="s">
        <v>182</v>
      </c>
      <c r="E534" s="94" t="s">
        <v>1389</v>
      </c>
      <c r="F534" s="95" t="s">
        <v>1390</v>
      </c>
      <c r="G534" s="89" t="s">
        <v>71</v>
      </c>
      <c r="H534" s="89" t="s">
        <v>189</v>
      </c>
      <c r="I534" s="96">
        <v>1</v>
      </c>
      <c r="J534" s="97">
        <v>35136</v>
      </c>
      <c r="K534" s="98">
        <f t="shared" ref="K534:K540" si="258">J534/H534</f>
        <v>113341.94</v>
      </c>
      <c r="L534" s="99">
        <f t="shared" ref="L534:L540" si="259">$L$8</f>
        <v>1.0815399999999999</v>
      </c>
      <c r="M534" s="100">
        <f t="shared" ref="M534:M540" si="260">$M$8</f>
        <v>1.0590999999999999</v>
      </c>
      <c r="N534" s="101">
        <f t="shared" ref="N534:N540" si="261">$N$8</f>
        <v>0.97811300000000001</v>
      </c>
      <c r="O534" s="100">
        <f t="shared" ref="O534:O540" si="262">$O$8</f>
        <v>1</v>
      </c>
      <c r="P534" s="98">
        <f t="shared" ref="P534:P540" si="263">K534*L534*M534*N534*O534</f>
        <v>126986.99</v>
      </c>
      <c r="Q534" s="97">
        <f t="shared" ref="Q534:Q540" si="264">H534*P534</f>
        <v>39365.97</v>
      </c>
      <c r="R534" s="97"/>
      <c r="S534" s="97"/>
    </row>
    <row r="535" spans="1:19" ht="22.5" x14ac:dyDescent="0.25">
      <c r="A535" s="89" t="s">
        <v>1391</v>
      </c>
      <c r="B535" s="89" t="s">
        <v>1262</v>
      </c>
      <c r="C535" s="89"/>
      <c r="D535" s="89" t="s">
        <v>183</v>
      </c>
      <c r="E535" s="94" t="s">
        <v>1392</v>
      </c>
      <c r="F535" s="95" t="s">
        <v>1393</v>
      </c>
      <c r="G535" s="89" t="s">
        <v>648</v>
      </c>
      <c r="H535" s="89" t="s">
        <v>89</v>
      </c>
      <c r="I535" s="96">
        <v>1</v>
      </c>
      <c r="J535" s="97">
        <v>357753</v>
      </c>
      <c r="K535" s="98">
        <f t="shared" si="258"/>
        <v>21044.29</v>
      </c>
      <c r="L535" s="99">
        <f t="shared" si="259"/>
        <v>1.0815399999999999</v>
      </c>
      <c r="M535" s="100">
        <f t="shared" si="260"/>
        <v>1.0590999999999999</v>
      </c>
      <c r="N535" s="101">
        <f t="shared" si="261"/>
        <v>0.97811300000000001</v>
      </c>
      <c r="O535" s="100">
        <f t="shared" si="262"/>
        <v>1</v>
      </c>
      <c r="P535" s="98">
        <f t="shared" si="263"/>
        <v>23577.78</v>
      </c>
      <c r="Q535" s="97">
        <f t="shared" si="264"/>
        <v>400822.26</v>
      </c>
      <c r="R535" s="97"/>
      <c r="S535" s="97"/>
    </row>
    <row r="536" spans="1:19" ht="22.5" x14ac:dyDescent="0.25">
      <c r="A536" s="89" t="s">
        <v>1394</v>
      </c>
      <c r="B536" s="89" t="s">
        <v>1262</v>
      </c>
      <c r="C536" s="89"/>
      <c r="D536" s="89" t="s">
        <v>191</v>
      </c>
      <c r="E536" s="94" t="s">
        <v>1395</v>
      </c>
      <c r="F536" s="95" t="s">
        <v>1396</v>
      </c>
      <c r="G536" s="89" t="s">
        <v>648</v>
      </c>
      <c r="H536" s="89" t="s">
        <v>43</v>
      </c>
      <c r="I536" s="96">
        <v>1</v>
      </c>
      <c r="J536" s="97">
        <v>194708</v>
      </c>
      <c r="K536" s="98">
        <f t="shared" si="258"/>
        <v>32451.33</v>
      </c>
      <c r="L536" s="99">
        <f t="shared" si="259"/>
        <v>1.0815399999999999</v>
      </c>
      <c r="M536" s="100">
        <f t="shared" si="260"/>
        <v>1.0590999999999999</v>
      </c>
      <c r="N536" s="101">
        <f t="shared" si="261"/>
        <v>0.97811300000000001</v>
      </c>
      <c r="O536" s="100">
        <f t="shared" si="262"/>
        <v>1</v>
      </c>
      <c r="P536" s="98">
        <f t="shared" si="263"/>
        <v>36358.089999999997</v>
      </c>
      <c r="Q536" s="97">
        <f t="shared" si="264"/>
        <v>218148.54</v>
      </c>
      <c r="R536" s="97"/>
      <c r="S536" s="97"/>
    </row>
    <row r="537" spans="1:19" ht="22.5" x14ac:dyDescent="0.25">
      <c r="A537" s="89" t="s">
        <v>1397</v>
      </c>
      <c r="B537" s="89" t="s">
        <v>1262</v>
      </c>
      <c r="C537" s="89"/>
      <c r="D537" s="89" t="s">
        <v>194</v>
      </c>
      <c r="E537" s="94" t="s">
        <v>1398</v>
      </c>
      <c r="F537" s="95" t="s">
        <v>1399</v>
      </c>
      <c r="G537" s="89" t="s">
        <v>648</v>
      </c>
      <c r="H537" s="89" t="s">
        <v>30</v>
      </c>
      <c r="I537" s="96">
        <v>1</v>
      </c>
      <c r="J537" s="97">
        <v>5289</v>
      </c>
      <c r="K537" s="98">
        <f t="shared" si="258"/>
        <v>1763</v>
      </c>
      <c r="L537" s="99">
        <f t="shared" si="259"/>
        <v>1.0815399999999999</v>
      </c>
      <c r="M537" s="100">
        <f t="shared" si="260"/>
        <v>1.0590999999999999</v>
      </c>
      <c r="N537" s="101">
        <f t="shared" si="261"/>
        <v>0.97811300000000001</v>
      </c>
      <c r="O537" s="100">
        <f t="shared" si="262"/>
        <v>1</v>
      </c>
      <c r="P537" s="98">
        <f t="shared" si="263"/>
        <v>1975.24</v>
      </c>
      <c r="Q537" s="97">
        <f t="shared" si="264"/>
        <v>5925.72</v>
      </c>
      <c r="R537" s="97"/>
      <c r="S537" s="97"/>
    </row>
    <row r="538" spans="1:19" ht="22.5" x14ac:dyDescent="0.25">
      <c r="A538" s="89" t="s">
        <v>1400</v>
      </c>
      <c r="B538" s="89" t="s">
        <v>1262</v>
      </c>
      <c r="C538" s="89"/>
      <c r="D538" s="89" t="s">
        <v>196</v>
      </c>
      <c r="E538" s="94" t="s">
        <v>1401</v>
      </c>
      <c r="F538" s="95" t="s">
        <v>1402</v>
      </c>
      <c r="G538" s="89" t="s">
        <v>648</v>
      </c>
      <c r="H538" s="89" t="s">
        <v>12</v>
      </c>
      <c r="I538" s="96">
        <v>1</v>
      </c>
      <c r="J538" s="97">
        <v>4684</v>
      </c>
      <c r="K538" s="98">
        <f t="shared" si="258"/>
        <v>4684</v>
      </c>
      <c r="L538" s="99">
        <f t="shared" si="259"/>
        <v>1.0815399999999999</v>
      </c>
      <c r="M538" s="100">
        <f t="shared" si="260"/>
        <v>1.0590999999999999</v>
      </c>
      <c r="N538" s="101">
        <f t="shared" si="261"/>
        <v>0.97811300000000001</v>
      </c>
      <c r="O538" s="100">
        <f t="shared" si="262"/>
        <v>1</v>
      </c>
      <c r="P538" s="98">
        <f t="shared" si="263"/>
        <v>5247.9</v>
      </c>
      <c r="Q538" s="97">
        <f t="shared" si="264"/>
        <v>5247.9</v>
      </c>
      <c r="R538" s="97"/>
      <c r="S538" s="97"/>
    </row>
    <row r="539" spans="1:19" ht="22.5" x14ac:dyDescent="0.25">
      <c r="A539" s="89" t="s">
        <v>1403</v>
      </c>
      <c r="B539" s="89" t="s">
        <v>1262</v>
      </c>
      <c r="C539" s="89"/>
      <c r="D539" s="89" t="s">
        <v>201</v>
      </c>
      <c r="E539" s="94" t="s">
        <v>1404</v>
      </c>
      <c r="F539" s="95" t="s">
        <v>1405</v>
      </c>
      <c r="G539" s="89" t="s">
        <v>648</v>
      </c>
      <c r="H539" s="89" t="s">
        <v>34</v>
      </c>
      <c r="I539" s="96">
        <v>1</v>
      </c>
      <c r="J539" s="97">
        <v>28104</v>
      </c>
      <c r="K539" s="98">
        <f t="shared" si="258"/>
        <v>7026</v>
      </c>
      <c r="L539" s="99">
        <f t="shared" si="259"/>
        <v>1.0815399999999999</v>
      </c>
      <c r="M539" s="100">
        <f t="shared" si="260"/>
        <v>1.0590999999999999</v>
      </c>
      <c r="N539" s="101">
        <f t="shared" si="261"/>
        <v>0.97811300000000001</v>
      </c>
      <c r="O539" s="100">
        <f t="shared" si="262"/>
        <v>1</v>
      </c>
      <c r="P539" s="98">
        <f t="shared" si="263"/>
        <v>7871.85</v>
      </c>
      <c r="Q539" s="97">
        <f t="shared" si="264"/>
        <v>31487.4</v>
      </c>
      <c r="R539" s="97"/>
      <c r="S539" s="97"/>
    </row>
    <row r="540" spans="1:19" ht="22.5" x14ac:dyDescent="0.25">
      <c r="A540" s="89" t="s">
        <v>1406</v>
      </c>
      <c r="B540" s="89" t="s">
        <v>1262</v>
      </c>
      <c r="C540" s="89"/>
      <c r="D540" s="89" t="s">
        <v>204</v>
      </c>
      <c r="E540" s="94" t="s">
        <v>1407</v>
      </c>
      <c r="F540" s="95" t="s">
        <v>1408</v>
      </c>
      <c r="G540" s="89" t="s">
        <v>648</v>
      </c>
      <c r="H540" s="89" t="s">
        <v>34</v>
      </c>
      <c r="I540" s="96">
        <v>1</v>
      </c>
      <c r="J540" s="97">
        <v>809</v>
      </c>
      <c r="K540" s="98">
        <f t="shared" si="258"/>
        <v>202.25</v>
      </c>
      <c r="L540" s="99">
        <f t="shared" si="259"/>
        <v>1.0815399999999999</v>
      </c>
      <c r="M540" s="100">
        <f t="shared" si="260"/>
        <v>1.0590999999999999</v>
      </c>
      <c r="N540" s="101">
        <f t="shared" si="261"/>
        <v>0.97811300000000001</v>
      </c>
      <c r="O540" s="100">
        <f t="shared" si="262"/>
        <v>1</v>
      </c>
      <c r="P540" s="98">
        <f t="shared" si="263"/>
        <v>226.6</v>
      </c>
      <c r="Q540" s="97">
        <f t="shared" si="264"/>
        <v>906.4</v>
      </c>
      <c r="R540" s="97"/>
      <c r="S540" s="97"/>
    </row>
    <row r="541" spans="1:19" x14ac:dyDescent="0.25">
      <c r="A541" s="89"/>
      <c r="B541" s="90"/>
      <c r="C541" s="90"/>
      <c r="D541" s="91"/>
      <c r="E541" s="92"/>
      <c r="F541" s="92" t="s">
        <v>1409</v>
      </c>
      <c r="G541" s="91"/>
      <c r="H541" s="91"/>
      <c r="I541" s="93">
        <v>1</v>
      </c>
      <c r="J541" s="91"/>
      <c r="K541" s="98"/>
      <c r="L541" s="99"/>
      <c r="M541" s="100"/>
      <c r="N541" s="101"/>
      <c r="O541" s="100"/>
      <c r="P541" s="98"/>
      <c r="Q541" s="91"/>
      <c r="R541" s="91"/>
      <c r="S541" s="91"/>
    </row>
    <row r="542" spans="1:19" x14ac:dyDescent="0.25">
      <c r="A542" s="89" t="s">
        <v>1410</v>
      </c>
      <c r="B542" s="89" t="s">
        <v>1262</v>
      </c>
      <c r="C542" s="89"/>
      <c r="D542" s="89" t="s">
        <v>206</v>
      </c>
      <c r="E542" s="94" t="s">
        <v>1411</v>
      </c>
      <c r="F542" s="95" t="s">
        <v>1412</v>
      </c>
      <c r="G542" s="89" t="s">
        <v>71</v>
      </c>
      <c r="H542" s="89" t="s">
        <v>1234</v>
      </c>
      <c r="I542" s="96">
        <v>1</v>
      </c>
      <c r="J542" s="97">
        <v>826</v>
      </c>
      <c r="K542" s="98">
        <f t="shared" ref="K542:K553" si="265">J542/H542</f>
        <v>20650</v>
      </c>
      <c r="L542" s="99">
        <f t="shared" ref="L542:L553" si="266">$L$8</f>
        <v>1.0815399999999999</v>
      </c>
      <c r="M542" s="100">
        <f t="shared" ref="M542:M553" si="267">$M$8</f>
        <v>1.0590999999999999</v>
      </c>
      <c r="N542" s="101">
        <f t="shared" ref="N542:N553" si="268">$N$8</f>
        <v>0.97811300000000001</v>
      </c>
      <c r="O542" s="100">
        <f t="shared" ref="O542:O553" si="269">$O$8</f>
        <v>1</v>
      </c>
      <c r="P542" s="98">
        <f t="shared" ref="P542:P553" si="270">K542*L542*M542*N542*O542</f>
        <v>23136.02</v>
      </c>
      <c r="Q542" s="97">
        <f t="shared" ref="Q542:Q553" si="271">H542*P542</f>
        <v>925.44</v>
      </c>
      <c r="R542" s="97"/>
      <c r="S542" s="97"/>
    </row>
    <row r="543" spans="1:19" ht="22.5" x14ac:dyDescent="0.25">
      <c r="A543" s="89" t="s">
        <v>1413</v>
      </c>
      <c r="B543" s="89" t="s">
        <v>1262</v>
      </c>
      <c r="C543" s="89"/>
      <c r="D543" s="89" t="s">
        <v>207</v>
      </c>
      <c r="E543" s="94" t="s">
        <v>1414</v>
      </c>
      <c r="F543" s="95" t="s">
        <v>1415</v>
      </c>
      <c r="G543" s="89" t="s">
        <v>648</v>
      </c>
      <c r="H543" s="89" t="s">
        <v>24</v>
      </c>
      <c r="I543" s="96">
        <v>1</v>
      </c>
      <c r="J543" s="97">
        <v>318</v>
      </c>
      <c r="K543" s="98">
        <f t="shared" si="265"/>
        <v>159</v>
      </c>
      <c r="L543" s="99">
        <f t="shared" si="266"/>
        <v>1.0815399999999999</v>
      </c>
      <c r="M543" s="100">
        <f t="shared" si="267"/>
        <v>1.0590999999999999</v>
      </c>
      <c r="N543" s="101">
        <f t="shared" si="268"/>
        <v>0.97811300000000001</v>
      </c>
      <c r="O543" s="100">
        <f t="shared" si="269"/>
        <v>1</v>
      </c>
      <c r="P543" s="98">
        <f t="shared" si="270"/>
        <v>178.14</v>
      </c>
      <c r="Q543" s="97">
        <f t="shared" si="271"/>
        <v>356.28</v>
      </c>
      <c r="R543" s="97"/>
      <c r="S543" s="97"/>
    </row>
    <row r="544" spans="1:19" ht="22.5" x14ac:dyDescent="0.25">
      <c r="A544" s="89" t="s">
        <v>1416</v>
      </c>
      <c r="B544" s="89" t="s">
        <v>1262</v>
      </c>
      <c r="C544" s="89"/>
      <c r="D544" s="89" t="s">
        <v>208</v>
      </c>
      <c r="E544" s="94" t="s">
        <v>1417</v>
      </c>
      <c r="F544" s="95" t="s">
        <v>1418</v>
      </c>
      <c r="G544" s="89" t="s">
        <v>648</v>
      </c>
      <c r="H544" s="89" t="s">
        <v>24</v>
      </c>
      <c r="I544" s="96">
        <v>1</v>
      </c>
      <c r="J544" s="97">
        <v>293</v>
      </c>
      <c r="K544" s="98">
        <f t="shared" si="265"/>
        <v>146.5</v>
      </c>
      <c r="L544" s="99">
        <f t="shared" si="266"/>
        <v>1.0815399999999999</v>
      </c>
      <c r="M544" s="100">
        <f t="shared" si="267"/>
        <v>1.0590999999999999</v>
      </c>
      <c r="N544" s="101">
        <f t="shared" si="268"/>
        <v>0.97811300000000001</v>
      </c>
      <c r="O544" s="100">
        <f t="shared" si="269"/>
        <v>1</v>
      </c>
      <c r="P544" s="98">
        <f t="shared" si="270"/>
        <v>164.14</v>
      </c>
      <c r="Q544" s="97">
        <f t="shared" si="271"/>
        <v>328.28</v>
      </c>
      <c r="R544" s="97"/>
      <c r="S544" s="97"/>
    </row>
    <row r="545" spans="1:19" x14ac:dyDescent="0.25">
      <c r="A545" s="89" t="s">
        <v>1419</v>
      </c>
      <c r="B545" s="89" t="s">
        <v>1262</v>
      </c>
      <c r="C545" s="89"/>
      <c r="D545" s="89" t="s">
        <v>220</v>
      </c>
      <c r="E545" s="94" t="s">
        <v>1420</v>
      </c>
      <c r="F545" s="95" t="s">
        <v>1421</v>
      </c>
      <c r="G545" s="89" t="s">
        <v>71</v>
      </c>
      <c r="H545" s="89" t="s">
        <v>451</v>
      </c>
      <c r="I545" s="96">
        <v>1</v>
      </c>
      <c r="J545" s="97">
        <v>210</v>
      </c>
      <c r="K545" s="98">
        <f t="shared" si="265"/>
        <v>21000</v>
      </c>
      <c r="L545" s="99">
        <f t="shared" si="266"/>
        <v>1.0815399999999999</v>
      </c>
      <c r="M545" s="100">
        <f t="shared" si="267"/>
        <v>1.0590999999999999</v>
      </c>
      <c r="N545" s="101">
        <f t="shared" si="268"/>
        <v>0.97811300000000001</v>
      </c>
      <c r="O545" s="100">
        <f t="shared" si="269"/>
        <v>1</v>
      </c>
      <c r="P545" s="98">
        <f t="shared" si="270"/>
        <v>23528.16</v>
      </c>
      <c r="Q545" s="97">
        <f t="shared" si="271"/>
        <v>235.28</v>
      </c>
      <c r="R545" s="97"/>
      <c r="S545" s="97"/>
    </row>
    <row r="546" spans="1:19" ht="22.5" x14ac:dyDescent="0.25">
      <c r="A546" s="89" t="s">
        <v>1422</v>
      </c>
      <c r="B546" s="89" t="s">
        <v>1262</v>
      </c>
      <c r="C546" s="89"/>
      <c r="D546" s="89" t="s">
        <v>223</v>
      </c>
      <c r="E546" s="94" t="s">
        <v>1423</v>
      </c>
      <c r="F546" s="95" t="s">
        <v>1424</v>
      </c>
      <c r="G546" s="89" t="s">
        <v>648</v>
      </c>
      <c r="H546" s="89" t="s">
        <v>12</v>
      </c>
      <c r="I546" s="96">
        <v>1</v>
      </c>
      <c r="J546" s="97">
        <v>152</v>
      </c>
      <c r="K546" s="98">
        <f t="shared" si="265"/>
        <v>152</v>
      </c>
      <c r="L546" s="99">
        <f t="shared" si="266"/>
        <v>1.0815399999999999</v>
      </c>
      <c r="M546" s="100">
        <f t="shared" si="267"/>
        <v>1.0590999999999999</v>
      </c>
      <c r="N546" s="101">
        <f t="shared" si="268"/>
        <v>0.97811300000000001</v>
      </c>
      <c r="O546" s="100">
        <f t="shared" si="269"/>
        <v>1</v>
      </c>
      <c r="P546" s="98">
        <f t="shared" si="270"/>
        <v>170.3</v>
      </c>
      <c r="Q546" s="97">
        <f t="shared" si="271"/>
        <v>170.3</v>
      </c>
      <c r="R546" s="97"/>
      <c r="S546" s="97"/>
    </row>
    <row r="547" spans="1:19" x14ac:dyDescent="0.25">
      <c r="A547" s="89" t="s">
        <v>1425</v>
      </c>
      <c r="B547" s="89" t="s">
        <v>1262</v>
      </c>
      <c r="C547" s="89"/>
      <c r="D547" s="89" t="s">
        <v>226</v>
      </c>
      <c r="E547" s="94" t="s">
        <v>1426</v>
      </c>
      <c r="F547" s="95" t="s">
        <v>1427</v>
      </c>
      <c r="G547" s="89" t="s">
        <v>71</v>
      </c>
      <c r="H547" s="89" t="s">
        <v>1428</v>
      </c>
      <c r="I547" s="96">
        <v>1</v>
      </c>
      <c r="J547" s="97">
        <v>9489</v>
      </c>
      <c r="K547" s="98">
        <f t="shared" si="265"/>
        <v>49942.11</v>
      </c>
      <c r="L547" s="99">
        <f t="shared" si="266"/>
        <v>1.0815399999999999</v>
      </c>
      <c r="M547" s="100">
        <f t="shared" si="267"/>
        <v>1.0590999999999999</v>
      </c>
      <c r="N547" s="101">
        <f t="shared" si="268"/>
        <v>0.97811300000000001</v>
      </c>
      <c r="O547" s="100">
        <f t="shared" si="269"/>
        <v>1</v>
      </c>
      <c r="P547" s="98">
        <f t="shared" si="270"/>
        <v>55954.559999999998</v>
      </c>
      <c r="Q547" s="97">
        <f t="shared" si="271"/>
        <v>10631.37</v>
      </c>
      <c r="R547" s="97"/>
      <c r="S547" s="97"/>
    </row>
    <row r="548" spans="1:19" ht="22.5" x14ac:dyDescent="0.25">
      <c r="A548" s="89" t="s">
        <v>1429</v>
      </c>
      <c r="B548" s="89" t="s">
        <v>1262</v>
      </c>
      <c r="C548" s="89"/>
      <c r="D548" s="89" t="s">
        <v>229</v>
      </c>
      <c r="E548" s="94" t="s">
        <v>1430</v>
      </c>
      <c r="F548" s="95" t="s">
        <v>1431</v>
      </c>
      <c r="G548" s="89" t="s">
        <v>648</v>
      </c>
      <c r="H548" s="89" t="s">
        <v>34</v>
      </c>
      <c r="I548" s="96">
        <v>1</v>
      </c>
      <c r="J548" s="97">
        <v>701</v>
      </c>
      <c r="K548" s="98">
        <f t="shared" si="265"/>
        <v>175.25</v>
      </c>
      <c r="L548" s="99">
        <f t="shared" si="266"/>
        <v>1.0815399999999999</v>
      </c>
      <c r="M548" s="100">
        <f t="shared" si="267"/>
        <v>1.0590999999999999</v>
      </c>
      <c r="N548" s="101">
        <f t="shared" si="268"/>
        <v>0.97811300000000001</v>
      </c>
      <c r="O548" s="100">
        <f t="shared" si="269"/>
        <v>1</v>
      </c>
      <c r="P548" s="98">
        <f t="shared" si="270"/>
        <v>196.35</v>
      </c>
      <c r="Q548" s="97">
        <f t="shared" si="271"/>
        <v>785.4</v>
      </c>
      <c r="R548" s="97"/>
      <c r="S548" s="97"/>
    </row>
    <row r="549" spans="1:19" ht="22.5" x14ac:dyDescent="0.25">
      <c r="A549" s="89" t="s">
        <v>1432</v>
      </c>
      <c r="B549" s="89" t="s">
        <v>1262</v>
      </c>
      <c r="C549" s="89"/>
      <c r="D549" s="89" t="s">
        <v>231</v>
      </c>
      <c r="E549" s="94" t="s">
        <v>1433</v>
      </c>
      <c r="F549" s="95" t="s">
        <v>1434</v>
      </c>
      <c r="G549" s="89" t="s">
        <v>648</v>
      </c>
      <c r="H549" s="89" t="s">
        <v>75</v>
      </c>
      <c r="I549" s="96">
        <v>1</v>
      </c>
      <c r="J549" s="97">
        <v>2348</v>
      </c>
      <c r="K549" s="98">
        <f t="shared" si="265"/>
        <v>156.53</v>
      </c>
      <c r="L549" s="99">
        <f t="shared" si="266"/>
        <v>1.0815399999999999</v>
      </c>
      <c r="M549" s="100">
        <f t="shared" si="267"/>
        <v>1.0590999999999999</v>
      </c>
      <c r="N549" s="101">
        <f t="shared" si="268"/>
        <v>0.97811300000000001</v>
      </c>
      <c r="O549" s="100">
        <f t="shared" si="269"/>
        <v>1</v>
      </c>
      <c r="P549" s="98">
        <f t="shared" si="270"/>
        <v>175.37</v>
      </c>
      <c r="Q549" s="97">
        <f t="shared" si="271"/>
        <v>2630.55</v>
      </c>
      <c r="R549" s="97"/>
      <c r="S549" s="97"/>
    </row>
    <row r="550" spans="1:19" x14ac:dyDescent="0.25">
      <c r="A550" s="89" t="s">
        <v>1435</v>
      </c>
      <c r="B550" s="89" t="s">
        <v>1262</v>
      </c>
      <c r="C550" s="89"/>
      <c r="D550" s="89" t="s">
        <v>236</v>
      </c>
      <c r="E550" s="94" t="s">
        <v>1436</v>
      </c>
      <c r="F550" s="95" t="s">
        <v>1437</v>
      </c>
      <c r="G550" s="89" t="s">
        <v>648</v>
      </c>
      <c r="H550" s="89" t="s">
        <v>201</v>
      </c>
      <c r="I550" s="96">
        <v>1</v>
      </c>
      <c r="J550" s="97">
        <v>3431</v>
      </c>
      <c r="K550" s="98">
        <f t="shared" si="265"/>
        <v>68.62</v>
      </c>
      <c r="L550" s="99">
        <f t="shared" si="266"/>
        <v>1.0815399999999999</v>
      </c>
      <c r="M550" s="100">
        <f t="shared" si="267"/>
        <v>1.0590999999999999</v>
      </c>
      <c r="N550" s="101">
        <f t="shared" si="268"/>
        <v>0.97811300000000001</v>
      </c>
      <c r="O550" s="100">
        <f t="shared" si="269"/>
        <v>1</v>
      </c>
      <c r="P550" s="98">
        <f t="shared" si="270"/>
        <v>76.88</v>
      </c>
      <c r="Q550" s="97">
        <f t="shared" si="271"/>
        <v>3844</v>
      </c>
      <c r="R550" s="97"/>
      <c r="S550" s="97"/>
    </row>
    <row r="551" spans="1:19" ht="22.5" x14ac:dyDescent="0.25">
      <c r="A551" s="89" t="s">
        <v>1438</v>
      </c>
      <c r="B551" s="89" t="s">
        <v>1262</v>
      </c>
      <c r="C551" s="89"/>
      <c r="D551" s="89" t="s">
        <v>239</v>
      </c>
      <c r="E551" s="94" t="s">
        <v>1439</v>
      </c>
      <c r="F551" s="95" t="s">
        <v>1440</v>
      </c>
      <c r="G551" s="89" t="s">
        <v>648</v>
      </c>
      <c r="H551" s="89" t="s">
        <v>101</v>
      </c>
      <c r="I551" s="96">
        <v>1</v>
      </c>
      <c r="J551" s="97">
        <v>4123</v>
      </c>
      <c r="K551" s="98">
        <f t="shared" si="265"/>
        <v>206.15</v>
      </c>
      <c r="L551" s="99">
        <f t="shared" si="266"/>
        <v>1.0815399999999999</v>
      </c>
      <c r="M551" s="100">
        <f t="shared" si="267"/>
        <v>1.0590999999999999</v>
      </c>
      <c r="N551" s="101">
        <f t="shared" si="268"/>
        <v>0.97811300000000001</v>
      </c>
      <c r="O551" s="100">
        <f t="shared" si="269"/>
        <v>1</v>
      </c>
      <c r="P551" s="98">
        <f t="shared" si="270"/>
        <v>230.97</v>
      </c>
      <c r="Q551" s="97">
        <f t="shared" si="271"/>
        <v>4619.3999999999996</v>
      </c>
      <c r="R551" s="97"/>
      <c r="S551" s="97"/>
    </row>
    <row r="552" spans="1:19" x14ac:dyDescent="0.25">
      <c r="A552" s="89" t="s">
        <v>1441</v>
      </c>
      <c r="B552" s="89" t="s">
        <v>1262</v>
      </c>
      <c r="C552" s="89"/>
      <c r="D552" s="89" t="s">
        <v>241</v>
      </c>
      <c r="E552" s="94" t="s">
        <v>1442</v>
      </c>
      <c r="F552" s="95" t="s">
        <v>1443</v>
      </c>
      <c r="G552" s="89" t="s">
        <v>648</v>
      </c>
      <c r="H552" s="89" t="s">
        <v>34</v>
      </c>
      <c r="I552" s="96">
        <v>1</v>
      </c>
      <c r="J552" s="97">
        <v>5162</v>
      </c>
      <c r="K552" s="98">
        <f t="shared" si="265"/>
        <v>1290.5</v>
      </c>
      <c r="L552" s="99">
        <f t="shared" si="266"/>
        <v>1.0815399999999999</v>
      </c>
      <c r="M552" s="100">
        <f t="shared" si="267"/>
        <v>1.0590999999999999</v>
      </c>
      <c r="N552" s="101">
        <f t="shared" si="268"/>
        <v>0.97811300000000001</v>
      </c>
      <c r="O552" s="100">
        <f t="shared" si="269"/>
        <v>1</v>
      </c>
      <c r="P552" s="98">
        <f t="shared" si="270"/>
        <v>1445.86</v>
      </c>
      <c r="Q552" s="97">
        <f t="shared" si="271"/>
        <v>5783.44</v>
      </c>
      <c r="R552" s="97"/>
      <c r="S552" s="97"/>
    </row>
    <row r="553" spans="1:19" ht="22.5" x14ac:dyDescent="0.25">
      <c r="A553" s="89" t="s">
        <v>1444</v>
      </c>
      <c r="B553" s="89" t="s">
        <v>1262</v>
      </c>
      <c r="C553" s="89" t="s">
        <v>17297</v>
      </c>
      <c r="D553" s="89" t="s">
        <v>243</v>
      </c>
      <c r="E553" s="94" t="s">
        <v>1445</v>
      </c>
      <c r="F553" s="95" t="s">
        <v>1446</v>
      </c>
      <c r="G553" s="89" t="s">
        <v>648</v>
      </c>
      <c r="H553" s="89" t="s">
        <v>34</v>
      </c>
      <c r="I553" s="96">
        <v>1</v>
      </c>
      <c r="J553" s="97">
        <v>830</v>
      </c>
      <c r="K553" s="98">
        <f t="shared" si="265"/>
        <v>207.5</v>
      </c>
      <c r="L553" s="99">
        <f t="shared" si="266"/>
        <v>1.0815399999999999</v>
      </c>
      <c r="M553" s="100">
        <f t="shared" si="267"/>
        <v>1.0590999999999999</v>
      </c>
      <c r="N553" s="101">
        <f t="shared" si="268"/>
        <v>0.97811300000000001</v>
      </c>
      <c r="O553" s="100">
        <f t="shared" si="269"/>
        <v>1</v>
      </c>
      <c r="P553" s="98">
        <f t="shared" si="270"/>
        <v>232.48</v>
      </c>
      <c r="Q553" s="97">
        <f t="shared" si="271"/>
        <v>929.92</v>
      </c>
      <c r="R553" s="97">
        <f t="shared" ref="R553" si="272">Q553</f>
        <v>929.92</v>
      </c>
      <c r="S553" s="97"/>
    </row>
    <row r="554" spans="1:19" x14ac:dyDescent="0.25">
      <c r="A554" s="89"/>
      <c r="B554" s="90"/>
      <c r="C554" s="90"/>
      <c r="D554" s="91"/>
      <c r="E554" s="92"/>
      <c r="F554" s="92" t="s">
        <v>1447</v>
      </c>
      <c r="G554" s="91"/>
      <c r="H554" s="91"/>
      <c r="I554" s="93">
        <v>1</v>
      </c>
      <c r="J554" s="91"/>
      <c r="K554" s="98"/>
      <c r="L554" s="99"/>
      <c r="M554" s="100"/>
      <c r="N554" s="101"/>
      <c r="O554" s="100"/>
      <c r="P554" s="98"/>
      <c r="Q554" s="91"/>
      <c r="R554" s="91"/>
      <c r="S554" s="91"/>
    </row>
    <row r="555" spans="1:19" x14ac:dyDescent="0.25">
      <c r="A555" s="89" t="s">
        <v>1448</v>
      </c>
      <c r="B555" s="89" t="s">
        <v>1262</v>
      </c>
      <c r="C555" s="89"/>
      <c r="D555" s="89" t="s">
        <v>248</v>
      </c>
      <c r="E555" s="94" t="s">
        <v>1449</v>
      </c>
      <c r="F555" s="95" t="s">
        <v>1450</v>
      </c>
      <c r="G555" s="89" t="s">
        <v>1071</v>
      </c>
      <c r="H555" s="89" t="s">
        <v>1451</v>
      </c>
      <c r="I555" s="96">
        <v>1</v>
      </c>
      <c r="J555" s="97">
        <v>58196</v>
      </c>
      <c r="K555" s="98">
        <f t="shared" ref="K555:K571" si="273">J555/H555</f>
        <v>38797.33</v>
      </c>
      <c r="L555" s="99">
        <f t="shared" ref="L555:L571" si="274">$L$8</f>
        <v>1.0815399999999999</v>
      </c>
      <c r="M555" s="100">
        <f t="shared" ref="M555:M571" si="275">$M$8</f>
        <v>1.0590999999999999</v>
      </c>
      <c r="N555" s="101">
        <f t="shared" ref="N555:N571" si="276">$N$8</f>
        <v>0.97811300000000001</v>
      </c>
      <c r="O555" s="100">
        <f t="shared" ref="O555:O571" si="277">$O$8</f>
        <v>1</v>
      </c>
      <c r="P555" s="98">
        <f t="shared" ref="P555:P571" si="278">K555*L555*M555*N555*O555</f>
        <v>43468.08</v>
      </c>
      <c r="Q555" s="97">
        <f t="shared" ref="Q555:Q571" si="279">H555*P555</f>
        <v>65202.12</v>
      </c>
      <c r="R555" s="97"/>
      <c r="S555" s="97"/>
    </row>
    <row r="556" spans="1:19" x14ac:dyDescent="0.25">
      <c r="A556" s="89" t="s">
        <v>1452</v>
      </c>
      <c r="B556" s="89" t="s">
        <v>1262</v>
      </c>
      <c r="C556" s="89"/>
      <c r="D556" s="89" t="s">
        <v>251</v>
      </c>
      <c r="E556" s="94" t="s">
        <v>1453</v>
      </c>
      <c r="F556" s="95" t="s">
        <v>1454</v>
      </c>
      <c r="G556" s="89" t="s">
        <v>1071</v>
      </c>
      <c r="H556" s="89" t="s">
        <v>1455</v>
      </c>
      <c r="I556" s="96">
        <v>1</v>
      </c>
      <c r="J556" s="97">
        <v>63674</v>
      </c>
      <c r="K556" s="98">
        <f t="shared" si="273"/>
        <v>4175.34</v>
      </c>
      <c r="L556" s="99">
        <f t="shared" si="274"/>
        <v>1.0815399999999999</v>
      </c>
      <c r="M556" s="100">
        <f t="shared" si="275"/>
        <v>1.0590999999999999</v>
      </c>
      <c r="N556" s="101">
        <f t="shared" si="276"/>
        <v>0.97811300000000001</v>
      </c>
      <c r="O556" s="100">
        <f t="shared" si="277"/>
        <v>1</v>
      </c>
      <c r="P556" s="98">
        <f t="shared" si="278"/>
        <v>4678</v>
      </c>
      <c r="Q556" s="97">
        <f t="shared" si="279"/>
        <v>71339.5</v>
      </c>
      <c r="R556" s="97"/>
      <c r="S556" s="97"/>
    </row>
    <row r="557" spans="1:19" ht="33.75" x14ac:dyDescent="0.25">
      <c r="A557" s="89" t="s">
        <v>1456</v>
      </c>
      <c r="B557" s="89" t="s">
        <v>1262</v>
      </c>
      <c r="C557" s="89"/>
      <c r="D557" s="89" t="s">
        <v>254</v>
      </c>
      <c r="E557" s="94" t="s">
        <v>1457</v>
      </c>
      <c r="F557" s="95" t="s">
        <v>1458</v>
      </c>
      <c r="G557" s="89" t="s">
        <v>1459</v>
      </c>
      <c r="H557" s="89" t="s">
        <v>1460</v>
      </c>
      <c r="I557" s="96">
        <v>1</v>
      </c>
      <c r="J557" s="97">
        <v>8520</v>
      </c>
      <c r="K557" s="98">
        <f t="shared" si="273"/>
        <v>119327.73</v>
      </c>
      <c r="L557" s="99">
        <f t="shared" si="274"/>
        <v>1.0815399999999999</v>
      </c>
      <c r="M557" s="100">
        <f t="shared" si="275"/>
        <v>1.0590999999999999</v>
      </c>
      <c r="N557" s="101">
        <f t="shared" si="276"/>
        <v>0.97811300000000001</v>
      </c>
      <c r="O557" s="100">
        <f t="shared" si="277"/>
        <v>1</v>
      </c>
      <c r="P557" s="98">
        <f t="shared" si="278"/>
        <v>133693.4</v>
      </c>
      <c r="Q557" s="97">
        <f t="shared" si="279"/>
        <v>9545.7099999999991</v>
      </c>
      <c r="R557" s="97"/>
      <c r="S557" s="97"/>
    </row>
    <row r="558" spans="1:19" ht="22.5" x14ac:dyDescent="0.25">
      <c r="A558" s="89" t="s">
        <v>1461</v>
      </c>
      <c r="B558" s="89" t="s">
        <v>1262</v>
      </c>
      <c r="C558" s="89"/>
      <c r="D558" s="89" t="s">
        <v>256</v>
      </c>
      <c r="E558" s="94" t="s">
        <v>1462</v>
      </c>
      <c r="F558" s="95" t="s">
        <v>1463</v>
      </c>
      <c r="G558" s="89" t="s">
        <v>1077</v>
      </c>
      <c r="H558" s="89" t="s">
        <v>1464</v>
      </c>
      <c r="I558" s="96">
        <v>1</v>
      </c>
      <c r="J558" s="97">
        <v>9756</v>
      </c>
      <c r="K558" s="98">
        <f t="shared" si="273"/>
        <v>100.68</v>
      </c>
      <c r="L558" s="99">
        <f t="shared" si="274"/>
        <v>1.0815399999999999</v>
      </c>
      <c r="M558" s="100">
        <f t="shared" si="275"/>
        <v>1.0590999999999999</v>
      </c>
      <c r="N558" s="101">
        <f t="shared" si="276"/>
        <v>0.97811300000000001</v>
      </c>
      <c r="O558" s="100">
        <f t="shared" si="277"/>
        <v>1</v>
      </c>
      <c r="P558" s="98">
        <f t="shared" si="278"/>
        <v>112.8</v>
      </c>
      <c r="Q558" s="97">
        <f t="shared" si="279"/>
        <v>10930.32</v>
      </c>
      <c r="R558" s="97"/>
      <c r="S558" s="97"/>
    </row>
    <row r="559" spans="1:19" ht="22.5" x14ac:dyDescent="0.25">
      <c r="A559" s="89" t="s">
        <v>1465</v>
      </c>
      <c r="B559" s="89" t="s">
        <v>1262</v>
      </c>
      <c r="C559" s="89"/>
      <c r="D559" s="89" t="s">
        <v>260</v>
      </c>
      <c r="E559" s="94" t="s">
        <v>1466</v>
      </c>
      <c r="F559" s="95" t="s">
        <v>1467</v>
      </c>
      <c r="G559" s="89" t="s">
        <v>1077</v>
      </c>
      <c r="H559" s="89" t="s">
        <v>1468</v>
      </c>
      <c r="I559" s="96">
        <v>1</v>
      </c>
      <c r="J559" s="97">
        <v>27232</v>
      </c>
      <c r="K559" s="98">
        <f t="shared" si="273"/>
        <v>47.25</v>
      </c>
      <c r="L559" s="99">
        <f t="shared" si="274"/>
        <v>1.0815399999999999</v>
      </c>
      <c r="M559" s="100">
        <f t="shared" si="275"/>
        <v>1.0590999999999999</v>
      </c>
      <c r="N559" s="101">
        <f t="shared" si="276"/>
        <v>0.97811300000000001</v>
      </c>
      <c r="O559" s="100">
        <f t="shared" si="277"/>
        <v>1</v>
      </c>
      <c r="P559" s="98">
        <f t="shared" si="278"/>
        <v>52.94</v>
      </c>
      <c r="Q559" s="97">
        <f t="shared" si="279"/>
        <v>30509.32</v>
      </c>
      <c r="R559" s="97"/>
      <c r="S559" s="97"/>
    </row>
    <row r="560" spans="1:19" ht="22.5" x14ac:dyDescent="0.25">
      <c r="A560" s="89" t="s">
        <v>1469</v>
      </c>
      <c r="B560" s="89" t="s">
        <v>1262</v>
      </c>
      <c r="C560" s="89"/>
      <c r="D560" s="89" t="s">
        <v>263</v>
      </c>
      <c r="E560" s="94" t="s">
        <v>1470</v>
      </c>
      <c r="F560" s="95" t="s">
        <v>1471</v>
      </c>
      <c r="G560" s="89" t="s">
        <v>1077</v>
      </c>
      <c r="H560" s="89" t="s">
        <v>1472</v>
      </c>
      <c r="I560" s="96">
        <v>1</v>
      </c>
      <c r="J560" s="97">
        <v>27074</v>
      </c>
      <c r="K560" s="98">
        <f t="shared" si="273"/>
        <v>120.65</v>
      </c>
      <c r="L560" s="99">
        <f t="shared" si="274"/>
        <v>1.0815399999999999</v>
      </c>
      <c r="M560" s="100">
        <f t="shared" si="275"/>
        <v>1.0590999999999999</v>
      </c>
      <c r="N560" s="101">
        <f t="shared" si="276"/>
        <v>0.97811300000000001</v>
      </c>
      <c r="O560" s="100">
        <f t="shared" si="277"/>
        <v>1</v>
      </c>
      <c r="P560" s="98">
        <f t="shared" si="278"/>
        <v>135.16999999999999</v>
      </c>
      <c r="Q560" s="97">
        <f t="shared" si="279"/>
        <v>30332.15</v>
      </c>
      <c r="R560" s="97"/>
      <c r="S560" s="97"/>
    </row>
    <row r="561" spans="1:19" ht="22.5" x14ac:dyDescent="0.25">
      <c r="A561" s="89" t="s">
        <v>1473</v>
      </c>
      <c r="B561" s="89" t="s">
        <v>1262</v>
      </c>
      <c r="C561" s="89"/>
      <c r="D561" s="89" t="s">
        <v>265</v>
      </c>
      <c r="E561" s="94" t="s">
        <v>1474</v>
      </c>
      <c r="F561" s="95" t="s">
        <v>1475</v>
      </c>
      <c r="G561" s="89" t="s">
        <v>1077</v>
      </c>
      <c r="H561" s="89" t="s">
        <v>1476</v>
      </c>
      <c r="I561" s="96">
        <v>1</v>
      </c>
      <c r="J561" s="97">
        <v>31967</v>
      </c>
      <c r="K561" s="98">
        <f t="shared" si="273"/>
        <v>125.36</v>
      </c>
      <c r="L561" s="99">
        <f t="shared" si="274"/>
        <v>1.0815399999999999</v>
      </c>
      <c r="M561" s="100">
        <f t="shared" si="275"/>
        <v>1.0590999999999999</v>
      </c>
      <c r="N561" s="101">
        <f t="shared" si="276"/>
        <v>0.97811300000000001</v>
      </c>
      <c r="O561" s="100">
        <f t="shared" si="277"/>
        <v>1</v>
      </c>
      <c r="P561" s="98">
        <f t="shared" si="278"/>
        <v>140.44999999999999</v>
      </c>
      <c r="Q561" s="97">
        <f t="shared" si="279"/>
        <v>35814.75</v>
      </c>
      <c r="R561" s="97"/>
      <c r="S561" s="97"/>
    </row>
    <row r="562" spans="1:19" ht="22.5" x14ac:dyDescent="0.25">
      <c r="A562" s="89" t="s">
        <v>1477</v>
      </c>
      <c r="B562" s="89" t="s">
        <v>1262</v>
      </c>
      <c r="C562" s="89"/>
      <c r="D562" s="89" t="s">
        <v>266</v>
      </c>
      <c r="E562" s="94" t="s">
        <v>1478</v>
      </c>
      <c r="F562" s="95" t="s">
        <v>1479</v>
      </c>
      <c r="G562" s="89" t="s">
        <v>1077</v>
      </c>
      <c r="H562" s="89" t="s">
        <v>1480</v>
      </c>
      <c r="I562" s="96">
        <v>1</v>
      </c>
      <c r="J562" s="97">
        <v>4306</v>
      </c>
      <c r="K562" s="98">
        <f t="shared" si="273"/>
        <v>105.54</v>
      </c>
      <c r="L562" s="99">
        <f t="shared" si="274"/>
        <v>1.0815399999999999</v>
      </c>
      <c r="M562" s="100">
        <f t="shared" si="275"/>
        <v>1.0590999999999999</v>
      </c>
      <c r="N562" s="101">
        <f t="shared" si="276"/>
        <v>0.97811300000000001</v>
      </c>
      <c r="O562" s="100">
        <f t="shared" si="277"/>
        <v>1</v>
      </c>
      <c r="P562" s="98">
        <f t="shared" si="278"/>
        <v>118.25</v>
      </c>
      <c r="Q562" s="97">
        <f t="shared" si="279"/>
        <v>4824.6000000000004</v>
      </c>
      <c r="R562" s="97"/>
      <c r="S562" s="97"/>
    </row>
    <row r="563" spans="1:19" ht="22.5" x14ac:dyDescent="0.25">
      <c r="A563" s="89" t="s">
        <v>1481</v>
      </c>
      <c r="B563" s="89" t="s">
        <v>1262</v>
      </c>
      <c r="C563" s="89"/>
      <c r="D563" s="89" t="s">
        <v>267</v>
      </c>
      <c r="E563" s="94" t="s">
        <v>1482</v>
      </c>
      <c r="F563" s="95" t="s">
        <v>1483</v>
      </c>
      <c r="G563" s="89" t="s">
        <v>1077</v>
      </c>
      <c r="H563" s="89" t="s">
        <v>1484</v>
      </c>
      <c r="I563" s="96">
        <v>1</v>
      </c>
      <c r="J563" s="97">
        <v>30771</v>
      </c>
      <c r="K563" s="98">
        <f t="shared" si="273"/>
        <v>262.33</v>
      </c>
      <c r="L563" s="99">
        <f t="shared" si="274"/>
        <v>1.0815399999999999</v>
      </c>
      <c r="M563" s="100">
        <f t="shared" si="275"/>
        <v>1.0590999999999999</v>
      </c>
      <c r="N563" s="101">
        <f t="shared" si="276"/>
        <v>0.97811300000000001</v>
      </c>
      <c r="O563" s="100">
        <f t="shared" si="277"/>
        <v>1</v>
      </c>
      <c r="P563" s="98">
        <f t="shared" si="278"/>
        <v>293.91000000000003</v>
      </c>
      <c r="Q563" s="97">
        <f t="shared" si="279"/>
        <v>34475.64</v>
      </c>
      <c r="R563" s="97"/>
      <c r="S563" s="97"/>
    </row>
    <row r="564" spans="1:19" ht="22.5" x14ac:dyDescent="0.25">
      <c r="A564" s="89" t="s">
        <v>1485</v>
      </c>
      <c r="B564" s="89" t="s">
        <v>1262</v>
      </c>
      <c r="C564" s="89"/>
      <c r="D564" s="89" t="s">
        <v>184</v>
      </c>
      <c r="E564" s="94" t="s">
        <v>1486</v>
      </c>
      <c r="F564" s="95" t="s">
        <v>1487</v>
      </c>
      <c r="G564" s="89" t="s">
        <v>1077</v>
      </c>
      <c r="H564" s="89" t="s">
        <v>1488</v>
      </c>
      <c r="I564" s="96">
        <v>1</v>
      </c>
      <c r="J564" s="97">
        <v>96383</v>
      </c>
      <c r="K564" s="98">
        <f t="shared" si="273"/>
        <v>1574.89</v>
      </c>
      <c r="L564" s="99">
        <f t="shared" si="274"/>
        <v>1.0815399999999999</v>
      </c>
      <c r="M564" s="100">
        <f t="shared" si="275"/>
        <v>1.0590999999999999</v>
      </c>
      <c r="N564" s="101">
        <f t="shared" si="276"/>
        <v>0.97811300000000001</v>
      </c>
      <c r="O564" s="100">
        <f t="shared" si="277"/>
        <v>1</v>
      </c>
      <c r="P564" s="98">
        <f t="shared" si="278"/>
        <v>1764.49</v>
      </c>
      <c r="Q564" s="97">
        <f t="shared" si="279"/>
        <v>107986.79</v>
      </c>
      <c r="R564" s="97"/>
      <c r="S564" s="97"/>
    </row>
    <row r="565" spans="1:19" ht="22.5" x14ac:dyDescent="0.25">
      <c r="A565" s="89" t="s">
        <v>1489</v>
      </c>
      <c r="B565" s="89" t="s">
        <v>1262</v>
      </c>
      <c r="C565" s="89"/>
      <c r="D565" s="89" t="s">
        <v>276</v>
      </c>
      <c r="E565" s="94" t="s">
        <v>1490</v>
      </c>
      <c r="F565" s="95" t="s">
        <v>1491</v>
      </c>
      <c r="G565" s="89" t="s">
        <v>648</v>
      </c>
      <c r="H565" s="89" t="s">
        <v>24</v>
      </c>
      <c r="I565" s="96">
        <v>1</v>
      </c>
      <c r="J565" s="97">
        <v>21118</v>
      </c>
      <c r="K565" s="98">
        <f t="shared" si="273"/>
        <v>10559</v>
      </c>
      <c r="L565" s="99">
        <f t="shared" si="274"/>
        <v>1.0815399999999999</v>
      </c>
      <c r="M565" s="100">
        <f t="shared" si="275"/>
        <v>1.0590999999999999</v>
      </c>
      <c r="N565" s="101">
        <f t="shared" si="276"/>
        <v>0.97811300000000001</v>
      </c>
      <c r="O565" s="100">
        <f t="shared" si="277"/>
        <v>1</v>
      </c>
      <c r="P565" s="98">
        <f t="shared" si="278"/>
        <v>11830.18</v>
      </c>
      <c r="Q565" s="97">
        <f t="shared" si="279"/>
        <v>23660.36</v>
      </c>
      <c r="R565" s="97"/>
      <c r="S565" s="97"/>
    </row>
    <row r="566" spans="1:19" ht="22.5" x14ac:dyDescent="0.25">
      <c r="A566" s="89" t="s">
        <v>1492</v>
      </c>
      <c r="B566" s="89" t="s">
        <v>1262</v>
      </c>
      <c r="C566" s="89"/>
      <c r="D566" s="89" t="s">
        <v>278</v>
      </c>
      <c r="E566" s="94" t="s">
        <v>1493</v>
      </c>
      <c r="F566" s="95" t="s">
        <v>1494</v>
      </c>
      <c r="G566" s="89" t="s">
        <v>648</v>
      </c>
      <c r="H566" s="89" t="s">
        <v>24</v>
      </c>
      <c r="I566" s="96">
        <v>1</v>
      </c>
      <c r="J566" s="97">
        <v>983</v>
      </c>
      <c r="K566" s="98">
        <f t="shared" si="273"/>
        <v>491.5</v>
      </c>
      <c r="L566" s="99">
        <f t="shared" si="274"/>
        <v>1.0815399999999999</v>
      </c>
      <c r="M566" s="100">
        <f t="shared" si="275"/>
        <v>1.0590999999999999</v>
      </c>
      <c r="N566" s="101">
        <f t="shared" si="276"/>
        <v>0.97811300000000001</v>
      </c>
      <c r="O566" s="100">
        <f t="shared" si="277"/>
        <v>1</v>
      </c>
      <c r="P566" s="98">
        <f t="shared" si="278"/>
        <v>550.66999999999996</v>
      </c>
      <c r="Q566" s="97">
        <f t="shared" si="279"/>
        <v>1101.3399999999999</v>
      </c>
      <c r="R566" s="97"/>
      <c r="S566" s="97"/>
    </row>
    <row r="567" spans="1:19" x14ac:dyDescent="0.25">
      <c r="A567" s="89" t="s">
        <v>1495</v>
      </c>
      <c r="B567" s="89" t="s">
        <v>1262</v>
      </c>
      <c r="C567" s="89"/>
      <c r="D567" s="89" t="s">
        <v>283</v>
      </c>
      <c r="E567" s="94" t="s">
        <v>1496</v>
      </c>
      <c r="F567" s="95" t="s">
        <v>1497</v>
      </c>
      <c r="G567" s="89" t="s">
        <v>71</v>
      </c>
      <c r="H567" s="89" t="s">
        <v>237</v>
      </c>
      <c r="I567" s="96">
        <v>1</v>
      </c>
      <c r="J567" s="97">
        <v>94</v>
      </c>
      <c r="K567" s="98">
        <f t="shared" si="273"/>
        <v>940</v>
      </c>
      <c r="L567" s="99">
        <f t="shared" si="274"/>
        <v>1.0815399999999999</v>
      </c>
      <c r="M567" s="100">
        <f t="shared" si="275"/>
        <v>1.0590999999999999</v>
      </c>
      <c r="N567" s="101">
        <f t="shared" si="276"/>
        <v>0.97811300000000001</v>
      </c>
      <c r="O567" s="100">
        <f t="shared" si="277"/>
        <v>1</v>
      </c>
      <c r="P567" s="98">
        <f t="shared" si="278"/>
        <v>1053.17</v>
      </c>
      <c r="Q567" s="97">
        <f t="shared" si="279"/>
        <v>105.32</v>
      </c>
      <c r="R567" s="97"/>
      <c r="S567" s="97"/>
    </row>
    <row r="568" spans="1:19" x14ac:dyDescent="0.25">
      <c r="A568" s="89" t="s">
        <v>1498</v>
      </c>
      <c r="B568" s="89" t="s">
        <v>1262</v>
      </c>
      <c r="C568" s="89"/>
      <c r="D568" s="89" t="s">
        <v>286</v>
      </c>
      <c r="E568" s="94" t="s">
        <v>1499</v>
      </c>
      <c r="F568" s="95" t="s">
        <v>1500</v>
      </c>
      <c r="G568" s="89" t="s">
        <v>71</v>
      </c>
      <c r="H568" s="89" t="s">
        <v>1501</v>
      </c>
      <c r="I568" s="96">
        <v>1</v>
      </c>
      <c r="J568" s="97">
        <v>2050</v>
      </c>
      <c r="K568" s="98">
        <f t="shared" si="273"/>
        <v>2928.57</v>
      </c>
      <c r="L568" s="99">
        <f t="shared" si="274"/>
        <v>1.0815399999999999</v>
      </c>
      <c r="M568" s="100">
        <f t="shared" si="275"/>
        <v>1.0590999999999999</v>
      </c>
      <c r="N568" s="101">
        <f t="shared" si="276"/>
        <v>0.97811300000000001</v>
      </c>
      <c r="O568" s="100">
        <f t="shared" si="277"/>
        <v>1</v>
      </c>
      <c r="P568" s="98">
        <f t="shared" si="278"/>
        <v>3281.14</v>
      </c>
      <c r="Q568" s="97">
        <f t="shared" si="279"/>
        <v>2296.8000000000002</v>
      </c>
      <c r="R568" s="97"/>
      <c r="S568" s="97"/>
    </row>
    <row r="569" spans="1:19" ht="33.75" x14ac:dyDescent="0.25">
      <c r="A569" s="89" t="s">
        <v>1502</v>
      </c>
      <c r="B569" s="89" t="s">
        <v>1262</v>
      </c>
      <c r="C569" s="89"/>
      <c r="D569" s="89" t="s">
        <v>288</v>
      </c>
      <c r="E569" s="94" t="s">
        <v>1503</v>
      </c>
      <c r="F569" s="95" t="s">
        <v>1504</v>
      </c>
      <c r="G569" s="89" t="s">
        <v>1459</v>
      </c>
      <c r="H569" s="89" t="s">
        <v>1505</v>
      </c>
      <c r="I569" s="96">
        <v>1</v>
      </c>
      <c r="J569" s="97">
        <v>12902</v>
      </c>
      <c r="K569" s="98">
        <f t="shared" si="273"/>
        <v>158112.75</v>
      </c>
      <c r="L569" s="99">
        <f t="shared" si="274"/>
        <v>1.0815399999999999</v>
      </c>
      <c r="M569" s="100">
        <f t="shared" si="275"/>
        <v>1.0590999999999999</v>
      </c>
      <c r="N569" s="101">
        <f t="shared" si="276"/>
        <v>0.97811300000000001</v>
      </c>
      <c r="O569" s="100">
        <f t="shared" si="277"/>
        <v>1</v>
      </c>
      <c r="P569" s="98">
        <f t="shared" si="278"/>
        <v>177147.68</v>
      </c>
      <c r="Q569" s="97">
        <f t="shared" si="279"/>
        <v>14455.25</v>
      </c>
      <c r="R569" s="97"/>
      <c r="S569" s="97"/>
    </row>
    <row r="570" spans="1:19" ht="22.5" x14ac:dyDescent="0.25">
      <c r="A570" s="89" t="s">
        <v>1506</v>
      </c>
      <c r="B570" s="89" t="s">
        <v>1262</v>
      </c>
      <c r="C570" s="89"/>
      <c r="D570" s="89" t="s">
        <v>289</v>
      </c>
      <c r="E570" s="94" t="s">
        <v>1507</v>
      </c>
      <c r="F570" s="95" t="s">
        <v>1508</v>
      </c>
      <c r="G570" s="89" t="s">
        <v>1077</v>
      </c>
      <c r="H570" s="89" t="s">
        <v>991</v>
      </c>
      <c r="I570" s="96">
        <v>1</v>
      </c>
      <c r="J570" s="97">
        <v>28199</v>
      </c>
      <c r="K570" s="98">
        <f t="shared" si="273"/>
        <v>276.45999999999998</v>
      </c>
      <c r="L570" s="99">
        <f t="shared" si="274"/>
        <v>1.0815399999999999</v>
      </c>
      <c r="M570" s="100">
        <f t="shared" si="275"/>
        <v>1.0590999999999999</v>
      </c>
      <c r="N570" s="101">
        <f t="shared" si="276"/>
        <v>0.97811300000000001</v>
      </c>
      <c r="O570" s="100">
        <f t="shared" si="277"/>
        <v>1</v>
      </c>
      <c r="P570" s="98">
        <f t="shared" si="278"/>
        <v>309.74</v>
      </c>
      <c r="Q570" s="97">
        <f t="shared" si="279"/>
        <v>31593.48</v>
      </c>
      <c r="R570" s="97"/>
      <c r="S570" s="97"/>
    </row>
    <row r="571" spans="1:19" ht="22.5" x14ac:dyDescent="0.25">
      <c r="A571" s="89" t="s">
        <v>1509</v>
      </c>
      <c r="B571" s="89" t="s">
        <v>1262</v>
      </c>
      <c r="C571" s="89"/>
      <c r="D571" s="89" t="s">
        <v>291</v>
      </c>
      <c r="E571" s="94" t="s">
        <v>1510</v>
      </c>
      <c r="F571" s="95" t="s">
        <v>1511</v>
      </c>
      <c r="G571" s="89" t="s">
        <v>1077</v>
      </c>
      <c r="H571" s="89" t="s">
        <v>1512</v>
      </c>
      <c r="I571" s="96">
        <v>1</v>
      </c>
      <c r="J571" s="97">
        <v>17431</v>
      </c>
      <c r="K571" s="98">
        <f t="shared" si="273"/>
        <v>213.62</v>
      </c>
      <c r="L571" s="99">
        <f t="shared" si="274"/>
        <v>1.0815399999999999</v>
      </c>
      <c r="M571" s="100">
        <f t="shared" si="275"/>
        <v>1.0590999999999999</v>
      </c>
      <c r="N571" s="101">
        <f t="shared" si="276"/>
        <v>0.97811300000000001</v>
      </c>
      <c r="O571" s="100">
        <f t="shared" si="277"/>
        <v>1</v>
      </c>
      <c r="P571" s="98">
        <f t="shared" si="278"/>
        <v>239.34</v>
      </c>
      <c r="Q571" s="97">
        <f t="shared" si="279"/>
        <v>19530.14</v>
      </c>
      <c r="R571" s="97"/>
      <c r="S571" s="97"/>
    </row>
    <row r="572" spans="1:19" x14ac:dyDescent="0.25">
      <c r="A572" s="89"/>
      <c r="B572" s="90"/>
      <c r="C572" s="90"/>
      <c r="D572" s="91"/>
      <c r="E572" s="92"/>
      <c r="F572" s="92" t="s">
        <v>1513</v>
      </c>
      <c r="G572" s="91"/>
      <c r="H572" s="91"/>
      <c r="I572" s="93">
        <v>1</v>
      </c>
      <c r="J572" s="91"/>
      <c r="K572" s="98"/>
      <c r="L572" s="99"/>
      <c r="M572" s="100"/>
      <c r="N572" s="101"/>
      <c r="O572" s="100"/>
      <c r="P572" s="98"/>
      <c r="Q572" s="91"/>
      <c r="R572" s="91"/>
      <c r="S572" s="91"/>
    </row>
    <row r="573" spans="1:19" x14ac:dyDescent="0.25">
      <c r="A573" s="89" t="s">
        <v>1514</v>
      </c>
      <c r="B573" s="89" t="s">
        <v>1262</v>
      </c>
      <c r="C573" s="89"/>
      <c r="D573" s="89" t="s">
        <v>293</v>
      </c>
      <c r="E573" s="94" t="s">
        <v>1515</v>
      </c>
      <c r="F573" s="95" t="s">
        <v>1516</v>
      </c>
      <c r="G573" s="89" t="s">
        <v>209</v>
      </c>
      <c r="H573" s="89" t="s">
        <v>467</v>
      </c>
      <c r="I573" s="96">
        <v>1</v>
      </c>
      <c r="J573" s="97">
        <v>4118</v>
      </c>
      <c r="K573" s="98">
        <f t="shared" ref="K573:K585" si="280">J573/H573</f>
        <v>27453.33</v>
      </c>
      <c r="L573" s="99">
        <f t="shared" ref="L573:L585" si="281">$L$8</f>
        <v>1.0815399999999999</v>
      </c>
      <c r="M573" s="100">
        <f t="shared" ref="M573:M585" si="282">$M$8</f>
        <v>1.0590999999999999</v>
      </c>
      <c r="N573" s="101">
        <f t="shared" ref="N573:N585" si="283">$N$8</f>
        <v>0.97811300000000001</v>
      </c>
      <c r="O573" s="100">
        <f t="shared" ref="O573:O585" si="284">$O$8</f>
        <v>1</v>
      </c>
      <c r="P573" s="98">
        <f t="shared" ref="P573:P585" si="285">K573*L573*M573*N573*O573</f>
        <v>30758.39</v>
      </c>
      <c r="Q573" s="97">
        <f t="shared" ref="Q573:Q585" si="286">H573*P573</f>
        <v>4613.76</v>
      </c>
      <c r="R573" s="97"/>
      <c r="S573" s="97"/>
    </row>
    <row r="574" spans="1:19" ht="22.5" x14ac:dyDescent="0.25">
      <c r="A574" s="89" t="s">
        <v>1517</v>
      </c>
      <c r="B574" s="89" t="s">
        <v>1262</v>
      </c>
      <c r="C574" s="89"/>
      <c r="D574" s="89" t="s">
        <v>295</v>
      </c>
      <c r="E574" s="94" t="s">
        <v>1518</v>
      </c>
      <c r="F574" s="95" t="s">
        <v>1519</v>
      </c>
      <c r="G574" s="89" t="s">
        <v>502</v>
      </c>
      <c r="H574" s="89" t="s">
        <v>1520</v>
      </c>
      <c r="I574" s="96">
        <v>1</v>
      </c>
      <c r="J574" s="97">
        <v>1021</v>
      </c>
      <c r="K574" s="98">
        <f t="shared" si="280"/>
        <v>44199.13</v>
      </c>
      <c r="L574" s="99">
        <f t="shared" si="281"/>
        <v>1.0815399999999999</v>
      </c>
      <c r="M574" s="100">
        <f t="shared" si="282"/>
        <v>1.0590999999999999</v>
      </c>
      <c r="N574" s="101">
        <f t="shared" si="283"/>
        <v>0.97811300000000001</v>
      </c>
      <c r="O574" s="100">
        <f t="shared" si="284"/>
        <v>1</v>
      </c>
      <c r="P574" s="98">
        <f t="shared" si="285"/>
        <v>49520.19</v>
      </c>
      <c r="Q574" s="97">
        <f t="shared" si="286"/>
        <v>1143.92</v>
      </c>
      <c r="R574" s="97"/>
      <c r="S574" s="97"/>
    </row>
    <row r="575" spans="1:19" x14ac:dyDescent="0.25">
      <c r="A575" s="89" t="s">
        <v>1521</v>
      </c>
      <c r="B575" s="89" t="s">
        <v>1262</v>
      </c>
      <c r="C575" s="89"/>
      <c r="D575" s="89" t="s">
        <v>297</v>
      </c>
      <c r="E575" s="94" t="s">
        <v>1522</v>
      </c>
      <c r="F575" s="95" t="s">
        <v>1523</v>
      </c>
      <c r="G575" s="89" t="s">
        <v>648</v>
      </c>
      <c r="H575" s="89" t="s">
        <v>55</v>
      </c>
      <c r="I575" s="96">
        <v>1</v>
      </c>
      <c r="J575" s="97">
        <v>6898</v>
      </c>
      <c r="K575" s="98">
        <f t="shared" si="280"/>
        <v>862.25</v>
      </c>
      <c r="L575" s="99">
        <f t="shared" si="281"/>
        <v>1.0815399999999999</v>
      </c>
      <c r="M575" s="100">
        <f t="shared" si="282"/>
        <v>1.0590999999999999</v>
      </c>
      <c r="N575" s="101">
        <f t="shared" si="283"/>
        <v>0.97811300000000001</v>
      </c>
      <c r="O575" s="100">
        <f t="shared" si="284"/>
        <v>1</v>
      </c>
      <c r="P575" s="98">
        <f t="shared" si="285"/>
        <v>966.05</v>
      </c>
      <c r="Q575" s="97">
        <f t="shared" si="286"/>
        <v>7728.4</v>
      </c>
      <c r="R575" s="97"/>
      <c r="S575" s="97"/>
    </row>
    <row r="576" spans="1:19" x14ac:dyDescent="0.25">
      <c r="A576" s="89" t="s">
        <v>1524</v>
      </c>
      <c r="B576" s="89" t="s">
        <v>1262</v>
      </c>
      <c r="C576" s="89"/>
      <c r="D576" s="89" t="s">
        <v>309</v>
      </c>
      <c r="E576" s="94" t="s">
        <v>1525</v>
      </c>
      <c r="F576" s="95" t="s">
        <v>1526</v>
      </c>
      <c r="G576" s="89" t="s">
        <v>648</v>
      </c>
      <c r="H576" s="89" t="s">
        <v>55</v>
      </c>
      <c r="I576" s="96">
        <v>1</v>
      </c>
      <c r="J576" s="97">
        <v>519</v>
      </c>
      <c r="K576" s="98">
        <f t="shared" si="280"/>
        <v>64.88</v>
      </c>
      <c r="L576" s="99">
        <f t="shared" si="281"/>
        <v>1.0815399999999999</v>
      </c>
      <c r="M576" s="100">
        <f t="shared" si="282"/>
        <v>1.0590999999999999</v>
      </c>
      <c r="N576" s="101">
        <f t="shared" si="283"/>
        <v>0.97811300000000001</v>
      </c>
      <c r="O576" s="100">
        <f t="shared" si="284"/>
        <v>1</v>
      </c>
      <c r="P576" s="98">
        <f t="shared" si="285"/>
        <v>72.69</v>
      </c>
      <c r="Q576" s="97">
        <f t="shared" si="286"/>
        <v>581.52</v>
      </c>
      <c r="R576" s="97"/>
      <c r="S576" s="97"/>
    </row>
    <row r="577" spans="1:19" x14ac:dyDescent="0.25">
      <c r="A577" s="89" t="s">
        <v>1527</v>
      </c>
      <c r="B577" s="89" t="s">
        <v>1262</v>
      </c>
      <c r="C577" s="89"/>
      <c r="D577" s="89" t="s">
        <v>311</v>
      </c>
      <c r="E577" s="94" t="s">
        <v>1528</v>
      </c>
      <c r="F577" s="95" t="s">
        <v>1529</v>
      </c>
      <c r="G577" s="89" t="s">
        <v>71</v>
      </c>
      <c r="H577" s="89" t="s">
        <v>72</v>
      </c>
      <c r="I577" s="96">
        <v>1</v>
      </c>
      <c r="J577" s="97">
        <v>322</v>
      </c>
      <c r="K577" s="98">
        <f t="shared" si="280"/>
        <v>4025</v>
      </c>
      <c r="L577" s="99">
        <f t="shared" si="281"/>
        <v>1.0815399999999999</v>
      </c>
      <c r="M577" s="100">
        <f t="shared" si="282"/>
        <v>1.0590999999999999</v>
      </c>
      <c r="N577" s="101">
        <f t="shared" si="283"/>
        <v>0.97811300000000001</v>
      </c>
      <c r="O577" s="100">
        <f t="shared" si="284"/>
        <v>1</v>
      </c>
      <c r="P577" s="98">
        <f t="shared" si="285"/>
        <v>4509.5600000000004</v>
      </c>
      <c r="Q577" s="97">
        <f t="shared" si="286"/>
        <v>360.76</v>
      </c>
      <c r="R577" s="97"/>
      <c r="S577" s="97"/>
    </row>
    <row r="578" spans="1:19" x14ac:dyDescent="0.25">
      <c r="A578" s="89" t="s">
        <v>1530</v>
      </c>
      <c r="B578" s="89" t="s">
        <v>1262</v>
      </c>
      <c r="C578" s="89"/>
      <c r="D578" s="89" t="s">
        <v>218</v>
      </c>
      <c r="E578" s="94" t="s">
        <v>1531</v>
      </c>
      <c r="F578" s="95" t="s">
        <v>1532</v>
      </c>
      <c r="G578" s="89" t="s">
        <v>1071</v>
      </c>
      <c r="H578" s="89" t="s">
        <v>1533</v>
      </c>
      <c r="I578" s="96">
        <v>1</v>
      </c>
      <c r="J578" s="97">
        <v>12622</v>
      </c>
      <c r="K578" s="98">
        <f t="shared" si="280"/>
        <v>11071.93</v>
      </c>
      <c r="L578" s="99">
        <f t="shared" si="281"/>
        <v>1.0815399999999999</v>
      </c>
      <c r="M578" s="100">
        <f t="shared" si="282"/>
        <v>1.0590999999999999</v>
      </c>
      <c r="N578" s="101">
        <f t="shared" si="283"/>
        <v>0.97811300000000001</v>
      </c>
      <c r="O578" s="100">
        <f t="shared" si="284"/>
        <v>1</v>
      </c>
      <c r="P578" s="98">
        <f t="shared" si="285"/>
        <v>12404.86</v>
      </c>
      <c r="Q578" s="97">
        <f t="shared" si="286"/>
        <v>14141.54</v>
      </c>
      <c r="R578" s="97"/>
      <c r="S578" s="97"/>
    </row>
    <row r="579" spans="1:19" ht="22.5" x14ac:dyDescent="0.25">
      <c r="A579" s="89" t="s">
        <v>1534</v>
      </c>
      <c r="B579" s="89" t="s">
        <v>1262</v>
      </c>
      <c r="C579" s="89"/>
      <c r="D579" s="89" t="s">
        <v>922</v>
      </c>
      <c r="E579" s="94" t="s">
        <v>1535</v>
      </c>
      <c r="F579" s="95" t="s">
        <v>1536</v>
      </c>
      <c r="G579" s="89" t="s">
        <v>1077</v>
      </c>
      <c r="H579" s="89" t="s">
        <v>1050</v>
      </c>
      <c r="I579" s="96">
        <v>1</v>
      </c>
      <c r="J579" s="97">
        <v>64754</v>
      </c>
      <c r="K579" s="98">
        <f t="shared" si="280"/>
        <v>568.02</v>
      </c>
      <c r="L579" s="99">
        <f t="shared" si="281"/>
        <v>1.0815399999999999</v>
      </c>
      <c r="M579" s="100">
        <f t="shared" si="282"/>
        <v>1.0590999999999999</v>
      </c>
      <c r="N579" s="101">
        <f t="shared" si="283"/>
        <v>0.97811300000000001</v>
      </c>
      <c r="O579" s="100">
        <f t="shared" si="284"/>
        <v>1</v>
      </c>
      <c r="P579" s="98">
        <f t="shared" si="285"/>
        <v>636.4</v>
      </c>
      <c r="Q579" s="97">
        <f t="shared" si="286"/>
        <v>72549.600000000006</v>
      </c>
      <c r="R579" s="97"/>
      <c r="S579" s="97"/>
    </row>
    <row r="580" spans="1:19" ht="22.5" x14ac:dyDescent="0.25">
      <c r="A580" s="89" t="s">
        <v>1537</v>
      </c>
      <c r="B580" s="89" t="s">
        <v>1262</v>
      </c>
      <c r="C580" s="89"/>
      <c r="D580" s="89" t="s">
        <v>924</v>
      </c>
      <c r="E580" s="94" t="s">
        <v>1538</v>
      </c>
      <c r="F580" s="95" t="s">
        <v>1539</v>
      </c>
      <c r="G580" s="89" t="s">
        <v>648</v>
      </c>
      <c r="H580" s="89" t="s">
        <v>201</v>
      </c>
      <c r="I580" s="96">
        <v>1</v>
      </c>
      <c r="J580" s="97">
        <v>25583</v>
      </c>
      <c r="K580" s="98">
        <f t="shared" si="280"/>
        <v>511.66</v>
      </c>
      <c r="L580" s="99">
        <f t="shared" si="281"/>
        <v>1.0815399999999999</v>
      </c>
      <c r="M580" s="100">
        <f t="shared" si="282"/>
        <v>1.0590999999999999</v>
      </c>
      <c r="N580" s="101">
        <f t="shared" si="283"/>
        <v>0.97811300000000001</v>
      </c>
      <c r="O580" s="100">
        <f t="shared" si="284"/>
        <v>1</v>
      </c>
      <c r="P580" s="98">
        <f t="shared" si="285"/>
        <v>573.26</v>
      </c>
      <c r="Q580" s="97">
        <f t="shared" si="286"/>
        <v>28663</v>
      </c>
      <c r="R580" s="97"/>
      <c r="S580" s="97"/>
    </row>
    <row r="581" spans="1:19" x14ac:dyDescent="0.25">
      <c r="A581" s="89" t="s">
        <v>1540</v>
      </c>
      <c r="B581" s="89" t="s">
        <v>1262</v>
      </c>
      <c r="C581" s="89"/>
      <c r="D581" s="89" t="s">
        <v>927</v>
      </c>
      <c r="E581" s="94" t="s">
        <v>1541</v>
      </c>
      <c r="F581" s="95" t="s">
        <v>1542</v>
      </c>
      <c r="G581" s="89" t="s">
        <v>648</v>
      </c>
      <c r="H581" s="89" t="s">
        <v>136</v>
      </c>
      <c r="I581" s="96">
        <v>1</v>
      </c>
      <c r="J581" s="97">
        <v>228632</v>
      </c>
      <c r="K581" s="98">
        <f t="shared" si="280"/>
        <v>7621.07</v>
      </c>
      <c r="L581" s="99">
        <f t="shared" si="281"/>
        <v>1.0815399999999999</v>
      </c>
      <c r="M581" s="100">
        <f t="shared" si="282"/>
        <v>1.0590999999999999</v>
      </c>
      <c r="N581" s="101">
        <f t="shared" si="283"/>
        <v>0.97811300000000001</v>
      </c>
      <c r="O581" s="100">
        <f t="shared" si="284"/>
        <v>1</v>
      </c>
      <c r="P581" s="98">
        <f t="shared" si="285"/>
        <v>8538.56</v>
      </c>
      <c r="Q581" s="97">
        <f t="shared" si="286"/>
        <v>256156.79999999999</v>
      </c>
      <c r="R581" s="97"/>
      <c r="S581" s="97"/>
    </row>
    <row r="582" spans="1:19" ht="22.5" x14ac:dyDescent="0.25">
      <c r="A582" s="89" t="s">
        <v>1543</v>
      </c>
      <c r="B582" s="89" t="s">
        <v>1262</v>
      </c>
      <c r="C582" s="89"/>
      <c r="D582" s="89" t="s">
        <v>930</v>
      </c>
      <c r="E582" s="94" t="s">
        <v>1544</v>
      </c>
      <c r="F582" s="95" t="s">
        <v>1545</v>
      </c>
      <c r="G582" s="89" t="s">
        <v>648</v>
      </c>
      <c r="H582" s="89" t="s">
        <v>1546</v>
      </c>
      <c r="I582" s="96">
        <v>1</v>
      </c>
      <c r="J582" s="97">
        <v>32790</v>
      </c>
      <c r="K582" s="98">
        <f t="shared" si="280"/>
        <v>177.24</v>
      </c>
      <c r="L582" s="99">
        <f t="shared" si="281"/>
        <v>1.0815399999999999</v>
      </c>
      <c r="M582" s="100">
        <f t="shared" si="282"/>
        <v>1.0590999999999999</v>
      </c>
      <c r="N582" s="101">
        <f t="shared" si="283"/>
        <v>0.97811300000000001</v>
      </c>
      <c r="O582" s="100">
        <f t="shared" si="284"/>
        <v>1</v>
      </c>
      <c r="P582" s="98">
        <f t="shared" si="285"/>
        <v>198.58</v>
      </c>
      <c r="Q582" s="97">
        <f t="shared" si="286"/>
        <v>36737.300000000003</v>
      </c>
      <c r="R582" s="97"/>
      <c r="S582" s="97"/>
    </row>
    <row r="583" spans="1:19" ht="22.5" x14ac:dyDescent="0.25">
      <c r="A583" s="89" t="s">
        <v>1547</v>
      </c>
      <c r="B583" s="89" t="s">
        <v>1262</v>
      </c>
      <c r="C583" s="89"/>
      <c r="D583" s="89" t="s">
        <v>936</v>
      </c>
      <c r="E583" s="94" t="s">
        <v>1548</v>
      </c>
      <c r="F583" s="95" t="s">
        <v>1549</v>
      </c>
      <c r="G583" s="89" t="s">
        <v>648</v>
      </c>
      <c r="H583" s="89" t="s">
        <v>1550</v>
      </c>
      <c r="I583" s="96">
        <v>1</v>
      </c>
      <c r="J583" s="97">
        <v>46856</v>
      </c>
      <c r="K583" s="98">
        <f t="shared" si="280"/>
        <v>32.31</v>
      </c>
      <c r="L583" s="99">
        <f t="shared" si="281"/>
        <v>1.0815399999999999</v>
      </c>
      <c r="M583" s="100">
        <f t="shared" si="282"/>
        <v>1.0590999999999999</v>
      </c>
      <c r="N583" s="101">
        <f t="shared" si="283"/>
        <v>0.97811300000000001</v>
      </c>
      <c r="O583" s="100">
        <f t="shared" si="284"/>
        <v>1</v>
      </c>
      <c r="P583" s="98">
        <f t="shared" si="285"/>
        <v>36.200000000000003</v>
      </c>
      <c r="Q583" s="97">
        <f t="shared" si="286"/>
        <v>52490</v>
      </c>
      <c r="R583" s="97"/>
      <c r="S583" s="97"/>
    </row>
    <row r="584" spans="1:19" x14ac:dyDescent="0.25">
      <c r="A584" s="89" t="s">
        <v>1551</v>
      </c>
      <c r="B584" s="89" t="s">
        <v>1262</v>
      </c>
      <c r="C584" s="89"/>
      <c r="D584" s="89" t="s">
        <v>941</v>
      </c>
      <c r="E584" s="94" t="s">
        <v>1552</v>
      </c>
      <c r="F584" s="95" t="s">
        <v>1553</v>
      </c>
      <c r="G584" s="89" t="s">
        <v>71</v>
      </c>
      <c r="H584" s="89" t="s">
        <v>1554</v>
      </c>
      <c r="I584" s="96">
        <v>1</v>
      </c>
      <c r="J584" s="97">
        <v>5332</v>
      </c>
      <c r="K584" s="98">
        <f t="shared" si="280"/>
        <v>1384.94</v>
      </c>
      <c r="L584" s="99">
        <f t="shared" si="281"/>
        <v>1.0815399999999999</v>
      </c>
      <c r="M584" s="100">
        <f t="shared" si="282"/>
        <v>1.0590999999999999</v>
      </c>
      <c r="N584" s="101">
        <f t="shared" si="283"/>
        <v>0.97811300000000001</v>
      </c>
      <c r="O584" s="100">
        <f t="shared" si="284"/>
        <v>1</v>
      </c>
      <c r="P584" s="98">
        <f t="shared" si="285"/>
        <v>1551.67</v>
      </c>
      <c r="Q584" s="97">
        <f t="shared" si="286"/>
        <v>5973.93</v>
      </c>
      <c r="R584" s="97"/>
      <c r="S584" s="97"/>
    </row>
    <row r="585" spans="1:19" x14ac:dyDescent="0.25">
      <c r="A585" s="89" t="s">
        <v>1555</v>
      </c>
      <c r="B585" s="89" t="s">
        <v>1262</v>
      </c>
      <c r="C585" s="89"/>
      <c r="D585" s="89" t="s">
        <v>946</v>
      </c>
      <c r="E585" s="94" t="s">
        <v>1556</v>
      </c>
      <c r="F585" s="95" t="s">
        <v>1557</v>
      </c>
      <c r="G585" s="89" t="s">
        <v>648</v>
      </c>
      <c r="H585" s="89" t="s">
        <v>201</v>
      </c>
      <c r="I585" s="96">
        <v>1</v>
      </c>
      <c r="J585" s="97">
        <v>25727</v>
      </c>
      <c r="K585" s="98">
        <f t="shared" si="280"/>
        <v>514.54</v>
      </c>
      <c r="L585" s="99">
        <f t="shared" si="281"/>
        <v>1.0815399999999999</v>
      </c>
      <c r="M585" s="100">
        <f t="shared" si="282"/>
        <v>1.0590999999999999</v>
      </c>
      <c r="N585" s="101">
        <f t="shared" si="283"/>
        <v>0.97811300000000001</v>
      </c>
      <c r="O585" s="100">
        <f t="shared" si="284"/>
        <v>1</v>
      </c>
      <c r="P585" s="98">
        <f t="shared" si="285"/>
        <v>576.48</v>
      </c>
      <c r="Q585" s="97">
        <f t="shared" si="286"/>
        <v>28824</v>
      </c>
      <c r="R585" s="97"/>
      <c r="S585" s="97"/>
    </row>
    <row r="586" spans="1:19" x14ac:dyDescent="0.25">
      <c r="A586" s="89"/>
      <c r="B586" s="90"/>
      <c r="C586" s="90"/>
      <c r="D586" s="91"/>
      <c r="E586" s="92"/>
      <c r="F586" s="92" t="s">
        <v>1558</v>
      </c>
      <c r="G586" s="91"/>
      <c r="H586" s="91"/>
      <c r="I586" s="93">
        <v>1</v>
      </c>
      <c r="J586" s="91"/>
      <c r="K586" s="98"/>
      <c r="L586" s="99"/>
      <c r="M586" s="100"/>
      <c r="N586" s="101"/>
      <c r="O586" s="100"/>
      <c r="P586" s="98"/>
      <c r="Q586" s="91"/>
      <c r="R586" s="91"/>
      <c r="S586" s="91"/>
    </row>
    <row r="587" spans="1:19" ht="22.5" x14ac:dyDescent="0.25">
      <c r="A587" s="89" t="s">
        <v>1559</v>
      </c>
      <c r="B587" s="89" t="s">
        <v>1262</v>
      </c>
      <c r="C587" s="89"/>
      <c r="D587" s="89" t="s">
        <v>952</v>
      </c>
      <c r="E587" s="94" t="s">
        <v>1560</v>
      </c>
      <c r="F587" s="95" t="s">
        <v>1561</v>
      </c>
      <c r="G587" s="89" t="s">
        <v>1071</v>
      </c>
      <c r="H587" s="89" t="s">
        <v>1451</v>
      </c>
      <c r="I587" s="96">
        <v>1</v>
      </c>
      <c r="J587" s="97">
        <v>28872</v>
      </c>
      <c r="K587" s="98">
        <f>J587/H587</f>
        <v>19248</v>
      </c>
      <c r="L587" s="99">
        <f>$L$8</f>
        <v>1.0815399999999999</v>
      </c>
      <c r="M587" s="100">
        <f>$M$8</f>
        <v>1.0590999999999999</v>
      </c>
      <c r="N587" s="101">
        <f>$N$8</f>
        <v>0.97811300000000001</v>
      </c>
      <c r="O587" s="100">
        <f>$O$8</f>
        <v>1</v>
      </c>
      <c r="P587" s="98">
        <f>K587*L587*M587*N587*O587</f>
        <v>21565.24</v>
      </c>
      <c r="Q587" s="97">
        <f>H587*P587</f>
        <v>32347.86</v>
      </c>
      <c r="R587" s="97"/>
      <c r="S587" s="97"/>
    </row>
    <row r="588" spans="1:19" x14ac:dyDescent="0.25">
      <c r="A588" s="89" t="s">
        <v>1562</v>
      </c>
      <c r="B588" s="89" t="s">
        <v>1262</v>
      </c>
      <c r="C588" s="89"/>
      <c r="D588" s="89" t="s">
        <v>957</v>
      </c>
      <c r="E588" s="94" t="s">
        <v>1563</v>
      </c>
      <c r="F588" s="95" t="s">
        <v>1564</v>
      </c>
      <c r="G588" s="89" t="s">
        <v>502</v>
      </c>
      <c r="H588" s="89" t="s">
        <v>1565</v>
      </c>
      <c r="I588" s="96">
        <v>1</v>
      </c>
      <c r="J588" s="97">
        <v>9202</v>
      </c>
      <c r="K588" s="98">
        <f>J588/H588</f>
        <v>47629.4</v>
      </c>
      <c r="L588" s="99">
        <f>$L$8</f>
        <v>1.0815399999999999</v>
      </c>
      <c r="M588" s="100">
        <f>$M$8</f>
        <v>1.0590999999999999</v>
      </c>
      <c r="N588" s="101">
        <f>$N$8</f>
        <v>0.97811300000000001</v>
      </c>
      <c r="O588" s="100">
        <f>$O$8</f>
        <v>1</v>
      </c>
      <c r="P588" s="98">
        <f>K588*L588*M588*N588*O588</f>
        <v>53363.42</v>
      </c>
      <c r="Q588" s="97">
        <f>H588*P588</f>
        <v>10309.81</v>
      </c>
      <c r="R588" s="97"/>
      <c r="S588" s="97"/>
    </row>
    <row r="589" spans="1:19" x14ac:dyDescent="0.25">
      <c r="A589" s="89" t="s">
        <v>1566</v>
      </c>
      <c r="B589" s="89" t="s">
        <v>1262</v>
      </c>
      <c r="C589" s="89"/>
      <c r="D589" s="89" t="s">
        <v>962</v>
      </c>
      <c r="E589" s="94" t="s">
        <v>1567</v>
      </c>
      <c r="F589" s="95" t="s">
        <v>1568</v>
      </c>
      <c r="G589" s="89" t="s">
        <v>970</v>
      </c>
      <c r="H589" s="89" t="s">
        <v>1569</v>
      </c>
      <c r="I589" s="96">
        <v>1</v>
      </c>
      <c r="J589" s="97">
        <v>6295</v>
      </c>
      <c r="K589" s="98">
        <f>J589/H589</f>
        <v>10491.67</v>
      </c>
      <c r="L589" s="99">
        <f>$L$8</f>
        <v>1.0815399999999999</v>
      </c>
      <c r="M589" s="100">
        <f>$M$8</f>
        <v>1.0590999999999999</v>
      </c>
      <c r="N589" s="101">
        <f>$N$8</f>
        <v>0.97811300000000001</v>
      </c>
      <c r="O589" s="100">
        <f>$O$8</f>
        <v>1</v>
      </c>
      <c r="P589" s="98">
        <f>K589*L589*M589*N589*O589</f>
        <v>11754.74</v>
      </c>
      <c r="Q589" s="97">
        <f>H589*P589</f>
        <v>7052.84</v>
      </c>
      <c r="R589" s="97"/>
      <c r="S589" s="97"/>
    </row>
    <row r="590" spans="1:19" x14ac:dyDescent="0.25">
      <c r="A590" s="89" t="s">
        <v>1570</v>
      </c>
      <c r="B590" s="89" t="s">
        <v>1262</v>
      </c>
      <c r="C590" s="89"/>
      <c r="D590" s="89" t="s">
        <v>967</v>
      </c>
      <c r="E590" s="94" t="s">
        <v>1571</v>
      </c>
      <c r="F590" s="95" t="s">
        <v>1572</v>
      </c>
      <c r="G590" s="89" t="s">
        <v>502</v>
      </c>
      <c r="H590" s="89" t="s">
        <v>1573</v>
      </c>
      <c r="I590" s="96">
        <v>1</v>
      </c>
      <c r="J590" s="97">
        <v>2757</v>
      </c>
      <c r="K590" s="98">
        <f>J590/H590</f>
        <v>40627.760000000002</v>
      </c>
      <c r="L590" s="99">
        <f>$L$8</f>
        <v>1.0815399999999999</v>
      </c>
      <c r="M590" s="100">
        <f>$M$8</f>
        <v>1.0590999999999999</v>
      </c>
      <c r="N590" s="101">
        <f>$N$8</f>
        <v>0.97811300000000001</v>
      </c>
      <c r="O590" s="100">
        <f>$O$8</f>
        <v>1</v>
      </c>
      <c r="P590" s="98">
        <f>K590*L590*M590*N590*O590</f>
        <v>45518.87</v>
      </c>
      <c r="Q590" s="97">
        <f>H590*P590</f>
        <v>3088.91</v>
      </c>
      <c r="R590" s="97"/>
      <c r="S590" s="97"/>
    </row>
    <row r="591" spans="1:19" x14ac:dyDescent="0.25">
      <c r="A591" s="89"/>
      <c r="B591" s="90"/>
      <c r="C591" s="90"/>
      <c r="D591" s="91"/>
      <c r="E591" s="92"/>
      <c r="F591" s="92" t="s">
        <v>1574</v>
      </c>
      <c r="G591" s="91"/>
      <c r="H591" s="91"/>
      <c r="I591" s="93">
        <v>1</v>
      </c>
      <c r="J591" s="91"/>
      <c r="K591" s="98"/>
      <c r="L591" s="99"/>
      <c r="M591" s="100"/>
      <c r="N591" s="101"/>
      <c r="O591" s="100"/>
      <c r="P591" s="98"/>
      <c r="Q591" s="91"/>
      <c r="R591" s="91"/>
      <c r="S591" s="91"/>
    </row>
    <row r="592" spans="1:19" x14ac:dyDescent="0.25">
      <c r="A592" s="89"/>
      <c r="B592" s="90"/>
      <c r="C592" s="90"/>
      <c r="D592" s="91"/>
      <c r="E592" s="92"/>
      <c r="F592" s="92" t="s">
        <v>1575</v>
      </c>
      <c r="G592" s="91"/>
      <c r="H592" s="91"/>
      <c r="I592" s="93">
        <v>1</v>
      </c>
      <c r="J592" s="91"/>
      <c r="K592" s="98"/>
      <c r="L592" s="99"/>
      <c r="M592" s="100"/>
      <c r="N592" s="101"/>
      <c r="O592" s="100"/>
      <c r="P592" s="98"/>
      <c r="Q592" s="91"/>
      <c r="R592" s="91"/>
      <c r="S592" s="91"/>
    </row>
    <row r="593" spans="1:19" ht="22.5" x14ac:dyDescent="0.25">
      <c r="A593" s="89" t="s">
        <v>1576</v>
      </c>
      <c r="B593" s="89" t="s">
        <v>1262</v>
      </c>
      <c r="C593" s="89"/>
      <c r="D593" s="89" t="s">
        <v>973</v>
      </c>
      <c r="E593" s="94" t="s">
        <v>1577</v>
      </c>
      <c r="F593" s="95" t="s">
        <v>1578</v>
      </c>
      <c r="G593" s="89" t="s">
        <v>37</v>
      </c>
      <c r="H593" s="89" t="s">
        <v>1579</v>
      </c>
      <c r="I593" s="96">
        <v>1</v>
      </c>
      <c r="J593" s="97">
        <v>1104</v>
      </c>
      <c r="K593" s="98">
        <f t="shared" ref="K593:K604" si="287">J593/H593</f>
        <v>190344.83</v>
      </c>
      <c r="L593" s="99">
        <f t="shared" ref="L593:L604" si="288">$L$8</f>
        <v>1.0815399999999999</v>
      </c>
      <c r="M593" s="100">
        <f t="shared" ref="M593:M604" si="289">$M$8</f>
        <v>1.0590999999999999</v>
      </c>
      <c r="N593" s="101">
        <f t="shared" ref="N593:N604" si="290">$N$8</f>
        <v>0.97811300000000001</v>
      </c>
      <c r="O593" s="100">
        <f t="shared" ref="O593:O604" si="291">$O$8</f>
        <v>1</v>
      </c>
      <c r="P593" s="98">
        <f t="shared" ref="P593:P604" si="292">K593*L593*M593*N593*O593</f>
        <v>213260.13</v>
      </c>
      <c r="Q593" s="97">
        <f t="shared" ref="Q593:Q604" si="293">H593*P593</f>
        <v>1236.9100000000001</v>
      </c>
      <c r="R593" s="97"/>
      <c r="S593" s="97"/>
    </row>
    <row r="594" spans="1:19" ht="22.5" x14ac:dyDescent="0.25">
      <c r="A594" s="89" t="s">
        <v>1580</v>
      </c>
      <c r="B594" s="89" t="s">
        <v>1262</v>
      </c>
      <c r="C594" s="89"/>
      <c r="D594" s="89" t="s">
        <v>979</v>
      </c>
      <c r="E594" s="94" t="s">
        <v>31</v>
      </c>
      <c r="F594" s="95" t="s">
        <v>32</v>
      </c>
      <c r="G594" s="89" t="s">
        <v>27</v>
      </c>
      <c r="H594" s="89" t="s">
        <v>1581</v>
      </c>
      <c r="I594" s="96">
        <v>1</v>
      </c>
      <c r="J594" s="97">
        <v>6990</v>
      </c>
      <c r="K594" s="98">
        <f t="shared" si="287"/>
        <v>708.92</v>
      </c>
      <c r="L594" s="99">
        <f t="shared" si="288"/>
        <v>1.0815399999999999</v>
      </c>
      <c r="M594" s="100">
        <f t="shared" si="289"/>
        <v>1.0590999999999999</v>
      </c>
      <c r="N594" s="101">
        <f t="shared" si="290"/>
        <v>0.97811300000000001</v>
      </c>
      <c r="O594" s="100">
        <f t="shared" si="291"/>
        <v>1</v>
      </c>
      <c r="P594" s="98">
        <f t="shared" si="292"/>
        <v>794.27</v>
      </c>
      <c r="Q594" s="97">
        <f t="shared" si="293"/>
        <v>7831.5</v>
      </c>
      <c r="R594" s="97"/>
      <c r="S594" s="97"/>
    </row>
    <row r="595" spans="1:19" ht="22.5" x14ac:dyDescent="0.25">
      <c r="A595" s="89" t="s">
        <v>1582</v>
      </c>
      <c r="B595" s="89" t="s">
        <v>1262</v>
      </c>
      <c r="C595" s="89"/>
      <c r="D595" s="89" t="s">
        <v>985</v>
      </c>
      <c r="E595" s="94" t="s">
        <v>1583</v>
      </c>
      <c r="F595" s="95" t="s">
        <v>1584</v>
      </c>
      <c r="G595" s="89" t="s">
        <v>51</v>
      </c>
      <c r="H595" s="89" t="s">
        <v>1585</v>
      </c>
      <c r="I595" s="96">
        <v>1</v>
      </c>
      <c r="J595" s="97">
        <v>6788</v>
      </c>
      <c r="K595" s="98">
        <f t="shared" si="287"/>
        <v>88155.839999999997</v>
      </c>
      <c r="L595" s="99">
        <f t="shared" si="288"/>
        <v>1.0815399999999999</v>
      </c>
      <c r="M595" s="100">
        <f t="shared" si="289"/>
        <v>1.0590999999999999</v>
      </c>
      <c r="N595" s="101">
        <f t="shared" si="290"/>
        <v>0.97811300000000001</v>
      </c>
      <c r="O595" s="100">
        <f t="shared" si="291"/>
        <v>1</v>
      </c>
      <c r="P595" s="98">
        <f t="shared" si="292"/>
        <v>98768.78</v>
      </c>
      <c r="Q595" s="97">
        <f t="shared" si="293"/>
        <v>7605.2</v>
      </c>
      <c r="R595" s="97"/>
      <c r="S595" s="97"/>
    </row>
    <row r="596" spans="1:19" ht="22.5" x14ac:dyDescent="0.25">
      <c r="A596" s="89" t="s">
        <v>1588</v>
      </c>
      <c r="B596" s="89" t="s">
        <v>1262</v>
      </c>
      <c r="C596" s="89"/>
      <c r="D596" s="89" t="s">
        <v>988</v>
      </c>
      <c r="E596" s="94" t="s">
        <v>44</v>
      </c>
      <c r="F596" s="95" t="s">
        <v>1589</v>
      </c>
      <c r="G596" s="89" t="s">
        <v>37</v>
      </c>
      <c r="H596" s="89" t="s">
        <v>1579</v>
      </c>
      <c r="I596" s="96">
        <v>1</v>
      </c>
      <c r="J596" s="97">
        <v>54</v>
      </c>
      <c r="K596" s="98">
        <f t="shared" si="287"/>
        <v>9310.34</v>
      </c>
      <c r="L596" s="99">
        <f t="shared" si="288"/>
        <v>1.0815399999999999</v>
      </c>
      <c r="M596" s="100">
        <f t="shared" si="289"/>
        <v>1.0590999999999999</v>
      </c>
      <c r="N596" s="101">
        <f t="shared" si="290"/>
        <v>0.97811300000000001</v>
      </c>
      <c r="O596" s="100">
        <f t="shared" si="291"/>
        <v>1</v>
      </c>
      <c r="P596" s="98">
        <f t="shared" si="292"/>
        <v>10431.200000000001</v>
      </c>
      <c r="Q596" s="97">
        <f t="shared" si="293"/>
        <v>60.5</v>
      </c>
      <c r="R596" s="97"/>
      <c r="S596" s="97"/>
    </row>
    <row r="597" spans="1:19" x14ac:dyDescent="0.25">
      <c r="A597" s="89" t="s">
        <v>1590</v>
      </c>
      <c r="B597" s="89" t="s">
        <v>1262</v>
      </c>
      <c r="C597" s="89"/>
      <c r="D597" s="89" t="s">
        <v>991</v>
      </c>
      <c r="E597" s="94" t="s">
        <v>556</v>
      </c>
      <c r="F597" s="95" t="s">
        <v>557</v>
      </c>
      <c r="G597" s="89" t="s">
        <v>81</v>
      </c>
      <c r="H597" s="89" t="s">
        <v>1591</v>
      </c>
      <c r="I597" s="96">
        <v>1</v>
      </c>
      <c r="J597" s="97">
        <v>6435</v>
      </c>
      <c r="K597" s="98">
        <f t="shared" si="287"/>
        <v>1109.48</v>
      </c>
      <c r="L597" s="99">
        <f t="shared" si="288"/>
        <v>1.0815399999999999</v>
      </c>
      <c r="M597" s="100">
        <f t="shared" si="289"/>
        <v>1.0590999999999999</v>
      </c>
      <c r="N597" s="101">
        <f t="shared" si="290"/>
        <v>0.97811300000000001</v>
      </c>
      <c r="O597" s="100">
        <f t="shared" si="291"/>
        <v>1</v>
      </c>
      <c r="P597" s="98">
        <f t="shared" si="292"/>
        <v>1243.05</v>
      </c>
      <c r="Q597" s="97">
        <f t="shared" si="293"/>
        <v>7209.69</v>
      </c>
      <c r="R597" s="97"/>
      <c r="S597" s="97"/>
    </row>
    <row r="598" spans="1:19" x14ac:dyDescent="0.25">
      <c r="A598" s="89" t="s">
        <v>1592</v>
      </c>
      <c r="B598" s="89" t="s">
        <v>1262</v>
      </c>
      <c r="C598" s="89"/>
      <c r="D598" s="89" t="s">
        <v>995</v>
      </c>
      <c r="E598" s="94" t="s">
        <v>49</v>
      </c>
      <c r="F598" s="95" t="s">
        <v>50</v>
      </c>
      <c r="G598" s="89" t="s">
        <v>51</v>
      </c>
      <c r="H598" s="89" t="s">
        <v>1587</v>
      </c>
      <c r="I598" s="96">
        <v>1</v>
      </c>
      <c r="J598" s="97">
        <v>743</v>
      </c>
      <c r="K598" s="98">
        <f t="shared" si="287"/>
        <v>12810.34</v>
      </c>
      <c r="L598" s="99">
        <f t="shared" si="288"/>
        <v>1.0815399999999999</v>
      </c>
      <c r="M598" s="100">
        <f t="shared" si="289"/>
        <v>1.0590999999999999</v>
      </c>
      <c r="N598" s="101">
        <f t="shared" si="290"/>
        <v>0.97811300000000001</v>
      </c>
      <c r="O598" s="100">
        <f t="shared" si="291"/>
        <v>1</v>
      </c>
      <c r="P598" s="98">
        <f t="shared" si="292"/>
        <v>14352.56</v>
      </c>
      <c r="Q598" s="97">
        <f t="shared" si="293"/>
        <v>832.45</v>
      </c>
      <c r="R598" s="97"/>
      <c r="S598" s="97"/>
    </row>
    <row r="599" spans="1:19" x14ac:dyDescent="0.25">
      <c r="A599" s="89" t="s">
        <v>1593</v>
      </c>
      <c r="B599" s="89" t="s">
        <v>1262</v>
      </c>
      <c r="C599" s="89"/>
      <c r="D599" s="89" t="s">
        <v>998</v>
      </c>
      <c r="E599" s="94" t="s">
        <v>1586</v>
      </c>
      <c r="F599" s="95" t="s">
        <v>1594</v>
      </c>
      <c r="G599" s="89" t="s">
        <v>51</v>
      </c>
      <c r="H599" s="89" t="s">
        <v>1585</v>
      </c>
      <c r="I599" s="96">
        <v>1</v>
      </c>
      <c r="J599" s="97">
        <v>3749</v>
      </c>
      <c r="K599" s="98">
        <f t="shared" si="287"/>
        <v>48688.31</v>
      </c>
      <c r="L599" s="99">
        <f t="shared" si="288"/>
        <v>1.0815399999999999</v>
      </c>
      <c r="M599" s="100">
        <f t="shared" si="289"/>
        <v>1.0590999999999999</v>
      </c>
      <c r="N599" s="101">
        <f t="shared" si="290"/>
        <v>0.97811300000000001</v>
      </c>
      <c r="O599" s="100">
        <f t="shared" si="291"/>
        <v>1</v>
      </c>
      <c r="P599" s="98">
        <f t="shared" si="292"/>
        <v>54549.82</v>
      </c>
      <c r="Q599" s="97">
        <f t="shared" si="293"/>
        <v>4200.34</v>
      </c>
      <c r="R599" s="97"/>
      <c r="S599" s="97"/>
    </row>
    <row r="600" spans="1:19" x14ac:dyDescent="0.25">
      <c r="A600" s="89" t="s">
        <v>1595</v>
      </c>
      <c r="B600" s="89" t="s">
        <v>1262</v>
      </c>
      <c r="C600" s="89"/>
      <c r="D600" s="89" t="s">
        <v>1002</v>
      </c>
      <c r="E600" s="94" t="s">
        <v>1596</v>
      </c>
      <c r="F600" s="95" t="s">
        <v>1597</v>
      </c>
      <c r="G600" s="89" t="s">
        <v>81</v>
      </c>
      <c r="H600" s="89" t="s">
        <v>1598</v>
      </c>
      <c r="I600" s="96">
        <v>1</v>
      </c>
      <c r="J600" s="97">
        <v>1072</v>
      </c>
      <c r="K600" s="98">
        <f t="shared" si="287"/>
        <v>142933.32999999999</v>
      </c>
      <c r="L600" s="99">
        <f t="shared" si="288"/>
        <v>1.0815399999999999</v>
      </c>
      <c r="M600" s="100">
        <f t="shared" si="289"/>
        <v>1.0590999999999999</v>
      </c>
      <c r="N600" s="101">
        <f t="shared" si="290"/>
        <v>0.97811300000000001</v>
      </c>
      <c r="O600" s="100">
        <f t="shared" si="291"/>
        <v>1</v>
      </c>
      <c r="P600" s="98">
        <f t="shared" si="292"/>
        <v>160140.84</v>
      </c>
      <c r="Q600" s="97">
        <f t="shared" si="293"/>
        <v>1201.06</v>
      </c>
      <c r="R600" s="97"/>
      <c r="S600" s="97"/>
    </row>
    <row r="601" spans="1:19" ht="22.5" x14ac:dyDescent="0.25">
      <c r="A601" s="89" t="s">
        <v>1599</v>
      </c>
      <c r="B601" s="89" t="s">
        <v>1262</v>
      </c>
      <c r="C601" s="89"/>
      <c r="D601" s="89" t="s">
        <v>1005</v>
      </c>
      <c r="E601" s="94" t="s">
        <v>1600</v>
      </c>
      <c r="F601" s="95" t="s">
        <v>1601</v>
      </c>
      <c r="G601" s="89" t="s">
        <v>648</v>
      </c>
      <c r="H601" s="89" t="s">
        <v>60</v>
      </c>
      <c r="I601" s="96">
        <v>1</v>
      </c>
      <c r="J601" s="97">
        <v>3830</v>
      </c>
      <c r="K601" s="98">
        <f t="shared" si="287"/>
        <v>383</v>
      </c>
      <c r="L601" s="99">
        <f t="shared" si="288"/>
        <v>1.0815399999999999</v>
      </c>
      <c r="M601" s="100">
        <f t="shared" si="289"/>
        <v>1.0590999999999999</v>
      </c>
      <c r="N601" s="101">
        <f t="shared" si="290"/>
        <v>0.97811300000000001</v>
      </c>
      <c r="O601" s="100">
        <f t="shared" si="291"/>
        <v>1</v>
      </c>
      <c r="P601" s="98">
        <f t="shared" si="292"/>
        <v>429.11</v>
      </c>
      <c r="Q601" s="97">
        <f t="shared" si="293"/>
        <v>4291.1000000000004</v>
      </c>
      <c r="R601" s="97"/>
      <c r="S601" s="97"/>
    </row>
    <row r="602" spans="1:19" x14ac:dyDescent="0.25">
      <c r="A602" s="89" t="s">
        <v>1602</v>
      </c>
      <c r="B602" s="89" t="s">
        <v>1262</v>
      </c>
      <c r="C602" s="89"/>
      <c r="D602" s="89" t="s">
        <v>1012</v>
      </c>
      <c r="E602" s="94" t="s">
        <v>1603</v>
      </c>
      <c r="F602" s="95" t="s">
        <v>1604</v>
      </c>
      <c r="G602" s="89" t="s">
        <v>502</v>
      </c>
      <c r="H602" s="89" t="s">
        <v>1605</v>
      </c>
      <c r="I602" s="96">
        <v>1</v>
      </c>
      <c r="J602" s="97">
        <v>1620</v>
      </c>
      <c r="K602" s="98">
        <f t="shared" si="287"/>
        <v>121212.12</v>
      </c>
      <c r="L602" s="99">
        <f t="shared" si="288"/>
        <v>1.0815399999999999</v>
      </c>
      <c r="M602" s="100">
        <f t="shared" si="289"/>
        <v>1.0590999999999999</v>
      </c>
      <c r="N602" s="101">
        <f t="shared" si="290"/>
        <v>0.97811300000000001</v>
      </c>
      <c r="O602" s="100">
        <f t="shared" si="291"/>
        <v>1</v>
      </c>
      <c r="P602" s="98">
        <f t="shared" si="292"/>
        <v>135804.65</v>
      </c>
      <c r="Q602" s="97">
        <f t="shared" si="293"/>
        <v>1815.03</v>
      </c>
      <c r="R602" s="97"/>
      <c r="S602" s="97"/>
    </row>
    <row r="603" spans="1:19" ht="33.75" x14ac:dyDescent="0.25">
      <c r="A603" s="89" t="s">
        <v>1606</v>
      </c>
      <c r="B603" s="89" t="s">
        <v>1262</v>
      </c>
      <c r="C603" s="89"/>
      <c r="D603" s="89" t="s">
        <v>1017</v>
      </c>
      <c r="E603" s="94" t="s">
        <v>1607</v>
      </c>
      <c r="F603" s="95" t="s">
        <v>1608</v>
      </c>
      <c r="G603" s="89" t="s">
        <v>502</v>
      </c>
      <c r="H603" s="89" t="s">
        <v>1609</v>
      </c>
      <c r="I603" s="96">
        <v>1</v>
      </c>
      <c r="J603" s="97">
        <v>-999</v>
      </c>
      <c r="K603" s="98">
        <f t="shared" si="287"/>
        <v>74747.47</v>
      </c>
      <c r="L603" s="99">
        <f t="shared" si="288"/>
        <v>1.0815399999999999</v>
      </c>
      <c r="M603" s="100">
        <f t="shared" si="289"/>
        <v>1.0590999999999999</v>
      </c>
      <c r="N603" s="101">
        <f t="shared" si="290"/>
        <v>0.97811300000000001</v>
      </c>
      <c r="O603" s="100">
        <f t="shared" si="291"/>
        <v>1</v>
      </c>
      <c r="P603" s="98">
        <f t="shared" si="292"/>
        <v>83746.19</v>
      </c>
      <c r="Q603" s="97">
        <f t="shared" si="293"/>
        <v>-1119.27</v>
      </c>
      <c r="R603" s="97"/>
      <c r="S603" s="97"/>
    </row>
    <row r="604" spans="1:19" ht="22.5" x14ac:dyDescent="0.25">
      <c r="A604" s="89" t="s">
        <v>1610</v>
      </c>
      <c r="B604" s="89" t="s">
        <v>1262</v>
      </c>
      <c r="C604" s="89"/>
      <c r="D604" s="89" t="s">
        <v>1022</v>
      </c>
      <c r="E604" s="94" t="s">
        <v>1611</v>
      </c>
      <c r="F604" s="95" t="s">
        <v>1612</v>
      </c>
      <c r="G604" s="89" t="s">
        <v>1077</v>
      </c>
      <c r="H604" s="89" t="s">
        <v>1613</v>
      </c>
      <c r="I604" s="96">
        <v>1</v>
      </c>
      <c r="J604" s="97">
        <v>1227</v>
      </c>
      <c r="K604" s="98">
        <f t="shared" si="287"/>
        <v>1115.45</v>
      </c>
      <c r="L604" s="99">
        <f t="shared" si="288"/>
        <v>1.0815399999999999</v>
      </c>
      <c r="M604" s="100">
        <f t="shared" si="289"/>
        <v>1.0590999999999999</v>
      </c>
      <c r="N604" s="101">
        <f t="shared" si="290"/>
        <v>0.97811300000000001</v>
      </c>
      <c r="O604" s="100">
        <f t="shared" si="291"/>
        <v>1</v>
      </c>
      <c r="P604" s="98">
        <f t="shared" si="292"/>
        <v>1249.74</v>
      </c>
      <c r="Q604" s="97">
        <f t="shared" si="293"/>
        <v>1374.71</v>
      </c>
      <c r="R604" s="97"/>
      <c r="S604" s="97"/>
    </row>
    <row r="605" spans="1:19" x14ac:dyDescent="0.25">
      <c r="A605" s="72"/>
      <c r="B605" s="77"/>
      <c r="C605" s="77"/>
      <c r="D605" s="77"/>
      <c r="E605" s="76"/>
      <c r="F605" s="76" t="s">
        <v>1614</v>
      </c>
      <c r="G605" s="77"/>
      <c r="H605" s="77"/>
      <c r="I605" s="78"/>
      <c r="J605" s="79">
        <f>J606+J629</f>
        <v>2530006</v>
      </c>
      <c r="K605" s="98"/>
      <c r="L605" s="99"/>
      <c r="M605" s="100"/>
      <c r="N605" s="101"/>
      <c r="O605" s="100"/>
      <c r="P605" s="98"/>
      <c r="Q605" s="79">
        <f>Q606+Q629</f>
        <v>2834589.04</v>
      </c>
      <c r="R605" s="79">
        <f t="shared" ref="R605:S605" si="294">R606+R629</f>
        <v>2576241.13</v>
      </c>
      <c r="S605" s="79">
        <f t="shared" si="294"/>
        <v>0</v>
      </c>
    </row>
    <row r="606" spans="1:19" x14ac:dyDescent="0.25">
      <c r="A606" s="82" t="s">
        <v>194</v>
      </c>
      <c r="B606" s="83"/>
      <c r="C606" s="84"/>
      <c r="D606" s="85"/>
      <c r="E606" s="86"/>
      <c r="F606" s="86" t="s">
        <v>1616</v>
      </c>
      <c r="G606" s="82"/>
      <c r="H606" s="82"/>
      <c r="I606" s="87"/>
      <c r="J606" s="88">
        <f>SUM(J607:J628)</f>
        <v>348138</v>
      </c>
      <c r="K606" s="98"/>
      <c r="L606" s="99"/>
      <c r="M606" s="100"/>
      <c r="N606" s="101"/>
      <c r="O606" s="100"/>
      <c r="P606" s="98"/>
      <c r="Q606" s="88">
        <f>SUM(Q607:Q628)</f>
        <v>390049.52</v>
      </c>
      <c r="R606" s="88">
        <f t="shared" ref="R606:S606" si="295">SUM(R607:R628)</f>
        <v>218881.29</v>
      </c>
      <c r="S606" s="88">
        <f t="shared" si="295"/>
        <v>0</v>
      </c>
    </row>
    <row r="607" spans="1:19" ht="22.5" x14ac:dyDescent="0.25">
      <c r="A607" s="89" t="s">
        <v>1617</v>
      </c>
      <c r="B607" s="89" t="s">
        <v>1618</v>
      </c>
      <c r="C607" s="89"/>
      <c r="D607" s="89" t="s">
        <v>12</v>
      </c>
      <c r="E607" s="94" t="s">
        <v>1619</v>
      </c>
      <c r="F607" s="95" t="s">
        <v>1620</v>
      </c>
      <c r="G607" s="89" t="s">
        <v>1071</v>
      </c>
      <c r="H607" s="89" t="s">
        <v>1621</v>
      </c>
      <c r="I607" s="96">
        <v>1</v>
      </c>
      <c r="J607" s="97">
        <v>13908</v>
      </c>
      <c r="K607" s="98">
        <f t="shared" ref="K607:K628" si="296">J607/H607</f>
        <v>30906.67</v>
      </c>
      <c r="L607" s="99">
        <f t="shared" ref="L607:L628" si="297">$L$8</f>
        <v>1.0815399999999999</v>
      </c>
      <c r="M607" s="100">
        <f t="shared" ref="M607:M628" si="298">$M$8</f>
        <v>1.0590999999999999</v>
      </c>
      <c r="N607" s="101">
        <f t="shared" ref="N607:N628" si="299">$N$8</f>
        <v>0.97811300000000001</v>
      </c>
      <c r="O607" s="100">
        <f t="shared" ref="O607:O628" si="300">$O$8</f>
        <v>1</v>
      </c>
      <c r="P607" s="98">
        <f t="shared" ref="P607:P628" si="301">K607*L607*M607*N607*O607</f>
        <v>34627.47</v>
      </c>
      <c r="Q607" s="97">
        <f t="shared" ref="Q607:Q628" si="302">H607*P607</f>
        <v>15582.36</v>
      </c>
      <c r="R607" s="97"/>
      <c r="S607" s="97"/>
    </row>
    <row r="608" spans="1:19" ht="22.5" x14ac:dyDescent="0.25">
      <c r="A608" s="89" t="s">
        <v>1622</v>
      </c>
      <c r="B608" s="89" t="s">
        <v>1618</v>
      </c>
      <c r="C608" s="89"/>
      <c r="D608" s="89" t="s">
        <v>24</v>
      </c>
      <c r="E608" s="94" t="s">
        <v>1623</v>
      </c>
      <c r="F608" s="95" t="s">
        <v>1624</v>
      </c>
      <c r="G608" s="89" t="s">
        <v>1077</v>
      </c>
      <c r="H608" s="89" t="s">
        <v>182</v>
      </c>
      <c r="I608" s="96">
        <v>1</v>
      </c>
      <c r="J608" s="97">
        <v>9743</v>
      </c>
      <c r="K608" s="98">
        <f t="shared" si="296"/>
        <v>216.51</v>
      </c>
      <c r="L608" s="99">
        <f t="shared" si="297"/>
        <v>1.0815399999999999</v>
      </c>
      <c r="M608" s="100">
        <f t="shared" si="298"/>
        <v>1.0590999999999999</v>
      </c>
      <c r="N608" s="101">
        <f t="shared" si="299"/>
        <v>0.97811300000000001</v>
      </c>
      <c r="O608" s="100">
        <f t="shared" si="300"/>
        <v>1</v>
      </c>
      <c r="P608" s="98">
        <f t="shared" si="301"/>
        <v>242.58</v>
      </c>
      <c r="Q608" s="97">
        <f t="shared" si="302"/>
        <v>10916.1</v>
      </c>
      <c r="R608" s="97"/>
      <c r="S608" s="97"/>
    </row>
    <row r="609" spans="1:19" ht="22.5" x14ac:dyDescent="0.25">
      <c r="A609" s="89" t="s">
        <v>1625</v>
      </c>
      <c r="B609" s="89" t="s">
        <v>1618</v>
      </c>
      <c r="C609" s="89"/>
      <c r="D609" s="89" t="s">
        <v>30</v>
      </c>
      <c r="E609" s="94" t="s">
        <v>1626</v>
      </c>
      <c r="F609" s="95" t="s">
        <v>1627</v>
      </c>
      <c r="G609" s="89" t="s">
        <v>1071</v>
      </c>
      <c r="H609" s="89" t="s">
        <v>1072</v>
      </c>
      <c r="I609" s="96">
        <v>1</v>
      </c>
      <c r="J609" s="97">
        <v>15453</v>
      </c>
      <c r="K609" s="98">
        <f t="shared" si="296"/>
        <v>30906</v>
      </c>
      <c r="L609" s="99">
        <f t="shared" si="297"/>
        <v>1.0815399999999999</v>
      </c>
      <c r="M609" s="100">
        <f t="shared" si="298"/>
        <v>1.0590999999999999</v>
      </c>
      <c r="N609" s="101">
        <f t="shared" si="299"/>
        <v>0.97811300000000001</v>
      </c>
      <c r="O609" s="100">
        <f t="shared" si="300"/>
        <v>1</v>
      </c>
      <c r="P609" s="98">
        <f t="shared" si="301"/>
        <v>34626.720000000001</v>
      </c>
      <c r="Q609" s="97">
        <f t="shared" si="302"/>
        <v>17313.36</v>
      </c>
      <c r="R609" s="97"/>
      <c r="S609" s="97"/>
    </row>
    <row r="610" spans="1:19" ht="22.5" x14ac:dyDescent="0.25">
      <c r="A610" s="89" t="s">
        <v>1628</v>
      </c>
      <c r="B610" s="89" t="s">
        <v>1618</v>
      </c>
      <c r="C610" s="89"/>
      <c r="D610" s="89" t="s">
        <v>34</v>
      </c>
      <c r="E610" s="94" t="s">
        <v>1629</v>
      </c>
      <c r="F610" s="95" t="s">
        <v>1630</v>
      </c>
      <c r="G610" s="89" t="s">
        <v>1077</v>
      </c>
      <c r="H610" s="89" t="s">
        <v>201</v>
      </c>
      <c r="I610" s="96">
        <v>1</v>
      </c>
      <c r="J610" s="97">
        <v>7522</v>
      </c>
      <c r="K610" s="98">
        <f t="shared" si="296"/>
        <v>150.44</v>
      </c>
      <c r="L610" s="99">
        <f t="shared" si="297"/>
        <v>1.0815399999999999</v>
      </c>
      <c r="M610" s="100">
        <f t="shared" si="298"/>
        <v>1.0590999999999999</v>
      </c>
      <c r="N610" s="101">
        <f t="shared" si="299"/>
        <v>0.97811300000000001</v>
      </c>
      <c r="O610" s="100">
        <f t="shared" si="300"/>
        <v>1</v>
      </c>
      <c r="P610" s="98">
        <f t="shared" si="301"/>
        <v>168.55</v>
      </c>
      <c r="Q610" s="97">
        <f t="shared" si="302"/>
        <v>8427.5</v>
      </c>
      <c r="R610" s="97"/>
      <c r="S610" s="97"/>
    </row>
    <row r="611" spans="1:19" ht="22.5" x14ac:dyDescent="0.25">
      <c r="A611" s="89" t="s">
        <v>1631</v>
      </c>
      <c r="B611" s="89" t="s">
        <v>1618</v>
      </c>
      <c r="C611" s="89"/>
      <c r="D611" s="89" t="s">
        <v>40</v>
      </c>
      <c r="E611" s="94" t="s">
        <v>1632</v>
      </c>
      <c r="F611" s="95" t="s">
        <v>1633</v>
      </c>
      <c r="G611" s="89" t="s">
        <v>1071</v>
      </c>
      <c r="H611" s="89" t="s">
        <v>1634</v>
      </c>
      <c r="I611" s="96">
        <v>1</v>
      </c>
      <c r="J611" s="97">
        <v>1547</v>
      </c>
      <c r="K611" s="98">
        <f t="shared" si="296"/>
        <v>30940</v>
      </c>
      <c r="L611" s="99">
        <f t="shared" si="297"/>
        <v>1.0815399999999999</v>
      </c>
      <c r="M611" s="100">
        <f t="shared" si="298"/>
        <v>1.0590999999999999</v>
      </c>
      <c r="N611" s="101">
        <f t="shared" si="299"/>
        <v>0.97811300000000001</v>
      </c>
      <c r="O611" s="100">
        <f t="shared" si="300"/>
        <v>1</v>
      </c>
      <c r="P611" s="98">
        <f t="shared" si="301"/>
        <v>34664.82</v>
      </c>
      <c r="Q611" s="97">
        <f t="shared" si="302"/>
        <v>1733.24</v>
      </c>
      <c r="R611" s="97"/>
      <c r="S611" s="97"/>
    </row>
    <row r="612" spans="1:19" ht="22.5" x14ac:dyDescent="0.25">
      <c r="A612" s="89" t="s">
        <v>1635</v>
      </c>
      <c r="B612" s="89" t="s">
        <v>1618</v>
      </c>
      <c r="C612" s="89"/>
      <c r="D612" s="89" t="s">
        <v>43</v>
      </c>
      <c r="E612" s="94" t="s">
        <v>1636</v>
      </c>
      <c r="F612" s="95" t="s">
        <v>1637</v>
      </c>
      <c r="G612" s="89" t="s">
        <v>1077</v>
      </c>
      <c r="H612" s="89" t="s">
        <v>40</v>
      </c>
      <c r="I612" s="96">
        <v>1</v>
      </c>
      <c r="J612" s="97">
        <v>586</v>
      </c>
      <c r="K612" s="98">
        <f t="shared" si="296"/>
        <v>117.2</v>
      </c>
      <c r="L612" s="99">
        <f t="shared" si="297"/>
        <v>1.0815399999999999</v>
      </c>
      <c r="M612" s="100">
        <f t="shared" si="298"/>
        <v>1.0590999999999999</v>
      </c>
      <c r="N612" s="101">
        <f t="shared" si="299"/>
        <v>0.97811300000000001</v>
      </c>
      <c r="O612" s="100">
        <f t="shared" si="300"/>
        <v>1</v>
      </c>
      <c r="P612" s="98">
        <f t="shared" si="301"/>
        <v>131.31</v>
      </c>
      <c r="Q612" s="97">
        <f t="shared" si="302"/>
        <v>656.55</v>
      </c>
      <c r="R612" s="97"/>
      <c r="S612" s="97"/>
    </row>
    <row r="613" spans="1:19" x14ac:dyDescent="0.25">
      <c r="A613" s="89" t="s">
        <v>1638</v>
      </c>
      <c r="B613" s="89" t="s">
        <v>1618</v>
      </c>
      <c r="C613" s="89"/>
      <c r="D613" s="89" t="s">
        <v>48</v>
      </c>
      <c r="E613" s="94" t="s">
        <v>1639</v>
      </c>
      <c r="F613" s="95" t="s">
        <v>1640</v>
      </c>
      <c r="G613" s="89" t="s">
        <v>648</v>
      </c>
      <c r="H613" s="89" t="s">
        <v>24</v>
      </c>
      <c r="I613" s="96">
        <v>1</v>
      </c>
      <c r="J613" s="97">
        <v>15432</v>
      </c>
      <c r="K613" s="98">
        <f t="shared" si="296"/>
        <v>7716</v>
      </c>
      <c r="L613" s="99">
        <f t="shared" si="297"/>
        <v>1.0815399999999999</v>
      </c>
      <c r="M613" s="100">
        <f t="shared" si="298"/>
        <v>1.0590999999999999</v>
      </c>
      <c r="N613" s="101">
        <f t="shared" si="299"/>
        <v>0.97811300000000001</v>
      </c>
      <c r="O613" s="100">
        <f t="shared" si="300"/>
        <v>1</v>
      </c>
      <c r="P613" s="98">
        <f t="shared" si="301"/>
        <v>8644.92</v>
      </c>
      <c r="Q613" s="97">
        <f t="shared" si="302"/>
        <v>17289.84</v>
      </c>
      <c r="R613" s="97"/>
      <c r="S613" s="97"/>
    </row>
    <row r="614" spans="1:19" ht="22.5" x14ac:dyDescent="0.25">
      <c r="A614" s="89" t="s">
        <v>1641</v>
      </c>
      <c r="B614" s="89" t="s">
        <v>1618</v>
      </c>
      <c r="C614" s="89" t="s">
        <v>17297</v>
      </c>
      <c r="D614" s="89" t="s">
        <v>55</v>
      </c>
      <c r="E614" s="94" t="s">
        <v>1642</v>
      </c>
      <c r="F614" s="95" t="s">
        <v>1643</v>
      </c>
      <c r="G614" s="89" t="s">
        <v>648</v>
      </c>
      <c r="H614" s="89" t="s">
        <v>24</v>
      </c>
      <c r="I614" s="96">
        <v>1</v>
      </c>
      <c r="J614" s="97">
        <v>124429</v>
      </c>
      <c r="K614" s="98">
        <f t="shared" si="296"/>
        <v>62214.5</v>
      </c>
      <c r="L614" s="99">
        <f t="shared" si="297"/>
        <v>1.0815399999999999</v>
      </c>
      <c r="M614" s="100">
        <f t="shared" si="298"/>
        <v>1.0590999999999999</v>
      </c>
      <c r="N614" s="101">
        <f t="shared" si="299"/>
        <v>0.97811300000000001</v>
      </c>
      <c r="O614" s="100">
        <f t="shared" si="300"/>
        <v>1</v>
      </c>
      <c r="P614" s="98">
        <f t="shared" si="301"/>
        <v>69704.399999999994</v>
      </c>
      <c r="Q614" s="97">
        <f t="shared" si="302"/>
        <v>139408.79999999999</v>
      </c>
      <c r="R614" s="97">
        <f t="shared" ref="R614" si="303">Q614</f>
        <v>139408.79999999999</v>
      </c>
      <c r="S614" s="97"/>
    </row>
    <row r="615" spans="1:19" x14ac:dyDescent="0.25">
      <c r="A615" s="89" t="s">
        <v>1644</v>
      </c>
      <c r="B615" s="89" t="s">
        <v>1618</v>
      </c>
      <c r="C615" s="89"/>
      <c r="D615" s="89" t="s">
        <v>58</v>
      </c>
      <c r="E615" s="94" t="s">
        <v>1645</v>
      </c>
      <c r="F615" s="95" t="s">
        <v>1646</v>
      </c>
      <c r="G615" s="89" t="s">
        <v>648</v>
      </c>
      <c r="H615" s="89" t="s">
        <v>34</v>
      </c>
      <c r="I615" s="96">
        <v>1</v>
      </c>
      <c r="J615" s="97">
        <v>3130</v>
      </c>
      <c r="K615" s="98">
        <f t="shared" si="296"/>
        <v>782.5</v>
      </c>
      <c r="L615" s="99">
        <f t="shared" si="297"/>
        <v>1.0815399999999999</v>
      </c>
      <c r="M615" s="100">
        <f t="shared" si="298"/>
        <v>1.0590999999999999</v>
      </c>
      <c r="N615" s="101">
        <f t="shared" si="299"/>
        <v>0.97811300000000001</v>
      </c>
      <c r="O615" s="100">
        <f t="shared" si="300"/>
        <v>1</v>
      </c>
      <c r="P615" s="98">
        <f t="shared" si="301"/>
        <v>876.7</v>
      </c>
      <c r="Q615" s="97">
        <f t="shared" si="302"/>
        <v>3506.8</v>
      </c>
      <c r="R615" s="97"/>
      <c r="S615" s="97"/>
    </row>
    <row r="616" spans="1:19" ht="22.5" x14ac:dyDescent="0.25">
      <c r="A616" s="89" t="s">
        <v>1647</v>
      </c>
      <c r="B616" s="89" t="s">
        <v>1618</v>
      </c>
      <c r="C616" s="89" t="s">
        <v>17297</v>
      </c>
      <c r="D616" s="89" t="s">
        <v>60</v>
      </c>
      <c r="E616" s="94" t="s">
        <v>1648</v>
      </c>
      <c r="F616" s="95" t="s">
        <v>1649</v>
      </c>
      <c r="G616" s="89" t="s">
        <v>648</v>
      </c>
      <c r="H616" s="89" t="s">
        <v>24</v>
      </c>
      <c r="I616" s="96">
        <v>1</v>
      </c>
      <c r="J616" s="97">
        <v>12824</v>
      </c>
      <c r="K616" s="98">
        <f t="shared" si="296"/>
        <v>6412</v>
      </c>
      <c r="L616" s="99">
        <f t="shared" si="297"/>
        <v>1.0815399999999999</v>
      </c>
      <c r="M616" s="100">
        <f t="shared" si="298"/>
        <v>1.0590999999999999</v>
      </c>
      <c r="N616" s="101">
        <f t="shared" si="299"/>
        <v>0.97811300000000001</v>
      </c>
      <c r="O616" s="100">
        <f t="shared" si="300"/>
        <v>1</v>
      </c>
      <c r="P616" s="98">
        <f t="shared" si="301"/>
        <v>7183.93</v>
      </c>
      <c r="Q616" s="97">
        <f t="shared" si="302"/>
        <v>14367.86</v>
      </c>
      <c r="R616" s="97">
        <f t="shared" ref="R616:R617" si="304">Q616</f>
        <v>14367.86</v>
      </c>
      <c r="S616" s="97"/>
    </row>
    <row r="617" spans="1:19" ht="22.5" x14ac:dyDescent="0.25">
      <c r="A617" s="89" t="s">
        <v>1650</v>
      </c>
      <c r="B617" s="89" t="s">
        <v>1618</v>
      </c>
      <c r="C617" s="89" t="s">
        <v>17297</v>
      </c>
      <c r="D617" s="89" t="s">
        <v>65</v>
      </c>
      <c r="E617" s="94" t="s">
        <v>1651</v>
      </c>
      <c r="F617" s="95" t="s">
        <v>1652</v>
      </c>
      <c r="G617" s="89" t="s">
        <v>648</v>
      </c>
      <c r="H617" s="89" t="s">
        <v>24</v>
      </c>
      <c r="I617" s="96">
        <v>1</v>
      </c>
      <c r="J617" s="97">
        <v>10831</v>
      </c>
      <c r="K617" s="98">
        <f t="shared" si="296"/>
        <v>5415.5</v>
      </c>
      <c r="L617" s="99">
        <f t="shared" si="297"/>
        <v>1.0815399999999999</v>
      </c>
      <c r="M617" s="100">
        <f t="shared" si="298"/>
        <v>1.0590999999999999</v>
      </c>
      <c r="N617" s="101">
        <f t="shared" si="299"/>
        <v>0.97811300000000001</v>
      </c>
      <c r="O617" s="100">
        <f t="shared" si="300"/>
        <v>1</v>
      </c>
      <c r="P617" s="98">
        <f t="shared" si="301"/>
        <v>6067.46</v>
      </c>
      <c r="Q617" s="97">
        <f t="shared" si="302"/>
        <v>12134.92</v>
      </c>
      <c r="R617" s="97">
        <f t="shared" si="304"/>
        <v>12134.92</v>
      </c>
      <c r="S617" s="97"/>
    </row>
    <row r="618" spans="1:19" x14ac:dyDescent="0.25">
      <c r="A618" s="89" t="s">
        <v>1653</v>
      </c>
      <c r="B618" s="89" t="s">
        <v>1618</v>
      </c>
      <c r="C618" s="89"/>
      <c r="D618" s="89" t="s">
        <v>68</v>
      </c>
      <c r="E618" s="94" t="s">
        <v>1654</v>
      </c>
      <c r="F618" s="95" t="s">
        <v>1655</v>
      </c>
      <c r="G618" s="89" t="s">
        <v>648</v>
      </c>
      <c r="H618" s="89" t="s">
        <v>24</v>
      </c>
      <c r="I618" s="96">
        <v>1</v>
      </c>
      <c r="J618" s="97">
        <v>1918</v>
      </c>
      <c r="K618" s="98">
        <f t="shared" si="296"/>
        <v>959</v>
      </c>
      <c r="L618" s="99">
        <f t="shared" si="297"/>
        <v>1.0815399999999999</v>
      </c>
      <c r="M618" s="100">
        <f t="shared" si="298"/>
        <v>1.0590999999999999</v>
      </c>
      <c r="N618" s="101">
        <f t="shared" si="299"/>
        <v>0.97811300000000001</v>
      </c>
      <c r="O618" s="100">
        <f t="shared" si="300"/>
        <v>1</v>
      </c>
      <c r="P618" s="98">
        <f t="shared" si="301"/>
        <v>1074.45</v>
      </c>
      <c r="Q618" s="97">
        <f t="shared" si="302"/>
        <v>2148.9</v>
      </c>
      <c r="R618" s="97"/>
      <c r="S618" s="97"/>
    </row>
    <row r="619" spans="1:19" ht="22.5" x14ac:dyDescent="0.25">
      <c r="A619" s="89" t="s">
        <v>1656</v>
      </c>
      <c r="B619" s="89" t="s">
        <v>1618</v>
      </c>
      <c r="C619" s="89" t="s">
        <v>17297</v>
      </c>
      <c r="D619" s="89" t="s">
        <v>70</v>
      </c>
      <c r="E619" s="94" t="s">
        <v>1657</v>
      </c>
      <c r="F619" s="95" t="s">
        <v>1658</v>
      </c>
      <c r="G619" s="89" t="s">
        <v>648</v>
      </c>
      <c r="H619" s="89" t="s">
        <v>24</v>
      </c>
      <c r="I619" s="96">
        <v>1</v>
      </c>
      <c r="J619" s="97">
        <v>42096</v>
      </c>
      <c r="K619" s="98">
        <f t="shared" si="296"/>
        <v>21048</v>
      </c>
      <c r="L619" s="99">
        <f t="shared" si="297"/>
        <v>1.0815399999999999</v>
      </c>
      <c r="M619" s="100">
        <f t="shared" si="298"/>
        <v>1.0590999999999999</v>
      </c>
      <c r="N619" s="101">
        <f t="shared" si="299"/>
        <v>0.97811300000000001</v>
      </c>
      <c r="O619" s="100">
        <f t="shared" si="300"/>
        <v>1</v>
      </c>
      <c r="P619" s="98">
        <f t="shared" si="301"/>
        <v>23581.93</v>
      </c>
      <c r="Q619" s="97">
        <f t="shared" si="302"/>
        <v>47163.86</v>
      </c>
      <c r="R619" s="97">
        <f t="shared" ref="R619" si="305">Q619</f>
        <v>47163.86</v>
      </c>
      <c r="S619" s="97"/>
    </row>
    <row r="620" spans="1:19" ht="22.5" x14ac:dyDescent="0.25">
      <c r="A620" s="89" t="s">
        <v>1659</v>
      </c>
      <c r="B620" s="89" t="s">
        <v>1618</v>
      </c>
      <c r="C620" s="89"/>
      <c r="D620" s="89" t="s">
        <v>73</v>
      </c>
      <c r="E620" s="94" t="s">
        <v>1660</v>
      </c>
      <c r="F620" s="95" t="s">
        <v>1661</v>
      </c>
      <c r="G620" s="89" t="s">
        <v>670</v>
      </c>
      <c r="H620" s="89" t="s">
        <v>1662</v>
      </c>
      <c r="I620" s="96">
        <v>1</v>
      </c>
      <c r="J620" s="97">
        <v>31414</v>
      </c>
      <c r="K620" s="98">
        <f t="shared" si="296"/>
        <v>3695.76</v>
      </c>
      <c r="L620" s="99">
        <f t="shared" si="297"/>
        <v>1.0815399999999999</v>
      </c>
      <c r="M620" s="100">
        <f t="shared" si="298"/>
        <v>1.0590999999999999</v>
      </c>
      <c r="N620" s="101">
        <f t="shared" si="299"/>
        <v>0.97811300000000001</v>
      </c>
      <c r="O620" s="100">
        <f t="shared" si="300"/>
        <v>1</v>
      </c>
      <c r="P620" s="98">
        <f t="shared" si="301"/>
        <v>4140.6899999999996</v>
      </c>
      <c r="Q620" s="97">
        <f t="shared" si="302"/>
        <v>35195.870000000003</v>
      </c>
      <c r="R620" s="97"/>
      <c r="S620" s="97"/>
    </row>
    <row r="621" spans="1:19" ht="22.5" x14ac:dyDescent="0.25">
      <c r="A621" s="89" t="s">
        <v>1663</v>
      </c>
      <c r="B621" s="89" t="s">
        <v>1618</v>
      </c>
      <c r="C621" s="89"/>
      <c r="D621" s="89" t="s">
        <v>75</v>
      </c>
      <c r="E621" s="94" t="s">
        <v>1664</v>
      </c>
      <c r="F621" s="95" t="s">
        <v>1665</v>
      </c>
      <c r="G621" s="89" t="s">
        <v>1077</v>
      </c>
      <c r="H621" s="89" t="s">
        <v>1666</v>
      </c>
      <c r="I621" s="96">
        <v>1</v>
      </c>
      <c r="J621" s="97">
        <v>16396</v>
      </c>
      <c r="K621" s="98">
        <f t="shared" si="296"/>
        <v>425.87</v>
      </c>
      <c r="L621" s="99">
        <f t="shared" si="297"/>
        <v>1.0815399999999999</v>
      </c>
      <c r="M621" s="100">
        <f t="shared" si="298"/>
        <v>1.0590999999999999</v>
      </c>
      <c r="N621" s="101">
        <f t="shared" si="299"/>
        <v>0.97811300000000001</v>
      </c>
      <c r="O621" s="100">
        <f t="shared" si="300"/>
        <v>1</v>
      </c>
      <c r="P621" s="98">
        <f t="shared" si="301"/>
        <v>477.14</v>
      </c>
      <c r="Q621" s="97">
        <f t="shared" si="302"/>
        <v>18369.89</v>
      </c>
      <c r="R621" s="97"/>
      <c r="S621" s="97"/>
    </row>
    <row r="622" spans="1:19" ht="22.5" x14ac:dyDescent="0.25">
      <c r="A622" s="89" t="s">
        <v>1667</v>
      </c>
      <c r="B622" s="89" t="s">
        <v>1618</v>
      </c>
      <c r="C622" s="89"/>
      <c r="D622" s="89" t="s">
        <v>87</v>
      </c>
      <c r="E622" s="94" t="s">
        <v>1668</v>
      </c>
      <c r="F622" s="95" t="s">
        <v>1669</v>
      </c>
      <c r="G622" s="89" t="s">
        <v>1077</v>
      </c>
      <c r="H622" s="89" t="s">
        <v>220</v>
      </c>
      <c r="I622" s="96">
        <v>1</v>
      </c>
      <c r="J622" s="97">
        <v>20975</v>
      </c>
      <c r="K622" s="98">
        <f t="shared" si="296"/>
        <v>381.36</v>
      </c>
      <c r="L622" s="99">
        <f t="shared" si="297"/>
        <v>1.0815399999999999</v>
      </c>
      <c r="M622" s="100">
        <f t="shared" si="298"/>
        <v>1.0590999999999999</v>
      </c>
      <c r="N622" s="101">
        <f t="shared" si="299"/>
        <v>0.97811300000000001</v>
      </c>
      <c r="O622" s="100">
        <f t="shared" si="300"/>
        <v>1</v>
      </c>
      <c r="P622" s="98">
        <f t="shared" si="301"/>
        <v>427.27</v>
      </c>
      <c r="Q622" s="97">
        <f t="shared" si="302"/>
        <v>23499.85</v>
      </c>
      <c r="R622" s="97"/>
      <c r="S622" s="97"/>
    </row>
    <row r="623" spans="1:19" x14ac:dyDescent="0.25">
      <c r="A623" s="89" t="s">
        <v>1670</v>
      </c>
      <c r="B623" s="89" t="s">
        <v>1618</v>
      </c>
      <c r="C623" s="89" t="s">
        <v>17297</v>
      </c>
      <c r="D623" s="89" t="s">
        <v>89</v>
      </c>
      <c r="E623" s="94" t="s">
        <v>1671</v>
      </c>
      <c r="F623" s="95" t="s">
        <v>1295</v>
      </c>
      <c r="G623" s="89" t="s">
        <v>648</v>
      </c>
      <c r="H623" s="89" t="s">
        <v>12</v>
      </c>
      <c r="I623" s="96">
        <v>1</v>
      </c>
      <c r="J623" s="97">
        <v>1890</v>
      </c>
      <c r="K623" s="98">
        <f t="shared" si="296"/>
        <v>1890</v>
      </c>
      <c r="L623" s="99">
        <f t="shared" si="297"/>
        <v>1.0815399999999999</v>
      </c>
      <c r="M623" s="100">
        <f t="shared" si="298"/>
        <v>1.0590999999999999</v>
      </c>
      <c r="N623" s="101">
        <f t="shared" si="299"/>
        <v>0.97811300000000001</v>
      </c>
      <c r="O623" s="100">
        <f t="shared" si="300"/>
        <v>1</v>
      </c>
      <c r="P623" s="98">
        <f t="shared" si="301"/>
        <v>2117.5300000000002</v>
      </c>
      <c r="Q623" s="97">
        <f t="shared" si="302"/>
        <v>2117.5300000000002</v>
      </c>
      <c r="R623" s="97">
        <f t="shared" ref="R623:R624" si="306">Q623</f>
        <v>2117.5300000000002</v>
      </c>
      <c r="S623" s="97"/>
    </row>
    <row r="624" spans="1:19" ht="22.5" x14ac:dyDescent="0.25">
      <c r="A624" s="89" t="s">
        <v>1672</v>
      </c>
      <c r="B624" s="89" t="s">
        <v>1618</v>
      </c>
      <c r="C624" s="89" t="s">
        <v>17297</v>
      </c>
      <c r="D624" s="89" t="s">
        <v>90</v>
      </c>
      <c r="E624" s="94" t="s">
        <v>1673</v>
      </c>
      <c r="F624" s="95" t="s">
        <v>1674</v>
      </c>
      <c r="G624" s="89" t="s">
        <v>648</v>
      </c>
      <c r="H624" s="89" t="s">
        <v>12</v>
      </c>
      <c r="I624" s="96">
        <v>1</v>
      </c>
      <c r="J624" s="97">
        <v>3292</v>
      </c>
      <c r="K624" s="98">
        <f t="shared" si="296"/>
        <v>3292</v>
      </c>
      <c r="L624" s="99">
        <f t="shared" si="297"/>
        <v>1.0815399999999999</v>
      </c>
      <c r="M624" s="100">
        <f t="shared" si="298"/>
        <v>1.0590999999999999</v>
      </c>
      <c r="N624" s="101">
        <f t="shared" si="299"/>
        <v>0.97811300000000001</v>
      </c>
      <c r="O624" s="100">
        <f t="shared" si="300"/>
        <v>1</v>
      </c>
      <c r="P624" s="98">
        <f t="shared" si="301"/>
        <v>3688.32</v>
      </c>
      <c r="Q624" s="97">
        <f t="shared" si="302"/>
        <v>3688.32</v>
      </c>
      <c r="R624" s="97">
        <f t="shared" si="306"/>
        <v>3688.32</v>
      </c>
      <c r="S624" s="97"/>
    </row>
    <row r="625" spans="1:19" ht="22.5" x14ac:dyDescent="0.25">
      <c r="A625" s="89" t="s">
        <v>1675</v>
      </c>
      <c r="B625" s="89" t="s">
        <v>1618</v>
      </c>
      <c r="C625" s="89"/>
      <c r="D625" s="89" t="s">
        <v>91</v>
      </c>
      <c r="E625" s="94" t="s">
        <v>1676</v>
      </c>
      <c r="F625" s="95" t="s">
        <v>1677</v>
      </c>
      <c r="G625" s="89" t="s">
        <v>648</v>
      </c>
      <c r="H625" s="89" t="s">
        <v>34</v>
      </c>
      <c r="I625" s="96">
        <v>1</v>
      </c>
      <c r="J625" s="97">
        <v>4634</v>
      </c>
      <c r="K625" s="98">
        <f t="shared" si="296"/>
        <v>1158.5</v>
      </c>
      <c r="L625" s="99">
        <f t="shared" si="297"/>
        <v>1.0815399999999999</v>
      </c>
      <c r="M625" s="100">
        <f t="shared" si="298"/>
        <v>1.0590999999999999</v>
      </c>
      <c r="N625" s="101">
        <f t="shared" si="299"/>
        <v>0.97811300000000001</v>
      </c>
      <c r="O625" s="100">
        <f t="shared" si="300"/>
        <v>1</v>
      </c>
      <c r="P625" s="98">
        <f t="shared" si="301"/>
        <v>1297.97</v>
      </c>
      <c r="Q625" s="97">
        <f t="shared" si="302"/>
        <v>5191.88</v>
      </c>
      <c r="R625" s="97"/>
      <c r="S625" s="97"/>
    </row>
    <row r="626" spans="1:19" ht="22.5" x14ac:dyDescent="0.25">
      <c r="A626" s="89" t="s">
        <v>1678</v>
      </c>
      <c r="B626" s="89" t="s">
        <v>1618</v>
      </c>
      <c r="C626" s="89"/>
      <c r="D626" s="89" t="s">
        <v>101</v>
      </c>
      <c r="E626" s="94" t="s">
        <v>1679</v>
      </c>
      <c r="F626" s="95" t="s">
        <v>1680</v>
      </c>
      <c r="G626" s="89" t="s">
        <v>648</v>
      </c>
      <c r="H626" s="89" t="s">
        <v>24</v>
      </c>
      <c r="I626" s="96">
        <v>1</v>
      </c>
      <c r="J626" s="97">
        <v>1083</v>
      </c>
      <c r="K626" s="98">
        <f t="shared" si="296"/>
        <v>541.5</v>
      </c>
      <c r="L626" s="99">
        <f t="shared" si="297"/>
        <v>1.0815399999999999</v>
      </c>
      <c r="M626" s="100">
        <f t="shared" si="298"/>
        <v>1.0590999999999999</v>
      </c>
      <c r="N626" s="101">
        <f t="shared" si="299"/>
        <v>0.97811300000000001</v>
      </c>
      <c r="O626" s="100">
        <f t="shared" si="300"/>
        <v>1</v>
      </c>
      <c r="P626" s="98">
        <f t="shared" si="301"/>
        <v>606.69000000000005</v>
      </c>
      <c r="Q626" s="97">
        <f t="shared" si="302"/>
        <v>1213.3800000000001</v>
      </c>
      <c r="R626" s="97"/>
      <c r="S626" s="97"/>
    </row>
    <row r="627" spans="1:19" x14ac:dyDescent="0.25">
      <c r="A627" s="89" t="s">
        <v>1681</v>
      </c>
      <c r="B627" s="89" t="s">
        <v>1618</v>
      </c>
      <c r="C627" s="89"/>
      <c r="D627" s="89" t="s">
        <v>106</v>
      </c>
      <c r="E627" s="94" t="s">
        <v>1682</v>
      </c>
      <c r="F627" s="95" t="s">
        <v>1683</v>
      </c>
      <c r="G627" s="89" t="s">
        <v>110</v>
      </c>
      <c r="H627" s="89" t="s">
        <v>1684</v>
      </c>
      <c r="I627" s="96">
        <v>1</v>
      </c>
      <c r="J627" s="97">
        <v>3003</v>
      </c>
      <c r="K627" s="98">
        <f t="shared" si="296"/>
        <v>11332.08</v>
      </c>
      <c r="L627" s="99">
        <f t="shared" si="297"/>
        <v>1.0815399999999999</v>
      </c>
      <c r="M627" s="100">
        <f t="shared" si="298"/>
        <v>1.0590999999999999</v>
      </c>
      <c r="N627" s="101">
        <f t="shared" si="299"/>
        <v>0.97811300000000001</v>
      </c>
      <c r="O627" s="100">
        <f t="shared" si="300"/>
        <v>1</v>
      </c>
      <c r="P627" s="98">
        <f t="shared" si="301"/>
        <v>12696.33</v>
      </c>
      <c r="Q627" s="97">
        <f t="shared" si="302"/>
        <v>3364.53</v>
      </c>
      <c r="R627" s="97"/>
      <c r="S627" s="97"/>
    </row>
    <row r="628" spans="1:19" ht="22.5" x14ac:dyDescent="0.25">
      <c r="A628" s="89" t="s">
        <v>1685</v>
      </c>
      <c r="B628" s="89" t="s">
        <v>1618</v>
      </c>
      <c r="C628" s="89"/>
      <c r="D628" s="89" t="s">
        <v>107</v>
      </c>
      <c r="E628" s="94" t="s">
        <v>1686</v>
      </c>
      <c r="F628" s="95" t="s">
        <v>1687</v>
      </c>
      <c r="G628" s="89" t="s">
        <v>1071</v>
      </c>
      <c r="H628" s="89" t="s">
        <v>12</v>
      </c>
      <c r="I628" s="96">
        <v>1</v>
      </c>
      <c r="J628" s="97">
        <v>6032</v>
      </c>
      <c r="K628" s="98">
        <f t="shared" si="296"/>
        <v>6032</v>
      </c>
      <c r="L628" s="99">
        <f t="shared" si="297"/>
        <v>1.0815399999999999</v>
      </c>
      <c r="M628" s="100">
        <f t="shared" si="298"/>
        <v>1.0590999999999999</v>
      </c>
      <c r="N628" s="101">
        <f t="shared" si="299"/>
        <v>0.97811300000000001</v>
      </c>
      <c r="O628" s="100">
        <f t="shared" si="300"/>
        <v>1</v>
      </c>
      <c r="P628" s="98">
        <f t="shared" si="301"/>
        <v>6758.18</v>
      </c>
      <c r="Q628" s="97">
        <f t="shared" si="302"/>
        <v>6758.18</v>
      </c>
      <c r="R628" s="97"/>
      <c r="S628" s="97"/>
    </row>
    <row r="629" spans="1:19" x14ac:dyDescent="0.25">
      <c r="A629" s="82" t="s">
        <v>196</v>
      </c>
      <c r="B629" s="83"/>
      <c r="C629" s="84"/>
      <c r="D629" s="85"/>
      <c r="E629" s="86"/>
      <c r="F629" s="86" t="s">
        <v>1689</v>
      </c>
      <c r="G629" s="82"/>
      <c r="H629" s="82"/>
      <c r="I629" s="87"/>
      <c r="J629" s="88">
        <f>SUM(J630:J641)</f>
        <v>2181868</v>
      </c>
      <c r="K629" s="98"/>
      <c r="L629" s="99"/>
      <c r="M629" s="100"/>
      <c r="N629" s="101"/>
      <c r="O629" s="100"/>
      <c r="P629" s="98"/>
      <c r="Q629" s="88">
        <f>SUM(Q630:Q641)</f>
        <v>2444539.52</v>
      </c>
      <c r="R629" s="88">
        <f t="shared" ref="R629:S629" si="307">SUM(R630:R641)</f>
        <v>2357359.84</v>
      </c>
      <c r="S629" s="88">
        <f t="shared" si="307"/>
        <v>0</v>
      </c>
    </row>
    <row r="630" spans="1:19" ht="22.5" x14ac:dyDescent="0.25">
      <c r="A630" s="89" t="s">
        <v>1690</v>
      </c>
      <c r="B630" s="89" t="s">
        <v>1618</v>
      </c>
      <c r="C630" s="89"/>
      <c r="D630" s="89" t="s">
        <v>108</v>
      </c>
      <c r="E630" s="94" t="s">
        <v>1691</v>
      </c>
      <c r="F630" s="95" t="s">
        <v>1692</v>
      </c>
      <c r="G630" s="89" t="s">
        <v>648</v>
      </c>
      <c r="H630" s="89" t="s">
        <v>12</v>
      </c>
      <c r="I630" s="96">
        <v>1</v>
      </c>
      <c r="J630" s="97">
        <v>42975</v>
      </c>
      <c r="K630" s="98">
        <f t="shared" ref="K630:K641" si="308">J630/H630</f>
        <v>42975</v>
      </c>
      <c r="L630" s="99">
        <f t="shared" ref="L630:L641" si="309">$L$8</f>
        <v>1.0815399999999999</v>
      </c>
      <c r="M630" s="100">
        <f t="shared" ref="M630:M641" si="310">$M$8</f>
        <v>1.0590999999999999</v>
      </c>
      <c r="N630" s="101">
        <f t="shared" ref="N630:N641" si="311">$N$8</f>
        <v>0.97811300000000001</v>
      </c>
      <c r="O630" s="100">
        <f t="shared" ref="O630:O641" si="312">$O$8</f>
        <v>1</v>
      </c>
      <c r="P630" s="98">
        <f t="shared" ref="P630:P641" si="313">K630*L630*M630*N630*O630</f>
        <v>48148.69</v>
      </c>
      <c r="Q630" s="97">
        <f t="shared" ref="Q630:Q641" si="314">H630*P630</f>
        <v>48148.69</v>
      </c>
      <c r="R630" s="97"/>
      <c r="S630" s="97"/>
    </row>
    <row r="631" spans="1:19" ht="22.5" x14ac:dyDescent="0.25">
      <c r="A631" s="89" t="s">
        <v>1693</v>
      </c>
      <c r="B631" s="89" t="s">
        <v>1618</v>
      </c>
      <c r="C631" s="89"/>
      <c r="D631" s="89" t="s">
        <v>109</v>
      </c>
      <c r="E631" s="94" t="s">
        <v>1694</v>
      </c>
      <c r="F631" s="95" t="s">
        <v>1695</v>
      </c>
      <c r="G631" s="89" t="s">
        <v>970</v>
      </c>
      <c r="H631" s="89" t="s">
        <v>1696</v>
      </c>
      <c r="I631" s="96">
        <v>1</v>
      </c>
      <c r="J631" s="97">
        <v>7961</v>
      </c>
      <c r="K631" s="98">
        <f t="shared" si="308"/>
        <v>26536.67</v>
      </c>
      <c r="L631" s="99">
        <f t="shared" si="309"/>
        <v>1.0815399999999999</v>
      </c>
      <c r="M631" s="100">
        <f t="shared" si="310"/>
        <v>1.0590999999999999</v>
      </c>
      <c r="N631" s="101">
        <f t="shared" si="311"/>
        <v>0.97811300000000001</v>
      </c>
      <c r="O631" s="100">
        <f t="shared" si="312"/>
        <v>1</v>
      </c>
      <c r="P631" s="98">
        <f t="shared" si="313"/>
        <v>29731.38</v>
      </c>
      <c r="Q631" s="97">
        <f t="shared" si="314"/>
        <v>8919.41</v>
      </c>
      <c r="R631" s="97"/>
      <c r="S631" s="97"/>
    </row>
    <row r="632" spans="1:19" ht="22.5" x14ac:dyDescent="0.25">
      <c r="A632" s="89" t="s">
        <v>1697</v>
      </c>
      <c r="B632" s="89" t="s">
        <v>1618</v>
      </c>
      <c r="C632" s="89" t="s">
        <v>17297</v>
      </c>
      <c r="D632" s="89" t="s">
        <v>122</v>
      </c>
      <c r="E632" s="94" t="s">
        <v>1698</v>
      </c>
      <c r="F632" s="95" t="s">
        <v>1699</v>
      </c>
      <c r="G632" s="89" t="s">
        <v>659</v>
      </c>
      <c r="H632" s="89" t="s">
        <v>12</v>
      </c>
      <c r="I632" s="96">
        <v>1</v>
      </c>
      <c r="J632" s="97">
        <v>2104056</v>
      </c>
      <c r="K632" s="98">
        <f t="shared" si="308"/>
        <v>2104056</v>
      </c>
      <c r="L632" s="99">
        <f t="shared" si="309"/>
        <v>1.0815399999999999</v>
      </c>
      <c r="M632" s="100">
        <f t="shared" si="310"/>
        <v>1.0590999999999999</v>
      </c>
      <c r="N632" s="101">
        <f t="shared" si="311"/>
        <v>0.97811300000000001</v>
      </c>
      <c r="O632" s="100">
        <f t="shared" si="312"/>
        <v>1</v>
      </c>
      <c r="P632" s="98">
        <f t="shared" si="313"/>
        <v>2357359.84</v>
      </c>
      <c r="Q632" s="97">
        <f t="shared" si="314"/>
        <v>2357359.84</v>
      </c>
      <c r="R632" s="97">
        <f t="shared" ref="R632" si="315">Q632</f>
        <v>2357359.84</v>
      </c>
      <c r="S632" s="97"/>
    </row>
    <row r="633" spans="1:19" ht="22.5" x14ac:dyDescent="0.25">
      <c r="A633" s="89" t="s">
        <v>1700</v>
      </c>
      <c r="B633" s="89" t="s">
        <v>1618</v>
      </c>
      <c r="C633" s="89"/>
      <c r="D633" s="89" t="s">
        <v>126</v>
      </c>
      <c r="E633" s="94" t="s">
        <v>1188</v>
      </c>
      <c r="F633" s="95" t="s">
        <v>1189</v>
      </c>
      <c r="G633" s="89" t="s">
        <v>648</v>
      </c>
      <c r="H633" s="89" t="s">
        <v>24</v>
      </c>
      <c r="I633" s="96">
        <v>1</v>
      </c>
      <c r="J633" s="97">
        <v>2973</v>
      </c>
      <c r="K633" s="98">
        <f t="shared" si="308"/>
        <v>1486.5</v>
      </c>
      <c r="L633" s="99">
        <f t="shared" si="309"/>
        <v>1.0815399999999999</v>
      </c>
      <c r="M633" s="100">
        <f t="shared" si="310"/>
        <v>1.0590999999999999</v>
      </c>
      <c r="N633" s="101">
        <f t="shared" si="311"/>
        <v>0.97811300000000001</v>
      </c>
      <c r="O633" s="100">
        <f t="shared" si="312"/>
        <v>1</v>
      </c>
      <c r="P633" s="98">
        <f t="shared" si="313"/>
        <v>1665.46</v>
      </c>
      <c r="Q633" s="97">
        <f t="shared" si="314"/>
        <v>3330.92</v>
      </c>
      <c r="R633" s="97"/>
      <c r="S633" s="97"/>
    </row>
    <row r="634" spans="1:19" ht="22.5" x14ac:dyDescent="0.25">
      <c r="A634" s="89" t="s">
        <v>1701</v>
      </c>
      <c r="B634" s="89" t="s">
        <v>1618</v>
      </c>
      <c r="C634" s="89"/>
      <c r="D634" s="89" t="s">
        <v>124</v>
      </c>
      <c r="E634" s="94" t="s">
        <v>1702</v>
      </c>
      <c r="F634" s="95" t="s">
        <v>1703</v>
      </c>
      <c r="G634" s="89" t="s">
        <v>648</v>
      </c>
      <c r="H634" s="89" t="s">
        <v>34</v>
      </c>
      <c r="I634" s="96">
        <v>1</v>
      </c>
      <c r="J634" s="97">
        <v>553</v>
      </c>
      <c r="K634" s="98">
        <f t="shared" si="308"/>
        <v>138.25</v>
      </c>
      <c r="L634" s="99">
        <f t="shared" si="309"/>
        <v>1.0815399999999999</v>
      </c>
      <c r="M634" s="100">
        <f t="shared" si="310"/>
        <v>1.0590999999999999</v>
      </c>
      <c r="N634" s="101">
        <f t="shared" si="311"/>
        <v>0.97811300000000001</v>
      </c>
      <c r="O634" s="100">
        <f t="shared" si="312"/>
        <v>1</v>
      </c>
      <c r="P634" s="98">
        <f t="shared" si="313"/>
        <v>154.88999999999999</v>
      </c>
      <c r="Q634" s="97">
        <f t="shared" si="314"/>
        <v>619.55999999999995</v>
      </c>
      <c r="R634" s="97"/>
      <c r="S634" s="97"/>
    </row>
    <row r="635" spans="1:19" ht="22.5" x14ac:dyDescent="0.25">
      <c r="A635" s="89" t="s">
        <v>1704</v>
      </c>
      <c r="B635" s="89" t="s">
        <v>1618</v>
      </c>
      <c r="C635" s="89"/>
      <c r="D635" s="89" t="s">
        <v>129</v>
      </c>
      <c r="E635" s="94" t="s">
        <v>1705</v>
      </c>
      <c r="F635" s="95" t="s">
        <v>1706</v>
      </c>
      <c r="G635" s="89" t="s">
        <v>648</v>
      </c>
      <c r="H635" s="89" t="s">
        <v>24</v>
      </c>
      <c r="I635" s="96">
        <v>1</v>
      </c>
      <c r="J635" s="97">
        <v>13186</v>
      </c>
      <c r="K635" s="98">
        <f t="shared" si="308"/>
        <v>6593</v>
      </c>
      <c r="L635" s="99">
        <f t="shared" si="309"/>
        <v>1.0815399999999999</v>
      </c>
      <c r="M635" s="100">
        <f t="shared" si="310"/>
        <v>1.0590999999999999</v>
      </c>
      <c r="N635" s="101">
        <f t="shared" si="311"/>
        <v>0.97811300000000001</v>
      </c>
      <c r="O635" s="100">
        <f t="shared" si="312"/>
        <v>1</v>
      </c>
      <c r="P635" s="98">
        <f t="shared" si="313"/>
        <v>7386.72</v>
      </c>
      <c r="Q635" s="97">
        <f t="shared" si="314"/>
        <v>14773.44</v>
      </c>
      <c r="R635" s="97"/>
      <c r="S635" s="97"/>
    </row>
    <row r="636" spans="1:19" ht="22.5" x14ac:dyDescent="0.25">
      <c r="A636" s="89" t="s">
        <v>1707</v>
      </c>
      <c r="B636" s="89" t="s">
        <v>1618</v>
      </c>
      <c r="C636" s="89"/>
      <c r="D636" s="89" t="s">
        <v>133</v>
      </c>
      <c r="E636" s="94" t="s">
        <v>1188</v>
      </c>
      <c r="F636" s="95" t="s">
        <v>1189</v>
      </c>
      <c r="G636" s="89" t="s">
        <v>648</v>
      </c>
      <c r="H636" s="89" t="s">
        <v>24</v>
      </c>
      <c r="I636" s="96">
        <v>1</v>
      </c>
      <c r="J636" s="97">
        <v>2973</v>
      </c>
      <c r="K636" s="98">
        <f t="shared" si="308"/>
        <v>1486.5</v>
      </c>
      <c r="L636" s="99">
        <f t="shared" si="309"/>
        <v>1.0815399999999999</v>
      </c>
      <c r="M636" s="100">
        <f t="shared" si="310"/>
        <v>1.0590999999999999</v>
      </c>
      <c r="N636" s="101">
        <f t="shared" si="311"/>
        <v>0.97811300000000001</v>
      </c>
      <c r="O636" s="100">
        <f t="shared" si="312"/>
        <v>1</v>
      </c>
      <c r="P636" s="98">
        <f t="shared" si="313"/>
        <v>1665.46</v>
      </c>
      <c r="Q636" s="97">
        <f t="shared" si="314"/>
        <v>3330.92</v>
      </c>
      <c r="R636" s="97"/>
      <c r="S636" s="97"/>
    </row>
    <row r="637" spans="1:19" x14ac:dyDescent="0.25">
      <c r="A637" s="89" t="s">
        <v>1708</v>
      </c>
      <c r="B637" s="89" t="s">
        <v>1618</v>
      </c>
      <c r="C637" s="89"/>
      <c r="D637" s="89" t="s">
        <v>136</v>
      </c>
      <c r="E637" s="94" t="s">
        <v>1709</v>
      </c>
      <c r="F637" s="95" t="s">
        <v>1710</v>
      </c>
      <c r="G637" s="89" t="s">
        <v>648</v>
      </c>
      <c r="H637" s="89" t="s">
        <v>24</v>
      </c>
      <c r="I637" s="96">
        <v>1</v>
      </c>
      <c r="J637" s="97">
        <v>393</v>
      </c>
      <c r="K637" s="98">
        <f t="shared" si="308"/>
        <v>196.5</v>
      </c>
      <c r="L637" s="99">
        <f t="shared" si="309"/>
        <v>1.0815399999999999</v>
      </c>
      <c r="M637" s="100">
        <f t="shared" si="310"/>
        <v>1.0590999999999999</v>
      </c>
      <c r="N637" s="101">
        <f t="shared" si="311"/>
        <v>0.97811300000000001</v>
      </c>
      <c r="O637" s="100">
        <f t="shared" si="312"/>
        <v>1</v>
      </c>
      <c r="P637" s="98">
        <f t="shared" si="313"/>
        <v>220.16</v>
      </c>
      <c r="Q637" s="97">
        <f t="shared" si="314"/>
        <v>440.32</v>
      </c>
      <c r="R637" s="97"/>
      <c r="S637" s="97"/>
    </row>
    <row r="638" spans="1:19" x14ac:dyDescent="0.25">
      <c r="A638" s="89" t="s">
        <v>1711</v>
      </c>
      <c r="B638" s="89" t="s">
        <v>1618</v>
      </c>
      <c r="C638" s="89"/>
      <c r="D638" s="89" t="s">
        <v>141</v>
      </c>
      <c r="E638" s="94" t="s">
        <v>1712</v>
      </c>
      <c r="F638" s="95" t="s">
        <v>1713</v>
      </c>
      <c r="G638" s="89" t="s">
        <v>652</v>
      </c>
      <c r="H638" s="89" t="s">
        <v>24</v>
      </c>
      <c r="I638" s="96">
        <v>1</v>
      </c>
      <c r="J638" s="97">
        <v>568</v>
      </c>
      <c r="K638" s="98">
        <f t="shared" si="308"/>
        <v>284</v>
      </c>
      <c r="L638" s="99">
        <f t="shared" si="309"/>
        <v>1.0815399999999999</v>
      </c>
      <c r="M638" s="100">
        <f t="shared" si="310"/>
        <v>1.0590999999999999</v>
      </c>
      <c r="N638" s="101">
        <f t="shared" si="311"/>
        <v>0.97811300000000001</v>
      </c>
      <c r="O638" s="100">
        <f t="shared" si="312"/>
        <v>1</v>
      </c>
      <c r="P638" s="98">
        <f t="shared" si="313"/>
        <v>318.19</v>
      </c>
      <c r="Q638" s="97">
        <f t="shared" si="314"/>
        <v>636.38</v>
      </c>
      <c r="R638" s="97"/>
      <c r="S638" s="97"/>
    </row>
    <row r="639" spans="1:19" ht="22.5" x14ac:dyDescent="0.25">
      <c r="A639" s="89" t="s">
        <v>1714</v>
      </c>
      <c r="B639" s="89" t="s">
        <v>1618</v>
      </c>
      <c r="C639" s="89"/>
      <c r="D639" s="89" t="s">
        <v>144</v>
      </c>
      <c r="E639" s="94" t="s">
        <v>1715</v>
      </c>
      <c r="F639" s="95" t="s">
        <v>1716</v>
      </c>
      <c r="G639" s="89" t="s">
        <v>652</v>
      </c>
      <c r="H639" s="89" t="s">
        <v>24</v>
      </c>
      <c r="I639" s="96">
        <v>1</v>
      </c>
      <c r="J639" s="97">
        <v>1153</v>
      </c>
      <c r="K639" s="98">
        <f t="shared" si="308"/>
        <v>576.5</v>
      </c>
      <c r="L639" s="99">
        <f t="shared" si="309"/>
        <v>1.0815399999999999</v>
      </c>
      <c r="M639" s="100">
        <f t="shared" si="310"/>
        <v>1.0590999999999999</v>
      </c>
      <c r="N639" s="101">
        <f t="shared" si="311"/>
        <v>0.97811300000000001</v>
      </c>
      <c r="O639" s="100">
        <f t="shared" si="312"/>
        <v>1</v>
      </c>
      <c r="P639" s="98">
        <f t="shared" si="313"/>
        <v>645.9</v>
      </c>
      <c r="Q639" s="97">
        <f t="shared" si="314"/>
        <v>1291.8</v>
      </c>
      <c r="R639" s="97"/>
      <c r="S639" s="97"/>
    </row>
    <row r="640" spans="1:19" x14ac:dyDescent="0.25">
      <c r="A640" s="89" t="s">
        <v>1717</v>
      </c>
      <c r="B640" s="89" t="s">
        <v>1618</v>
      </c>
      <c r="C640" s="89"/>
      <c r="D640" s="89" t="s">
        <v>146</v>
      </c>
      <c r="E640" s="94" t="s">
        <v>1175</v>
      </c>
      <c r="F640" s="95" t="s">
        <v>1176</v>
      </c>
      <c r="G640" s="89" t="s">
        <v>652</v>
      </c>
      <c r="H640" s="89" t="s">
        <v>43</v>
      </c>
      <c r="I640" s="96">
        <v>1</v>
      </c>
      <c r="J640" s="97">
        <v>1267</v>
      </c>
      <c r="K640" s="98">
        <f t="shared" si="308"/>
        <v>211.17</v>
      </c>
      <c r="L640" s="99">
        <f t="shared" si="309"/>
        <v>1.0815399999999999</v>
      </c>
      <c r="M640" s="100">
        <f t="shared" si="310"/>
        <v>1.0590999999999999</v>
      </c>
      <c r="N640" s="101">
        <f t="shared" si="311"/>
        <v>0.97811300000000001</v>
      </c>
      <c r="O640" s="100">
        <f t="shared" si="312"/>
        <v>1</v>
      </c>
      <c r="P640" s="98">
        <f t="shared" si="313"/>
        <v>236.59</v>
      </c>
      <c r="Q640" s="97">
        <f t="shared" si="314"/>
        <v>1419.54</v>
      </c>
      <c r="R640" s="97"/>
      <c r="S640" s="97"/>
    </row>
    <row r="641" spans="1:19" ht="22.5" x14ac:dyDescent="0.25">
      <c r="A641" s="89" t="s">
        <v>1718</v>
      </c>
      <c r="B641" s="89" t="s">
        <v>1618</v>
      </c>
      <c r="C641" s="89"/>
      <c r="D641" s="89" t="s">
        <v>151</v>
      </c>
      <c r="E641" s="94" t="s">
        <v>1719</v>
      </c>
      <c r="F641" s="95" t="s">
        <v>1720</v>
      </c>
      <c r="G641" s="89" t="s">
        <v>648</v>
      </c>
      <c r="H641" s="89" t="s">
        <v>43</v>
      </c>
      <c r="I641" s="96">
        <v>1</v>
      </c>
      <c r="J641" s="97">
        <v>3810</v>
      </c>
      <c r="K641" s="98">
        <f t="shared" si="308"/>
        <v>635</v>
      </c>
      <c r="L641" s="99">
        <f t="shared" si="309"/>
        <v>1.0815399999999999</v>
      </c>
      <c r="M641" s="100">
        <f t="shared" si="310"/>
        <v>1.0590999999999999</v>
      </c>
      <c r="N641" s="101">
        <f t="shared" si="311"/>
        <v>0.97811300000000001</v>
      </c>
      <c r="O641" s="100">
        <f t="shared" si="312"/>
        <v>1</v>
      </c>
      <c r="P641" s="98">
        <f t="shared" si="313"/>
        <v>711.45</v>
      </c>
      <c r="Q641" s="97">
        <f t="shared" si="314"/>
        <v>4268.7</v>
      </c>
      <c r="R641" s="97"/>
      <c r="S641" s="97"/>
    </row>
    <row r="642" spans="1:19" x14ac:dyDescent="0.25">
      <c r="A642" s="72"/>
      <c r="B642" s="77"/>
      <c r="C642" s="77"/>
      <c r="D642" s="77"/>
      <c r="E642" s="76"/>
      <c r="F642" s="76" t="s">
        <v>1721</v>
      </c>
      <c r="G642" s="77"/>
      <c r="H642" s="77"/>
      <c r="I642" s="78"/>
      <c r="J642" s="79">
        <f>J643</f>
        <v>10368833</v>
      </c>
      <c r="K642" s="98"/>
      <c r="L642" s="99"/>
      <c r="M642" s="100"/>
      <c r="N642" s="101"/>
      <c r="O642" s="100"/>
      <c r="P642" s="98"/>
      <c r="Q642" s="79">
        <f>Q643</f>
        <v>11617120.09</v>
      </c>
      <c r="R642" s="79">
        <f t="shared" ref="R642:S642" si="316">R643</f>
        <v>3210848.17</v>
      </c>
      <c r="S642" s="79">
        <f t="shared" si="316"/>
        <v>0</v>
      </c>
    </row>
    <row r="643" spans="1:19" x14ac:dyDescent="0.25">
      <c r="A643" s="82" t="s">
        <v>201</v>
      </c>
      <c r="B643" s="83"/>
      <c r="C643" s="84"/>
      <c r="D643" s="85"/>
      <c r="E643" s="86"/>
      <c r="F643" s="86" t="s">
        <v>1723</v>
      </c>
      <c r="G643" s="82"/>
      <c r="H643" s="82"/>
      <c r="I643" s="87"/>
      <c r="J643" s="88">
        <f>SUM(J645:J693)</f>
        <v>10368833</v>
      </c>
      <c r="K643" s="98"/>
      <c r="L643" s="99"/>
      <c r="M643" s="100"/>
      <c r="N643" s="101"/>
      <c r="O643" s="100"/>
      <c r="P643" s="98"/>
      <c r="Q643" s="88">
        <f>SUM(Q645:Q693)</f>
        <v>11617120.09</v>
      </c>
      <c r="R643" s="88">
        <f t="shared" ref="R643:S643" si="317">SUM(R645:R693)</f>
        <v>3210848.17</v>
      </c>
      <c r="S643" s="88">
        <f t="shared" si="317"/>
        <v>0</v>
      </c>
    </row>
    <row r="644" spans="1:19" x14ac:dyDescent="0.25">
      <c r="A644" s="89"/>
      <c r="B644" s="90"/>
      <c r="C644" s="90"/>
      <c r="D644" s="91"/>
      <c r="E644" s="92"/>
      <c r="F644" s="92" t="s">
        <v>1724</v>
      </c>
      <c r="G644" s="91"/>
      <c r="H644" s="91"/>
      <c r="I644" s="93">
        <v>1</v>
      </c>
      <c r="J644" s="91"/>
      <c r="K644" s="98"/>
      <c r="L644" s="99"/>
      <c r="M644" s="100"/>
      <c r="N644" s="101"/>
      <c r="O644" s="100"/>
      <c r="P644" s="98"/>
      <c r="Q644" s="91"/>
      <c r="R644" s="91"/>
      <c r="S644" s="91"/>
    </row>
    <row r="645" spans="1:19" ht="22.5" x14ac:dyDescent="0.25">
      <c r="A645" s="89" t="s">
        <v>1725</v>
      </c>
      <c r="B645" s="89" t="s">
        <v>1726</v>
      </c>
      <c r="C645" s="89"/>
      <c r="D645" s="89" t="s">
        <v>12</v>
      </c>
      <c r="E645" s="94" t="s">
        <v>1727</v>
      </c>
      <c r="F645" s="95" t="s">
        <v>1728</v>
      </c>
      <c r="G645" s="89" t="s">
        <v>648</v>
      </c>
      <c r="H645" s="89" t="s">
        <v>12</v>
      </c>
      <c r="I645" s="96">
        <v>1</v>
      </c>
      <c r="J645" s="97">
        <v>57924</v>
      </c>
      <c r="K645" s="98">
        <f t="shared" ref="K645:K663" si="318">J645/H645</f>
        <v>57924</v>
      </c>
      <c r="L645" s="99">
        <f t="shared" ref="L645:L663" si="319">$L$8</f>
        <v>1.0815399999999999</v>
      </c>
      <c r="M645" s="100">
        <f t="shared" ref="M645:M663" si="320">$M$8</f>
        <v>1.0590999999999999</v>
      </c>
      <c r="N645" s="101">
        <f t="shared" ref="N645:N663" si="321">$N$8</f>
        <v>0.97811300000000001</v>
      </c>
      <c r="O645" s="100">
        <f t="shared" ref="O645:O663" si="322">$O$8</f>
        <v>1</v>
      </c>
      <c r="P645" s="98">
        <f t="shared" ref="P645:P663" si="323">K645*L645*M645*N645*O645</f>
        <v>64897.37</v>
      </c>
      <c r="Q645" s="97">
        <f t="shared" ref="Q645:Q663" si="324">H645*P645</f>
        <v>64897.37</v>
      </c>
      <c r="R645" s="97"/>
      <c r="S645" s="97"/>
    </row>
    <row r="646" spans="1:19" ht="22.5" x14ac:dyDescent="0.25">
      <c r="A646" s="89" t="s">
        <v>1729</v>
      </c>
      <c r="B646" s="89" t="s">
        <v>1726</v>
      </c>
      <c r="C646" s="89" t="s">
        <v>17297</v>
      </c>
      <c r="D646" s="89" t="s">
        <v>24</v>
      </c>
      <c r="E646" s="94" t="s">
        <v>1730</v>
      </c>
      <c r="F646" s="95" t="s">
        <v>1731</v>
      </c>
      <c r="G646" s="89" t="s">
        <v>648</v>
      </c>
      <c r="H646" s="89" t="s">
        <v>12</v>
      </c>
      <c r="I646" s="96">
        <v>1</v>
      </c>
      <c r="J646" s="97">
        <v>1676998</v>
      </c>
      <c r="K646" s="98">
        <f t="shared" si="318"/>
        <v>1676998</v>
      </c>
      <c r="L646" s="99">
        <f t="shared" si="319"/>
        <v>1.0815399999999999</v>
      </c>
      <c r="M646" s="100">
        <f t="shared" si="320"/>
        <v>1.0590999999999999</v>
      </c>
      <c r="N646" s="101">
        <f t="shared" si="321"/>
        <v>0.97811300000000001</v>
      </c>
      <c r="O646" s="100">
        <f t="shared" si="322"/>
        <v>1</v>
      </c>
      <c r="P646" s="98">
        <f t="shared" si="323"/>
        <v>1878889.03</v>
      </c>
      <c r="Q646" s="97">
        <f t="shared" si="324"/>
        <v>1878889.03</v>
      </c>
      <c r="R646" s="97">
        <f t="shared" ref="R646" si="325">Q646</f>
        <v>1878889.03</v>
      </c>
      <c r="S646" s="97"/>
    </row>
    <row r="647" spans="1:19" x14ac:dyDescent="0.25">
      <c r="A647" s="89" t="s">
        <v>1732</v>
      </c>
      <c r="B647" s="89" t="s">
        <v>1726</v>
      </c>
      <c r="C647" s="89"/>
      <c r="D647" s="89" t="s">
        <v>30</v>
      </c>
      <c r="E647" s="94" t="s">
        <v>1645</v>
      </c>
      <c r="F647" s="95" t="s">
        <v>1646</v>
      </c>
      <c r="G647" s="89" t="s">
        <v>648</v>
      </c>
      <c r="H647" s="89" t="s">
        <v>24</v>
      </c>
      <c r="I647" s="96">
        <v>1</v>
      </c>
      <c r="J647" s="97">
        <v>1565</v>
      </c>
      <c r="K647" s="98">
        <f t="shared" si="318"/>
        <v>782.5</v>
      </c>
      <c r="L647" s="99">
        <f t="shared" si="319"/>
        <v>1.0815399999999999</v>
      </c>
      <c r="M647" s="100">
        <f t="shared" si="320"/>
        <v>1.0590999999999999</v>
      </c>
      <c r="N647" s="101">
        <f t="shared" si="321"/>
        <v>0.97811300000000001</v>
      </c>
      <c r="O647" s="100">
        <f t="shared" si="322"/>
        <v>1</v>
      </c>
      <c r="P647" s="98">
        <f t="shared" si="323"/>
        <v>876.7</v>
      </c>
      <c r="Q647" s="97">
        <f t="shared" si="324"/>
        <v>1753.4</v>
      </c>
      <c r="R647" s="97"/>
      <c r="S647" s="97"/>
    </row>
    <row r="648" spans="1:19" ht="22.5" x14ac:dyDescent="0.25">
      <c r="A648" s="89" t="s">
        <v>1733</v>
      </c>
      <c r="B648" s="89" t="s">
        <v>1726</v>
      </c>
      <c r="C648" s="89" t="s">
        <v>17297</v>
      </c>
      <c r="D648" s="89" t="s">
        <v>34</v>
      </c>
      <c r="E648" s="94" t="s">
        <v>1734</v>
      </c>
      <c r="F648" s="95" t="s">
        <v>1735</v>
      </c>
      <c r="G648" s="89" t="s">
        <v>648</v>
      </c>
      <c r="H648" s="89" t="s">
        <v>12</v>
      </c>
      <c r="I648" s="96">
        <v>1</v>
      </c>
      <c r="J648" s="97">
        <v>26456</v>
      </c>
      <c r="K648" s="98">
        <f t="shared" si="318"/>
        <v>26456</v>
      </c>
      <c r="L648" s="99">
        <f t="shared" si="319"/>
        <v>1.0815399999999999</v>
      </c>
      <c r="M648" s="100">
        <f t="shared" si="320"/>
        <v>1.0590999999999999</v>
      </c>
      <c r="N648" s="101">
        <f t="shared" si="321"/>
        <v>0.97811300000000001</v>
      </c>
      <c r="O648" s="100">
        <f t="shared" si="322"/>
        <v>1</v>
      </c>
      <c r="P648" s="98">
        <f t="shared" si="323"/>
        <v>29640.99</v>
      </c>
      <c r="Q648" s="97">
        <f t="shared" si="324"/>
        <v>29640.99</v>
      </c>
      <c r="R648" s="97">
        <f t="shared" ref="R648:R649" si="326">Q648</f>
        <v>29640.99</v>
      </c>
      <c r="S648" s="97"/>
    </row>
    <row r="649" spans="1:19" ht="22.5" x14ac:dyDescent="0.25">
      <c r="A649" s="89" t="s">
        <v>1736</v>
      </c>
      <c r="B649" s="89" t="s">
        <v>1726</v>
      </c>
      <c r="C649" s="89" t="s">
        <v>17297</v>
      </c>
      <c r="D649" s="89" t="s">
        <v>40</v>
      </c>
      <c r="E649" s="94" t="s">
        <v>1737</v>
      </c>
      <c r="F649" s="95" t="s">
        <v>1738</v>
      </c>
      <c r="G649" s="89" t="s">
        <v>648</v>
      </c>
      <c r="H649" s="89" t="s">
        <v>12</v>
      </c>
      <c r="I649" s="96">
        <v>1</v>
      </c>
      <c r="J649" s="97">
        <v>9400</v>
      </c>
      <c r="K649" s="98">
        <f t="shared" si="318"/>
        <v>9400</v>
      </c>
      <c r="L649" s="99">
        <f t="shared" si="319"/>
        <v>1.0815399999999999</v>
      </c>
      <c r="M649" s="100">
        <f t="shared" si="320"/>
        <v>1.0590999999999999</v>
      </c>
      <c r="N649" s="101">
        <f t="shared" si="321"/>
        <v>0.97811300000000001</v>
      </c>
      <c r="O649" s="100">
        <f t="shared" si="322"/>
        <v>1</v>
      </c>
      <c r="P649" s="98">
        <f t="shared" si="323"/>
        <v>10531.65</v>
      </c>
      <c r="Q649" s="97">
        <f t="shared" si="324"/>
        <v>10531.65</v>
      </c>
      <c r="R649" s="97">
        <f t="shared" si="326"/>
        <v>10531.65</v>
      </c>
      <c r="S649" s="97"/>
    </row>
    <row r="650" spans="1:19" x14ac:dyDescent="0.25">
      <c r="A650" s="89" t="s">
        <v>1739</v>
      </c>
      <c r="B650" s="89" t="s">
        <v>1726</v>
      </c>
      <c r="C650" s="89"/>
      <c r="D650" s="89" t="s">
        <v>43</v>
      </c>
      <c r="E650" s="94" t="s">
        <v>1740</v>
      </c>
      <c r="F650" s="95" t="s">
        <v>1741</v>
      </c>
      <c r="G650" s="89" t="s">
        <v>648</v>
      </c>
      <c r="H650" s="89" t="s">
        <v>12</v>
      </c>
      <c r="I650" s="96">
        <v>1</v>
      </c>
      <c r="J650" s="97">
        <v>1004</v>
      </c>
      <c r="K650" s="98">
        <f t="shared" si="318"/>
        <v>1004</v>
      </c>
      <c r="L650" s="99">
        <f t="shared" si="319"/>
        <v>1.0815399999999999</v>
      </c>
      <c r="M650" s="100">
        <f t="shared" si="320"/>
        <v>1.0590999999999999</v>
      </c>
      <c r="N650" s="101">
        <f t="shared" si="321"/>
        <v>0.97811300000000001</v>
      </c>
      <c r="O650" s="100">
        <f t="shared" si="322"/>
        <v>1</v>
      </c>
      <c r="P650" s="98">
        <f t="shared" si="323"/>
        <v>1124.8699999999999</v>
      </c>
      <c r="Q650" s="97">
        <f t="shared" si="324"/>
        <v>1124.8699999999999</v>
      </c>
      <c r="R650" s="97"/>
      <c r="S650" s="97"/>
    </row>
    <row r="651" spans="1:19" ht="22.5" x14ac:dyDescent="0.25">
      <c r="A651" s="89" t="s">
        <v>1742</v>
      </c>
      <c r="B651" s="89" t="s">
        <v>1726</v>
      </c>
      <c r="C651" s="89" t="s">
        <v>17297</v>
      </c>
      <c r="D651" s="89" t="s">
        <v>48</v>
      </c>
      <c r="E651" s="94" t="s">
        <v>1743</v>
      </c>
      <c r="F651" s="95" t="s">
        <v>1744</v>
      </c>
      <c r="G651" s="89" t="s">
        <v>648</v>
      </c>
      <c r="H651" s="89" t="s">
        <v>12</v>
      </c>
      <c r="I651" s="96">
        <v>1</v>
      </c>
      <c r="J651" s="97">
        <v>24309</v>
      </c>
      <c r="K651" s="98">
        <f t="shared" si="318"/>
        <v>24309</v>
      </c>
      <c r="L651" s="99">
        <f t="shared" si="319"/>
        <v>1.0815399999999999</v>
      </c>
      <c r="M651" s="100">
        <f t="shared" si="320"/>
        <v>1.0590999999999999</v>
      </c>
      <c r="N651" s="101">
        <f t="shared" si="321"/>
        <v>0.97811300000000001</v>
      </c>
      <c r="O651" s="100">
        <f t="shared" si="322"/>
        <v>1</v>
      </c>
      <c r="P651" s="98">
        <f t="shared" si="323"/>
        <v>27235.52</v>
      </c>
      <c r="Q651" s="97">
        <f t="shared" si="324"/>
        <v>27235.52</v>
      </c>
      <c r="R651" s="97">
        <f t="shared" ref="R651" si="327">Q651</f>
        <v>27235.52</v>
      </c>
      <c r="S651" s="97"/>
    </row>
    <row r="652" spans="1:19" x14ac:dyDescent="0.25">
      <c r="A652" s="89" t="s">
        <v>1745</v>
      </c>
      <c r="B652" s="89" t="s">
        <v>1726</v>
      </c>
      <c r="C652" s="89"/>
      <c r="D652" s="89" t="s">
        <v>55</v>
      </c>
      <c r="E652" s="94" t="s">
        <v>1746</v>
      </c>
      <c r="F652" s="95" t="s">
        <v>1747</v>
      </c>
      <c r="G652" s="89" t="s">
        <v>648</v>
      </c>
      <c r="H652" s="89" t="s">
        <v>12</v>
      </c>
      <c r="I652" s="96">
        <v>1</v>
      </c>
      <c r="J652" s="97">
        <v>2561</v>
      </c>
      <c r="K652" s="98">
        <f t="shared" si="318"/>
        <v>2561</v>
      </c>
      <c r="L652" s="99">
        <f t="shared" si="319"/>
        <v>1.0815399999999999</v>
      </c>
      <c r="M652" s="100">
        <f t="shared" si="320"/>
        <v>1.0590999999999999</v>
      </c>
      <c r="N652" s="101">
        <f t="shared" si="321"/>
        <v>0.97811300000000001</v>
      </c>
      <c r="O652" s="100">
        <f t="shared" si="322"/>
        <v>1</v>
      </c>
      <c r="P652" s="98">
        <f t="shared" si="323"/>
        <v>2869.31</v>
      </c>
      <c r="Q652" s="97">
        <f t="shared" si="324"/>
        <v>2869.31</v>
      </c>
      <c r="R652" s="97"/>
      <c r="S652" s="97"/>
    </row>
    <row r="653" spans="1:19" ht="22.5" x14ac:dyDescent="0.25">
      <c r="A653" s="89" t="s">
        <v>1748</v>
      </c>
      <c r="B653" s="89" t="s">
        <v>1726</v>
      </c>
      <c r="C653" s="89" t="s">
        <v>17297</v>
      </c>
      <c r="D653" s="89" t="s">
        <v>58</v>
      </c>
      <c r="E653" s="94" t="s">
        <v>1749</v>
      </c>
      <c r="F653" s="95" t="s">
        <v>1750</v>
      </c>
      <c r="G653" s="89" t="s">
        <v>648</v>
      </c>
      <c r="H653" s="89" t="s">
        <v>12</v>
      </c>
      <c r="I653" s="96">
        <v>1</v>
      </c>
      <c r="J653" s="97">
        <v>159751</v>
      </c>
      <c r="K653" s="98">
        <f t="shared" si="318"/>
        <v>159751</v>
      </c>
      <c r="L653" s="99">
        <f t="shared" si="319"/>
        <v>1.0815399999999999</v>
      </c>
      <c r="M653" s="100">
        <f t="shared" si="320"/>
        <v>1.0590999999999999</v>
      </c>
      <c r="N653" s="101">
        <f t="shared" si="321"/>
        <v>0.97811300000000001</v>
      </c>
      <c r="O653" s="100">
        <f t="shared" si="322"/>
        <v>1</v>
      </c>
      <c r="P653" s="98">
        <f t="shared" si="323"/>
        <v>178983.16</v>
      </c>
      <c r="Q653" s="97">
        <f t="shared" si="324"/>
        <v>178983.16</v>
      </c>
      <c r="R653" s="97">
        <f t="shared" ref="R653" si="328">Q653</f>
        <v>178983.16</v>
      </c>
      <c r="S653" s="97"/>
    </row>
    <row r="654" spans="1:19" x14ac:dyDescent="0.25">
      <c r="A654" s="89" t="s">
        <v>1751</v>
      </c>
      <c r="B654" s="89" t="s">
        <v>1726</v>
      </c>
      <c r="C654" s="89"/>
      <c r="D654" s="89" t="s">
        <v>60</v>
      </c>
      <c r="E654" s="94" t="s">
        <v>1645</v>
      </c>
      <c r="F654" s="95" t="s">
        <v>1646</v>
      </c>
      <c r="G654" s="89" t="s">
        <v>648</v>
      </c>
      <c r="H654" s="89" t="s">
        <v>24</v>
      </c>
      <c r="I654" s="96">
        <v>1</v>
      </c>
      <c r="J654" s="97">
        <v>1565</v>
      </c>
      <c r="K654" s="98">
        <f t="shared" si="318"/>
        <v>782.5</v>
      </c>
      <c r="L654" s="99">
        <f t="shared" si="319"/>
        <v>1.0815399999999999</v>
      </c>
      <c r="M654" s="100">
        <f t="shared" si="320"/>
        <v>1.0590999999999999</v>
      </c>
      <c r="N654" s="101">
        <f t="shared" si="321"/>
        <v>0.97811300000000001</v>
      </c>
      <c r="O654" s="100">
        <f t="shared" si="322"/>
        <v>1</v>
      </c>
      <c r="P654" s="98">
        <f t="shared" si="323"/>
        <v>876.7</v>
      </c>
      <c r="Q654" s="97">
        <f t="shared" si="324"/>
        <v>1753.4</v>
      </c>
      <c r="R654" s="97"/>
      <c r="S654" s="97"/>
    </row>
    <row r="655" spans="1:19" ht="22.5" x14ac:dyDescent="0.25">
      <c r="A655" s="89" t="s">
        <v>1752</v>
      </c>
      <c r="B655" s="89" t="s">
        <v>1726</v>
      </c>
      <c r="C655" s="89" t="s">
        <v>17297</v>
      </c>
      <c r="D655" s="89" t="s">
        <v>65</v>
      </c>
      <c r="E655" s="94" t="s">
        <v>1753</v>
      </c>
      <c r="F655" s="95" t="s">
        <v>1754</v>
      </c>
      <c r="G655" s="89" t="s">
        <v>648</v>
      </c>
      <c r="H655" s="89" t="s">
        <v>24</v>
      </c>
      <c r="I655" s="96">
        <v>1</v>
      </c>
      <c r="J655" s="97">
        <v>16362</v>
      </c>
      <c r="K655" s="98">
        <f t="shared" si="318"/>
        <v>8181</v>
      </c>
      <c r="L655" s="99">
        <f t="shared" si="319"/>
        <v>1.0815399999999999</v>
      </c>
      <c r="M655" s="100">
        <f t="shared" si="320"/>
        <v>1.0590999999999999</v>
      </c>
      <c r="N655" s="101">
        <f t="shared" si="321"/>
        <v>0.97811300000000001</v>
      </c>
      <c r="O655" s="100">
        <f t="shared" si="322"/>
        <v>1</v>
      </c>
      <c r="P655" s="98">
        <f t="shared" si="323"/>
        <v>9165.9</v>
      </c>
      <c r="Q655" s="97">
        <f t="shared" si="324"/>
        <v>18331.8</v>
      </c>
      <c r="R655" s="97">
        <f t="shared" ref="R655" si="329">Q655</f>
        <v>18331.8</v>
      </c>
      <c r="S655" s="97"/>
    </row>
    <row r="656" spans="1:19" ht="22.5" x14ac:dyDescent="0.25">
      <c r="A656" s="89" t="s">
        <v>1755</v>
      </c>
      <c r="B656" s="89" t="s">
        <v>1726</v>
      </c>
      <c r="C656" s="89"/>
      <c r="D656" s="89" t="s">
        <v>68</v>
      </c>
      <c r="E656" s="94" t="s">
        <v>1694</v>
      </c>
      <c r="F656" s="95" t="s">
        <v>1695</v>
      </c>
      <c r="G656" s="89" t="s">
        <v>970</v>
      </c>
      <c r="H656" s="89" t="s">
        <v>237</v>
      </c>
      <c r="I656" s="96">
        <v>1</v>
      </c>
      <c r="J656" s="97">
        <v>2655</v>
      </c>
      <c r="K656" s="98">
        <f t="shared" si="318"/>
        <v>26550</v>
      </c>
      <c r="L656" s="99">
        <f t="shared" si="319"/>
        <v>1.0815399999999999</v>
      </c>
      <c r="M656" s="100">
        <f t="shared" si="320"/>
        <v>1.0590999999999999</v>
      </c>
      <c r="N656" s="101">
        <f t="shared" si="321"/>
        <v>0.97811300000000001</v>
      </c>
      <c r="O656" s="100">
        <f t="shared" si="322"/>
        <v>1</v>
      </c>
      <c r="P656" s="98">
        <f t="shared" si="323"/>
        <v>29746.31</v>
      </c>
      <c r="Q656" s="97">
        <f t="shared" si="324"/>
        <v>2974.63</v>
      </c>
      <c r="R656" s="97"/>
      <c r="S656" s="97"/>
    </row>
    <row r="657" spans="1:19" ht="22.5" x14ac:dyDescent="0.25">
      <c r="A657" s="89" t="s">
        <v>1756</v>
      </c>
      <c r="B657" s="89" t="s">
        <v>1726</v>
      </c>
      <c r="C657" s="89" t="s">
        <v>17297</v>
      </c>
      <c r="D657" s="89" t="s">
        <v>70</v>
      </c>
      <c r="E657" s="94" t="s">
        <v>1757</v>
      </c>
      <c r="F657" s="95" t="s">
        <v>1758</v>
      </c>
      <c r="G657" s="89" t="s">
        <v>648</v>
      </c>
      <c r="H657" s="89" t="s">
        <v>12</v>
      </c>
      <c r="I657" s="96">
        <v>1</v>
      </c>
      <c r="J657" s="97">
        <v>2364</v>
      </c>
      <c r="K657" s="98">
        <f t="shared" si="318"/>
        <v>2364</v>
      </c>
      <c r="L657" s="99">
        <f t="shared" si="319"/>
        <v>1.0815399999999999</v>
      </c>
      <c r="M657" s="100">
        <f t="shared" si="320"/>
        <v>1.0590999999999999</v>
      </c>
      <c r="N657" s="101">
        <f t="shared" si="321"/>
        <v>0.97811300000000001</v>
      </c>
      <c r="O657" s="100">
        <f t="shared" si="322"/>
        <v>1</v>
      </c>
      <c r="P657" s="98">
        <f t="shared" si="323"/>
        <v>2648.6</v>
      </c>
      <c r="Q657" s="97">
        <f t="shared" si="324"/>
        <v>2648.6</v>
      </c>
      <c r="R657" s="97">
        <f t="shared" ref="R657" si="330">Q657</f>
        <v>2648.6</v>
      </c>
      <c r="S657" s="97"/>
    </row>
    <row r="658" spans="1:19" x14ac:dyDescent="0.25">
      <c r="A658" s="89" t="s">
        <v>1759</v>
      </c>
      <c r="B658" s="89" t="s">
        <v>1726</v>
      </c>
      <c r="C658" s="89"/>
      <c r="D658" s="89" t="s">
        <v>73</v>
      </c>
      <c r="E658" s="94" t="s">
        <v>1740</v>
      </c>
      <c r="F658" s="95" t="s">
        <v>1741</v>
      </c>
      <c r="G658" s="89" t="s">
        <v>648</v>
      </c>
      <c r="H658" s="89" t="s">
        <v>12</v>
      </c>
      <c r="I658" s="96">
        <v>1</v>
      </c>
      <c r="J658" s="97">
        <v>1004</v>
      </c>
      <c r="K658" s="98">
        <f t="shared" si="318"/>
        <v>1004</v>
      </c>
      <c r="L658" s="99">
        <f t="shared" si="319"/>
        <v>1.0815399999999999</v>
      </c>
      <c r="M658" s="100">
        <f t="shared" si="320"/>
        <v>1.0590999999999999</v>
      </c>
      <c r="N658" s="101">
        <f t="shared" si="321"/>
        <v>0.97811300000000001</v>
      </c>
      <c r="O658" s="100">
        <f t="shared" si="322"/>
        <v>1</v>
      </c>
      <c r="P658" s="98">
        <f t="shared" si="323"/>
        <v>1124.8699999999999</v>
      </c>
      <c r="Q658" s="97">
        <f t="shared" si="324"/>
        <v>1124.8699999999999</v>
      </c>
      <c r="R658" s="97"/>
      <c r="S658" s="97"/>
    </row>
    <row r="659" spans="1:19" ht="22.5" x14ac:dyDescent="0.25">
      <c r="A659" s="89" t="s">
        <v>1760</v>
      </c>
      <c r="B659" s="89" t="s">
        <v>1726</v>
      </c>
      <c r="C659" s="89" t="s">
        <v>17297</v>
      </c>
      <c r="D659" s="89" t="s">
        <v>75</v>
      </c>
      <c r="E659" s="94" t="s">
        <v>1761</v>
      </c>
      <c r="F659" s="95" t="s">
        <v>1762</v>
      </c>
      <c r="G659" s="89" t="s">
        <v>648</v>
      </c>
      <c r="H659" s="89" t="s">
        <v>12</v>
      </c>
      <c r="I659" s="96">
        <v>1</v>
      </c>
      <c r="J659" s="97">
        <v>38367</v>
      </c>
      <c r="K659" s="98">
        <f t="shared" si="318"/>
        <v>38367</v>
      </c>
      <c r="L659" s="99">
        <f t="shared" si="319"/>
        <v>1.0815399999999999</v>
      </c>
      <c r="M659" s="100">
        <f t="shared" si="320"/>
        <v>1.0590999999999999</v>
      </c>
      <c r="N659" s="101">
        <f t="shared" si="321"/>
        <v>0.97811300000000001</v>
      </c>
      <c r="O659" s="100">
        <f t="shared" si="322"/>
        <v>1</v>
      </c>
      <c r="P659" s="98">
        <f t="shared" si="323"/>
        <v>42985.94</v>
      </c>
      <c r="Q659" s="97">
        <f t="shared" si="324"/>
        <v>42985.94</v>
      </c>
      <c r="R659" s="97">
        <f t="shared" ref="R659" si="331">Q659</f>
        <v>42985.94</v>
      </c>
      <c r="S659" s="97"/>
    </row>
    <row r="660" spans="1:19" x14ac:dyDescent="0.25">
      <c r="A660" s="89" t="s">
        <v>1763</v>
      </c>
      <c r="B660" s="89" t="s">
        <v>1726</v>
      </c>
      <c r="C660" s="89"/>
      <c r="D660" s="89" t="s">
        <v>87</v>
      </c>
      <c r="E660" s="94" t="s">
        <v>1645</v>
      </c>
      <c r="F660" s="95" t="s">
        <v>1646</v>
      </c>
      <c r="G660" s="89" t="s">
        <v>648</v>
      </c>
      <c r="H660" s="89" t="s">
        <v>24</v>
      </c>
      <c r="I660" s="96">
        <v>1</v>
      </c>
      <c r="J660" s="97">
        <v>1565</v>
      </c>
      <c r="K660" s="98">
        <f t="shared" si="318"/>
        <v>782.5</v>
      </c>
      <c r="L660" s="99">
        <f t="shared" si="319"/>
        <v>1.0815399999999999</v>
      </c>
      <c r="M660" s="100">
        <f t="shared" si="320"/>
        <v>1.0590999999999999</v>
      </c>
      <c r="N660" s="101">
        <f t="shared" si="321"/>
        <v>0.97811300000000001</v>
      </c>
      <c r="O660" s="100">
        <f t="shared" si="322"/>
        <v>1</v>
      </c>
      <c r="P660" s="98">
        <f t="shared" si="323"/>
        <v>876.7</v>
      </c>
      <c r="Q660" s="97">
        <f t="shared" si="324"/>
        <v>1753.4</v>
      </c>
      <c r="R660" s="97"/>
      <c r="S660" s="97"/>
    </row>
    <row r="661" spans="1:19" ht="22.5" x14ac:dyDescent="0.25">
      <c r="A661" s="89" t="s">
        <v>1764</v>
      </c>
      <c r="B661" s="89" t="s">
        <v>1726</v>
      </c>
      <c r="C661" s="89" t="s">
        <v>17297</v>
      </c>
      <c r="D661" s="89" t="s">
        <v>89</v>
      </c>
      <c r="E661" s="94" t="s">
        <v>1765</v>
      </c>
      <c r="F661" s="95" t="s">
        <v>1766</v>
      </c>
      <c r="G661" s="89" t="s">
        <v>648</v>
      </c>
      <c r="H661" s="89" t="s">
        <v>24</v>
      </c>
      <c r="I661" s="96">
        <v>1</v>
      </c>
      <c r="J661" s="97">
        <v>17600</v>
      </c>
      <c r="K661" s="98">
        <f t="shared" si="318"/>
        <v>8800</v>
      </c>
      <c r="L661" s="99">
        <f t="shared" si="319"/>
        <v>1.0815399999999999</v>
      </c>
      <c r="M661" s="100">
        <f t="shared" si="320"/>
        <v>1.0590999999999999</v>
      </c>
      <c r="N661" s="101">
        <f t="shared" si="321"/>
        <v>0.97811300000000001</v>
      </c>
      <c r="O661" s="100">
        <f t="shared" si="322"/>
        <v>1</v>
      </c>
      <c r="P661" s="98">
        <f t="shared" si="323"/>
        <v>9859.42</v>
      </c>
      <c r="Q661" s="97">
        <f t="shared" si="324"/>
        <v>19718.84</v>
      </c>
      <c r="R661" s="97">
        <f t="shared" ref="R661" si="332">Q661</f>
        <v>19718.84</v>
      </c>
      <c r="S661" s="97"/>
    </row>
    <row r="662" spans="1:19" ht="22.5" x14ac:dyDescent="0.25">
      <c r="A662" s="89" t="s">
        <v>1767</v>
      </c>
      <c r="B662" s="89" t="s">
        <v>1726</v>
      </c>
      <c r="C662" s="89"/>
      <c r="D662" s="89" t="s">
        <v>90</v>
      </c>
      <c r="E662" s="94" t="s">
        <v>1768</v>
      </c>
      <c r="F662" s="95" t="s">
        <v>1769</v>
      </c>
      <c r="G662" s="89" t="s">
        <v>648</v>
      </c>
      <c r="H662" s="89" t="s">
        <v>12</v>
      </c>
      <c r="I662" s="96">
        <v>1</v>
      </c>
      <c r="J662" s="97">
        <v>398</v>
      </c>
      <c r="K662" s="98">
        <f t="shared" si="318"/>
        <v>398</v>
      </c>
      <c r="L662" s="99">
        <f t="shared" si="319"/>
        <v>1.0815399999999999</v>
      </c>
      <c r="M662" s="100">
        <f t="shared" si="320"/>
        <v>1.0590999999999999</v>
      </c>
      <c r="N662" s="101">
        <f t="shared" si="321"/>
        <v>0.97811300000000001</v>
      </c>
      <c r="O662" s="100">
        <f t="shared" si="322"/>
        <v>1</v>
      </c>
      <c r="P662" s="98">
        <f t="shared" si="323"/>
        <v>445.91</v>
      </c>
      <c r="Q662" s="97">
        <f t="shared" si="324"/>
        <v>445.91</v>
      </c>
      <c r="R662" s="97"/>
      <c r="S662" s="97"/>
    </row>
    <row r="663" spans="1:19" ht="22.5" x14ac:dyDescent="0.25">
      <c r="A663" s="89" t="s">
        <v>1770</v>
      </c>
      <c r="B663" s="89" t="s">
        <v>1726</v>
      </c>
      <c r="C663" s="89" t="s">
        <v>17297</v>
      </c>
      <c r="D663" s="89" t="s">
        <v>91</v>
      </c>
      <c r="E663" s="94" t="s">
        <v>1771</v>
      </c>
      <c r="F663" s="95" t="s">
        <v>1772</v>
      </c>
      <c r="G663" s="89" t="s">
        <v>648</v>
      </c>
      <c r="H663" s="89" t="s">
        <v>12</v>
      </c>
      <c r="I663" s="96">
        <v>1</v>
      </c>
      <c r="J663" s="97">
        <v>49006</v>
      </c>
      <c r="K663" s="98">
        <f t="shared" si="318"/>
        <v>49006</v>
      </c>
      <c r="L663" s="99">
        <f t="shared" si="319"/>
        <v>1.0815399999999999</v>
      </c>
      <c r="M663" s="100">
        <f t="shared" si="320"/>
        <v>1.0590999999999999</v>
      </c>
      <c r="N663" s="101">
        <f t="shared" si="321"/>
        <v>0.97811300000000001</v>
      </c>
      <c r="O663" s="100">
        <f t="shared" si="322"/>
        <v>1</v>
      </c>
      <c r="P663" s="98">
        <f t="shared" si="323"/>
        <v>54905.75</v>
      </c>
      <c r="Q663" s="97">
        <f t="shared" si="324"/>
        <v>54905.75</v>
      </c>
      <c r="R663" s="97">
        <f t="shared" ref="R663" si="333">Q663</f>
        <v>54905.75</v>
      </c>
      <c r="S663" s="97"/>
    </row>
    <row r="664" spans="1:19" x14ac:dyDescent="0.25">
      <c r="A664" s="89"/>
      <c r="B664" s="90"/>
      <c r="C664" s="90"/>
      <c r="D664" s="91"/>
      <c r="E664" s="92"/>
      <c r="F664" s="92" t="s">
        <v>1773</v>
      </c>
      <c r="G664" s="91"/>
      <c r="H664" s="91"/>
      <c r="I664" s="93">
        <v>1</v>
      </c>
      <c r="J664" s="91"/>
      <c r="K664" s="98"/>
      <c r="L664" s="99"/>
      <c r="M664" s="100"/>
      <c r="N664" s="101"/>
      <c r="O664" s="100"/>
      <c r="P664" s="98"/>
      <c r="Q664" s="91"/>
      <c r="R664" s="91"/>
      <c r="S664" s="91"/>
    </row>
    <row r="665" spans="1:19" x14ac:dyDescent="0.25">
      <c r="A665" s="89" t="s">
        <v>1774</v>
      </c>
      <c r="B665" s="89" t="s">
        <v>1726</v>
      </c>
      <c r="C665" s="89"/>
      <c r="D665" s="89" t="s">
        <v>101</v>
      </c>
      <c r="E665" s="94" t="s">
        <v>1775</v>
      </c>
      <c r="F665" s="95" t="s">
        <v>1776</v>
      </c>
      <c r="G665" s="89" t="s">
        <v>648</v>
      </c>
      <c r="H665" s="89" t="s">
        <v>24</v>
      </c>
      <c r="I665" s="96">
        <v>1</v>
      </c>
      <c r="J665" s="97">
        <v>25161</v>
      </c>
      <c r="K665" s="98">
        <f t="shared" ref="K665:K672" si="334">J665/H665</f>
        <v>12580.5</v>
      </c>
      <c r="L665" s="99">
        <f t="shared" ref="L665:L672" si="335">$L$8</f>
        <v>1.0815399999999999</v>
      </c>
      <c r="M665" s="100">
        <f t="shared" ref="M665:M672" si="336">$M$8</f>
        <v>1.0590999999999999</v>
      </c>
      <c r="N665" s="101">
        <f t="shared" ref="N665:N672" si="337">$N$8</f>
        <v>0.97811300000000001</v>
      </c>
      <c r="O665" s="100">
        <f t="shared" ref="O665:O672" si="338">$O$8</f>
        <v>1</v>
      </c>
      <c r="P665" s="98">
        <f t="shared" ref="P665:P672" si="339">K665*L665*M665*N665*O665</f>
        <v>14095.05</v>
      </c>
      <c r="Q665" s="97">
        <f t="shared" ref="Q665:Q672" si="340">H665*P665</f>
        <v>28190.1</v>
      </c>
      <c r="R665" s="97"/>
      <c r="S665" s="97"/>
    </row>
    <row r="666" spans="1:19" ht="22.5" x14ac:dyDescent="0.25">
      <c r="A666" s="89" t="s">
        <v>1777</v>
      </c>
      <c r="B666" s="89" t="s">
        <v>1726</v>
      </c>
      <c r="C666" s="89"/>
      <c r="D666" s="89" t="s">
        <v>106</v>
      </c>
      <c r="E666" s="94" t="s">
        <v>1778</v>
      </c>
      <c r="F666" s="95" t="s">
        <v>1779</v>
      </c>
      <c r="G666" s="89" t="s">
        <v>648</v>
      </c>
      <c r="H666" s="89" t="s">
        <v>24</v>
      </c>
      <c r="I666" s="96">
        <v>1</v>
      </c>
      <c r="J666" s="97">
        <v>19094</v>
      </c>
      <c r="K666" s="98">
        <f t="shared" si="334"/>
        <v>9547</v>
      </c>
      <c r="L666" s="99">
        <f t="shared" si="335"/>
        <v>1.0815399999999999</v>
      </c>
      <c r="M666" s="100">
        <f t="shared" si="336"/>
        <v>1.0590999999999999</v>
      </c>
      <c r="N666" s="101">
        <f t="shared" si="337"/>
        <v>0.97811300000000001</v>
      </c>
      <c r="O666" s="100">
        <f t="shared" si="338"/>
        <v>1</v>
      </c>
      <c r="P666" s="98">
        <f t="shared" si="339"/>
        <v>10696.35</v>
      </c>
      <c r="Q666" s="97">
        <f t="shared" si="340"/>
        <v>21392.7</v>
      </c>
      <c r="R666" s="97"/>
      <c r="S666" s="97"/>
    </row>
    <row r="667" spans="1:19" ht="22.5" x14ac:dyDescent="0.25">
      <c r="A667" s="89" t="s">
        <v>1780</v>
      </c>
      <c r="B667" s="89" t="s">
        <v>1726</v>
      </c>
      <c r="C667" s="89"/>
      <c r="D667" s="89" t="s">
        <v>107</v>
      </c>
      <c r="E667" s="94" t="s">
        <v>1781</v>
      </c>
      <c r="F667" s="95" t="s">
        <v>1782</v>
      </c>
      <c r="G667" s="89" t="s">
        <v>648</v>
      </c>
      <c r="H667" s="89" t="s">
        <v>24</v>
      </c>
      <c r="I667" s="96">
        <v>1</v>
      </c>
      <c r="J667" s="97">
        <v>14463</v>
      </c>
      <c r="K667" s="98">
        <f t="shared" si="334"/>
        <v>7231.5</v>
      </c>
      <c r="L667" s="99">
        <f t="shared" si="335"/>
        <v>1.0815399999999999</v>
      </c>
      <c r="M667" s="100">
        <f t="shared" si="336"/>
        <v>1.0590999999999999</v>
      </c>
      <c r="N667" s="101">
        <f t="shared" si="337"/>
        <v>0.97811300000000001</v>
      </c>
      <c r="O667" s="100">
        <f t="shared" si="338"/>
        <v>1</v>
      </c>
      <c r="P667" s="98">
        <f t="shared" si="339"/>
        <v>8102.09</v>
      </c>
      <c r="Q667" s="97">
        <f t="shared" si="340"/>
        <v>16204.18</v>
      </c>
      <c r="R667" s="97"/>
      <c r="S667" s="97"/>
    </row>
    <row r="668" spans="1:19" ht="22.5" x14ac:dyDescent="0.25">
      <c r="A668" s="89" t="s">
        <v>1783</v>
      </c>
      <c r="B668" s="89" t="s">
        <v>1726</v>
      </c>
      <c r="C668" s="89"/>
      <c r="D668" s="89" t="s">
        <v>108</v>
      </c>
      <c r="E668" s="94" t="s">
        <v>1784</v>
      </c>
      <c r="F668" s="95" t="s">
        <v>1785</v>
      </c>
      <c r="G668" s="89" t="s">
        <v>648</v>
      </c>
      <c r="H668" s="89" t="s">
        <v>24</v>
      </c>
      <c r="I668" s="96">
        <v>1</v>
      </c>
      <c r="J668" s="97">
        <v>7003</v>
      </c>
      <c r="K668" s="98">
        <f t="shared" si="334"/>
        <v>3501.5</v>
      </c>
      <c r="L668" s="99">
        <f t="shared" si="335"/>
        <v>1.0815399999999999</v>
      </c>
      <c r="M668" s="100">
        <f t="shared" si="336"/>
        <v>1.0590999999999999</v>
      </c>
      <c r="N668" s="101">
        <f t="shared" si="337"/>
        <v>0.97811300000000001</v>
      </c>
      <c r="O668" s="100">
        <f t="shared" si="338"/>
        <v>1</v>
      </c>
      <c r="P668" s="98">
        <f t="shared" si="339"/>
        <v>3923.04</v>
      </c>
      <c r="Q668" s="97">
        <f t="shared" si="340"/>
        <v>7846.08</v>
      </c>
      <c r="R668" s="97"/>
      <c r="S668" s="97"/>
    </row>
    <row r="669" spans="1:19" ht="22.5" x14ac:dyDescent="0.25">
      <c r="A669" s="89" t="s">
        <v>1786</v>
      </c>
      <c r="B669" s="89" t="s">
        <v>1726</v>
      </c>
      <c r="C669" s="89"/>
      <c r="D669" s="89" t="s">
        <v>109</v>
      </c>
      <c r="E669" s="94" t="s">
        <v>1787</v>
      </c>
      <c r="F669" s="95" t="s">
        <v>1788</v>
      </c>
      <c r="G669" s="89" t="s">
        <v>648</v>
      </c>
      <c r="H669" s="89" t="s">
        <v>24</v>
      </c>
      <c r="I669" s="96">
        <v>1</v>
      </c>
      <c r="J669" s="97">
        <v>20345</v>
      </c>
      <c r="K669" s="98">
        <f t="shared" si="334"/>
        <v>10172.5</v>
      </c>
      <c r="L669" s="99">
        <f t="shared" si="335"/>
        <v>1.0815399999999999</v>
      </c>
      <c r="M669" s="100">
        <f t="shared" si="336"/>
        <v>1.0590999999999999</v>
      </c>
      <c r="N669" s="101">
        <f t="shared" si="337"/>
        <v>0.97811300000000001</v>
      </c>
      <c r="O669" s="100">
        <f t="shared" si="338"/>
        <v>1</v>
      </c>
      <c r="P669" s="98">
        <f t="shared" si="339"/>
        <v>11397.15</v>
      </c>
      <c r="Q669" s="97">
        <f t="shared" si="340"/>
        <v>22794.3</v>
      </c>
      <c r="R669" s="97"/>
      <c r="S669" s="97"/>
    </row>
    <row r="670" spans="1:19" ht="22.5" x14ac:dyDescent="0.25">
      <c r="A670" s="89" t="s">
        <v>1789</v>
      </c>
      <c r="B670" s="89" t="s">
        <v>1726</v>
      </c>
      <c r="C670" s="89"/>
      <c r="D670" s="89" t="s">
        <v>122</v>
      </c>
      <c r="E670" s="94" t="s">
        <v>1790</v>
      </c>
      <c r="F670" s="95" t="s">
        <v>1791</v>
      </c>
      <c r="G670" s="89" t="s">
        <v>648</v>
      </c>
      <c r="H670" s="89" t="s">
        <v>24</v>
      </c>
      <c r="I670" s="96">
        <v>1</v>
      </c>
      <c r="J670" s="97">
        <v>28185</v>
      </c>
      <c r="K670" s="98">
        <f t="shared" si="334"/>
        <v>14092.5</v>
      </c>
      <c r="L670" s="99">
        <f t="shared" si="335"/>
        <v>1.0815399999999999</v>
      </c>
      <c r="M670" s="100">
        <f t="shared" si="336"/>
        <v>1.0590999999999999</v>
      </c>
      <c r="N670" s="101">
        <f t="shared" si="337"/>
        <v>0.97811300000000001</v>
      </c>
      <c r="O670" s="100">
        <f t="shared" si="338"/>
        <v>1</v>
      </c>
      <c r="P670" s="98">
        <f t="shared" si="339"/>
        <v>15789.07</v>
      </c>
      <c r="Q670" s="97">
        <f t="shared" si="340"/>
        <v>31578.14</v>
      </c>
      <c r="R670" s="97"/>
      <c r="S670" s="97"/>
    </row>
    <row r="671" spans="1:19" ht="22.5" x14ac:dyDescent="0.25">
      <c r="A671" s="89" t="s">
        <v>1792</v>
      </c>
      <c r="B671" s="89" t="s">
        <v>1726</v>
      </c>
      <c r="C671" s="89" t="s">
        <v>17297</v>
      </c>
      <c r="D671" s="89" t="s">
        <v>126</v>
      </c>
      <c r="E671" s="94" t="s">
        <v>1793</v>
      </c>
      <c r="F671" s="95" t="s">
        <v>1794</v>
      </c>
      <c r="G671" s="89" t="s">
        <v>648</v>
      </c>
      <c r="H671" s="89" t="s">
        <v>24</v>
      </c>
      <c r="I671" s="96">
        <v>1</v>
      </c>
      <c r="J671" s="97">
        <v>729996</v>
      </c>
      <c r="K671" s="98">
        <f t="shared" si="334"/>
        <v>364998</v>
      </c>
      <c r="L671" s="99">
        <f t="shared" si="335"/>
        <v>1.0815399999999999</v>
      </c>
      <c r="M671" s="100">
        <f t="shared" si="336"/>
        <v>1.0590999999999999</v>
      </c>
      <c r="N671" s="101">
        <f t="shared" si="337"/>
        <v>0.97811300000000001</v>
      </c>
      <c r="O671" s="100">
        <f t="shared" si="338"/>
        <v>1</v>
      </c>
      <c r="P671" s="98">
        <f t="shared" si="339"/>
        <v>408939.51</v>
      </c>
      <c r="Q671" s="97">
        <f t="shared" si="340"/>
        <v>817879.02</v>
      </c>
      <c r="R671" s="97">
        <f t="shared" ref="R671:R672" si="341">Q671</f>
        <v>817879.02</v>
      </c>
      <c r="S671" s="97"/>
    </row>
    <row r="672" spans="1:19" ht="22.5" x14ac:dyDescent="0.25">
      <c r="A672" s="89" t="s">
        <v>1795</v>
      </c>
      <c r="B672" s="89" t="s">
        <v>1726</v>
      </c>
      <c r="C672" s="89" t="s">
        <v>17297</v>
      </c>
      <c r="D672" s="89" t="s">
        <v>124</v>
      </c>
      <c r="E672" s="94" t="s">
        <v>1796</v>
      </c>
      <c r="F672" s="95" t="s">
        <v>1797</v>
      </c>
      <c r="G672" s="89" t="s">
        <v>648</v>
      </c>
      <c r="H672" s="89" t="s">
        <v>12</v>
      </c>
      <c r="I672" s="96">
        <v>1</v>
      </c>
      <c r="J672" s="97">
        <v>84309</v>
      </c>
      <c r="K672" s="98">
        <f t="shared" si="334"/>
        <v>84309</v>
      </c>
      <c r="L672" s="99">
        <f t="shared" si="335"/>
        <v>1.0815399999999999</v>
      </c>
      <c r="M672" s="100">
        <f t="shared" si="336"/>
        <v>1.0590999999999999</v>
      </c>
      <c r="N672" s="101">
        <f t="shared" si="337"/>
        <v>0.97811300000000001</v>
      </c>
      <c r="O672" s="100">
        <f t="shared" si="338"/>
        <v>1</v>
      </c>
      <c r="P672" s="98">
        <f t="shared" si="339"/>
        <v>94458.82</v>
      </c>
      <c r="Q672" s="97">
        <f t="shared" si="340"/>
        <v>94458.82</v>
      </c>
      <c r="R672" s="97">
        <f t="shared" si="341"/>
        <v>94458.82</v>
      </c>
      <c r="S672" s="97"/>
    </row>
    <row r="673" spans="1:19" x14ac:dyDescent="0.25">
      <c r="A673" s="89"/>
      <c r="B673" s="90"/>
      <c r="C673" s="90"/>
      <c r="D673" s="91"/>
      <c r="E673" s="92"/>
      <c r="F673" s="92" t="s">
        <v>1798</v>
      </c>
      <c r="G673" s="91"/>
      <c r="H673" s="91"/>
      <c r="I673" s="93">
        <v>1</v>
      </c>
      <c r="J673" s="91"/>
      <c r="K673" s="98"/>
      <c r="L673" s="99"/>
      <c r="M673" s="100"/>
      <c r="N673" s="101"/>
      <c r="O673" s="100"/>
      <c r="P673" s="98"/>
      <c r="Q673" s="91"/>
      <c r="R673" s="91"/>
      <c r="S673" s="91"/>
    </row>
    <row r="674" spans="1:19" x14ac:dyDescent="0.25">
      <c r="A674" s="89" t="s">
        <v>1799</v>
      </c>
      <c r="B674" s="89" t="s">
        <v>1726</v>
      </c>
      <c r="C674" s="89"/>
      <c r="D674" s="89" t="s">
        <v>129</v>
      </c>
      <c r="E674" s="94" t="s">
        <v>1800</v>
      </c>
      <c r="F674" s="95" t="s">
        <v>1801</v>
      </c>
      <c r="G674" s="89" t="s">
        <v>970</v>
      </c>
      <c r="H674" s="89" t="s">
        <v>237</v>
      </c>
      <c r="I674" s="96">
        <v>1</v>
      </c>
      <c r="J674" s="97">
        <v>12279</v>
      </c>
      <c r="K674" s="98">
        <f>J674/H674</f>
        <v>122790</v>
      </c>
      <c r="L674" s="99">
        <f>$L$8</f>
        <v>1.0815399999999999</v>
      </c>
      <c r="M674" s="100">
        <f>$M$8</f>
        <v>1.0590999999999999</v>
      </c>
      <c r="N674" s="101">
        <f>$N$8</f>
        <v>0.97811300000000001</v>
      </c>
      <c r="O674" s="100">
        <f>$O$8</f>
        <v>1</v>
      </c>
      <c r="P674" s="98">
        <f>K674*L674*M674*N674*O674</f>
        <v>137572.49</v>
      </c>
      <c r="Q674" s="97">
        <f>H674*P674</f>
        <v>13757.25</v>
      </c>
      <c r="R674" s="97"/>
      <c r="S674" s="97"/>
    </row>
    <row r="675" spans="1:19" ht="22.5" x14ac:dyDescent="0.25">
      <c r="A675" s="89" t="s">
        <v>1802</v>
      </c>
      <c r="B675" s="89" t="s">
        <v>1726</v>
      </c>
      <c r="C675" s="89"/>
      <c r="D675" s="89" t="s">
        <v>133</v>
      </c>
      <c r="E675" s="94" t="s">
        <v>1803</v>
      </c>
      <c r="F675" s="95" t="s">
        <v>1804</v>
      </c>
      <c r="G675" s="89" t="s">
        <v>648</v>
      </c>
      <c r="H675" s="89" t="s">
        <v>12</v>
      </c>
      <c r="I675" s="96">
        <v>1</v>
      </c>
      <c r="J675" s="97">
        <v>6980435</v>
      </c>
      <c r="K675" s="98">
        <f>J675/H675</f>
        <v>6980435</v>
      </c>
      <c r="L675" s="99">
        <f>$L$8</f>
        <v>1.0815399999999999</v>
      </c>
      <c r="M675" s="100">
        <f>$M$8</f>
        <v>1.0590999999999999</v>
      </c>
      <c r="N675" s="101">
        <f>$N$8</f>
        <v>0.97811300000000001</v>
      </c>
      <c r="O675" s="100">
        <f>$O$8</f>
        <v>1</v>
      </c>
      <c r="P675" s="98">
        <f>K675*L675*M675*N675*O675</f>
        <v>7820798.0700000003</v>
      </c>
      <c r="Q675" s="97">
        <f>H675*P675</f>
        <v>7820798.0700000003</v>
      </c>
      <c r="R675" s="97"/>
      <c r="S675" s="97"/>
    </row>
    <row r="676" spans="1:19" x14ac:dyDescent="0.25">
      <c r="A676" s="89"/>
      <c r="B676" s="90"/>
      <c r="C676" s="90"/>
      <c r="D676" s="91"/>
      <c r="E676" s="92"/>
      <c r="F676" s="92" t="s">
        <v>1805</v>
      </c>
      <c r="G676" s="91"/>
      <c r="H676" s="91"/>
      <c r="I676" s="93">
        <v>1</v>
      </c>
      <c r="J676" s="91"/>
      <c r="K676" s="98"/>
      <c r="L676" s="99"/>
      <c r="M676" s="100"/>
      <c r="N676" s="101"/>
      <c r="O676" s="100"/>
      <c r="P676" s="98"/>
      <c r="Q676" s="91"/>
      <c r="R676" s="91"/>
      <c r="S676" s="91"/>
    </row>
    <row r="677" spans="1:19" ht="22.5" x14ac:dyDescent="0.25">
      <c r="A677" s="89" t="s">
        <v>1806</v>
      </c>
      <c r="B677" s="89" t="s">
        <v>1726</v>
      </c>
      <c r="C677" s="89"/>
      <c r="D677" s="89" t="s">
        <v>136</v>
      </c>
      <c r="E677" s="94" t="s">
        <v>1807</v>
      </c>
      <c r="F677" s="95" t="s">
        <v>1808</v>
      </c>
      <c r="G677" s="89" t="s">
        <v>110</v>
      </c>
      <c r="H677" s="89" t="s">
        <v>1809</v>
      </c>
      <c r="I677" s="96">
        <v>1</v>
      </c>
      <c r="J677" s="97">
        <v>6827</v>
      </c>
      <c r="K677" s="98">
        <f>J677/H677</f>
        <v>144946.92000000001</v>
      </c>
      <c r="L677" s="99">
        <f>$L$8</f>
        <v>1.0815399999999999</v>
      </c>
      <c r="M677" s="100">
        <f>$M$8</f>
        <v>1.0590999999999999</v>
      </c>
      <c r="N677" s="101">
        <f>$N$8</f>
        <v>0.97811300000000001</v>
      </c>
      <c r="O677" s="100">
        <f>$O$8</f>
        <v>1</v>
      </c>
      <c r="P677" s="98">
        <f>K677*L677*M677*N677*O677</f>
        <v>162396.84</v>
      </c>
      <c r="Q677" s="97">
        <f>H677*P677</f>
        <v>7648.89</v>
      </c>
      <c r="R677" s="97"/>
      <c r="S677" s="97"/>
    </row>
    <row r="678" spans="1:19" ht="22.5" x14ac:dyDescent="0.25">
      <c r="A678" s="89" t="s">
        <v>1810</v>
      </c>
      <c r="B678" s="89" t="s">
        <v>1726</v>
      </c>
      <c r="C678" s="89"/>
      <c r="D678" s="89" t="s">
        <v>141</v>
      </c>
      <c r="E678" s="94" t="s">
        <v>1811</v>
      </c>
      <c r="F678" s="95" t="s">
        <v>1812</v>
      </c>
      <c r="G678" s="89" t="s">
        <v>949</v>
      </c>
      <c r="H678" s="89" t="s">
        <v>1813</v>
      </c>
      <c r="I678" s="96">
        <v>1</v>
      </c>
      <c r="J678" s="97">
        <v>3610</v>
      </c>
      <c r="K678" s="98">
        <f>J678/H678</f>
        <v>766.45</v>
      </c>
      <c r="L678" s="99">
        <f>$L$8</f>
        <v>1.0815399999999999</v>
      </c>
      <c r="M678" s="100">
        <f>$M$8</f>
        <v>1.0590999999999999</v>
      </c>
      <c r="N678" s="101">
        <f>$N$8</f>
        <v>0.97811300000000001</v>
      </c>
      <c r="O678" s="100">
        <f>$O$8</f>
        <v>1</v>
      </c>
      <c r="P678" s="98">
        <f>K678*L678*M678*N678*O678</f>
        <v>858.72</v>
      </c>
      <c r="Q678" s="97">
        <f>H678*P678</f>
        <v>4044.57</v>
      </c>
      <c r="R678" s="97"/>
      <c r="S678" s="97"/>
    </row>
    <row r="679" spans="1:19" x14ac:dyDescent="0.25">
      <c r="A679" s="89"/>
      <c r="B679" s="90"/>
      <c r="C679" s="90"/>
      <c r="D679" s="91"/>
      <c r="E679" s="92"/>
      <c r="F679" s="92" t="s">
        <v>1814</v>
      </c>
      <c r="G679" s="91"/>
      <c r="H679" s="91"/>
      <c r="I679" s="93">
        <v>1</v>
      </c>
      <c r="J679" s="91"/>
      <c r="K679" s="98"/>
      <c r="L679" s="99"/>
      <c r="M679" s="100"/>
      <c r="N679" s="101"/>
      <c r="O679" s="100"/>
      <c r="P679" s="98"/>
      <c r="Q679" s="91"/>
      <c r="R679" s="91"/>
      <c r="S679" s="91"/>
    </row>
    <row r="680" spans="1:19" ht="22.5" x14ac:dyDescent="0.25">
      <c r="A680" s="89" t="s">
        <v>1815</v>
      </c>
      <c r="B680" s="89" t="s">
        <v>1726</v>
      </c>
      <c r="C680" s="89"/>
      <c r="D680" s="89" t="s">
        <v>144</v>
      </c>
      <c r="E680" s="94" t="s">
        <v>1816</v>
      </c>
      <c r="F680" s="95" t="s">
        <v>1817</v>
      </c>
      <c r="G680" s="89" t="s">
        <v>110</v>
      </c>
      <c r="H680" s="89" t="s">
        <v>1818</v>
      </c>
      <c r="I680" s="96">
        <v>1</v>
      </c>
      <c r="J680" s="97">
        <v>5781</v>
      </c>
      <c r="K680" s="98">
        <f>J680/H680</f>
        <v>115067.68</v>
      </c>
      <c r="L680" s="99">
        <f>$L$8</f>
        <v>1.0815399999999999</v>
      </c>
      <c r="M680" s="100">
        <f>$M$8</f>
        <v>1.0590999999999999</v>
      </c>
      <c r="N680" s="101">
        <f>$N$8</f>
        <v>0.97811300000000001</v>
      </c>
      <c r="O680" s="100">
        <f>$O$8</f>
        <v>1</v>
      </c>
      <c r="P680" s="98">
        <f>K680*L680*M680*N680*O680</f>
        <v>128920.49</v>
      </c>
      <c r="Q680" s="97">
        <f>H680*P680</f>
        <v>6476.97</v>
      </c>
      <c r="R680" s="97"/>
      <c r="S680" s="97"/>
    </row>
    <row r="681" spans="1:19" ht="22.5" x14ac:dyDescent="0.25">
      <c r="A681" s="89" t="s">
        <v>1819</v>
      </c>
      <c r="B681" s="89" t="s">
        <v>1726</v>
      </c>
      <c r="C681" s="89"/>
      <c r="D681" s="89" t="s">
        <v>146</v>
      </c>
      <c r="E681" s="94" t="s">
        <v>1820</v>
      </c>
      <c r="F681" s="95" t="s">
        <v>1821</v>
      </c>
      <c r="G681" s="89" t="s">
        <v>949</v>
      </c>
      <c r="H681" s="89" t="s">
        <v>1822</v>
      </c>
      <c r="I681" s="96">
        <v>1</v>
      </c>
      <c r="J681" s="97">
        <v>3361</v>
      </c>
      <c r="K681" s="98">
        <f>J681/H681</f>
        <v>668.99</v>
      </c>
      <c r="L681" s="99">
        <f>$L$8</f>
        <v>1.0815399999999999</v>
      </c>
      <c r="M681" s="100">
        <f>$M$8</f>
        <v>1.0590999999999999</v>
      </c>
      <c r="N681" s="101">
        <f>$N$8</f>
        <v>0.97811300000000001</v>
      </c>
      <c r="O681" s="100">
        <f>$O$8</f>
        <v>1</v>
      </c>
      <c r="P681" s="98">
        <f>K681*L681*M681*N681*O681</f>
        <v>749.53</v>
      </c>
      <c r="Q681" s="97">
        <f>H681*P681</f>
        <v>3765.64</v>
      </c>
      <c r="R681" s="97"/>
      <c r="S681" s="97"/>
    </row>
    <row r="682" spans="1:19" x14ac:dyDescent="0.25">
      <c r="A682" s="89"/>
      <c r="B682" s="90"/>
      <c r="C682" s="90"/>
      <c r="D682" s="91"/>
      <c r="E682" s="92"/>
      <c r="F682" s="92" t="s">
        <v>1823</v>
      </c>
      <c r="G682" s="91"/>
      <c r="H682" s="91"/>
      <c r="I682" s="93">
        <v>1</v>
      </c>
      <c r="J682" s="91"/>
      <c r="K682" s="98"/>
      <c r="L682" s="99"/>
      <c r="M682" s="100"/>
      <c r="N682" s="101"/>
      <c r="O682" s="100"/>
      <c r="P682" s="98"/>
      <c r="Q682" s="91"/>
      <c r="R682" s="91"/>
      <c r="S682" s="91"/>
    </row>
    <row r="683" spans="1:19" ht="22.5" x14ac:dyDescent="0.25">
      <c r="A683" s="89" t="s">
        <v>1824</v>
      </c>
      <c r="B683" s="89" t="s">
        <v>1726</v>
      </c>
      <c r="C683" s="89"/>
      <c r="D683" s="89" t="s">
        <v>151</v>
      </c>
      <c r="E683" s="94" t="s">
        <v>1825</v>
      </c>
      <c r="F683" s="95" t="s">
        <v>1826</v>
      </c>
      <c r="G683" s="89" t="s">
        <v>110</v>
      </c>
      <c r="H683" s="89" t="s">
        <v>1827</v>
      </c>
      <c r="I683" s="96">
        <v>1</v>
      </c>
      <c r="J683" s="97">
        <v>23228</v>
      </c>
      <c r="K683" s="98">
        <f>J683/H683</f>
        <v>115225.11</v>
      </c>
      <c r="L683" s="99">
        <f>$L$8</f>
        <v>1.0815399999999999</v>
      </c>
      <c r="M683" s="100">
        <f>$M$8</f>
        <v>1.0590999999999999</v>
      </c>
      <c r="N683" s="101">
        <f>$N$8</f>
        <v>0.97811300000000001</v>
      </c>
      <c r="O683" s="100">
        <f>$O$8</f>
        <v>1</v>
      </c>
      <c r="P683" s="98">
        <f>K683*L683*M683*N683*O683</f>
        <v>129096.87</v>
      </c>
      <c r="Q683" s="97">
        <f>H683*P683</f>
        <v>26024.38</v>
      </c>
      <c r="R683" s="97"/>
      <c r="S683" s="97"/>
    </row>
    <row r="684" spans="1:19" ht="22.5" x14ac:dyDescent="0.25">
      <c r="A684" s="89" t="s">
        <v>1828</v>
      </c>
      <c r="B684" s="89" t="s">
        <v>1726</v>
      </c>
      <c r="C684" s="89"/>
      <c r="D684" s="89" t="s">
        <v>154</v>
      </c>
      <c r="E684" s="94" t="s">
        <v>1829</v>
      </c>
      <c r="F684" s="95" t="s">
        <v>1830</v>
      </c>
      <c r="G684" s="89" t="s">
        <v>949</v>
      </c>
      <c r="H684" s="89" t="s">
        <v>1831</v>
      </c>
      <c r="I684" s="96">
        <v>1</v>
      </c>
      <c r="J684" s="97">
        <v>14549</v>
      </c>
      <c r="K684" s="98">
        <f>J684/H684</f>
        <v>721.72</v>
      </c>
      <c r="L684" s="99">
        <f>$L$8</f>
        <v>1.0815399999999999</v>
      </c>
      <c r="M684" s="100">
        <f>$M$8</f>
        <v>1.0590999999999999</v>
      </c>
      <c r="N684" s="101">
        <f>$N$8</f>
        <v>0.97811300000000001</v>
      </c>
      <c r="O684" s="100">
        <f>$O$8</f>
        <v>1</v>
      </c>
      <c r="P684" s="98">
        <f>K684*L684*M684*N684*O684</f>
        <v>808.61</v>
      </c>
      <c r="Q684" s="97">
        <f>H684*P684</f>
        <v>16300.61</v>
      </c>
      <c r="R684" s="97"/>
      <c r="S684" s="97"/>
    </row>
    <row r="685" spans="1:19" ht="22.5" x14ac:dyDescent="0.25">
      <c r="A685" s="89" t="s">
        <v>1832</v>
      </c>
      <c r="B685" s="89" t="s">
        <v>1726</v>
      </c>
      <c r="C685" s="89"/>
      <c r="D685" s="89" t="s">
        <v>156</v>
      </c>
      <c r="E685" s="94" t="s">
        <v>1833</v>
      </c>
      <c r="F685" s="95" t="s">
        <v>1834</v>
      </c>
      <c r="G685" s="89" t="s">
        <v>110</v>
      </c>
      <c r="H685" s="89" t="s">
        <v>1835</v>
      </c>
      <c r="I685" s="96">
        <v>1</v>
      </c>
      <c r="J685" s="97">
        <v>117932</v>
      </c>
      <c r="K685" s="98">
        <f>J685/H685</f>
        <v>88288.58</v>
      </c>
      <c r="L685" s="99">
        <f>$L$8</f>
        <v>1.0815399999999999</v>
      </c>
      <c r="M685" s="100">
        <f>$M$8</f>
        <v>1.0590999999999999</v>
      </c>
      <c r="N685" s="101">
        <f>$N$8</f>
        <v>0.97811300000000001</v>
      </c>
      <c r="O685" s="100">
        <f>$O$8</f>
        <v>1</v>
      </c>
      <c r="P685" s="98">
        <f>K685*L685*M685*N685*O685</f>
        <v>98917.5</v>
      </c>
      <c r="Q685" s="97">
        <f>H685*P685</f>
        <v>132129.64000000001</v>
      </c>
      <c r="R685" s="97"/>
      <c r="S685" s="97"/>
    </row>
    <row r="686" spans="1:19" ht="22.5" x14ac:dyDescent="0.25">
      <c r="A686" s="89" t="s">
        <v>1836</v>
      </c>
      <c r="B686" s="89" t="s">
        <v>1726</v>
      </c>
      <c r="C686" s="89"/>
      <c r="D686" s="89" t="s">
        <v>157</v>
      </c>
      <c r="E686" s="94" t="s">
        <v>1837</v>
      </c>
      <c r="F686" s="95" t="s">
        <v>1838</v>
      </c>
      <c r="G686" s="89" t="s">
        <v>949</v>
      </c>
      <c r="H686" s="89" t="s">
        <v>1839</v>
      </c>
      <c r="I686" s="96">
        <v>1</v>
      </c>
      <c r="J686" s="97">
        <v>89580</v>
      </c>
      <c r="K686" s="98">
        <f>J686/H686</f>
        <v>670.63</v>
      </c>
      <c r="L686" s="99">
        <f>$L$8</f>
        <v>1.0815399999999999</v>
      </c>
      <c r="M686" s="100">
        <f>$M$8</f>
        <v>1.0590999999999999</v>
      </c>
      <c r="N686" s="101">
        <f>$N$8</f>
        <v>0.97811300000000001</v>
      </c>
      <c r="O686" s="100">
        <f>$O$8</f>
        <v>1</v>
      </c>
      <c r="P686" s="98">
        <f>K686*L686*M686*N686*O686</f>
        <v>751.37</v>
      </c>
      <c r="Q686" s="97">
        <f>H686*P686</f>
        <v>100364.7</v>
      </c>
      <c r="R686" s="97"/>
      <c r="S686" s="97"/>
    </row>
    <row r="687" spans="1:19" x14ac:dyDescent="0.25">
      <c r="A687" s="89"/>
      <c r="B687" s="90"/>
      <c r="C687" s="90"/>
      <c r="D687" s="91"/>
      <c r="E687" s="92"/>
      <c r="F687" s="92" t="s">
        <v>1840</v>
      </c>
      <c r="G687" s="91"/>
      <c r="H687" s="91"/>
      <c r="I687" s="93">
        <v>1</v>
      </c>
      <c r="J687" s="91"/>
      <c r="K687" s="98"/>
      <c r="L687" s="99"/>
      <c r="M687" s="100"/>
      <c r="N687" s="101"/>
      <c r="O687" s="100"/>
      <c r="P687" s="98"/>
      <c r="Q687" s="91"/>
      <c r="R687" s="91"/>
      <c r="S687" s="91"/>
    </row>
    <row r="688" spans="1:19" x14ac:dyDescent="0.25">
      <c r="A688" s="89" t="s">
        <v>1841</v>
      </c>
      <c r="B688" s="89" t="s">
        <v>1726</v>
      </c>
      <c r="C688" s="89"/>
      <c r="D688" s="89" t="s">
        <v>158</v>
      </c>
      <c r="E688" s="94" t="s">
        <v>1842</v>
      </c>
      <c r="F688" s="95" t="s">
        <v>1843</v>
      </c>
      <c r="G688" s="89" t="s">
        <v>648</v>
      </c>
      <c r="H688" s="89" t="s">
        <v>30</v>
      </c>
      <c r="I688" s="96">
        <v>1</v>
      </c>
      <c r="J688" s="97">
        <v>5835</v>
      </c>
      <c r="K688" s="98">
        <f>J688/H688</f>
        <v>1945</v>
      </c>
      <c r="L688" s="99">
        <f>$L$8</f>
        <v>1.0815399999999999</v>
      </c>
      <c r="M688" s="100">
        <f>$M$8</f>
        <v>1.0590999999999999</v>
      </c>
      <c r="N688" s="101">
        <f>$N$8</f>
        <v>0.97811300000000001</v>
      </c>
      <c r="O688" s="100">
        <f>$O$8</f>
        <v>1</v>
      </c>
      <c r="P688" s="98">
        <f>K688*L688*M688*N688*O688</f>
        <v>2179.16</v>
      </c>
      <c r="Q688" s="97">
        <f>H688*P688</f>
        <v>6537.48</v>
      </c>
      <c r="R688" s="97"/>
      <c r="S688" s="97"/>
    </row>
    <row r="689" spans="1:19" ht="22.5" x14ac:dyDescent="0.25">
      <c r="A689" s="89" t="s">
        <v>1844</v>
      </c>
      <c r="B689" s="89" t="s">
        <v>1726</v>
      </c>
      <c r="C689" s="89"/>
      <c r="D689" s="89" t="s">
        <v>165</v>
      </c>
      <c r="E689" s="94" t="s">
        <v>1845</v>
      </c>
      <c r="F689" s="95" t="s">
        <v>1846</v>
      </c>
      <c r="G689" s="89" t="s">
        <v>648</v>
      </c>
      <c r="H689" s="89" t="s">
        <v>24</v>
      </c>
      <c r="I689" s="96">
        <v>1</v>
      </c>
      <c r="J689" s="97">
        <v>44415</v>
      </c>
      <c r="K689" s="98">
        <f>J689/H689</f>
        <v>22207.5</v>
      </c>
      <c r="L689" s="99">
        <f>$L$8</f>
        <v>1.0815399999999999</v>
      </c>
      <c r="M689" s="100">
        <f>$M$8</f>
        <v>1.0590999999999999</v>
      </c>
      <c r="N689" s="101">
        <f>$N$8</f>
        <v>0.97811300000000001</v>
      </c>
      <c r="O689" s="100">
        <f>$O$8</f>
        <v>1</v>
      </c>
      <c r="P689" s="98">
        <f>K689*L689*M689*N689*O689</f>
        <v>24881.02</v>
      </c>
      <c r="Q689" s="97">
        <f>H689*P689</f>
        <v>49762.04</v>
      </c>
      <c r="R689" s="97"/>
      <c r="S689" s="97"/>
    </row>
    <row r="690" spans="1:19" ht="22.5" x14ac:dyDescent="0.25">
      <c r="A690" s="89" t="s">
        <v>1847</v>
      </c>
      <c r="B690" s="89" t="s">
        <v>1726</v>
      </c>
      <c r="C690" s="89" t="s">
        <v>17297</v>
      </c>
      <c r="D690" s="89" t="s">
        <v>168</v>
      </c>
      <c r="E690" s="94" t="s">
        <v>1848</v>
      </c>
      <c r="F690" s="95" t="s">
        <v>1849</v>
      </c>
      <c r="G690" s="89" t="s">
        <v>648</v>
      </c>
      <c r="H690" s="89" t="s">
        <v>12</v>
      </c>
      <c r="I690" s="96">
        <v>1</v>
      </c>
      <c r="J690" s="97">
        <v>30917</v>
      </c>
      <c r="K690" s="98">
        <f>J690/H690</f>
        <v>30917</v>
      </c>
      <c r="L690" s="99">
        <f>$L$8</f>
        <v>1.0815399999999999</v>
      </c>
      <c r="M690" s="100">
        <f>$M$8</f>
        <v>1.0590999999999999</v>
      </c>
      <c r="N690" s="101">
        <f>$N$8</f>
        <v>0.97811300000000001</v>
      </c>
      <c r="O690" s="100">
        <f>$O$8</f>
        <v>1</v>
      </c>
      <c r="P690" s="98">
        <f>K690*L690*M690*N690*O690</f>
        <v>34639.050000000003</v>
      </c>
      <c r="Q690" s="97">
        <f>H690*P690</f>
        <v>34639.050000000003</v>
      </c>
      <c r="R690" s="97">
        <f t="shared" ref="R690" si="342">Q690</f>
        <v>34639.050000000003</v>
      </c>
      <c r="S690" s="97"/>
    </row>
    <row r="691" spans="1:19" x14ac:dyDescent="0.25">
      <c r="A691" s="89"/>
      <c r="B691" s="90"/>
      <c r="C691" s="90"/>
      <c r="D691" s="91"/>
      <c r="E691" s="92"/>
      <c r="F691" s="92" t="s">
        <v>1850</v>
      </c>
      <c r="G691" s="91"/>
      <c r="H691" s="91"/>
      <c r="I691" s="93">
        <v>1</v>
      </c>
      <c r="J691" s="91"/>
      <c r="K691" s="98"/>
      <c r="L691" s="99"/>
      <c r="M691" s="100"/>
      <c r="N691" s="101"/>
      <c r="O691" s="100"/>
      <c r="P691" s="98"/>
      <c r="Q691" s="91"/>
      <c r="R691" s="91"/>
      <c r="S691" s="91"/>
    </row>
    <row r="692" spans="1:19" x14ac:dyDescent="0.25">
      <c r="A692" s="89" t="s">
        <v>1851</v>
      </c>
      <c r="B692" s="89" t="s">
        <v>1726</v>
      </c>
      <c r="C692" s="89"/>
      <c r="D692" s="89" t="s">
        <v>170</v>
      </c>
      <c r="E692" s="94" t="s">
        <v>1852</v>
      </c>
      <c r="F692" s="95" t="s">
        <v>1853</v>
      </c>
      <c r="G692" s="89" t="s">
        <v>648</v>
      </c>
      <c r="H692" s="89" t="s">
        <v>12</v>
      </c>
      <c r="I692" s="96">
        <v>1</v>
      </c>
      <c r="J692" s="97">
        <v>1959</v>
      </c>
      <c r="K692" s="98">
        <f>J692/H692</f>
        <v>1959</v>
      </c>
      <c r="L692" s="99">
        <f>$L$8</f>
        <v>1.0815399999999999</v>
      </c>
      <c r="M692" s="100">
        <f>$M$8</f>
        <v>1.0590999999999999</v>
      </c>
      <c r="N692" s="101">
        <f>$N$8</f>
        <v>0.97811300000000001</v>
      </c>
      <c r="O692" s="100">
        <f>$O$8</f>
        <v>1</v>
      </c>
      <c r="P692" s="98">
        <f>K692*L692*M692*N692*O692</f>
        <v>2194.84</v>
      </c>
      <c r="Q692" s="97">
        <f>H692*P692</f>
        <v>2194.84</v>
      </c>
      <c r="R692" s="97"/>
      <c r="S692" s="97"/>
    </row>
    <row r="693" spans="1:19" ht="22.5" x14ac:dyDescent="0.25">
      <c r="A693" s="89" t="s">
        <v>1854</v>
      </c>
      <c r="B693" s="89" t="s">
        <v>1726</v>
      </c>
      <c r="C693" s="89"/>
      <c r="D693" s="89" t="s">
        <v>175</v>
      </c>
      <c r="E693" s="94" t="s">
        <v>1855</v>
      </c>
      <c r="F693" s="95" t="s">
        <v>1856</v>
      </c>
      <c r="G693" s="89" t="s">
        <v>648</v>
      </c>
      <c r="H693" s="89" t="s">
        <v>12</v>
      </c>
      <c r="I693" s="96">
        <v>1</v>
      </c>
      <c r="J693" s="97">
        <v>8715</v>
      </c>
      <c r="K693" s="98">
        <f>J693/H693</f>
        <v>8715</v>
      </c>
      <c r="L693" s="99">
        <f>$L$8</f>
        <v>1.0815399999999999</v>
      </c>
      <c r="M693" s="100">
        <f>$M$8</f>
        <v>1.0590999999999999</v>
      </c>
      <c r="N693" s="101">
        <f>$N$8</f>
        <v>0.97811300000000001</v>
      </c>
      <c r="O693" s="100">
        <f>$O$8</f>
        <v>1</v>
      </c>
      <c r="P693" s="98">
        <f>K693*L693*M693*N693*O693</f>
        <v>9764.18</v>
      </c>
      <c r="Q693" s="97">
        <f>H693*P693</f>
        <v>9764.18</v>
      </c>
      <c r="R693" s="97"/>
      <c r="S693" s="97"/>
    </row>
    <row r="694" spans="1:19" x14ac:dyDescent="0.25">
      <c r="A694" s="72"/>
      <c r="B694" s="77"/>
      <c r="C694" s="77"/>
      <c r="D694" s="77"/>
      <c r="E694" s="76"/>
      <c r="F694" s="76" t="s">
        <v>1857</v>
      </c>
      <c r="G694" s="77"/>
      <c r="H694" s="77"/>
      <c r="I694" s="78"/>
      <c r="J694" s="79">
        <f>J695</f>
        <v>132549499</v>
      </c>
      <c r="K694" s="98"/>
      <c r="L694" s="99"/>
      <c r="M694" s="100"/>
      <c r="N694" s="101"/>
      <c r="O694" s="100"/>
      <c r="P694" s="98"/>
      <c r="Q694" s="79">
        <f>Q695</f>
        <v>148506914.88</v>
      </c>
      <c r="R694" s="79">
        <f t="shared" ref="R694:S694" si="343">R695</f>
        <v>138330445.38</v>
      </c>
      <c r="S694" s="79">
        <f t="shared" si="343"/>
        <v>0</v>
      </c>
    </row>
    <row r="695" spans="1:19" x14ac:dyDescent="0.25">
      <c r="A695" s="82" t="s">
        <v>204</v>
      </c>
      <c r="B695" s="83"/>
      <c r="C695" s="84"/>
      <c r="D695" s="85"/>
      <c r="E695" s="86"/>
      <c r="F695" s="86" t="s">
        <v>1859</v>
      </c>
      <c r="G695" s="82"/>
      <c r="H695" s="82"/>
      <c r="I695" s="87"/>
      <c r="J695" s="88">
        <f>SUM(J696:J737)</f>
        <v>132549499</v>
      </c>
      <c r="K695" s="98"/>
      <c r="L695" s="99"/>
      <c r="M695" s="100"/>
      <c r="N695" s="101"/>
      <c r="O695" s="100"/>
      <c r="P695" s="98"/>
      <c r="Q695" s="88">
        <f>SUM(Q696:Q737)</f>
        <v>148506914.88</v>
      </c>
      <c r="R695" s="88">
        <f t="shared" ref="R695:S695" si="344">SUM(R696:R737)</f>
        <v>138330445.38</v>
      </c>
      <c r="S695" s="88">
        <f t="shared" si="344"/>
        <v>0</v>
      </c>
    </row>
    <row r="696" spans="1:19" ht="22.5" x14ac:dyDescent="0.25">
      <c r="A696" s="89" t="s">
        <v>1860</v>
      </c>
      <c r="B696" s="89" t="s">
        <v>1861</v>
      </c>
      <c r="C696" s="89"/>
      <c r="D696" s="89" t="s">
        <v>12</v>
      </c>
      <c r="E696" s="94" t="s">
        <v>1862</v>
      </c>
      <c r="F696" s="95" t="s">
        <v>1863</v>
      </c>
      <c r="G696" s="89" t="s">
        <v>648</v>
      </c>
      <c r="H696" s="89" t="s">
        <v>30</v>
      </c>
      <c r="I696" s="96">
        <v>1</v>
      </c>
      <c r="J696" s="97">
        <v>613572</v>
      </c>
      <c r="K696" s="98">
        <f t="shared" ref="K696:K737" si="345">J696/H696</f>
        <v>204524</v>
      </c>
      <c r="L696" s="99">
        <f t="shared" ref="L696:L737" si="346">$L$8</f>
        <v>1.0815399999999999</v>
      </c>
      <c r="M696" s="100">
        <f t="shared" ref="M696:M737" si="347">$M$8</f>
        <v>1.0590999999999999</v>
      </c>
      <c r="N696" s="101">
        <f t="shared" ref="N696:N737" si="348">$N$8</f>
        <v>0.97811300000000001</v>
      </c>
      <c r="O696" s="100">
        <f t="shared" ref="O696:O737" si="349">$O$8</f>
        <v>1</v>
      </c>
      <c r="P696" s="98">
        <f t="shared" ref="P696:P737" si="350">K696*L696*M696*N696*O696</f>
        <v>229146.31</v>
      </c>
      <c r="Q696" s="97">
        <f t="shared" ref="Q696:Q737" si="351">H696*P696</f>
        <v>687438.93</v>
      </c>
      <c r="R696" s="97"/>
      <c r="S696" s="97"/>
    </row>
    <row r="697" spans="1:19" ht="33.75" x14ac:dyDescent="0.25">
      <c r="A697" s="89" t="s">
        <v>1864</v>
      </c>
      <c r="B697" s="89" t="s">
        <v>1861</v>
      </c>
      <c r="C697" s="89" t="s">
        <v>17297</v>
      </c>
      <c r="D697" s="89" t="s">
        <v>24</v>
      </c>
      <c r="E697" s="94" t="s">
        <v>1865</v>
      </c>
      <c r="F697" s="95" t="s">
        <v>1866</v>
      </c>
      <c r="G697" s="89" t="s">
        <v>652</v>
      </c>
      <c r="H697" s="89" t="s">
        <v>30</v>
      </c>
      <c r="I697" s="96">
        <v>1</v>
      </c>
      <c r="J697" s="97">
        <v>83922657</v>
      </c>
      <c r="K697" s="98">
        <f t="shared" si="345"/>
        <v>27974219</v>
      </c>
      <c r="L697" s="99">
        <f t="shared" si="346"/>
        <v>1.0815399999999999</v>
      </c>
      <c r="M697" s="100">
        <f t="shared" si="347"/>
        <v>1.0590999999999999</v>
      </c>
      <c r="N697" s="101">
        <f t="shared" si="348"/>
        <v>0.97811300000000001</v>
      </c>
      <c r="O697" s="100">
        <f t="shared" si="349"/>
        <v>1</v>
      </c>
      <c r="P697" s="98">
        <f t="shared" si="350"/>
        <v>31341989.140000001</v>
      </c>
      <c r="Q697" s="97">
        <f t="shared" si="351"/>
        <v>94025967.420000002</v>
      </c>
      <c r="R697" s="97">
        <f t="shared" ref="R697" si="352">Q697</f>
        <v>94025967.420000002</v>
      </c>
      <c r="S697" s="97"/>
    </row>
    <row r="698" spans="1:19" x14ac:dyDescent="0.25">
      <c r="A698" s="89" t="s">
        <v>1867</v>
      </c>
      <c r="B698" s="89" t="s">
        <v>1861</v>
      </c>
      <c r="C698" s="89"/>
      <c r="D698" s="89" t="s">
        <v>30</v>
      </c>
      <c r="E698" s="94" t="s">
        <v>1868</v>
      </c>
      <c r="F698" s="95" t="s">
        <v>1869</v>
      </c>
      <c r="G698" s="89" t="s">
        <v>648</v>
      </c>
      <c r="H698" s="89" t="s">
        <v>30</v>
      </c>
      <c r="I698" s="96">
        <v>1</v>
      </c>
      <c r="J698" s="97">
        <v>265162</v>
      </c>
      <c r="K698" s="98">
        <f t="shared" si="345"/>
        <v>88387.33</v>
      </c>
      <c r="L698" s="99">
        <f t="shared" si="346"/>
        <v>1.0815399999999999</v>
      </c>
      <c r="M698" s="100">
        <f t="shared" si="347"/>
        <v>1.0590999999999999</v>
      </c>
      <c r="N698" s="101">
        <f t="shared" si="348"/>
        <v>0.97811300000000001</v>
      </c>
      <c r="O698" s="100">
        <f t="shared" si="349"/>
        <v>1</v>
      </c>
      <c r="P698" s="98">
        <f t="shared" si="350"/>
        <v>99028.14</v>
      </c>
      <c r="Q698" s="97">
        <f t="shared" si="351"/>
        <v>297084.42</v>
      </c>
      <c r="R698" s="97"/>
      <c r="S698" s="97"/>
    </row>
    <row r="699" spans="1:19" ht="33.75" x14ac:dyDescent="0.25">
      <c r="A699" s="89" t="s">
        <v>1870</v>
      </c>
      <c r="B699" s="89" t="s">
        <v>1861</v>
      </c>
      <c r="C699" s="89" t="s">
        <v>17297</v>
      </c>
      <c r="D699" s="89" t="s">
        <v>34</v>
      </c>
      <c r="E699" s="94" t="s">
        <v>1871</v>
      </c>
      <c r="F699" s="95" t="s">
        <v>1872</v>
      </c>
      <c r="G699" s="89" t="s">
        <v>652</v>
      </c>
      <c r="H699" s="89" t="s">
        <v>30</v>
      </c>
      <c r="I699" s="96">
        <v>1</v>
      </c>
      <c r="J699" s="97">
        <v>26100314</v>
      </c>
      <c r="K699" s="98">
        <f t="shared" si="345"/>
        <v>8700104.6699999999</v>
      </c>
      <c r="L699" s="99">
        <f t="shared" si="346"/>
        <v>1.0815399999999999</v>
      </c>
      <c r="M699" s="100">
        <f t="shared" si="347"/>
        <v>1.0590999999999999</v>
      </c>
      <c r="N699" s="101">
        <f t="shared" si="348"/>
        <v>0.97811300000000001</v>
      </c>
      <c r="O699" s="100">
        <f t="shared" si="349"/>
        <v>1</v>
      </c>
      <c r="P699" s="98">
        <f t="shared" si="350"/>
        <v>9747495.9399999995</v>
      </c>
      <c r="Q699" s="97">
        <f t="shared" si="351"/>
        <v>29242487.82</v>
      </c>
      <c r="R699" s="97">
        <f t="shared" ref="R699" si="353">Q699</f>
        <v>29242487.82</v>
      </c>
      <c r="S699" s="97"/>
    </row>
    <row r="700" spans="1:19" ht="22.5" x14ac:dyDescent="0.25">
      <c r="A700" s="89" t="s">
        <v>1873</v>
      </c>
      <c r="B700" s="89" t="s">
        <v>1861</v>
      </c>
      <c r="C700" s="89"/>
      <c r="D700" s="89" t="s">
        <v>40</v>
      </c>
      <c r="E700" s="94" t="s">
        <v>1874</v>
      </c>
      <c r="F700" s="95" t="s">
        <v>1875</v>
      </c>
      <c r="G700" s="89" t="s">
        <v>648</v>
      </c>
      <c r="H700" s="89" t="s">
        <v>12</v>
      </c>
      <c r="I700" s="96">
        <v>1</v>
      </c>
      <c r="J700" s="97">
        <v>30269</v>
      </c>
      <c r="K700" s="98">
        <f t="shared" si="345"/>
        <v>30269</v>
      </c>
      <c r="L700" s="99">
        <f t="shared" si="346"/>
        <v>1.0815399999999999</v>
      </c>
      <c r="M700" s="100">
        <f t="shared" si="347"/>
        <v>1.0590999999999999</v>
      </c>
      <c r="N700" s="101">
        <f t="shared" si="348"/>
        <v>0.97811300000000001</v>
      </c>
      <c r="O700" s="100">
        <f t="shared" si="349"/>
        <v>1</v>
      </c>
      <c r="P700" s="98">
        <f t="shared" si="350"/>
        <v>33913.040000000001</v>
      </c>
      <c r="Q700" s="97">
        <f t="shared" si="351"/>
        <v>33913.040000000001</v>
      </c>
      <c r="R700" s="97"/>
      <c r="S700" s="97"/>
    </row>
    <row r="701" spans="1:19" ht="22.5" x14ac:dyDescent="0.25">
      <c r="A701" s="89" t="s">
        <v>1876</v>
      </c>
      <c r="B701" s="89" t="s">
        <v>1861</v>
      </c>
      <c r="C701" s="89" t="s">
        <v>17297</v>
      </c>
      <c r="D701" s="89" t="s">
        <v>43</v>
      </c>
      <c r="E701" s="94" t="s">
        <v>1877</v>
      </c>
      <c r="F701" s="95" t="s">
        <v>1878</v>
      </c>
      <c r="G701" s="89" t="s">
        <v>652</v>
      </c>
      <c r="H701" s="89" t="s">
        <v>12</v>
      </c>
      <c r="I701" s="96">
        <v>1</v>
      </c>
      <c r="J701" s="97">
        <v>4350037</v>
      </c>
      <c r="K701" s="98">
        <f t="shared" si="345"/>
        <v>4350037</v>
      </c>
      <c r="L701" s="99">
        <f t="shared" si="346"/>
        <v>1.0815399999999999</v>
      </c>
      <c r="M701" s="100">
        <f t="shared" si="347"/>
        <v>1.0590999999999999</v>
      </c>
      <c r="N701" s="101">
        <f t="shared" si="348"/>
        <v>0.97811300000000001</v>
      </c>
      <c r="O701" s="100">
        <f t="shared" si="349"/>
        <v>1</v>
      </c>
      <c r="P701" s="98">
        <f t="shared" si="350"/>
        <v>4873730.79</v>
      </c>
      <c r="Q701" s="97">
        <f t="shared" si="351"/>
        <v>4873730.79</v>
      </c>
      <c r="R701" s="97">
        <f t="shared" ref="R701" si="354">Q701</f>
        <v>4873730.79</v>
      </c>
      <c r="S701" s="97"/>
    </row>
    <row r="702" spans="1:19" x14ac:dyDescent="0.25">
      <c r="A702" s="89" t="s">
        <v>1879</v>
      </c>
      <c r="B702" s="89" t="s">
        <v>1861</v>
      </c>
      <c r="C702" s="89"/>
      <c r="D702" s="89" t="s">
        <v>48</v>
      </c>
      <c r="E702" s="94" t="s">
        <v>1880</v>
      </c>
      <c r="F702" s="95" t="s">
        <v>1881</v>
      </c>
      <c r="G702" s="89" t="s">
        <v>648</v>
      </c>
      <c r="H702" s="89" t="s">
        <v>12</v>
      </c>
      <c r="I702" s="96">
        <v>1</v>
      </c>
      <c r="J702" s="97">
        <v>43722</v>
      </c>
      <c r="K702" s="98">
        <f t="shared" si="345"/>
        <v>43722</v>
      </c>
      <c r="L702" s="99">
        <f t="shared" si="346"/>
        <v>1.0815399999999999</v>
      </c>
      <c r="M702" s="100">
        <f t="shared" si="347"/>
        <v>1.0590999999999999</v>
      </c>
      <c r="N702" s="101">
        <f t="shared" si="348"/>
        <v>0.97811300000000001</v>
      </c>
      <c r="O702" s="100">
        <f t="shared" si="349"/>
        <v>1</v>
      </c>
      <c r="P702" s="98">
        <f t="shared" si="350"/>
        <v>48985.62</v>
      </c>
      <c r="Q702" s="97">
        <f t="shared" si="351"/>
        <v>48985.62</v>
      </c>
      <c r="R702" s="97"/>
      <c r="S702" s="97"/>
    </row>
    <row r="703" spans="1:19" ht="22.5" x14ac:dyDescent="0.25">
      <c r="A703" s="89" t="s">
        <v>1882</v>
      </c>
      <c r="B703" s="89" t="s">
        <v>1861</v>
      </c>
      <c r="C703" s="89" t="s">
        <v>17297</v>
      </c>
      <c r="D703" s="89" t="s">
        <v>55</v>
      </c>
      <c r="E703" s="94" t="s">
        <v>1883</v>
      </c>
      <c r="F703" s="95" t="s">
        <v>1884</v>
      </c>
      <c r="G703" s="89" t="s">
        <v>652</v>
      </c>
      <c r="H703" s="89" t="s">
        <v>12</v>
      </c>
      <c r="I703" s="96">
        <v>1</v>
      </c>
      <c r="J703" s="97">
        <v>2379237</v>
      </c>
      <c r="K703" s="98">
        <f t="shared" si="345"/>
        <v>2379237</v>
      </c>
      <c r="L703" s="99">
        <f t="shared" si="346"/>
        <v>1.0815399999999999</v>
      </c>
      <c r="M703" s="100">
        <f t="shared" si="347"/>
        <v>1.0590999999999999</v>
      </c>
      <c r="N703" s="101">
        <f t="shared" si="348"/>
        <v>0.97811300000000001</v>
      </c>
      <c r="O703" s="100">
        <f t="shared" si="349"/>
        <v>1</v>
      </c>
      <c r="P703" s="98">
        <f t="shared" si="350"/>
        <v>2665669.42</v>
      </c>
      <c r="Q703" s="97">
        <f t="shared" si="351"/>
        <v>2665669.42</v>
      </c>
      <c r="R703" s="97">
        <f t="shared" ref="R703" si="355">Q703</f>
        <v>2665669.42</v>
      </c>
      <c r="S703" s="97"/>
    </row>
    <row r="704" spans="1:19" ht="22.5" x14ac:dyDescent="0.25">
      <c r="A704" s="89" t="s">
        <v>1885</v>
      </c>
      <c r="B704" s="89" t="s">
        <v>1861</v>
      </c>
      <c r="C704" s="89"/>
      <c r="D704" s="89" t="s">
        <v>58</v>
      </c>
      <c r="E704" s="94" t="s">
        <v>1886</v>
      </c>
      <c r="F704" s="95" t="s">
        <v>1887</v>
      </c>
      <c r="G704" s="89" t="s">
        <v>648</v>
      </c>
      <c r="H704" s="89" t="s">
        <v>30</v>
      </c>
      <c r="I704" s="96">
        <v>1</v>
      </c>
      <c r="J704" s="97">
        <v>69919</v>
      </c>
      <c r="K704" s="98">
        <f t="shared" si="345"/>
        <v>23306.33</v>
      </c>
      <c r="L704" s="99">
        <f t="shared" si="346"/>
        <v>1.0815399999999999</v>
      </c>
      <c r="M704" s="100">
        <f t="shared" si="347"/>
        <v>1.0590999999999999</v>
      </c>
      <c r="N704" s="101">
        <f t="shared" si="348"/>
        <v>0.97811300000000001</v>
      </c>
      <c r="O704" s="100">
        <f t="shared" si="349"/>
        <v>1</v>
      </c>
      <c r="P704" s="98">
        <f t="shared" si="350"/>
        <v>26112.14</v>
      </c>
      <c r="Q704" s="97">
        <f t="shared" si="351"/>
        <v>78336.42</v>
      </c>
      <c r="R704" s="97"/>
      <c r="S704" s="97"/>
    </row>
    <row r="705" spans="1:19" ht="22.5" x14ac:dyDescent="0.25">
      <c r="A705" s="89" t="s">
        <v>1888</v>
      </c>
      <c r="B705" s="89" t="s">
        <v>1861</v>
      </c>
      <c r="C705" s="89" t="s">
        <v>17297</v>
      </c>
      <c r="D705" s="89" t="s">
        <v>60</v>
      </c>
      <c r="E705" s="94" t="s">
        <v>1889</v>
      </c>
      <c r="F705" s="95" t="s">
        <v>1890</v>
      </c>
      <c r="G705" s="89" t="s">
        <v>652</v>
      </c>
      <c r="H705" s="89" t="s">
        <v>30</v>
      </c>
      <c r="I705" s="96">
        <v>1</v>
      </c>
      <c r="J705" s="97">
        <v>1780303</v>
      </c>
      <c r="K705" s="98">
        <f t="shared" si="345"/>
        <v>593434.32999999996</v>
      </c>
      <c r="L705" s="99">
        <f t="shared" si="346"/>
        <v>1.0815399999999999</v>
      </c>
      <c r="M705" s="100">
        <f t="shared" si="347"/>
        <v>1.0590999999999999</v>
      </c>
      <c r="N705" s="101">
        <f t="shared" si="348"/>
        <v>0.97811300000000001</v>
      </c>
      <c r="O705" s="100">
        <f t="shared" si="349"/>
        <v>1</v>
      </c>
      <c r="P705" s="98">
        <f t="shared" si="350"/>
        <v>664876.91</v>
      </c>
      <c r="Q705" s="97">
        <f t="shared" si="351"/>
        <v>1994630.73</v>
      </c>
      <c r="R705" s="97">
        <f t="shared" ref="R705" si="356">Q705</f>
        <v>1994630.73</v>
      </c>
      <c r="S705" s="97"/>
    </row>
    <row r="706" spans="1:19" ht="22.5" x14ac:dyDescent="0.25">
      <c r="A706" s="89" t="s">
        <v>1892</v>
      </c>
      <c r="B706" s="89" t="s">
        <v>1861</v>
      </c>
      <c r="C706" s="89"/>
      <c r="D706" s="89" t="s">
        <v>65</v>
      </c>
      <c r="E706" s="94" t="s">
        <v>1893</v>
      </c>
      <c r="F706" s="95" t="s">
        <v>1894</v>
      </c>
      <c r="G706" s="89" t="s">
        <v>648</v>
      </c>
      <c r="H706" s="89" t="s">
        <v>34</v>
      </c>
      <c r="I706" s="96">
        <v>1</v>
      </c>
      <c r="J706" s="97">
        <v>6079</v>
      </c>
      <c r="K706" s="98">
        <f t="shared" si="345"/>
        <v>1519.75</v>
      </c>
      <c r="L706" s="99">
        <f t="shared" si="346"/>
        <v>1.0815399999999999</v>
      </c>
      <c r="M706" s="100">
        <f t="shared" si="347"/>
        <v>1.0590999999999999</v>
      </c>
      <c r="N706" s="101">
        <f t="shared" si="348"/>
        <v>0.97811300000000001</v>
      </c>
      <c r="O706" s="100">
        <f t="shared" si="349"/>
        <v>1</v>
      </c>
      <c r="P706" s="98">
        <f t="shared" si="350"/>
        <v>1702.71</v>
      </c>
      <c r="Q706" s="97">
        <f t="shared" si="351"/>
        <v>6810.84</v>
      </c>
      <c r="R706" s="97"/>
      <c r="S706" s="97"/>
    </row>
    <row r="707" spans="1:19" ht="22.5" x14ac:dyDescent="0.25">
      <c r="A707" s="89" t="s">
        <v>1895</v>
      </c>
      <c r="B707" s="89" t="s">
        <v>1861</v>
      </c>
      <c r="C707" s="89" t="s">
        <v>17297</v>
      </c>
      <c r="D707" s="89" t="s">
        <v>68</v>
      </c>
      <c r="E707" s="94" t="s">
        <v>1896</v>
      </c>
      <c r="F707" s="95" t="s">
        <v>1897</v>
      </c>
      <c r="G707" s="89" t="s">
        <v>652</v>
      </c>
      <c r="H707" s="89" t="s">
        <v>34</v>
      </c>
      <c r="I707" s="96">
        <v>1</v>
      </c>
      <c r="J707" s="97">
        <v>923089</v>
      </c>
      <c r="K707" s="98">
        <f t="shared" si="345"/>
        <v>230772.25</v>
      </c>
      <c r="L707" s="99">
        <f t="shared" si="346"/>
        <v>1.0815399999999999</v>
      </c>
      <c r="M707" s="100">
        <f t="shared" si="347"/>
        <v>1.0590999999999999</v>
      </c>
      <c r="N707" s="101">
        <f t="shared" si="348"/>
        <v>0.97811300000000001</v>
      </c>
      <c r="O707" s="100">
        <f t="shared" si="349"/>
        <v>1</v>
      </c>
      <c r="P707" s="98">
        <f t="shared" si="350"/>
        <v>258554.54</v>
      </c>
      <c r="Q707" s="97">
        <f t="shared" si="351"/>
        <v>1034218.16</v>
      </c>
      <c r="R707" s="97">
        <f t="shared" ref="R707" si="357">Q707</f>
        <v>1034218.16</v>
      </c>
      <c r="S707" s="97"/>
    </row>
    <row r="708" spans="1:19" ht="22.5" x14ac:dyDescent="0.25">
      <c r="A708" s="89" t="s">
        <v>1898</v>
      </c>
      <c r="B708" s="89" t="s">
        <v>1861</v>
      </c>
      <c r="C708" s="89"/>
      <c r="D708" s="89" t="s">
        <v>70</v>
      </c>
      <c r="E708" s="94" t="s">
        <v>1899</v>
      </c>
      <c r="F708" s="95" t="s">
        <v>1900</v>
      </c>
      <c r="G708" s="89" t="s">
        <v>502</v>
      </c>
      <c r="H708" s="89" t="s">
        <v>1234</v>
      </c>
      <c r="I708" s="96">
        <v>1</v>
      </c>
      <c r="J708" s="97">
        <v>2628</v>
      </c>
      <c r="K708" s="98">
        <f t="shared" si="345"/>
        <v>65700</v>
      </c>
      <c r="L708" s="99">
        <f t="shared" si="346"/>
        <v>1.0815399999999999</v>
      </c>
      <c r="M708" s="100">
        <f t="shared" si="347"/>
        <v>1.0590999999999999</v>
      </c>
      <c r="N708" s="101">
        <f t="shared" si="348"/>
        <v>0.97811300000000001</v>
      </c>
      <c r="O708" s="100">
        <f t="shared" si="349"/>
        <v>1</v>
      </c>
      <c r="P708" s="98">
        <f t="shared" si="350"/>
        <v>73609.509999999995</v>
      </c>
      <c r="Q708" s="97">
        <f t="shared" si="351"/>
        <v>2944.38</v>
      </c>
      <c r="R708" s="97"/>
      <c r="S708" s="97"/>
    </row>
    <row r="709" spans="1:19" ht="22.5" x14ac:dyDescent="0.25">
      <c r="A709" s="89" t="s">
        <v>1901</v>
      </c>
      <c r="B709" s="89" t="s">
        <v>1861</v>
      </c>
      <c r="C709" s="89"/>
      <c r="D709" s="89" t="s">
        <v>73</v>
      </c>
      <c r="E709" s="94" t="s">
        <v>1902</v>
      </c>
      <c r="F709" s="95" t="s">
        <v>1903</v>
      </c>
      <c r="G709" s="89" t="s">
        <v>648</v>
      </c>
      <c r="H709" s="89" t="s">
        <v>34</v>
      </c>
      <c r="I709" s="96">
        <v>1</v>
      </c>
      <c r="J709" s="97">
        <v>189939</v>
      </c>
      <c r="K709" s="98">
        <f t="shared" si="345"/>
        <v>47484.75</v>
      </c>
      <c r="L709" s="99">
        <f t="shared" si="346"/>
        <v>1.0815399999999999</v>
      </c>
      <c r="M709" s="100">
        <f t="shared" si="347"/>
        <v>1.0590999999999999</v>
      </c>
      <c r="N709" s="101">
        <f t="shared" si="348"/>
        <v>0.97811300000000001</v>
      </c>
      <c r="O709" s="100">
        <f t="shared" si="349"/>
        <v>1</v>
      </c>
      <c r="P709" s="98">
        <f t="shared" si="350"/>
        <v>53201.36</v>
      </c>
      <c r="Q709" s="97">
        <f t="shared" si="351"/>
        <v>212805.44</v>
      </c>
      <c r="R709" s="97"/>
      <c r="S709" s="97"/>
    </row>
    <row r="710" spans="1:19" ht="33.75" x14ac:dyDescent="0.25">
      <c r="A710" s="89" t="s">
        <v>1904</v>
      </c>
      <c r="B710" s="89" t="s">
        <v>1861</v>
      </c>
      <c r="C710" s="89"/>
      <c r="D710" s="89" t="s">
        <v>75</v>
      </c>
      <c r="E710" s="94" t="s">
        <v>1905</v>
      </c>
      <c r="F710" s="95" t="s">
        <v>1906</v>
      </c>
      <c r="G710" s="89" t="s">
        <v>652</v>
      </c>
      <c r="H710" s="89" t="s">
        <v>34</v>
      </c>
      <c r="I710" s="96">
        <v>1</v>
      </c>
      <c r="J710" s="97">
        <v>384464</v>
      </c>
      <c r="K710" s="98">
        <f t="shared" si="345"/>
        <v>96116</v>
      </c>
      <c r="L710" s="99">
        <f t="shared" si="346"/>
        <v>1.0815399999999999</v>
      </c>
      <c r="M710" s="100">
        <f t="shared" si="347"/>
        <v>1.0590999999999999</v>
      </c>
      <c r="N710" s="101">
        <f t="shared" si="348"/>
        <v>0.97811300000000001</v>
      </c>
      <c r="O710" s="100">
        <f t="shared" si="349"/>
        <v>1</v>
      </c>
      <c r="P710" s="98">
        <f t="shared" si="350"/>
        <v>107687.25</v>
      </c>
      <c r="Q710" s="97">
        <f t="shared" si="351"/>
        <v>430749</v>
      </c>
      <c r="R710" s="97"/>
      <c r="S710" s="97"/>
    </row>
    <row r="711" spans="1:19" ht="22.5" x14ac:dyDescent="0.25">
      <c r="A711" s="89" t="s">
        <v>1907</v>
      </c>
      <c r="B711" s="89" t="s">
        <v>1861</v>
      </c>
      <c r="C711" s="89"/>
      <c r="D711" s="89" t="s">
        <v>87</v>
      </c>
      <c r="E711" s="94" t="s">
        <v>1908</v>
      </c>
      <c r="F711" s="95" t="s">
        <v>1909</v>
      </c>
      <c r="G711" s="89" t="s">
        <v>648</v>
      </c>
      <c r="H711" s="89" t="s">
        <v>73</v>
      </c>
      <c r="I711" s="96">
        <v>1</v>
      </c>
      <c r="J711" s="97">
        <v>103955</v>
      </c>
      <c r="K711" s="98">
        <f t="shared" si="345"/>
        <v>7425.36</v>
      </c>
      <c r="L711" s="99">
        <f t="shared" si="346"/>
        <v>1.0815399999999999</v>
      </c>
      <c r="M711" s="100">
        <f t="shared" si="347"/>
        <v>1.0590999999999999</v>
      </c>
      <c r="N711" s="101">
        <f t="shared" si="348"/>
        <v>0.97811300000000001</v>
      </c>
      <c r="O711" s="100">
        <f t="shared" si="349"/>
        <v>1</v>
      </c>
      <c r="P711" s="98">
        <f t="shared" si="350"/>
        <v>8319.2900000000009</v>
      </c>
      <c r="Q711" s="97">
        <f t="shared" si="351"/>
        <v>116470.06</v>
      </c>
      <c r="R711" s="97"/>
      <c r="S711" s="97"/>
    </row>
    <row r="712" spans="1:19" ht="22.5" x14ac:dyDescent="0.25">
      <c r="A712" s="89" t="s">
        <v>1910</v>
      </c>
      <c r="B712" s="89" t="s">
        <v>1861</v>
      </c>
      <c r="C712" s="89" t="s">
        <v>17297</v>
      </c>
      <c r="D712" s="89" t="s">
        <v>89</v>
      </c>
      <c r="E712" s="94" t="s">
        <v>1911</v>
      </c>
      <c r="F712" s="95" t="s">
        <v>1912</v>
      </c>
      <c r="G712" s="89" t="s">
        <v>648</v>
      </c>
      <c r="H712" s="89" t="s">
        <v>73</v>
      </c>
      <c r="I712" s="96">
        <v>1</v>
      </c>
      <c r="J712" s="97">
        <v>774564</v>
      </c>
      <c r="K712" s="98">
        <f t="shared" si="345"/>
        <v>55326</v>
      </c>
      <c r="L712" s="99">
        <f t="shared" si="346"/>
        <v>1.0815399999999999</v>
      </c>
      <c r="M712" s="100">
        <f t="shared" si="347"/>
        <v>1.0590999999999999</v>
      </c>
      <c r="N712" s="101">
        <f t="shared" si="348"/>
        <v>0.97811300000000001</v>
      </c>
      <c r="O712" s="100">
        <f t="shared" si="349"/>
        <v>1</v>
      </c>
      <c r="P712" s="98">
        <f t="shared" si="350"/>
        <v>61986.61</v>
      </c>
      <c r="Q712" s="97">
        <f t="shared" si="351"/>
        <v>867812.54</v>
      </c>
      <c r="R712" s="97">
        <f t="shared" ref="R712" si="358">Q712</f>
        <v>867812.54</v>
      </c>
      <c r="S712" s="97"/>
    </row>
    <row r="713" spans="1:19" x14ac:dyDescent="0.25">
      <c r="A713" s="89" t="s">
        <v>1913</v>
      </c>
      <c r="B713" s="89" t="s">
        <v>1861</v>
      </c>
      <c r="C713" s="89"/>
      <c r="D713" s="89" t="s">
        <v>90</v>
      </c>
      <c r="E713" s="94" t="s">
        <v>1914</v>
      </c>
      <c r="F713" s="95" t="s">
        <v>1915</v>
      </c>
      <c r="G713" s="89" t="s">
        <v>648</v>
      </c>
      <c r="H713" s="89" t="s">
        <v>34</v>
      </c>
      <c r="I713" s="96">
        <v>1</v>
      </c>
      <c r="J713" s="97">
        <v>17287</v>
      </c>
      <c r="K713" s="98">
        <f t="shared" si="345"/>
        <v>4321.75</v>
      </c>
      <c r="L713" s="99">
        <f t="shared" si="346"/>
        <v>1.0815399999999999</v>
      </c>
      <c r="M713" s="100">
        <f t="shared" si="347"/>
        <v>1.0590999999999999</v>
      </c>
      <c r="N713" s="101">
        <f t="shared" si="348"/>
        <v>0.97811300000000001</v>
      </c>
      <c r="O713" s="100">
        <f t="shared" si="349"/>
        <v>1</v>
      </c>
      <c r="P713" s="98">
        <f t="shared" si="350"/>
        <v>4842.04</v>
      </c>
      <c r="Q713" s="97">
        <f t="shared" si="351"/>
        <v>19368.16</v>
      </c>
      <c r="R713" s="97"/>
      <c r="S713" s="97"/>
    </row>
    <row r="714" spans="1:19" ht="22.5" x14ac:dyDescent="0.25">
      <c r="A714" s="89" t="s">
        <v>1916</v>
      </c>
      <c r="B714" s="89" t="s">
        <v>1861</v>
      </c>
      <c r="C714" s="89" t="s">
        <v>17297</v>
      </c>
      <c r="D714" s="89" t="s">
        <v>91</v>
      </c>
      <c r="E714" s="94" t="s">
        <v>1917</v>
      </c>
      <c r="F714" s="95" t="s">
        <v>1918</v>
      </c>
      <c r="G714" s="89" t="s">
        <v>648</v>
      </c>
      <c r="H714" s="89" t="s">
        <v>30</v>
      </c>
      <c r="I714" s="96">
        <v>1</v>
      </c>
      <c r="J714" s="97">
        <v>2730376</v>
      </c>
      <c r="K714" s="98">
        <f t="shared" si="345"/>
        <v>910125.33</v>
      </c>
      <c r="L714" s="99">
        <f t="shared" si="346"/>
        <v>1.0815399999999999</v>
      </c>
      <c r="M714" s="100">
        <f t="shared" si="347"/>
        <v>1.0590999999999999</v>
      </c>
      <c r="N714" s="101">
        <f t="shared" si="348"/>
        <v>0.97811300000000001</v>
      </c>
      <c r="O714" s="100">
        <f t="shared" si="349"/>
        <v>1</v>
      </c>
      <c r="P714" s="98">
        <f t="shared" si="350"/>
        <v>1019693.82</v>
      </c>
      <c r="Q714" s="97">
        <f t="shared" si="351"/>
        <v>3059081.46</v>
      </c>
      <c r="R714" s="97">
        <f t="shared" ref="R714:R715" si="359">Q714</f>
        <v>3059081.46</v>
      </c>
      <c r="S714" s="97"/>
    </row>
    <row r="715" spans="1:19" ht="33.75" x14ac:dyDescent="0.25">
      <c r="A715" s="89" t="s">
        <v>1919</v>
      </c>
      <c r="B715" s="89" t="s">
        <v>1861</v>
      </c>
      <c r="C715" s="89" t="s">
        <v>17297</v>
      </c>
      <c r="D715" s="89" t="s">
        <v>101</v>
      </c>
      <c r="E715" s="94" t="s">
        <v>1920</v>
      </c>
      <c r="F715" s="95" t="s">
        <v>1891</v>
      </c>
      <c r="G715" s="89" t="s">
        <v>648</v>
      </c>
      <c r="H715" s="89" t="s">
        <v>12</v>
      </c>
      <c r="I715" s="96">
        <v>1</v>
      </c>
      <c r="J715" s="97">
        <v>505938</v>
      </c>
      <c r="K715" s="98">
        <f t="shared" si="345"/>
        <v>505938</v>
      </c>
      <c r="L715" s="99">
        <f t="shared" si="346"/>
        <v>1.0815399999999999</v>
      </c>
      <c r="M715" s="100">
        <f t="shared" si="347"/>
        <v>1.0590999999999999</v>
      </c>
      <c r="N715" s="101">
        <f t="shared" si="348"/>
        <v>0.97811300000000001</v>
      </c>
      <c r="O715" s="100">
        <f t="shared" si="349"/>
        <v>1</v>
      </c>
      <c r="P715" s="98">
        <f t="shared" si="350"/>
        <v>566847.04</v>
      </c>
      <c r="Q715" s="97">
        <f t="shared" si="351"/>
        <v>566847.04</v>
      </c>
      <c r="R715" s="97">
        <f t="shared" si="359"/>
        <v>566847.04</v>
      </c>
      <c r="S715" s="97"/>
    </row>
    <row r="716" spans="1:19" ht="22.5" x14ac:dyDescent="0.25">
      <c r="A716" s="89" t="s">
        <v>1921</v>
      </c>
      <c r="B716" s="89" t="s">
        <v>1861</v>
      </c>
      <c r="C716" s="89"/>
      <c r="D716" s="89" t="s">
        <v>106</v>
      </c>
      <c r="E716" s="94" t="s">
        <v>668</v>
      </c>
      <c r="F716" s="95" t="s">
        <v>669</v>
      </c>
      <c r="G716" s="89" t="s">
        <v>670</v>
      </c>
      <c r="H716" s="89" t="s">
        <v>1922</v>
      </c>
      <c r="I716" s="96">
        <v>1</v>
      </c>
      <c r="J716" s="97">
        <v>28559</v>
      </c>
      <c r="K716" s="98">
        <f t="shared" si="345"/>
        <v>8159.71</v>
      </c>
      <c r="L716" s="99">
        <f t="shared" si="346"/>
        <v>1.0815399999999999</v>
      </c>
      <c r="M716" s="100">
        <f t="shared" si="347"/>
        <v>1.0590999999999999</v>
      </c>
      <c r="N716" s="101">
        <f t="shared" si="348"/>
        <v>0.97811300000000001</v>
      </c>
      <c r="O716" s="100">
        <f t="shared" si="349"/>
        <v>1</v>
      </c>
      <c r="P716" s="98">
        <f t="shared" si="350"/>
        <v>9142.0400000000009</v>
      </c>
      <c r="Q716" s="97">
        <f t="shared" si="351"/>
        <v>31997.14</v>
      </c>
      <c r="R716" s="97"/>
      <c r="S716" s="97"/>
    </row>
    <row r="717" spans="1:19" ht="22.5" x14ac:dyDescent="0.25">
      <c r="A717" s="89" t="s">
        <v>1923</v>
      </c>
      <c r="B717" s="89" t="s">
        <v>1861</v>
      </c>
      <c r="C717" s="89"/>
      <c r="D717" s="89" t="s">
        <v>107</v>
      </c>
      <c r="E717" s="94" t="s">
        <v>1924</v>
      </c>
      <c r="F717" s="95" t="s">
        <v>1925</v>
      </c>
      <c r="G717" s="89" t="s">
        <v>652</v>
      </c>
      <c r="H717" s="89" t="s">
        <v>12</v>
      </c>
      <c r="I717" s="96">
        <v>1</v>
      </c>
      <c r="J717" s="97">
        <v>2232</v>
      </c>
      <c r="K717" s="98">
        <f t="shared" si="345"/>
        <v>2232</v>
      </c>
      <c r="L717" s="99">
        <f t="shared" si="346"/>
        <v>1.0815399999999999</v>
      </c>
      <c r="M717" s="100">
        <f t="shared" si="347"/>
        <v>1.0590999999999999</v>
      </c>
      <c r="N717" s="101">
        <f t="shared" si="348"/>
        <v>0.97811300000000001</v>
      </c>
      <c r="O717" s="100">
        <f t="shared" si="349"/>
        <v>1</v>
      </c>
      <c r="P717" s="98">
        <f t="shared" si="350"/>
        <v>2500.71</v>
      </c>
      <c r="Q717" s="97">
        <f t="shared" si="351"/>
        <v>2500.71</v>
      </c>
      <c r="R717" s="97"/>
      <c r="S717" s="97"/>
    </row>
    <row r="718" spans="1:19" ht="22.5" x14ac:dyDescent="0.25">
      <c r="A718" s="89" t="s">
        <v>1926</v>
      </c>
      <c r="B718" s="89" t="s">
        <v>1861</v>
      </c>
      <c r="C718" s="89"/>
      <c r="D718" s="89" t="s">
        <v>108</v>
      </c>
      <c r="E718" s="94" t="s">
        <v>1927</v>
      </c>
      <c r="F718" s="95" t="s">
        <v>1928</v>
      </c>
      <c r="G718" s="89" t="s">
        <v>652</v>
      </c>
      <c r="H718" s="89" t="s">
        <v>12</v>
      </c>
      <c r="I718" s="96">
        <v>1</v>
      </c>
      <c r="J718" s="97">
        <v>11184</v>
      </c>
      <c r="K718" s="98">
        <f t="shared" si="345"/>
        <v>11184</v>
      </c>
      <c r="L718" s="99">
        <f t="shared" si="346"/>
        <v>1.0815399999999999</v>
      </c>
      <c r="M718" s="100">
        <f t="shared" si="347"/>
        <v>1.0590999999999999</v>
      </c>
      <c r="N718" s="101">
        <f t="shared" si="348"/>
        <v>0.97811300000000001</v>
      </c>
      <c r="O718" s="100">
        <f t="shared" si="349"/>
        <v>1</v>
      </c>
      <c r="P718" s="98">
        <f t="shared" si="350"/>
        <v>12530.42</v>
      </c>
      <c r="Q718" s="97">
        <f t="shared" si="351"/>
        <v>12530.42</v>
      </c>
      <c r="R718" s="97"/>
      <c r="S718" s="97"/>
    </row>
    <row r="719" spans="1:19" ht="22.5" x14ac:dyDescent="0.25">
      <c r="A719" s="89" t="s">
        <v>1929</v>
      </c>
      <c r="B719" s="89" t="s">
        <v>1861</v>
      </c>
      <c r="C719" s="89"/>
      <c r="D719" s="89" t="s">
        <v>109</v>
      </c>
      <c r="E719" s="94" t="s">
        <v>668</v>
      </c>
      <c r="F719" s="95" t="s">
        <v>669</v>
      </c>
      <c r="G719" s="89" t="s">
        <v>670</v>
      </c>
      <c r="H719" s="89" t="s">
        <v>1930</v>
      </c>
      <c r="I719" s="96">
        <v>1</v>
      </c>
      <c r="J719" s="97">
        <v>61197</v>
      </c>
      <c r="K719" s="98">
        <f t="shared" si="345"/>
        <v>8159.6</v>
      </c>
      <c r="L719" s="99">
        <f t="shared" si="346"/>
        <v>1.0815399999999999</v>
      </c>
      <c r="M719" s="100">
        <f t="shared" si="347"/>
        <v>1.0590999999999999</v>
      </c>
      <c r="N719" s="101">
        <f t="shared" si="348"/>
        <v>0.97811300000000001</v>
      </c>
      <c r="O719" s="100">
        <f t="shared" si="349"/>
        <v>1</v>
      </c>
      <c r="P719" s="98">
        <f t="shared" si="350"/>
        <v>9141.92</v>
      </c>
      <c r="Q719" s="97">
        <f t="shared" si="351"/>
        <v>68564.399999999994</v>
      </c>
      <c r="R719" s="97"/>
      <c r="S719" s="97"/>
    </row>
    <row r="720" spans="1:19" ht="22.5" x14ac:dyDescent="0.25">
      <c r="A720" s="89" t="s">
        <v>1931</v>
      </c>
      <c r="B720" s="89" t="s">
        <v>1861</v>
      </c>
      <c r="C720" s="89"/>
      <c r="D720" s="89" t="s">
        <v>122</v>
      </c>
      <c r="E720" s="94" t="s">
        <v>1932</v>
      </c>
      <c r="F720" s="95" t="s">
        <v>1933</v>
      </c>
      <c r="G720" s="89" t="s">
        <v>652</v>
      </c>
      <c r="H720" s="89" t="s">
        <v>12</v>
      </c>
      <c r="I720" s="96">
        <v>1</v>
      </c>
      <c r="J720" s="97">
        <v>3719</v>
      </c>
      <c r="K720" s="98">
        <f t="shared" si="345"/>
        <v>3719</v>
      </c>
      <c r="L720" s="99">
        <f t="shared" si="346"/>
        <v>1.0815399999999999</v>
      </c>
      <c r="M720" s="100">
        <f t="shared" si="347"/>
        <v>1.0590999999999999</v>
      </c>
      <c r="N720" s="101">
        <f t="shared" si="348"/>
        <v>0.97811300000000001</v>
      </c>
      <c r="O720" s="100">
        <f t="shared" si="349"/>
        <v>1</v>
      </c>
      <c r="P720" s="98">
        <f t="shared" si="350"/>
        <v>4166.72</v>
      </c>
      <c r="Q720" s="97">
        <f t="shared" si="351"/>
        <v>4166.72</v>
      </c>
      <c r="R720" s="97"/>
      <c r="S720" s="97"/>
    </row>
    <row r="721" spans="1:19" ht="22.5" x14ac:dyDescent="0.25">
      <c r="A721" s="89" t="s">
        <v>1934</v>
      </c>
      <c r="B721" s="89" t="s">
        <v>1861</v>
      </c>
      <c r="C721" s="89"/>
      <c r="D721" s="89" t="s">
        <v>126</v>
      </c>
      <c r="E721" s="94" t="s">
        <v>1935</v>
      </c>
      <c r="F721" s="95" t="s">
        <v>1936</v>
      </c>
      <c r="G721" s="89" t="s">
        <v>652</v>
      </c>
      <c r="H721" s="89" t="s">
        <v>12</v>
      </c>
      <c r="I721" s="96">
        <v>1</v>
      </c>
      <c r="J721" s="97">
        <v>27961</v>
      </c>
      <c r="K721" s="98">
        <f t="shared" si="345"/>
        <v>27961</v>
      </c>
      <c r="L721" s="99">
        <f t="shared" si="346"/>
        <v>1.0815399999999999</v>
      </c>
      <c r="M721" s="100">
        <f t="shared" si="347"/>
        <v>1.0590999999999999</v>
      </c>
      <c r="N721" s="101">
        <f t="shared" si="348"/>
        <v>0.97811300000000001</v>
      </c>
      <c r="O721" s="100">
        <f t="shared" si="349"/>
        <v>1</v>
      </c>
      <c r="P721" s="98">
        <f t="shared" si="350"/>
        <v>31327.18</v>
      </c>
      <c r="Q721" s="97">
        <f t="shared" si="351"/>
        <v>31327.18</v>
      </c>
      <c r="R721" s="97"/>
      <c r="S721" s="97"/>
    </row>
    <row r="722" spans="1:19" ht="22.5" x14ac:dyDescent="0.25">
      <c r="A722" s="89" t="s">
        <v>1937</v>
      </c>
      <c r="B722" s="89" t="s">
        <v>1861</v>
      </c>
      <c r="C722" s="89"/>
      <c r="D722" s="89" t="s">
        <v>124</v>
      </c>
      <c r="E722" s="94" t="s">
        <v>1938</v>
      </c>
      <c r="F722" s="95" t="s">
        <v>1939</v>
      </c>
      <c r="G722" s="89" t="s">
        <v>652</v>
      </c>
      <c r="H722" s="89" t="s">
        <v>30</v>
      </c>
      <c r="I722" s="96">
        <v>1</v>
      </c>
      <c r="J722" s="97">
        <v>1113116</v>
      </c>
      <c r="K722" s="98">
        <f t="shared" si="345"/>
        <v>371038.67</v>
      </c>
      <c r="L722" s="99">
        <f t="shared" si="346"/>
        <v>1.0815399999999999</v>
      </c>
      <c r="M722" s="100">
        <f t="shared" si="347"/>
        <v>1.0590999999999999</v>
      </c>
      <c r="N722" s="101">
        <f t="shared" si="348"/>
        <v>0.97811300000000001</v>
      </c>
      <c r="O722" s="100">
        <f t="shared" si="349"/>
        <v>1</v>
      </c>
      <c r="P722" s="98">
        <f t="shared" si="350"/>
        <v>415707.4</v>
      </c>
      <c r="Q722" s="97">
        <f t="shared" si="351"/>
        <v>1247122.2</v>
      </c>
      <c r="R722" s="97"/>
      <c r="S722" s="97"/>
    </row>
    <row r="723" spans="1:19" ht="22.5" x14ac:dyDescent="0.25">
      <c r="A723" s="89" t="s">
        <v>1940</v>
      </c>
      <c r="B723" s="89" t="s">
        <v>1861</v>
      </c>
      <c r="C723" s="89"/>
      <c r="D723" s="89" t="s">
        <v>129</v>
      </c>
      <c r="E723" s="94" t="s">
        <v>1941</v>
      </c>
      <c r="F723" s="95" t="s">
        <v>1942</v>
      </c>
      <c r="G723" s="89" t="s">
        <v>652</v>
      </c>
      <c r="H723" s="89" t="s">
        <v>30</v>
      </c>
      <c r="I723" s="96">
        <v>1</v>
      </c>
      <c r="J723" s="97">
        <v>1006279</v>
      </c>
      <c r="K723" s="98">
        <f t="shared" si="345"/>
        <v>335426.33</v>
      </c>
      <c r="L723" s="99">
        <f t="shared" si="346"/>
        <v>1.0815399999999999</v>
      </c>
      <c r="M723" s="100">
        <f t="shared" si="347"/>
        <v>1.0590999999999999</v>
      </c>
      <c r="N723" s="101">
        <f t="shared" si="348"/>
        <v>0.97811300000000001</v>
      </c>
      <c r="O723" s="100">
        <f t="shared" si="349"/>
        <v>1</v>
      </c>
      <c r="P723" s="98">
        <f t="shared" si="350"/>
        <v>375807.75</v>
      </c>
      <c r="Q723" s="97">
        <f t="shared" si="351"/>
        <v>1127423.25</v>
      </c>
      <c r="R723" s="97"/>
      <c r="S723" s="97"/>
    </row>
    <row r="724" spans="1:19" ht="22.5" x14ac:dyDescent="0.25">
      <c r="A724" s="89" t="s">
        <v>1943</v>
      </c>
      <c r="B724" s="89" t="s">
        <v>1861</v>
      </c>
      <c r="C724" s="89"/>
      <c r="D724" s="89" t="s">
        <v>133</v>
      </c>
      <c r="E724" s="94" t="s">
        <v>1944</v>
      </c>
      <c r="F724" s="95" t="s">
        <v>1945</v>
      </c>
      <c r="G724" s="89" t="s">
        <v>1071</v>
      </c>
      <c r="H724" s="89" t="s">
        <v>1183</v>
      </c>
      <c r="I724" s="96">
        <v>1</v>
      </c>
      <c r="J724" s="97">
        <v>16298</v>
      </c>
      <c r="K724" s="98">
        <f t="shared" si="345"/>
        <v>81490</v>
      </c>
      <c r="L724" s="99">
        <f t="shared" si="346"/>
        <v>1.0815399999999999</v>
      </c>
      <c r="M724" s="100">
        <f t="shared" si="347"/>
        <v>1.0590999999999999</v>
      </c>
      <c r="N724" s="101">
        <f t="shared" si="348"/>
        <v>0.97811300000000001</v>
      </c>
      <c r="O724" s="100">
        <f t="shared" si="349"/>
        <v>1</v>
      </c>
      <c r="P724" s="98">
        <f t="shared" si="350"/>
        <v>91300.45</v>
      </c>
      <c r="Q724" s="97">
        <f t="shared" si="351"/>
        <v>18260.09</v>
      </c>
      <c r="R724" s="97"/>
      <c r="S724" s="97"/>
    </row>
    <row r="725" spans="1:19" ht="22.5" x14ac:dyDescent="0.25">
      <c r="A725" s="89" t="s">
        <v>1946</v>
      </c>
      <c r="B725" s="89" t="s">
        <v>1861</v>
      </c>
      <c r="C725" s="89"/>
      <c r="D725" s="89" t="s">
        <v>136</v>
      </c>
      <c r="E725" s="94" t="s">
        <v>1947</v>
      </c>
      <c r="F725" s="95" t="s">
        <v>1948</v>
      </c>
      <c r="G725" s="89" t="s">
        <v>652</v>
      </c>
      <c r="H725" s="89" t="s">
        <v>12</v>
      </c>
      <c r="I725" s="96">
        <v>1</v>
      </c>
      <c r="J725" s="97">
        <v>30190</v>
      </c>
      <c r="K725" s="98">
        <f t="shared" si="345"/>
        <v>30190</v>
      </c>
      <c r="L725" s="99">
        <f t="shared" si="346"/>
        <v>1.0815399999999999</v>
      </c>
      <c r="M725" s="100">
        <f t="shared" si="347"/>
        <v>1.0590999999999999</v>
      </c>
      <c r="N725" s="101">
        <f t="shared" si="348"/>
        <v>0.97811300000000001</v>
      </c>
      <c r="O725" s="100">
        <f t="shared" si="349"/>
        <v>1</v>
      </c>
      <c r="P725" s="98">
        <f t="shared" si="350"/>
        <v>33824.519999999997</v>
      </c>
      <c r="Q725" s="97">
        <f t="shared" si="351"/>
        <v>33824.519999999997</v>
      </c>
      <c r="R725" s="97"/>
      <c r="S725" s="97"/>
    </row>
    <row r="726" spans="1:19" ht="22.5" x14ac:dyDescent="0.25">
      <c r="A726" s="89" t="s">
        <v>1949</v>
      </c>
      <c r="B726" s="89" t="s">
        <v>1861</v>
      </c>
      <c r="C726" s="89"/>
      <c r="D726" s="89" t="s">
        <v>141</v>
      </c>
      <c r="E726" s="94" t="s">
        <v>1899</v>
      </c>
      <c r="F726" s="95" t="s">
        <v>1900</v>
      </c>
      <c r="G726" s="89" t="s">
        <v>502</v>
      </c>
      <c r="H726" s="89" t="s">
        <v>1950</v>
      </c>
      <c r="I726" s="96">
        <v>1</v>
      </c>
      <c r="J726" s="97">
        <v>1141</v>
      </c>
      <c r="K726" s="98">
        <f t="shared" si="345"/>
        <v>65801.61</v>
      </c>
      <c r="L726" s="99">
        <f t="shared" si="346"/>
        <v>1.0815399999999999</v>
      </c>
      <c r="M726" s="100">
        <f t="shared" si="347"/>
        <v>1.0590999999999999</v>
      </c>
      <c r="N726" s="101">
        <f t="shared" si="348"/>
        <v>0.97811300000000001</v>
      </c>
      <c r="O726" s="100">
        <f t="shared" si="349"/>
        <v>1</v>
      </c>
      <c r="P726" s="98">
        <f t="shared" si="350"/>
        <v>73723.360000000001</v>
      </c>
      <c r="Q726" s="97">
        <f t="shared" si="351"/>
        <v>1278.3599999999999</v>
      </c>
      <c r="R726" s="97"/>
      <c r="S726" s="97"/>
    </row>
    <row r="727" spans="1:19" ht="22.5" x14ac:dyDescent="0.25">
      <c r="A727" s="89" t="s">
        <v>1951</v>
      </c>
      <c r="B727" s="89" t="s">
        <v>1861</v>
      </c>
      <c r="C727" s="89"/>
      <c r="D727" s="89" t="s">
        <v>144</v>
      </c>
      <c r="E727" s="94" t="s">
        <v>1952</v>
      </c>
      <c r="F727" s="95" t="s">
        <v>1953</v>
      </c>
      <c r="G727" s="89" t="s">
        <v>652</v>
      </c>
      <c r="H727" s="89" t="s">
        <v>43</v>
      </c>
      <c r="I727" s="96">
        <v>1</v>
      </c>
      <c r="J727" s="97">
        <v>90653</v>
      </c>
      <c r="K727" s="98">
        <f t="shared" si="345"/>
        <v>15108.83</v>
      </c>
      <c r="L727" s="99">
        <f t="shared" si="346"/>
        <v>1.0815399999999999</v>
      </c>
      <c r="M727" s="100">
        <f t="shared" si="347"/>
        <v>1.0590999999999999</v>
      </c>
      <c r="N727" s="101">
        <f t="shared" si="348"/>
        <v>0.97811300000000001</v>
      </c>
      <c r="O727" s="100">
        <f t="shared" si="349"/>
        <v>1</v>
      </c>
      <c r="P727" s="98">
        <f t="shared" si="350"/>
        <v>16927.759999999998</v>
      </c>
      <c r="Q727" s="97">
        <f t="shared" si="351"/>
        <v>101566.56</v>
      </c>
      <c r="R727" s="97"/>
      <c r="S727" s="97"/>
    </row>
    <row r="728" spans="1:19" ht="33.75" x14ac:dyDescent="0.25">
      <c r="A728" s="89" t="s">
        <v>1954</v>
      </c>
      <c r="B728" s="89" t="s">
        <v>1861</v>
      </c>
      <c r="C728" s="89"/>
      <c r="D728" s="89" t="s">
        <v>146</v>
      </c>
      <c r="E728" s="94" t="s">
        <v>1955</v>
      </c>
      <c r="F728" s="95" t="s">
        <v>1956</v>
      </c>
      <c r="G728" s="89" t="s">
        <v>1071</v>
      </c>
      <c r="H728" s="89" t="s">
        <v>1957</v>
      </c>
      <c r="I728" s="96">
        <v>1</v>
      </c>
      <c r="J728" s="97">
        <v>12128</v>
      </c>
      <c r="K728" s="98">
        <f t="shared" si="345"/>
        <v>269511.11</v>
      </c>
      <c r="L728" s="99">
        <f t="shared" si="346"/>
        <v>1.0815399999999999</v>
      </c>
      <c r="M728" s="100">
        <f t="shared" si="347"/>
        <v>1.0590999999999999</v>
      </c>
      <c r="N728" s="101">
        <f t="shared" si="348"/>
        <v>0.97811300000000001</v>
      </c>
      <c r="O728" s="100">
        <f t="shared" si="349"/>
        <v>1</v>
      </c>
      <c r="P728" s="98">
        <f t="shared" si="350"/>
        <v>301957.11</v>
      </c>
      <c r="Q728" s="97">
        <f t="shared" si="351"/>
        <v>13588.07</v>
      </c>
      <c r="R728" s="97"/>
      <c r="S728" s="97"/>
    </row>
    <row r="729" spans="1:19" ht="33.75" x14ac:dyDescent="0.25">
      <c r="A729" s="89" t="s">
        <v>1958</v>
      </c>
      <c r="B729" s="89" t="s">
        <v>1861</v>
      </c>
      <c r="C729" s="89"/>
      <c r="D729" s="89" t="s">
        <v>151</v>
      </c>
      <c r="E729" s="94" t="s">
        <v>1959</v>
      </c>
      <c r="F729" s="95" t="s">
        <v>1960</v>
      </c>
      <c r="G729" s="89" t="s">
        <v>652</v>
      </c>
      <c r="H729" s="89" t="s">
        <v>30</v>
      </c>
      <c r="I729" s="96">
        <v>1</v>
      </c>
      <c r="J729" s="97">
        <v>294622</v>
      </c>
      <c r="K729" s="98">
        <f t="shared" si="345"/>
        <v>98207.33</v>
      </c>
      <c r="L729" s="99">
        <f t="shared" si="346"/>
        <v>1.0815399999999999</v>
      </c>
      <c r="M729" s="100">
        <f t="shared" si="347"/>
        <v>1.0590999999999999</v>
      </c>
      <c r="N729" s="101">
        <f t="shared" si="348"/>
        <v>0.97811300000000001</v>
      </c>
      <c r="O729" s="100">
        <f t="shared" si="349"/>
        <v>1</v>
      </c>
      <c r="P729" s="98">
        <f t="shared" si="350"/>
        <v>110030.35</v>
      </c>
      <c r="Q729" s="97">
        <f t="shared" si="351"/>
        <v>330091.05</v>
      </c>
      <c r="R729" s="97"/>
      <c r="S729" s="97"/>
    </row>
    <row r="730" spans="1:19" ht="22.5" x14ac:dyDescent="0.25">
      <c r="A730" s="89" t="s">
        <v>1961</v>
      </c>
      <c r="B730" s="89" t="s">
        <v>1861</v>
      </c>
      <c r="C730" s="89"/>
      <c r="D730" s="89" t="s">
        <v>154</v>
      </c>
      <c r="E730" s="94" t="s">
        <v>1962</v>
      </c>
      <c r="F730" s="95" t="s">
        <v>1963</v>
      </c>
      <c r="G730" s="89" t="s">
        <v>652</v>
      </c>
      <c r="H730" s="89" t="s">
        <v>30</v>
      </c>
      <c r="I730" s="96">
        <v>1</v>
      </c>
      <c r="J730" s="97">
        <v>216919</v>
      </c>
      <c r="K730" s="98">
        <f t="shared" si="345"/>
        <v>72306.33</v>
      </c>
      <c r="L730" s="99">
        <f t="shared" si="346"/>
        <v>1.0815399999999999</v>
      </c>
      <c r="M730" s="100">
        <f t="shared" si="347"/>
        <v>1.0590999999999999</v>
      </c>
      <c r="N730" s="101">
        <f t="shared" si="348"/>
        <v>0.97811300000000001</v>
      </c>
      <c r="O730" s="100">
        <f t="shared" si="349"/>
        <v>1</v>
      </c>
      <c r="P730" s="98">
        <f t="shared" si="350"/>
        <v>81011.17</v>
      </c>
      <c r="Q730" s="97">
        <f t="shared" si="351"/>
        <v>243033.51</v>
      </c>
      <c r="R730" s="97"/>
      <c r="S730" s="97"/>
    </row>
    <row r="731" spans="1:19" ht="33.75" x14ac:dyDescent="0.25">
      <c r="A731" s="89" t="s">
        <v>1964</v>
      </c>
      <c r="B731" s="89" t="s">
        <v>1861</v>
      </c>
      <c r="C731" s="89"/>
      <c r="D731" s="89" t="s">
        <v>156</v>
      </c>
      <c r="E731" s="94" t="s">
        <v>1965</v>
      </c>
      <c r="F731" s="95" t="s">
        <v>1966</v>
      </c>
      <c r="G731" s="89" t="s">
        <v>652</v>
      </c>
      <c r="H731" s="89" t="s">
        <v>43</v>
      </c>
      <c r="I731" s="96">
        <v>1</v>
      </c>
      <c r="J731" s="97">
        <v>556558</v>
      </c>
      <c r="K731" s="98">
        <f t="shared" si="345"/>
        <v>92759.67</v>
      </c>
      <c r="L731" s="99">
        <f t="shared" si="346"/>
        <v>1.0815399999999999</v>
      </c>
      <c r="M731" s="100">
        <f t="shared" si="347"/>
        <v>1.0590999999999999</v>
      </c>
      <c r="N731" s="101">
        <f t="shared" si="348"/>
        <v>0.97811300000000001</v>
      </c>
      <c r="O731" s="100">
        <f t="shared" si="349"/>
        <v>1</v>
      </c>
      <c r="P731" s="98">
        <f t="shared" si="350"/>
        <v>103926.85</v>
      </c>
      <c r="Q731" s="97">
        <f t="shared" si="351"/>
        <v>623561.1</v>
      </c>
      <c r="R731" s="97"/>
      <c r="S731" s="97"/>
    </row>
    <row r="732" spans="1:19" ht="22.5" x14ac:dyDescent="0.25">
      <c r="A732" s="89" t="s">
        <v>1967</v>
      </c>
      <c r="B732" s="89" t="s">
        <v>1861</v>
      </c>
      <c r="C732" s="89"/>
      <c r="D732" s="89" t="s">
        <v>157</v>
      </c>
      <c r="E732" s="94" t="s">
        <v>1968</v>
      </c>
      <c r="F732" s="95" t="s">
        <v>1969</v>
      </c>
      <c r="G732" s="89" t="s">
        <v>652</v>
      </c>
      <c r="H732" s="89" t="s">
        <v>30</v>
      </c>
      <c r="I732" s="96">
        <v>1</v>
      </c>
      <c r="J732" s="97">
        <v>654774</v>
      </c>
      <c r="K732" s="98">
        <f t="shared" si="345"/>
        <v>218258</v>
      </c>
      <c r="L732" s="99">
        <f t="shared" si="346"/>
        <v>1.0815399999999999</v>
      </c>
      <c r="M732" s="100">
        <f t="shared" si="347"/>
        <v>1.0590999999999999</v>
      </c>
      <c r="N732" s="101">
        <f t="shared" si="348"/>
        <v>0.97811300000000001</v>
      </c>
      <c r="O732" s="100">
        <f t="shared" si="349"/>
        <v>1</v>
      </c>
      <c r="P732" s="98">
        <f t="shared" si="350"/>
        <v>244533.72</v>
      </c>
      <c r="Q732" s="97">
        <f t="shared" si="351"/>
        <v>733601.16</v>
      </c>
      <c r="R732" s="97"/>
      <c r="S732" s="97"/>
    </row>
    <row r="733" spans="1:19" ht="22.5" x14ac:dyDescent="0.25">
      <c r="A733" s="89" t="s">
        <v>1970</v>
      </c>
      <c r="B733" s="89" t="s">
        <v>1861</v>
      </c>
      <c r="C733" s="89"/>
      <c r="D733" s="89" t="s">
        <v>158</v>
      </c>
      <c r="E733" s="94" t="s">
        <v>675</v>
      </c>
      <c r="F733" s="95" t="s">
        <v>676</v>
      </c>
      <c r="G733" s="89" t="s">
        <v>502</v>
      </c>
      <c r="H733" s="89" t="s">
        <v>1971</v>
      </c>
      <c r="I733" s="96">
        <v>1</v>
      </c>
      <c r="J733" s="97">
        <v>195979</v>
      </c>
      <c r="K733" s="98">
        <f t="shared" si="345"/>
        <v>40999.79</v>
      </c>
      <c r="L733" s="99">
        <f t="shared" si="346"/>
        <v>1.0815399999999999</v>
      </c>
      <c r="M733" s="100">
        <f t="shared" si="347"/>
        <v>1.0590999999999999</v>
      </c>
      <c r="N733" s="101">
        <f t="shared" si="348"/>
        <v>0.97811300000000001</v>
      </c>
      <c r="O733" s="100">
        <f t="shared" si="349"/>
        <v>1</v>
      </c>
      <c r="P733" s="98">
        <f t="shared" si="350"/>
        <v>45935.69</v>
      </c>
      <c r="Q733" s="97">
        <f t="shared" si="351"/>
        <v>219572.6</v>
      </c>
      <c r="R733" s="97"/>
      <c r="S733" s="97"/>
    </row>
    <row r="734" spans="1:19" ht="22.5" x14ac:dyDescent="0.25">
      <c r="A734" s="89" t="s">
        <v>1972</v>
      </c>
      <c r="B734" s="89" t="s">
        <v>1861</v>
      </c>
      <c r="C734" s="89"/>
      <c r="D734" s="89" t="s">
        <v>165</v>
      </c>
      <c r="E734" s="94" t="s">
        <v>1973</v>
      </c>
      <c r="F734" s="95" t="s">
        <v>1974</v>
      </c>
      <c r="G734" s="89" t="s">
        <v>652</v>
      </c>
      <c r="H734" s="89" t="s">
        <v>12</v>
      </c>
      <c r="I734" s="96">
        <v>1</v>
      </c>
      <c r="J734" s="97">
        <v>1819043</v>
      </c>
      <c r="K734" s="98">
        <f t="shared" si="345"/>
        <v>1819043</v>
      </c>
      <c r="L734" s="99">
        <f t="shared" si="346"/>
        <v>1.0815399999999999</v>
      </c>
      <c r="M734" s="100">
        <f t="shared" si="347"/>
        <v>1.0590999999999999</v>
      </c>
      <c r="N734" s="101">
        <f t="shared" si="348"/>
        <v>0.97811300000000001</v>
      </c>
      <c r="O734" s="100">
        <f t="shared" si="349"/>
        <v>1</v>
      </c>
      <c r="P734" s="98">
        <f t="shared" si="350"/>
        <v>2038034.59</v>
      </c>
      <c r="Q734" s="97">
        <f t="shared" si="351"/>
        <v>2038034.59</v>
      </c>
      <c r="R734" s="97"/>
      <c r="S734" s="97"/>
    </row>
    <row r="735" spans="1:19" x14ac:dyDescent="0.25">
      <c r="A735" s="89" t="s">
        <v>1975</v>
      </c>
      <c r="B735" s="89" t="s">
        <v>1861</v>
      </c>
      <c r="C735" s="89"/>
      <c r="D735" s="89" t="s">
        <v>168</v>
      </c>
      <c r="E735" s="94" t="s">
        <v>1976</v>
      </c>
      <c r="F735" s="95" t="s">
        <v>1977</v>
      </c>
      <c r="G735" s="89" t="s">
        <v>502</v>
      </c>
      <c r="H735" s="89" t="s">
        <v>1978</v>
      </c>
      <c r="I735" s="96">
        <v>1</v>
      </c>
      <c r="J735" s="97">
        <v>69657</v>
      </c>
      <c r="K735" s="98">
        <f t="shared" si="345"/>
        <v>49088.79</v>
      </c>
      <c r="L735" s="99">
        <f t="shared" si="346"/>
        <v>1.0815399999999999</v>
      </c>
      <c r="M735" s="100">
        <f t="shared" si="347"/>
        <v>1.0590999999999999</v>
      </c>
      <c r="N735" s="101">
        <f t="shared" si="348"/>
        <v>0.97811300000000001</v>
      </c>
      <c r="O735" s="100">
        <f t="shared" si="349"/>
        <v>1</v>
      </c>
      <c r="P735" s="98">
        <f t="shared" si="350"/>
        <v>54998.51</v>
      </c>
      <c r="Q735" s="97">
        <f t="shared" si="351"/>
        <v>78042.89</v>
      </c>
      <c r="R735" s="97"/>
      <c r="S735" s="97"/>
    </row>
    <row r="736" spans="1:19" ht="22.5" x14ac:dyDescent="0.25">
      <c r="A736" s="89" t="s">
        <v>1979</v>
      </c>
      <c r="B736" s="89" t="s">
        <v>1861</v>
      </c>
      <c r="C736" s="89"/>
      <c r="D736" s="89" t="s">
        <v>170</v>
      </c>
      <c r="E736" s="94" t="s">
        <v>1980</v>
      </c>
      <c r="F736" s="95" t="s">
        <v>1981</v>
      </c>
      <c r="G736" s="89" t="s">
        <v>652</v>
      </c>
      <c r="H736" s="89" t="s">
        <v>12</v>
      </c>
      <c r="I736" s="96">
        <v>1</v>
      </c>
      <c r="J736" s="97">
        <v>1003180</v>
      </c>
      <c r="K736" s="98">
        <f t="shared" si="345"/>
        <v>1003180</v>
      </c>
      <c r="L736" s="99">
        <f t="shared" si="346"/>
        <v>1.0815399999999999</v>
      </c>
      <c r="M736" s="100">
        <f t="shared" si="347"/>
        <v>1.0590999999999999</v>
      </c>
      <c r="N736" s="101">
        <f t="shared" si="348"/>
        <v>0.97811300000000001</v>
      </c>
      <c r="O736" s="100">
        <f t="shared" si="349"/>
        <v>1</v>
      </c>
      <c r="P736" s="98">
        <f t="shared" si="350"/>
        <v>1123951.19</v>
      </c>
      <c r="Q736" s="97">
        <f t="shared" si="351"/>
        <v>1123951.19</v>
      </c>
      <c r="R736" s="97"/>
      <c r="S736" s="97"/>
    </row>
    <row r="737" spans="1:19" ht="22.5" x14ac:dyDescent="0.25">
      <c r="A737" s="89" t="s">
        <v>1982</v>
      </c>
      <c r="B737" s="89" t="s">
        <v>1861</v>
      </c>
      <c r="C737" s="89"/>
      <c r="D737" s="89" t="s">
        <v>175</v>
      </c>
      <c r="E737" s="94" t="s">
        <v>1983</v>
      </c>
      <c r="F737" s="95" t="s">
        <v>1984</v>
      </c>
      <c r="G737" s="89" t="s">
        <v>652</v>
      </c>
      <c r="H737" s="89" t="s">
        <v>12</v>
      </c>
      <c r="I737" s="96">
        <v>1</v>
      </c>
      <c r="J737" s="97">
        <v>140599</v>
      </c>
      <c r="K737" s="98">
        <f t="shared" si="345"/>
        <v>140599</v>
      </c>
      <c r="L737" s="99">
        <f t="shared" si="346"/>
        <v>1.0815399999999999</v>
      </c>
      <c r="M737" s="100">
        <f t="shared" si="347"/>
        <v>1.0590999999999999</v>
      </c>
      <c r="N737" s="101">
        <f t="shared" si="348"/>
        <v>0.97811300000000001</v>
      </c>
      <c r="O737" s="100">
        <f t="shared" si="349"/>
        <v>1</v>
      </c>
      <c r="P737" s="98">
        <f t="shared" si="350"/>
        <v>157525.48000000001</v>
      </c>
      <c r="Q737" s="97">
        <f t="shared" si="351"/>
        <v>157525.48000000001</v>
      </c>
      <c r="R737" s="97"/>
      <c r="S737" s="97"/>
    </row>
    <row r="738" spans="1:19" x14ac:dyDescent="0.25">
      <c r="A738" s="72"/>
      <c r="B738" s="77"/>
      <c r="C738" s="77"/>
      <c r="D738" s="77"/>
      <c r="E738" s="76"/>
      <c r="F738" s="76" t="s">
        <v>1985</v>
      </c>
      <c r="G738" s="77"/>
      <c r="H738" s="77"/>
      <c r="I738" s="78"/>
      <c r="J738" s="79">
        <f>J739</f>
        <v>85038</v>
      </c>
      <c r="K738" s="98"/>
      <c r="L738" s="99"/>
      <c r="M738" s="100"/>
      <c r="N738" s="101"/>
      <c r="O738" s="100"/>
      <c r="P738" s="98"/>
      <c r="Q738" s="79">
        <f>Q739</f>
        <v>95274.96</v>
      </c>
      <c r="R738" s="79">
        <f t="shared" ref="R738:S738" si="360">R739</f>
        <v>50072.38</v>
      </c>
      <c r="S738" s="79">
        <f t="shared" si="360"/>
        <v>0</v>
      </c>
    </row>
    <row r="739" spans="1:19" ht="25.5" x14ac:dyDescent="0.25">
      <c r="A739" s="82" t="s">
        <v>206</v>
      </c>
      <c r="B739" s="83"/>
      <c r="C739" s="84"/>
      <c r="D739" s="85"/>
      <c r="E739" s="86"/>
      <c r="F739" s="86" t="s">
        <v>1987</v>
      </c>
      <c r="G739" s="82"/>
      <c r="H739" s="82"/>
      <c r="I739" s="87"/>
      <c r="J739" s="88">
        <f>SUM(J740:J760)</f>
        <v>85038</v>
      </c>
      <c r="K739" s="98"/>
      <c r="L739" s="99"/>
      <c r="M739" s="100"/>
      <c r="N739" s="101"/>
      <c r="O739" s="100"/>
      <c r="P739" s="98"/>
      <c r="Q739" s="88">
        <f>SUM(Q740:Q760)</f>
        <v>95274.96</v>
      </c>
      <c r="R739" s="88">
        <f t="shared" ref="R739:S739" si="361">SUM(R740:R760)</f>
        <v>50072.38</v>
      </c>
      <c r="S739" s="88">
        <f t="shared" si="361"/>
        <v>0</v>
      </c>
    </row>
    <row r="740" spans="1:19" ht="22.5" x14ac:dyDescent="0.25">
      <c r="A740" s="89" t="s">
        <v>1988</v>
      </c>
      <c r="B740" s="89" t="s">
        <v>1989</v>
      </c>
      <c r="C740" s="89"/>
      <c r="D740" s="89" t="s">
        <v>12</v>
      </c>
      <c r="E740" s="94" t="s">
        <v>1990</v>
      </c>
      <c r="F740" s="95" t="s">
        <v>1991</v>
      </c>
      <c r="G740" s="89" t="s">
        <v>648</v>
      </c>
      <c r="H740" s="89" t="s">
        <v>12</v>
      </c>
      <c r="I740" s="96">
        <v>1</v>
      </c>
      <c r="J740" s="97">
        <v>8987</v>
      </c>
      <c r="K740" s="98">
        <f t="shared" ref="K740:K746" si="362">J740/H740</f>
        <v>8987</v>
      </c>
      <c r="L740" s="99">
        <f t="shared" ref="L740:L746" si="363">$L$8</f>
        <v>1.0815399999999999</v>
      </c>
      <c r="M740" s="100">
        <f t="shared" ref="M740:M746" si="364">$M$8</f>
        <v>1.0590999999999999</v>
      </c>
      <c r="N740" s="101">
        <f t="shared" ref="N740:N746" si="365">$N$8</f>
        <v>0.97811300000000001</v>
      </c>
      <c r="O740" s="100">
        <f t="shared" ref="O740:O746" si="366">$O$8</f>
        <v>1</v>
      </c>
      <c r="P740" s="98">
        <f t="shared" ref="P740:P746" si="367">K740*L740*M740*N740*O740</f>
        <v>10068.93</v>
      </c>
      <c r="Q740" s="97">
        <f t="shared" ref="Q740:Q746" si="368">H740*P740</f>
        <v>10068.93</v>
      </c>
      <c r="R740" s="97"/>
      <c r="S740" s="97"/>
    </row>
    <row r="741" spans="1:19" ht="22.5" x14ac:dyDescent="0.25">
      <c r="A741" s="89" t="s">
        <v>1992</v>
      </c>
      <c r="B741" s="89" t="s">
        <v>1989</v>
      </c>
      <c r="C741" s="89"/>
      <c r="D741" s="89" t="s">
        <v>24</v>
      </c>
      <c r="E741" s="94" t="s">
        <v>1993</v>
      </c>
      <c r="F741" s="95" t="s">
        <v>1994</v>
      </c>
      <c r="G741" s="89" t="s">
        <v>648</v>
      </c>
      <c r="H741" s="89" t="s">
        <v>12</v>
      </c>
      <c r="I741" s="96">
        <v>1</v>
      </c>
      <c r="J741" s="97">
        <v>1236</v>
      </c>
      <c r="K741" s="98">
        <f t="shared" si="362"/>
        <v>1236</v>
      </c>
      <c r="L741" s="99">
        <f t="shared" si="363"/>
        <v>1.0815399999999999</v>
      </c>
      <c r="M741" s="100">
        <f t="shared" si="364"/>
        <v>1.0590999999999999</v>
      </c>
      <c r="N741" s="101">
        <f t="shared" si="365"/>
        <v>0.97811300000000001</v>
      </c>
      <c r="O741" s="100">
        <f t="shared" si="366"/>
        <v>1</v>
      </c>
      <c r="P741" s="98">
        <f t="shared" si="367"/>
        <v>1384.8</v>
      </c>
      <c r="Q741" s="97">
        <f t="shared" si="368"/>
        <v>1384.8</v>
      </c>
      <c r="R741" s="97"/>
      <c r="S741" s="97"/>
    </row>
    <row r="742" spans="1:19" x14ac:dyDescent="0.25">
      <c r="A742" s="89" t="s">
        <v>1996</v>
      </c>
      <c r="B742" s="89" t="s">
        <v>1989</v>
      </c>
      <c r="C742" s="89"/>
      <c r="D742" s="89" t="s">
        <v>30</v>
      </c>
      <c r="E742" s="94" t="s">
        <v>1442</v>
      </c>
      <c r="F742" s="95" t="s">
        <v>1443</v>
      </c>
      <c r="G742" s="89" t="s">
        <v>648</v>
      </c>
      <c r="H742" s="89" t="s">
        <v>24</v>
      </c>
      <c r="I742" s="96">
        <v>1</v>
      </c>
      <c r="J742" s="97">
        <v>2582</v>
      </c>
      <c r="K742" s="98">
        <f t="shared" si="362"/>
        <v>1291</v>
      </c>
      <c r="L742" s="99">
        <f t="shared" si="363"/>
        <v>1.0815399999999999</v>
      </c>
      <c r="M742" s="100">
        <f t="shared" si="364"/>
        <v>1.0590999999999999</v>
      </c>
      <c r="N742" s="101">
        <f t="shared" si="365"/>
        <v>0.97811300000000001</v>
      </c>
      <c r="O742" s="100">
        <f t="shared" si="366"/>
        <v>1</v>
      </c>
      <c r="P742" s="98">
        <f t="shared" si="367"/>
        <v>1446.42</v>
      </c>
      <c r="Q742" s="97">
        <f t="shared" si="368"/>
        <v>2892.84</v>
      </c>
      <c r="R742" s="97"/>
      <c r="S742" s="97"/>
    </row>
    <row r="743" spans="1:19" x14ac:dyDescent="0.25">
      <c r="A743" s="89" t="s">
        <v>1998</v>
      </c>
      <c r="B743" s="89" t="s">
        <v>1989</v>
      </c>
      <c r="C743" s="89"/>
      <c r="D743" s="89" t="s">
        <v>34</v>
      </c>
      <c r="E743" s="94" t="s">
        <v>1999</v>
      </c>
      <c r="F743" s="95" t="s">
        <v>2000</v>
      </c>
      <c r="G743" s="89" t="s">
        <v>648</v>
      </c>
      <c r="H743" s="89" t="s">
        <v>12</v>
      </c>
      <c r="I743" s="96">
        <v>1</v>
      </c>
      <c r="J743" s="97">
        <v>2804</v>
      </c>
      <c r="K743" s="98">
        <f t="shared" si="362"/>
        <v>2804</v>
      </c>
      <c r="L743" s="99">
        <f t="shared" si="363"/>
        <v>1.0815399999999999</v>
      </c>
      <c r="M743" s="100">
        <f t="shared" si="364"/>
        <v>1.0590999999999999</v>
      </c>
      <c r="N743" s="101">
        <f t="shared" si="365"/>
        <v>0.97811300000000001</v>
      </c>
      <c r="O743" s="100">
        <f t="shared" si="366"/>
        <v>1</v>
      </c>
      <c r="P743" s="98">
        <f t="shared" si="367"/>
        <v>3141.57</v>
      </c>
      <c r="Q743" s="97">
        <f t="shared" si="368"/>
        <v>3141.57</v>
      </c>
      <c r="R743" s="97"/>
      <c r="S743" s="97"/>
    </row>
    <row r="744" spans="1:19" x14ac:dyDescent="0.25">
      <c r="A744" s="89" t="s">
        <v>2002</v>
      </c>
      <c r="B744" s="89" t="s">
        <v>1989</v>
      </c>
      <c r="C744" s="89"/>
      <c r="D744" s="89" t="s">
        <v>40</v>
      </c>
      <c r="E744" s="94" t="s">
        <v>2003</v>
      </c>
      <c r="F744" s="95" t="s">
        <v>2004</v>
      </c>
      <c r="G744" s="89" t="s">
        <v>648</v>
      </c>
      <c r="H744" s="89" t="s">
        <v>24</v>
      </c>
      <c r="I744" s="96">
        <v>1</v>
      </c>
      <c r="J744" s="97">
        <v>1445</v>
      </c>
      <c r="K744" s="98">
        <f t="shared" si="362"/>
        <v>722.5</v>
      </c>
      <c r="L744" s="99">
        <f t="shared" si="363"/>
        <v>1.0815399999999999</v>
      </c>
      <c r="M744" s="100">
        <f t="shared" si="364"/>
        <v>1.0590999999999999</v>
      </c>
      <c r="N744" s="101">
        <f t="shared" si="365"/>
        <v>0.97811300000000001</v>
      </c>
      <c r="O744" s="100">
        <f t="shared" si="366"/>
        <v>1</v>
      </c>
      <c r="P744" s="98">
        <f t="shared" si="367"/>
        <v>809.48</v>
      </c>
      <c r="Q744" s="97">
        <f t="shared" si="368"/>
        <v>1618.96</v>
      </c>
      <c r="R744" s="97"/>
      <c r="S744" s="97"/>
    </row>
    <row r="745" spans="1:19" x14ac:dyDescent="0.25">
      <c r="A745" s="89" t="s">
        <v>2006</v>
      </c>
      <c r="B745" s="89" t="s">
        <v>1989</v>
      </c>
      <c r="C745" s="89"/>
      <c r="D745" s="89" t="s">
        <v>43</v>
      </c>
      <c r="E745" s="94" t="s">
        <v>2007</v>
      </c>
      <c r="F745" s="95" t="s">
        <v>2008</v>
      </c>
      <c r="G745" s="89" t="s">
        <v>648</v>
      </c>
      <c r="H745" s="89" t="s">
        <v>30</v>
      </c>
      <c r="I745" s="96">
        <v>1</v>
      </c>
      <c r="J745" s="97">
        <v>4632</v>
      </c>
      <c r="K745" s="98">
        <f t="shared" si="362"/>
        <v>1544</v>
      </c>
      <c r="L745" s="99">
        <f t="shared" si="363"/>
        <v>1.0815399999999999</v>
      </c>
      <c r="M745" s="100">
        <f t="shared" si="364"/>
        <v>1.0590999999999999</v>
      </c>
      <c r="N745" s="101">
        <f t="shared" si="365"/>
        <v>0.97811300000000001</v>
      </c>
      <c r="O745" s="100">
        <f t="shared" si="366"/>
        <v>1</v>
      </c>
      <c r="P745" s="98">
        <f t="shared" si="367"/>
        <v>1729.88</v>
      </c>
      <c r="Q745" s="97">
        <f t="shared" si="368"/>
        <v>5189.6400000000003</v>
      </c>
      <c r="R745" s="97"/>
      <c r="S745" s="97"/>
    </row>
    <row r="746" spans="1:19" x14ac:dyDescent="0.25">
      <c r="A746" s="89" t="s">
        <v>2011</v>
      </c>
      <c r="B746" s="89" t="s">
        <v>1989</v>
      </c>
      <c r="C746" s="89"/>
      <c r="D746" s="89" t="s">
        <v>48</v>
      </c>
      <c r="E746" s="94" t="s">
        <v>2003</v>
      </c>
      <c r="F746" s="95" t="s">
        <v>2004</v>
      </c>
      <c r="G746" s="89" t="s">
        <v>648</v>
      </c>
      <c r="H746" s="89" t="s">
        <v>12</v>
      </c>
      <c r="I746" s="96">
        <v>1</v>
      </c>
      <c r="J746" s="97">
        <v>724</v>
      </c>
      <c r="K746" s="98">
        <f t="shared" si="362"/>
        <v>724</v>
      </c>
      <c r="L746" s="99">
        <f t="shared" si="363"/>
        <v>1.0815399999999999</v>
      </c>
      <c r="M746" s="100">
        <f t="shared" si="364"/>
        <v>1.0590999999999999</v>
      </c>
      <c r="N746" s="101">
        <f t="shared" si="365"/>
        <v>0.97811300000000001</v>
      </c>
      <c r="O746" s="100">
        <f t="shared" si="366"/>
        <v>1</v>
      </c>
      <c r="P746" s="98">
        <f t="shared" si="367"/>
        <v>811.16</v>
      </c>
      <c r="Q746" s="97">
        <f t="shared" si="368"/>
        <v>811.16</v>
      </c>
      <c r="R746" s="97"/>
      <c r="S746" s="97"/>
    </row>
    <row r="747" spans="1:19" x14ac:dyDescent="0.25">
      <c r="A747" s="89"/>
      <c r="B747" s="90"/>
      <c r="C747" s="90"/>
      <c r="D747" s="91"/>
      <c r="E747" s="92"/>
      <c r="F747" s="92" t="s">
        <v>2013</v>
      </c>
      <c r="G747" s="91"/>
      <c r="H747" s="91"/>
      <c r="I747" s="93">
        <v>1</v>
      </c>
      <c r="J747" s="91"/>
      <c r="K747" s="98"/>
      <c r="L747" s="99"/>
      <c r="M747" s="100"/>
      <c r="N747" s="101"/>
      <c r="O747" s="100"/>
      <c r="P747" s="98"/>
      <c r="Q747" s="91"/>
      <c r="R747" s="91"/>
      <c r="S747" s="91"/>
    </row>
    <row r="748" spans="1:19" ht="22.5" x14ac:dyDescent="0.25">
      <c r="A748" s="89" t="s">
        <v>2014</v>
      </c>
      <c r="B748" s="89" t="s">
        <v>1989</v>
      </c>
      <c r="C748" s="89"/>
      <c r="D748" s="89" t="s">
        <v>55</v>
      </c>
      <c r="E748" s="94" t="s">
        <v>2015</v>
      </c>
      <c r="F748" s="95" t="s">
        <v>2016</v>
      </c>
      <c r="G748" s="89" t="s">
        <v>1071</v>
      </c>
      <c r="H748" s="89" t="s">
        <v>2017</v>
      </c>
      <c r="I748" s="96">
        <v>1</v>
      </c>
      <c r="J748" s="97">
        <v>15889</v>
      </c>
      <c r="K748" s="98">
        <f>J748/H748</f>
        <v>12711.2</v>
      </c>
      <c r="L748" s="99">
        <f>$L$8</f>
        <v>1.0815399999999999</v>
      </c>
      <c r="M748" s="100">
        <f>$M$8</f>
        <v>1.0590999999999999</v>
      </c>
      <c r="N748" s="101">
        <f>$N$8</f>
        <v>0.97811300000000001</v>
      </c>
      <c r="O748" s="100">
        <f>$O$8</f>
        <v>1</v>
      </c>
      <c r="P748" s="98">
        <f>K748*L748*M748*N748*O748</f>
        <v>14241.48</v>
      </c>
      <c r="Q748" s="97">
        <f>H748*P748</f>
        <v>17801.849999999999</v>
      </c>
      <c r="R748" s="97"/>
      <c r="S748" s="97"/>
    </row>
    <row r="749" spans="1:19" ht="22.5" x14ac:dyDescent="0.25">
      <c r="A749" s="89" t="s">
        <v>2018</v>
      </c>
      <c r="B749" s="89" t="s">
        <v>1989</v>
      </c>
      <c r="C749" s="89"/>
      <c r="D749" s="89" t="s">
        <v>58</v>
      </c>
      <c r="E749" s="94" t="s">
        <v>2019</v>
      </c>
      <c r="F749" s="95" t="s">
        <v>2020</v>
      </c>
      <c r="G749" s="89" t="s">
        <v>1077</v>
      </c>
      <c r="H749" s="89" t="s">
        <v>2021</v>
      </c>
      <c r="I749" s="96">
        <v>1</v>
      </c>
      <c r="J749" s="97">
        <v>1866</v>
      </c>
      <c r="K749" s="98">
        <f>J749/H749</f>
        <v>16.48</v>
      </c>
      <c r="L749" s="99">
        <f>$L$8</f>
        <v>1.0815399999999999</v>
      </c>
      <c r="M749" s="100">
        <f>$M$8</f>
        <v>1.0590999999999999</v>
      </c>
      <c r="N749" s="101">
        <f>$N$8</f>
        <v>0.97811300000000001</v>
      </c>
      <c r="O749" s="100">
        <f>$O$8</f>
        <v>1</v>
      </c>
      <c r="P749" s="98">
        <f>K749*L749*M749*N749*O749</f>
        <v>18.46</v>
      </c>
      <c r="Q749" s="97">
        <f>H749*P749</f>
        <v>2090.04</v>
      </c>
      <c r="R749" s="97"/>
      <c r="S749" s="97"/>
    </row>
    <row r="750" spans="1:19" x14ac:dyDescent="0.25">
      <c r="A750" s="89" t="s">
        <v>2022</v>
      </c>
      <c r="B750" s="89" t="s">
        <v>1989</v>
      </c>
      <c r="C750" s="89"/>
      <c r="D750" s="89" t="s">
        <v>60</v>
      </c>
      <c r="E750" s="94" t="s">
        <v>2023</v>
      </c>
      <c r="F750" s="95" t="s">
        <v>2024</v>
      </c>
      <c r="G750" s="89" t="s">
        <v>1459</v>
      </c>
      <c r="H750" s="89" t="s">
        <v>2025</v>
      </c>
      <c r="I750" s="96">
        <v>1</v>
      </c>
      <c r="J750" s="97">
        <v>95</v>
      </c>
      <c r="K750" s="98">
        <f>J750/H750</f>
        <v>7164.4</v>
      </c>
      <c r="L750" s="99">
        <f>$L$8</f>
        <v>1.0815399999999999</v>
      </c>
      <c r="M750" s="100">
        <f>$M$8</f>
        <v>1.0590999999999999</v>
      </c>
      <c r="N750" s="101">
        <f>$N$8</f>
        <v>0.97811300000000001</v>
      </c>
      <c r="O750" s="100">
        <f>$O$8</f>
        <v>1</v>
      </c>
      <c r="P750" s="98">
        <f>K750*L750*M750*N750*O750</f>
        <v>8026.91</v>
      </c>
      <c r="Q750" s="97">
        <f>H750*P750</f>
        <v>106.44</v>
      </c>
      <c r="R750" s="97"/>
      <c r="S750" s="97"/>
    </row>
    <row r="751" spans="1:19" ht="45" x14ac:dyDescent="0.25">
      <c r="A751" s="89" t="s">
        <v>2026</v>
      </c>
      <c r="B751" s="89" t="s">
        <v>1989</v>
      </c>
      <c r="C751" s="89"/>
      <c r="D751" s="89" t="s">
        <v>65</v>
      </c>
      <c r="E751" s="94" t="s">
        <v>2027</v>
      </c>
      <c r="F751" s="95" t="s">
        <v>2028</v>
      </c>
      <c r="G751" s="89" t="s">
        <v>1459</v>
      </c>
      <c r="H751" s="89" t="s">
        <v>2029</v>
      </c>
      <c r="I751" s="96">
        <v>1</v>
      </c>
      <c r="J751" s="97">
        <v>86</v>
      </c>
      <c r="K751" s="98">
        <f>J751/H751</f>
        <v>84313.73</v>
      </c>
      <c r="L751" s="99">
        <f>$L$8</f>
        <v>1.0815399999999999</v>
      </c>
      <c r="M751" s="100">
        <f>$M$8</f>
        <v>1.0590999999999999</v>
      </c>
      <c r="N751" s="101">
        <f>$N$8</f>
        <v>0.97811300000000001</v>
      </c>
      <c r="O751" s="100">
        <f>$O$8</f>
        <v>1</v>
      </c>
      <c r="P751" s="98">
        <f>K751*L751*M751*N751*O751</f>
        <v>94464.12</v>
      </c>
      <c r="Q751" s="97">
        <f>H751*P751</f>
        <v>96.35</v>
      </c>
      <c r="R751" s="97"/>
      <c r="S751" s="97"/>
    </row>
    <row r="752" spans="1:19" x14ac:dyDescent="0.25">
      <c r="A752" s="89"/>
      <c r="B752" s="90"/>
      <c r="C752" s="90"/>
      <c r="D752" s="91"/>
      <c r="E752" s="92"/>
      <c r="F752" s="92" t="s">
        <v>2030</v>
      </c>
      <c r="G752" s="91"/>
      <c r="H752" s="91"/>
      <c r="I752" s="93">
        <v>1</v>
      </c>
      <c r="J752" s="91"/>
      <c r="K752" s="98"/>
      <c r="L752" s="99"/>
      <c r="M752" s="100"/>
      <c r="N752" s="101"/>
      <c r="O752" s="100"/>
      <c r="P752" s="98"/>
      <c r="Q752" s="91"/>
      <c r="R752" s="91"/>
      <c r="S752" s="91"/>
    </row>
    <row r="753" spans="1:19" ht="22.5" x14ac:dyDescent="0.25">
      <c r="A753" s="89" t="s">
        <v>2031</v>
      </c>
      <c r="B753" s="89" t="s">
        <v>1989</v>
      </c>
      <c r="C753" s="89" t="s">
        <v>17297</v>
      </c>
      <c r="D753" s="89" t="s">
        <v>68</v>
      </c>
      <c r="E753" s="94" t="s">
        <v>2032</v>
      </c>
      <c r="F753" s="95" t="s">
        <v>2033</v>
      </c>
      <c r="G753" s="89" t="s">
        <v>648</v>
      </c>
      <c r="H753" s="89" t="s">
        <v>12</v>
      </c>
      <c r="I753" s="96">
        <v>1</v>
      </c>
      <c r="J753" s="97">
        <v>20897</v>
      </c>
      <c r="K753" s="98">
        <f t="shared" ref="K753:K760" si="369">J753/H753</f>
        <v>20897</v>
      </c>
      <c r="L753" s="99">
        <f t="shared" ref="L753:L760" si="370">$L$8</f>
        <v>1.0815399999999999</v>
      </c>
      <c r="M753" s="100">
        <f t="shared" ref="M753:M760" si="371">$M$8</f>
        <v>1.0590999999999999</v>
      </c>
      <c r="N753" s="101">
        <f t="shared" ref="N753:N760" si="372">$N$8</f>
        <v>0.97811300000000001</v>
      </c>
      <c r="O753" s="100">
        <f t="shared" ref="O753:O760" si="373">$O$8</f>
        <v>1</v>
      </c>
      <c r="P753" s="98">
        <f t="shared" ref="P753:P760" si="374">K753*L753*M753*N753*O753</f>
        <v>23412.76</v>
      </c>
      <c r="Q753" s="97">
        <f t="shared" ref="Q753:Q760" si="375">H753*P753</f>
        <v>23412.76</v>
      </c>
      <c r="R753" s="97">
        <f t="shared" ref="R753:R760" si="376">Q753</f>
        <v>23412.76</v>
      </c>
      <c r="S753" s="97"/>
    </row>
    <row r="754" spans="1:19" ht="22.5" x14ac:dyDescent="0.25">
      <c r="A754" s="89" t="s">
        <v>2034</v>
      </c>
      <c r="B754" s="89" t="s">
        <v>1989</v>
      </c>
      <c r="C754" s="89" t="s">
        <v>17297</v>
      </c>
      <c r="D754" s="89" t="s">
        <v>70</v>
      </c>
      <c r="E754" s="94" t="s">
        <v>2035</v>
      </c>
      <c r="F754" s="95" t="s">
        <v>1995</v>
      </c>
      <c r="G754" s="89" t="s">
        <v>648</v>
      </c>
      <c r="H754" s="89" t="s">
        <v>12</v>
      </c>
      <c r="I754" s="96">
        <v>1</v>
      </c>
      <c r="J754" s="97">
        <v>1185</v>
      </c>
      <c r="K754" s="98">
        <f t="shared" si="369"/>
        <v>1185</v>
      </c>
      <c r="L754" s="99">
        <f t="shared" si="370"/>
        <v>1.0815399999999999</v>
      </c>
      <c r="M754" s="100">
        <f t="shared" si="371"/>
        <v>1.0590999999999999</v>
      </c>
      <c r="N754" s="101">
        <f t="shared" si="372"/>
        <v>0.97811300000000001</v>
      </c>
      <c r="O754" s="100">
        <f t="shared" si="373"/>
        <v>1</v>
      </c>
      <c r="P754" s="98">
        <f t="shared" si="374"/>
        <v>1327.66</v>
      </c>
      <c r="Q754" s="97">
        <f t="shared" si="375"/>
        <v>1327.66</v>
      </c>
      <c r="R754" s="97">
        <f t="shared" si="376"/>
        <v>1327.66</v>
      </c>
      <c r="S754" s="97"/>
    </row>
    <row r="755" spans="1:19" ht="22.5" x14ac:dyDescent="0.25">
      <c r="A755" s="89" t="s">
        <v>2036</v>
      </c>
      <c r="B755" s="89" t="s">
        <v>1989</v>
      </c>
      <c r="C755" s="89" t="s">
        <v>17297</v>
      </c>
      <c r="D755" s="89" t="s">
        <v>73</v>
      </c>
      <c r="E755" s="94" t="s">
        <v>2037</v>
      </c>
      <c r="F755" s="95" t="s">
        <v>1997</v>
      </c>
      <c r="G755" s="89" t="s">
        <v>648</v>
      </c>
      <c r="H755" s="89" t="s">
        <v>24</v>
      </c>
      <c r="I755" s="96">
        <v>1</v>
      </c>
      <c r="J755" s="97">
        <v>1928</v>
      </c>
      <c r="K755" s="98">
        <f t="shared" si="369"/>
        <v>964</v>
      </c>
      <c r="L755" s="99">
        <f t="shared" si="370"/>
        <v>1.0815399999999999</v>
      </c>
      <c r="M755" s="100">
        <f t="shared" si="371"/>
        <v>1.0590999999999999</v>
      </c>
      <c r="N755" s="101">
        <f t="shared" si="372"/>
        <v>0.97811300000000001</v>
      </c>
      <c r="O755" s="100">
        <f t="shared" si="373"/>
        <v>1</v>
      </c>
      <c r="P755" s="98">
        <f t="shared" si="374"/>
        <v>1080.05</v>
      </c>
      <c r="Q755" s="97">
        <f t="shared" si="375"/>
        <v>2160.1</v>
      </c>
      <c r="R755" s="97">
        <f t="shared" si="376"/>
        <v>2160.1</v>
      </c>
      <c r="S755" s="97"/>
    </row>
    <row r="756" spans="1:19" ht="22.5" x14ac:dyDescent="0.25">
      <c r="A756" s="89" t="s">
        <v>2038</v>
      </c>
      <c r="B756" s="89" t="s">
        <v>1989</v>
      </c>
      <c r="C756" s="89" t="s">
        <v>17297</v>
      </c>
      <c r="D756" s="89" t="s">
        <v>75</v>
      </c>
      <c r="E756" s="94" t="s">
        <v>2039</v>
      </c>
      <c r="F756" s="95" t="s">
        <v>2001</v>
      </c>
      <c r="G756" s="89" t="s">
        <v>648</v>
      </c>
      <c r="H756" s="89" t="s">
        <v>12</v>
      </c>
      <c r="I756" s="96">
        <v>1</v>
      </c>
      <c r="J756" s="97">
        <v>5580</v>
      </c>
      <c r="K756" s="98">
        <f t="shared" si="369"/>
        <v>5580</v>
      </c>
      <c r="L756" s="99">
        <f t="shared" si="370"/>
        <v>1.0815399999999999</v>
      </c>
      <c r="M756" s="100">
        <f t="shared" si="371"/>
        <v>1.0590999999999999</v>
      </c>
      <c r="N756" s="101">
        <f t="shared" si="372"/>
        <v>0.97811300000000001</v>
      </c>
      <c r="O756" s="100">
        <f t="shared" si="373"/>
        <v>1</v>
      </c>
      <c r="P756" s="98">
        <f t="shared" si="374"/>
        <v>6251.77</v>
      </c>
      <c r="Q756" s="97">
        <f t="shared" si="375"/>
        <v>6251.77</v>
      </c>
      <c r="R756" s="97">
        <f t="shared" si="376"/>
        <v>6251.77</v>
      </c>
      <c r="S756" s="97"/>
    </row>
    <row r="757" spans="1:19" x14ac:dyDescent="0.25">
      <c r="A757" s="89" t="s">
        <v>2040</v>
      </c>
      <c r="B757" s="89" t="s">
        <v>1989</v>
      </c>
      <c r="C757" s="89" t="s">
        <v>17297</v>
      </c>
      <c r="D757" s="89" t="s">
        <v>87</v>
      </c>
      <c r="E757" s="94" t="s">
        <v>2041</v>
      </c>
      <c r="F757" s="95" t="s">
        <v>2005</v>
      </c>
      <c r="G757" s="89" t="s">
        <v>648</v>
      </c>
      <c r="H757" s="89" t="s">
        <v>24</v>
      </c>
      <c r="I757" s="96">
        <v>1</v>
      </c>
      <c r="J757" s="97">
        <v>1600</v>
      </c>
      <c r="K757" s="98">
        <f t="shared" si="369"/>
        <v>800</v>
      </c>
      <c r="L757" s="99">
        <f t="shared" si="370"/>
        <v>1.0815399999999999</v>
      </c>
      <c r="M757" s="100">
        <f t="shared" si="371"/>
        <v>1.0590999999999999</v>
      </c>
      <c r="N757" s="101">
        <f t="shared" si="372"/>
        <v>0.97811300000000001</v>
      </c>
      <c r="O757" s="100">
        <f t="shared" si="373"/>
        <v>1</v>
      </c>
      <c r="P757" s="98">
        <f t="shared" si="374"/>
        <v>896.31</v>
      </c>
      <c r="Q757" s="97">
        <f t="shared" si="375"/>
        <v>1792.62</v>
      </c>
      <c r="R757" s="97">
        <f t="shared" si="376"/>
        <v>1792.62</v>
      </c>
      <c r="S757" s="97"/>
    </row>
    <row r="758" spans="1:19" ht="22.5" x14ac:dyDescent="0.25">
      <c r="A758" s="89" t="s">
        <v>2042</v>
      </c>
      <c r="B758" s="89" t="s">
        <v>1989</v>
      </c>
      <c r="C758" s="89" t="s">
        <v>17297</v>
      </c>
      <c r="D758" s="89" t="s">
        <v>89</v>
      </c>
      <c r="E758" s="94" t="s">
        <v>2043</v>
      </c>
      <c r="F758" s="95" t="s">
        <v>2009</v>
      </c>
      <c r="G758" s="89" t="s">
        <v>648</v>
      </c>
      <c r="H758" s="89" t="s">
        <v>12</v>
      </c>
      <c r="I758" s="96">
        <v>1</v>
      </c>
      <c r="J758" s="97">
        <v>1273</v>
      </c>
      <c r="K758" s="98">
        <f t="shared" si="369"/>
        <v>1273</v>
      </c>
      <c r="L758" s="99">
        <f t="shared" si="370"/>
        <v>1.0815399999999999</v>
      </c>
      <c r="M758" s="100">
        <f t="shared" si="371"/>
        <v>1.0590999999999999</v>
      </c>
      <c r="N758" s="101">
        <f t="shared" si="372"/>
        <v>0.97811300000000001</v>
      </c>
      <c r="O758" s="100">
        <f t="shared" si="373"/>
        <v>1</v>
      </c>
      <c r="P758" s="98">
        <f t="shared" si="374"/>
        <v>1426.25</v>
      </c>
      <c r="Q758" s="97">
        <f t="shared" si="375"/>
        <v>1426.25</v>
      </c>
      <c r="R758" s="97">
        <f t="shared" si="376"/>
        <v>1426.25</v>
      </c>
      <c r="S758" s="97"/>
    </row>
    <row r="759" spans="1:19" ht="22.5" x14ac:dyDescent="0.25">
      <c r="A759" s="89" t="s">
        <v>2044</v>
      </c>
      <c r="B759" s="89" t="s">
        <v>1989</v>
      </c>
      <c r="C759" s="89" t="s">
        <v>17297</v>
      </c>
      <c r="D759" s="89" t="s">
        <v>90</v>
      </c>
      <c r="E759" s="94" t="s">
        <v>2045</v>
      </c>
      <c r="F759" s="95" t="s">
        <v>2010</v>
      </c>
      <c r="G759" s="89" t="s">
        <v>648</v>
      </c>
      <c r="H759" s="89" t="s">
        <v>24</v>
      </c>
      <c r="I759" s="96">
        <v>1</v>
      </c>
      <c r="J759" s="97">
        <v>6090</v>
      </c>
      <c r="K759" s="98">
        <f t="shared" si="369"/>
        <v>3045</v>
      </c>
      <c r="L759" s="99">
        <f t="shared" si="370"/>
        <v>1.0815399999999999</v>
      </c>
      <c r="M759" s="100">
        <f t="shared" si="371"/>
        <v>1.0590999999999999</v>
      </c>
      <c r="N759" s="101">
        <f t="shared" si="372"/>
        <v>0.97811300000000001</v>
      </c>
      <c r="O759" s="100">
        <f t="shared" si="373"/>
        <v>1</v>
      </c>
      <c r="P759" s="98">
        <f t="shared" si="374"/>
        <v>3411.58</v>
      </c>
      <c r="Q759" s="97">
        <f t="shared" si="375"/>
        <v>6823.16</v>
      </c>
      <c r="R759" s="97">
        <f t="shared" si="376"/>
        <v>6823.16</v>
      </c>
      <c r="S759" s="97"/>
    </row>
    <row r="760" spans="1:19" ht="22.5" x14ac:dyDescent="0.25">
      <c r="A760" s="89" t="s">
        <v>2046</v>
      </c>
      <c r="B760" s="89" t="s">
        <v>1989</v>
      </c>
      <c r="C760" s="89" t="s">
        <v>17297</v>
      </c>
      <c r="D760" s="89" t="s">
        <v>91</v>
      </c>
      <c r="E760" s="94" t="s">
        <v>2047</v>
      </c>
      <c r="F760" s="95" t="s">
        <v>2012</v>
      </c>
      <c r="G760" s="89" t="s">
        <v>648</v>
      </c>
      <c r="H760" s="89" t="s">
        <v>12</v>
      </c>
      <c r="I760" s="96">
        <v>1</v>
      </c>
      <c r="J760" s="97">
        <v>6139</v>
      </c>
      <c r="K760" s="98">
        <f t="shared" si="369"/>
        <v>6139</v>
      </c>
      <c r="L760" s="99">
        <f t="shared" si="370"/>
        <v>1.0815399999999999</v>
      </c>
      <c r="M760" s="100">
        <f t="shared" si="371"/>
        <v>1.0590999999999999</v>
      </c>
      <c r="N760" s="101">
        <f t="shared" si="372"/>
        <v>0.97811300000000001</v>
      </c>
      <c r="O760" s="100">
        <f t="shared" si="373"/>
        <v>1</v>
      </c>
      <c r="P760" s="98">
        <f t="shared" si="374"/>
        <v>6878.06</v>
      </c>
      <c r="Q760" s="97">
        <f t="shared" si="375"/>
        <v>6878.06</v>
      </c>
      <c r="R760" s="97">
        <f t="shared" si="376"/>
        <v>6878.06</v>
      </c>
      <c r="S760" s="97"/>
    </row>
    <row r="761" spans="1:19" x14ac:dyDescent="0.25">
      <c r="A761" s="72"/>
      <c r="B761" s="77"/>
      <c r="C761" s="77"/>
      <c r="D761" s="77"/>
      <c r="E761" s="76"/>
      <c r="F761" s="76" t="s">
        <v>2048</v>
      </c>
      <c r="G761" s="77"/>
      <c r="H761" s="77"/>
      <c r="I761" s="78"/>
      <c r="J761" s="79">
        <f>J762</f>
        <v>1508744</v>
      </c>
      <c r="K761" s="98"/>
      <c r="L761" s="99"/>
      <c r="M761" s="100"/>
      <c r="N761" s="101"/>
      <c r="O761" s="100"/>
      <c r="P761" s="98"/>
      <c r="Q761" s="79">
        <f>Q762</f>
        <v>1690382.19</v>
      </c>
      <c r="R761" s="79">
        <f t="shared" ref="R761:S761" si="377">R762</f>
        <v>0</v>
      </c>
      <c r="S761" s="79">
        <f t="shared" si="377"/>
        <v>0</v>
      </c>
    </row>
    <row r="762" spans="1:19" x14ac:dyDescent="0.25">
      <c r="A762" s="82" t="s">
        <v>207</v>
      </c>
      <c r="B762" s="83"/>
      <c r="C762" s="84"/>
      <c r="D762" s="85"/>
      <c r="E762" s="86"/>
      <c r="F762" s="86" t="s">
        <v>329</v>
      </c>
      <c r="G762" s="82"/>
      <c r="H762" s="82"/>
      <c r="I762" s="87"/>
      <c r="J762" s="88">
        <f>SUM(J764:J806)</f>
        <v>1508744</v>
      </c>
      <c r="K762" s="98"/>
      <c r="L762" s="99"/>
      <c r="M762" s="100"/>
      <c r="N762" s="101"/>
      <c r="O762" s="100"/>
      <c r="P762" s="98"/>
      <c r="Q762" s="88">
        <f>SUM(Q764:Q806)</f>
        <v>1690382.19</v>
      </c>
      <c r="R762" s="88">
        <f t="shared" ref="R762:S762" si="378">SUM(R764:R806)</f>
        <v>0</v>
      </c>
      <c r="S762" s="88">
        <f t="shared" si="378"/>
        <v>0</v>
      </c>
    </row>
    <row r="763" spans="1:19" x14ac:dyDescent="0.25">
      <c r="A763" s="89"/>
      <c r="B763" s="90"/>
      <c r="C763" s="90"/>
      <c r="D763" s="91"/>
      <c r="E763" s="92"/>
      <c r="F763" s="92" t="s">
        <v>2050</v>
      </c>
      <c r="G763" s="91"/>
      <c r="H763" s="91"/>
      <c r="I763" s="93">
        <v>1</v>
      </c>
      <c r="J763" s="91"/>
      <c r="K763" s="98"/>
      <c r="L763" s="99"/>
      <c r="M763" s="100"/>
      <c r="N763" s="101"/>
      <c r="O763" s="100"/>
      <c r="P763" s="98"/>
      <c r="Q763" s="91"/>
      <c r="R763" s="91"/>
      <c r="S763" s="91"/>
    </row>
    <row r="764" spans="1:19" ht="22.5" x14ac:dyDescent="0.25">
      <c r="A764" s="89" t="s">
        <v>2053</v>
      </c>
      <c r="B764" s="89" t="s">
        <v>2051</v>
      </c>
      <c r="C764" s="89"/>
      <c r="D764" s="89" t="s">
        <v>24</v>
      </c>
      <c r="E764" s="94" t="s">
        <v>530</v>
      </c>
      <c r="F764" s="95" t="s">
        <v>531</v>
      </c>
      <c r="G764" s="89" t="s">
        <v>37</v>
      </c>
      <c r="H764" s="89" t="s">
        <v>2052</v>
      </c>
      <c r="I764" s="96">
        <v>1</v>
      </c>
      <c r="J764" s="97">
        <v>27864</v>
      </c>
      <c r="K764" s="98">
        <f t="shared" ref="K764:K777" si="379">J764/H764</f>
        <v>41557.050000000003</v>
      </c>
      <c r="L764" s="99">
        <f t="shared" ref="L764:L777" si="380">$L$8</f>
        <v>1.0815399999999999</v>
      </c>
      <c r="M764" s="100">
        <f t="shared" ref="M764:M777" si="381">$M$8</f>
        <v>1.0590999999999999</v>
      </c>
      <c r="N764" s="101">
        <f t="shared" ref="N764:N777" si="382">$N$8</f>
        <v>0.97811300000000001</v>
      </c>
      <c r="O764" s="100">
        <f t="shared" ref="O764:O777" si="383">$O$8</f>
        <v>1</v>
      </c>
      <c r="P764" s="98">
        <f>K764*L764*M764*N764*O764</f>
        <v>46560.03</v>
      </c>
      <c r="Q764" s="97">
        <f t="shared" ref="Q764:Q777" si="384">H764*P764</f>
        <v>31218.5</v>
      </c>
      <c r="R764" s="97"/>
      <c r="S764" s="97"/>
    </row>
    <row r="765" spans="1:19" ht="22.5" x14ac:dyDescent="0.25">
      <c r="A765" s="89" t="s">
        <v>2054</v>
      </c>
      <c r="B765" s="89" t="s">
        <v>2051</v>
      </c>
      <c r="C765" s="89"/>
      <c r="D765" s="89" t="s">
        <v>30</v>
      </c>
      <c r="E765" s="94" t="s">
        <v>534</v>
      </c>
      <c r="F765" s="95" t="s">
        <v>535</v>
      </c>
      <c r="G765" s="89" t="s">
        <v>37</v>
      </c>
      <c r="H765" s="89" t="s">
        <v>2055</v>
      </c>
      <c r="I765" s="96">
        <v>1</v>
      </c>
      <c r="J765" s="97">
        <v>16720</v>
      </c>
      <c r="K765" s="98">
        <f t="shared" si="379"/>
        <v>59081.27</v>
      </c>
      <c r="L765" s="99">
        <f t="shared" si="380"/>
        <v>1.0815399999999999</v>
      </c>
      <c r="M765" s="100">
        <f t="shared" si="381"/>
        <v>1.0590999999999999</v>
      </c>
      <c r="N765" s="101">
        <f t="shared" si="382"/>
        <v>0.97811300000000001</v>
      </c>
      <c r="O765" s="100">
        <f t="shared" si="383"/>
        <v>1</v>
      </c>
      <c r="P765" s="98">
        <f>K765*L765*M765*N765*O765</f>
        <v>66193.97</v>
      </c>
      <c r="Q765" s="97">
        <f t="shared" si="384"/>
        <v>18732.89</v>
      </c>
      <c r="R765" s="97"/>
      <c r="S765" s="97"/>
    </row>
    <row r="766" spans="1:19" ht="22.5" x14ac:dyDescent="0.25">
      <c r="A766" s="89" t="s">
        <v>2056</v>
      </c>
      <c r="B766" s="89" t="s">
        <v>2051</v>
      </c>
      <c r="C766" s="89"/>
      <c r="D766" s="89" t="s">
        <v>40</v>
      </c>
      <c r="E766" s="94" t="s">
        <v>31</v>
      </c>
      <c r="F766" s="95" t="s">
        <v>32</v>
      </c>
      <c r="G766" s="89" t="s">
        <v>27</v>
      </c>
      <c r="H766" s="89" t="s">
        <v>2057</v>
      </c>
      <c r="I766" s="96">
        <v>1</v>
      </c>
      <c r="J766" s="97">
        <v>341078</v>
      </c>
      <c r="K766" s="98">
        <f t="shared" si="379"/>
        <v>708.95</v>
      </c>
      <c r="L766" s="99">
        <f t="shared" si="380"/>
        <v>1.0815399999999999</v>
      </c>
      <c r="M766" s="100">
        <f t="shared" si="381"/>
        <v>1.0590999999999999</v>
      </c>
      <c r="N766" s="101">
        <f t="shared" si="382"/>
        <v>0.97811300000000001</v>
      </c>
      <c r="O766" s="100">
        <f t="shared" si="383"/>
        <v>1</v>
      </c>
      <c r="P766" s="98">
        <f>K766*L766*M766*N766*O766+0.01</f>
        <v>794.31</v>
      </c>
      <c r="Q766" s="97">
        <f t="shared" si="384"/>
        <v>382142.54</v>
      </c>
      <c r="R766" s="97"/>
      <c r="S766" s="97"/>
    </row>
    <row r="767" spans="1:19" ht="22.5" x14ac:dyDescent="0.25">
      <c r="A767" s="89" t="s">
        <v>2058</v>
      </c>
      <c r="B767" s="89" t="s">
        <v>2051</v>
      </c>
      <c r="C767" s="89"/>
      <c r="D767" s="89" t="s">
        <v>43</v>
      </c>
      <c r="E767" s="94" t="s">
        <v>540</v>
      </c>
      <c r="F767" s="95" t="s">
        <v>541</v>
      </c>
      <c r="G767" s="89" t="s">
        <v>51</v>
      </c>
      <c r="H767" s="89" t="s">
        <v>2059</v>
      </c>
      <c r="I767" s="96">
        <v>1</v>
      </c>
      <c r="J767" s="97">
        <v>20643</v>
      </c>
      <c r="K767" s="98">
        <f t="shared" si="379"/>
        <v>416525.42</v>
      </c>
      <c r="L767" s="99">
        <f t="shared" si="380"/>
        <v>1.0815399999999999</v>
      </c>
      <c r="M767" s="100">
        <f t="shared" si="381"/>
        <v>1.0590999999999999</v>
      </c>
      <c r="N767" s="101">
        <f t="shared" si="382"/>
        <v>0.97811300000000001</v>
      </c>
      <c r="O767" s="100">
        <f t="shared" si="383"/>
        <v>1</v>
      </c>
      <c r="P767" s="98">
        <f t="shared" ref="P767:P777" si="385">K767*L767*M767*N767*O767</f>
        <v>466670.23</v>
      </c>
      <c r="Q767" s="97">
        <f t="shared" si="384"/>
        <v>23128.18</v>
      </c>
      <c r="R767" s="97"/>
      <c r="S767" s="97"/>
    </row>
    <row r="768" spans="1:19" ht="22.5" x14ac:dyDescent="0.25">
      <c r="A768" s="89" t="s">
        <v>2060</v>
      </c>
      <c r="B768" s="89" t="s">
        <v>2051</v>
      </c>
      <c r="C768" s="89"/>
      <c r="D768" s="89" t="s">
        <v>48</v>
      </c>
      <c r="E768" s="94" t="s">
        <v>546</v>
      </c>
      <c r="F768" s="95" t="s">
        <v>700</v>
      </c>
      <c r="G768" s="89" t="s">
        <v>37</v>
      </c>
      <c r="H768" s="89" t="s">
        <v>2061</v>
      </c>
      <c r="I768" s="96">
        <v>1</v>
      </c>
      <c r="J768" s="97">
        <v>529</v>
      </c>
      <c r="K768" s="98">
        <f t="shared" si="379"/>
        <v>35579.769999999997</v>
      </c>
      <c r="L768" s="99">
        <f t="shared" si="380"/>
        <v>1.0815399999999999</v>
      </c>
      <c r="M768" s="100">
        <f t="shared" si="381"/>
        <v>1.0590999999999999</v>
      </c>
      <c r="N768" s="101">
        <f t="shared" si="382"/>
        <v>0.97811300000000001</v>
      </c>
      <c r="O768" s="100">
        <f t="shared" si="383"/>
        <v>1</v>
      </c>
      <c r="P768" s="98">
        <f t="shared" si="385"/>
        <v>39863.160000000003</v>
      </c>
      <c r="Q768" s="97">
        <f t="shared" si="384"/>
        <v>592.69000000000005</v>
      </c>
      <c r="R768" s="97"/>
      <c r="S768" s="97"/>
    </row>
    <row r="769" spans="1:19" ht="22.5" x14ac:dyDescent="0.25">
      <c r="A769" s="89" t="s">
        <v>2062</v>
      </c>
      <c r="B769" s="89" t="s">
        <v>2051</v>
      </c>
      <c r="C769" s="89"/>
      <c r="D769" s="89" t="s">
        <v>55</v>
      </c>
      <c r="E769" s="94" t="s">
        <v>549</v>
      </c>
      <c r="F769" s="95" t="s">
        <v>703</v>
      </c>
      <c r="G769" s="89" t="s">
        <v>37</v>
      </c>
      <c r="H769" s="89" t="s">
        <v>2061</v>
      </c>
      <c r="I769" s="96">
        <v>1</v>
      </c>
      <c r="J769" s="97">
        <v>102</v>
      </c>
      <c r="K769" s="98">
        <f t="shared" si="379"/>
        <v>6860.37</v>
      </c>
      <c r="L769" s="99">
        <f t="shared" si="380"/>
        <v>1.0815399999999999</v>
      </c>
      <c r="M769" s="100">
        <f t="shared" si="381"/>
        <v>1.0590999999999999</v>
      </c>
      <c r="N769" s="101">
        <f t="shared" si="382"/>
        <v>0.97811300000000001</v>
      </c>
      <c r="O769" s="100">
        <f t="shared" si="383"/>
        <v>1</v>
      </c>
      <c r="P769" s="98">
        <f t="shared" si="385"/>
        <v>7686.28</v>
      </c>
      <c r="Q769" s="97">
        <f t="shared" si="384"/>
        <v>114.28</v>
      </c>
      <c r="R769" s="97"/>
      <c r="S769" s="97"/>
    </row>
    <row r="770" spans="1:19" ht="22.5" x14ac:dyDescent="0.25">
      <c r="A770" s="89" t="s">
        <v>2063</v>
      </c>
      <c r="B770" s="89" t="s">
        <v>2051</v>
      </c>
      <c r="C770" s="89"/>
      <c r="D770" s="89" t="s">
        <v>58</v>
      </c>
      <c r="E770" s="94" t="s">
        <v>44</v>
      </c>
      <c r="F770" s="95" t="s">
        <v>45</v>
      </c>
      <c r="G770" s="89" t="s">
        <v>37</v>
      </c>
      <c r="H770" s="89" t="s">
        <v>2064</v>
      </c>
      <c r="I770" s="96">
        <v>1</v>
      </c>
      <c r="J770" s="97">
        <v>4314</v>
      </c>
      <c r="K770" s="98">
        <f t="shared" si="379"/>
        <v>9243.6299999999992</v>
      </c>
      <c r="L770" s="99">
        <f t="shared" si="380"/>
        <v>1.0815399999999999</v>
      </c>
      <c r="M770" s="100">
        <f t="shared" si="381"/>
        <v>1.0590999999999999</v>
      </c>
      <c r="N770" s="101">
        <f t="shared" si="382"/>
        <v>0.97811300000000001</v>
      </c>
      <c r="O770" s="100">
        <f t="shared" si="383"/>
        <v>1</v>
      </c>
      <c r="P770" s="98">
        <f t="shared" si="385"/>
        <v>10356.459999999999</v>
      </c>
      <c r="Q770" s="97">
        <f t="shared" si="384"/>
        <v>4833.3599999999997</v>
      </c>
      <c r="R770" s="97"/>
      <c r="S770" s="97"/>
    </row>
    <row r="771" spans="1:19" ht="22.5" x14ac:dyDescent="0.25">
      <c r="A771" s="89" t="s">
        <v>2065</v>
      </c>
      <c r="B771" s="89" t="s">
        <v>2051</v>
      </c>
      <c r="C771" s="89"/>
      <c r="D771" s="89" t="s">
        <v>60</v>
      </c>
      <c r="E771" s="94" t="s">
        <v>546</v>
      </c>
      <c r="F771" s="95" t="s">
        <v>547</v>
      </c>
      <c r="G771" s="89" t="s">
        <v>37</v>
      </c>
      <c r="H771" s="89" t="s">
        <v>2064</v>
      </c>
      <c r="I771" s="96">
        <v>1</v>
      </c>
      <c r="J771" s="97">
        <v>16604</v>
      </c>
      <c r="K771" s="98">
        <f t="shared" si="379"/>
        <v>35577.46</v>
      </c>
      <c r="L771" s="99">
        <f t="shared" si="380"/>
        <v>1.0815399999999999</v>
      </c>
      <c r="M771" s="100">
        <f t="shared" si="381"/>
        <v>1.0590999999999999</v>
      </c>
      <c r="N771" s="101">
        <f t="shared" si="382"/>
        <v>0.97811300000000001</v>
      </c>
      <c r="O771" s="100">
        <f t="shared" si="383"/>
        <v>1</v>
      </c>
      <c r="P771" s="98">
        <f t="shared" si="385"/>
        <v>39860.57</v>
      </c>
      <c r="Q771" s="97">
        <f t="shared" si="384"/>
        <v>18602.93</v>
      </c>
      <c r="R771" s="97"/>
      <c r="S771" s="97"/>
    </row>
    <row r="772" spans="1:19" ht="22.5" x14ac:dyDescent="0.25">
      <c r="A772" s="89" t="s">
        <v>2066</v>
      </c>
      <c r="B772" s="89" t="s">
        <v>2051</v>
      </c>
      <c r="C772" s="89"/>
      <c r="D772" s="89" t="s">
        <v>65</v>
      </c>
      <c r="E772" s="94" t="s">
        <v>549</v>
      </c>
      <c r="F772" s="95" t="s">
        <v>550</v>
      </c>
      <c r="G772" s="89" t="s">
        <v>37</v>
      </c>
      <c r="H772" s="89" t="s">
        <v>2064</v>
      </c>
      <c r="I772" s="96">
        <v>1</v>
      </c>
      <c r="J772" s="97">
        <v>5870</v>
      </c>
      <c r="K772" s="98">
        <f t="shared" si="379"/>
        <v>12577.67</v>
      </c>
      <c r="L772" s="99">
        <f t="shared" si="380"/>
        <v>1.0815399999999999</v>
      </c>
      <c r="M772" s="100">
        <f t="shared" si="381"/>
        <v>1.0590999999999999</v>
      </c>
      <c r="N772" s="101">
        <f t="shared" si="382"/>
        <v>0.97811300000000001</v>
      </c>
      <c r="O772" s="100">
        <f t="shared" si="383"/>
        <v>1</v>
      </c>
      <c r="P772" s="98">
        <f t="shared" si="385"/>
        <v>14091.87</v>
      </c>
      <c r="Q772" s="97">
        <f t="shared" si="384"/>
        <v>6576.68</v>
      </c>
      <c r="R772" s="97"/>
      <c r="S772" s="97"/>
    </row>
    <row r="773" spans="1:19" x14ac:dyDescent="0.25">
      <c r="A773" s="89" t="s">
        <v>2067</v>
      </c>
      <c r="B773" s="89" t="s">
        <v>2051</v>
      </c>
      <c r="C773" s="89"/>
      <c r="D773" s="89" t="s">
        <v>68</v>
      </c>
      <c r="E773" s="94" t="s">
        <v>552</v>
      </c>
      <c r="F773" s="95" t="s">
        <v>553</v>
      </c>
      <c r="G773" s="89" t="s">
        <v>81</v>
      </c>
      <c r="H773" s="89" t="s">
        <v>2068</v>
      </c>
      <c r="I773" s="96">
        <v>1</v>
      </c>
      <c r="J773" s="97">
        <v>281055</v>
      </c>
      <c r="K773" s="98">
        <f t="shared" si="379"/>
        <v>2166.96</v>
      </c>
      <c r="L773" s="99">
        <f t="shared" si="380"/>
        <v>1.0815399999999999</v>
      </c>
      <c r="M773" s="100">
        <f t="shared" si="381"/>
        <v>1.0590999999999999</v>
      </c>
      <c r="N773" s="101">
        <f t="shared" si="382"/>
        <v>0.97811300000000001</v>
      </c>
      <c r="O773" s="100">
        <f t="shared" si="383"/>
        <v>1</v>
      </c>
      <c r="P773" s="98">
        <f t="shared" si="385"/>
        <v>2427.84</v>
      </c>
      <c r="Q773" s="97">
        <f t="shared" si="384"/>
        <v>314890.84999999998</v>
      </c>
      <c r="R773" s="97"/>
      <c r="S773" s="97"/>
    </row>
    <row r="774" spans="1:19" x14ac:dyDescent="0.25">
      <c r="A774" s="89" t="s">
        <v>2069</v>
      </c>
      <c r="B774" s="89" t="s">
        <v>2051</v>
      </c>
      <c r="C774" s="89"/>
      <c r="D774" s="89" t="s">
        <v>70</v>
      </c>
      <c r="E774" s="94" t="s">
        <v>556</v>
      </c>
      <c r="F774" s="95" t="s">
        <v>557</v>
      </c>
      <c r="G774" s="89" t="s">
        <v>81</v>
      </c>
      <c r="H774" s="89" t="s">
        <v>2070</v>
      </c>
      <c r="I774" s="96">
        <v>1</v>
      </c>
      <c r="J774" s="97">
        <v>172689</v>
      </c>
      <c r="K774" s="98">
        <f t="shared" si="379"/>
        <v>1109.54</v>
      </c>
      <c r="L774" s="99">
        <f t="shared" si="380"/>
        <v>1.0815399999999999</v>
      </c>
      <c r="M774" s="100">
        <f t="shared" si="381"/>
        <v>1.0590999999999999</v>
      </c>
      <c r="N774" s="101">
        <f t="shared" si="382"/>
        <v>0.97811300000000001</v>
      </c>
      <c r="O774" s="100">
        <f t="shared" si="383"/>
        <v>1</v>
      </c>
      <c r="P774" s="98">
        <f t="shared" si="385"/>
        <v>1243.1199999999999</v>
      </c>
      <c r="Q774" s="97">
        <f t="shared" si="384"/>
        <v>193479.2</v>
      </c>
      <c r="R774" s="97"/>
      <c r="S774" s="97"/>
    </row>
    <row r="775" spans="1:19" ht="22.5" x14ac:dyDescent="0.25">
      <c r="A775" s="89" t="s">
        <v>2071</v>
      </c>
      <c r="B775" s="89" t="s">
        <v>2051</v>
      </c>
      <c r="C775" s="89"/>
      <c r="D775" s="89" t="s">
        <v>73</v>
      </c>
      <c r="E775" s="94" t="s">
        <v>44</v>
      </c>
      <c r="F775" s="95" t="s">
        <v>560</v>
      </c>
      <c r="G775" s="89" t="s">
        <v>37</v>
      </c>
      <c r="H775" s="89" t="s">
        <v>2072</v>
      </c>
      <c r="I775" s="96">
        <v>1</v>
      </c>
      <c r="J775" s="97">
        <v>1931</v>
      </c>
      <c r="K775" s="98">
        <f t="shared" si="379"/>
        <v>9248.08</v>
      </c>
      <c r="L775" s="99">
        <f t="shared" si="380"/>
        <v>1.0815399999999999</v>
      </c>
      <c r="M775" s="100">
        <f t="shared" si="381"/>
        <v>1.0590999999999999</v>
      </c>
      <c r="N775" s="101">
        <f t="shared" si="382"/>
        <v>0.97811300000000001</v>
      </c>
      <c r="O775" s="100">
        <f t="shared" si="383"/>
        <v>1</v>
      </c>
      <c r="P775" s="98">
        <f t="shared" si="385"/>
        <v>10361.44</v>
      </c>
      <c r="Q775" s="97">
        <f t="shared" si="384"/>
        <v>2163.4699999999998</v>
      </c>
      <c r="R775" s="97"/>
      <c r="S775" s="97"/>
    </row>
    <row r="776" spans="1:19" ht="22.5" x14ac:dyDescent="0.25">
      <c r="A776" s="89" t="s">
        <v>2073</v>
      </c>
      <c r="B776" s="89" t="s">
        <v>2051</v>
      </c>
      <c r="C776" s="89"/>
      <c r="D776" s="89" t="s">
        <v>75</v>
      </c>
      <c r="E776" s="94" t="s">
        <v>563</v>
      </c>
      <c r="F776" s="95" t="s">
        <v>564</v>
      </c>
      <c r="G776" s="89" t="s">
        <v>37</v>
      </c>
      <c r="H776" s="89" t="s">
        <v>2072</v>
      </c>
      <c r="I776" s="96">
        <v>1</v>
      </c>
      <c r="J776" s="97">
        <v>4479</v>
      </c>
      <c r="K776" s="98">
        <f t="shared" si="379"/>
        <v>21451.15</v>
      </c>
      <c r="L776" s="99">
        <f t="shared" si="380"/>
        <v>1.0815399999999999</v>
      </c>
      <c r="M776" s="100">
        <f t="shared" si="381"/>
        <v>1.0590999999999999</v>
      </c>
      <c r="N776" s="101">
        <f t="shared" si="382"/>
        <v>0.97811300000000001</v>
      </c>
      <c r="O776" s="100">
        <f t="shared" si="383"/>
        <v>1</v>
      </c>
      <c r="P776" s="98">
        <f t="shared" si="385"/>
        <v>24033.62</v>
      </c>
      <c r="Q776" s="97">
        <f t="shared" si="384"/>
        <v>5018.22</v>
      </c>
      <c r="R776" s="97"/>
      <c r="S776" s="97"/>
    </row>
    <row r="777" spans="1:19" ht="22.5" x14ac:dyDescent="0.25">
      <c r="A777" s="89" t="s">
        <v>2074</v>
      </c>
      <c r="B777" s="89" t="s">
        <v>2051</v>
      </c>
      <c r="C777" s="89"/>
      <c r="D777" s="89" t="s">
        <v>87</v>
      </c>
      <c r="E777" s="94" t="s">
        <v>566</v>
      </c>
      <c r="F777" s="95" t="s">
        <v>567</v>
      </c>
      <c r="G777" s="89" t="s">
        <v>37</v>
      </c>
      <c r="H777" s="89" t="s">
        <v>2072</v>
      </c>
      <c r="I777" s="96">
        <v>1</v>
      </c>
      <c r="J777" s="97">
        <v>2498</v>
      </c>
      <c r="K777" s="98">
        <f t="shared" si="379"/>
        <v>11963.6</v>
      </c>
      <c r="L777" s="99">
        <f t="shared" si="380"/>
        <v>1.0815399999999999</v>
      </c>
      <c r="M777" s="100">
        <f t="shared" si="381"/>
        <v>1.0590999999999999</v>
      </c>
      <c r="N777" s="101">
        <f t="shared" si="382"/>
        <v>0.97811300000000001</v>
      </c>
      <c r="O777" s="100">
        <f t="shared" si="383"/>
        <v>1</v>
      </c>
      <c r="P777" s="98">
        <f t="shared" si="385"/>
        <v>13403.88</v>
      </c>
      <c r="Q777" s="97">
        <f t="shared" si="384"/>
        <v>2798.73</v>
      </c>
      <c r="R777" s="97"/>
      <c r="S777" s="97"/>
    </row>
    <row r="778" spans="1:19" x14ac:dyDescent="0.25">
      <c r="A778" s="89"/>
      <c r="B778" s="90"/>
      <c r="C778" s="90"/>
      <c r="D778" s="91"/>
      <c r="E778" s="92"/>
      <c r="F778" s="92" t="s">
        <v>2075</v>
      </c>
      <c r="G778" s="91"/>
      <c r="H778" s="91"/>
      <c r="I778" s="93">
        <v>1</v>
      </c>
      <c r="J778" s="91"/>
      <c r="K778" s="98"/>
      <c r="L778" s="99"/>
      <c r="M778" s="100"/>
      <c r="N778" s="101"/>
      <c r="O778" s="100"/>
      <c r="P778" s="98"/>
      <c r="Q778" s="91"/>
      <c r="R778" s="91"/>
      <c r="S778" s="91"/>
    </row>
    <row r="779" spans="1:19" x14ac:dyDescent="0.25">
      <c r="A779" s="89" t="s">
        <v>2076</v>
      </c>
      <c r="B779" s="89" t="s">
        <v>2051</v>
      </c>
      <c r="C779" s="89"/>
      <c r="D779" s="89" t="s">
        <v>89</v>
      </c>
      <c r="E779" s="94" t="s">
        <v>570</v>
      </c>
      <c r="F779" s="95" t="s">
        <v>571</v>
      </c>
      <c r="G779" s="89" t="s">
        <v>51</v>
      </c>
      <c r="H779" s="89" t="s">
        <v>2077</v>
      </c>
      <c r="I779" s="96">
        <v>1</v>
      </c>
      <c r="J779" s="97">
        <v>3776</v>
      </c>
      <c r="K779" s="98">
        <f t="shared" ref="K779:K786" si="386">J779/H779</f>
        <v>157333.32999999999</v>
      </c>
      <c r="L779" s="99">
        <f t="shared" ref="L779:L786" si="387">$L$8</f>
        <v>1.0815399999999999</v>
      </c>
      <c r="M779" s="100">
        <f t="shared" ref="M779:M786" si="388">$M$8</f>
        <v>1.0590999999999999</v>
      </c>
      <c r="N779" s="101">
        <f t="shared" ref="N779:N786" si="389">$N$8</f>
        <v>0.97811300000000001</v>
      </c>
      <c r="O779" s="100">
        <f t="shared" ref="O779:O786" si="390">$O$8</f>
        <v>1</v>
      </c>
      <c r="P779" s="98">
        <f t="shared" ref="P779:P786" si="391">K779*L779*M779*N779*O779</f>
        <v>176274.43</v>
      </c>
      <c r="Q779" s="97">
        <f t="shared" ref="Q779:Q786" si="392">H779*P779</f>
        <v>4230.59</v>
      </c>
      <c r="R779" s="97"/>
      <c r="S779" s="97"/>
    </row>
    <row r="780" spans="1:19" x14ac:dyDescent="0.25">
      <c r="A780" s="89" t="s">
        <v>2078</v>
      </c>
      <c r="B780" s="89" t="s">
        <v>2051</v>
      </c>
      <c r="C780" s="89"/>
      <c r="D780" s="89" t="s">
        <v>90</v>
      </c>
      <c r="E780" s="94" t="s">
        <v>574</v>
      </c>
      <c r="F780" s="95" t="s">
        <v>575</v>
      </c>
      <c r="G780" s="89" t="s">
        <v>81</v>
      </c>
      <c r="H780" s="89" t="s">
        <v>2079</v>
      </c>
      <c r="I780" s="96">
        <v>1</v>
      </c>
      <c r="J780" s="97">
        <v>11532</v>
      </c>
      <c r="K780" s="98">
        <f t="shared" si="386"/>
        <v>4710.78</v>
      </c>
      <c r="L780" s="99">
        <f t="shared" si="387"/>
        <v>1.0815399999999999</v>
      </c>
      <c r="M780" s="100">
        <f t="shared" si="388"/>
        <v>1.0590999999999999</v>
      </c>
      <c r="N780" s="101">
        <f t="shared" si="389"/>
        <v>0.97811300000000001</v>
      </c>
      <c r="O780" s="100">
        <f t="shared" si="390"/>
        <v>1</v>
      </c>
      <c r="P780" s="98">
        <f t="shared" si="391"/>
        <v>5277.9</v>
      </c>
      <c r="Q780" s="97">
        <f t="shared" si="392"/>
        <v>12920.3</v>
      </c>
      <c r="R780" s="97"/>
      <c r="S780" s="97"/>
    </row>
    <row r="781" spans="1:19" ht="22.5" x14ac:dyDescent="0.25">
      <c r="A781" s="89" t="s">
        <v>2080</v>
      </c>
      <c r="B781" s="89" t="s">
        <v>2051</v>
      </c>
      <c r="C781" s="89"/>
      <c r="D781" s="89" t="s">
        <v>91</v>
      </c>
      <c r="E781" s="94" t="s">
        <v>578</v>
      </c>
      <c r="F781" s="95" t="s">
        <v>579</v>
      </c>
      <c r="G781" s="89" t="s">
        <v>51</v>
      </c>
      <c r="H781" s="89" t="s">
        <v>2081</v>
      </c>
      <c r="I781" s="96">
        <v>1</v>
      </c>
      <c r="J781" s="97">
        <v>110909</v>
      </c>
      <c r="K781" s="98">
        <f t="shared" si="386"/>
        <v>1260329.55</v>
      </c>
      <c r="L781" s="99">
        <f t="shared" si="387"/>
        <v>1.0815399999999999</v>
      </c>
      <c r="M781" s="100">
        <f t="shared" si="388"/>
        <v>1.0590999999999999</v>
      </c>
      <c r="N781" s="101">
        <f t="shared" si="389"/>
        <v>0.97811300000000001</v>
      </c>
      <c r="O781" s="100">
        <f t="shared" si="390"/>
        <v>1</v>
      </c>
      <c r="P781" s="98">
        <f t="shared" si="391"/>
        <v>1412058.55</v>
      </c>
      <c r="Q781" s="97">
        <f t="shared" si="392"/>
        <v>124261.15</v>
      </c>
      <c r="R781" s="97"/>
      <c r="S781" s="97"/>
    </row>
    <row r="782" spans="1:19" x14ac:dyDescent="0.25">
      <c r="A782" s="89" t="s">
        <v>2082</v>
      </c>
      <c r="B782" s="89" t="s">
        <v>2051</v>
      </c>
      <c r="C782" s="89"/>
      <c r="D782" s="89" t="s">
        <v>101</v>
      </c>
      <c r="E782" s="94" t="s">
        <v>582</v>
      </c>
      <c r="F782" s="95" t="s">
        <v>583</v>
      </c>
      <c r="G782" s="89" t="s">
        <v>81</v>
      </c>
      <c r="H782" s="89" t="s">
        <v>2083</v>
      </c>
      <c r="I782" s="96">
        <v>1</v>
      </c>
      <c r="J782" s="97">
        <v>-44002</v>
      </c>
      <c r="K782" s="98">
        <f t="shared" si="386"/>
        <v>4926.33</v>
      </c>
      <c r="L782" s="99">
        <f t="shared" si="387"/>
        <v>1.0815399999999999</v>
      </c>
      <c r="M782" s="100">
        <f t="shared" si="388"/>
        <v>1.0590999999999999</v>
      </c>
      <c r="N782" s="101">
        <f t="shared" si="389"/>
        <v>0.97811300000000001</v>
      </c>
      <c r="O782" s="100">
        <f t="shared" si="390"/>
        <v>1</v>
      </c>
      <c r="P782" s="98">
        <f t="shared" si="391"/>
        <v>5519.4</v>
      </c>
      <c r="Q782" s="97">
        <f t="shared" si="392"/>
        <v>-49299.28</v>
      </c>
      <c r="R782" s="97"/>
      <c r="S782" s="97"/>
    </row>
    <row r="783" spans="1:19" x14ac:dyDescent="0.25">
      <c r="A783" s="89" t="s">
        <v>2084</v>
      </c>
      <c r="B783" s="89" t="s">
        <v>2051</v>
      </c>
      <c r="C783" s="89"/>
      <c r="D783" s="89" t="s">
        <v>106</v>
      </c>
      <c r="E783" s="94" t="s">
        <v>586</v>
      </c>
      <c r="F783" s="95" t="s">
        <v>587</v>
      </c>
      <c r="G783" s="89" t="s">
        <v>81</v>
      </c>
      <c r="H783" s="89" t="s">
        <v>2085</v>
      </c>
      <c r="I783" s="96">
        <v>1</v>
      </c>
      <c r="J783" s="97">
        <v>56752</v>
      </c>
      <c r="K783" s="98">
        <f t="shared" si="386"/>
        <v>6353.78</v>
      </c>
      <c r="L783" s="99">
        <f t="shared" si="387"/>
        <v>1.0815399999999999</v>
      </c>
      <c r="M783" s="100">
        <f t="shared" si="388"/>
        <v>1.0590999999999999</v>
      </c>
      <c r="N783" s="101">
        <f t="shared" si="389"/>
        <v>0.97811300000000001</v>
      </c>
      <c r="O783" s="100">
        <f t="shared" si="390"/>
        <v>1</v>
      </c>
      <c r="P783" s="98">
        <f t="shared" si="391"/>
        <v>7118.7</v>
      </c>
      <c r="Q783" s="97">
        <f t="shared" si="392"/>
        <v>63584.23</v>
      </c>
      <c r="R783" s="97"/>
      <c r="S783" s="97"/>
    </row>
    <row r="784" spans="1:19" ht="33.75" x14ac:dyDescent="0.25">
      <c r="A784" s="89" t="s">
        <v>2086</v>
      </c>
      <c r="B784" s="89" t="s">
        <v>2051</v>
      </c>
      <c r="C784" s="89"/>
      <c r="D784" s="89" t="s">
        <v>107</v>
      </c>
      <c r="E784" s="94" t="s">
        <v>590</v>
      </c>
      <c r="F784" s="95" t="s">
        <v>591</v>
      </c>
      <c r="G784" s="89" t="s">
        <v>81</v>
      </c>
      <c r="H784" s="89" t="s">
        <v>2085</v>
      </c>
      <c r="I784" s="96">
        <v>1</v>
      </c>
      <c r="J784" s="97">
        <v>6393</v>
      </c>
      <c r="K784" s="98">
        <f t="shared" si="386"/>
        <v>715.74</v>
      </c>
      <c r="L784" s="99">
        <f t="shared" si="387"/>
        <v>1.0815399999999999</v>
      </c>
      <c r="M784" s="100">
        <f t="shared" si="388"/>
        <v>1.0590999999999999</v>
      </c>
      <c r="N784" s="101">
        <f t="shared" si="389"/>
        <v>0.97811300000000001</v>
      </c>
      <c r="O784" s="100">
        <f t="shared" si="390"/>
        <v>1</v>
      </c>
      <c r="P784" s="98">
        <f t="shared" si="391"/>
        <v>801.91</v>
      </c>
      <c r="Q784" s="97">
        <f t="shared" si="392"/>
        <v>7162.66</v>
      </c>
      <c r="R784" s="97"/>
      <c r="S784" s="97"/>
    </row>
    <row r="785" spans="1:19" x14ac:dyDescent="0.25">
      <c r="A785" s="89" t="s">
        <v>2087</v>
      </c>
      <c r="B785" s="89" t="s">
        <v>2051</v>
      </c>
      <c r="C785" s="89"/>
      <c r="D785" s="89" t="s">
        <v>108</v>
      </c>
      <c r="E785" s="94" t="s">
        <v>593</v>
      </c>
      <c r="F785" s="95" t="s">
        <v>594</v>
      </c>
      <c r="G785" s="89" t="s">
        <v>502</v>
      </c>
      <c r="H785" s="89" t="s">
        <v>2088</v>
      </c>
      <c r="I785" s="96">
        <v>1</v>
      </c>
      <c r="J785" s="97">
        <v>36393</v>
      </c>
      <c r="K785" s="98">
        <f t="shared" si="386"/>
        <v>43690.33</v>
      </c>
      <c r="L785" s="99">
        <f t="shared" si="387"/>
        <v>1.0815399999999999</v>
      </c>
      <c r="M785" s="100">
        <f t="shared" si="388"/>
        <v>1.0590999999999999</v>
      </c>
      <c r="N785" s="101">
        <f t="shared" si="389"/>
        <v>0.97811300000000001</v>
      </c>
      <c r="O785" s="100">
        <f t="shared" si="390"/>
        <v>1</v>
      </c>
      <c r="P785" s="98">
        <f t="shared" si="391"/>
        <v>48950.14</v>
      </c>
      <c r="Q785" s="97">
        <f t="shared" si="392"/>
        <v>40774.29</v>
      </c>
      <c r="R785" s="97"/>
      <c r="S785" s="97"/>
    </row>
    <row r="786" spans="1:19" x14ac:dyDescent="0.25">
      <c r="A786" s="89" t="s">
        <v>2089</v>
      </c>
      <c r="B786" s="89" t="s">
        <v>2051</v>
      </c>
      <c r="C786" s="89"/>
      <c r="D786" s="89" t="s">
        <v>109</v>
      </c>
      <c r="E786" s="94" t="s">
        <v>597</v>
      </c>
      <c r="F786" s="95" t="s">
        <v>598</v>
      </c>
      <c r="G786" s="89" t="s">
        <v>502</v>
      </c>
      <c r="H786" s="89" t="s">
        <v>2090</v>
      </c>
      <c r="I786" s="96">
        <v>1</v>
      </c>
      <c r="J786" s="97">
        <v>5900</v>
      </c>
      <c r="K786" s="98">
        <f t="shared" si="386"/>
        <v>43692.05</v>
      </c>
      <c r="L786" s="99">
        <f t="shared" si="387"/>
        <v>1.0815399999999999</v>
      </c>
      <c r="M786" s="100">
        <f t="shared" si="388"/>
        <v>1.0590999999999999</v>
      </c>
      <c r="N786" s="101">
        <f t="shared" si="389"/>
        <v>0.97811300000000001</v>
      </c>
      <c r="O786" s="100">
        <f t="shared" si="390"/>
        <v>1</v>
      </c>
      <c r="P786" s="98">
        <f t="shared" si="391"/>
        <v>48952.06</v>
      </c>
      <c r="Q786" s="97">
        <f t="shared" si="392"/>
        <v>6610.29</v>
      </c>
      <c r="R786" s="97"/>
      <c r="S786" s="97"/>
    </row>
    <row r="787" spans="1:19" x14ac:dyDescent="0.25">
      <c r="A787" s="89"/>
      <c r="B787" s="90"/>
      <c r="C787" s="90"/>
      <c r="D787" s="91"/>
      <c r="E787" s="92"/>
      <c r="F787" s="92" t="s">
        <v>2091</v>
      </c>
      <c r="G787" s="91"/>
      <c r="H787" s="91"/>
      <c r="I787" s="93">
        <v>1</v>
      </c>
      <c r="J787" s="91"/>
      <c r="K787" s="98"/>
      <c r="L787" s="99"/>
      <c r="M787" s="100"/>
      <c r="N787" s="101"/>
      <c r="O787" s="100"/>
      <c r="P787" s="98"/>
      <c r="Q787" s="91"/>
      <c r="R787" s="91"/>
      <c r="S787" s="91"/>
    </row>
    <row r="788" spans="1:19" ht="22.5" x14ac:dyDescent="0.25">
      <c r="A788" s="89" t="s">
        <v>2092</v>
      </c>
      <c r="B788" s="89" t="s">
        <v>2051</v>
      </c>
      <c r="C788" s="89"/>
      <c r="D788" s="89" t="s">
        <v>122</v>
      </c>
      <c r="E788" s="94" t="s">
        <v>578</v>
      </c>
      <c r="F788" s="95" t="s">
        <v>579</v>
      </c>
      <c r="G788" s="89" t="s">
        <v>51</v>
      </c>
      <c r="H788" s="89" t="s">
        <v>2093</v>
      </c>
      <c r="I788" s="96">
        <v>1</v>
      </c>
      <c r="J788" s="97">
        <v>54195</v>
      </c>
      <c r="K788" s="98">
        <f>J788/H788</f>
        <v>1260348.8400000001</v>
      </c>
      <c r="L788" s="99">
        <f>$L$8</f>
        <v>1.0815399999999999</v>
      </c>
      <c r="M788" s="100">
        <f>$M$8</f>
        <v>1.0590999999999999</v>
      </c>
      <c r="N788" s="101">
        <f>$N$8</f>
        <v>0.97811300000000001</v>
      </c>
      <c r="O788" s="100">
        <f>$O$8</f>
        <v>1</v>
      </c>
      <c r="P788" s="98">
        <f>K788*L788*M788*N788*O788</f>
        <v>1412080.16</v>
      </c>
      <c r="Q788" s="97">
        <f>H788*P788</f>
        <v>60719.45</v>
      </c>
      <c r="R788" s="97"/>
      <c r="S788" s="97"/>
    </row>
    <row r="789" spans="1:19" x14ac:dyDescent="0.25">
      <c r="A789" s="89" t="s">
        <v>2094</v>
      </c>
      <c r="B789" s="89" t="s">
        <v>2051</v>
      </c>
      <c r="C789" s="89"/>
      <c r="D789" s="89" t="s">
        <v>126</v>
      </c>
      <c r="E789" s="94" t="s">
        <v>582</v>
      </c>
      <c r="F789" s="95" t="s">
        <v>583</v>
      </c>
      <c r="G789" s="89" t="s">
        <v>81</v>
      </c>
      <c r="H789" s="89" t="s">
        <v>2095</v>
      </c>
      <c r="I789" s="96">
        <v>1</v>
      </c>
      <c r="J789" s="97">
        <v>-21501</v>
      </c>
      <c r="K789" s="98">
        <f>J789/H789</f>
        <v>4926.34</v>
      </c>
      <c r="L789" s="99">
        <f>$L$8</f>
        <v>1.0815399999999999</v>
      </c>
      <c r="M789" s="100">
        <f>$M$8</f>
        <v>1.0590999999999999</v>
      </c>
      <c r="N789" s="101">
        <f>$N$8</f>
        <v>0.97811300000000001</v>
      </c>
      <c r="O789" s="100">
        <f>$O$8</f>
        <v>1</v>
      </c>
      <c r="P789" s="98">
        <f>K789*L789*M789*N789*O789</f>
        <v>5519.41</v>
      </c>
      <c r="Q789" s="97">
        <f>H789*P789</f>
        <v>-24089.46</v>
      </c>
      <c r="R789" s="97"/>
      <c r="S789" s="97"/>
    </row>
    <row r="790" spans="1:19" x14ac:dyDescent="0.25">
      <c r="A790" s="89" t="s">
        <v>2096</v>
      </c>
      <c r="B790" s="89" t="s">
        <v>2051</v>
      </c>
      <c r="C790" s="89"/>
      <c r="D790" s="89" t="s">
        <v>124</v>
      </c>
      <c r="E790" s="94" t="s">
        <v>586</v>
      </c>
      <c r="F790" s="95" t="s">
        <v>587</v>
      </c>
      <c r="G790" s="89" t="s">
        <v>81</v>
      </c>
      <c r="H790" s="89" t="s">
        <v>2097</v>
      </c>
      <c r="I790" s="96">
        <v>1</v>
      </c>
      <c r="J790" s="97">
        <v>27731</v>
      </c>
      <c r="K790" s="98">
        <f>J790/H790</f>
        <v>6353.76</v>
      </c>
      <c r="L790" s="99">
        <f>$L$8</f>
        <v>1.0815399999999999</v>
      </c>
      <c r="M790" s="100">
        <f>$M$8</f>
        <v>1.0590999999999999</v>
      </c>
      <c r="N790" s="101">
        <f>$N$8</f>
        <v>0.97811300000000001</v>
      </c>
      <c r="O790" s="100">
        <f>$O$8</f>
        <v>1</v>
      </c>
      <c r="P790" s="98">
        <f>K790*L790*M790*N790*O790</f>
        <v>7118.68</v>
      </c>
      <c r="Q790" s="97">
        <f>H790*P790</f>
        <v>31069.48</v>
      </c>
      <c r="R790" s="97"/>
      <c r="S790" s="97"/>
    </row>
    <row r="791" spans="1:19" ht="33.75" x14ac:dyDescent="0.25">
      <c r="A791" s="89" t="s">
        <v>2098</v>
      </c>
      <c r="B791" s="89" t="s">
        <v>2051</v>
      </c>
      <c r="C791" s="89"/>
      <c r="D791" s="89" t="s">
        <v>129</v>
      </c>
      <c r="E791" s="94" t="s">
        <v>590</v>
      </c>
      <c r="F791" s="95" t="s">
        <v>591</v>
      </c>
      <c r="G791" s="89" t="s">
        <v>81</v>
      </c>
      <c r="H791" s="89" t="s">
        <v>2099</v>
      </c>
      <c r="I791" s="96">
        <v>1</v>
      </c>
      <c r="J791" s="97">
        <v>3124</v>
      </c>
      <c r="K791" s="98">
        <f>J791/H791</f>
        <v>715.86</v>
      </c>
      <c r="L791" s="99">
        <f>$L$8</f>
        <v>1.0815399999999999</v>
      </c>
      <c r="M791" s="100">
        <f>$M$8</f>
        <v>1.0590999999999999</v>
      </c>
      <c r="N791" s="101">
        <f>$N$8</f>
        <v>0.97811300000000001</v>
      </c>
      <c r="O791" s="100">
        <f>$O$8</f>
        <v>1</v>
      </c>
      <c r="P791" s="98">
        <f>K791*L791*M791*N791*O791</f>
        <v>802.04</v>
      </c>
      <c r="Q791" s="97">
        <f>H791*P791</f>
        <v>3500.1</v>
      </c>
      <c r="R791" s="97"/>
      <c r="S791" s="97"/>
    </row>
    <row r="792" spans="1:19" x14ac:dyDescent="0.25">
      <c r="A792" s="89" t="s">
        <v>2100</v>
      </c>
      <c r="B792" s="89" t="s">
        <v>2051</v>
      </c>
      <c r="C792" s="89"/>
      <c r="D792" s="89" t="s">
        <v>133</v>
      </c>
      <c r="E792" s="94" t="s">
        <v>608</v>
      </c>
      <c r="F792" s="95" t="s">
        <v>609</v>
      </c>
      <c r="G792" s="89" t="s">
        <v>502</v>
      </c>
      <c r="H792" s="89" t="s">
        <v>2101</v>
      </c>
      <c r="I792" s="96">
        <v>1</v>
      </c>
      <c r="J792" s="97">
        <v>17498</v>
      </c>
      <c r="K792" s="98">
        <f>J792/H792</f>
        <v>44454.04</v>
      </c>
      <c r="L792" s="99">
        <f>$L$8</f>
        <v>1.0815399999999999</v>
      </c>
      <c r="M792" s="100">
        <f>$M$8</f>
        <v>1.0590999999999999</v>
      </c>
      <c r="N792" s="101">
        <f>$N$8</f>
        <v>0.97811300000000001</v>
      </c>
      <c r="O792" s="100">
        <f>$O$8</f>
        <v>1</v>
      </c>
      <c r="P792" s="98">
        <f>K792*L792*M792*N792*O792</f>
        <v>49805.79</v>
      </c>
      <c r="Q792" s="97">
        <f>H792*P792</f>
        <v>19604.560000000001</v>
      </c>
      <c r="R792" s="97"/>
      <c r="S792" s="97"/>
    </row>
    <row r="793" spans="1:19" x14ac:dyDescent="0.25">
      <c r="A793" s="89"/>
      <c r="B793" s="90"/>
      <c r="C793" s="90"/>
      <c r="D793" s="91"/>
      <c r="E793" s="92"/>
      <c r="F793" s="92" t="s">
        <v>2102</v>
      </c>
      <c r="G793" s="91"/>
      <c r="H793" s="91"/>
      <c r="I793" s="93">
        <v>1</v>
      </c>
      <c r="J793" s="91"/>
      <c r="K793" s="98"/>
      <c r="L793" s="99"/>
      <c r="M793" s="100"/>
      <c r="N793" s="101"/>
      <c r="O793" s="100"/>
      <c r="P793" s="98"/>
      <c r="Q793" s="91"/>
      <c r="R793" s="91"/>
      <c r="S793" s="91"/>
    </row>
    <row r="794" spans="1:19" x14ac:dyDescent="0.25">
      <c r="A794" s="89" t="s">
        <v>2104</v>
      </c>
      <c r="B794" s="89" t="s">
        <v>2051</v>
      </c>
      <c r="C794" s="89"/>
      <c r="D794" s="89" t="s">
        <v>141</v>
      </c>
      <c r="E794" s="94" t="s">
        <v>608</v>
      </c>
      <c r="F794" s="95" t="s">
        <v>609</v>
      </c>
      <c r="G794" s="89" t="s">
        <v>502</v>
      </c>
      <c r="H794" s="89" t="s">
        <v>2103</v>
      </c>
      <c r="I794" s="96">
        <v>1</v>
      </c>
      <c r="J794" s="97">
        <v>9814</v>
      </c>
      <c r="K794" s="98">
        <f>J794/H794</f>
        <v>44451.49</v>
      </c>
      <c r="L794" s="99">
        <f>$L$8</f>
        <v>1.0815399999999999</v>
      </c>
      <c r="M794" s="100">
        <f>$M$8</f>
        <v>1.0590999999999999</v>
      </c>
      <c r="N794" s="101">
        <f>$N$8</f>
        <v>0.97811300000000001</v>
      </c>
      <c r="O794" s="100">
        <f>$O$8</f>
        <v>1</v>
      </c>
      <c r="P794" s="98">
        <f>K794*L794*M794*N794*O794</f>
        <v>49802.93</v>
      </c>
      <c r="Q794" s="97">
        <f>H794*P794</f>
        <v>10995.49</v>
      </c>
      <c r="R794" s="97"/>
      <c r="S794" s="97"/>
    </row>
    <row r="795" spans="1:19" x14ac:dyDescent="0.25">
      <c r="A795" s="89"/>
      <c r="B795" s="90"/>
      <c r="C795" s="90"/>
      <c r="D795" s="91"/>
      <c r="E795" s="92"/>
      <c r="F795" s="92" t="s">
        <v>2105</v>
      </c>
      <c r="G795" s="91"/>
      <c r="H795" s="91"/>
      <c r="I795" s="93">
        <v>1</v>
      </c>
      <c r="J795" s="91"/>
      <c r="K795" s="98"/>
      <c r="L795" s="99"/>
      <c r="M795" s="100"/>
      <c r="N795" s="101"/>
      <c r="O795" s="100"/>
      <c r="P795" s="98"/>
      <c r="Q795" s="91"/>
      <c r="R795" s="91"/>
      <c r="S795" s="91"/>
    </row>
    <row r="796" spans="1:19" ht="22.5" x14ac:dyDescent="0.25">
      <c r="A796" s="89" t="s">
        <v>2106</v>
      </c>
      <c r="B796" s="89" t="s">
        <v>2051</v>
      </c>
      <c r="C796" s="89"/>
      <c r="D796" s="89" t="s">
        <v>144</v>
      </c>
      <c r="E796" s="94" t="s">
        <v>578</v>
      </c>
      <c r="F796" s="95" t="s">
        <v>579</v>
      </c>
      <c r="G796" s="89" t="s">
        <v>51</v>
      </c>
      <c r="H796" s="89" t="s">
        <v>2107</v>
      </c>
      <c r="I796" s="96">
        <v>1</v>
      </c>
      <c r="J796" s="97">
        <v>158803</v>
      </c>
      <c r="K796" s="98">
        <f t="shared" ref="K796:K801" si="393">J796/H796</f>
        <v>1260341.27</v>
      </c>
      <c r="L796" s="99">
        <f t="shared" ref="L796:L801" si="394">$L$8</f>
        <v>1.0815399999999999</v>
      </c>
      <c r="M796" s="100">
        <f t="shared" ref="M796:M801" si="395">$M$8</f>
        <v>1.0590999999999999</v>
      </c>
      <c r="N796" s="101">
        <f t="shared" ref="N796:N801" si="396">$N$8</f>
        <v>0.97811300000000001</v>
      </c>
      <c r="O796" s="100">
        <f t="shared" ref="O796:O801" si="397">$O$8</f>
        <v>1</v>
      </c>
      <c r="P796" s="98">
        <f t="shared" ref="P796:P801" si="398">K796*L796*M796*N796*O796</f>
        <v>1412071.68</v>
      </c>
      <c r="Q796" s="97">
        <f t="shared" ref="Q796:Q801" si="399">H796*P796</f>
        <v>177921.03</v>
      </c>
      <c r="R796" s="97"/>
      <c r="S796" s="97"/>
    </row>
    <row r="797" spans="1:19" x14ac:dyDescent="0.25">
      <c r="A797" s="89" t="s">
        <v>2108</v>
      </c>
      <c r="B797" s="89" t="s">
        <v>2051</v>
      </c>
      <c r="C797" s="89"/>
      <c r="D797" s="89" t="s">
        <v>146</v>
      </c>
      <c r="E797" s="94" t="s">
        <v>582</v>
      </c>
      <c r="F797" s="95" t="s">
        <v>583</v>
      </c>
      <c r="G797" s="89" t="s">
        <v>81</v>
      </c>
      <c r="H797" s="89" t="s">
        <v>2109</v>
      </c>
      <c r="I797" s="96">
        <v>1</v>
      </c>
      <c r="J797" s="97">
        <v>-63003</v>
      </c>
      <c r="K797" s="98">
        <f t="shared" si="393"/>
        <v>4926.34</v>
      </c>
      <c r="L797" s="99">
        <f t="shared" si="394"/>
        <v>1.0815399999999999</v>
      </c>
      <c r="M797" s="100">
        <f t="shared" si="395"/>
        <v>1.0590999999999999</v>
      </c>
      <c r="N797" s="101">
        <f t="shared" si="396"/>
        <v>0.97811300000000001</v>
      </c>
      <c r="O797" s="100">
        <f t="shared" si="397"/>
        <v>1</v>
      </c>
      <c r="P797" s="98">
        <f t="shared" si="398"/>
        <v>5519.41</v>
      </c>
      <c r="Q797" s="97">
        <f t="shared" si="399"/>
        <v>-70587.73</v>
      </c>
      <c r="R797" s="97"/>
      <c r="S797" s="97"/>
    </row>
    <row r="798" spans="1:19" x14ac:dyDescent="0.25">
      <c r="A798" s="89" t="s">
        <v>2110</v>
      </c>
      <c r="B798" s="89" t="s">
        <v>2051</v>
      </c>
      <c r="C798" s="89"/>
      <c r="D798" s="89" t="s">
        <v>151</v>
      </c>
      <c r="E798" s="94" t="s">
        <v>586</v>
      </c>
      <c r="F798" s="95" t="s">
        <v>587</v>
      </c>
      <c r="G798" s="89" t="s">
        <v>81</v>
      </c>
      <c r="H798" s="89" t="s">
        <v>2111</v>
      </c>
      <c r="I798" s="96">
        <v>1</v>
      </c>
      <c r="J798" s="97">
        <v>81259</v>
      </c>
      <c r="K798" s="98">
        <f t="shared" si="393"/>
        <v>6353.82</v>
      </c>
      <c r="L798" s="99">
        <f t="shared" si="394"/>
        <v>1.0815399999999999</v>
      </c>
      <c r="M798" s="100">
        <f t="shared" si="395"/>
        <v>1.0590999999999999</v>
      </c>
      <c r="N798" s="101">
        <f t="shared" si="396"/>
        <v>0.97811300000000001</v>
      </c>
      <c r="O798" s="100">
        <f t="shared" si="397"/>
        <v>1</v>
      </c>
      <c r="P798" s="98">
        <f t="shared" si="398"/>
        <v>7118.75</v>
      </c>
      <c r="Q798" s="97">
        <f t="shared" si="399"/>
        <v>91041.69</v>
      </c>
      <c r="R798" s="97"/>
      <c r="S798" s="97"/>
    </row>
    <row r="799" spans="1:19" ht="33.75" x14ac:dyDescent="0.25">
      <c r="A799" s="89" t="s">
        <v>2112</v>
      </c>
      <c r="B799" s="89" t="s">
        <v>2051</v>
      </c>
      <c r="C799" s="89"/>
      <c r="D799" s="89" t="s">
        <v>154</v>
      </c>
      <c r="E799" s="94" t="s">
        <v>590</v>
      </c>
      <c r="F799" s="95" t="s">
        <v>591</v>
      </c>
      <c r="G799" s="89" t="s">
        <v>81</v>
      </c>
      <c r="H799" s="89" t="s">
        <v>2111</v>
      </c>
      <c r="I799" s="96">
        <v>1</v>
      </c>
      <c r="J799" s="97">
        <v>9154</v>
      </c>
      <c r="K799" s="98">
        <f t="shared" si="393"/>
        <v>715.77</v>
      </c>
      <c r="L799" s="99">
        <f t="shared" si="394"/>
        <v>1.0815399999999999</v>
      </c>
      <c r="M799" s="100">
        <f t="shared" si="395"/>
        <v>1.0590999999999999</v>
      </c>
      <c r="N799" s="101">
        <f t="shared" si="396"/>
        <v>0.97811300000000001</v>
      </c>
      <c r="O799" s="100">
        <f t="shared" si="397"/>
        <v>1</v>
      </c>
      <c r="P799" s="98">
        <f t="shared" si="398"/>
        <v>801.94</v>
      </c>
      <c r="Q799" s="97">
        <f t="shared" si="399"/>
        <v>10256.01</v>
      </c>
      <c r="R799" s="97"/>
      <c r="S799" s="97"/>
    </row>
    <row r="800" spans="1:19" x14ac:dyDescent="0.25">
      <c r="A800" s="89" t="s">
        <v>2113</v>
      </c>
      <c r="B800" s="89" t="s">
        <v>2051</v>
      </c>
      <c r="C800" s="89"/>
      <c r="D800" s="89" t="s">
        <v>156</v>
      </c>
      <c r="E800" s="94" t="s">
        <v>608</v>
      </c>
      <c r="F800" s="95" t="s">
        <v>609</v>
      </c>
      <c r="G800" s="89" t="s">
        <v>502</v>
      </c>
      <c r="H800" s="89" t="s">
        <v>2114</v>
      </c>
      <c r="I800" s="96">
        <v>1</v>
      </c>
      <c r="J800" s="97">
        <v>25558</v>
      </c>
      <c r="K800" s="98">
        <f t="shared" si="393"/>
        <v>44453.33</v>
      </c>
      <c r="L800" s="99">
        <f t="shared" si="394"/>
        <v>1.0815399999999999</v>
      </c>
      <c r="M800" s="100">
        <f t="shared" si="395"/>
        <v>1.0590999999999999</v>
      </c>
      <c r="N800" s="101">
        <f t="shared" si="396"/>
        <v>0.97811300000000001</v>
      </c>
      <c r="O800" s="100">
        <f t="shared" si="397"/>
        <v>1</v>
      </c>
      <c r="P800" s="98">
        <f t="shared" si="398"/>
        <v>49804.99</v>
      </c>
      <c r="Q800" s="97">
        <f t="shared" si="399"/>
        <v>28634.880000000001</v>
      </c>
      <c r="R800" s="97"/>
      <c r="S800" s="97"/>
    </row>
    <row r="801" spans="1:19" x14ac:dyDescent="0.25">
      <c r="A801" s="89" t="s">
        <v>2115</v>
      </c>
      <c r="B801" s="89" t="s">
        <v>2051</v>
      </c>
      <c r="C801" s="89"/>
      <c r="D801" s="89" t="s">
        <v>157</v>
      </c>
      <c r="E801" s="94" t="s">
        <v>777</v>
      </c>
      <c r="F801" s="95" t="s">
        <v>778</v>
      </c>
      <c r="G801" s="89" t="s">
        <v>502</v>
      </c>
      <c r="H801" s="89" t="s">
        <v>2116</v>
      </c>
      <c r="I801" s="96">
        <v>1</v>
      </c>
      <c r="J801" s="97">
        <v>54565</v>
      </c>
      <c r="K801" s="98">
        <f t="shared" si="393"/>
        <v>44190.52</v>
      </c>
      <c r="L801" s="99">
        <f t="shared" si="394"/>
        <v>1.0815399999999999</v>
      </c>
      <c r="M801" s="100">
        <f t="shared" si="395"/>
        <v>1.0590999999999999</v>
      </c>
      <c r="N801" s="101">
        <f t="shared" si="396"/>
        <v>0.97811300000000001</v>
      </c>
      <c r="O801" s="100">
        <f t="shared" si="397"/>
        <v>1</v>
      </c>
      <c r="P801" s="98">
        <f t="shared" si="398"/>
        <v>49510.54</v>
      </c>
      <c r="Q801" s="97">
        <f t="shared" si="399"/>
        <v>61133.98</v>
      </c>
      <c r="R801" s="97"/>
      <c r="S801" s="97"/>
    </row>
    <row r="802" spans="1:19" x14ac:dyDescent="0.25">
      <c r="A802" s="89"/>
      <c r="B802" s="90"/>
      <c r="C802" s="90"/>
      <c r="D802" s="91"/>
      <c r="E802" s="92"/>
      <c r="F802" s="92" t="s">
        <v>2117</v>
      </c>
      <c r="G802" s="91"/>
      <c r="H802" s="91"/>
      <c r="I802" s="93">
        <v>1</v>
      </c>
      <c r="J802" s="91"/>
      <c r="K802" s="98"/>
      <c r="L802" s="99"/>
      <c r="M802" s="100"/>
      <c r="N802" s="101"/>
      <c r="O802" s="100"/>
      <c r="P802" s="98"/>
      <c r="Q802" s="91"/>
      <c r="R802" s="91"/>
      <c r="S802" s="91"/>
    </row>
    <row r="803" spans="1:19" ht="22.5" x14ac:dyDescent="0.25">
      <c r="A803" s="89" t="s">
        <v>2118</v>
      </c>
      <c r="B803" s="89" t="s">
        <v>2051</v>
      </c>
      <c r="C803" s="89"/>
      <c r="D803" s="89" t="s">
        <v>158</v>
      </c>
      <c r="E803" s="94" t="s">
        <v>626</v>
      </c>
      <c r="F803" s="95" t="s">
        <v>627</v>
      </c>
      <c r="G803" s="89" t="s">
        <v>110</v>
      </c>
      <c r="H803" s="89" t="s">
        <v>2119</v>
      </c>
      <c r="I803" s="96">
        <v>1</v>
      </c>
      <c r="J803" s="97">
        <v>55316</v>
      </c>
      <c r="K803" s="98">
        <f>J803/H803</f>
        <v>27506.71</v>
      </c>
      <c r="L803" s="99">
        <f>$L$8</f>
        <v>1.0815399999999999</v>
      </c>
      <c r="M803" s="100">
        <f>$M$8</f>
        <v>1.0590999999999999</v>
      </c>
      <c r="N803" s="101">
        <f>$N$8</f>
        <v>0.97811300000000001</v>
      </c>
      <c r="O803" s="100">
        <f>$O$8</f>
        <v>1</v>
      </c>
      <c r="P803" s="98">
        <f>K803*L803*M803*N803*O803</f>
        <v>30818.2</v>
      </c>
      <c r="Q803" s="97">
        <f>H803*P803</f>
        <v>61975.4</v>
      </c>
      <c r="R803" s="97"/>
      <c r="S803" s="97"/>
    </row>
    <row r="804" spans="1:19" x14ac:dyDescent="0.25">
      <c r="A804" s="89" t="s">
        <v>2120</v>
      </c>
      <c r="B804" s="89" t="s">
        <v>2051</v>
      </c>
      <c r="C804" s="89"/>
      <c r="D804" s="89" t="s">
        <v>165</v>
      </c>
      <c r="E804" s="94" t="s">
        <v>630</v>
      </c>
      <c r="F804" s="95" t="s">
        <v>631</v>
      </c>
      <c r="G804" s="89" t="s">
        <v>502</v>
      </c>
      <c r="H804" s="89" t="s">
        <v>2121</v>
      </c>
      <c r="I804" s="96">
        <v>1</v>
      </c>
      <c r="J804" s="97">
        <v>-14150</v>
      </c>
      <c r="K804" s="98">
        <f>J804/H804</f>
        <v>29317.919999999998</v>
      </c>
      <c r="L804" s="99">
        <f>$L$8</f>
        <v>1.0815399999999999</v>
      </c>
      <c r="M804" s="100">
        <f>$M$8</f>
        <v>1.0590999999999999</v>
      </c>
      <c r="N804" s="101">
        <f>$N$8</f>
        <v>0.97811300000000001</v>
      </c>
      <c r="O804" s="100">
        <f>$O$8</f>
        <v>1</v>
      </c>
      <c r="P804" s="98">
        <f>K804*L804*M804*N804*O804</f>
        <v>32847.46</v>
      </c>
      <c r="Q804" s="97">
        <f>H804*P804</f>
        <v>-15853.5</v>
      </c>
      <c r="R804" s="97"/>
      <c r="S804" s="97"/>
    </row>
    <row r="805" spans="1:19" x14ac:dyDescent="0.25">
      <c r="A805" s="89" t="s">
        <v>2122</v>
      </c>
      <c r="B805" s="89" t="s">
        <v>2051</v>
      </c>
      <c r="C805" s="89"/>
      <c r="D805" s="89" t="s">
        <v>168</v>
      </c>
      <c r="E805" s="94" t="s">
        <v>634</v>
      </c>
      <c r="F805" s="95" t="s">
        <v>635</v>
      </c>
      <c r="G805" s="89" t="s">
        <v>502</v>
      </c>
      <c r="H805" s="89" t="s">
        <v>2123</v>
      </c>
      <c r="I805" s="96">
        <v>1</v>
      </c>
      <c r="J805" s="97">
        <v>-2382</v>
      </c>
      <c r="K805" s="98">
        <f>J805/H805</f>
        <v>49353.56</v>
      </c>
      <c r="L805" s="99">
        <f>$L$8</f>
        <v>1.0815399999999999</v>
      </c>
      <c r="M805" s="100">
        <f>$M$8</f>
        <v>1.0590999999999999</v>
      </c>
      <c r="N805" s="101">
        <f>$N$8</f>
        <v>0.97811300000000001</v>
      </c>
      <c r="O805" s="100">
        <f>$O$8</f>
        <v>1</v>
      </c>
      <c r="P805" s="98">
        <f>K805*L805*M805*N805*O805</f>
        <v>55295.15</v>
      </c>
      <c r="Q805" s="97">
        <f>H805*P805</f>
        <v>-2668.77</v>
      </c>
      <c r="R805" s="97"/>
      <c r="S805" s="97"/>
    </row>
    <row r="806" spans="1:19" x14ac:dyDescent="0.25">
      <c r="A806" s="89" t="s">
        <v>2124</v>
      </c>
      <c r="B806" s="89" t="s">
        <v>2051</v>
      </c>
      <c r="C806" s="89"/>
      <c r="D806" s="89" t="s">
        <v>170</v>
      </c>
      <c r="E806" s="94" t="s">
        <v>638</v>
      </c>
      <c r="F806" s="95" t="s">
        <v>639</v>
      </c>
      <c r="G806" s="89" t="s">
        <v>518</v>
      </c>
      <c r="H806" s="89" t="s">
        <v>2125</v>
      </c>
      <c r="I806" s="96">
        <v>1</v>
      </c>
      <c r="J806" s="97">
        <v>28734</v>
      </c>
      <c r="K806" s="98">
        <f>J806/H806</f>
        <v>72.83</v>
      </c>
      <c r="L806" s="99">
        <f>$L$8</f>
        <v>1.0815399999999999</v>
      </c>
      <c r="M806" s="100">
        <f>$M$8</f>
        <v>1.0590999999999999</v>
      </c>
      <c r="N806" s="101">
        <f>$N$8</f>
        <v>0.97811300000000001</v>
      </c>
      <c r="O806" s="100">
        <f>$O$8</f>
        <v>1</v>
      </c>
      <c r="P806" s="98">
        <f>K806*L806*M806*N806*O806</f>
        <v>81.599999999999994</v>
      </c>
      <c r="Q806" s="97">
        <f>H806*P806</f>
        <v>32192.83</v>
      </c>
      <c r="R806" s="97"/>
      <c r="S806" s="97"/>
    </row>
    <row r="807" spans="1:19" x14ac:dyDescent="0.25">
      <c r="A807" s="72"/>
      <c r="B807" s="77"/>
      <c r="C807" s="77"/>
      <c r="D807" s="77"/>
      <c r="E807" s="76"/>
      <c r="F807" s="76" t="s">
        <v>2126</v>
      </c>
      <c r="G807" s="77"/>
      <c r="H807" s="77"/>
      <c r="I807" s="78"/>
      <c r="J807" s="79">
        <f>J808</f>
        <v>4070095</v>
      </c>
      <c r="K807" s="98"/>
      <c r="L807" s="99"/>
      <c r="M807" s="100"/>
      <c r="N807" s="101"/>
      <c r="O807" s="100"/>
      <c r="P807" s="98"/>
      <c r="Q807" s="79">
        <f>Q808</f>
        <v>4560087.01</v>
      </c>
      <c r="R807" s="79">
        <f t="shared" ref="R807:S807" si="400">R808</f>
        <v>4032407.65</v>
      </c>
      <c r="S807" s="79">
        <f t="shared" si="400"/>
        <v>0</v>
      </c>
    </row>
    <row r="808" spans="1:19" x14ac:dyDescent="0.25">
      <c r="A808" s="82" t="s">
        <v>208</v>
      </c>
      <c r="B808" s="83"/>
      <c r="C808" s="84"/>
      <c r="D808" s="85"/>
      <c r="E808" s="86"/>
      <c r="F808" s="86" t="s">
        <v>2128</v>
      </c>
      <c r="G808" s="82"/>
      <c r="H808" s="82"/>
      <c r="I808" s="87"/>
      <c r="J808" s="88">
        <f>SUM(J809:J817)</f>
        <v>4070095</v>
      </c>
      <c r="K808" s="98"/>
      <c r="L808" s="99"/>
      <c r="M808" s="100"/>
      <c r="N808" s="101"/>
      <c r="O808" s="100"/>
      <c r="P808" s="98"/>
      <c r="Q808" s="88">
        <f>SUM(Q809:Q817)</f>
        <v>4560087.01</v>
      </c>
      <c r="R808" s="88">
        <f t="shared" ref="R808:S808" si="401">SUM(R809:R817)</f>
        <v>4032407.65</v>
      </c>
      <c r="S808" s="88">
        <f t="shared" si="401"/>
        <v>0</v>
      </c>
    </row>
    <row r="809" spans="1:19" ht="22.5" x14ac:dyDescent="0.25">
      <c r="A809" s="89" t="s">
        <v>2129</v>
      </c>
      <c r="B809" s="89" t="s">
        <v>2130</v>
      </c>
      <c r="C809" s="89"/>
      <c r="D809" s="89" t="s">
        <v>12</v>
      </c>
      <c r="E809" s="94" t="s">
        <v>646</v>
      </c>
      <c r="F809" s="95" t="s">
        <v>647</v>
      </c>
      <c r="G809" s="89" t="s">
        <v>648</v>
      </c>
      <c r="H809" s="89" t="s">
        <v>34</v>
      </c>
      <c r="I809" s="96">
        <v>1</v>
      </c>
      <c r="J809" s="97">
        <v>228116</v>
      </c>
      <c r="K809" s="98">
        <f t="shared" ref="K809:K817" si="402">J809/H809</f>
        <v>57029</v>
      </c>
      <c r="L809" s="99">
        <f t="shared" ref="L809:L817" si="403">$L$8</f>
        <v>1.0815399999999999</v>
      </c>
      <c r="M809" s="100">
        <f t="shared" ref="M809:M817" si="404">$M$8</f>
        <v>1.0590999999999999</v>
      </c>
      <c r="N809" s="101">
        <f t="shared" ref="N809:N817" si="405">$N$8</f>
        <v>0.97811300000000001</v>
      </c>
      <c r="O809" s="100">
        <f t="shared" ref="O809:O817" si="406">$O$8</f>
        <v>1</v>
      </c>
      <c r="P809" s="98">
        <f t="shared" ref="P809:P817" si="407">K809*L809*M809*N809*O809</f>
        <v>63894.63</v>
      </c>
      <c r="Q809" s="97">
        <f t="shared" ref="Q809:Q817" si="408">H809*P809</f>
        <v>255578.52</v>
      </c>
      <c r="R809" s="97"/>
      <c r="S809" s="97"/>
    </row>
    <row r="810" spans="1:19" ht="22.5" x14ac:dyDescent="0.25">
      <c r="A810" s="89" t="s">
        <v>2131</v>
      </c>
      <c r="B810" s="89" t="s">
        <v>2130</v>
      </c>
      <c r="C810" s="89" t="s">
        <v>17297</v>
      </c>
      <c r="D810" s="89" t="s">
        <v>24</v>
      </c>
      <c r="E810" s="94" t="s">
        <v>2132</v>
      </c>
      <c r="F810" s="95" t="s">
        <v>2133</v>
      </c>
      <c r="G810" s="89" t="s">
        <v>652</v>
      </c>
      <c r="H810" s="89" t="s">
        <v>34</v>
      </c>
      <c r="I810" s="96">
        <v>1</v>
      </c>
      <c r="J810" s="97">
        <v>1425850</v>
      </c>
      <c r="K810" s="98">
        <f t="shared" si="402"/>
        <v>356462.5</v>
      </c>
      <c r="L810" s="99">
        <f t="shared" si="403"/>
        <v>1.0815399999999999</v>
      </c>
      <c r="M810" s="100">
        <f t="shared" si="404"/>
        <v>1.0590999999999999</v>
      </c>
      <c r="N810" s="101">
        <f t="shared" si="405"/>
        <v>0.97811300000000001</v>
      </c>
      <c r="O810" s="100">
        <f t="shared" si="406"/>
        <v>1</v>
      </c>
      <c r="P810" s="98">
        <f t="shared" si="407"/>
        <v>399376.43</v>
      </c>
      <c r="Q810" s="97">
        <f t="shared" si="408"/>
        <v>1597505.72</v>
      </c>
      <c r="R810" s="97">
        <f t="shared" ref="R810" si="409">Q810</f>
        <v>1597505.72</v>
      </c>
      <c r="S810" s="97"/>
    </row>
    <row r="811" spans="1:19" ht="22.5" x14ac:dyDescent="0.25">
      <c r="A811" s="89" t="s">
        <v>2134</v>
      </c>
      <c r="B811" s="89" t="s">
        <v>2130</v>
      </c>
      <c r="C811" s="89"/>
      <c r="D811" s="89" t="s">
        <v>30</v>
      </c>
      <c r="E811" s="94" t="s">
        <v>1886</v>
      </c>
      <c r="F811" s="95" t="s">
        <v>1887</v>
      </c>
      <c r="G811" s="89" t="s">
        <v>648</v>
      </c>
      <c r="H811" s="89" t="s">
        <v>12</v>
      </c>
      <c r="I811" s="96">
        <v>1</v>
      </c>
      <c r="J811" s="97">
        <v>23307</v>
      </c>
      <c r="K811" s="98">
        <f t="shared" si="402"/>
        <v>23307</v>
      </c>
      <c r="L811" s="99">
        <f t="shared" si="403"/>
        <v>1.0815399999999999</v>
      </c>
      <c r="M811" s="100">
        <f t="shared" si="404"/>
        <v>1.0590999999999999</v>
      </c>
      <c r="N811" s="101">
        <f t="shared" si="405"/>
        <v>0.97811300000000001</v>
      </c>
      <c r="O811" s="100">
        <f t="shared" si="406"/>
        <v>1</v>
      </c>
      <c r="P811" s="98">
        <f t="shared" si="407"/>
        <v>26112.89</v>
      </c>
      <c r="Q811" s="97">
        <f t="shared" si="408"/>
        <v>26112.89</v>
      </c>
      <c r="R811" s="97"/>
      <c r="S811" s="97"/>
    </row>
    <row r="812" spans="1:19" ht="22.5" x14ac:dyDescent="0.25">
      <c r="A812" s="89" t="s">
        <v>2135</v>
      </c>
      <c r="B812" s="89" t="s">
        <v>2130</v>
      </c>
      <c r="C812" s="89" t="s">
        <v>17297</v>
      </c>
      <c r="D812" s="89" t="s">
        <v>34</v>
      </c>
      <c r="E812" s="94" t="s">
        <v>2136</v>
      </c>
      <c r="F812" s="95" t="s">
        <v>2137</v>
      </c>
      <c r="G812" s="89" t="s">
        <v>652</v>
      </c>
      <c r="H812" s="89" t="s">
        <v>12</v>
      </c>
      <c r="I812" s="96">
        <v>1</v>
      </c>
      <c r="J812" s="97">
        <v>1411309</v>
      </c>
      <c r="K812" s="98">
        <f t="shared" si="402"/>
        <v>1411309</v>
      </c>
      <c r="L812" s="99">
        <f t="shared" si="403"/>
        <v>1.0815399999999999</v>
      </c>
      <c r="M812" s="100">
        <f t="shared" si="404"/>
        <v>1.0590999999999999</v>
      </c>
      <c r="N812" s="101">
        <f t="shared" si="405"/>
        <v>0.97811300000000001</v>
      </c>
      <c r="O812" s="100">
        <f t="shared" si="406"/>
        <v>1</v>
      </c>
      <c r="P812" s="98">
        <f t="shared" si="407"/>
        <v>1581214.17</v>
      </c>
      <c r="Q812" s="97">
        <f t="shared" si="408"/>
        <v>1581214.17</v>
      </c>
      <c r="R812" s="97">
        <f t="shared" ref="R812" si="410">Q812</f>
        <v>1581214.17</v>
      </c>
      <c r="S812" s="97"/>
    </row>
    <row r="813" spans="1:19" ht="22.5" x14ac:dyDescent="0.25">
      <c r="A813" s="89" t="s">
        <v>2138</v>
      </c>
      <c r="B813" s="89" t="s">
        <v>2130</v>
      </c>
      <c r="C813" s="89"/>
      <c r="D813" s="89" t="s">
        <v>40</v>
      </c>
      <c r="E813" s="94" t="s">
        <v>2139</v>
      </c>
      <c r="F813" s="95" t="s">
        <v>2140</v>
      </c>
      <c r="G813" s="89" t="s">
        <v>648</v>
      </c>
      <c r="H813" s="89" t="s">
        <v>34</v>
      </c>
      <c r="I813" s="96">
        <v>1</v>
      </c>
      <c r="J813" s="97">
        <v>24636</v>
      </c>
      <c r="K813" s="98">
        <f t="shared" si="402"/>
        <v>6159</v>
      </c>
      <c r="L813" s="99">
        <f t="shared" si="403"/>
        <v>1.0815399999999999</v>
      </c>
      <c r="M813" s="100">
        <f t="shared" si="404"/>
        <v>1.0590999999999999</v>
      </c>
      <c r="N813" s="101">
        <f t="shared" si="405"/>
        <v>0.97811300000000001</v>
      </c>
      <c r="O813" s="100">
        <f t="shared" si="406"/>
        <v>1</v>
      </c>
      <c r="P813" s="98">
        <f t="shared" si="407"/>
        <v>6900.47</v>
      </c>
      <c r="Q813" s="97">
        <f t="shared" si="408"/>
        <v>27601.88</v>
      </c>
      <c r="R813" s="97"/>
      <c r="S813" s="97"/>
    </row>
    <row r="814" spans="1:19" ht="22.5" x14ac:dyDescent="0.25">
      <c r="A814" s="89" t="s">
        <v>2141</v>
      </c>
      <c r="B814" s="89" t="s">
        <v>2130</v>
      </c>
      <c r="C814" s="89" t="s">
        <v>17297</v>
      </c>
      <c r="D814" s="89" t="s">
        <v>43</v>
      </c>
      <c r="E814" s="94" t="s">
        <v>2142</v>
      </c>
      <c r="F814" s="95" t="s">
        <v>2143</v>
      </c>
      <c r="G814" s="89" t="s">
        <v>652</v>
      </c>
      <c r="H814" s="89" t="s">
        <v>34</v>
      </c>
      <c r="I814" s="96">
        <v>1</v>
      </c>
      <c r="J814" s="97">
        <v>761957</v>
      </c>
      <c r="K814" s="98">
        <f t="shared" si="402"/>
        <v>190489.25</v>
      </c>
      <c r="L814" s="99">
        <f t="shared" si="403"/>
        <v>1.0815399999999999</v>
      </c>
      <c r="M814" s="100">
        <f t="shared" si="404"/>
        <v>1.0590999999999999</v>
      </c>
      <c r="N814" s="101">
        <f t="shared" si="405"/>
        <v>0.97811300000000001</v>
      </c>
      <c r="O814" s="100">
        <f t="shared" si="406"/>
        <v>1</v>
      </c>
      <c r="P814" s="98">
        <f t="shared" si="407"/>
        <v>213421.94</v>
      </c>
      <c r="Q814" s="97">
        <f t="shared" si="408"/>
        <v>853687.76</v>
      </c>
      <c r="R814" s="97">
        <f t="shared" ref="R814" si="411">Q814</f>
        <v>853687.76</v>
      </c>
      <c r="S814" s="97"/>
    </row>
    <row r="815" spans="1:19" ht="22.5" x14ac:dyDescent="0.25">
      <c r="A815" s="89" t="s">
        <v>2144</v>
      </c>
      <c r="B815" s="89" t="s">
        <v>2130</v>
      </c>
      <c r="C815" s="89"/>
      <c r="D815" s="89" t="s">
        <v>48</v>
      </c>
      <c r="E815" s="94" t="s">
        <v>2145</v>
      </c>
      <c r="F815" s="95" t="s">
        <v>2146</v>
      </c>
      <c r="G815" s="89" t="s">
        <v>648</v>
      </c>
      <c r="H815" s="89" t="s">
        <v>34</v>
      </c>
      <c r="I815" s="96">
        <v>1</v>
      </c>
      <c r="J815" s="97">
        <v>104285</v>
      </c>
      <c r="K815" s="98">
        <f t="shared" si="402"/>
        <v>26071.25</v>
      </c>
      <c r="L815" s="99">
        <f t="shared" si="403"/>
        <v>1.0815399999999999</v>
      </c>
      <c r="M815" s="100">
        <f t="shared" si="404"/>
        <v>1.0590999999999999</v>
      </c>
      <c r="N815" s="101">
        <f t="shared" si="405"/>
        <v>0.97811300000000001</v>
      </c>
      <c r="O815" s="100">
        <f t="shared" si="406"/>
        <v>1</v>
      </c>
      <c r="P815" s="98">
        <f t="shared" si="407"/>
        <v>29209.919999999998</v>
      </c>
      <c r="Q815" s="97">
        <f t="shared" si="408"/>
        <v>116839.67999999999</v>
      </c>
      <c r="R815" s="97"/>
      <c r="S815" s="97"/>
    </row>
    <row r="816" spans="1:19" ht="22.5" x14ac:dyDescent="0.25">
      <c r="A816" s="89" t="s">
        <v>2147</v>
      </c>
      <c r="B816" s="89" t="s">
        <v>2130</v>
      </c>
      <c r="C816" s="89"/>
      <c r="D816" s="89" t="s">
        <v>55</v>
      </c>
      <c r="E816" s="94" t="s">
        <v>675</v>
      </c>
      <c r="F816" s="95" t="s">
        <v>676</v>
      </c>
      <c r="G816" s="89" t="s">
        <v>502</v>
      </c>
      <c r="H816" s="89" t="s">
        <v>2148</v>
      </c>
      <c r="I816" s="96">
        <v>1</v>
      </c>
      <c r="J816" s="97">
        <v>8816</v>
      </c>
      <c r="K816" s="98">
        <f t="shared" si="402"/>
        <v>41004.65</v>
      </c>
      <c r="L816" s="99">
        <f t="shared" si="403"/>
        <v>1.0815399999999999</v>
      </c>
      <c r="M816" s="100">
        <f t="shared" si="404"/>
        <v>1.0590999999999999</v>
      </c>
      <c r="N816" s="101">
        <f t="shared" si="405"/>
        <v>0.97811300000000001</v>
      </c>
      <c r="O816" s="100">
        <f t="shared" si="406"/>
        <v>1</v>
      </c>
      <c r="P816" s="98">
        <f t="shared" si="407"/>
        <v>45941.13</v>
      </c>
      <c r="Q816" s="97">
        <f t="shared" si="408"/>
        <v>9877.34</v>
      </c>
      <c r="R816" s="97"/>
      <c r="S816" s="97"/>
    </row>
    <row r="817" spans="1:19" ht="22.5" x14ac:dyDescent="0.25">
      <c r="A817" s="89" t="s">
        <v>2149</v>
      </c>
      <c r="B817" s="89" t="s">
        <v>2130</v>
      </c>
      <c r="C817" s="89"/>
      <c r="D817" s="89" t="s">
        <v>58</v>
      </c>
      <c r="E817" s="94" t="s">
        <v>2150</v>
      </c>
      <c r="F817" s="95" t="s">
        <v>2151</v>
      </c>
      <c r="G817" s="89" t="s">
        <v>652</v>
      </c>
      <c r="H817" s="89" t="s">
        <v>12</v>
      </c>
      <c r="I817" s="96">
        <v>1</v>
      </c>
      <c r="J817" s="97">
        <v>81819</v>
      </c>
      <c r="K817" s="98">
        <f t="shared" si="402"/>
        <v>81819</v>
      </c>
      <c r="L817" s="99">
        <f t="shared" si="403"/>
        <v>1.0815399999999999</v>
      </c>
      <c r="M817" s="100">
        <f t="shared" si="404"/>
        <v>1.0590999999999999</v>
      </c>
      <c r="N817" s="101">
        <f t="shared" si="405"/>
        <v>0.97811300000000001</v>
      </c>
      <c r="O817" s="100">
        <f t="shared" si="406"/>
        <v>1</v>
      </c>
      <c r="P817" s="98">
        <f t="shared" si="407"/>
        <v>91669.05</v>
      </c>
      <c r="Q817" s="97">
        <f t="shared" si="408"/>
        <v>91669.05</v>
      </c>
      <c r="R817" s="97"/>
      <c r="S817" s="97"/>
    </row>
    <row r="818" spans="1:19" x14ac:dyDescent="0.25">
      <c r="A818" s="72"/>
      <c r="B818" s="77"/>
      <c r="C818" s="77"/>
      <c r="D818" s="77"/>
      <c r="E818" s="76"/>
      <c r="F818" s="76" t="s">
        <v>2152</v>
      </c>
      <c r="G818" s="77"/>
      <c r="H818" s="77"/>
      <c r="I818" s="78"/>
      <c r="J818" s="79">
        <f>J819</f>
        <v>127317314</v>
      </c>
      <c r="K818" s="98"/>
      <c r="L818" s="99"/>
      <c r="M818" s="100"/>
      <c r="N818" s="101"/>
      <c r="O818" s="100"/>
      <c r="P818" s="98"/>
      <c r="Q818" s="79">
        <f>Q819</f>
        <v>142645182.93000001</v>
      </c>
      <c r="R818" s="79">
        <f t="shared" ref="R818:S818" si="412">R819</f>
        <v>0</v>
      </c>
      <c r="S818" s="79">
        <f t="shared" si="412"/>
        <v>0</v>
      </c>
    </row>
    <row r="819" spans="1:19" x14ac:dyDescent="0.25">
      <c r="A819" s="82" t="s">
        <v>220</v>
      </c>
      <c r="B819" s="83"/>
      <c r="C819" s="84"/>
      <c r="D819" s="85"/>
      <c r="E819" s="86"/>
      <c r="F819" s="86" t="s">
        <v>2154</v>
      </c>
      <c r="G819" s="82"/>
      <c r="H819" s="82"/>
      <c r="I819" s="87"/>
      <c r="J819" s="88">
        <f>SUM(J821:J874)</f>
        <v>127317314</v>
      </c>
      <c r="K819" s="98"/>
      <c r="L819" s="99"/>
      <c r="M819" s="100"/>
      <c r="N819" s="101"/>
      <c r="O819" s="100"/>
      <c r="P819" s="98"/>
      <c r="Q819" s="88">
        <f>SUM(Q821:Q874)</f>
        <v>142645182.93000001</v>
      </c>
      <c r="R819" s="88">
        <f t="shared" ref="R819:S819" si="413">SUM(R821:R874)</f>
        <v>0</v>
      </c>
      <c r="S819" s="88">
        <f t="shared" si="413"/>
        <v>0</v>
      </c>
    </row>
    <row r="820" spans="1:19" x14ac:dyDescent="0.25">
      <c r="A820" s="89"/>
      <c r="B820" s="90"/>
      <c r="C820" s="90"/>
      <c r="D820" s="91"/>
      <c r="E820" s="92"/>
      <c r="F820" s="92" t="s">
        <v>2155</v>
      </c>
      <c r="G820" s="91"/>
      <c r="H820" s="91"/>
      <c r="I820" s="93">
        <v>1</v>
      </c>
      <c r="J820" s="91"/>
      <c r="K820" s="98"/>
      <c r="L820" s="99"/>
      <c r="M820" s="100"/>
      <c r="N820" s="101"/>
      <c r="O820" s="100"/>
      <c r="P820" s="98"/>
      <c r="Q820" s="91"/>
      <c r="R820" s="91"/>
      <c r="S820" s="91"/>
    </row>
    <row r="821" spans="1:19" ht="22.5" x14ac:dyDescent="0.25">
      <c r="A821" s="89" t="s">
        <v>2158</v>
      </c>
      <c r="B821" s="89" t="s">
        <v>2156</v>
      </c>
      <c r="C821" s="89"/>
      <c r="D821" s="89" t="s">
        <v>12</v>
      </c>
      <c r="E821" s="94" t="s">
        <v>530</v>
      </c>
      <c r="F821" s="95" t="s">
        <v>531</v>
      </c>
      <c r="G821" s="89" t="s">
        <v>37</v>
      </c>
      <c r="H821" s="89" t="s">
        <v>2157</v>
      </c>
      <c r="I821" s="96">
        <v>1</v>
      </c>
      <c r="J821" s="97">
        <v>616588</v>
      </c>
      <c r="K821" s="98">
        <f t="shared" ref="K821:K834" si="414">J821/H821</f>
        <v>41555.78</v>
      </c>
      <c r="L821" s="99">
        <f t="shared" ref="L821:L834" si="415">$L$8</f>
        <v>1.0815399999999999</v>
      </c>
      <c r="M821" s="100">
        <f t="shared" ref="M821:M834" si="416">$M$8</f>
        <v>1.0590999999999999</v>
      </c>
      <c r="N821" s="101">
        <f t="shared" ref="N821:N834" si="417">$N$8</f>
        <v>0.97811300000000001</v>
      </c>
      <c r="O821" s="100">
        <f t="shared" ref="O821:O834" si="418">$O$8</f>
        <v>1</v>
      </c>
      <c r="P821" s="98">
        <f>K821*L821*M821*N821*O821</f>
        <v>46558.61</v>
      </c>
      <c r="Q821" s="97">
        <f t="shared" ref="Q821:Q834" si="419">H821*P821</f>
        <v>690818.03</v>
      </c>
      <c r="R821" s="97"/>
      <c r="S821" s="97"/>
    </row>
    <row r="822" spans="1:19" ht="22.5" x14ac:dyDescent="0.25">
      <c r="A822" s="89" t="s">
        <v>2159</v>
      </c>
      <c r="B822" s="89" t="s">
        <v>2156</v>
      </c>
      <c r="C822" s="89"/>
      <c r="D822" s="89" t="s">
        <v>24</v>
      </c>
      <c r="E822" s="94" t="s">
        <v>534</v>
      </c>
      <c r="F822" s="95" t="s">
        <v>535</v>
      </c>
      <c r="G822" s="89" t="s">
        <v>37</v>
      </c>
      <c r="H822" s="89" t="s">
        <v>2160</v>
      </c>
      <c r="I822" s="96">
        <v>1</v>
      </c>
      <c r="J822" s="97">
        <v>2034732</v>
      </c>
      <c r="K822" s="98">
        <f t="shared" si="414"/>
        <v>59079.8</v>
      </c>
      <c r="L822" s="99">
        <f t="shared" si="415"/>
        <v>1.0815399999999999</v>
      </c>
      <c r="M822" s="100">
        <f t="shared" si="416"/>
        <v>1.0590999999999999</v>
      </c>
      <c r="N822" s="101">
        <f t="shared" si="417"/>
        <v>0.97811300000000001</v>
      </c>
      <c r="O822" s="100">
        <f t="shared" si="418"/>
        <v>1</v>
      </c>
      <c r="P822" s="98">
        <f>K822*L822*M822*N822*O822</f>
        <v>66192.320000000007</v>
      </c>
      <c r="Q822" s="97">
        <f t="shared" si="419"/>
        <v>2279689.98</v>
      </c>
      <c r="R822" s="97"/>
      <c r="S822" s="97"/>
    </row>
    <row r="823" spans="1:19" ht="22.5" x14ac:dyDescent="0.25">
      <c r="A823" s="89" t="s">
        <v>2161</v>
      </c>
      <c r="B823" s="89" t="s">
        <v>2156</v>
      </c>
      <c r="C823" s="89"/>
      <c r="D823" s="89" t="s">
        <v>30</v>
      </c>
      <c r="E823" s="94" t="s">
        <v>31</v>
      </c>
      <c r="F823" s="95" t="s">
        <v>32</v>
      </c>
      <c r="G823" s="89" t="s">
        <v>27</v>
      </c>
      <c r="H823" s="89" t="s">
        <v>2162</v>
      </c>
      <c r="I823" s="96">
        <v>1</v>
      </c>
      <c r="J823" s="97">
        <v>41508338</v>
      </c>
      <c r="K823" s="98">
        <f t="shared" si="414"/>
        <v>708.95</v>
      </c>
      <c r="L823" s="99">
        <f t="shared" si="415"/>
        <v>1.0815399999999999</v>
      </c>
      <c r="M823" s="100">
        <f t="shared" si="416"/>
        <v>1.0590999999999999</v>
      </c>
      <c r="N823" s="101">
        <f t="shared" si="417"/>
        <v>0.97811300000000001</v>
      </c>
      <c r="O823" s="100">
        <f t="shared" si="418"/>
        <v>1</v>
      </c>
      <c r="P823" s="98">
        <f>K823*L823*M823*N823*O823+0.01</f>
        <v>794.31</v>
      </c>
      <c r="Q823" s="97">
        <f t="shared" si="419"/>
        <v>46505802.009999998</v>
      </c>
      <c r="R823" s="97"/>
      <c r="S823" s="97"/>
    </row>
    <row r="824" spans="1:19" ht="22.5" x14ac:dyDescent="0.25">
      <c r="A824" s="89" t="s">
        <v>2163</v>
      </c>
      <c r="B824" s="89" t="s">
        <v>2156</v>
      </c>
      <c r="C824" s="89"/>
      <c r="D824" s="89" t="s">
        <v>34</v>
      </c>
      <c r="E824" s="94" t="s">
        <v>540</v>
      </c>
      <c r="F824" s="95" t="s">
        <v>2164</v>
      </c>
      <c r="G824" s="89" t="s">
        <v>51</v>
      </c>
      <c r="H824" s="89" t="s">
        <v>2165</v>
      </c>
      <c r="I824" s="96">
        <v>1</v>
      </c>
      <c r="J824" s="97">
        <v>2877575</v>
      </c>
      <c r="K824" s="98">
        <f t="shared" si="414"/>
        <v>416556.89</v>
      </c>
      <c r="L824" s="99">
        <f t="shared" si="415"/>
        <v>1.0815399999999999</v>
      </c>
      <c r="M824" s="100">
        <f t="shared" si="416"/>
        <v>1.0590999999999999</v>
      </c>
      <c r="N824" s="101">
        <f t="shared" si="417"/>
        <v>0.97811300000000001</v>
      </c>
      <c r="O824" s="100">
        <f t="shared" si="418"/>
        <v>1</v>
      </c>
      <c r="P824" s="98">
        <f t="shared" ref="P824:P834" si="420">K824*L824*M824*N824*O824</f>
        <v>466705.49</v>
      </c>
      <c r="Q824" s="97">
        <f t="shared" si="419"/>
        <v>3224001.52</v>
      </c>
      <c r="R824" s="97"/>
      <c r="S824" s="97"/>
    </row>
    <row r="825" spans="1:19" ht="22.5" x14ac:dyDescent="0.25">
      <c r="A825" s="89" t="s">
        <v>2166</v>
      </c>
      <c r="B825" s="89" t="s">
        <v>2156</v>
      </c>
      <c r="C825" s="89"/>
      <c r="D825" s="89" t="s">
        <v>40</v>
      </c>
      <c r="E825" s="94" t="s">
        <v>546</v>
      </c>
      <c r="F825" s="95" t="s">
        <v>700</v>
      </c>
      <c r="G825" s="89" t="s">
        <v>37</v>
      </c>
      <c r="H825" s="89" t="s">
        <v>2167</v>
      </c>
      <c r="I825" s="96">
        <v>1</v>
      </c>
      <c r="J825" s="97">
        <v>73726</v>
      </c>
      <c r="K825" s="98">
        <f t="shared" si="414"/>
        <v>35575.18</v>
      </c>
      <c r="L825" s="99">
        <f t="shared" si="415"/>
        <v>1.0815399999999999</v>
      </c>
      <c r="M825" s="100">
        <f t="shared" si="416"/>
        <v>1.0590999999999999</v>
      </c>
      <c r="N825" s="101">
        <f t="shared" si="417"/>
        <v>0.97811300000000001</v>
      </c>
      <c r="O825" s="100">
        <f t="shared" si="418"/>
        <v>1</v>
      </c>
      <c r="P825" s="98">
        <f t="shared" si="420"/>
        <v>39858.019999999997</v>
      </c>
      <c r="Q825" s="97">
        <f t="shared" si="419"/>
        <v>82601.759999999995</v>
      </c>
      <c r="R825" s="97"/>
      <c r="S825" s="97"/>
    </row>
    <row r="826" spans="1:19" ht="22.5" x14ac:dyDescent="0.25">
      <c r="A826" s="89" t="s">
        <v>2168</v>
      </c>
      <c r="B826" s="89" t="s">
        <v>2156</v>
      </c>
      <c r="C826" s="89"/>
      <c r="D826" s="89" t="s">
        <v>43</v>
      </c>
      <c r="E826" s="94" t="s">
        <v>549</v>
      </c>
      <c r="F826" s="95" t="s">
        <v>703</v>
      </c>
      <c r="G826" s="89" t="s">
        <v>37</v>
      </c>
      <c r="H826" s="89" t="s">
        <v>2167</v>
      </c>
      <c r="I826" s="96">
        <v>1</v>
      </c>
      <c r="J826" s="97">
        <v>14220</v>
      </c>
      <c r="K826" s="98">
        <f t="shared" si="414"/>
        <v>6861.61</v>
      </c>
      <c r="L826" s="99">
        <f t="shared" si="415"/>
        <v>1.0815399999999999</v>
      </c>
      <c r="M826" s="100">
        <f t="shared" si="416"/>
        <v>1.0590999999999999</v>
      </c>
      <c r="N826" s="101">
        <f t="shared" si="417"/>
        <v>0.97811300000000001</v>
      </c>
      <c r="O826" s="100">
        <f t="shared" si="418"/>
        <v>1</v>
      </c>
      <c r="P826" s="98">
        <f t="shared" si="420"/>
        <v>7687.67</v>
      </c>
      <c r="Q826" s="97">
        <f t="shared" si="419"/>
        <v>15931.93</v>
      </c>
      <c r="R826" s="97"/>
      <c r="S826" s="97"/>
    </row>
    <row r="827" spans="1:19" ht="22.5" x14ac:dyDescent="0.25">
      <c r="A827" s="89" t="s">
        <v>2169</v>
      </c>
      <c r="B827" s="89" t="s">
        <v>2156</v>
      </c>
      <c r="C827" s="89"/>
      <c r="D827" s="89" t="s">
        <v>48</v>
      </c>
      <c r="E827" s="94" t="s">
        <v>44</v>
      </c>
      <c r="F827" s="95" t="s">
        <v>45</v>
      </c>
      <c r="G827" s="89" t="s">
        <v>37</v>
      </c>
      <c r="H827" s="89" t="s">
        <v>2170</v>
      </c>
      <c r="I827" s="96">
        <v>1</v>
      </c>
      <c r="J827" s="97">
        <v>136683</v>
      </c>
      <c r="K827" s="98">
        <f t="shared" si="414"/>
        <v>9245.7099999999991</v>
      </c>
      <c r="L827" s="99">
        <f t="shared" si="415"/>
        <v>1.0815399999999999</v>
      </c>
      <c r="M827" s="100">
        <f t="shared" si="416"/>
        <v>1.0590999999999999</v>
      </c>
      <c r="N827" s="101">
        <f t="shared" si="417"/>
        <v>0.97811300000000001</v>
      </c>
      <c r="O827" s="100">
        <f t="shared" si="418"/>
        <v>1</v>
      </c>
      <c r="P827" s="98">
        <f t="shared" si="420"/>
        <v>10358.790000000001</v>
      </c>
      <c r="Q827" s="97">
        <f t="shared" si="419"/>
        <v>153138.14000000001</v>
      </c>
      <c r="R827" s="97"/>
      <c r="S827" s="97"/>
    </row>
    <row r="828" spans="1:19" ht="22.5" x14ac:dyDescent="0.25">
      <c r="A828" s="89" t="s">
        <v>2171</v>
      </c>
      <c r="B828" s="89" t="s">
        <v>2156</v>
      </c>
      <c r="C828" s="89"/>
      <c r="D828" s="89" t="s">
        <v>55</v>
      </c>
      <c r="E828" s="94" t="s">
        <v>546</v>
      </c>
      <c r="F828" s="95" t="s">
        <v>547</v>
      </c>
      <c r="G828" s="89" t="s">
        <v>37</v>
      </c>
      <c r="H828" s="89" t="s">
        <v>2170</v>
      </c>
      <c r="I828" s="96">
        <v>1</v>
      </c>
      <c r="J828" s="97">
        <v>525930</v>
      </c>
      <c r="K828" s="98">
        <f t="shared" si="414"/>
        <v>35575.71</v>
      </c>
      <c r="L828" s="99">
        <f t="shared" si="415"/>
        <v>1.0815399999999999</v>
      </c>
      <c r="M828" s="100">
        <f t="shared" si="416"/>
        <v>1.0590999999999999</v>
      </c>
      <c r="N828" s="101">
        <f t="shared" si="417"/>
        <v>0.97811300000000001</v>
      </c>
      <c r="O828" s="100">
        <f t="shared" si="418"/>
        <v>1</v>
      </c>
      <c r="P828" s="98">
        <f t="shared" si="420"/>
        <v>39858.61</v>
      </c>
      <c r="Q828" s="97">
        <f t="shared" si="419"/>
        <v>589245.78</v>
      </c>
      <c r="R828" s="97"/>
      <c r="S828" s="97"/>
    </row>
    <row r="829" spans="1:19" ht="22.5" x14ac:dyDescent="0.25">
      <c r="A829" s="89" t="s">
        <v>2172</v>
      </c>
      <c r="B829" s="89" t="s">
        <v>2156</v>
      </c>
      <c r="C829" s="89"/>
      <c r="D829" s="89" t="s">
        <v>58</v>
      </c>
      <c r="E829" s="94" t="s">
        <v>549</v>
      </c>
      <c r="F829" s="95" t="s">
        <v>550</v>
      </c>
      <c r="G829" s="89" t="s">
        <v>37</v>
      </c>
      <c r="H829" s="89" t="s">
        <v>2170</v>
      </c>
      <c r="I829" s="96">
        <v>1</v>
      </c>
      <c r="J829" s="97">
        <v>185981</v>
      </c>
      <c r="K829" s="98">
        <f t="shared" si="414"/>
        <v>12580.39</v>
      </c>
      <c r="L829" s="99">
        <f t="shared" si="415"/>
        <v>1.0815399999999999</v>
      </c>
      <c r="M829" s="100">
        <f t="shared" si="416"/>
        <v>1.0590999999999999</v>
      </c>
      <c r="N829" s="101">
        <f t="shared" si="417"/>
        <v>0.97811300000000001</v>
      </c>
      <c r="O829" s="100">
        <f t="shared" si="418"/>
        <v>1</v>
      </c>
      <c r="P829" s="98">
        <f t="shared" si="420"/>
        <v>14094.92</v>
      </c>
      <c r="Q829" s="97">
        <f t="shared" si="419"/>
        <v>208370.84</v>
      </c>
      <c r="R829" s="97"/>
      <c r="S829" s="97"/>
    </row>
    <row r="830" spans="1:19" x14ac:dyDescent="0.25">
      <c r="A830" s="89" t="s">
        <v>2173</v>
      </c>
      <c r="B830" s="89" t="s">
        <v>2156</v>
      </c>
      <c r="C830" s="89"/>
      <c r="D830" s="89" t="s">
        <v>60</v>
      </c>
      <c r="E830" s="94" t="s">
        <v>552</v>
      </c>
      <c r="F830" s="95" t="s">
        <v>2174</v>
      </c>
      <c r="G830" s="89" t="s">
        <v>81</v>
      </c>
      <c r="H830" s="89" t="s">
        <v>2175</v>
      </c>
      <c r="I830" s="96">
        <v>1</v>
      </c>
      <c r="J830" s="97">
        <v>8898631</v>
      </c>
      <c r="K830" s="98">
        <f t="shared" si="414"/>
        <v>2166.96</v>
      </c>
      <c r="L830" s="99">
        <f t="shared" si="415"/>
        <v>1.0815399999999999</v>
      </c>
      <c r="M830" s="100">
        <f t="shared" si="416"/>
        <v>1.0590999999999999</v>
      </c>
      <c r="N830" s="101">
        <f t="shared" si="417"/>
        <v>0.97811300000000001</v>
      </c>
      <c r="O830" s="100">
        <f t="shared" si="418"/>
        <v>1</v>
      </c>
      <c r="P830" s="98">
        <f t="shared" si="420"/>
        <v>2427.84</v>
      </c>
      <c r="Q830" s="97">
        <f t="shared" si="419"/>
        <v>9969924.9600000009</v>
      </c>
      <c r="R830" s="97"/>
      <c r="S830" s="97"/>
    </row>
    <row r="831" spans="1:19" x14ac:dyDescent="0.25">
      <c r="A831" s="89" t="s">
        <v>2176</v>
      </c>
      <c r="B831" s="89" t="s">
        <v>2156</v>
      </c>
      <c r="C831" s="89"/>
      <c r="D831" s="89" t="s">
        <v>65</v>
      </c>
      <c r="E831" s="94" t="s">
        <v>2177</v>
      </c>
      <c r="F831" s="95" t="s">
        <v>2178</v>
      </c>
      <c r="G831" s="89" t="s">
        <v>81</v>
      </c>
      <c r="H831" s="89" t="s">
        <v>2179</v>
      </c>
      <c r="I831" s="96">
        <v>1</v>
      </c>
      <c r="J831" s="97">
        <v>10393525</v>
      </c>
      <c r="K831" s="98">
        <f t="shared" si="414"/>
        <v>2109.16</v>
      </c>
      <c r="L831" s="99">
        <f t="shared" si="415"/>
        <v>1.0815399999999999</v>
      </c>
      <c r="M831" s="100">
        <f t="shared" si="416"/>
        <v>1.0590999999999999</v>
      </c>
      <c r="N831" s="101">
        <f t="shared" si="417"/>
        <v>0.97811300000000001</v>
      </c>
      <c r="O831" s="100">
        <f t="shared" si="418"/>
        <v>1</v>
      </c>
      <c r="P831" s="98">
        <f t="shared" si="420"/>
        <v>2363.08</v>
      </c>
      <c r="Q831" s="97">
        <f t="shared" si="419"/>
        <v>11644785.619999999</v>
      </c>
      <c r="R831" s="97"/>
      <c r="S831" s="97"/>
    </row>
    <row r="832" spans="1:19" ht="22.5" x14ac:dyDescent="0.25">
      <c r="A832" s="89" t="s">
        <v>2180</v>
      </c>
      <c r="B832" s="89" t="s">
        <v>2156</v>
      </c>
      <c r="C832" s="89"/>
      <c r="D832" s="89" t="s">
        <v>68</v>
      </c>
      <c r="E832" s="94" t="s">
        <v>44</v>
      </c>
      <c r="F832" s="95" t="s">
        <v>560</v>
      </c>
      <c r="G832" s="89" t="s">
        <v>37</v>
      </c>
      <c r="H832" s="89" t="s">
        <v>2181</v>
      </c>
      <c r="I832" s="96">
        <v>1</v>
      </c>
      <c r="J832" s="97">
        <v>6888</v>
      </c>
      <c r="K832" s="98">
        <f t="shared" si="414"/>
        <v>9245.64</v>
      </c>
      <c r="L832" s="99">
        <f t="shared" si="415"/>
        <v>1.0815399999999999</v>
      </c>
      <c r="M832" s="100">
        <f t="shared" si="416"/>
        <v>1.0590999999999999</v>
      </c>
      <c r="N832" s="101">
        <f t="shared" si="417"/>
        <v>0.97811300000000001</v>
      </c>
      <c r="O832" s="100">
        <f t="shared" si="418"/>
        <v>1</v>
      </c>
      <c r="P832" s="98">
        <f t="shared" si="420"/>
        <v>10358.709999999999</v>
      </c>
      <c r="Q832" s="97">
        <f t="shared" si="419"/>
        <v>7717.24</v>
      </c>
      <c r="R832" s="97"/>
      <c r="S832" s="97"/>
    </row>
    <row r="833" spans="1:19" ht="22.5" x14ac:dyDescent="0.25">
      <c r="A833" s="89" t="s">
        <v>2182</v>
      </c>
      <c r="B833" s="89" t="s">
        <v>2156</v>
      </c>
      <c r="C833" s="89"/>
      <c r="D833" s="89" t="s">
        <v>70</v>
      </c>
      <c r="E833" s="94" t="s">
        <v>563</v>
      </c>
      <c r="F833" s="95" t="s">
        <v>564</v>
      </c>
      <c r="G833" s="89" t="s">
        <v>37</v>
      </c>
      <c r="H833" s="89" t="s">
        <v>2181</v>
      </c>
      <c r="I833" s="96">
        <v>1</v>
      </c>
      <c r="J833" s="97">
        <v>15982</v>
      </c>
      <c r="K833" s="98">
        <f t="shared" si="414"/>
        <v>21452.35</v>
      </c>
      <c r="L833" s="99">
        <f t="shared" si="415"/>
        <v>1.0815399999999999</v>
      </c>
      <c r="M833" s="100">
        <f t="shared" si="416"/>
        <v>1.0590999999999999</v>
      </c>
      <c r="N833" s="101">
        <f t="shared" si="417"/>
        <v>0.97811300000000001</v>
      </c>
      <c r="O833" s="100">
        <f t="shared" si="418"/>
        <v>1</v>
      </c>
      <c r="P833" s="98">
        <f t="shared" si="420"/>
        <v>24034.959999999999</v>
      </c>
      <c r="Q833" s="97">
        <f t="shared" si="419"/>
        <v>17906.05</v>
      </c>
      <c r="R833" s="97"/>
      <c r="S833" s="97"/>
    </row>
    <row r="834" spans="1:19" ht="22.5" x14ac:dyDescent="0.25">
      <c r="A834" s="89" t="s">
        <v>2183</v>
      </c>
      <c r="B834" s="89" t="s">
        <v>2156</v>
      </c>
      <c r="C834" s="89"/>
      <c r="D834" s="89" t="s">
        <v>73</v>
      </c>
      <c r="E834" s="94" t="s">
        <v>566</v>
      </c>
      <c r="F834" s="95" t="s">
        <v>567</v>
      </c>
      <c r="G834" s="89" t="s">
        <v>37</v>
      </c>
      <c r="H834" s="89" t="s">
        <v>2181</v>
      </c>
      <c r="I834" s="96">
        <v>1</v>
      </c>
      <c r="J834" s="97">
        <v>8916</v>
      </c>
      <c r="K834" s="98">
        <f t="shared" si="414"/>
        <v>11967.79</v>
      </c>
      <c r="L834" s="99">
        <f t="shared" si="415"/>
        <v>1.0815399999999999</v>
      </c>
      <c r="M834" s="100">
        <f t="shared" si="416"/>
        <v>1.0590999999999999</v>
      </c>
      <c r="N834" s="101">
        <f t="shared" si="417"/>
        <v>0.97811300000000001</v>
      </c>
      <c r="O834" s="100">
        <f t="shared" si="418"/>
        <v>1</v>
      </c>
      <c r="P834" s="98">
        <f t="shared" si="420"/>
        <v>13408.57</v>
      </c>
      <c r="Q834" s="97">
        <f t="shared" si="419"/>
        <v>9989.3799999999992</v>
      </c>
      <c r="R834" s="97"/>
      <c r="S834" s="97"/>
    </row>
    <row r="835" spans="1:19" x14ac:dyDescent="0.25">
      <c r="A835" s="89"/>
      <c r="B835" s="90"/>
      <c r="C835" s="90"/>
      <c r="D835" s="91"/>
      <c r="E835" s="92"/>
      <c r="F835" s="92" t="s">
        <v>2184</v>
      </c>
      <c r="G835" s="91"/>
      <c r="H835" s="91"/>
      <c r="I835" s="93">
        <v>1</v>
      </c>
      <c r="J835" s="91"/>
      <c r="K835" s="98"/>
      <c r="L835" s="99"/>
      <c r="M835" s="100"/>
      <c r="N835" s="101"/>
      <c r="O835" s="100"/>
      <c r="P835" s="98"/>
      <c r="Q835" s="91"/>
      <c r="R835" s="91"/>
      <c r="S835" s="91"/>
    </row>
    <row r="836" spans="1:19" x14ac:dyDescent="0.25">
      <c r="A836" s="89" t="s">
        <v>2185</v>
      </c>
      <c r="B836" s="89" t="s">
        <v>2156</v>
      </c>
      <c r="C836" s="89"/>
      <c r="D836" s="89" t="s">
        <v>75</v>
      </c>
      <c r="E836" s="94" t="s">
        <v>570</v>
      </c>
      <c r="F836" s="95" t="s">
        <v>571</v>
      </c>
      <c r="G836" s="89" t="s">
        <v>51</v>
      </c>
      <c r="H836" s="89" t="s">
        <v>2186</v>
      </c>
      <c r="I836" s="96">
        <v>1</v>
      </c>
      <c r="J836" s="97">
        <v>84767</v>
      </c>
      <c r="K836" s="98">
        <f t="shared" ref="K836:K852" si="421">J836/H836</f>
        <v>157267.16</v>
      </c>
      <c r="L836" s="99">
        <f t="shared" ref="L836:L852" si="422">$L$8</f>
        <v>1.0815399999999999</v>
      </c>
      <c r="M836" s="100">
        <f t="shared" ref="M836:M852" si="423">$M$8</f>
        <v>1.0590999999999999</v>
      </c>
      <c r="N836" s="101">
        <f t="shared" ref="N836:N852" si="424">$N$8</f>
        <v>0.97811300000000001</v>
      </c>
      <c r="O836" s="100">
        <f t="shared" ref="O836:O852" si="425">$O$8</f>
        <v>1</v>
      </c>
      <c r="P836" s="98">
        <f t="shared" ref="P836:P852" si="426">K836*L836*M836*N836*O836</f>
        <v>176200.29</v>
      </c>
      <c r="Q836" s="97">
        <f t="shared" ref="Q836:Q852" si="427">H836*P836</f>
        <v>94971.96</v>
      </c>
      <c r="R836" s="97"/>
      <c r="S836" s="97"/>
    </row>
    <row r="837" spans="1:19" x14ac:dyDescent="0.25">
      <c r="A837" s="89" t="s">
        <v>2187</v>
      </c>
      <c r="B837" s="89" t="s">
        <v>2156</v>
      </c>
      <c r="C837" s="89"/>
      <c r="D837" s="89" t="s">
        <v>87</v>
      </c>
      <c r="E837" s="94" t="s">
        <v>2188</v>
      </c>
      <c r="F837" s="95" t="s">
        <v>2189</v>
      </c>
      <c r="G837" s="89" t="s">
        <v>81</v>
      </c>
      <c r="H837" s="89" t="s">
        <v>2190</v>
      </c>
      <c r="I837" s="96">
        <v>1</v>
      </c>
      <c r="J837" s="97">
        <v>278176</v>
      </c>
      <c r="K837" s="98">
        <f t="shared" si="421"/>
        <v>5059.7700000000004</v>
      </c>
      <c r="L837" s="99">
        <f t="shared" si="422"/>
        <v>1.0815399999999999</v>
      </c>
      <c r="M837" s="100">
        <f t="shared" si="423"/>
        <v>1.0590999999999999</v>
      </c>
      <c r="N837" s="101">
        <f t="shared" si="424"/>
        <v>0.97811300000000001</v>
      </c>
      <c r="O837" s="100">
        <f t="shared" si="425"/>
        <v>1</v>
      </c>
      <c r="P837" s="98">
        <f t="shared" si="426"/>
        <v>5668.91</v>
      </c>
      <c r="Q837" s="97">
        <f t="shared" si="427"/>
        <v>311665.33</v>
      </c>
      <c r="R837" s="97"/>
      <c r="S837" s="97"/>
    </row>
    <row r="838" spans="1:19" ht="22.5" x14ac:dyDescent="0.25">
      <c r="A838" s="89" t="s">
        <v>2191</v>
      </c>
      <c r="B838" s="89" t="s">
        <v>2156</v>
      </c>
      <c r="C838" s="89"/>
      <c r="D838" s="89" t="s">
        <v>89</v>
      </c>
      <c r="E838" s="94" t="s">
        <v>578</v>
      </c>
      <c r="F838" s="95" t="s">
        <v>579</v>
      </c>
      <c r="G838" s="89" t="s">
        <v>51</v>
      </c>
      <c r="H838" s="89" t="s">
        <v>2192</v>
      </c>
      <c r="I838" s="96">
        <v>1</v>
      </c>
      <c r="J838" s="97">
        <v>7847551</v>
      </c>
      <c r="K838" s="98">
        <f t="shared" si="421"/>
        <v>1260347.06</v>
      </c>
      <c r="L838" s="99">
        <f t="shared" si="422"/>
        <v>1.0815399999999999</v>
      </c>
      <c r="M838" s="100">
        <f t="shared" si="423"/>
        <v>1.0590999999999999</v>
      </c>
      <c r="N838" s="101">
        <f t="shared" si="424"/>
        <v>0.97811300000000001</v>
      </c>
      <c r="O838" s="100">
        <f t="shared" si="425"/>
        <v>1</v>
      </c>
      <c r="P838" s="98">
        <f t="shared" si="426"/>
        <v>1412078.17</v>
      </c>
      <c r="Q838" s="97">
        <f t="shared" si="427"/>
        <v>8792304.7300000004</v>
      </c>
      <c r="R838" s="97"/>
      <c r="S838" s="97"/>
    </row>
    <row r="839" spans="1:19" x14ac:dyDescent="0.25">
      <c r="A839" s="89" t="s">
        <v>2193</v>
      </c>
      <c r="B839" s="89" t="s">
        <v>2156</v>
      </c>
      <c r="C839" s="89"/>
      <c r="D839" s="89" t="s">
        <v>90</v>
      </c>
      <c r="E839" s="94" t="s">
        <v>582</v>
      </c>
      <c r="F839" s="95" t="s">
        <v>583</v>
      </c>
      <c r="G839" s="89" t="s">
        <v>81</v>
      </c>
      <c r="H839" s="89" t="s">
        <v>2194</v>
      </c>
      <c r="I839" s="96">
        <v>1</v>
      </c>
      <c r="J839" s="97">
        <v>-3113413</v>
      </c>
      <c r="K839" s="98">
        <f t="shared" si="421"/>
        <v>4926.3599999999997</v>
      </c>
      <c r="L839" s="99">
        <f t="shared" si="422"/>
        <v>1.0815399999999999</v>
      </c>
      <c r="M839" s="100">
        <f t="shared" si="423"/>
        <v>1.0590999999999999</v>
      </c>
      <c r="N839" s="101">
        <f t="shared" si="424"/>
        <v>0.97811300000000001</v>
      </c>
      <c r="O839" s="100">
        <f t="shared" si="425"/>
        <v>1</v>
      </c>
      <c r="P839" s="98">
        <f t="shared" si="426"/>
        <v>5519.44</v>
      </c>
      <c r="Q839" s="97">
        <f t="shared" si="427"/>
        <v>-3488230.89</v>
      </c>
      <c r="R839" s="97"/>
      <c r="S839" s="97"/>
    </row>
    <row r="840" spans="1:19" x14ac:dyDescent="0.25">
      <c r="A840" s="89" t="s">
        <v>2195</v>
      </c>
      <c r="B840" s="89" t="s">
        <v>2156</v>
      </c>
      <c r="C840" s="89"/>
      <c r="D840" s="89" t="s">
        <v>91</v>
      </c>
      <c r="E840" s="94" t="s">
        <v>2196</v>
      </c>
      <c r="F840" s="95" t="s">
        <v>2197</v>
      </c>
      <c r="G840" s="89" t="s">
        <v>81</v>
      </c>
      <c r="H840" s="89" t="s">
        <v>2198</v>
      </c>
      <c r="I840" s="96">
        <v>1</v>
      </c>
      <c r="J840" s="97">
        <v>4158327</v>
      </c>
      <c r="K840" s="98">
        <f t="shared" si="421"/>
        <v>6579.74</v>
      </c>
      <c r="L840" s="99">
        <f t="shared" si="422"/>
        <v>1.0815399999999999</v>
      </c>
      <c r="M840" s="100">
        <f t="shared" si="423"/>
        <v>1.0590999999999999</v>
      </c>
      <c r="N840" s="101">
        <f t="shared" si="424"/>
        <v>0.97811300000000001</v>
      </c>
      <c r="O840" s="100">
        <f t="shared" si="425"/>
        <v>1</v>
      </c>
      <c r="P840" s="98">
        <f t="shared" si="426"/>
        <v>7371.86</v>
      </c>
      <c r="Q840" s="97">
        <f t="shared" si="427"/>
        <v>4658941.8</v>
      </c>
      <c r="R840" s="97"/>
      <c r="S840" s="97"/>
    </row>
    <row r="841" spans="1:19" ht="33.75" x14ac:dyDescent="0.25">
      <c r="A841" s="89" t="s">
        <v>2199</v>
      </c>
      <c r="B841" s="89" t="s">
        <v>2156</v>
      </c>
      <c r="C841" s="89"/>
      <c r="D841" s="89" t="s">
        <v>101</v>
      </c>
      <c r="E841" s="94" t="s">
        <v>590</v>
      </c>
      <c r="F841" s="95" t="s">
        <v>591</v>
      </c>
      <c r="G841" s="89" t="s">
        <v>81</v>
      </c>
      <c r="H841" s="89" t="s">
        <v>2198</v>
      </c>
      <c r="I841" s="96">
        <v>1</v>
      </c>
      <c r="J841" s="97">
        <v>471167</v>
      </c>
      <c r="K841" s="98">
        <f t="shared" si="421"/>
        <v>745.53</v>
      </c>
      <c r="L841" s="99">
        <f t="shared" si="422"/>
        <v>1.0815399999999999</v>
      </c>
      <c r="M841" s="100">
        <f t="shared" si="423"/>
        <v>1.0590999999999999</v>
      </c>
      <c r="N841" s="101">
        <f t="shared" si="424"/>
        <v>0.97811300000000001</v>
      </c>
      <c r="O841" s="100">
        <f t="shared" si="425"/>
        <v>1</v>
      </c>
      <c r="P841" s="98">
        <f t="shared" si="426"/>
        <v>835.28</v>
      </c>
      <c r="Q841" s="97">
        <f t="shared" si="427"/>
        <v>527888.61</v>
      </c>
      <c r="R841" s="97"/>
      <c r="S841" s="97"/>
    </row>
    <row r="842" spans="1:19" x14ac:dyDescent="0.25">
      <c r="A842" s="89" t="s">
        <v>2200</v>
      </c>
      <c r="B842" s="89" t="s">
        <v>2156</v>
      </c>
      <c r="C842" s="89"/>
      <c r="D842" s="89" t="s">
        <v>106</v>
      </c>
      <c r="E842" s="94" t="s">
        <v>2201</v>
      </c>
      <c r="F842" s="95" t="s">
        <v>2202</v>
      </c>
      <c r="G842" s="89" t="s">
        <v>502</v>
      </c>
      <c r="H842" s="89" t="s">
        <v>2203</v>
      </c>
      <c r="I842" s="96">
        <v>1</v>
      </c>
      <c r="J842" s="97">
        <v>8153141</v>
      </c>
      <c r="K842" s="98">
        <f t="shared" si="421"/>
        <v>43689.97</v>
      </c>
      <c r="L842" s="99">
        <f t="shared" si="422"/>
        <v>1.0815399999999999</v>
      </c>
      <c r="M842" s="100">
        <f t="shared" si="423"/>
        <v>1.0590999999999999</v>
      </c>
      <c r="N842" s="101">
        <f t="shared" si="424"/>
        <v>0.97811300000000001</v>
      </c>
      <c r="O842" s="100">
        <f t="shared" si="425"/>
        <v>1</v>
      </c>
      <c r="P842" s="98">
        <f t="shared" si="426"/>
        <v>48949.73</v>
      </c>
      <c r="Q842" s="97">
        <f t="shared" si="427"/>
        <v>9134683.3800000008</v>
      </c>
      <c r="R842" s="97"/>
      <c r="S842" s="97"/>
    </row>
    <row r="843" spans="1:19" x14ac:dyDescent="0.25">
      <c r="A843" s="89" t="s">
        <v>2204</v>
      </c>
      <c r="B843" s="89" t="s">
        <v>2156</v>
      </c>
      <c r="C843" s="89"/>
      <c r="D843" s="89" t="s">
        <v>107</v>
      </c>
      <c r="E843" s="94" t="s">
        <v>2201</v>
      </c>
      <c r="F843" s="95" t="s">
        <v>2205</v>
      </c>
      <c r="G843" s="89" t="s">
        <v>502</v>
      </c>
      <c r="H843" s="89" t="s">
        <v>2203</v>
      </c>
      <c r="I843" s="96">
        <v>1</v>
      </c>
      <c r="J843" s="97">
        <v>8153141</v>
      </c>
      <c r="K843" s="98">
        <f t="shared" si="421"/>
        <v>43689.97</v>
      </c>
      <c r="L843" s="99">
        <f t="shared" si="422"/>
        <v>1.0815399999999999</v>
      </c>
      <c r="M843" s="100">
        <f t="shared" si="423"/>
        <v>1.0590999999999999</v>
      </c>
      <c r="N843" s="101">
        <f t="shared" si="424"/>
        <v>0.97811300000000001</v>
      </c>
      <c r="O843" s="100">
        <f t="shared" si="425"/>
        <v>1</v>
      </c>
      <c r="P843" s="98">
        <f t="shared" si="426"/>
        <v>48949.73</v>
      </c>
      <c r="Q843" s="97">
        <f t="shared" si="427"/>
        <v>9134683.3800000008</v>
      </c>
      <c r="R843" s="97"/>
      <c r="S843" s="97"/>
    </row>
    <row r="844" spans="1:19" x14ac:dyDescent="0.25">
      <c r="A844" s="89" t="s">
        <v>2206</v>
      </c>
      <c r="B844" s="89" t="s">
        <v>2156</v>
      </c>
      <c r="C844" s="89"/>
      <c r="D844" s="89" t="s">
        <v>108</v>
      </c>
      <c r="E844" s="94" t="s">
        <v>2201</v>
      </c>
      <c r="F844" s="95" t="s">
        <v>2207</v>
      </c>
      <c r="G844" s="89" t="s">
        <v>502</v>
      </c>
      <c r="H844" s="89" t="s">
        <v>2208</v>
      </c>
      <c r="I844" s="96">
        <v>1</v>
      </c>
      <c r="J844" s="97">
        <v>588630</v>
      </c>
      <c r="K844" s="98">
        <f t="shared" si="421"/>
        <v>43690</v>
      </c>
      <c r="L844" s="99">
        <f t="shared" si="422"/>
        <v>1.0815399999999999</v>
      </c>
      <c r="M844" s="100">
        <f t="shared" si="423"/>
        <v>1.0590999999999999</v>
      </c>
      <c r="N844" s="101">
        <f t="shared" si="424"/>
        <v>0.97811300000000001</v>
      </c>
      <c r="O844" s="100">
        <f t="shared" si="425"/>
        <v>1</v>
      </c>
      <c r="P844" s="98">
        <f t="shared" si="426"/>
        <v>48949.77</v>
      </c>
      <c r="Q844" s="97">
        <f t="shared" si="427"/>
        <v>659494.28</v>
      </c>
      <c r="R844" s="97"/>
      <c r="S844" s="97"/>
    </row>
    <row r="845" spans="1:19" x14ac:dyDescent="0.25">
      <c r="A845" s="89" t="s">
        <v>2209</v>
      </c>
      <c r="B845" s="89" t="s">
        <v>2156</v>
      </c>
      <c r="C845" s="89"/>
      <c r="D845" s="89" t="s">
        <v>109</v>
      </c>
      <c r="E845" s="94" t="s">
        <v>2210</v>
      </c>
      <c r="F845" s="95" t="s">
        <v>2211</v>
      </c>
      <c r="G845" s="89" t="s">
        <v>502</v>
      </c>
      <c r="H845" s="89" t="s">
        <v>2212</v>
      </c>
      <c r="I845" s="96">
        <v>1</v>
      </c>
      <c r="J845" s="97">
        <v>44850</v>
      </c>
      <c r="K845" s="98">
        <f t="shared" si="421"/>
        <v>48385.01</v>
      </c>
      <c r="L845" s="99">
        <f t="shared" si="422"/>
        <v>1.0815399999999999</v>
      </c>
      <c r="M845" s="100">
        <f t="shared" si="423"/>
        <v>1.0590999999999999</v>
      </c>
      <c r="N845" s="101">
        <f t="shared" si="424"/>
        <v>0.97811300000000001</v>
      </c>
      <c r="O845" s="100">
        <f t="shared" si="425"/>
        <v>1</v>
      </c>
      <c r="P845" s="98">
        <f t="shared" si="426"/>
        <v>54210</v>
      </c>
      <c r="Q845" s="97">
        <f t="shared" si="427"/>
        <v>50249.42</v>
      </c>
      <c r="R845" s="97"/>
      <c r="S845" s="97"/>
    </row>
    <row r="846" spans="1:19" ht="22.5" x14ac:dyDescent="0.25">
      <c r="A846" s="89" t="s">
        <v>2213</v>
      </c>
      <c r="B846" s="89" t="s">
        <v>2156</v>
      </c>
      <c r="C846" s="89"/>
      <c r="D846" s="89" t="s">
        <v>122</v>
      </c>
      <c r="E846" s="94" t="s">
        <v>2214</v>
      </c>
      <c r="F846" s="95" t="s">
        <v>2215</v>
      </c>
      <c r="G846" s="89" t="s">
        <v>502</v>
      </c>
      <c r="H846" s="89" t="s">
        <v>2216</v>
      </c>
      <c r="I846" s="96">
        <v>1</v>
      </c>
      <c r="J846" s="97">
        <v>48011</v>
      </c>
      <c r="K846" s="98">
        <f t="shared" si="421"/>
        <v>51797.39</v>
      </c>
      <c r="L846" s="99">
        <f t="shared" si="422"/>
        <v>1.0815399999999999</v>
      </c>
      <c r="M846" s="100">
        <f t="shared" si="423"/>
        <v>1.0590999999999999</v>
      </c>
      <c r="N846" s="101">
        <f t="shared" si="424"/>
        <v>0.97811300000000001</v>
      </c>
      <c r="O846" s="100">
        <f t="shared" si="425"/>
        <v>1</v>
      </c>
      <c r="P846" s="98">
        <f t="shared" si="426"/>
        <v>58033.19</v>
      </c>
      <c r="Q846" s="97">
        <f t="shared" si="427"/>
        <v>53790.96</v>
      </c>
      <c r="R846" s="97"/>
      <c r="S846" s="97"/>
    </row>
    <row r="847" spans="1:19" x14ac:dyDescent="0.25">
      <c r="A847" s="89" t="s">
        <v>2217</v>
      </c>
      <c r="B847" s="89" t="s">
        <v>2156</v>
      </c>
      <c r="C847" s="89"/>
      <c r="D847" s="89" t="s">
        <v>126</v>
      </c>
      <c r="E847" s="94" t="s">
        <v>2218</v>
      </c>
      <c r="F847" s="95" t="s">
        <v>2219</v>
      </c>
      <c r="G847" s="89" t="s">
        <v>110</v>
      </c>
      <c r="H847" s="89" t="s">
        <v>2220</v>
      </c>
      <c r="I847" s="96">
        <v>1</v>
      </c>
      <c r="J847" s="97">
        <v>24067</v>
      </c>
      <c r="K847" s="98">
        <f t="shared" si="421"/>
        <v>29350</v>
      </c>
      <c r="L847" s="99">
        <f t="shared" si="422"/>
        <v>1.0815399999999999</v>
      </c>
      <c r="M847" s="100">
        <f t="shared" si="423"/>
        <v>1.0590999999999999</v>
      </c>
      <c r="N847" s="101">
        <f t="shared" si="424"/>
        <v>0.97811300000000001</v>
      </c>
      <c r="O847" s="100">
        <f t="shared" si="425"/>
        <v>1</v>
      </c>
      <c r="P847" s="98">
        <f t="shared" si="426"/>
        <v>32883.4</v>
      </c>
      <c r="Q847" s="97">
        <f t="shared" si="427"/>
        <v>26964.39</v>
      </c>
      <c r="R847" s="97"/>
      <c r="S847" s="97"/>
    </row>
    <row r="848" spans="1:19" x14ac:dyDescent="0.25">
      <c r="A848" s="89" t="s">
        <v>2221</v>
      </c>
      <c r="B848" s="89" t="s">
        <v>2156</v>
      </c>
      <c r="C848" s="89"/>
      <c r="D848" s="89" t="s">
        <v>124</v>
      </c>
      <c r="E848" s="94" t="s">
        <v>1051</v>
      </c>
      <c r="F848" s="95" t="s">
        <v>1052</v>
      </c>
      <c r="G848" s="89" t="s">
        <v>81</v>
      </c>
      <c r="H848" s="89" t="s">
        <v>2222</v>
      </c>
      <c r="I848" s="96">
        <v>1</v>
      </c>
      <c r="J848" s="97">
        <v>4711</v>
      </c>
      <c r="K848" s="98">
        <f t="shared" si="421"/>
        <v>2771.18</v>
      </c>
      <c r="L848" s="99">
        <f t="shared" si="422"/>
        <v>1.0815399999999999</v>
      </c>
      <c r="M848" s="100">
        <f t="shared" si="423"/>
        <v>1.0590999999999999</v>
      </c>
      <c r="N848" s="101">
        <f t="shared" si="424"/>
        <v>0.97811300000000001</v>
      </c>
      <c r="O848" s="100">
        <f t="shared" si="425"/>
        <v>1</v>
      </c>
      <c r="P848" s="98">
        <f t="shared" si="426"/>
        <v>3104.8</v>
      </c>
      <c r="Q848" s="97">
        <f t="shared" si="427"/>
        <v>5278.16</v>
      </c>
      <c r="R848" s="97"/>
      <c r="S848" s="97"/>
    </row>
    <row r="849" spans="1:19" ht="22.5" x14ac:dyDescent="0.25">
      <c r="A849" s="89" t="s">
        <v>2223</v>
      </c>
      <c r="B849" s="89" t="s">
        <v>2156</v>
      </c>
      <c r="C849" s="89"/>
      <c r="D849" s="89" t="s">
        <v>129</v>
      </c>
      <c r="E849" s="94" t="s">
        <v>2224</v>
      </c>
      <c r="F849" s="95" t="s">
        <v>2225</v>
      </c>
      <c r="G849" s="89" t="s">
        <v>110</v>
      </c>
      <c r="H849" s="89" t="s">
        <v>2226</v>
      </c>
      <c r="I849" s="96">
        <v>1</v>
      </c>
      <c r="J849" s="97">
        <v>116614</v>
      </c>
      <c r="K849" s="98">
        <f t="shared" si="421"/>
        <v>56308.06</v>
      </c>
      <c r="L849" s="99">
        <f t="shared" si="422"/>
        <v>1.0815399999999999</v>
      </c>
      <c r="M849" s="100">
        <f t="shared" si="423"/>
        <v>1.0590999999999999</v>
      </c>
      <c r="N849" s="101">
        <f t="shared" si="424"/>
        <v>0.97811300000000001</v>
      </c>
      <c r="O849" s="100">
        <f t="shared" si="425"/>
        <v>1</v>
      </c>
      <c r="P849" s="98">
        <f t="shared" si="426"/>
        <v>63086.89</v>
      </c>
      <c r="Q849" s="97">
        <f t="shared" si="427"/>
        <v>130652.95</v>
      </c>
      <c r="R849" s="97"/>
      <c r="S849" s="97"/>
    </row>
    <row r="850" spans="1:19" x14ac:dyDescent="0.25">
      <c r="A850" s="89" t="s">
        <v>2227</v>
      </c>
      <c r="B850" s="89" t="s">
        <v>2156</v>
      </c>
      <c r="C850" s="89"/>
      <c r="D850" s="89" t="s">
        <v>133</v>
      </c>
      <c r="E850" s="94" t="s">
        <v>630</v>
      </c>
      <c r="F850" s="95" t="s">
        <v>631</v>
      </c>
      <c r="G850" s="89" t="s">
        <v>502</v>
      </c>
      <c r="H850" s="89" t="s">
        <v>2228</v>
      </c>
      <c r="I850" s="96">
        <v>1</v>
      </c>
      <c r="J850" s="97">
        <v>-26716</v>
      </c>
      <c r="K850" s="98">
        <f t="shared" si="421"/>
        <v>29318.29</v>
      </c>
      <c r="L850" s="99">
        <f t="shared" si="422"/>
        <v>1.0815399999999999</v>
      </c>
      <c r="M850" s="100">
        <f t="shared" si="423"/>
        <v>1.0590999999999999</v>
      </c>
      <c r="N850" s="101">
        <f t="shared" si="424"/>
        <v>0.97811300000000001</v>
      </c>
      <c r="O850" s="100">
        <f t="shared" si="425"/>
        <v>1</v>
      </c>
      <c r="P850" s="98">
        <f t="shared" si="426"/>
        <v>32847.870000000003</v>
      </c>
      <c r="Q850" s="97">
        <f t="shared" si="427"/>
        <v>-29932.29</v>
      </c>
      <c r="R850" s="97"/>
      <c r="S850" s="97"/>
    </row>
    <row r="851" spans="1:19" x14ac:dyDescent="0.25">
      <c r="A851" s="89" t="s">
        <v>2229</v>
      </c>
      <c r="B851" s="89" t="s">
        <v>2156</v>
      </c>
      <c r="C851" s="89"/>
      <c r="D851" s="89" t="s">
        <v>136</v>
      </c>
      <c r="E851" s="94" t="s">
        <v>2230</v>
      </c>
      <c r="F851" s="95" t="s">
        <v>2231</v>
      </c>
      <c r="G851" s="89" t="s">
        <v>949</v>
      </c>
      <c r="H851" s="89" t="s">
        <v>2232</v>
      </c>
      <c r="I851" s="96">
        <v>1</v>
      </c>
      <c r="J851" s="97">
        <v>50500</v>
      </c>
      <c r="K851" s="98">
        <f t="shared" si="421"/>
        <v>198.52</v>
      </c>
      <c r="L851" s="99">
        <f t="shared" si="422"/>
        <v>1.0815399999999999</v>
      </c>
      <c r="M851" s="100">
        <f t="shared" si="423"/>
        <v>1.0590999999999999</v>
      </c>
      <c r="N851" s="101">
        <f t="shared" si="424"/>
        <v>0.97811300000000001</v>
      </c>
      <c r="O851" s="100">
        <f t="shared" si="425"/>
        <v>1</v>
      </c>
      <c r="P851" s="98">
        <f t="shared" si="426"/>
        <v>222.42</v>
      </c>
      <c r="Q851" s="97">
        <f t="shared" si="427"/>
        <v>56579.199999999997</v>
      </c>
      <c r="R851" s="97"/>
      <c r="S851" s="97"/>
    </row>
    <row r="852" spans="1:19" x14ac:dyDescent="0.25">
      <c r="A852" s="89" t="s">
        <v>2233</v>
      </c>
      <c r="B852" s="89" t="s">
        <v>2156</v>
      </c>
      <c r="C852" s="89"/>
      <c r="D852" s="89" t="s">
        <v>141</v>
      </c>
      <c r="E852" s="94" t="s">
        <v>2234</v>
      </c>
      <c r="F852" s="95" t="s">
        <v>2235</v>
      </c>
      <c r="G852" s="89" t="s">
        <v>949</v>
      </c>
      <c r="H852" s="89" t="s">
        <v>2236</v>
      </c>
      <c r="I852" s="96">
        <v>1</v>
      </c>
      <c r="J852" s="97">
        <v>22755</v>
      </c>
      <c r="K852" s="98">
        <f t="shared" si="421"/>
        <v>102.52</v>
      </c>
      <c r="L852" s="99">
        <f t="shared" si="422"/>
        <v>1.0815399999999999</v>
      </c>
      <c r="M852" s="100">
        <f t="shared" si="423"/>
        <v>1.0590999999999999</v>
      </c>
      <c r="N852" s="101">
        <f t="shared" si="424"/>
        <v>0.97811300000000001</v>
      </c>
      <c r="O852" s="100">
        <f t="shared" si="425"/>
        <v>1</v>
      </c>
      <c r="P852" s="98">
        <f t="shared" si="426"/>
        <v>114.86</v>
      </c>
      <c r="Q852" s="97">
        <f t="shared" si="427"/>
        <v>25493.18</v>
      </c>
      <c r="R852" s="97"/>
      <c r="S852" s="97"/>
    </row>
    <row r="853" spans="1:19" x14ac:dyDescent="0.25">
      <c r="A853" s="89"/>
      <c r="B853" s="90"/>
      <c r="C853" s="90"/>
      <c r="D853" s="91"/>
      <c r="E853" s="92"/>
      <c r="F853" s="92" t="s">
        <v>2237</v>
      </c>
      <c r="G853" s="91"/>
      <c r="H853" s="91"/>
      <c r="I853" s="93">
        <v>1</v>
      </c>
      <c r="J853" s="91"/>
      <c r="K853" s="98"/>
      <c r="L853" s="99"/>
      <c r="M853" s="100"/>
      <c r="N853" s="101"/>
      <c r="O853" s="100"/>
      <c r="P853" s="98"/>
      <c r="Q853" s="91"/>
      <c r="R853" s="91"/>
      <c r="S853" s="91"/>
    </row>
    <row r="854" spans="1:19" ht="22.5" x14ac:dyDescent="0.25">
      <c r="A854" s="89" t="s">
        <v>2239</v>
      </c>
      <c r="B854" s="89" t="s">
        <v>2156</v>
      </c>
      <c r="C854" s="89"/>
      <c r="D854" s="89" t="s">
        <v>144</v>
      </c>
      <c r="E854" s="94" t="s">
        <v>742</v>
      </c>
      <c r="F854" s="95" t="s">
        <v>743</v>
      </c>
      <c r="G854" s="89" t="s">
        <v>502</v>
      </c>
      <c r="H854" s="89" t="s">
        <v>2238</v>
      </c>
      <c r="I854" s="96">
        <v>1</v>
      </c>
      <c r="J854" s="97">
        <v>356985</v>
      </c>
      <c r="K854" s="98">
        <f>J854/H854</f>
        <v>41098.97</v>
      </c>
      <c r="L854" s="99">
        <f>$L$8</f>
        <v>1.0815399999999999</v>
      </c>
      <c r="M854" s="100">
        <f>$M$8</f>
        <v>1.0590999999999999</v>
      </c>
      <c r="N854" s="101">
        <f>$N$8</f>
        <v>0.97811300000000001</v>
      </c>
      <c r="O854" s="100">
        <f>$O$8</f>
        <v>1</v>
      </c>
      <c r="P854" s="98">
        <f>K854*L854*M854*N854*O854</f>
        <v>46046.81</v>
      </c>
      <c r="Q854" s="97">
        <f>H854*P854</f>
        <v>399961.9</v>
      </c>
      <c r="R854" s="97"/>
      <c r="S854" s="97"/>
    </row>
    <row r="855" spans="1:19" ht="22.5" x14ac:dyDescent="0.25">
      <c r="A855" s="89"/>
      <c r="B855" s="90"/>
      <c r="C855" s="90"/>
      <c r="D855" s="91"/>
      <c r="E855" s="92"/>
      <c r="F855" s="92" t="s">
        <v>2240</v>
      </c>
      <c r="G855" s="91"/>
      <c r="H855" s="91"/>
      <c r="I855" s="93">
        <v>1</v>
      </c>
      <c r="J855" s="91"/>
      <c r="K855" s="98"/>
      <c r="L855" s="99"/>
      <c r="M855" s="100"/>
      <c r="N855" s="101"/>
      <c r="O855" s="100"/>
      <c r="P855" s="98"/>
      <c r="Q855" s="91"/>
      <c r="R855" s="91"/>
      <c r="S855" s="91"/>
    </row>
    <row r="856" spans="1:19" ht="22.5" x14ac:dyDescent="0.25">
      <c r="A856" s="89" t="s">
        <v>2241</v>
      </c>
      <c r="B856" s="89" t="s">
        <v>2156</v>
      </c>
      <c r="C856" s="89"/>
      <c r="D856" s="89" t="s">
        <v>146</v>
      </c>
      <c r="E856" s="94" t="s">
        <v>675</v>
      </c>
      <c r="F856" s="95" t="s">
        <v>676</v>
      </c>
      <c r="G856" s="89" t="s">
        <v>502</v>
      </c>
      <c r="H856" s="89" t="s">
        <v>2242</v>
      </c>
      <c r="I856" s="96">
        <v>1</v>
      </c>
      <c r="J856" s="97">
        <v>1158847</v>
      </c>
      <c r="K856" s="98">
        <f>J856/H856</f>
        <v>53088.23</v>
      </c>
      <c r="L856" s="99">
        <f>$L$8</f>
        <v>1.0815399999999999</v>
      </c>
      <c r="M856" s="100">
        <f>$M$8</f>
        <v>1.0590999999999999</v>
      </c>
      <c r="N856" s="101">
        <f>$N$8</f>
        <v>0.97811300000000001</v>
      </c>
      <c r="O856" s="100">
        <f>$O$8</f>
        <v>1</v>
      </c>
      <c r="P856" s="98">
        <f>K856*L856*M856*N856*O856</f>
        <v>59479.43</v>
      </c>
      <c r="Q856" s="97">
        <f>H856*P856</f>
        <v>1298358.6299999999</v>
      </c>
      <c r="R856" s="97"/>
      <c r="S856" s="97"/>
    </row>
    <row r="857" spans="1:19" ht="22.5" x14ac:dyDescent="0.25">
      <c r="A857" s="89" t="s">
        <v>2243</v>
      </c>
      <c r="B857" s="89" t="s">
        <v>2156</v>
      </c>
      <c r="C857" s="89"/>
      <c r="D857" s="89" t="s">
        <v>151</v>
      </c>
      <c r="E857" s="94" t="s">
        <v>1006</v>
      </c>
      <c r="F857" s="95" t="s">
        <v>1007</v>
      </c>
      <c r="G857" s="89" t="s">
        <v>502</v>
      </c>
      <c r="H857" s="89" t="s">
        <v>2242</v>
      </c>
      <c r="I857" s="96">
        <v>1</v>
      </c>
      <c r="J857" s="97">
        <v>1691396</v>
      </c>
      <c r="K857" s="98">
        <f>J857/H857</f>
        <v>77484.960000000006</v>
      </c>
      <c r="L857" s="99">
        <f>$L$8</f>
        <v>1.0815399999999999</v>
      </c>
      <c r="M857" s="100">
        <f>$M$8</f>
        <v>1.0590999999999999</v>
      </c>
      <c r="N857" s="101">
        <f>$N$8</f>
        <v>0.97811300000000001</v>
      </c>
      <c r="O857" s="100">
        <f>$O$8</f>
        <v>1</v>
      </c>
      <c r="P857" s="98">
        <f>K857*L857*M857*N857*O857</f>
        <v>86813.25</v>
      </c>
      <c r="Q857" s="97">
        <f>H857*P857</f>
        <v>1895020.39</v>
      </c>
      <c r="R857" s="97"/>
      <c r="S857" s="97"/>
    </row>
    <row r="858" spans="1:19" x14ac:dyDescent="0.25">
      <c r="A858" s="89" t="s">
        <v>2244</v>
      </c>
      <c r="B858" s="89" t="s">
        <v>2156</v>
      </c>
      <c r="C858" s="89"/>
      <c r="D858" s="89" t="s">
        <v>154</v>
      </c>
      <c r="E858" s="94" t="s">
        <v>838</v>
      </c>
      <c r="F858" s="95" t="s">
        <v>839</v>
      </c>
      <c r="G858" s="89" t="s">
        <v>110</v>
      </c>
      <c r="H858" s="89" t="s">
        <v>2245</v>
      </c>
      <c r="I858" s="96">
        <v>1</v>
      </c>
      <c r="J858" s="97">
        <v>56669</v>
      </c>
      <c r="K858" s="98">
        <f>J858/H858</f>
        <v>5943.68</v>
      </c>
      <c r="L858" s="99">
        <f>$L$8</f>
        <v>1.0815399999999999</v>
      </c>
      <c r="M858" s="100">
        <f>$M$8</f>
        <v>1.0590999999999999</v>
      </c>
      <c r="N858" s="101">
        <f>$N$8</f>
        <v>0.97811300000000001</v>
      </c>
      <c r="O858" s="100">
        <f>$O$8</f>
        <v>1</v>
      </c>
      <c r="P858" s="98">
        <f>K858*L858*M858*N858*O858</f>
        <v>6659.23</v>
      </c>
      <c r="Q858" s="97">
        <f>H858*P858</f>
        <v>63491.31</v>
      </c>
      <c r="R858" s="97"/>
      <c r="S858" s="97"/>
    </row>
    <row r="859" spans="1:19" x14ac:dyDescent="0.25">
      <c r="A859" s="89" t="s">
        <v>2246</v>
      </c>
      <c r="B859" s="89" t="s">
        <v>2156</v>
      </c>
      <c r="C859" s="89"/>
      <c r="D859" s="89" t="s">
        <v>156</v>
      </c>
      <c r="E859" s="94" t="s">
        <v>999</v>
      </c>
      <c r="F859" s="95" t="s">
        <v>2247</v>
      </c>
      <c r="G859" s="89" t="s">
        <v>110</v>
      </c>
      <c r="H859" s="89" t="s">
        <v>2245</v>
      </c>
      <c r="I859" s="96">
        <v>1</v>
      </c>
      <c r="J859" s="97">
        <v>113362</v>
      </c>
      <c r="K859" s="98">
        <f>J859/H859</f>
        <v>11889.87</v>
      </c>
      <c r="L859" s="99">
        <f>$L$8</f>
        <v>1.0815399999999999</v>
      </c>
      <c r="M859" s="100">
        <f>$M$8</f>
        <v>1.0590999999999999</v>
      </c>
      <c r="N859" s="101">
        <f>$N$8</f>
        <v>0.97811300000000001</v>
      </c>
      <c r="O859" s="100">
        <f>$O$8</f>
        <v>1</v>
      </c>
      <c r="P859" s="98">
        <f>K859*L859*M859*N859*O859</f>
        <v>13321.27</v>
      </c>
      <c r="Q859" s="97">
        <f>H859*P859</f>
        <v>127009.41</v>
      </c>
      <c r="R859" s="97"/>
      <c r="S859" s="97"/>
    </row>
    <row r="860" spans="1:19" x14ac:dyDescent="0.25">
      <c r="A860" s="89"/>
      <c r="B860" s="90"/>
      <c r="C860" s="90"/>
      <c r="D860" s="91"/>
      <c r="E860" s="92"/>
      <c r="F860" s="92" t="s">
        <v>2248</v>
      </c>
      <c r="G860" s="91"/>
      <c r="H860" s="91"/>
      <c r="I860" s="93">
        <v>1</v>
      </c>
      <c r="J860" s="91"/>
      <c r="K860" s="98"/>
      <c r="L860" s="99"/>
      <c r="M860" s="100"/>
      <c r="N860" s="101"/>
      <c r="O860" s="100"/>
      <c r="P860" s="98"/>
      <c r="Q860" s="91"/>
      <c r="R860" s="91"/>
      <c r="S860" s="91"/>
    </row>
    <row r="861" spans="1:19" ht="22.5" x14ac:dyDescent="0.25">
      <c r="A861" s="89" t="s">
        <v>2250</v>
      </c>
      <c r="B861" s="89" t="s">
        <v>2156</v>
      </c>
      <c r="C861" s="89"/>
      <c r="D861" s="89" t="s">
        <v>157</v>
      </c>
      <c r="E861" s="94" t="s">
        <v>742</v>
      </c>
      <c r="F861" s="95" t="s">
        <v>2251</v>
      </c>
      <c r="G861" s="89" t="s">
        <v>502</v>
      </c>
      <c r="H861" s="89" t="s">
        <v>2249</v>
      </c>
      <c r="I861" s="96">
        <v>1</v>
      </c>
      <c r="J861" s="97">
        <v>686852</v>
      </c>
      <c r="K861" s="98">
        <f>J861/H861</f>
        <v>41098.910000000003</v>
      </c>
      <c r="L861" s="99">
        <f>$L$8</f>
        <v>1.0815399999999999</v>
      </c>
      <c r="M861" s="100">
        <f>$M$8</f>
        <v>1.0590999999999999</v>
      </c>
      <c r="N861" s="101">
        <f>$N$8</f>
        <v>0.97811300000000001</v>
      </c>
      <c r="O861" s="100">
        <f>$O$8</f>
        <v>1</v>
      </c>
      <c r="P861" s="98">
        <f>K861*L861*M861*N861*O861</f>
        <v>46046.74</v>
      </c>
      <c r="Q861" s="97">
        <f>H861*P861</f>
        <v>769540.95</v>
      </c>
      <c r="R861" s="97"/>
      <c r="S861" s="97"/>
    </row>
    <row r="862" spans="1:19" x14ac:dyDescent="0.25">
      <c r="A862" s="89"/>
      <c r="B862" s="90"/>
      <c r="C862" s="90"/>
      <c r="D862" s="91"/>
      <c r="E862" s="92"/>
      <c r="F862" s="92" t="s">
        <v>2252</v>
      </c>
      <c r="G862" s="91"/>
      <c r="H862" s="91"/>
      <c r="I862" s="93">
        <v>1</v>
      </c>
      <c r="J862" s="91"/>
      <c r="K862" s="98"/>
      <c r="L862" s="99"/>
      <c r="M862" s="100"/>
      <c r="N862" s="101"/>
      <c r="O862" s="100"/>
      <c r="P862" s="98"/>
      <c r="Q862" s="91"/>
      <c r="R862" s="91"/>
      <c r="S862" s="91"/>
    </row>
    <row r="863" spans="1:19" ht="22.5" x14ac:dyDescent="0.25">
      <c r="A863" s="89" t="s">
        <v>2253</v>
      </c>
      <c r="B863" s="89" t="s">
        <v>2156</v>
      </c>
      <c r="C863" s="89"/>
      <c r="D863" s="89" t="s">
        <v>158</v>
      </c>
      <c r="E863" s="94" t="s">
        <v>578</v>
      </c>
      <c r="F863" s="95" t="s">
        <v>579</v>
      </c>
      <c r="G863" s="89" t="s">
        <v>51</v>
      </c>
      <c r="H863" s="89" t="s">
        <v>2254</v>
      </c>
      <c r="I863" s="96">
        <v>1</v>
      </c>
      <c r="J863" s="97">
        <v>19623601</v>
      </c>
      <c r="K863" s="98">
        <f t="shared" ref="K863:K869" si="428">J863/H863</f>
        <v>1260346.8899999999</v>
      </c>
      <c r="L863" s="99">
        <f t="shared" ref="L863:L869" si="429">$L$8</f>
        <v>1.0815399999999999</v>
      </c>
      <c r="M863" s="100">
        <f t="shared" ref="M863:M869" si="430">$M$8</f>
        <v>1.0590999999999999</v>
      </c>
      <c r="N863" s="101">
        <f t="shared" ref="N863:N869" si="431">$N$8</f>
        <v>0.97811300000000001</v>
      </c>
      <c r="O863" s="100">
        <f t="shared" ref="O863:O869" si="432">$O$8</f>
        <v>1</v>
      </c>
      <c r="P863" s="98">
        <f t="shared" ref="P863:P869" si="433">K863*L863*M863*N863*O863</f>
        <v>1412077.98</v>
      </c>
      <c r="Q863" s="97">
        <f t="shared" ref="Q863:Q869" si="434">H863*P863</f>
        <v>21986054.149999999</v>
      </c>
      <c r="R863" s="97"/>
      <c r="S863" s="97"/>
    </row>
    <row r="864" spans="1:19" x14ac:dyDescent="0.25">
      <c r="A864" s="89" t="s">
        <v>2255</v>
      </c>
      <c r="B864" s="89" t="s">
        <v>2156</v>
      </c>
      <c r="C864" s="89"/>
      <c r="D864" s="89" t="s">
        <v>165</v>
      </c>
      <c r="E864" s="94" t="s">
        <v>582</v>
      </c>
      <c r="F864" s="95" t="s">
        <v>583</v>
      </c>
      <c r="G864" s="89" t="s">
        <v>81</v>
      </c>
      <c r="H864" s="89" t="s">
        <v>2256</v>
      </c>
      <c r="I864" s="96">
        <v>1</v>
      </c>
      <c r="J864" s="97">
        <v>-7785405</v>
      </c>
      <c r="K864" s="98">
        <f t="shared" si="428"/>
        <v>4926.3599999999997</v>
      </c>
      <c r="L864" s="99">
        <f t="shared" si="429"/>
        <v>1.0815399999999999</v>
      </c>
      <c r="M864" s="100">
        <f t="shared" si="430"/>
        <v>1.0590999999999999</v>
      </c>
      <c r="N864" s="101">
        <f t="shared" si="431"/>
        <v>0.97811300000000001</v>
      </c>
      <c r="O864" s="100">
        <f t="shared" si="432"/>
        <v>1</v>
      </c>
      <c r="P864" s="98">
        <f t="shared" si="433"/>
        <v>5519.44</v>
      </c>
      <c r="Q864" s="97">
        <f t="shared" si="434"/>
        <v>-8722674.5999999996</v>
      </c>
      <c r="R864" s="97"/>
      <c r="S864" s="97"/>
    </row>
    <row r="865" spans="1:19" x14ac:dyDescent="0.25">
      <c r="A865" s="89" t="s">
        <v>2257</v>
      </c>
      <c r="B865" s="89" t="s">
        <v>2156</v>
      </c>
      <c r="C865" s="89"/>
      <c r="D865" s="89" t="s">
        <v>168</v>
      </c>
      <c r="E865" s="94" t="s">
        <v>586</v>
      </c>
      <c r="F865" s="95" t="s">
        <v>587</v>
      </c>
      <c r="G865" s="89" t="s">
        <v>81</v>
      </c>
      <c r="H865" s="89" t="s">
        <v>2258</v>
      </c>
      <c r="I865" s="96">
        <v>1</v>
      </c>
      <c r="J865" s="97">
        <v>10041309</v>
      </c>
      <c r="K865" s="98">
        <f t="shared" si="428"/>
        <v>6353.83</v>
      </c>
      <c r="L865" s="99">
        <f t="shared" si="429"/>
        <v>1.0815399999999999</v>
      </c>
      <c r="M865" s="100">
        <f t="shared" si="430"/>
        <v>1.0590999999999999</v>
      </c>
      <c r="N865" s="101">
        <f t="shared" si="431"/>
        <v>0.97811300000000001</v>
      </c>
      <c r="O865" s="100">
        <f t="shared" si="432"/>
        <v>1</v>
      </c>
      <c r="P865" s="98">
        <f t="shared" si="433"/>
        <v>7118.76</v>
      </c>
      <c r="Q865" s="97">
        <f t="shared" si="434"/>
        <v>11250167.960000001</v>
      </c>
      <c r="R865" s="97"/>
      <c r="S865" s="97"/>
    </row>
    <row r="866" spans="1:19" ht="33.75" x14ac:dyDescent="0.25">
      <c r="A866" s="89" t="s">
        <v>2259</v>
      </c>
      <c r="B866" s="89" t="s">
        <v>2156</v>
      </c>
      <c r="C866" s="89"/>
      <c r="D866" s="89" t="s">
        <v>170</v>
      </c>
      <c r="E866" s="94" t="s">
        <v>590</v>
      </c>
      <c r="F866" s="95" t="s">
        <v>591</v>
      </c>
      <c r="G866" s="89" t="s">
        <v>81</v>
      </c>
      <c r="H866" s="89" t="s">
        <v>2258</v>
      </c>
      <c r="I866" s="96">
        <v>1</v>
      </c>
      <c r="J866" s="97">
        <v>1131164</v>
      </c>
      <c r="K866" s="98">
        <f t="shared" si="428"/>
        <v>715.77</v>
      </c>
      <c r="L866" s="99">
        <f t="shared" si="429"/>
        <v>1.0815399999999999</v>
      </c>
      <c r="M866" s="100">
        <f t="shared" si="430"/>
        <v>1.0590999999999999</v>
      </c>
      <c r="N866" s="101">
        <f t="shared" si="431"/>
        <v>0.97811300000000001</v>
      </c>
      <c r="O866" s="100">
        <f t="shared" si="432"/>
        <v>1</v>
      </c>
      <c r="P866" s="98">
        <f t="shared" si="433"/>
        <v>801.94</v>
      </c>
      <c r="Q866" s="97">
        <f t="shared" si="434"/>
        <v>1267349.8899999999</v>
      </c>
      <c r="R866" s="97"/>
      <c r="S866" s="97"/>
    </row>
    <row r="867" spans="1:19" x14ac:dyDescent="0.25">
      <c r="A867" s="89" t="s">
        <v>2260</v>
      </c>
      <c r="B867" s="89" t="s">
        <v>2156</v>
      </c>
      <c r="C867" s="89"/>
      <c r="D867" s="89" t="s">
        <v>175</v>
      </c>
      <c r="E867" s="94" t="s">
        <v>597</v>
      </c>
      <c r="F867" s="95" t="s">
        <v>598</v>
      </c>
      <c r="G867" s="89" t="s">
        <v>502</v>
      </c>
      <c r="H867" s="89" t="s">
        <v>2261</v>
      </c>
      <c r="I867" s="96">
        <v>1</v>
      </c>
      <c r="J867" s="97">
        <v>2918490</v>
      </c>
      <c r="K867" s="98">
        <f t="shared" si="428"/>
        <v>43689.97</v>
      </c>
      <c r="L867" s="99">
        <f t="shared" si="429"/>
        <v>1.0815399999999999</v>
      </c>
      <c r="M867" s="100">
        <f t="shared" si="430"/>
        <v>1.0590999999999999</v>
      </c>
      <c r="N867" s="101">
        <f t="shared" si="431"/>
        <v>0.97811300000000001</v>
      </c>
      <c r="O867" s="100">
        <f t="shared" si="432"/>
        <v>1</v>
      </c>
      <c r="P867" s="98">
        <f t="shared" si="433"/>
        <v>48949.73</v>
      </c>
      <c r="Q867" s="97">
        <f t="shared" si="434"/>
        <v>3269841.96</v>
      </c>
      <c r="R867" s="97"/>
      <c r="S867" s="97"/>
    </row>
    <row r="868" spans="1:19" x14ac:dyDescent="0.25">
      <c r="A868" s="89" t="s">
        <v>2262</v>
      </c>
      <c r="B868" s="89" t="s">
        <v>2156</v>
      </c>
      <c r="C868" s="89"/>
      <c r="D868" s="89" t="s">
        <v>178</v>
      </c>
      <c r="E868" s="94" t="s">
        <v>608</v>
      </c>
      <c r="F868" s="95" t="s">
        <v>609</v>
      </c>
      <c r="G868" s="89" t="s">
        <v>502</v>
      </c>
      <c r="H868" s="89" t="s">
        <v>2263</v>
      </c>
      <c r="I868" s="96">
        <v>1</v>
      </c>
      <c r="J868" s="97">
        <v>2184033</v>
      </c>
      <c r="K868" s="98">
        <f t="shared" si="428"/>
        <v>44453.26</v>
      </c>
      <c r="L868" s="99">
        <f t="shared" si="429"/>
        <v>1.0815399999999999</v>
      </c>
      <c r="M868" s="100">
        <f t="shared" si="430"/>
        <v>1.0590999999999999</v>
      </c>
      <c r="N868" s="101">
        <f t="shared" si="431"/>
        <v>0.97811300000000001</v>
      </c>
      <c r="O868" s="100">
        <f t="shared" si="432"/>
        <v>1</v>
      </c>
      <c r="P868" s="98">
        <f t="shared" si="433"/>
        <v>49804.91</v>
      </c>
      <c r="Q868" s="97">
        <f t="shared" si="434"/>
        <v>2446965.0299999998</v>
      </c>
      <c r="R868" s="97"/>
      <c r="S868" s="97"/>
    </row>
    <row r="869" spans="1:19" x14ac:dyDescent="0.25">
      <c r="A869" s="89" t="s">
        <v>2264</v>
      </c>
      <c r="B869" s="89" t="s">
        <v>2156</v>
      </c>
      <c r="C869" s="89"/>
      <c r="D869" s="89" t="s">
        <v>181</v>
      </c>
      <c r="E869" s="94" t="s">
        <v>781</v>
      </c>
      <c r="F869" s="95" t="s">
        <v>782</v>
      </c>
      <c r="G869" s="89" t="s">
        <v>502</v>
      </c>
      <c r="H869" s="89" t="s">
        <v>2265</v>
      </c>
      <c r="I869" s="96">
        <v>1</v>
      </c>
      <c r="J869" s="97">
        <v>281651</v>
      </c>
      <c r="K869" s="98">
        <f t="shared" si="428"/>
        <v>44247.18</v>
      </c>
      <c r="L869" s="99">
        <f t="shared" si="429"/>
        <v>1.0815399999999999</v>
      </c>
      <c r="M869" s="100">
        <f t="shared" si="430"/>
        <v>1.0590999999999999</v>
      </c>
      <c r="N869" s="101">
        <f t="shared" si="431"/>
        <v>0.97811300000000001</v>
      </c>
      <c r="O869" s="100">
        <f t="shared" si="432"/>
        <v>1</v>
      </c>
      <c r="P869" s="98">
        <f t="shared" si="433"/>
        <v>49574.03</v>
      </c>
      <c r="Q869" s="97">
        <f t="shared" si="434"/>
        <v>315558.53000000003</v>
      </c>
      <c r="R869" s="97"/>
      <c r="S869" s="97"/>
    </row>
    <row r="870" spans="1:19" x14ac:dyDescent="0.25">
      <c r="A870" s="89"/>
      <c r="B870" s="90"/>
      <c r="C870" s="90"/>
      <c r="D870" s="91"/>
      <c r="E870" s="92"/>
      <c r="F870" s="92" t="s">
        <v>2266</v>
      </c>
      <c r="G870" s="91"/>
      <c r="H870" s="91"/>
      <c r="I870" s="93">
        <v>1</v>
      </c>
      <c r="J870" s="91"/>
      <c r="K870" s="98"/>
      <c r="L870" s="99"/>
      <c r="M870" s="100"/>
      <c r="N870" s="101"/>
      <c r="O870" s="100"/>
      <c r="P870" s="98"/>
      <c r="Q870" s="91"/>
      <c r="R870" s="91"/>
      <c r="S870" s="91"/>
    </row>
    <row r="871" spans="1:19" ht="22.5" x14ac:dyDescent="0.25">
      <c r="A871" s="89" t="s">
        <v>2267</v>
      </c>
      <c r="B871" s="89" t="s">
        <v>2156</v>
      </c>
      <c r="C871" s="89"/>
      <c r="D871" s="89" t="s">
        <v>182</v>
      </c>
      <c r="E871" s="94" t="s">
        <v>626</v>
      </c>
      <c r="F871" s="95" t="s">
        <v>627</v>
      </c>
      <c r="G871" s="89" t="s">
        <v>110</v>
      </c>
      <c r="H871" s="89" t="s">
        <v>2268</v>
      </c>
      <c r="I871" s="96">
        <v>1</v>
      </c>
      <c r="J871" s="97">
        <v>538413</v>
      </c>
      <c r="K871" s="98">
        <f>J871/H871</f>
        <v>27506.54</v>
      </c>
      <c r="L871" s="99">
        <f>$L$8</f>
        <v>1.0815399999999999</v>
      </c>
      <c r="M871" s="100">
        <f>$M$8</f>
        <v>1.0590999999999999</v>
      </c>
      <c r="N871" s="101">
        <f>$N$8</f>
        <v>0.97811300000000001</v>
      </c>
      <c r="O871" s="100">
        <f>$O$8</f>
        <v>1</v>
      </c>
      <c r="P871" s="98">
        <f>K871*L871*M871*N871*O871</f>
        <v>30818.01</v>
      </c>
      <c r="Q871" s="97">
        <f>H871*P871</f>
        <v>603231.73</v>
      </c>
      <c r="R871" s="97"/>
      <c r="S871" s="97"/>
    </row>
    <row r="872" spans="1:19" x14ac:dyDescent="0.25">
      <c r="A872" s="89" t="s">
        <v>2269</v>
      </c>
      <c r="B872" s="89" t="s">
        <v>2156</v>
      </c>
      <c r="C872" s="89"/>
      <c r="D872" s="89" t="s">
        <v>183</v>
      </c>
      <c r="E872" s="94" t="s">
        <v>630</v>
      </c>
      <c r="F872" s="95" t="s">
        <v>631</v>
      </c>
      <c r="G872" s="89" t="s">
        <v>502</v>
      </c>
      <c r="H872" s="89" t="s">
        <v>2270</v>
      </c>
      <c r="I872" s="96">
        <v>1</v>
      </c>
      <c r="J872" s="97">
        <v>-137728</v>
      </c>
      <c r="K872" s="98">
        <f>J872/H872</f>
        <v>29317.8</v>
      </c>
      <c r="L872" s="99">
        <f>$L$8</f>
        <v>1.0815399999999999</v>
      </c>
      <c r="M872" s="100">
        <f>$M$8</f>
        <v>1.0590999999999999</v>
      </c>
      <c r="N872" s="101">
        <f>$N$8</f>
        <v>0.97811300000000001</v>
      </c>
      <c r="O872" s="100">
        <f>$O$8</f>
        <v>1</v>
      </c>
      <c r="P872" s="98">
        <f>K872*L872*M872*N872*O872</f>
        <v>32847.32</v>
      </c>
      <c r="Q872" s="97">
        <f>H872*P872</f>
        <v>-154308.82999999999</v>
      </c>
      <c r="R872" s="97"/>
      <c r="S872" s="97"/>
    </row>
    <row r="873" spans="1:19" x14ac:dyDescent="0.25">
      <c r="A873" s="89" t="s">
        <v>2271</v>
      </c>
      <c r="B873" s="89" t="s">
        <v>2156</v>
      </c>
      <c r="C873" s="89"/>
      <c r="D873" s="89" t="s">
        <v>191</v>
      </c>
      <c r="E873" s="94" t="s">
        <v>634</v>
      </c>
      <c r="F873" s="95" t="s">
        <v>635</v>
      </c>
      <c r="G873" s="89" t="s">
        <v>502</v>
      </c>
      <c r="H873" s="89" t="s">
        <v>2272</v>
      </c>
      <c r="I873" s="96">
        <v>1</v>
      </c>
      <c r="J873" s="97">
        <v>-23181</v>
      </c>
      <c r="K873" s="98">
        <f>J873/H873</f>
        <v>49344.79</v>
      </c>
      <c r="L873" s="99">
        <f>$L$8</f>
        <v>1.0815399999999999</v>
      </c>
      <c r="M873" s="100">
        <f>$M$8</f>
        <v>1.0590999999999999</v>
      </c>
      <c r="N873" s="101">
        <f>$N$8</f>
        <v>0.97811300000000001</v>
      </c>
      <c r="O873" s="100">
        <f>$O$8</f>
        <v>1</v>
      </c>
      <c r="P873" s="98">
        <f>K873*L873*M873*N873*O873</f>
        <v>55285.33</v>
      </c>
      <c r="Q873" s="97">
        <f>H873*P873</f>
        <v>-25971.72</v>
      </c>
      <c r="R873" s="97"/>
      <c r="S873" s="97"/>
    </row>
    <row r="874" spans="1:19" x14ac:dyDescent="0.25">
      <c r="A874" s="89" t="s">
        <v>2273</v>
      </c>
      <c r="B874" s="89" t="s">
        <v>2156</v>
      </c>
      <c r="C874" s="89"/>
      <c r="D874" s="89" t="s">
        <v>194</v>
      </c>
      <c r="E874" s="94" t="s">
        <v>638</v>
      </c>
      <c r="F874" s="95" t="s">
        <v>639</v>
      </c>
      <c r="G874" s="89" t="s">
        <v>518</v>
      </c>
      <c r="H874" s="89" t="s">
        <v>2274</v>
      </c>
      <c r="I874" s="96">
        <v>1</v>
      </c>
      <c r="J874" s="97">
        <v>276862</v>
      </c>
      <c r="K874" s="98">
        <f>J874/H874</f>
        <v>72.83</v>
      </c>
      <c r="L874" s="99">
        <f>$L$8</f>
        <v>1.0815399999999999</v>
      </c>
      <c r="M874" s="100">
        <f>$M$8</f>
        <v>1.0590999999999999</v>
      </c>
      <c r="N874" s="101">
        <f>$N$8</f>
        <v>0.97811300000000001</v>
      </c>
      <c r="O874" s="100">
        <f>$O$8</f>
        <v>1</v>
      </c>
      <c r="P874" s="98">
        <f>K874*L874*M874*N874*O874</f>
        <v>81.599999999999994</v>
      </c>
      <c r="Q874" s="97">
        <f>H874*P874</f>
        <v>310184.45</v>
      </c>
      <c r="R874" s="97"/>
      <c r="S874" s="97"/>
    </row>
    <row r="875" spans="1:19" x14ac:dyDescent="0.25">
      <c r="A875" s="72"/>
      <c r="B875" s="77"/>
      <c r="C875" s="77"/>
      <c r="D875" s="77"/>
      <c r="E875" s="76"/>
      <c r="F875" s="76" t="s">
        <v>2275</v>
      </c>
      <c r="G875" s="77"/>
      <c r="H875" s="77"/>
      <c r="I875" s="78"/>
      <c r="J875" s="79">
        <f>J878+J900+J949+J978+J997+J1012+J1050+J1086</f>
        <v>293994501</v>
      </c>
      <c r="K875" s="98"/>
      <c r="L875" s="99"/>
      <c r="M875" s="100"/>
      <c r="N875" s="101"/>
      <c r="O875" s="100"/>
      <c r="P875" s="98"/>
      <c r="Q875" s="79">
        <f>Q878+Q900+Q949+Q978+Q997+Q1012+Q1050+Q1086</f>
        <v>329388013.19999999</v>
      </c>
      <c r="R875" s="79">
        <f t="shared" ref="R875:S875" si="435">R878+R900+R949+R978+R997+R1012+R1050+R1086</f>
        <v>203183111.44</v>
      </c>
      <c r="S875" s="79">
        <f t="shared" si="435"/>
        <v>0</v>
      </c>
    </row>
    <row r="876" spans="1:19" x14ac:dyDescent="0.25">
      <c r="A876" s="82" t="s">
        <v>223</v>
      </c>
      <c r="B876" s="104"/>
      <c r="C876" s="104"/>
      <c r="D876" s="104"/>
      <c r="E876" s="86"/>
      <c r="F876" s="86" t="s">
        <v>2276</v>
      </c>
      <c r="G876" s="82"/>
      <c r="H876" s="82" t="s">
        <v>15</v>
      </c>
      <c r="I876" s="87">
        <v>1</v>
      </c>
      <c r="J876" s="88"/>
      <c r="K876" s="98"/>
      <c r="L876" s="99"/>
      <c r="M876" s="100"/>
      <c r="N876" s="101"/>
      <c r="O876" s="100"/>
      <c r="P876" s="98"/>
      <c r="Q876" s="88"/>
      <c r="R876" s="88"/>
      <c r="S876" s="88"/>
    </row>
    <row r="877" spans="1:19" x14ac:dyDescent="0.25">
      <c r="A877" s="89"/>
      <c r="B877" s="90"/>
      <c r="C877" s="90"/>
      <c r="D877" s="90"/>
      <c r="E877" s="105"/>
      <c r="F877" s="106" t="s">
        <v>2277</v>
      </c>
      <c r="G877" s="90"/>
      <c r="H877" s="90"/>
      <c r="I877" s="107">
        <v>1</v>
      </c>
      <c r="J877" s="108"/>
      <c r="K877" s="98"/>
      <c r="L877" s="99"/>
      <c r="M877" s="100"/>
      <c r="N877" s="101"/>
      <c r="O877" s="100"/>
      <c r="P877" s="98"/>
      <c r="Q877" s="108"/>
      <c r="R877" s="108"/>
      <c r="S877" s="108"/>
    </row>
    <row r="878" spans="1:19" x14ac:dyDescent="0.25">
      <c r="A878" s="82" t="s">
        <v>226</v>
      </c>
      <c r="B878" s="83"/>
      <c r="C878" s="84"/>
      <c r="D878" s="85"/>
      <c r="E878" s="86"/>
      <c r="F878" s="86" t="s">
        <v>2279</v>
      </c>
      <c r="G878" s="82"/>
      <c r="H878" s="82"/>
      <c r="I878" s="87"/>
      <c r="J878" s="88">
        <f>SUM(J879:J899)</f>
        <v>18528864</v>
      </c>
      <c r="K878" s="98"/>
      <c r="L878" s="99"/>
      <c r="M878" s="100"/>
      <c r="N878" s="101"/>
      <c r="O878" s="100"/>
      <c r="P878" s="98"/>
      <c r="Q878" s="88">
        <f>SUM(Q879:Q899)</f>
        <v>20759523.379999999</v>
      </c>
      <c r="R878" s="88">
        <f t="shared" ref="R878:S878" si="436">SUM(R879:R899)</f>
        <v>17415780.420000002</v>
      </c>
      <c r="S878" s="88">
        <f t="shared" si="436"/>
        <v>0</v>
      </c>
    </row>
    <row r="879" spans="1:19" ht="22.5" x14ac:dyDescent="0.25">
      <c r="A879" s="89" t="s">
        <v>2280</v>
      </c>
      <c r="B879" s="89" t="s">
        <v>2281</v>
      </c>
      <c r="C879" s="89"/>
      <c r="D879" s="89" t="s">
        <v>12</v>
      </c>
      <c r="E879" s="94" t="s">
        <v>1886</v>
      </c>
      <c r="F879" s="95" t="s">
        <v>1887</v>
      </c>
      <c r="G879" s="89" t="s">
        <v>648</v>
      </c>
      <c r="H879" s="89" t="s">
        <v>34</v>
      </c>
      <c r="I879" s="96">
        <v>1</v>
      </c>
      <c r="J879" s="97">
        <v>93226</v>
      </c>
      <c r="K879" s="98">
        <f t="shared" ref="K879:K899" si="437">J879/H879</f>
        <v>23306.5</v>
      </c>
      <c r="L879" s="99">
        <f t="shared" ref="L879:L899" si="438">$L$8</f>
        <v>1.0815399999999999</v>
      </c>
      <c r="M879" s="100">
        <f t="shared" ref="M879:M899" si="439">$M$8</f>
        <v>1.0590999999999999</v>
      </c>
      <c r="N879" s="101">
        <f t="shared" ref="N879:N899" si="440">$N$8</f>
        <v>0.97811300000000001</v>
      </c>
      <c r="O879" s="100">
        <f t="shared" ref="O879:O899" si="441">$O$8</f>
        <v>1</v>
      </c>
      <c r="P879" s="98">
        <f t="shared" ref="P879:P899" si="442">K879*L879*M879*N879*O879</f>
        <v>26112.33</v>
      </c>
      <c r="Q879" s="97">
        <f t="shared" ref="Q879:Q899" si="443">H879*P879</f>
        <v>104449.32</v>
      </c>
      <c r="R879" s="97"/>
      <c r="S879" s="97"/>
    </row>
    <row r="880" spans="1:19" ht="45" x14ac:dyDescent="0.25">
      <c r="A880" s="89" t="s">
        <v>2282</v>
      </c>
      <c r="B880" s="89" t="s">
        <v>2281</v>
      </c>
      <c r="C880" s="89" t="s">
        <v>17297</v>
      </c>
      <c r="D880" s="89" t="s">
        <v>24</v>
      </c>
      <c r="E880" s="94" t="s">
        <v>2283</v>
      </c>
      <c r="F880" s="95" t="s">
        <v>2284</v>
      </c>
      <c r="G880" s="89" t="s">
        <v>652</v>
      </c>
      <c r="H880" s="89" t="s">
        <v>43</v>
      </c>
      <c r="I880" s="96">
        <v>1</v>
      </c>
      <c r="J880" s="97">
        <v>4378158</v>
      </c>
      <c r="K880" s="98">
        <f t="shared" si="437"/>
        <v>729693</v>
      </c>
      <c r="L880" s="99">
        <f t="shared" si="438"/>
        <v>1.0815399999999999</v>
      </c>
      <c r="M880" s="100">
        <f t="shared" si="439"/>
        <v>1.0590999999999999</v>
      </c>
      <c r="N880" s="101">
        <f t="shared" si="440"/>
        <v>0.97811300000000001</v>
      </c>
      <c r="O880" s="100">
        <f t="shared" si="441"/>
        <v>1</v>
      </c>
      <c r="P880" s="98">
        <f t="shared" si="442"/>
        <v>817539.54</v>
      </c>
      <c r="Q880" s="97">
        <f t="shared" si="443"/>
        <v>4905237.24</v>
      </c>
      <c r="R880" s="97">
        <f t="shared" ref="R880" si="444">Q880</f>
        <v>4905237.24</v>
      </c>
      <c r="S880" s="97"/>
    </row>
    <row r="881" spans="1:19" ht="22.5" x14ac:dyDescent="0.25">
      <c r="A881" s="89" t="s">
        <v>2285</v>
      </c>
      <c r="B881" s="89" t="s">
        <v>2281</v>
      </c>
      <c r="C881" s="89"/>
      <c r="D881" s="89" t="s">
        <v>30</v>
      </c>
      <c r="E881" s="94" t="s">
        <v>1886</v>
      </c>
      <c r="F881" s="95" t="s">
        <v>1887</v>
      </c>
      <c r="G881" s="89" t="s">
        <v>648</v>
      </c>
      <c r="H881" s="89" t="s">
        <v>34</v>
      </c>
      <c r="I881" s="96">
        <v>1</v>
      </c>
      <c r="J881" s="97">
        <v>93226</v>
      </c>
      <c r="K881" s="98">
        <f t="shared" si="437"/>
        <v>23306.5</v>
      </c>
      <c r="L881" s="99">
        <f t="shared" si="438"/>
        <v>1.0815399999999999</v>
      </c>
      <c r="M881" s="100">
        <f t="shared" si="439"/>
        <v>1.0590999999999999</v>
      </c>
      <c r="N881" s="101">
        <f t="shared" si="440"/>
        <v>0.97811300000000001</v>
      </c>
      <c r="O881" s="100">
        <f t="shared" si="441"/>
        <v>1</v>
      </c>
      <c r="P881" s="98">
        <f t="shared" si="442"/>
        <v>26112.33</v>
      </c>
      <c r="Q881" s="97">
        <f t="shared" si="443"/>
        <v>104449.32</v>
      </c>
      <c r="R881" s="97"/>
      <c r="S881" s="97"/>
    </row>
    <row r="882" spans="1:19" ht="22.5" x14ac:dyDescent="0.25">
      <c r="A882" s="89" t="s">
        <v>2286</v>
      </c>
      <c r="B882" s="89" t="s">
        <v>2281</v>
      </c>
      <c r="C882" s="89" t="s">
        <v>17297</v>
      </c>
      <c r="D882" s="89" t="s">
        <v>34</v>
      </c>
      <c r="E882" s="94" t="s">
        <v>2287</v>
      </c>
      <c r="F882" s="95" t="s">
        <v>2288</v>
      </c>
      <c r="G882" s="89" t="s">
        <v>652</v>
      </c>
      <c r="H882" s="89" t="s">
        <v>34</v>
      </c>
      <c r="I882" s="96">
        <v>1</v>
      </c>
      <c r="J882" s="97">
        <v>2065256</v>
      </c>
      <c r="K882" s="98">
        <f t="shared" si="437"/>
        <v>516314</v>
      </c>
      <c r="L882" s="99">
        <f t="shared" si="438"/>
        <v>1.0815399999999999</v>
      </c>
      <c r="M882" s="100">
        <f t="shared" si="439"/>
        <v>1.0590999999999999</v>
      </c>
      <c r="N882" s="101">
        <f t="shared" si="440"/>
        <v>0.97811300000000001</v>
      </c>
      <c r="O882" s="100">
        <f t="shared" si="441"/>
        <v>1</v>
      </c>
      <c r="P882" s="98">
        <f t="shared" si="442"/>
        <v>578472.18999999994</v>
      </c>
      <c r="Q882" s="97">
        <f t="shared" si="443"/>
        <v>2313888.7599999998</v>
      </c>
      <c r="R882" s="97">
        <f t="shared" ref="R882" si="445">Q882</f>
        <v>2313888.7599999998</v>
      </c>
      <c r="S882" s="97"/>
    </row>
    <row r="883" spans="1:19" ht="22.5" x14ac:dyDescent="0.25">
      <c r="A883" s="89" t="s">
        <v>2289</v>
      </c>
      <c r="B883" s="89" t="s">
        <v>2281</v>
      </c>
      <c r="C883" s="89"/>
      <c r="D883" s="89" t="s">
        <v>40</v>
      </c>
      <c r="E883" s="94" t="s">
        <v>1899</v>
      </c>
      <c r="F883" s="95" t="s">
        <v>1900</v>
      </c>
      <c r="G883" s="89" t="s">
        <v>502</v>
      </c>
      <c r="H883" s="89" t="s">
        <v>2290</v>
      </c>
      <c r="I883" s="96">
        <v>1</v>
      </c>
      <c r="J883" s="97">
        <v>10155</v>
      </c>
      <c r="K883" s="98">
        <f t="shared" si="437"/>
        <v>65719.649999999994</v>
      </c>
      <c r="L883" s="99">
        <f t="shared" si="438"/>
        <v>1.0815399999999999</v>
      </c>
      <c r="M883" s="100">
        <f t="shared" si="439"/>
        <v>1.0590999999999999</v>
      </c>
      <c r="N883" s="101">
        <f t="shared" si="440"/>
        <v>0.97811300000000001</v>
      </c>
      <c r="O883" s="100">
        <f t="shared" si="441"/>
        <v>1</v>
      </c>
      <c r="P883" s="98">
        <f t="shared" si="442"/>
        <v>73631.53</v>
      </c>
      <c r="Q883" s="97">
        <f t="shared" si="443"/>
        <v>11377.54</v>
      </c>
      <c r="R883" s="97"/>
      <c r="S883" s="97"/>
    </row>
    <row r="884" spans="1:19" ht="22.5" x14ac:dyDescent="0.25">
      <c r="A884" s="89" t="s">
        <v>2291</v>
      </c>
      <c r="B884" s="89" t="s">
        <v>2281</v>
      </c>
      <c r="C884" s="89"/>
      <c r="D884" s="89" t="s">
        <v>43</v>
      </c>
      <c r="E884" s="94" t="s">
        <v>2292</v>
      </c>
      <c r="F884" s="95" t="s">
        <v>2293</v>
      </c>
      <c r="G884" s="89" t="s">
        <v>652</v>
      </c>
      <c r="H884" s="89" t="s">
        <v>34</v>
      </c>
      <c r="I884" s="96">
        <v>1</v>
      </c>
      <c r="J884" s="97">
        <v>86173</v>
      </c>
      <c r="K884" s="98">
        <f t="shared" si="437"/>
        <v>21543.25</v>
      </c>
      <c r="L884" s="99">
        <f t="shared" si="438"/>
        <v>1.0815399999999999</v>
      </c>
      <c r="M884" s="100">
        <f t="shared" si="439"/>
        <v>1.0590999999999999</v>
      </c>
      <c r="N884" s="101">
        <f t="shared" si="440"/>
        <v>0.97811300000000001</v>
      </c>
      <c r="O884" s="100">
        <f t="shared" si="441"/>
        <v>1</v>
      </c>
      <c r="P884" s="98">
        <f t="shared" si="442"/>
        <v>24136.81</v>
      </c>
      <c r="Q884" s="97">
        <f t="shared" si="443"/>
        <v>96547.24</v>
      </c>
      <c r="R884" s="97"/>
      <c r="S884" s="97"/>
    </row>
    <row r="885" spans="1:19" ht="22.5" x14ac:dyDescent="0.25">
      <c r="A885" s="89" t="s">
        <v>2294</v>
      </c>
      <c r="B885" s="89" t="s">
        <v>2281</v>
      </c>
      <c r="C885" s="89"/>
      <c r="D885" s="89" t="s">
        <v>48</v>
      </c>
      <c r="E885" s="94" t="s">
        <v>2295</v>
      </c>
      <c r="F885" s="95" t="s">
        <v>2296</v>
      </c>
      <c r="G885" s="89" t="s">
        <v>652</v>
      </c>
      <c r="H885" s="89" t="s">
        <v>34</v>
      </c>
      <c r="I885" s="96">
        <v>1</v>
      </c>
      <c r="J885" s="97">
        <v>37678</v>
      </c>
      <c r="K885" s="98">
        <f t="shared" si="437"/>
        <v>9419.5</v>
      </c>
      <c r="L885" s="99">
        <f t="shared" si="438"/>
        <v>1.0815399999999999</v>
      </c>
      <c r="M885" s="100">
        <f t="shared" si="439"/>
        <v>1.0590999999999999</v>
      </c>
      <c r="N885" s="101">
        <f t="shared" si="440"/>
        <v>0.97811300000000001</v>
      </c>
      <c r="O885" s="100">
        <f t="shared" si="441"/>
        <v>1</v>
      </c>
      <c r="P885" s="98">
        <f t="shared" si="442"/>
        <v>10553.5</v>
      </c>
      <c r="Q885" s="97">
        <f t="shared" si="443"/>
        <v>42214</v>
      </c>
      <c r="R885" s="97"/>
      <c r="S885" s="97"/>
    </row>
    <row r="886" spans="1:19" ht="33.75" x14ac:dyDescent="0.25">
      <c r="A886" s="89" t="s">
        <v>2297</v>
      </c>
      <c r="B886" s="89" t="s">
        <v>2281</v>
      </c>
      <c r="C886" s="89"/>
      <c r="D886" s="89" t="s">
        <v>55</v>
      </c>
      <c r="E886" s="94" t="s">
        <v>2298</v>
      </c>
      <c r="F886" s="95" t="s">
        <v>2299</v>
      </c>
      <c r="G886" s="89" t="s">
        <v>648</v>
      </c>
      <c r="H886" s="89" t="s">
        <v>34</v>
      </c>
      <c r="I886" s="96">
        <v>1</v>
      </c>
      <c r="J886" s="97">
        <v>100950</v>
      </c>
      <c r="K886" s="98">
        <f t="shared" si="437"/>
        <v>25237.5</v>
      </c>
      <c r="L886" s="99">
        <f t="shared" si="438"/>
        <v>1.0815399999999999</v>
      </c>
      <c r="M886" s="100">
        <f t="shared" si="439"/>
        <v>1.0590999999999999</v>
      </c>
      <c r="N886" s="101">
        <f t="shared" si="440"/>
        <v>0.97811300000000001</v>
      </c>
      <c r="O886" s="100">
        <f t="shared" si="441"/>
        <v>1</v>
      </c>
      <c r="P886" s="98">
        <f t="shared" si="442"/>
        <v>28275.8</v>
      </c>
      <c r="Q886" s="97">
        <f t="shared" si="443"/>
        <v>113103.2</v>
      </c>
      <c r="R886" s="97"/>
      <c r="S886" s="97"/>
    </row>
    <row r="887" spans="1:19" ht="33.75" x14ac:dyDescent="0.25">
      <c r="A887" s="89" t="s">
        <v>2300</v>
      </c>
      <c r="B887" s="89" t="s">
        <v>2281</v>
      </c>
      <c r="C887" s="89" t="s">
        <v>17297</v>
      </c>
      <c r="D887" s="89" t="s">
        <v>58</v>
      </c>
      <c r="E887" s="94" t="s">
        <v>2301</v>
      </c>
      <c r="F887" s="95" t="s">
        <v>2302</v>
      </c>
      <c r="G887" s="89" t="s">
        <v>652</v>
      </c>
      <c r="H887" s="89" t="s">
        <v>43</v>
      </c>
      <c r="I887" s="96">
        <v>1</v>
      </c>
      <c r="J887" s="97">
        <v>4906814</v>
      </c>
      <c r="K887" s="98">
        <f t="shared" si="437"/>
        <v>817802.33</v>
      </c>
      <c r="L887" s="99">
        <f t="shared" si="438"/>
        <v>1.0815399999999999</v>
      </c>
      <c r="M887" s="100">
        <f t="shared" si="439"/>
        <v>1.0590999999999999</v>
      </c>
      <c r="N887" s="101">
        <f t="shared" si="440"/>
        <v>0.97811300000000001</v>
      </c>
      <c r="O887" s="100">
        <f t="shared" si="441"/>
        <v>1</v>
      </c>
      <c r="P887" s="98">
        <f t="shared" si="442"/>
        <v>916256.21</v>
      </c>
      <c r="Q887" s="97">
        <f t="shared" si="443"/>
        <v>5497537.2599999998</v>
      </c>
      <c r="R887" s="97">
        <f t="shared" ref="R887" si="446">Q887</f>
        <v>5497537.2599999998</v>
      </c>
      <c r="S887" s="97"/>
    </row>
    <row r="888" spans="1:19" ht="22.5" x14ac:dyDescent="0.25">
      <c r="A888" s="89" t="s">
        <v>2303</v>
      </c>
      <c r="B888" s="89" t="s">
        <v>2281</v>
      </c>
      <c r="C888" s="89"/>
      <c r="D888" s="89" t="s">
        <v>60</v>
      </c>
      <c r="E888" s="94" t="s">
        <v>1886</v>
      </c>
      <c r="F888" s="95" t="s">
        <v>1887</v>
      </c>
      <c r="G888" s="89" t="s">
        <v>648</v>
      </c>
      <c r="H888" s="89" t="s">
        <v>34</v>
      </c>
      <c r="I888" s="96">
        <v>1</v>
      </c>
      <c r="J888" s="97">
        <v>93226</v>
      </c>
      <c r="K888" s="98">
        <f t="shared" si="437"/>
        <v>23306.5</v>
      </c>
      <c r="L888" s="99">
        <f t="shared" si="438"/>
        <v>1.0815399999999999</v>
      </c>
      <c r="M888" s="100">
        <f t="shared" si="439"/>
        <v>1.0590999999999999</v>
      </c>
      <c r="N888" s="101">
        <f t="shared" si="440"/>
        <v>0.97811300000000001</v>
      </c>
      <c r="O888" s="100">
        <f t="shared" si="441"/>
        <v>1</v>
      </c>
      <c r="P888" s="98">
        <f t="shared" si="442"/>
        <v>26112.33</v>
      </c>
      <c r="Q888" s="97">
        <f t="shared" si="443"/>
        <v>104449.32</v>
      </c>
      <c r="R888" s="97"/>
      <c r="S888" s="97"/>
    </row>
    <row r="889" spans="1:19" ht="22.5" x14ac:dyDescent="0.25">
      <c r="A889" s="89" t="s">
        <v>2304</v>
      </c>
      <c r="B889" s="89" t="s">
        <v>2281</v>
      </c>
      <c r="C889" s="89" t="s">
        <v>17297</v>
      </c>
      <c r="D889" s="89" t="s">
        <v>65</v>
      </c>
      <c r="E889" s="94" t="s">
        <v>2305</v>
      </c>
      <c r="F889" s="95" t="s">
        <v>2306</v>
      </c>
      <c r="G889" s="89" t="s">
        <v>652</v>
      </c>
      <c r="H889" s="89" t="s">
        <v>34</v>
      </c>
      <c r="I889" s="96">
        <v>1</v>
      </c>
      <c r="J889" s="97">
        <v>2625421</v>
      </c>
      <c r="K889" s="98">
        <f t="shared" si="437"/>
        <v>656355.25</v>
      </c>
      <c r="L889" s="99">
        <f t="shared" si="438"/>
        <v>1.0815399999999999</v>
      </c>
      <c r="M889" s="100">
        <f t="shared" si="439"/>
        <v>1.0590999999999999</v>
      </c>
      <c r="N889" s="101">
        <f t="shared" si="440"/>
        <v>0.97811300000000001</v>
      </c>
      <c r="O889" s="100">
        <f t="shared" si="441"/>
        <v>1</v>
      </c>
      <c r="P889" s="98">
        <f t="shared" si="442"/>
        <v>735372.78</v>
      </c>
      <c r="Q889" s="97">
        <f t="shared" si="443"/>
        <v>2941491.12</v>
      </c>
      <c r="R889" s="97">
        <f t="shared" ref="R889" si="447">Q889</f>
        <v>2941491.12</v>
      </c>
      <c r="S889" s="97"/>
    </row>
    <row r="890" spans="1:19" ht="22.5" x14ac:dyDescent="0.25">
      <c r="A890" s="89" t="s">
        <v>2307</v>
      </c>
      <c r="B890" s="89" t="s">
        <v>2281</v>
      </c>
      <c r="C890" s="89"/>
      <c r="D890" s="89" t="s">
        <v>68</v>
      </c>
      <c r="E890" s="94" t="s">
        <v>1886</v>
      </c>
      <c r="F890" s="95" t="s">
        <v>1887</v>
      </c>
      <c r="G890" s="89" t="s">
        <v>648</v>
      </c>
      <c r="H890" s="89" t="s">
        <v>34</v>
      </c>
      <c r="I890" s="96">
        <v>1</v>
      </c>
      <c r="J890" s="97">
        <v>93226</v>
      </c>
      <c r="K890" s="98">
        <f t="shared" si="437"/>
        <v>23306.5</v>
      </c>
      <c r="L890" s="99">
        <f t="shared" si="438"/>
        <v>1.0815399999999999</v>
      </c>
      <c r="M890" s="100">
        <f t="shared" si="439"/>
        <v>1.0590999999999999</v>
      </c>
      <c r="N890" s="101">
        <f t="shared" si="440"/>
        <v>0.97811300000000001</v>
      </c>
      <c r="O890" s="100">
        <f t="shared" si="441"/>
        <v>1</v>
      </c>
      <c r="P890" s="98">
        <f t="shared" si="442"/>
        <v>26112.33</v>
      </c>
      <c r="Q890" s="97">
        <f t="shared" si="443"/>
        <v>104449.32</v>
      </c>
      <c r="R890" s="97"/>
      <c r="S890" s="97"/>
    </row>
    <row r="891" spans="1:19" ht="22.5" x14ac:dyDescent="0.25">
      <c r="A891" s="89" t="s">
        <v>2308</v>
      </c>
      <c r="B891" s="89" t="s">
        <v>2281</v>
      </c>
      <c r="C891" s="89" t="s">
        <v>17297</v>
      </c>
      <c r="D891" s="89" t="s">
        <v>70</v>
      </c>
      <c r="E891" s="94" t="s">
        <v>2309</v>
      </c>
      <c r="F891" s="95" t="s">
        <v>2310</v>
      </c>
      <c r="G891" s="89" t="s">
        <v>652</v>
      </c>
      <c r="H891" s="89" t="s">
        <v>34</v>
      </c>
      <c r="I891" s="96">
        <v>1</v>
      </c>
      <c r="J891" s="97">
        <v>1568765</v>
      </c>
      <c r="K891" s="98">
        <f t="shared" si="437"/>
        <v>392191.25</v>
      </c>
      <c r="L891" s="99">
        <f t="shared" si="438"/>
        <v>1.0815399999999999</v>
      </c>
      <c r="M891" s="100">
        <f t="shared" si="439"/>
        <v>1.0590999999999999</v>
      </c>
      <c r="N891" s="101">
        <f t="shared" si="440"/>
        <v>0.97811300000000001</v>
      </c>
      <c r="O891" s="100">
        <f t="shared" si="441"/>
        <v>1</v>
      </c>
      <c r="P891" s="98">
        <f t="shared" si="442"/>
        <v>439406.51</v>
      </c>
      <c r="Q891" s="97">
        <f t="shared" si="443"/>
        <v>1757626.04</v>
      </c>
      <c r="R891" s="97">
        <f t="shared" ref="R891" si="448">Q891</f>
        <v>1757626.04</v>
      </c>
      <c r="S891" s="97"/>
    </row>
    <row r="892" spans="1:19" ht="22.5" x14ac:dyDescent="0.25">
      <c r="A892" s="89" t="s">
        <v>2311</v>
      </c>
      <c r="B892" s="89" t="s">
        <v>2281</v>
      </c>
      <c r="C892" s="89"/>
      <c r="D892" s="89" t="s">
        <v>73</v>
      </c>
      <c r="E892" s="94" t="s">
        <v>2312</v>
      </c>
      <c r="F892" s="95" t="s">
        <v>2313</v>
      </c>
      <c r="G892" s="89" t="s">
        <v>1071</v>
      </c>
      <c r="H892" s="89" t="s">
        <v>1696</v>
      </c>
      <c r="I892" s="96">
        <v>1</v>
      </c>
      <c r="J892" s="97">
        <v>51565</v>
      </c>
      <c r="K892" s="98">
        <f t="shared" si="437"/>
        <v>171883.33</v>
      </c>
      <c r="L892" s="99">
        <f t="shared" si="438"/>
        <v>1.0815399999999999</v>
      </c>
      <c r="M892" s="100">
        <f t="shared" si="439"/>
        <v>1.0590999999999999</v>
      </c>
      <c r="N892" s="101">
        <f t="shared" si="440"/>
        <v>0.97811300000000001</v>
      </c>
      <c r="O892" s="100">
        <f t="shared" si="441"/>
        <v>1</v>
      </c>
      <c r="P892" s="98">
        <f t="shared" si="442"/>
        <v>192576.08</v>
      </c>
      <c r="Q892" s="97">
        <f t="shared" si="443"/>
        <v>57772.82</v>
      </c>
      <c r="R892" s="97"/>
      <c r="S892" s="97"/>
    </row>
    <row r="893" spans="1:19" ht="22.5" x14ac:dyDescent="0.25">
      <c r="A893" s="89" t="s">
        <v>2314</v>
      </c>
      <c r="B893" s="89" t="s">
        <v>2281</v>
      </c>
      <c r="C893" s="89"/>
      <c r="D893" s="89" t="s">
        <v>75</v>
      </c>
      <c r="E893" s="94" t="s">
        <v>2315</v>
      </c>
      <c r="F893" s="95" t="s">
        <v>2316</v>
      </c>
      <c r="G893" s="89" t="s">
        <v>652</v>
      </c>
      <c r="H893" s="89" t="s">
        <v>12</v>
      </c>
      <c r="I893" s="96">
        <v>1</v>
      </c>
      <c r="J893" s="97">
        <v>140936</v>
      </c>
      <c r="K893" s="98">
        <f t="shared" si="437"/>
        <v>140936</v>
      </c>
      <c r="L893" s="99">
        <f t="shared" si="438"/>
        <v>1.0815399999999999</v>
      </c>
      <c r="M893" s="100">
        <f t="shared" si="439"/>
        <v>1.0590999999999999</v>
      </c>
      <c r="N893" s="101">
        <f t="shared" si="440"/>
        <v>0.97811300000000001</v>
      </c>
      <c r="O893" s="100">
        <f t="shared" si="441"/>
        <v>1</v>
      </c>
      <c r="P893" s="98">
        <f t="shared" si="442"/>
        <v>157903.04999999999</v>
      </c>
      <c r="Q893" s="97">
        <f t="shared" si="443"/>
        <v>157903.04999999999</v>
      </c>
      <c r="R893" s="97"/>
      <c r="S893" s="97"/>
    </row>
    <row r="894" spans="1:19" ht="22.5" x14ac:dyDescent="0.25">
      <c r="A894" s="89" t="s">
        <v>2317</v>
      </c>
      <c r="B894" s="89" t="s">
        <v>2281</v>
      </c>
      <c r="C894" s="89"/>
      <c r="D894" s="89" t="s">
        <v>87</v>
      </c>
      <c r="E894" s="94" t="s">
        <v>2318</v>
      </c>
      <c r="F894" s="95" t="s">
        <v>2319</v>
      </c>
      <c r="G894" s="89" t="s">
        <v>652</v>
      </c>
      <c r="H894" s="89" t="s">
        <v>55</v>
      </c>
      <c r="I894" s="96">
        <v>1</v>
      </c>
      <c r="J894" s="97">
        <v>213682</v>
      </c>
      <c r="K894" s="98">
        <f t="shared" si="437"/>
        <v>26710.25</v>
      </c>
      <c r="L894" s="99">
        <f t="shared" si="438"/>
        <v>1.0815399999999999</v>
      </c>
      <c r="M894" s="100">
        <f t="shared" si="439"/>
        <v>1.0590999999999999</v>
      </c>
      <c r="N894" s="101">
        <f t="shared" si="440"/>
        <v>0.97811300000000001</v>
      </c>
      <c r="O894" s="100">
        <f t="shared" si="441"/>
        <v>1</v>
      </c>
      <c r="P894" s="98">
        <f t="shared" si="442"/>
        <v>29925.85</v>
      </c>
      <c r="Q894" s="97">
        <f t="shared" si="443"/>
        <v>239406.8</v>
      </c>
      <c r="R894" s="97"/>
      <c r="S894" s="97"/>
    </row>
    <row r="895" spans="1:19" ht="33.75" x14ac:dyDescent="0.25">
      <c r="A895" s="89" t="s">
        <v>2320</v>
      </c>
      <c r="B895" s="89" t="s">
        <v>2281</v>
      </c>
      <c r="C895" s="89"/>
      <c r="D895" s="89" t="s">
        <v>89</v>
      </c>
      <c r="E895" s="94" t="s">
        <v>2321</v>
      </c>
      <c r="F895" s="95" t="s">
        <v>2322</v>
      </c>
      <c r="G895" s="89" t="s">
        <v>1071</v>
      </c>
      <c r="H895" s="89" t="s">
        <v>451</v>
      </c>
      <c r="I895" s="96">
        <v>1</v>
      </c>
      <c r="J895" s="97">
        <v>1790</v>
      </c>
      <c r="K895" s="98">
        <f t="shared" si="437"/>
        <v>179000</v>
      </c>
      <c r="L895" s="99">
        <f t="shared" si="438"/>
        <v>1.0815399999999999</v>
      </c>
      <c r="M895" s="100">
        <f t="shared" si="439"/>
        <v>1.0590999999999999</v>
      </c>
      <c r="N895" s="101">
        <f t="shared" si="440"/>
        <v>0.97811300000000001</v>
      </c>
      <c r="O895" s="100">
        <f t="shared" si="441"/>
        <v>1</v>
      </c>
      <c r="P895" s="98">
        <f t="shared" si="442"/>
        <v>200549.52</v>
      </c>
      <c r="Q895" s="97">
        <f t="shared" si="443"/>
        <v>2005.5</v>
      </c>
      <c r="R895" s="97"/>
      <c r="S895" s="97"/>
    </row>
    <row r="896" spans="1:19" ht="22.5" x14ac:dyDescent="0.25">
      <c r="A896" s="89" t="s">
        <v>2323</v>
      </c>
      <c r="B896" s="89" t="s">
        <v>2281</v>
      </c>
      <c r="C896" s="89"/>
      <c r="D896" s="89" t="s">
        <v>90</v>
      </c>
      <c r="E896" s="94" t="s">
        <v>2324</v>
      </c>
      <c r="F896" s="95" t="s">
        <v>2325</v>
      </c>
      <c r="G896" s="89" t="s">
        <v>652</v>
      </c>
      <c r="H896" s="89" t="s">
        <v>34</v>
      </c>
      <c r="I896" s="96">
        <v>1</v>
      </c>
      <c r="J896" s="97">
        <v>220157</v>
      </c>
      <c r="K896" s="98">
        <f t="shared" si="437"/>
        <v>55039.25</v>
      </c>
      <c r="L896" s="99">
        <f t="shared" si="438"/>
        <v>1.0815399999999999</v>
      </c>
      <c r="M896" s="100">
        <f t="shared" si="439"/>
        <v>1.0590999999999999</v>
      </c>
      <c r="N896" s="101">
        <f t="shared" si="440"/>
        <v>0.97811300000000001</v>
      </c>
      <c r="O896" s="100">
        <f t="shared" si="441"/>
        <v>1</v>
      </c>
      <c r="P896" s="98">
        <f t="shared" si="442"/>
        <v>61665.33</v>
      </c>
      <c r="Q896" s="97">
        <f t="shared" si="443"/>
        <v>246661.32</v>
      </c>
      <c r="R896" s="97"/>
      <c r="S896" s="97"/>
    </row>
    <row r="897" spans="1:19" ht="22.5" x14ac:dyDescent="0.25">
      <c r="A897" s="89" t="s">
        <v>2326</v>
      </c>
      <c r="B897" s="89" t="s">
        <v>2281</v>
      </c>
      <c r="C897" s="89"/>
      <c r="D897" s="89" t="s">
        <v>91</v>
      </c>
      <c r="E897" s="94" t="s">
        <v>675</v>
      </c>
      <c r="F897" s="95" t="s">
        <v>676</v>
      </c>
      <c r="G897" s="89" t="s">
        <v>502</v>
      </c>
      <c r="H897" s="89" t="s">
        <v>2327</v>
      </c>
      <c r="I897" s="96">
        <v>1</v>
      </c>
      <c r="J897" s="97">
        <v>147188</v>
      </c>
      <c r="K897" s="98">
        <f t="shared" si="437"/>
        <v>40999.440000000002</v>
      </c>
      <c r="L897" s="99">
        <f t="shared" si="438"/>
        <v>1.0815399999999999</v>
      </c>
      <c r="M897" s="100">
        <f t="shared" si="439"/>
        <v>1.0590999999999999</v>
      </c>
      <c r="N897" s="101">
        <f t="shared" si="440"/>
        <v>0.97811300000000001</v>
      </c>
      <c r="O897" s="100">
        <f t="shared" si="441"/>
        <v>1</v>
      </c>
      <c r="P897" s="98">
        <f t="shared" si="442"/>
        <v>45935.3</v>
      </c>
      <c r="Q897" s="97">
        <f t="shared" si="443"/>
        <v>164907.73000000001</v>
      </c>
      <c r="R897" s="97"/>
      <c r="S897" s="97"/>
    </row>
    <row r="898" spans="1:19" ht="22.5" x14ac:dyDescent="0.25">
      <c r="A898" s="89" t="s">
        <v>2328</v>
      </c>
      <c r="B898" s="89" t="s">
        <v>2281</v>
      </c>
      <c r="C898" s="89"/>
      <c r="D898" s="89" t="s">
        <v>101</v>
      </c>
      <c r="E898" s="94" t="s">
        <v>2329</v>
      </c>
      <c r="F898" s="95" t="s">
        <v>2330</v>
      </c>
      <c r="G898" s="89" t="s">
        <v>652</v>
      </c>
      <c r="H898" s="89" t="s">
        <v>12</v>
      </c>
      <c r="I898" s="96">
        <v>1</v>
      </c>
      <c r="J898" s="97">
        <v>1366185</v>
      </c>
      <c r="K898" s="98">
        <f t="shared" si="437"/>
        <v>1366185</v>
      </c>
      <c r="L898" s="99">
        <f t="shared" si="438"/>
        <v>1.0815399999999999</v>
      </c>
      <c r="M898" s="100">
        <f t="shared" si="439"/>
        <v>1.0590999999999999</v>
      </c>
      <c r="N898" s="101">
        <f t="shared" si="440"/>
        <v>0.97811300000000001</v>
      </c>
      <c r="O898" s="100">
        <f t="shared" si="441"/>
        <v>1</v>
      </c>
      <c r="P898" s="98">
        <f t="shared" si="442"/>
        <v>1530657.76</v>
      </c>
      <c r="Q898" s="97">
        <f t="shared" si="443"/>
        <v>1530657.76</v>
      </c>
      <c r="R898" s="97"/>
      <c r="S898" s="97"/>
    </row>
    <row r="899" spans="1:19" ht="22.5" x14ac:dyDescent="0.25">
      <c r="A899" s="89" t="s">
        <v>2331</v>
      </c>
      <c r="B899" s="89" t="s">
        <v>2281</v>
      </c>
      <c r="C899" s="89"/>
      <c r="D899" s="89" t="s">
        <v>106</v>
      </c>
      <c r="E899" s="94" t="s">
        <v>2332</v>
      </c>
      <c r="F899" s="95" t="s">
        <v>1984</v>
      </c>
      <c r="G899" s="89" t="s">
        <v>652</v>
      </c>
      <c r="H899" s="89" t="s">
        <v>34</v>
      </c>
      <c r="I899" s="96">
        <v>1</v>
      </c>
      <c r="J899" s="97">
        <v>235087</v>
      </c>
      <c r="K899" s="98">
        <f t="shared" si="437"/>
        <v>58771.75</v>
      </c>
      <c r="L899" s="99">
        <f t="shared" si="438"/>
        <v>1.0815399999999999</v>
      </c>
      <c r="M899" s="100">
        <f t="shared" si="439"/>
        <v>1.0590999999999999</v>
      </c>
      <c r="N899" s="101">
        <f t="shared" si="440"/>
        <v>0.97811300000000001</v>
      </c>
      <c r="O899" s="100">
        <f t="shared" si="441"/>
        <v>1</v>
      </c>
      <c r="P899" s="98">
        <f t="shared" si="442"/>
        <v>65847.179999999993</v>
      </c>
      <c r="Q899" s="97">
        <f t="shared" si="443"/>
        <v>263388.71999999997</v>
      </c>
      <c r="R899" s="97"/>
      <c r="S899" s="97"/>
    </row>
    <row r="900" spans="1:19" x14ac:dyDescent="0.25">
      <c r="A900" s="82" t="s">
        <v>229</v>
      </c>
      <c r="B900" s="83"/>
      <c r="C900" s="84"/>
      <c r="D900" s="85"/>
      <c r="E900" s="86"/>
      <c r="F900" s="86" t="s">
        <v>2334</v>
      </c>
      <c r="G900" s="82"/>
      <c r="H900" s="82"/>
      <c r="I900" s="87"/>
      <c r="J900" s="88">
        <f>SUM(J901:J948)</f>
        <v>37842519</v>
      </c>
      <c r="K900" s="98"/>
      <c r="L900" s="99"/>
      <c r="M900" s="100"/>
      <c r="N900" s="101"/>
      <c r="O900" s="100"/>
      <c r="P900" s="98"/>
      <c r="Q900" s="88">
        <f>SUM(Q901:Q948)</f>
        <v>42398317.560000002</v>
      </c>
      <c r="R900" s="88">
        <f t="shared" ref="R900:S900" si="449">SUM(R901:R948)</f>
        <v>30614408.940000001</v>
      </c>
      <c r="S900" s="88">
        <f t="shared" si="449"/>
        <v>0</v>
      </c>
    </row>
    <row r="901" spans="1:19" x14ac:dyDescent="0.25">
      <c r="A901" s="89" t="s">
        <v>2335</v>
      </c>
      <c r="B901" s="89" t="s">
        <v>2281</v>
      </c>
      <c r="C901" s="89"/>
      <c r="D901" s="89" t="s">
        <v>107</v>
      </c>
      <c r="E901" s="94" t="s">
        <v>2336</v>
      </c>
      <c r="F901" s="95" t="s">
        <v>2337</v>
      </c>
      <c r="G901" s="89" t="s">
        <v>648</v>
      </c>
      <c r="H901" s="89" t="s">
        <v>34</v>
      </c>
      <c r="I901" s="96">
        <v>1</v>
      </c>
      <c r="J901" s="97">
        <v>9690</v>
      </c>
      <c r="K901" s="98">
        <f t="shared" ref="K901:K948" si="450">J901/H901</f>
        <v>2422.5</v>
      </c>
      <c r="L901" s="99">
        <f t="shared" ref="L901:L948" si="451">$L$8</f>
        <v>1.0815399999999999</v>
      </c>
      <c r="M901" s="100">
        <f t="shared" ref="M901:M948" si="452">$M$8</f>
        <v>1.0590999999999999</v>
      </c>
      <c r="N901" s="101">
        <f t="shared" ref="N901:N948" si="453">$N$8</f>
        <v>0.97811300000000001</v>
      </c>
      <c r="O901" s="100">
        <f t="shared" ref="O901:O948" si="454">$O$8</f>
        <v>1</v>
      </c>
      <c r="P901" s="98">
        <f t="shared" ref="P901:P948" si="455">K901*L901*M901*N901*O901</f>
        <v>2714.14</v>
      </c>
      <c r="Q901" s="97">
        <f t="shared" ref="Q901:Q948" si="456">H901*P901</f>
        <v>10856.56</v>
      </c>
      <c r="R901" s="97"/>
      <c r="S901" s="97"/>
    </row>
    <row r="902" spans="1:19" ht="22.5" x14ac:dyDescent="0.25">
      <c r="A902" s="89" t="s">
        <v>2338</v>
      </c>
      <c r="B902" s="89" t="s">
        <v>2281</v>
      </c>
      <c r="C902" s="89" t="s">
        <v>17297</v>
      </c>
      <c r="D902" s="89" t="s">
        <v>108</v>
      </c>
      <c r="E902" s="94" t="s">
        <v>2339</v>
      </c>
      <c r="F902" s="95" t="s">
        <v>2340</v>
      </c>
      <c r="G902" s="89" t="s">
        <v>648</v>
      </c>
      <c r="H902" s="89" t="s">
        <v>34</v>
      </c>
      <c r="I902" s="96">
        <v>1</v>
      </c>
      <c r="J902" s="97">
        <v>278391</v>
      </c>
      <c r="K902" s="98">
        <f t="shared" si="450"/>
        <v>69597.75</v>
      </c>
      <c r="L902" s="99">
        <f t="shared" si="451"/>
        <v>1.0815399999999999</v>
      </c>
      <c r="M902" s="100">
        <f t="shared" si="452"/>
        <v>1.0590999999999999</v>
      </c>
      <c r="N902" s="101">
        <f t="shared" si="453"/>
        <v>0.97811300000000001</v>
      </c>
      <c r="O902" s="100">
        <f t="shared" si="454"/>
        <v>1</v>
      </c>
      <c r="P902" s="98">
        <f t="shared" si="455"/>
        <v>77976.509999999995</v>
      </c>
      <c r="Q902" s="97">
        <f t="shared" si="456"/>
        <v>311906.03999999998</v>
      </c>
      <c r="R902" s="97">
        <f t="shared" ref="R902" si="457">Q902</f>
        <v>311906.03999999998</v>
      </c>
      <c r="S902" s="97"/>
    </row>
    <row r="903" spans="1:19" ht="22.5" x14ac:dyDescent="0.25">
      <c r="A903" s="89" t="s">
        <v>2341</v>
      </c>
      <c r="B903" s="89" t="s">
        <v>2281</v>
      </c>
      <c r="C903" s="89"/>
      <c r="D903" s="89" t="s">
        <v>109</v>
      </c>
      <c r="E903" s="94" t="s">
        <v>1886</v>
      </c>
      <c r="F903" s="95" t="s">
        <v>1887</v>
      </c>
      <c r="G903" s="89" t="s">
        <v>648</v>
      </c>
      <c r="H903" s="89" t="s">
        <v>55</v>
      </c>
      <c r="I903" s="96">
        <v>1</v>
      </c>
      <c r="J903" s="97">
        <v>186454</v>
      </c>
      <c r="K903" s="98">
        <f t="shared" si="450"/>
        <v>23306.75</v>
      </c>
      <c r="L903" s="99">
        <f t="shared" si="451"/>
        <v>1.0815399999999999</v>
      </c>
      <c r="M903" s="100">
        <f t="shared" si="452"/>
        <v>1.0590999999999999</v>
      </c>
      <c r="N903" s="101">
        <f t="shared" si="453"/>
        <v>0.97811300000000001</v>
      </c>
      <c r="O903" s="100">
        <f t="shared" si="454"/>
        <v>1</v>
      </c>
      <c r="P903" s="98">
        <f t="shared" si="455"/>
        <v>26112.61</v>
      </c>
      <c r="Q903" s="97">
        <f t="shared" si="456"/>
        <v>208900.88</v>
      </c>
      <c r="R903" s="97"/>
      <c r="S903" s="97"/>
    </row>
    <row r="904" spans="1:19" ht="45" x14ac:dyDescent="0.25">
      <c r="A904" s="89" t="s">
        <v>2342</v>
      </c>
      <c r="B904" s="89" t="s">
        <v>2281</v>
      </c>
      <c r="C904" s="89" t="s">
        <v>17297</v>
      </c>
      <c r="D904" s="89" t="s">
        <v>122</v>
      </c>
      <c r="E904" s="94" t="s">
        <v>2343</v>
      </c>
      <c r="F904" s="95" t="s">
        <v>2344</v>
      </c>
      <c r="G904" s="89" t="s">
        <v>652</v>
      </c>
      <c r="H904" s="89" t="s">
        <v>68</v>
      </c>
      <c r="I904" s="96">
        <v>1</v>
      </c>
      <c r="J904" s="97">
        <v>8756316</v>
      </c>
      <c r="K904" s="98">
        <f t="shared" si="450"/>
        <v>729693</v>
      </c>
      <c r="L904" s="99">
        <f t="shared" si="451"/>
        <v>1.0815399999999999</v>
      </c>
      <c r="M904" s="100">
        <f t="shared" si="452"/>
        <v>1.0590999999999999</v>
      </c>
      <c r="N904" s="101">
        <f t="shared" si="453"/>
        <v>0.97811300000000001</v>
      </c>
      <c r="O904" s="100">
        <f t="shared" si="454"/>
        <v>1</v>
      </c>
      <c r="P904" s="98">
        <f t="shared" si="455"/>
        <v>817539.54</v>
      </c>
      <c r="Q904" s="97">
        <f t="shared" si="456"/>
        <v>9810474.4800000004</v>
      </c>
      <c r="R904" s="97">
        <f t="shared" ref="R904" si="458">Q904</f>
        <v>9810474.4800000004</v>
      </c>
      <c r="S904" s="97"/>
    </row>
    <row r="905" spans="1:19" ht="22.5" x14ac:dyDescent="0.25">
      <c r="A905" s="89" t="s">
        <v>2345</v>
      </c>
      <c r="B905" s="89" t="s">
        <v>2281</v>
      </c>
      <c r="C905" s="89"/>
      <c r="D905" s="89" t="s">
        <v>126</v>
      </c>
      <c r="E905" s="94" t="s">
        <v>1886</v>
      </c>
      <c r="F905" s="95" t="s">
        <v>1887</v>
      </c>
      <c r="G905" s="89" t="s">
        <v>648</v>
      </c>
      <c r="H905" s="89" t="s">
        <v>55</v>
      </c>
      <c r="I905" s="96">
        <v>1</v>
      </c>
      <c r="J905" s="97">
        <v>186454</v>
      </c>
      <c r="K905" s="98">
        <f t="shared" si="450"/>
        <v>23306.75</v>
      </c>
      <c r="L905" s="99">
        <f t="shared" si="451"/>
        <v>1.0815399999999999</v>
      </c>
      <c r="M905" s="100">
        <f t="shared" si="452"/>
        <v>1.0590999999999999</v>
      </c>
      <c r="N905" s="101">
        <f t="shared" si="453"/>
        <v>0.97811300000000001</v>
      </c>
      <c r="O905" s="100">
        <f t="shared" si="454"/>
        <v>1</v>
      </c>
      <c r="P905" s="98">
        <f t="shared" si="455"/>
        <v>26112.61</v>
      </c>
      <c r="Q905" s="97">
        <f t="shared" si="456"/>
        <v>208900.88</v>
      </c>
      <c r="R905" s="97"/>
      <c r="S905" s="97"/>
    </row>
    <row r="906" spans="1:19" ht="22.5" x14ac:dyDescent="0.25">
      <c r="A906" s="89" t="s">
        <v>2346</v>
      </c>
      <c r="B906" s="89" t="s">
        <v>2281</v>
      </c>
      <c r="C906" s="89" t="s">
        <v>17297</v>
      </c>
      <c r="D906" s="89" t="s">
        <v>124</v>
      </c>
      <c r="E906" s="94" t="s">
        <v>2347</v>
      </c>
      <c r="F906" s="95" t="s">
        <v>2348</v>
      </c>
      <c r="G906" s="89" t="s">
        <v>652</v>
      </c>
      <c r="H906" s="89" t="s">
        <v>55</v>
      </c>
      <c r="I906" s="96">
        <v>1</v>
      </c>
      <c r="J906" s="97">
        <v>4130512</v>
      </c>
      <c r="K906" s="98">
        <f t="shared" si="450"/>
        <v>516314</v>
      </c>
      <c r="L906" s="99">
        <f t="shared" si="451"/>
        <v>1.0815399999999999</v>
      </c>
      <c r="M906" s="100">
        <f t="shared" si="452"/>
        <v>1.0590999999999999</v>
      </c>
      <c r="N906" s="101">
        <f t="shared" si="453"/>
        <v>0.97811300000000001</v>
      </c>
      <c r="O906" s="100">
        <f t="shared" si="454"/>
        <v>1</v>
      </c>
      <c r="P906" s="98">
        <f t="shared" si="455"/>
        <v>578472.18999999994</v>
      </c>
      <c r="Q906" s="97">
        <f t="shared" si="456"/>
        <v>4627777.5199999996</v>
      </c>
      <c r="R906" s="97">
        <f t="shared" ref="R906" si="459">Q906</f>
        <v>4627777.5199999996</v>
      </c>
      <c r="S906" s="97"/>
    </row>
    <row r="907" spans="1:19" ht="22.5" x14ac:dyDescent="0.25">
      <c r="A907" s="89" t="s">
        <v>2349</v>
      </c>
      <c r="B907" s="89" t="s">
        <v>2281</v>
      </c>
      <c r="C907" s="89"/>
      <c r="D907" s="89" t="s">
        <v>129</v>
      </c>
      <c r="E907" s="94" t="s">
        <v>1899</v>
      </c>
      <c r="F907" s="95" t="s">
        <v>1900</v>
      </c>
      <c r="G907" s="89" t="s">
        <v>502</v>
      </c>
      <c r="H907" s="89" t="s">
        <v>2350</v>
      </c>
      <c r="I907" s="96">
        <v>1</v>
      </c>
      <c r="J907" s="97">
        <v>20313</v>
      </c>
      <c r="K907" s="98">
        <f t="shared" si="450"/>
        <v>65729.36</v>
      </c>
      <c r="L907" s="99">
        <f t="shared" si="451"/>
        <v>1.0815399999999999</v>
      </c>
      <c r="M907" s="100">
        <f t="shared" si="452"/>
        <v>1.0590999999999999</v>
      </c>
      <c r="N907" s="101">
        <f t="shared" si="453"/>
        <v>0.97811300000000001</v>
      </c>
      <c r="O907" s="100">
        <f t="shared" si="454"/>
        <v>1</v>
      </c>
      <c r="P907" s="98">
        <f t="shared" si="455"/>
        <v>73642.41</v>
      </c>
      <c r="Q907" s="97">
        <f t="shared" si="456"/>
        <v>22758.45</v>
      </c>
      <c r="R907" s="97"/>
      <c r="S907" s="97"/>
    </row>
    <row r="908" spans="1:19" ht="22.5" x14ac:dyDescent="0.25">
      <c r="A908" s="89" t="s">
        <v>2351</v>
      </c>
      <c r="B908" s="89" t="s">
        <v>2281</v>
      </c>
      <c r="C908" s="89"/>
      <c r="D908" s="89" t="s">
        <v>133</v>
      </c>
      <c r="E908" s="94" t="s">
        <v>2352</v>
      </c>
      <c r="F908" s="95" t="s">
        <v>2293</v>
      </c>
      <c r="G908" s="89" t="s">
        <v>652</v>
      </c>
      <c r="H908" s="89" t="s">
        <v>55</v>
      </c>
      <c r="I908" s="96">
        <v>1</v>
      </c>
      <c r="J908" s="97">
        <v>172345</v>
      </c>
      <c r="K908" s="98">
        <f t="shared" si="450"/>
        <v>21543.13</v>
      </c>
      <c r="L908" s="99">
        <f t="shared" si="451"/>
        <v>1.0815399999999999</v>
      </c>
      <c r="M908" s="100">
        <f t="shared" si="452"/>
        <v>1.0590999999999999</v>
      </c>
      <c r="N908" s="101">
        <f t="shared" si="453"/>
        <v>0.97811300000000001</v>
      </c>
      <c r="O908" s="100">
        <f t="shared" si="454"/>
        <v>1</v>
      </c>
      <c r="P908" s="98">
        <f t="shared" si="455"/>
        <v>24136.67</v>
      </c>
      <c r="Q908" s="97">
        <f t="shared" si="456"/>
        <v>193093.36</v>
      </c>
      <c r="R908" s="97"/>
      <c r="S908" s="97"/>
    </row>
    <row r="909" spans="1:19" ht="22.5" x14ac:dyDescent="0.25">
      <c r="A909" s="89" t="s">
        <v>2353</v>
      </c>
      <c r="B909" s="89" t="s">
        <v>2281</v>
      </c>
      <c r="C909" s="89"/>
      <c r="D909" s="89" t="s">
        <v>136</v>
      </c>
      <c r="E909" s="94" t="s">
        <v>2354</v>
      </c>
      <c r="F909" s="95" t="s">
        <v>2296</v>
      </c>
      <c r="G909" s="89" t="s">
        <v>652</v>
      </c>
      <c r="H909" s="89" t="s">
        <v>55</v>
      </c>
      <c r="I909" s="96">
        <v>1</v>
      </c>
      <c r="J909" s="97">
        <v>75355</v>
      </c>
      <c r="K909" s="98">
        <f t="shared" si="450"/>
        <v>9419.3799999999992</v>
      </c>
      <c r="L909" s="99">
        <f t="shared" si="451"/>
        <v>1.0815399999999999</v>
      </c>
      <c r="M909" s="100">
        <f t="shared" si="452"/>
        <v>1.0590999999999999</v>
      </c>
      <c r="N909" s="101">
        <f t="shared" si="453"/>
        <v>0.97811300000000001</v>
      </c>
      <c r="O909" s="100">
        <f t="shared" si="454"/>
        <v>1</v>
      </c>
      <c r="P909" s="98">
        <f t="shared" si="455"/>
        <v>10553.36</v>
      </c>
      <c r="Q909" s="97">
        <f t="shared" si="456"/>
        <v>84426.880000000005</v>
      </c>
      <c r="R909" s="97"/>
      <c r="S909" s="97"/>
    </row>
    <row r="910" spans="1:19" ht="33.75" x14ac:dyDescent="0.25">
      <c r="A910" s="89" t="s">
        <v>2355</v>
      </c>
      <c r="B910" s="89" t="s">
        <v>2281</v>
      </c>
      <c r="C910" s="89"/>
      <c r="D910" s="89" t="s">
        <v>141</v>
      </c>
      <c r="E910" s="94" t="s">
        <v>2298</v>
      </c>
      <c r="F910" s="95" t="s">
        <v>2299</v>
      </c>
      <c r="G910" s="89" t="s">
        <v>648</v>
      </c>
      <c r="H910" s="89" t="s">
        <v>34</v>
      </c>
      <c r="I910" s="96">
        <v>1</v>
      </c>
      <c r="J910" s="97">
        <v>100950</v>
      </c>
      <c r="K910" s="98">
        <f t="shared" si="450"/>
        <v>25237.5</v>
      </c>
      <c r="L910" s="99">
        <f t="shared" si="451"/>
        <v>1.0815399999999999</v>
      </c>
      <c r="M910" s="100">
        <f t="shared" si="452"/>
        <v>1.0590999999999999</v>
      </c>
      <c r="N910" s="101">
        <f t="shared" si="453"/>
        <v>0.97811300000000001</v>
      </c>
      <c r="O910" s="100">
        <f t="shared" si="454"/>
        <v>1</v>
      </c>
      <c r="P910" s="98">
        <f t="shared" si="455"/>
        <v>28275.8</v>
      </c>
      <c r="Q910" s="97">
        <f t="shared" si="456"/>
        <v>113103.2</v>
      </c>
      <c r="R910" s="97"/>
      <c r="S910" s="97"/>
    </row>
    <row r="911" spans="1:19" ht="33.75" x14ac:dyDescent="0.25">
      <c r="A911" s="89" t="s">
        <v>2356</v>
      </c>
      <c r="B911" s="89" t="s">
        <v>2281</v>
      </c>
      <c r="C911" s="89" t="s">
        <v>17297</v>
      </c>
      <c r="D911" s="89" t="s">
        <v>144</v>
      </c>
      <c r="E911" s="94" t="s">
        <v>2357</v>
      </c>
      <c r="F911" s="95" t="s">
        <v>2358</v>
      </c>
      <c r="G911" s="89" t="s">
        <v>652</v>
      </c>
      <c r="H911" s="89" t="s">
        <v>43</v>
      </c>
      <c r="I911" s="96">
        <v>1</v>
      </c>
      <c r="J911" s="97">
        <v>5008547</v>
      </c>
      <c r="K911" s="98">
        <f t="shared" si="450"/>
        <v>834757.83</v>
      </c>
      <c r="L911" s="99">
        <f t="shared" si="451"/>
        <v>1.0815399999999999</v>
      </c>
      <c r="M911" s="100">
        <f t="shared" si="452"/>
        <v>1.0590999999999999</v>
      </c>
      <c r="N911" s="101">
        <f t="shared" si="453"/>
        <v>0.97811300000000001</v>
      </c>
      <c r="O911" s="100">
        <f t="shared" si="454"/>
        <v>1</v>
      </c>
      <c r="P911" s="98">
        <f t="shared" si="455"/>
        <v>935252.95</v>
      </c>
      <c r="Q911" s="97">
        <f t="shared" si="456"/>
        <v>5611517.7000000002</v>
      </c>
      <c r="R911" s="97">
        <f t="shared" ref="R911" si="460">Q911</f>
        <v>5611517.7000000002</v>
      </c>
      <c r="S911" s="97"/>
    </row>
    <row r="912" spans="1:19" ht="22.5" x14ac:dyDescent="0.25">
      <c r="A912" s="89" t="s">
        <v>2359</v>
      </c>
      <c r="B912" s="89" t="s">
        <v>2281</v>
      </c>
      <c r="C912" s="89"/>
      <c r="D912" s="89" t="s">
        <v>146</v>
      </c>
      <c r="E912" s="94" t="s">
        <v>1874</v>
      </c>
      <c r="F912" s="95" t="s">
        <v>1875</v>
      </c>
      <c r="G912" s="89" t="s">
        <v>648</v>
      </c>
      <c r="H912" s="89" t="s">
        <v>34</v>
      </c>
      <c r="I912" s="96">
        <v>1</v>
      </c>
      <c r="J912" s="97">
        <v>121069</v>
      </c>
      <c r="K912" s="98">
        <f t="shared" si="450"/>
        <v>30267.25</v>
      </c>
      <c r="L912" s="99">
        <f t="shared" si="451"/>
        <v>1.0815399999999999</v>
      </c>
      <c r="M912" s="100">
        <f t="shared" si="452"/>
        <v>1.0590999999999999</v>
      </c>
      <c r="N912" s="101">
        <f t="shared" si="453"/>
        <v>0.97811300000000001</v>
      </c>
      <c r="O912" s="100">
        <f t="shared" si="454"/>
        <v>1</v>
      </c>
      <c r="P912" s="98">
        <f t="shared" si="455"/>
        <v>33911.07</v>
      </c>
      <c r="Q912" s="97">
        <f t="shared" si="456"/>
        <v>135644.28</v>
      </c>
      <c r="R912" s="97"/>
      <c r="S912" s="97"/>
    </row>
    <row r="913" spans="1:19" ht="22.5" x14ac:dyDescent="0.25">
      <c r="A913" s="89" t="s">
        <v>2360</v>
      </c>
      <c r="B913" s="89" t="s">
        <v>2281</v>
      </c>
      <c r="C913" s="89" t="s">
        <v>17297</v>
      </c>
      <c r="D913" s="89" t="s">
        <v>151</v>
      </c>
      <c r="E913" s="94" t="s">
        <v>2361</v>
      </c>
      <c r="F913" s="95" t="s">
        <v>2362</v>
      </c>
      <c r="G913" s="89" t="s">
        <v>652</v>
      </c>
      <c r="H913" s="89" t="s">
        <v>34</v>
      </c>
      <c r="I913" s="96">
        <v>1</v>
      </c>
      <c r="J913" s="97">
        <v>3918963</v>
      </c>
      <c r="K913" s="98">
        <f t="shared" si="450"/>
        <v>979740.75</v>
      </c>
      <c r="L913" s="99">
        <f t="shared" si="451"/>
        <v>1.0815399999999999</v>
      </c>
      <c r="M913" s="100">
        <f t="shared" si="452"/>
        <v>1.0590999999999999</v>
      </c>
      <c r="N913" s="101">
        <f t="shared" si="453"/>
        <v>0.97811300000000001</v>
      </c>
      <c r="O913" s="100">
        <f t="shared" si="454"/>
        <v>1</v>
      </c>
      <c r="P913" s="98">
        <f t="shared" si="455"/>
        <v>1097690.1200000001</v>
      </c>
      <c r="Q913" s="97">
        <f t="shared" si="456"/>
        <v>4390760.4800000004</v>
      </c>
      <c r="R913" s="97">
        <f t="shared" ref="R913" si="461">Q913</f>
        <v>4390760.4800000004</v>
      </c>
      <c r="S913" s="97"/>
    </row>
    <row r="914" spans="1:19" x14ac:dyDescent="0.25">
      <c r="A914" s="89" t="s">
        <v>2363</v>
      </c>
      <c r="B914" s="89" t="s">
        <v>2281</v>
      </c>
      <c r="C914" s="89"/>
      <c r="D914" s="89" t="s">
        <v>154</v>
      </c>
      <c r="E914" s="94" t="s">
        <v>661</v>
      </c>
      <c r="F914" s="95" t="s">
        <v>662</v>
      </c>
      <c r="G914" s="89" t="s">
        <v>502</v>
      </c>
      <c r="H914" s="89" t="s">
        <v>2364</v>
      </c>
      <c r="I914" s="96">
        <v>1</v>
      </c>
      <c r="J914" s="97">
        <v>10640</v>
      </c>
      <c r="K914" s="98">
        <f t="shared" si="450"/>
        <v>38000</v>
      </c>
      <c r="L914" s="99">
        <f t="shared" si="451"/>
        <v>1.0815399999999999</v>
      </c>
      <c r="M914" s="100">
        <f t="shared" si="452"/>
        <v>1.0590999999999999</v>
      </c>
      <c r="N914" s="101">
        <f t="shared" si="453"/>
        <v>0.97811300000000001</v>
      </c>
      <c r="O914" s="100">
        <f t="shared" si="454"/>
        <v>1</v>
      </c>
      <c r="P914" s="98">
        <f t="shared" si="455"/>
        <v>42574.76</v>
      </c>
      <c r="Q914" s="97">
        <f t="shared" si="456"/>
        <v>11920.93</v>
      </c>
      <c r="R914" s="97"/>
      <c r="S914" s="97"/>
    </row>
    <row r="915" spans="1:19" ht="22.5" x14ac:dyDescent="0.25">
      <c r="A915" s="89" t="s">
        <v>2365</v>
      </c>
      <c r="B915" s="89" t="s">
        <v>2281</v>
      </c>
      <c r="C915" s="89" t="s">
        <v>17297</v>
      </c>
      <c r="D915" s="89" t="s">
        <v>156</v>
      </c>
      <c r="E915" s="94" t="s">
        <v>2366</v>
      </c>
      <c r="F915" s="95" t="s">
        <v>2367</v>
      </c>
      <c r="G915" s="89" t="s">
        <v>652</v>
      </c>
      <c r="H915" s="89" t="s">
        <v>34</v>
      </c>
      <c r="I915" s="96">
        <v>1</v>
      </c>
      <c r="J915" s="97">
        <v>1830225</v>
      </c>
      <c r="K915" s="98">
        <f t="shared" si="450"/>
        <v>457556.25</v>
      </c>
      <c r="L915" s="99">
        <f t="shared" si="451"/>
        <v>1.0815399999999999</v>
      </c>
      <c r="M915" s="100">
        <f t="shared" si="452"/>
        <v>1.0590999999999999</v>
      </c>
      <c r="N915" s="101">
        <f t="shared" si="453"/>
        <v>0.97811300000000001</v>
      </c>
      <c r="O915" s="100">
        <f t="shared" si="454"/>
        <v>1</v>
      </c>
      <c r="P915" s="98">
        <f t="shared" si="455"/>
        <v>512640.69</v>
      </c>
      <c r="Q915" s="97">
        <f t="shared" si="456"/>
        <v>2050562.76</v>
      </c>
      <c r="R915" s="97">
        <f t="shared" ref="R915" si="462">Q915</f>
        <v>2050562.76</v>
      </c>
      <c r="S915" s="97"/>
    </row>
    <row r="916" spans="1:19" ht="22.5" x14ac:dyDescent="0.25">
      <c r="A916" s="89" t="s">
        <v>2368</v>
      </c>
      <c r="B916" s="89" t="s">
        <v>2281</v>
      </c>
      <c r="C916" s="89"/>
      <c r="D916" s="89" t="s">
        <v>157</v>
      </c>
      <c r="E916" s="94" t="s">
        <v>1886</v>
      </c>
      <c r="F916" s="95" t="s">
        <v>1887</v>
      </c>
      <c r="G916" s="89" t="s">
        <v>648</v>
      </c>
      <c r="H916" s="89" t="s">
        <v>34</v>
      </c>
      <c r="I916" s="96">
        <v>1</v>
      </c>
      <c r="J916" s="97">
        <v>93226</v>
      </c>
      <c r="K916" s="98">
        <f t="shared" si="450"/>
        <v>23306.5</v>
      </c>
      <c r="L916" s="99">
        <f t="shared" si="451"/>
        <v>1.0815399999999999</v>
      </c>
      <c r="M916" s="100">
        <f t="shared" si="452"/>
        <v>1.0590999999999999</v>
      </c>
      <c r="N916" s="101">
        <f t="shared" si="453"/>
        <v>0.97811300000000001</v>
      </c>
      <c r="O916" s="100">
        <f t="shared" si="454"/>
        <v>1</v>
      </c>
      <c r="P916" s="98">
        <f t="shared" si="455"/>
        <v>26112.33</v>
      </c>
      <c r="Q916" s="97">
        <f t="shared" si="456"/>
        <v>104449.32</v>
      </c>
      <c r="R916" s="97"/>
      <c r="S916" s="97"/>
    </row>
    <row r="917" spans="1:19" ht="22.5" x14ac:dyDescent="0.25">
      <c r="A917" s="89" t="s">
        <v>2369</v>
      </c>
      <c r="B917" s="89" t="s">
        <v>2281</v>
      </c>
      <c r="C917" s="89" t="s">
        <v>17297</v>
      </c>
      <c r="D917" s="89" t="s">
        <v>158</v>
      </c>
      <c r="E917" s="94" t="s">
        <v>2370</v>
      </c>
      <c r="F917" s="95" t="s">
        <v>2371</v>
      </c>
      <c r="G917" s="89" t="s">
        <v>652</v>
      </c>
      <c r="H917" s="89" t="s">
        <v>34</v>
      </c>
      <c r="I917" s="96">
        <v>1</v>
      </c>
      <c r="J917" s="97">
        <v>1568765</v>
      </c>
      <c r="K917" s="98">
        <f t="shared" si="450"/>
        <v>392191.25</v>
      </c>
      <c r="L917" s="99">
        <f t="shared" si="451"/>
        <v>1.0815399999999999</v>
      </c>
      <c r="M917" s="100">
        <f t="shared" si="452"/>
        <v>1.0590999999999999</v>
      </c>
      <c r="N917" s="101">
        <f t="shared" si="453"/>
        <v>0.97811300000000001</v>
      </c>
      <c r="O917" s="100">
        <f t="shared" si="454"/>
        <v>1</v>
      </c>
      <c r="P917" s="98">
        <f t="shared" si="455"/>
        <v>439406.51</v>
      </c>
      <c r="Q917" s="97">
        <f t="shared" si="456"/>
        <v>1757626.04</v>
      </c>
      <c r="R917" s="97">
        <f t="shared" ref="R917" si="463">Q917</f>
        <v>1757626.04</v>
      </c>
      <c r="S917" s="97"/>
    </row>
    <row r="918" spans="1:19" ht="22.5" x14ac:dyDescent="0.25">
      <c r="A918" s="89" t="s">
        <v>2372</v>
      </c>
      <c r="B918" s="89" t="s">
        <v>2281</v>
      </c>
      <c r="C918" s="89"/>
      <c r="D918" s="89" t="s">
        <v>165</v>
      </c>
      <c r="E918" s="94" t="s">
        <v>2312</v>
      </c>
      <c r="F918" s="95" t="s">
        <v>2313</v>
      </c>
      <c r="G918" s="89" t="s">
        <v>1071</v>
      </c>
      <c r="H918" s="89" t="s">
        <v>1183</v>
      </c>
      <c r="I918" s="96">
        <v>1</v>
      </c>
      <c r="J918" s="97">
        <v>34375</v>
      </c>
      <c r="K918" s="98">
        <f t="shared" si="450"/>
        <v>171875</v>
      </c>
      <c r="L918" s="99">
        <f t="shared" si="451"/>
        <v>1.0815399999999999</v>
      </c>
      <c r="M918" s="100">
        <f t="shared" si="452"/>
        <v>1.0590999999999999</v>
      </c>
      <c r="N918" s="101">
        <f t="shared" si="453"/>
        <v>0.97811300000000001</v>
      </c>
      <c r="O918" s="100">
        <f t="shared" si="454"/>
        <v>1</v>
      </c>
      <c r="P918" s="98">
        <f t="shared" si="455"/>
        <v>192566.75</v>
      </c>
      <c r="Q918" s="97">
        <f t="shared" si="456"/>
        <v>38513.35</v>
      </c>
      <c r="R918" s="97"/>
      <c r="S918" s="97"/>
    </row>
    <row r="919" spans="1:19" ht="22.5" x14ac:dyDescent="0.25">
      <c r="A919" s="89" t="s">
        <v>2373</v>
      </c>
      <c r="B919" s="89" t="s">
        <v>2281</v>
      </c>
      <c r="C919" s="89"/>
      <c r="D919" s="89" t="s">
        <v>168</v>
      </c>
      <c r="E919" s="94" t="s">
        <v>2374</v>
      </c>
      <c r="F919" s="95" t="s">
        <v>2375</v>
      </c>
      <c r="G919" s="89" t="s">
        <v>652</v>
      </c>
      <c r="H919" s="89" t="s">
        <v>12</v>
      </c>
      <c r="I919" s="96">
        <v>1</v>
      </c>
      <c r="J919" s="97">
        <v>93957</v>
      </c>
      <c r="K919" s="98">
        <f t="shared" si="450"/>
        <v>93957</v>
      </c>
      <c r="L919" s="99">
        <f t="shared" si="451"/>
        <v>1.0815399999999999</v>
      </c>
      <c r="M919" s="100">
        <f t="shared" si="452"/>
        <v>1.0590999999999999</v>
      </c>
      <c r="N919" s="101">
        <f t="shared" si="453"/>
        <v>0.97811300000000001</v>
      </c>
      <c r="O919" s="100">
        <f t="shared" si="454"/>
        <v>1</v>
      </c>
      <c r="P919" s="98">
        <f t="shared" si="455"/>
        <v>105268.33</v>
      </c>
      <c r="Q919" s="97">
        <f t="shared" si="456"/>
        <v>105268.33</v>
      </c>
      <c r="R919" s="97"/>
      <c r="S919" s="97"/>
    </row>
    <row r="920" spans="1:19" ht="22.5" x14ac:dyDescent="0.25">
      <c r="A920" s="89" t="s">
        <v>2376</v>
      </c>
      <c r="B920" s="89" t="s">
        <v>2281</v>
      </c>
      <c r="C920" s="89"/>
      <c r="D920" s="89" t="s">
        <v>170</v>
      </c>
      <c r="E920" s="94" t="s">
        <v>1899</v>
      </c>
      <c r="F920" s="95" t="s">
        <v>1900</v>
      </c>
      <c r="G920" s="89" t="s">
        <v>502</v>
      </c>
      <c r="H920" s="89" t="s">
        <v>2377</v>
      </c>
      <c r="I920" s="96">
        <v>1</v>
      </c>
      <c r="J920" s="97">
        <v>13332</v>
      </c>
      <c r="K920" s="98">
        <f t="shared" si="450"/>
        <v>65739.64</v>
      </c>
      <c r="L920" s="99">
        <f t="shared" si="451"/>
        <v>1.0815399999999999</v>
      </c>
      <c r="M920" s="100">
        <f t="shared" si="452"/>
        <v>1.0590999999999999</v>
      </c>
      <c r="N920" s="101">
        <f t="shared" si="453"/>
        <v>0.97811300000000001</v>
      </c>
      <c r="O920" s="100">
        <f t="shared" si="454"/>
        <v>1</v>
      </c>
      <c r="P920" s="98">
        <f t="shared" si="455"/>
        <v>73653.929999999993</v>
      </c>
      <c r="Q920" s="97">
        <f t="shared" si="456"/>
        <v>14937.02</v>
      </c>
      <c r="R920" s="97"/>
      <c r="S920" s="97"/>
    </row>
    <row r="921" spans="1:19" ht="22.5" x14ac:dyDescent="0.25">
      <c r="A921" s="89" t="s">
        <v>2378</v>
      </c>
      <c r="B921" s="89" t="s">
        <v>2281</v>
      </c>
      <c r="C921" s="89"/>
      <c r="D921" s="89" t="s">
        <v>175</v>
      </c>
      <c r="E921" s="94" t="s">
        <v>2379</v>
      </c>
      <c r="F921" s="95" t="s">
        <v>2380</v>
      </c>
      <c r="G921" s="89" t="s">
        <v>652</v>
      </c>
      <c r="H921" s="89" t="s">
        <v>55</v>
      </c>
      <c r="I921" s="96">
        <v>1</v>
      </c>
      <c r="J921" s="97">
        <v>841777</v>
      </c>
      <c r="K921" s="98">
        <f t="shared" si="450"/>
        <v>105222.13</v>
      </c>
      <c r="L921" s="99">
        <f t="shared" si="451"/>
        <v>1.0815399999999999</v>
      </c>
      <c r="M921" s="100">
        <f t="shared" si="452"/>
        <v>1.0590999999999999</v>
      </c>
      <c r="N921" s="101">
        <f t="shared" si="453"/>
        <v>0.97811300000000001</v>
      </c>
      <c r="O921" s="100">
        <f t="shared" si="454"/>
        <v>1</v>
      </c>
      <c r="P921" s="98">
        <f t="shared" si="455"/>
        <v>117889.65</v>
      </c>
      <c r="Q921" s="97">
        <f t="shared" si="456"/>
        <v>943117.2</v>
      </c>
      <c r="R921" s="97"/>
      <c r="S921" s="97"/>
    </row>
    <row r="922" spans="1:19" ht="22.5" x14ac:dyDescent="0.25">
      <c r="A922" s="89" t="s">
        <v>2381</v>
      </c>
      <c r="B922" s="89" t="s">
        <v>2281</v>
      </c>
      <c r="C922" s="89"/>
      <c r="D922" s="89" t="s">
        <v>178</v>
      </c>
      <c r="E922" s="94" t="s">
        <v>2382</v>
      </c>
      <c r="F922" s="95" t="s">
        <v>2383</v>
      </c>
      <c r="G922" s="89" t="s">
        <v>652</v>
      </c>
      <c r="H922" s="89" t="s">
        <v>55</v>
      </c>
      <c r="I922" s="96">
        <v>1</v>
      </c>
      <c r="J922" s="97">
        <v>213682</v>
      </c>
      <c r="K922" s="98">
        <f t="shared" si="450"/>
        <v>26710.25</v>
      </c>
      <c r="L922" s="99">
        <f t="shared" si="451"/>
        <v>1.0815399999999999</v>
      </c>
      <c r="M922" s="100">
        <f t="shared" si="452"/>
        <v>1.0590999999999999</v>
      </c>
      <c r="N922" s="101">
        <f t="shared" si="453"/>
        <v>0.97811300000000001</v>
      </c>
      <c r="O922" s="100">
        <f t="shared" si="454"/>
        <v>1</v>
      </c>
      <c r="P922" s="98">
        <f t="shared" si="455"/>
        <v>29925.85</v>
      </c>
      <c r="Q922" s="97">
        <f t="shared" si="456"/>
        <v>239406.8</v>
      </c>
      <c r="R922" s="97"/>
      <c r="S922" s="97"/>
    </row>
    <row r="923" spans="1:19" ht="22.5" x14ac:dyDescent="0.25">
      <c r="A923" s="89" t="s">
        <v>2384</v>
      </c>
      <c r="B923" s="89" t="s">
        <v>2281</v>
      </c>
      <c r="C923" s="89"/>
      <c r="D923" s="89" t="s">
        <v>181</v>
      </c>
      <c r="E923" s="94" t="s">
        <v>2385</v>
      </c>
      <c r="F923" s="95" t="s">
        <v>2386</v>
      </c>
      <c r="G923" s="89" t="s">
        <v>1071</v>
      </c>
      <c r="H923" s="89" t="s">
        <v>1183</v>
      </c>
      <c r="I923" s="96">
        <v>1</v>
      </c>
      <c r="J923" s="97">
        <v>55124</v>
      </c>
      <c r="K923" s="98">
        <f t="shared" si="450"/>
        <v>275620</v>
      </c>
      <c r="L923" s="99">
        <f t="shared" si="451"/>
        <v>1.0815399999999999</v>
      </c>
      <c r="M923" s="100">
        <f t="shared" si="452"/>
        <v>1.0590999999999999</v>
      </c>
      <c r="N923" s="101">
        <f t="shared" si="453"/>
        <v>0.97811300000000001</v>
      </c>
      <c r="O923" s="100">
        <f t="shared" si="454"/>
        <v>1</v>
      </c>
      <c r="P923" s="98">
        <f t="shared" si="455"/>
        <v>308801.44</v>
      </c>
      <c r="Q923" s="97">
        <f t="shared" si="456"/>
        <v>61760.29</v>
      </c>
      <c r="R923" s="97"/>
      <c r="S923" s="97"/>
    </row>
    <row r="924" spans="1:19" ht="22.5" x14ac:dyDescent="0.25">
      <c r="A924" s="89" t="s">
        <v>2387</v>
      </c>
      <c r="B924" s="89" t="s">
        <v>2281</v>
      </c>
      <c r="C924" s="89"/>
      <c r="D924" s="89" t="s">
        <v>182</v>
      </c>
      <c r="E924" s="94" t="s">
        <v>2388</v>
      </c>
      <c r="F924" s="95" t="s">
        <v>2389</v>
      </c>
      <c r="G924" s="89" t="s">
        <v>652</v>
      </c>
      <c r="H924" s="89" t="s">
        <v>12</v>
      </c>
      <c r="I924" s="96">
        <v>1</v>
      </c>
      <c r="J924" s="97">
        <v>167203</v>
      </c>
      <c r="K924" s="98">
        <f t="shared" si="450"/>
        <v>167203</v>
      </c>
      <c r="L924" s="99">
        <f t="shared" si="451"/>
        <v>1.0815399999999999</v>
      </c>
      <c r="M924" s="100">
        <f t="shared" si="452"/>
        <v>1.0590999999999999</v>
      </c>
      <c r="N924" s="101">
        <f t="shared" si="453"/>
        <v>0.97811300000000001</v>
      </c>
      <c r="O924" s="100">
        <f t="shared" si="454"/>
        <v>1</v>
      </c>
      <c r="P924" s="98">
        <f t="shared" si="455"/>
        <v>187332.29</v>
      </c>
      <c r="Q924" s="97">
        <f t="shared" si="456"/>
        <v>187332.29</v>
      </c>
      <c r="R924" s="97"/>
      <c r="S924" s="97"/>
    </row>
    <row r="925" spans="1:19" ht="22.5" x14ac:dyDescent="0.25">
      <c r="A925" s="89" t="s">
        <v>2390</v>
      </c>
      <c r="B925" s="89" t="s">
        <v>2281</v>
      </c>
      <c r="C925" s="89"/>
      <c r="D925" s="89" t="s">
        <v>183</v>
      </c>
      <c r="E925" s="94" t="s">
        <v>1899</v>
      </c>
      <c r="F925" s="95" t="s">
        <v>1900</v>
      </c>
      <c r="G925" s="89" t="s">
        <v>502</v>
      </c>
      <c r="H925" s="89" t="s">
        <v>2391</v>
      </c>
      <c r="I925" s="96">
        <v>1</v>
      </c>
      <c r="J925" s="97">
        <v>4732</v>
      </c>
      <c r="K925" s="98">
        <f t="shared" si="450"/>
        <v>65758.75</v>
      </c>
      <c r="L925" s="99">
        <f t="shared" si="451"/>
        <v>1.0815399999999999</v>
      </c>
      <c r="M925" s="100">
        <f t="shared" si="452"/>
        <v>1.0590999999999999</v>
      </c>
      <c r="N925" s="101">
        <f t="shared" si="453"/>
        <v>0.97811300000000001</v>
      </c>
      <c r="O925" s="100">
        <f t="shared" si="454"/>
        <v>1</v>
      </c>
      <c r="P925" s="98">
        <f t="shared" si="455"/>
        <v>73675.34</v>
      </c>
      <c r="Q925" s="97">
        <f t="shared" si="456"/>
        <v>5301.68</v>
      </c>
      <c r="R925" s="97"/>
      <c r="S925" s="97"/>
    </row>
    <row r="926" spans="1:19" ht="22.5" x14ac:dyDescent="0.25">
      <c r="A926" s="89" t="s">
        <v>2392</v>
      </c>
      <c r="B926" s="89" t="s">
        <v>2281</v>
      </c>
      <c r="C926" s="89"/>
      <c r="D926" s="89" t="s">
        <v>191</v>
      </c>
      <c r="E926" s="94" t="s">
        <v>2393</v>
      </c>
      <c r="F926" s="95" t="s">
        <v>2394</v>
      </c>
      <c r="G926" s="89" t="s">
        <v>652</v>
      </c>
      <c r="H926" s="89" t="s">
        <v>34</v>
      </c>
      <c r="I926" s="96">
        <v>1</v>
      </c>
      <c r="J926" s="97">
        <v>152168</v>
      </c>
      <c r="K926" s="98">
        <f t="shared" si="450"/>
        <v>38042</v>
      </c>
      <c r="L926" s="99">
        <f t="shared" si="451"/>
        <v>1.0815399999999999</v>
      </c>
      <c r="M926" s="100">
        <f t="shared" si="452"/>
        <v>1.0590999999999999</v>
      </c>
      <c r="N926" s="101">
        <f t="shared" si="453"/>
        <v>0.97811300000000001</v>
      </c>
      <c r="O926" s="100">
        <f t="shared" si="454"/>
        <v>1</v>
      </c>
      <c r="P926" s="98">
        <f t="shared" si="455"/>
        <v>42621.81</v>
      </c>
      <c r="Q926" s="97">
        <f t="shared" si="456"/>
        <v>170487.24</v>
      </c>
      <c r="R926" s="97"/>
      <c r="S926" s="97"/>
    </row>
    <row r="927" spans="1:19" ht="22.5" x14ac:dyDescent="0.25">
      <c r="A927" s="89" t="s">
        <v>2395</v>
      </c>
      <c r="B927" s="89" t="s">
        <v>2281</v>
      </c>
      <c r="C927" s="89"/>
      <c r="D927" s="89" t="s">
        <v>194</v>
      </c>
      <c r="E927" s="94" t="s">
        <v>1899</v>
      </c>
      <c r="F927" s="95" t="s">
        <v>1900</v>
      </c>
      <c r="G927" s="89" t="s">
        <v>502</v>
      </c>
      <c r="H927" s="89" t="s">
        <v>2396</v>
      </c>
      <c r="I927" s="96">
        <v>1</v>
      </c>
      <c r="J927" s="97">
        <v>14598</v>
      </c>
      <c r="K927" s="98">
        <f t="shared" si="450"/>
        <v>65733.070000000007</v>
      </c>
      <c r="L927" s="99">
        <f t="shared" si="451"/>
        <v>1.0815399999999999</v>
      </c>
      <c r="M927" s="100">
        <f t="shared" si="452"/>
        <v>1.0590999999999999</v>
      </c>
      <c r="N927" s="101">
        <f t="shared" si="453"/>
        <v>0.97811300000000001</v>
      </c>
      <c r="O927" s="100">
        <f t="shared" si="454"/>
        <v>1</v>
      </c>
      <c r="P927" s="98">
        <f t="shared" si="455"/>
        <v>73646.570000000007</v>
      </c>
      <c r="Q927" s="97">
        <f t="shared" si="456"/>
        <v>16355.43</v>
      </c>
      <c r="R927" s="97"/>
      <c r="S927" s="97"/>
    </row>
    <row r="928" spans="1:19" ht="22.5" x14ac:dyDescent="0.25">
      <c r="A928" s="89" t="s">
        <v>2397</v>
      </c>
      <c r="B928" s="89" t="s">
        <v>2281</v>
      </c>
      <c r="C928" s="89"/>
      <c r="D928" s="89" t="s">
        <v>196</v>
      </c>
      <c r="E928" s="94" t="s">
        <v>2398</v>
      </c>
      <c r="F928" s="95" t="s">
        <v>2399</v>
      </c>
      <c r="G928" s="89" t="s">
        <v>652</v>
      </c>
      <c r="H928" s="89" t="s">
        <v>55</v>
      </c>
      <c r="I928" s="96">
        <v>1</v>
      </c>
      <c r="J928" s="97">
        <v>2007312</v>
      </c>
      <c r="K928" s="98">
        <f t="shared" si="450"/>
        <v>250914</v>
      </c>
      <c r="L928" s="99">
        <f t="shared" si="451"/>
        <v>1.0815399999999999</v>
      </c>
      <c r="M928" s="100">
        <f t="shared" si="452"/>
        <v>1.0590999999999999</v>
      </c>
      <c r="N928" s="101">
        <f t="shared" si="453"/>
        <v>0.97811300000000001</v>
      </c>
      <c r="O928" s="100">
        <f t="shared" si="454"/>
        <v>1</v>
      </c>
      <c r="P928" s="98">
        <f t="shared" si="455"/>
        <v>281121.12</v>
      </c>
      <c r="Q928" s="97">
        <f t="shared" si="456"/>
        <v>2248968.96</v>
      </c>
      <c r="R928" s="97"/>
      <c r="S928" s="97"/>
    </row>
    <row r="929" spans="1:19" ht="22.5" x14ac:dyDescent="0.25">
      <c r="A929" s="89" t="s">
        <v>2400</v>
      </c>
      <c r="B929" s="89" t="s">
        <v>2281</v>
      </c>
      <c r="C929" s="89"/>
      <c r="D929" s="89" t="s">
        <v>201</v>
      </c>
      <c r="E929" s="94" t="s">
        <v>1886</v>
      </c>
      <c r="F929" s="95" t="s">
        <v>1887</v>
      </c>
      <c r="G929" s="89" t="s">
        <v>648</v>
      </c>
      <c r="H929" s="89" t="s">
        <v>34</v>
      </c>
      <c r="I929" s="96">
        <v>1</v>
      </c>
      <c r="J929" s="97">
        <v>93226</v>
      </c>
      <c r="K929" s="98">
        <f t="shared" si="450"/>
        <v>23306.5</v>
      </c>
      <c r="L929" s="99">
        <f t="shared" si="451"/>
        <v>1.0815399999999999</v>
      </c>
      <c r="M929" s="100">
        <f t="shared" si="452"/>
        <v>1.0590999999999999</v>
      </c>
      <c r="N929" s="101">
        <f t="shared" si="453"/>
        <v>0.97811300000000001</v>
      </c>
      <c r="O929" s="100">
        <f t="shared" si="454"/>
        <v>1</v>
      </c>
      <c r="P929" s="98">
        <f t="shared" si="455"/>
        <v>26112.33</v>
      </c>
      <c r="Q929" s="97">
        <f t="shared" si="456"/>
        <v>104449.32</v>
      </c>
      <c r="R929" s="97"/>
      <c r="S929" s="97"/>
    </row>
    <row r="930" spans="1:19" ht="22.5" x14ac:dyDescent="0.25">
      <c r="A930" s="89" t="s">
        <v>2401</v>
      </c>
      <c r="B930" s="89" t="s">
        <v>2281</v>
      </c>
      <c r="C930" s="89" t="s">
        <v>17297</v>
      </c>
      <c r="D930" s="89" t="s">
        <v>204</v>
      </c>
      <c r="E930" s="94" t="s">
        <v>2402</v>
      </c>
      <c r="F930" s="95" t="s">
        <v>2403</v>
      </c>
      <c r="G930" s="89" t="s">
        <v>652</v>
      </c>
      <c r="H930" s="89" t="s">
        <v>34</v>
      </c>
      <c r="I930" s="96">
        <v>1</v>
      </c>
      <c r="J930" s="97">
        <v>916550</v>
      </c>
      <c r="K930" s="98">
        <f t="shared" si="450"/>
        <v>229137.5</v>
      </c>
      <c r="L930" s="99">
        <f t="shared" si="451"/>
        <v>1.0815399999999999</v>
      </c>
      <c r="M930" s="100">
        <f t="shared" si="452"/>
        <v>1.0590999999999999</v>
      </c>
      <c r="N930" s="101">
        <f t="shared" si="453"/>
        <v>0.97811300000000001</v>
      </c>
      <c r="O930" s="100">
        <f t="shared" si="454"/>
        <v>1</v>
      </c>
      <c r="P930" s="98">
        <f t="shared" si="455"/>
        <v>256722.99</v>
      </c>
      <c r="Q930" s="97">
        <f t="shared" si="456"/>
        <v>1026891.96</v>
      </c>
      <c r="R930" s="97">
        <f t="shared" ref="R930" si="464">Q930</f>
        <v>1026891.96</v>
      </c>
      <c r="S930" s="97"/>
    </row>
    <row r="931" spans="1:19" ht="22.5" x14ac:dyDescent="0.25">
      <c r="A931" s="89" t="s">
        <v>2404</v>
      </c>
      <c r="B931" s="89" t="s">
        <v>2281</v>
      </c>
      <c r="C931" s="89"/>
      <c r="D931" s="89" t="s">
        <v>206</v>
      </c>
      <c r="E931" s="94" t="s">
        <v>2405</v>
      </c>
      <c r="F931" s="95" t="s">
        <v>2406</v>
      </c>
      <c r="G931" s="89" t="s">
        <v>1071</v>
      </c>
      <c r="H931" s="89" t="s">
        <v>1234</v>
      </c>
      <c r="I931" s="96">
        <v>1</v>
      </c>
      <c r="J931" s="97">
        <v>3326</v>
      </c>
      <c r="K931" s="98">
        <f t="shared" si="450"/>
        <v>83150</v>
      </c>
      <c r="L931" s="99">
        <f t="shared" si="451"/>
        <v>1.0815399999999999</v>
      </c>
      <c r="M931" s="100">
        <f t="shared" si="452"/>
        <v>1.0590999999999999</v>
      </c>
      <c r="N931" s="101">
        <f t="shared" si="453"/>
        <v>0.97811300000000001</v>
      </c>
      <c r="O931" s="100">
        <f t="shared" si="454"/>
        <v>1</v>
      </c>
      <c r="P931" s="98">
        <f t="shared" si="455"/>
        <v>93160.29</v>
      </c>
      <c r="Q931" s="97">
        <f t="shared" si="456"/>
        <v>3726.41</v>
      </c>
      <c r="R931" s="97"/>
      <c r="S931" s="97"/>
    </row>
    <row r="932" spans="1:19" ht="33.75" x14ac:dyDescent="0.25">
      <c r="A932" s="89" t="s">
        <v>2407</v>
      </c>
      <c r="B932" s="89" t="s">
        <v>2281</v>
      </c>
      <c r="C932" s="89"/>
      <c r="D932" s="89" t="s">
        <v>207</v>
      </c>
      <c r="E932" s="94" t="s">
        <v>2408</v>
      </c>
      <c r="F932" s="95" t="s">
        <v>2409</v>
      </c>
      <c r="G932" s="89" t="s">
        <v>652</v>
      </c>
      <c r="H932" s="89" t="s">
        <v>12</v>
      </c>
      <c r="I932" s="96">
        <v>1</v>
      </c>
      <c r="J932" s="97">
        <v>6038</v>
      </c>
      <c r="K932" s="98">
        <f t="shared" si="450"/>
        <v>6038</v>
      </c>
      <c r="L932" s="99">
        <f t="shared" si="451"/>
        <v>1.0815399999999999</v>
      </c>
      <c r="M932" s="100">
        <f t="shared" si="452"/>
        <v>1.0590999999999999</v>
      </c>
      <c r="N932" s="101">
        <f t="shared" si="453"/>
        <v>0.97811300000000001</v>
      </c>
      <c r="O932" s="100">
        <f t="shared" si="454"/>
        <v>1</v>
      </c>
      <c r="P932" s="98">
        <f t="shared" si="455"/>
        <v>6764.9</v>
      </c>
      <c r="Q932" s="97">
        <f t="shared" si="456"/>
        <v>6764.9</v>
      </c>
      <c r="R932" s="97"/>
      <c r="S932" s="97"/>
    </row>
    <row r="933" spans="1:19" ht="33.75" x14ac:dyDescent="0.25">
      <c r="A933" s="89" t="s">
        <v>2410</v>
      </c>
      <c r="B933" s="89" t="s">
        <v>2281</v>
      </c>
      <c r="C933" s="89"/>
      <c r="D933" s="89" t="s">
        <v>208</v>
      </c>
      <c r="E933" s="94" t="s">
        <v>2411</v>
      </c>
      <c r="F933" s="95" t="s">
        <v>2412</v>
      </c>
      <c r="G933" s="89" t="s">
        <v>652</v>
      </c>
      <c r="H933" s="89" t="s">
        <v>34</v>
      </c>
      <c r="I933" s="96">
        <v>1</v>
      </c>
      <c r="J933" s="97">
        <v>126914</v>
      </c>
      <c r="K933" s="98">
        <f t="shared" si="450"/>
        <v>31728.5</v>
      </c>
      <c r="L933" s="99">
        <f t="shared" si="451"/>
        <v>1.0815399999999999</v>
      </c>
      <c r="M933" s="100">
        <f t="shared" si="452"/>
        <v>1.0590999999999999</v>
      </c>
      <c r="N933" s="101">
        <f t="shared" si="453"/>
        <v>0.97811300000000001</v>
      </c>
      <c r="O933" s="100">
        <f t="shared" si="454"/>
        <v>1</v>
      </c>
      <c r="P933" s="98">
        <f t="shared" si="455"/>
        <v>35548.239999999998</v>
      </c>
      <c r="Q933" s="97">
        <f t="shared" si="456"/>
        <v>142192.95999999999</v>
      </c>
      <c r="R933" s="97"/>
      <c r="S933" s="97"/>
    </row>
    <row r="934" spans="1:19" ht="22.5" x14ac:dyDescent="0.25">
      <c r="A934" s="89" t="s">
        <v>2413</v>
      </c>
      <c r="B934" s="89" t="s">
        <v>2281</v>
      </c>
      <c r="C934" s="89"/>
      <c r="D934" s="89" t="s">
        <v>220</v>
      </c>
      <c r="E934" s="94" t="s">
        <v>1886</v>
      </c>
      <c r="F934" s="95" t="s">
        <v>1887</v>
      </c>
      <c r="G934" s="89" t="s">
        <v>648</v>
      </c>
      <c r="H934" s="89" t="s">
        <v>34</v>
      </c>
      <c r="I934" s="96">
        <v>1</v>
      </c>
      <c r="J934" s="97">
        <v>93226</v>
      </c>
      <c r="K934" s="98">
        <f t="shared" si="450"/>
        <v>23306.5</v>
      </c>
      <c r="L934" s="99">
        <f t="shared" si="451"/>
        <v>1.0815399999999999</v>
      </c>
      <c r="M934" s="100">
        <f t="shared" si="452"/>
        <v>1.0590999999999999</v>
      </c>
      <c r="N934" s="101">
        <f t="shared" si="453"/>
        <v>0.97811300000000001</v>
      </c>
      <c r="O934" s="100">
        <f t="shared" si="454"/>
        <v>1</v>
      </c>
      <c r="P934" s="98">
        <f t="shared" si="455"/>
        <v>26112.33</v>
      </c>
      <c r="Q934" s="97">
        <f t="shared" si="456"/>
        <v>104449.32</v>
      </c>
      <c r="R934" s="97"/>
      <c r="S934" s="97"/>
    </row>
    <row r="935" spans="1:19" ht="22.5" x14ac:dyDescent="0.25">
      <c r="A935" s="89" t="s">
        <v>2414</v>
      </c>
      <c r="B935" s="89" t="s">
        <v>2281</v>
      </c>
      <c r="C935" s="89" t="s">
        <v>17297</v>
      </c>
      <c r="D935" s="89" t="s">
        <v>223</v>
      </c>
      <c r="E935" s="94" t="s">
        <v>2415</v>
      </c>
      <c r="F935" s="95" t="s">
        <v>2416</v>
      </c>
      <c r="G935" s="89" t="s">
        <v>652</v>
      </c>
      <c r="H935" s="89" t="s">
        <v>34</v>
      </c>
      <c r="I935" s="96">
        <v>1</v>
      </c>
      <c r="J935" s="97">
        <v>916550</v>
      </c>
      <c r="K935" s="98">
        <f t="shared" si="450"/>
        <v>229137.5</v>
      </c>
      <c r="L935" s="99">
        <f t="shared" si="451"/>
        <v>1.0815399999999999</v>
      </c>
      <c r="M935" s="100">
        <f t="shared" si="452"/>
        <v>1.0590999999999999</v>
      </c>
      <c r="N935" s="101">
        <f t="shared" si="453"/>
        <v>0.97811300000000001</v>
      </c>
      <c r="O935" s="100">
        <f t="shared" si="454"/>
        <v>1</v>
      </c>
      <c r="P935" s="98">
        <f t="shared" si="455"/>
        <v>256722.99</v>
      </c>
      <c r="Q935" s="97">
        <f t="shared" si="456"/>
        <v>1026891.96</v>
      </c>
      <c r="R935" s="97">
        <f t="shared" ref="R935" si="465">Q935</f>
        <v>1026891.96</v>
      </c>
      <c r="S935" s="97"/>
    </row>
    <row r="936" spans="1:19" ht="22.5" x14ac:dyDescent="0.25">
      <c r="A936" s="89" t="s">
        <v>2417</v>
      </c>
      <c r="B936" s="89" t="s">
        <v>2281</v>
      </c>
      <c r="C936" s="89"/>
      <c r="D936" s="89" t="s">
        <v>226</v>
      </c>
      <c r="E936" s="94" t="s">
        <v>2418</v>
      </c>
      <c r="F936" s="95" t="s">
        <v>2419</v>
      </c>
      <c r="G936" s="89" t="s">
        <v>1071</v>
      </c>
      <c r="H936" s="89" t="s">
        <v>1104</v>
      </c>
      <c r="I936" s="96">
        <v>1</v>
      </c>
      <c r="J936" s="97">
        <v>19718</v>
      </c>
      <c r="K936" s="98">
        <f t="shared" si="450"/>
        <v>164316.67000000001</v>
      </c>
      <c r="L936" s="99">
        <f t="shared" si="451"/>
        <v>1.0815399999999999</v>
      </c>
      <c r="M936" s="100">
        <f t="shared" si="452"/>
        <v>1.0590999999999999</v>
      </c>
      <c r="N936" s="101">
        <f t="shared" si="453"/>
        <v>0.97811300000000001</v>
      </c>
      <c r="O936" s="100">
        <f t="shared" si="454"/>
        <v>1</v>
      </c>
      <c r="P936" s="98">
        <f t="shared" si="455"/>
        <v>184098.48</v>
      </c>
      <c r="Q936" s="97">
        <f t="shared" si="456"/>
        <v>22091.82</v>
      </c>
      <c r="R936" s="97"/>
      <c r="S936" s="97"/>
    </row>
    <row r="937" spans="1:19" ht="33.75" x14ac:dyDescent="0.25">
      <c r="A937" s="89" t="s">
        <v>2420</v>
      </c>
      <c r="B937" s="89" t="s">
        <v>2281</v>
      </c>
      <c r="C937" s="89"/>
      <c r="D937" s="89" t="s">
        <v>229</v>
      </c>
      <c r="E937" s="94" t="s">
        <v>2421</v>
      </c>
      <c r="F937" s="95" t="s">
        <v>2422</v>
      </c>
      <c r="G937" s="89" t="s">
        <v>652</v>
      </c>
      <c r="H937" s="89" t="s">
        <v>12</v>
      </c>
      <c r="I937" s="96">
        <v>1</v>
      </c>
      <c r="J937" s="97">
        <v>18114</v>
      </c>
      <c r="K937" s="98">
        <f t="shared" si="450"/>
        <v>18114</v>
      </c>
      <c r="L937" s="99">
        <f t="shared" si="451"/>
        <v>1.0815399999999999</v>
      </c>
      <c r="M937" s="100">
        <f t="shared" si="452"/>
        <v>1.0590999999999999</v>
      </c>
      <c r="N937" s="101">
        <f t="shared" si="453"/>
        <v>0.97811300000000001</v>
      </c>
      <c r="O937" s="100">
        <f t="shared" si="454"/>
        <v>1</v>
      </c>
      <c r="P937" s="98">
        <f t="shared" si="455"/>
        <v>20294.71</v>
      </c>
      <c r="Q937" s="97">
        <f t="shared" si="456"/>
        <v>20294.71</v>
      </c>
      <c r="R937" s="97"/>
      <c r="S937" s="97"/>
    </row>
    <row r="938" spans="1:19" ht="22.5" x14ac:dyDescent="0.25">
      <c r="A938" s="89" t="s">
        <v>2423</v>
      </c>
      <c r="B938" s="89" t="s">
        <v>2281</v>
      </c>
      <c r="C938" s="89"/>
      <c r="D938" s="89" t="s">
        <v>231</v>
      </c>
      <c r="E938" s="94" t="s">
        <v>2418</v>
      </c>
      <c r="F938" s="95" t="s">
        <v>2419</v>
      </c>
      <c r="G938" s="89" t="s">
        <v>1071</v>
      </c>
      <c r="H938" s="89" t="s">
        <v>1234</v>
      </c>
      <c r="I938" s="96">
        <v>1</v>
      </c>
      <c r="J938" s="97">
        <v>6572</v>
      </c>
      <c r="K938" s="98">
        <f t="shared" si="450"/>
        <v>164300</v>
      </c>
      <c r="L938" s="99">
        <f t="shared" si="451"/>
        <v>1.0815399999999999</v>
      </c>
      <c r="M938" s="100">
        <f t="shared" si="452"/>
        <v>1.0590999999999999</v>
      </c>
      <c r="N938" s="101">
        <f t="shared" si="453"/>
        <v>0.97811300000000001</v>
      </c>
      <c r="O938" s="100">
        <f t="shared" si="454"/>
        <v>1</v>
      </c>
      <c r="P938" s="98">
        <f t="shared" si="455"/>
        <v>184079.81</v>
      </c>
      <c r="Q938" s="97">
        <f t="shared" si="456"/>
        <v>7363.19</v>
      </c>
      <c r="R938" s="97"/>
      <c r="S938" s="97"/>
    </row>
    <row r="939" spans="1:19" ht="33.75" x14ac:dyDescent="0.25">
      <c r="A939" s="89" t="s">
        <v>2424</v>
      </c>
      <c r="B939" s="89" t="s">
        <v>2281</v>
      </c>
      <c r="C939" s="89"/>
      <c r="D939" s="89" t="s">
        <v>236</v>
      </c>
      <c r="E939" s="94" t="s">
        <v>2425</v>
      </c>
      <c r="F939" s="95" t="s">
        <v>2426</v>
      </c>
      <c r="G939" s="89" t="s">
        <v>652</v>
      </c>
      <c r="H939" s="89" t="s">
        <v>12</v>
      </c>
      <c r="I939" s="96">
        <v>1</v>
      </c>
      <c r="J939" s="97">
        <v>11034</v>
      </c>
      <c r="K939" s="98">
        <f t="shared" si="450"/>
        <v>11034</v>
      </c>
      <c r="L939" s="99">
        <f t="shared" si="451"/>
        <v>1.0815399999999999</v>
      </c>
      <c r="M939" s="100">
        <f t="shared" si="452"/>
        <v>1.0590999999999999</v>
      </c>
      <c r="N939" s="101">
        <f t="shared" si="453"/>
        <v>0.97811300000000001</v>
      </c>
      <c r="O939" s="100">
        <f t="shared" si="454"/>
        <v>1</v>
      </c>
      <c r="P939" s="98">
        <f t="shared" si="455"/>
        <v>12362.37</v>
      </c>
      <c r="Q939" s="97">
        <f t="shared" si="456"/>
        <v>12362.37</v>
      </c>
      <c r="R939" s="97"/>
      <c r="S939" s="97"/>
    </row>
    <row r="940" spans="1:19" ht="22.5" x14ac:dyDescent="0.25">
      <c r="A940" s="89" t="s">
        <v>2427</v>
      </c>
      <c r="B940" s="89" t="s">
        <v>2281</v>
      </c>
      <c r="C940" s="89"/>
      <c r="D940" s="89" t="s">
        <v>239</v>
      </c>
      <c r="E940" s="94" t="s">
        <v>1899</v>
      </c>
      <c r="F940" s="95" t="s">
        <v>1900</v>
      </c>
      <c r="G940" s="89" t="s">
        <v>502</v>
      </c>
      <c r="H940" s="89" t="s">
        <v>2428</v>
      </c>
      <c r="I940" s="96">
        <v>1</v>
      </c>
      <c r="J940" s="97">
        <v>3193</v>
      </c>
      <c r="K940" s="98">
        <f t="shared" si="450"/>
        <v>65699.59</v>
      </c>
      <c r="L940" s="99">
        <f t="shared" si="451"/>
        <v>1.0815399999999999</v>
      </c>
      <c r="M940" s="100">
        <f t="shared" si="452"/>
        <v>1.0590999999999999</v>
      </c>
      <c r="N940" s="101">
        <f t="shared" si="453"/>
        <v>0.97811300000000001</v>
      </c>
      <c r="O940" s="100">
        <f t="shared" si="454"/>
        <v>1</v>
      </c>
      <c r="P940" s="98">
        <f t="shared" si="455"/>
        <v>73609.06</v>
      </c>
      <c r="Q940" s="97">
        <f t="shared" si="456"/>
        <v>3577.4</v>
      </c>
      <c r="R940" s="97"/>
      <c r="S940" s="97"/>
    </row>
    <row r="941" spans="1:19" ht="33.75" x14ac:dyDescent="0.25">
      <c r="A941" s="89" t="s">
        <v>2429</v>
      </c>
      <c r="B941" s="89" t="s">
        <v>2281</v>
      </c>
      <c r="C941" s="89"/>
      <c r="D941" s="89" t="s">
        <v>241</v>
      </c>
      <c r="E941" s="94" t="s">
        <v>2430</v>
      </c>
      <c r="F941" s="95" t="s">
        <v>2431</v>
      </c>
      <c r="G941" s="89" t="s">
        <v>652</v>
      </c>
      <c r="H941" s="89" t="s">
        <v>34</v>
      </c>
      <c r="I941" s="96">
        <v>1</v>
      </c>
      <c r="J941" s="97">
        <v>129504</v>
      </c>
      <c r="K941" s="98">
        <f t="shared" si="450"/>
        <v>32376</v>
      </c>
      <c r="L941" s="99">
        <f t="shared" si="451"/>
        <v>1.0815399999999999</v>
      </c>
      <c r="M941" s="100">
        <f t="shared" si="452"/>
        <v>1.0590999999999999</v>
      </c>
      <c r="N941" s="101">
        <f t="shared" si="453"/>
        <v>0.97811300000000001</v>
      </c>
      <c r="O941" s="100">
        <f t="shared" si="454"/>
        <v>1</v>
      </c>
      <c r="P941" s="98">
        <f t="shared" si="455"/>
        <v>36273.69</v>
      </c>
      <c r="Q941" s="97">
        <f t="shared" si="456"/>
        <v>145094.76</v>
      </c>
      <c r="R941" s="97"/>
      <c r="S941" s="97"/>
    </row>
    <row r="942" spans="1:19" ht="22.5" x14ac:dyDescent="0.25">
      <c r="A942" s="89" t="s">
        <v>2432</v>
      </c>
      <c r="B942" s="89" t="s">
        <v>2281</v>
      </c>
      <c r="C942" s="89"/>
      <c r="D942" s="89" t="s">
        <v>243</v>
      </c>
      <c r="E942" s="94" t="s">
        <v>2433</v>
      </c>
      <c r="F942" s="95" t="s">
        <v>2434</v>
      </c>
      <c r="G942" s="89" t="s">
        <v>652</v>
      </c>
      <c r="H942" s="89" t="s">
        <v>55</v>
      </c>
      <c r="I942" s="96">
        <v>1</v>
      </c>
      <c r="J942" s="97">
        <v>90652</v>
      </c>
      <c r="K942" s="98">
        <f t="shared" si="450"/>
        <v>11331.5</v>
      </c>
      <c r="L942" s="99">
        <f t="shared" si="451"/>
        <v>1.0815399999999999</v>
      </c>
      <c r="M942" s="100">
        <f t="shared" si="452"/>
        <v>1.0590999999999999</v>
      </c>
      <c r="N942" s="101">
        <f t="shared" si="453"/>
        <v>0.97811300000000001</v>
      </c>
      <c r="O942" s="100">
        <f t="shared" si="454"/>
        <v>1</v>
      </c>
      <c r="P942" s="98">
        <f t="shared" si="455"/>
        <v>12695.68</v>
      </c>
      <c r="Q942" s="97">
        <f t="shared" si="456"/>
        <v>101565.44</v>
      </c>
      <c r="R942" s="97"/>
      <c r="S942" s="97"/>
    </row>
    <row r="943" spans="1:19" ht="22.5" x14ac:dyDescent="0.25">
      <c r="A943" s="89" t="s">
        <v>2435</v>
      </c>
      <c r="B943" s="89" t="s">
        <v>2281</v>
      </c>
      <c r="C943" s="89"/>
      <c r="D943" s="89" t="s">
        <v>248</v>
      </c>
      <c r="E943" s="94" t="s">
        <v>668</v>
      </c>
      <c r="F943" s="95" t="s">
        <v>669</v>
      </c>
      <c r="G943" s="89" t="s">
        <v>670</v>
      </c>
      <c r="H943" s="89" t="s">
        <v>55</v>
      </c>
      <c r="I943" s="96">
        <v>1</v>
      </c>
      <c r="J943" s="97">
        <v>65277</v>
      </c>
      <c r="K943" s="98">
        <f t="shared" si="450"/>
        <v>8159.63</v>
      </c>
      <c r="L943" s="99">
        <f t="shared" si="451"/>
        <v>1.0815399999999999</v>
      </c>
      <c r="M943" s="100">
        <f t="shared" si="452"/>
        <v>1.0590999999999999</v>
      </c>
      <c r="N943" s="101">
        <f t="shared" si="453"/>
        <v>0.97811300000000001</v>
      </c>
      <c r="O943" s="100">
        <f t="shared" si="454"/>
        <v>1</v>
      </c>
      <c r="P943" s="98">
        <f t="shared" si="455"/>
        <v>9141.9500000000007</v>
      </c>
      <c r="Q943" s="97">
        <f t="shared" si="456"/>
        <v>73135.600000000006</v>
      </c>
      <c r="R943" s="97"/>
      <c r="S943" s="97"/>
    </row>
    <row r="944" spans="1:19" ht="22.5" x14ac:dyDescent="0.25">
      <c r="A944" s="89" t="s">
        <v>2436</v>
      </c>
      <c r="B944" s="89" t="s">
        <v>2281</v>
      </c>
      <c r="C944" s="89"/>
      <c r="D944" s="89" t="s">
        <v>251</v>
      </c>
      <c r="E944" s="94" t="s">
        <v>2437</v>
      </c>
      <c r="F944" s="95" t="s">
        <v>2438</v>
      </c>
      <c r="G944" s="89" t="s">
        <v>652</v>
      </c>
      <c r="H944" s="89" t="s">
        <v>12</v>
      </c>
      <c r="I944" s="96">
        <v>1</v>
      </c>
      <c r="J944" s="97">
        <v>44738</v>
      </c>
      <c r="K944" s="98">
        <f t="shared" si="450"/>
        <v>44738</v>
      </c>
      <c r="L944" s="99">
        <f t="shared" si="451"/>
        <v>1.0815399999999999</v>
      </c>
      <c r="M944" s="100">
        <f t="shared" si="452"/>
        <v>1.0590999999999999</v>
      </c>
      <c r="N944" s="101">
        <f t="shared" si="453"/>
        <v>0.97811300000000001</v>
      </c>
      <c r="O944" s="100">
        <f t="shared" si="454"/>
        <v>1</v>
      </c>
      <c r="P944" s="98">
        <f t="shared" si="455"/>
        <v>50123.93</v>
      </c>
      <c r="Q944" s="97">
        <f t="shared" si="456"/>
        <v>50123.93</v>
      </c>
      <c r="R944" s="97"/>
      <c r="S944" s="97"/>
    </row>
    <row r="945" spans="1:19" ht="22.5" x14ac:dyDescent="0.25">
      <c r="A945" s="89" t="s">
        <v>2439</v>
      </c>
      <c r="B945" s="89" t="s">
        <v>2281</v>
      </c>
      <c r="C945" s="89"/>
      <c r="D945" s="89" t="s">
        <v>254</v>
      </c>
      <c r="E945" s="94" t="s">
        <v>2440</v>
      </c>
      <c r="F945" s="95" t="s">
        <v>2441</v>
      </c>
      <c r="G945" s="89" t="s">
        <v>2442</v>
      </c>
      <c r="H945" s="89" t="s">
        <v>40</v>
      </c>
      <c r="I945" s="96">
        <v>1</v>
      </c>
      <c r="J945" s="97">
        <v>162945</v>
      </c>
      <c r="K945" s="98">
        <f t="shared" si="450"/>
        <v>32589</v>
      </c>
      <c r="L945" s="99">
        <f t="shared" si="451"/>
        <v>1.0815399999999999</v>
      </c>
      <c r="M945" s="100">
        <f t="shared" si="452"/>
        <v>1.0590999999999999</v>
      </c>
      <c r="N945" s="101">
        <f t="shared" si="453"/>
        <v>0.97811300000000001</v>
      </c>
      <c r="O945" s="100">
        <f t="shared" si="454"/>
        <v>1</v>
      </c>
      <c r="P945" s="98">
        <f t="shared" si="455"/>
        <v>36512.339999999997</v>
      </c>
      <c r="Q945" s="97">
        <f t="shared" si="456"/>
        <v>182561.7</v>
      </c>
      <c r="R945" s="97"/>
      <c r="S945" s="97"/>
    </row>
    <row r="946" spans="1:19" ht="22.5" x14ac:dyDescent="0.25">
      <c r="A946" s="89" t="s">
        <v>2443</v>
      </c>
      <c r="B946" s="89" t="s">
        <v>2281</v>
      </c>
      <c r="C946" s="89"/>
      <c r="D946" s="89" t="s">
        <v>256</v>
      </c>
      <c r="E946" s="94" t="s">
        <v>675</v>
      </c>
      <c r="F946" s="95" t="s">
        <v>676</v>
      </c>
      <c r="G946" s="89" t="s">
        <v>502</v>
      </c>
      <c r="H946" s="89" t="s">
        <v>2444</v>
      </c>
      <c r="I946" s="96">
        <v>1</v>
      </c>
      <c r="J946" s="97">
        <v>446073</v>
      </c>
      <c r="K946" s="98">
        <f t="shared" si="450"/>
        <v>40999.360000000001</v>
      </c>
      <c r="L946" s="99">
        <f t="shared" si="451"/>
        <v>1.0815399999999999</v>
      </c>
      <c r="M946" s="100">
        <f t="shared" si="452"/>
        <v>1.0590999999999999</v>
      </c>
      <c r="N946" s="101">
        <f t="shared" si="453"/>
        <v>0.97811300000000001</v>
      </c>
      <c r="O946" s="100">
        <f t="shared" si="454"/>
        <v>1</v>
      </c>
      <c r="P946" s="98">
        <f t="shared" si="455"/>
        <v>45935.21</v>
      </c>
      <c r="Q946" s="97">
        <f t="shared" si="456"/>
        <v>499775.08</v>
      </c>
      <c r="R946" s="97"/>
      <c r="S946" s="97"/>
    </row>
    <row r="947" spans="1:19" ht="22.5" x14ac:dyDescent="0.25">
      <c r="A947" s="89" t="s">
        <v>2445</v>
      </c>
      <c r="B947" s="89" t="s">
        <v>2281</v>
      </c>
      <c r="C947" s="89"/>
      <c r="D947" s="89" t="s">
        <v>260</v>
      </c>
      <c r="E947" s="94" t="s">
        <v>2446</v>
      </c>
      <c r="F947" s="95" t="s">
        <v>2447</v>
      </c>
      <c r="G947" s="89" t="s">
        <v>652</v>
      </c>
      <c r="H947" s="89" t="s">
        <v>12</v>
      </c>
      <c r="I947" s="96">
        <v>1</v>
      </c>
      <c r="J947" s="97">
        <v>4140416</v>
      </c>
      <c r="K947" s="98">
        <f t="shared" si="450"/>
        <v>4140416</v>
      </c>
      <c r="L947" s="99">
        <f t="shared" si="451"/>
        <v>1.0815399999999999</v>
      </c>
      <c r="M947" s="100">
        <f t="shared" si="452"/>
        <v>1.0590999999999999</v>
      </c>
      <c r="N947" s="101">
        <f t="shared" si="453"/>
        <v>0.97811300000000001</v>
      </c>
      <c r="O947" s="100">
        <f t="shared" si="454"/>
        <v>1</v>
      </c>
      <c r="P947" s="98">
        <f t="shared" si="455"/>
        <v>4638873.8600000003</v>
      </c>
      <c r="Q947" s="97">
        <f t="shared" si="456"/>
        <v>4638873.8600000003</v>
      </c>
      <c r="R947" s="97"/>
      <c r="S947" s="97"/>
    </row>
    <row r="948" spans="1:19" ht="22.5" x14ac:dyDescent="0.25">
      <c r="A948" s="89" t="s">
        <v>2448</v>
      </c>
      <c r="B948" s="89" t="s">
        <v>2281</v>
      </c>
      <c r="C948" s="89"/>
      <c r="D948" s="89" t="s">
        <v>263</v>
      </c>
      <c r="E948" s="94" t="s">
        <v>2449</v>
      </c>
      <c r="F948" s="95" t="s">
        <v>1984</v>
      </c>
      <c r="G948" s="89" t="s">
        <v>652</v>
      </c>
      <c r="H948" s="89" t="s">
        <v>34</v>
      </c>
      <c r="I948" s="96">
        <v>1</v>
      </c>
      <c r="J948" s="97">
        <v>481978</v>
      </c>
      <c r="K948" s="98">
        <f t="shared" si="450"/>
        <v>120494.5</v>
      </c>
      <c r="L948" s="99">
        <f t="shared" si="451"/>
        <v>1.0815399999999999</v>
      </c>
      <c r="M948" s="100">
        <f t="shared" si="452"/>
        <v>1.0590999999999999</v>
      </c>
      <c r="N948" s="101">
        <f t="shared" si="453"/>
        <v>0.97811300000000001</v>
      </c>
      <c r="O948" s="100">
        <f t="shared" si="454"/>
        <v>1</v>
      </c>
      <c r="P948" s="98">
        <f t="shared" si="455"/>
        <v>135000.63</v>
      </c>
      <c r="Q948" s="97">
        <f t="shared" si="456"/>
        <v>540002.52</v>
      </c>
      <c r="R948" s="97"/>
      <c r="S948" s="97"/>
    </row>
    <row r="949" spans="1:19" x14ac:dyDescent="0.25">
      <c r="A949" s="82" t="s">
        <v>231</v>
      </c>
      <c r="B949" s="83"/>
      <c r="C949" s="84"/>
      <c r="D949" s="85"/>
      <c r="E949" s="86"/>
      <c r="F949" s="86" t="s">
        <v>2451</v>
      </c>
      <c r="G949" s="82"/>
      <c r="H949" s="82"/>
      <c r="I949" s="87"/>
      <c r="J949" s="88">
        <f>SUM(J950:J977)</f>
        <v>53430299</v>
      </c>
      <c r="K949" s="98"/>
      <c r="L949" s="99"/>
      <c r="M949" s="100"/>
      <c r="N949" s="101"/>
      <c r="O949" s="100"/>
      <c r="P949" s="98"/>
      <c r="Q949" s="88">
        <f>SUM(Q950:Q977)</f>
        <v>59862684.729999997</v>
      </c>
      <c r="R949" s="88">
        <f t="shared" ref="R949:S949" si="466">SUM(R950:R977)</f>
        <v>11134634.6</v>
      </c>
      <c r="S949" s="88">
        <f t="shared" si="466"/>
        <v>0</v>
      </c>
    </row>
    <row r="950" spans="1:19" ht="22.5" x14ac:dyDescent="0.25">
      <c r="A950" s="89" t="s">
        <v>2452</v>
      </c>
      <c r="B950" s="89" t="s">
        <v>2281</v>
      </c>
      <c r="C950" s="89"/>
      <c r="D950" s="89" t="s">
        <v>265</v>
      </c>
      <c r="E950" s="94" t="s">
        <v>646</v>
      </c>
      <c r="F950" s="95" t="s">
        <v>647</v>
      </c>
      <c r="G950" s="89" t="s">
        <v>648</v>
      </c>
      <c r="H950" s="89" t="s">
        <v>34</v>
      </c>
      <c r="I950" s="96">
        <v>1</v>
      </c>
      <c r="J950" s="97">
        <v>228116</v>
      </c>
      <c r="K950" s="98">
        <f t="shared" ref="K950:K977" si="467">J950/H950</f>
        <v>57029</v>
      </c>
      <c r="L950" s="99">
        <f t="shared" ref="L950:L977" si="468">$L$8</f>
        <v>1.0815399999999999</v>
      </c>
      <c r="M950" s="100">
        <f t="shared" ref="M950:M977" si="469">$M$8</f>
        <v>1.0590999999999999</v>
      </c>
      <c r="N950" s="101">
        <f t="shared" ref="N950:N977" si="470">$N$8</f>
        <v>0.97811300000000001</v>
      </c>
      <c r="O950" s="100">
        <f t="shared" ref="O950:O977" si="471">$O$8</f>
        <v>1</v>
      </c>
      <c r="P950" s="98">
        <f t="shared" ref="P950:P977" si="472">K950*L950*M950*N950*O950</f>
        <v>63894.63</v>
      </c>
      <c r="Q950" s="97">
        <f t="shared" ref="Q950:Q977" si="473">H950*P950</f>
        <v>255578.52</v>
      </c>
      <c r="R950" s="97"/>
      <c r="S950" s="97"/>
    </row>
    <row r="951" spans="1:19" ht="33.75" x14ac:dyDescent="0.25">
      <c r="A951" s="89" t="s">
        <v>2453</v>
      </c>
      <c r="B951" s="89" t="s">
        <v>2281</v>
      </c>
      <c r="C951" s="89" t="s">
        <v>17297</v>
      </c>
      <c r="D951" s="89" t="s">
        <v>266</v>
      </c>
      <c r="E951" s="94" t="s">
        <v>2454</v>
      </c>
      <c r="F951" s="95" t="s">
        <v>2455</v>
      </c>
      <c r="G951" s="89" t="s">
        <v>652</v>
      </c>
      <c r="H951" s="89" t="s">
        <v>34</v>
      </c>
      <c r="I951" s="96">
        <v>1</v>
      </c>
      <c r="J951" s="97">
        <v>1595019</v>
      </c>
      <c r="K951" s="98">
        <f t="shared" si="467"/>
        <v>398754.75</v>
      </c>
      <c r="L951" s="99">
        <f t="shared" si="468"/>
        <v>1.0815399999999999</v>
      </c>
      <c r="M951" s="100">
        <f t="shared" si="469"/>
        <v>1.0590999999999999</v>
      </c>
      <c r="N951" s="101">
        <f t="shared" si="470"/>
        <v>0.97811300000000001</v>
      </c>
      <c r="O951" s="100">
        <f t="shared" si="471"/>
        <v>1</v>
      </c>
      <c r="P951" s="98">
        <f t="shared" si="472"/>
        <v>446760.18</v>
      </c>
      <c r="Q951" s="97">
        <f t="shared" si="473"/>
        <v>1787040.72</v>
      </c>
      <c r="R951" s="97">
        <f t="shared" ref="R951" si="474">Q951</f>
        <v>1787040.72</v>
      </c>
      <c r="S951" s="97"/>
    </row>
    <row r="952" spans="1:19" ht="22.5" x14ac:dyDescent="0.25">
      <c r="A952" s="89" t="s">
        <v>2456</v>
      </c>
      <c r="B952" s="89" t="s">
        <v>2281</v>
      </c>
      <c r="C952" s="89"/>
      <c r="D952" s="89" t="s">
        <v>267</v>
      </c>
      <c r="E952" s="94" t="s">
        <v>1874</v>
      </c>
      <c r="F952" s="95" t="s">
        <v>1875</v>
      </c>
      <c r="G952" s="89" t="s">
        <v>648</v>
      </c>
      <c r="H952" s="89" t="s">
        <v>34</v>
      </c>
      <c r="I952" s="96">
        <v>1</v>
      </c>
      <c r="J952" s="97">
        <v>121069</v>
      </c>
      <c r="K952" s="98">
        <f t="shared" si="467"/>
        <v>30267.25</v>
      </c>
      <c r="L952" s="99">
        <f t="shared" si="468"/>
        <v>1.0815399999999999</v>
      </c>
      <c r="M952" s="100">
        <f t="shared" si="469"/>
        <v>1.0590999999999999</v>
      </c>
      <c r="N952" s="101">
        <f t="shared" si="470"/>
        <v>0.97811300000000001</v>
      </c>
      <c r="O952" s="100">
        <f t="shared" si="471"/>
        <v>1</v>
      </c>
      <c r="P952" s="98">
        <f t="shared" si="472"/>
        <v>33911.07</v>
      </c>
      <c r="Q952" s="97">
        <f t="shared" si="473"/>
        <v>135644.28</v>
      </c>
      <c r="R952" s="97"/>
      <c r="S952" s="97"/>
    </row>
    <row r="953" spans="1:19" ht="33.75" x14ac:dyDescent="0.25">
      <c r="A953" s="89" t="s">
        <v>2457</v>
      </c>
      <c r="B953" s="89" t="s">
        <v>2281</v>
      </c>
      <c r="C953" s="89" t="s">
        <v>17297</v>
      </c>
      <c r="D953" s="89" t="s">
        <v>184</v>
      </c>
      <c r="E953" s="94" t="s">
        <v>2458</v>
      </c>
      <c r="F953" s="95" t="s">
        <v>2459</v>
      </c>
      <c r="G953" s="89" t="s">
        <v>652</v>
      </c>
      <c r="H953" s="89" t="s">
        <v>34</v>
      </c>
      <c r="I953" s="96">
        <v>1</v>
      </c>
      <c r="J953" s="97">
        <v>3897478</v>
      </c>
      <c r="K953" s="98">
        <f t="shared" si="467"/>
        <v>974369.5</v>
      </c>
      <c r="L953" s="99">
        <f t="shared" si="468"/>
        <v>1.0815399999999999</v>
      </c>
      <c r="M953" s="100">
        <f t="shared" si="469"/>
        <v>1.0590999999999999</v>
      </c>
      <c r="N953" s="101">
        <f t="shared" si="470"/>
        <v>0.97811300000000001</v>
      </c>
      <c r="O953" s="100">
        <f t="shared" si="471"/>
        <v>1</v>
      </c>
      <c r="P953" s="98">
        <f t="shared" si="472"/>
        <v>1091672.24</v>
      </c>
      <c r="Q953" s="97">
        <f t="shared" si="473"/>
        <v>4366688.96</v>
      </c>
      <c r="R953" s="97">
        <f t="shared" ref="R953" si="475">Q953</f>
        <v>4366688.96</v>
      </c>
      <c r="S953" s="97"/>
    </row>
    <row r="954" spans="1:19" x14ac:dyDescent="0.25">
      <c r="A954" s="89" t="s">
        <v>2460</v>
      </c>
      <c r="B954" s="89" t="s">
        <v>2281</v>
      </c>
      <c r="C954" s="89"/>
      <c r="D954" s="89" t="s">
        <v>276</v>
      </c>
      <c r="E954" s="94" t="s">
        <v>661</v>
      </c>
      <c r="F954" s="95" t="s">
        <v>662</v>
      </c>
      <c r="G954" s="89" t="s">
        <v>502</v>
      </c>
      <c r="H954" s="89" t="s">
        <v>2461</v>
      </c>
      <c r="I954" s="96">
        <v>1</v>
      </c>
      <c r="J954" s="97">
        <v>13113</v>
      </c>
      <c r="K954" s="98">
        <f t="shared" si="467"/>
        <v>37999.879999999997</v>
      </c>
      <c r="L954" s="99">
        <f t="shared" si="468"/>
        <v>1.0815399999999999</v>
      </c>
      <c r="M954" s="100">
        <f t="shared" si="469"/>
        <v>1.0590999999999999</v>
      </c>
      <c r="N954" s="101">
        <f t="shared" si="470"/>
        <v>0.97811300000000001</v>
      </c>
      <c r="O954" s="100">
        <f t="shared" si="471"/>
        <v>1</v>
      </c>
      <c r="P954" s="98">
        <f t="shared" si="472"/>
        <v>42574.62</v>
      </c>
      <c r="Q954" s="97">
        <f t="shared" si="473"/>
        <v>14691.65</v>
      </c>
      <c r="R954" s="97"/>
      <c r="S954" s="97"/>
    </row>
    <row r="955" spans="1:19" ht="33.75" x14ac:dyDescent="0.25">
      <c r="A955" s="89" t="s">
        <v>2462</v>
      </c>
      <c r="B955" s="89" t="s">
        <v>2281</v>
      </c>
      <c r="C955" s="89"/>
      <c r="D955" s="89" t="s">
        <v>278</v>
      </c>
      <c r="E955" s="94" t="s">
        <v>2463</v>
      </c>
      <c r="F955" s="95" t="s">
        <v>2464</v>
      </c>
      <c r="G955" s="89" t="s">
        <v>652</v>
      </c>
      <c r="H955" s="89" t="s">
        <v>34</v>
      </c>
      <c r="I955" s="96">
        <v>1</v>
      </c>
      <c r="J955" s="97">
        <v>129504</v>
      </c>
      <c r="K955" s="98">
        <f t="shared" si="467"/>
        <v>32376</v>
      </c>
      <c r="L955" s="99">
        <f t="shared" si="468"/>
        <v>1.0815399999999999</v>
      </c>
      <c r="M955" s="100">
        <f t="shared" si="469"/>
        <v>1.0590999999999999</v>
      </c>
      <c r="N955" s="101">
        <f t="shared" si="470"/>
        <v>0.97811300000000001</v>
      </c>
      <c r="O955" s="100">
        <f t="shared" si="471"/>
        <v>1</v>
      </c>
      <c r="P955" s="98">
        <f t="shared" si="472"/>
        <v>36273.69</v>
      </c>
      <c r="Q955" s="97">
        <f t="shared" si="473"/>
        <v>145094.76</v>
      </c>
      <c r="R955" s="97"/>
      <c r="S955" s="97"/>
    </row>
    <row r="956" spans="1:19" ht="22.5" x14ac:dyDescent="0.25">
      <c r="A956" s="89" t="s">
        <v>2465</v>
      </c>
      <c r="B956" s="89" t="s">
        <v>2281</v>
      </c>
      <c r="C956" s="89"/>
      <c r="D956" s="89" t="s">
        <v>283</v>
      </c>
      <c r="E956" s="94" t="s">
        <v>2466</v>
      </c>
      <c r="F956" s="95" t="s">
        <v>2467</v>
      </c>
      <c r="G956" s="89" t="s">
        <v>652</v>
      </c>
      <c r="H956" s="89" t="s">
        <v>34</v>
      </c>
      <c r="I956" s="96">
        <v>1</v>
      </c>
      <c r="J956" s="97">
        <v>1424544</v>
      </c>
      <c r="K956" s="98">
        <f t="shared" si="467"/>
        <v>356136</v>
      </c>
      <c r="L956" s="99">
        <f t="shared" si="468"/>
        <v>1.0815399999999999</v>
      </c>
      <c r="M956" s="100">
        <f t="shared" si="469"/>
        <v>1.0590999999999999</v>
      </c>
      <c r="N956" s="101">
        <f t="shared" si="470"/>
        <v>0.97811300000000001</v>
      </c>
      <c r="O956" s="100">
        <f t="shared" si="471"/>
        <v>1</v>
      </c>
      <c r="P956" s="98">
        <f t="shared" si="472"/>
        <v>399010.63</v>
      </c>
      <c r="Q956" s="97">
        <f t="shared" si="473"/>
        <v>1596042.52</v>
      </c>
      <c r="R956" s="97"/>
      <c r="S956" s="97"/>
    </row>
    <row r="957" spans="1:19" ht="22.5" x14ac:dyDescent="0.25">
      <c r="A957" s="89" t="s">
        <v>2468</v>
      </c>
      <c r="B957" s="89" t="s">
        <v>2281</v>
      </c>
      <c r="C957" s="89"/>
      <c r="D957" s="89" t="s">
        <v>286</v>
      </c>
      <c r="E957" s="94" t="s">
        <v>1874</v>
      </c>
      <c r="F957" s="95" t="s">
        <v>1875</v>
      </c>
      <c r="G957" s="89" t="s">
        <v>648</v>
      </c>
      <c r="H957" s="89" t="s">
        <v>34</v>
      </c>
      <c r="I957" s="96">
        <v>1</v>
      </c>
      <c r="J957" s="97">
        <v>121069</v>
      </c>
      <c r="K957" s="98">
        <f t="shared" si="467"/>
        <v>30267.25</v>
      </c>
      <c r="L957" s="99">
        <f t="shared" si="468"/>
        <v>1.0815399999999999</v>
      </c>
      <c r="M957" s="100">
        <f t="shared" si="469"/>
        <v>1.0590999999999999</v>
      </c>
      <c r="N957" s="101">
        <f t="shared" si="470"/>
        <v>0.97811300000000001</v>
      </c>
      <c r="O957" s="100">
        <f t="shared" si="471"/>
        <v>1</v>
      </c>
      <c r="P957" s="98">
        <f t="shared" si="472"/>
        <v>33911.07</v>
      </c>
      <c r="Q957" s="97">
        <f t="shared" si="473"/>
        <v>135644.28</v>
      </c>
      <c r="R957" s="97"/>
      <c r="S957" s="97"/>
    </row>
    <row r="958" spans="1:19" ht="33.75" x14ac:dyDescent="0.25">
      <c r="A958" s="89" t="s">
        <v>2469</v>
      </c>
      <c r="B958" s="89" t="s">
        <v>2281</v>
      </c>
      <c r="C958" s="89" t="s">
        <v>17297</v>
      </c>
      <c r="D958" s="89" t="s">
        <v>288</v>
      </c>
      <c r="E958" s="94" t="s">
        <v>2470</v>
      </c>
      <c r="F958" s="95" t="s">
        <v>2459</v>
      </c>
      <c r="G958" s="89" t="s">
        <v>652</v>
      </c>
      <c r="H958" s="89" t="s">
        <v>34</v>
      </c>
      <c r="I958" s="96">
        <v>1</v>
      </c>
      <c r="J958" s="97">
        <v>3897478</v>
      </c>
      <c r="K958" s="98">
        <f t="shared" si="467"/>
        <v>974369.5</v>
      </c>
      <c r="L958" s="99">
        <f t="shared" si="468"/>
        <v>1.0815399999999999</v>
      </c>
      <c r="M958" s="100">
        <f t="shared" si="469"/>
        <v>1.0590999999999999</v>
      </c>
      <c r="N958" s="101">
        <f t="shared" si="470"/>
        <v>0.97811300000000001</v>
      </c>
      <c r="O958" s="100">
        <f t="shared" si="471"/>
        <v>1</v>
      </c>
      <c r="P958" s="98">
        <f t="shared" si="472"/>
        <v>1091672.24</v>
      </c>
      <c r="Q958" s="97">
        <f t="shared" si="473"/>
        <v>4366688.96</v>
      </c>
      <c r="R958" s="97">
        <f t="shared" ref="R958" si="476">Q958</f>
        <v>4366688.96</v>
      </c>
      <c r="S958" s="97"/>
    </row>
    <row r="959" spans="1:19" ht="33.75" x14ac:dyDescent="0.25">
      <c r="A959" s="89" t="s">
        <v>2471</v>
      </c>
      <c r="B959" s="89" t="s">
        <v>2281</v>
      </c>
      <c r="C959" s="89"/>
      <c r="D959" s="89" t="s">
        <v>289</v>
      </c>
      <c r="E959" s="94" t="s">
        <v>2472</v>
      </c>
      <c r="F959" s="95" t="s">
        <v>2473</v>
      </c>
      <c r="G959" s="89" t="s">
        <v>652</v>
      </c>
      <c r="H959" s="89" t="s">
        <v>34</v>
      </c>
      <c r="I959" s="96">
        <v>1</v>
      </c>
      <c r="J959" s="97">
        <v>126914</v>
      </c>
      <c r="K959" s="98">
        <f t="shared" si="467"/>
        <v>31728.5</v>
      </c>
      <c r="L959" s="99">
        <f t="shared" si="468"/>
        <v>1.0815399999999999</v>
      </c>
      <c r="M959" s="100">
        <f t="shared" si="469"/>
        <v>1.0590999999999999</v>
      </c>
      <c r="N959" s="101">
        <f t="shared" si="470"/>
        <v>0.97811300000000001</v>
      </c>
      <c r="O959" s="100">
        <f t="shared" si="471"/>
        <v>1</v>
      </c>
      <c r="P959" s="98">
        <f t="shared" si="472"/>
        <v>35548.239999999998</v>
      </c>
      <c r="Q959" s="97">
        <f t="shared" si="473"/>
        <v>142192.95999999999</v>
      </c>
      <c r="R959" s="97"/>
      <c r="S959" s="97"/>
    </row>
    <row r="960" spans="1:19" ht="22.5" x14ac:dyDescent="0.25">
      <c r="A960" s="89" t="s">
        <v>2474</v>
      </c>
      <c r="B960" s="89" t="s">
        <v>2281</v>
      </c>
      <c r="C960" s="89"/>
      <c r="D960" s="89" t="s">
        <v>291</v>
      </c>
      <c r="E960" s="94" t="s">
        <v>2405</v>
      </c>
      <c r="F960" s="95" t="s">
        <v>2406</v>
      </c>
      <c r="G960" s="89" t="s">
        <v>1071</v>
      </c>
      <c r="H960" s="89" t="s">
        <v>2475</v>
      </c>
      <c r="I960" s="96">
        <v>1</v>
      </c>
      <c r="J960" s="97">
        <v>63208</v>
      </c>
      <c r="K960" s="98">
        <f t="shared" si="467"/>
        <v>83168.42</v>
      </c>
      <c r="L960" s="99">
        <f t="shared" si="468"/>
        <v>1.0815399999999999</v>
      </c>
      <c r="M960" s="100">
        <f t="shared" si="469"/>
        <v>1.0590999999999999</v>
      </c>
      <c r="N960" s="101">
        <f t="shared" si="470"/>
        <v>0.97811300000000001</v>
      </c>
      <c r="O960" s="100">
        <f t="shared" si="471"/>
        <v>1</v>
      </c>
      <c r="P960" s="98">
        <f t="shared" si="472"/>
        <v>93180.93</v>
      </c>
      <c r="Q960" s="97">
        <f t="shared" si="473"/>
        <v>70817.509999999995</v>
      </c>
      <c r="R960" s="97"/>
      <c r="S960" s="97"/>
    </row>
    <row r="961" spans="1:19" ht="33.75" x14ac:dyDescent="0.25">
      <c r="A961" s="89" t="s">
        <v>2476</v>
      </c>
      <c r="B961" s="89" t="s">
        <v>2281</v>
      </c>
      <c r="C961" s="89"/>
      <c r="D961" s="89" t="s">
        <v>293</v>
      </c>
      <c r="E961" s="94" t="s">
        <v>2477</v>
      </c>
      <c r="F961" s="95" t="s">
        <v>2478</v>
      </c>
      <c r="G961" s="89" t="s">
        <v>652</v>
      </c>
      <c r="H961" s="89" t="s">
        <v>12</v>
      </c>
      <c r="I961" s="96">
        <v>1</v>
      </c>
      <c r="J961" s="97">
        <v>114720</v>
      </c>
      <c r="K961" s="98">
        <f t="shared" si="467"/>
        <v>114720</v>
      </c>
      <c r="L961" s="99">
        <f t="shared" si="468"/>
        <v>1.0815399999999999</v>
      </c>
      <c r="M961" s="100">
        <f t="shared" si="469"/>
        <v>1.0590999999999999</v>
      </c>
      <c r="N961" s="101">
        <f t="shared" si="470"/>
        <v>0.97811300000000001</v>
      </c>
      <c r="O961" s="100">
        <f t="shared" si="471"/>
        <v>1</v>
      </c>
      <c r="P961" s="98">
        <f t="shared" si="472"/>
        <v>128530.95</v>
      </c>
      <c r="Q961" s="97">
        <f t="shared" si="473"/>
        <v>128530.95</v>
      </c>
      <c r="R961" s="97"/>
      <c r="S961" s="97"/>
    </row>
    <row r="962" spans="1:19" ht="22.5" x14ac:dyDescent="0.25">
      <c r="A962" s="89" t="s">
        <v>2479</v>
      </c>
      <c r="B962" s="89" t="s">
        <v>2281</v>
      </c>
      <c r="C962" s="89"/>
      <c r="D962" s="89" t="s">
        <v>295</v>
      </c>
      <c r="E962" s="94" t="s">
        <v>2418</v>
      </c>
      <c r="F962" s="95" t="s">
        <v>2419</v>
      </c>
      <c r="G962" s="89" t="s">
        <v>1071</v>
      </c>
      <c r="H962" s="89" t="s">
        <v>1234</v>
      </c>
      <c r="I962" s="96">
        <v>1</v>
      </c>
      <c r="J962" s="97">
        <v>6572</v>
      </c>
      <c r="K962" s="98">
        <f t="shared" si="467"/>
        <v>164300</v>
      </c>
      <c r="L962" s="99">
        <f t="shared" si="468"/>
        <v>1.0815399999999999</v>
      </c>
      <c r="M962" s="100">
        <f t="shared" si="469"/>
        <v>1.0590999999999999</v>
      </c>
      <c r="N962" s="101">
        <f t="shared" si="470"/>
        <v>0.97811300000000001</v>
      </c>
      <c r="O962" s="100">
        <f t="shared" si="471"/>
        <v>1</v>
      </c>
      <c r="P962" s="98">
        <f t="shared" si="472"/>
        <v>184079.81</v>
      </c>
      <c r="Q962" s="97">
        <f t="shared" si="473"/>
        <v>7363.19</v>
      </c>
      <c r="R962" s="97"/>
      <c r="S962" s="97"/>
    </row>
    <row r="963" spans="1:19" ht="33.75" x14ac:dyDescent="0.25">
      <c r="A963" s="89" t="s">
        <v>2480</v>
      </c>
      <c r="B963" s="89" t="s">
        <v>2281</v>
      </c>
      <c r="C963" s="89"/>
      <c r="D963" s="89" t="s">
        <v>297</v>
      </c>
      <c r="E963" s="94" t="s">
        <v>2481</v>
      </c>
      <c r="F963" s="95" t="s">
        <v>2482</v>
      </c>
      <c r="G963" s="89" t="s">
        <v>652</v>
      </c>
      <c r="H963" s="89" t="s">
        <v>12</v>
      </c>
      <c r="I963" s="96">
        <v>1</v>
      </c>
      <c r="J963" s="97">
        <v>11034</v>
      </c>
      <c r="K963" s="98">
        <f t="shared" si="467"/>
        <v>11034</v>
      </c>
      <c r="L963" s="99">
        <f t="shared" si="468"/>
        <v>1.0815399999999999</v>
      </c>
      <c r="M963" s="100">
        <f t="shared" si="469"/>
        <v>1.0590999999999999</v>
      </c>
      <c r="N963" s="101">
        <f t="shared" si="470"/>
        <v>0.97811300000000001</v>
      </c>
      <c r="O963" s="100">
        <f t="shared" si="471"/>
        <v>1</v>
      </c>
      <c r="P963" s="98">
        <f t="shared" si="472"/>
        <v>12362.37</v>
      </c>
      <c r="Q963" s="97">
        <f t="shared" si="473"/>
        <v>12362.37</v>
      </c>
      <c r="R963" s="97"/>
      <c r="S963" s="97"/>
    </row>
    <row r="964" spans="1:19" ht="22.5" x14ac:dyDescent="0.25">
      <c r="A964" s="89" t="s">
        <v>2483</v>
      </c>
      <c r="B964" s="89" t="s">
        <v>2281</v>
      </c>
      <c r="C964" s="89"/>
      <c r="D964" s="89" t="s">
        <v>309</v>
      </c>
      <c r="E964" s="94" t="s">
        <v>1899</v>
      </c>
      <c r="F964" s="95" t="s">
        <v>1900</v>
      </c>
      <c r="G964" s="89" t="s">
        <v>502</v>
      </c>
      <c r="H964" s="89" t="s">
        <v>2484</v>
      </c>
      <c r="I964" s="96">
        <v>1</v>
      </c>
      <c r="J964" s="97">
        <v>758</v>
      </c>
      <c r="K964" s="98">
        <f t="shared" si="467"/>
        <v>65570.929999999993</v>
      </c>
      <c r="L964" s="99">
        <f t="shared" si="468"/>
        <v>1.0815399999999999</v>
      </c>
      <c r="M964" s="100">
        <f t="shared" si="469"/>
        <v>1.0590999999999999</v>
      </c>
      <c r="N964" s="101">
        <f t="shared" si="470"/>
        <v>0.97811300000000001</v>
      </c>
      <c r="O964" s="100">
        <f t="shared" si="471"/>
        <v>1</v>
      </c>
      <c r="P964" s="98">
        <f t="shared" si="472"/>
        <v>73464.91</v>
      </c>
      <c r="Q964" s="97">
        <f t="shared" si="473"/>
        <v>849.25</v>
      </c>
      <c r="R964" s="97"/>
      <c r="S964" s="97"/>
    </row>
    <row r="965" spans="1:19" ht="33.75" x14ac:dyDescent="0.25">
      <c r="A965" s="89" t="s">
        <v>2485</v>
      </c>
      <c r="B965" s="89" t="s">
        <v>2281</v>
      </c>
      <c r="C965" s="89"/>
      <c r="D965" s="89" t="s">
        <v>311</v>
      </c>
      <c r="E965" s="94" t="s">
        <v>2486</v>
      </c>
      <c r="F965" s="95" t="s">
        <v>2487</v>
      </c>
      <c r="G965" s="89" t="s">
        <v>652</v>
      </c>
      <c r="H965" s="89" t="s">
        <v>34</v>
      </c>
      <c r="I965" s="96">
        <v>1</v>
      </c>
      <c r="J965" s="97">
        <v>550392</v>
      </c>
      <c r="K965" s="98">
        <f t="shared" si="467"/>
        <v>137598</v>
      </c>
      <c r="L965" s="99">
        <f t="shared" si="468"/>
        <v>1.0815399999999999</v>
      </c>
      <c r="M965" s="100">
        <f t="shared" si="469"/>
        <v>1.0590999999999999</v>
      </c>
      <c r="N965" s="101">
        <f t="shared" si="470"/>
        <v>0.97811300000000001</v>
      </c>
      <c r="O965" s="100">
        <f t="shared" si="471"/>
        <v>1</v>
      </c>
      <c r="P965" s="98">
        <f t="shared" si="472"/>
        <v>154163.20000000001</v>
      </c>
      <c r="Q965" s="97">
        <f t="shared" si="473"/>
        <v>616652.80000000005</v>
      </c>
      <c r="R965" s="97"/>
      <c r="S965" s="97"/>
    </row>
    <row r="966" spans="1:19" ht="22.5" x14ac:dyDescent="0.25">
      <c r="A966" s="89" t="s">
        <v>2488</v>
      </c>
      <c r="B966" s="89" t="s">
        <v>2281</v>
      </c>
      <c r="C966" s="89"/>
      <c r="D966" s="89" t="s">
        <v>218</v>
      </c>
      <c r="E966" s="94" t="s">
        <v>1886</v>
      </c>
      <c r="F966" s="95" t="s">
        <v>1887</v>
      </c>
      <c r="G966" s="89" t="s">
        <v>648</v>
      </c>
      <c r="H966" s="89" t="s">
        <v>34</v>
      </c>
      <c r="I966" s="96">
        <v>1</v>
      </c>
      <c r="J966" s="97">
        <v>93226</v>
      </c>
      <c r="K966" s="98">
        <f t="shared" si="467"/>
        <v>23306.5</v>
      </c>
      <c r="L966" s="99">
        <f t="shared" si="468"/>
        <v>1.0815399999999999</v>
      </c>
      <c r="M966" s="100">
        <f t="shared" si="469"/>
        <v>1.0590999999999999</v>
      </c>
      <c r="N966" s="101">
        <f t="shared" si="470"/>
        <v>0.97811300000000001</v>
      </c>
      <c r="O966" s="100">
        <f t="shared" si="471"/>
        <v>1</v>
      </c>
      <c r="P966" s="98">
        <f t="shared" si="472"/>
        <v>26112.33</v>
      </c>
      <c r="Q966" s="97">
        <f t="shared" si="473"/>
        <v>104449.32</v>
      </c>
      <c r="R966" s="97"/>
      <c r="S966" s="97"/>
    </row>
    <row r="967" spans="1:19" ht="22.5" x14ac:dyDescent="0.25">
      <c r="A967" s="89" t="s">
        <v>2489</v>
      </c>
      <c r="B967" s="89" t="s">
        <v>2281</v>
      </c>
      <c r="C967" s="89" t="s">
        <v>17297</v>
      </c>
      <c r="D967" s="89" t="s">
        <v>922</v>
      </c>
      <c r="E967" s="94" t="s">
        <v>2490</v>
      </c>
      <c r="F967" s="95" t="s">
        <v>2491</v>
      </c>
      <c r="G967" s="89" t="s">
        <v>652</v>
      </c>
      <c r="H967" s="89" t="s">
        <v>34</v>
      </c>
      <c r="I967" s="96">
        <v>1</v>
      </c>
      <c r="J967" s="97">
        <v>548217</v>
      </c>
      <c r="K967" s="98">
        <f t="shared" si="467"/>
        <v>137054.25</v>
      </c>
      <c r="L967" s="99">
        <f t="shared" si="468"/>
        <v>1.0815399999999999</v>
      </c>
      <c r="M967" s="100">
        <f t="shared" si="469"/>
        <v>1.0590999999999999</v>
      </c>
      <c r="N967" s="101">
        <f t="shared" si="470"/>
        <v>0.97811300000000001</v>
      </c>
      <c r="O967" s="100">
        <f t="shared" si="471"/>
        <v>1</v>
      </c>
      <c r="P967" s="98">
        <f t="shared" si="472"/>
        <v>153553.99</v>
      </c>
      <c r="Q967" s="97">
        <f t="shared" si="473"/>
        <v>614215.96</v>
      </c>
      <c r="R967" s="97">
        <f t="shared" ref="R967" si="477">Q967</f>
        <v>614215.96</v>
      </c>
      <c r="S967" s="97"/>
    </row>
    <row r="968" spans="1:19" ht="22.5" x14ac:dyDescent="0.25">
      <c r="A968" s="89" t="s">
        <v>2492</v>
      </c>
      <c r="B968" s="89" t="s">
        <v>2281</v>
      </c>
      <c r="C968" s="89"/>
      <c r="D968" s="89" t="s">
        <v>924</v>
      </c>
      <c r="E968" s="94" t="s">
        <v>1944</v>
      </c>
      <c r="F968" s="95" t="s">
        <v>1945</v>
      </c>
      <c r="G968" s="89" t="s">
        <v>1071</v>
      </c>
      <c r="H968" s="89" t="s">
        <v>2493</v>
      </c>
      <c r="I968" s="96">
        <v>1</v>
      </c>
      <c r="J968" s="97">
        <v>2868638</v>
      </c>
      <c r="K968" s="98">
        <f t="shared" si="467"/>
        <v>81495.399999999994</v>
      </c>
      <c r="L968" s="99">
        <f t="shared" si="468"/>
        <v>1.0815399999999999</v>
      </c>
      <c r="M968" s="100">
        <f t="shared" si="469"/>
        <v>1.0590999999999999</v>
      </c>
      <c r="N968" s="101">
        <f t="shared" si="470"/>
        <v>0.97811300000000001</v>
      </c>
      <c r="O968" s="100">
        <f t="shared" si="471"/>
        <v>1</v>
      </c>
      <c r="P968" s="98">
        <f t="shared" si="472"/>
        <v>91306.5</v>
      </c>
      <c r="Q968" s="97">
        <f t="shared" si="473"/>
        <v>3213988.8</v>
      </c>
      <c r="R968" s="97"/>
      <c r="S968" s="97"/>
    </row>
    <row r="969" spans="1:19" ht="22.5" x14ac:dyDescent="0.25">
      <c r="A969" s="89" t="s">
        <v>2494</v>
      </c>
      <c r="B969" s="89" t="s">
        <v>2281</v>
      </c>
      <c r="C969" s="89"/>
      <c r="D969" s="89" t="s">
        <v>927</v>
      </c>
      <c r="E969" s="94" t="s">
        <v>2495</v>
      </c>
      <c r="F969" s="95" t="s">
        <v>2496</v>
      </c>
      <c r="G969" s="89" t="s">
        <v>652</v>
      </c>
      <c r="H969" s="89" t="s">
        <v>12</v>
      </c>
      <c r="I969" s="96">
        <v>1</v>
      </c>
      <c r="J969" s="97">
        <v>27970921</v>
      </c>
      <c r="K969" s="98">
        <f t="shared" si="467"/>
        <v>27970921</v>
      </c>
      <c r="L969" s="99">
        <f t="shared" si="468"/>
        <v>1.0815399999999999</v>
      </c>
      <c r="M969" s="100">
        <f t="shared" si="469"/>
        <v>1.0590999999999999</v>
      </c>
      <c r="N969" s="101">
        <f t="shared" si="470"/>
        <v>0.97811300000000001</v>
      </c>
      <c r="O969" s="100">
        <f t="shared" si="471"/>
        <v>1</v>
      </c>
      <c r="P969" s="98">
        <f t="shared" si="472"/>
        <v>31338294.100000001</v>
      </c>
      <c r="Q969" s="97">
        <f t="shared" si="473"/>
        <v>31338294.100000001</v>
      </c>
      <c r="R969" s="97"/>
      <c r="S969" s="97"/>
    </row>
    <row r="970" spans="1:19" ht="22.5" x14ac:dyDescent="0.25">
      <c r="A970" s="89" t="s">
        <v>2497</v>
      </c>
      <c r="B970" s="89" t="s">
        <v>2281</v>
      </c>
      <c r="C970" s="89"/>
      <c r="D970" s="89" t="s">
        <v>930</v>
      </c>
      <c r="E970" s="94" t="s">
        <v>668</v>
      </c>
      <c r="F970" s="95" t="s">
        <v>669</v>
      </c>
      <c r="G970" s="89" t="s">
        <v>670</v>
      </c>
      <c r="H970" s="89" t="s">
        <v>2498</v>
      </c>
      <c r="I970" s="96">
        <v>1</v>
      </c>
      <c r="J970" s="97">
        <v>1060747</v>
      </c>
      <c r="K970" s="98">
        <f t="shared" si="467"/>
        <v>8159.59</v>
      </c>
      <c r="L970" s="99">
        <f t="shared" si="468"/>
        <v>1.0815399999999999</v>
      </c>
      <c r="M970" s="100">
        <f t="shared" si="469"/>
        <v>1.0590999999999999</v>
      </c>
      <c r="N970" s="101">
        <f t="shared" si="470"/>
        <v>0.97811300000000001</v>
      </c>
      <c r="O970" s="100">
        <f t="shared" si="471"/>
        <v>1</v>
      </c>
      <c r="P970" s="98">
        <f t="shared" si="472"/>
        <v>9141.91</v>
      </c>
      <c r="Q970" s="97">
        <f t="shared" si="473"/>
        <v>1188448.3</v>
      </c>
      <c r="R970" s="97"/>
      <c r="S970" s="97"/>
    </row>
    <row r="971" spans="1:19" ht="22.5" x14ac:dyDescent="0.25">
      <c r="A971" s="89" t="s">
        <v>2499</v>
      </c>
      <c r="B971" s="89" t="s">
        <v>2281</v>
      </c>
      <c r="C971" s="89"/>
      <c r="D971" s="89" t="s">
        <v>936</v>
      </c>
      <c r="E971" s="94" t="s">
        <v>2500</v>
      </c>
      <c r="F971" s="95" t="s">
        <v>2501</v>
      </c>
      <c r="G971" s="89" t="s">
        <v>652</v>
      </c>
      <c r="H971" s="89" t="s">
        <v>12</v>
      </c>
      <c r="I971" s="96">
        <v>1</v>
      </c>
      <c r="J971" s="97">
        <v>726996</v>
      </c>
      <c r="K971" s="98">
        <f t="shared" si="467"/>
        <v>726996</v>
      </c>
      <c r="L971" s="99">
        <f t="shared" si="468"/>
        <v>1.0815399999999999</v>
      </c>
      <c r="M971" s="100">
        <f t="shared" si="469"/>
        <v>1.0590999999999999</v>
      </c>
      <c r="N971" s="101">
        <f t="shared" si="470"/>
        <v>0.97811300000000001</v>
      </c>
      <c r="O971" s="100">
        <f t="shared" si="471"/>
        <v>1</v>
      </c>
      <c r="P971" s="98">
        <f t="shared" si="472"/>
        <v>814517.85</v>
      </c>
      <c r="Q971" s="97">
        <f t="shared" si="473"/>
        <v>814517.85</v>
      </c>
      <c r="R971" s="97"/>
      <c r="S971" s="97"/>
    </row>
    <row r="972" spans="1:19" ht="22.5" x14ac:dyDescent="0.25">
      <c r="A972" s="89" t="s">
        <v>2502</v>
      </c>
      <c r="B972" s="89" t="s">
        <v>2281</v>
      </c>
      <c r="C972" s="89"/>
      <c r="D972" s="89" t="s">
        <v>941</v>
      </c>
      <c r="E972" s="94" t="s">
        <v>2503</v>
      </c>
      <c r="F972" s="95" t="s">
        <v>2441</v>
      </c>
      <c r="G972" s="89" t="s">
        <v>2442</v>
      </c>
      <c r="H972" s="89" t="s">
        <v>40</v>
      </c>
      <c r="I972" s="96">
        <v>1</v>
      </c>
      <c r="J972" s="97">
        <v>32589</v>
      </c>
      <c r="K972" s="98">
        <f t="shared" si="467"/>
        <v>6517.8</v>
      </c>
      <c r="L972" s="99">
        <f t="shared" si="468"/>
        <v>1.0815399999999999</v>
      </c>
      <c r="M972" s="100">
        <f t="shared" si="469"/>
        <v>1.0590999999999999</v>
      </c>
      <c r="N972" s="101">
        <f t="shared" si="470"/>
        <v>0.97811300000000001</v>
      </c>
      <c r="O972" s="100">
        <f t="shared" si="471"/>
        <v>1</v>
      </c>
      <c r="P972" s="98">
        <f t="shared" si="472"/>
        <v>7302.47</v>
      </c>
      <c r="Q972" s="97">
        <f t="shared" si="473"/>
        <v>36512.35</v>
      </c>
      <c r="R972" s="97"/>
      <c r="S972" s="97"/>
    </row>
    <row r="973" spans="1:19" ht="22.5" x14ac:dyDescent="0.25">
      <c r="A973" s="89" t="s">
        <v>2504</v>
      </c>
      <c r="B973" s="89" t="s">
        <v>2281</v>
      </c>
      <c r="C973" s="89"/>
      <c r="D973" s="89" t="s">
        <v>946</v>
      </c>
      <c r="E973" s="94" t="s">
        <v>2505</v>
      </c>
      <c r="F973" s="95" t="s">
        <v>2506</v>
      </c>
      <c r="G973" s="89" t="s">
        <v>670</v>
      </c>
      <c r="H973" s="89" t="s">
        <v>2507</v>
      </c>
      <c r="I973" s="96">
        <v>1</v>
      </c>
      <c r="J973" s="97">
        <v>410326</v>
      </c>
      <c r="K973" s="98">
        <f t="shared" si="467"/>
        <v>16282.78</v>
      </c>
      <c r="L973" s="99">
        <f t="shared" si="468"/>
        <v>1.0815399999999999</v>
      </c>
      <c r="M973" s="100">
        <f t="shared" si="469"/>
        <v>1.0590999999999999</v>
      </c>
      <c r="N973" s="101">
        <f t="shared" si="470"/>
        <v>0.97811300000000001</v>
      </c>
      <c r="O973" s="100">
        <f t="shared" si="471"/>
        <v>1</v>
      </c>
      <c r="P973" s="98">
        <f t="shared" si="472"/>
        <v>18243.04</v>
      </c>
      <c r="Q973" s="97">
        <f t="shared" si="473"/>
        <v>459724.61</v>
      </c>
      <c r="R973" s="97"/>
      <c r="S973" s="97"/>
    </row>
    <row r="974" spans="1:19" ht="22.5" x14ac:dyDescent="0.25">
      <c r="A974" s="89" t="s">
        <v>2508</v>
      </c>
      <c r="B974" s="89" t="s">
        <v>2281</v>
      </c>
      <c r="C974" s="89"/>
      <c r="D974" s="89" t="s">
        <v>952</v>
      </c>
      <c r="E974" s="94" t="s">
        <v>2500</v>
      </c>
      <c r="F974" s="95" t="s">
        <v>2509</v>
      </c>
      <c r="G974" s="89" t="s">
        <v>652</v>
      </c>
      <c r="H974" s="89" t="s">
        <v>12</v>
      </c>
      <c r="I974" s="96">
        <v>1</v>
      </c>
      <c r="J974" s="97">
        <v>380388</v>
      </c>
      <c r="K974" s="98">
        <f t="shared" si="467"/>
        <v>380388</v>
      </c>
      <c r="L974" s="99">
        <f t="shared" si="468"/>
        <v>1.0815399999999999</v>
      </c>
      <c r="M974" s="100">
        <f t="shared" si="469"/>
        <v>1.0590999999999999</v>
      </c>
      <c r="N974" s="101">
        <f t="shared" si="470"/>
        <v>0.97811300000000001</v>
      </c>
      <c r="O974" s="100">
        <f t="shared" si="471"/>
        <v>1</v>
      </c>
      <c r="P974" s="98">
        <f t="shared" si="472"/>
        <v>426182.28</v>
      </c>
      <c r="Q974" s="97">
        <f t="shared" si="473"/>
        <v>426182.28</v>
      </c>
      <c r="R974" s="97"/>
      <c r="S974" s="97"/>
    </row>
    <row r="975" spans="1:19" ht="22.5" x14ac:dyDescent="0.25">
      <c r="A975" s="89" t="s">
        <v>2510</v>
      </c>
      <c r="B975" s="89" t="s">
        <v>2281</v>
      </c>
      <c r="C975" s="89"/>
      <c r="D975" s="89" t="s">
        <v>957</v>
      </c>
      <c r="E975" s="94" t="s">
        <v>675</v>
      </c>
      <c r="F975" s="95" t="s">
        <v>676</v>
      </c>
      <c r="G975" s="89" t="s">
        <v>502</v>
      </c>
      <c r="H975" s="89" t="s">
        <v>2511</v>
      </c>
      <c r="I975" s="96">
        <v>1</v>
      </c>
      <c r="J975" s="97">
        <v>634261</v>
      </c>
      <c r="K975" s="98">
        <f t="shared" si="467"/>
        <v>40999.42</v>
      </c>
      <c r="L975" s="99">
        <f t="shared" si="468"/>
        <v>1.0815399999999999</v>
      </c>
      <c r="M975" s="100">
        <f t="shared" si="469"/>
        <v>1.0590999999999999</v>
      </c>
      <c r="N975" s="101">
        <f t="shared" si="470"/>
        <v>0.97811300000000001</v>
      </c>
      <c r="O975" s="100">
        <f t="shared" si="471"/>
        <v>1</v>
      </c>
      <c r="P975" s="98">
        <f t="shared" si="472"/>
        <v>45935.27</v>
      </c>
      <c r="Q975" s="97">
        <f t="shared" si="473"/>
        <v>710618.63</v>
      </c>
      <c r="R975" s="97"/>
      <c r="S975" s="97"/>
    </row>
    <row r="976" spans="1:19" ht="22.5" x14ac:dyDescent="0.25">
      <c r="A976" s="89" t="s">
        <v>2512</v>
      </c>
      <c r="B976" s="89" t="s">
        <v>2281</v>
      </c>
      <c r="C976" s="89"/>
      <c r="D976" s="89" t="s">
        <v>962</v>
      </c>
      <c r="E976" s="94" t="s">
        <v>2513</v>
      </c>
      <c r="F976" s="95" t="s">
        <v>2514</v>
      </c>
      <c r="G976" s="89" t="s">
        <v>652</v>
      </c>
      <c r="H976" s="89" t="s">
        <v>12</v>
      </c>
      <c r="I976" s="96">
        <v>1</v>
      </c>
      <c r="J976" s="97">
        <v>5887153</v>
      </c>
      <c r="K976" s="98">
        <f t="shared" si="467"/>
        <v>5887153</v>
      </c>
      <c r="L976" s="99">
        <f t="shared" si="468"/>
        <v>1.0815399999999999</v>
      </c>
      <c r="M976" s="100">
        <f t="shared" si="469"/>
        <v>1.0590999999999999</v>
      </c>
      <c r="N976" s="101">
        <f t="shared" si="470"/>
        <v>0.97811300000000001</v>
      </c>
      <c r="O976" s="100">
        <f t="shared" si="471"/>
        <v>1</v>
      </c>
      <c r="P976" s="98">
        <f t="shared" si="472"/>
        <v>6595897.6500000004</v>
      </c>
      <c r="Q976" s="97">
        <f t="shared" si="473"/>
        <v>6595897.6500000004</v>
      </c>
      <c r="R976" s="97"/>
      <c r="S976" s="97"/>
    </row>
    <row r="977" spans="1:19" ht="22.5" x14ac:dyDescent="0.25">
      <c r="A977" s="89" t="s">
        <v>2515</v>
      </c>
      <c r="B977" s="89" t="s">
        <v>2281</v>
      </c>
      <c r="C977" s="89"/>
      <c r="D977" s="89" t="s">
        <v>967</v>
      </c>
      <c r="E977" s="94" t="s">
        <v>2516</v>
      </c>
      <c r="F977" s="95" t="s">
        <v>1984</v>
      </c>
      <c r="G977" s="89" t="s">
        <v>652</v>
      </c>
      <c r="H977" s="89" t="s">
        <v>34</v>
      </c>
      <c r="I977" s="96">
        <v>1</v>
      </c>
      <c r="J977" s="97">
        <v>515849</v>
      </c>
      <c r="K977" s="98">
        <f t="shared" si="467"/>
        <v>128962.25</v>
      </c>
      <c r="L977" s="99">
        <f t="shared" si="468"/>
        <v>1.0815399999999999</v>
      </c>
      <c r="M977" s="100">
        <f t="shared" si="469"/>
        <v>1.0590999999999999</v>
      </c>
      <c r="N977" s="101">
        <f t="shared" si="470"/>
        <v>0.97811300000000001</v>
      </c>
      <c r="O977" s="100">
        <f t="shared" si="471"/>
        <v>1</v>
      </c>
      <c r="P977" s="98">
        <f t="shared" si="472"/>
        <v>144487.79999999999</v>
      </c>
      <c r="Q977" s="97">
        <f t="shared" si="473"/>
        <v>577951.19999999995</v>
      </c>
      <c r="R977" s="97"/>
      <c r="S977" s="97"/>
    </row>
    <row r="978" spans="1:19" x14ac:dyDescent="0.25">
      <c r="A978" s="82" t="s">
        <v>236</v>
      </c>
      <c r="B978" s="83"/>
      <c r="C978" s="84"/>
      <c r="D978" s="85"/>
      <c r="E978" s="86"/>
      <c r="F978" s="86" t="s">
        <v>2518</v>
      </c>
      <c r="G978" s="82"/>
      <c r="H978" s="82"/>
      <c r="I978" s="87"/>
      <c r="J978" s="88">
        <f>SUM(J979:J996)</f>
        <v>109284291</v>
      </c>
      <c r="K978" s="98"/>
      <c r="L978" s="99"/>
      <c r="M978" s="100"/>
      <c r="N978" s="101"/>
      <c r="O978" s="100"/>
      <c r="P978" s="98"/>
      <c r="Q978" s="88">
        <f>SUM(Q979:Q996)</f>
        <v>122440846.73</v>
      </c>
      <c r="R978" s="88">
        <f t="shared" ref="R978:S978" si="478">SUM(R979:R996)</f>
        <v>114076147.2</v>
      </c>
      <c r="S978" s="88">
        <f t="shared" si="478"/>
        <v>0</v>
      </c>
    </row>
    <row r="979" spans="1:19" ht="22.5" x14ac:dyDescent="0.25">
      <c r="A979" s="89" t="s">
        <v>2519</v>
      </c>
      <c r="B979" s="89" t="s">
        <v>2281</v>
      </c>
      <c r="C979" s="89"/>
      <c r="D979" s="89" t="s">
        <v>973</v>
      </c>
      <c r="E979" s="94" t="s">
        <v>2520</v>
      </c>
      <c r="F979" s="95" t="s">
        <v>2521</v>
      </c>
      <c r="G979" s="89" t="s">
        <v>648</v>
      </c>
      <c r="H979" s="89" t="s">
        <v>34</v>
      </c>
      <c r="I979" s="96">
        <v>1</v>
      </c>
      <c r="J979" s="97">
        <v>502324</v>
      </c>
      <c r="K979" s="98">
        <f t="shared" ref="K979:K996" si="479">J979/H979</f>
        <v>125581</v>
      </c>
      <c r="L979" s="99">
        <f t="shared" ref="L979:L996" si="480">$L$8</f>
        <v>1.0815399999999999</v>
      </c>
      <c r="M979" s="100">
        <f t="shared" ref="M979:M996" si="481">$M$8</f>
        <v>1.0590999999999999</v>
      </c>
      <c r="N979" s="101">
        <f t="shared" ref="N979:N996" si="482">$N$8</f>
        <v>0.97811300000000001</v>
      </c>
      <c r="O979" s="100">
        <f t="shared" ref="O979:O996" si="483">$O$8</f>
        <v>1</v>
      </c>
      <c r="P979" s="98">
        <f t="shared" ref="P979:P996" si="484">K979*L979*M979*N979*O979</f>
        <v>140699.49</v>
      </c>
      <c r="Q979" s="97">
        <f t="shared" ref="Q979:Q996" si="485">H979*P979</f>
        <v>562797.96</v>
      </c>
      <c r="R979" s="97"/>
      <c r="S979" s="97"/>
    </row>
    <row r="980" spans="1:19" ht="22.5" x14ac:dyDescent="0.25">
      <c r="A980" s="89" t="s">
        <v>2522</v>
      </c>
      <c r="B980" s="89" t="s">
        <v>2281</v>
      </c>
      <c r="C980" s="89" t="s">
        <v>17297</v>
      </c>
      <c r="D980" s="89" t="s">
        <v>979</v>
      </c>
      <c r="E980" s="94" t="s">
        <v>2523</v>
      </c>
      <c r="F980" s="95" t="s">
        <v>2524</v>
      </c>
      <c r="G980" s="89" t="s">
        <v>652</v>
      </c>
      <c r="H980" s="89" t="s">
        <v>34</v>
      </c>
      <c r="I980" s="96">
        <v>1</v>
      </c>
      <c r="J980" s="97">
        <v>92395924</v>
      </c>
      <c r="K980" s="98">
        <f t="shared" si="479"/>
        <v>23098981</v>
      </c>
      <c r="L980" s="99">
        <f t="shared" si="480"/>
        <v>1.0815399999999999</v>
      </c>
      <c r="M980" s="100">
        <f t="shared" si="481"/>
        <v>1.0590999999999999</v>
      </c>
      <c r="N980" s="101">
        <f t="shared" si="482"/>
        <v>0.97811300000000001</v>
      </c>
      <c r="O980" s="100">
        <f t="shared" si="483"/>
        <v>1</v>
      </c>
      <c r="P980" s="98">
        <f t="shared" si="484"/>
        <v>25879829.27</v>
      </c>
      <c r="Q980" s="97">
        <f t="shared" si="485"/>
        <v>103519317.08</v>
      </c>
      <c r="R980" s="97">
        <f t="shared" ref="R980" si="486">Q980</f>
        <v>103519317.08</v>
      </c>
      <c r="S980" s="97"/>
    </row>
    <row r="981" spans="1:19" ht="22.5" x14ac:dyDescent="0.25">
      <c r="A981" s="89" t="s">
        <v>2525</v>
      </c>
      <c r="B981" s="89" t="s">
        <v>2281</v>
      </c>
      <c r="C981" s="89"/>
      <c r="D981" s="89" t="s">
        <v>985</v>
      </c>
      <c r="E981" s="94" t="s">
        <v>668</v>
      </c>
      <c r="F981" s="95" t="s">
        <v>669</v>
      </c>
      <c r="G981" s="89" t="s">
        <v>670</v>
      </c>
      <c r="H981" s="89" t="s">
        <v>194</v>
      </c>
      <c r="I981" s="96">
        <v>1</v>
      </c>
      <c r="J981" s="97">
        <v>391659</v>
      </c>
      <c r="K981" s="98">
        <f t="shared" si="479"/>
        <v>8159.56</v>
      </c>
      <c r="L981" s="99">
        <f t="shared" si="480"/>
        <v>1.0815399999999999</v>
      </c>
      <c r="M981" s="100">
        <f t="shared" si="481"/>
        <v>1.0590999999999999</v>
      </c>
      <c r="N981" s="101">
        <f t="shared" si="482"/>
        <v>0.97811300000000001</v>
      </c>
      <c r="O981" s="100">
        <f t="shared" si="483"/>
        <v>1</v>
      </c>
      <c r="P981" s="98">
        <f t="shared" si="484"/>
        <v>9141.8799999999992</v>
      </c>
      <c r="Q981" s="97">
        <f t="shared" si="485"/>
        <v>438810.24</v>
      </c>
      <c r="R981" s="97"/>
      <c r="S981" s="97"/>
    </row>
    <row r="982" spans="1:19" ht="22.5" x14ac:dyDescent="0.25">
      <c r="A982" s="89" t="s">
        <v>2526</v>
      </c>
      <c r="B982" s="89" t="s">
        <v>2281</v>
      </c>
      <c r="C982" s="89"/>
      <c r="D982" s="89" t="s">
        <v>988</v>
      </c>
      <c r="E982" s="94" t="s">
        <v>2527</v>
      </c>
      <c r="F982" s="95" t="s">
        <v>2528</v>
      </c>
      <c r="G982" s="89" t="s">
        <v>652</v>
      </c>
      <c r="H982" s="89" t="s">
        <v>12</v>
      </c>
      <c r="I982" s="96">
        <v>1</v>
      </c>
      <c r="J982" s="97">
        <v>268429</v>
      </c>
      <c r="K982" s="98">
        <f t="shared" si="479"/>
        <v>268429</v>
      </c>
      <c r="L982" s="99">
        <f t="shared" si="480"/>
        <v>1.0815399999999999</v>
      </c>
      <c r="M982" s="100">
        <f t="shared" si="481"/>
        <v>1.0590999999999999</v>
      </c>
      <c r="N982" s="101">
        <f t="shared" si="482"/>
        <v>0.97811300000000001</v>
      </c>
      <c r="O982" s="100">
        <f t="shared" si="483"/>
        <v>1</v>
      </c>
      <c r="P982" s="98">
        <f t="shared" si="484"/>
        <v>300744.73</v>
      </c>
      <c r="Q982" s="97">
        <f t="shared" si="485"/>
        <v>300744.73</v>
      </c>
      <c r="R982" s="97"/>
      <c r="S982" s="97"/>
    </row>
    <row r="983" spans="1:19" ht="22.5" x14ac:dyDescent="0.25">
      <c r="A983" s="89" t="s">
        <v>2529</v>
      </c>
      <c r="B983" s="89" t="s">
        <v>2281</v>
      </c>
      <c r="C983" s="89"/>
      <c r="D983" s="89" t="s">
        <v>991</v>
      </c>
      <c r="E983" s="94" t="s">
        <v>668</v>
      </c>
      <c r="F983" s="95" t="s">
        <v>669</v>
      </c>
      <c r="G983" s="89" t="s">
        <v>670</v>
      </c>
      <c r="H983" s="89" t="s">
        <v>293</v>
      </c>
      <c r="I983" s="96">
        <v>1</v>
      </c>
      <c r="J983" s="97">
        <v>660927</v>
      </c>
      <c r="K983" s="98">
        <f t="shared" si="479"/>
        <v>8159.59</v>
      </c>
      <c r="L983" s="99">
        <f t="shared" si="480"/>
        <v>1.0815399999999999</v>
      </c>
      <c r="M983" s="100">
        <f t="shared" si="481"/>
        <v>1.0590999999999999</v>
      </c>
      <c r="N983" s="101">
        <f t="shared" si="482"/>
        <v>0.97811300000000001</v>
      </c>
      <c r="O983" s="100">
        <f t="shared" si="483"/>
        <v>1</v>
      </c>
      <c r="P983" s="98">
        <f t="shared" si="484"/>
        <v>9141.91</v>
      </c>
      <c r="Q983" s="97">
        <f t="shared" si="485"/>
        <v>740494.71</v>
      </c>
      <c r="R983" s="97"/>
      <c r="S983" s="97"/>
    </row>
    <row r="984" spans="1:19" ht="22.5" x14ac:dyDescent="0.25">
      <c r="A984" s="89" t="s">
        <v>2530</v>
      </c>
      <c r="B984" s="89" t="s">
        <v>2281</v>
      </c>
      <c r="C984" s="89"/>
      <c r="D984" s="89" t="s">
        <v>995</v>
      </c>
      <c r="E984" s="94" t="s">
        <v>2531</v>
      </c>
      <c r="F984" s="95" t="s">
        <v>2532</v>
      </c>
      <c r="G984" s="89" t="s">
        <v>652</v>
      </c>
      <c r="H984" s="89" t="s">
        <v>12</v>
      </c>
      <c r="I984" s="96">
        <v>1</v>
      </c>
      <c r="J984" s="97">
        <v>107100</v>
      </c>
      <c r="K984" s="98">
        <f t="shared" si="479"/>
        <v>107100</v>
      </c>
      <c r="L984" s="99">
        <f t="shared" si="480"/>
        <v>1.0815399999999999</v>
      </c>
      <c r="M984" s="100">
        <f t="shared" si="481"/>
        <v>1.0590999999999999</v>
      </c>
      <c r="N984" s="101">
        <f t="shared" si="482"/>
        <v>0.97811300000000001</v>
      </c>
      <c r="O984" s="100">
        <f t="shared" si="483"/>
        <v>1</v>
      </c>
      <c r="P984" s="98">
        <f t="shared" si="484"/>
        <v>119993.59</v>
      </c>
      <c r="Q984" s="97">
        <f t="shared" si="485"/>
        <v>119993.59</v>
      </c>
      <c r="R984" s="97"/>
      <c r="S984" s="97"/>
    </row>
    <row r="985" spans="1:19" ht="22.5" x14ac:dyDescent="0.25">
      <c r="A985" s="89" t="s">
        <v>2533</v>
      </c>
      <c r="B985" s="89" t="s">
        <v>2281</v>
      </c>
      <c r="C985" s="89"/>
      <c r="D985" s="89" t="s">
        <v>998</v>
      </c>
      <c r="E985" s="94" t="s">
        <v>2534</v>
      </c>
      <c r="F985" s="95" t="s">
        <v>2535</v>
      </c>
      <c r="G985" s="89" t="s">
        <v>652</v>
      </c>
      <c r="H985" s="89" t="s">
        <v>12</v>
      </c>
      <c r="I985" s="96">
        <v>1</v>
      </c>
      <c r="J985" s="97">
        <v>22313</v>
      </c>
      <c r="K985" s="98">
        <f t="shared" si="479"/>
        <v>22313</v>
      </c>
      <c r="L985" s="99">
        <f t="shared" si="480"/>
        <v>1.0815399999999999</v>
      </c>
      <c r="M985" s="100">
        <f t="shared" si="481"/>
        <v>1.0590999999999999</v>
      </c>
      <c r="N985" s="101">
        <f t="shared" si="482"/>
        <v>0.97811300000000001</v>
      </c>
      <c r="O985" s="100">
        <f t="shared" si="483"/>
        <v>1</v>
      </c>
      <c r="P985" s="98">
        <f t="shared" si="484"/>
        <v>24999.23</v>
      </c>
      <c r="Q985" s="97">
        <f t="shared" si="485"/>
        <v>24999.23</v>
      </c>
      <c r="R985" s="97"/>
      <c r="S985" s="97"/>
    </row>
    <row r="986" spans="1:19" ht="22.5" x14ac:dyDescent="0.25">
      <c r="A986" s="89" t="s">
        <v>2536</v>
      </c>
      <c r="B986" s="89" t="s">
        <v>2281</v>
      </c>
      <c r="C986" s="89"/>
      <c r="D986" s="89" t="s">
        <v>1002</v>
      </c>
      <c r="E986" s="94" t="s">
        <v>2312</v>
      </c>
      <c r="F986" s="95" t="s">
        <v>2313</v>
      </c>
      <c r="G986" s="89" t="s">
        <v>1071</v>
      </c>
      <c r="H986" s="89" t="s">
        <v>2537</v>
      </c>
      <c r="I986" s="96">
        <v>1</v>
      </c>
      <c r="J986" s="97">
        <v>68753</v>
      </c>
      <c r="K986" s="98">
        <f t="shared" si="479"/>
        <v>171882.5</v>
      </c>
      <c r="L986" s="99">
        <f t="shared" si="480"/>
        <v>1.0815399999999999</v>
      </c>
      <c r="M986" s="100">
        <f t="shared" si="481"/>
        <v>1.0590999999999999</v>
      </c>
      <c r="N986" s="101">
        <f t="shared" si="482"/>
        <v>0.97811300000000001</v>
      </c>
      <c r="O986" s="100">
        <f t="shared" si="483"/>
        <v>1</v>
      </c>
      <c r="P986" s="98">
        <f t="shared" si="484"/>
        <v>192575.15</v>
      </c>
      <c r="Q986" s="97">
        <f t="shared" si="485"/>
        <v>77030.06</v>
      </c>
      <c r="R986" s="97"/>
      <c r="S986" s="97"/>
    </row>
    <row r="987" spans="1:19" ht="22.5" x14ac:dyDescent="0.25">
      <c r="A987" s="89" t="s">
        <v>2538</v>
      </c>
      <c r="B987" s="89" t="s">
        <v>2281</v>
      </c>
      <c r="C987" s="89"/>
      <c r="D987" s="89" t="s">
        <v>1005</v>
      </c>
      <c r="E987" s="94" t="s">
        <v>2539</v>
      </c>
      <c r="F987" s="95" t="s">
        <v>2540</v>
      </c>
      <c r="G987" s="89" t="s">
        <v>652</v>
      </c>
      <c r="H987" s="89" t="s">
        <v>12</v>
      </c>
      <c r="I987" s="96">
        <v>1</v>
      </c>
      <c r="J987" s="97">
        <v>187916</v>
      </c>
      <c r="K987" s="98">
        <f t="shared" si="479"/>
        <v>187916</v>
      </c>
      <c r="L987" s="99">
        <f t="shared" si="480"/>
        <v>1.0815399999999999</v>
      </c>
      <c r="M987" s="100">
        <f t="shared" si="481"/>
        <v>1.0590999999999999</v>
      </c>
      <c r="N987" s="101">
        <f t="shared" si="482"/>
        <v>0.97811300000000001</v>
      </c>
      <c r="O987" s="100">
        <f t="shared" si="483"/>
        <v>1</v>
      </c>
      <c r="P987" s="98">
        <f t="shared" si="484"/>
        <v>210538.9</v>
      </c>
      <c r="Q987" s="97">
        <f t="shared" si="485"/>
        <v>210538.9</v>
      </c>
      <c r="R987" s="97"/>
      <c r="S987" s="97"/>
    </row>
    <row r="988" spans="1:19" ht="22.5" x14ac:dyDescent="0.25">
      <c r="A988" s="89" t="s">
        <v>2541</v>
      </c>
      <c r="B988" s="89" t="s">
        <v>2281</v>
      </c>
      <c r="C988" s="89"/>
      <c r="D988" s="89" t="s">
        <v>1012</v>
      </c>
      <c r="E988" s="94" t="s">
        <v>1899</v>
      </c>
      <c r="F988" s="95" t="s">
        <v>1900</v>
      </c>
      <c r="G988" s="89" t="s">
        <v>502</v>
      </c>
      <c r="H988" s="89" t="s">
        <v>2542</v>
      </c>
      <c r="I988" s="96">
        <v>1</v>
      </c>
      <c r="J988" s="97">
        <v>16695</v>
      </c>
      <c r="K988" s="98">
        <f t="shared" si="479"/>
        <v>65738.7</v>
      </c>
      <c r="L988" s="99">
        <f t="shared" si="480"/>
        <v>1.0815399999999999</v>
      </c>
      <c r="M988" s="100">
        <f t="shared" si="481"/>
        <v>1.0590999999999999</v>
      </c>
      <c r="N988" s="101">
        <f t="shared" si="482"/>
        <v>0.97811300000000001</v>
      </c>
      <c r="O988" s="100">
        <f t="shared" si="483"/>
        <v>1</v>
      </c>
      <c r="P988" s="98">
        <f t="shared" si="484"/>
        <v>73652.87</v>
      </c>
      <c r="Q988" s="97">
        <f t="shared" si="485"/>
        <v>18704.88</v>
      </c>
      <c r="R988" s="97"/>
      <c r="S988" s="97"/>
    </row>
    <row r="989" spans="1:19" ht="22.5" x14ac:dyDescent="0.25">
      <c r="A989" s="89" t="s">
        <v>2543</v>
      </c>
      <c r="B989" s="89" t="s">
        <v>2281</v>
      </c>
      <c r="C989" s="89"/>
      <c r="D989" s="89" t="s">
        <v>1017</v>
      </c>
      <c r="E989" s="94" t="s">
        <v>2544</v>
      </c>
      <c r="F989" s="95" t="s">
        <v>2545</v>
      </c>
      <c r="G989" s="89" t="s">
        <v>648</v>
      </c>
      <c r="H989" s="89" t="s">
        <v>101</v>
      </c>
      <c r="I989" s="96">
        <v>1</v>
      </c>
      <c r="J989" s="97">
        <v>534204</v>
      </c>
      <c r="K989" s="98">
        <f t="shared" si="479"/>
        <v>26710.2</v>
      </c>
      <c r="L989" s="99">
        <f t="shared" si="480"/>
        <v>1.0815399999999999</v>
      </c>
      <c r="M989" s="100">
        <f t="shared" si="481"/>
        <v>1.0590999999999999</v>
      </c>
      <c r="N989" s="101">
        <f t="shared" si="482"/>
        <v>0.97811300000000001</v>
      </c>
      <c r="O989" s="100">
        <f t="shared" si="483"/>
        <v>1</v>
      </c>
      <c r="P989" s="98">
        <f t="shared" si="484"/>
        <v>29925.8</v>
      </c>
      <c r="Q989" s="97">
        <f t="shared" si="485"/>
        <v>598516</v>
      </c>
      <c r="R989" s="97"/>
      <c r="S989" s="97"/>
    </row>
    <row r="990" spans="1:19" ht="22.5" x14ac:dyDescent="0.25">
      <c r="A990" s="89" t="s">
        <v>2546</v>
      </c>
      <c r="B990" s="89" t="s">
        <v>2281</v>
      </c>
      <c r="C990" s="89"/>
      <c r="D990" s="89" t="s">
        <v>1022</v>
      </c>
      <c r="E990" s="94" t="s">
        <v>2547</v>
      </c>
      <c r="F990" s="95" t="s">
        <v>2548</v>
      </c>
      <c r="G990" s="89" t="s">
        <v>648</v>
      </c>
      <c r="H990" s="89" t="s">
        <v>55</v>
      </c>
      <c r="I990" s="96">
        <v>1</v>
      </c>
      <c r="J990" s="97">
        <v>142740</v>
      </c>
      <c r="K990" s="98">
        <f t="shared" si="479"/>
        <v>17842.5</v>
      </c>
      <c r="L990" s="99">
        <f t="shared" si="480"/>
        <v>1.0815399999999999</v>
      </c>
      <c r="M990" s="100">
        <f t="shared" si="481"/>
        <v>1.0590999999999999</v>
      </c>
      <c r="N990" s="101">
        <f t="shared" si="482"/>
        <v>0.97811300000000001</v>
      </c>
      <c r="O990" s="100">
        <f t="shared" si="483"/>
        <v>1</v>
      </c>
      <c r="P990" s="98">
        <f t="shared" si="484"/>
        <v>19990.53</v>
      </c>
      <c r="Q990" s="97">
        <f t="shared" si="485"/>
        <v>159924.24</v>
      </c>
      <c r="R990" s="97"/>
      <c r="S990" s="97"/>
    </row>
    <row r="991" spans="1:19" ht="22.5" x14ac:dyDescent="0.25">
      <c r="A991" s="89" t="s">
        <v>2549</v>
      </c>
      <c r="B991" s="89" t="s">
        <v>2281</v>
      </c>
      <c r="C991" s="89"/>
      <c r="D991" s="89" t="s">
        <v>1027</v>
      </c>
      <c r="E991" s="94" t="s">
        <v>2550</v>
      </c>
      <c r="F991" s="95" t="s">
        <v>2551</v>
      </c>
      <c r="G991" s="89" t="s">
        <v>652</v>
      </c>
      <c r="H991" s="89" t="s">
        <v>34</v>
      </c>
      <c r="I991" s="96">
        <v>1</v>
      </c>
      <c r="J991" s="97">
        <v>437076</v>
      </c>
      <c r="K991" s="98">
        <f t="shared" si="479"/>
        <v>109269</v>
      </c>
      <c r="L991" s="99">
        <f t="shared" si="480"/>
        <v>1.0815399999999999</v>
      </c>
      <c r="M991" s="100">
        <f t="shared" si="481"/>
        <v>1.0590999999999999</v>
      </c>
      <c r="N991" s="101">
        <f t="shared" si="482"/>
        <v>0.97811300000000001</v>
      </c>
      <c r="O991" s="100">
        <f t="shared" si="483"/>
        <v>1</v>
      </c>
      <c r="P991" s="98">
        <f t="shared" si="484"/>
        <v>122423.71</v>
      </c>
      <c r="Q991" s="97">
        <f t="shared" si="485"/>
        <v>489694.84</v>
      </c>
      <c r="R991" s="97"/>
      <c r="S991" s="97"/>
    </row>
    <row r="992" spans="1:19" x14ac:dyDescent="0.25">
      <c r="A992" s="89" t="s">
        <v>2552</v>
      </c>
      <c r="B992" s="89" t="s">
        <v>2281</v>
      </c>
      <c r="C992" s="89"/>
      <c r="D992" s="89" t="s">
        <v>1032</v>
      </c>
      <c r="E992" s="94" t="s">
        <v>661</v>
      </c>
      <c r="F992" s="95" t="s">
        <v>662</v>
      </c>
      <c r="G992" s="89" t="s">
        <v>502</v>
      </c>
      <c r="H992" s="89" t="s">
        <v>2553</v>
      </c>
      <c r="I992" s="96">
        <v>1</v>
      </c>
      <c r="J992" s="97">
        <v>6786</v>
      </c>
      <c r="K992" s="98">
        <f t="shared" si="479"/>
        <v>38004.03</v>
      </c>
      <c r="L992" s="99">
        <f t="shared" si="480"/>
        <v>1.0815399999999999</v>
      </c>
      <c r="M992" s="100">
        <f t="shared" si="481"/>
        <v>1.0590999999999999</v>
      </c>
      <c r="N992" s="101">
        <f t="shared" si="482"/>
        <v>0.97811300000000001</v>
      </c>
      <c r="O992" s="100">
        <f t="shared" si="483"/>
        <v>1</v>
      </c>
      <c r="P992" s="98">
        <f t="shared" si="484"/>
        <v>42579.27</v>
      </c>
      <c r="Q992" s="97">
        <f t="shared" si="485"/>
        <v>7602.95</v>
      </c>
      <c r="R992" s="97"/>
      <c r="S992" s="97"/>
    </row>
    <row r="993" spans="1:19" ht="22.5" x14ac:dyDescent="0.25">
      <c r="A993" s="89" t="s">
        <v>2554</v>
      </c>
      <c r="B993" s="89" t="s">
        <v>2281</v>
      </c>
      <c r="C993" s="89"/>
      <c r="D993" s="89" t="s">
        <v>1037</v>
      </c>
      <c r="E993" s="94" t="s">
        <v>2555</v>
      </c>
      <c r="F993" s="95" t="s">
        <v>2556</v>
      </c>
      <c r="G993" s="89" t="s">
        <v>652</v>
      </c>
      <c r="H993" s="89" t="s">
        <v>109</v>
      </c>
      <c r="I993" s="96">
        <v>1</v>
      </c>
      <c r="J993" s="97">
        <v>3885123</v>
      </c>
      <c r="K993" s="98">
        <f t="shared" si="479"/>
        <v>161880.13</v>
      </c>
      <c r="L993" s="99">
        <f t="shared" si="480"/>
        <v>1.0815399999999999</v>
      </c>
      <c r="M993" s="100">
        <f t="shared" si="481"/>
        <v>1.0590999999999999</v>
      </c>
      <c r="N993" s="101">
        <f t="shared" si="482"/>
        <v>0.97811300000000001</v>
      </c>
      <c r="O993" s="100">
        <f t="shared" si="483"/>
        <v>1</v>
      </c>
      <c r="P993" s="98">
        <f t="shared" si="484"/>
        <v>181368.61</v>
      </c>
      <c r="Q993" s="97">
        <f t="shared" si="485"/>
        <v>4352846.6399999997</v>
      </c>
      <c r="R993" s="97"/>
      <c r="S993" s="97"/>
    </row>
    <row r="994" spans="1:19" ht="22.5" x14ac:dyDescent="0.25">
      <c r="A994" s="89" t="s">
        <v>2557</v>
      </c>
      <c r="B994" s="89" t="s">
        <v>2281</v>
      </c>
      <c r="C994" s="89"/>
      <c r="D994" s="89" t="s">
        <v>1045</v>
      </c>
      <c r="E994" s="94" t="s">
        <v>1874</v>
      </c>
      <c r="F994" s="95" t="s">
        <v>1875</v>
      </c>
      <c r="G994" s="89" t="s">
        <v>648</v>
      </c>
      <c r="H994" s="89" t="s">
        <v>34</v>
      </c>
      <c r="I994" s="96">
        <v>1</v>
      </c>
      <c r="J994" s="97">
        <v>121069</v>
      </c>
      <c r="K994" s="98">
        <f t="shared" si="479"/>
        <v>30267.25</v>
      </c>
      <c r="L994" s="99">
        <f t="shared" si="480"/>
        <v>1.0815399999999999</v>
      </c>
      <c r="M994" s="100">
        <f t="shared" si="481"/>
        <v>1.0590999999999999</v>
      </c>
      <c r="N994" s="101">
        <f t="shared" si="482"/>
        <v>0.97811300000000001</v>
      </c>
      <c r="O994" s="100">
        <f t="shared" si="483"/>
        <v>1</v>
      </c>
      <c r="P994" s="98">
        <f t="shared" si="484"/>
        <v>33911.07</v>
      </c>
      <c r="Q994" s="97">
        <f t="shared" si="485"/>
        <v>135644.28</v>
      </c>
      <c r="R994" s="97"/>
      <c r="S994" s="97"/>
    </row>
    <row r="995" spans="1:19" ht="22.5" x14ac:dyDescent="0.25">
      <c r="A995" s="89" t="s">
        <v>2558</v>
      </c>
      <c r="B995" s="89" t="s">
        <v>2281</v>
      </c>
      <c r="C995" s="89" t="s">
        <v>17297</v>
      </c>
      <c r="D995" s="89" t="s">
        <v>1050</v>
      </c>
      <c r="E995" s="94" t="s">
        <v>2559</v>
      </c>
      <c r="F995" s="95" t="s">
        <v>2560</v>
      </c>
      <c r="G995" s="89" t="s">
        <v>652</v>
      </c>
      <c r="H995" s="89" t="s">
        <v>34</v>
      </c>
      <c r="I995" s="96">
        <v>1</v>
      </c>
      <c r="J995" s="97">
        <v>9422474</v>
      </c>
      <c r="K995" s="98">
        <f t="shared" si="479"/>
        <v>2355618.5</v>
      </c>
      <c r="L995" s="99">
        <f t="shared" si="480"/>
        <v>1.0815399999999999</v>
      </c>
      <c r="M995" s="100">
        <f t="shared" si="481"/>
        <v>1.0590999999999999</v>
      </c>
      <c r="N995" s="101">
        <f t="shared" si="482"/>
        <v>0.97811300000000001</v>
      </c>
      <c r="O995" s="100">
        <f t="shared" si="483"/>
        <v>1</v>
      </c>
      <c r="P995" s="98">
        <f t="shared" si="484"/>
        <v>2639207.5299999998</v>
      </c>
      <c r="Q995" s="97">
        <f t="shared" si="485"/>
        <v>10556830.119999999</v>
      </c>
      <c r="R995" s="97">
        <f t="shared" ref="R995" si="487">Q995</f>
        <v>10556830.119999999</v>
      </c>
      <c r="S995" s="97"/>
    </row>
    <row r="996" spans="1:19" ht="22.5" x14ac:dyDescent="0.25">
      <c r="A996" s="89" t="s">
        <v>2561</v>
      </c>
      <c r="B996" s="89" t="s">
        <v>2281</v>
      </c>
      <c r="C996" s="89"/>
      <c r="D996" s="89" t="s">
        <v>1058</v>
      </c>
      <c r="E996" s="94" t="s">
        <v>2562</v>
      </c>
      <c r="F996" s="95" t="s">
        <v>1984</v>
      </c>
      <c r="G996" s="89" t="s">
        <v>652</v>
      </c>
      <c r="H996" s="89" t="s">
        <v>34</v>
      </c>
      <c r="I996" s="96">
        <v>1</v>
      </c>
      <c r="J996" s="97">
        <v>112779</v>
      </c>
      <c r="K996" s="98">
        <f t="shared" si="479"/>
        <v>28194.75</v>
      </c>
      <c r="L996" s="99">
        <f t="shared" si="480"/>
        <v>1.0815399999999999</v>
      </c>
      <c r="M996" s="100">
        <f t="shared" si="481"/>
        <v>1.0590999999999999</v>
      </c>
      <c r="N996" s="101">
        <f t="shared" si="482"/>
        <v>0.97811300000000001</v>
      </c>
      <c r="O996" s="100">
        <f t="shared" si="483"/>
        <v>1</v>
      </c>
      <c r="P996" s="98">
        <f t="shared" si="484"/>
        <v>31589.07</v>
      </c>
      <c r="Q996" s="97">
        <f t="shared" si="485"/>
        <v>126356.28</v>
      </c>
      <c r="R996" s="97"/>
      <c r="S996" s="97"/>
    </row>
    <row r="997" spans="1:19" x14ac:dyDescent="0.25">
      <c r="A997" s="82" t="s">
        <v>239</v>
      </c>
      <c r="B997" s="83"/>
      <c r="C997" s="84"/>
      <c r="D997" s="85"/>
      <c r="E997" s="86"/>
      <c r="F997" s="86" t="s">
        <v>2564</v>
      </c>
      <c r="G997" s="82"/>
      <c r="H997" s="82"/>
      <c r="I997" s="87"/>
      <c r="J997" s="88">
        <f>SUM(J998:J1011)</f>
        <v>4358508</v>
      </c>
      <c r="K997" s="98"/>
      <c r="L997" s="99"/>
      <c r="M997" s="100"/>
      <c r="N997" s="101"/>
      <c r="O997" s="100"/>
      <c r="P997" s="98"/>
      <c r="Q997" s="88">
        <f>SUM(Q998:Q1011)</f>
        <v>4883221.6399999997</v>
      </c>
      <c r="R997" s="88">
        <f t="shared" ref="R997:S997" si="488">SUM(R998:R1011)</f>
        <v>3862396.58</v>
      </c>
      <c r="S997" s="88">
        <f t="shared" si="488"/>
        <v>0</v>
      </c>
    </row>
    <row r="998" spans="1:19" ht="33.75" x14ac:dyDescent="0.25">
      <c r="A998" s="89" t="s">
        <v>2565</v>
      </c>
      <c r="B998" s="89" t="s">
        <v>2281</v>
      </c>
      <c r="C998" s="89"/>
      <c r="D998" s="89" t="s">
        <v>1063</v>
      </c>
      <c r="E998" s="94" t="s">
        <v>2298</v>
      </c>
      <c r="F998" s="95" t="s">
        <v>2299</v>
      </c>
      <c r="G998" s="89" t="s">
        <v>648</v>
      </c>
      <c r="H998" s="89" t="s">
        <v>34</v>
      </c>
      <c r="I998" s="96">
        <v>1</v>
      </c>
      <c r="J998" s="97">
        <v>100186</v>
      </c>
      <c r="K998" s="98">
        <f t="shared" ref="K998:K1011" si="489">J998/H998</f>
        <v>25046.5</v>
      </c>
      <c r="L998" s="99">
        <f t="shared" ref="L998:L1011" si="490">$L$8</f>
        <v>1.0815399999999999</v>
      </c>
      <c r="M998" s="100">
        <f t="shared" ref="M998:M1011" si="491">$M$8</f>
        <v>1.0590999999999999</v>
      </c>
      <c r="N998" s="101">
        <f t="shared" ref="N998:N1011" si="492">$N$8</f>
        <v>0.97811300000000001</v>
      </c>
      <c r="O998" s="100">
        <f t="shared" ref="O998:O1011" si="493">$O$8</f>
        <v>1</v>
      </c>
      <c r="P998" s="98">
        <f t="shared" ref="P998:P1011" si="494">K998*L998*M998*N998*O998</f>
        <v>28061.81</v>
      </c>
      <c r="Q998" s="97">
        <f t="shared" ref="Q998:Q1011" si="495">H998*P998</f>
        <v>112247.24</v>
      </c>
      <c r="R998" s="97"/>
      <c r="S998" s="97"/>
    </row>
    <row r="999" spans="1:19" ht="33.75" x14ac:dyDescent="0.25">
      <c r="A999" s="89" t="s">
        <v>2566</v>
      </c>
      <c r="B999" s="89" t="s">
        <v>2281</v>
      </c>
      <c r="C999" s="89" t="s">
        <v>17297</v>
      </c>
      <c r="D999" s="89" t="s">
        <v>1068</v>
      </c>
      <c r="E999" s="94" t="s">
        <v>2567</v>
      </c>
      <c r="F999" s="95" t="s">
        <v>2568</v>
      </c>
      <c r="G999" s="89" t="s">
        <v>652</v>
      </c>
      <c r="H999" s="89" t="s">
        <v>43</v>
      </c>
      <c r="I999" s="96">
        <v>1</v>
      </c>
      <c r="J999" s="97">
        <v>1792219</v>
      </c>
      <c r="K999" s="98">
        <f t="shared" si="489"/>
        <v>298703.17</v>
      </c>
      <c r="L999" s="99">
        <f t="shared" si="490"/>
        <v>1.0815399999999999</v>
      </c>
      <c r="M999" s="100">
        <f t="shared" si="491"/>
        <v>1.0590999999999999</v>
      </c>
      <c r="N999" s="101">
        <f t="shared" si="492"/>
        <v>0.97811300000000001</v>
      </c>
      <c r="O999" s="100">
        <f t="shared" si="493"/>
        <v>1</v>
      </c>
      <c r="P999" s="98">
        <f t="shared" si="494"/>
        <v>334663.55</v>
      </c>
      <c r="Q999" s="97">
        <f t="shared" si="495"/>
        <v>2007981.3</v>
      </c>
      <c r="R999" s="97">
        <f t="shared" ref="R999" si="496">Q999</f>
        <v>2007981.3</v>
      </c>
      <c r="S999" s="97"/>
    </row>
    <row r="1000" spans="1:19" ht="22.5" x14ac:dyDescent="0.25">
      <c r="A1000" s="89" t="s">
        <v>2569</v>
      </c>
      <c r="B1000" s="89" t="s">
        <v>2281</v>
      </c>
      <c r="C1000" s="89"/>
      <c r="D1000" s="89" t="s">
        <v>1074</v>
      </c>
      <c r="E1000" s="94" t="s">
        <v>1874</v>
      </c>
      <c r="F1000" s="95" t="s">
        <v>1875</v>
      </c>
      <c r="G1000" s="89" t="s">
        <v>648</v>
      </c>
      <c r="H1000" s="89" t="s">
        <v>34</v>
      </c>
      <c r="I1000" s="96">
        <v>1</v>
      </c>
      <c r="J1000" s="97">
        <v>121069</v>
      </c>
      <c r="K1000" s="98">
        <f t="shared" si="489"/>
        <v>30267.25</v>
      </c>
      <c r="L1000" s="99">
        <f t="shared" si="490"/>
        <v>1.0815399999999999</v>
      </c>
      <c r="M1000" s="100">
        <f t="shared" si="491"/>
        <v>1.0590999999999999</v>
      </c>
      <c r="N1000" s="101">
        <f t="shared" si="492"/>
        <v>0.97811300000000001</v>
      </c>
      <c r="O1000" s="100">
        <f t="shared" si="493"/>
        <v>1</v>
      </c>
      <c r="P1000" s="98">
        <f t="shared" si="494"/>
        <v>33911.07</v>
      </c>
      <c r="Q1000" s="97">
        <f t="shared" si="495"/>
        <v>135644.28</v>
      </c>
      <c r="R1000" s="97"/>
      <c r="S1000" s="97"/>
    </row>
    <row r="1001" spans="1:19" ht="22.5" x14ac:dyDescent="0.25">
      <c r="A1001" s="89" t="s">
        <v>2570</v>
      </c>
      <c r="B1001" s="89" t="s">
        <v>2281</v>
      </c>
      <c r="C1001" s="89" t="s">
        <v>17297</v>
      </c>
      <c r="D1001" s="89" t="s">
        <v>1080</v>
      </c>
      <c r="E1001" s="94" t="s">
        <v>2571</v>
      </c>
      <c r="F1001" s="95" t="s">
        <v>2572</v>
      </c>
      <c r="G1001" s="89" t="s">
        <v>652</v>
      </c>
      <c r="H1001" s="89" t="s">
        <v>34</v>
      </c>
      <c r="I1001" s="96">
        <v>1</v>
      </c>
      <c r="J1001" s="97">
        <v>1655154</v>
      </c>
      <c r="K1001" s="98">
        <f t="shared" si="489"/>
        <v>413788.5</v>
      </c>
      <c r="L1001" s="99">
        <f t="shared" si="490"/>
        <v>1.0815399999999999</v>
      </c>
      <c r="M1001" s="100">
        <f t="shared" si="491"/>
        <v>1.0590999999999999</v>
      </c>
      <c r="N1001" s="101">
        <f t="shared" si="492"/>
        <v>0.97811300000000001</v>
      </c>
      <c r="O1001" s="100">
        <f t="shared" si="493"/>
        <v>1</v>
      </c>
      <c r="P1001" s="98">
        <f t="shared" si="494"/>
        <v>463603.82</v>
      </c>
      <c r="Q1001" s="97">
        <f t="shared" si="495"/>
        <v>1854415.28</v>
      </c>
      <c r="R1001" s="97">
        <f t="shared" ref="R1001" si="497">Q1001</f>
        <v>1854415.28</v>
      </c>
      <c r="S1001" s="97"/>
    </row>
    <row r="1002" spans="1:19" ht="22.5" x14ac:dyDescent="0.25">
      <c r="A1002" s="89" t="s">
        <v>2573</v>
      </c>
      <c r="B1002" s="89" t="s">
        <v>2281</v>
      </c>
      <c r="C1002" s="89"/>
      <c r="D1002" s="89" t="s">
        <v>1084</v>
      </c>
      <c r="E1002" s="94" t="s">
        <v>1899</v>
      </c>
      <c r="F1002" s="95" t="s">
        <v>1900</v>
      </c>
      <c r="G1002" s="89" t="s">
        <v>502</v>
      </c>
      <c r="H1002" s="89" t="s">
        <v>2574</v>
      </c>
      <c r="I1002" s="96">
        <v>1</v>
      </c>
      <c r="J1002" s="97">
        <v>9507</v>
      </c>
      <c r="K1002" s="98">
        <f t="shared" si="489"/>
        <v>65728.710000000006</v>
      </c>
      <c r="L1002" s="99">
        <f t="shared" si="490"/>
        <v>1.0815399999999999</v>
      </c>
      <c r="M1002" s="100">
        <f t="shared" si="491"/>
        <v>1.0590999999999999</v>
      </c>
      <c r="N1002" s="101">
        <f t="shared" si="492"/>
        <v>0.97811300000000001</v>
      </c>
      <c r="O1002" s="100">
        <f t="shared" si="493"/>
        <v>1</v>
      </c>
      <c r="P1002" s="98">
        <f t="shared" si="494"/>
        <v>73641.679999999993</v>
      </c>
      <c r="Q1002" s="97">
        <f t="shared" si="495"/>
        <v>10651.53</v>
      </c>
      <c r="R1002" s="97"/>
      <c r="S1002" s="97"/>
    </row>
    <row r="1003" spans="1:19" ht="22.5" x14ac:dyDescent="0.25">
      <c r="A1003" s="89" t="s">
        <v>2575</v>
      </c>
      <c r="B1003" s="89" t="s">
        <v>2281</v>
      </c>
      <c r="C1003" s="89"/>
      <c r="D1003" s="89" t="s">
        <v>1088</v>
      </c>
      <c r="E1003" s="94" t="s">
        <v>2576</v>
      </c>
      <c r="F1003" s="95" t="s">
        <v>2293</v>
      </c>
      <c r="G1003" s="89" t="s">
        <v>652</v>
      </c>
      <c r="H1003" s="89" t="s">
        <v>34</v>
      </c>
      <c r="I1003" s="96">
        <v>1</v>
      </c>
      <c r="J1003" s="97">
        <v>29330</v>
      </c>
      <c r="K1003" s="98">
        <f t="shared" si="489"/>
        <v>7332.5</v>
      </c>
      <c r="L1003" s="99">
        <f t="shared" si="490"/>
        <v>1.0815399999999999</v>
      </c>
      <c r="M1003" s="100">
        <f t="shared" si="491"/>
        <v>1.0590999999999999</v>
      </c>
      <c r="N1003" s="101">
        <f t="shared" si="492"/>
        <v>0.97811300000000001</v>
      </c>
      <c r="O1003" s="100">
        <f t="shared" si="493"/>
        <v>1</v>
      </c>
      <c r="P1003" s="98">
        <f t="shared" si="494"/>
        <v>8215.25</v>
      </c>
      <c r="Q1003" s="97">
        <f t="shared" si="495"/>
        <v>32861</v>
      </c>
      <c r="R1003" s="97"/>
      <c r="S1003" s="97"/>
    </row>
    <row r="1004" spans="1:19" ht="22.5" x14ac:dyDescent="0.25">
      <c r="A1004" s="89" t="s">
        <v>2577</v>
      </c>
      <c r="B1004" s="89" t="s">
        <v>2281</v>
      </c>
      <c r="C1004" s="89"/>
      <c r="D1004" s="89" t="s">
        <v>2578</v>
      </c>
      <c r="E1004" s="94" t="s">
        <v>2579</v>
      </c>
      <c r="F1004" s="95" t="s">
        <v>2296</v>
      </c>
      <c r="G1004" s="89" t="s">
        <v>652</v>
      </c>
      <c r="H1004" s="89" t="s">
        <v>34</v>
      </c>
      <c r="I1004" s="96">
        <v>1</v>
      </c>
      <c r="J1004" s="97">
        <v>37678</v>
      </c>
      <c r="K1004" s="98">
        <f t="shared" si="489"/>
        <v>9419.5</v>
      </c>
      <c r="L1004" s="99">
        <f t="shared" si="490"/>
        <v>1.0815399999999999</v>
      </c>
      <c r="M1004" s="100">
        <f t="shared" si="491"/>
        <v>1.0590999999999999</v>
      </c>
      <c r="N1004" s="101">
        <f t="shared" si="492"/>
        <v>0.97811300000000001</v>
      </c>
      <c r="O1004" s="100">
        <f t="shared" si="493"/>
        <v>1</v>
      </c>
      <c r="P1004" s="98">
        <f t="shared" si="494"/>
        <v>10553.5</v>
      </c>
      <c r="Q1004" s="97">
        <f t="shared" si="495"/>
        <v>42214</v>
      </c>
      <c r="R1004" s="97"/>
      <c r="S1004" s="97"/>
    </row>
    <row r="1005" spans="1:19" ht="22.5" x14ac:dyDescent="0.25">
      <c r="A1005" s="89" t="s">
        <v>2580</v>
      </c>
      <c r="B1005" s="89" t="s">
        <v>2281</v>
      </c>
      <c r="C1005" s="89"/>
      <c r="D1005" s="89" t="s">
        <v>2581</v>
      </c>
      <c r="E1005" s="94" t="s">
        <v>668</v>
      </c>
      <c r="F1005" s="95" t="s">
        <v>669</v>
      </c>
      <c r="G1005" s="89" t="s">
        <v>670</v>
      </c>
      <c r="H1005" s="89" t="s">
        <v>24</v>
      </c>
      <c r="I1005" s="96">
        <v>1</v>
      </c>
      <c r="J1005" s="97">
        <v>16320</v>
      </c>
      <c r="K1005" s="98">
        <f t="shared" si="489"/>
        <v>8160</v>
      </c>
      <c r="L1005" s="99">
        <f t="shared" si="490"/>
        <v>1.0815399999999999</v>
      </c>
      <c r="M1005" s="100">
        <f t="shared" si="491"/>
        <v>1.0590999999999999</v>
      </c>
      <c r="N1005" s="101">
        <f t="shared" si="492"/>
        <v>0.97811300000000001</v>
      </c>
      <c r="O1005" s="100">
        <f t="shared" si="493"/>
        <v>1</v>
      </c>
      <c r="P1005" s="98">
        <f t="shared" si="494"/>
        <v>9142.3700000000008</v>
      </c>
      <c r="Q1005" s="97">
        <f t="shared" si="495"/>
        <v>18284.740000000002</v>
      </c>
      <c r="R1005" s="97"/>
      <c r="S1005" s="97"/>
    </row>
    <row r="1006" spans="1:19" ht="22.5" x14ac:dyDescent="0.25">
      <c r="A1006" s="89" t="s">
        <v>2582</v>
      </c>
      <c r="B1006" s="89" t="s">
        <v>2281</v>
      </c>
      <c r="C1006" s="89"/>
      <c r="D1006" s="89" t="s">
        <v>2583</v>
      </c>
      <c r="E1006" s="94" t="s">
        <v>2584</v>
      </c>
      <c r="F1006" s="95" t="s">
        <v>2585</v>
      </c>
      <c r="G1006" s="89" t="s">
        <v>652</v>
      </c>
      <c r="H1006" s="89" t="s">
        <v>12</v>
      </c>
      <c r="I1006" s="96">
        <v>1</v>
      </c>
      <c r="J1006" s="97">
        <v>24478</v>
      </c>
      <c r="K1006" s="98">
        <f t="shared" si="489"/>
        <v>24478</v>
      </c>
      <c r="L1006" s="99">
        <f t="shared" si="490"/>
        <v>1.0815399999999999</v>
      </c>
      <c r="M1006" s="100">
        <f t="shared" si="491"/>
        <v>1.0590999999999999</v>
      </c>
      <c r="N1006" s="101">
        <f t="shared" si="492"/>
        <v>0.97811300000000001</v>
      </c>
      <c r="O1006" s="100">
        <f t="shared" si="493"/>
        <v>1</v>
      </c>
      <c r="P1006" s="98">
        <f t="shared" si="494"/>
        <v>27424.87</v>
      </c>
      <c r="Q1006" s="97">
        <f t="shared" si="495"/>
        <v>27424.87</v>
      </c>
      <c r="R1006" s="97"/>
      <c r="S1006" s="97"/>
    </row>
    <row r="1007" spans="1:19" x14ac:dyDescent="0.25">
      <c r="A1007" s="89" t="s">
        <v>2586</v>
      </c>
      <c r="B1007" s="89" t="s">
        <v>2281</v>
      </c>
      <c r="C1007" s="89"/>
      <c r="D1007" s="89" t="s">
        <v>2587</v>
      </c>
      <c r="E1007" s="94" t="s">
        <v>661</v>
      </c>
      <c r="F1007" s="95" t="s">
        <v>662</v>
      </c>
      <c r="G1007" s="89" t="s">
        <v>502</v>
      </c>
      <c r="H1007" s="89" t="s">
        <v>2588</v>
      </c>
      <c r="I1007" s="96">
        <v>1</v>
      </c>
      <c r="J1007" s="97">
        <v>3166</v>
      </c>
      <c r="K1007" s="98">
        <f t="shared" si="489"/>
        <v>37998.080000000002</v>
      </c>
      <c r="L1007" s="99">
        <f t="shared" si="490"/>
        <v>1.0815399999999999</v>
      </c>
      <c r="M1007" s="100">
        <f t="shared" si="491"/>
        <v>1.0590999999999999</v>
      </c>
      <c r="N1007" s="101">
        <f t="shared" si="492"/>
        <v>0.97811300000000001</v>
      </c>
      <c r="O1007" s="100">
        <f t="shared" si="493"/>
        <v>1</v>
      </c>
      <c r="P1007" s="98">
        <f t="shared" si="494"/>
        <v>42572.61</v>
      </c>
      <c r="Q1007" s="97">
        <f t="shared" si="495"/>
        <v>3547.15</v>
      </c>
      <c r="R1007" s="97"/>
      <c r="S1007" s="97"/>
    </row>
    <row r="1008" spans="1:19" ht="22.5" x14ac:dyDescent="0.25">
      <c r="A1008" s="89" t="s">
        <v>2589</v>
      </c>
      <c r="B1008" s="89" t="s">
        <v>2281</v>
      </c>
      <c r="C1008" s="89"/>
      <c r="D1008" s="89" t="s">
        <v>2590</v>
      </c>
      <c r="E1008" s="94" t="s">
        <v>2591</v>
      </c>
      <c r="F1008" s="95" t="s">
        <v>2592</v>
      </c>
      <c r="G1008" s="89" t="s">
        <v>652</v>
      </c>
      <c r="H1008" s="89" t="s">
        <v>34</v>
      </c>
      <c r="I1008" s="96">
        <v>1</v>
      </c>
      <c r="J1008" s="97">
        <v>453263</v>
      </c>
      <c r="K1008" s="98">
        <f t="shared" si="489"/>
        <v>113315.75</v>
      </c>
      <c r="L1008" s="99">
        <f t="shared" si="490"/>
        <v>1.0815399999999999</v>
      </c>
      <c r="M1008" s="100">
        <f t="shared" si="491"/>
        <v>1.0590999999999999</v>
      </c>
      <c r="N1008" s="101">
        <f t="shared" si="492"/>
        <v>0.97811300000000001</v>
      </c>
      <c r="O1008" s="100">
        <f t="shared" si="493"/>
        <v>1</v>
      </c>
      <c r="P1008" s="98">
        <f t="shared" si="494"/>
        <v>126957.65</v>
      </c>
      <c r="Q1008" s="97">
        <f t="shared" si="495"/>
        <v>507830.6</v>
      </c>
      <c r="R1008" s="97"/>
      <c r="S1008" s="97"/>
    </row>
    <row r="1009" spans="1:19" ht="22.5" x14ac:dyDescent="0.25">
      <c r="A1009" s="89" t="s">
        <v>2593</v>
      </c>
      <c r="B1009" s="89" t="s">
        <v>2281</v>
      </c>
      <c r="C1009" s="89"/>
      <c r="D1009" s="89" t="s">
        <v>2594</v>
      </c>
      <c r="E1009" s="94" t="s">
        <v>668</v>
      </c>
      <c r="F1009" s="95" t="s">
        <v>669</v>
      </c>
      <c r="G1009" s="89" t="s">
        <v>670</v>
      </c>
      <c r="H1009" s="89" t="s">
        <v>40</v>
      </c>
      <c r="I1009" s="96">
        <v>1</v>
      </c>
      <c r="J1009" s="97">
        <v>40798</v>
      </c>
      <c r="K1009" s="98">
        <f t="shared" si="489"/>
        <v>8159.6</v>
      </c>
      <c r="L1009" s="99">
        <f t="shared" si="490"/>
        <v>1.0815399999999999</v>
      </c>
      <c r="M1009" s="100">
        <f t="shared" si="491"/>
        <v>1.0590999999999999</v>
      </c>
      <c r="N1009" s="101">
        <f t="shared" si="492"/>
        <v>0.97811300000000001</v>
      </c>
      <c r="O1009" s="100">
        <f t="shared" si="493"/>
        <v>1</v>
      </c>
      <c r="P1009" s="98">
        <f t="shared" si="494"/>
        <v>9141.92</v>
      </c>
      <c r="Q1009" s="97">
        <f t="shared" si="495"/>
        <v>45709.599999999999</v>
      </c>
      <c r="R1009" s="97"/>
      <c r="S1009" s="97"/>
    </row>
    <row r="1010" spans="1:19" ht="22.5" x14ac:dyDescent="0.25">
      <c r="A1010" s="89" t="s">
        <v>2595</v>
      </c>
      <c r="B1010" s="89" t="s">
        <v>2281</v>
      </c>
      <c r="C1010" s="89"/>
      <c r="D1010" s="89" t="s">
        <v>2596</v>
      </c>
      <c r="E1010" s="94" t="s">
        <v>2597</v>
      </c>
      <c r="F1010" s="95" t="s">
        <v>2598</v>
      </c>
      <c r="G1010" s="89" t="s">
        <v>652</v>
      </c>
      <c r="H1010" s="89" t="s">
        <v>12</v>
      </c>
      <c r="I1010" s="96">
        <v>1</v>
      </c>
      <c r="J1010" s="97">
        <v>7438</v>
      </c>
      <c r="K1010" s="98">
        <f t="shared" si="489"/>
        <v>7438</v>
      </c>
      <c r="L1010" s="99">
        <f t="shared" si="490"/>
        <v>1.0815399999999999</v>
      </c>
      <c r="M1010" s="100">
        <f t="shared" si="491"/>
        <v>1.0590999999999999</v>
      </c>
      <c r="N1010" s="101">
        <f t="shared" si="492"/>
        <v>0.97811300000000001</v>
      </c>
      <c r="O1010" s="100">
        <f t="shared" si="493"/>
        <v>1</v>
      </c>
      <c r="P1010" s="98">
        <f t="shared" si="494"/>
        <v>8333.4500000000007</v>
      </c>
      <c r="Q1010" s="97">
        <f t="shared" si="495"/>
        <v>8333.4500000000007</v>
      </c>
      <c r="R1010" s="97"/>
      <c r="S1010" s="97"/>
    </row>
    <row r="1011" spans="1:19" ht="22.5" x14ac:dyDescent="0.25">
      <c r="A1011" s="89" t="s">
        <v>2599</v>
      </c>
      <c r="B1011" s="89" t="s">
        <v>2281</v>
      </c>
      <c r="C1011" s="89"/>
      <c r="D1011" s="89" t="s">
        <v>2600</v>
      </c>
      <c r="E1011" s="94" t="s">
        <v>2601</v>
      </c>
      <c r="F1011" s="95" t="s">
        <v>1984</v>
      </c>
      <c r="G1011" s="89" t="s">
        <v>652</v>
      </c>
      <c r="H1011" s="89" t="s">
        <v>34</v>
      </c>
      <c r="I1011" s="96">
        <v>1</v>
      </c>
      <c r="J1011" s="97">
        <v>67902</v>
      </c>
      <c r="K1011" s="98">
        <f t="shared" si="489"/>
        <v>16975.5</v>
      </c>
      <c r="L1011" s="99">
        <f t="shared" si="490"/>
        <v>1.0815399999999999</v>
      </c>
      <c r="M1011" s="100">
        <f t="shared" si="491"/>
        <v>1.0590999999999999</v>
      </c>
      <c r="N1011" s="101">
        <f t="shared" si="492"/>
        <v>0.97811300000000001</v>
      </c>
      <c r="O1011" s="100">
        <f t="shared" si="493"/>
        <v>1</v>
      </c>
      <c r="P1011" s="98">
        <f t="shared" si="494"/>
        <v>19019.150000000001</v>
      </c>
      <c r="Q1011" s="97">
        <f t="shared" si="495"/>
        <v>76076.600000000006</v>
      </c>
      <c r="R1011" s="97"/>
      <c r="S1011" s="97"/>
    </row>
    <row r="1012" spans="1:19" x14ac:dyDescent="0.25">
      <c r="A1012" s="82" t="s">
        <v>241</v>
      </c>
      <c r="B1012" s="83"/>
      <c r="C1012" s="84"/>
      <c r="D1012" s="85"/>
      <c r="E1012" s="86"/>
      <c r="F1012" s="86" t="s">
        <v>2603</v>
      </c>
      <c r="G1012" s="82"/>
      <c r="H1012" s="82"/>
      <c r="I1012" s="87"/>
      <c r="J1012" s="88">
        <f>SUM(J1013:J1049)</f>
        <v>43695554</v>
      </c>
      <c r="K1012" s="98"/>
      <c r="L1012" s="99"/>
      <c r="M1012" s="100"/>
      <c r="N1012" s="101"/>
      <c r="O1012" s="100"/>
      <c r="P1012" s="98"/>
      <c r="Q1012" s="88">
        <f>SUM(Q1013:Q1049)</f>
        <v>48955989.729999997</v>
      </c>
      <c r="R1012" s="88">
        <f t="shared" ref="R1012:S1012" si="498">SUM(R1013:R1049)</f>
        <v>22168533.940000001</v>
      </c>
      <c r="S1012" s="88">
        <f t="shared" si="498"/>
        <v>0</v>
      </c>
    </row>
    <row r="1013" spans="1:19" ht="22.5" x14ac:dyDescent="0.25">
      <c r="A1013" s="89" t="s">
        <v>2604</v>
      </c>
      <c r="B1013" s="89" t="s">
        <v>2281</v>
      </c>
      <c r="C1013" s="89"/>
      <c r="D1013" s="89" t="s">
        <v>2498</v>
      </c>
      <c r="E1013" s="94" t="s">
        <v>1886</v>
      </c>
      <c r="F1013" s="95" t="s">
        <v>1887</v>
      </c>
      <c r="G1013" s="89" t="s">
        <v>648</v>
      </c>
      <c r="H1013" s="89" t="s">
        <v>55</v>
      </c>
      <c r="I1013" s="96">
        <v>1</v>
      </c>
      <c r="J1013" s="97">
        <v>186454</v>
      </c>
      <c r="K1013" s="98">
        <f t="shared" ref="K1013:K1049" si="499">J1013/H1013</f>
        <v>23306.75</v>
      </c>
      <c r="L1013" s="99">
        <f t="shared" ref="L1013:L1049" si="500">$L$8</f>
        <v>1.0815399999999999</v>
      </c>
      <c r="M1013" s="100">
        <f t="shared" ref="M1013:M1049" si="501">$M$8</f>
        <v>1.0590999999999999</v>
      </c>
      <c r="N1013" s="101">
        <f t="shared" ref="N1013:N1049" si="502">$N$8</f>
        <v>0.97811300000000001</v>
      </c>
      <c r="O1013" s="100">
        <f t="shared" ref="O1013:O1049" si="503">$O$8</f>
        <v>1</v>
      </c>
      <c r="P1013" s="98">
        <f t="shared" ref="P1013:P1049" si="504">K1013*L1013*M1013*N1013*O1013</f>
        <v>26112.61</v>
      </c>
      <c r="Q1013" s="97">
        <f t="shared" ref="Q1013:Q1049" si="505">H1013*P1013</f>
        <v>208900.88</v>
      </c>
      <c r="R1013" s="97"/>
      <c r="S1013" s="97"/>
    </row>
    <row r="1014" spans="1:19" ht="45" x14ac:dyDescent="0.25">
      <c r="A1014" s="89" t="s">
        <v>2605</v>
      </c>
      <c r="B1014" s="89" t="s">
        <v>2281</v>
      </c>
      <c r="C1014" s="89" t="s">
        <v>17297</v>
      </c>
      <c r="D1014" s="89" t="s">
        <v>2606</v>
      </c>
      <c r="E1014" s="94" t="s">
        <v>2607</v>
      </c>
      <c r="F1014" s="95" t="s">
        <v>2608</v>
      </c>
      <c r="G1014" s="89" t="s">
        <v>652</v>
      </c>
      <c r="H1014" s="89" t="s">
        <v>60</v>
      </c>
      <c r="I1014" s="96">
        <v>1</v>
      </c>
      <c r="J1014" s="97">
        <v>7296930</v>
      </c>
      <c r="K1014" s="98">
        <f t="shared" si="499"/>
        <v>729693</v>
      </c>
      <c r="L1014" s="99">
        <f t="shared" si="500"/>
        <v>1.0815399999999999</v>
      </c>
      <c r="M1014" s="100">
        <f t="shared" si="501"/>
        <v>1.0590999999999999</v>
      </c>
      <c r="N1014" s="101">
        <f t="shared" si="502"/>
        <v>0.97811300000000001</v>
      </c>
      <c r="O1014" s="100">
        <f t="shared" si="503"/>
        <v>1</v>
      </c>
      <c r="P1014" s="98">
        <f t="shared" si="504"/>
        <v>817539.54</v>
      </c>
      <c r="Q1014" s="97">
        <f t="shared" si="505"/>
        <v>8175395.4000000004</v>
      </c>
      <c r="R1014" s="97">
        <f t="shared" ref="R1014" si="506">Q1014</f>
        <v>8175395.4000000004</v>
      </c>
      <c r="S1014" s="97"/>
    </row>
    <row r="1015" spans="1:19" ht="22.5" x14ac:dyDescent="0.25">
      <c r="A1015" s="89" t="s">
        <v>2609</v>
      </c>
      <c r="B1015" s="89" t="s">
        <v>2281</v>
      </c>
      <c r="C1015" s="89"/>
      <c r="D1015" s="89" t="s">
        <v>2610</v>
      </c>
      <c r="E1015" s="94" t="s">
        <v>1874</v>
      </c>
      <c r="F1015" s="95" t="s">
        <v>1875</v>
      </c>
      <c r="G1015" s="89" t="s">
        <v>648</v>
      </c>
      <c r="H1015" s="89" t="s">
        <v>34</v>
      </c>
      <c r="I1015" s="96">
        <v>1</v>
      </c>
      <c r="J1015" s="97">
        <v>121069</v>
      </c>
      <c r="K1015" s="98">
        <f t="shared" si="499"/>
        <v>30267.25</v>
      </c>
      <c r="L1015" s="99">
        <f t="shared" si="500"/>
        <v>1.0815399999999999</v>
      </c>
      <c r="M1015" s="100">
        <f t="shared" si="501"/>
        <v>1.0590999999999999</v>
      </c>
      <c r="N1015" s="101">
        <f t="shared" si="502"/>
        <v>0.97811300000000001</v>
      </c>
      <c r="O1015" s="100">
        <f t="shared" si="503"/>
        <v>1</v>
      </c>
      <c r="P1015" s="98">
        <f t="shared" si="504"/>
        <v>33911.07</v>
      </c>
      <c r="Q1015" s="97">
        <f t="shared" si="505"/>
        <v>135644.28</v>
      </c>
      <c r="R1015" s="97"/>
      <c r="S1015" s="97"/>
    </row>
    <row r="1016" spans="1:19" ht="22.5" x14ac:dyDescent="0.25">
      <c r="A1016" s="89" t="s">
        <v>2611</v>
      </c>
      <c r="B1016" s="89" t="s">
        <v>2281</v>
      </c>
      <c r="C1016" s="89" t="s">
        <v>17297</v>
      </c>
      <c r="D1016" s="89" t="s">
        <v>2612</v>
      </c>
      <c r="E1016" s="94" t="s">
        <v>2613</v>
      </c>
      <c r="F1016" s="95" t="s">
        <v>2614</v>
      </c>
      <c r="G1016" s="89" t="s">
        <v>652</v>
      </c>
      <c r="H1016" s="89" t="s">
        <v>34</v>
      </c>
      <c r="I1016" s="96">
        <v>1</v>
      </c>
      <c r="J1016" s="97">
        <v>2065256</v>
      </c>
      <c r="K1016" s="98">
        <f t="shared" si="499"/>
        <v>516314</v>
      </c>
      <c r="L1016" s="99">
        <f t="shared" si="500"/>
        <v>1.0815399999999999</v>
      </c>
      <c r="M1016" s="100">
        <f t="shared" si="501"/>
        <v>1.0590999999999999</v>
      </c>
      <c r="N1016" s="101">
        <f t="shared" si="502"/>
        <v>0.97811300000000001</v>
      </c>
      <c r="O1016" s="100">
        <f t="shared" si="503"/>
        <v>1</v>
      </c>
      <c r="P1016" s="98">
        <f t="shared" si="504"/>
        <v>578472.18999999994</v>
      </c>
      <c r="Q1016" s="97">
        <f t="shared" si="505"/>
        <v>2313888.7599999998</v>
      </c>
      <c r="R1016" s="97">
        <f t="shared" ref="R1016" si="507">Q1016</f>
        <v>2313888.7599999998</v>
      </c>
      <c r="S1016" s="97"/>
    </row>
    <row r="1017" spans="1:19" ht="22.5" x14ac:dyDescent="0.25">
      <c r="A1017" s="89" t="s">
        <v>2615</v>
      </c>
      <c r="B1017" s="89" t="s">
        <v>2281</v>
      </c>
      <c r="C1017" s="89"/>
      <c r="D1017" s="89" t="s">
        <v>2616</v>
      </c>
      <c r="E1017" s="94" t="s">
        <v>1899</v>
      </c>
      <c r="F1017" s="95" t="s">
        <v>1900</v>
      </c>
      <c r="G1017" s="89" t="s">
        <v>502</v>
      </c>
      <c r="H1017" s="89" t="s">
        <v>2290</v>
      </c>
      <c r="I1017" s="96">
        <v>1</v>
      </c>
      <c r="J1017" s="97">
        <v>10155</v>
      </c>
      <c r="K1017" s="98">
        <f t="shared" si="499"/>
        <v>65719.649999999994</v>
      </c>
      <c r="L1017" s="99">
        <f t="shared" si="500"/>
        <v>1.0815399999999999</v>
      </c>
      <c r="M1017" s="100">
        <f t="shared" si="501"/>
        <v>1.0590999999999999</v>
      </c>
      <c r="N1017" s="101">
        <f t="shared" si="502"/>
        <v>0.97811300000000001</v>
      </c>
      <c r="O1017" s="100">
        <f t="shared" si="503"/>
        <v>1</v>
      </c>
      <c r="P1017" s="98">
        <f t="shared" si="504"/>
        <v>73631.53</v>
      </c>
      <c r="Q1017" s="97">
        <f t="shared" si="505"/>
        <v>11377.54</v>
      </c>
      <c r="R1017" s="97"/>
      <c r="S1017" s="97"/>
    </row>
    <row r="1018" spans="1:19" ht="22.5" x14ac:dyDescent="0.25">
      <c r="A1018" s="89" t="s">
        <v>2617</v>
      </c>
      <c r="B1018" s="89" t="s">
        <v>2281</v>
      </c>
      <c r="C1018" s="89"/>
      <c r="D1018" s="89" t="s">
        <v>519</v>
      </c>
      <c r="E1018" s="94" t="s">
        <v>2618</v>
      </c>
      <c r="F1018" s="95" t="s">
        <v>2293</v>
      </c>
      <c r="G1018" s="89" t="s">
        <v>652</v>
      </c>
      <c r="H1018" s="89" t="s">
        <v>34</v>
      </c>
      <c r="I1018" s="96">
        <v>1</v>
      </c>
      <c r="J1018" s="97">
        <v>86173</v>
      </c>
      <c r="K1018" s="98">
        <f t="shared" si="499"/>
        <v>21543.25</v>
      </c>
      <c r="L1018" s="99">
        <f t="shared" si="500"/>
        <v>1.0815399999999999</v>
      </c>
      <c r="M1018" s="100">
        <f t="shared" si="501"/>
        <v>1.0590999999999999</v>
      </c>
      <c r="N1018" s="101">
        <f t="shared" si="502"/>
        <v>0.97811300000000001</v>
      </c>
      <c r="O1018" s="100">
        <f t="shared" si="503"/>
        <v>1</v>
      </c>
      <c r="P1018" s="98">
        <f t="shared" si="504"/>
        <v>24136.81</v>
      </c>
      <c r="Q1018" s="97">
        <f t="shared" si="505"/>
        <v>96547.24</v>
      </c>
      <c r="R1018" s="97"/>
      <c r="S1018" s="97"/>
    </row>
    <row r="1019" spans="1:19" ht="22.5" x14ac:dyDescent="0.25">
      <c r="A1019" s="89" t="s">
        <v>2619</v>
      </c>
      <c r="B1019" s="89" t="s">
        <v>2281</v>
      </c>
      <c r="C1019" s="89"/>
      <c r="D1019" s="89" t="s">
        <v>2620</v>
      </c>
      <c r="E1019" s="94" t="s">
        <v>2621</v>
      </c>
      <c r="F1019" s="95" t="s">
        <v>2296</v>
      </c>
      <c r="G1019" s="89" t="s">
        <v>652</v>
      </c>
      <c r="H1019" s="89" t="s">
        <v>34</v>
      </c>
      <c r="I1019" s="96">
        <v>1</v>
      </c>
      <c r="J1019" s="97">
        <v>37678</v>
      </c>
      <c r="K1019" s="98">
        <f t="shared" si="499"/>
        <v>9419.5</v>
      </c>
      <c r="L1019" s="99">
        <f t="shared" si="500"/>
        <v>1.0815399999999999</v>
      </c>
      <c r="M1019" s="100">
        <f t="shared" si="501"/>
        <v>1.0590999999999999</v>
      </c>
      <c r="N1019" s="101">
        <f t="shared" si="502"/>
        <v>0.97811300000000001</v>
      </c>
      <c r="O1019" s="100">
        <f t="shared" si="503"/>
        <v>1</v>
      </c>
      <c r="P1019" s="98">
        <f t="shared" si="504"/>
        <v>10553.5</v>
      </c>
      <c r="Q1019" s="97">
        <f t="shared" si="505"/>
        <v>42214</v>
      </c>
      <c r="R1019" s="97"/>
      <c r="S1019" s="97"/>
    </row>
    <row r="1020" spans="1:19" ht="22.5" x14ac:dyDescent="0.25">
      <c r="A1020" s="89" t="s">
        <v>2622</v>
      </c>
      <c r="B1020" s="89" t="s">
        <v>2281</v>
      </c>
      <c r="C1020" s="89"/>
      <c r="D1020" s="89" t="s">
        <v>2623</v>
      </c>
      <c r="E1020" s="94" t="s">
        <v>1886</v>
      </c>
      <c r="F1020" s="95" t="s">
        <v>1887</v>
      </c>
      <c r="G1020" s="89" t="s">
        <v>648</v>
      </c>
      <c r="H1020" s="89" t="s">
        <v>34</v>
      </c>
      <c r="I1020" s="96">
        <v>1</v>
      </c>
      <c r="J1020" s="97">
        <v>93226</v>
      </c>
      <c r="K1020" s="98">
        <f t="shared" si="499"/>
        <v>23306.5</v>
      </c>
      <c r="L1020" s="99">
        <f t="shared" si="500"/>
        <v>1.0815399999999999</v>
      </c>
      <c r="M1020" s="100">
        <f t="shared" si="501"/>
        <v>1.0590999999999999</v>
      </c>
      <c r="N1020" s="101">
        <f t="shared" si="502"/>
        <v>0.97811300000000001</v>
      </c>
      <c r="O1020" s="100">
        <f t="shared" si="503"/>
        <v>1</v>
      </c>
      <c r="P1020" s="98">
        <f t="shared" si="504"/>
        <v>26112.33</v>
      </c>
      <c r="Q1020" s="97">
        <f t="shared" si="505"/>
        <v>104449.32</v>
      </c>
      <c r="R1020" s="97"/>
      <c r="S1020" s="97"/>
    </row>
    <row r="1021" spans="1:19" ht="22.5" x14ac:dyDescent="0.25">
      <c r="A1021" s="89" t="s">
        <v>2624</v>
      </c>
      <c r="B1021" s="89" t="s">
        <v>2281</v>
      </c>
      <c r="C1021" s="89" t="s">
        <v>17297</v>
      </c>
      <c r="D1021" s="89" t="s">
        <v>2625</v>
      </c>
      <c r="E1021" s="94" t="s">
        <v>2626</v>
      </c>
      <c r="F1021" s="95" t="s">
        <v>2627</v>
      </c>
      <c r="G1021" s="89" t="s">
        <v>652</v>
      </c>
      <c r="H1021" s="89" t="s">
        <v>34</v>
      </c>
      <c r="I1021" s="96">
        <v>1</v>
      </c>
      <c r="J1021" s="97">
        <v>5242322</v>
      </c>
      <c r="K1021" s="98">
        <f t="shared" si="499"/>
        <v>1310580.5</v>
      </c>
      <c r="L1021" s="99">
        <f t="shared" si="500"/>
        <v>1.0815399999999999</v>
      </c>
      <c r="M1021" s="100">
        <f t="shared" si="501"/>
        <v>1.0590999999999999</v>
      </c>
      <c r="N1021" s="101">
        <f t="shared" si="502"/>
        <v>0.97811300000000001</v>
      </c>
      <c r="O1021" s="100">
        <f t="shared" si="503"/>
        <v>1</v>
      </c>
      <c r="P1021" s="98">
        <f t="shared" si="504"/>
        <v>1468359.13</v>
      </c>
      <c r="Q1021" s="97">
        <f t="shared" si="505"/>
        <v>5873436.5199999996</v>
      </c>
      <c r="R1021" s="97">
        <f t="shared" ref="R1021" si="508">Q1021</f>
        <v>5873436.5199999996</v>
      </c>
      <c r="S1021" s="97"/>
    </row>
    <row r="1022" spans="1:19" ht="33.75" x14ac:dyDescent="0.25">
      <c r="A1022" s="89" t="s">
        <v>2628</v>
      </c>
      <c r="B1022" s="89" t="s">
        <v>2281</v>
      </c>
      <c r="C1022" s="89"/>
      <c r="D1022" s="89" t="s">
        <v>2629</v>
      </c>
      <c r="E1022" s="94" t="s">
        <v>2630</v>
      </c>
      <c r="F1022" s="95" t="s">
        <v>2631</v>
      </c>
      <c r="G1022" s="89" t="s">
        <v>648</v>
      </c>
      <c r="H1022" s="89" t="s">
        <v>24</v>
      </c>
      <c r="I1022" s="96">
        <v>1</v>
      </c>
      <c r="J1022" s="97">
        <v>48335</v>
      </c>
      <c r="K1022" s="98">
        <f t="shared" si="499"/>
        <v>24167.5</v>
      </c>
      <c r="L1022" s="99">
        <f t="shared" si="500"/>
        <v>1.0815399999999999</v>
      </c>
      <c r="M1022" s="100">
        <f t="shared" si="501"/>
        <v>1.0590999999999999</v>
      </c>
      <c r="N1022" s="101">
        <f t="shared" si="502"/>
        <v>0.97811300000000001</v>
      </c>
      <c r="O1022" s="100">
        <f t="shared" si="503"/>
        <v>1</v>
      </c>
      <c r="P1022" s="98">
        <f t="shared" si="504"/>
        <v>27076.99</v>
      </c>
      <c r="Q1022" s="97">
        <f t="shared" si="505"/>
        <v>54153.98</v>
      </c>
      <c r="R1022" s="97"/>
      <c r="S1022" s="97"/>
    </row>
    <row r="1023" spans="1:19" ht="22.5" x14ac:dyDescent="0.25">
      <c r="A1023" s="89" t="s">
        <v>2632</v>
      </c>
      <c r="B1023" s="89" t="s">
        <v>2281</v>
      </c>
      <c r="C1023" s="89" t="s">
        <v>17297</v>
      </c>
      <c r="D1023" s="89" t="s">
        <v>2633</v>
      </c>
      <c r="E1023" s="94" t="s">
        <v>2634</v>
      </c>
      <c r="F1023" s="95" t="s">
        <v>2635</v>
      </c>
      <c r="G1023" s="89" t="s">
        <v>648</v>
      </c>
      <c r="H1023" s="89" t="s">
        <v>24</v>
      </c>
      <c r="I1023" s="96">
        <v>1</v>
      </c>
      <c r="J1023" s="97">
        <v>1734592</v>
      </c>
      <c r="K1023" s="98">
        <f t="shared" si="499"/>
        <v>867296</v>
      </c>
      <c r="L1023" s="99">
        <f t="shared" si="500"/>
        <v>1.0815399999999999</v>
      </c>
      <c r="M1023" s="100">
        <f t="shared" si="501"/>
        <v>1.0590999999999999</v>
      </c>
      <c r="N1023" s="101">
        <f t="shared" si="502"/>
        <v>0.97811300000000001</v>
      </c>
      <c r="O1023" s="100">
        <f t="shared" si="503"/>
        <v>1</v>
      </c>
      <c r="P1023" s="98">
        <f t="shared" si="504"/>
        <v>971708.34</v>
      </c>
      <c r="Q1023" s="97">
        <f t="shared" si="505"/>
        <v>1943416.68</v>
      </c>
      <c r="R1023" s="97">
        <f t="shared" ref="R1023" si="509">Q1023</f>
        <v>1943416.68</v>
      </c>
      <c r="S1023" s="97"/>
    </row>
    <row r="1024" spans="1:19" ht="33.75" x14ac:dyDescent="0.25">
      <c r="A1024" s="89" t="s">
        <v>2636</v>
      </c>
      <c r="B1024" s="89" t="s">
        <v>2281</v>
      </c>
      <c r="C1024" s="89"/>
      <c r="D1024" s="89" t="s">
        <v>2637</v>
      </c>
      <c r="E1024" s="94" t="s">
        <v>2298</v>
      </c>
      <c r="F1024" s="95" t="s">
        <v>2299</v>
      </c>
      <c r="G1024" s="89" t="s">
        <v>648</v>
      </c>
      <c r="H1024" s="89" t="s">
        <v>43</v>
      </c>
      <c r="I1024" s="96">
        <v>1</v>
      </c>
      <c r="J1024" s="97">
        <v>151424</v>
      </c>
      <c r="K1024" s="98">
        <f t="shared" si="499"/>
        <v>25237.33</v>
      </c>
      <c r="L1024" s="99">
        <f t="shared" si="500"/>
        <v>1.0815399999999999</v>
      </c>
      <c r="M1024" s="100">
        <f t="shared" si="501"/>
        <v>1.0590999999999999</v>
      </c>
      <c r="N1024" s="101">
        <f t="shared" si="502"/>
        <v>0.97811300000000001</v>
      </c>
      <c r="O1024" s="100">
        <f t="shared" si="503"/>
        <v>1</v>
      </c>
      <c r="P1024" s="98">
        <f t="shared" si="504"/>
        <v>28275.61</v>
      </c>
      <c r="Q1024" s="97">
        <f t="shared" si="505"/>
        <v>169653.66</v>
      </c>
      <c r="R1024" s="97"/>
      <c r="S1024" s="97"/>
    </row>
    <row r="1025" spans="1:19" ht="22.5" x14ac:dyDescent="0.25">
      <c r="A1025" s="89" t="s">
        <v>2638</v>
      </c>
      <c r="B1025" s="89" t="s">
        <v>2281</v>
      </c>
      <c r="C1025" s="89" t="s">
        <v>17297</v>
      </c>
      <c r="D1025" s="89" t="s">
        <v>2639</v>
      </c>
      <c r="E1025" s="94" t="s">
        <v>2640</v>
      </c>
      <c r="F1025" s="95" t="s">
        <v>2641</v>
      </c>
      <c r="G1025" s="89" t="s">
        <v>652</v>
      </c>
      <c r="H1025" s="89" t="s">
        <v>43</v>
      </c>
      <c r="I1025" s="96">
        <v>1</v>
      </c>
      <c r="J1025" s="97">
        <v>1792219</v>
      </c>
      <c r="K1025" s="98">
        <f t="shared" si="499"/>
        <v>298703.17</v>
      </c>
      <c r="L1025" s="99">
        <f t="shared" si="500"/>
        <v>1.0815399999999999</v>
      </c>
      <c r="M1025" s="100">
        <f t="shared" si="501"/>
        <v>1.0590999999999999</v>
      </c>
      <c r="N1025" s="101">
        <f t="shared" si="502"/>
        <v>0.97811300000000001</v>
      </c>
      <c r="O1025" s="100">
        <f t="shared" si="503"/>
        <v>1</v>
      </c>
      <c r="P1025" s="98">
        <f t="shared" si="504"/>
        <v>334663.55</v>
      </c>
      <c r="Q1025" s="97">
        <f t="shared" si="505"/>
        <v>2007981.3</v>
      </c>
      <c r="R1025" s="97">
        <f t="shared" ref="R1025" si="510">Q1025</f>
        <v>2007981.3</v>
      </c>
      <c r="S1025" s="97"/>
    </row>
    <row r="1026" spans="1:19" ht="22.5" x14ac:dyDescent="0.25">
      <c r="A1026" s="89" t="s">
        <v>2642</v>
      </c>
      <c r="B1026" s="89" t="s">
        <v>2281</v>
      </c>
      <c r="C1026" s="89"/>
      <c r="D1026" s="89" t="s">
        <v>2643</v>
      </c>
      <c r="E1026" s="94" t="s">
        <v>1874</v>
      </c>
      <c r="F1026" s="95" t="s">
        <v>1875</v>
      </c>
      <c r="G1026" s="89" t="s">
        <v>648</v>
      </c>
      <c r="H1026" s="89" t="s">
        <v>34</v>
      </c>
      <c r="I1026" s="96">
        <v>1</v>
      </c>
      <c r="J1026" s="97">
        <v>121069</v>
      </c>
      <c r="K1026" s="98">
        <f t="shared" si="499"/>
        <v>30267.25</v>
      </c>
      <c r="L1026" s="99">
        <f t="shared" si="500"/>
        <v>1.0815399999999999</v>
      </c>
      <c r="M1026" s="100">
        <f t="shared" si="501"/>
        <v>1.0590999999999999</v>
      </c>
      <c r="N1026" s="101">
        <f t="shared" si="502"/>
        <v>0.97811300000000001</v>
      </c>
      <c r="O1026" s="100">
        <f t="shared" si="503"/>
        <v>1</v>
      </c>
      <c r="P1026" s="98">
        <f t="shared" si="504"/>
        <v>33911.07</v>
      </c>
      <c r="Q1026" s="97">
        <f t="shared" si="505"/>
        <v>135644.28</v>
      </c>
      <c r="R1026" s="97"/>
      <c r="S1026" s="97"/>
    </row>
    <row r="1027" spans="1:19" ht="22.5" x14ac:dyDescent="0.25">
      <c r="A1027" s="89" t="s">
        <v>2644</v>
      </c>
      <c r="B1027" s="89" t="s">
        <v>2281</v>
      </c>
      <c r="C1027" s="89" t="s">
        <v>17297</v>
      </c>
      <c r="D1027" s="89" t="s">
        <v>2645</v>
      </c>
      <c r="E1027" s="94" t="s">
        <v>2646</v>
      </c>
      <c r="F1027" s="95" t="s">
        <v>2572</v>
      </c>
      <c r="G1027" s="89" t="s">
        <v>652</v>
      </c>
      <c r="H1027" s="89" t="s">
        <v>34</v>
      </c>
      <c r="I1027" s="96">
        <v>1</v>
      </c>
      <c r="J1027" s="97">
        <v>1655154</v>
      </c>
      <c r="K1027" s="98">
        <f t="shared" si="499"/>
        <v>413788.5</v>
      </c>
      <c r="L1027" s="99">
        <f t="shared" si="500"/>
        <v>1.0815399999999999</v>
      </c>
      <c r="M1027" s="100">
        <f t="shared" si="501"/>
        <v>1.0590999999999999</v>
      </c>
      <c r="N1027" s="101">
        <f t="shared" si="502"/>
        <v>0.97811300000000001</v>
      </c>
      <c r="O1027" s="100">
        <f t="shared" si="503"/>
        <v>1</v>
      </c>
      <c r="P1027" s="98">
        <f t="shared" si="504"/>
        <v>463603.82</v>
      </c>
      <c r="Q1027" s="97">
        <f t="shared" si="505"/>
        <v>1854415.28</v>
      </c>
      <c r="R1027" s="97">
        <f t="shared" ref="R1027" si="511">Q1027</f>
        <v>1854415.28</v>
      </c>
      <c r="S1027" s="97"/>
    </row>
    <row r="1028" spans="1:19" ht="22.5" x14ac:dyDescent="0.25">
      <c r="A1028" s="89" t="s">
        <v>2647</v>
      </c>
      <c r="B1028" s="89" t="s">
        <v>2281</v>
      </c>
      <c r="C1028" s="89"/>
      <c r="D1028" s="89" t="s">
        <v>2648</v>
      </c>
      <c r="E1028" s="94" t="s">
        <v>1899</v>
      </c>
      <c r="F1028" s="95" t="s">
        <v>1900</v>
      </c>
      <c r="G1028" s="89" t="s">
        <v>502</v>
      </c>
      <c r="H1028" s="89" t="s">
        <v>2574</v>
      </c>
      <c r="I1028" s="96">
        <v>1</v>
      </c>
      <c r="J1028" s="97">
        <v>9507</v>
      </c>
      <c r="K1028" s="98">
        <f t="shared" si="499"/>
        <v>65728.710000000006</v>
      </c>
      <c r="L1028" s="99">
        <f t="shared" si="500"/>
        <v>1.0815399999999999</v>
      </c>
      <c r="M1028" s="100">
        <f t="shared" si="501"/>
        <v>1.0590999999999999</v>
      </c>
      <c r="N1028" s="101">
        <f t="shared" si="502"/>
        <v>0.97811300000000001</v>
      </c>
      <c r="O1028" s="100">
        <f t="shared" si="503"/>
        <v>1</v>
      </c>
      <c r="P1028" s="98">
        <f t="shared" si="504"/>
        <v>73641.679999999993</v>
      </c>
      <c r="Q1028" s="97">
        <f t="shared" si="505"/>
        <v>10651.53</v>
      </c>
      <c r="R1028" s="97"/>
      <c r="S1028" s="97"/>
    </row>
    <row r="1029" spans="1:19" ht="22.5" x14ac:dyDescent="0.25">
      <c r="A1029" s="89" t="s">
        <v>2649</v>
      </c>
      <c r="B1029" s="89" t="s">
        <v>2281</v>
      </c>
      <c r="C1029" s="89"/>
      <c r="D1029" s="89" t="s">
        <v>2650</v>
      </c>
      <c r="E1029" s="94" t="s">
        <v>2618</v>
      </c>
      <c r="F1029" s="95" t="s">
        <v>2293</v>
      </c>
      <c r="G1029" s="89" t="s">
        <v>652</v>
      </c>
      <c r="H1029" s="89" t="s">
        <v>34</v>
      </c>
      <c r="I1029" s="96">
        <v>1</v>
      </c>
      <c r="J1029" s="97">
        <v>29330</v>
      </c>
      <c r="K1029" s="98">
        <f t="shared" si="499"/>
        <v>7332.5</v>
      </c>
      <c r="L1029" s="99">
        <f t="shared" si="500"/>
        <v>1.0815399999999999</v>
      </c>
      <c r="M1029" s="100">
        <f t="shared" si="501"/>
        <v>1.0590999999999999</v>
      </c>
      <c r="N1029" s="101">
        <f t="shared" si="502"/>
        <v>0.97811300000000001</v>
      </c>
      <c r="O1029" s="100">
        <f t="shared" si="503"/>
        <v>1</v>
      </c>
      <c r="P1029" s="98">
        <f t="shared" si="504"/>
        <v>8215.25</v>
      </c>
      <c r="Q1029" s="97">
        <f t="shared" si="505"/>
        <v>32861</v>
      </c>
      <c r="R1029" s="97"/>
      <c r="S1029" s="97"/>
    </row>
    <row r="1030" spans="1:19" ht="22.5" x14ac:dyDescent="0.25">
      <c r="A1030" s="89" t="s">
        <v>2651</v>
      </c>
      <c r="B1030" s="89" t="s">
        <v>2281</v>
      </c>
      <c r="C1030" s="89"/>
      <c r="D1030" s="89" t="s">
        <v>2652</v>
      </c>
      <c r="E1030" s="94" t="s">
        <v>2653</v>
      </c>
      <c r="F1030" s="95" t="s">
        <v>2296</v>
      </c>
      <c r="G1030" s="89" t="s">
        <v>652</v>
      </c>
      <c r="H1030" s="89" t="s">
        <v>34</v>
      </c>
      <c r="I1030" s="96">
        <v>1</v>
      </c>
      <c r="J1030" s="97">
        <v>37678</v>
      </c>
      <c r="K1030" s="98">
        <f t="shared" si="499"/>
        <v>9419.5</v>
      </c>
      <c r="L1030" s="99">
        <f t="shared" si="500"/>
        <v>1.0815399999999999</v>
      </c>
      <c r="M1030" s="100">
        <f t="shared" si="501"/>
        <v>1.0590999999999999</v>
      </c>
      <c r="N1030" s="101">
        <f t="shared" si="502"/>
        <v>0.97811300000000001</v>
      </c>
      <c r="O1030" s="100">
        <f t="shared" si="503"/>
        <v>1</v>
      </c>
      <c r="P1030" s="98">
        <f t="shared" si="504"/>
        <v>10553.5</v>
      </c>
      <c r="Q1030" s="97">
        <f t="shared" si="505"/>
        <v>42214</v>
      </c>
      <c r="R1030" s="97"/>
      <c r="S1030" s="97"/>
    </row>
    <row r="1031" spans="1:19" ht="22.5" x14ac:dyDescent="0.25">
      <c r="A1031" s="89" t="s">
        <v>2654</v>
      </c>
      <c r="B1031" s="89" t="s">
        <v>2281</v>
      </c>
      <c r="C1031" s="89"/>
      <c r="D1031" s="89" t="s">
        <v>2655</v>
      </c>
      <c r="E1031" s="94" t="s">
        <v>1944</v>
      </c>
      <c r="F1031" s="95" t="s">
        <v>1945</v>
      </c>
      <c r="G1031" s="89" t="s">
        <v>1071</v>
      </c>
      <c r="H1031" s="89" t="s">
        <v>72</v>
      </c>
      <c r="I1031" s="96">
        <v>1</v>
      </c>
      <c r="J1031" s="97">
        <v>6519</v>
      </c>
      <c r="K1031" s="98">
        <f t="shared" si="499"/>
        <v>81487.5</v>
      </c>
      <c r="L1031" s="99">
        <f t="shared" si="500"/>
        <v>1.0815399999999999</v>
      </c>
      <c r="M1031" s="100">
        <f t="shared" si="501"/>
        <v>1.0590999999999999</v>
      </c>
      <c r="N1031" s="101">
        <f t="shared" si="502"/>
        <v>0.97811300000000001</v>
      </c>
      <c r="O1031" s="100">
        <f t="shared" si="503"/>
        <v>1</v>
      </c>
      <c r="P1031" s="98">
        <f t="shared" si="504"/>
        <v>91297.65</v>
      </c>
      <c r="Q1031" s="97">
        <f t="shared" si="505"/>
        <v>7303.81</v>
      </c>
      <c r="R1031" s="97"/>
      <c r="S1031" s="97"/>
    </row>
    <row r="1032" spans="1:19" ht="22.5" x14ac:dyDescent="0.25">
      <c r="A1032" s="89" t="s">
        <v>2656</v>
      </c>
      <c r="B1032" s="89" t="s">
        <v>2281</v>
      </c>
      <c r="C1032" s="89"/>
      <c r="D1032" s="89" t="s">
        <v>2657</v>
      </c>
      <c r="E1032" s="94" t="s">
        <v>2658</v>
      </c>
      <c r="F1032" s="95" t="s">
        <v>2659</v>
      </c>
      <c r="G1032" s="89" t="s">
        <v>652</v>
      </c>
      <c r="H1032" s="89" t="s">
        <v>12</v>
      </c>
      <c r="I1032" s="96">
        <v>1</v>
      </c>
      <c r="J1032" s="97">
        <v>9791</v>
      </c>
      <c r="K1032" s="98">
        <f t="shared" si="499"/>
        <v>9791</v>
      </c>
      <c r="L1032" s="99">
        <f t="shared" si="500"/>
        <v>1.0815399999999999</v>
      </c>
      <c r="M1032" s="100">
        <f t="shared" si="501"/>
        <v>1.0590999999999999</v>
      </c>
      <c r="N1032" s="101">
        <f t="shared" si="502"/>
        <v>0.97811300000000001</v>
      </c>
      <c r="O1032" s="100">
        <f t="shared" si="503"/>
        <v>1</v>
      </c>
      <c r="P1032" s="98">
        <f t="shared" si="504"/>
        <v>10969.72</v>
      </c>
      <c r="Q1032" s="97">
        <f t="shared" si="505"/>
        <v>10969.72</v>
      </c>
      <c r="R1032" s="97"/>
      <c r="S1032" s="97"/>
    </row>
    <row r="1033" spans="1:19" ht="22.5" x14ac:dyDescent="0.25">
      <c r="A1033" s="89" t="s">
        <v>2660</v>
      </c>
      <c r="B1033" s="89" t="s">
        <v>2281</v>
      </c>
      <c r="C1033" s="89"/>
      <c r="D1033" s="89" t="s">
        <v>2661</v>
      </c>
      <c r="E1033" s="94" t="s">
        <v>1899</v>
      </c>
      <c r="F1033" s="95" t="s">
        <v>1900</v>
      </c>
      <c r="G1033" s="89" t="s">
        <v>502</v>
      </c>
      <c r="H1033" s="89" t="s">
        <v>2662</v>
      </c>
      <c r="I1033" s="96">
        <v>1</v>
      </c>
      <c r="J1033" s="97">
        <v>1654</v>
      </c>
      <c r="K1033" s="98">
        <f t="shared" si="499"/>
        <v>65739.27</v>
      </c>
      <c r="L1033" s="99">
        <f t="shared" si="500"/>
        <v>1.0815399999999999</v>
      </c>
      <c r="M1033" s="100">
        <f t="shared" si="501"/>
        <v>1.0590999999999999</v>
      </c>
      <c r="N1033" s="101">
        <f t="shared" si="502"/>
        <v>0.97811300000000001</v>
      </c>
      <c r="O1033" s="100">
        <f t="shared" si="503"/>
        <v>1</v>
      </c>
      <c r="P1033" s="98">
        <f t="shared" si="504"/>
        <v>73653.509999999995</v>
      </c>
      <c r="Q1033" s="97">
        <f t="shared" si="505"/>
        <v>1853.12</v>
      </c>
      <c r="R1033" s="97"/>
      <c r="S1033" s="97"/>
    </row>
    <row r="1034" spans="1:19" ht="22.5" x14ac:dyDescent="0.25">
      <c r="A1034" s="89" t="s">
        <v>2663</v>
      </c>
      <c r="B1034" s="89" t="s">
        <v>2281</v>
      </c>
      <c r="C1034" s="89"/>
      <c r="D1034" s="89" t="s">
        <v>2664</v>
      </c>
      <c r="E1034" s="94" t="s">
        <v>2665</v>
      </c>
      <c r="F1034" s="95" t="s">
        <v>2666</v>
      </c>
      <c r="G1034" s="89" t="s">
        <v>652</v>
      </c>
      <c r="H1034" s="89" t="s">
        <v>34</v>
      </c>
      <c r="I1034" s="96">
        <v>1</v>
      </c>
      <c r="J1034" s="97">
        <v>97128</v>
      </c>
      <c r="K1034" s="98">
        <f t="shared" si="499"/>
        <v>24282</v>
      </c>
      <c r="L1034" s="99">
        <f t="shared" si="500"/>
        <v>1.0815399999999999</v>
      </c>
      <c r="M1034" s="100">
        <f t="shared" si="501"/>
        <v>1.0590999999999999</v>
      </c>
      <c r="N1034" s="101">
        <f t="shared" si="502"/>
        <v>0.97811300000000001</v>
      </c>
      <c r="O1034" s="100">
        <f t="shared" si="503"/>
        <v>1</v>
      </c>
      <c r="P1034" s="98">
        <f t="shared" si="504"/>
        <v>27205.27</v>
      </c>
      <c r="Q1034" s="97">
        <f t="shared" si="505"/>
        <v>108821.08</v>
      </c>
      <c r="R1034" s="97"/>
      <c r="S1034" s="97"/>
    </row>
    <row r="1035" spans="1:19" ht="22.5" x14ac:dyDescent="0.25">
      <c r="A1035" s="89" t="s">
        <v>2667</v>
      </c>
      <c r="B1035" s="89" t="s">
        <v>2281</v>
      </c>
      <c r="C1035" s="89"/>
      <c r="D1035" s="89" t="s">
        <v>2668</v>
      </c>
      <c r="E1035" s="94" t="s">
        <v>2669</v>
      </c>
      <c r="F1035" s="95" t="s">
        <v>2670</v>
      </c>
      <c r="G1035" s="89" t="s">
        <v>652</v>
      </c>
      <c r="H1035" s="89" t="s">
        <v>34</v>
      </c>
      <c r="I1035" s="96">
        <v>1</v>
      </c>
      <c r="J1035" s="97">
        <v>97128</v>
      </c>
      <c r="K1035" s="98">
        <f t="shared" si="499"/>
        <v>24282</v>
      </c>
      <c r="L1035" s="99">
        <f t="shared" si="500"/>
        <v>1.0815399999999999</v>
      </c>
      <c r="M1035" s="100">
        <f t="shared" si="501"/>
        <v>1.0590999999999999</v>
      </c>
      <c r="N1035" s="101">
        <f t="shared" si="502"/>
        <v>0.97811300000000001</v>
      </c>
      <c r="O1035" s="100">
        <f t="shared" si="503"/>
        <v>1</v>
      </c>
      <c r="P1035" s="98">
        <f t="shared" si="504"/>
        <v>27205.27</v>
      </c>
      <c r="Q1035" s="97">
        <f t="shared" si="505"/>
        <v>108821.08</v>
      </c>
      <c r="R1035" s="97"/>
      <c r="S1035" s="97"/>
    </row>
    <row r="1036" spans="1:19" ht="22.5" x14ac:dyDescent="0.25">
      <c r="A1036" s="89" t="s">
        <v>2671</v>
      </c>
      <c r="B1036" s="89" t="s">
        <v>2281</v>
      </c>
      <c r="C1036" s="89"/>
      <c r="D1036" s="89" t="s">
        <v>2672</v>
      </c>
      <c r="E1036" s="94" t="s">
        <v>668</v>
      </c>
      <c r="F1036" s="95" t="s">
        <v>669</v>
      </c>
      <c r="G1036" s="89" t="s">
        <v>670</v>
      </c>
      <c r="H1036" s="89" t="s">
        <v>2648</v>
      </c>
      <c r="I1036" s="96">
        <v>1</v>
      </c>
      <c r="J1036" s="97">
        <v>1183142</v>
      </c>
      <c r="K1036" s="98">
        <f t="shared" si="499"/>
        <v>8159.6</v>
      </c>
      <c r="L1036" s="99">
        <f t="shared" si="500"/>
        <v>1.0815399999999999</v>
      </c>
      <c r="M1036" s="100">
        <f t="shared" si="501"/>
        <v>1.0590999999999999</v>
      </c>
      <c r="N1036" s="101">
        <f t="shared" si="502"/>
        <v>0.97811300000000001</v>
      </c>
      <c r="O1036" s="100">
        <f t="shared" si="503"/>
        <v>1</v>
      </c>
      <c r="P1036" s="98">
        <f t="shared" si="504"/>
        <v>9141.92</v>
      </c>
      <c r="Q1036" s="97">
        <f t="shared" si="505"/>
        <v>1325578.3999999999</v>
      </c>
      <c r="R1036" s="97"/>
      <c r="S1036" s="97"/>
    </row>
    <row r="1037" spans="1:19" ht="22.5" x14ac:dyDescent="0.25">
      <c r="A1037" s="89" t="s">
        <v>2673</v>
      </c>
      <c r="B1037" s="89" t="s">
        <v>2281</v>
      </c>
      <c r="C1037" s="89"/>
      <c r="D1037" s="89" t="s">
        <v>2674</v>
      </c>
      <c r="E1037" s="94" t="s">
        <v>2675</v>
      </c>
      <c r="F1037" s="95" t="s">
        <v>2676</v>
      </c>
      <c r="G1037" s="89" t="s">
        <v>652</v>
      </c>
      <c r="H1037" s="89" t="s">
        <v>12</v>
      </c>
      <c r="I1037" s="96">
        <v>1</v>
      </c>
      <c r="J1037" s="97">
        <v>11522113</v>
      </c>
      <c r="K1037" s="98">
        <f t="shared" si="499"/>
        <v>11522113</v>
      </c>
      <c r="L1037" s="99">
        <f t="shared" si="500"/>
        <v>1.0815399999999999</v>
      </c>
      <c r="M1037" s="100">
        <f t="shared" si="501"/>
        <v>1.0590999999999999</v>
      </c>
      <c r="N1037" s="101">
        <f t="shared" si="502"/>
        <v>0.97811300000000001</v>
      </c>
      <c r="O1037" s="100">
        <f t="shared" si="503"/>
        <v>1</v>
      </c>
      <c r="P1037" s="98">
        <f t="shared" si="504"/>
        <v>12909241.199999999</v>
      </c>
      <c r="Q1037" s="97">
        <f t="shared" si="505"/>
        <v>12909241.199999999</v>
      </c>
      <c r="R1037" s="97"/>
      <c r="S1037" s="97"/>
    </row>
    <row r="1038" spans="1:19" ht="22.5" x14ac:dyDescent="0.25">
      <c r="A1038" s="89" t="s">
        <v>2677</v>
      </c>
      <c r="B1038" s="89" t="s">
        <v>2281</v>
      </c>
      <c r="C1038" s="89"/>
      <c r="D1038" s="89" t="s">
        <v>2678</v>
      </c>
      <c r="E1038" s="94" t="s">
        <v>668</v>
      </c>
      <c r="F1038" s="95" t="s">
        <v>669</v>
      </c>
      <c r="G1038" s="89" t="s">
        <v>670</v>
      </c>
      <c r="H1038" s="89" t="s">
        <v>129</v>
      </c>
      <c r="I1038" s="96">
        <v>1</v>
      </c>
      <c r="J1038" s="97">
        <v>228470</v>
      </c>
      <c r="K1038" s="98">
        <f t="shared" si="499"/>
        <v>8159.64</v>
      </c>
      <c r="L1038" s="99">
        <f t="shared" si="500"/>
        <v>1.0815399999999999</v>
      </c>
      <c r="M1038" s="100">
        <f t="shared" si="501"/>
        <v>1.0590999999999999</v>
      </c>
      <c r="N1038" s="101">
        <f t="shared" si="502"/>
        <v>0.97811300000000001</v>
      </c>
      <c r="O1038" s="100">
        <f t="shared" si="503"/>
        <v>1</v>
      </c>
      <c r="P1038" s="98">
        <f t="shared" si="504"/>
        <v>9141.9699999999993</v>
      </c>
      <c r="Q1038" s="97">
        <f t="shared" si="505"/>
        <v>255975.16</v>
      </c>
      <c r="R1038" s="97"/>
      <c r="S1038" s="97"/>
    </row>
    <row r="1039" spans="1:19" ht="22.5" x14ac:dyDescent="0.25">
      <c r="A1039" s="89" t="s">
        <v>2679</v>
      </c>
      <c r="B1039" s="89" t="s">
        <v>2281</v>
      </c>
      <c r="C1039" s="89"/>
      <c r="D1039" s="89" t="s">
        <v>2680</v>
      </c>
      <c r="E1039" s="94" t="s">
        <v>2681</v>
      </c>
      <c r="F1039" s="95" t="s">
        <v>2682</v>
      </c>
      <c r="G1039" s="89" t="s">
        <v>652</v>
      </c>
      <c r="H1039" s="89" t="s">
        <v>12</v>
      </c>
      <c r="I1039" s="96">
        <v>1</v>
      </c>
      <c r="J1039" s="97">
        <v>156583</v>
      </c>
      <c r="K1039" s="98">
        <f t="shared" si="499"/>
        <v>156583</v>
      </c>
      <c r="L1039" s="99">
        <f t="shared" si="500"/>
        <v>1.0815399999999999</v>
      </c>
      <c r="M1039" s="100">
        <f t="shared" si="501"/>
        <v>1.0590999999999999</v>
      </c>
      <c r="N1039" s="101">
        <f t="shared" si="502"/>
        <v>0.97811300000000001</v>
      </c>
      <c r="O1039" s="100">
        <f t="shared" si="503"/>
        <v>1</v>
      </c>
      <c r="P1039" s="98">
        <f t="shared" si="504"/>
        <v>175433.77</v>
      </c>
      <c r="Q1039" s="97">
        <f t="shared" si="505"/>
        <v>175433.77</v>
      </c>
      <c r="R1039" s="97"/>
      <c r="S1039" s="97"/>
    </row>
    <row r="1040" spans="1:19" ht="33.75" x14ac:dyDescent="0.25">
      <c r="A1040" s="89" t="s">
        <v>2683</v>
      </c>
      <c r="B1040" s="89" t="s">
        <v>2281</v>
      </c>
      <c r="C1040" s="89"/>
      <c r="D1040" s="89" t="s">
        <v>2684</v>
      </c>
      <c r="E1040" s="94" t="s">
        <v>2685</v>
      </c>
      <c r="F1040" s="95" t="s">
        <v>2686</v>
      </c>
      <c r="G1040" s="89" t="s">
        <v>1071</v>
      </c>
      <c r="H1040" s="89" t="s">
        <v>2687</v>
      </c>
      <c r="I1040" s="96">
        <v>1</v>
      </c>
      <c r="J1040" s="97">
        <v>199258</v>
      </c>
      <c r="K1040" s="98">
        <f t="shared" si="499"/>
        <v>216584.78</v>
      </c>
      <c r="L1040" s="99">
        <f t="shared" si="500"/>
        <v>1.0815399999999999</v>
      </c>
      <c r="M1040" s="100">
        <f t="shared" si="501"/>
        <v>1.0590999999999999</v>
      </c>
      <c r="N1040" s="101">
        <f t="shared" si="502"/>
        <v>0.97811300000000001</v>
      </c>
      <c r="O1040" s="100">
        <f t="shared" si="503"/>
        <v>1</v>
      </c>
      <c r="P1040" s="98">
        <f t="shared" si="504"/>
        <v>242659.06</v>
      </c>
      <c r="Q1040" s="97">
        <f t="shared" si="505"/>
        <v>223246.34</v>
      </c>
      <c r="R1040" s="97"/>
      <c r="S1040" s="97"/>
    </row>
    <row r="1041" spans="1:19" ht="33.75" x14ac:dyDescent="0.25">
      <c r="A1041" s="89" t="s">
        <v>2688</v>
      </c>
      <c r="B1041" s="89" t="s">
        <v>2281</v>
      </c>
      <c r="C1041" s="89"/>
      <c r="D1041" s="89" t="s">
        <v>2689</v>
      </c>
      <c r="E1041" s="94" t="s">
        <v>2690</v>
      </c>
      <c r="F1041" s="95" t="s">
        <v>2691</v>
      </c>
      <c r="G1041" s="89" t="s">
        <v>652</v>
      </c>
      <c r="H1041" s="89" t="s">
        <v>34</v>
      </c>
      <c r="I1041" s="96">
        <v>1</v>
      </c>
      <c r="J1041" s="97">
        <v>2913840</v>
      </c>
      <c r="K1041" s="98">
        <f t="shared" si="499"/>
        <v>728460</v>
      </c>
      <c r="L1041" s="99">
        <f t="shared" si="500"/>
        <v>1.0815399999999999</v>
      </c>
      <c r="M1041" s="100">
        <f t="shared" si="501"/>
        <v>1.0590999999999999</v>
      </c>
      <c r="N1041" s="101">
        <f t="shared" si="502"/>
        <v>0.97811300000000001</v>
      </c>
      <c r="O1041" s="100">
        <f t="shared" si="503"/>
        <v>1</v>
      </c>
      <c r="P1041" s="98">
        <f t="shared" si="504"/>
        <v>816158.1</v>
      </c>
      <c r="Q1041" s="97">
        <f t="shared" si="505"/>
        <v>3264632.4</v>
      </c>
      <c r="R1041" s="97"/>
      <c r="S1041" s="97"/>
    </row>
    <row r="1042" spans="1:19" x14ac:dyDescent="0.25">
      <c r="A1042" s="89" t="s">
        <v>2692</v>
      </c>
      <c r="B1042" s="89" t="s">
        <v>2281</v>
      </c>
      <c r="C1042" s="89"/>
      <c r="D1042" s="89" t="s">
        <v>2693</v>
      </c>
      <c r="E1042" s="94" t="s">
        <v>2694</v>
      </c>
      <c r="F1042" s="95" t="s">
        <v>2695</v>
      </c>
      <c r="G1042" s="89" t="s">
        <v>970</v>
      </c>
      <c r="H1042" s="89" t="s">
        <v>24</v>
      </c>
      <c r="I1042" s="96">
        <v>1</v>
      </c>
      <c r="J1042" s="97">
        <v>35010</v>
      </c>
      <c r="K1042" s="98">
        <f t="shared" si="499"/>
        <v>17505</v>
      </c>
      <c r="L1042" s="99">
        <f t="shared" si="500"/>
        <v>1.0815399999999999</v>
      </c>
      <c r="M1042" s="100">
        <f t="shared" si="501"/>
        <v>1.0590999999999999</v>
      </c>
      <c r="N1042" s="101">
        <f t="shared" si="502"/>
        <v>0.97811300000000001</v>
      </c>
      <c r="O1042" s="100">
        <f t="shared" si="503"/>
        <v>1</v>
      </c>
      <c r="P1042" s="98">
        <f t="shared" si="504"/>
        <v>19612.400000000001</v>
      </c>
      <c r="Q1042" s="97">
        <f t="shared" si="505"/>
        <v>39224.800000000003</v>
      </c>
      <c r="R1042" s="97"/>
      <c r="S1042" s="97"/>
    </row>
    <row r="1043" spans="1:19" ht="22.5" x14ac:dyDescent="0.25">
      <c r="A1043" s="89" t="s">
        <v>2696</v>
      </c>
      <c r="B1043" s="89" t="s">
        <v>2281</v>
      </c>
      <c r="C1043" s="89"/>
      <c r="D1043" s="89" t="s">
        <v>2697</v>
      </c>
      <c r="E1043" s="94" t="s">
        <v>2698</v>
      </c>
      <c r="F1043" s="95" t="s">
        <v>2699</v>
      </c>
      <c r="G1043" s="89" t="s">
        <v>652</v>
      </c>
      <c r="H1043" s="89" t="s">
        <v>101</v>
      </c>
      <c r="I1043" s="96">
        <v>1</v>
      </c>
      <c r="J1043" s="97">
        <v>2641882</v>
      </c>
      <c r="K1043" s="98">
        <f t="shared" si="499"/>
        <v>132094.1</v>
      </c>
      <c r="L1043" s="99">
        <f t="shared" si="500"/>
        <v>1.0815399999999999</v>
      </c>
      <c r="M1043" s="100">
        <f t="shared" si="501"/>
        <v>1.0590999999999999</v>
      </c>
      <c r="N1043" s="101">
        <f t="shared" si="502"/>
        <v>0.97811300000000001</v>
      </c>
      <c r="O1043" s="100">
        <f t="shared" si="503"/>
        <v>1</v>
      </c>
      <c r="P1043" s="98">
        <f t="shared" si="504"/>
        <v>147996.69</v>
      </c>
      <c r="Q1043" s="97">
        <f t="shared" si="505"/>
        <v>2959933.8</v>
      </c>
      <c r="R1043" s="97"/>
      <c r="S1043" s="97"/>
    </row>
    <row r="1044" spans="1:19" ht="22.5" x14ac:dyDescent="0.25">
      <c r="A1044" s="89" t="s">
        <v>2700</v>
      </c>
      <c r="B1044" s="89" t="s">
        <v>2281</v>
      </c>
      <c r="C1044" s="89"/>
      <c r="D1044" s="89" t="s">
        <v>2701</v>
      </c>
      <c r="E1044" s="94" t="s">
        <v>1899</v>
      </c>
      <c r="F1044" s="95" t="s">
        <v>1900</v>
      </c>
      <c r="G1044" s="89" t="s">
        <v>502</v>
      </c>
      <c r="H1044" s="89" t="s">
        <v>2702</v>
      </c>
      <c r="I1044" s="96">
        <v>1</v>
      </c>
      <c r="J1044" s="97">
        <v>44122</v>
      </c>
      <c r="K1044" s="98">
        <f t="shared" si="499"/>
        <v>65728.160000000003</v>
      </c>
      <c r="L1044" s="99">
        <f t="shared" si="500"/>
        <v>1.0815399999999999</v>
      </c>
      <c r="M1044" s="100">
        <f t="shared" si="501"/>
        <v>1.0590999999999999</v>
      </c>
      <c r="N1044" s="101">
        <f t="shared" si="502"/>
        <v>0.97811300000000001</v>
      </c>
      <c r="O1044" s="100">
        <f t="shared" si="503"/>
        <v>1</v>
      </c>
      <c r="P1044" s="98">
        <f t="shared" si="504"/>
        <v>73641.06</v>
      </c>
      <c r="Q1044" s="97">
        <f t="shared" si="505"/>
        <v>49433.77</v>
      </c>
      <c r="R1044" s="97"/>
      <c r="S1044" s="97"/>
    </row>
    <row r="1045" spans="1:19" ht="22.5" x14ac:dyDescent="0.25">
      <c r="A1045" s="89" t="s">
        <v>2703</v>
      </c>
      <c r="B1045" s="89" t="s">
        <v>2281</v>
      </c>
      <c r="C1045" s="89"/>
      <c r="D1045" s="89" t="s">
        <v>2704</v>
      </c>
      <c r="E1045" s="94" t="s">
        <v>2705</v>
      </c>
      <c r="F1045" s="95" t="s">
        <v>2706</v>
      </c>
      <c r="G1045" s="89" t="s">
        <v>652</v>
      </c>
      <c r="H1045" s="89" t="s">
        <v>144</v>
      </c>
      <c r="I1045" s="96">
        <v>1</v>
      </c>
      <c r="J1045" s="97">
        <v>1295040</v>
      </c>
      <c r="K1045" s="98">
        <f t="shared" si="499"/>
        <v>40470</v>
      </c>
      <c r="L1045" s="99">
        <f t="shared" si="500"/>
        <v>1.0815399999999999</v>
      </c>
      <c r="M1045" s="100">
        <f t="shared" si="501"/>
        <v>1.0590999999999999</v>
      </c>
      <c r="N1045" s="101">
        <f t="shared" si="502"/>
        <v>0.97811300000000001</v>
      </c>
      <c r="O1045" s="100">
        <f t="shared" si="503"/>
        <v>1</v>
      </c>
      <c r="P1045" s="98">
        <f t="shared" si="504"/>
        <v>45342.12</v>
      </c>
      <c r="Q1045" s="97">
        <f t="shared" si="505"/>
        <v>1450947.84</v>
      </c>
      <c r="R1045" s="97"/>
      <c r="S1045" s="97"/>
    </row>
    <row r="1046" spans="1:19" ht="45" x14ac:dyDescent="0.25">
      <c r="A1046" s="89" t="s">
        <v>2707</v>
      </c>
      <c r="B1046" s="89" t="s">
        <v>2281</v>
      </c>
      <c r="C1046" s="89"/>
      <c r="D1046" s="89" t="s">
        <v>2708</v>
      </c>
      <c r="E1046" s="94" t="s">
        <v>2709</v>
      </c>
      <c r="F1046" s="95" t="s">
        <v>2710</v>
      </c>
      <c r="G1046" s="89" t="s">
        <v>652</v>
      </c>
      <c r="H1046" s="89" t="s">
        <v>34</v>
      </c>
      <c r="I1046" s="96">
        <v>1</v>
      </c>
      <c r="J1046" s="97">
        <v>437076</v>
      </c>
      <c r="K1046" s="98">
        <f t="shared" si="499"/>
        <v>109269</v>
      </c>
      <c r="L1046" s="99">
        <f t="shared" si="500"/>
        <v>1.0815399999999999</v>
      </c>
      <c r="M1046" s="100">
        <f t="shared" si="501"/>
        <v>1.0590999999999999</v>
      </c>
      <c r="N1046" s="101">
        <f t="shared" si="502"/>
        <v>0.97811300000000001</v>
      </c>
      <c r="O1046" s="100">
        <f t="shared" si="503"/>
        <v>1</v>
      </c>
      <c r="P1046" s="98">
        <f t="shared" si="504"/>
        <v>122423.71</v>
      </c>
      <c r="Q1046" s="97">
        <f t="shared" si="505"/>
        <v>489694.84</v>
      </c>
      <c r="R1046" s="97"/>
      <c r="S1046" s="97"/>
    </row>
    <row r="1047" spans="1:19" ht="22.5" x14ac:dyDescent="0.25">
      <c r="A1047" s="89" t="s">
        <v>2711</v>
      </c>
      <c r="B1047" s="89" t="s">
        <v>2281</v>
      </c>
      <c r="C1047" s="89"/>
      <c r="D1047" s="89" t="s">
        <v>2712</v>
      </c>
      <c r="E1047" s="94" t="s">
        <v>675</v>
      </c>
      <c r="F1047" s="95" t="s">
        <v>676</v>
      </c>
      <c r="G1047" s="89" t="s">
        <v>502</v>
      </c>
      <c r="H1047" s="89" t="s">
        <v>2713</v>
      </c>
      <c r="I1047" s="96">
        <v>1</v>
      </c>
      <c r="J1047" s="97">
        <v>153749</v>
      </c>
      <c r="K1047" s="98">
        <f t="shared" si="499"/>
        <v>40999.730000000003</v>
      </c>
      <c r="L1047" s="99">
        <f t="shared" si="500"/>
        <v>1.0815399999999999</v>
      </c>
      <c r="M1047" s="100">
        <f t="shared" si="501"/>
        <v>1.0590999999999999</v>
      </c>
      <c r="N1047" s="101">
        <f t="shared" si="502"/>
        <v>0.97811300000000001</v>
      </c>
      <c r="O1047" s="100">
        <f t="shared" si="503"/>
        <v>1</v>
      </c>
      <c r="P1047" s="98">
        <f t="shared" si="504"/>
        <v>45935.62</v>
      </c>
      <c r="Q1047" s="97">
        <f t="shared" si="505"/>
        <v>172258.58</v>
      </c>
      <c r="R1047" s="97"/>
      <c r="S1047" s="97"/>
    </row>
    <row r="1048" spans="1:19" ht="22.5" x14ac:dyDescent="0.25">
      <c r="A1048" s="89" t="s">
        <v>2714</v>
      </c>
      <c r="B1048" s="89" t="s">
        <v>2281</v>
      </c>
      <c r="C1048" s="89"/>
      <c r="D1048" s="89" t="s">
        <v>2715</v>
      </c>
      <c r="E1048" s="94" t="s">
        <v>2716</v>
      </c>
      <c r="F1048" s="95" t="s">
        <v>2717</v>
      </c>
      <c r="G1048" s="89" t="s">
        <v>652</v>
      </c>
      <c r="H1048" s="89" t="s">
        <v>12</v>
      </c>
      <c r="I1048" s="96">
        <v>1</v>
      </c>
      <c r="J1048" s="97">
        <v>1427073</v>
      </c>
      <c r="K1048" s="98">
        <f t="shared" si="499"/>
        <v>1427073</v>
      </c>
      <c r="L1048" s="99">
        <f t="shared" si="500"/>
        <v>1.0815399999999999</v>
      </c>
      <c r="M1048" s="100">
        <f t="shared" si="501"/>
        <v>1.0590999999999999</v>
      </c>
      <c r="N1048" s="101">
        <f t="shared" si="502"/>
        <v>0.97811300000000001</v>
      </c>
      <c r="O1048" s="100">
        <f t="shared" si="503"/>
        <v>1</v>
      </c>
      <c r="P1048" s="98">
        <f t="shared" si="504"/>
        <v>1598875.97</v>
      </c>
      <c r="Q1048" s="97">
        <f t="shared" si="505"/>
        <v>1598875.97</v>
      </c>
      <c r="R1048" s="97"/>
      <c r="S1048" s="97"/>
    </row>
    <row r="1049" spans="1:19" ht="22.5" x14ac:dyDescent="0.25">
      <c r="A1049" s="89" t="s">
        <v>2718</v>
      </c>
      <c r="B1049" s="89" t="s">
        <v>2281</v>
      </c>
      <c r="C1049" s="89"/>
      <c r="D1049" s="89" t="s">
        <v>2719</v>
      </c>
      <c r="E1049" s="94" t="s">
        <v>2720</v>
      </c>
      <c r="F1049" s="95" t="s">
        <v>1984</v>
      </c>
      <c r="G1049" s="89" t="s">
        <v>652</v>
      </c>
      <c r="H1049" s="89" t="s">
        <v>34</v>
      </c>
      <c r="I1049" s="96">
        <v>1</v>
      </c>
      <c r="J1049" s="97">
        <v>527405</v>
      </c>
      <c r="K1049" s="98">
        <f t="shared" si="499"/>
        <v>131851.25</v>
      </c>
      <c r="L1049" s="99">
        <f t="shared" si="500"/>
        <v>1.0815399999999999</v>
      </c>
      <c r="M1049" s="100">
        <f t="shared" si="501"/>
        <v>1.0590999999999999</v>
      </c>
      <c r="N1049" s="101">
        <f t="shared" si="502"/>
        <v>0.97811300000000001</v>
      </c>
      <c r="O1049" s="100">
        <f t="shared" si="503"/>
        <v>1</v>
      </c>
      <c r="P1049" s="98">
        <f t="shared" si="504"/>
        <v>147724.6</v>
      </c>
      <c r="Q1049" s="97">
        <f t="shared" si="505"/>
        <v>590898.4</v>
      </c>
      <c r="R1049" s="97"/>
      <c r="S1049" s="97"/>
    </row>
    <row r="1050" spans="1:19" x14ac:dyDescent="0.25">
      <c r="A1050" s="82" t="s">
        <v>243</v>
      </c>
      <c r="B1050" s="83"/>
      <c r="C1050" s="84"/>
      <c r="D1050" s="85"/>
      <c r="E1050" s="86"/>
      <c r="F1050" s="86" t="s">
        <v>2722</v>
      </c>
      <c r="G1050" s="82"/>
      <c r="H1050" s="82"/>
      <c r="I1050" s="87"/>
      <c r="J1050" s="88">
        <f>SUM(J1051:J1085)</f>
        <v>24212415</v>
      </c>
      <c r="K1050" s="98"/>
      <c r="L1050" s="99"/>
      <c r="M1050" s="100"/>
      <c r="N1050" s="101"/>
      <c r="O1050" s="100"/>
      <c r="P1050" s="98"/>
      <c r="Q1050" s="88">
        <f>SUM(Q1051:Q1085)</f>
        <v>27127306.260000002</v>
      </c>
      <c r="R1050" s="88">
        <f t="shared" ref="R1050:S1050" si="512">SUM(R1051:R1085)</f>
        <v>3911209.76</v>
      </c>
      <c r="S1050" s="88">
        <f t="shared" si="512"/>
        <v>0</v>
      </c>
    </row>
    <row r="1051" spans="1:19" ht="22.5" x14ac:dyDescent="0.25">
      <c r="A1051" s="89" t="s">
        <v>2723</v>
      </c>
      <c r="B1051" s="89" t="s">
        <v>2281</v>
      </c>
      <c r="C1051" s="89"/>
      <c r="D1051" s="89" t="s">
        <v>2724</v>
      </c>
      <c r="E1051" s="94" t="s">
        <v>2725</v>
      </c>
      <c r="F1051" s="95" t="s">
        <v>2726</v>
      </c>
      <c r="G1051" s="89" t="s">
        <v>648</v>
      </c>
      <c r="H1051" s="89" t="s">
        <v>24</v>
      </c>
      <c r="I1051" s="96">
        <v>1</v>
      </c>
      <c r="J1051" s="97">
        <v>27150</v>
      </c>
      <c r="K1051" s="98">
        <f t="shared" ref="K1051:K1085" si="513">J1051/H1051</f>
        <v>13575</v>
      </c>
      <c r="L1051" s="99">
        <f t="shared" ref="L1051:L1085" si="514">$L$8</f>
        <v>1.0815399999999999</v>
      </c>
      <c r="M1051" s="100">
        <f t="shared" ref="M1051:M1085" si="515">$M$8</f>
        <v>1.0590999999999999</v>
      </c>
      <c r="N1051" s="101">
        <f t="shared" ref="N1051:N1085" si="516">$N$8</f>
        <v>0.97811300000000001</v>
      </c>
      <c r="O1051" s="100">
        <f t="shared" ref="O1051:O1085" si="517">$O$8</f>
        <v>1</v>
      </c>
      <c r="P1051" s="98">
        <f t="shared" ref="P1051:P1085" si="518">K1051*L1051*M1051*N1051*O1051</f>
        <v>15209.27</v>
      </c>
      <c r="Q1051" s="97">
        <f t="shared" ref="Q1051:Q1085" si="519">H1051*P1051</f>
        <v>30418.54</v>
      </c>
      <c r="R1051" s="97"/>
      <c r="S1051" s="97"/>
    </row>
    <row r="1052" spans="1:19" ht="22.5" x14ac:dyDescent="0.25">
      <c r="A1052" s="89" t="s">
        <v>2727</v>
      </c>
      <c r="B1052" s="89" t="s">
        <v>2281</v>
      </c>
      <c r="C1052" s="89" t="s">
        <v>17297</v>
      </c>
      <c r="D1052" s="89" t="s">
        <v>2728</v>
      </c>
      <c r="E1052" s="94" t="s">
        <v>2729</v>
      </c>
      <c r="F1052" s="95" t="s">
        <v>2730</v>
      </c>
      <c r="G1052" s="89" t="s">
        <v>652</v>
      </c>
      <c r="H1052" s="89" t="s">
        <v>24</v>
      </c>
      <c r="I1052" s="96">
        <v>1</v>
      </c>
      <c r="J1052" s="97">
        <v>61362</v>
      </c>
      <c r="K1052" s="98">
        <f t="shared" si="513"/>
        <v>30681</v>
      </c>
      <c r="L1052" s="99">
        <f t="shared" si="514"/>
        <v>1.0815399999999999</v>
      </c>
      <c r="M1052" s="100">
        <f t="shared" si="515"/>
        <v>1.0590999999999999</v>
      </c>
      <c r="N1052" s="101">
        <f t="shared" si="516"/>
        <v>0.97811300000000001</v>
      </c>
      <c r="O1052" s="100">
        <f t="shared" si="517"/>
        <v>1</v>
      </c>
      <c r="P1052" s="98">
        <f t="shared" si="518"/>
        <v>34374.639999999999</v>
      </c>
      <c r="Q1052" s="97">
        <f t="shared" si="519"/>
        <v>68749.279999999999</v>
      </c>
      <c r="R1052" s="97">
        <f t="shared" ref="R1052" si="520">Q1052</f>
        <v>68749.279999999999</v>
      </c>
      <c r="S1052" s="97"/>
    </row>
    <row r="1053" spans="1:19" ht="22.5" x14ac:dyDescent="0.25">
      <c r="A1053" s="89" t="s">
        <v>2731</v>
      </c>
      <c r="B1053" s="89" t="s">
        <v>2281</v>
      </c>
      <c r="C1053" s="89"/>
      <c r="D1053" s="89" t="s">
        <v>2732</v>
      </c>
      <c r="E1053" s="94" t="s">
        <v>2733</v>
      </c>
      <c r="F1053" s="95" t="s">
        <v>2734</v>
      </c>
      <c r="G1053" s="89" t="s">
        <v>648</v>
      </c>
      <c r="H1053" s="89" t="s">
        <v>34</v>
      </c>
      <c r="I1053" s="96">
        <v>1</v>
      </c>
      <c r="J1053" s="97">
        <v>46748</v>
      </c>
      <c r="K1053" s="98">
        <f t="shared" si="513"/>
        <v>11687</v>
      </c>
      <c r="L1053" s="99">
        <f t="shared" si="514"/>
        <v>1.0815399999999999</v>
      </c>
      <c r="M1053" s="100">
        <f t="shared" si="515"/>
        <v>1.0590999999999999</v>
      </c>
      <c r="N1053" s="101">
        <f t="shared" si="516"/>
        <v>0.97811300000000001</v>
      </c>
      <c r="O1053" s="100">
        <f t="shared" si="517"/>
        <v>1</v>
      </c>
      <c r="P1053" s="98">
        <f t="shared" si="518"/>
        <v>13093.98</v>
      </c>
      <c r="Q1053" s="97">
        <f t="shared" si="519"/>
        <v>52375.92</v>
      </c>
      <c r="R1053" s="97"/>
      <c r="S1053" s="97"/>
    </row>
    <row r="1054" spans="1:19" ht="22.5" x14ac:dyDescent="0.25">
      <c r="A1054" s="89" t="s">
        <v>2735</v>
      </c>
      <c r="B1054" s="89" t="s">
        <v>2281</v>
      </c>
      <c r="C1054" s="89" t="s">
        <v>17297</v>
      </c>
      <c r="D1054" s="89" t="s">
        <v>2736</v>
      </c>
      <c r="E1054" s="94" t="s">
        <v>2737</v>
      </c>
      <c r="F1054" s="95" t="s">
        <v>2738</v>
      </c>
      <c r="G1054" s="89" t="s">
        <v>652</v>
      </c>
      <c r="H1054" s="89" t="s">
        <v>34</v>
      </c>
      <c r="I1054" s="96">
        <v>1</v>
      </c>
      <c r="J1054" s="97">
        <v>1927325</v>
      </c>
      <c r="K1054" s="98">
        <f t="shared" si="513"/>
        <v>481831.25</v>
      </c>
      <c r="L1054" s="99">
        <f t="shared" si="514"/>
        <v>1.0815399999999999</v>
      </c>
      <c r="M1054" s="100">
        <f t="shared" si="515"/>
        <v>1.0590999999999999</v>
      </c>
      <c r="N1054" s="101">
        <f t="shared" si="516"/>
        <v>0.97811300000000001</v>
      </c>
      <c r="O1054" s="100">
        <f t="shared" si="517"/>
        <v>1</v>
      </c>
      <c r="P1054" s="98">
        <f t="shared" si="518"/>
        <v>539838.12</v>
      </c>
      <c r="Q1054" s="97">
        <f t="shared" si="519"/>
        <v>2159352.48</v>
      </c>
      <c r="R1054" s="97">
        <f t="shared" ref="R1054" si="521">Q1054</f>
        <v>2159352.48</v>
      </c>
      <c r="S1054" s="97"/>
    </row>
    <row r="1055" spans="1:19" ht="33.75" x14ac:dyDescent="0.25">
      <c r="A1055" s="89" t="s">
        <v>2739</v>
      </c>
      <c r="B1055" s="89" t="s">
        <v>2281</v>
      </c>
      <c r="C1055" s="89"/>
      <c r="D1055" s="89" t="s">
        <v>2740</v>
      </c>
      <c r="E1055" s="94" t="s">
        <v>2685</v>
      </c>
      <c r="F1055" s="95" t="s">
        <v>2686</v>
      </c>
      <c r="G1055" s="89" t="s">
        <v>1071</v>
      </c>
      <c r="H1055" s="89" t="s">
        <v>2741</v>
      </c>
      <c r="I1055" s="96">
        <v>1</v>
      </c>
      <c r="J1055" s="97">
        <v>207921</v>
      </c>
      <c r="K1055" s="98">
        <f t="shared" si="513"/>
        <v>216584.38</v>
      </c>
      <c r="L1055" s="99">
        <f t="shared" si="514"/>
        <v>1.0815399999999999</v>
      </c>
      <c r="M1055" s="100">
        <f t="shared" si="515"/>
        <v>1.0590999999999999</v>
      </c>
      <c r="N1055" s="101">
        <f t="shared" si="516"/>
        <v>0.97811300000000001</v>
      </c>
      <c r="O1055" s="100">
        <f t="shared" si="517"/>
        <v>1</v>
      </c>
      <c r="P1055" s="98">
        <f t="shared" si="518"/>
        <v>242658.62</v>
      </c>
      <c r="Q1055" s="97">
        <f t="shared" si="519"/>
        <v>232952.28</v>
      </c>
      <c r="R1055" s="97"/>
      <c r="S1055" s="97"/>
    </row>
    <row r="1056" spans="1:19" ht="22.5" x14ac:dyDescent="0.25">
      <c r="A1056" s="89" t="s">
        <v>2742</v>
      </c>
      <c r="B1056" s="89" t="s">
        <v>2281</v>
      </c>
      <c r="C1056" s="89"/>
      <c r="D1056" s="89" t="s">
        <v>2743</v>
      </c>
      <c r="E1056" s="94" t="s">
        <v>2744</v>
      </c>
      <c r="F1056" s="95" t="s">
        <v>2745</v>
      </c>
      <c r="G1056" s="89" t="s">
        <v>652</v>
      </c>
      <c r="H1056" s="89" t="s">
        <v>12</v>
      </c>
      <c r="I1056" s="96">
        <v>1</v>
      </c>
      <c r="J1056" s="97">
        <v>3399710</v>
      </c>
      <c r="K1056" s="98">
        <f t="shared" si="513"/>
        <v>3399710</v>
      </c>
      <c r="L1056" s="99">
        <f t="shared" si="514"/>
        <v>1.0815399999999999</v>
      </c>
      <c r="M1056" s="100">
        <f t="shared" si="515"/>
        <v>1.0590999999999999</v>
      </c>
      <c r="N1056" s="101">
        <f t="shared" si="516"/>
        <v>0.97811300000000001</v>
      </c>
      <c r="O1056" s="100">
        <f t="shared" si="517"/>
        <v>1</v>
      </c>
      <c r="P1056" s="98">
        <f t="shared" si="518"/>
        <v>3808995.49</v>
      </c>
      <c r="Q1056" s="97">
        <f t="shared" si="519"/>
        <v>3808995.49</v>
      </c>
      <c r="R1056" s="97"/>
      <c r="S1056" s="97"/>
    </row>
    <row r="1057" spans="1:19" ht="33.75" x14ac:dyDescent="0.25">
      <c r="A1057" s="89" t="s">
        <v>2746</v>
      </c>
      <c r="B1057" s="89" t="s">
        <v>2281</v>
      </c>
      <c r="C1057" s="89"/>
      <c r="D1057" s="89" t="s">
        <v>2747</v>
      </c>
      <c r="E1057" s="94" t="s">
        <v>2321</v>
      </c>
      <c r="F1057" s="95" t="s">
        <v>2322</v>
      </c>
      <c r="G1057" s="89" t="s">
        <v>1071</v>
      </c>
      <c r="H1057" s="89" t="s">
        <v>2748</v>
      </c>
      <c r="I1057" s="96">
        <v>1</v>
      </c>
      <c r="J1057" s="97">
        <v>152053</v>
      </c>
      <c r="K1057" s="98">
        <f t="shared" si="513"/>
        <v>178885.88</v>
      </c>
      <c r="L1057" s="99">
        <f t="shared" si="514"/>
        <v>1.0815399999999999</v>
      </c>
      <c r="M1057" s="100">
        <f t="shared" si="515"/>
        <v>1.0590999999999999</v>
      </c>
      <c r="N1057" s="101">
        <f t="shared" si="516"/>
        <v>0.97811300000000001</v>
      </c>
      <c r="O1057" s="100">
        <f t="shared" si="517"/>
        <v>1</v>
      </c>
      <c r="P1057" s="98">
        <f t="shared" si="518"/>
        <v>200421.66</v>
      </c>
      <c r="Q1057" s="97">
        <f t="shared" si="519"/>
        <v>170358.41</v>
      </c>
      <c r="R1057" s="97"/>
      <c r="S1057" s="97"/>
    </row>
    <row r="1058" spans="1:19" ht="22.5" x14ac:dyDescent="0.25">
      <c r="A1058" s="89" t="s">
        <v>2749</v>
      </c>
      <c r="B1058" s="89" t="s">
        <v>2281</v>
      </c>
      <c r="C1058" s="89"/>
      <c r="D1058" s="89" t="s">
        <v>2750</v>
      </c>
      <c r="E1058" s="94" t="s">
        <v>2751</v>
      </c>
      <c r="F1058" s="95" t="s">
        <v>2752</v>
      </c>
      <c r="G1058" s="89" t="s">
        <v>652</v>
      </c>
      <c r="H1058" s="89" t="s">
        <v>12</v>
      </c>
      <c r="I1058" s="96">
        <v>1</v>
      </c>
      <c r="J1058" s="97">
        <v>2029678</v>
      </c>
      <c r="K1058" s="98">
        <f t="shared" si="513"/>
        <v>2029678</v>
      </c>
      <c r="L1058" s="99">
        <f t="shared" si="514"/>
        <v>1.0815399999999999</v>
      </c>
      <c r="M1058" s="100">
        <f t="shared" si="515"/>
        <v>1.0590999999999999</v>
      </c>
      <c r="N1058" s="101">
        <f t="shared" si="516"/>
        <v>0.97811300000000001</v>
      </c>
      <c r="O1058" s="100">
        <f t="shared" si="517"/>
        <v>1</v>
      </c>
      <c r="P1058" s="98">
        <f t="shared" si="518"/>
        <v>2274027.59</v>
      </c>
      <c r="Q1058" s="97">
        <f t="shared" si="519"/>
        <v>2274027.59</v>
      </c>
      <c r="R1058" s="97"/>
      <c r="S1058" s="97"/>
    </row>
    <row r="1059" spans="1:19" ht="33.75" x14ac:dyDescent="0.25">
      <c r="A1059" s="89" t="s">
        <v>2753</v>
      </c>
      <c r="B1059" s="89" t="s">
        <v>2281</v>
      </c>
      <c r="C1059" s="89"/>
      <c r="D1059" s="89" t="s">
        <v>2754</v>
      </c>
      <c r="E1059" s="94" t="s">
        <v>2755</v>
      </c>
      <c r="F1059" s="95" t="s">
        <v>2756</v>
      </c>
      <c r="G1059" s="89" t="s">
        <v>1071</v>
      </c>
      <c r="H1059" s="89" t="s">
        <v>2757</v>
      </c>
      <c r="I1059" s="96">
        <v>1</v>
      </c>
      <c r="J1059" s="97">
        <v>254036</v>
      </c>
      <c r="K1059" s="98">
        <f t="shared" si="513"/>
        <v>125140.89</v>
      </c>
      <c r="L1059" s="99">
        <f t="shared" si="514"/>
        <v>1.0815399999999999</v>
      </c>
      <c r="M1059" s="100">
        <f t="shared" si="515"/>
        <v>1.0590999999999999</v>
      </c>
      <c r="N1059" s="101">
        <f t="shared" si="516"/>
        <v>0.97811300000000001</v>
      </c>
      <c r="O1059" s="100">
        <f t="shared" si="517"/>
        <v>1</v>
      </c>
      <c r="P1059" s="98">
        <f t="shared" si="518"/>
        <v>140206.39999999999</v>
      </c>
      <c r="Q1059" s="97">
        <f t="shared" si="519"/>
        <v>284618.99</v>
      </c>
      <c r="R1059" s="97"/>
      <c r="S1059" s="97"/>
    </row>
    <row r="1060" spans="1:19" ht="22.5" x14ac:dyDescent="0.25">
      <c r="A1060" s="89" t="s">
        <v>2758</v>
      </c>
      <c r="B1060" s="89" t="s">
        <v>2281</v>
      </c>
      <c r="C1060" s="89"/>
      <c r="D1060" s="89" t="s">
        <v>2759</v>
      </c>
      <c r="E1060" s="94" t="s">
        <v>2760</v>
      </c>
      <c r="F1060" s="95" t="s">
        <v>2761</v>
      </c>
      <c r="G1060" s="89" t="s">
        <v>652</v>
      </c>
      <c r="H1060" s="89" t="s">
        <v>12</v>
      </c>
      <c r="I1060" s="96">
        <v>1</v>
      </c>
      <c r="J1060" s="97">
        <v>2283204</v>
      </c>
      <c r="K1060" s="98">
        <f t="shared" si="513"/>
        <v>2283204</v>
      </c>
      <c r="L1060" s="99">
        <f t="shared" si="514"/>
        <v>1.0815399999999999</v>
      </c>
      <c r="M1060" s="100">
        <f t="shared" si="515"/>
        <v>1.0590999999999999</v>
      </c>
      <c r="N1060" s="101">
        <f t="shared" si="516"/>
        <v>0.97811300000000001</v>
      </c>
      <c r="O1060" s="100">
        <f t="shared" si="517"/>
        <v>1</v>
      </c>
      <c r="P1060" s="98">
        <f t="shared" si="518"/>
        <v>2558075.17</v>
      </c>
      <c r="Q1060" s="97">
        <f t="shared" si="519"/>
        <v>2558075.17</v>
      </c>
      <c r="R1060" s="97"/>
      <c r="S1060" s="97"/>
    </row>
    <row r="1061" spans="1:19" ht="33.75" x14ac:dyDescent="0.25">
      <c r="A1061" s="89" t="s">
        <v>2762</v>
      </c>
      <c r="B1061" s="89" t="s">
        <v>2281</v>
      </c>
      <c r="C1061" s="89"/>
      <c r="D1061" s="89" t="s">
        <v>2763</v>
      </c>
      <c r="E1061" s="94" t="s">
        <v>2764</v>
      </c>
      <c r="F1061" s="95" t="s">
        <v>2765</v>
      </c>
      <c r="G1061" s="89" t="s">
        <v>1071</v>
      </c>
      <c r="H1061" s="89" t="s">
        <v>2766</v>
      </c>
      <c r="I1061" s="96">
        <v>1</v>
      </c>
      <c r="J1061" s="97">
        <v>473658</v>
      </c>
      <c r="K1061" s="98">
        <f t="shared" si="513"/>
        <v>104329.96</v>
      </c>
      <c r="L1061" s="99">
        <f t="shared" si="514"/>
        <v>1.0815399999999999</v>
      </c>
      <c r="M1061" s="100">
        <f t="shared" si="515"/>
        <v>1.0590999999999999</v>
      </c>
      <c r="N1061" s="101">
        <f t="shared" si="516"/>
        <v>0.97811300000000001</v>
      </c>
      <c r="O1061" s="100">
        <f t="shared" si="517"/>
        <v>1</v>
      </c>
      <c r="P1061" s="98">
        <f t="shared" si="518"/>
        <v>116890.07</v>
      </c>
      <c r="Q1061" s="97">
        <f t="shared" si="519"/>
        <v>530680.92000000004</v>
      </c>
      <c r="R1061" s="97"/>
      <c r="S1061" s="97"/>
    </row>
    <row r="1062" spans="1:19" ht="22.5" x14ac:dyDescent="0.25">
      <c r="A1062" s="89" t="s">
        <v>2767</v>
      </c>
      <c r="B1062" s="89" t="s">
        <v>2281</v>
      </c>
      <c r="C1062" s="89"/>
      <c r="D1062" s="89" t="s">
        <v>2768</v>
      </c>
      <c r="E1062" s="94" t="s">
        <v>2769</v>
      </c>
      <c r="F1062" s="95" t="s">
        <v>2770</v>
      </c>
      <c r="G1062" s="89" t="s">
        <v>652</v>
      </c>
      <c r="H1062" s="89" t="s">
        <v>12</v>
      </c>
      <c r="I1062" s="96">
        <v>1</v>
      </c>
      <c r="J1062" s="97">
        <v>2313782</v>
      </c>
      <c r="K1062" s="98">
        <f t="shared" si="513"/>
        <v>2313782</v>
      </c>
      <c r="L1062" s="99">
        <f t="shared" si="514"/>
        <v>1.0815399999999999</v>
      </c>
      <c r="M1062" s="100">
        <f t="shared" si="515"/>
        <v>1.0590999999999999</v>
      </c>
      <c r="N1062" s="101">
        <f t="shared" si="516"/>
        <v>0.97811300000000001</v>
      </c>
      <c r="O1062" s="100">
        <f t="shared" si="517"/>
        <v>1</v>
      </c>
      <c r="P1062" s="98">
        <f t="shared" si="518"/>
        <v>2592334.4</v>
      </c>
      <c r="Q1062" s="97">
        <f t="shared" si="519"/>
        <v>2592334.4</v>
      </c>
      <c r="R1062" s="97"/>
      <c r="S1062" s="97"/>
    </row>
    <row r="1063" spans="1:19" ht="33.75" x14ac:dyDescent="0.25">
      <c r="A1063" s="89" t="s">
        <v>2771</v>
      </c>
      <c r="B1063" s="89" t="s">
        <v>2281</v>
      </c>
      <c r="C1063" s="89"/>
      <c r="D1063" s="89" t="s">
        <v>2772</v>
      </c>
      <c r="E1063" s="94" t="s">
        <v>2773</v>
      </c>
      <c r="F1063" s="95" t="s">
        <v>2774</v>
      </c>
      <c r="G1063" s="89" t="s">
        <v>1071</v>
      </c>
      <c r="H1063" s="89" t="s">
        <v>1072</v>
      </c>
      <c r="I1063" s="96">
        <v>1</v>
      </c>
      <c r="J1063" s="97">
        <v>47697</v>
      </c>
      <c r="K1063" s="98">
        <f t="shared" si="513"/>
        <v>95394</v>
      </c>
      <c r="L1063" s="99">
        <f t="shared" si="514"/>
        <v>1.0815399999999999</v>
      </c>
      <c r="M1063" s="100">
        <f t="shared" si="515"/>
        <v>1.0590999999999999</v>
      </c>
      <c r="N1063" s="101">
        <f t="shared" si="516"/>
        <v>0.97811300000000001</v>
      </c>
      <c r="O1063" s="100">
        <f t="shared" si="517"/>
        <v>1</v>
      </c>
      <c r="P1063" s="98">
        <f t="shared" si="518"/>
        <v>106878.33</v>
      </c>
      <c r="Q1063" s="97">
        <f t="shared" si="519"/>
        <v>53439.17</v>
      </c>
      <c r="R1063" s="97"/>
      <c r="S1063" s="97"/>
    </row>
    <row r="1064" spans="1:19" ht="22.5" x14ac:dyDescent="0.25">
      <c r="A1064" s="89" t="s">
        <v>2775</v>
      </c>
      <c r="B1064" s="89" t="s">
        <v>2281</v>
      </c>
      <c r="C1064" s="89"/>
      <c r="D1064" s="89" t="s">
        <v>2776</v>
      </c>
      <c r="E1064" s="94" t="s">
        <v>2777</v>
      </c>
      <c r="F1064" s="95" t="s">
        <v>2778</v>
      </c>
      <c r="G1064" s="89" t="s">
        <v>652</v>
      </c>
      <c r="H1064" s="89" t="s">
        <v>12</v>
      </c>
      <c r="I1064" s="96">
        <v>1</v>
      </c>
      <c r="J1064" s="97">
        <v>174421</v>
      </c>
      <c r="K1064" s="98">
        <f t="shared" si="513"/>
        <v>174421</v>
      </c>
      <c r="L1064" s="99">
        <f t="shared" si="514"/>
        <v>1.0815399999999999</v>
      </c>
      <c r="M1064" s="100">
        <f t="shared" si="515"/>
        <v>1.0590999999999999</v>
      </c>
      <c r="N1064" s="101">
        <f t="shared" si="516"/>
        <v>0.97811300000000001</v>
      </c>
      <c r="O1064" s="100">
        <f t="shared" si="517"/>
        <v>1</v>
      </c>
      <c r="P1064" s="98">
        <f t="shared" si="518"/>
        <v>195419.26</v>
      </c>
      <c r="Q1064" s="97">
        <f t="shared" si="519"/>
        <v>195419.26</v>
      </c>
      <c r="R1064" s="97"/>
      <c r="S1064" s="97"/>
    </row>
    <row r="1065" spans="1:19" ht="33.75" x14ac:dyDescent="0.25">
      <c r="A1065" s="89" t="s">
        <v>2779</v>
      </c>
      <c r="B1065" s="89" t="s">
        <v>2281</v>
      </c>
      <c r="C1065" s="89"/>
      <c r="D1065" s="89" t="s">
        <v>2780</v>
      </c>
      <c r="E1065" s="94" t="s">
        <v>2773</v>
      </c>
      <c r="F1065" s="95" t="s">
        <v>2774</v>
      </c>
      <c r="G1065" s="89" t="s">
        <v>1071</v>
      </c>
      <c r="H1065" s="89" t="s">
        <v>2781</v>
      </c>
      <c r="I1065" s="96">
        <v>1</v>
      </c>
      <c r="J1065" s="97">
        <v>166937</v>
      </c>
      <c r="K1065" s="98">
        <f t="shared" si="513"/>
        <v>95392.57</v>
      </c>
      <c r="L1065" s="99">
        <f t="shared" si="514"/>
        <v>1.0815399999999999</v>
      </c>
      <c r="M1065" s="100">
        <f t="shared" si="515"/>
        <v>1.0590999999999999</v>
      </c>
      <c r="N1065" s="101">
        <f t="shared" si="516"/>
        <v>0.97811300000000001</v>
      </c>
      <c r="O1065" s="100">
        <f t="shared" si="517"/>
        <v>1</v>
      </c>
      <c r="P1065" s="98">
        <f t="shared" si="518"/>
        <v>106876.72</v>
      </c>
      <c r="Q1065" s="97">
        <f t="shared" si="519"/>
        <v>187034.26</v>
      </c>
      <c r="R1065" s="97"/>
      <c r="S1065" s="97"/>
    </row>
    <row r="1066" spans="1:19" ht="22.5" x14ac:dyDescent="0.25">
      <c r="A1066" s="89" t="s">
        <v>2782</v>
      </c>
      <c r="B1066" s="89" t="s">
        <v>2281</v>
      </c>
      <c r="C1066" s="89"/>
      <c r="D1066" s="89" t="s">
        <v>2783</v>
      </c>
      <c r="E1066" s="94" t="s">
        <v>2784</v>
      </c>
      <c r="F1066" s="95" t="s">
        <v>2785</v>
      </c>
      <c r="G1066" s="89" t="s">
        <v>652</v>
      </c>
      <c r="H1066" s="89" t="s">
        <v>12</v>
      </c>
      <c r="I1066" s="96">
        <v>1</v>
      </c>
      <c r="J1066" s="97">
        <v>174421</v>
      </c>
      <c r="K1066" s="98">
        <f t="shared" si="513"/>
        <v>174421</v>
      </c>
      <c r="L1066" s="99">
        <f t="shared" si="514"/>
        <v>1.0815399999999999</v>
      </c>
      <c r="M1066" s="100">
        <f t="shared" si="515"/>
        <v>1.0590999999999999</v>
      </c>
      <c r="N1066" s="101">
        <f t="shared" si="516"/>
        <v>0.97811300000000001</v>
      </c>
      <c r="O1066" s="100">
        <f t="shared" si="517"/>
        <v>1</v>
      </c>
      <c r="P1066" s="98">
        <f t="shared" si="518"/>
        <v>195419.26</v>
      </c>
      <c r="Q1066" s="97">
        <f t="shared" si="519"/>
        <v>195419.26</v>
      </c>
      <c r="R1066" s="97"/>
      <c r="S1066" s="97"/>
    </row>
    <row r="1067" spans="1:19" x14ac:dyDescent="0.25">
      <c r="A1067" s="89" t="s">
        <v>2786</v>
      </c>
      <c r="B1067" s="89" t="s">
        <v>2281</v>
      </c>
      <c r="C1067" s="89"/>
      <c r="D1067" s="89" t="s">
        <v>2787</v>
      </c>
      <c r="E1067" s="94" t="s">
        <v>2694</v>
      </c>
      <c r="F1067" s="95" t="s">
        <v>2695</v>
      </c>
      <c r="G1067" s="89" t="s">
        <v>970</v>
      </c>
      <c r="H1067" s="89" t="s">
        <v>2788</v>
      </c>
      <c r="I1067" s="96">
        <v>1</v>
      </c>
      <c r="J1067" s="97">
        <v>80520</v>
      </c>
      <c r="K1067" s="98">
        <f t="shared" si="513"/>
        <v>17504.349999999999</v>
      </c>
      <c r="L1067" s="99">
        <f t="shared" si="514"/>
        <v>1.0815399999999999</v>
      </c>
      <c r="M1067" s="100">
        <f t="shared" si="515"/>
        <v>1.0590999999999999</v>
      </c>
      <c r="N1067" s="101">
        <f t="shared" si="516"/>
        <v>0.97811300000000001</v>
      </c>
      <c r="O1067" s="100">
        <f t="shared" si="517"/>
        <v>1</v>
      </c>
      <c r="P1067" s="98">
        <f t="shared" si="518"/>
        <v>19611.669999999998</v>
      </c>
      <c r="Q1067" s="97">
        <f t="shared" si="519"/>
        <v>90213.68</v>
      </c>
      <c r="R1067" s="97"/>
      <c r="S1067" s="97"/>
    </row>
    <row r="1068" spans="1:19" ht="22.5" x14ac:dyDescent="0.25">
      <c r="A1068" s="89" t="s">
        <v>2789</v>
      </c>
      <c r="B1068" s="89" t="s">
        <v>2281</v>
      </c>
      <c r="C1068" s="89"/>
      <c r="D1068" s="89" t="s">
        <v>2790</v>
      </c>
      <c r="E1068" s="94" t="s">
        <v>2791</v>
      </c>
      <c r="F1068" s="95" t="s">
        <v>2792</v>
      </c>
      <c r="G1068" s="89" t="s">
        <v>648</v>
      </c>
      <c r="H1068" s="89" t="s">
        <v>73</v>
      </c>
      <c r="I1068" s="96">
        <v>1</v>
      </c>
      <c r="J1068" s="97">
        <v>1849318</v>
      </c>
      <c r="K1068" s="98">
        <f t="shared" si="513"/>
        <v>132094.14000000001</v>
      </c>
      <c r="L1068" s="99">
        <f t="shared" si="514"/>
        <v>1.0815399999999999</v>
      </c>
      <c r="M1068" s="100">
        <f t="shared" si="515"/>
        <v>1.0590999999999999</v>
      </c>
      <c r="N1068" s="101">
        <f t="shared" si="516"/>
        <v>0.97811300000000001</v>
      </c>
      <c r="O1068" s="100">
        <f t="shared" si="517"/>
        <v>1</v>
      </c>
      <c r="P1068" s="98">
        <f t="shared" si="518"/>
        <v>147996.74</v>
      </c>
      <c r="Q1068" s="97">
        <f t="shared" si="519"/>
        <v>2071954.36</v>
      </c>
      <c r="R1068" s="97"/>
      <c r="S1068" s="97"/>
    </row>
    <row r="1069" spans="1:19" ht="22.5" x14ac:dyDescent="0.25">
      <c r="A1069" s="89" t="s">
        <v>2793</v>
      </c>
      <c r="B1069" s="89" t="s">
        <v>2281</v>
      </c>
      <c r="C1069" s="89"/>
      <c r="D1069" s="89" t="s">
        <v>1546</v>
      </c>
      <c r="E1069" s="94" t="s">
        <v>2794</v>
      </c>
      <c r="F1069" s="95" t="s">
        <v>2795</v>
      </c>
      <c r="G1069" s="89" t="s">
        <v>648</v>
      </c>
      <c r="H1069" s="89" t="s">
        <v>55</v>
      </c>
      <c r="I1069" s="96">
        <v>1</v>
      </c>
      <c r="J1069" s="97">
        <v>514925</v>
      </c>
      <c r="K1069" s="98">
        <f t="shared" si="513"/>
        <v>64365.63</v>
      </c>
      <c r="L1069" s="99">
        <f t="shared" si="514"/>
        <v>1.0815399999999999</v>
      </c>
      <c r="M1069" s="100">
        <f t="shared" si="515"/>
        <v>1.0590999999999999</v>
      </c>
      <c r="N1069" s="101">
        <f t="shared" si="516"/>
        <v>0.97811300000000001</v>
      </c>
      <c r="O1069" s="100">
        <f t="shared" si="517"/>
        <v>1</v>
      </c>
      <c r="P1069" s="98">
        <f t="shared" si="518"/>
        <v>72114.5</v>
      </c>
      <c r="Q1069" s="97">
        <f t="shared" si="519"/>
        <v>576916</v>
      </c>
      <c r="R1069" s="97"/>
      <c r="S1069" s="97"/>
    </row>
    <row r="1070" spans="1:19" ht="22.5" x14ac:dyDescent="0.25">
      <c r="A1070" s="89" t="s">
        <v>2796</v>
      </c>
      <c r="B1070" s="89" t="s">
        <v>2281</v>
      </c>
      <c r="C1070" s="89"/>
      <c r="D1070" s="89" t="s">
        <v>2797</v>
      </c>
      <c r="E1070" s="94" t="s">
        <v>2798</v>
      </c>
      <c r="F1070" s="95" t="s">
        <v>2799</v>
      </c>
      <c r="G1070" s="89" t="s">
        <v>648</v>
      </c>
      <c r="H1070" s="89" t="s">
        <v>109</v>
      </c>
      <c r="I1070" s="96">
        <v>1</v>
      </c>
      <c r="J1070" s="97">
        <v>1514129</v>
      </c>
      <c r="K1070" s="98">
        <f t="shared" si="513"/>
        <v>63088.71</v>
      </c>
      <c r="L1070" s="99">
        <f t="shared" si="514"/>
        <v>1.0815399999999999</v>
      </c>
      <c r="M1070" s="100">
        <f t="shared" si="515"/>
        <v>1.0590999999999999</v>
      </c>
      <c r="N1070" s="101">
        <f t="shared" si="516"/>
        <v>0.97811300000000001</v>
      </c>
      <c r="O1070" s="100">
        <f t="shared" si="517"/>
        <v>1</v>
      </c>
      <c r="P1070" s="98">
        <f t="shared" si="518"/>
        <v>70683.86</v>
      </c>
      <c r="Q1070" s="97">
        <f t="shared" si="519"/>
        <v>1696412.64</v>
      </c>
      <c r="R1070" s="97"/>
      <c r="S1070" s="97"/>
    </row>
    <row r="1071" spans="1:19" ht="22.5" x14ac:dyDescent="0.25">
      <c r="A1071" s="89" t="s">
        <v>2800</v>
      </c>
      <c r="B1071" s="89" t="s">
        <v>2281</v>
      </c>
      <c r="C1071" s="89"/>
      <c r="D1071" s="89" t="s">
        <v>2801</v>
      </c>
      <c r="E1071" s="94" t="s">
        <v>2802</v>
      </c>
      <c r="F1071" s="95" t="s">
        <v>2803</v>
      </c>
      <c r="G1071" s="89" t="s">
        <v>648</v>
      </c>
      <c r="H1071" s="89" t="s">
        <v>109</v>
      </c>
      <c r="I1071" s="96">
        <v>1</v>
      </c>
      <c r="J1071" s="97">
        <v>77845</v>
      </c>
      <c r="K1071" s="98">
        <f t="shared" si="513"/>
        <v>3243.54</v>
      </c>
      <c r="L1071" s="99">
        <f t="shared" si="514"/>
        <v>1.0815399999999999</v>
      </c>
      <c r="M1071" s="100">
        <f t="shared" si="515"/>
        <v>1.0590999999999999</v>
      </c>
      <c r="N1071" s="101">
        <f t="shared" si="516"/>
        <v>0.97811300000000001</v>
      </c>
      <c r="O1071" s="100">
        <f t="shared" si="517"/>
        <v>1</v>
      </c>
      <c r="P1071" s="98">
        <f t="shared" si="518"/>
        <v>3634.02</v>
      </c>
      <c r="Q1071" s="97">
        <f t="shared" si="519"/>
        <v>87216.48</v>
      </c>
      <c r="R1071" s="97"/>
      <c r="S1071" s="97"/>
    </row>
    <row r="1072" spans="1:19" ht="22.5" x14ac:dyDescent="0.25">
      <c r="A1072" s="89" t="s">
        <v>2804</v>
      </c>
      <c r="B1072" s="89" t="s">
        <v>2281</v>
      </c>
      <c r="C1072" s="89" t="s">
        <v>17297</v>
      </c>
      <c r="D1072" s="89" t="s">
        <v>2805</v>
      </c>
      <c r="E1072" s="94" t="s">
        <v>2806</v>
      </c>
      <c r="F1072" s="95" t="s">
        <v>2807</v>
      </c>
      <c r="G1072" s="89" t="s">
        <v>648</v>
      </c>
      <c r="H1072" s="89" t="s">
        <v>109</v>
      </c>
      <c r="I1072" s="96">
        <v>1</v>
      </c>
      <c r="J1072" s="97">
        <v>1502254</v>
      </c>
      <c r="K1072" s="98">
        <f t="shared" si="513"/>
        <v>62593.919999999998</v>
      </c>
      <c r="L1072" s="99">
        <f t="shared" si="514"/>
        <v>1.0815399999999999</v>
      </c>
      <c r="M1072" s="100">
        <f t="shared" si="515"/>
        <v>1.0590999999999999</v>
      </c>
      <c r="N1072" s="101">
        <f t="shared" si="516"/>
        <v>0.97811300000000001</v>
      </c>
      <c r="O1072" s="100">
        <f t="shared" si="517"/>
        <v>1</v>
      </c>
      <c r="P1072" s="98">
        <f t="shared" si="518"/>
        <v>70129.5</v>
      </c>
      <c r="Q1072" s="97">
        <f t="shared" si="519"/>
        <v>1683108</v>
      </c>
      <c r="R1072" s="97">
        <f t="shared" ref="R1072" si="522">Q1072</f>
        <v>1683108</v>
      </c>
      <c r="S1072" s="97"/>
    </row>
    <row r="1073" spans="1:19" ht="22.5" x14ac:dyDescent="0.25">
      <c r="A1073" s="89" t="s">
        <v>2808</v>
      </c>
      <c r="B1073" s="89" t="s">
        <v>2281</v>
      </c>
      <c r="C1073" s="89"/>
      <c r="D1073" s="89" t="s">
        <v>2809</v>
      </c>
      <c r="E1073" s="94" t="s">
        <v>2810</v>
      </c>
      <c r="F1073" s="95" t="s">
        <v>2811</v>
      </c>
      <c r="G1073" s="89" t="s">
        <v>648</v>
      </c>
      <c r="H1073" s="89" t="s">
        <v>2610</v>
      </c>
      <c r="I1073" s="96">
        <v>1</v>
      </c>
      <c r="J1073" s="97">
        <v>308753</v>
      </c>
      <c r="K1073" s="98">
        <f t="shared" si="513"/>
        <v>2339.04</v>
      </c>
      <c r="L1073" s="99">
        <f t="shared" si="514"/>
        <v>1.0815399999999999</v>
      </c>
      <c r="M1073" s="100">
        <f t="shared" si="515"/>
        <v>1.0590999999999999</v>
      </c>
      <c r="N1073" s="101">
        <f t="shared" si="516"/>
        <v>0.97811300000000001</v>
      </c>
      <c r="O1073" s="100">
        <f t="shared" si="517"/>
        <v>1</v>
      </c>
      <c r="P1073" s="98">
        <f t="shared" si="518"/>
        <v>2620.63</v>
      </c>
      <c r="Q1073" s="97">
        <f t="shared" si="519"/>
        <v>345923.16</v>
      </c>
      <c r="R1073" s="97"/>
      <c r="S1073" s="97"/>
    </row>
    <row r="1074" spans="1:19" ht="22.5" x14ac:dyDescent="0.25">
      <c r="A1074" s="89" t="s">
        <v>2812</v>
      </c>
      <c r="B1074" s="89" t="s">
        <v>2281</v>
      </c>
      <c r="C1074" s="89"/>
      <c r="D1074" s="89" t="s">
        <v>2813</v>
      </c>
      <c r="E1074" s="94" t="s">
        <v>2814</v>
      </c>
      <c r="F1074" s="95" t="s">
        <v>2815</v>
      </c>
      <c r="G1074" s="89" t="s">
        <v>648</v>
      </c>
      <c r="H1074" s="89" t="s">
        <v>2610</v>
      </c>
      <c r="I1074" s="96">
        <v>1</v>
      </c>
      <c r="J1074" s="97">
        <v>808570</v>
      </c>
      <c r="K1074" s="98">
        <f t="shared" si="513"/>
        <v>6125.53</v>
      </c>
      <c r="L1074" s="99">
        <f t="shared" si="514"/>
        <v>1.0815399999999999</v>
      </c>
      <c r="M1074" s="100">
        <f t="shared" si="515"/>
        <v>1.0590999999999999</v>
      </c>
      <c r="N1074" s="101">
        <f t="shared" si="516"/>
        <v>0.97811300000000001</v>
      </c>
      <c r="O1074" s="100">
        <f t="shared" si="517"/>
        <v>1</v>
      </c>
      <c r="P1074" s="98">
        <f t="shared" si="518"/>
        <v>6862.97</v>
      </c>
      <c r="Q1074" s="97">
        <f t="shared" si="519"/>
        <v>905912.04</v>
      </c>
      <c r="R1074" s="97"/>
      <c r="S1074" s="97"/>
    </row>
    <row r="1075" spans="1:19" ht="22.5" x14ac:dyDescent="0.25">
      <c r="A1075" s="89" t="s">
        <v>2816</v>
      </c>
      <c r="B1075" s="89" t="s">
        <v>2281</v>
      </c>
      <c r="C1075" s="89"/>
      <c r="D1075" s="89" t="s">
        <v>2817</v>
      </c>
      <c r="E1075" s="94" t="s">
        <v>2818</v>
      </c>
      <c r="F1075" s="95" t="s">
        <v>2819</v>
      </c>
      <c r="G1075" s="89" t="s">
        <v>648</v>
      </c>
      <c r="H1075" s="89" t="s">
        <v>979</v>
      </c>
      <c r="I1075" s="96">
        <v>1</v>
      </c>
      <c r="J1075" s="97">
        <v>216926</v>
      </c>
      <c r="K1075" s="98">
        <f t="shared" si="513"/>
        <v>2191.17</v>
      </c>
      <c r="L1075" s="99">
        <f t="shared" si="514"/>
        <v>1.0815399999999999</v>
      </c>
      <c r="M1075" s="100">
        <f t="shared" si="515"/>
        <v>1.0590999999999999</v>
      </c>
      <c r="N1075" s="101">
        <f t="shared" si="516"/>
        <v>0.97811300000000001</v>
      </c>
      <c r="O1075" s="100">
        <f t="shared" si="517"/>
        <v>1</v>
      </c>
      <c r="P1075" s="98">
        <f t="shared" si="518"/>
        <v>2454.96</v>
      </c>
      <c r="Q1075" s="97">
        <f t="shared" si="519"/>
        <v>243041.04</v>
      </c>
      <c r="R1075" s="97"/>
      <c r="S1075" s="97"/>
    </row>
    <row r="1076" spans="1:19" ht="22.5" x14ac:dyDescent="0.25">
      <c r="A1076" s="89" t="s">
        <v>2820</v>
      </c>
      <c r="B1076" s="89" t="s">
        <v>2281</v>
      </c>
      <c r="C1076" s="89"/>
      <c r="D1076" s="89" t="s">
        <v>2821</v>
      </c>
      <c r="E1076" s="94" t="s">
        <v>2822</v>
      </c>
      <c r="F1076" s="95" t="s">
        <v>2823</v>
      </c>
      <c r="G1076" s="89" t="s">
        <v>648</v>
      </c>
      <c r="H1076" s="89" t="s">
        <v>979</v>
      </c>
      <c r="I1076" s="96">
        <v>1</v>
      </c>
      <c r="J1076" s="97">
        <v>310492</v>
      </c>
      <c r="K1076" s="98">
        <f t="shared" si="513"/>
        <v>3136.28</v>
      </c>
      <c r="L1076" s="99">
        <f t="shared" si="514"/>
        <v>1.0815399999999999</v>
      </c>
      <c r="M1076" s="100">
        <f t="shared" si="515"/>
        <v>1.0590999999999999</v>
      </c>
      <c r="N1076" s="101">
        <f t="shared" si="516"/>
        <v>0.97811300000000001</v>
      </c>
      <c r="O1076" s="100">
        <f t="shared" si="517"/>
        <v>1</v>
      </c>
      <c r="P1076" s="98">
        <f t="shared" si="518"/>
        <v>3513.85</v>
      </c>
      <c r="Q1076" s="97">
        <f t="shared" si="519"/>
        <v>347871.15</v>
      </c>
      <c r="R1076" s="97"/>
      <c r="S1076" s="97"/>
    </row>
    <row r="1077" spans="1:19" ht="22.5" x14ac:dyDescent="0.25">
      <c r="A1077" s="89" t="s">
        <v>2824</v>
      </c>
      <c r="B1077" s="89" t="s">
        <v>2281</v>
      </c>
      <c r="C1077" s="89"/>
      <c r="D1077" s="89" t="s">
        <v>2825</v>
      </c>
      <c r="E1077" s="94" t="s">
        <v>2826</v>
      </c>
      <c r="F1077" s="95" t="s">
        <v>2827</v>
      </c>
      <c r="G1077" s="89" t="s">
        <v>648</v>
      </c>
      <c r="H1077" s="89" t="s">
        <v>101</v>
      </c>
      <c r="I1077" s="96">
        <v>1</v>
      </c>
      <c r="J1077" s="97">
        <v>43782</v>
      </c>
      <c r="K1077" s="98">
        <f t="shared" si="513"/>
        <v>2189.1</v>
      </c>
      <c r="L1077" s="99">
        <f t="shared" si="514"/>
        <v>1.0815399999999999</v>
      </c>
      <c r="M1077" s="100">
        <f t="shared" si="515"/>
        <v>1.0590999999999999</v>
      </c>
      <c r="N1077" s="101">
        <f t="shared" si="516"/>
        <v>0.97811300000000001</v>
      </c>
      <c r="O1077" s="100">
        <f t="shared" si="517"/>
        <v>1</v>
      </c>
      <c r="P1077" s="98">
        <f t="shared" si="518"/>
        <v>2452.64</v>
      </c>
      <c r="Q1077" s="97">
        <f t="shared" si="519"/>
        <v>49052.800000000003</v>
      </c>
      <c r="R1077" s="97"/>
      <c r="S1077" s="97"/>
    </row>
    <row r="1078" spans="1:19" ht="22.5" x14ac:dyDescent="0.25">
      <c r="A1078" s="89" t="s">
        <v>2828</v>
      </c>
      <c r="B1078" s="89" t="s">
        <v>2281</v>
      </c>
      <c r="C1078" s="89"/>
      <c r="D1078" s="89" t="s">
        <v>2829</v>
      </c>
      <c r="E1078" s="94" t="s">
        <v>2830</v>
      </c>
      <c r="F1078" s="95" t="s">
        <v>2831</v>
      </c>
      <c r="G1078" s="89" t="s">
        <v>648</v>
      </c>
      <c r="H1078" s="89" t="s">
        <v>101</v>
      </c>
      <c r="I1078" s="96">
        <v>1</v>
      </c>
      <c r="J1078" s="97">
        <v>36702</v>
      </c>
      <c r="K1078" s="98">
        <f t="shared" si="513"/>
        <v>1835.1</v>
      </c>
      <c r="L1078" s="99">
        <f t="shared" si="514"/>
        <v>1.0815399999999999</v>
      </c>
      <c r="M1078" s="100">
        <f t="shared" si="515"/>
        <v>1.0590999999999999</v>
      </c>
      <c r="N1078" s="101">
        <f t="shared" si="516"/>
        <v>0.97811300000000001</v>
      </c>
      <c r="O1078" s="100">
        <f t="shared" si="517"/>
        <v>1</v>
      </c>
      <c r="P1078" s="98">
        <f t="shared" si="518"/>
        <v>2056.02</v>
      </c>
      <c r="Q1078" s="97">
        <f t="shared" si="519"/>
        <v>41120.400000000001</v>
      </c>
      <c r="R1078" s="97"/>
      <c r="S1078" s="97"/>
    </row>
    <row r="1079" spans="1:19" ht="22.5" x14ac:dyDescent="0.25">
      <c r="A1079" s="89" t="s">
        <v>2832</v>
      </c>
      <c r="B1079" s="89" t="s">
        <v>2281</v>
      </c>
      <c r="C1079" s="89"/>
      <c r="D1079" s="89" t="s">
        <v>2833</v>
      </c>
      <c r="E1079" s="94" t="s">
        <v>1899</v>
      </c>
      <c r="F1079" s="95" t="s">
        <v>1900</v>
      </c>
      <c r="G1079" s="89" t="s">
        <v>502</v>
      </c>
      <c r="H1079" s="89" t="s">
        <v>2834</v>
      </c>
      <c r="I1079" s="96">
        <v>1</v>
      </c>
      <c r="J1079" s="97">
        <v>68970</v>
      </c>
      <c r="K1079" s="98">
        <f t="shared" si="513"/>
        <v>65732.039999999994</v>
      </c>
      <c r="L1079" s="99">
        <f t="shared" si="514"/>
        <v>1.0815399999999999</v>
      </c>
      <c r="M1079" s="100">
        <f t="shared" si="515"/>
        <v>1.0590999999999999</v>
      </c>
      <c r="N1079" s="101">
        <f t="shared" si="516"/>
        <v>0.97811300000000001</v>
      </c>
      <c r="O1079" s="100">
        <f t="shared" si="517"/>
        <v>1</v>
      </c>
      <c r="P1079" s="98">
        <f t="shared" si="518"/>
        <v>73645.41</v>
      </c>
      <c r="Q1079" s="97">
        <f t="shared" si="519"/>
        <v>77273.179999999993</v>
      </c>
      <c r="R1079" s="97"/>
      <c r="S1079" s="97"/>
    </row>
    <row r="1080" spans="1:19" ht="22.5" x14ac:dyDescent="0.25">
      <c r="A1080" s="89" t="s">
        <v>2835</v>
      </c>
      <c r="B1080" s="89" t="s">
        <v>2281</v>
      </c>
      <c r="C1080" s="89"/>
      <c r="D1080" s="89" t="s">
        <v>2836</v>
      </c>
      <c r="E1080" s="94" t="s">
        <v>2837</v>
      </c>
      <c r="F1080" s="95" t="s">
        <v>2838</v>
      </c>
      <c r="G1080" s="89" t="s">
        <v>652</v>
      </c>
      <c r="H1080" s="89" t="s">
        <v>68</v>
      </c>
      <c r="I1080" s="96">
        <v>1</v>
      </c>
      <c r="J1080" s="97">
        <v>168159</v>
      </c>
      <c r="K1080" s="98">
        <f t="shared" si="513"/>
        <v>14013.25</v>
      </c>
      <c r="L1080" s="99">
        <f t="shared" si="514"/>
        <v>1.0815399999999999</v>
      </c>
      <c r="M1080" s="100">
        <f t="shared" si="515"/>
        <v>1.0590999999999999</v>
      </c>
      <c r="N1080" s="101">
        <f t="shared" si="516"/>
        <v>0.97811300000000001</v>
      </c>
      <c r="O1080" s="100">
        <f t="shared" si="517"/>
        <v>1</v>
      </c>
      <c r="P1080" s="98">
        <f t="shared" si="518"/>
        <v>15700.28</v>
      </c>
      <c r="Q1080" s="97">
        <f t="shared" si="519"/>
        <v>188403.36</v>
      </c>
      <c r="R1080" s="97"/>
      <c r="S1080" s="97"/>
    </row>
    <row r="1081" spans="1:19" ht="22.5" x14ac:dyDescent="0.25">
      <c r="A1081" s="89" t="s">
        <v>2839</v>
      </c>
      <c r="B1081" s="89" t="s">
        <v>2281</v>
      </c>
      <c r="C1081" s="89"/>
      <c r="D1081" s="89" t="s">
        <v>2840</v>
      </c>
      <c r="E1081" s="94" t="s">
        <v>2841</v>
      </c>
      <c r="F1081" s="95" t="s">
        <v>2842</v>
      </c>
      <c r="G1081" s="89" t="s">
        <v>652</v>
      </c>
      <c r="H1081" s="89" t="s">
        <v>24</v>
      </c>
      <c r="I1081" s="96">
        <v>1</v>
      </c>
      <c r="J1081" s="97">
        <v>45429</v>
      </c>
      <c r="K1081" s="98">
        <f t="shared" si="513"/>
        <v>22714.5</v>
      </c>
      <c r="L1081" s="99">
        <f t="shared" si="514"/>
        <v>1.0815399999999999</v>
      </c>
      <c r="M1081" s="100">
        <f t="shared" si="515"/>
        <v>1.0590999999999999</v>
      </c>
      <c r="N1081" s="101">
        <f t="shared" si="516"/>
        <v>0.97811300000000001</v>
      </c>
      <c r="O1081" s="100">
        <f t="shared" si="517"/>
        <v>1</v>
      </c>
      <c r="P1081" s="98">
        <f t="shared" si="518"/>
        <v>25449.06</v>
      </c>
      <c r="Q1081" s="97">
        <f t="shared" si="519"/>
        <v>50898.12</v>
      </c>
      <c r="R1081" s="97"/>
      <c r="S1081" s="97"/>
    </row>
    <row r="1082" spans="1:19" ht="22.5" x14ac:dyDescent="0.25">
      <c r="A1082" s="89" t="s">
        <v>2843</v>
      </c>
      <c r="B1082" s="89" t="s">
        <v>2281</v>
      </c>
      <c r="C1082" s="89"/>
      <c r="D1082" s="89" t="s">
        <v>2844</v>
      </c>
      <c r="E1082" s="94" t="s">
        <v>2845</v>
      </c>
      <c r="F1082" s="95" t="s">
        <v>2846</v>
      </c>
      <c r="G1082" s="89" t="s">
        <v>652</v>
      </c>
      <c r="H1082" s="89" t="s">
        <v>126</v>
      </c>
      <c r="I1082" s="96">
        <v>1</v>
      </c>
      <c r="J1082" s="97">
        <v>1305288</v>
      </c>
      <c r="K1082" s="98">
        <f t="shared" si="513"/>
        <v>50203.38</v>
      </c>
      <c r="L1082" s="99">
        <f t="shared" si="514"/>
        <v>1.0815399999999999</v>
      </c>
      <c r="M1082" s="100">
        <f t="shared" si="515"/>
        <v>1.0590999999999999</v>
      </c>
      <c r="N1082" s="101">
        <f t="shared" si="516"/>
        <v>0.97811300000000001</v>
      </c>
      <c r="O1082" s="100">
        <f t="shared" si="517"/>
        <v>1</v>
      </c>
      <c r="P1082" s="98">
        <f t="shared" si="518"/>
        <v>56247.28</v>
      </c>
      <c r="Q1082" s="97">
        <f t="shared" si="519"/>
        <v>1462429.28</v>
      </c>
      <c r="R1082" s="97"/>
      <c r="S1082" s="97"/>
    </row>
    <row r="1083" spans="1:19" ht="22.5" x14ac:dyDescent="0.25">
      <c r="A1083" s="89" t="s">
        <v>2847</v>
      </c>
      <c r="B1083" s="89" t="s">
        <v>2281</v>
      </c>
      <c r="C1083" s="89"/>
      <c r="D1083" s="89" t="s">
        <v>2848</v>
      </c>
      <c r="E1083" s="94" t="s">
        <v>2849</v>
      </c>
      <c r="F1083" s="95" t="s">
        <v>2850</v>
      </c>
      <c r="G1083" s="89" t="s">
        <v>652</v>
      </c>
      <c r="H1083" s="89" t="s">
        <v>129</v>
      </c>
      <c r="I1083" s="96">
        <v>1</v>
      </c>
      <c r="J1083" s="97">
        <v>317286</v>
      </c>
      <c r="K1083" s="98">
        <f t="shared" si="513"/>
        <v>11331.64</v>
      </c>
      <c r="L1083" s="99">
        <f t="shared" si="514"/>
        <v>1.0815399999999999</v>
      </c>
      <c r="M1083" s="100">
        <f t="shared" si="515"/>
        <v>1.0590999999999999</v>
      </c>
      <c r="N1083" s="101">
        <f t="shared" si="516"/>
        <v>0.97811300000000001</v>
      </c>
      <c r="O1083" s="100">
        <f t="shared" si="517"/>
        <v>1</v>
      </c>
      <c r="P1083" s="98">
        <f t="shared" si="518"/>
        <v>12695.84</v>
      </c>
      <c r="Q1083" s="97">
        <f t="shared" si="519"/>
        <v>355483.52</v>
      </c>
      <c r="R1083" s="97"/>
      <c r="S1083" s="97"/>
    </row>
    <row r="1084" spans="1:19" ht="22.5" x14ac:dyDescent="0.25">
      <c r="A1084" s="89" t="s">
        <v>2851</v>
      </c>
      <c r="B1084" s="89" t="s">
        <v>2281</v>
      </c>
      <c r="C1084" s="89"/>
      <c r="D1084" s="89" t="s">
        <v>2852</v>
      </c>
      <c r="E1084" s="94" t="s">
        <v>2853</v>
      </c>
      <c r="F1084" s="95" t="s">
        <v>2854</v>
      </c>
      <c r="G1084" s="89" t="s">
        <v>652</v>
      </c>
      <c r="H1084" s="89" t="s">
        <v>962</v>
      </c>
      <c r="I1084" s="96">
        <v>1</v>
      </c>
      <c r="J1084" s="97">
        <v>1033440</v>
      </c>
      <c r="K1084" s="98">
        <f t="shared" si="513"/>
        <v>10765</v>
      </c>
      <c r="L1084" s="99">
        <f t="shared" si="514"/>
        <v>1.0815399999999999</v>
      </c>
      <c r="M1084" s="100">
        <f t="shared" si="515"/>
        <v>1.0590999999999999</v>
      </c>
      <c r="N1084" s="101">
        <f t="shared" si="516"/>
        <v>0.97811300000000001</v>
      </c>
      <c r="O1084" s="100">
        <f t="shared" si="517"/>
        <v>1</v>
      </c>
      <c r="P1084" s="98">
        <f t="shared" si="518"/>
        <v>12060.98</v>
      </c>
      <c r="Q1084" s="97">
        <f t="shared" si="519"/>
        <v>1157854.08</v>
      </c>
      <c r="R1084" s="97"/>
      <c r="S1084" s="97"/>
    </row>
    <row r="1085" spans="1:19" ht="22.5" x14ac:dyDescent="0.25">
      <c r="A1085" s="89" t="s">
        <v>2855</v>
      </c>
      <c r="B1085" s="89" t="s">
        <v>2281</v>
      </c>
      <c r="C1085" s="89"/>
      <c r="D1085" s="89" t="s">
        <v>2856</v>
      </c>
      <c r="E1085" s="94" t="s">
        <v>2857</v>
      </c>
      <c r="F1085" s="95" t="s">
        <v>1984</v>
      </c>
      <c r="G1085" s="89" t="s">
        <v>652</v>
      </c>
      <c r="H1085" s="89" t="s">
        <v>12</v>
      </c>
      <c r="I1085" s="96">
        <v>1</v>
      </c>
      <c r="J1085" s="97">
        <v>269524</v>
      </c>
      <c r="K1085" s="98">
        <f t="shared" si="513"/>
        <v>269524</v>
      </c>
      <c r="L1085" s="99">
        <f t="shared" si="514"/>
        <v>1.0815399999999999</v>
      </c>
      <c r="M1085" s="100">
        <f t="shared" si="515"/>
        <v>1.0590999999999999</v>
      </c>
      <c r="N1085" s="101">
        <f t="shared" si="516"/>
        <v>0.97811300000000001</v>
      </c>
      <c r="O1085" s="100">
        <f t="shared" si="517"/>
        <v>1</v>
      </c>
      <c r="P1085" s="98">
        <f t="shared" si="518"/>
        <v>301971.55</v>
      </c>
      <c r="Q1085" s="97">
        <f t="shared" si="519"/>
        <v>301971.55</v>
      </c>
      <c r="R1085" s="97"/>
      <c r="S1085" s="97"/>
    </row>
    <row r="1086" spans="1:19" ht="25.5" x14ac:dyDescent="0.25">
      <c r="A1086" s="82" t="s">
        <v>248</v>
      </c>
      <c r="B1086" s="83"/>
      <c r="C1086" s="84"/>
      <c r="D1086" s="85"/>
      <c r="E1086" s="86"/>
      <c r="F1086" s="86" t="s">
        <v>2859</v>
      </c>
      <c r="G1086" s="82"/>
      <c r="H1086" s="82"/>
      <c r="I1086" s="87"/>
      <c r="J1086" s="88">
        <f>SUM(J1087:J1093)</f>
        <v>2642051</v>
      </c>
      <c r="K1086" s="98"/>
      <c r="L1086" s="99"/>
      <c r="M1086" s="100"/>
      <c r="N1086" s="101"/>
      <c r="O1086" s="100"/>
      <c r="P1086" s="98"/>
      <c r="Q1086" s="88">
        <f>SUM(Q1087:Q1093)</f>
        <v>2960123.17</v>
      </c>
      <c r="R1086" s="88">
        <f t="shared" ref="R1086:S1086" si="523">SUM(R1087:R1093)</f>
        <v>0</v>
      </c>
      <c r="S1086" s="88">
        <f t="shared" si="523"/>
        <v>0</v>
      </c>
    </row>
    <row r="1087" spans="1:19" ht="33.75" x14ac:dyDescent="0.25">
      <c r="A1087" s="89" t="s">
        <v>2860</v>
      </c>
      <c r="B1087" s="89" t="s">
        <v>2281</v>
      </c>
      <c r="C1087" s="89"/>
      <c r="D1087" s="89" t="s">
        <v>2861</v>
      </c>
      <c r="E1087" s="94" t="s">
        <v>2630</v>
      </c>
      <c r="F1087" s="95" t="s">
        <v>2631</v>
      </c>
      <c r="G1087" s="89" t="s">
        <v>648</v>
      </c>
      <c r="H1087" s="89" t="s">
        <v>30</v>
      </c>
      <c r="I1087" s="96">
        <v>1</v>
      </c>
      <c r="J1087" s="97">
        <v>72502</v>
      </c>
      <c r="K1087" s="98">
        <f t="shared" ref="K1087:K1093" si="524">J1087/H1087</f>
        <v>24167.33</v>
      </c>
      <c r="L1087" s="99">
        <f t="shared" ref="L1087:L1093" si="525">$L$8</f>
        <v>1.0815399999999999</v>
      </c>
      <c r="M1087" s="100">
        <f t="shared" ref="M1087:M1093" si="526">$M$8</f>
        <v>1.0590999999999999</v>
      </c>
      <c r="N1087" s="101">
        <f t="shared" ref="N1087:N1093" si="527">$N$8</f>
        <v>0.97811300000000001</v>
      </c>
      <c r="O1087" s="100">
        <f t="shared" ref="O1087:O1093" si="528">$O$8</f>
        <v>1</v>
      </c>
      <c r="P1087" s="98">
        <f t="shared" ref="P1087:P1093" si="529">K1087*L1087*M1087*N1087*O1087</f>
        <v>27076.799999999999</v>
      </c>
      <c r="Q1087" s="97">
        <f t="shared" ref="Q1087:Q1093" si="530">H1087*P1087</f>
        <v>81230.399999999994</v>
      </c>
      <c r="R1087" s="97"/>
      <c r="S1087" s="97"/>
    </row>
    <row r="1088" spans="1:19" ht="22.5" x14ac:dyDescent="0.25">
      <c r="A1088" s="89" t="s">
        <v>2862</v>
      </c>
      <c r="B1088" s="89" t="s">
        <v>2281</v>
      </c>
      <c r="C1088" s="89"/>
      <c r="D1088" s="89" t="s">
        <v>2863</v>
      </c>
      <c r="E1088" s="94" t="s">
        <v>2864</v>
      </c>
      <c r="F1088" s="95" t="s">
        <v>2865</v>
      </c>
      <c r="G1088" s="89" t="s">
        <v>652</v>
      </c>
      <c r="H1088" s="89" t="s">
        <v>12</v>
      </c>
      <c r="I1088" s="96">
        <v>1</v>
      </c>
      <c r="J1088" s="97">
        <v>604743</v>
      </c>
      <c r="K1088" s="98">
        <f t="shared" si="524"/>
        <v>604743</v>
      </c>
      <c r="L1088" s="99">
        <f t="shared" si="525"/>
        <v>1.0815399999999999</v>
      </c>
      <c r="M1088" s="100">
        <f t="shared" si="526"/>
        <v>1.0590999999999999</v>
      </c>
      <c r="N1088" s="101">
        <f t="shared" si="527"/>
        <v>0.97811300000000001</v>
      </c>
      <c r="O1088" s="100">
        <f t="shared" si="528"/>
        <v>1</v>
      </c>
      <c r="P1088" s="98">
        <f t="shared" si="529"/>
        <v>677547.01</v>
      </c>
      <c r="Q1088" s="97">
        <f t="shared" si="530"/>
        <v>677547.01</v>
      </c>
      <c r="R1088" s="97"/>
      <c r="S1088" s="97"/>
    </row>
    <row r="1089" spans="1:19" ht="22.5" x14ac:dyDescent="0.25">
      <c r="A1089" s="89" t="s">
        <v>2866</v>
      </c>
      <c r="B1089" s="89" t="s">
        <v>2281</v>
      </c>
      <c r="C1089" s="89"/>
      <c r="D1089" s="89" t="s">
        <v>2867</v>
      </c>
      <c r="E1089" s="94" t="s">
        <v>2868</v>
      </c>
      <c r="F1089" s="95" t="s">
        <v>2869</v>
      </c>
      <c r="G1089" s="89" t="s">
        <v>652</v>
      </c>
      <c r="H1089" s="89" t="s">
        <v>12</v>
      </c>
      <c r="I1089" s="96">
        <v>1</v>
      </c>
      <c r="J1089" s="97">
        <v>8474</v>
      </c>
      <c r="K1089" s="98">
        <f t="shared" si="524"/>
        <v>8474</v>
      </c>
      <c r="L1089" s="99">
        <f t="shared" si="525"/>
        <v>1.0815399999999999</v>
      </c>
      <c r="M1089" s="100">
        <f t="shared" si="526"/>
        <v>1.0590999999999999</v>
      </c>
      <c r="N1089" s="101">
        <f t="shared" si="527"/>
        <v>0.97811300000000001</v>
      </c>
      <c r="O1089" s="100">
        <f t="shared" si="528"/>
        <v>1</v>
      </c>
      <c r="P1089" s="98">
        <f t="shared" si="529"/>
        <v>9494.17</v>
      </c>
      <c r="Q1089" s="97">
        <f t="shared" si="530"/>
        <v>9494.17</v>
      </c>
      <c r="R1089" s="97"/>
      <c r="S1089" s="97"/>
    </row>
    <row r="1090" spans="1:19" ht="22.5" x14ac:dyDescent="0.25">
      <c r="A1090" s="89" t="s">
        <v>2870</v>
      </c>
      <c r="B1090" s="89" t="s">
        <v>2281</v>
      </c>
      <c r="C1090" s="89"/>
      <c r="D1090" s="89" t="s">
        <v>2871</v>
      </c>
      <c r="E1090" s="94" t="s">
        <v>2872</v>
      </c>
      <c r="F1090" s="95" t="s">
        <v>2873</v>
      </c>
      <c r="G1090" s="89" t="s">
        <v>652</v>
      </c>
      <c r="H1090" s="89" t="s">
        <v>12</v>
      </c>
      <c r="I1090" s="96">
        <v>1</v>
      </c>
      <c r="J1090" s="97">
        <v>742098</v>
      </c>
      <c r="K1090" s="98">
        <f t="shared" si="524"/>
        <v>742098</v>
      </c>
      <c r="L1090" s="99">
        <f t="shared" si="525"/>
        <v>1.0815399999999999</v>
      </c>
      <c r="M1090" s="100">
        <f t="shared" si="526"/>
        <v>1.0590999999999999</v>
      </c>
      <c r="N1090" s="101">
        <f t="shared" si="527"/>
        <v>0.97811300000000001</v>
      </c>
      <c r="O1090" s="100">
        <f t="shared" si="528"/>
        <v>1</v>
      </c>
      <c r="P1090" s="98">
        <f t="shared" si="529"/>
        <v>831437.96</v>
      </c>
      <c r="Q1090" s="97">
        <f t="shared" si="530"/>
        <v>831437.96</v>
      </c>
      <c r="R1090" s="97"/>
      <c r="S1090" s="97"/>
    </row>
    <row r="1091" spans="1:19" ht="22.5" x14ac:dyDescent="0.25">
      <c r="A1091" s="89" t="s">
        <v>2874</v>
      </c>
      <c r="B1091" s="89" t="s">
        <v>2281</v>
      </c>
      <c r="C1091" s="89"/>
      <c r="D1091" s="89" t="s">
        <v>2875</v>
      </c>
      <c r="E1091" s="94" t="s">
        <v>2876</v>
      </c>
      <c r="F1091" s="95" t="s">
        <v>2877</v>
      </c>
      <c r="G1091" s="89" t="s">
        <v>652</v>
      </c>
      <c r="H1091" s="89" t="s">
        <v>12</v>
      </c>
      <c r="I1091" s="96">
        <v>1</v>
      </c>
      <c r="J1091" s="97">
        <v>14865</v>
      </c>
      <c r="K1091" s="98">
        <f t="shared" si="524"/>
        <v>14865</v>
      </c>
      <c r="L1091" s="99">
        <f t="shared" si="525"/>
        <v>1.0815399999999999</v>
      </c>
      <c r="M1091" s="100">
        <f t="shared" si="526"/>
        <v>1.0590999999999999</v>
      </c>
      <c r="N1091" s="101">
        <f t="shared" si="527"/>
        <v>0.97811300000000001</v>
      </c>
      <c r="O1091" s="100">
        <f t="shared" si="528"/>
        <v>1</v>
      </c>
      <c r="P1091" s="98">
        <f t="shared" si="529"/>
        <v>16654.57</v>
      </c>
      <c r="Q1091" s="97">
        <f t="shared" si="530"/>
        <v>16654.57</v>
      </c>
      <c r="R1091" s="97"/>
      <c r="S1091" s="97"/>
    </row>
    <row r="1092" spans="1:19" ht="22.5" x14ac:dyDescent="0.25">
      <c r="A1092" s="89" t="s">
        <v>2878</v>
      </c>
      <c r="B1092" s="89" t="s">
        <v>2281</v>
      </c>
      <c r="C1092" s="89"/>
      <c r="D1092" s="89" t="s">
        <v>2879</v>
      </c>
      <c r="E1092" s="94" t="s">
        <v>2880</v>
      </c>
      <c r="F1092" s="95" t="s">
        <v>2881</v>
      </c>
      <c r="G1092" s="89" t="s">
        <v>652</v>
      </c>
      <c r="H1092" s="89" t="s">
        <v>12</v>
      </c>
      <c r="I1092" s="96">
        <v>1</v>
      </c>
      <c r="J1092" s="97">
        <v>1170380</v>
      </c>
      <c r="K1092" s="98">
        <f t="shared" si="524"/>
        <v>1170380</v>
      </c>
      <c r="L1092" s="99">
        <f t="shared" si="525"/>
        <v>1.0815399999999999</v>
      </c>
      <c r="M1092" s="100">
        <f t="shared" si="526"/>
        <v>1.0590999999999999</v>
      </c>
      <c r="N1092" s="101">
        <f t="shared" si="527"/>
        <v>0.97811300000000001</v>
      </c>
      <c r="O1092" s="100">
        <f t="shared" si="528"/>
        <v>1</v>
      </c>
      <c r="P1092" s="98">
        <f t="shared" si="529"/>
        <v>1311280.1200000001</v>
      </c>
      <c r="Q1092" s="97">
        <f t="shared" si="530"/>
        <v>1311280.1200000001</v>
      </c>
      <c r="R1092" s="97"/>
      <c r="S1092" s="97"/>
    </row>
    <row r="1093" spans="1:19" ht="22.5" x14ac:dyDescent="0.25">
      <c r="A1093" s="89" t="s">
        <v>2882</v>
      </c>
      <c r="B1093" s="89" t="s">
        <v>2281</v>
      </c>
      <c r="C1093" s="89"/>
      <c r="D1093" s="89" t="s">
        <v>2883</v>
      </c>
      <c r="E1093" s="94" t="s">
        <v>2884</v>
      </c>
      <c r="F1093" s="95" t="s">
        <v>2885</v>
      </c>
      <c r="G1093" s="89" t="s">
        <v>652</v>
      </c>
      <c r="H1093" s="89" t="s">
        <v>12</v>
      </c>
      <c r="I1093" s="96">
        <v>1</v>
      </c>
      <c r="J1093" s="97">
        <v>28989</v>
      </c>
      <c r="K1093" s="98">
        <f t="shared" si="524"/>
        <v>28989</v>
      </c>
      <c r="L1093" s="99">
        <f t="shared" si="525"/>
        <v>1.0815399999999999</v>
      </c>
      <c r="M1093" s="100">
        <f t="shared" si="526"/>
        <v>1.0590999999999999</v>
      </c>
      <c r="N1093" s="101">
        <f t="shared" si="527"/>
        <v>0.97811300000000001</v>
      </c>
      <c r="O1093" s="100">
        <f t="shared" si="528"/>
        <v>1</v>
      </c>
      <c r="P1093" s="98">
        <f t="shared" si="529"/>
        <v>32478.94</v>
      </c>
      <c r="Q1093" s="97">
        <f t="shared" si="530"/>
        <v>32478.94</v>
      </c>
      <c r="R1093" s="97"/>
      <c r="S1093" s="97"/>
    </row>
    <row r="1094" spans="1:19" x14ac:dyDescent="0.25">
      <c r="A1094" s="72"/>
      <c r="B1094" s="77"/>
      <c r="C1094" s="77"/>
      <c r="D1094" s="77"/>
      <c r="E1094" s="76"/>
      <c r="F1094" s="76" t="s">
        <v>2886</v>
      </c>
      <c r="G1094" s="77"/>
      <c r="H1094" s="77"/>
      <c r="I1094" s="78"/>
      <c r="J1094" s="79">
        <f>J1095+J1113+J1120+J1132+J1146</f>
        <v>6799124</v>
      </c>
      <c r="K1094" s="98"/>
      <c r="L1094" s="99"/>
      <c r="M1094" s="100"/>
      <c r="N1094" s="101"/>
      <c r="O1094" s="100"/>
      <c r="P1094" s="98"/>
      <c r="Q1094" s="79">
        <f>Q1095+Q1113+Q1120+Q1132+Q1146</f>
        <v>7617636.0599999996</v>
      </c>
      <c r="R1094" s="79">
        <f t="shared" ref="R1094:S1094" si="531">R1095+R1113+R1120+R1132+R1146</f>
        <v>134010.51999999999</v>
      </c>
      <c r="S1094" s="79">
        <f t="shared" si="531"/>
        <v>0</v>
      </c>
    </row>
    <row r="1095" spans="1:19" x14ac:dyDescent="0.25">
      <c r="A1095" s="82" t="s">
        <v>251</v>
      </c>
      <c r="B1095" s="83"/>
      <c r="C1095" s="84"/>
      <c r="D1095" s="85"/>
      <c r="E1095" s="86"/>
      <c r="F1095" s="86" t="s">
        <v>1258</v>
      </c>
      <c r="G1095" s="82"/>
      <c r="H1095" s="82"/>
      <c r="I1095" s="87"/>
      <c r="J1095" s="88">
        <f>SUM(J1096:J1112)</f>
        <v>541824</v>
      </c>
      <c r="K1095" s="98"/>
      <c r="L1095" s="99"/>
      <c r="M1095" s="100"/>
      <c r="N1095" s="101"/>
      <c r="O1095" s="100"/>
      <c r="P1095" s="98"/>
      <c r="Q1095" s="88">
        <f>SUM(Q1096:Q1112)</f>
        <v>607054.54</v>
      </c>
      <c r="R1095" s="88">
        <f t="shared" ref="R1095:S1095" si="532">SUM(R1096:R1112)</f>
        <v>134010.51999999999</v>
      </c>
      <c r="S1095" s="88">
        <f t="shared" si="532"/>
        <v>0</v>
      </c>
    </row>
    <row r="1096" spans="1:19" x14ac:dyDescent="0.25">
      <c r="A1096" s="89"/>
      <c r="B1096" s="90"/>
      <c r="C1096" s="90"/>
      <c r="D1096" s="91"/>
      <c r="E1096" s="92"/>
      <c r="F1096" s="92" t="s">
        <v>1319</v>
      </c>
      <c r="G1096" s="91"/>
      <c r="H1096" s="91"/>
      <c r="I1096" s="93">
        <v>1</v>
      </c>
      <c r="J1096" s="91"/>
      <c r="K1096" s="98"/>
      <c r="L1096" s="99"/>
      <c r="M1096" s="100"/>
      <c r="N1096" s="101"/>
      <c r="O1096" s="100"/>
      <c r="P1096" s="98"/>
      <c r="Q1096" s="91"/>
      <c r="R1096" s="91"/>
      <c r="S1096" s="91"/>
    </row>
    <row r="1097" spans="1:19" ht="22.5" x14ac:dyDescent="0.25">
      <c r="A1097" s="89" t="s">
        <v>2888</v>
      </c>
      <c r="B1097" s="89" t="s">
        <v>2889</v>
      </c>
      <c r="C1097" s="89"/>
      <c r="D1097" s="89" t="s">
        <v>12</v>
      </c>
      <c r="E1097" s="94" t="s">
        <v>2890</v>
      </c>
      <c r="F1097" s="95" t="s">
        <v>2891</v>
      </c>
      <c r="G1097" s="89" t="s">
        <v>1077</v>
      </c>
      <c r="H1097" s="89" t="s">
        <v>2892</v>
      </c>
      <c r="I1097" s="96">
        <v>1</v>
      </c>
      <c r="J1097" s="97">
        <v>12804</v>
      </c>
      <c r="K1097" s="98">
        <f t="shared" ref="K1097:K1112" si="533">J1097/H1097</f>
        <v>8002.5</v>
      </c>
      <c r="L1097" s="99">
        <f t="shared" ref="L1097:L1112" si="534">$L$8</f>
        <v>1.0815399999999999</v>
      </c>
      <c r="M1097" s="100">
        <f t="shared" ref="M1097:M1112" si="535">$M$8</f>
        <v>1.0590999999999999</v>
      </c>
      <c r="N1097" s="101">
        <f t="shared" ref="N1097:N1112" si="536">$N$8</f>
        <v>0.97811300000000001</v>
      </c>
      <c r="O1097" s="100">
        <f t="shared" ref="O1097:O1112" si="537">$O$8</f>
        <v>1</v>
      </c>
      <c r="P1097" s="98">
        <f t="shared" ref="P1097:P1112" si="538">K1097*L1097*M1097*N1097*O1097</f>
        <v>8965.91</v>
      </c>
      <c r="Q1097" s="97">
        <f t="shared" ref="Q1097:Q1112" si="539">H1097*P1097</f>
        <v>14345.46</v>
      </c>
      <c r="R1097" s="97"/>
      <c r="S1097" s="97"/>
    </row>
    <row r="1098" spans="1:19" ht="22.5" x14ac:dyDescent="0.25">
      <c r="A1098" s="89" t="s">
        <v>2893</v>
      </c>
      <c r="B1098" s="89" t="s">
        <v>2889</v>
      </c>
      <c r="C1098" s="89"/>
      <c r="D1098" s="89" t="s">
        <v>24</v>
      </c>
      <c r="E1098" s="94" t="s">
        <v>1322</v>
      </c>
      <c r="F1098" s="95" t="s">
        <v>1323</v>
      </c>
      <c r="G1098" s="89" t="s">
        <v>648</v>
      </c>
      <c r="H1098" s="89" t="s">
        <v>24</v>
      </c>
      <c r="I1098" s="96">
        <v>1</v>
      </c>
      <c r="J1098" s="97">
        <v>46660</v>
      </c>
      <c r="K1098" s="98">
        <f t="shared" si="533"/>
        <v>23330</v>
      </c>
      <c r="L1098" s="99">
        <f t="shared" si="534"/>
        <v>1.0815399999999999</v>
      </c>
      <c r="M1098" s="100">
        <f t="shared" si="535"/>
        <v>1.0590999999999999</v>
      </c>
      <c r="N1098" s="101">
        <f t="shared" si="536"/>
        <v>0.97811300000000001</v>
      </c>
      <c r="O1098" s="100">
        <f t="shared" si="537"/>
        <v>1</v>
      </c>
      <c r="P1098" s="98">
        <f t="shared" si="538"/>
        <v>26138.66</v>
      </c>
      <c r="Q1098" s="97">
        <f t="shared" si="539"/>
        <v>52277.32</v>
      </c>
      <c r="R1098" s="97"/>
      <c r="S1098" s="97"/>
    </row>
    <row r="1099" spans="1:19" ht="22.5" x14ac:dyDescent="0.25">
      <c r="A1099" s="89" t="s">
        <v>2894</v>
      </c>
      <c r="B1099" s="89" t="s">
        <v>2889</v>
      </c>
      <c r="C1099" s="89"/>
      <c r="D1099" s="89" t="s">
        <v>30</v>
      </c>
      <c r="E1099" s="94" t="s">
        <v>2895</v>
      </c>
      <c r="F1099" s="95" t="s">
        <v>1326</v>
      </c>
      <c r="G1099" s="89" t="s">
        <v>648</v>
      </c>
      <c r="H1099" s="89" t="s">
        <v>24</v>
      </c>
      <c r="I1099" s="96">
        <v>1</v>
      </c>
      <c r="J1099" s="97">
        <v>1218</v>
      </c>
      <c r="K1099" s="98">
        <f t="shared" si="533"/>
        <v>609</v>
      </c>
      <c r="L1099" s="99">
        <f t="shared" si="534"/>
        <v>1.0815399999999999</v>
      </c>
      <c r="M1099" s="100">
        <f t="shared" si="535"/>
        <v>1.0590999999999999</v>
      </c>
      <c r="N1099" s="101">
        <f t="shared" si="536"/>
        <v>0.97811300000000001</v>
      </c>
      <c r="O1099" s="100">
        <f t="shared" si="537"/>
        <v>1</v>
      </c>
      <c r="P1099" s="98">
        <f t="shared" si="538"/>
        <v>682.32</v>
      </c>
      <c r="Q1099" s="97">
        <f t="shared" si="539"/>
        <v>1364.64</v>
      </c>
      <c r="R1099" s="97"/>
      <c r="S1099" s="97"/>
    </row>
    <row r="1100" spans="1:19" ht="22.5" x14ac:dyDescent="0.25">
      <c r="A1100" s="89" t="s">
        <v>2896</v>
      </c>
      <c r="B1100" s="89" t="s">
        <v>2889</v>
      </c>
      <c r="C1100" s="89"/>
      <c r="D1100" s="89" t="s">
        <v>34</v>
      </c>
      <c r="E1100" s="94" t="s">
        <v>2897</v>
      </c>
      <c r="F1100" s="95" t="s">
        <v>2898</v>
      </c>
      <c r="G1100" s="89" t="s">
        <v>648</v>
      </c>
      <c r="H1100" s="89" t="s">
        <v>43</v>
      </c>
      <c r="I1100" s="96">
        <v>1</v>
      </c>
      <c r="J1100" s="97">
        <v>7484</v>
      </c>
      <c r="K1100" s="98">
        <f t="shared" si="533"/>
        <v>1247.33</v>
      </c>
      <c r="L1100" s="99">
        <f t="shared" si="534"/>
        <v>1.0815399999999999</v>
      </c>
      <c r="M1100" s="100">
        <f t="shared" si="535"/>
        <v>1.0590999999999999</v>
      </c>
      <c r="N1100" s="101">
        <f t="shared" si="536"/>
        <v>0.97811300000000001</v>
      </c>
      <c r="O1100" s="100">
        <f t="shared" si="537"/>
        <v>1</v>
      </c>
      <c r="P1100" s="98">
        <f t="shared" si="538"/>
        <v>1397.49</v>
      </c>
      <c r="Q1100" s="97">
        <f t="shared" si="539"/>
        <v>8384.94</v>
      </c>
      <c r="R1100" s="97"/>
      <c r="S1100" s="97"/>
    </row>
    <row r="1101" spans="1:19" ht="22.5" x14ac:dyDescent="0.25">
      <c r="A1101" s="89" t="s">
        <v>2899</v>
      </c>
      <c r="B1101" s="89" t="s">
        <v>2889</v>
      </c>
      <c r="C1101" s="89"/>
      <c r="D1101" s="89" t="s">
        <v>40</v>
      </c>
      <c r="E1101" s="94" t="s">
        <v>2900</v>
      </c>
      <c r="F1101" s="95" t="s">
        <v>1332</v>
      </c>
      <c r="G1101" s="89" t="s">
        <v>648</v>
      </c>
      <c r="H1101" s="89" t="s">
        <v>24</v>
      </c>
      <c r="I1101" s="96">
        <v>1</v>
      </c>
      <c r="J1101" s="97">
        <v>3733</v>
      </c>
      <c r="K1101" s="98">
        <f t="shared" si="533"/>
        <v>1866.5</v>
      </c>
      <c r="L1101" s="99">
        <f t="shared" si="534"/>
        <v>1.0815399999999999</v>
      </c>
      <c r="M1101" s="100">
        <f t="shared" si="535"/>
        <v>1.0590999999999999</v>
      </c>
      <c r="N1101" s="101">
        <f t="shared" si="536"/>
        <v>0.97811300000000001</v>
      </c>
      <c r="O1101" s="100">
        <f t="shared" si="537"/>
        <v>1</v>
      </c>
      <c r="P1101" s="98">
        <f t="shared" si="538"/>
        <v>2091.1999999999998</v>
      </c>
      <c r="Q1101" s="97">
        <f t="shared" si="539"/>
        <v>4182.3999999999996</v>
      </c>
      <c r="R1101" s="97"/>
      <c r="S1101" s="97"/>
    </row>
    <row r="1102" spans="1:19" ht="22.5" x14ac:dyDescent="0.25">
      <c r="A1102" s="89" t="s">
        <v>2901</v>
      </c>
      <c r="B1102" s="89" t="s">
        <v>2889</v>
      </c>
      <c r="C1102" s="89"/>
      <c r="D1102" s="89" t="s">
        <v>43</v>
      </c>
      <c r="E1102" s="94" t="s">
        <v>2902</v>
      </c>
      <c r="F1102" s="95" t="s">
        <v>1335</v>
      </c>
      <c r="G1102" s="89" t="s">
        <v>648</v>
      </c>
      <c r="H1102" s="89" t="s">
        <v>24</v>
      </c>
      <c r="I1102" s="96">
        <v>1</v>
      </c>
      <c r="J1102" s="97">
        <v>3341</v>
      </c>
      <c r="K1102" s="98">
        <f t="shared" si="533"/>
        <v>1670.5</v>
      </c>
      <c r="L1102" s="99">
        <f t="shared" si="534"/>
        <v>1.0815399999999999</v>
      </c>
      <c r="M1102" s="100">
        <f t="shared" si="535"/>
        <v>1.0590999999999999</v>
      </c>
      <c r="N1102" s="101">
        <f t="shared" si="536"/>
        <v>0.97811300000000001</v>
      </c>
      <c r="O1102" s="100">
        <f t="shared" si="537"/>
        <v>1</v>
      </c>
      <c r="P1102" s="98">
        <f t="shared" si="538"/>
        <v>1871.61</v>
      </c>
      <c r="Q1102" s="97">
        <f t="shared" si="539"/>
        <v>3743.22</v>
      </c>
      <c r="R1102" s="97"/>
      <c r="S1102" s="97"/>
    </row>
    <row r="1103" spans="1:19" ht="22.5" x14ac:dyDescent="0.25">
      <c r="A1103" s="89" t="s">
        <v>2903</v>
      </c>
      <c r="B1103" s="89" t="s">
        <v>2889</v>
      </c>
      <c r="C1103" s="89"/>
      <c r="D1103" s="89" t="s">
        <v>48</v>
      </c>
      <c r="E1103" s="94" t="s">
        <v>2904</v>
      </c>
      <c r="F1103" s="95" t="s">
        <v>1338</v>
      </c>
      <c r="G1103" s="89" t="s">
        <v>648</v>
      </c>
      <c r="H1103" s="89" t="s">
        <v>87</v>
      </c>
      <c r="I1103" s="96">
        <v>1</v>
      </c>
      <c r="J1103" s="97">
        <v>1513</v>
      </c>
      <c r="K1103" s="98">
        <f t="shared" si="533"/>
        <v>94.56</v>
      </c>
      <c r="L1103" s="99">
        <f t="shared" si="534"/>
        <v>1.0815399999999999</v>
      </c>
      <c r="M1103" s="100">
        <f t="shared" si="535"/>
        <v>1.0590999999999999</v>
      </c>
      <c r="N1103" s="101">
        <f t="shared" si="536"/>
        <v>0.97811300000000001</v>
      </c>
      <c r="O1103" s="100">
        <f t="shared" si="537"/>
        <v>1</v>
      </c>
      <c r="P1103" s="98">
        <f t="shared" si="538"/>
        <v>105.94</v>
      </c>
      <c r="Q1103" s="97">
        <f t="shared" si="539"/>
        <v>1695.04</v>
      </c>
      <c r="R1103" s="97"/>
      <c r="S1103" s="97"/>
    </row>
    <row r="1104" spans="1:19" ht="22.5" x14ac:dyDescent="0.25">
      <c r="A1104" s="89" t="s">
        <v>2905</v>
      </c>
      <c r="B1104" s="89" t="s">
        <v>2889</v>
      </c>
      <c r="C1104" s="89"/>
      <c r="D1104" s="89" t="s">
        <v>55</v>
      </c>
      <c r="E1104" s="94" t="s">
        <v>2906</v>
      </c>
      <c r="F1104" s="95" t="s">
        <v>1341</v>
      </c>
      <c r="G1104" s="89" t="s">
        <v>648</v>
      </c>
      <c r="H1104" s="89" t="s">
        <v>43</v>
      </c>
      <c r="I1104" s="96">
        <v>1</v>
      </c>
      <c r="J1104" s="97">
        <v>107</v>
      </c>
      <c r="K1104" s="98">
        <f t="shared" si="533"/>
        <v>17.829999999999998</v>
      </c>
      <c r="L1104" s="99">
        <f t="shared" si="534"/>
        <v>1.0815399999999999</v>
      </c>
      <c r="M1104" s="100">
        <f t="shared" si="535"/>
        <v>1.0590999999999999</v>
      </c>
      <c r="N1104" s="101">
        <f t="shared" si="536"/>
        <v>0.97811300000000001</v>
      </c>
      <c r="O1104" s="100">
        <f t="shared" si="537"/>
        <v>1</v>
      </c>
      <c r="P1104" s="98">
        <f t="shared" si="538"/>
        <v>19.98</v>
      </c>
      <c r="Q1104" s="97">
        <f t="shared" si="539"/>
        <v>119.88</v>
      </c>
      <c r="R1104" s="97"/>
      <c r="S1104" s="97"/>
    </row>
    <row r="1105" spans="1:19" x14ac:dyDescent="0.25">
      <c r="A1105" s="89" t="s">
        <v>2907</v>
      </c>
      <c r="B1105" s="89" t="s">
        <v>2889</v>
      </c>
      <c r="C1105" s="89"/>
      <c r="D1105" s="89" t="s">
        <v>58</v>
      </c>
      <c r="E1105" s="94" t="s">
        <v>1282</v>
      </c>
      <c r="F1105" s="95" t="s">
        <v>1283</v>
      </c>
      <c r="G1105" s="89" t="s">
        <v>648</v>
      </c>
      <c r="H1105" s="89" t="s">
        <v>243</v>
      </c>
      <c r="I1105" s="96">
        <v>1</v>
      </c>
      <c r="J1105" s="97">
        <v>55783</v>
      </c>
      <c r="K1105" s="98">
        <f t="shared" si="533"/>
        <v>885.44</v>
      </c>
      <c r="L1105" s="99">
        <f t="shared" si="534"/>
        <v>1.0815399999999999</v>
      </c>
      <c r="M1105" s="100">
        <f t="shared" si="535"/>
        <v>1.0590999999999999</v>
      </c>
      <c r="N1105" s="101">
        <f t="shared" si="536"/>
        <v>0.97811300000000001</v>
      </c>
      <c r="O1105" s="100">
        <f t="shared" si="537"/>
        <v>1</v>
      </c>
      <c r="P1105" s="98">
        <f t="shared" si="538"/>
        <v>992.04</v>
      </c>
      <c r="Q1105" s="97">
        <f t="shared" si="539"/>
        <v>62498.52</v>
      </c>
      <c r="R1105" s="97"/>
      <c r="S1105" s="97"/>
    </row>
    <row r="1106" spans="1:19" x14ac:dyDescent="0.25">
      <c r="A1106" s="89" t="s">
        <v>2908</v>
      </c>
      <c r="B1106" s="89" t="s">
        <v>2889</v>
      </c>
      <c r="C1106" s="89" t="s">
        <v>17297</v>
      </c>
      <c r="D1106" s="89" t="s">
        <v>60</v>
      </c>
      <c r="E1106" s="94" t="s">
        <v>2909</v>
      </c>
      <c r="F1106" s="95" t="s">
        <v>2910</v>
      </c>
      <c r="G1106" s="89" t="s">
        <v>648</v>
      </c>
      <c r="H1106" s="89" t="s">
        <v>12</v>
      </c>
      <c r="I1106" s="96">
        <v>1</v>
      </c>
      <c r="J1106" s="97">
        <v>4164</v>
      </c>
      <c r="K1106" s="98">
        <f t="shared" si="533"/>
        <v>4164</v>
      </c>
      <c r="L1106" s="99">
        <f t="shared" si="534"/>
        <v>1.0815399999999999</v>
      </c>
      <c r="M1106" s="100">
        <f t="shared" si="535"/>
        <v>1.0590999999999999</v>
      </c>
      <c r="N1106" s="101">
        <f t="shared" si="536"/>
        <v>0.97811300000000001</v>
      </c>
      <c r="O1106" s="100">
        <f t="shared" si="537"/>
        <v>1</v>
      </c>
      <c r="P1106" s="98">
        <f t="shared" si="538"/>
        <v>4665.3</v>
      </c>
      <c r="Q1106" s="97">
        <f t="shared" si="539"/>
        <v>4665.3</v>
      </c>
      <c r="R1106" s="97">
        <f t="shared" ref="R1106:R1108" si="540">Q1106</f>
        <v>4665.3</v>
      </c>
      <c r="S1106" s="97"/>
    </row>
    <row r="1107" spans="1:19" ht="22.5" x14ac:dyDescent="0.25">
      <c r="A1107" s="89" t="s">
        <v>2911</v>
      </c>
      <c r="B1107" s="89" t="s">
        <v>2889</v>
      </c>
      <c r="C1107" s="89" t="s">
        <v>17297</v>
      </c>
      <c r="D1107" s="89" t="s">
        <v>65</v>
      </c>
      <c r="E1107" s="94" t="s">
        <v>2912</v>
      </c>
      <c r="F1107" s="95" t="s">
        <v>2913</v>
      </c>
      <c r="G1107" s="89" t="s">
        <v>648</v>
      </c>
      <c r="H1107" s="89" t="s">
        <v>12</v>
      </c>
      <c r="I1107" s="96">
        <v>1</v>
      </c>
      <c r="J1107" s="97">
        <v>2760</v>
      </c>
      <c r="K1107" s="98">
        <f t="shared" si="533"/>
        <v>2760</v>
      </c>
      <c r="L1107" s="99">
        <f t="shared" si="534"/>
        <v>1.0815399999999999</v>
      </c>
      <c r="M1107" s="100">
        <f t="shared" si="535"/>
        <v>1.0590999999999999</v>
      </c>
      <c r="N1107" s="101">
        <f t="shared" si="536"/>
        <v>0.97811300000000001</v>
      </c>
      <c r="O1107" s="100">
        <f t="shared" si="537"/>
        <v>1</v>
      </c>
      <c r="P1107" s="98">
        <f t="shared" si="538"/>
        <v>3092.27</v>
      </c>
      <c r="Q1107" s="97">
        <f t="shared" si="539"/>
        <v>3092.27</v>
      </c>
      <c r="R1107" s="97">
        <f t="shared" si="540"/>
        <v>3092.27</v>
      </c>
      <c r="S1107" s="97"/>
    </row>
    <row r="1108" spans="1:19" ht="22.5" x14ac:dyDescent="0.25">
      <c r="A1108" s="89" t="s">
        <v>2914</v>
      </c>
      <c r="B1108" s="89" t="s">
        <v>2889</v>
      </c>
      <c r="C1108" s="89" t="s">
        <v>17297</v>
      </c>
      <c r="D1108" s="89" t="s">
        <v>68</v>
      </c>
      <c r="E1108" s="94" t="s">
        <v>2915</v>
      </c>
      <c r="F1108" s="95" t="s">
        <v>2916</v>
      </c>
      <c r="G1108" s="89" t="s">
        <v>648</v>
      </c>
      <c r="H1108" s="89" t="s">
        <v>12</v>
      </c>
      <c r="I1108" s="96">
        <v>1</v>
      </c>
      <c r="J1108" s="97">
        <v>18418</v>
      </c>
      <c r="K1108" s="98">
        <f t="shared" si="533"/>
        <v>18418</v>
      </c>
      <c r="L1108" s="99">
        <f t="shared" si="534"/>
        <v>1.0815399999999999</v>
      </c>
      <c r="M1108" s="100">
        <f t="shared" si="535"/>
        <v>1.0590999999999999</v>
      </c>
      <c r="N1108" s="101">
        <f t="shared" si="536"/>
        <v>0.97811300000000001</v>
      </c>
      <c r="O1108" s="100">
        <f t="shared" si="537"/>
        <v>1</v>
      </c>
      <c r="P1108" s="98">
        <f t="shared" si="538"/>
        <v>20635.310000000001</v>
      </c>
      <c r="Q1108" s="97">
        <f t="shared" si="539"/>
        <v>20635.310000000001</v>
      </c>
      <c r="R1108" s="97">
        <f t="shared" si="540"/>
        <v>20635.310000000001</v>
      </c>
      <c r="S1108" s="97"/>
    </row>
    <row r="1109" spans="1:19" ht="22.5" x14ac:dyDescent="0.25">
      <c r="A1109" s="89" t="s">
        <v>2917</v>
      </c>
      <c r="B1109" s="89" t="s">
        <v>2889</v>
      </c>
      <c r="C1109" s="89"/>
      <c r="D1109" s="89" t="s">
        <v>70</v>
      </c>
      <c r="E1109" s="94" t="s">
        <v>2918</v>
      </c>
      <c r="F1109" s="95" t="s">
        <v>2919</v>
      </c>
      <c r="G1109" s="89" t="s">
        <v>648</v>
      </c>
      <c r="H1109" s="89" t="s">
        <v>2920</v>
      </c>
      <c r="I1109" s="96">
        <v>1</v>
      </c>
      <c r="J1109" s="97">
        <v>289570</v>
      </c>
      <c r="K1109" s="98">
        <f t="shared" si="533"/>
        <v>508.02</v>
      </c>
      <c r="L1109" s="99">
        <f t="shared" si="534"/>
        <v>1.0815399999999999</v>
      </c>
      <c r="M1109" s="100">
        <f t="shared" si="535"/>
        <v>1.0590999999999999</v>
      </c>
      <c r="N1109" s="101">
        <f t="shared" si="536"/>
        <v>0.97811300000000001</v>
      </c>
      <c r="O1109" s="100">
        <f t="shared" si="537"/>
        <v>1</v>
      </c>
      <c r="P1109" s="98">
        <f t="shared" si="538"/>
        <v>569.17999999999995</v>
      </c>
      <c r="Q1109" s="97">
        <f t="shared" si="539"/>
        <v>324432.59999999998</v>
      </c>
      <c r="R1109" s="97"/>
      <c r="S1109" s="97"/>
    </row>
    <row r="1110" spans="1:19" ht="22.5" x14ac:dyDescent="0.25">
      <c r="A1110" s="89" t="s">
        <v>2921</v>
      </c>
      <c r="B1110" s="89" t="s">
        <v>2889</v>
      </c>
      <c r="C1110" s="89" t="s">
        <v>17297</v>
      </c>
      <c r="D1110" s="89" t="s">
        <v>73</v>
      </c>
      <c r="E1110" s="94" t="s">
        <v>2922</v>
      </c>
      <c r="F1110" s="95" t="s">
        <v>1358</v>
      </c>
      <c r="G1110" s="89" t="s">
        <v>648</v>
      </c>
      <c r="H1110" s="89" t="s">
        <v>175</v>
      </c>
      <c r="I1110" s="96">
        <v>1</v>
      </c>
      <c r="J1110" s="97">
        <v>82090</v>
      </c>
      <c r="K1110" s="98">
        <f t="shared" si="533"/>
        <v>1954.52</v>
      </c>
      <c r="L1110" s="99">
        <f t="shared" si="534"/>
        <v>1.0815399999999999</v>
      </c>
      <c r="M1110" s="100">
        <f t="shared" si="535"/>
        <v>1.0590999999999999</v>
      </c>
      <c r="N1110" s="101">
        <f t="shared" si="536"/>
        <v>0.97811300000000001</v>
      </c>
      <c r="O1110" s="100">
        <f t="shared" si="537"/>
        <v>1</v>
      </c>
      <c r="P1110" s="98">
        <f t="shared" si="538"/>
        <v>2189.8200000000002</v>
      </c>
      <c r="Q1110" s="97">
        <f t="shared" si="539"/>
        <v>91972.44</v>
      </c>
      <c r="R1110" s="97">
        <f t="shared" ref="R1110:R1112" si="541">Q1110</f>
        <v>91972.44</v>
      </c>
      <c r="S1110" s="97"/>
    </row>
    <row r="1111" spans="1:19" ht="22.5" x14ac:dyDescent="0.25">
      <c r="A1111" s="89" t="s">
        <v>2923</v>
      </c>
      <c r="B1111" s="89" t="s">
        <v>2889</v>
      </c>
      <c r="C1111" s="89" t="s">
        <v>17297</v>
      </c>
      <c r="D1111" s="89" t="s">
        <v>75</v>
      </c>
      <c r="E1111" s="94" t="s">
        <v>2924</v>
      </c>
      <c r="F1111" s="95" t="s">
        <v>1364</v>
      </c>
      <c r="G1111" s="89" t="s">
        <v>648</v>
      </c>
      <c r="H1111" s="89" t="s">
        <v>89</v>
      </c>
      <c r="I1111" s="96">
        <v>1</v>
      </c>
      <c r="J1111" s="97">
        <v>12020</v>
      </c>
      <c r="K1111" s="98">
        <f t="shared" si="533"/>
        <v>707.06</v>
      </c>
      <c r="L1111" s="99">
        <f t="shared" si="534"/>
        <v>1.0815399999999999</v>
      </c>
      <c r="M1111" s="100">
        <f t="shared" si="535"/>
        <v>1.0590999999999999</v>
      </c>
      <c r="N1111" s="101">
        <f t="shared" si="536"/>
        <v>0.97811300000000001</v>
      </c>
      <c r="O1111" s="100">
        <f t="shared" si="537"/>
        <v>1</v>
      </c>
      <c r="P1111" s="98">
        <f t="shared" si="538"/>
        <v>792.18</v>
      </c>
      <c r="Q1111" s="97">
        <f t="shared" si="539"/>
        <v>13467.06</v>
      </c>
      <c r="R1111" s="97">
        <f t="shared" si="541"/>
        <v>13467.06</v>
      </c>
      <c r="S1111" s="97"/>
    </row>
    <row r="1112" spans="1:19" ht="22.5" x14ac:dyDescent="0.25">
      <c r="A1112" s="89" t="s">
        <v>2925</v>
      </c>
      <c r="B1112" s="89" t="s">
        <v>2889</v>
      </c>
      <c r="C1112" s="89" t="s">
        <v>17297</v>
      </c>
      <c r="D1112" s="89" t="s">
        <v>87</v>
      </c>
      <c r="E1112" s="94" t="s">
        <v>2926</v>
      </c>
      <c r="F1112" s="95" t="s">
        <v>2927</v>
      </c>
      <c r="G1112" s="89" t="s">
        <v>648</v>
      </c>
      <c r="H1112" s="89" t="s">
        <v>12</v>
      </c>
      <c r="I1112" s="96">
        <v>1</v>
      </c>
      <c r="J1112" s="97">
        <v>159</v>
      </c>
      <c r="K1112" s="98">
        <f t="shared" si="533"/>
        <v>159</v>
      </c>
      <c r="L1112" s="99">
        <f t="shared" si="534"/>
        <v>1.0815399999999999</v>
      </c>
      <c r="M1112" s="100">
        <f t="shared" si="535"/>
        <v>1.0590999999999999</v>
      </c>
      <c r="N1112" s="101">
        <f t="shared" si="536"/>
        <v>0.97811300000000001</v>
      </c>
      <c r="O1112" s="100">
        <f t="shared" si="537"/>
        <v>1</v>
      </c>
      <c r="P1112" s="98">
        <f t="shared" si="538"/>
        <v>178.14</v>
      </c>
      <c r="Q1112" s="97">
        <f t="shared" si="539"/>
        <v>178.14</v>
      </c>
      <c r="R1112" s="97">
        <f t="shared" si="541"/>
        <v>178.14</v>
      </c>
      <c r="S1112" s="97"/>
    </row>
    <row r="1113" spans="1:19" x14ac:dyDescent="0.25">
      <c r="A1113" s="82" t="s">
        <v>254</v>
      </c>
      <c r="B1113" s="83"/>
      <c r="C1113" s="84"/>
      <c r="D1113" s="85"/>
      <c r="E1113" s="86"/>
      <c r="F1113" s="86" t="s">
        <v>1409</v>
      </c>
      <c r="G1113" s="82"/>
      <c r="H1113" s="82"/>
      <c r="I1113" s="87"/>
      <c r="J1113" s="88">
        <f>SUM(J1114:J1119)</f>
        <v>63457</v>
      </c>
      <c r="K1113" s="98"/>
      <c r="L1113" s="99"/>
      <c r="M1113" s="100"/>
      <c r="N1113" s="101"/>
      <c r="O1113" s="100"/>
      <c r="P1113" s="98"/>
      <c r="Q1113" s="88">
        <f>SUM(Q1114:Q1119)</f>
        <v>71096.91</v>
      </c>
      <c r="R1113" s="88">
        <f t="shared" ref="R1113:S1113" si="542">SUM(R1114:R1119)</f>
        <v>0</v>
      </c>
      <c r="S1113" s="88">
        <f t="shared" si="542"/>
        <v>0</v>
      </c>
    </row>
    <row r="1114" spans="1:19" x14ac:dyDescent="0.25">
      <c r="A1114" s="89" t="s">
        <v>2929</v>
      </c>
      <c r="B1114" s="89" t="s">
        <v>2889</v>
      </c>
      <c r="C1114" s="89"/>
      <c r="D1114" s="89" t="s">
        <v>89</v>
      </c>
      <c r="E1114" s="94" t="s">
        <v>2930</v>
      </c>
      <c r="F1114" s="95" t="s">
        <v>2931</v>
      </c>
      <c r="G1114" s="89" t="s">
        <v>648</v>
      </c>
      <c r="H1114" s="89" t="s">
        <v>168</v>
      </c>
      <c r="I1114" s="96">
        <v>1</v>
      </c>
      <c r="J1114" s="97">
        <v>12793</v>
      </c>
      <c r="K1114" s="98">
        <f t="shared" ref="K1114:K1119" si="543">J1114/H1114</f>
        <v>319.83</v>
      </c>
      <c r="L1114" s="99">
        <f t="shared" ref="L1114:L1119" si="544">$L$8</f>
        <v>1.0815399999999999</v>
      </c>
      <c r="M1114" s="100">
        <f t="shared" ref="M1114:M1119" si="545">$M$8</f>
        <v>1.0590999999999999</v>
      </c>
      <c r="N1114" s="101">
        <f t="shared" ref="N1114:N1119" si="546">$N$8</f>
        <v>0.97811300000000001</v>
      </c>
      <c r="O1114" s="100">
        <f t="shared" ref="O1114:O1119" si="547">$O$8</f>
        <v>1</v>
      </c>
      <c r="P1114" s="98">
        <f t="shared" ref="P1114:P1119" si="548">K1114*L1114*M1114*N1114*O1114</f>
        <v>358.33</v>
      </c>
      <c r="Q1114" s="97">
        <f t="shared" ref="Q1114:Q1119" si="549">H1114*P1114</f>
        <v>14333.2</v>
      </c>
      <c r="R1114" s="97"/>
      <c r="S1114" s="97"/>
    </row>
    <row r="1115" spans="1:19" ht="22.5" x14ac:dyDescent="0.25">
      <c r="A1115" s="89" t="s">
        <v>2932</v>
      </c>
      <c r="B1115" s="89" t="s">
        <v>2889</v>
      </c>
      <c r="C1115" s="89"/>
      <c r="D1115" s="89" t="s">
        <v>90</v>
      </c>
      <c r="E1115" s="94" t="s">
        <v>2933</v>
      </c>
      <c r="F1115" s="95" t="s">
        <v>2934</v>
      </c>
      <c r="G1115" s="89" t="s">
        <v>970</v>
      </c>
      <c r="H1115" s="89" t="s">
        <v>87</v>
      </c>
      <c r="I1115" s="96">
        <v>1</v>
      </c>
      <c r="J1115" s="97">
        <v>16137</v>
      </c>
      <c r="K1115" s="98">
        <f t="shared" si="543"/>
        <v>1008.56</v>
      </c>
      <c r="L1115" s="99">
        <f t="shared" si="544"/>
        <v>1.0815399999999999</v>
      </c>
      <c r="M1115" s="100">
        <f t="shared" si="545"/>
        <v>1.0590999999999999</v>
      </c>
      <c r="N1115" s="101">
        <f t="shared" si="546"/>
        <v>0.97811300000000001</v>
      </c>
      <c r="O1115" s="100">
        <f t="shared" si="547"/>
        <v>1</v>
      </c>
      <c r="P1115" s="98">
        <f t="shared" si="548"/>
        <v>1129.98</v>
      </c>
      <c r="Q1115" s="97">
        <f t="shared" si="549"/>
        <v>18079.68</v>
      </c>
      <c r="R1115" s="97"/>
      <c r="S1115" s="97"/>
    </row>
    <row r="1116" spans="1:19" ht="22.5" x14ac:dyDescent="0.25">
      <c r="A1116" s="89" t="s">
        <v>2935</v>
      </c>
      <c r="B1116" s="89" t="s">
        <v>2889</v>
      </c>
      <c r="C1116" s="89"/>
      <c r="D1116" s="89" t="s">
        <v>91</v>
      </c>
      <c r="E1116" s="94" t="s">
        <v>2936</v>
      </c>
      <c r="F1116" s="95" t="s">
        <v>2937</v>
      </c>
      <c r="G1116" s="89" t="s">
        <v>648</v>
      </c>
      <c r="H1116" s="89" t="s">
        <v>168</v>
      </c>
      <c r="I1116" s="96">
        <v>1</v>
      </c>
      <c r="J1116" s="97">
        <v>11159</v>
      </c>
      <c r="K1116" s="98">
        <f t="shared" si="543"/>
        <v>278.98</v>
      </c>
      <c r="L1116" s="99">
        <f t="shared" si="544"/>
        <v>1.0815399999999999</v>
      </c>
      <c r="M1116" s="100">
        <f t="shared" si="545"/>
        <v>1.0590999999999999</v>
      </c>
      <c r="N1116" s="101">
        <f t="shared" si="546"/>
        <v>0.97811300000000001</v>
      </c>
      <c r="O1116" s="100">
        <f t="shared" si="547"/>
        <v>1</v>
      </c>
      <c r="P1116" s="98">
        <f t="shared" si="548"/>
        <v>312.57</v>
      </c>
      <c r="Q1116" s="97">
        <f t="shared" si="549"/>
        <v>12502.8</v>
      </c>
      <c r="R1116" s="97"/>
      <c r="S1116" s="97"/>
    </row>
    <row r="1117" spans="1:19" x14ac:dyDescent="0.25">
      <c r="A1117" s="89" t="s">
        <v>2938</v>
      </c>
      <c r="B1117" s="89" t="s">
        <v>2889</v>
      </c>
      <c r="C1117" s="89"/>
      <c r="D1117" s="89" t="s">
        <v>101</v>
      </c>
      <c r="E1117" s="94" t="s">
        <v>2939</v>
      </c>
      <c r="F1117" s="95" t="s">
        <v>2940</v>
      </c>
      <c r="G1117" s="89" t="s">
        <v>71</v>
      </c>
      <c r="H1117" s="89" t="s">
        <v>2537</v>
      </c>
      <c r="I1117" s="96">
        <v>1</v>
      </c>
      <c r="J1117" s="97">
        <v>1283</v>
      </c>
      <c r="K1117" s="98">
        <f t="shared" si="543"/>
        <v>3207.5</v>
      </c>
      <c r="L1117" s="99">
        <f t="shared" si="544"/>
        <v>1.0815399999999999</v>
      </c>
      <c r="M1117" s="100">
        <f t="shared" si="545"/>
        <v>1.0590999999999999</v>
      </c>
      <c r="N1117" s="101">
        <f t="shared" si="546"/>
        <v>0.97811300000000001</v>
      </c>
      <c r="O1117" s="100">
        <f t="shared" si="547"/>
        <v>1</v>
      </c>
      <c r="P1117" s="98">
        <f t="shared" si="548"/>
        <v>3593.65</v>
      </c>
      <c r="Q1117" s="97">
        <f t="shared" si="549"/>
        <v>1437.46</v>
      </c>
      <c r="R1117" s="97"/>
      <c r="S1117" s="97"/>
    </row>
    <row r="1118" spans="1:19" ht="22.5" x14ac:dyDescent="0.25">
      <c r="A1118" s="89" t="s">
        <v>2941</v>
      </c>
      <c r="B1118" s="89" t="s">
        <v>2889</v>
      </c>
      <c r="C1118" s="89"/>
      <c r="D1118" s="89" t="s">
        <v>106</v>
      </c>
      <c r="E1118" s="94" t="s">
        <v>2942</v>
      </c>
      <c r="F1118" s="95" t="s">
        <v>2943</v>
      </c>
      <c r="G1118" s="89" t="s">
        <v>71</v>
      </c>
      <c r="H1118" s="89" t="s">
        <v>24</v>
      </c>
      <c r="I1118" s="96">
        <v>1</v>
      </c>
      <c r="J1118" s="97">
        <v>17305</v>
      </c>
      <c r="K1118" s="98">
        <f t="shared" si="543"/>
        <v>8652.5</v>
      </c>
      <c r="L1118" s="99">
        <f t="shared" si="544"/>
        <v>1.0815399999999999</v>
      </c>
      <c r="M1118" s="100">
        <f t="shared" si="545"/>
        <v>1.0590999999999999</v>
      </c>
      <c r="N1118" s="101">
        <f t="shared" si="546"/>
        <v>0.97811300000000001</v>
      </c>
      <c r="O1118" s="100">
        <f t="shared" si="547"/>
        <v>1</v>
      </c>
      <c r="P1118" s="98">
        <f t="shared" si="548"/>
        <v>9694.16</v>
      </c>
      <c r="Q1118" s="97">
        <f t="shared" si="549"/>
        <v>19388.32</v>
      </c>
      <c r="R1118" s="97"/>
      <c r="S1118" s="97"/>
    </row>
    <row r="1119" spans="1:19" x14ac:dyDescent="0.25">
      <c r="A1119" s="89" t="s">
        <v>2944</v>
      </c>
      <c r="B1119" s="89" t="s">
        <v>2889</v>
      </c>
      <c r="C1119" s="89"/>
      <c r="D1119" s="89" t="s">
        <v>107</v>
      </c>
      <c r="E1119" s="94" t="s">
        <v>2945</v>
      </c>
      <c r="F1119" s="95" t="s">
        <v>2946</v>
      </c>
      <c r="G1119" s="89" t="s">
        <v>648</v>
      </c>
      <c r="H1119" s="89" t="s">
        <v>30</v>
      </c>
      <c r="I1119" s="96">
        <v>1</v>
      </c>
      <c r="J1119" s="97">
        <v>4780</v>
      </c>
      <c r="K1119" s="98">
        <f t="shared" si="543"/>
        <v>1593.33</v>
      </c>
      <c r="L1119" s="99">
        <f t="shared" si="544"/>
        <v>1.0815399999999999</v>
      </c>
      <c r="M1119" s="100">
        <f t="shared" si="545"/>
        <v>1.0590999999999999</v>
      </c>
      <c r="N1119" s="101">
        <f t="shared" si="546"/>
        <v>0.97811300000000001</v>
      </c>
      <c r="O1119" s="100">
        <f t="shared" si="547"/>
        <v>1</v>
      </c>
      <c r="P1119" s="98">
        <f t="shared" si="548"/>
        <v>1785.15</v>
      </c>
      <c r="Q1119" s="97">
        <f t="shared" si="549"/>
        <v>5355.45</v>
      </c>
      <c r="R1119" s="97"/>
      <c r="S1119" s="97"/>
    </row>
    <row r="1120" spans="1:19" x14ac:dyDescent="0.25">
      <c r="A1120" s="82" t="s">
        <v>256</v>
      </c>
      <c r="B1120" s="83"/>
      <c r="C1120" s="84"/>
      <c r="D1120" s="85"/>
      <c r="E1120" s="86"/>
      <c r="F1120" s="86" t="s">
        <v>1447</v>
      </c>
      <c r="G1120" s="82"/>
      <c r="H1120" s="82"/>
      <c r="I1120" s="87"/>
      <c r="J1120" s="88">
        <f>SUM(J1121:J1131)</f>
        <v>4371350</v>
      </c>
      <c r="K1120" s="98"/>
      <c r="L1120" s="99"/>
      <c r="M1120" s="100"/>
      <c r="N1120" s="101"/>
      <c r="O1120" s="100"/>
      <c r="P1120" s="98"/>
      <c r="Q1120" s="88">
        <f>SUM(Q1121:Q1131)</f>
        <v>4897584.9800000004</v>
      </c>
      <c r="R1120" s="88">
        <f t="shared" ref="R1120:S1120" si="550">SUM(R1121:R1131)</f>
        <v>0</v>
      </c>
      <c r="S1120" s="88">
        <f t="shared" si="550"/>
        <v>0</v>
      </c>
    </row>
    <row r="1121" spans="1:19" x14ac:dyDescent="0.25">
      <c r="A1121" s="89" t="s">
        <v>2948</v>
      </c>
      <c r="B1121" s="89" t="s">
        <v>2889</v>
      </c>
      <c r="C1121" s="89"/>
      <c r="D1121" s="89" t="s">
        <v>108</v>
      </c>
      <c r="E1121" s="94" t="s">
        <v>1453</v>
      </c>
      <c r="F1121" s="95" t="s">
        <v>1454</v>
      </c>
      <c r="G1121" s="89" t="s">
        <v>1071</v>
      </c>
      <c r="H1121" s="89" t="s">
        <v>2949</v>
      </c>
      <c r="I1121" s="96">
        <v>1</v>
      </c>
      <c r="J1121" s="97">
        <v>324797</v>
      </c>
      <c r="K1121" s="98">
        <f t="shared" ref="K1121:K1131" si="551">J1121/H1121</f>
        <v>4175.3100000000004</v>
      </c>
      <c r="L1121" s="99">
        <f t="shared" ref="L1121:L1131" si="552">$L$8</f>
        <v>1.0815399999999999</v>
      </c>
      <c r="M1121" s="100">
        <f t="shared" ref="M1121:M1131" si="553">$M$8</f>
        <v>1.0590999999999999</v>
      </c>
      <c r="N1121" s="101">
        <f t="shared" ref="N1121:N1131" si="554">$N$8</f>
        <v>0.97811300000000001</v>
      </c>
      <c r="O1121" s="100">
        <f t="shared" ref="O1121:O1131" si="555">$O$8</f>
        <v>1</v>
      </c>
      <c r="P1121" s="98">
        <f t="shared" ref="P1121:P1131" si="556">K1121*L1121*M1121*N1121*O1121</f>
        <v>4677.97</v>
      </c>
      <c r="Q1121" s="97">
        <f t="shared" ref="Q1121:Q1131" si="557">H1121*P1121</f>
        <v>363899.29</v>
      </c>
      <c r="R1121" s="97"/>
      <c r="S1121" s="97"/>
    </row>
    <row r="1122" spans="1:19" x14ac:dyDescent="0.25">
      <c r="A1122" s="89" t="s">
        <v>2950</v>
      </c>
      <c r="B1122" s="89" t="s">
        <v>2889</v>
      </c>
      <c r="C1122" s="89"/>
      <c r="D1122" s="89" t="s">
        <v>109</v>
      </c>
      <c r="E1122" s="94" t="s">
        <v>2951</v>
      </c>
      <c r="F1122" s="95" t="s">
        <v>2952</v>
      </c>
      <c r="G1122" s="89" t="s">
        <v>1071</v>
      </c>
      <c r="H1122" s="89" t="s">
        <v>2953</v>
      </c>
      <c r="I1122" s="96">
        <v>1</v>
      </c>
      <c r="J1122" s="97">
        <v>11369</v>
      </c>
      <c r="K1122" s="98">
        <f t="shared" si="551"/>
        <v>2246.84</v>
      </c>
      <c r="L1122" s="99">
        <f t="shared" si="552"/>
        <v>1.0815399999999999</v>
      </c>
      <c r="M1122" s="100">
        <f t="shared" si="553"/>
        <v>1.0590999999999999</v>
      </c>
      <c r="N1122" s="101">
        <f t="shared" si="554"/>
        <v>0.97811300000000001</v>
      </c>
      <c r="O1122" s="100">
        <f t="shared" si="555"/>
        <v>1</v>
      </c>
      <c r="P1122" s="98">
        <f t="shared" si="556"/>
        <v>2517.33</v>
      </c>
      <c r="Q1122" s="97">
        <f t="shared" si="557"/>
        <v>12737.69</v>
      </c>
      <c r="R1122" s="97"/>
      <c r="S1122" s="97"/>
    </row>
    <row r="1123" spans="1:19" ht="22.5" x14ac:dyDescent="0.25">
      <c r="A1123" s="89" t="s">
        <v>2956</v>
      </c>
      <c r="B1123" s="89" t="s">
        <v>2889</v>
      </c>
      <c r="C1123" s="89"/>
      <c r="D1123" s="89" t="s">
        <v>122</v>
      </c>
      <c r="E1123" s="94" t="s">
        <v>2957</v>
      </c>
      <c r="F1123" s="95" t="s">
        <v>2958</v>
      </c>
      <c r="G1123" s="89" t="s">
        <v>1077</v>
      </c>
      <c r="H1123" s="89" t="s">
        <v>2959</v>
      </c>
      <c r="I1123" s="96">
        <v>1</v>
      </c>
      <c r="J1123" s="97">
        <v>177536</v>
      </c>
      <c r="K1123" s="98">
        <f t="shared" si="551"/>
        <v>71.040000000000006</v>
      </c>
      <c r="L1123" s="99">
        <f t="shared" si="552"/>
        <v>1.0815399999999999</v>
      </c>
      <c r="M1123" s="100">
        <f t="shared" si="553"/>
        <v>1.0590999999999999</v>
      </c>
      <c r="N1123" s="101">
        <f t="shared" si="554"/>
        <v>0.97811300000000001</v>
      </c>
      <c r="O1123" s="100">
        <f t="shared" si="555"/>
        <v>1</v>
      </c>
      <c r="P1123" s="98">
        <f t="shared" si="556"/>
        <v>79.59</v>
      </c>
      <c r="Q1123" s="97">
        <f t="shared" si="557"/>
        <v>198895.41</v>
      </c>
      <c r="R1123" s="97"/>
      <c r="S1123" s="97"/>
    </row>
    <row r="1124" spans="1:19" ht="33.75" x14ac:dyDescent="0.25">
      <c r="A1124" s="89" t="s">
        <v>2960</v>
      </c>
      <c r="B1124" s="89" t="s">
        <v>2889</v>
      </c>
      <c r="C1124" s="89"/>
      <c r="D1124" s="89" t="s">
        <v>126</v>
      </c>
      <c r="E1124" s="94" t="s">
        <v>1457</v>
      </c>
      <c r="F1124" s="95" t="s">
        <v>1458</v>
      </c>
      <c r="G1124" s="89" t="s">
        <v>1459</v>
      </c>
      <c r="H1124" s="89" t="s">
        <v>2961</v>
      </c>
      <c r="I1124" s="96">
        <v>1</v>
      </c>
      <c r="J1124" s="97">
        <v>66941</v>
      </c>
      <c r="K1124" s="98">
        <f t="shared" si="551"/>
        <v>119324.42</v>
      </c>
      <c r="L1124" s="99">
        <f t="shared" si="552"/>
        <v>1.0815399999999999</v>
      </c>
      <c r="M1124" s="100">
        <f t="shared" si="553"/>
        <v>1.0590999999999999</v>
      </c>
      <c r="N1124" s="101">
        <f t="shared" si="554"/>
        <v>0.97811300000000001</v>
      </c>
      <c r="O1124" s="100">
        <f t="shared" si="555"/>
        <v>1</v>
      </c>
      <c r="P1124" s="98">
        <f t="shared" si="556"/>
        <v>133689.69</v>
      </c>
      <c r="Q1124" s="97">
        <f t="shared" si="557"/>
        <v>74999.92</v>
      </c>
      <c r="R1124" s="97"/>
      <c r="S1124" s="97"/>
    </row>
    <row r="1125" spans="1:19" ht="33.75" x14ac:dyDescent="0.25">
      <c r="A1125" s="89" t="s">
        <v>2962</v>
      </c>
      <c r="B1125" s="89" t="s">
        <v>2889</v>
      </c>
      <c r="C1125" s="89"/>
      <c r="D1125" s="89" t="s">
        <v>124</v>
      </c>
      <c r="E1125" s="94" t="s">
        <v>2963</v>
      </c>
      <c r="F1125" s="95" t="s">
        <v>2964</v>
      </c>
      <c r="G1125" s="89" t="s">
        <v>1459</v>
      </c>
      <c r="H1125" s="89" t="s">
        <v>2965</v>
      </c>
      <c r="I1125" s="96">
        <v>1</v>
      </c>
      <c r="J1125" s="97">
        <v>429658</v>
      </c>
      <c r="K1125" s="98">
        <f t="shared" si="551"/>
        <v>179248.23</v>
      </c>
      <c r="L1125" s="99">
        <f t="shared" si="552"/>
        <v>1.0815399999999999</v>
      </c>
      <c r="M1125" s="100">
        <f t="shared" si="553"/>
        <v>1.0590999999999999</v>
      </c>
      <c r="N1125" s="101">
        <f t="shared" si="554"/>
        <v>0.97811300000000001</v>
      </c>
      <c r="O1125" s="100">
        <f t="shared" si="555"/>
        <v>1</v>
      </c>
      <c r="P1125" s="98">
        <f t="shared" si="556"/>
        <v>200827.63</v>
      </c>
      <c r="Q1125" s="97">
        <f t="shared" si="557"/>
        <v>481383.83</v>
      </c>
      <c r="R1125" s="97"/>
      <c r="S1125" s="97"/>
    </row>
    <row r="1126" spans="1:19" ht="22.5" x14ac:dyDescent="0.25">
      <c r="A1126" s="89" t="s">
        <v>2966</v>
      </c>
      <c r="B1126" s="89" t="s">
        <v>2889</v>
      </c>
      <c r="C1126" s="89"/>
      <c r="D1126" s="89" t="s">
        <v>129</v>
      </c>
      <c r="E1126" s="94" t="s">
        <v>2967</v>
      </c>
      <c r="F1126" s="95" t="s">
        <v>2968</v>
      </c>
      <c r="G1126" s="89" t="s">
        <v>1077</v>
      </c>
      <c r="H1126" s="89" t="s">
        <v>2969</v>
      </c>
      <c r="I1126" s="96">
        <v>1</v>
      </c>
      <c r="J1126" s="97">
        <v>537522</v>
      </c>
      <c r="K1126" s="98">
        <f t="shared" si="551"/>
        <v>180.16</v>
      </c>
      <c r="L1126" s="99">
        <f t="shared" si="552"/>
        <v>1.0815399999999999</v>
      </c>
      <c r="M1126" s="100">
        <f t="shared" si="553"/>
        <v>1.0590999999999999</v>
      </c>
      <c r="N1126" s="101">
        <f t="shared" si="554"/>
        <v>0.97811300000000001</v>
      </c>
      <c r="O1126" s="100">
        <f t="shared" si="555"/>
        <v>1</v>
      </c>
      <c r="P1126" s="98">
        <f t="shared" si="556"/>
        <v>201.85</v>
      </c>
      <c r="Q1126" s="97">
        <f t="shared" si="557"/>
        <v>602219.48</v>
      </c>
      <c r="R1126" s="97"/>
      <c r="S1126" s="97"/>
    </row>
    <row r="1127" spans="1:19" ht="22.5" x14ac:dyDescent="0.25">
      <c r="A1127" s="89" t="s">
        <v>2970</v>
      </c>
      <c r="B1127" s="89" t="s">
        <v>2889</v>
      </c>
      <c r="C1127" s="89"/>
      <c r="D1127" s="89" t="s">
        <v>133</v>
      </c>
      <c r="E1127" s="94" t="s">
        <v>2971</v>
      </c>
      <c r="F1127" s="95" t="s">
        <v>1467</v>
      </c>
      <c r="G1127" s="89" t="s">
        <v>1077</v>
      </c>
      <c r="H1127" s="89" t="s">
        <v>2972</v>
      </c>
      <c r="I1127" s="96">
        <v>1</v>
      </c>
      <c r="J1127" s="97">
        <v>482</v>
      </c>
      <c r="K1127" s="98">
        <f t="shared" si="551"/>
        <v>47.25</v>
      </c>
      <c r="L1127" s="99">
        <f t="shared" si="552"/>
        <v>1.0815399999999999</v>
      </c>
      <c r="M1127" s="100">
        <f t="shared" si="553"/>
        <v>1.0590999999999999</v>
      </c>
      <c r="N1127" s="101">
        <f t="shared" si="554"/>
        <v>0.97811300000000001</v>
      </c>
      <c r="O1127" s="100">
        <f t="shared" si="555"/>
        <v>1</v>
      </c>
      <c r="P1127" s="98">
        <f t="shared" si="556"/>
        <v>52.94</v>
      </c>
      <c r="Q1127" s="97">
        <f t="shared" si="557"/>
        <v>539.99</v>
      </c>
      <c r="R1127" s="97"/>
      <c r="S1127" s="97"/>
    </row>
    <row r="1128" spans="1:19" ht="22.5" x14ac:dyDescent="0.25">
      <c r="A1128" s="89" t="s">
        <v>2973</v>
      </c>
      <c r="B1128" s="89" t="s">
        <v>2889</v>
      </c>
      <c r="C1128" s="89"/>
      <c r="D1128" s="89" t="s">
        <v>136</v>
      </c>
      <c r="E1128" s="94" t="s">
        <v>2974</v>
      </c>
      <c r="F1128" s="95" t="s">
        <v>2975</v>
      </c>
      <c r="G1128" s="89" t="s">
        <v>648</v>
      </c>
      <c r="H1128" s="89" t="s">
        <v>2920</v>
      </c>
      <c r="I1128" s="96">
        <v>1</v>
      </c>
      <c r="J1128" s="97">
        <v>2082492</v>
      </c>
      <c r="K1128" s="98">
        <f t="shared" si="551"/>
        <v>3653.49</v>
      </c>
      <c r="L1128" s="99">
        <f t="shared" si="552"/>
        <v>1.0815399999999999</v>
      </c>
      <c r="M1128" s="100">
        <f t="shared" si="553"/>
        <v>1.0590999999999999</v>
      </c>
      <c r="N1128" s="101">
        <f t="shared" si="554"/>
        <v>0.97811300000000001</v>
      </c>
      <c r="O1128" s="100">
        <f t="shared" si="555"/>
        <v>1</v>
      </c>
      <c r="P1128" s="98">
        <f t="shared" si="556"/>
        <v>4093.33</v>
      </c>
      <c r="Q1128" s="97">
        <f t="shared" si="557"/>
        <v>2333198.1</v>
      </c>
      <c r="R1128" s="97"/>
      <c r="S1128" s="97"/>
    </row>
    <row r="1129" spans="1:19" ht="22.5" x14ac:dyDescent="0.25">
      <c r="A1129" s="89" t="s">
        <v>2976</v>
      </c>
      <c r="B1129" s="89" t="s">
        <v>2889</v>
      </c>
      <c r="C1129" s="89"/>
      <c r="D1129" s="89" t="s">
        <v>141</v>
      </c>
      <c r="E1129" s="94" t="s">
        <v>2918</v>
      </c>
      <c r="F1129" s="95" t="s">
        <v>2919</v>
      </c>
      <c r="G1129" s="89" t="s">
        <v>648</v>
      </c>
      <c r="H1129" s="89" t="s">
        <v>2920</v>
      </c>
      <c r="I1129" s="96">
        <v>1</v>
      </c>
      <c r="J1129" s="97">
        <v>289570</v>
      </c>
      <c r="K1129" s="98">
        <f t="shared" si="551"/>
        <v>508.02</v>
      </c>
      <c r="L1129" s="99">
        <f t="shared" si="552"/>
        <v>1.0815399999999999</v>
      </c>
      <c r="M1129" s="100">
        <f t="shared" si="553"/>
        <v>1.0590999999999999</v>
      </c>
      <c r="N1129" s="101">
        <f t="shared" si="554"/>
        <v>0.97811300000000001</v>
      </c>
      <c r="O1129" s="100">
        <f t="shared" si="555"/>
        <v>1</v>
      </c>
      <c r="P1129" s="98">
        <f t="shared" si="556"/>
        <v>569.17999999999995</v>
      </c>
      <c r="Q1129" s="97">
        <f t="shared" si="557"/>
        <v>324432.59999999998</v>
      </c>
      <c r="R1129" s="97"/>
      <c r="S1129" s="97"/>
    </row>
    <row r="1130" spans="1:19" ht="22.5" x14ac:dyDescent="0.25">
      <c r="A1130" s="89" t="s">
        <v>2977</v>
      </c>
      <c r="B1130" s="89" t="s">
        <v>2889</v>
      </c>
      <c r="C1130" s="89"/>
      <c r="D1130" s="89" t="s">
        <v>144</v>
      </c>
      <c r="E1130" s="94" t="s">
        <v>2978</v>
      </c>
      <c r="F1130" s="95" t="s">
        <v>2979</v>
      </c>
      <c r="G1130" s="89" t="s">
        <v>648</v>
      </c>
      <c r="H1130" s="89" t="s">
        <v>2920</v>
      </c>
      <c r="I1130" s="96">
        <v>1</v>
      </c>
      <c r="J1130" s="97">
        <v>445629</v>
      </c>
      <c r="K1130" s="98">
        <f t="shared" si="551"/>
        <v>781.81</v>
      </c>
      <c r="L1130" s="99">
        <f t="shared" si="552"/>
        <v>1.0815399999999999</v>
      </c>
      <c r="M1130" s="100">
        <f t="shared" si="553"/>
        <v>1.0590999999999999</v>
      </c>
      <c r="N1130" s="101">
        <f t="shared" si="554"/>
        <v>0.97811300000000001</v>
      </c>
      <c r="O1130" s="100">
        <f t="shared" si="555"/>
        <v>1</v>
      </c>
      <c r="P1130" s="98">
        <f t="shared" si="556"/>
        <v>875.93</v>
      </c>
      <c r="Q1130" s="97">
        <f t="shared" si="557"/>
        <v>499280.1</v>
      </c>
      <c r="R1130" s="97"/>
      <c r="S1130" s="97"/>
    </row>
    <row r="1131" spans="1:19" x14ac:dyDescent="0.25">
      <c r="A1131" s="89" t="s">
        <v>2980</v>
      </c>
      <c r="B1131" s="89" t="s">
        <v>2889</v>
      </c>
      <c r="C1131" s="89"/>
      <c r="D1131" s="89" t="s">
        <v>146</v>
      </c>
      <c r="E1131" s="94" t="s">
        <v>1496</v>
      </c>
      <c r="F1131" s="95" t="s">
        <v>2981</v>
      </c>
      <c r="G1131" s="89" t="s">
        <v>71</v>
      </c>
      <c r="H1131" s="89" t="s">
        <v>2982</v>
      </c>
      <c r="I1131" s="96">
        <v>1</v>
      </c>
      <c r="J1131" s="97">
        <v>5354</v>
      </c>
      <c r="K1131" s="98">
        <f t="shared" si="551"/>
        <v>939.3</v>
      </c>
      <c r="L1131" s="99">
        <f t="shared" si="552"/>
        <v>1.0815399999999999</v>
      </c>
      <c r="M1131" s="100">
        <f t="shared" si="553"/>
        <v>1.0590999999999999</v>
      </c>
      <c r="N1131" s="101">
        <f t="shared" si="554"/>
        <v>0.97811300000000001</v>
      </c>
      <c r="O1131" s="100">
        <f t="shared" si="555"/>
        <v>1</v>
      </c>
      <c r="P1131" s="98">
        <f t="shared" si="556"/>
        <v>1052.3800000000001</v>
      </c>
      <c r="Q1131" s="97">
        <f t="shared" si="557"/>
        <v>5998.57</v>
      </c>
      <c r="R1131" s="97"/>
      <c r="S1131" s="97"/>
    </row>
    <row r="1132" spans="1:19" x14ac:dyDescent="0.25">
      <c r="A1132" s="82" t="s">
        <v>260</v>
      </c>
      <c r="B1132" s="83"/>
      <c r="C1132" s="84"/>
      <c r="D1132" s="85"/>
      <c r="E1132" s="86"/>
      <c r="F1132" s="86" t="s">
        <v>1513</v>
      </c>
      <c r="G1132" s="82"/>
      <c r="H1132" s="82"/>
      <c r="I1132" s="87"/>
      <c r="J1132" s="88">
        <f>SUM(J1133:J1145)</f>
        <v>1807167</v>
      </c>
      <c r="K1132" s="98"/>
      <c r="L1132" s="99"/>
      <c r="M1132" s="100"/>
      <c r="N1132" s="101"/>
      <c r="O1132" s="100"/>
      <c r="P1132" s="98"/>
      <c r="Q1132" s="88">
        <f>SUM(Q1133:Q1145)</f>
        <v>2024728.58</v>
      </c>
      <c r="R1132" s="88">
        <f t="shared" ref="R1132:S1132" si="558">SUM(R1133:R1145)</f>
        <v>0</v>
      </c>
      <c r="S1132" s="88">
        <f t="shared" si="558"/>
        <v>0</v>
      </c>
    </row>
    <row r="1133" spans="1:19" ht="22.5" x14ac:dyDescent="0.25">
      <c r="A1133" s="89" t="s">
        <v>2984</v>
      </c>
      <c r="B1133" s="89" t="s">
        <v>2889</v>
      </c>
      <c r="C1133" s="89"/>
      <c r="D1133" s="89" t="s">
        <v>151</v>
      </c>
      <c r="E1133" s="94" t="s">
        <v>2985</v>
      </c>
      <c r="F1133" s="95" t="s">
        <v>2986</v>
      </c>
      <c r="G1133" s="89" t="s">
        <v>1071</v>
      </c>
      <c r="H1133" s="89" t="s">
        <v>2953</v>
      </c>
      <c r="I1133" s="96">
        <v>1</v>
      </c>
      <c r="J1133" s="97">
        <v>156897</v>
      </c>
      <c r="K1133" s="98">
        <f t="shared" ref="K1133:K1142" si="559">J1133/H1133</f>
        <v>31007.31</v>
      </c>
      <c r="L1133" s="99">
        <f t="shared" ref="L1133:L1142" si="560">$L$8</f>
        <v>1.0815399999999999</v>
      </c>
      <c r="M1133" s="100">
        <f t="shared" ref="M1133:M1142" si="561">$M$8</f>
        <v>1.0590999999999999</v>
      </c>
      <c r="N1133" s="101">
        <f t="shared" ref="N1133:N1142" si="562">$N$8</f>
        <v>0.97811300000000001</v>
      </c>
      <c r="O1133" s="100">
        <f t="shared" ref="O1133:O1142" si="563">$O$8</f>
        <v>1</v>
      </c>
      <c r="P1133" s="98">
        <f t="shared" ref="P1133:P1142" si="564">K1133*L1133*M1133*N1133*O1133</f>
        <v>34740.230000000003</v>
      </c>
      <c r="Q1133" s="97">
        <f t="shared" ref="Q1133:Q1142" si="565">H1133*P1133</f>
        <v>175785.56</v>
      </c>
      <c r="R1133" s="97"/>
      <c r="S1133" s="97"/>
    </row>
    <row r="1134" spans="1:19" x14ac:dyDescent="0.25">
      <c r="A1134" s="89" t="s">
        <v>2987</v>
      </c>
      <c r="B1134" s="89" t="s">
        <v>2889</v>
      </c>
      <c r="C1134" s="89"/>
      <c r="D1134" s="89" t="s">
        <v>154</v>
      </c>
      <c r="E1134" s="94" t="s">
        <v>2988</v>
      </c>
      <c r="F1134" s="95" t="s">
        <v>2989</v>
      </c>
      <c r="G1134" s="89" t="s">
        <v>648</v>
      </c>
      <c r="H1134" s="89" t="s">
        <v>2990</v>
      </c>
      <c r="I1134" s="96">
        <v>1</v>
      </c>
      <c r="J1134" s="97">
        <v>605635</v>
      </c>
      <c r="K1134" s="98">
        <f t="shared" si="559"/>
        <v>2523.48</v>
      </c>
      <c r="L1134" s="99">
        <f t="shared" si="560"/>
        <v>1.0815399999999999</v>
      </c>
      <c r="M1134" s="100">
        <f t="shared" si="561"/>
        <v>1.0590999999999999</v>
      </c>
      <c r="N1134" s="101">
        <f t="shared" si="562"/>
        <v>0.97811300000000001</v>
      </c>
      <c r="O1134" s="100">
        <f t="shared" si="563"/>
        <v>1</v>
      </c>
      <c r="P1134" s="98">
        <f t="shared" si="564"/>
        <v>2827.28</v>
      </c>
      <c r="Q1134" s="97">
        <f t="shared" si="565"/>
        <v>678547.2</v>
      </c>
      <c r="R1134" s="97"/>
      <c r="S1134" s="97"/>
    </row>
    <row r="1135" spans="1:19" ht="22.5" x14ac:dyDescent="0.25">
      <c r="A1135" s="89" t="s">
        <v>2991</v>
      </c>
      <c r="B1135" s="89" t="s">
        <v>2889</v>
      </c>
      <c r="C1135" s="89"/>
      <c r="D1135" s="89" t="s">
        <v>156</v>
      </c>
      <c r="E1135" s="94" t="s">
        <v>2992</v>
      </c>
      <c r="F1135" s="95" t="s">
        <v>2993</v>
      </c>
      <c r="G1135" s="89" t="s">
        <v>648</v>
      </c>
      <c r="H1135" s="89" t="s">
        <v>168</v>
      </c>
      <c r="I1135" s="96">
        <v>1</v>
      </c>
      <c r="J1135" s="97">
        <v>118426</v>
      </c>
      <c r="K1135" s="98">
        <f t="shared" si="559"/>
        <v>2960.65</v>
      </c>
      <c r="L1135" s="99">
        <f t="shared" si="560"/>
        <v>1.0815399999999999</v>
      </c>
      <c r="M1135" s="100">
        <f t="shared" si="561"/>
        <v>1.0590999999999999</v>
      </c>
      <c r="N1135" s="101">
        <f t="shared" si="562"/>
        <v>0.97811300000000001</v>
      </c>
      <c r="O1135" s="100">
        <f t="shared" si="563"/>
        <v>1</v>
      </c>
      <c r="P1135" s="98">
        <f t="shared" si="564"/>
        <v>3317.08</v>
      </c>
      <c r="Q1135" s="97">
        <f t="shared" si="565"/>
        <v>132683.20000000001</v>
      </c>
      <c r="R1135" s="97"/>
      <c r="S1135" s="97"/>
    </row>
    <row r="1136" spans="1:19" ht="22.5" x14ac:dyDescent="0.25">
      <c r="A1136" s="89" t="s">
        <v>2994</v>
      </c>
      <c r="B1136" s="89" t="s">
        <v>2889</v>
      </c>
      <c r="C1136" s="89"/>
      <c r="D1136" s="89" t="s">
        <v>157</v>
      </c>
      <c r="E1136" s="94" t="s">
        <v>2995</v>
      </c>
      <c r="F1136" s="95" t="s">
        <v>2996</v>
      </c>
      <c r="G1136" s="89" t="s">
        <v>648</v>
      </c>
      <c r="H1136" s="89" t="s">
        <v>75</v>
      </c>
      <c r="I1136" s="96">
        <v>1</v>
      </c>
      <c r="J1136" s="97">
        <v>63075</v>
      </c>
      <c r="K1136" s="98">
        <f t="shared" si="559"/>
        <v>4205</v>
      </c>
      <c r="L1136" s="99">
        <f t="shared" si="560"/>
        <v>1.0815399999999999</v>
      </c>
      <c r="M1136" s="100">
        <f t="shared" si="561"/>
        <v>1.0590999999999999</v>
      </c>
      <c r="N1136" s="101">
        <f t="shared" si="562"/>
        <v>0.97811300000000001</v>
      </c>
      <c r="O1136" s="100">
        <f t="shared" si="563"/>
        <v>1</v>
      </c>
      <c r="P1136" s="98">
        <f t="shared" si="564"/>
        <v>4711.2299999999996</v>
      </c>
      <c r="Q1136" s="97">
        <f t="shared" si="565"/>
        <v>70668.45</v>
      </c>
      <c r="R1136" s="97"/>
      <c r="S1136" s="97"/>
    </row>
    <row r="1137" spans="1:19" ht="22.5" x14ac:dyDescent="0.25">
      <c r="A1137" s="89" t="s">
        <v>2997</v>
      </c>
      <c r="B1137" s="89" t="s">
        <v>2889</v>
      </c>
      <c r="C1137" s="89"/>
      <c r="D1137" s="89" t="s">
        <v>158</v>
      </c>
      <c r="E1137" s="94" t="s">
        <v>2998</v>
      </c>
      <c r="F1137" s="95" t="s">
        <v>2999</v>
      </c>
      <c r="G1137" s="89" t="s">
        <v>648</v>
      </c>
      <c r="H1137" s="89" t="s">
        <v>60</v>
      </c>
      <c r="I1137" s="96">
        <v>1</v>
      </c>
      <c r="J1137" s="97">
        <v>31765</v>
      </c>
      <c r="K1137" s="98">
        <f t="shared" si="559"/>
        <v>3176.5</v>
      </c>
      <c r="L1137" s="99">
        <f t="shared" si="560"/>
        <v>1.0815399999999999</v>
      </c>
      <c r="M1137" s="100">
        <f t="shared" si="561"/>
        <v>1.0590999999999999</v>
      </c>
      <c r="N1137" s="101">
        <f t="shared" si="562"/>
        <v>0.97811300000000001</v>
      </c>
      <c r="O1137" s="100">
        <f t="shared" si="563"/>
        <v>1</v>
      </c>
      <c r="P1137" s="98">
        <f t="shared" si="564"/>
        <v>3558.91</v>
      </c>
      <c r="Q1137" s="97">
        <f t="shared" si="565"/>
        <v>35589.1</v>
      </c>
      <c r="R1137" s="97"/>
      <c r="S1137" s="97"/>
    </row>
    <row r="1138" spans="1:19" x14ac:dyDescent="0.25">
      <c r="A1138" s="89" t="s">
        <v>3000</v>
      </c>
      <c r="B1138" s="89" t="s">
        <v>2889</v>
      </c>
      <c r="C1138" s="89"/>
      <c r="D1138" s="89" t="s">
        <v>165</v>
      </c>
      <c r="E1138" s="94" t="s">
        <v>3001</v>
      </c>
      <c r="F1138" s="95" t="s">
        <v>3002</v>
      </c>
      <c r="G1138" s="89" t="s">
        <v>648</v>
      </c>
      <c r="H1138" s="89" t="s">
        <v>101</v>
      </c>
      <c r="I1138" s="96">
        <v>1</v>
      </c>
      <c r="J1138" s="97">
        <v>3370</v>
      </c>
      <c r="K1138" s="98">
        <f t="shared" si="559"/>
        <v>168.5</v>
      </c>
      <c r="L1138" s="99">
        <f t="shared" si="560"/>
        <v>1.0815399999999999</v>
      </c>
      <c r="M1138" s="100">
        <f t="shared" si="561"/>
        <v>1.0590999999999999</v>
      </c>
      <c r="N1138" s="101">
        <f t="shared" si="562"/>
        <v>0.97811300000000001</v>
      </c>
      <c r="O1138" s="100">
        <f t="shared" si="563"/>
        <v>1</v>
      </c>
      <c r="P1138" s="98">
        <f t="shared" si="564"/>
        <v>188.79</v>
      </c>
      <c r="Q1138" s="97">
        <f t="shared" si="565"/>
        <v>3775.8</v>
      </c>
      <c r="R1138" s="97"/>
      <c r="S1138" s="97"/>
    </row>
    <row r="1139" spans="1:19" ht="22.5" x14ac:dyDescent="0.25">
      <c r="A1139" s="89" t="s">
        <v>3003</v>
      </c>
      <c r="B1139" s="89" t="s">
        <v>2889</v>
      </c>
      <c r="C1139" s="89"/>
      <c r="D1139" s="89" t="s">
        <v>168</v>
      </c>
      <c r="E1139" s="94" t="s">
        <v>3004</v>
      </c>
      <c r="F1139" s="95" t="s">
        <v>3005</v>
      </c>
      <c r="G1139" s="89" t="s">
        <v>3006</v>
      </c>
      <c r="H1139" s="89" t="s">
        <v>65</v>
      </c>
      <c r="I1139" s="96">
        <v>1</v>
      </c>
      <c r="J1139" s="97">
        <v>23706</v>
      </c>
      <c r="K1139" s="98">
        <f t="shared" si="559"/>
        <v>2155.09</v>
      </c>
      <c r="L1139" s="99">
        <f t="shared" si="560"/>
        <v>1.0815399999999999</v>
      </c>
      <c r="M1139" s="100">
        <f t="shared" si="561"/>
        <v>1.0590999999999999</v>
      </c>
      <c r="N1139" s="101">
        <f t="shared" si="562"/>
        <v>0.97811300000000001</v>
      </c>
      <c r="O1139" s="100">
        <f t="shared" si="563"/>
        <v>1</v>
      </c>
      <c r="P1139" s="98">
        <f t="shared" si="564"/>
        <v>2414.54</v>
      </c>
      <c r="Q1139" s="97">
        <f t="shared" si="565"/>
        <v>26559.94</v>
      </c>
      <c r="R1139" s="97"/>
      <c r="S1139" s="97"/>
    </row>
    <row r="1140" spans="1:19" x14ac:dyDescent="0.25">
      <c r="A1140" s="89" t="s">
        <v>3007</v>
      </c>
      <c r="B1140" s="89" t="s">
        <v>2889</v>
      </c>
      <c r="C1140" s="89"/>
      <c r="D1140" s="89" t="s">
        <v>170</v>
      </c>
      <c r="E1140" s="94" t="s">
        <v>1531</v>
      </c>
      <c r="F1140" s="95" t="s">
        <v>1532</v>
      </c>
      <c r="G1140" s="89" t="s">
        <v>1071</v>
      </c>
      <c r="H1140" s="89" t="s">
        <v>3008</v>
      </c>
      <c r="I1140" s="96">
        <v>1</v>
      </c>
      <c r="J1140" s="97">
        <v>17274</v>
      </c>
      <c r="K1140" s="98">
        <f t="shared" si="559"/>
        <v>11073.08</v>
      </c>
      <c r="L1140" s="99">
        <f t="shared" si="560"/>
        <v>1.0815399999999999</v>
      </c>
      <c r="M1140" s="100">
        <f t="shared" si="561"/>
        <v>1.0590999999999999</v>
      </c>
      <c r="N1140" s="101">
        <f t="shared" si="562"/>
        <v>0.97811300000000001</v>
      </c>
      <c r="O1140" s="100">
        <f t="shared" si="563"/>
        <v>1</v>
      </c>
      <c r="P1140" s="98">
        <f t="shared" si="564"/>
        <v>12406.15</v>
      </c>
      <c r="Q1140" s="97">
        <f t="shared" si="565"/>
        <v>19353.59</v>
      </c>
      <c r="R1140" s="97"/>
      <c r="S1140" s="97"/>
    </row>
    <row r="1141" spans="1:19" ht="22.5" x14ac:dyDescent="0.25">
      <c r="A1141" s="89" t="s">
        <v>3009</v>
      </c>
      <c r="B1141" s="89" t="s">
        <v>2889</v>
      </c>
      <c r="C1141" s="89"/>
      <c r="D1141" s="89" t="s">
        <v>175</v>
      </c>
      <c r="E1141" s="94" t="s">
        <v>3010</v>
      </c>
      <c r="F1141" s="95" t="s">
        <v>3011</v>
      </c>
      <c r="G1141" s="89" t="s">
        <v>648</v>
      </c>
      <c r="H1141" s="89" t="s">
        <v>3012</v>
      </c>
      <c r="I1141" s="96">
        <v>1</v>
      </c>
      <c r="J1141" s="97">
        <v>118173</v>
      </c>
      <c r="K1141" s="98">
        <f t="shared" si="559"/>
        <v>454.51</v>
      </c>
      <c r="L1141" s="99">
        <f t="shared" si="560"/>
        <v>1.0815399999999999</v>
      </c>
      <c r="M1141" s="100">
        <f t="shared" si="561"/>
        <v>1.0590999999999999</v>
      </c>
      <c r="N1141" s="101">
        <f t="shared" si="562"/>
        <v>0.97811300000000001</v>
      </c>
      <c r="O1141" s="100">
        <f t="shared" si="563"/>
        <v>1</v>
      </c>
      <c r="P1141" s="98">
        <f t="shared" si="564"/>
        <v>509.23</v>
      </c>
      <c r="Q1141" s="97">
        <f t="shared" si="565"/>
        <v>132399.79999999999</v>
      </c>
      <c r="R1141" s="97"/>
      <c r="S1141" s="97"/>
    </row>
    <row r="1142" spans="1:19" ht="22.5" x14ac:dyDescent="0.25">
      <c r="A1142" s="89" t="s">
        <v>3013</v>
      </c>
      <c r="B1142" s="89" t="s">
        <v>2889</v>
      </c>
      <c r="C1142" s="89"/>
      <c r="D1142" s="89" t="s">
        <v>178</v>
      </c>
      <c r="E1142" s="94" t="s">
        <v>3014</v>
      </c>
      <c r="F1142" s="95" t="s">
        <v>3015</v>
      </c>
      <c r="G1142" s="89" t="s">
        <v>648</v>
      </c>
      <c r="H1142" s="89" t="s">
        <v>3016</v>
      </c>
      <c r="I1142" s="96">
        <v>1</v>
      </c>
      <c r="J1142" s="97">
        <v>104494</v>
      </c>
      <c r="K1142" s="98">
        <f t="shared" si="559"/>
        <v>200.95</v>
      </c>
      <c r="L1142" s="99">
        <f t="shared" si="560"/>
        <v>1.0815399999999999</v>
      </c>
      <c r="M1142" s="100">
        <f t="shared" si="561"/>
        <v>1.0590999999999999</v>
      </c>
      <c r="N1142" s="101">
        <f t="shared" si="562"/>
        <v>0.97811300000000001</v>
      </c>
      <c r="O1142" s="100">
        <f t="shared" si="563"/>
        <v>1</v>
      </c>
      <c r="P1142" s="98">
        <f t="shared" si="564"/>
        <v>225.14</v>
      </c>
      <c r="Q1142" s="97">
        <f t="shared" si="565"/>
        <v>117072.8</v>
      </c>
      <c r="R1142" s="97"/>
      <c r="S1142" s="97"/>
    </row>
    <row r="1143" spans="1:19" x14ac:dyDescent="0.25">
      <c r="A1143" s="89"/>
      <c r="B1143" s="90"/>
      <c r="C1143" s="90"/>
      <c r="D1143" s="91"/>
      <c r="E1143" s="92"/>
      <c r="F1143" s="92" t="s">
        <v>1558</v>
      </c>
      <c r="G1143" s="91"/>
      <c r="H1143" s="91"/>
      <c r="I1143" s="93">
        <v>1</v>
      </c>
      <c r="J1143" s="91"/>
      <c r="K1143" s="98"/>
      <c r="L1143" s="99"/>
      <c r="M1143" s="100"/>
      <c r="N1143" s="101"/>
      <c r="O1143" s="100"/>
      <c r="P1143" s="98"/>
      <c r="Q1143" s="91"/>
      <c r="R1143" s="91"/>
      <c r="S1143" s="91"/>
    </row>
    <row r="1144" spans="1:19" x14ac:dyDescent="0.25">
      <c r="A1144" s="89" t="s">
        <v>3017</v>
      </c>
      <c r="B1144" s="89" t="s">
        <v>2889</v>
      </c>
      <c r="C1144" s="89"/>
      <c r="D1144" s="89" t="s">
        <v>181</v>
      </c>
      <c r="E1144" s="94" t="s">
        <v>1567</v>
      </c>
      <c r="F1144" s="95" t="s">
        <v>1568</v>
      </c>
      <c r="G1144" s="89" t="s">
        <v>970</v>
      </c>
      <c r="H1144" s="89" t="s">
        <v>206</v>
      </c>
      <c r="I1144" s="96">
        <v>1</v>
      </c>
      <c r="J1144" s="97">
        <v>545539</v>
      </c>
      <c r="K1144" s="98">
        <f>J1144/H1144</f>
        <v>10491.13</v>
      </c>
      <c r="L1144" s="99">
        <f>$L$8</f>
        <v>1.0815399999999999</v>
      </c>
      <c r="M1144" s="100">
        <f>$M$8</f>
        <v>1.0590999999999999</v>
      </c>
      <c r="N1144" s="101">
        <f>$N$8</f>
        <v>0.97811300000000001</v>
      </c>
      <c r="O1144" s="100">
        <f>$O$8</f>
        <v>1</v>
      </c>
      <c r="P1144" s="98">
        <f>K1144*L1144*M1144*N1144*O1144</f>
        <v>11754.14</v>
      </c>
      <c r="Q1144" s="97">
        <f>H1144*P1144</f>
        <v>611215.28</v>
      </c>
      <c r="R1144" s="97"/>
      <c r="S1144" s="97"/>
    </row>
    <row r="1145" spans="1:19" x14ac:dyDescent="0.25">
      <c r="A1145" s="89" t="s">
        <v>3018</v>
      </c>
      <c r="B1145" s="89" t="s">
        <v>2889</v>
      </c>
      <c r="C1145" s="89"/>
      <c r="D1145" s="89" t="s">
        <v>182</v>
      </c>
      <c r="E1145" s="94" t="s">
        <v>3019</v>
      </c>
      <c r="F1145" s="95" t="s">
        <v>3020</v>
      </c>
      <c r="G1145" s="89" t="s">
        <v>502</v>
      </c>
      <c r="H1145" s="89" t="s">
        <v>3021</v>
      </c>
      <c r="I1145" s="96">
        <v>1</v>
      </c>
      <c r="J1145" s="97">
        <v>18813</v>
      </c>
      <c r="K1145" s="98">
        <f>J1145/H1145</f>
        <v>53677.81</v>
      </c>
      <c r="L1145" s="99">
        <f>$L$8</f>
        <v>1.0815399999999999</v>
      </c>
      <c r="M1145" s="100">
        <f>$M$8</f>
        <v>1.0590999999999999</v>
      </c>
      <c r="N1145" s="101">
        <f>$N$8</f>
        <v>0.97811300000000001</v>
      </c>
      <c r="O1145" s="100">
        <f>$O$8</f>
        <v>1</v>
      </c>
      <c r="P1145" s="98">
        <f>K1145*L1145*M1145*N1145*O1145</f>
        <v>60139.99</v>
      </c>
      <c r="Q1145" s="97">
        <f>H1145*P1145</f>
        <v>21077.86</v>
      </c>
      <c r="R1145" s="97"/>
      <c r="S1145" s="97"/>
    </row>
    <row r="1146" spans="1:19" x14ac:dyDescent="0.25">
      <c r="A1146" s="82" t="s">
        <v>263</v>
      </c>
      <c r="B1146" s="83"/>
      <c r="C1146" s="84"/>
      <c r="D1146" s="85"/>
      <c r="E1146" s="86"/>
      <c r="F1146" s="86" t="s">
        <v>1574</v>
      </c>
      <c r="G1146" s="82"/>
      <c r="H1146" s="82"/>
      <c r="I1146" s="87"/>
      <c r="J1146" s="88">
        <f>SUM(J1147:J1152)</f>
        <v>15326</v>
      </c>
      <c r="K1146" s="98"/>
      <c r="L1146" s="99"/>
      <c r="M1146" s="100"/>
      <c r="N1146" s="101"/>
      <c r="O1146" s="100"/>
      <c r="P1146" s="98"/>
      <c r="Q1146" s="88">
        <f>SUM(Q1147:Q1152)</f>
        <v>17171.05</v>
      </c>
      <c r="R1146" s="88">
        <f t="shared" ref="R1146:S1146" si="566">SUM(R1147:R1152)</f>
        <v>0</v>
      </c>
      <c r="S1146" s="88">
        <f t="shared" si="566"/>
        <v>0</v>
      </c>
    </row>
    <row r="1147" spans="1:19" x14ac:dyDescent="0.25">
      <c r="A1147" s="89"/>
      <c r="B1147" s="90"/>
      <c r="C1147" s="90"/>
      <c r="D1147" s="91"/>
      <c r="E1147" s="92"/>
      <c r="F1147" s="92" t="s">
        <v>3023</v>
      </c>
      <c r="G1147" s="91"/>
      <c r="H1147" s="91"/>
      <c r="I1147" s="93">
        <v>1</v>
      </c>
      <c r="J1147" s="91"/>
      <c r="K1147" s="98"/>
      <c r="L1147" s="99"/>
      <c r="M1147" s="100"/>
      <c r="N1147" s="101"/>
      <c r="O1147" s="100"/>
      <c r="P1147" s="98"/>
      <c r="Q1147" s="91"/>
      <c r="R1147" s="91"/>
      <c r="S1147" s="91"/>
    </row>
    <row r="1148" spans="1:19" ht="22.5" x14ac:dyDescent="0.25">
      <c r="A1148" s="89" t="s">
        <v>3024</v>
      </c>
      <c r="B1148" s="89" t="s">
        <v>2889</v>
      </c>
      <c r="C1148" s="89"/>
      <c r="D1148" s="89" t="s">
        <v>183</v>
      </c>
      <c r="E1148" s="94" t="s">
        <v>1577</v>
      </c>
      <c r="F1148" s="95" t="s">
        <v>1578</v>
      </c>
      <c r="G1148" s="89" t="s">
        <v>37</v>
      </c>
      <c r="H1148" s="89" t="s">
        <v>1579</v>
      </c>
      <c r="I1148" s="96">
        <v>1</v>
      </c>
      <c r="J1148" s="97">
        <v>1104</v>
      </c>
      <c r="K1148" s="98">
        <f>J1148/H1148</f>
        <v>190344.83</v>
      </c>
      <c r="L1148" s="99">
        <f>$L$8</f>
        <v>1.0815399999999999</v>
      </c>
      <c r="M1148" s="100">
        <f>$M$8</f>
        <v>1.0590999999999999</v>
      </c>
      <c r="N1148" s="101">
        <f>$N$8</f>
        <v>0.97811300000000001</v>
      </c>
      <c r="O1148" s="100">
        <f>$O$8</f>
        <v>1</v>
      </c>
      <c r="P1148" s="98">
        <f>K1148*L1148*M1148*N1148*O1148</f>
        <v>213260.13</v>
      </c>
      <c r="Q1148" s="97">
        <f>H1148*P1148</f>
        <v>1236.9100000000001</v>
      </c>
      <c r="R1148" s="97"/>
      <c r="S1148" s="97"/>
    </row>
    <row r="1149" spans="1:19" ht="22.5" x14ac:dyDescent="0.25">
      <c r="A1149" s="89" t="s">
        <v>3025</v>
      </c>
      <c r="B1149" s="89" t="s">
        <v>2889</v>
      </c>
      <c r="C1149" s="89"/>
      <c r="D1149" s="89" t="s">
        <v>191</v>
      </c>
      <c r="E1149" s="94" t="s">
        <v>31</v>
      </c>
      <c r="F1149" s="95" t="s">
        <v>32</v>
      </c>
      <c r="G1149" s="89" t="s">
        <v>27</v>
      </c>
      <c r="H1149" s="89" t="s">
        <v>1581</v>
      </c>
      <c r="I1149" s="96">
        <v>1</v>
      </c>
      <c r="J1149" s="97">
        <v>6990</v>
      </c>
      <c r="K1149" s="98">
        <f>J1149/H1149</f>
        <v>708.92</v>
      </c>
      <c r="L1149" s="99">
        <f>$L$8</f>
        <v>1.0815399999999999</v>
      </c>
      <c r="M1149" s="100">
        <f>$M$8</f>
        <v>1.0590999999999999</v>
      </c>
      <c r="N1149" s="101">
        <f>$N$8</f>
        <v>0.97811300000000001</v>
      </c>
      <c r="O1149" s="100">
        <f>$O$8</f>
        <v>1</v>
      </c>
      <c r="P1149" s="98">
        <f>K1149*L1149*M1149*N1149*O1149</f>
        <v>794.27</v>
      </c>
      <c r="Q1149" s="97">
        <f>H1149*P1149</f>
        <v>7831.5</v>
      </c>
      <c r="R1149" s="97"/>
      <c r="S1149" s="97"/>
    </row>
    <row r="1150" spans="1:19" ht="22.5" x14ac:dyDescent="0.25">
      <c r="A1150" s="89" t="s">
        <v>3026</v>
      </c>
      <c r="B1150" s="89" t="s">
        <v>2889</v>
      </c>
      <c r="C1150" s="89"/>
      <c r="D1150" s="89" t="s">
        <v>194</v>
      </c>
      <c r="E1150" s="94" t="s">
        <v>44</v>
      </c>
      <c r="F1150" s="95" t="s">
        <v>1589</v>
      </c>
      <c r="G1150" s="89" t="s">
        <v>37</v>
      </c>
      <c r="H1150" s="89" t="s">
        <v>1579</v>
      </c>
      <c r="I1150" s="96">
        <v>1</v>
      </c>
      <c r="J1150" s="97">
        <v>54</v>
      </c>
      <c r="K1150" s="98">
        <f>J1150/H1150</f>
        <v>9310.34</v>
      </c>
      <c r="L1150" s="99">
        <f>$L$8</f>
        <v>1.0815399999999999</v>
      </c>
      <c r="M1150" s="100">
        <f>$M$8</f>
        <v>1.0590999999999999</v>
      </c>
      <c r="N1150" s="101">
        <f>$N$8</f>
        <v>0.97811300000000001</v>
      </c>
      <c r="O1150" s="100">
        <f>$O$8</f>
        <v>1</v>
      </c>
      <c r="P1150" s="98">
        <f>K1150*L1150*M1150*N1150*O1150</f>
        <v>10431.200000000001</v>
      </c>
      <c r="Q1150" s="97">
        <f>H1150*P1150</f>
        <v>60.5</v>
      </c>
      <c r="R1150" s="97"/>
      <c r="S1150" s="97"/>
    </row>
    <row r="1151" spans="1:19" x14ac:dyDescent="0.25">
      <c r="A1151" s="89" t="s">
        <v>3027</v>
      </c>
      <c r="B1151" s="89" t="s">
        <v>2889</v>
      </c>
      <c r="C1151" s="89"/>
      <c r="D1151" s="89" t="s">
        <v>196</v>
      </c>
      <c r="E1151" s="94" t="s">
        <v>556</v>
      </c>
      <c r="F1151" s="95" t="s">
        <v>557</v>
      </c>
      <c r="G1151" s="89" t="s">
        <v>81</v>
      </c>
      <c r="H1151" s="89" t="s">
        <v>1591</v>
      </c>
      <c r="I1151" s="96">
        <v>1</v>
      </c>
      <c r="J1151" s="97">
        <v>6435</v>
      </c>
      <c r="K1151" s="98">
        <f>J1151/H1151</f>
        <v>1109.48</v>
      </c>
      <c r="L1151" s="99">
        <f>$L$8</f>
        <v>1.0815399999999999</v>
      </c>
      <c r="M1151" s="100">
        <f>$M$8</f>
        <v>1.0590999999999999</v>
      </c>
      <c r="N1151" s="101">
        <f>$N$8</f>
        <v>0.97811300000000001</v>
      </c>
      <c r="O1151" s="100">
        <f>$O$8</f>
        <v>1</v>
      </c>
      <c r="P1151" s="98">
        <f>K1151*L1151*M1151*N1151*O1151</f>
        <v>1243.05</v>
      </c>
      <c r="Q1151" s="97">
        <f>H1151*P1151</f>
        <v>7209.69</v>
      </c>
      <c r="R1151" s="97"/>
      <c r="S1151" s="97"/>
    </row>
    <row r="1152" spans="1:19" x14ac:dyDescent="0.25">
      <c r="A1152" s="89" t="s">
        <v>3028</v>
      </c>
      <c r="B1152" s="89" t="s">
        <v>2889</v>
      </c>
      <c r="C1152" s="89"/>
      <c r="D1152" s="89" t="s">
        <v>201</v>
      </c>
      <c r="E1152" s="94" t="s">
        <v>49</v>
      </c>
      <c r="F1152" s="95" t="s">
        <v>50</v>
      </c>
      <c r="G1152" s="89" t="s">
        <v>51</v>
      </c>
      <c r="H1152" s="89" t="s">
        <v>1587</v>
      </c>
      <c r="I1152" s="96">
        <v>1</v>
      </c>
      <c r="J1152" s="97">
        <v>743</v>
      </c>
      <c r="K1152" s="98">
        <f>J1152/H1152</f>
        <v>12810.34</v>
      </c>
      <c r="L1152" s="99">
        <f>$L$8</f>
        <v>1.0815399999999999</v>
      </c>
      <c r="M1152" s="100">
        <f>$M$8</f>
        <v>1.0590999999999999</v>
      </c>
      <c r="N1152" s="101">
        <f>$N$8</f>
        <v>0.97811300000000001</v>
      </c>
      <c r="O1152" s="100">
        <f>$O$8</f>
        <v>1</v>
      </c>
      <c r="P1152" s="98">
        <f>K1152*L1152*M1152*N1152*O1152</f>
        <v>14352.56</v>
      </c>
      <c r="Q1152" s="97">
        <f>H1152*P1152</f>
        <v>832.45</v>
      </c>
      <c r="R1152" s="97"/>
      <c r="S1152" s="97"/>
    </row>
    <row r="1153" spans="1:19" ht="28.5" x14ac:dyDescent="0.25">
      <c r="A1153" s="72"/>
      <c r="B1153" s="77"/>
      <c r="C1153" s="77"/>
      <c r="D1153" s="77"/>
      <c r="E1153" s="76"/>
      <c r="F1153" s="76" t="s">
        <v>3029</v>
      </c>
      <c r="G1153" s="77"/>
      <c r="H1153" s="77"/>
      <c r="I1153" s="78"/>
      <c r="J1153" s="79">
        <f>J1154+J1168+J1217+J1277+J1297+J1306+J1311+J1320</f>
        <v>20925014</v>
      </c>
      <c r="K1153" s="98"/>
      <c r="L1153" s="99"/>
      <c r="M1153" s="100"/>
      <c r="N1153" s="101"/>
      <c r="O1153" s="100"/>
      <c r="P1153" s="98"/>
      <c r="Q1153" s="79">
        <f>Q1154+Q1168+Q1217+Q1277+Q1297+Q1306+Q1311+Q1320</f>
        <v>23444169.050000001</v>
      </c>
      <c r="R1153" s="79">
        <f t="shared" ref="R1153:S1153" si="567">R1154+R1168+R1217+R1277+R1297+R1306+R1311+R1320</f>
        <v>0</v>
      </c>
      <c r="S1153" s="79">
        <f t="shared" si="567"/>
        <v>0</v>
      </c>
    </row>
    <row r="1154" spans="1:19" x14ac:dyDescent="0.25">
      <c r="A1154" s="82" t="s">
        <v>265</v>
      </c>
      <c r="B1154" s="83"/>
      <c r="C1154" s="84"/>
      <c r="D1154" s="85"/>
      <c r="E1154" s="86"/>
      <c r="F1154" s="86" t="s">
        <v>685</v>
      </c>
      <c r="G1154" s="82"/>
      <c r="H1154" s="82"/>
      <c r="I1154" s="87"/>
      <c r="J1154" s="88">
        <f>SUM(J1156:J1167)</f>
        <v>2986998</v>
      </c>
      <c r="K1154" s="98"/>
      <c r="L1154" s="99"/>
      <c r="M1154" s="100"/>
      <c r="N1154" s="101"/>
      <c r="O1154" s="100"/>
      <c r="P1154" s="98"/>
      <c r="Q1154" s="88">
        <f>SUM(Q1156:Q1167)</f>
        <v>3346616.9</v>
      </c>
      <c r="R1154" s="88">
        <f t="shared" ref="R1154:S1154" si="568">SUM(R1156:R1167)</f>
        <v>0</v>
      </c>
      <c r="S1154" s="88">
        <f t="shared" si="568"/>
        <v>0</v>
      </c>
    </row>
    <row r="1155" spans="1:19" x14ac:dyDescent="0.25">
      <c r="A1155" s="89"/>
      <c r="B1155" s="90"/>
      <c r="C1155" s="90"/>
      <c r="D1155" s="91"/>
      <c r="E1155" s="92"/>
      <c r="F1155" s="92" t="s">
        <v>3031</v>
      </c>
      <c r="G1155" s="91"/>
      <c r="H1155" s="91"/>
      <c r="I1155" s="93">
        <v>1</v>
      </c>
      <c r="J1155" s="91"/>
      <c r="K1155" s="98"/>
      <c r="L1155" s="99"/>
      <c r="M1155" s="100"/>
      <c r="N1155" s="101"/>
      <c r="O1155" s="100"/>
      <c r="P1155" s="98"/>
      <c r="Q1155" s="91"/>
      <c r="R1155" s="91"/>
      <c r="S1155" s="91"/>
    </row>
    <row r="1156" spans="1:19" ht="22.5" x14ac:dyDescent="0.25">
      <c r="A1156" s="89" t="s">
        <v>3032</v>
      </c>
      <c r="B1156" s="89" t="s">
        <v>3033</v>
      </c>
      <c r="C1156" s="89"/>
      <c r="D1156" s="89" t="s">
        <v>12</v>
      </c>
      <c r="E1156" s="94" t="s">
        <v>530</v>
      </c>
      <c r="F1156" s="95" t="s">
        <v>531</v>
      </c>
      <c r="G1156" s="89" t="s">
        <v>37</v>
      </c>
      <c r="H1156" s="89" t="s">
        <v>3034</v>
      </c>
      <c r="I1156" s="96">
        <v>1</v>
      </c>
      <c r="J1156" s="97">
        <v>37985</v>
      </c>
      <c r="K1156" s="98">
        <f t="shared" ref="K1156:K1167" si="569">J1156/H1156</f>
        <v>41554.53</v>
      </c>
      <c r="L1156" s="99">
        <f t="shared" ref="L1156:L1167" si="570">$L$8</f>
        <v>1.0815399999999999</v>
      </c>
      <c r="M1156" s="100">
        <f t="shared" ref="M1156:M1167" si="571">$M$8</f>
        <v>1.0590999999999999</v>
      </c>
      <c r="N1156" s="101">
        <f t="shared" ref="N1156:N1167" si="572">$N$8</f>
        <v>0.97811300000000001</v>
      </c>
      <c r="O1156" s="100">
        <f t="shared" ref="O1156:O1167" si="573">$O$8</f>
        <v>1</v>
      </c>
      <c r="P1156" s="98">
        <f>K1156*L1156*M1156*N1156*O1156</f>
        <v>46557.21</v>
      </c>
      <c r="Q1156" s="97">
        <f t="shared" ref="Q1156:Q1167" si="574">H1156*P1156</f>
        <v>42557.95</v>
      </c>
      <c r="R1156" s="97"/>
      <c r="S1156" s="97"/>
    </row>
    <row r="1157" spans="1:19" ht="22.5" x14ac:dyDescent="0.25">
      <c r="A1157" s="89" t="s">
        <v>3035</v>
      </c>
      <c r="B1157" s="89" t="s">
        <v>3033</v>
      </c>
      <c r="C1157" s="89"/>
      <c r="D1157" s="89" t="s">
        <v>24</v>
      </c>
      <c r="E1157" s="94" t="s">
        <v>534</v>
      </c>
      <c r="F1157" s="95" t="s">
        <v>535</v>
      </c>
      <c r="G1157" s="89" t="s">
        <v>37</v>
      </c>
      <c r="H1157" s="89" t="s">
        <v>3036</v>
      </c>
      <c r="I1157" s="96">
        <v>1</v>
      </c>
      <c r="J1157" s="97">
        <v>105279</v>
      </c>
      <c r="K1157" s="98">
        <f t="shared" si="569"/>
        <v>59079.12</v>
      </c>
      <c r="L1157" s="99">
        <f t="shared" si="570"/>
        <v>1.0815399999999999</v>
      </c>
      <c r="M1157" s="100">
        <f t="shared" si="571"/>
        <v>1.0590999999999999</v>
      </c>
      <c r="N1157" s="101">
        <f t="shared" si="572"/>
        <v>0.97811300000000001</v>
      </c>
      <c r="O1157" s="100">
        <f t="shared" si="573"/>
        <v>1</v>
      </c>
      <c r="P1157" s="98">
        <f>K1157*L1157*M1157*N1157*O1157</f>
        <v>66191.56</v>
      </c>
      <c r="Q1157" s="97">
        <f t="shared" si="574"/>
        <v>117953.36</v>
      </c>
      <c r="R1157" s="97"/>
      <c r="S1157" s="97"/>
    </row>
    <row r="1158" spans="1:19" ht="22.5" x14ac:dyDescent="0.25">
      <c r="A1158" s="89" t="s">
        <v>3037</v>
      </c>
      <c r="B1158" s="89" t="s">
        <v>3033</v>
      </c>
      <c r="C1158" s="89"/>
      <c r="D1158" s="89" t="s">
        <v>30</v>
      </c>
      <c r="E1158" s="94" t="s">
        <v>540</v>
      </c>
      <c r="F1158" s="95" t="s">
        <v>541</v>
      </c>
      <c r="G1158" s="89" t="s">
        <v>51</v>
      </c>
      <c r="H1158" s="89" t="s">
        <v>3038</v>
      </c>
      <c r="I1158" s="96">
        <v>1</v>
      </c>
      <c r="J1158" s="97">
        <v>245354</v>
      </c>
      <c r="K1158" s="98">
        <f t="shared" si="569"/>
        <v>416560.27</v>
      </c>
      <c r="L1158" s="99">
        <f t="shared" si="570"/>
        <v>1.0815399999999999</v>
      </c>
      <c r="M1158" s="100">
        <f t="shared" si="571"/>
        <v>1.0590999999999999</v>
      </c>
      <c r="N1158" s="101">
        <f t="shared" si="572"/>
        <v>0.97811300000000001</v>
      </c>
      <c r="O1158" s="100">
        <f t="shared" si="573"/>
        <v>1</v>
      </c>
      <c r="P1158" s="98">
        <f>K1158*L1158*M1158*N1158*O1158</f>
        <v>466709.27</v>
      </c>
      <c r="Q1158" s="97">
        <f t="shared" si="574"/>
        <v>274891.76</v>
      </c>
      <c r="R1158" s="97"/>
      <c r="S1158" s="97"/>
    </row>
    <row r="1159" spans="1:19" ht="22.5" x14ac:dyDescent="0.25">
      <c r="A1159" s="89" t="s">
        <v>3039</v>
      </c>
      <c r="B1159" s="89" t="s">
        <v>3033</v>
      </c>
      <c r="C1159" s="89"/>
      <c r="D1159" s="89" t="s">
        <v>34</v>
      </c>
      <c r="E1159" s="94" t="s">
        <v>31</v>
      </c>
      <c r="F1159" s="95" t="s">
        <v>32</v>
      </c>
      <c r="G1159" s="89" t="s">
        <v>27</v>
      </c>
      <c r="H1159" s="89" t="s">
        <v>3040</v>
      </c>
      <c r="I1159" s="96">
        <v>1</v>
      </c>
      <c r="J1159" s="97">
        <v>2147706</v>
      </c>
      <c r="K1159" s="98">
        <f t="shared" si="569"/>
        <v>708.95</v>
      </c>
      <c r="L1159" s="99">
        <f t="shared" si="570"/>
        <v>1.0815399999999999</v>
      </c>
      <c r="M1159" s="100">
        <f t="shared" si="571"/>
        <v>1.0590999999999999</v>
      </c>
      <c r="N1159" s="101">
        <f t="shared" si="572"/>
        <v>0.97811300000000001</v>
      </c>
      <c r="O1159" s="100">
        <f t="shared" si="573"/>
        <v>1</v>
      </c>
      <c r="P1159" s="98">
        <f>K1159*L1159*M1159*N1159*O1159+0.01</f>
        <v>794.31</v>
      </c>
      <c r="Q1159" s="97">
        <f t="shared" si="574"/>
        <v>2406282.71</v>
      </c>
      <c r="R1159" s="97"/>
      <c r="S1159" s="97"/>
    </row>
    <row r="1160" spans="1:19" ht="22.5" x14ac:dyDescent="0.25">
      <c r="A1160" s="89" t="s">
        <v>3041</v>
      </c>
      <c r="B1160" s="89" t="s">
        <v>3033</v>
      </c>
      <c r="C1160" s="89"/>
      <c r="D1160" s="89" t="s">
        <v>40</v>
      </c>
      <c r="E1160" s="94" t="s">
        <v>546</v>
      </c>
      <c r="F1160" s="95" t="s">
        <v>700</v>
      </c>
      <c r="G1160" s="89" t="s">
        <v>37</v>
      </c>
      <c r="H1160" s="89" t="s">
        <v>3042</v>
      </c>
      <c r="I1160" s="96">
        <v>1</v>
      </c>
      <c r="J1160" s="97">
        <v>6179</v>
      </c>
      <c r="K1160" s="98">
        <f t="shared" si="569"/>
        <v>35570.370000000003</v>
      </c>
      <c r="L1160" s="99">
        <f t="shared" si="570"/>
        <v>1.0815399999999999</v>
      </c>
      <c r="M1160" s="100">
        <f t="shared" si="571"/>
        <v>1.0590999999999999</v>
      </c>
      <c r="N1160" s="101">
        <f t="shared" si="572"/>
        <v>0.97811300000000001</v>
      </c>
      <c r="O1160" s="100">
        <f t="shared" si="573"/>
        <v>1</v>
      </c>
      <c r="P1160" s="98">
        <f t="shared" ref="P1160:P1167" si="575">K1160*L1160*M1160*N1160*O1160</f>
        <v>39852.629999999997</v>
      </c>
      <c r="Q1160" s="97">
        <f t="shared" si="574"/>
        <v>6922.88</v>
      </c>
      <c r="R1160" s="97"/>
      <c r="S1160" s="97"/>
    </row>
    <row r="1161" spans="1:19" ht="22.5" x14ac:dyDescent="0.25">
      <c r="A1161" s="89" t="s">
        <v>3043</v>
      </c>
      <c r="B1161" s="89" t="s">
        <v>3033</v>
      </c>
      <c r="C1161" s="89"/>
      <c r="D1161" s="89" t="s">
        <v>43</v>
      </c>
      <c r="E1161" s="94" t="s">
        <v>549</v>
      </c>
      <c r="F1161" s="95" t="s">
        <v>703</v>
      </c>
      <c r="G1161" s="89" t="s">
        <v>37</v>
      </c>
      <c r="H1161" s="89" t="s">
        <v>3042</v>
      </c>
      <c r="I1161" s="96">
        <v>1</v>
      </c>
      <c r="J1161" s="97">
        <v>1192</v>
      </c>
      <c r="K1161" s="98">
        <f t="shared" si="569"/>
        <v>6861.93</v>
      </c>
      <c r="L1161" s="99">
        <f t="shared" si="570"/>
        <v>1.0815399999999999</v>
      </c>
      <c r="M1161" s="100">
        <f t="shared" si="571"/>
        <v>1.0590999999999999</v>
      </c>
      <c r="N1161" s="101">
        <f t="shared" si="572"/>
        <v>0.97811300000000001</v>
      </c>
      <c r="O1161" s="100">
        <f t="shared" si="573"/>
        <v>1</v>
      </c>
      <c r="P1161" s="98">
        <f t="shared" si="575"/>
        <v>7688.03</v>
      </c>
      <c r="Q1161" s="97">
        <f t="shared" si="574"/>
        <v>1335.5</v>
      </c>
      <c r="R1161" s="97"/>
      <c r="S1161" s="97"/>
    </row>
    <row r="1162" spans="1:19" ht="22.5" x14ac:dyDescent="0.25">
      <c r="A1162" s="89" t="s">
        <v>3044</v>
      </c>
      <c r="B1162" s="89" t="s">
        <v>3033</v>
      </c>
      <c r="C1162" s="89"/>
      <c r="D1162" s="89" t="s">
        <v>48</v>
      </c>
      <c r="E1162" s="94" t="s">
        <v>44</v>
      </c>
      <c r="F1162" s="95" t="s">
        <v>3045</v>
      </c>
      <c r="G1162" s="89" t="s">
        <v>37</v>
      </c>
      <c r="H1162" s="89" t="s">
        <v>3046</v>
      </c>
      <c r="I1162" s="96">
        <v>1</v>
      </c>
      <c r="J1162" s="97">
        <v>2107</v>
      </c>
      <c r="K1162" s="98">
        <f t="shared" si="569"/>
        <v>9241.23</v>
      </c>
      <c r="L1162" s="99">
        <f t="shared" si="570"/>
        <v>1.0815399999999999</v>
      </c>
      <c r="M1162" s="100">
        <f t="shared" si="571"/>
        <v>1.0590999999999999</v>
      </c>
      <c r="N1162" s="101">
        <f t="shared" si="572"/>
        <v>0.97811300000000001</v>
      </c>
      <c r="O1162" s="100">
        <f t="shared" si="573"/>
        <v>1</v>
      </c>
      <c r="P1162" s="98">
        <f t="shared" si="575"/>
        <v>10353.77</v>
      </c>
      <c r="Q1162" s="97">
        <f t="shared" si="574"/>
        <v>2360.66</v>
      </c>
      <c r="R1162" s="97"/>
      <c r="S1162" s="97"/>
    </row>
    <row r="1163" spans="1:19" ht="22.5" x14ac:dyDescent="0.25">
      <c r="A1163" s="89" t="s">
        <v>3047</v>
      </c>
      <c r="B1163" s="89" t="s">
        <v>3033</v>
      </c>
      <c r="C1163" s="89"/>
      <c r="D1163" s="89" t="s">
        <v>55</v>
      </c>
      <c r="E1163" s="94" t="s">
        <v>546</v>
      </c>
      <c r="F1163" s="95" t="s">
        <v>547</v>
      </c>
      <c r="G1163" s="89" t="s">
        <v>37</v>
      </c>
      <c r="H1163" s="89" t="s">
        <v>3046</v>
      </c>
      <c r="I1163" s="96">
        <v>1</v>
      </c>
      <c r="J1163" s="97">
        <v>8112</v>
      </c>
      <c r="K1163" s="98">
        <f t="shared" si="569"/>
        <v>35578.949999999997</v>
      </c>
      <c r="L1163" s="99">
        <f t="shared" si="570"/>
        <v>1.0815399999999999</v>
      </c>
      <c r="M1163" s="100">
        <f t="shared" si="571"/>
        <v>1.0590999999999999</v>
      </c>
      <c r="N1163" s="101">
        <f t="shared" si="572"/>
        <v>0.97811300000000001</v>
      </c>
      <c r="O1163" s="100">
        <f t="shared" si="573"/>
        <v>1</v>
      </c>
      <c r="P1163" s="98">
        <f t="shared" si="575"/>
        <v>39862.239999999998</v>
      </c>
      <c r="Q1163" s="97">
        <f t="shared" si="574"/>
        <v>9088.59</v>
      </c>
      <c r="R1163" s="97"/>
      <c r="S1163" s="97"/>
    </row>
    <row r="1164" spans="1:19" ht="22.5" x14ac:dyDescent="0.25">
      <c r="A1164" s="89" t="s">
        <v>3048</v>
      </c>
      <c r="B1164" s="89" t="s">
        <v>3033</v>
      </c>
      <c r="C1164" s="89"/>
      <c r="D1164" s="89" t="s">
        <v>58</v>
      </c>
      <c r="E1164" s="94" t="s">
        <v>549</v>
      </c>
      <c r="F1164" s="95" t="s">
        <v>709</v>
      </c>
      <c r="G1164" s="89" t="s">
        <v>37</v>
      </c>
      <c r="H1164" s="89" t="s">
        <v>3046</v>
      </c>
      <c r="I1164" s="96">
        <v>1</v>
      </c>
      <c r="J1164" s="97">
        <v>2085</v>
      </c>
      <c r="K1164" s="98">
        <f t="shared" si="569"/>
        <v>9144.74</v>
      </c>
      <c r="L1164" s="99">
        <f t="shared" si="570"/>
        <v>1.0815399999999999</v>
      </c>
      <c r="M1164" s="100">
        <f t="shared" si="571"/>
        <v>1.0590999999999999</v>
      </c>
      <c r="N1164" s="101">
        <f t="shared" si="572"/>
        <v>0.97811300000000001</v>
      </c>
      <c r="O1164" s="100">
        <f t="shared" si="573"/>
        <v>1</v>
      </c>
      <c r="P1164" s="98">
        <f t="shared" si="575"/>
        <v>10245.66</v>
      </c>
      <c r="Q1164" s="97">
        <f t="shared" si="574"/>
        <v>2336.0100000000002</v>
      </c>
      <c r="R1164" s="97"/>
      <c r="S1164" s="97"/>
    </row>
    <row r="1165" spans="1:19" x14ac:dyDescent="0.25">
      <c r="A1165" s="89" t="s">
        <v>3049</v>
      </c>
      <c r="B1165" s="89" t="s">
        <v>3033</v>
      </c>
      <c r="C1165" s="89"/>
      <c r="D1165" s="89" t="s">
        <v>60</v>
      </c>
      <c r="E1165" s="94" t="s">
        <v>711</v>
      </c>
      <c r="F1165" s="95" t="s">
        <v>3050</v>
      </c>
      <c r="G1165" s="89" t="s">
        <v>81</v>
      </c>
      <c r="H1165" s="89" t="s">
        <v>3051</v>
      </c>
      <c r="I1165" s="96">
        <v>1</v>
      </c>
      <c r="J1165" s="97">
        <v>297321</v>
      </c>
      <c r="K1165" s="98">
        <f t="shared" si="569"/>
        <v>1086.7</v>
      </c>
      <c r="L1165" s="99">
        <f t="shared" si="570"/>
        <v>1.0815399999999999</v>
      </c>
      <c r="M1165" s="100">
        <f t="shared" si="571"/>
        <v>1.0590999999999999</v>
      </c>
      <c r="N1165" s="101">
        <f t="shared" si="572"/>
        <v>0.97811300000000001</v>
      </c>
      <c r="O1165" s="100">
        <f t="shared" si="573"/>
        <v>1</v>
      </c>
      <c r="P1165" s="98">
        <f t="shared" si="575"/>
        <v>1217.53</v>
      </c>
      <c r="Q1165" s="97">
        <f t="shared" si="574"/>
        <v>333116.21000000002</v>
      </c>
      <c r="R1165" s="97"/>
      <c r="S1165" s="97"/>
    </row>
    <row r="1166" spans="1:19" ht="22.5" x14ac:dyDescent="0.25">
      <c r="A1166" s="89" t="s">
        <v>3052</v>
      </c>
      <c r="B1166" s="89" t="s">
        <v>3033</v>
      </c>
      <c r="C1166" s="89"/>
      <c r="D1166" s="89" t="s">
        <v>65</v>
      </c>
      <c r="E1166" s="94" t="s">
        <v>44</v>
      </c>
      <c r="F1166" s="95" t="s">
        <v>560</v>
      </c>
      <c r="G1166" s="89" t="s">
        <v>37</v>
      </c>
      <c r="H1166" s="89" t="s">
        <v>3053</v>
      </c>
      <c r="I1166" s="96">
        <v>1</v>
      </c>
      <c r="J1166" s="97">
        <v>8996</v>
      </c>
      <c r="K1166" s="98">
        <f t="shared" si="569"/>
        <v>9245.6299999999992</v>
      </c>
      <c r="L1166" s="99">
        <f t="shared" si="570"/>
        <v>1.0815399999999999</v>
      </c>
      <c r="M1166" s="100">
        <f t="shared" si="571"/>
        <v>1.0590999999999999</v>
      </c>
      <c r="N1166" s="101">
        <f t="shared" si="572"/>
        <v>0.97811300000000001</v>
      </c>
      <c r="O1166" s="100">
        <f t="shared" si="573"/>
        <v>1</v>
      </c>
      <c r="P1166" s="98">
        <f t="shared" si="575"/>
        <v>10358.700000000001</v>
      </c>
      <c r="Q1166" s="97">
        <f t="shared" si="574"/>
        <v>10079.02</v>
      </c>
      <c r="R1166" s="97"/>
      <c r="S1166" s="97"/>
    </row>
    <row r="1167" spans="1:19" x14ac:dyDescent="0.25">
      <c r="A1167" s="89" t="s">
        <v>3054</v>
      </c>
      <c r="B1167" s="89" t="s">
        <v>3033</v>
      </c>
      <c r="C1167" s="89"/>
      <c r="D1167" s="89" t="s">
        <v>68</v>
      </c>
      <c r="E1167" s="94" t="s">
        <v>49</v>
      </c>
      <c r="F1167" s="95" t="s">
        <v>50</v>
      </c>
      <c r="G1167" s="89" t="s">
        <v>51</v>
      </c>
      <c r="H1167" s="89" t="s">
        <v>3055</v>
      </c>
      <c r="I1167" s="96">
        <v>1</v>
      </c>
      <c r="J1167" s="97">
        <v>124682</v>
      </c>
      <c r="K1167" s="98">
        <f t="shared" si="569"/>
        <v>12814.18</v>
      </c>
      <c r="L1167" s="99">
        <f t="shared" si="570"/>
        <v>1.0815399999999999</v>
      </c>
      <c r="M1167" s="100">
        <f t="shared" si="571"/>
        <v>1.0590999999999999</v>
      </c>
      <c r="N1167" s="101">
        <f t="shared" si="572"/>
        <v>0.97811300000000001</v>
      </c>
      <c r="O1167" s="100">
        <f t="shared" si="573"/>
        <v>1</v>
      </c>
      <c r="P1167" s="98">
        <f t="shared" si="575"/>
        <v>14356.86</v>
      </c>
      <c r="Q1167" s="97">
        <f t="shared" si="574"/>
        <v>139692.25</v>
      </c>
      <c r="R1167" s="97"/>
      <c r="S1167" s="97"/>
    </row>
    <row r="1168" spans="1:19" x14ac:dyDescent="0.25">
      <c r="A1168" s="82" t="s">
        <v>266</v>
      </c>
      <c r="B1168" s="83"/>
      <c r="C1168" s="84"/>
      <c r="D1168" s="85"/>
      <c r="E1168" s="86"/>
      <c r="F1168" s="86" t="s">
        <v>3057</v>
      </c>
      <c r="G1168" s="82"/>
      <c r="H1168" s="82"/>
      <c r="I1168" s="87"/>
      <c r="J1168" s="88">
        <f>SUM(J1169:J1216)</f>
        <v>5938783</v>
      </c>
      <c r="K1168" s="98"/>
      <c r="L1168" s="99"/>
      <c r="M1168" s="100"/>
      <c r="N1168" s="101"/>
      <c r="O1168" s="100"/>
      <c r="P1168" s="98"/>
      <c r="Q1168" s="88">
        <f>SUM(Q1169:Q1216)</f>
        <v>6653742.5800000001</v>
      </c>
      <c r="R1168" s="88">
        <f t="shared" ref="R1168:S1168" si="576">SUM(R1169:R1216)</f>
        <v>0</v>
      </c>
      <c r="S1168" s="88">
        <f t="shared" si="576"/>
        <v>0</v>
      </c>
    </row>
    <row r="1169" spans="1:19" x14ac:dyDescent="0.25">
      <c r="A1169" s="89"/>
      <c r="B1169" s="90"/>
      <c r="C1169" s="90"/>
      <c r="D1169" s="91"/>
      <c r="E1169" s="92"/>
      <c r="F1169" s="92" t="s">
        <v>3058</v>
      </c>
      <c r="G1169" s="91"/>
      <c r="H1169" s="91"/>
      <c r="I1169" s="93">
        <v>1</v>
      </c>
      <c r="J1169" s="91"/>
      <c r="K1169" s="98"/>
      <c r="L1169" s="99"/>
      <c r="M1169" s="100"/>
      <c r="N1169" s="101"/>
      <c r="O1169" s="100"/>
      <c r="P1169" s="98"/>
      <c r="Q1169" s="91"/>
      <c r="R1169" s="91"/>
      <c r="S1169" s="91"/>
    </row>
    <row r="1170" spans="1:19" x14ac:dyDescent="0.25">
      <c r="A1170" s="89" t="s">
        <v>3059</v>
      </c>
      <c r="B1170" s="89" t="s">
        <v>3033</v>
      </c>
      <c r="C1170" s="89"/>
      <c r="D1170" s="89" t="s">
        <v>70</v>
      </c>
      <c r="E1170" s="94" t="s">
        <v>570</v>
      </c>
      <c r="F1170" s="95" t="s">
        <v>571</v>
      </c>
      <c r="G1170" s="89" t="s">
        <v>51</v>
      </c>
      <c r="H1170" s="89" t="s">
        <v>3060</v>
      </c>
      <c r="I1170" s="96">
        <v>1</v>
      </c>
      <c r="J1170" s="97">
        <v>9986</v>
      </c>
      <c r="K1170" s="98">
        <f t="shared" ref="K1170:K1178" si="577">J1170/H1170</f>
        <v>157259.84</v>
      </c>
      <c r="L1170" s="99">
        <f t="shared" ref="L1170:L1178" si="578">$L$8</f>
        <v>1.0815399999999999</v>
      </c>
      <c r="M1170" s="100">
        <f t="shared" ref="M1170:M1178" si="579">$M$8</f>
        <v>1.0590999999999999</v>
      </c>
      <c r="N1170" s="101">
        <f t="shared" ref="N1170:N1178" si="580">$N$8</f>
        <v>0.97811300000000001</v>
      </c>
      <c r="O1170" s="100">
        <f t="shared" ref="O1170:O1178" si="581">$O$8</f>
        <v>1</v>
      </c>
      <c r="P1170" s="98">
        <f t="shared" ref="P1170:P1178" si="582">K1170*L1170*M1170*N1170*O1170</f>
        <v>176192.09</v>
      </c>
      <c r="Q1170" s="97">
        <f t="shared" ref="Q1170:Q1178" si="583">H1170*P1170</f>
        <v>11188.2</v>
      </c>
      <c r="R1170" s="97"/>
      <c r="S1170" s="97"/>
    </row>
    <row r="1171" spans="1:19" x14ac:dyDescent="0.25">
      <c r="A1171" s="89" t="s">
        <v>3061</v>
      </c>
      <c r="B1171" s="89" t="s">
        <v>3033</v>
      </c>
      <c r="C1171" s="89"/>
      <c r="D1171" s="89" t="s">
        <v>73</v>
      </c>
      <c r="E1171" s="94" t="s">
        <v>722</v>
      </c>
      <c r="F1171" s="95" t="s">
        <v>723</v>
      </c>
      <c r="G1171" s="89" t="s">
        <v>81</v>
      </c>
      <c r="H1171" s="89" t="s">
        <v>3062</v>
      </c>
      <c r="I1171" s="96">
        <v>1</v>
      </c>
      <c r="J1171" s="97">
        <v>30525</v>
      </c>
      <c r="K1171" s="98">
        <f t="shared" si="577"/>
        <v>4710.6499999999996</v>
      </c>
      <c r="L1171" s="99">
        <f t="shared" si="578"/>
        <v>1.0815399999999999</v>
      </c>
      <c r="M1171" s="100">
        <f t="shared" si="579"/>
        <v>1.0590999999999999</v>
      </c>
      <c r="N1171" s="101">
        <f t="shared" si="580"/>
        <v>0.97811300000000001</v>
      </c>
      <c r="O1171" s="100">
        <f t="shared" si="581"/>
        <v>1</v>
      </c>
      <c r="P1171" s="98">
        <f t="shared" si="582"/>
        <v>5277.76</v>
      </c>
      <c r="Q1171" s="97">
        <f t="shared" si="583"/>
        <v>34199.879999999997</v>
      </c>
      <c r="R1171" s="97"/>
      <c r="S1171" s="97"/>
    </row>
    <row r="1172" spans="1:19" ht="22.5" x14ac:dyDescent="0.25">
      <c r="A1172" s="89" t="s">
        <v>3063</v>
      </c>
      <c r="B1172" s="89" t="s">
        <v>3033</v>
      </c>
      <c r="C1172" s="89"/>
      <c r="D1172" s="89" t="s">
        <v>75</v>
      </c>
      <c r="E1172" s="94" t="s">
        <v>726</v>
      </c>
      <c r="F1172" s="95" t="s">
        <v>727</v>
      </c>
      <c r="G1172" s="89" t="s">
        <v>51</v>
      </c>
      <c r="H1172" s="89" t="s">
        <v>3064</v>
      </c>
      <c r="I1172" s="96">
        <v>1</v>
      </c>
      <c r="J1172" s="97">
        <v>626634</v>
      </c>
      <c r="K1172" s="98">
        <f t="shared" si="577"/>
        <v>656161.26</v>
      </c>
      <c r="L1172" s="99">
        <f t="shared" si="578"/>
        <v>1.0815399999999999</v>
      </c>
      <c r="M1172" s="100">
        <f t="shared" si="579"/>
        <v>1.0590999999999999</v>
      </c>
      <c r="N1172" s="101">
        <f t="shared" si="580"/>
        <v>0.97811300000000001</v>
      </c>
      <c r="O1172" s="100">
        <f t="shared" si="581"/>
        <v>1</v>
      </c>
      <c r="P1172" s="98">
        <f t="shared" si="582"/>
        <v>735155.43</v>
      </c>
      <c r="Q1172" s="97">
        <f t="shared" si="583"/>
        <v>702073.44</v>
      </c>
      <c r="R1172" s="97"/>
      <c r="S1172" s="97"/>
    </row>
    <row r="1173" spans="1:19" x14ac:dyDescent="0.25">
      <c r="A1173" s="89" t="s">
        <v>3065</v>
      </c>
      <c r="B1173" s="89" t="s">
        <v>3033</v>
      </c>
      <c r="C1173" s="89"/>
      <c r="D1173" s="89" t="s">
        <v>87</v>
      </c>
      <c r="E1173" s="94" t="s">
        <v>586</v>
      </c>
      <c r="F1173" s="95" t="s">
        <v>587</v>
      </c>
      <c r="G1173" s="89" t="s">
        <v>81</v>
      </c>
      <c r="H1173" s="89" t="s">
        <v>1464</v>
      </c>
      <c r="I1173" s="96">
        <v>1</v>
      </c>
      <c r="J1173" s="97">
        <v>615686</v>
      </c>
      <c r="K1173" s="98">
        <f t="shared" si="577"/>
        <v>6353.83</v>
      </c>
      <c r="L1173" s="99">
        <f t="shared" si="578"/>
        <v>1.0815399999999999</v>
      </c>
      <c r="M1173" s="100">
        <f t="shared" si="579"/>
        <v>1.0590999999999999</v>
      </c>
      <c r="N1173" s="101">
        <f t="shared" si="580"/>
        <v>0.97811300000000001</v>
      </c>
      <c r="O1173" s="100">
        <f t="shared" si="581"/>
        <v>1</v>
      </c>
      <c r="P1173" s="98">
        <f t="shared" si="582"/>
        <v>7118.76</v>
      </c>
      <c r="Q1173" s="97">
        <f t="shared" si="583"/>
        <v>689807.84</v>
      </c>
      <c r="R1173" s="97"/>
      <c r="S1173" s="97"/>
    </row>
    <row r="1174" spans="1:19" ht="22.5" x14ac:dyDescent="0.25">
      <c r="A1174" s="89" t="s">
        <v>3066</v>
      </c>
      <c r="B1174" s="89" t="s">
        <v>3033</v>
      </c>
      <c r="C1174" s="89"/>
      <c r="D1174" s="89" t="s">
        <v>89</v>
      </c>
      <c r="E1174" s="94" t="s">
        <v>738</v>
      </c>
      <c r="F1174" s="95" t="s">
        <v>739</v>
      </c>
      <c r="G1174" s="89" t="s">
        <v>502</v>
      </c>
      <c r="H1174" s="89" t="s">
        <v>3067</v>
      </c>
      <c r="I1174" s="96">
        <v>1</v>
      </c>
      <c r="J1174" s="97">
        <v>47933</v>
      </c>
      <c r="K1174" s="98">
        <f t="shared" si="577"/>
        <v>41098.699999999997</v>
      </c>
      <c r="L1174" s="99">
        <f t="shared" si="578"/>
        <v>1.0815399999999999</v>
      </c>
      <c r="M1174" s="100">
        <f t="shared" si="579"/>
        <v>1.0590999999999999</v>
      </c>
      <c r="N1174" s="101">
        <f t="shared" si="580"/>
        <v>0.97811300000000001</v>
      </c>
      <c r="O1174" s="100">
        <f t="shared" si="581"/>
        <v>1</v>
      </c>
      <c r="P1174" s="98">
        <f t="shared" si="582"/>
        <v>46046.5</v>
      </c>
      <c r="Q1174" s="97">
        <f t="shared" si="583"/>
        <v>53703.57</v>
      </c>
      <c r="R1174" s="97"/>
      <c r="S1174" s="97"/>
    </row>
    <row r="1175" spans="1:19" ht="22.5" x14ac:dyDescent="0.25">
      <c r="A1175" s="89" t="s">
        <v>3068</v>
      </c>
      <c r="B1175" s="89" t="s">
        <v>3033</v>
      </c>
      <c r="C1175" s="89"/>
      <c r="D1175" s="89" t="s">
        <v>90</v>
      </c>
      <c r="E1175" s="94" t="s">
        <v>3069</v>
      </c>
      <c r="F1175" s="95" t="s">
        <v>3070</v>
      </c>
      <c r="G1175" s="89" t="s">
        <v>502</v>
      </c>
      <c r="H1175" s="89" t="s">
        <v>3071</v>
      </c>
      <c r="I1175" s="96">
        <v>1</v>
      </c>
      <c r="J1175" s="97">
        <v>80365</v>
      </c>
      <c r="K1175" s="98">
        <f t="shared" si="577"/>
        <v>41041.08</v>
      </c>
      <c r="L1175" s="99">
        <f t="shared" si="578"/>
        <v>1.0815399999999999</v>
      </c>
      <c r="M1175" s="100">
        <f t="shared" si="579"/>
        <v>1.0590999999999999</v>
      </c>
      <c r="N1175" s="101">
        <f t="shared" si="580"/>
        <v>0.97811300000000001</v>
      </c>
      <c r="O1175" s="100">
        <f t="shared" si="581"/>
        <v>1</v>
      </c>
      <c r="P1175" s="98">
        <f t="shared" si="582"/>
        <v>45981.95</v>
      </c>
      <c r="Q1175" s="97">
        <f t="shared" si="583"/>
        <v>90040.02</v>
      </c>
      <c r="R1175" s="97"/>
      <c r="S1175" s="97"/>
    </row>
    <row r="1176" spans="1:19" ht="22.5" x14ac:dyDescent="0.25">
      <c r="A1176" s="89" t="s">
        <v>3072</v>
      </c>
      <c r="B1176" s="89" t="s">
        <v>3033</v>
      </c>
      <c r="C1176" s="89"/>
      <c r="D1176" s="89" t="s">
        <v>91</v>
      </c>
      <c r="E1176" s="94" t="s">
        <v>3073</v>
      </c>
      <c r="F1176" s="95" t="s">
        <v>3074</v>
      </c>
      <c r="G1176" s="89" t="s">
        <v>502</v>
      </c>
      <c r="H1176" s="89" t="s">
        <v>3075</v>
      </c>
      <c r="I1176" s="96">
        <v>1</v>
      </c>
      <c r="J1176" s="97">
        <v>41900</v>
      </c>
      <c r="K1176" s="98">
        <f t="shared" si="577"/>
        <v>41032.17</v>
      </c>
      <c r="L1176" s="99">
        <f t="shared" si="578"/>
        <v>1.0815399999999999</v>
      </c>
      <c r="M1176" s="100">
        <f t="shared" si="579"/>
        <v>1.0590999999999999</v>
      </c>
      <c r="N1176" s="101">
        <f t="shared" si="580"/>
        <v>0.97811300000000001</v>
      </c>
      <c r="O1176" s="100">
        <f t="shared" si="581"/>
        <v>1</v>
      </c>
      <c r="P1176" s="98">
        <f t="shared" si="582"/>
        <v>45971.97</v>
      </c>
      <c r="Q1176" s="97">
        <f t="shared" si="583"/>
        <v>46944.28</v>
      </c>
      <c r="R1176" s="97"/>
      <c r="S1176" s="97"/>
    </row>
    <row r="1177" spans="1:19" ht="22.5" x14ac:dyDescent="0.25">
      <c r="A1177" s="89" t="s">
        <v>3076</v>
      </c>
      <c r="B1177" s="89" t="s">
        <v>3033</v>
      </c>
      <c r="C1177" s="89"/>
      <c r="D1177" s="89" t="s">
        <v>101</v>
      </c>
      <c r="E1177" s="94" t="s">
        <v>734</v>
      </c>
      <c r="F1177" s="95" t="s">
        <v>3077</v>
      </c>
      <c r="G1177" s="89" t="s">
        <v>502</v>
      </c>
      <c r="H1177" s="89" t="s">
        <v>3078</v>
      </c>
      <c r="I1177" s="96">
        <v>1</v>
      </c>
      <c r="J1177" s="97">
        <v>78704</v>
      </c>
      <c r="K1177" s="98">
        <f t="shared" si="577"/>
        <v>41040.83</v>
      </c>
      <c r="L1177" s="99">
        <f t="shared" si="578"/>
        <v>1.0815399999999999</v>
      </c>
      <c r="M1177" s="100">
        <f t="shared" si="579"/>
        <v>1.0590999999999999</v>
      </c>
      <c r="N1177" s="101">
        <f t="shared" si="580"/>
        <v>0.97811300000000001</v>
      </c>
      <c r="O1177" s="100">
        <f t="shared" si="581"/>
        <v>1</v>
      </c>
      <c r="P1177" s="98">
        <f t="shared" si="582"/>
        <v>45981.67</v>
      </c>
      <c r="Q1177" s="97">
        <f t="shared" si="583"/>
        <v>88179.05</v>
      </c>
      <c r="R1177" s="97"/>
      <c r="S1177" s="97"/>
    </row>
    <row r="1178" spans="1:19" ht="22.5" x14ac:dyDescent="0.25">
      <c r="A1178" s="89" t="s">
        <v>3079</v>
      </c>
      <c r="B1178" s="89" t="s">
        <v>3033</v>
      </c>
      <c r="C1178" s="89"/>
      <c r="D1178" s="89" t="s">
        <v>106</v>
      </c>
      <c r="E1178" s="94" t="s">
        <v>742</v>
      </c>
      <c r="F1178" s="95" t="s">
        <v>743</v>
      </c>
      <c r="G1178" s="89" t="s">
        <v>502</v>
      </c>
      <c r="H1178" s="89" t="s">
        <v>3080</v>
      </c>
      <c r="I1178" s="96">
        <v>1</v>
      </c>
      <c r="J1178" s="97">
        <v>73900</v>
      </c>
      <c r="K1178" s="98">
        <f t="shared" si="577"/>
        <v>41098.94</v>
      </c>
      <c r="L1178" s="99">
        <f t="shared" si="578"/>
        <v>1.0815399999999999</v>
      </c>
      <c r="M1178" s="100">
        <f t="shared" si="579"/>
        <v>1.0590999999999999</v>
      </c>
      <c r="N1178" s="101">
        <f t="shared" si="580"/>
        <v>0.97811300000000001</v>
      </c>
      <c r="O1178" s="100">
        <f t="shared" si="581"/>
        <v>1</v>
      </c>
      <c r="P1178" s="98">
        <f t="shared" si="582"/>
        <v>46046.77</v>
      </c>
      <c r="Q1178" s="97">
        <f t="shared" si="583"/>
        <v>82796.7</v>
      </c>
      <c r="R1178" s="97"/>
      <c r="S1178" s="97"/>
    </row>
    <row r="1179" spans="1:19" x14ac:dyDescent="0.25">
      <c r="A1179" s="89"/>
      <c r="B1179" s="90"/>
      <c r="C1179" s="90"/>
      <c r="D1179" s="91"/>
      <c r="E1179" s="92"/>
      <c r="F1179" s="92" t="s">
        <v>3081</v>
      </c>
      <c r="G1179" s="91"/>
      <c r="H1179" s="91"/>
      <c r="I1179" s="93">
        <v>1</v>
      </c>
      <c r="J1179" s="91"/>
      <c r="K1179" s="98"/>
      <c r="L1179" s="99"/>
      <c r="M1179" s="100"/>
      <c r="N1179" s="101"/>
      <c r="O1179" s="100"/>
      <c r="P1179" s="98"/>
      <c r="Q1179" s="91"/>
      <c r="R1179" s="91"/>
      <c r="S1179" s="91"/>
    </row>
    <row r="1180" spans="1:19" x14ac:dyDescent="0.25">
      <c r="A1180" s="89" t="s">
        <v>3082</v>
      </c>
      <c r="B1180" s="89" t="s">
        <v>3033</v>
      </c>
      <c r="C1180" s="89"/>
      <c r="D1180" s="89" t="s">
        <v>107</v>
      </c>
      <c r="E1180" s="94" t="s">
        <v>570</v>
      </c>
      <c r="F1180" s="95" t="s">
        <v>571</v>
      </c>
      <c r="G1180" s="89" t="s">
        <v>51</v>
      </c>
      <c r="H1180" s="89" t="s">
        <v>3083</v>
      </c>
      <c r="I1180" s="96">
        <v>1</v>
      </c>
      <c r="J1180" s="97">
        <v>16514</v>
      </c>
      <c r="K1180" s="98">
        <f t="shared" ref="K1180:K1185" si="584">J1180/H1180</f>
        <v>157276.19</v>
      </c>
      <c r="L1180" s="99">
        <f t="shared" ref="L1180:L1185" si="585">$L$8</f>
        <v>1.0815399999999999</v>
      </c>
      <c r="M1180" s="100">
        <f t="shared" ref="M1180:M1185" si="586">$M$8</f>
        <v>1.0590999999999999</v>
      </c>
      <c r="N1180" s="101">
        <f t="shared" ref="N1180:N1185" si="587">$N$8</f>
        <v>0.97811300000000001</v>
      </c>
      <c r="O1180" s="100">
        <f t="shared" ref="O1180:O1185" si="588">$O$8</f>
        <v>1</v>
      </c>
      <c r="P1180" s="98">
        <f t="shared" ref="P1180:P1185" si="589">K1180*L1180*M1180*N1180*O1180</f>
        <v>176210.41</v>
      </c>
      <c r="Q1180" s="97">
        <f t="shared" ref="Q1180:Q1185" si="590">H1180*P1180</f>
        <v>18502.09</v>
      </c>
      <c r="R1180" s="97"/>
      <c r="S1180" s="97"/>
    </row>
    <row r="1181" spans="1:19" x14ac:dyDescent="0.25">
      <c r="A1181" s="89" t="s">
        <v>3084</v>
      </c>
      <c r="B1181" s="89" t="s">
        <v>3033</v>
      </c>
      <c r="C1181" s="89"/>
      <c r="D1181" s="89" t="s">
        <v>108</v>
      </c>
      <c r="E1181" s="94" t="s">
        <v>722</v>
      </c>
      <c r="F1181" s="95" t="s">
        <v>723</v>
      </c>
      <c r="G1181" s="89" t="s">
        <v>81</v>
      </c>
      <c r="H1181" s="89" t="s">
        <v>3085</v>
      </c>
      <c r="I1181" s="96">
        <v>1</v>
      </c>
      <c r="J1181" s="97">
        <v>50451</v>
      </c>
      <c r="K1181" s="98">
        <f t="shared" si="584"/>
        <v>4710.6400000000003</v>
      </c>
      <c r="L1181" s="99">
        <f t="shared" si="585"/>
        <v>1.0815399999999999</v>
      </c>
      <c r="M1181" s="100">
        <f t="shared" si="586"/>
        <v>1.0590999999999999</v>
      </c>
      <c r="N1181" s="101">
        <f t="shared" si="587"/>
        <v>0.97811300000000001</v>
      </c>
      <c r="O1181" s="100">
        <f t="shared" si="588"/>
        <v>1</v>
      </c>
      <c r="P1181" s="98">
        <f t="shared" si="589"/>
        <v>5277.75</v>
      </c>
      <c r="Q1181" s="97">
        <f t="shared" si="590"/>
        <v>56524.7</v>
      </c>
      <c r="R1181" s="97"/>
      <c r="S1181" s="97"/>
    </row>
    <row r="1182" spans="1:19" x14ac:dyDescent="0.25">
      <c r="A1182" s="89" t="s">
        <v>3086</v>
      </c>
      <c r="B1182" s="89" t="s">
        <v>3033</v>
      </c>
      <c r="C1182" s="89"/>
      <c r="D1182" s="89" t="s">
        <v>109</v>
      </c>
      <c r="E1182" s="94" t="s">
        <v>747</v>
      </c>
      <c r="F1182" s="95" t="s">
        <v>748</v>
      </c>
      <c r="G1182" s="89" t="s">
        <v>51</v>
      </c>
      <c r="H1182" s="89" t="s">
        <v>3087</v>
      </c>
      <c r="I1182" s="96">
        <v>1</v>
      </c>
      <c r="J1182" s="97">
        <v>132943</v>
      </c>
      <c r="K1182" s="98">
        <f t="shared" si="584"/>
        <v>211020.63</v>
      </c>
      <c r="L1182" s="99">
        <f t="shared" si="585"/>
        <v>1.0815399999999999</v>
      </c>
      <c r="M1182" s="100">
        <f t="shared" si="586"/>
        <v>1.0590999999999999</v>
      </c>
      <c r="N1182" s="101">
        <f t="shared" si="587"/>
        <v>0.97811300000000001</v>
      </c>
      <c r="O1182" s="100">
        <f t="shared" si="588"/>
        <v>1</v>
      </c>
      <c r="P1182" s="98">
        <f t="shared" si="589"/>
        <v>236425.06</v>
      </c>
      <c r="Q1182" s="97">
        <f t="shared" si="590"/>
        <v>148947.79</v>
      </c>
      <c r="R1182" s="97"/>
      <c r="S1182" s="97"/>
    </row>
    <row r="1183" spans="1:19" x14ac:dyDescent="0.25">
      <c r="A1183" s="89" t="s">
        <v>3088</v>
      </c>
      <c r="B1183" s="89" t="s">
        <v>3033</v>
      </c>
      <c r="C1183" s="89"/>
      <c r="D1183" s="89" t="s">
        <v>122</v>
      </c>
      <c r="E1183" s="94" t="s">
        <v>586</v>
      </c>
      <c r="F1183" s="95" t="s">
        <v>587</v>
      </c>
      <c r="G1183" s="89" t="s">
        <v>81</v>
      </c>
      <c r="H1183" s="89" t="s">
        <v>3089</v>
      </c>
      <c r="I1183" s="96">
        <v>1</v>
      </c>
      <c r="J1183" s="97">
        <v>406010</v>
      </c>
      <c r="K1183" s="98">
        <f t="shared" si="584"/>
        <v>6353.83</v>
      </c>
      <c r="L1183" s="99">
        <f t="shared" si="585"/>
        <v>1.0815399999999999</v>
      </c>
      <c r="M1183" s="100">
        <f t="shared" si="586"/>
        <v>1.0590999999999999</v>
      </c>
      <c r="N1183" s="101">
        <f t="shared" si="587"/>
        <v>0.97811300000000001</v>
      </c>
      <c r="O1183" s="100">
        <f t="shared" si="588"/>
        <v>1</v>
      </c>
      <c r="P1183" s="98">
        <f t="shared" si="589"/>
        <v>7118.76</v>
      </c>
      <c r="Q1183" s="97">
        <f t="shared" si="590"/>
        <v>454888.76</v>
      </c>
      <c r="R1183" s="97"/>
      <c r="S1183" s="97"/>
    </row>
    <row r="1184" spans="1:19" ht="22.5" x14ac:dyDescent="0.25">
      <c r="A1184" s="89" t="s">
        <v>3090</v>
      </c>
      <c r="B1184" s="89" t="s">
        <v>3033</v>
      </c>
      <c r="C1184" s="89"/>
      <c r="D1184" s="89" t="s">
        <v>126</v>
      </c>
      <c r="E1184" s="94" t="s">
        <v>742</v>
      </c>
      <c r="F1184" s="95" t="s">
        <v>743</v>
      </c>
      <c r="G1184" s="89" t="s">
        <v>502</v>
      </c>
      <c r="H1184" s="89" t="s">
        <v>3091</v>
      </c>
      <c r="I1184" s="96">
        <v>1</v>
      </c>
      <c r="J1184" s="97">
        <v>208588</v>
      </c>
      <c r="K1184" s="98">
        <f t="shared" si="584"/>
        <v>41098.82</v>
      </c>
      <c r="L1184" s="99">
        <f t="shared" si="585"/>
        <v>1.0815399999999999</v>
      </c>
      <c r="M1184" s="100">
        <f t="shared" si="586"/>
        <v>1.0590999999999999</v>
      </c>
      <c r="N1184" s="101">
        <f t="shared" si="587"/>
        <v>0.97811300000000001</v>
      </c>
      <c r="O1184" s="100">
        <f t="shared" si="588"/>
        <v>1</v>
      </c>
      <c r="P1184" s="98">
        <f t="shared" si="589"/>
        <v>46046.64</v>
      </c>
      <c r="Q1184" s="97">
        <f t="shared" si="590"/>
        <v>233699.59</v>
      </c>
      <c r="R1184" s="97"/>
      <c r="S1184" s="97"/>
    </row>
    <row r="1185" spans="1:19" ht="22.5" x14ac:dyDescent="0.25">
      <c r="A1185" s="89" t="s">
        <v>3092</v>
      </c>
      <c r="B1185" s="89" t="s">
        <v>3033</v>
      </c>
      <c r="C1185" s="89"/>
      <c r="D1185" s="89" t="s">
        <v>124</v>
      </c>
      <c r="E1185" s="94" t="s">
        <v>738</v>
      </c>
      <c r="F1185" s="95" t="s">
        <v>739</v>
      </c>
      <c r="G1185" s="89" t="s">
        <v>502</v>
      </c>
      <c r="H1185" s="89" t="s">
        <v>3093</v>
      </c>
      <c r="I1185" s="96">
        <v>1</v>
      </c>
      <c r="J1185" s="97">
        <v>8644</v>
      </c>
      <c r="K1185" s="98">
        <f t="shared" si="584"/>
        <v>41101.230000000003</v>
      </c>
      <c r="L1185" s="99">
        <f t="shared" si="585"/>
        <v>1.0815399999999999</v>
      </c>
      <c r="M1185" s="100">
        <f t="shared" si="586"/>
        <v>1.0590999999999999</v>
      </c>
      <c r="N1185" s="101">
        <f t="shared" si="587"/>
        <v>0.97811300000000001</v>
      </c>
      <c r="O1185" s="100">
        <f t="shared" si="588"/>
        <v>1</v>
      </c>
      <c r="P1185" s="98">
        <f t="shared" si="589"/>
        <v>46049.34</v>
      </c>
      <c r="Q1185" s="97">
        <f t="shared" si="590"/>
        <v>9684.64</v>
      </c>
      <c r="R1185" s="97"/>
      <c r="S1185" s="97"/>
    </row>
    <row r="1186" spans="1:19" x14ac:dyDescent="0.25">
      <c r="A1186" s="89"/>
      <c r="B1186" s="90"/>
      <c r="C1186" s="90"/>
      <c r="D1186" s="91"/>
      <c r="E1186" s="92"/>
      <c r="F1186" s="92" t="s">
        <v>3094</v>
      </c>
      <c r="G1186" s="91"/>
      <c r="H1186" s="91"/>
      <c r="I1186" s="93">
        <v>1</v>
      </c>
      <c r="J1186" s="91"/>
      <c r="K1186" s="98"/>
      <c r="L1186" s="99"/>
      <c r="M1186" s="100"/>
      <c r="N1186" s="101"/>
      <c r="O1186" s="100"/>
      <c r="P1186" s="98"/>
      <c r="Q1186" s="91"/>
      <c r="R1186" s="91"/>
      <c r="S1186" s="91"/>
    </row>
    <row r="1187" spans="1:19" x14ac:dyDescent="0.25">
      <c r="A1187" s="89" t="s">
        <v>3095</v>
      </c>
      <c r="B1187" s="89" t="s">
        <v>3033</v>
      </c>
      <c r="C1187" s="89"/>
      <c r="D1187" s="89" t="s">
        <v>129</v>
      </c>
      <c r="E1187" s="94" t="s">
        <v>570</v>
      </c>
      <c r="F1187" s="95" t="s">
        <v>571</v>
      </c>
      <c r="G1187" s="89" t="s">
        <v>51</v>
      </c>
      <c r="H1187" s="89" t="s">
        <v>3096</v>
      </c>
      <c r="I1187" s="96">
        <v>1</v>
      </c>
      <c r="J1187" s="97">
        <v>7547</v>
      </c>
      <c r="K1187" s="98">
        <f t="shared" ref="K1187:K1192" si="591">J1187/H1187</f>
        <v>157229.17000000001</v>
      </c>
      <c r="L1187" s="99">
        <f t="shared" ref="L1187:L1192" si="592">$L$8</f>
        <v>1.0815399999999999</v>
      </c>
      <c r="M1187" s="100">
        <f t="shared" ref="M1187:M1192" si="593">$M$8</f>
        <v>1.0590999999999999</v>
      </c>
      <c r="N1187" s="101">
        <f t="shared" ref="N1187:N1192" si="594">$N$8</f>
        <v>0.97811300000000001</v>
      </c>
      <c r="O1187" s="100">
        <f t="shared" ref="O1187:O1192" si="595">$O$8</f>
        <v>1</v>
      </c>
      <c r="P1187" s="98">
        <f t="shared" ref="P1187:P1192" si="596">K1187*L1187*M1187*N1187*O1187</f>
        <v>176157.73</v>
      </c>
      <c r="Q1187" s="97">
        <f t="shared" ref="Q1187:Q1192" si="597">H1187*P1187</f>
        <v>8455.57</v>
      </c>
      <c r="R1187" s="97"/>
      <c r="S1187" s="97"/>
    </row>
    <row r="1188" spans="1:19" x14ac:dyDescent="0.25">
      <c r="A1188" s="89" t="s">
        <v>3097</v>
      </c>
      <c r="B1188" s="89" t="s">
        <v>3033</v>
      </c>
      <c r="C1188" s="89"/>
      <c r="D1188" s="89" t="s">
        <v>133</v>
      </c>
      <c r="E1188" s="94" t="s">
        <v>722</v>
      </c>
      <c r="F1188" s="95" t="s">
        <v>723</v>
      </c>
      <c r="G1188" s="89" t="s">
        <v>81</v>
      </c>
      <c r="H1188" s="89" t="s">
        <v>3098</v>
      </c>
      <c r="I1188" s="96">
        <v>1</v>
      </c>
      <c r="J1188" s="97">
        <v>23082</v>
      </c>
      <c r="K1188" s="98">
        <f t="shared" si="591"/>
        <v>4710.6099999999997</v>
      </c>
      <c r="L1188" s="99">
        <f t="shared" si="592"/>
        <v>1.0815399999999999</v>
      </c>
      <c r="M1188" s="100">
        <f t="shared" si="593"/>
        <v>1.0590999999999999</v>
      </c>
      <c r="N1188" s="101">
        <f t="shared" si="594"/>
        <v>0.97811300000000001</v>
      </c>
      <c r="O1188" s="100">
        <f t="shared" si="595"/>
        <v>1</v>
      </c>
      <c r="P1188" s="98">
        <f t="shared" si="596"/>
        <v>5277.71</v>
      </c>
      <c r="Q1188" s="97">
        <f t="shared" si="597"/>
        <v>25860.78</v>
      </c>
      <c r="R1188" s="97"/>
      <c r="S1188" s="97"/>
    </row>
    <row r="1189" spans="1:19" x14ac:dyDescent="0.25">
      <c r="A1189" s="89" t="s">
        <v>3099</v>
      </c>
      <c r="B1189" s="89" t="s">
        <v>3033</v>
      </c>
      <c r="C1189" s="89"/>
      <c r="D1189" s="89" t="s">
        <v>136</v>
      </c>
      <c r="E1189" s="94" t="s">
        <v>747</v>
      </c>
      <c r="F1189" s="95" t="s">
        <v>748</v>
      </c>
      <c r="G1189" s="89" t="s">
        <v>51</v>
      </c>
      <c r="H1189" s="89" t="s">
        <v>3100</v>
      </c>
      <c r="I1189" s="96">
        <v>1</v>
      </c>
      <c r="J1189" s="97">
        <v>61195</v>
      </c>
      <c r="K1189" s="98">
        <f t="shared" si="591"/>
        <v>211017.24</v>
      </c>
      <c r="L1189" s="99">
        <f t="shared" si="592"/>
        <v>1.0815399999999999</v>
      </c>
      <c r="M1189" s="100">
        <f t="shared" si="593"/>
        <v>1.0590999999999999</v>
      </c>
      <c r="N1189" s="101">
        <f t="shared" si="594"/>
        <v>0.97811300000000001</v>
      </c>
      <c r="O1189" s="100">
        <f t="shared" si="595"/>
        <v>1</v>
      </c>
      <c r="P1189" s="98">
        <f t="shared" si="596"/>
        <v>236421.26</v>
      </c>
      <c r="Q1189" s="97">
        <f t="shared" si="597"/>
        <v>68562.17</v>
      </c>
      <c r="R1189" s="97"/>
      <c r="S1189" s="97"/>
    </row>
    <row r="1190" spans="1:19" x14ac:dyDescent="0.25">
      <c r="A1190" s="89" t="s">
        <v>3101</v>
      </c>
      <c r="B1190" s="89" t="s">
        <v>3033</v>
      </c>
      <c r="C1190" s="89"/>
      <c r="D1190" s="89" t="s">
        <v>141</v>
      </c>
      <c r="E1190" s="94" t="s">
        <v>586</v>
      </c>
      <c r="F1190" s="95" t="s">
        <v>587</v>
      </c>
      <c r="G1190" s="89" t="s">
        <v>81</v>
      </c>
      <c r="H1190" s="89" t="s">
        <v>3102</v>
      </c>
      <c r="I1190" s="96">
        <v>1</v>
      </c>
      <c r="J1190" s="97">
        <v>186803</v>
      </c>
      <c r="K1190" s="98">
        <f t="shared" si="591"/>
        <v>6353.84</v>
      </c>
      <c r="L1190" s="99">
        <f t="shared" si="592"/>
        <v>1.0815399999999999</v>
      </c>
      <c r="M1190" s="100">
        <f t="shared" si="593"/>
        <v>1.0590999999999999</v>
      </c>
      <c r="N1190" s="101">
        <f t="shared" si="594"/>
        <v>0.97811300000000001</v>
      </c>
      <c r="O1190" s="100">
        <f t="shared" si="595"/>
        <v>1</v>
      </c>
      <c r="P1190" s="98">
        <f t="shared" si="596"/>
        <v>7118.77</v>
      </c>
      <c r="Q1190" s="97">
        <f t="shared" si="597"/>
        <v>209291.84</v>
      </c>
      <c r="R1190" s="97"/>
      <c r="S1190" s="97"/>
    </row>
    <row r="1191" spans="1:19" ht="22.5" x14ac:dyDescent="0.25">
      <c r="A1191" s="89" t="s">
        <v>3103</v>
      </c>
      <c r="B1191" s="89" t="s">
        <v>3033</v>
      </c>
      <c r="C1191" s="89"/>
      <c r="D1191" s="89" t="s">
        <v>144</v>
      </c>
      <c r="E1191" s="94" t="s">
        <v>742</v>
      </c>
      <c r="F1191" s="95" t="s">
        <v>743</v>
      </c>
      <c r="G1191" s="89" t="s">
        <v>502</v>
      </c>
      <c r="H1191" s="89" t="s">
        <v>3104</v>
      </c>
      <c r="I1191" s="96">
        <v>1</v>
      </c>
      <c r="J1191" s="97">
        <v>95404</v>
      </c>
      <c r="K1191" s="98">
        <f t="shared" si="591"/>
        <v>41098.85</v>
      </c>
      <c r="L1191" s="99">
        <f t="shared" si="592"/>
        <v>1.0815399999999999</v>
      </c>
      <c r="M1191" s="100">
        <f t="shared" si="593"/>
        <v>1.0590999999999999</v>
      </c>
      <c r="N1191" s="101">
        <f t="shared" si="594"/>
        <v>0.97811300000000001</v>
      </c>
      <c r="O1191" s="100">
        <f t="shared" si="595"/>
        <v>1</v>
      </c>
      <c r="P1191" s="98">
        <f t="shared" si="596"/>
        <v>46046.67</v>
      </c>
      <c r="Q1191" s="97">
        <f t="shared" si="597"/>
        <v>106889.52</v>
      </c>
      <c r="R1191" s="97"/>
      <c r="S1191" s="97"/>
    </row>
    <row r="1192" spans="1:19" ht="22.5" x14ac:dyDescent="0.25">
      <c r="A1192" s="89" t="s">
        <v>3105</v>
      </c>
      <c r="B1192" s="89" t="s">
        <v>3033</v>
      </c>
      <c r="C1192" s="89"/>
      <c r="D1192" s="89" t="s">
        <v>146</v>
      </c>
      <c r="E1192" s="94" t="s">
        <v>738</v>
      </c>
      <c r="F1192" s="95" t="s">
        <v>739</v>
      </c>
      <c r="G1192" s="89" t="s">
        <v>502</v>
      </c>
      <c r="H1192" s="89" t="s">
        <v>3106</v>
      </c>
      <c r="I1192" s="96">
        <v>1</v>
      </c>
      <c r="J1192" s="97">
        <v>5137</v>
      </c>
      <c r="K1192" s="98">
        <f t="shared" si="591"/>
        <v>41096</v>
      </c>
      <c r="L1192" s="99">
        <f t="shared" si="592"/>
        <v>1.0815399999999999</v>
      </c>
      <c r="M1192" s="100">
        <f t="shared" si="593"/>
        <v>1.0590999999999999</v>
      </c>
      <c r="N1192" s="101">
        <f t="shared" si="594"/>
        <v>0.97811300000000001</v>
      </c>
      <c r="O1192" s="100">
        <f t="shared" si="595"/>
        <v>1</v>
      </c>
      <c r="P1192" s="98">
        <f t="shared" si="596"/>
        <v>46043.48</v>
      </c>
      <c r="Q1192" s="97">
        <f t="shared" si="597"/>
        <v>5755.44</v>
      </c>
      <c r="R1192" s="97"/>
      <c r="S1192" s="97"/>
    </row>
    <row r="1193" spans="1:19" x14ac:dyDescent="0.25">
      <c r="A1193" s="89"/>
      <c r="B1193" s="90"/>
      <c r="C1193" s="90"/>
      <c r="D1193" s="91"/>
      <c r="E1193" s="92"/>
      <c r="F1193" s="92" t="s">
        <v>3107</v>
      </c>
      <c r="G1193" s="91"/>
      <c r="H1193" s="91"/>
      <c r="I1193" s="93">
        <v>1</v>
      </c>
      <c r="J1193" s="91"/>
      <c r="K1193" s="98"/>
      <c r="L1193" s="99"/>
      <c r="M1193" s="100"/>
      <c r="N1193" s="101"/>
      <c r="O1193" s="100"/>
      <c r="P1193" s="98"/>
      <c r="Q1193" s="91"/>
      <c r="R1193" s="91"/>
      <c r="S1193" s="91"/>
    </row>
    <row r="1194" spans="1:19" x14ac:dyDescent="0.25">
      <c r="A1194" s="89" t="s">
        <v>3108</v>
      </c>
      <c r="B1194" s="89" t="s">
        <v>3033</v>
      </c>
      <c r="C1194" s="89"/>
      <c r="D1194" s="89" t="s">
        <v>151</v>
      </c>
      <c r="E1194" s="94" t="s">
        <v>570</v>
      </c>
      <c r="F1194" s="95" t="s">
        <v>571</v>
      </c>
      <c r="G1194" s="89" t="s">
        <v>51</v>
      </c>
      <c r="H1194" s="89" t="s">
        <v>3109</v>
      </c>
      <c r="I1194" s="96">
        <v>1</v>
      </c>
      <c r="J1194" s="97">
        <v>8962</v>
      </c>
      <c r="K1194" s="98">
        <f t="shared" ref="K1194:K1199" si="598">J1194/H1194</f>
        <v>157228.07</v>
      </c>
      <c r="L1194" s="99">
        <f t="shared" ref="L1194:L1199" si="599">$L$8</f>
        <v>1.0815399999999999</v>
      </c>
      <c r="M1194" s="100">
        <f t="shared" ref="M1194:M1199" si="600">$M$8</f>
        <v>1.0590999999999999</v>
      </c>
      <c r="N1194" s="101">
        <f t="shared" ref="N1194:N1199" si="601">$N$8</f>
        <v>0.97811300000000001</v>
      </c>
      <c r="O1194" s="100">
        <f t="shared" ref="O1194:O1199" si="602">$O$8</f>
        <v>1</v>
      </c>
      <c r="P1194" s="98">
        <f t="shared" ref="P1194:P1199" si="603">K1194*L1194*M1194*N1194*O1194</f>
        <v>176156.5</v>
      </c>
      <c r="Q1194" s="97">
        <f t="shared" ref="Q1194:Q1199" si="604">H1194*P1194</f>
        <v>10040.92</v>
      </c>
      <c r="R1194" s="97"/>
      <c r="S1194" s="97"/>
    </row>
    <row r="1195" spans="1:19" x14ac:dyDescent="0.25">
      <c r="A1195" s="89" t="s">
        <v>3110</v>
      </c>
      <c r="B1195" s="89" t="s">
        <v>3033</v>
      </c>
      <c r="C1195" s="89"/>
      <c r="D1195" s="89" t="s">
        <v>154</v>
      </c>
      <c r="E1195" s="94" t="s">
        <v>722</v>
      </c>
      <c r="F1195" s="95" t="s">
        <v>723</v>
      </c>
      <c r="G1195" s="89" t="s">
        <v>81</v>
      </c>
      <c r="H1195" s="89" t="s">
        <v>1591</v>
      </c>
      <c r="I1195" s="96">
        <v>1</v>
      </c>
      <c r="J1195" s="97">
        <v>27322</v>
      </c>
      <c r="K1195" s="98">
        <f t="shared" si="598"/>
        <v>4710.6899999999996</v>
      </c>
      <c r="L1195" s="99">
        <f t="shared" si="599"/>
        <v>1.0815399999999999</v>
      </c>
      <c r="M1195" s="100">
        <f t="shared" si="600"/>
        <v>1.0590999999999999</v>
      </c>
      <c r="N1195" s="101">
        <f t="shared" si="601"/>
        <v>0.97811300000000001</v>
      </c>
      <c r="O1195" s="100">
        <f t="shared" si="602"/>
        <v>1</v>
      </c>
      <c r="P1195" s="98">
        <f t="shared" si="603"/>
        <v>5277.8</v>
      </c>
      <c r="Q1195" s="97">
        <f t="shared" si="604"/>
        <v>30611.24</v>
      </c>
      <c r="R1195" s="97"/>
      <c r="S1195" s="97"/>
    </row>
    <row r="1196" spans="1:19" x14ac:dyDescent="0.25">
      <c r="A1196" s="89" t="s">
        <v>3111</v>
      </c>
      <c r="B1196" s="89" t="s">
        <v>3033</v>
      </c>
      <c r="C1196" s="89"/>
      <c r="D1196" s="89" t="s">
        <v>156</v>
      </c>
      <c r="E1196" s="94" t="s">
        <v>747</v>
      </c>
      <c r="F1196" s="95" t="s">
        <v>748</v>
      </c>
      <c r="G1196" s="89" t="s">
        <v>51</v>
      </c>
      <c r="H1196" s="89" t="s">
        <v>3112</v>
      </c>
      <c r="I1196" s="96">
        <v>1</v>
      </c>
      <c r="J1196" s="97">
        <v>72800</v>
      </c>
      <c r="K1196" s="98">
        <f t="shared" si="598"/>
        <v>211014.49</v>
      </c>
      <c r="L1196" s="99">
        <f t="shared" si="599"/>
        <v>1.0815399999999999</v>
      </c>
      <c r="M1196" s="100">
        <f t="shared" si="600"/>
        <v>1.0590999999999999</v>
      </c>
      <c r="N1196" s="101">
        <f t="shared" si="601"/>
        <v>0.97811300000000001</v>
      </c>
      <c r="O1196" s="100">
        <f t="shared" si="602"/>
        <v>1</v>
      </c>
      <c r="P1196" s="98">
        <f t="shared" si="603"/>
        <v>236418.18</v>
      </c>
      <c r="Q1196" s="97">
        <f t="shared" si="604"/>
        <v>81564.27</v>
      </c>
      <c r="R1196" s="97"/>
      <c r="S1196" s="97"/>
    </row>
    <row r="1197" spans="1:19" x14ac:dyDescent="0.25">
      <c r="A1197" s="89" t="s">
        <v>3113</v>
      </c>
      <c r="B1197" s="89" t="s">
        <v>3033</v>
      </c>
      <c r="C1197" s="89"/>
      <c r="D1197" s="89" t="s">
        <v>157</v>
      </c>
      <c r="E1197" s="94" t="s">
        <v>586</v>
      </c>
      <c r="F1197" s="95" t="s">
        <v>587</v>
      </c>
      <c r="G1197" s="89" t="s">
        <v>81</v>
      </c>
      <c r="H1197" s="89" t="s">
        <v>154</v>
      </c>
      <c r="I1197" s="96">
        <v>1</v>
      </c>
      <c r="J1197" s="97">
        <v>222384</v>
      </c>
      <c r="K1197" s="98">
        <f t="shared" si="598"/>
        <v>6353.83</v>
      </c>
      <c r="L1197" s="99">
        <f t="shared" si="599"/>
        <v>1.0815399999999999</v>
      </c>
      <c r="M1197" s="100">
        <f t="shared" si="600"/>
        <v>1.0590999999999999</v>
      </c>
      <c r="N1197" s="101">
        <f t="shared" si="601"/>
        <v>0.97811300000000001</v>
      </c>
      <c r="O1197" s="100">
        <f t="shared" si="602"/>
        <v>1</v>
      </c>
      <c r="P1197" s="98">
        <f t="shared" si="603"/>
        <v>7118.76</v>
      </c>
      <c r="Q1197" s="97">
        <f t="shared" si="604"/>
        <v>249156.6</v>
      </c>
      <c r="R1197" s="97"/>
      <c r="S1197" s="97"/>
    </row>
    <row r="1198" spans="1:19" ht="22.5" x14ac:dyDescent="0.25">
      <c r="A1198" s="89" t="s">
        <v>3114</v>
      </c>
      <c r="B1198" s="89" t="s">
        <v>3033</v>
      </c>
      <c r="C1198" s="89"/>
      <c r="D1198" s="89" t="s">
        <v>158</v>
      </c>
      <c r="E1198" s="94" t="s">
        <v>742</v>
      </c>
      <c r="F1198" s="95" t="s">
        <v>743</v>
      </c>
      <c r="G1198" s="89" t="s">
        <v>502</v>
      </c>
      <c r="H1198" s="89" t="s">
        <v>3115</v>
      </c>
      <c r="I1198" s="96">
        <v>1</v>
      </c>
      <c r="J1198" s="97">
        <v>114227</v>
      </c>
      <c r="K1198" s="98">
        <f t="shared" si="598"/>
        <v>41098.9</v>
      </c>
      <c r="L1198" s="99">
        <f t="shared" si="599"/>
        <v>1.0815399999999999</v>
      </c>
      <c r="M1198" s="100">
        <f t="shared" si="600"/>
        <v>1.0590999999999999</v>
      </c>
      <c r="N1198" s="101">
        <f t="shared" si="601"/>
        <v>0.97811300000000001</v>
      </c>
      <c r="O1198" s="100">
        <f t="shared" si="602"/>
        <v>1</v>
      </c>
      <c r="P1198" s="98">
        <f t="shared" si="603"/>
        <v>46046.73</v>
      </c>
      <c r="Q1198" s="97">
        <f t="shared" si="604"/>
        <v>127978.6</v>
      </c>
      <c r="R1198" s="97"/>
      <c r="S1198" s="97"/>
    </row>
    <row r="1199" spans="1:19" ht="22.5" x14ac:dyDescent="0.25">
      <c r="A1199" s="89" t="s">
        <v>3116</v>
      </c>
      <c r="B1199" s="89" t="s">
        <v>3033</v>
      </c>
      <c r="C1199" s="89"/>
      <c r="D1199" s="89" t="s">
        <v>165</v>
      </c>
      <c r="E1199" s="94" t="s">
        <v>738</v>
      </c>
      <c r="F1199" s="95" t="s">
        <v>739</v>
      </c>
      <c r="G1199" s="89" t="s">
        <v>502</v>
      </c>
      <c r="H1199" s="89" t="s">
        <v>3117</v>
      </c>
      <c r="I1199" s="96">
        <v>1</v>
      </c>
      <c r="J1199" s="97">
        <v>3342</v>
      </c>
      <c r="K1199" s="98">
        <f t="shared" si="598"/>
        <v>41101.96</v>
      </c>
      <c r="L1199" s="99">
        <f t="shared" si="599"/>
        <v>1.0815399999999999</v>
      </c>
      <c r="M1199" s="100">
        <f t="shared" si="600"/>
        <v>1.0590999999999999</v>
      </c>
      <c r="N1199" s="101">
        <f t="shared" si="601"/>
        <v>0.97811300000000001</v>
      </c>
      <c r="O1199" s="100">
        <f t="shared" si="602"/>
        <v>1</v>
      </c>
      <c r="P1199" s="98">
        <f t="shared" si="603"/>
        <v>46050.16</v>
      </c>
      <c r="Q1199" s="97">
        <f t="shared" si="604"/>
        <v>3744.34</v>
      </c>
      <c r="R1199" s="97"/>
      <c r="S1199" s="97"/>
    </row>
    <row r="1200" spans="1:19" x14ac:dyDescent="0.25">
      <c r="A1200" s="89"/>
      <c r="B1200" s="90"/>
      <c r="C1200" s="90"/>
      <c r="D1200" s="91"/>
      <c r="E1200" s="92"/>
      <c r="F1200" s="92" t="s">
        <v>3118</v>
      </c>
      <c r="G1200" s="91"/>
      <c r="H1200" s="91"/>
      <c r="I1200" s="93">
        <v>1</v>
      </c>
      <c r="J1200" s="91"/>
      <c r="K1200" s="98"/>
      <c r="L1200" s="99"/>
      <c r="M1200" s="100"/>
      <c r="N1200" s="101"/>
      <c r="O1200" s="100"/>
      <c r="P1200" s="98"/>
      <c r="Q1200" s="91"/>
      <c r="R1200" s="91"/>
      <c r="S1200" s="91"/>
    </row>
    <row r="1201" spans="1:19" ht="22.5" x14ac:dyDescent="0.25">
      <c r="A1201" s="89" t="s">
        <v>3119</v>
      </c>
      <c r="B1201" s="89" t="s">
        <v>3033</v>
      </c>
      <c r="C1201" s="89"/>
      <c r="D1201" s="89" t="s">
        <v>168</v>
      </c>
      <c r="E1201" s="94" t="s">
        <v>766</v>
      </c>
      <c r="F1201" s="95" t="s">
        <v>767</v>
      </c>
      <c r="G1201" s="89" t="s">
        <v>51</v>
      </c>
      <c r="H1201" s="89" t="s">
        <v>3120</v>
      </c>
      <c r="I1201" s="96">
        <v>1</v>
      </c>
      <c r="J1201" s="97">
        <v>567757</v>
      </c>
      <c r="K1201" s="98">
        <f t="shared" ref="K1201:K1207" si="605">J1201/H1201</f>
        <v>646824.87</v>
      </c>
      <c r="L1201" s="99">
        <f t="shared" ref="L1201:L1207" si="606">$L$8</f>
        <v>1.0815399999999999</v>
      </c>
      <c r="M1201" s="100">
        <f t="shared" ref="M1201:M1207" si="607">$M$8</f>
        <v>1.0590999999999999</v>
      </c>
      <c r="N1201" s="101">
        <f t="shared" ref="N1201:N1207" si="608">$N$8</f>
        <v>0.97811300000000001</v>
      </c>
      <c r="O1201" s="100">
        <f t="shared" ref="O1201:O1207" si="609">$O$8</f>
        <v>1</v>
      </c>
      <c r="P1201" s="98">
        <f t="shared" ref="P1201:P1207" si="610">K1201*L1201*M1201*N1201*O1201</f>
        <v>724695.05</v>
      </c>
      <c r="Q1201" s="97">
        <f t="shared" ref="Q1201:Q1207" si="611">H1201*P1201</f>
        <v>636108.32999999996</v>
      </c>
      <c r="R1201" s="97"/>
      <c r="S1201" s="97"/>
    </row>
    <row r="1202" spans="1:19" ht="22.5" x14ac:dyDescent="0.25">
      <c r="A1202" s="89" t="s">
        <v>3121</v>
      </c>
      <c r="B1202" s="89" t="s">
        <v>3033</v>
      </c>
      <c r="C1202" s="89"/>
      <c r="D1202" s="89" t="s">
        <v>170</v>
      </c>
      <c r="E1202" s="94" t="s">
        <v>762</v>
      </c>
      <c r="F1202" s="95" t="s">
        <v>763</v>
      </c>
      <c r="G1202" s="89" t="s">
        <v>51</v>
      </c>
      <c r="H1202" s="89" t="s">
        <v>3122</v>
      </c>
      <c r="I1202" s="96">
        <v>1</v>
      </c>
      <c r="J1202" s="97">
        <v>582105</v>
      </c>
      <c r="K1202" s="98">
        <f t="shared" si="605"/>
        <v>946512.2</v>
      </c>
      <c r="L1202" s="99">
        <f t="shared" si="606"/>
        <v>1.0815399999999999</v>
      </c>
      <c r="M1202" s="100">
        <f t="shared" si="607"/>
        <v>1.0590999999999999</v>
      </c>
      <c r="N1202" s="101">
        <f t="shared" si="608"/>
        <v>0.97811300000000001</v>
      </c>
      <c r="O1202" s="100">
        <f t="shared" si="609"/>
        <v>1</v>
      </c>
      <c r="P1202" s="98">
        <f t="shared" si="610"/>
        <v>1060461.24</v>
      </c>
      <c r="Q1202" s="97">
        <f t="shared" si="611"/>
        <v>652183.66</v>
      </c>
      <c r="R1202" s="97"/>
      <c r="S1202" s="97"/>
    </row>
    <row r="1203" spans="1:19" x14ac:dyDescent="0.25">
      <c r="A1203" s="89" t="s">
        <v>3123</v>
      </c>
      <c r="B1203" s="89" t="s">
        <v>3033</v>
      </c>
      <c r="C1203" s="89"/>
      <c r="D1203" s="89" t="s">
        <v>175</v>
      </c>
      <c r="E1203" s="94" t="s">
        <v>586</v>
      </c>
      <c r="F1203" s="95" t="s">
        <v>587</v>
      </c>
      <c r="G1203" s="89" t="s">
        <v>81</v>
      </c>
      <c r="H1203" s="89" t="s">
        <v>3124</v>
      </c>
      <c r="I1203" s="96">
        <v>1</v>
      </c>
      <c r="J1203" s="97">
        <v>963372</v>
      </c>
      <c r="K1203" s="98">
        <f t="shared" si="605"/>
        <v>6353.83</v>
      </c>
      <c r="L1203" s="99">
        <f t="shared" si="606"/>
        <v>1.0815399999999999</v>
      </c>
      <c r="M1203" s="100">
        <f t="shared" si="607"/>
        <v>1.0590999999999999</v>
      </c>
      <c r="N1203" s="101">
        <f t="shared" si="608"/>
        <v>0.97811300000000001</v>
      </c>
      <c r="O1203" s="100">
        <f t="shared" si="609"/>
        <v>1</v>
      </c>
      <c r="P1203" s="98">
        <f t="shared" si="610"/>
        <v>7118.76</v>
      </c>
      <c r="Q1203" s="97">
        <f t="shared" si="611"/>
        <v>1079351.3700000001</v>
      </c>
      <c r="R1203" s="97"/>
      <c r="S1203" s="97"/>
    </row>
    <row r="1204" spans="1:19" ht="22.5" x14ac:dyDescent="0.25">
      <c r="A1204" s="89" t="s">
        <v>3125</v>
      </c>
      <c r="B1204" s="89" t="s">
        <v>3033</v>
      </c>
      <c r="C1204" s="89"/>
      <c r="D1204" s="89" t="s">
        <v>178</v>
      </c>
      <c r="E1204" s="94" t="s">
        <v>742</v>
      </c>
      <c r="F1204" s="95" t="s">
        <v>743</v>
      </c>
      <c r="G1204" s="89" t="s">
        <v>502</v>
      </c>
      <c r="H1204" s="89" t="s">
        <v>3126</v>
      </c>
      <c r="I1204" s="96">
        <v>1</v>
      </c>
      <c r="J1204" s="97">
        <v>85223</v>
      </c>
      <c r="K1204" s="98">
        <f t="shared" si="605"/>
        <v>41098.86</v>
      </c>
      <c r="L1204" s="99">
        <f t="shared" si="606"/>
        <v>1.0815399999999999</v>
      </c>
      <c r="M1204" s="100">
        <f t="shared" si="607"/>
        <v>1.0590999999999999</v>
      </c>
      <c r="N1204" s="101">
        <f t="shared" si="608"/>
        <v>0.97811300000000001</v>
      </c>
      <c r="O1204" s="100">
        <f t="shared" si="609"/>
        <v>1</v>
      </c>
      <c r="P1204" s="98">
        <f t="shared" si="610"/>
        <v>46046.68</v>
      </c>
      <c r="Q1204" s="97">
        <f t="shared" si="611"/>
        <v>95482.86</v>
      </c>
      <c r="R1204" s="97"/>
      <c r="S1204" s="97"/>
    </row>
    <row r="1205" spans="1:19" ht="22.5" x14ac:dyDescent="0.25">
      <c r="A1205" s="89" t="s">
        <v>3127</v>
      </c>
      <c r="B1205" s="89" t="s">
        <v>3033</v>
      </c>
      <c r="C1205" s="89"/>
      <c r="D1205" s="89" t="s">
        <v>181</v>
      </c>
      <c r="E1205" s="94" t="s">
        <v>738</v>
      </c>
      <c r="F1205" s="95" t="s">
        <v>739</v>
      </c>
      <c r="G1205" s="89" t="s">
        <v>502</v>
      </c>
      <c r="H1205" s="89" t="s">
        <v>3128</v>
      </c>
      <c r="I1205" s="96">
        <v>1</v>
      </c>
      <c r="J1205" s="97">
        <v>127085</v>
      </c>
      <c r="K1205" s="98">
        <f t="shared" si="605"/>
        <v>41098.97</v>
      </c>
      <c r="L1205" s="99">
        <f t="shared" si="606"/>
        <v>1.0815399999999999</v>
      </c>
      <c r="M1205" s="100">
        <f t="shared" si="607"/>
        <v>1.0590999999999999</v>
      </c>
      <c r="N1205" s="101">
        <f t="shared" si="608"/>
        <v>0.97811300000000001</v>
      </c>
      <c r="O1205" s="100">
        <f t="shared" si="609"/>
        <v>1</v>
      </c>
      <c r="P1205" s="98">
        <f t="shared" si="610"/>
        <v>46046.81</v>
      </c>
      <c r="Q1205" s="97">
        <f t="shared" si="611"/>
        <v>142384.56</v>
      </c>
      <c r="R1205" s="97"/>
      <c r="S1205" s="97"/>
    </row>
    <row r="1206" spans="1:19" ht="22.5" x14ac:dyDescent="0.25">
      <c r="A1206" s="89" t="s">
        <v>3129</v>
      </c>
      <c r="B1206" s="89" t="s">
        <v>3033</v>
      </c>
      <c r="C1206" s="89"/>
      <c r="D1206" s="89" t="s">
        <v>182</v>
      </c>
      <c r="E1206" s="94" t="s">
        <v>734</v>
      </c>
      <c r="F1206" s="95" t="s">
        <v>735</v>
      </c>
      <c r="G1206" s="89" t="s">
        <v>502</v>
      </c>
      <c r="H1206" s="89" t="s">
        <v>3130</v>
      </c>
      <c r="I1206" s="96">
        <v>1</v>
      </c>
      <c r="J1206" s="97">
        <v>55706</v>
      </c>
      <c r="K1206" s="98">
        <f t="shared" si="605"/>
        <v>41040.559999999998</v>
      </c>
      <c r="L1206" s="99">
        <f t="shared" si="606"/>
        <v>1.0815399999999999</v>
      </c>
      <c r="M1206" s="100">
        <f t="shared" si="607"/>
        <v>1.0590999999999999</v>
      </c>
      <c r="N1206" s="101">
        <f t="shared" si="608"/>
        <v>0.97811300000000001</v>
      </c>
      <c r="O1206" s="100">
        <f t="shared" si="609"/>
        <v>1</v>
      </c>
      <c r="P1206" s="98">
        <f t="shared" si="610"/>
        <v>45981.37</v>
      </c>
      <c r="Q1206" s="97">
        <f t="shared" si="611"/>
        <v>62412.35</v>
      </c>
      <c r="R1206" s="97"/>
      <c r="S1206" s="97"/>
    </row>
    <row r="1207" spans="1:19" x14ac:dyDescent="0.25">
      <c r="A1207" s="89" t="s">
        <v>3131</v>
      </c>
      <c r="B1207" s="89" t="s">
        <v>3033</v>
      </c>
      <c r="C1207" s="89"/>
      <c r="D1207" s="89" t="s">
        <v>183</v>
      </c>
      <c r="E1207" s="94" t="s">
        <v>781</v>
      </c>
      <c r="F1207" s="95" t="s">
        <v>3132</v>
      </c>
      <c r="G1207" s="89" t="s">
        <v>502</v>
      </c>
      <c r="H1207" s="89" t="s">
        <v>3133</v>
      </c>
      <c r="I1207" s="96">
        <v>1</v>
      </c>
      <c r="J1207" s="97">
        <v>87300</v>
      </c>
      <c r="K1207" s="98">
        <f t="shared" si="605"/>
        <v>44247.34</v>
      </c>
      <c r="L1207" s="99">
        <f t="shared" si="606"/>
        <v>1.0815399999999999</v>
      </c>
      <c r="M1207" s="100">
        <f t="shared" si="607"/>
        <v>1.0590999999999999</v>
      </c>
      <c r="N1207" s="101">
        <f t="shared" si="608"/>
        <v>0.97811300000000001</v>
      </c>
      <c r="O1207" s="100">
        <f t="shared" si="609"/>
        <v>1</v>
      </c>
      <c r="P1207" s="98">
        <f t="shared" si="610"/>
        <v>49574.2</v>
      </c>
      <c r="Q1207" s="97">
        <f t="shared" si="611"/>
        <v>97809.9</v>
      </c>
      <c r="R1207" s="97"/>
      <c r="S1207" s="97"/>
    </row>
    <row r="1208" spans="1:19" x14ac:dyDescent="0.25">
      <c r="A1208" s="89"/>
      <c r="B1208" s="90"/>
      <c r="C1208" s="90"/>
      <c r="D1208" s="91"/>
      <c r="E1208" s="92"/>
      <c r="F1208" s="92" t="s">
        <v>3134</v>
      </c>
      <c r="G1208" s="91"/>
      <c r="H1208" s="91"/>
      <c r="I1208" s="93">
        <v>1</v>
      </c>
      <c r="J1208" s="91"/>
      <c r="K1208" s="98"/>
      <c r="L1208" s="99"/>
      <c r="M1208" s="100"/>
      <c r="N1208" s="101"/>
      <c r="O1208" s="100"/>
      <c r="P1208" s="98"/>
      <c r="Q1208" s="91"/>
      <c r="R1208" s="91"/>
      <c r="S1208" s="91"/>
    </row>
    <row r="1209" spans="1:19" x14ac:dyDescent="0.25">
      <c r="A1209" s="89" t="s">
        <v>3135</v>
      </c>
      <c r="B1209" s="89" t="s">
        <v>3033</v>
      </c>
      <c r="C1209" s="89"/>
      <c r="D1209" s="89" t="s">
        <v>191</v>
      </c>
      <c r="E1209" s="94" t="s">
        <v>798</v>
      </c>
      <c r="F1209" s="95" t="s">
        <v>3136</v>
      </c>
      <c r="G1209" s="89" t="s">
        <v>110</v>
      </c>
      <c r="H1209" s="89" t="s">
        <v>3137</v>
      </c>
      <c r="I1209" s="96">
        <v>1</v>
      </c>
      <c r="J1209" s="97">
        <v>84666</v>
      </c>
      <c r="K1209" s="98">
        <f t="shared" ref="K1209:K1216" si="612">J1209/H1209</f>
        <v>28797.96</v>
      </c>
      <c r="L1209" s="99">
        <f t="shared" ref="L1209:L1216" si="613">$L$8</f>
        <v>1.0815399999999999</v>
      </c>
      <c r="M1209" s="100">
        <f t="shared" ref="M1209:M1216" si="614">$M$8</f>
        <v>1.0590999999999999</v>
      </c>
      <c r="N1209" s="101">
        <f t="shared" ref="N1209:N1216" si="615">$N$8</f>
        <v>0.97811300000000001</v>
      </c>
      <c r="O1209" s="100">
        <f t="shared" ref="O1209:O1216" si="616">$O$8</f>
        <v>1</v>
      </c>
      <c r="P1209" s="98">
        <f t="shared" ref="P1209:P1216" si="617">K1209*L1209*M1209*N1209*O1209</f>
        <v>32264.9</v>
      </c>
      <c r="Q1209" s="97">
        <f t="shared" ref="Q1209:Q1216" si="618">H1209*P1209</f>
        <v>94858.81</v>
      </c>
      <c r="R1209" s="97"/>
      <c r="S1209" s="97"/>
    </row>
    <row r="1210" spans="1:19" x14ac:dyDescent="0.25">
      <c r="A1210" s="89" t="s">
        <v>3138</v>
      </c>
      <c r="B1210" s="89" t="s">
        <v>3033</v>
      </c>
      <c r="C1210" s="89"/>
      <c r="D1210" s="89" t="s">
        <v>194</v>
      </c>
      <c r="E1210" s="94" t="s">
        <v>804</v>
      </c>
      <c r="F1210" s="95" t="s">
        <v>805</v>
      </c>
      <c r="G1210" s="89" t="s">
        <v>502</v>
      </c>
      <c r="H1210" s="89" t="s">
        <v>3139</v>
      </c>
      <c r="I1210" s="96">
        <v>1</v>
      </c>
      <c r="J1210" s="97">
        <v>-783</v>
      </c>
      <c r="K1210" s="98">
        <f t="shared" si="612"/>
        <v>13316.33</v>
      </c>
      <c r="L1210" s="99">
        <f t="shared" si="613"/>
        <v>1.0815399999999999</v>
      </c>
      <c r="M1210" s="100">
        <f t="shared" si="614"/>
        <v>1.0590999999999999</v>
      </c>
      <c r="N1210" s="101">
        <f t="shared" si="615"/>
        <v>0.97811300000000001</v>
      </c>
      <c r="O1210" s="100">
        <f t="shared" si="616"/>
        <v>1</v>
      </c>
      <c r="P1210" s="98">
        <f t="shared" si="617"/>
        <v>14919.46</v>
      </c>
      <c r="Q1210" s="97">
        <f t="shared" si="618"/>
        <v>-877.26</v>
      </c>
      <c r="R1210" s="97"/>
      <c r="S1210" s="97"/>
    </row>
    <row r="1211" spans="1:19" x14ac:dyDescent="0.25">
      <c r="A1211" s="89" t="s">
        <v>3140</v>
      </c>
      <c r="B1211" s="89" t="s">
        <v>3033</v>
      </c>
      <c r="C1211" s="89"/>
      <c r="D1211" s="89" t="s">
        <v>196</v>
      </c>
      <c r="E1211" s="94" t="s">
        <v>634</v>
      </c>
      <c r="F1211" s="95" t="s">
        <v>635</v>
      </c>
      <c r="G1211" s="89" t="s">
        <v>502</v>
      </c>
      <c r="H1211" s="89" t="s">
        <v>3141</v>
      </c>
      <c r="I1211" s="96">
        <v>1</v>
      </c>
      <c r="J1211" s="97">
        <v>-5803</v>
      </c>
      <c r="K1211" s="98">
        <f t="shared" si="612"/>
        <v>49345.24</v>
      </c>
      <c r="L1211" s="99">
        <f t="shared" si="613"/>
        <v>1.0815399999999999</v>
      </c>
      <c r="M1211" s="100">
        <f t="shared" si="614"/>
        <v>1.0590999999999999</v>
      </c>
      <c r="N1211" s="101">
        <f t="shared" si="615"/>
        <v>0.97811300000000001</v>
      </c>
      <c r="O1211" s="100">
        <f t="shared" si="616"/>
        <v>1</v>
      </c>
      <c r="P1211" s="98">
        <f t="shared" si="617"/>
        <v>55285.83</v>
      </c>
      <c r="Q1211" s="97">
        <f t="shared" si="618"/>
        <v>-6501.61</v>
      </c>
      <c r="R1211" s="97"/>
      <c r="S1211" s="97"/>
    </row>
    <row r="1212" spans="1:19" x14ac:dyDescent="0.25">
      <c r="A1212" s="89" t="s">
        <v>3142</v>
      </c>
      <c r="B1212" s="89" t="s">
        <v>3033</v>
      </c>
      <c r="C1212" s="89"/>
      <c r="D1212" s="89" t="s">
        <v>201</v>
      </c>
      <c r="E1212" s="94" t="s">
        <v>638</v>
      </c>
      <c r="F1212" s="95" t="s">
        <v>639</v>
      </c>
      <c r="G1212" s="89" t="s">
        <v>518</v>
      </c>
      <c r="H1212" s="89" t="s">
        <v>3143</v>
      </c>
      <c r="I1212" s="96">
        <v>1</v>
      </c>
      <c r="J1212" s="97">
        <v>14989</v>
      </c>
      <c r="K1212" s="98">
        <f t="shared" si="612"/>
        <v>72.83</v>
      </c>
      <c r="L1212" s="99">
        <f t="shared" si="613"/>
        <v>1.0815399999999999</v>
      </c>
      <c r="M1212" s="100">
        <f t="shared" si="614"/>
        <v>1.0590999999999999</v>
      </c>
      <c r="N1212" s="101">
        <f t="shared" si="615"/>
        <v>0.97811300000000001</v>
      </c>
      <c r="O1212" s="100">
        <f t="shared" si="616"/>
        <v>1</v>
      </c>
      <c r="P1212" s="98">
        <f t="shared" si="617"/>
        <v>81.599999999999994</v>
      </c>
      <c r="Q1212" s="97">
        <f t="shared" si="618"/>
        <v>16793.28</v>
      </c>
      <c r="R1212" s="97"/>
      <c r="S1212" s="97"/>
    </row>
    <row r="1213" spans="1:19" ht="22.5" x14ac:dyDescent="0.25">
      <c r="A1213" s="89" t="s">
        <v>3144</v>
      </c>
      <c r="B1213" s="89" t="s">
        <v>3033</v>
      </c>
      <c r="C1213" s="89"/>
      <c r="D1213" s="89" t="s">
        <v>204</v>
      </c>
      <c r="E1213" s="94" t="s">
        <v>626</v>
      </c>
      <c r="F1213" s="95" t="s">
        <v>627</v>
      </c>
      <c r="G1213" s="89" t="s">
        <v>110</v>
      </c>
      <c r="H1213" s="89" t="s">
        <v>3145</v>
      </c>
      <c r="I1213" s="96">
        <v>1</v>
      </c>
      <c r="J1213" s="97">
        <v>97649</v>
      </c>
      <c r="K1213" s="98">
        <f t="shared" si="612"/>
        <v>27506.76</v>
      </c>
      <c r="L1213" s="99">
        <f t="shared" si="613"/>
        <v>1.0815399999999999</v>
      </c>
      <c r="M1213" s="100">
        <f t="shared" si="614"/>
        <v>1.0590999999999999</v>
      </c>
      <c r="N1213" s="101">
        <f t="shared" si="615"/>
        <v>0.97811300000000001</v>
      </c>
      <c r="O1213" s="100">
        <f t="shared" si="616"/>
        <v>1</v>
      </c>
      <c r="P1213" s="98">
        <f t="shared" si="617"/>
        <v>30818.25</v>
      </c>
      <c r="Q1213" s="97">
        <f t="shared" si="618"/>
        <v>109404.79</v>
      </c>
      <c r="R1213" s="97"/>
      <c r="S1213" s="97"/>
    </row>
    <row r="1214" spans="1:19" x14ac:dyDescent="0.25">
      <c r="A1214" s="89" t="s">
        <v>3146</v>
      </c>
      <c r="B1214" s="89" t="s">
        <v>3033</v>
      </c>
      <c r="C1214" s="89"/>
      <c r="D1214" s="89" t="s">
        <v>206</v>
      </c>
      <c r="E1214" s="94" t="s">
        <v>630</v>
      </c>
      <c r="F1214" s="95" t="s">
        <v>631</v>
      </c>
      <c r="G1214" s="89" t="s">
        <v>502</v>
      </c>
      <c r="H1214" s="89" t="s">
        <v>3147</v>
      </c>
      <c r="I1214" s="96">
        <v>1</v>
      </c>
      <c r="J1214" s="97">
        <v>-24979</v>
      </c>
      <c r="K1214" s="98">
        <f t="shared" si="612"/>
        <v>29318.080000000002</v>
      </c>
      <c r="L1214" s="99">
        <f t="shared" si="613"/>
        <v>1.0815399999999999</v>
      </c>
      <c r="M1214" s="100">
        <f t="shared" si="614"/>
        <v>1.0590999999999999</v>
      </c>
      <c r="N1214" s="101">
        <f t="shared" si="615"/>
        <v>0.97811300000000001</v>
      </c>
      <c r="O1214" s="100">
        <f t="shared" si="616"/>
        <v>1</v>
      </c>
      <c r="P1214" s="98">
        <f t="shared" si="617"/>
        <v>32847.64</v>
      </c>
      <c r="Q1214" s="97">
        <f t="shared" si="618"/>
        <v>-27986.19</v>
      </c>
      <c r="R1214" s="97"/>
      <c r="S1214" s="97"/>
    </row>
    <row r="1215" spans="1:19" x14ac:dyDescent="0.25">
      <c r="A1215" s="89" t="s">
        <v>3148</v>
      </c>
      <c r="B1215" s="89" t="s">
        <v>3033</v>
      </c>
      <c r="C1215" s="89"/>
      <c r="D1215" s="89" t="s">
        <v>207</v>
      </c>
      <c r="E1215" s="94" t="s">
        <v>634</v>
      </c>
      <c r="F1215" s="95" t="s">
        <v>635</v>
      </c>
      <c r="G1215" s="89" t="s">
        <v>502</v>
      </c>
      <c r="H1215" s="89" t="s">
        <v>3149</v>
      </c>
      <c r="I1215" s="96">
        <v>1</v>
      </c>
      <c r="J1215" s="97">
        <v>-4204</v>
      </c>
      <c r="K1215" s="98">
        <f t="shared" si="612"/>
        <v>49342.720000000001</v>
      </c>
      <c r="L1215" s="99">
        <f t="shared" si="613"/>
        <v>1.0815399999999999</v>
      </c>
      <c r="M1215" s="100">
        <f t="shared" si="614"/>
        <v>1.0590999999999999</v>
      </c>
      <c r="N1215" s="101">
        <f t="shared" si="615"/>
        <v>0.97811300000000001</v>
      </c>
      <c r="O1215" s="100">
        <f t="shared" si="616"/>
        <v>1</v>
      </c>
      <c r="P1215" s="98">
        <f t="shared" si="617"/>
        <v>55283.01</v>
      </c>
      <c r="Q1215" s="97">
        <f t="shared" si="618"/>
        <v>-4710.1099999999997</v>
      </c>
      <c r="R1215" s="97"/>
      <c r="S1215" s="97"/>
    </row>
    <row r="1216" spans="1:19" x14ac:dyDescent="0.25">
      <c r="A1216" s="89" t="s">
        <v>3150</v>
      </c>
      <c r="B1216" s="89" t="s">
        <v>3033</v>
      </c>
      <c r="C1216" s="89"/>
      <c r="D1216" s="89" t="s">
        <v>208</v>
      </c>
      <c r="E1216" s="94" t="s">
        <v>638</v>
      </c>
      <c r="F1216" s="95" t="s">
        <v>639</v>
      </c>
      <c r="G1216" s="89" t="s">
        <v>518</v>
      </c>
      <c r="H1216" s="89" t="s">
        <v>3151</v>
      </c>
      <c r="I1216" s="96">
        <v>1</v>
      </c>
      <c r="J1216" s="97">
        <v>51712</v>
      </c>
      <c r="K1216" s="98">
        <f t="shared" si="612"/>
        <v>72.83</v>
      </c>
      <c r="L1216" s="99">
        <f t="shared" si="613"/>
        <v>1.0815399999999999</v>
      </c>
      <c r="M1216" s="100">
        <f t="shared" si="614"/>
        <v>1.0590999999999999</v>
      </c>
      <c r="N1216" s="101">
        <f t="shared" si="615"/>
        <v>0.97811300000000001</v>
      </c>
      <c r="O1216" s="100">
        <f t="shared" si="616"/>
        <v>1</v>
      </c>
      <c r="P1216" s="98">
        <f t="shared" si="617"/>
        <v>81.599999999999994</v>
      </c>
      <c r="Q1216" s="97">
        <f t="shared" si="618"/>
        <v>57936</v>
      </c>
      <c r="R1216" s="97"/>
      <c r="S1216" s="97"/>
    </row>
    <row r="1217" spans="1:19" x14ac:dyDescent="0.25">
      <c r="A1217" s="82" t="s">
        <v>267</v>
      </c>
      <c r="B1217" s="83"/>
      <c r="C1217" s="84"/>
      <c r="D1217" s="85"/>
      <c r="E1217" s="86"/>
      <c r="F1217" s="86" t="s">
        <v>3153</v>
      </c>
      <c r="G1217" s="82"/>
      <c r="H1217" s="82"/>
      <c r="I1217" s="87"/>
      <c r="J1217" s="88">
        <f>SUM(J1218:J1276)</f>
        <v>4790040</v>
      </c>
      <c r="K1217" s="98"/>
      <c r="L1217" s="99"/>
      <c r="M1217" s="100"/>
      <c r="N1217" s="101"/>
      <c r="O1217" s="100"/>
      <c r="P1217" s="98"/>
      <c r="Q1217" s="88">
        <f>SUM(Q1218:Q1276)</f>
        <v>5366705.08</v>
      </c>
      <c r="R1217" s="88">
        <f t="shared" ref="R1217:S1217" si="619">SUM(R1218:R1276)</f>
        <v>0</v>
      </c>
      <c r="S1217" s="88">
        <f t="shared" si="619"/>
        <v>0</v>
      </c>
    </row>
    <row r="1218" spans="1:19" x14ac:dyDescent="0.25">
      <c r="A1218" s="89"/>
      <c r="B1218" s="90"/>
      <c r="C1218" s="90"/>
      <c r="D1218" s="91"/>
      <c r="E1218" s="92"/>
      <c r="F1218" s="92" t="s">
        <v>3154</v>
      </c>
      <c r="G1218" s="91"/>
      <c r="H1218" s="91"/>
      <c r="I1218" s="93">
        <v>1</v>
      </c>
      <c r="J1218" s="91"/>
      <c r="K1218" s="98"/>
      <c r="L1218" s="99"/>
      <c r="M1218" s="100"/>
      <c r="N1218" s="101"/>
      <c r="O1218" s="100"/>
      <c r="P1218" s="98"/>
      <c r="Q1218" s="91"/>
      <c r="R1218" s="91"/>
      <c r="S1218" s="91"/>
    </row>
    <row r="1219" spans="1:19" x14ac:dyDescent="0.25">
      <c r="A1219" s="89" t="s">
        <v>3155</v>
      </c>
      <c r="B1219" s="89" t="s">
        <v>3033</v>
      </c>
      <c r="C1219" s="89"/>
      <c r="D1219" s="89" t="s">
        <v>220</v>
      </c>
      <c r="E1219" s="94" t="s">
        <v>3156</v>
      </c>
      <c r="F1219" s="95" t="s">
        <v>3157</v>
      </c>
      <c r="G1219" s="89" t="s">
        <v>502</v>
      </c>
      <c r="H1219" s="89" t="s">
        <v>3158</v>
      </c>
      <c r="I1219" s="96">
        <v>1</v>
      </c>
      <c r="J1219" s="97">
        <v>27205</v>
      </c>
      <c r="K1219" s="98">
        <f>J1219/H1219</f>
        <v>107887.85</v>
      </c>
      <c r="L1219" s="99">
        <f>$L$8</f>
        <v>1.0815399999999999</v>
      </c>
      <c r="M1219" s="100">
        <f>$M$8</f>
        <v>1.0590999999999999</v>
      </c>
      <c r="N1219" s="101">
        <f>$N$8</f>
        <v>0.97811300000000001</v>
      </c>
      <c r="O1219" s="100">
        <f>$O$8</f>
        <v>1</v>
      </c>
      <c r="P1219" s="98">
        <f>K1219*L1219*M1219*N1219*O1219</f>
        <v>120876.29</v>
      </c>
      <c r="Q1219" s="97">
        <f>H1219*P1219</f>
        <v>30480.17</v>
      </c>
      <c r="R1219" s="97"/>
      <c r="S1219" s="97"/>
    </row>
    <row r="1220" spans="1:19" x14ac:dyDescent="0.25">
      <c r="A1220" s="89" t="s">
        <v>3159</v>
      </c>
      <c r="B1220" s="89" t="s">
        <v>3033</v>
      </c>
      <c r="C1220" s="89"/>
      <c r="D1220" s="89" t="s">
        <v>223</v>
      </c>
      <c r="E1220" s="94" t="s">
        <v>823</v>
      </c>
      <c r="F1220" s="95" t="s">
        <v>824</v>
      </c>
      <c r="G1220" s="89" t="s">
        <v>502</v>
      </c>
      <c r="H1220" s="89" t="s">
        <v>3160</v>
      </c>
      <c r="I1220" s="96">
        <v>1</v>
      </c>
      <c r="J1220" s="97">
        <v>6874</v>
      </c>
      <c r="K1220" s="98">
        <f>J1220/H1220</f>
        <v>17102.91</v>
      </c>
      <c r="L1220" s="99">
        <f>$L$8</f>
        <v>1.0815399999999999</v>
      </c>
      <c r="M1220" s="100">
        <f>$M$8</f>
        <v>1.0590999999999999</v>
      </c>
      <c r="N1220" s="101">
        <f>$N$8</f>
        <v>0.97811300000000001</v>
      </c>
      <c r="O1220" s="100">
        <f>$O$8</f>
        <v>1</v>
      </c>
      <c r="P1220" s="98">
        <f>K1220*L1220*M1220*N1220*O1220</f>
        <v>19161.900000000001</v>
      </c>
      <c r="Q1220" s="97">
        <f>H1220*P1220</f>
        <v>7701.55</v>
      </c>
      <c r="R1220" s="97"/>
      <c r="S1220" s="97"/>
    </row>
    <row r="1221" spans="1:19" ht="22.5" x14ac:dyDescent="0.25">
      <c r="A1221" s="89" t="s">
        <v>3161</v>
      </c>
      <c r="B1221" s="89" t="s">
        <v>3033</v>
      </c>
      <c r="C1221" s="89"/>
      <c r="D1221" s="89" t="s">
        <v>226</v>
      </c>
      <c r="E1221" s="94" t="s">
        <v>827</v>
      </c>
      <c r="F1221" s="95" t="s">
        <v>828</v>
      </c>
      <c r="G1221" s="89" t="s">
        <v>502</v>
      </c>
      <c r="H1221" s="89" t="s">
        <v>3162</v>
      </c>
      <c r="I1221" s="96">
        <v>1</v>
      </c>
      <c r="J1221" s="97">
        <v>24437</v>
      </c>
      <c r="K1221" s="98">
        <f>J1221/H1221</f>
        <v>60803.68</v>
      </c>
      <c r="L1221" s="99">
        <f>$L$8</f>
        <v>1.0815399999999999</v>
      </c>
      <c r="M1221" s="100">
        <f>$M$8</f>
        <v>1.0590999999999999</v>
      </c>
      <c r="N1221" s="101">
        <f>$N$8</f>
        <v>0.97811300000000001</v>
      </c>
      <c r="O1221" s="100">
        <f>$O$8</f>
        <v>1</v>
      </c>
      <c r="P1221" s="98">
        <f>K1221*L1221*M1221*N1221*O1221</f>
        <v>68123.73</v>
      </c>
      <c r="Q1221" s="97">
        <f>H1221*P1221</f>
        <v>27378.93</v>
      </c>
      <c r="R1221" s="97"/>
      <c r="S1221" s="97"/>
    </row>
    <row r="1222" spans="1:19" x14ac:dyDescent="0.25">
      <c r="A1222" s="89"/>
      <c r="B1222" s="90"/>
      <c r="C1222" s="90"/>
      <c r="D1222" s="91"/>
      <c r="E1222" s="92"/>
      <c r="F1222" s="92" t="s">
        <v>3163</v>
      </c>
      <c r="G1222" s="91"/>
      <c r="H1222" s="91"/>
      <c r="I1222" s="93">
        <v>1</v>
      </c>
      <c r="J1222" s="91"/>
      <c r="K1222" s="98"/>
      <c r="L1222" s="99"/>
      <c r="M1222" s="100"/>
      <c r="N1222" s="101"/>
      <c r="O1222" s="100"/>
      <c r="P1222" s="98"/>
      <c r="Q1222" s="91"/>
      <c r="R1222" s="91"/>
      <c r="S1222" s="91"/>
    </row>
    <row r="1223" spans="1:19" ht="22.5" x14ac:dyDescent="0.25">
      <c r="A1223" s="89" t="s">
        <v>3164</v>
      </c>
      <c r="B1223" s="89" t="s">
        <v>3033</v>
      </c>
      <c r="C1223" s="89"/>
      <c r="D1223" s="89" t="s">
        <v>229</v>
      </c>
      <c r="E1223" s="94" t="s">
        <v>831</v>
      </c>
      <c r="F1223" s="95" t="s">
        <v>832</v>
      </c>
      <c r="G1223" s="89" t="s">
        <v>502</v>
      </c>
      <c r="H1223" s="89" t="s">
        <v>3165</v>
      </c>
      <c r="I1223" s="96">
        <v>1</v>
      </c>
      <c r="J1223" s="97">
        <v>63702</v>
      </c>
      <c r="K1223" s="98">
        <f>J1223/H1223</f>
        <v>16659.169999999998</v>
      </c>
      <c r="L1223" s="99">
        <f>$L$8</f>
        <v>1.0815399999999999</v>
      </c>
      <c r="M1223" s="100">
        <f>$M$8</f>
        <v>1.0590999999999999</v>
      </c>
      <c r="N1223" s="101">
        <f>$N$8</f>
        <v>0.97811300000000001</v>
      </c>
      <c r="O1223" s="100">
        <f>$O$8</f>
        <v>1</v>
      </c>
      <c r="P1223" s="98">
        <f>K1223*L1223*M1223*N1223*O1223</f>
        <v>18664.740000000002</v>
      </c>
      <c r="Q1223" s="97">
        <f>H1223*P1223</f>
        <v>71370.98</v>
      </c>
      <c r="R1223" s="97"/>
      <c r="S1223" s="97"/>
    </row>
    <row r="1224" spans="1:19" ht="33.75" x14ac:dyDescent="0.25">
      <c r="A1224" s="89" t="s">
        <v>3166</v>
      </c>
      <c r="B1224" s="89" t="s">
        <v>3033</v>
      </c>
      <c r="C1224" s="89"/>
      <c r="D1224" s="89" t="s">
        <v>231</v>
      </c>
      <c r="E1224" s="94" t="s">
        <v>835</v>
      </c>
      <c r="F1224" s="95" t="s">
        <v>836</v>
      </c>
      <c r="G1224" s="89" t="s">
        <v>502</v>
      </c>
      <c r="H1224" s="89" t="s">
        <v>3167</v>
      </c>
      <c r="I1224" s="96">
        <v>1</v>
      </c>
      <c r="J1224" s="97">
        <v>332931</v>
      </c>
      <c r="K1224" s="98">
        <f>J1224/H1224</f>
        <v>94500.52</v>
      </c>
      <c r="L1224" s="99">
        <f>$L$8</f>
        <v>1.0815399999999999</v>
      </c>
      <c r="M1224" s="100">
        <f>$M$8</f>
        <v>1.0590999999999999</v>
      </c>
      <c r="N1224" s="101">
        <f>$N$8</f>
        <v>0.97811300000000001</v>
      </c>
      <c r="O1224" s="100">
        <f>$O$8</f>
        <v>1</v>
      </c>
      <c r="P1224" s="98">
        <f>K1224*L1224*M1224*N1224*O1224</f>
        <v>105877.28</v>
      </c>
      <c r="Q1224" s="97">
        <f>H1224*P1224</f>
        <v>373012.01</v>
      </c>
      <c r="R1224" s="97"/>
      <c r="S1224" s="97"/>
    </row>
    <row r="1225" spans="1:19" x14ac:dyDescent="0.25">
      <c r="A1225" s="89" t="s">
        <v>3168</v>
      </c>
      <c r="B1225" s="89" t="s">
        <v>3033</v>
      </c>
      <c r="C1225" s="89"/>
      <c r="D1225" s="89" t="s">
        <v>236</v>
      </c>
      <c r="E1225" s="94" t="s">
        <v>838</v>
      </c>
      <c r="F1225" s="95" t="s">
        <v>839</v>
      </c>
      <c r="G1225" s="89" t="s">
        <v>110</v>
      </c>
      <c r="H1225" s="89" t="s">
        <v>3169</v>
      </c>
      <c r="I1225" s="96">
        <v>1</v>
      </c>
      <c r="J1225" s="97">
        <v>3788</v>
      </c>
      <c r="K1225" s="98">
        <f>J1225/H1225</f>
        <v>5944.72</v>
      </c>
      <c r="L1225" s="99">
        <f>$L$8</f>
        <v>1.0815399999999999</v>
      </c>
      <c r="M1225" s="100">
        <f>$M$8</f>
        <v>1.0590999999999999</v>
      </c>
      <c r="N1225" s="101">
        <f>$N$8</f>
        <v>0.97811300000000001</v>
      </c>
      <c r="O1225" s="100">
        <f>$O$8</f>
        <v>1</v>
      </c>
      <c r="P1225" s="98">
        <f>K1225*L1225*M1225*N1225*O1225</f>
        <v>6660.4</v>
      </c>
      <c r="Q1225" s="97">
        <f>H1225*P1225</f>
        <v>4244.03</v>
      </c>
      <c r="R1225" s="97"/>
      <c r="S1225" s="97"/>
    </row>
    <row r="1226" spans="1:19" x14ac:dyDescent="0.25">
      <c r="A1226" s="89" t="s">
        <v>3170</v>
      </c>
      <c r="B1226" s="89" t="s">
        <v>3033</v>
      </c>
      <c r="C1226" s="89"/>
      <c r="D1226" s="89" t="s">
        <v>239</v>
      </c>
      <c r="E1226" s="94" t="s">
        <v>999</v>
      </c>
      <c r="F1226" s="95" t="s">
        <v>1000</v>
      </c>
      <c r="G1226" s="89" t="s">
        <v>110</v>
      </c>
      <c r="H1226" s="89" t="s">
        <v>3169</v>
      </c>
      <c r="I1226" s="96">
        <v>1</v>
      </c>
      <c r="J1226" s="97">
        <v>3788</v>
      </c>
      <c r="K1226" s="98">
        <f>J1226/H1226</f>
        <v>5944.72</v>
      </c>
      <c r="L1226" s="99">
        <f>$L$8</f>
        <v>1.0815399999999999</v>
      </c>
      <c r="M1226" s="100">
        <f>$M$8</f>
        <v>1.0590999999999999</v>
      </c>
      <c r="N1226" s="101">
        <f>$N$8</f>
        <v>0.97811300000000001</v>
      </c>
      <c r="O1226" s="100">
        <f>$O$8</f>
        <v>1</v>
      </c>
      <c r="P1226" s="98">
        <f>K1226*L1226*M1226*N1226*O1226</f>
        <v>6660.4</v>
      </c>
      <c r="Q1226" s="97">
        <f>H1226*P1226</f>
        <v>4244.03</v>
      </c>
      <c r="R1226" s="97"/>
      <c r="S1226" s="97"/>
    </row>
    <row r="1227" spans="1:19" x14ac:dyDescent="0.25">
      <c r="A1227" s="89"/>
      <c r="B1227" s="90"/>
      <c r="C1227" s="90"/>
      <c r="D1227" s="91"/>
      <c r="E1227" s="92"/>
      <c r="F1227" s="92" t="s">
        <v>3171</v>
      </c>
      <c r="G1227" s="91"/>
      <c r="H1227" s="91"/>
      <c r="I1227" s="93">
        <v>1</v>
      </c>
      <c r="J1227" s="91"/>
      <c r="K1227" s="98"/>
      <c r="L1227" s="99"/>
      <c r="M1227" s="100"/>
      <c r="N1227" s="101"/>
      <c r="O1227" s="100"/>
      <c r="P1227" s="98"/>
      <c r="Q1227" s="91"/>
      <c r="R1227" s="91"/>
      <c r="S1227" s="91"/>
    </row>
    <row r="1228" spans="1:19" ht="22.5" x14ac:dyDescent="0.25">
      <c r="A1228" s="89" t="s">
        <v>3172</v>
      </c>
      <c r="B1228" s="89" t="s">
        <v>3033</v>
      </c>
      <c r="C1228" s="89"/>
      <c r="D1228" s="89" t="s">
        <v>241</v>
      </c>
      <c r="E1228" s="94" t="s">
        <v>850</v>
      </c>
      <c r="F1228" s="95" t="s">
        <v>851</v>
      </c>
      <c r="G1228" s="89" t="s">
        <v>502</v>
      </c>
      <c r="H1228" s="89" t="s">
        <v>3173</v>
      </c>
      <c r="I1228" s="96">
        <v>1</v>
      </c>
      <c r="J1228" s="97">
        <v>445532</v>
      </c>
      <c r="K1228" s="98">
        <f>J1228/H1228</f>
        <v>35941.67</v>
      </c>
      <c r="L1228" s="99">
        <f>$L$8</f>
        <v>1.0815399999999999</v>
      </c>
      <c r="M1228" s="100">
        <f>$M$8</f>
        <v>1.0590999999999999</v>
      </c>
      <c r="N1228" s="101">
        <f>$N$8</f>
        <v>0.97811300000000001</v>
      </c>
      <c r="O1228" s="100">
        <f>$O$8</f>
        <v>1</v>
      </c>
      <c r="P1228" s="98">
        <f>K1228*L1228*M1228*N1228*O1228</f>
        <v>40268.629999999997</v>
      </c>
      <c r="Q1228" s="97">
        <f>H1228*P1228</f>
        <v>499168.89</v>
      </c>
      <c r="R1228" s="97"/>
      <c r="S1228" s="97"/>
    </row>
    <row r="1229" spans="1:19" ht="22.5" x14ac:dyDescent="0.25">
      <c r="A1229" s="89" t="s">
        <v>3174</v>
      </c>
      <c r="B1229" s="89" t="s">
        <v>3033</v>
      </c>
      <c r="C1229" s="89"/>
      <c r="D1229" s="89" t="s">
        <v>243</v>
      </c>
      <c r="E1229" s="94" t="s">
        <v>3175</v>
      </c>
      <c r="F1229" s="95" t="s">
        <v>3176</v>
      </c>
      <c r="G1229" s="89" t="s">
        <v>502</v>
      </c>
      <c r="H1229" s="89" t="s">
        <v>3173</v>
      </c>
      <c r="I1229" s="96">
        <v>1</v>
      </c>
      <c r="J1229" s="97">
        <v>1000052</v>
      </c>
      <c r="K1229" s="98">
        <f>J1229/H1229</f>
        <v>80675.55</v>
      </c>
      <c r="L1229" s="99">
        <f>$L$8</f>
        <v>1.0815399999999999</v>
      </c>
      <c r="M1229" s="100">
        <f>$M$8</f>
        <v>1.0590999999999999</v>
      </c>
      <c r="N1229" s="101">
        <f>$N$8</f>
        <v>0.97811300000000001</v>
      </c>
      <c r="O1229" s="100">
        <f>$O$8</f>
        <v>1</v>
      </c>
      <c r="P1229" s="98">
        <f>K1229*L1229*M1229*N1229*O1229</f>
        <v>90387.95</v>
      </c>
      <c r="Q1229" s="97">
        <f>H1229*P1229</f>
        <v>1120446.68</v>
      </c>
      <c r="R1229" s="97"/>
      <c r="S1229" s="97"/>
    </row>
    <row r="1230" spans="1:19" x14ac:dyDescent="0.25">
      <c r="A1230" s="89" t="s">
        <v>3177</v>
      </c>
      <c r="B1230" s="89" t="s">
        <v>3033</v>
      </c>
      <c r="C1230" s="89"/>
      <c r="D1230" s="89" t="s">
        <v>248</v>
      </c>
      <c r="E1230" s="94" t="s">
        <v>838</v>
      </c>
      <c r="F1230" s="95" t="s">
        <v>839</v>
      </c>
      <c r="G1230" s="89" t="s">
        <v>110</v>
      </c>
      <c r="H1230" s="89" t="s">
        <v>3178</v>
      </c>
      <c r="I1230" s="96">
        <v>1</v>
      </c>
      <c r="J1230" s="97">
        <v>22862</v>
      </c>
      <c r="K1230" s="98">
        <f>J1230/H1230</f>
        <v>5943.12</v>
      </c>
      <c r="L1230" s="99">
        <f>$L$8</f>
        <v>1.0815399999999999</v>
      </c>
      <c r="M1230" s="100">
        <f>$M$8</f>
        <v>1.0590999999999999</v>
      </c>
      <c r="N1230" s="101">
        <f>$N$8</f>
        <v>0.97811300000000001</v>
      </c>
      <c r="O1230" s="100">
        <f>$O$8</f>
        <v>1</v>
      </c>
      <c r="P1230" s="98">
        <f>K1230*L1230*M1230*N1230*O1230</f>
        <v>6658.6</v>
      </c>
      <c r="Q1230" s="97">
        <f>H1230*P1230</f>
        <v>25614.29</v>
      </c>
      <c r="R1230" s="97"/>
      <c r="S1230" s="97"/>
    </row>
    <row r="1231" spans="1:19" x14ac:dyDescent="0.25">
      <c r="A1231" s="89" t="s">
        <v>3179</v>
      </c>
      <c r="B1231" s="89" t="s">
        <v>3033</v>
      </c>
      <c r="C1231" s="89"/>
      <c r="D1231" s="89" t="s">
        <v>251</v>
      </c>
      <c r="E1231" s="94" t="s">
        <v>999</v>
      </c>
      <c r="F1231" s="95" t="s">
        <v>1000</v>
      </c>
      <c r="G1231" s="89" t="s">
        <v>110</v>
      </c>
      <c r="H1231" s="89" t="s">
        <v>3178</v>
      </c>
      <c r="I1231" s="96">
        <v>1</v>
      </c>
      <c r="J1231" s="97">
        <v>22869</v>
      </c>
      <c r="K1231" s="98">
        <f>J1231/H1231</f>
        <v>5944.94</v>
      </c>
      <c r="L1231" s="99">
        <f>$L$8</f>
        <v>1.0815399999999999</v>
      </c>
      <c r="M1231" s="100">
        <f>$M$8</f>
        <v>1.0590999999999999</v>
      </c>
      <c r="N1231" s="101">
        <f>$N$8</f>
        <v>0.97811300000000001</v>
      </c>
      <c r="O1231" s="100">
        <f>$O$8</f>
        <v>1</v>
      </c>
      <c r="P1231" s="98">
        <f>K1231*L1231*M1231*N1231*O1231</f>
        <v>6660.64</v>
      </c>
      <c r="Q1231" s="97">
        <f>H1231*P1231</f>
        <v>25622.14</v>
      </c>
      <c r="R1231" s="97"/>
      <c r="S1231" s="97"/>
    </row>
    <row r="1232" spans="1:19" x14ac:dyDescent="0.25">
      <c r="A1232" s="89"/>
      <c r="B1232" s="90"/>
      <c r="C1232" s="90"/>
      <c r="D1232" s="91"/>
      <c r="E1232" s="92"/>
      <c r="F1232" s="92" t="s">
        <v>3180</v>
      </c>
      <c r="G1232" s="91"/>
      <c r="H1232" s="91"/>
      <c r="I1232" s="93">
        <v>1</v>
      </c>
      <c r="J1232" s="91"/>
      <c r="K1232" s="98"/>
      <c r="L1232" s="99"/>
      <c r="M1232" s="100"/>
      <c r="N1232" s="101"/>
      <c r="O1232" s="100"/>
      <c r="P1232" s="98"/>
      <c r="Q1232" s="91"/>
      <c r="R1232" s="91"/>
      <c r="S1232" s="91"/>
    </row>
    <row r="1233" spans="1:19" ht="22.5" x14ac:dyDescent="0.25">
      <c r="A1233" s="89" t="s">
        <v>3181</v>
      </c>
      <c r="B1233" s="89" t="s">
        <v>3033</v>
      </c>
      <c r="C1233" s="89"/>
      <c r="D1233" s="89" t="s">
        <v>254</v>
      </c>
      <c r="E1233" s="94" t="s">
        <v>884</v>
      </c>
      <c r="F1233" s="95" t="s">
        <v>885</v>
      </c>
      <c r="G1233" s="89" t="s">
        <v>502</v>
      </c>
      <c r="H1233" s="89" t="s">
        <v>3182</v>
      </c>
      <c r="I1233" s="96">
        <v>1</v>
      </c>
      <c r="J1233" s="97">
        <v>109018</v>
      </c>
      <c r="K1233" s="98">
        <f>J1233/H1233</f>
        <v>56198.9</v>
      </c>
      <c r="L1233" s="99">
        <f>$L$8</f>
        <v>1.0815399999999999</v>
      </c>
      <c r="M1233" s="100">
        <f>$M$8</f>
        <v>1.0590999999999999</v>
      </c>
      <c r="N1233" s="101">
        <f>$N$8</f>
        <v>0.97811300000000001</v>
      </c>
      <c r="O1233" s="100">
        <f>$O$8</f>
        <v>1</v>
      </c>
      <c r="P1233" s="98">
        <f>K1233*L1233*M1233*N1233*O1233</f>
        <v>62964.59</v>
      </c>
      <c r="Q1233" s="97">
        <f>H1233*P1233</f>
        <v>122142.49</v>
      </c>
      <c r="R1233" s="97"/>
      <c r="S1233" s="97"/>
    </row>
    <row r="1234" spans="1:19" ht="22.5" x14ac:dyDescent="0.25">
      <c r="A1234" s="89" t="s">
        <v>3183</v>
      </c>
      <c r="B1234" s="89" t="s">
        <v>3033</v>
      </c>
      <c r="C1234" s="89"/>
      <c r="D1234" s="89" t="s">
        <v>256</v>
      </c>
      <c r="E1234" s="94" t="s">
        <v>3184</v>
      </c>
      <c r="F1234" s="95" t="s">
        <v>3185</v>
      </c>
      <c r="G1234" s="89" t="s">
        <v>502</v>
      </c>
      <c r="H1234" s="89" t="s">
        <v>3182</v>
      </c>
      <c r="I1234" s="96">
        <v>1</v>
      </c>
      <c r="J1234" s="97">
        <v>172578</v>
      </c>
      <c r="K1234" s="98">
        <f>J1234/H1234</f>
        <v>88964.15</v>
      </c>
      <c r="L1234" s="99">
        <f>$L$8</f>
        <v>1.0815399999999999</v>
      </c>
      <c r="M1234" s="100">
        <f>$M$8</f>
        <v>1.0590999999999999</v>
      </c>
      <c r="N1234" s="101">
        <f>$N$8</f>
        <v>0.97811300000000001</v>
      </c>
      <c r="O1234" s="100">
        <f>$O$8</f>
        <v>1</v>
      </c>
      <c r="P1234" s="98">
        <f>K1234*L1234*M1234*N1234*O1234</f>
        <v>99674.4</v>
      </c>
      <c r="Q1234" s="97">
        <f>H1234*P1234</f>
        <v>193354.38</v>
      </c>
      <c r="R1234" s="97"/>
      <c r="S1234" s="97"/>
    </row>
    <row r="1235" spans="1:19" x14ac:dyDescent="0.25">
      <c r="A1235" s="89" t="s">
        <v>3186</v>
      </c>
      <c r="B1235" s="89" t="s">
        <v>3033</v>
      </c>
      <c r="C1235" s="89"/>
      <c r="D1235" s="89" t="s">
        <v>260</v>
      </c>
      <c r="E1235" s="94" t="s">
        <v>838</v>
      </c>
      <c r="F1235" s="95" t="s">
        <v>839</v>
      </c>
      <c r="G1235" s="89" t="s">
        <v>110</v>
      </c>
      <c r="H1235" s="89" t="s">
        <v>3187</v>
      </c>
      <c r="I1235" s="96">
        <v>1</v>
      </c>
      <c r="J1235" s="97">
        <v>4132</v>
      </c>
      <c r="K1235" s="98">
        <f>J1235/H1235</f>
        <v>5945.67</v>
      </c>
      <c r="L1235" s="99">
        <f>$L$8</f>
        <v>1.0815399999999999</v>
      </c>
      <c r="M1235" s="100">
        <f>$M$8</f>
        <v>1.0590999999999999</v>
      </c>
      <c r="N1235" s="101">
        <f>$N$8</f>
        <v>0.97811300000000001</v>
      </c>
      <c r="O1235" s="100">
        <f>$O$8</f>
        <v>1</v>
      </c>
      <c r="P1235" s="98">
        <f>K1235*L1235*M1235*N1235*O1235</f>
        <v>6661.46</v>
      </c>
      <c r="Q1235" s="97">
        <f>H1235*P1235</f>
        <v>4629.45</v>
      </c>
      <c r="R1235" s="97"/>
      <c r="S1235" s="97"/>
    </row>
    <row r="1236" spans="1:19" x14ac:dyDescent="0.25">
      <c r="A1236" s="89" t="s">
        <v>3188</v>
      </c>
      <c r="B1236" s="89" t="s">
        <v>3033</v>
      </c>
      <c r="C1236" s="89"/>
      <c r="D1236" s="89" t="s">
        <v>263</v>
      </c>
      <c r="E1236" s="94" t="s">
        <v>999</v>
      </c>
      <c r="F1236" s="95" t="s">
        <v>1000</v>
      </c>
      <c r="G1236" s="89" t="s">
        <v>110</v>
      </c>
      <c r="H1236" s="89" t="s">
        <v>3187</v>
      </c>
      <c r="I1236" s="96">
        <v>1</v>
      </c>
      <c r="J1236" s="97">
        <v>4132</v>
      </c>
      <c r="K1236" s="98">
        <f>J1236/H1236</f>
        <v>5945.67</v>
      </c>
      <c r="L1236" s="99">
        <f>$L$8</f>
        <v>1.0815399999999999</v>
      </c>
      <c r="M1236" s="100">
        <f>$M$8</f>
        <v>1.0590999999999999</v>
      </c>
      <c r="N1236" s="101">
        <f>$N$8</f>
        <v>0.97811300000000001</v>
      </c>
      <c r="O1236" s="100">
        <f>$O$8</f>
        <v>1</v>
      </c>
      <c r="P1236" s="98">
        <f>K1236*L1236*M1236*N1236*O1236</f>
        <v>6661.46</v>
      </c>
      <c r="Q1236" s="97">
        <f>H1236*P1236</f>
        <v>4629.45</v>
      </c>
      <c r="R1236" s="97"/>
      <c r="S1236" s="97"/>
    </row>
    <row r="1237" spans="1:19" x14ac:dyDescent="0.25">
      <c r="A1237" s="89"/>
      <c r="B1237" s="90"/>
      <c r="C1237" s="90"/>
      <c r="D1237" s="91"/>
      <c r="E1237" s="92"/>
      <c r="F1237" s="92" t="s">
        <v>3189</v>
      </c>
      <c r="G1237" s="91"/>
      <c r="H1237" s="91"/>
      <c r="I1237" s="93">
        <v>1</v>
      </c>
      <c r="J1237" s="91"/>
      <c r="K1237" s="98"/>
      <c r="L1237" s="99"/>
      <c r="M1237" s="100"/>
      <c r="N1237" s="101"/>
      <c r="O1237" s="100"/>
      <c r="P1237" s="98"/>
      <c r="Q1237" s="91"/>
      <c r="R1237" s="91"/>
      <c r="S1237" s="91"/>
    </row>
    <row r="1238" spans="1:19" ht="22.5" x14ac:dyDescent="0.25">
      <c r="A1238" s="89" t="s">
        <v>3190</v>
      </c>
      <c r="B1238" s="89" t="s">
        <v>3033</v>
      </c>
      <c r="C1238" s="89"/>
      <c r="D1238" s="89" t="s">
        <v>265</v>
      </c>
      <c r="E1238" s="94" t="s">
        <v>884</v>
      </c>
      <c r="F1238" s="95" t="s">
        <v>885</v>
      </c>
      <c r="G1238" s="89" t="s">
        <v>502</v>
      </c>
      <c r="H1238" s="89" t="s">
        <v>3191</v>
      </c>
      <c r="I1238" s="96">
        <v>1</v>
      </c>
      <c r="J1238" s="97">
        <v>149674</v>
      </c>
      <c r="K1238" s="98">
        <f>J1238/H1238</f>
        <v>56199.12</v>
      </c>
      <c r="L1238" s="99">
        <f>$L$8</f>
        <v>1.0815399999999999</v>
      </c>
      <c r="M1238" s="100">
        <f>$M$8</f>
        <v>1.0590999999999999</v>
      </c>
      <c r="N1238" s="101">
        <f>$N$8</f>
        <v>0.97811300000000001</v>
      </c>
      <c r="O1238" s="100">
        <f>$O$8</f>
        <v>1</v>
      </c>
      <c r="P1238" s="98">
        <f>K1238*L1238*M1238*N1238*O1238</f>
        <v>62964.84</v>
      </c>
      <c r="Q1238" s="97">
        <f>H1238*P1238</f>
        <v>167693</v>
      </c>
      <c r="R1238" s="97"/>
      <c r="S1238" s="97"/>
    </row>
    <row r="1239" spans="1:19" ht="22.5" x14ac:dyDescent="0.25">
      <c r="A1239" s="89" t="s">
        <v>3192</v>
      </c>
      <c r="B1239" s="89" t="s">
        <v>3033</v>
      </c>
      <c r="C1239" s="89"/>
      <c r="D1239" s="89" t="s">
        <v>266</v>
      </c>
      <c r="E1239" s="94" t="s">
        <v>3184</v>
      </c>
      <c r="F1239" s="95" t="s">
        <v>3185</v>
      </c>
      <c r="G1239" s="89" t="s">
        <v>502</v>
      </c>
      <c r="H1239" s="89" t="s">
        <v>3191</v>
      </c>
      <c r="I1239" s="96">
        <v>1</v>
      </c>
      <c r="J1239" s="97">
        <v>236937</v>
      </c>
      <c r="K1239" s="98">
        <f>J1239/H1239</f>
        <v>88964.36</v>
      </c>
      <c r="L1239" s="99">
        <f>$L$8</f>
        <v>1.0815399999999999</v>
      </c>
      <c r="M1239" s="100">
        <f>$M$8</f>
        <v>1.0590999999999999</v>
      </c>
      <c r="N1239" s="101">
        <f>$N$8</f>
        <v>0.97811300000000001</v>
      </c>
      <c r="O1239" s="100">
        <f>$O$8</f>
        <v>1</v>
      </c>
      <c r="P1239" s="98">
        <f>K1239*L1239*M1239*N1239*O1239</f>
        <v>99674.63</v>
      </c>
      <c r="Q1239" s="97">
        <f>H1239*P1239</f>
        <v>265461.45</v>
      </c>
      <c r="R1239" s="97"/>
      <c r="S1239" s="97"/>
    </row>
    <row r="1240" spans="1:19" x14ac:dyDescent="0.25">
      <c r="A1240" s="89" t="s">
        <v>3193</v>
      </c>
      <c r="B1240" s="89" t="s">
        <v>3033</v>
      </c>
      <c r="C1240" s="89"/>
      <c r="D1240" s="89" t="s">
        <v>267</v>
      </c>
      <c r="E1240" s="94" t="s">
        <v>838</v>
      </c>
      <c r="F1240" s="95" t="s">
        <v>839</v>
      </c>
      <c r="G1240" s="89" t="s">
        <v>110</v>
      </c>
      <c r="H1240" s="89" t="s">
        <v>3194</v>
      </c>
      <c r="I1240" s="96">
        <v>1</v>
      </c>
      <c r="J1240" s="97">
        <v>5569</v>
      </c>
      <c r="K1240" s="98">
        <f>J1240/H1240</f>
        <v>5944.99</v>
      </c>
      <c r="L1240" s="99">
        <f>$L$8</f>
        <v>1.0815399999999999</v>
      </c>
      <c r="M1240" s="100">
        <f>$M$8</f>
        <v>1.0590999999999999</v>
      </c>
      <c r="N1240" s="101">
        <f>$N$8</f>
        <v>0.97811300000000001</v>
      </c>
      <c r="O1240" s="100">
        <f>$O$8</f>
        <v>1</v>
      </c>
      <c r="P1240" s="98">
        <f>K1240*L1240*M1240*N1240*O1240</f>
        <v>6660.7</v>
      </c>
      <c r="Q1240" s="97">
        <f>H1240*P1240</f>
        <v>6239.44</v>
      </c>
      <c r="R1240" s="97"/>
      <c r="S1240" s="97"/>
    </row>
    <row r="1241" spans="1:19" x14ac:dyDescent="0.25">
      <c r="A1241" s="89" t="s">
        <v>3195</v>
      </c>
      <c r="B1241" s="89" t="s">
        <v>3033</v>
      </c>
      <c r="C1241" s="89"/>
      <c r="D1241" s="89" t="s">
        <v>184</v>
      </c>
      <c r="E1241" s="94" t="s">
        <v>999</v>
      </c>
      <c r="F1241" s="95" t="s">
        <v>1000</v>
      </c>
      <c r="G1241" s="89" t="s">
        <v>110</v>
      </c>
      <c r="H1241" s="89" t="s">
        <v>3194</v>
      </c>
      <c r="I1241" s="96">
        <v>1</v>
      </c>
      <c r="J1241" s="97">
        <v>5568</v>
      </c>
      <c r="K1241" s="98">
        <f>J1241/H1241</f>
        <v>5943.92</v>
      </c>
      <c r="L1241" s="99">
        <f>$L$8</f>
        <v>1.0815399999999999</v>
      </c>
      <c r="M1241" s="100">
        <f>$M$8</f>
        <v>1.0590999999999999</v>
      </c>
      <c r="N1241" s="101">
        <f>$N$8</f>
        <v>0.97811300000000001</v>
      </c>
      <c r="O1241" s="100">
        <f>$O$8</f>
        <v>1</v>
      </c>
      <c r="P1241" s="98">
        <f>K1241*L1241*M1241*N1241*O1241</f>
        <v>6659.5</v>
      </c>
      <c r="Q1241" s="97">
        <f>H1241*P1241</f>
        <v>6238.32</v>
      </c>
      <c r="R1241" s="97"/>
      <c r="S1241" s="97"/>
    </row>
    <row r="1242" spans="1:19" x14ac:dyDescent="0.25">
      <c r="A1242" s="89"/>
      <c r="B1242" s="90"/>
      <c r="C1242" s="90"/>
      <c r="D1242" s="91"/>
      <c r="E1242" s="92"/>
      <c r="F1242" s="92" t="s">
        <v>3196</v>
      </c>
      <c r="G1242" s="91"/>
      <c r="H1242" s="91"/>
      <c r="I1242" s="93">
        <v>1</v>
      </c>
      <c r="J1242" s="91"/>
      <c r="K1242" s="98"/>
      <c r="L1242" s="99"/>
      <c r="M1242" s="100"/>
      <c r="N1242" s="101"/>
      <c r="O1242" s="100"/>
      <c r="P1242" s="98"/>
      <c r="Q1242" s="91"/>
      <c r="R1242" s="91"/>
      <c r="S1242" s="91"/>
    </row>
    <row r="1243" spans="1:19" ht="22.5" x14ac:dyDescent="0.25">
      <c r="A1243" s="89" t="s">
        <v>3197</v>
      </c>
      <c r="B1243" s="89" t="s">
        <v>3033</v>
      </c>
      <c r="C1243" s="89"/>
      <c r="D1243" s="89" t="s">
        <v>276</v>
      </c>
      <c r="E1243" s="94" t="s">
        <v>884</v>
      </c>
      <c r="F1243" s="95" t="s">
        <v>885</v>
      </c>
      <c r="G1243" s="89" t="s">
        <v>502</v>
      </c>
      <c r="H1243" s="89" t="s">
        <v>3198</v>
      </c>
      <c r="I1243" s="96">
        <v>1</v>
      </c>
      <c r="J1243" s="97">
        <v>144378</v>
      </c>
      <c r="K1243" s="98">
        <f>J1243/H1243</f>
        <v>56198.33</v>
      </c>
      <c r="L1243" s="99">
        <f>$L$8</f>
        <v>1.0815399999999999</v>
      </c>
      <c r="M1243" s="100">
        <f>$M$8</f>
        <v>1.0590999999999999</v>
      </c>
      <c r="N1243" s="101">
        <f>$N$8</f>
        <v>0.97811300000000001</v>
      </c>
      <c r="O1243" s="100">
        <f>$O$8</f>
        <v>1</v>
      </c>
      <c r="P1243" s="98">
        <f>K1243*L1243*M1243*N1243*O1243</f>
        <v>62963.95</v>
      </c>
      <c r="Q1243" s="97">
        <f>H1243*P1243</f>
        <v>161759.42000000001</v>
      </c>
      <c r="R1243" s="97"/>
      <c r="S1243" s="97"/>
    </row>
    <row r="1244" spans="1:19" ht="22.5" x14ac:dyDescent="0.25">
      <c r="A1244" s="89" t="s">
        <v>3199</v>
      </c>
      <c r="B1244" s="89" t="s">
        <v>3033</v>
      </c>
      <c r="C1244" s="89"/>
      <c r="D1244" s="89" t="s">
        <v>278</v>
      </c>
      <c r="E1244" s="94" t="s">
        <v>3184</v>
      </c>
      <c r="F1244" s="95" t="s">
        <v>3185</v>
      </c>
      <c r="G1244" s="89" t="s">
        <v>502</v>
      </c>
      <c r="H1244" s="89" t="s">
        <v>3198</v>
      </c>
      <c r="I1244" s="96">
        <v>1</v>
      </c>
      <c r="J1244" s="97">
        <v>228556</v>
      </c>
      <c r="K1244" s="98">
        <f>J1244/H1244</f>
        <v>88964.14</v>
      </c>
      <c r="L1244" s="99">
        <f>$L$8</f>
        <v>1.0815399999999999</v>
      </c>
      <c r="M1244" s="100">
        <f>$M$8</f>
        <v>1.0590999999999999</v>
      </c>
      <c r="N1244" s="101">
        <f>$N$8</f>
        <v>0.97811300000000001</v>
      </c>
      <c r="O1244" s="100">
        <f>$O$8</f>
        <v>1</v>
      </c>
      <c r="P1244" s="98">
        <f>K1244*L1244*M1244*N1244*O1244</f>
        <v>99674.39</v>
      </c>
      <c r="Q1244" s="97">
        <f>H1244*P1244</f>
        <v>256071.48</v>
      </c>
      <c r="R1244" s="97"/>
      <c r="S1244" s="97"/>
    </row>
    <row r="1245" spans="1:19" x14ac:dyDescent="0.25">
      <c r="A1245" s="89" t="s">
        <v>3200</v>
      </c>
      <c r="B1245" s="89" t="s">
        <v>3033</v>
      </c>
      <c r="C1245" s="89"/>
      <c r="D1245" s="89" t="s">
        <v>283</v>
      </c>
      <c r="E1245" s="94" t="s">
        <v>838</v>
      </c>
      <c r="F1245" s="95" t="s">
        <v>839</v>
      </c>
      <c r="G1245" s="89" t="s">
        <v>110</v>
      </c>
      <c r="H1245" s="89" t="s">
        <v>3201</v>
      </c>
      <c r="I1245" s="96">
        <v>1</v>
      </c>
      <c r="J1245" s="97">
        <v>6349</v>
      </c>
      <c r="K1245" s="98">
        <f>J1245/H1245</f>
        <v>5943.45</v>
      </c>
      <c r="L1245" s="99">
        <f>$L$8</f>
        <v>1.0815399999999999</v>
      </c>
      <c r="M1245" s="100">
        <f>$M$8</f>
        <v>1.0590999999999999</v>
      </c>
      <c r="N1245" s="101">
        <f>$N$8</f>
        <v>0.97811300000000001</v>
      </c>
      <c r="O1245" s="100">
        <f>$O$8</f>
        <v>1</v>
      </c>
      <c r="P1245" s="98">
        <f>K1245*L1245*M1245*N1245*O1245</f>
        <v>6658.97</v>
      </c>
      <c r="Q1245" s="97">
        <f>H1245*P1245</f>
        <v>7113.34</v>
      </c>
      <c r="R1245" s="97"/>
      <c r="S1245" s="97"/>
    </row>
    <row r="1246" spans="1:19" x14ac:dyDescent="0.25">
      <c r="A1246" s="89" t="s">
        <v>3202</v>
      </c>
      <c r="B1246" s="89" t="s">
        <v>3033</v>
      </c>
      <c r="C1246" s="89"/>
      <c r="D1246" s="89" t="s">
        <v>286</v>
      </c>
      <c r="E1246" s="94" t="s">
        <v>999</v>
      </c>
      <c r="F1246" s="95" t="s">
        <v>1000</v>
      </c>
      <c r="G1246" s="89" t="s">
        <v>110</v>
      </c>
      <c r="H1246" s="89" t="s">
        <v>3201</v>
      </c>
      <c r="I1246" s="96">
        <v>1</v>
      </c>
      <c r="J1246" s="97">
        <v>6348</v>
      </c>
      <c r="K1246" s="98">
        <f>J1246/H1246</f>
        <v>5942.52</v>
      </c>
      <c r="L1246" s="99">
        <f>$L$8</f>
        <v>1.0815399999999999</v>
      </c>
      <c r="M1246" s="100">
        <f>$M$8</f>
        <v>1.0590999999999999</v>
      </c>
      <c r="N1246" s="101">
        <f>$N$8</f>
        <v>0.97811300000000001</v>
      </c>
      <c r="O1246" s="100">
        <f>$O$8</f>
        <v>1</v>
      </c>
      <c r="P1246" s="98">
        <f>K1246*L1246*M1246*N1246*O1246</f>
        <v>6657.93</v>
      </c>
      <c r="Q1246" s="97">
        <f>H1246*P1246</f>
        <v>7112.23</v>
      </c>
      <c r="R1246" s="97"/>
      <c r="S1246" s="97"/>
    </row>
    <row r="1247" spans="1:19" x14ac:dyDescent="0.25">
      <c r="A1247" s="89"/>
      <c r="B1247" s="90"/>
      <c r="C1247" s="90"/>
      <c r="D1247" s="91"/>
      <c r="E1247" s="92"/>
      <c r="F1247" s="92" t="s">
        <v>3203</v>
      </c>
      <c r="G1247" s="91"/>
      <c r="H1247" s="91"/>
      <c r="I1247" s="93">
        <v>1</v>
      </c>
      <c r="J1247" s="91"/>
      <c r="K1247" s="98"/>
      <c r="L1247" s="99"/>
      <c r="M1247" s="100"/>
      <c r="N1247" s="101"/>
      <c r="O1247" s="100"/>
      <c r="P1247" s="98"/>
      <c r="Q1247" s="91"/>
      <c r="R1247" s="91"/>
      <c r="S1247" s="91"/>
    </row>
    <row r="1248" spans="1:19" ht="22.5" x14ac:dyDescent="0.25">
      <c r="A1248" s="89" t="s">
        <v>3204</v>
      </c>
      <c r="B1248" s="89" t="s">
        <v>3033</v>
      </c>
      <c r="C1248" s="89"/>
      <c r="D1248" s="89" t="s">
        <v>288</v>
      </c>
      <c r="E1248" s="94" t="s">
        <v>884</v>
      </c>
      <c r="F1248" s="95" t="s">
        <v>885</v>
      </c>
      <c r="G1248" s="89" t="s">
        <v>502</v>
      </c>
      <c r="H1248" s="89" t="s">
        <v>3198</v>
      </c>
      <c r="I1248" s="96">
        <v>1</v>
      </c>
      <c r="J1248" s="97">
        <v>144378</v>
      </c>
      <c r="K1248" s="98">
        <f>J1248/H1248</f>
        <v>56198.33</v>
      </c>
      <c r="L1248" s="99">
        <f>$L$8</f>
        <v>1.0815399999999999</v>
      </c>
      <c r="M1248" s="100">
        <f>$M$8</f>
        <v>1.0590999999999999</v>
      </c>
      <c r="N1248" s="101">
        <f>$N$8</f>
        <v>0.97811300000000001</v>
      </c>
      <c r="O1248" s="100">
        <f>$O$8</f>
        <v>1</v>
      </c>
      <c r="P1248" s="98">
        <f>K1248*L1248*M1248*N1248*O1248</f>
        <v>62963.95</v>
      </c>
      <c r="Q1248" s="97">
        <f>H1248*P1248</f>
        <v>161759.42000000001</v>
      </c>
      <c r="R1248" s="97"/>
      <c r="S1248" s="97"/>
    </row>
    <row r="1249" spans="1:19" ht="22.5" x14ac:dyDescent="0.25">
      <c r="A1249" s="89" t="s">
        <v>3205</v>
      </c>
      <c r="B1249" s="89" t="s">
        <v>3033</v>
      </c>
      <c r="C1249" s="89"/>
      <c r="D1249" s="89" t="s">
        <v>289</v>
      </c>
      <c r="E1249" s="94" t="s">
        <v>3184</v>
      </c>
      <c r="F1249" s="95" t="s">
        <v>3185</v>
      </c>
      <c r="G1249" s="89" t="s">
        <v>502</v>
      </c>
      <c r="H1249" s="89" t="s">
        <v>3198</v>
      </c>
      <c r="I1249" s="96">
        <v>1</v>
      </c>
      <c r="J1249" s="97">
        <v>228556</v>
      </c>
      <c r="K1249" s="98">
        <f>J1249/H1249</f>
        <v>88964.14</v>
      </c>
      <c r="L1249" s="99">
        <f>$L$8</f>
        <v>1.0815399999999999</v>
      </c>
      <c r="M1249" s="100">
        <f>$M$8</f>
        <v>1.0590999999999999</v>
      </c>
      <c r="N1249" s="101">
        <f>$N$8</f>
        <v>0.97811300000000001</v>
      </c>
      <c r="O1249" s="100">
        <f>$O$8</f>
        <v>1</v>
      </c>
      <c r="P1249" s="98">
        <f>K1249*L1249*M1249*N1249*O1249</f>
        <v>99674.39</v>
      </c>
      <c r="Q1249" s="97">
        <f>H1249*P1249</f>
        <v>256071.48</v>
      </c>
      <c r="R1249" s="97"/>
      <c r="S1249" s="97"/>
    </row>
    <row r="1250" spans="1:19" x14ac:dyDescent="0.25">
      <c r="A1250" s="89" t="s">
        <v>3206</v>
      </c>
      <c r="B1250" s="89" t="s">
        <v>3033</v>
      </c>
      <c r="C1250" s="89"/>
      <c r="D1250" s="89" t="s">
        <v>291</v>
      </c>
      <c r="E1250" s="94" t="s">
        <v>838</v>
      </c>
      <c r="F1250" s="95" t="s">
        <v>839</v>
      </c>
      <c r="G1250" s="89" t="s">
        <v>110</v>
      </c>
      <c r="H1250" s="89" t="s">
        <v>3201</v>
      </c>
      <c r="I1250" s="96">
        <v>1</v>
      </c>
      <c r="J1250" s="97">
        <v>6349</v>
      </c>
      <c r="K1250" s="98">
        <f>J1250/H1250</f>
        <v>5943.45</v>
      </c>
      <c r="L1250" s="99">
        <f>$L$8</f>
        <v>1.0815399999999999</v>
      </c>
      <c r="M1250" s="100">
        <f>$M$8</f>
        <v>1.0590999999999999</v>
      </c>
      <c r="N1250" s="101">
        <f>$N$8</f>
        <v>0.97811300000000001</v>
      </c>
      <c r="O1250" s="100">
        <f>$O$8</f>
        <v>1</v>
      </c>
      <c r="P1250" s="98">
        <f>K1250*L1250*M1250*N1250*O1250</f>
        <v>6658.97</v>
      </c>
      <c r="Q1250" s="97">
        <f>H1250*P1250</f>
        <v>7113.34</v>
      </c>
      <c r="R1250" s="97"/>
      <c r="S1250" s="97"/>
    </row>
    <row r="1251" spans="1:19" x14ac:dyDescent="0.25">
      <c r="A1251" s="89" t="s">
        <v>3207</v>
      </c>
      <c r="B1251" s="89" t="s">
        <v>3033</v>
      </c>
      <c r="C1251" s="89"/>
      <c r="D1251" s="89" t="s">
        <v>293</v>
      </c>
      <c r="E1251" s="94" t="s">
        <v>999</v>
      </c>
      <c r="F1251" s="95" t="s">
        <v>1000</v>
      </c>
      <c r="G1251" s="89" t="s">
        <v>110</v>
      </c>
      <c r="H1251" s="89" t="s">
        <v>3201</v>
      </c>
      <c r="I1251" s="96">
        <v>1</v>
      </c>
      <c r="J1251" s="97">
        <v>6348</v>
      </c>
      <c r="K1251" s="98">
        <f>J1251/H1251</f>
        <v>5942.52</v>
      </c>
      <c r="L1251" s="99">
        <f>$L$8</f>
        <v>1.0815399999999999</v>
      </c>
      <c r="M1251" s="100">
        <f>$M$8</f>
        <v>1.0590999999999999</v>
      </c>
      <c r="N1251" s="101">
        <f>$N$8</f>
        <v>0.97811300000000001</v>
      </c>
      <c r="O1251" s="100">
        <f>$O$8</f>
        <v>1</v>
      </c>
      <c r="P1251" s="98">
        <f>K1251*L1251*M1251*N1251*O1251</f>
        <v>6657.93</v>
      </c>
      <c r="Q1251" s="97">
        <f>H1251*P1251</f>
        <v>7112.23</v>
      </c>
      <c r="R1251" s="97"/>
      <c r="S1251" s="97"/>
    </row>
    <row r="1252" spans="1:19" x14ac:dyDescent="0.25">
      <c r="A1252" s="89"/>
      <c r="B1252" s="90"/>
      <c r="C1252" s="90"/>
      <c r="D1252" s="91"/>
      <c r="E1252" s="92"/>
      <c r="F1252" s="92" t="s">
        <v>3208</v>
      </c>
      <c r="G1252" s="91"/>
      <c r="H1252" s="91"/>
      <c r="I1252" s="93">
        <v>1</v>
      </c>
      <c r="J1252" s="91"/>
      <c r="K1252" s="98"/>
      <c r="L1252" s="99"/>
      <c r="M1252" s="100"/>
      <c r="N1252" s="101"/>
      <c r="O1252" s="100"/>
      <c r="P1252" s="98"/>
      <c r="Q1252" s="91"/>
      <c r="R1252" s="91"/>
      <c r="S1252" s="91"/>
    </row>
    <row r="1253" spans="1:19" ht="22.5" x14ac:dyDescent="0.25">
      <c r="A1253" s="89" t="s">
        <v>3209</v>
      </c>
      <c r="B1253" s="89" t="s">
        <v>3033</v>
      </c>
      <c r="C1253" s="89"/>
      <c r="D1253" s="89" t="s">
        <v>295</v>
      </c>
      <c r="E1253" s="94" t="s">
        <v>884</v>
      </c>
      <c r="F1253" s="95" t="s">
        <v>885</v>
      </c>
      <c r="G1253" s="89" t="s">
        <v>502</v>
      </c>
      <c r="H1253" s="89" t="s">
        <v>3210</v>
      </c>
      <c r="I1253" s="96">
        <v>1</v>
      </c>
      <c r="J1253" s="97">
        <v>106171</v>
      </c>
      <c r="K1253" s="98">
        <f>J1253/H1253</f>
        <v>56198.92</v>
      </c>
      <c r="L1253" s="99">
        <f>$L$8</f>
        <v>1.0815399999999999</v>
      </c>
      <c r="M1253" s="100">
        <f>$M$8</f>
        <v>1.0590999999999999</v>
      </c>
      <c r="N1253" s="101">
        <f>$N$8</f>
        <v>0.97811300000000001</v>
      </c>
      <c r="O1253" s="100">
        <f>$O$8</f>
        <v>1</v>
      </c>
      <c r="P1253" s="98">
        <f>K1253*L1253*M1253*N1253*O1253</f>
        <v>62964.62</v>
      </c>
      <c r="Q1253" s="97">
        <f>H1253*P1253</f>
        <v>118952.76</v>
      </c>
      <c r="R1253" s="97"/>
      <c r="S1253" s="97"/>
    </row>
    <row r="1254" spans="1:19" ht="22.5" x14ac:dyDescent="0.25">
      <c r="A1254" s="89" t="s">
        <v>3211</v>
      </c>
      <c r="B1254" s="89" t="s">
        <v>3033</v>
      </c>
      <c r="C1254" s="89"/>
      <c r="D1254" s="89" t="s">
        <v>297</v>
      </c>
      <c r="E1254" s="94" t="s">
        <v>3184</v>
      </c>
      <c r="F1254" s="95" t="s">
        <v>3185</v>
      </c>
      <c r="G1254" s="89" t="s">
        <v>502</v>
      </c>
      <c r="H1254" s="89" t="s">
        <v>3210</v>
      </c>
      <c r="I1254" s="96">
        <v>1</v>
      </c>
      <c r="J1254" s="97">
        <v>168071</v>
      </c>
      <c r="K1254" s="98">
        <f>J1254/H1254</f>
        <v>88964.11</v>
      </c>
      <c r="L1254" s="99">
        <f>$L$8</f>
        <v>1.0815399999999999</v>
      </c>
      <c r="M1254" s="100">
        <f>$M$8</f>
        <v>1.0590999999999999</v>
      </c>
      <c r="N1254" s="101">
        <f>$N$8</f>
        <v>0.97811300000000001</v>
      </c>
      <c r="O1254" s="100">
        <f>$O$8</f>
        <v>1</v>
      </c>
      <c r="P1254" s="98">
        <f>K1254*L1254*M1254*N1254*O1254</f>
        <v>99674.35</v>
      </c>
      <c r="Q1254" s="97">
        <f>H1254*P1254</f>
        <v>188304.78</v>
      </c>
      <c r="R1254" s="97"/>
      <c r="S1254" s="97"/>
    </row>
    <row r="1255" spans="1:19" x14ac:dyDescent="0.25">
      <c r="A1255" s="89" t="s">
        <v>3212</v>
      </c>
      <c r="B1255" s="89" t="s">
        <v>3033</v>
      </c>
      <c r="C1255" s="89"/>
      <c r="D1255" s="89" t="s">
        <v>309</v>
      </c>
      <c r="E1255" s="94" t="s">
        <v>838</v>
      </c>
      <c r="F1255" s="95" t="s">
        <v>839</v>
      </c>
      <c r="G1255" s="89" t="s">
        <v>110</v>
      </c>
      <c r="H1255" s="89" t="s">
        <v>3213</v>
      </c>
      <c r="I1255" s="96">
        <v>1</v>
      </c>
      <c r="J1255" s="97">
        <v>9166</v>
      </c>
      <c r="K1255" s="98">
        <f>J1255/H1255</f>
        <v>5943.65</v>
      </c>
      <c r="L1255" s="99">
        <f>$L$8</f>
        <v>1.0815399999999999</v>
      </c>
      <c r="M1255" s="100">
        <f>$M$8</f>
        <v>1.0590999999999999</v>
      </c>
      <c r="N1255" s="101">
        <f>$N$8</f>
        <v>0.97811300000000001</v>
      </c>
      <c r="O1255" s="100">
        <f>$O$8</f>
        <v>1</v>
      </c>
      <c r="P1255" s="98">
        <f>K1255*L1255*M1255*N1255*O1255</f>
        <v>6659.2</v>
      </c>
      <c r="Q1255" s="97">
        <f>H1255*P1255</f>
        <v>10269.49</v>
      </c>
      <c r="R1255" s="97"/>
      <c r="S1255" s="97"/>
    </row>
    <row r="1256" spans="1:19" x14ac:dyDescent="0.25">
      <c r="A1256" s="89" t="s">
        <v>3214</v>
      </c>
      <c r="B1256" s="89" t="s">
        <v>3033</v>
      </c>
      <c r="C1256" s="89"/>
      <c r="D1256" s="89" t="s">
        <v>311</v>
      </c>
      <c r="E1256" s="94" t="s">
        <v>999</v>
      </c>
      <c r="F1256" s="95" t="s">
        <v>1000</v>
      </c>
      <c r="G1256" s="89" t="s">
        <v>110</v>
      </c>
      <c r="H1256" s="89" t="s">
        <v>3215</v>
      </c>
      <c r="I1256" s="96">
        <v>1</v>
      </c>
      <c r="J1256" s="97">
        <v>9167</v>
      </c>
      <c r="K1256" s="98">
        <f>J1256/H1256</f>
        <v>5944.88</v>
      </c>
      <c r="L1256" s="99">
        <f>$L$8</f>
        <v>1.0815399999999999</v>
      </c>
      <c r="M1256" s="100">
        <f>$M$8</f>
        <v>1.0590999999999999</v>
      </c>
      <c r="N1256" s="101">
        <f>$N$8</f>
        <v>0.97811300000000001</v>
      </c>
      <c r="O1256" s="100">
        <f>$O$8</f>
        <v>1</v>
      </c>
      <c r="P1256" s="98">
        <f>K1256*L1256*M1256*N1256*O1256</f>
        <v>6660.57</v>
      </c>
      <c r="Q1256" s="97">
        <f>H1256*P1256</f>
        <v>10270.6</v>
      </c>
      <c r="R1256" s="97"/>
      <c r="S1256" s="97"/>
    </row>
    <row r="1257" spans="1:19" x14ac:dyDescent="0.25">
      <c r="A1257" s="89"/>
      <c r="B1257" s="90"/>
      <c r="C1257" s="90"/>
      <c r="D1257" s="91"/>
      <c r="E1257" s="92"/>
      <c r="F1257" s="92" t="s">
        <v>3216</v>
      </c>
      <c r="G1257" s="91"/>
      <c r="H1257" s="91"/>
      <c r="I1257" s="93">
        <v>1</v>
      </c>
      <c r="J1257" s="91"/>
      <c r="K1257" s="98"/>
      <c r="L1257" s="99"/>
      <c r="M1257" s="100"/>
      <c r="N1257" s="101"/>
      <c r="O1257" s="100"/>
      <c r="P1257" s="98"/>
      <c r="Q1257" s="91"/>
      <c r="R1257" s="91"/>
      <c r="S1257" s="91"/>
    </row>
    <row r="1258" spans="1:19" ht="22.5" x14ac:dyDescent="0.25">
      <c r="A1258" s="89" t="s">
        <v>3217</v>
      </c>
      <c r="B1258" s="89" t="s">
        <v>3033</v>
      </c>
      <c r="C1258" s="89"/>
      <c r="D1258" s="89" t="s">
        <v>218</v>
      </c>
      <c r="E1258" s="94" t="s">
        <v>884</v>
      </c>
      <c r="F1258" s="95" t="s">
        <v>885</v>
      </c>
      <c r="G1258" s="89" t="s">
        <v>502</v>
      </c>
      <c r="H1258" s="89" t="s">
        <v>3218</v>
      </c>
      <c r="I1258" s="96">
        <v>1</v>
      </c>
      <c r="J1258" s="97">
        <v>34061</v>
      </c>
      <c r="K1258" s="98">
        <f>J1258/H1258</f>
        <v>56197</v>
      </c>
      <c r="L1258" s="99">
        <f>$L$8</f>
        <v>1.0815399999999999</v>
      </c>
      <c r="M1258" s="100">
        <f>$M$8</f>
        <v>1.0590999999999999</v>
      </c>
      <c r="N1258" s="101">
        <f>$N$8</f>
        <v>0.97811300000000001</v>
      </c>
      <c r="O1258" s="100">
        <f>$O$8</f>
        <v>1</v>
      </c>
      <c r="P1258" s="98">
        <f>K1258*L1258*M1258*N1258*O1258</f>
        <v>62962.46</v>
      </c>
      <c r="Q1258" s="97">
        <f>H1258*P1258</f>
        <v>38161.550000000003</v>
      </c>
      <c r="R1258" s="97"/>
      <c r="S1258" s="97"/>
    </row>
    <row r="1259" spans="1:19" ht="22.5" x14ac:dyDescent="0.25">
      <c r="A1259" s="89" t="s">
        <v>3219</v>
      </c>
      <c r="B1259" s="89" t="s">
        <v>3033</v>
      </c>
      <c r="C1259" s="89"/>
      <c r="D1259" s="89" t="s">
        <v>922</v>
      </c>
      <c r="E1259" s="94" t="s">
        <v>3220</v>
      </c>
      <c r="F1259" s="95" t="s">
        <v>3221</v>
      </c>
      <c r="G1259" s="89" t="s">
        <v>502</v>
      </c>
      <c r="H1259" s="89" t="s">
        <v>3218</v>
      </c>
      <c r="I1259" s="96">
        <v>1</v>
      </c>
      <c r="J1259" s="97">
        <v>39755</v>
      </c>
      <c r="K1259" s="98">
        <f>J1259/H1259</f>
        <v>65591.490000000005</v>
      </c>
      <c r="L1259" s="99">
        <f>$L$8</f>
        <v>1.0815399999999999</v>
      </c>
      <c r="M1259" s="100">
        <f>$M$8</f>
        <v>1.0590999999999999</v>
      </c>
      <c r="N1259" s="101">
        <f>$N$8</f>
        <v>0.97811300000000001</v>
      </c>
      <c r="O1259" s="100">
        <f>$O$8</f>
        <v>1</v>
      </c>
      <c r="P1259" s="98">
        <f>K1259*L1259*M1259*N1259*O1259</f>
        <v>73487.94</v>
      </c>
      <c r="Q1259" s="97">
        <f>H1259*P1259</f>
        <v>44541.04</v>
      </c>
      <c r="R1259" s="97"/>
      <c r="S1259" s="97"/>
    </row>
    <row r="1260" spans="1:19" x14ac:dyDescent="0.25">
      <c r="A1260" s="89" t="s">
        <v>3222</v>
      </c>
      <c r="B1260" s="89" t="s">
        <v>3033</v>
      </c>
      <c r="C1260" s="89"/>
      <c r="D1260" s="89" t="s">
        <v>924</v>
      </c>
      <c r="E1260" s="94" t="s">
        <v>838</v>
      </c>
      <c r="F1260" s="95" t="s">
        <v>839</v>
      </c>
      <c r="G1260" s="89" t="s">
        <v>110</v>
      </c>
      <c r="H1260" s="89" t="s">
        <v>3223</v>
      </c>
      <c r="I1260" s="96">
        <v>1</v>
      </c>
      <c r="J1260" s="97">
        <v>3057</v>
      </c>
      <c r="K1260" s="98">
        <f>J1260/H1260</f>
        <v>5946.89</v>
      </c>
      <c r="L1260" s="99">
        <f>$L$8</f>
        <v>1.0815399999999999</v>
      </c>
      <c r="M1260" s="100">
        <f>$M$8</f>
        <v>1.0590999999999999</v>
      </c>
      <c r="N1260" s="101">
        <f>$N$8</f>
        <v>0.97811300000000001</v>
      </c>
      <c r="O1260" s="100">
        <f>$O$8</f>
        <v>1</v>
      </c>
      <c r="P1260" s="98">
        <f>K1260*L1260*M1260*N1260*O1260</f>
        <v>6662.83</v>
      </c>
      <c r="Q1260" s="97">
        <f>H1260*P1260</f>
        <v>3425.03</v>
      </c>
      <c r="R1260" s="97"/>
      <c r="S1260" s="97"/>
    </row>
    <row r="1261" spans="1:19" x14ac:dyDescent="0.25">
      <c r="A1261" s="89" t="s">
        <v>3224</v>
      </c>
      <c r="B1261" s="89" t="s">
        <v>3033</v>
      </c>
      <c r="C1261" s="89"/>
      <c r="D1261" s="89" t="s">
        <v>927</v>
      </c>
      <c r="E1261" s="94" t="s">
        <v>999</v>
      </c>
      <c r="F1261" s="95" t="s">
        <v>1000</v>
      </c>
      <c r="G1261" s="89" t="s">
        <v>110</v>
      </c>
      <c r="H1261" s="89" t="s">
        <v>3225</v>
      </c>
      <c r="I1261" s="96">
        <v>1</v>
      </c>
      <c r="J1261" s="97">
        <v>3057</v>
      </c>
      <c r="K1261" s="98">
        <f>J1261/H1261</f>
        <v>5947.47</v>
      </c>
      <c r="L1261" s="99">
        <f>$L$8</f>
        <v>1.0815399999999999</v>
      </c>
      <c r="M1261" s="100">
        <f>$M$8</f>
        <v>1.0590999999999999</v>
      </c>
      <c r="N1261" s="101">
        <f>$N$8</f>
        <v>0.97811300000000001</v>
      </c>
      <c r="O1261" s="100">
        <f>$O$8</f>
        <v>1</v>
      </c>
      <c r="P1261" s="98">
        <f>K1261*L1261*M1261*N1261*O1261</f>
        <v>6663.48</v>
      </c>
      <c r="Q1261" s="97">
        <f>H1261*P1261</f>
        <v>3425.03</v>
      </c>
      <c r="R1261" s="97"/>
      <c r="S1261" s="97"/>
    </row>
    <row r="1262" spans="1:19" x14ac:dyDescent="0.25">
      <c r="A1262" s="89"/>
      <c r="B1262" s="90"/>
      <c r="C1262" s="90"/>
      <c r="D1262" s="91"/>
      <c r="E1262" s="92"/>
      <c r="F1262" s="92" t="s">
        <v>3226</v>
      </c>
      <c r="G1262" s="91"/>
      <c r="H1262" s="91"/>
      <c r="I1262" s="93">
        <v>1</v>
      </c>
      <c r="J1262" s="91"/>
      <c r="K1262" s="98"/>
      <c r="L1262" s="99"/>
      <c r="M1262" s="100"/>
      <c r="N1262" s="101"/>
      <c r="O1262" s="100"/>
      <c r="P1262" s="98"/>
      <c r="Q1262" s="91"/>
      <c r="R1262" s="91"/>
      <c r="S1262" s="91"/>
    </row>
    <row r="1263" spans="1:19" ht="22.5" x14ac:dyDescent="0.25">
      <c r="A1263" s="89" t="s">
        <v>3227</v>
      </c>
      <c r="B1263" s="89" t="s">
        <v>3033</v>
      </c>
      <c r="C1263" s="89"/>
      <c r="D1263" s="89" t="s">
        <v>930</v>
      </c>
      <c r="E1263" s="94" t="s">
        <v>884</v>
      </c>
      <c r="F1263" s="95" t="s">
        <v>885</v>
      </c>
      <c r="G1263" s="89" t="s">
        <v>502</v>
      </c>
      <c r="H1263" s="89" t="s">
        <v>411</v>
      </c>
      <c r="I1263" s="96">
        <v>1</v>
      </c>
      <c r="J1263" s="97">
        <v>21807</v>
      </c>
      <c r="K1263" s="98">
        <f>J1263/H1263</f>
        <v>56203.61</v>
      </c>
      <c r="L1263" s="99">
        <f>$L$8</f>
        <v>1.0815399999999999</v>
      </c>
      <c r="M1263" s="100">
        <f>$M$8</f>
        <v>1.0590999999999999</v>
      </c>
      <c r="N1263" s="101">
        <f>$N$8</f>
        <v>0.97811300000000001</v>
      </c>
      <c r="O1263" s="100">
        <f>$O$8</f>
        <v>1</v>
      </c>
      <c r="P1263" s="98">
        <f>K1263*L1263*M1263*N1263*O1263</f>
        <v>62969.87</v>
      </c>
      <c r="Q1263" s="97">
        <f>H1263*P1263</f>
        <v>24432.31</v>
      </c>
      <c r="R1263" s="97"/>
      <c r="S1263" s="97"/>
    </row>
    <row r="1264" spans="1:19" ht="22.5" x14ac:dyDescent="0.25">
      <c r="A1264" s="89" t="s">
        <v>3228</v>
      </c>
      <c r="B1264" s="89" t="s">
        <v>3033</v>
      </c>
      <c r="C1264" s="89"/>
      <c r="D1264" s="89" t="s">
        <v>936</v>
      </c>
      <c r="E1264" s="94" t="s">
        <v>3184</v>
      </c>
      <c r="F1264" s="95" t="s">
        <v>3185</v>
      </c>
      <c r="G1264" s="89" t="s">
        <v>502</v>
      </c>
      <c r="H1264" s="89" t="s">
        <v>411</v>
      </c>
      <c r="I1264" s="96">
        <v>1</v>
      </c>
      <c r="J1264" s="97">
        <v>34518</v>
      </c>
      <c r="K1264" s="98">
        <f>J1264/H1264</f>
        <v>88963.92</v>
      </c>
      <c r="L1264" s="99">
        <f>$L$8</f>
        <v>1.0815399999999999</v>
      </c>
      <c r="M1264" s="100">
        <f>$M$8</f>
        <v>1.0590999999999999</v>
      </c>
      <c r="N1264" s="101">
        <f>$N$8</f>
        <v>0.97811300000000001</v>
      </c>
      <c r="O1264" s="100">
        <f>$O$8</f>
        <v>1</v>
      </c>
      <c r="P1264" s="98">
        <f>K1264*L1264*M1264*N1264*O1264</f>
        <v>99674.14</v>
      </c>
      <c r="Q1264" s="97">
        <f>H1264*P1264</f>
        <v>38673.57</v>
      </c>
      <c r="R1264" s="97"/>
      <c r="S1264" s="97"/>
    </row>
    <row r="1265" spans="1:19" x14ac:dyDescent="0.25">
      <c r="A1265" s="89" t="s">
        <v>3229</v>
      </c>
      <c r="B1265" s="89" t="s">
        <v>3033</v>
      </c>
      <c r="C1265" s="89"/>
      <c r="D1265" s="89" t="s">
        <v>941</v>
      </c>
      <c r="E1265" s="94" t="s">
        <v>838</v>
      </c>
      <c r="F1265" s="95" t="s">
        <v>839</v>
      </c>
      <c r="G1265" s="89" t="s">
        <v>110</v>
      </c>
      <c r="H1265" s="89" t="s">
        <v>3230</v>
      </c>
      <c r="I1265" s="96">
        <v>1</v>
      </c>
      <c r="J1265" s="97">
        <v>1913</v>
      </c>
      <c r="K1265" s="98">
        <f>J1265/H1265</f>
        <v>5942.84</v>
      </c>
      <c r="L1265" s="99">
        <f>$L$8</f>
        <v>1.0815399999999999</v>
      </c>
      <c r="M1265" s="100">
        <f>$M$8</f>
        <v>1.0590999999999999</v>
      </c>
      <c r="N1265" s="101">
        <f>$N$8</f>
        <v>0.97811300000000001</v>
      </c>
      <c r="O1265" s="100">
        <f>$O$8</f>
        <v>1</v>
      </c>
      <c r="P1265" s="98">
        <f>K1265*L1265*M1265*N1265*O1265</f>
        <v>6658.29</v>
      </c>
      <c r="Q1265" s="97">
        <f>H1265*P1265</f>
        <v>2143.3000000000002</v>
      </c>
      <c r="R1265" s="97"/>
      <c r="S1265" s="97"/>
    </row>
    <row r="1266" spans="1:19" x14ac:dyDescent="0.25">
      <c r="A1266" s="89" t="s">
        <v>3231</v>
      </c>
      <c r="B1266" s="89" t="s">
        <v>3033</v>
      </c>
      <c r="C1266" s="89"/>
      <c r="D1266" s="89" t="s">
        <v>946</v>
      </c>
      <c r="E1266" s="94" t="s">
        <v>999</v>
      </c>
      <c r="F1266" s="95" t="s">
        <v>1000</v>
      </c>
      <c r="G1266" s="89" t="s">
        <v>110</v>
      </c>
      <c r="H1266" s="89" t="s">
        <v>3230</v>
      </c>
      <c r="I1266" s="96">
        <v>1</v>
      </c>
      <c r="J1266" s="97">
        <v>1913</v>
      </c>
      <c r="K1266" s="98">
        <f>J1266/H1266</f>
        <v>5942.84</v>
      </c>
      <c r="L1266" s="99">
        <f>$L$8</f>
        <v>1.0815399999999999</v>
      </c>
      <c r="M1266" s="100">
        <f>$M$8</f>
        <v>1.0590999999999999</v>
      </c>
      <c r="N1266" s="101">
        <f>$N$8</f>
        <v>0.97811300000000001</v>
      </c>
      <c r="O1266" s="100">
        <f>$O$8</f>
        <v>1</v>
      </c>
      <c r="P1266" s="98">
        <f>K1266*L1266*M1266*N1266*O1266</f>
        <v>6658.29</v>
      </c>
      <c r="Q1266" s="97">
        <f>H1266*P1266</f>
        <v>2143.3000000000002</v>
      </c>
      <c r="R1266" s="97"/>
      <c r="S1266" s="97"/>
    </row>
    <row r="1267" spans="1:19" x14ac:dyDescent="0.25">
      <c r="A1267" s="89"/>
      <c r="B1267" s="90"/>
      <c r="C1267" s="90"/>
      <c r="D1267" s="91"/>
      <c r="E1267" s="92"/>
      <c r="F1267" s="92" t="s">
        <v>3232</v>
      </c>
      <c r="G1267" s="91"/>
      <c r="H1267" s="91"/>
      <c r="I1267" s="93">
        <v>1</v>
      </c>
      <c r="J1267" s="91"/>
      <c r="K1267" s="98"/>
      <c r="L1267" s="99"/>
      <c r="M1267" s="100"/>
      <c r="N1267" s="101"/>
      <c r="O1267" s="100"/>
      <c r="P1267" s="98"/>
      <c r="Q1267" s="91"/>
      <c r="R1267" s="91"/>
      <c r="S1267" s="91"/>
    </row>
    <row r="1268" spans="1:19" x14ac:dyDescent="0.25">
      <c r="A1268" s="89" t="s">
        <v>3233</v>
      </c>
      <c r="B1268" s="89" t="s">
        <v>3033</v>
      </c>
      <c r="C1268" s="89"/>
      <c r="D1268" s="89" t="s">
        <v>952</v>
      </c>
      <c r="E1268" s="94" t="s">
        <v>906</v>
      </c>
      <c r="F1268" s="95" t="s">
        <v>907</v>
      </c>
      <c r="G1268" s="89" t="s">
        <v>502</v>
      </c>
      <c r="H1268" s="89" t="s">
        <v>3234</v>
      </c>
      <c r="I1268" s="96">
        <v>1</v>
      </c>
      <c r="J1268" s="97">
        <v>68138</v>
      </c>
      <c r="K1268" s="98">
        <f>J1268/H1268</f>
        <v>16746.05</v>
      </c>
      <c r="L1268" s="99">
        <f>$L$8</f>
        <v>1.0815399999999999</v>
      </c>
      <c r="M1268" s="100">
        <f>$M$8</f>
        <v>1.0590999999999999</v>
      </c>
      <c r="N1268" s="101">
        <f>$N$8</f>
        <v>0.97811300000000001</v>
      </c>
      <c r="O1268" s="100">
        <f>$O$8</f>
        <v>1</v>
      </c>
      <c r="P1268" s="98">
        <f>K1268*L1268*M1268*N1268*O1268</f>
        <v>18762.080000000002</v>
      </c>
      <c r="Q1268" s="97">
        <f>H1268*P1268</f>
        <v>76341.03</v>
      </c>
      <c r="R1268" s="97"/>
      <c r="S1268" s="97"/>
    </row>
    <row r="1269" spans="1:19" ht="33.75" x14ac:dyDescent="0.25">
      <c r="A1269" s="89" t="s">
        <v>3235</v>
      </c>
      <c r="B1269" s="89" t="s">
        <v>3033</v>
      </c>
      <c r="C1269" s="89"/>
      <c r="D1269" s="89" t="s">
        <v>957</v>
      </c>
      <c r="E1269" s="94" t="s">
        <v>835</v>
      </c>
      <c r="F1269" s="95" t="s">
        <v>836</v>
      </c>
      <c r="G1269" s="89" t="s">
        <v>502</v>
      </c>
      <c r="H1269" s="89" t="s">
        <v>3234</v>
      </c>
      <c r="I1269" s="96">
        <v>1</v>
      </c>
      <c r="J1269" s="97">
        <v>384514</v>
      </c>
      <c r="K1269" s="98">
        <f>J1269/H1269</f>
        <v>94500.73</v>
      </c>
      <c r="L1269" s="99">
        <f>$L$8</f>
        <v>1.0815399999999999</v>
      </c>
      <c r="M1269" s="100">
        <f>$M$8</f>
        <v>1.0590999999999999</v>
      </c>
      <c r="N1269" s="101">
        <f>$N$8</f>
        <v>0.97811300000000001</v>
      </c>
      <c r="O1269" s="100">
        <f>$O$8</f>
        <v>1</v>
      </c>
      <c r="P1269" s="98">
        <f>K1269*L1269*M1269*N1269*O1269</f>
        <v>105877.52</v>
      </c>
      <c r="Q1269" s="97">
        <f>H1269*P1269</f>
        <v>430805.04</v>
      </c>
      <c r="R1269" s="97"/>
      <c r="S1269" s="97"/>
    </row>
    <row r="1270" spans="1:19" x14ac:dyDescent="0.25">
      <c r="A1270" s="89" t="s">
        <v>3236</v>
      </c>
      <c r="B1270" s="89" t="s">
        <v>3033</v>
      </c>
      <c r="C1270" s="89"/>
      <c r="D1270" s="89" t="s">
        <v>962</v>
      </c>
      <c r="E1270" s="94" t="s">
        <v>838</v>
      </c>
      <c r="F1270" s="95" t="s">
        <v>839</v>
      </c>
      <c r="G1270" s="89" t="s">
        <v>110</v>
      </c>
      <c r="H1270" s="89" t="s">
        <v>3237</v>
      </c>
      <c r="I1270" s="96">
        <v>1</v>
      </c>
      <c r="J1270" s="97">
        <v>6409</v>
      </c>
      <c r="K1270" s="98">
        <f>J1270/H1270</f>
        <v>5943.84</v>
      </c>
      <c r="L1270" s="99">
        <f>$L$8</f>
        <v>1.0815399999999999</v>
      </c>
      <c r="M1270" s="100">
        <f>$M$8</f>
        <v>1.0590999999999999</v>
      </c>
      <c r="N1270" s="101">
        <f>$N$8</f>
        <v>0.97811300000000001</v>
      </c>
      <c r="O1270" s="100">
        <f>$O$8</f>
        <v>1</v>
      </c>
      <c r="P1270" s="98">
        <f>K1270*L1270*M1270*N1270*O1270</f>
        <v>6659.41</v>
      </c>
      <c r="Q1270" s="97">
        <f>H1270*P1270</f>
        <v>7180.57</v>
      </c>
      <c r="R1270" s="97"/>
      <c r="S1270" s="97"/>
    </row>
    <row r="1271" spans="1:19" x14ac:dyDescent="0.25">
      <c r="A1271" s="89" t="s">
        <v>3238</v>
      </c>
      <c r="B1271" s="89" t="s">
        <v>3033</v>
      </c>
      <c r="C1271" s="89"/>
      <c r="D1271" s="89" t="s">
        <v>967</v>
      </c>
      <c r="E1271" s="94" t="s">
        <v>999</v>
      </c>
      <c r="F1271" s="95" t="s">
        <v>1000</v>
      </c>
      <c r="G1271" s="89" t="s">
        <v>110</v>
      </c>
      <c r="H1271" s="89" t="s">
        <v>3239</v>
      </c>
      <c r="I1271" s="96">
        <v>1</v>
      </c>
      <c r="J1271" s="97">
        <v>6408</v>
      </c>
      <c r="K1271" s="98">
        <f>J1271/H1271</f>
        <v>5944.34</v>
      </c>
      <c r="L1271" s="99">
        <f>$L$8</f>
        <v>1.0815399999999999</v>
      </c>
      <c r="M1271" s="100">
        <f>$M$8</f>
        <v>1.0590999999999999</v>
      </c>
      <c r="N1271" s="101">
        <f>$N$8</f>
        <v>0.97811300000000001</v>
      </c>
      <c r="O1271" s="100">
        <f>$O$8</f>
        <v>1</v>
      </c>
      <c r="P1271" s="98">
        <f>K1271*L1271*M1271*N1271*O1271</f>
        <v>6659.97</v>
      </c>
      <c r="Q1271" s="97">
        <f>H1271*P1271</f>
        <v>7179.45</v>
      </c>
      <c r="R1271" s="97"/>
      <c r="S1271" s="97"/>
    </row>
    <row r="1272" spans="1:19" x14ac:dyDescent="0.25">
      <c r="A1272" s="89"/>
      <c r="B1272" s="90"/>
      <c r="C1272" s="90"/>
      <c r="D1272" s="91"/>
      <c r="E1272" s="92"/>
      <c r="F1272" s="92" t="s">
        <v>3240</v>
      </c>
      <c r="G1272" s="91"/>
      <c r="H1272" s="91"/>
      <c r="I1272" s="93">
        <v>1</v>
      </c>
      <c r="J1272" s="91"/>
      <c r="K1272" s="98"/>
      <c r="L1272" s="99"/>
      <c r="M1272" s="100"/>
      <c r="N1272" s="101"/>
      <c r="O1272" s="100"/>
      <c r="P1272" s="98"/>
      <c r="Q1272" s="91"/>
      <c r="R1272" s="91"/>
      <c r="S1272" s="91"/>
    </row>
    <row r="1273" spans="1:19" x14ac:dyDescent="0.25">
      <c r="A1273" s="89" t="s">
        <v>3241</v>
      </c>
      <c r="B1273" s="89" t="s">
        <v>3033</v>
      </c>
      <c r="C1273" s="89"/>
      <c r="D1273" s="89" t="s">
        <v>973</v>
      </c>
      <c r="E1273" s="94" t="s">
        <v>906</v>
      </c>
      <c r="F1273" s="95" t="s">
        <v>907</v>
      </c>
      <c r="G1273" s="89" t="s">
        <v>502</v>
      </c>
      <c r="H1273" s="89" t="s">
        <v>3242</v>
      </c>
      <c r="I1273" s="96">
        <v>1</v>
      </c>
      <c r="J1273" s="97">
        <v>90838</v>
      </c>
      <c r="K1273" s="98">
        <f>J1273/H1273</f>
        <v>16746.21</v>
      </c>
      <c r="L1273" s="99">
        <f>$L$8</f>
        <v>1.0815399999999999</v>
      </c>
      <c r="M1273" s="100">
        <f>$M$8</f>
        <v>1.0590999999999999</v>
      </c>
      <c r="N1273" s="101">
        <f>$N$8</f>
        <v>0.97811300000000001</v>
      </c>
      <c r="O1273" s="100">
        <f>$O$8</f>
        <v>1</v>
      </c>
      <c r="P1273" s="98">
        <f>K1273*L1273*M1273*N1273*O1273</f>
        <v>18762.259999999998</v>
      </c>
      <c r="Q1273" s="97">
        <f>H1273*P1273</f>
        <v>101773.82</v>
      </c>
      <c r="R1273" s="97"/>
      <c r="S1273" s="97"/>
    </row>
    <row r="1274" spans="1:19" ht="22.5" x14ac:dyDescent="0.25">
      <c r="A1274" s="89" t="s">
        <v>3243</v>
      </c>
      <c r="B1274" s="89" t="s">
        <v>3033</v>
      </c>
      <c r="C1274" s="89"/>
      <c r="D1274" s="89" t="s">
        <v>979</v>
      </c>
      <c r="E1274" s="94" t="s">
        <v>865</v>
      </c>
      <c r="F1274" s="95" t="s">
        <v>866</v>
      </c>
      <c r="G1274" s="89" t="s">
        <v>502</v>
      </c>
      <c r="H1274" s="89" t="s">
        <v>3242</v>
      </c>
      <c r="I1274" s="96">
        <v>1</v>
      </c>
      <c r="J1274" s="97">
        <v>362824</v>
      </c>
      <c r="K1274" s="98">
        <f>J1274/H1274</f>
        <v>66887.520000000004</v>
      </c>
      <c r="L1274" s="99">
        <f>$L$8</f>
        <v>1.0815399999999999</v>
      </c>
      <c r="M1274" s="100">
        <f>$M$8</f>
        <v>1.0590999999999999</v>
      </c>
      <c r="N1274" s="101">
        <f>$N$8</f>
        <v>0.97811300000000001</v>
      </c>
      <c r="O1274" s="100">
        <f>$O$8</f>
        <v>1</v>
      </c>
      <c r="P1274" s="98">
        <f>K1274*L1274*M1274*N1274*O1274</f>
        <v>74940</v>
      </c>
      <c r="Q1274" s="97">
        <f>H1274*P1274</f>
        <v>406503.79</v>
      </c>
      <c r="R1274" s="97"/>
      <c r="S1274" s="97"/>
    </row>
    <row r="1275" spans="1:19" x14ac:dyDescent="0.25">
      <c r="A1275" s="89" t="s">
        <v>3244</v>
      </c>
      <c r="B1275" s="89" t="s">
        <v>3033</v>
      </c>
      <c r="C1275" s="89"/>
      <c r="D1275" s="89" t="s">
        <v>985</v>
      </c>
      <c r="E1275" s="94" t="s">
        <v>838</v>
      </c>
      <c r="F1275" s="95" t="s">
        <v>839</v>
      </c>
      <c r="G1275" s="89" t="s">
        <v>110</v>
      </c>
      <c r="H1275" s="89" t="s">
        <v>3245</v>
      </c>
      <c r="I1275" s="96">
        <v>1</v>
      </c>
      <c r="J1275" s="97">
        <v>12670</v>
      </c>
      <c r="K1275" s="98">
        <f>J1275/H1275</f>
        <v>5943.58</v>
      </c>
      <c r="L1275" s="99">
        <f>$L$8</f>
        <v>1.0815399999999999</v>
      </c>
      <c r="M1275" s="100">
        <f>$M$8</f>
        <v>1.0590999999999999</v>
      </c>
      <c r="N1275" s="101">
        <f>$N$8</f>
        <v>0.97811300000000001</v>
      </c>
      <c r="O1275" s="100">
        <f>$O$8</f>
        <v>1</v>
      </c>
      <c r="P1275" s="98">
        <f>K1275*L1275*M1275*N1275*O1275</f>
        <v>6659.12</v>
      </c>
      <c r="Q1275" s="97">
        <f>H1275*P1275</f>
        <v>14195.32</v>
      </c>
      <c r="R1275" s="97"/>
      <c r="S1275" s="97"/>
    </row>
    <row r="1276" spans="1:19" x14ac:dyDescent="0.25">
      <c r="A1276" s="89" t="s">
        <v>3246</v>
      </c>
      <c r="B1276" s="89" t="s">
        <v>3033</v>
      </c>
      <c r="C1276" s="89"/>
      <c r="D1276" s="89" t="s">
        <v>988</v>
      </c>
      <c r="E1276" s="94" t="s">
        <v>999</v>
      </c>
      <c r="F1276" s="95" t="s">
        <v>1000</v>
      </c>
      <c r="G1276" s="89" t="s">
        <v>110</v>
      </c>
      <c r="H1276" s="89" t="s">
        <v>3247</v>
      </c>
      <c r="I1276" s="96">
        <v>1</v>
      </c>
      <c r="J1276" s="97">
        <v>12673</v>
      </c>
      <c r="K1276" s="98">
        <f>J1276/H1276</f>
        <v>5945.02</v>
      </c>
      <c r="L1276" s="99">
        <f>$L$8</f>
        <v>1.0815399999999999</v>
      </c>
      <c r="M1276" s="100">
        <f>$M$8</f>
        <v>1.0590999999999999</v>
      </c>
      <c r="N1276" s="101">
        <f>$N$8</f>
        <v>0.97811300000000001</v>
      </c>
      <c r="O1276" s="100">
        <f>$O$8</f>
        <v>1</v>
      </c>
      <c r="P1276" s="98">
        <f>K1276*L1276*M1276*N1276*O1276</f>
        <v>6660.73</v>
      </c>
      <c r="Q1276" s="97">
        <f>H1276*P1276</f>
        <v>14198.68</v>
      </c>
      <c r="R1276" s="97"/>
      <c r="S1276" s="97"/>
    </row>
    <row r="1277" spans="1:19" x14ac:dyDescent="0.25">
      <c r="A1277" s="82" t="s">
        <v>184</v>
      </c>
      <c r="B1277" s="83"/>
      <c r="C1277" s="84"/>
      <c r="D1277" s="85"/>
      <c r="E1277" s="86"/>
      <c r="F1277" s="86" t="s">
        <v>933</v>
      </c>
      <c r="G1277" s="82"/>
      <c r="H1277" s="82"/>
      <c r="I1277" s="87"/>
      <c r="J1277" s="88">
        <f>SUM(J1278:J1296)</f>
        <v>4122011</v>
      </c>
      <c r="K1277" s="98"/>
      <c r="L1277" s="99"/>
      <c r="M1277" s="100"/>
      <c r="N1277" s="101"/>
      <c r="O1277" s="100"/>
      <c r="P1277" s="98"/>
      <c r="Q1277" s="88">
        <f>SUM(Q1278:Q1296)</f>
        <v>4618259.1399999997</v>
      </c>
      <c r="R1277" s="88">
        <f t="shared" ref="R1277:S1277" si="620">SUM(R1278:R1296)</f>
        <v>0</v>
      </c>
      <c r="S1277" s="88">
        <f t="shared" si="620"/>
        <v>0</v>
      </c>
    </row>
    <row r="1278" spans="1:19" x14ac:dyDescent="0.25">
      <c r="A1278" s="89"/>
      <c r="B1278" s="90"/>
      <c r="C1278" s="90"/>
      <c r="D1278" s="91"/>
      <c r="E1278" s="92"/>
      <c r="F1278" s="92" t="s">
        <v>3249</v>
      </c>
      <c r="G1278" s="91"/>
      <c r="H1278" s="91"/>
      <c r="I1278" s="93">
        <v>1</v>
      </c>
      <c r="J1278" s="91"/>
      <c r="K1278" s="98"/>
      <c r="L1278" s="99"/>
      <c r="M1278" s="100"/>
      <c r="N1278" s="101"/>
      <c r="O1278" s="100"/>
      <c r="P1278" s="98"/>
      <c r="Q1278" s="91"/>
      <c r="R1278" s="91"/>
      <c r="S1278" s="91"/>
    </row>
    <row r="1279" spans="1:19" ht="22.5" x14ac:dyDescent="0.25">
      <c r="A1279" s="89" t="s">
        <v>3250</v>
      </c>
      <c r="B1279" s="89" t="s">
        <v>3033</v>
      </c>
      <c r="C1279" s="89"/>
      <c r="D1279" s="89" t="s">
        <v>991</v>
      </c>
      <c r="E1279" s="94" t="s">
        <v>937</v>
      </c>
      <c r="F1279" s="95" t="s">
        <v>938</v>
      </c>
      <c r="G1279" s="89" t="s">
        <v>110</v>
      </c>
      <c r="H1279" s="89" t="s">
        <v>3251</v>
      </c>
      <c r="I1279" s="96">
        <v>1</v>
      </c>
      <c r="J1279" s="97">
        <v>723398</v>
      </c>
      <c r="K1279" s="98">
        <f t="shared" ref="K1279:K1287" si="621">J1279/H1279</f>
        <v>222515.53</v>
      </c>
      <c r="L1279" s="99">
        <f t="shared" ref="L1279:L1287" si="622">$L$8</f>
        <v>1.0815399999999999</v>
      </c>
      <c r="M1279" s="100">
        <f t="shared" ref="M1279:M1287" si="623">$M$8</f>
        <v>1.0590999999999999</v>
      </c>
      <c r="N1279" s="101">
        <f t="shared" ref="N1279:N1287" si="624">$N$8</f>
        <v>0.97811300000000001</v>
      </c>
      <c r="O1279" s="100">
        <f t="shared" ref="O1279:O1287" si="625">$O$8</f>
        <v>1</v>
      </c>
      <c r="P1279" s="98">
        <f t="shared" ref="P1279:P1287" si="626">K1279*L1279*M1279*N1279*O1279</f>
        <v>249303.81</v>
      </c>
      <c r="Q1279" s="97">
        <f t="shared" ref="Q1279:Q1287" si="627">H1279*P1279</f>
        <v>810486.69</v>
      </c>
      <c r="R1279" s="97"/>
      <c r="S1279" s="97"/>
    </row>
    <row r="1280" spans="1:19" x14ac:dyDescent="0.25">
      <c r="A1280" s="89" t="s">
        <v>3252</v>
      </c>
      <c r="B1280" s="89" t="s">
        <v>3033</v>
      </c>
      <c r="C1280" s="89"/>
      <c r="D1280" s="89" t="s">
        <v>995</v>
      </c>
      <c r="E1280" s="94" t="s">
        <v>942</v>
      </c>
      <c r="F1280" s="95" t="s">
        <v>943</v>
      </c>
      <c r="G1280" s="89" t="s">
        <v>502</v>
      </c>
      <c r="H1280" s="89" t="s">
        <v>3253</v>
      </c>
      <c r="I1280" s="96">
        <v>1</v>
      </c>
      <c r="J1280" s="97">
        <v>64254</v>
      </c>
      <c r="K1280" s="98">
        <f t="shared" si="621"/>
        <v>72398.87</v>
      </c>
      <c r="L1280" s="99">
        <f t="shared" si="622"/>
        <v>1.0815399999999999</v>
      </c>
      <c r="M1280" s="100">
        <f t="shared" si="623"/>
        <v>1.0590999999999999</v>
      </c>
      <c r="N1280" s="101">
        <f t="shared" si="624"/>
        <v>0.97811300000000001</v>
      </c>
      <c r="O1280" s="100">
        <f t="shared" si="625"/>
        <v>1</v>
      </c>
      <c r="P1280" s="98">
        <f t="shared" si="626"/>
        <v>81114.850000000006</v>
      </c>
      <c r="Q1280" s="97">
        <f t="shared" si="627"/>
        <v>71989.429999999993</v>
      </c>
      <c r="R1280" s="97"/>
      <c r="S1280" s="97"/>
    </row>
    <row r="1281" spans="1:19" ht="45" x14ac:dyDescent="0.25">
      <c r="A1281" s="89" t="s">
        <v>3254</v>
      </c>
      <c r="B1281" s="89" t="s">
        <v>3033</v>
      </c>
      <c r="C1281" s="89"/>
      <c r="D1281" s="89" t="s">
        <v>998</v>
      </c>
      <c r="E1281" s="94" t="s">
        <v>947</v>
      </c>
      <c r="F1281" s="95" t="s">
        <v>948</v>
      </c>
      <c r="G1281" s="89" t="s">
        <v>949</v>
      </c>
      <c r="H1281" s="89" t="s">
        <v>3255</v>
      </c>
      <c r="I1281" s="96">
        <v>1</v>
      </c>
      <c r="J1281" s="97">
        <v>579200</v>
      </c>
      <c r="K1281" s="98">
        <f t="shared" si="621"/>
        <v>1781.61</v>
      </c>
      <c r="L1281" s="99">
        <f t="shared" si="622"/>
        <v>1.0815399999999999</v>
      </c>
      <c r="M1281" s="100">
        <f t="shared" si="623"/>
        <v>1.0590999999999999</v>
      </c>
      <c r="N1281" s="101">
        <f t="shared" si="624"/>
        <v>0.97811300000000001</v>
      </c>
      <c r="O1281" s="100">
        <f t="shared" si="625"/>
        <v>1</v>
      </c>
      <c r="P1281" s="98">
        <f t="shared" si="626"/>
        <v>1996.1</v>
      </c>
      <c r="Q1281" s="97">
        <f t="shared" si="627"/>
        <v>648932.11</v>
      </c>
      <c r="R1281" s="97"/>
      <c r="S1281" s="97"/>
    </row>
    <row r="1282" spans="1:19" ht="22.5" x14ac:dyDescent="0.25">
      <c r="A1282" s="89" t="s">
        <v>3256</v>
      </c>
      <c r="B1282" s="89" t="s">
        <v>3033</v>
      </c>
      <c r="C1282" s="89"/>
      <c r="D1282" s="89" t="s">
        <v>1002</v>
      </c>
      <c r="E1282" s="94" t="s">
        <v>953</v>
      </c>
      <c r="F1282" s="95" t="s">
        <v>954</v>
      </c>
      <c r="G1282" s="89" t="s">
        <v>110</v>
      </c>
      <c r="H1282" s="89" t="s">
        <v>3257</v>
      </c>
      <c r="I1282" s="96">
        <v>1</v>
      </c>
      <c r="J1282" s="97">
        <v>404424</v>
      </c>
      <c r="K1282" s="98">
        <f t="shared" si="621"/>
        <v>286419.26</v>
      </c>
      <c r="L1282" s="99">
        <f t="shared" si="622"/>
        <v>1.0815399999999999</v>
      </c>
      <c r="M1282" s="100">
        <f t="shared" si="623"/>
        <v>1.0590999999999999</v>
      </c>
      <c r="N1282" s="101">
        <f t="shared" si="624"/>
        <v>0.97811300000000001</v>
      </c>
      <c r="O1282" s="100">
        <f t="shared" si="625"/>
        <v>1</v>
      </c>
      <c r="P1282" s="98">
        <f t="shared" si="626"/>
        <v>320900.8</v>
      </c>
      <c r="Q1282" s="97">
        <f t="shared" si="627"/>
        <v>453111.93</v>
      </c>
      <c r="R1282" s="97"/>
      <c r="S1282" s="97"/>
    </row>
    <row r="1283" spans="1:19" ht="22.5" x14ac:dyDescent="0.25">
      <c r="A1283" s="89" t="s">
        <v>3258</v>
      </c>
      <c r="B1283" s="89" t="s">
        <v>3033</v>
      </c>
      <c r="C1283" s="89"/>
      <c r="D1283" s="89" t="s">
        <v>1005</v>
      </c>
      <c r="E1283" s="94" t="s">
        <v>963</v>
      </c>
      <c r="F1283" s="95" t="s">
        <v>964</v>
      </c>
      <c r="G1283" s="89" t="s">
        <v>949</v>
      </c>
      <c r="H1283" s="89" t="s">
        <v>3259</v>
      </c>
      <c r="I1283" s="96">
        <v>1</v>
      </c>
      <c r="J1283" s="97">
        <v>293587</v>
      </c>
      <c r="K1283" s="98">
        <f t="shared" si="621"/>
        <v>2079.23</v>
      </c>
      <c r="L1283" s="99">
        <f t="shared" si="622"/>
        <v>1.0815399999999999</v>
      </c>
      <c r="M1283" s="100">
        <f t="shared" si="623"/>
        <v>1.0590999999999999</v>
      </c>
      <c r="N1283" s="101">
        <f t="shared" si="624"/>
        <v>0.97811300000000001</v>
      </c>
      <c r="O1283" s="100">
        <f t="shared" si="625"/>
        <v>1</v>
      </c>
      <c r="P1283" s="98">
        <f t="shared" si="626"/>
        <v>2329.5500000000002</v>
      </c>
      <c r="Q1283" s="97">
        <f t="shared" si="627"/>
        <v>328932.46000000002</v>
      </c>
      <c r="R1283" s="97"/>
      <c r="S1283" s="97"/>
    </row>
    <row r="1284" spans="1:19" x14ac:dyDescent="0.25">
      <c r="A1284" s="89" t="s">
        <v>3260</v>
      </c>
      <c r="B1284" s="89" t="s">
        <v>3033</v>
      </c>
      <c r="C1284" s="89"/>
      <c r="D1284" s="89" t="s">
        <v>1012</v>
      </c>
      <c r="E1284" s="94" t="s">
        <v>968</v>
      </c>
      <c r="F1284" s="95" t="s">
        <v>969</v>
      </c>
      <c r="G1284" s="89" t="s">
        <v>970</v>
      </c>
      <c r="H1284" s="89" t="s">
        <v>3261</v>
      </c>
      <c r="I1284" s="96">
        <v>1</v>
      </c>
      <c r="J1284" s="97">
        <v>18460</v>
      </c>
      <c r="K1284" s="98">
        <f t="shared" si="621"/>
        <v>163.41999999999999</v>
      </c>
      <c r="L1284" s="99">
        <f t="shared" si="622"/>
        <v>1.0815399999999999</v>
      </c>
      <c r="M1284" s="100">
        <f t="shared" si="623"/>
        <v>1.0590999999999999</v>
      </c>
      <c r="N1284" s="101">
        <f t="shared" si="624"/>
        <v>0.97811300000000001</v>
      </c>
      <c r="O1284" s="100">
        <f t="shared" si="625"/>
        <v>1</v>
      </c>
      <c r="P1284" s="98">
        <f t="shared" si="626"/>
        <v>183.09</v>
      </c>
      <c r="Q1284" s="97">
        <f t="shared" si="627"/>
        <v>20681.849999999999</v>
      </c>
      <c r="R1284" s="97"/>
      <c r="S1284" s="97"/>
    </row>
    <row r="1285" spans="1:19" x14ac:dyDescent="0.25">
      <c r="A1285" s="89" t="s">
        <v>3262</v>
      </c>
      <c r="B1285" s="89" t="s">
        <v>3033</v>
      </c>
      <c r="C1285" s="89"/>
      <c r="D1285" s="89" t="s">
        <v>1017</v>
      </c>
      <c r="E1285" s="94" t="s">
        <v>974</v>
      </c>
      <c r="F1285" s="95" t="s">
        <v>975</v>
      </c>
      <c r="G1285" s="89" t="s">
        <v>976</v>
      </c>
      <c r="H1285" s="89" t="s">
        <v>3263</v>
      </c>
      <c r="I1285" s="96">
        <v>1</v>
      </c>
      <c r="J1285" s="97">
        <v>7039</v>
      </c>
      <c r="K1285" s="98">
        <f t="shared" si="621"/>
        <v>483.99</v>
      </c>
      <c r="L1285" s="99">
        <f t="shared" si="622"/>
        <v>1.0815399999999999</v>
      </c>
      <c r="M1285" s="100">
        <f t="shared" si="623"/>
        <v>1.0590999999999999</v>
      </c>
      <c r="N1285" s="101">
        <f t="shared" si="624"/>
        <v>0.97811300000000001</v>
      </c>
      <c r="O1285" s="100">
        <f t="shared" si="625"/>
        <v>1</v>
      </c>
      <c r="P1285" s="98">
        <f t="shared" si="626"/>
        <v>542.26</v>
      </c>
      <c r="Q1285" s="97">
        <f t="shared" si="627"/>
        <v>7886.41</v>
      </c>
      <c r="R1285" s="97"/>
      <c r="S1285" s="97"/>
    </row>
    <row r="1286" spans="1:19" x14ac:dyDescent="0.25">
      <c r="A1286" s="89" t="s">
        <v>3264</v>
      </c>
      <c r="B1286" s="89" t="s">
        <v>3033</v>
      </c>
      <c r="C1286" s="89"/>
      <c r="D1286" s="89" t="s">
        <v>1022</v>
      </c>
      <c r="E1286" s="94" t="s">
        <v>980</v>
      </c>
      <c r="F1286" s="95" t="s">
        <v>981</v>
      </c>
      <c r="G1286" s="89" t="s">
        <v>81</v>
      </c>
      <c r="H1286" s="89" t="s">
        <v>3265</v>
      </c>
      <c r="I1286" s="96">
        <v>1</v>
      </c>
      <c r="J1286" s="97">
        <v>49871</v>
      </c>
      <c r="K1286" s="98">
        <f t="shared" si="621"/>
        <v>5715.11</v>
      </c>
      <c r="L1286" s="99">
        <f t="shared" si="622"/>
        <v>1.0815399999999999</v>
      </c>
      <c r="M1286" s="100">
        <f t="shared" si="623"/>
        <v>1.0590999999999999</v>
      </c>
      <c r="N1286" s="101">
        <f t="shared" si="624"/>
        <v>0.97811300000000001</v>
      </c>
      <c r="O1286" s="100">
        <f t="shared" si="625"/>
        <v>1</v>
      </c>
      <c r="P1286" s="98">
        <f t="shared" si="626"/>
        <v>6403.14</v>
      </c>
      <c r="Q1286" s="97">
        <f t="shared" si="627"/>
        <v>55874.82</v>
      </c>
      <c r="R1286" s="97"/>
      <c r="S1286" s="97"/>
    </row>
    <row r="1287" spans="1:19" ht="22.5" x14ac:dyDescent="0.25">
      <c r="A1287" s="89" t="s">
        <v>3266</v>
      </c>
      <c r="B1287" s="89" t="s">
        <v>3033</v>
      </c>
      <c r="C1287" s="89"/>
      <c r="D1287" s="89" t="s">
        <v>1027</v>
      </c>
      <c r="E1287" s="94" t="s">
        <v>958</v>
      </c>
      <c r="F1287" s="95" t="s">
        <v>959</v>
      </c>
      <c r="G1287" s="89" t="s">
        <v>949</v>
      </c>
      <c r="H1287" s="89" t="s">
        <v>3267</v>
      </c>
      <c r="I1287" s="96">
        <v>1</v>
      </c>
      <c r="J1287" s="97">
        <v>160384</v>
      </c>
      <c r="K1287" s="98">
        <f t="shared" si="621"/>
        <v>1102.78</v>
      </c>
      <c r="L1287" s="99">
        <f t="shared" si="622"/>
        <v>1.0815399999999999</v>
      </c>
      <c r="M1287" s="100">
        <f t="shared" si="623"/>
        <v>1.0590999999999999</v>
      </c>
      <c r="N1287" s="101">
        <f t="shared" si="624"/>
        <v>0.97811300000000001</v>
      </c>
      <c r="O1287" s="100">
        <f t="shared" si="625"/>
        <v>1</v>
      </c>
      <c r="P1287" s="98">
        <f t="shared" si="626"/>
        <v>1235.54</v>
      </c>
      <c r="Q1287" s="97">
        <f t="shared" si="627"/>
        <v>179692</v>
      </c>
      <c r="R1287" s="97"/>
      <c r="S1287" s="97"/>
    </row>
    <row r="1288" spans="1:19" x14ac:dyDescent="0.25">
      <c r="A1288" s="89"/>
      <c r="B1288" s="90"/>
      <c r="C1288" s="90"/>
      <c r="D1288" s="91"/>
      <c r="E1288" s="92"/>
      <c r="F1288" s="92" t="s">
        <v>3268</v>
      </c>
      <c r="G1288" s="91"/>
      <c r="H1288" s="91"/>
      <c r="I1288" s="93">
        <v>1</v>
      </c>
      <c r="J1288" s="91"/>
      <c r="K1288" s="98"/>
      <c r="L1288" s="99"/>
      <c r="M1288" s="100"/>
      <c r="N1288" s="101"/>
      <c r="O1288" s="100"/>
      <c r="P1288" s="98"/>
      <c r="Q1288" s="91"/>
      <c r="R1288" s="91"/>
      <c r="S1288" s="91"/>
    </row>
    <row r="1289" spans="1:19" ht="22.5" x14ac:dyDescent="0.25">
      <c r="A1289" s="89" t="s">
        <v>3269</v>
      </c>
      <c r="B1289" s="89" t="s">
        <v>3033</v>
      </c>
      <c r="C1289" s="89"/>
      <c r="D1289" s="89" t="s">
        <v>1032</v>
      </c>
      <c r="E1289" s="94" t="s">
        <v>937</v>
      </c>
      <c r="F1289" s="95" t="s">
        <v>938</v>
      </c>
      <c r="G1289" s="89" t="s">
        <v>110</v>
      </c>
      <c r="H1289" s="89" t="s">
        <v>3270</v>
      </c>
      <c r="I1289" s="96">
        <v>1</v>
      </c>
      <c r="J1289" s="97">
        <v>786305</v>
      </c>
      <c r="K1289" s="98">
        <f>J1289/H1289</f>
        <v>222516.06</v>
      </c>
      <c r="L1289" s="99">
        <f>$L$8</f>
        <v>1.0815399999999999</v>
      </c>
      <c r="M1289" s="100">
        <f>$M$8</f>
        <v>1.0590999999999999</v>
      </c>
      <c r="N1289" s="101">
        <f>$N$8</f>
        <v>0.97811300000000001</v>
      </c>
      <c r="O1289" s="100">
        <f>$O$8</f>
        <v>1</v>
      </c>
      <c r="P1289" s="98">
        <f>K1289*L1289*M1289*N1289*O1289</f>
        <v>249304.4</v>
      </c>
      <c r="Q1289" s="97">
        <f>H1289*P1289</f>
        <v>880966.96</v>
      </c>
      <c r="R1289" s="97"/>
      <c r="S1289" s="97"/>
    </row>
    <row r="1290" spans="1:19" x14ac:dyDescent="0.25">
      <c r="A1290" s="89" t="s">
        <v>3271</v>
      </c>
      <c r="B1290" s="89" t="s">
        <v>3033</v>
      </c>
      <c r="C1290" s="89"/>
      <c r="D1290" s="89" t="s">
        <v>1037</v>
      </c>
      <c r="E1290" s="94" t="s">
        <v>942</v>
      </c>
      <c r="F1290" s="95" t="s">
        <v>943</v>
      </c>
      <c r="G1290" s="89" t="s">
        <v>502</v>
      </c>
      <c r="H1290" s="89" t="s">
        <v>3272</v>
      </c>
      <c r="I1290" s="96">
        <v>1</v>
      </c>
      <c r="J1290" s="97">
        <v>69843</v>
      </c>
      <c r="K1290" s="98">
        <f>J1290/H1290</f>
        <v>72398.67</v>
      </c>
      <c r="L1290" s="99">
        <f>$L$8</f>
        <v>1.0815399999999999</v>
      </c>
      <c r="M1290" s="100">
        <f>$M$8</f>
        <v>1.0590999999999999</v>
      </c>
      <c r="N1290" s="101">
        <f>$N$8</f>
        <v>0.97811300000000001</v>
      </c>
      <c r="O1290" s="100">
        <f>$O$8</f>
        <v>1</v>
      </c>
      <c r="P1290" s="98">
        <f>K1290*L1290*M1290*N1290*O1290</f>
        <v>81114.63</v>
      </c>
      <c r="Q1290" s="97">
        <f>H1290*P1290</f>
        <v>78251.28</v>
      </c>
      <c r="R1290" s="97"/>
      <c r="S1290" s="97"/>
    </row>
    <row r="1291" spans="1:19" ht="45" x14ac:dyDescent="0.25">
      <c r="A1291" s="89" t="s">
        <v>3273</v>
      </c>
      <c r="B1291" s="89" t="s">
        <v>3033</v>
      </c>
      <c r="C1291" s="89"/>
      <c r="D1291" s="89" t="s">
        <v>1045</v>
      </c>
      <c r="E1291" s="94" t="s">
        <v>947</v>
      </c>
      <c r="F1291" s="95" t="s">
        <v>948</v>
      </c>
      <c r="G1291" s="89" t="s">
        <v>949</v>
      </c>
      <c r="H1291" s="89" t="s">
        <v>3274</v>
      </c>
      <c r="I1291" s="96">
        <v>1</v>
      </c>
      <c r="J1291" s="97">
        <v>629620</v>
      </c>
      <c r="K1291" s="98">
        <f>J1291/H1291</f>
        <v>1781.61</v>
      </c>
      <c r="L1291" s="99">
        <f>$L$8</f>
        <v>1.0815399999999999</v>
      </c>
      <c r="M1291" s="100">
        <f>$M$8</f>
        <v>1.0590999999999999</v>
      </c>
      <c r="N1291" s="101">
        <f>$N$8</f>
        <v>0.97811300000000001</v>
      </c>
      <c r="O1291" s="100">
        <f>$O$8</f>
        <v>1</v>
      </c>
      <c r="P1291" s="98">
        <f>K1291*L1291*M1291*N1291*O1291</f>
        <v>1996.1</v>
      </c>
      <c r="Q1291" s="97">
        <f>H1291*P1291</f>
        <v>705421.74</v>
      </c>
      <c r="R1291" s="97"/>
      <c r="S1291" s="97"/>
    </row>
    <row r="1292" spans="1:19" x14ac:dyDescent="0.25">
      <c r="A1292" s="89" t="s">
        <v>3275</v>
      </c>
      <c r="B1292" s="89" t="s">
        <v>3033</v>
      </c>
      <c r="C1292" s="89"/>
      <c r="D1292" s="89" t="s">
        <v>1050</v>
      </c>
      <c r="E1292" s="94" t="s">
        <v>999</v>
      </c>
      <c r="F1292" s="95" t="s">
        <v>1000</v>
      </c>
      <c r="G1292" s="89" t="s">
        <v>110</v>
      </c>
      <c r="H1292" s="89" t="s">
        <v>3276</v>
      </c>
      <c r="I1292" s="96">
        <v>1</v>
      </c>
      <c r="J1292" s="97">
        <v>1000</v>
      </c>
      <c r="K1292" s="98">
        <f>J1292/H1292</f>
        <v>5952.38</v>
      </c>
      <c r="L1292" s="99">
        <f>$L$8</f>
        <v>1.0815399999999999</v>
      </c>
      <c r="M1292" s="100">
        <f>$M$8</f>
        <v>1.0590999999999999</v>
      </c>
      <c r="N1292" s="101">
        <f>$N$8</f>
        <v>0.97811300000000001</v>
      </c>
      <c r="O1292" s="100">
        <f>$O$8</f>
        <v>1</v>
      </c>
      <c r="P1292" s="98">
        <f>K1292*L1292*M1292*N1292*O1292</f>
        <v>6668.98</v>
      </c>
      <c r="Q1292" s="97">
        <f>H1292*P1292</f>
        <v>1120.3900000000001</v>
      </c>
      <c r="R1292" s="97"/>
      <c r="S1292" s="97"/>
    </row>
    <row r="1293" spans="1:19" x14ac:dyDescent="0.25">
      <c r="A1293" s="89" t="s">
        <v>3277</v>
      </c>
      <c r="B1293" s="89" t="s">
        <v>3033</v>
      </c>
      <c r="C1293" s="89"/>
      <c r="D1293" s="89" t="s">
        <v>1058</v>
      </c>
      <c r="E1293" s="94" t="s">
        <v>838</v>
      </c>
      <c r="F1293" s="95" t="s">
        <v>839</v>
      </c>
      <c r="G1293" s="89" t="s">
        <v>110</v>
      </c>
      <c r="H1293" s="89" t="s">
        <v>3276</v>
      </c>
      <c r="I1293" s="96">
        <v>1</v>
      </c>
      <c r="J1293" s="97">
        <v>999</v>
      </c>
      <c r="K1293" s="98">
        <f>J1293/H1293</f>
        <v>5946.43</v>
      </c>
      <c r="L1293" s="99">
        <f>$L$8</f>
        <v>1.0815399999999999</v>
      </c>
      <c r="M1293" s="100">
        <f>$M$8</f>
        <v>1.0590999999999999</v>
      </c>
      <c r="N1293" s="101">
        <f>$N$8</f>
        <v>0.97811300000000001</v>
      </c>
      <c r="O1293" s="100">
        <f>$O$8</f>
        <v>1</v>
      </c>
      <c r="P1293" s="98">
        <f>K1293*L1293*M1293*N1293*O1293</f>
        <v>6662.31</v>
      </c>
      <c r="Q1293" s="97">
        <f>H1293*P1293</f>
        <v>1119.27</v>
      </c>
      <c r="R1293" s="97"/>
      <c r="S1293" s="97"/>
    </row>
    <row r="1294" spans="1:19" x14ac:dyDescent="0.25">
      <c r="A1294" s="89"/>
      <c r="B1294" s="90"/>
      <c r="C1294" s="90"/>
      <c r="D1294" s="91"/>
      <c r="E1294" s="92"/>
      <c r="F1294" s="92" t="s">
        <v>3278</v>
      </c>
      <c r="G1294" s="91"/>
      <c r="H1294" s="91"/>
      <c r="I1294" s="93">
        <v>1</v>
      </c>
      <c r="J1294" s="91"/>
      <c r="K1294" s="98"/>
      <c r="L1294" s="99"/>
      <c r="M1294" s="100"/>
      <c r="N1294" s="101"/>
      <c r="O1294" s="100"/>
      <c r="P1294" s="98"/>
      <c r="Q1294" s="91"/>
      <c r="R1294" s="91"/>
      <c r="S1294" s="91"/>
    </row>
    <row r="1295" spans="1:19" ht="22.5" x14ac:dyDescent="0.25">
      <c r="A1295" s="89" t="s">
        <v>3279</v>
      </c>
      <c r="B1295" s="89" t="s">
        <v>3033</v>
      </c>
      <c r="C1295" s="89"/>
      <c r="D1295" s="89" t="s">
        <v>1063</v>
      </c>
      <c r="E1295" s="94" t="s">
        <v>675</v>
      </c>
      <c r="F1295" s="95" t="s">
        <v>676</v>
      </c>
      <c r="G1295" s="89" t="s">
        <v>502</v>
      </c>
      <c r="H1295" s="89" t="s">
        <v>3280</v>
      </c>
      <c r="I1295" s="96">
        <v>1</v>
      </c>
      <c r="J1295" s="97">
        <v>115446</v>
      </c>
      <c r="K1295" s="98">
        <f>J1295/H1295</f>
        <v>40999.58</v>
      </c>
      <c r="L1295" s="99">
        <f>$L$8</f>
        <v>1.0815399999999999</v>
      </c>
      <c r="M1295" s="100">
        <f>$M$8</f>
        <v>1.0590999999999999</v>
      </c>
      <c r="N1295" s="101">
        <f>$N$8</f>
        <v>0.97811300000000001</v>
      </c>
      <c r="O1295" s="100">
        <f>$O$8</f>
        <v>1</v>
      </c>
      <c r="P1295" s="98">
        <f>K1295*L1295*M1295*N1295*O1295</f>
        <v>45935.45</v>
      </c>
      <c r="Q1295" s="97">
        <f>H1295*P1295</f>
        <v>129344.35</v>
      </c>
      <c r="R1295" s="97"/>
      <c r="S1295" s="97"/>
    </row>
    <row r="1296" spans="1:19" ht="22.5" x14ac:dyDescent="0.25">
      <c r="A1296" s="89" t="s">
        <v>3281</v>
      </c>
      <c r="B1296" s="89" t="s">
        <v>3033</v>
      </c>
      <c r="C1296" s="89"/>
      <c r="D1296" s="89" t="s">
        <v>1068</v>
      </c>
      <c r="E1296" s="94" t="s">
        <v>1006</v>
      </c>
      <c r="F1296" s="95" t="s">
        <v>1007</v>
      </c>
      <c r="G1296" s="89" t="s">
        <v>502</v>
      </c>
      <c r="H1296" s="89" t="s">
        <v>3280</v>
      </c>
      <c r="I1296" s="96">
        <v>1</v>
      </c>
      <c r="J1296" s="97">
        <v>218181</v>
      </c>
      <c r="K1296" s="98">
        <f>J1296/H1296</f>
        <v>77484.960000000006</v>
      </c>
      <c r="L1296" s="99">
        <f>$L$8</f>
        <v>1.0815399999999999</v>
      </c>
      <c r="M1296" s="100">
        <f>$M$8</f>
        <v>1.0590999999999999</v>
      </c>
      <c r="N1296" s="101">
        <f>$N$8</f>
        <v>0.97811300000000001</v>
      </c>
      <c r="O1296" s="100">
        <f>$O$8</f>
        <v>1</v>
      </c>
      <c r="P1296" s="98">
        <f>K1296*L1296*M1296*N1296*O1296</f>
        <v>86813.25</v>
      </c>
      <c r="Q1296" s="97">
        <f>H1296*P1296</f>
        <v>244447.45</v>
      </c>
      <c r="R1296" s="97"/>
      <c r="S1296" s="97"/>
    </row>
    <row r="1297" spans="1:19" x14ac:dyDescent="0.25">
      <c r="A1297" s="82" t="s">
        <v>276</v>
      </c>
      <c r="B1297" s="83"/>
      <c r="C1297" s="84"/>
      <c r="D1297" s="85"/>
      <c r="E1297" s="86"/>
      <c r="F1297" s="86" t="s">
        <v>3283</v>
      </c>
      <c r="G1297" s="82"/>
      <c r="H1297" s="82"/>
      <c r="I1297" s="87"/>
      <c r="J1297" s="88">
        <f>SUM(J1298:J1305)</f>
        <v>1001075</v>
      </c>
      <c r="K1297" s="98"/>
      <c r="L1297" s="99"/>
      <c r="M1297" s="100"/>
      <c r="N1297" s="101"/>
      <c r="O1297" s="100"/>
      <c r="P1297" s="98"/>
      <c r="Q1297" s="88">
        <f>SUM(Q1298:Q1305)</f>
        <v>1121592.83</v>
      </c>
      <c r="R1297" s="88">
        <f t="shared" ref="R1297:S1297" si="628">SUM(R1298:R1305)</f>
        <v>0</v>
      </c>
      <c r="S1297" s="88">
        <f t="shared" si="628"/>
        <v>0</v>
      </c>
    </row>
    <row r="1298" spans="1:19" x14ac:dyDescent="0.25">
      <c r="A1298" s="89"/>
      <c r="B1298" s="90"/>
      <c r="C1298" s="90"/>
      <c r="D1298" s="91"/>
      <c r="E1298" s="92"/>
      <c r="F1298" s="92" t="s">
        <v>3284</v>
      </c>
      <c r="G1298" s="91"/>
      <c r="H1298" s="91"/>
      <c r="I1298" s="93">
        <v>1</v>
      </c>
      <c r="J1298" s="91"/>
      <c r="K1298" s="98"/>
      <c r="L1298" s="99"/>
      <c r="M1298" s="100"/>
      <c r="N1298" s="101"/>
      <c r="O1298" s="100"/>
      <c r="P1298" s="98"/>
      <c r="Q1298" s="91"/>
      <c r="R1298" s="91"/>
      <c r="S1298" s="91"/>
    </row>
    <row r="1299" spans="1:19" ht="22.5" x14ac:dyDescent="0.25">
      <c r="A1299" s="89" t="s">
        <v>3285</v>
      </c>
      <c r="B1299" s="89" t="s">
        <v>3033</v>
      </c>
      <c r="C1299" s="89"/>
      <c r="D1299" s="89" t="s">
        <v>1074</v>
      </c>
      <c r="E1299" s="94" t="s">
        <v>1013</v>
      </c>
      <c r="F1299" s="95" t="s">
        <v>1014</v>
      </c>
      <c r="G1299" s="89" t="s">
        <v>110</v>
      </c>
      <c r="H1299" s="89" t="s">
        <v>3286</v>
      </c>
      <c r="I1299" s="96">
        <v>1</v>
      </c>
      <c r="J1299" s="97">
        <v>4302</v>
      </c>
      <c r="K1299" s="98">
        <f>J1299/H1299</f>
        <v>227619.05</v>
      </c>
      <c r="L1299" s="99">
        <f>$L$8</f>
        <v>1.0815399999999999</v>
      </c>
      <c r="M1299" s="100">
        <f>$M$8</f>
        <v>1.0590999999999999</v>
      </c>
      <c r="N1299" s="101">
        <f>$N$8</f>
        <v>0.97811300000000001</v>
      </c>
      <c r="O1299" s="100">
        <f>$O$8</f>
        <v>1</v>
      </c>
      <c r="P1299" s="98">
        <f>K1299*L1299*M1299*N1299*O1299</f>
        <v>255021.73</v>
      </c>
      <c r="Q1299" s="97">
        <f>H1299*P1299</f>
        <v>4819.91</v>
      </c>
      <c r="R1299" s="97"/>
      <c r="S1299" s="97"/>
    </row>
    <row r="1300" spans="1:19" ht="22.5" x14ac:dyDescent="0.25">
      <c r="A1300" s="89" t="s">
        <v>3287</v>
      </c>
      <c r="B1300" s="89" t="s">
        <v>3033</v>
      </c>
      <c r="C1300" s="89"/>
      <c r="D1300" s="89" t="s">
        <v>1080</v>
      </c>
      <c r="E1300" s="94" t="s">
        <v>1018</v>
      </c>
      <c r="F1300" s="95" t="s">
        <v>1019</v>
      </c>
      <c r="G1300" s="89" t="s">
        <v>949</v>
      </c>
      <c r="H1300" s="89" t="s">
        <v>3288</v>
      </c>
      <c r="I1300" s="96">
        <v>1</v>
      </c>
      <c r="J1300" s="97">
        <v>21489</v>
      </c>
      <c r="K1300" s="98">
        <f>J1300/H1300</f>
        <v>11369.84</v>
      </c>
      <c r="L1300" s="99">
        <f>$L$8</f>
        <v>1.0815399999999999</v>
      </c>
      <c r="M1300" s="100">
        <f>$M$8</f>
        <v>1.0590999999999999</v>
      </c>
      <c r="N1300" s="101">
        <f>$N$8</f>
        <v>0.97811300000000001</v>
      </c>
      <c r="O1300" s="100">
        <f>$O$8</f>
        <v>1</v>
      </c>
      <c r="P1300" s="98">
        <f>K1300*L1300*M1300*N1300*O1300</f>
        <v>12738.64</v>
      </c>
      <c r="Q1300" s="97">
        <f>H1300*P1300</f>
        <v>24076.03</v>
      </c>
      <c r="R1300" s="97"/>
      <c r="S1300" s="97"/>
    </row>
    <row r="1301" spans="1:19" ht="22.5" x14ac:dyDescent="0.25">
      <c r="A1301" s="89" t="s">
        <v>3289</v>
      </c>
      <c r="B1301" s="89" t="s">
        <v>3033</v>
      </c>
      <c r="C1301" s="89"/>
      <c r="D1301" s="89" t="s">
        <v>1084</v>
      </c>
      <c r="E1301" s="94" t="s">
        <v>1023</v>
      </c>
      <c r="F1301" s="95" t="s">
        <v>1024</v>
      </c>
      <c r="G1301" s="89" t="s">
        <v>502</v>
      </c>
      <c r="H1301" s="89" t="s">
        <v>3290</v>
      </c>
      <c r="I1301" s="96">
        <v>1</v>
      </c>
      <c r="J1301" s="97">
        <v>78617</v>
      </c>
      <c r="K1301" s="98">
        <f>J1301/H1301</f>
        <v>78648.460000000006</v>
      </c>
      <c r="L1301" s="99">
        <f>$L$8</f>
        <v>1.0815399999999999</v>
      </c>
      <c r="M1301" s="100">
        <f>$M$8</f>
        <v>1.0590999999999999</v>
      </c>
      <c r="N1301" s="101">
        <f>$N$8</f>
        <v>0.97811300000000001</v>
      </c>
      <c r="O1301" s="100">
        <f>$O$8</f>
        <v>1</v>
      </c>
      <c r="P1301" s="98">
        <f>K1301*L1301*M1301*N1301*O1301</f>
        <v>88116.82</v>
      </c>
      <c r="Q1301" s="97">
        <f>H1301*P1301</f>
        <v>88081.57</v>
      </c>
      <c r="R1301" s="97"/>
      <c r="S1301" s="97"/>
    </row>
    <row r="1302" spans="1:19" ht="22.5" x14ac:dyDescent="0.25">
      <c r="A1302" s="89" t="s">
        <v>3291</v>
      </c>
      <c r="B1302" s="89" t="s">
        <v>3033</v>
      </c>
      <c r="C1302" s="89"/>
      <c r="D1302" s="89" t="s">
        <v>1088</v>
      </c>
      <c r="E1302" s="94" t="s">
        <v>1028</v>
      </c>
      <c r="F1302" s="95" t="s">
        <v>1029</v>
      </c>
      <c r="G1302" s="89" t="s">
        <v>502</v>
      </c>
      <c r="H1302" s="89" t="s">
        <v>3290</v>
      </c>
      <c r="I1302" s="96">
        <v>1</v>
      </c>
      <c r="J1302" s="97">
        <v>72304</v>
      </c>
      <c r="K1302" s="98">
        <f>J1302/H1302</f>
        <v>72332.929999999993</v>
      </c>
      <c r="L1302" s="99">
        <f>$L$8</f>
        <v>1.0815399999999999</v>
      </c>
      <c r="M1302" s="100">
        <f>$M$8</f>
        <v>1.0590999999999999</v>
      </c>
      <c r="N1302" s="101">
        <f>$N$8</f>
        <v>0.97811300000000001</v>
      </c>
      <c r="O1302" s="100">
        <f>$O$8</f>
        <v>1</v>
      </c>
      <c r="P1302" s="98">
        <f>K1302*L1302*M1302*N1302*O1302</f>
        <v>81040.97</v>
      </c>
      <c r="Q1302" s="97">
        <f>H1302*P1302</f>
        <v>81008.55</v>
      </c>
      <c r="R1302" s="97"/>
      <c r="S1302" s="97"/>
    </row>
    <row r="1303" spans="1:19" x14ac:dyDescent="0.25">
      <c r="A1303" s="89"/>
      <c r="B1303" s="90"/>
      <c r="C1303" s="90"/>
      <c r="D1303" s="91"/>
      <c r="E1303" s="92"/>
      <c r="F1303" s="92" t="s">
        <v>1030</v>
      </c>
      <c r="G1303" s="91"/>
      <c r="H1303" s="91"/>
      <c r="I1303" s="93">
        <v>1</v>
      </c>
      <c r="J1303" s="91"/>
      <c r="K1303" s="98"/>
      <c r="L1303" s="99"/>
      <c r="M1303" s="100"/>
      <c r="N1303" s="101"/>
      <c r="O1303" s="100"/>
      <c r="P1303" s="98"/>
      <c r="Q1303" s="91"/>
      <c r="R1303" s="91"/>
      <c r="S1303" s="91"/>
    </row>
    <row r="1304" spans="1:19" ht="33.75" x14ac:dyDescent="0.25">
      <c r="A1304" s="89" t="s">
        <v>3292</v>
      </c>
      <c r="B1304" s="89" t="s">
        <v>3033</v>
      </c>
      <c r="C1304" s="89"/>
      <c r="D1304" s="89" t="s">
        <v>2578</v>
      </c>
      <c r="E1304" s="94" t="s">
        <v>1033</v>
      </c>
      <c r="F1304" s="95" t="s">
        <v>1034</v>
      </c>
      <c r="G1304" s="89" t="s">
        <v>110</v>
      </c>
      <c r="H1304" s="89" t="s">
        <v>69</v>
      </c>
      <c r="I1304" s="96">
        <v>1</v>
      </c>
      <c r="J1304" s="97">
        <v>67111</v>
      </c>
      <c r="K1304" s="98">
        <f>J1304/H1304</f>
        <v>159788.1</v>
      </c>
      <c r="L1304" s="99">
        <f>$L$8</f>
        <v>1.0815399999999999</v>
      </c>
      <c r="M1304" s="100">
        <f>$M$8</f>
        <v>1.0590999999999999</v>
      </c>
      <c r="N1304" s="101">
        <f>$N$8</f>
        <v>0.97811300000000001</v>
      </c>
      <c r="O1304" s="100">
        <f>$O$8</f>
        <v>1</v>
      </c>
      <c r="P1304" s="98">
        <f>K1304*L1304*M1304*N1304*O1304</f>
        <v>179024.73</v>
      </c>
      <c r="Q1304" s="97">
        <f>H1304*P1304</f>
        <v>75190.39</v>
      </c>
      <c r="R1304" s="97"/>
      <c r="S1304" s="97"/>
    </row>
    <row r="1305" spans="1:19" ht="22.5" x14ac:dyDescent="0.25">
      <c r="A1305" s="89" t="s">
        <v>3293</v>
      </c>
      <c r="B1305" s="89" t="s">
        <v>3033</v>
      </c>
      <c r="C1305" s="89"/>
      <c r="D1305" s="89" t="s">
        <v>2581</v>
      </c>
      <c r="E1305" s="94" t="s">
        <v>1038</v>
      </c>
      <c r="F1305" s="95" t="s">
        <v>1039</v>
      </c>
      <c r="G1305" s="89" t="s">
        <v>949</v>
      </c>
      <c r="H1305" s="89" t="s">
        <v>175</v>
      </c>
      <c r="I1305" s="96">
        <v>1</v>
      </c>
      <c r="J1305" s="97">
        <v>757252</v>
      </c>
      <c r="K1305" s="98">
        <f>J1305/H1305</f>
        <v>18029.810000000001</v>
      </c>
      <c r="L1305" s="99">
        <f>$L$8</f>
        <v>1.0815399999999999</v>
      </c>
      <c r="M1305" s="100">
        <f>$M$8</f>
        <v>1.0590999999999999</v>
      </c>
      <c r="N1305" s="101">
        <f>$N$8</f>
        <v>0.97811300000000001</v>
      </c>
      <c r="O1305" s="100">
        <f>$O$8</f>
        <v>1</v>
      </c>
      <c r="P1305" s="98">
        <f>K1305*L1305*M1305*N1305*O1305</f>
        <v>20200.39</v>
      </c>
      <c r="Q1305" s="97">
        <f>H1305*P1305</f>
        <v>848416.38</v>
      </c>
      <c r="R1305" s="97"/>
      <c r="S1305" s="97"/>
    </row>
    <row r="1306" spans="1:19" x14ac:dyDescent="0.25">
      <c r="A1306" s="82" t="s">
        <v>278</v>
      </c>
      <c r="B1306" s="83"/>
      <c r="C1306" s="84"/>
      <c r="D1306" s="85"/>
      <c r="E1306" s="86"/>
      <c r="F1306" s="86" t="s">
        <v>1042</v>
      </c>
      <c r="G1306" s="82"/>
      <c r="H1306" s="82"/>
      <c r="I1306" s="87"/>
      <c r="J1306" s="88">
        <f>SUM(J1307:J1310)</f>
        <v>693646</v>
      </c>
      <c r="K1306" s="98"/>
      <c r="L1306" s="99"/>
      <c r="M1306" s="100"/>
      <c r="N1306" s="101"/>
      <c r="O1306" s="100"/>
      <c r="P1306" s="98"/>
      <c r="Q1306" s="88">
        <f>SUM(Q1307:Q1310)</f>
        <v>777152.87</v>
      </c>
      <c r="R1306" s="88">
        <f t="shared" ref="R1306:S1306" si="629">SUM(R1307:R1310)</f>
        <v>0</v>
      </c>
      <c r="S1306" s="88">
        <f t="shared" si="629"/>
        <v>0</v>
      </c>
    </row>
    <row r="1307" spans="1:19" x14ac:dyDescent="0.25">
      <c r="A1307" s="89"/>
      <c r="B1307" s="90"/>
      <c r="C1307" s="90"/>
      <c r="D1307" s="91"/>
      <c r="E1307" s="92"/>
      <c r="F1307" s="92" t="s">
        <v>3295</v>
      </c>
      <c r="G1307" s="91"/>
      <c r="H1307" s="91"/>
      <c r="I1307" s="93">
        <v>1</v>
      </c>
      <c r="J1307" s="91"/>
      <c r="K1307" s="98"/>
      <c r="L1307" s="99"/>
      <c r="M1307" s="100"/>
      <c r="N1307" s="101"/>
      <c r="O1307" s="100"/>
      <c r="P1307" s="98"/>
      <c r="Q1307" s="91"/>
      <c r="R1307" s="91"/>
      <c r="S1307" s="91"/>
    </row>
    <row r="1308" spans="1:19" x14ac:dyDescent="0.25">
      <c r="A1308" s="89"/>
      <c r="B1308" s="90"/>
      <c r="C1308" s="90"/>
      <c r="D1308" s="91"/>
      <c r="E1308" s="92"/>
      <c r="F1308" s="92" t="s">
        <v>3296</v>
      </c>
      <c r="G1308" s="91"/>
      <c r="H1308" s="91"/>
      <c r="I1308" s="93">
        <v>1</v>
      </c>
      <c r="J1308" s="91"/>
      <c r="K1308" s="98"/>
      <c r="L1308" s="99"/>
      <c r="M1308" s="100"/>
      <c r="N1308" s="101"/>
      <c r="O1308" s="100"/>
      <c r="P1308" s="98"/>
      <c r="Q1308" s="91"/>
      <c r="R1308" s="91"/>
      <c r="S1308" s="91"/>
    </row>
    <row r="1309" spans="1:19" ht="22.5" x14ac:dyDescent="0.25">
      <c r="A1309" s="89" t="s">
        <v>3297</v>
      </c>
      <c r="B1309" s="89" t="s">
        <v>3033</v>
      </c>
      <c r="C1309" s="89"/>
      <c r="D1309" s="89" t="s">
        <v>2583</v>
      </c>
      <c r="E1309" s="94" t="s">
        <v>1046</v>
      </c>
      <c r="F1309" s="95" t="s">
        <v>1047</v>
      </c>
      <c r="G1309" s="89" t="s">
        <v>110</v>
      </c>
      <c r="H1309" s="89" t="s">
        <v>3298</v>
      </c>
      <c r="I1309" s="96">
        <v>1</v>
      </c>
      <c r="J1309" s="97">
        <v>678820</v>
      </c>
      <c r="K1309" s="98">
        <f>J1309/H1309</f>
        <v>165042.54999999999</v>
      </c>
      <c r="L1309" s="99">
        <f>$L$8</f>
        <v>1.0815399999999999</v>
      </c>
      <c r="M1309" s="100">
        <f>$M$8</f>
        <v>1.0590999999999999</v>
      </c>
      <c r="N1309" s="101">
        <f>$N$8</f>
        <v>0.97811300000000001</v>
      </c>
      <c r="O1309" s="100">
        <f>$O$8</f>
        <v>1</v>
      </c>
      <c r="P1309" s="98">
        <f>K1309*L1309*M1309*N1309*O1309</f>
        <v>184911.75</v>
      </c>
      <c r="Q1309" s="97">
        <f>H1309*P1309</f>
        <v>760542.03</v>
      </c>
      <c r="R1309" s="97"/>
      <c r="S1309" s="97"/>
    </row>
    <row r="1310" spans="1:19" x14ac:dyDescent="0.25">
      <c r="A1310" s="89" t="s">
        <v>3299</v>
      </c>
      <c r="B1310" s="89" t="s">
        <v>3033</v>
      </c>
      <c r="C1310" s="89"/>
      <c r="D1310" s="89" t="s">
        <v>2587</v>
      </c>
      <c r="E1310" s="94" t="s">
        <v>1051</v>
      </c>
      <c r="F1310" s="95" t="s">
        <v>1052</v>
      </c>
      <c r="G1310" s="89" t="s">
        <v>81</v>
      </c>
      <c r="H1310" s="89" t="s">
        <v>3300</v>
      </c>
      <c r="I1310" s="96">
        <v>1</v>
      </c>
      <c r="J1310" s="97">
        <v>14826</v>
      </c>
      <c r="K1310" s="98">
        <f>J1310/H1310</f>
        <v>2771.21</v>
      </c>
      <c r="L1310" s="99">
        <f>$L$8</f>
        <v>1.0815399999999999</v>
      </c>
      <c r="M1310" s="100">
        <f>$M$8</f>
        <v>1.0590999999999999</v>
      </c>
      <c r="N1310" s="101">
        <f>$N$8</f>
        <v>0.97811300000000001</v>
      </c>
      <c r="O1310" s="100">
        <f>$O$8</f>
        <v>1</v>
      </c>
      <c r="P1310" s="98">
        <f>K1310*L1310*M1310*N1310*O1310</f>
        <v>3104.83</v>
      </c>
      <c r="Q1310" s="97">
        <f>H1310*P1310</f>
        <v>16610.84</v>
      </c>
      <c r="R1310" s="97"/>
      <c r="S1310" s="97"/>
    </row>
    <row r="1311" spans="1:19" x14ac:dyDescent="0.25">
      <c r="A1311" s="82" t="s">
        <v>283</v>
      </c>
      <c r="B1311" s="83"/>
      <c r="C1311" s="84"/>
      <c r="D1311" s="85"/>
      <c r="E1311" s="86"/>
      <c r="F1311" s="86" t="s">
        <v>1055</v>
      </c>
      <c r="G1311" s="82"/>
      <c r="H1311" s="82"/>
      <c r="I1311" s="87"/>
      <c r="J1311" s="88">
        <f>SUM(J1312:J1319)</f>
        <v>1270519</v>
      </c>
      <c r="K1311" s="98"/>
      <c r="L1311" s="99"/>
      <c r="M1311" s="100"/>
      <c r="N1311" s="101"/>
      <c r="O1311" s="100"/>
      <c r="P1311" s="98"/>
      <c r="Q1311" s="88">
        <f>SUM(Q1312:Q1319)</f>
        <v>1423477.24</v>
      </c>
      <c r="R1311" s="88">
        <f t="shared" ref="R1311:S1311" si="630">SUM(R1312:R1319)</f>
        <v>0</v>
      </c>
      <c r="S1311" s="88">
        <f t="shared" si="630"/>
        <v>0</v>
      </c>
    </row>
    <row r="1312" spans="1:19" x14ac:dyDescent="0.25">
      <c r="A1312" s="89"/>
      <c r="B1312" s="90"/>
      <c r="C1312" s="90"/>
      <c r="D1312" s="91"/>
      <c r="E1312" s="92"/>
      <c r="F1312" s="92" t="s">
        <v>3302</v>
      </c>
      <c r="G1312" s="91"/>
      <c r="H1312" s="91"/>
      <c r="I1312" s="93">
        <v>1</v>
      </c>
      <c r="J1312" s="91"/>
      <c r="K1312" s="98"/>
      <c r="L1312" s="99"/>
      <c r="M1312" s="100"/>
      <c r="N1312" s="101"/>
      <c r="O1312" s="100"/>
      <c r="P1312" s="98"/>
      <c r="Q1312" s="91"/>
      <c r="R1312" s="91"/>
      <c r="S1312" s="91"/>
    </row>
    <row r="1313" spans="1:19" ht="22.5" x14ac:dyDescent="0.25">
      <c r="A1313" s="89" t="s">
        <v>3303</v>
      </c>
      <c r="B1313" s="89" t="s">
        <v>3033</v>
      </c>
      <c r="C1313" s="89"/>
      <c r="D1313" s="89" t="s">
        <v>2590</v>
      </c>
      <c r="E1313" s="94" t="s">
        <v>1059</v>
      </c>
      <c r="F1313" s="95" t="s">
        <v>1060</v>
      </c>
      <c r="G1313" s="89" t="s">
        <v>110</v>
      </c>
      <c r="H1313" s="89" t="s">
        <v>3304</v>
      </c>
      <c r="I1313" s="96">
        <v>1</v>
      </c>
      <c r="J1313" s="97">
        <v>295289</v>
      </c>
      <c r="K1313" s="98">
        <f t="shared" ref="K1313:K1319" si="631">J1313/H1313</f>
        <v>60477.82</v>
      </c>
      <c r="L1313" s="99">
        <f t="shared" ref="L1313:L1319" si="632">$L$8</f>
        <v>1.0815399999999999</v>
      </c>
      <c r="M1313" s="100">
        <f t="shared" ref="M1313:M1319" si="633">$M$8</f>
        <v>1.0590999999999999</v>
      </c>
      <c r="N1313" s="101">
        <f t="shared" ref="N1313:N1319" si="634">$N$8</f>
        <v>0.97811300000000001</v>
      </c>
      <c r="O1313" s="100">
        <f t="shared" ref="O1313:O1319" si="635">$O$8</f>
        <v>1</v>
      </c>
      <c r="P1313" s="98">
        <f t="shared" ref="P1313:P1319" si="636">K1313*L1313*M1313*N1313*O1313</f>
        <v>67758.649999999994</v>
      </c>
      <c r="Q1313" s="97">
        <f t="shared" ref="Q1313:Q1319" si="637">H1313*P1313</f>
        <v>330838.38</v>
      </c>
      <c r="R1313" s="97"/>
      <c r="S1313" s="97"/>
    </row>
    <row r="1314" spans="1:19" ht="33.75" x14ac:dyDescent="0.25">
      <c r="A1314" s="89" t="s">
        <v>3305</v>
      </c>
      <c r="B1314" s="89" t="s">
        <v>3033</v>
      </c>
      <c r="C1314" s="89"/>
      <c r="D1314" s="89" t="s">
        <v>2594</v>
      </c>
      <c r="E1314" s="94" t="s">
        <v>1064</v>
      </c>
      <c r="F1314" s="95" t="s">
        <v>1065</v>
      </c>
      <c r="G1314" s="89" t="s">
        <v>949</v>
      </c>
      <c r="H1314" s="89" t="s">
        <v>3306</v>
      </c>
      <c r="I1314" s="96">
        <v>1</v>
      </c>
      <c r="J1314" s="97">
        <v>923483</v>
      </c>
      <c r="K1314" s="98">
        <f t="shared" si="631"/>
        <v>1891.38</v>
      </c>
      <c r="L1314" s="99">
        <f t="shared" si="632"/>
        <v>1.0815399999999999</v>
      </c>
      <c r="M1314" s="100">
        <f t="shared" si="633"/>
        <v>1.0590999999999999</v>
      </c>
      <c r="N1314" s="101">
        <f t="shared" si="634"/>
        <v>0.97811300000000001</v>
      </c>
      <c r="O1314" s="100">
        <f t="shared" si="635"/>
        <v>1</v>
      </c>
      <c r="P1314" s="98">
        <f t="shared" si="636"/>
        <v>2119.08</v>
      </c>
      <c r="Q1314" s="97">
        <f t="shared" si="637"/>
        <v>1034662</v>
      </c>
      <c r="R1314" s="97"/>
      <c r="S1314" s="97"/>
    </row>
    <row r="1315" spans="1:19" x14ac:dyDescent="0.25">
      <c r="A1315" s="89" t="s">
        <v>3307</v>
      </c>
      <c r="B1315" s="89" t="s">
        <v>3033</v>
      </c>
      <c r="C1315" s="89"/>
      <c r="D1315" s="89" t="s">
        <v>2596</v>
      </c>
      <c r="E1315" s="94" t="s">
        <v>1069</v>
      </c>
      <c r="F1315" s="95" t="s">
        <v>1070</v>
      </c>
      <c r="G1315" s="89" t="s">
        <v>1071</v>
      </c>
      <c r="H1315" s="89" t="s">
        <v>3308</v>
      </c>
      <c r="I1315" s="96">
        <v>1</v>
      </c>
      <c r="J1315" s="97">
        <v>37157</v>
      </c>
      <c r="K1315" s="98">
        <f t="shared" si="631"/>
        <v>65187.72</v>
      </c>
      <c r="L1315" s="99">
        <f t="shared" si="632"/>
        <v>1.0815399999999999</v>
      </c>
      <c r="M1315" s="100">
        <f t="shared" si="633"/>
        <v>1.0590999999999999</v>
      </c>
      <c r="N1315" s="101">
        <f t="shared" si="634"/>
        <v>0.97811300000000001</v>
      </c>
      <c r="O1315" s="100">
        <f t="shared" si="635"/>
        <v>1</v>
      </c>
      <c r="P1315" s="98">
        <f t="shared" si="636"/>
        <v>73035.56</v>
      </c>
      <c r="Q1315" s="97">
        <f t="shared" si="637"/>
        <v>41630.269999999997</v>
      </c>
      <c r="R1315" s="97"/>
      <c r="S1315" s="97"/>
    </row>
    <row r="1316" spans="1:19" x14ac:dyDescent="0.25">
      <c r="A1316" s="89" t="s">
        <v>3309</v>
      </c>
      <c r="B1316" s="89" t="s">
        <v>3033</v>
      </c>
      <c r="C1316" s="89"/>
      <c r="D1316" s="89" t="s">
        <v>2600</v>
      </c>
      <c r="E1316" s="94" t="s">
        <v>1075</v>
      </c>
      <c r="F1316" s="95" t="s">
        <v>1076</v>
      </c>
      <c r="G1316" s="89" t="s">
        <v>1077</v>
      </c>
      <c r="H1316" s="89" t="s">
        <v>3310</v>
      </c>
      <c r="I1316" s="96">
        <v>1</v>
      </c>
      <c r="J1316" s="97">
        <v>3464</v>
      </c>
      <c r="K1316" s="98">
        <f t="shared" si="631"/>
        <v>160.37</v>
      </c>
      <c r="L1316" s="99">
        <f t="shared" si="632"/>
        <v>1.0815399999999999</v>
      </c>
      <c r="M1316" s="100">
        <f t="shared" si="633"/>
        <v>1.0590999999999999</v>
      </c>
      <c r="N1316" s="101">
        <f t="shared" si="634"/>
        <v>0.97811300000000001</v>
      </c>
      <c r="O1316" s="100">
        <f t="shared" si="635"/>
        <v>1</v>
      </c>
      <c r="P1316" s="98">
        <f t="shared" si="636"/>
        <v>179.68</v>
      </c>
      <c r="Q1316" s="97">
        <f t="shared" si="637"/>
        <v>3881.09</v>
      </c>
      <c r="R1316" s="97"/>
      <c r="S1316" s="97"/>
    </row>
    <row r="1317" spans="1:19" ht="22.5" x14ac:dyDescent="0.25">
      <c r="A1317" s="89" t="s">
        <v>3311</v>
      </c>
      <c r="B1317" s="89" t="s">
        <v>3033</v>
      </c>
      <c r="C1317" s="89"/>
      <c r="D1317" s="89" t="s">
        <v>2498</v>
      </c>
      <c r="E1317" s="94" t="s">
        <v>1081</v>
      </c>
      <c r="F1317" s="95" t="s">
        <v>1082</v>
      </c>
      <c r="G1317" s="89" t="s">
        <v>1077</v>
      </c>
      <c r="H1317" s="89" t="s">
        <v>3310</v>
      </c>
      <c r="I1317" s="96">
        <v>1</v>
      </c>
      <c r="J1317" s="97">
        <v>7962</v>
      </c>
      <c r="K1317" s="98">
        <f t="shared" si="631"/>
        <v>368.61</v>
      </c>
      <c r="L1317" s="99">
        <f t="shared" si="632"/>
        <v>1.0815399999999999</v>
      </c>
      <c r="M1317" s="100">
        <f t="shared" si="633"/>
        <v>1.0590999999999999</v>
      </c>
      <c r="N1317" s="101">
        <f t="shared" si="634"/>
        <v>0.97811300000000001</v>
      </c>
      <c r="O1317" s="100">
        <f t="shared" si="635"/>
        <v>1</v>
      </c>
      <c r="P1317" s="98">
        <f t="shared" si="636"/>
        <v>412.99</v>
      </c>
      <c r="Q1317" s="97">
        <f t="shared" si="637"/>
        <v>8920.58</v>
      </c>
      <c r="R1317" s="97"/>
      <c r="S1317" s="97"/>
    </row>
    <row r="1318" spans="1:19" x14ac:dyDescent="0.25">
      <c r="A1318" s="89" t="s">
        <v>3312</v>
      </c>
      <c r="B1318" s="89" t="s">
        <v>3033</v>
      </c>
      <c r="C1318" s="89"/>
      <c r="D1318" s="89" t="s">
        <v>2606</v>
      </c>
      <c r="E1318" s="94" t="s">
        <v>1085</v>
      </c>
      <c r="F1318" s="95" t="s">
        <v>1086</v>
      </c>
      <c r="G1318" s="89" t="s">
        <v>648</v>
      </c>
      <c r="H1318" s="89" t="s">
        <v>34</v>
      </c>
      <c r="I1318" s="96">
        <v>1</v>
      </c>
      <c r="J1318" s="97">
        <v>591</v>
      </c>
      <c r="K1318" s="98">
        <f t="shared" si="631"/>
        <v>147.75</v>
      </c>
      <c r="L1318" s="99">
        <f t="shared" si="632"/>
        <v>1.0815399999999999</v>
      </c>
      <c r="M1318" s="100">
        <f t="shared" si="633"/>
        <v>1.0590999999999999</v>
      </c>
      <c r="N1318" s="101">
        <f t="shared" si="634"/>
        <v>0.97811300000000001</v>
      </c>
      <c r="O1318" s="100">
        <f t="shared" si="635"/>
        <v>1</v>
      </c>
      <c r="P1318" s="98">
        <f t="shared" si="636"/>
        <v>165.54</v>
      </c>
      <c r="Q1318" s="97">
        <f t="shared" si="637"/>
        <v>662.16</v>
      </c>
      <c r="R1318" s="97"/>
      <c r="S1318" s="97"/>
    </row>
    <row r="1319" spans="1:19" x14ac:dyDescent="0.25">
      <c r="A1319" s="89" t="s">
        <v>3313</v>
      </c>
      <c r="B1319" s="89" t="s">
        <v>3033</v>
      </c>
      <c r="C1319" s="89"/>
      <c r="D1319" s="89" t="s">
        <v>2610</v>
      </c>
      <c r="E1319" s="94" t="s">
        <v>1089</v>
      </c>
      <c r="F1319" s="95" t="s">
        <v>1090</v>
      </c>
      <c r="G1319" s="89" t="s">
        <v>648</v>
      </c>
      <c r="H1319" s="89" t="s">
        <v>34</v>
      </c>
      <c r="I1319" s="96">
        <v>1</v>
      </c>
      <c r="J1319" s="97">
        <v>2573</v>
      </c>
      <c r="K1319" s="98">
        <f t="shared" si="631"/>
        <v>643.25</v>
      </c>
      <c r="L1319" s="99">
        <f t="shared" si="632"/>
        <v>1.0815399999999999</v>
      </c>
      <c r="M1319" s="100">
        <f t="shared" si="633"/>
        <v>1.0590999999999999</v>
      </c>
      <c r="N1319" s="101">
        <f t="shared" si="634"/>
        <v>0.97811300000000001</v>
      </c>
      <c r="O1319" s="100">
        <f t="shared" si="635"/>
        <v>1</v>
      </c>
      <c r="P1319" s="98">
        <f t="shared" si="636"/>
        <v>720.69</v>
      </c>
      <c r="Q1319" s="97">
        <f t="shared" si="637"/>
        <v>2882.76</v>
      </c>
      <c r="R1319" s="97"/>
      <c r="S1319" s="97"/>
    </row>
    <row r="1320" spans="1:19" x14ac:dyDescent="0.25">
      <c r="A1320" s="82" t="s">
        <v>286</v>
      </c>
      <c r="B1320" s="83"/>
      <c r="C1320" s="84"/>
      <c r="D1320" s="85"/>
      <c r="E1320" s="86"/>
      <c r="F1320" s="86" t="s">
        <v>3315</v>
      </c>
      <c r="G1320" s="82"/>
      <c r="H1320" s="82"/>
      <c r="I1320" s="87"/>
      <c r="J1320" s="88">
        <f>SUM(J1321:J1326)</f>
        <v>121942</v>
      </c>
      <c r="K1320" s="98"/>
      <c r="L1320" s="99"/>
      <c r="M1320" s="100"/>
      <c r="N1320" s="101"/>
      <c r="O1320" s="100"/>
      <c r="P1320" s="98"/>
      <c r="Q1320" s="88">
        <f>SUM(Q1321:Q1326)</f>
        <v>136622.41</v>
      </c>
      <c r="R1320" s="88">
        <f t="shared" ref="R1320:S1320" si="638">SUM(R1321:R1326)</f>
        <v>0</v>
      </c>
      <c r="S1320" s="88">
        <f t="shared" si="638"/>
        <v>0</v>
      </c>
    </row>
    <row r="1321" spans="1:19" ht="22.5" x14ac:dyDescent="0.25">
      <c r="A1321" s="89" t="s">
        <v>3316</v>
      </c>
      <c r="B1321" s="89" t="s">
        <v>3033</v>
      </c>
      <c r="C1321" s="89"/>
      <c r="D1321" s="89" t="s">
        <v>2612</v>
      </c>
      <c r="E1321" s="94" t="s">
        <v>3317</v>
      </c>
      <c r="F1321" s="95" t="s">
        <v>3318</v>
      </c>
      <c r="G1321" s="89" t="s">
        <v>1071</v>
      </c>
      <c r="H1321" s="89" t="s">
        <v>3319</v>
      </c>
      <c r="I1321" s="96">
        <v>1</v>
      </c>
      <c r="J1321" s="97">
        <v>36222</v>
      </c>
      <c r="K1321" s="98">
        <f t="shared" ref="K1321:K1326" si="639">J1321/H1321</f>
        <v>282984.38</v>
      </c>
      <c r="L1321" s="99">
        <f t="shared" ref="L1321:L1326" si="640">$L$8</f>
        <v>1.0815399999999999</v>
      </c>
      <c r="M1321" s="100">
        <f t="shared" ref="M1321:M1326" si="641">$M$8</f>
        <v>1.0590999999999999</v>
      </c>
      <c r="N1321" s="101">
        <f t="shared" ref="N1321:N1326" si="642">$N$8</f>
        <v>0.97811300000000001</v>
      </c>
      <c r="O1321" s="100">
        <f t="shared" ref="O1321:O1326" si="643">$O$8</f>
        <v>1</v>
      </c>
      <c r="P1321" s="98">
        <f t="shared" ref="P1321:P1326" si="644">K1321*L1321*M1321*N1321*O1321</f>
        <v>317052.40000000002</v>
      </c>
      <c r="Q1321" s="97">
        <f t="shared" ref="Q1321:Q1326" si="645">H1321*P1321</f>
        <v>40582.71</v>
      </c>
      <c r="R1321" s="97"/>
      <c r="S1321" s="97"/>
    </row>
    <row r="1322" spans="1:19" x14ac:dyDescent="0.25">
      <c r="A1322" s="89" t="s">
        <v>3320</v>
      </c>
      <c r="B1322" s="89" t="s">
        <v>3033</v>
      </c>
      <c r="C1322" s="89"/>
      <c r="D1322" s="89" t="s">
        <v>2616</v>
      </c>
      <c r="E1322" s="94" t="s">
        <v>3321</v>
      </c>
      <c r="F1322" s="95" t="s">
        <v>3322</v>
      </c>
      <c r="G1322" s="89" t="s">
        <v>502</v>
      </c>
      <c r="H1322" s="89" t="s">
        <v>3323</v>
      </c>
      <c r="I1322" s="96">
        <v>1</v>
      </c>
      <c r="J1322" s="97">
        <v>30721</v>
      </c>
      <c r="K1322" s="98">
        <f t="shared" si="639"/>
        <v>63243.17</v>
      </c>
      <c r="L1322" s="99">
        <f t="shared" si="640"/>
        <v>1.0815399999999999</v>
      </c>
      <c r="M1322" s="100">
        <f t="shared" si="641"/>
        <v>1.0590999999999999</v>
      </c>
      <c r="N1322" s="101">
        <f t="shared" si="642"/>
        <v>0.97811300000000001</v>
      </c>
      <c r="O1322" s="100">
        <f t="shared" si="643"/>
        <v>1</v>
      </c>
      <c r="P1322" s="98">
        <f t="shared" si="644"/>
        <v>70856.91</v>
      </c>
      <c r="Q1322" s="97">
        <f t="shared" si="645"/>
        <v>34419.449999999997</v>
      </c>
      <c r="R1322" s="97"/>
      <c r="S1322" s="97"/>
    </row>
    <row r="1323" spans="1:19" ht="22.5" x14ac:dyDescent="0.25">
      <c r="A1323" s="89" t="s">
        <v>3324</v>
      </c>
      <c r="B1323" s="89" t="s">
        <v>3033</v>
      </c>
      <c r="C1323" s="89"/>
      <c r="D1323" s="89" t="s">
        <v>519</v>
      </c>
      <c r="E1323" s="94" t="s">
        <v>3317</v>
      </c>
      <c r="F1323" s="95" t="s">
        <v>3318</v>
      </c>
      <c r="G1323" s="89" t="s">
        <v>1071</v>
      </c>
      <c r="H1323" s="89" t="s">
        <v>3325</v>
      </c>
      <c r="I1323" s="96">
        <v>1</v>
      </c>
      <c r="J1323" s="97">
        <v>29149</v>
      </c>
      <c r="K1323" s="98">
        <f t="shared" si="639"/>
        <v>283000</v>
      </c>
      <c r="L1323" s="99">
        <f t="shared" si="640"/>
        <v>1.0815399999999999</v>
      </c>
      <c r="M1323" s="100">
        <f t="shared" si="641"/>
        <v>1.0590999999999999</v>
      </c>
      <c r="N1323" s="101">
        <f t="shared" si="642"/>
        <v>0.97811300000000001</v>
      </c>
      <c r="O1323" s="100">
        <f t="shared" si="643"/>
        <v>1</v>
      </c>
      <c r="P1323" s="98">
        <f t="shared" si="644"/>
        <v>317069.90000000002</v>
      </c>
      <c r="Q1323" s="97">
        <f t="shared" si="645"/>
        <v>32658.2</v>
      </c>
      <c r="R1323" s="97"/>
      <c r="S1323" s="97"/>
    </row>
    <row r="1324" spans="1:19" ht="22.5" x14ac:dyDescent="0.25">
      <c r="A1324" s="89" t="s">
        <v>3326</v>
      </c>
      <c r="B1324" s="89" t="s">
        <v>3033</v>
      </c>
      <c r="C1324" s="89"/>
      <c r="D1324" s="89" t="s">
        <v>2620</v>
      </c>
      <c r="E1324" s="94" t="s">
        <v>3327</v>
      </c>
      <c r="F1324" s="95" t="s">
        <v>3328</v>
      </c>
      <c r="G1324" s="89" t="s">
        <v>502</v>
      </c>
      <c r="H1324" s="89" t="s">
        <v>3329</v>
      </c>
      <c r="I1324" s="96">
        <v>1</v>
      </c>
      <c r="J1324" s="97">
        <v>22266</v>
      </c>
      <c r="K1324" s="98">
        <f t="shared" si="639"/>
        <v>56962.32</v>
      </c>
      <c r="L1324" s="99">
        <f t="shared" si="640"/>
        <v>1.0815399999999999</v>
      </c>
      <c r="M1324" s="100">
        <f t="shared" si="641"/>
        <v>1.0590999999999999</v>
      </c>
      <c r="N1324" s="101">
        <f t="shared" si="642"/>
        <v>0.97811300000000001</v>
      </c>
      <c r="O1324" s="100">
        <f t="shared" si="643"/>
        <v>1</v>
      </c>
      <c r="P1324" s="98">
        <f t="shared" si="644"/>
        <v>63819.92</v>
      </c>
      <c r="Q1324" s="97">
        <f t="shared" si="645"/>
        <v>24946.57</v>
      </c>
      <c r="R1324" s="97"/>
      <c r="S1324" s="97"/>
    </row>
    <row r="1325" spans="1:19" x14ac:dyDescent="0.25">
      <c r="A1325" s="89" t="s">
        <v>3330</v>
      </c>
      <c r="B1325" s="89" t="s">
        <v>3033</v>
      </c>
      <c r="C1325" s="89"/>
      <c r="D1325" s="89" t="s">
        <v>2623</v>
      </c>
      <c r="E1325" s="94" t="s">
        <v>999</v>
      </c>
      <c r="F1325" s="95" t="s">
        <v>1000</v>
      </c>
      <c r="G1325" s="89" t="s">
        <v>110</v>
      </c>
      <c r="H1325" s="89" t="s">
        <v>3331</v>
      </c>
      <c r="I1325" s="96">
        <v>1</v>
      </c>
      <c r="J1325" s="97">
        <v>1792</v>
      </c>
      <c r="K1325" s="98">
        <f t="shared" si="639"/>
        <v>5942.28</v>
      </c>
      <c r="L1325" s="99">
        <f t="shared" si="640"/>
        <v>1.0815399999999999</v>
      </c>
      <c r="M1325" s="100">
        <f t="shared" si="641"/>
        <v>1.0590999999999999</v>
      </c>
      <c r="N1325" s="101">
        <f t="shared" si="642"/>
        <v>0.97811300000000001</v>
      </c>
      <c r="O1325" s="100">
        <f t="shared" si="643"/>
        <v>1</v>
      </c>
      <c r="P1325" s="98">
        <f t="shared" si="644"/>
        <v>6657.66</v>
      </c>
      <c r="Q1325" s="97">
        <f t="shared" si="645"/>
        <v>2007.74</v>
      </c>
      <c r="R1325" s="97"/>
      <c r="S1325" s="97"/>
    </row>
    <row r="1326" spans="1:19" x14ac:dyDescent="0.25">
      <c r="A1326" s="89" t="s">
        <v>3332</v>
      </c>
      <c r="B1326" s="89" t="s">
        <v>3033</v>
      </c>
      <c r="C1326" s="89"/>
      <c r="D1326" s="89" t="s">
        <v>2625</v>
      </c>
      <c r="E1326" s="94" t="s">
        <v>838</v>
      </c>
      <c r="F1326" s="95" t="s">
        <v>839</v>
      </c>
      <c r="G1326" s="89" t="s">
        <v>110</v>
      </c>
      <c r="H1326" s="89" t="s">
        <v>3331</v>
      </c>
      <c r="I1326" s="96">
        <v>1</v>
      </c>
      <c r="J1326" s="97">
        <v>1792</v>
      </c>
      <c r="K1326" s="98">
        <f t="shared" si="639"/>
        <v>5942.28</v>
      </c>
      <c r="L1326" s="99">
        <f t="shared" si="640"/>
        <v>1.0815399999999999</v>
      </c>
      <c r="M1326" s="100">
        <f t="shared" si="641"/>
        <v>1.0590999999999999</v>
      </c>
      <c r="N1326" s="101">
        <f t="shared" si="642"/>
        <v>0.97811300000000001</v>
      </c>
      <c r="O1326" s="100">
        <f t="shared" si="643"/>
        <v>1</v>
      </c>
      <c r="P1326" s="98">
        <f t="shared" si="644"/>
        <v>6657.66</v>
      </c>
      <c r="Q1326" s="97">
        <f t="shared" si="645"/>
        <v>2007.74</v>
      </c>
      <c r="R1326" s="97"/>
      <c r="S1326" s="97"/>
    </row>
    <row r="1327" spans="1:19" ht="28.5" x14ac:dyDescent="0.25">
      <c r="A1327" s="72"/>
      <c r="B1327" s="77"/>
      <c r="C1327" s="77"/>
      <c r="D1327" s="77"/>
      <c r="E1327" s="76"/>
      <c r="F1327" s="76" t="s">
        <v>3333</v>
      </c>
      <c r="G1327" s="77"/>
      <c r="H1327" s="77"/>
      <c r="I1327" s="78"/>
      <c r="J1327" s="79">
        <f>J1328</f>
        <v>98409</v>
      </c>
      <c r="K1327" s="98"/>
      <c r="L1327" s="99"/>
      <c r="M1327" s="100"/>
      <c r="N1327" s="101"/>
      <c r="O1327" s="100"/>
      <c r="P1327" s="98"/>
      <c r="Q1327" s="79">
        <f>Q1328</f>
        <v>110256.34</v>
      </c>
      <c r="R1327" s="79">
        <f t="shared" ref="R1327:S1327" si="646">R1328</f>
        <v>5538.08</v>
      </c>
      <c r="S1327" s="79">
        <f t="shared" si="646"/>
        <v>0</v>
      </c>
    </row>
    <row r="1328" spans="1:19" ht="25.5" x14ac:dyDescent="0.25">
      <c r="A1328" s="82" t="s">
        <v>288</v>
      </c>
      <c r="B1328" s="83"/>
      <c r="C1328" s="84"/>
      <c r="D1328" s="85"/>
      <c r="E1328" s="86"/>
      <c r="F1328" s="86" t="s">
        <v>3335</v>
      </c>
      <c r="G1328" s="82"/>
      <c r="H1328" s="82"/>
      <c r="I1328" s="87"/>
      <c r="J1328" s="88">
        <f>SUM(J1329:J1364)</f>
        <v>98409</v>
      </c>
      <c r="K1328" s="98"/>
      <c r="L1328" s="99"/>
      <c r="M1328" s="100"/>
      <c r="N1328" s="101"/>
      <c r="O1328" s="100"/>
      <c r="P1328" s="98"/>
      <c r="Q1328" s="88">
        <f>SUM(Q1329:Q1364)</f>
        <v>110256.34</v>
      </c>
      <c r="R1328" s="88">
        <f t="shared" ref="R1328:S1328" si="647">SUM(R1329:R1364)</f>
        <v>5538.08</v>
      </c>
      <c r="S1328" s="88">
        <f t="shared" si="647"/>
        <v>0</v>
      </c>
    </row>
    <row r="1329" spans="1:19" ht="22.5" x14ac:dyDescent="0.25">
      <c r="A1329" s="89" t="s">
        <v>3336</v>
      </c>
      <c r="B1329" s="89" t="s">
        <v>3337</v>
      </c>
      <c r="C1329" s="89"/>
      <c r="D1329" s="89" t="s">
        <v>12</v>
      </c>
      <c r="E1329" s="94" t="s">
        <v>1097</v>
      </c>
      <c r="F1329" s="95" t="s">
        <v>1098</v>
      </c>
      <c r="G1329" s="89" t="s">
        <v>1071</v>
      </c>
      <c r="H1329" s="89" t="s">
        <v>92</v>
      </c>
      <c r="I1329" s="96">
        <v>1</v>
      </c>
      <c r="J1329" s="97">
        <v>1844</v>
      </c>
      <c r="K1329" s="98">
        <f t="shared" ref="K1329:K1344" si="648">J1329/H1329</f>
        <v>92200</v>
      </c>
      <c r="L1329" s="99">
        <f t="shared" ref="L1329:L1344" si="649">$L$8</f>
        <v>1.0815399999999999</v>
      </c>
      <c r="M1329" s="100">
        <f t="shared" ref="M1329:M1344" si="650">$M$8</f>
        <v>1.0590999999999999</v>
      </c>
      <c r="N1329" s="101">
        <f t="shared" ref="N1329:N1344" si="651">$N$8</f>
        <v>0.97811300000000001</v>
      </c>
      <c r="O1329" s="100">
        <f t="shared" ref="O1329:O1344" si="652">$O$8</f>
        <v>1</v>
      </c>
      <c r="P1329" s="98">
        <f t="shared" ref="P1329:P1344" si="653">K1329*L1329*M1329*N1329*O1329</f>
        <v>103299.81</v>
      </c>
      <c r="Q1329" s="97">
        <f t="shared" ref="Q1329:Q1344" si="654">H1329*P1329</f>
        <v>2066</v>
      </c>
      <c r="R1329" s="97"/>
      <c r="S1329" s="97"/>
    </row>
    <row r="1330" spans="1:19" ht="33.75" x14ac:dyDescent="0.25">
      <c r="A1330" s="89" t="s">
        <v>3338</v>
      </c>
      <c r="B1330" s="89" t="s">
        <v>3337</v>
      </c>
      <c r="C1330" s="89"/>
      <c r="D1330" s="89" t="s">
        <v>24</v>
      </c>
      <c r="E1330" s="94" t="s">
        <v>1100</v>
      </c>
      <c r="F1330" s="95" t="s">
        <v>1101</v>
      </c>
      <c r="G1330" s="89" t="s">
        <v>1077</v>
      </c>
      <c r="H1330" s="89" t="s">
        <v>1102</v>
      </c>
      <c r="I1330" s="96">
        <v>1</v>
      </c>
      <c r="J1330" s="97">
        <v>157</v>
      </c>
      <c r="K1330" s="98">
        <f t="shared" si="648"/>
        <v>78.11</v>
      </c>
      <c r="L1330" s="99">
        <f t="shared" si="649"/>
        <v>1.0815399999999999</v>
      </c>
      <c r="M1330" s="100">
        <f t="shared" si="650"/>
        <v>1.0590999999999999</v>
      </c>
      <c r="N1330" s="101">
        <f t="shared" si="651"/>
        <v>0.97811300000000001</v>
      </c>
      <c r="O1330" s="100">
        <f t="shared" si="652"/>
        <v>1</v>
      </c>
      <c r="P1330" s="98">
        <f t="shared" si="653"/>
        <v>87.51</v>
      </c>
      <c r="Q1330" s="97">
        <f t="shared" si="654"/>
        <v>175.9</v>
      </c>
      <c r="R1330" s="97"/>
      <c r="S1330" s="97"/>
    </row>
    <row r="1331" spans="1:19" ht="22.5" x14ac:dyDescent="0.25">
      <c r="A1331" s="89" t="s">
        <v>3339</v>
      </c>
      <c r="B1331" s="89" t="s">
        <v>3337</v>
      </c>
      <c r="C1331" s="89"/>
      <c r="D1331" s="89" t="s">
        <v>30</v>
      </c>
      <c r="E1331" s="94" t="s">
        <v>1097</v>
      </c>
      <c r="F1331" s="95" t="s">
        <v>1098</v>
      </c>
      <c r="G1331" s="89" t="s">
        <v>1071</v>
      </c>
      <c r="H1331" s="89" t="s">
        <v>1104</v>
      </c>
      <c r="I1331" s="96">
        <v>1</v>
      </c>
      <c r="J1331" s="97">
        <v>11068</v>
      </c>
      <c r="K1331" s="98">
        <f t="shared" si="648"/>
        <v>92233.33</v>
      </c>
      <c r="L1331" s="99">
        <f t="shared" si="649"/>
        <v>1.0815399999999999</v>
      </c>
      <c r="M1331" s="100">
        <f t="shared" si="650"/>
        <v>1.0590999999999999</v>
      </c>
      <c r="N1331" s="101">
        <f t="shared" si="651"/>
        <v>0.97811300000000001</v>
      </c>
      <c r="O1331" s="100">
        <f t="shared" si="652"/>
        <v>1</v>
      </c>
      <c r="P1331" s="98">
        <f t="shared" si="653"/>
        <v>103337.15</v>
      </c>
      <c r="Q1331" s="97">
        <f t="shared" si="654"/>
        <v>12400.46</v>
      </c>
      <c r="R1331" s="97"/>
      <c r="S1331" s="97"/>
    </row>
    <row r="1332" spans="1:19" ht="33.75" x14ac:dyDescent="0.25">
      <c r="A1332" s="89" t="s">
        <v>3340</v>
      </c>
      <c r="B1332" s="89" t="s">
        <v>3337</v>
      </c>
      <c r="C1332" s="89"/>
      <c r="D1332" s="89" t="s">
        <v>34</v>
      </c>
      <c r="E1332" s="94" t="s">
        <v>1106</v>
      </c>
      <c r="F1332" s="95" t="s">
        <v>1107</v>
      </c>
      <c r="G1332" s="89" t="s">
        <v>1077</v>
      </c>
      <c r="H1332" s="89" t="s">
        <v>1108</v>
      </c>
      <c r="I1332" s="96">
        <v>1</v>
      </c>
      <c r="J1332" s="97">
        <v>633</v>
      </c>
      <c r="K1332" s="98">
        <f t="shared" si="648"/>
        <v>52.49</v>
      </c>
      <c r="L1332" s="99">
        <f t="shared" si="649"/>
        <v>1.0815399999999999</v>
      </c>
      <c r="M1332" s="100">
        <f t="shared" si="650"/>
        <v>1.0590999999999999</v>
      </c>
      <c r="N1332" s="101">
        <f t="shared" si="651"/>
        <v>0.97811300000000001</v>
      </c>
      <c r="O1332" s="100">
        <f t="shared" si="652"/>
        <v>1</v>
      </c>
      <c r="P1332" s="98">
        <f t="shared" si="653"/>
        <v>58.81</v>
      </c>
      <c r="Q1332" s="97">
        <f t="shared" si="654"/>
        <v>709.25</v>
      </c>
      <c r="R1332" s="97"/>
      <c r="S1332" s="97"/>
    </row>
    <row r="1333" spans="1:19" x14ac:dyDescent="0.25">
      <c r="A1333" s="89" t="s">
        <v>3341</v>
      </c>
      <c r="B1333" s="89" t="s">
        <v>3337</v>
      </c>
      <c r="C1333" s="89"/>
      <c r="D1333" s="89" t="s">
        <v>40</v>
      </c>
      <c r="E1333" s="94" t="s">
        <v>3342</v>
      </c>
      <c r="F1333" s="95" t="s">
        <v>3343</v>
      </c>
      <c r="G1333" s="89" t="s">
        <v>648</v>
      </c>
      <c r="H1333" s="89" t="s">
        <v>12</v>
      </c>
      <c r="I1333" s="96">
        <v>1</v>
      </c>
      <c r="J1333" s="97">
        <v>322</v>
      </c>
      <c r="K1333" s="98">
        <f t="shared" si="648"/>
        <v>322</v>
      </c>
      <c r="L1333" s="99">
        <f t="shared" si="649"/>
        <v>1.0815399999999999</v>
      </c>
      <c r="M1333" s="100">
        <f t="shared" si="650"/>
        <v>1.0590999999999999</v>
      </c>
      <c r="N1333" s="101">
        <f t="shared" si="651"/>
        <v>0.97811300000000001</v>
      </c>
      <c r="O1333" s="100">
        <f t="shared" si="652"/>
        <v>1</v>
      </c>
      <c r="P1333" s="98">
        <f t="shared" si="653"/>
        <v>360.77</v>
      </c>
      <c r="Q1333" s="97">
        <f t="shared" si="654"/>
        <v>360.77</v>
      </c>
      <c r="R1333" s="97"/>
      <c r="S1333" s="97"/>
    </row>
    <row r="1334" spans="1:19" ht="22.5" x14ac:dyDescent="0.25">
      <c r="A1334" s="89" t="s">
        <v>3344</v>
      </c>
      <c r="B1334" s="89" t="s">
        <v>3337</v>
      </c>
      <c r="C1334" s="89"/>
      <c r="D1334" s="89" t="s">
        <v>43</v>
      </c>
      <c r="E1334" s="94" t="s">
        <v>1113</v>
      </c>
      <c r="F1334" s="95" t="s">
        <v>1114</v>
      </c>
      <c r="G1334" s="89" t="s">
        <v>648</v>
      </c>
      <c r="H1334" s="89" t="s">
        <v>12</v>
      </c>
      <c r="I1334" s="96">
        <v>1</v>
      </c>
      <c r="J1334" s="97">
        <v>347</v>
      </c>
      <c r="K1334" s="98">
        <f t="shared" si="648"/>
        <v>347</v>
      </c>
      <c r="L1334" s="99">
        <f t="shared" si="649"/>
        <v>1.0815399999999999</v>
      </c>
      <c r="M1334" s="100">
        <f t="shared" si="650"/>
        <v>1.0590999999999999</v>
      </c>
      <c r="N1334" s="101">
        <f t="shared" si="651"/>
        <v>0.97811300000000001</v>
      </c>
      <c r="O1334" s="100">
        <f t="shared" si="652"/>
        <v>1</v>
      </c>
      <c r="P1334" s="98">
        <f t="shared" si="653"/>
        <v>388.77</v>
      </c>
      <c r="Q1334" s="97">
        <f t="shared" si="654"/>
        <v>388.77</v>
      </c>
      <c r="R1334" s="97"/>
      <c r="S1334" s="97"/>
    </row>
    <row r="1335" spans="1:19" ht="22.5" x14ac:dyDescent="0.25">
      <c r="A1335" s="89" t="s">
        <v>3345</v>
      </c>
      <c r="B1335" s="89" t="s">
        <v>3337</v>
      </c>
      <c r="C1335" s="89" t="s">
        <v>17297</v>
      </c>
      <c r="D1335" s="89" t="s">
        <v>48</v>
      </c>
      <c r="E1335" s="94" t="s">
        <v>3346</v>
      </c>
      <c r="F1335" s="95" t="s">
        <v>1117</v>
      </c>
      <c r="G1335" s="89" t="s">
        <v>648</v>
      </c>
      <c r="H1335" s="89" t="s">
        <v>12</v>
      </c>
      <c r="I1335" s="96">
        <v>1</v>
      </c>
      <c r="J1335" s="97">
        <v>4943</v>
      </c>
      <c r="K1335" s="98">
        <f t="shared" si="648"/>
        <v>4943</v>
      </c>
      <c r="L1335" s="99">
        <f t="shared" si="649"/>
        <v>1.0815399999999999</v>
      </c>
      <c r="M1335" s="100">
        <f t="shared" si="650"/>
        <v>1.0590999999999999</v>
      </c>
      <c r="N1335" s="101">
        <f t="shared" si="651"/>
        <v>0.97811300000000001</v>
      </c>
      <c r="O1335" s="100">
        <f t="shared" si="652"/>
        <v>1</v>
      </c>
      <c r="P1335" s="98">
        <f t="shared" si="653"/>
        <v>5538.08</v>
      </c>
      <c r="Q1335" s="97">
        <f t="shared" si="654"/>
        <v>5538.08</v>
      </c>
      <c r="R1335" s="97">
        <f t="shared" ref="R1335" si="655">Q1335</f>
        <v>5538.08</v>
      </c>
      <c r="S1335" s="97"/>
    </row>
    <row r="1336" spans="1:19" ht="22.5" x14ac:dyDescent="0.25">
      <c r="A1336" s="89" t="s">
        <v>3347</v>
      </c>
      <c r="B1336" s="89" t="s">
        <v>3337</v>
      </c>
      <c r="C1336" s="89"/>
      <c r="D1336" s="89" t="s">
        <v>55</v>
      </c>
      <c r="E1336" s="94" t="s">
        <v>1119</v>
      </c>
      <c r="F1336" s="95" t="s">
        <v>1120</v>
      </c>
      <c r="G1336" s="89" t="s">
        <v>648</v>
      </c>
      <c r="H1336" s="89" t="s">
        <v>12</v>
      </c>
      <c r="I1336" s="96">
        <v>1</v>
      </c>
      <c r="J1336" s="97">
        <v>190</v>
      </c>
      <c r="K1336" s="98">
        <f t="shared" si="648"/>
        <v>190</v>
      </c>
      <c r="L1336" s="99">
        <f t="shared" si="649"/>
        <v>1.0815399999999999</v>
      </c>
      <c r="M1336" s="100">
        <f t="shared" si="650"/>
        <v>1.0590999999999999</v>
      </c>
      <c r="N1336" s="101">
        <f t="shared" si="651"/>
        <v>0.97811300000000001</v>
      </c>
      <c r="O1336" s="100">
        <f t="shared" si="652"/>
        <v>1</v>
      </c>
      <c r="P1336" s="98">
        <f t="shared" si="653"/>
        <v>212.87</v>
      </c>
      <c r="Q1336" s="97">
        <f t="shared" si="654"/>
        <v>212.87</v>
      </c>
      <c r="R1336" s="97"/>
      <c r="S1336" s="97"/>
    </row>
    <row r="1337" spans="1:19" x14ac:dyDescent="0.25">
      <c r="A1337" s="89" t="s">
        <v>3348</v>
      </c>
      <c r="B1337" s="89" t="s">
        <v>3337</v>
      </c>
      <c r="C1337" s="89"/>
      <c r="D1337" s="89" t="s">
        <v>58</v>
      </c>
      <c r="E1337" s="94" t="s">
        <v>1122</v>
      </c>
      <c r="F1337" s="95" t="s">
        <v>1123</v>
      </c>
      <c r="G1337" s="89" t="s">
        <v>970</v>
      </c>
      <c r="H1337" s="89" t="s">
        <v>237</v>
      </c>
      <c r="I1337" s="96">
        <v>1</v>
      </c>
      <c r="J1337" s="97">
        <v>817</v>
      </c>
      <c r="K1337" s="98">
        <f t="shared" si="648"/>
        <v>8170</v>
      </c>
      <c r="L1337" s="99">
        <f t="shared" si="649"/>
        <v>1.0815399999999999</v>
      </c>
      <c r="M1337" s="100">
        <f t="shared" si="650"/>
        <v>1.0590999999999999</v>
      </c>
      <c r="N1337" s="101">
        <f t="shared" si="651"/>
        <v>0.97811300000000001</v>
      </c>
      <c r="O1337" s="100">
        <f t="shared" si="652"/>
        <v>1</v>
      </c>
      <c r="P1337" s="98">
        <f t="shared" si="653"/>
        <v>9153.57</v>
      </c>
      <c r="Q1337" s="97">
        <f t="shared" si="654"/>
        <v>915.36</v>
      </c>
      <c r="R1337" s="97"/>
      <c r="S1337" s="97"/>
    </row>
    <row r="1338" spans="1:19" ht="22.5" x14ac:dyDescent="0.25">
      <c r="A1338" s="89" t="s">
        <v>3349</v>
      </c>
      <c r="B1338" s="89" t="s">
        <v>3337</v>
      </c>
      <c r="C1338" s="89"/>
      <c r="D1338" s="89" t="s">
        <v>60</v>
      </c>
      <c r="E1338" s="94" t="s">
        <v>1125</v>
      </c>
      <c r="F1338" s="95" t="s">
        <v>1126</v>
      </c>
      <c r="G1338" s="89" t="s">
        <v>648</v>
      </c>
      <c r="H1338" s="89" t="s">
        <v>12</v>
      </c>
      <c r="I1338" s="96">
        <v>1</v>
      </c>
      <c r="J1338" s="97">
        <v>2408</v>
      </c>
      <c r="K1338" s="98">
        <f t="shared" si="648"/>
        <v>2408</v>
      </c>
      <c r="L1338" s="99">
        <f t="shared" si="649"/>
        <v>1.0815399999999999</v>
      </c>
      <c r="M1338" s="100">
        <f t="shared" si="650"/>
        <v>1.0590999999999999</v>
      </c>
      <c r="N1338" s="101">
        <f t="shared" si="651"/>
        <v>0.97811300000000001</v>
      </c>
      <c r="O1338" s="100">
        <f t="shared" si="652"/>
        <v>1</v>
      </c>
      <c r="P1338" s="98">
        <f t="shared" si="653"/>
        <v>2697.9</v>
      </c>
      <c r="Q1338" s="97">
        <f t="shared" si="654"/>
        <v>2697.9</v>
      </c>
      <c r="R1338" s="97"/>
      <c r="S1338" s="97"/>
    </row>
    <row r="1339" spans="1:19" x14ac:dyDescent="0.25">
      <c r="A1339" s="89" t="s">
        <v>3350</v>
      </c>
      <c r="B1339" s="89" t="s">
        <v>3337</v>
      </c>
      <c r="C1339" s="89"/>
      <c r="D1339" s="89" t="s">
        <v>65</v>
      </c>
      <c r="E1339" s="94" t="s">
        <v>1128</v>
      </c>
      <c r="F1339" s="95" t="s">
        <v>1129</v>
      </c>
      <c r="G1339" s="89" t="s">
        <v>648</v>
      </c>
      <c r="H1339" s="89" t="s">
        <v>24</v>
      </c>
      <c r="I1339" s="96">
        <v>1</v>
      </c>
      <c r="J1339" s="97">
        <v>561</v>
      </c>
      <c r="K1339" s="98">
        <f t="shared" si="648"/>
        <v>280.5</v>
      </c>
      <c r="L1339" s="99">
        <f t="shared" si="649"/>
        <v>1.0815399999999999</v>
      </c>
      <c r="M1339" s="100">
        <f t="shared" si="650"/>
        <v>1.0590999999999999</v>
      </c>
      <c r="N1339" s="101">
        <f t="shared" si="651"/>
        <v>0.97811300000000001</v>
      </c>
      <c r="O1339" s="100">
        <f t="shared" si="652"/>
        <v>1</v>
      </c>
      <c r="P1339" s="98">
        <f t="shared" si="653"/>
        <v>314.27</v>
      </c>
      <c r="Q1339" s="97">
        <f t="shared" si="654"/>
        <v>628.54</v>
      </c>
      <c r="R1339" s="97"/>
      <c r="S1339" s="97"/>
    </row>
    <row r="1340" spans="1:19" ht="22.5" x14ac:dyDescent="0.25">
      <c r="A1340" s="89" t="s">
        <v>3351</v>
      </c>
      <c r="B1340" s="89" t="s">
        <v>3337</v>
      </c>
      <c r="C1340" s="89"/>
      <c r="D1340" s="89" t="s">
        <v>68</v>
      </c>
      <c r="E1340" s="94" t="s">
        <v>1131</v>
      </c>
      <c r="F1340" s="95" t="s">
        <v>1132</v>
      </c>
      <c r="G1340" s="89" t="s">
        <v>1071</v>
      </c>
      <c r="H1340" s="89" t="s">
        <v>456</v>
      </c>
      <c r="I1340" s="96">
        <v>1</v>
      </c>
      <c r="J1340" s="97">
        <v>4989</v>
      </c>
      <c r="K1340" s="98">
        <f t="shared" si="648"/>
        <v>45354.55</v>
      </c>
      <c r="L1340" s="99">
        <f t="shared" si="649"/>
        <v>1.0815399999999999</v>
      </c>
      <c r="M1340" s="100">
        <f t="shared" si="650"/>
        <v>1.0590999999999999</v>
      </c>
      <c r="N1340" s="101">
        <f t="shared" si="651"/>
        <v>0.97811300000000001</v>
      </c>
      <c r="O1340" s="100">
        <f t="shared" si="652"/>
        <v>1</v>
      </c>
      <c r="P1340" s="98">
        <f t="shared" si="653"/>
        <v>50814.71</v>
      </c>
      <c r="Q1340" s="97">
        <f t="shared" si="654"/>
        <v>5589.62</v>
      </c>
      <c r="R1340" s="97"/>
      <c r="S1340" s="97"/>
    </row>
    <row r="1341" spans="1:19" ht="22.5" x14ac:dyDescent="0.25">
      <c r="A1341" s="89" t="s">
        <v>3352</v>
      </c>
      <c r="B1341" s="89" t="s">
        <v>3337</v>
      </c>
      <c r="C1341" s="89"/>
      <c r="D1341" s="89" t="s">
        <v>70</v>
      </c>
      <c r="E1341" s="94" t="s">
        <v>1134</v>
      </c>
      <c r="F1341" s="95" t="s">
        <v>1135</v>
      </c>
      <c r="G1341" s="89" t="s">
        <v>1077</v>
      </c>
      <c r="H1341" s="89" t="s">
        <v>65</v>
      </c>
      <c r="I1341" s="96">
        <v>1</v>
      </c>
      <c r="J1341" s="97">
        <v>5984</v>
      </c>
      <c r="K1341" s="98">
        <f t="shared" si="648"/>
        <v>544</v>
      </c>
      <c r="L1341" s="99">
        <f t="shared" si="649"/>
        <v>1.0815399999999999</v>
      </c>
      <c r="M1341" s="100">
        <f t="shared" si="650"/>
        <v>1.0590999999999999</v>
      </c>
      <c r="N1341" s="101">
        <f t="shared" si="651"/>
        <v>0.97811300000000001</v>
      </c>
      <c r="O1341" s="100">
        <f t="shared" si="652"/>
        <v>1</v>
      </c>
      <c r="P1341" s="98">
        <f t="shared" si="653"/>
        <v>609.49</v>
      </c>
      <c r="Q1341" s="97">
        <f t="shared" si="654"/>
        <v>6704.39</v>
      </c>
      <c r="R1341" s="97"/>
      <c r="S1341" s="97"/>
    </row>
    <row r="1342" spans="1:19" x14ac:dyDescent="0.25">
      <c r="A1342" s="89" t="s">
        <v>3353</v>
      </c>
      <c r="B1342" s="89" t="s">
        <v>3337</v>
      </c>
      <c r="C1342" s="89"/>
      <c r="D1342" s="89" t="s">
        <v>73</v>
      </c>
      <c r="E1342" s="94" t="s">
        <v>838</v>
      </c>
      <c r="F1342" s="95" t="s">
        <v>839</v>
      </c>
      <c r="G1342" s="89" t="s">
        <v>110</v>
      </c>
      <c r="H1342" s="89" t="s">
        <v>3354</v>
      </c>
      <c r="I1342" s="96">
        <v>1</v>
      </c>
      <c r="J1342" s="97">
        <v>164</v>
      </c>
      <c r="K1342" s="98">
        <f t="shared" si="648"/>
        <v>5963.64</v>
      </c>
      <c r="L1342" s="99">
        <f t="shared" si="649"/>
        <v>1.0815399999999999</v>
      </c>
      <c r="M1342" s="100">
        <f t="shared" si="650"/>
        <v>1.0590999999999999</v>
      </c>
      <c r="N1342" s="101">
        <f t="shared" si="651"/>
        <v>0.97811300000000001</v>
      </c>
      <c r="O1342" s="100">
        <f t="shared" si="652"/>
        <v>1</v>
      </c>
      <c r="P1342" s="98">
        <f t="shared" si="653"/>
        <v>6681.59</v>
      </c>
      <c r="Q1342" s="97">
        <f t="shared" si="654"/>
        <v>183.74</v>
      </c>
      <c r="R1342" s="97"/>
      <c r="S1342" s="97"/>
    </row>
    <row r="1343" spans="1:19" x14ac:dyDescent="0.25">
      <c r="A1343" s="89" t="s">
        <v>3355</v>
      </c>
      <c r="B1343" s="89" t="s">
        <v>3337</v>
      </c>
      <c r="C1343" s="89"/>
      <c r="D1343" s="89" t="s">
        <v>75</v>
      </c>
      <c r="E1343" s="94" t="s">
        <v>1139</v>
      </c>
      <c r="F1343" s="95" t="s">
        <v>1140</v>
      </c>
      <c r="G1343" s="89" t="s">
        <v>110</v>
      </c>
      <c r="H1343" s="89" t="s">
        <v>3356</v>
      </c>
      <c r="I1343" s="96">
        <v>1</v>
      </c>
      <c r="J1343" s="97">
        <v>241</v>
      </c>
      <c r="K1343" s="98">
        <f t="shared" si="648"/>
        <v>4381.82</v>
      </c>
      <c r="L1343" s="99">
        <f t="shared" si="649"/>
        <v>1.0815399999999999</v>
      </c>
      <c r="M1343" s="100">
        <f t="shared" si="650"/>
        <v>1.0590999999999999</v>
      </c>
      <c r="N1343" s="101">
        <f t="shared" si="651"/>
        <v>0.97811300000000001</v>
      </c>
      <c r="O1343" s="100">
        <f t="shared" si="652"/>
        <v>1</v>
      </c>
      <c r="P1343" s="98">
        <f t="shared" si="653"/>
        <v>4909.34</v>
      </c>
      <c r="Q1343" s="97">
        <f t="shared" si="654"/>
        <v>270.01</v>
      </c>
      <c r="R1343" s="97"/>
      <c r="S1343" s="97"/>
    </row>
    <row r="1344" spans="1:19" ht="22.5" x14ac:dyDescent="0.25">
      <c r="A1344" s="89" t="s">
        <v>3357</v>
      </c>
      <c r="B1344" s="89" t="s">
        <v>3337</v>
      </c>
      <c r="C1344" s="89"/>
      <c r="D1344" s="89" t="s">
        <v>87</v>
      </c>
      <c r="E1344" s="94" t="s">
        <v>1143</v>
      </c>
      <c r="F1344" s="95" t="s">
        <v>1144</v>
      </c>
      <c r="G1344" s="89" t="s">
        <v>648</v>
      </c>
      <c r="H1344" s="89" t="s">
        <v>12</v>
      </c>
      <c r="I1344" s="96">
        <v>1</v>
      </c>
      <c r="J1344" s="97">
        <v>9817</v>
      </c>
      <c r="K1344" s="98">
        <f t="shared" si="648"/>
        <v>9817</v>
      </c>
      <c r="L1344" s="99">
        <f t="shared" si="649"/>
        <v>1.0815399999999999</v>
      </c>
      <c r="M1344" s="100">
        <f t="shared" si="650"/>
        <v>1.0590999999999999</v>
      </c>
      <c r="N1344" s="101">
        <f t="shared" si="651"/>
        <v>0.97811300000000001</v>
      </c>
      <c r="O1344" s="100">
        <f t="shared" si="652"/>
        <v>1</v>
      </c>
      <c r="P1344" s="98">
        <f t="shared" si="653"/>
        <v>10998.85</v>
      </c>
      <c r="Q1344" s="97">
        <f t="shared" si="654"/>
        <v>10998.85</v>
      </c>
      <c r="R1344" s="97"/>
      <c r="S1344" s="97"/>
    </row>
    <row r="1345" spans="1:19" x14ac:dyDescent="0.25">
      <c r="A1345" s="89"/>
      <c r="B1345" s="90"/>
      <c r="C1345" s="90"/>
      <c r="D1345" s="91"/>
      <c r="E1345" s="92"/>
      <c r="F1345" s="92" t="s">
        <v>3358</v>
      </c>
      <c r="G1345" s="91"/>
      <c r="H1345" s="91"/>
      <c r="I1345" s="93">
        <v>1</v>
      </c>
      <c r="J1345" s="91"/>
      <c r="K1345" s="98"/>
      <c r="L1345" s="99"/>
      <c r="M1345" s="100"/>
      <c r="N1345" s="101"/>
      <c r="O1345" s="100"/>
      <c r="P1345" s="98"/>
      <c r="Q1345" s="91"/>
      <c r="R1345" s="91"/>
      <c r="S1345" s="91"/>
    </row>
    <row r="1346" spans="1:19" x14ac:dyDescent="0.25">
      <c r="A1346" s="89" t="s">
        <v>3359</v>
      </c>
      <c r="B1346" s="89" t="s">
        <v>3337</v>
      </c>
      <c r="C1346" s="89"/>
      <c r="D1346" s="89" t="s">
        <v>89</v>
      </c>
      <c r="E1346" s="94" t="s">
        <v>1156</v>
      </c>
      <c r="F1346" s="95" t="s">
        <v>1157</v>
      </c>
      <c r="G1346" s="89" t="s">
        <v>648</v>
      </c>
      <c r="H1346" s="89" t="s">
        <v>12</v>
      </c>
      <c r="I1346" s="96">
        <v>1</v>
      </c>
      <c r="J1346" s="97">
        <v>384</v>
      </c>
      <c r="K1346" s="98">
        <f t="shared" ref="K1346:K1359" si="656">J1346/H1346</f>
        <v>384</v>
      </c>
      <c r="L1346" s="99">
        <f t="shared" ref="L1346:L1359" si="657">$L$8</f>
        <v>1.0815399999999999</v>
      </c>
      <c r="M1346" s="100">
        <f t="shared" ref="M1346:M1359" si="658">$M$8</f>
        <v>1.0590999999999999</v>
      </c>
      <c r="N1346" s="101">
        <f t="shared" ref="N1346:N1359" si="659">$N$8</f>
        <v>0.97811300000000001</v>
      </c>
      <c r="O1346" s="100">
        <f t="shared" ref="O1346:O1359" si="660">$O$8</f>
        <v>1</v>
      </c>
      <c r="P1346" s="98">
        <f t="shared" ref="P1346:P1359" si="661">K1346*L1346*M1346*N1346*O1346</f>
        <v>430.23</v>
      </c>
      <c r="Q1346" s="97">
        <f t="shared" ref="Q1346:Q1359" si="662">H1346*P1346</f>
        <v>430.23</v>
      </c>
      <c r="R1346" s="97"/>
      <c r="S1346" s="97"/>
    </row>
    <row r="1347" spans="1:19" x14ac:dyDescent="0.25">
      <c r="A1347" s="89" t="s">
        <v>3360</v>
      </c>
      <c r="B1347" s="89" t="s">
        <v>3337</v>
      </c>
      <c r="C1347" s="89"/>
      <c r="D1347" s="89" t="s">
        <v>90</v>
      </c>
      <c r="E1347" s="94" t="s">
        <v>1159</v>
      </c>
      <c r="F1347" s="95" t="s">
        <v>1160</v>
      </c>
      <c r="G1347" s="89" t="s">
        <v>648</v>
      </c>
      <c r="H1347" s="89" t="s">
        <v>12</v>
      </c>
      <c r="I1347" s="96">
        <v>1</v>
      </c>
      <c r="J1347" s="97">
        <v>3490</v>
      </c>
      <c r="K1347" s="98">
        <f t="shared" si="656"/>
        <v>3490</v>
      </c>
      <c r="L1347" s="99">
        <f t="shared" si="657"/>
        <v>1.0815399999999999</v>
      </c>
      <c r="M1347" s="100">
        <f t="shared" si="658"/>
        <v>1.0590999999999999</v>
      </c>
      <c r="N1347" s="101">
        <f t="shared" si="659"/>
        <v>0.97811300000000001</v>
      </c>
      <c r="O1347" s="100">
        <f t="shared" si="660"/>
        <v>1</v>
      </c>
      <c r="P1347" s="98">
        <f t="shared" si="661"/>
        <v>3910.16</v>
      </c>
      <c r="Q1347" s="97">
        <f t="shared" si="662"/>
        <v>3910.16</v>
      </c>
      <c r="R1347" s="97"/>
      <c r="S1347" s="97"/>
    </row>
    <row r="1348" spans="1:19" ht="22.5" x14ac:dyDescent="0.25">
      <c r="A1348" s="89" t="s">
        <v>3361</v>
      </c>
      <c r="B1348" s="89" t="s">
        <v>3337</v>
      </c>
      <c r="C1348" s="89"/>
      <c r="D1348" s="89" t="s">
        <v>91</v>
      </c>
      <c r="E1348" s="94" t="s">
        <v>1146</v>
      </c>
      <c r="F1348" s="95" t="s">
        <v>1147</v>
      </c>
      <c r="G1348" s="89" t="s">
        <v>648</v>
      </c>
      <c r="H1348" s="89" t="s">
        <v>12</v>
      </c>
      <c r="I1348" s="96">
        <v>1</v>
      </c>
      <c r="J1348" s="97">
        <v>1504</v>
      </c>
      <c r="K1348" s="98">
        <f t="shared" si="656"/>
        <v>1504</v>
      </c>
      <c r="L1348" s="99">
        <f t="shared" si="657"/>
        <v>1.0815399999999999</v>
      </c>
      <c r="M1348" s="100">
        <f t="shared" si="658"/>
        <v>1.0590999999999999</v>
      </c>
      <c r="N1348" s="101">
        <f t="shared" si="659"/>
        <v>0.97811300000000001</v>
      </c>
      <c r="O1348" s="100">
        <f t="shared" si="660"/>
        <v>1</v>
      </c>
      <c r="P1348" s="98">
        <f t="shared" si="661"/>
        <v>1685.06</v>
      </c>
      <c r="Q1348" s="97">
        <f t="shared" si="662"/>
        <v>1685.06</v>
      </c>
      <c r="R1348" s="97"/>
      <c r="S1348" s="97"/>
    </row>
    <row r="1349" spans="1:19" ht="22.5" x14ac:dyDescent="0.25">
      <c r="A1349" s="89" t="s">
        <v>3362</v>
      </c>
      <c r="B1349" s="89" t="s">
        <v>3337</v>
      </c>
      <c r="C1349" s="89"/>
      <c r="D1349" s="89" t="s">
        <v>101</v>
      </c>
      <c r="E1349" s="94" t="s">
        <v>1163</v>
      </c>
      <c r="F1349" s="95" t="s">
        <v>1164</v>
      </c>
      <c r="G1349" s="89" t="s">
        <v>648</v>
      </c>
      <c r="H1349" s="89" t="s">
        <v>12</v>
      </c>
      <c r="I1349" s="96">
        <v>1</v>
      </c>
      <c r="J1349" s="97">
        <v>564</v>
      </c>
      <c r="K1349" s="98">
        <f t="shared" si="656"/>
        <v>564</v>
      </c>
      <c r="L1349" s="99">
        <f t="shared" si="657"/>
        <v>1.0815399999999999</v>
      </c>
      <c r="M1349" s="100">
        <f t="shared" si="658"/>
        <v>1.0590999999999999</v>
      </c>
      <c r="N1349" s="101">
        <f t="shared" si="659"/>
        <v>0.97811300000000001</v>
      </c>
      <c r="O1349" s="100">
        <f t="shared" si="660"/>
        <v>1</v>
      </c>
      <c r="P1349" s="98">
        <f t="shared" si="661"/>
        <v>631.9</v>
      </c>
      <c r="Q1349" s="97">
        <f t="shared" si="662"/>
        <v>631.9</v>
      </c>
      <c r="R1349" s="97"/>
      <c r="S1349" s="97"/>
    </row>
    <row r="1350" spans="1:19" x14ac:dyDescent="0.25">
      <c r="A1350" s="89" t="s">
        <v>3363</v>
      </c>
      <c r="B1350" s="89" t="s">
        <v>3337</v>
      </c>
      <c r="C1350" s="89"/>
      <c r="D1350" s="89" t="s">
        <v>106</v>
      </c>
      <c r="E1350" s="94" t="s">
        <v>1166</v>
      </c>
      <c r="F1350" s="95" t="s">
        <v>1167</v>
      </c>
      <c r="G1350" s="89" t="s">
        <v>970</v>
      </c>
      <c r="H1350" s="89" t="s">
        <v>237</v>
      </c>
      <c r="I1350" s="96">
        <v>1</v>
      </c>
      <c r="J1350" s="97">
        <v>1003</v>
      </c>
      <c r="K1350" s="98">
        <f t="shared" si="656"/>
        <v>10030</v>
      </c>
      <c r="L1350" s="99">
        <f t="shared" si="657"/>
        <v>1.0815399999999999</v>
      </c>
      <c r="M1350" s="100">
        <f t="shared" si="658"/>
        <v>1.0590999999999999</v>
      </c>
      <c r="N1350" s="101">
        <f t="shared" si="659"/>
        <v>0.97811300000000001</v>
      </c>
      <c r="O1350" s="100">
        <f t="shared" si="660"/>
        <v>1</v>
      </c>
      <c r="P1350" s="98">
        <f t="shared" si="661"/>
        <v>11237.5</v>
      </c>
      <c r="Q1350" s="97">
        <f t="shared" si="662"/>
        <v>1123.75</v>
      </c>
      <c r="R1350" s="97"/>
      <c r="S1350" s="97"/>
    </row>
    <row r="1351" spans="1:19" ht="22.5" x14ac:dyDescent="0.25">
      <c r="A1351" s="89" t="s">
        <v>3364</v>
      </c>
      <c r="B1351" s="89" t="s">
        <v>3337</v>
      </c>
      <c r="C1351" s="89"/>
      <c r="D1351" s="89" t="s">
        <v>107</v>
      </c>
      <c r="E1351" s="94" t="s">
        <v>1169</v>
      </c>
      <c r="F1351" s="95" t="s">
        <v>1170</v>
      </c>
      <c r="G1351" s="89" t="s">
        <v>648</v>
      </c>
      <c r="H1351" s="89" t="s">
        <v>12</v>
      </c>
      <c r="I1351" s="96">
        <v>1</v>
      </c>
      <c r="J1351" s="97">
        <v>4937</v>
      </c>
      <c r="K1351" s="98">
        <f t="shared" si="656"/>
        <v>4937</v>
      </c>
      <c r="L1351" s="99">
        <f t="shared" si="657"/>
        <v>1.0815399999999999</v>
      </c>
      <c r="M1351" s="100">
        <f t="shared" si="658"/>
        <v>1.0590999999999999</v>
      </c>
      <c r="N1351" s="101">
        <f t="shared" si="659"/>
        <v>0.97811300000000001</v>
      </c>
      <c r="O1351" s="100">
        <f t="shared" si="660"/>
        <v>1</v>
      </c>
      <c r="P1351" s="98">
        <f t="shared" si="661"/>
        <v>5531.36</v>
      </c>
      <c r="Q1351" s="97">
        <f t="shared" si="662"/>
        <v>5531.36</v>
      </c>
      <c r="R1351" s="97"/>
      <c r="S1351" s="97"/>
    </row>
    <row r="1352" spans="1:19" ht="22.5" x14ac:dyDescent="0.25">
      <c r="A1352" s="89" t="s">
        <v>3365</v>
      </c>
      <c r="B1352" s="89" t="s">
        <v>3337</v>
      </c>
      <c r="C1352" s="89"/>
      <c r="D1352" s="89" t="s">
        <v>108</v>
      </c>
      <c r="E1352" s="94" t="s">
        <v>1146</v>
      </c>
      <c r="F1352" s="95" t="s">
        <v>1147</v>
      </c>
      <c r="G1352" s="89" t="s">
        <v>648</v>
      </c>
      <c r="H1352" s="89" t="s">
        <v>30</v>
      </c>
      <c r="I1352" s="96">
        <v>1</v>
      </c>
      <c r="J1352" s="97">
        <v>4518</v>
      </c>
      <c r="K1352" s="98">
        <f t="shared" si="656"/>
        <v>1506</v>
      </c>
      <c r="L1352" s="99">
        <f t="shared" si="657"/>
        <v>1.0815399999999999</v>
      </c>
      <c r="M1352" s="100">
        <f t="shared" si="658"/>
        <v>1.0590999999999999</v>
      </c>
      <c r="N1352" s="101">
        <f t="shared" si="659"/>
        <v>0.97811300000000001</v>
      </c>
      <c r="O1352" s="100">
        <f t="shared" si="660"/>
        <v>1</v>
      </c>
      <c r="P1352" s="98">
        <f t="shared" si="661"/>
        <v>1687.3</v>
      </c>
      <c r="Q1352" s="97">
        <f t="shared" si="662"/>
        <v>5061.8999999999996</v>
      </c>
      <c r="R1352" s="97"/>
      <c r="S1352" s="97"/>
    </row>
    <row r="1353" spans="1:19" ht="33.75" x14ac:dyDescent="0.25">
      <c r="A1353" s="89" t="s">
        <v>3366</v>
      </c>
      <c r="B1353" s="89" t="s">
        <v>3337</v>
      </c>
      <c r="C1353" s="89"/>
      <c r="D1353" s="89" t="s">
        <v>109</v>
      </c>
      <c r="E1353" s="94" t="s">
        <v>1152</v>
      </c>
      <c r="F1353" s="95" t="s">
        <v>1153</v>
      </c>
      <c r="G1353" s="89" t="s">
        <v>648</v>
      </c>
      <c r="H1353" s="89" t="s">
        <v>30</v>
      </c>
      <c r="I1353" s="96">
        <v>1</v>
      </c>
      <c r="J1353" s="97">
        <v>30707</v>
      </c>
      <c r="K1353" s="98">
        <f t="shared" si="656"/>
        <v>10235.67</v>
      </c>
      <c r="L1353" s="99">
        <f t="shared" si="657"/>
        <v>1.0815399999999999</v>
      </c>
      <c r="M1353" s="100">
        <f t="shared" si="658"/>
        <v>1.0590999999999999</v>
      </c>
      <c r="N1353" s="101">
        <f t="shared" si="659"/>
        <v>0.97811300000000001</v>
      </c>
      <c r="O1353" s="100">
        <f t="shared" si="660"/>
        <v>1</v>
      </c>
      <c r="P1353" s="98">
        <f t="shared" si="661"/>
        <v>11467.93</v>
      </c>
      <c r="Q1353" s="97">
        <f t="shared" si="662"/>
        <v>34403.79</v>
      </c>
      <c r="R1353" s="97"/>
      <c r="S1353" s="97"/>
    </row>
    <row r="1354" spans="1:19" x14ac:dyDescent="0.25">
      <c r="A1354" s="89" t="s">
        <v>3367</v>
      </c>
      <c r="B1354" s="89" t="s">
        <v>3337</v>
      </c>
      <c r="C1354" s="89"/>
      <c r="D1354" s="89" t="s">
        <v>122</v>
      </c>
      <c r="E1354" s="94" t="s">
        <v>1175</v>
      </c>
      <c r="F1354" s="95" t="s">
        <v>1176</v>
      </c>
      <c r="G1354" s="89" t="s">
        <v>652</v>
      </c>
      <c r="H1354" s="89" t="s">
        <v>12</v>
      </c>
      <c r="I1354" s="96">
        <v>1</v>
      </c>
      <c r="J1354" s="97">
        <v>211</v>
      </c>
      <c r="K1354" s="98">
        <f t="shared" si="656"/>
        <v>211</v>
      </c>
      <c r="L1354" s="99">
        <f t="shared" si="657"/>
        <v>1.0815399999999999</v>
      </c>
      <c r="M1354" s="100">
        <f t="shared" si="658"/>
        <v>1.0590999999999999</v>
      </c>
      <c r="N1354" s="101">
        <f t="shared" si="659"/>
        <v>0.97811300000000001</v>
      </c>
      <c r="O1354" s="100">
        <f t="shared" si="660"/>
        <v>1</v>
      </c>
      <c r="P1354" s="98">
        <f t="shared" si="661"/>
        <v>236.4</v>
      </c>
      <c r="Q1354" s="97">
        <f t="shared" si="662"/>
        <v>236.4</v>
      </c>
      <c r="R1354" s="97"/>
      <c r="S1354" s="97"/>
    </row>
    <row r="1355" spans="1:19" x14ac:dyDescent="0.25">
      <c r="A1355" s="89" t="s">
        <v>3368</v>
      </c>
      <c r="B1355" s="89" t="s">
        <v>3337</v>
      </c>
      <c r="C1355" s="89"/>
      <c r="D1355" s="89" t="s">
        <v>126</v>
      </c>
      <c r="E1355" s="94" t="s">
        <v>1178</v>
      </c>
      <c r="F1355" s="95" t="s">
        <v>1179</v>
      </c>
      <c r="G1355" s="89" t="s">
        <v>652</v>
      </c>
      <c r="H1355" s="89" t="s">
        <v>12</v>
      </c>
      <c r="I1355" s="96">
        <v>1</v>
      </c>
      <c r="J1355" s="97">
        <v>675</v>
      </c>
      <c r="K1355" s="98">
        <f t="shared" si="656"/>
        <v>675</v>
      </c>
      <c r="L1355" s="99">
        <f t="shared" si="657"/>
        <v>1.0815399999999999</v>
      </c>
      <c r="M1355" s="100">
        <f t="shared" si="658"/>
        <v>1.0590999999999999</v>
      </c>
      <c r="N1355" s="101">
        <f t="shared" si="659"/>
        <v>0.97811300000000001</v>
      </c>
      <c r="O1355" s="100">
        <f t="shared" si="660"/>
        <v>1</v>
      </c>
      <c r="P1355" s="98">
        <f t="shared" si="661"/>
        <v>756.26</v>
      </c>
      <c r="Q1355" s="97">
        <f t="shared" si="662"/>
        <v>756.26</v>
      </c>
      <c r="R1355" s="97"/>
      <c r="S1355" s="97"/>
    </row>
    <row r="1356" spans="1:19" x14ac:dyDescent="0.25">
      <c r="A1356" s="89" t="s">
        <v>3369</v>
      </c>
      <c r="B1356" s="89" t="s">
        <v>3337</v>
      </c>
      <c r="C1356" s="89"/>
      <c r="D1356" s="89" t="s">
        <v>124</v>
      </c>
      <c r="E1356" s="94" t="s">
        <v>1181</v>
      </c>
      <c r="F1356" s="95" t="s">
        <v>1182</v>
      </c>
      <c r="G1356" s="89" t="s">
        <v>970</v>
      </c>
      <c r="H1356" s="89" t="s">
        <v>1183</v>
      </c>
      <c r="I1356" s="96">
        <v>1</v>
      </c>
      <c r="J1356" s="97">
        <v>21</v>
      </c>
      <c r="K1356" s="98">
        <f t="shared" si="656"/>
        <v>105</v>
      </c>
      <c r="L1356" s="99">
        <f t="shared" si="657"/>
        <v>1.0815399999999999</v>
      </c>
      <c r="M1356" s="100">
        <f t="shared" si="658"/>
        <v>1.0590999999999999</v>
      </c>
      <c r="N1356" s="101">
        <f t="shared" si="659"/>
        <v>0.97811300000000001</v>
      </c>
      <c r="O1356" s="100">
        <f t="shared" si="660"/>
        <v>1</v>
      </c>
      <c r="P1356" s="98">
        <f t="shared" si="661"/>
        <v>117.64</v>
      </c>
      <c r="Q1356" s="97">
        <f t="shared" si="662"/>
        <v>23.53</v>
      </c>
      <c r="R1356" s="97"/>
      <c r="S1356" s="97"/>
    </row>
    <row r="1357" spans="1:19" x14ac:dyDescent="0.25">
      <c r="A1357" s="89" t="s">
        <v>3370</v>
      </c>
      <c r="B1357" s="89" t="s">
        <v>3337</v>
      </c>
      <c r="C1357" s="89"/>
      <c r="D1357" s="89" t="s">
        <v>129</v>
      </c>
      <c r="E1357" s="94" t="s">
        <v>1185</v>
      </c>
      <c r="F1357" s="95" t="s">
        <v>1186</v>
      </c>
      <c r="G1357" s="89" t="s">
        <v>970</v>
      </c>
      <c r="H1357" s="89" t="s">
        <v>1183</v>
      </c>
      <c r="I1357" s="96">
        <v>1</v>
      </c>
      <c r="J1357" s="97">
        <v>38</v>
      </c>
      <c r="K1357" s="98">
        <f t="shared" si="656"/>
        <v>190</v>
      </c>
      <c r="L1357" s="99">
        <f t="shared" si="657"/>
        <v>1.0815399999999999</v>
      </c>
      <c r="M1357" s="100">
        <f t="shared" si="658"/>
        <v>1.0590999999999999</v>
      </c>
      <c r="N1357" s="101">
        <f t="shared" si="659"/>
        <v>0.97811300000000001</v>
      </c>
      <c r="O1357" s="100">
        <f t="shared" si="660"/>
        <v>1</v>
      </c>
      <c r="P1357" s="98">
        <f t="shared" si="661"/>
        <v>212.87</v>
      </c>
      <c r="Q1357" s="97">
        <f t="shared" si="662"/>
        <v>42.57</v>
      </c>
      <c r="R1357" s="97"/>
      <c r="S1357" s="97"/>
    </row>
    <row r="1358" spans="1:19" ht="22.5" x14ac:dyDescent="0.25">
      <c r="A1358" s="89" t="s">
        <v>3371</v>
      </c>
      <c r="B1358" s="89" t="s">
        <v>3337</v>
      </c>
      <c r="C1358" s="89"/>
      <c r="D1358" s="89" t="s">
        <v>133</v>
      </c>
      <c r="E1358" s="94" t="s">
        <v>1188</v>
      </c>
      <c r="F1358" s="95" t="s">
        <v>1189</v>
      </c>
      <c r="G1358" s="89" t="s">
        <v>648</v>
      </c>
      <c r="H1358" s="89" t="s">
        <v>12</v>
      </c>
      <c r="I1358" s="96">
        <v>1</v>
      </c>
      <c r="J1358" s="97">
        <v>1488</v>
      </c>
      <c r="K1358" s="98">
        <f t="shared" si="656"/>
        <v>1488</v>
      </c>
      <c r="L1358" s="99">
        <f t="shared" si="657"/>
        <v>1.0815399999999999</v>
      </c>
      <c r="M1358" s="100">
        <f t="shared" si="658"/>
        <v>1.0590999999999999</v>
      </c>
      <c r="N1358" s="101">
        <f t="shared" si="659"/>
        <v>0.97811300000000001</v>
      </c>
      <c r="O1358" s="100">
        <f t="shared" si="660"/>
        <v>1</v>
      </c>
      <c r="P1358" s="98">
        <f t="shared" si="661"/>
        <v>1667.14</v>
      </c>
      <c r="Q1358" s="97">
        <f t="shared" si="662"/>
        <v>1667.14</v>
      </c>
      <c r="R1358" s="97"/>
      <c r="S1358" s="97"/>
    </row>
    <row r="1359" spans="1:19" ht="22.5" x14ac:dyDescent="0.25">
      <c r="A1359" s="89" t="s">
        <v>3372</v>
      </c>
      <c r="B1359" s="89" t="s">
        <v>3337</v>
      </c>
      <c r="C1359" s="89"/>
      <c r="D1359" s="89" t="s">
        <v>136</v>
      </c>
      <c r="E1359" s="94" t="s">
        <v>1191</v>
      </c>
      <c r="F1359" s="95" t="s">
        <v>1192</v>
      </c>
      <c r="G1359" s="89" t="s">
        <v>648</v>
      </c>
      <c r="H1359" s="89" t="s">
        <v>12</v>
      </c>
      <c r="I1359" s="96">
        <v>1</v>
      </c>
      <c r="J1359" s="97">
        <v>215</v>
      </c>
      <c r="K1359" s="98">
        <f t="shared" si="656"/>
        <v>215</v>
      </c>
      <c r="L1359" s="99">
        <f t="shared" si="657"/>
        <v>1.0815399999999999</v>
      </c>
      <c r="M1359" s="100">
        <f t="shared" si="658"/>
        <v>1.0590999999999999</v>
      </c>
      <c r="N1359" s="101">
        <f t="shared" si="659"/>
        <v>0.97811300000000001</v>
      </c>
      <c r="O1359" s="100">
        <f t="shared" si="660"/>
        <v>1</v>
      </c>
      <c r="P1359" s="98">
        <f t="shared" si="661"/>
        <v>240.88</v>
      </c>
      <c r="Q1359" s="97">
        <f t="shared" si="662"/>
        <v>240.88</v>
      </c>
      <c r="R1359" s="97"/>
      <c r="S1359" s="97"/>
    </row>
    <row r="1360" spans="1:19" x14ac:dyDescent="0.25">
      <c r="A1360" s="89"/>
      <c r="B1360" s="90"/>
      <c r="C1360" s="90"/>
      <c r="D1360" s="91"/>
      <c r="E1360" s="92"/>
      <c r="F1360" s="92" t="s">
        <v>3373</v>
      </c>
      <c r="G1360" s="91"/>
      <c r="H1360" s="91"/>
      <c r="I1360" s="93">
        <v>1</v>
      </c>
      <c r="J1360" s="91"/>
      <c r="K1360" s="98"/>
      <c r="L1360" s="99"/>
      <c r="M1360" s="100"/>
      <c r="N1360" s="101"/>
      <c r="O1360" s="100"/>
      <c r="P1360" s="98"/>
      <c r="Q1360" s="91"/>
      <c r="R1360" s="91"/>
      <c r="S1360" s="91"/>
    </row>
    <row r="1361" spans="1:19" x14ac:dyDescent="0.25">
      <c r="A1361" s="89" t="s">
        <v>3374</v>
      </c>
      <c r="B1361" s="89" t="s">
        <v>3337</v>
      </c>
      <c r="C1361" s="89"/>
      <c r="D1361" s="89" t="s">
        <v>141</v>
      </c>
      <c r="E1361" s="94" t="s">
        <v>1228</v>
      </c>
      <c r="F1361" s="95" t="s">
        <v>1229</v>
      </c>
      <c r="G1361" s="89" t="s">
        <v>1230</v>
      </c>
      <c r="H1361" s="89" t="s">
        <v>237</v>
      </c>
      <c r="I1361" s="96">
        <v>1</v>
      </c>
      <c r="J1361" s="97">
        <v>2043</v>
      </c>
      <c r="K1361" s="98">
        <f>J1361/H1361</f>
        <v>20430</v>
      </c>
      <c r="L1361" s="99">
        <f>$L$8</f>
        <v>1.0815399999999999</v>
      </c>
      <c r="M1361" s="100">
        <f>$M$8</f>
        <v>1.0590999999999999</v>
      </c>
      <c r="N1361" s="101">
        <f>$N$8</f>
        <v>0.97811300000000001</v>
      </c>
      <c r="O1361" s="100">
        <f>$O$8</f>
        <v>1</v>
      </c>
      <c r="P1361" s="98">
        <f>K1361*L1361*M1361*N1361*O1361</f>
        <v>22889.53</v>
      </c>
      <c r="Q1361" s="97">
        <f>H1361*P1361</f>
        <v>2288.9499999999998</v>
      </c>
      <c r="R1361" s="97"/>
      <c r="S1361" s="97"/>
    </row>
    <row r="1362" spans="1:19" x14ac:dyDescent="0.25">
      <c r="A1362" s="89" t="s">
        <v>3375</v>
      </c>
      <c r="B1362" s="89" t="s">
        <v>3337</v>
      </c>
      <c r="C1362" s="89"/>
      <c r="D1362" s="89" t="s">
        <v>144</v>
      </c>
      <c r="E1362" s="94" t="s">
        <v>1232</v>
      </c>
      <c r="F1362" s="95" t="s">
        <v>1233</v>
      </c>
      <c r="G1362" s="89" t="s">
        <v>71</v>
      </c>
      <c r="H1362" s="89" t="s">
        <v>1234</v>
      </c>
      <c r="I1362" s="96">
        <v>1</v>
      </c>
      <c r="J1362" s="97">
        <v>8</v>
      </c>
      <c r="K1362" s="98">
        <f>J1362/H1362</f>
        <v>200</v>
      </c>
      <c r="L1362" s="99">
        <f>$L$8</f>
        <v>1.0815399999999999</v>
      </c>
      <c r="M1362" s="100">
        <f>$M$8</f>
        <v>1.0590999999999999</v>
      </c>
      <c r="N1362" s="101">
        <f>$N$8</f>
        <v>0.97811300000000001</v>
      </c>
      <c r="O1362" s="100">
        <f>$O$8</f>
        <v>1</v>
      </c>
      <c r="P1362" s="98">
        <f>K1362*L1362*M1362*N1362*O1362</f>
        <v>224.08</v>
      </c>
      <c r="Q1362" s="97">
        <f>H1362*P1362</f>
        <v>8.9600000000000009</v>
      </c>
      <c r="R1362" s="97"/>
      <c r="S1362" s="97"/>
    </row>
    <row r="1363" spans="1:19" x14ac:dyDescent="0.25">
      <c r="A1363" s="89" t="s">
        <v>3376</v>
      </c>
      <c r="B1363" s="89" t="s">
        <v>3337</v>
      </c>
      <c r="C1363" s="89"/>
      <c r="D1363" s="89" t="s">
        <v>146</v>
      </c>
      <c r="E1363" s="94" t="s">
        <v>1236</v>
      </c>
      <c r="F1363" s="95" t="s">
        <v>1237</v>
      </c>
      <c r="G1363" s="89" t="s">
        <v>518</v>
      </c>
      <c r="H1363" s="89" t="s">
        <v>1183</v>
      </c>
      <c r="I1363" s="96">
        <v>1</v>
      </c>
      <c r="J1363" s="97">
        <v>15</v>
      </c>
      <c r="K1363" s="98">
        <f>J1363/H1363</f>
        <v>75</v>
      </c>
      <c r="L1363" s="99">
        <f>$L$8</f>
        <v>1.0815399999999999</v>
      </c>
      <c r="M1363" s="100">
        <f>$M$8</f>
        <v>1.0590999999999999</v>
      </c>
      <c r="N1363" s="101">
        <f>$N$8</f>
        <v>0.97811300000000001</v>
      </c>
      <c r="O1363" s="100">
        <f>$O$8</f>
        <v>1</v>
      </c>
      <c r="P1363" s="98">
        <f>K1363*L1363*M1363*N1363*O1363</f>
        <v>84.03</v>
      </c>
      <c r="Q1363" s="97">
        <f>H1363*P1363</f>
        <v>16.809999999999999</v>
      </c>
      <c r="R1363" s="97"/>
      <c r="S1363" s="97"/>
    </row>
    <row r="1364" spans="1:19" ht="33.75" x14ac:dyDescent="0.25">
      <c r="A1364" s="89" t="s">
        <v>3377</v>
      </c>
      <c r="B1364" s="89" t="s">
        <v>3337</v>
      </c>
      <c r="C1364" s="89"/>
      <c r="D1364" s="89" t="s">
        <v>151</v>
      </c>
      <c r="E1364" s="94" t="s">
        <v>1239</v>
      </c>
      <c r="F1364" s="95" t="s">
        <v>1240</v>
      </c>
      <c r="G1364" s="89" t="s">
        <v>652</v>
      </c>
      <c r="H1364" s="89" t="s">
        <v>12</v>
      </c>
      <c r="I1364" s="96">
        <v>1</v>
      </c>
      <c r="J1364" s="97">
        <v>2103</v>
      </c>
      <c r="K1364" s="98">
        <f>J1364/H1364</f>
        <v>2103</v>
      </c>
      <c r="L1364" s="99">
        <f>$L$8</f>
        <v>1.0815399999999999</v>
      </c>
      <c r="M1364" s="100">
        <f>$M$8</f>
        <v>1.0590999999999999</v>
      </c>
      <c r="N1364" s="101">
        <f>$N$8</f>
        <v>0.97811300000000001</v>
      </c>
      <c r="O1364" s="100">
        <f>$O$8</f>
        <v>1</v>
      </c>
      <c r="P1364" s="98">
        <f>K1364*L1364*M1364*N1364*O1364</f>
        <v>2356.1799999999998</v>
      </c>
      <c r="Q1364" s="97">
        <f>H1364*P1364</f>
        <v>2356.1799999999998</v>
      </c>
      <c r="R1364" s="97"/>
      <c r="S1364" s="97"/>
    </row>
    <row r="1365" spans="1:19" ht="28.5" x14ac:dyDescent="0.25">
      <c r="A1365" s="72"/>
      <c r="B1365" s="77"/>
      <c r="C1365" s="77"/>
      <c r="D1365" s="77"/>
      <c r="E1365" s="76"/>
      <c r="F1365" s="76" t="s">
        <v>3378</v>
      </c>
      <c r="G1365" s="77"/>
      <c r="H1365" s="77"/>
      <c r="I1365" s="78"/>
      <c r="J1365" s="79">
        <f>J1366</f>
        <v>4626</v>
      </c>
      <c r="K1365" s="98"/>
      <c r="L1365" s="99"/>
      <c r="M1365" s="100"/>
      <c r="N1365" s="101"/>
      <c r="O1365" s="100"/>
      <c r="P1365" s="98"/>
      <c r="Q1365" s="79">
        <f>Q1366</f>
        <v>5182.88</v>
      </c>
      <c r="R1365" s="79">
        <f t="shared" ref="R1365:S1365" si="663">R1366</f>
        <v>0</v>
      </c>
      <c r="S1365" s="79">
        <f t="shared" si="663"/>
        <v>0</v>
      </c>
    </row>
    <row r="1366" spans="1:19" ht="25.5" x14ac:dyDescent="0.25">
      <c r="A1366" s="82" t="s">
        <v>289</v>
      </c>
      <c r="B1366" s="83"/>
      <c r="C1366" s="84"/>
      <c r="D1366" s="85"/>
      <c r="E1366" s="86"/>
      <c r="F1366" s="86" t="s">
        <v>3380</v>
      </c>
      <c r="G1366" s="82"/>
      <c r="H1366" s="82"/>
      <c r="I1366" s="87"/>
      <c r="J1366" s="88">
        <f>SUM(J1367:J1373)</f>
        <v>4626</v>
      </c>
      <c r="K1366" s="98"/>
      <c r="L1366" s="99"/>
      <c r="M1366" s="100"/>
      <c r="N1366" s="101"/>
      <c r="O1366" s="100"/>
      <c r="P1366" s="98"/>
      <c r="Q1366" s="88">
        <f>SUM(Q1367:Q1373)</f>
        <v>5182.88</v>
      </c>
      <c r="R1366" s="88">
        <f t="shared" ref="R1366:S1366" si="664">SUM(R1367:R1373)</f>
        <v>0</v>
      </c>
      <c r="S1366" s="88">
        <f t="shared" si="664"/>
        <v>0</v>
      </c>
    </row>
    <row r="1367" spans="1:19" ht="22.5" x14ac:dyDescent="0.25">
      <c r="A1367" s="89" t="s">
        <v>3381</v>
      </c>
      <c r="B1367" s="89" t="s">
        <v>3382</v>
      </c>
      <c r="C1367" s="89"/>
      <c r="D1367" s="89" t="s">
        <v>12</v>
      </c>
      <c r="E1367" s="94" t="s">
        <v>3383</v>
      </c>
      <c r="F1367" s="95" t="s">
        <v>3384</v>
      </c>
      <c r="G1367" s="89" t="s">
        <v>1071</v>
      </c>
      <c r="H1367" s="89" t="s">
        <v>294</v>
      </c>
      <c r="I1367" s="96">
        <v>1</v>
      </c>
      <c r="J1367" s="97">
        <v>3027</v>
      </c>
      <c r="K1367" s="98">
        <f t="shared" ref="K1367:K1373" si="665">J1367/H1367</f>
        <v>50450</v>
      </c>
      <c r="L1367" s="99">
        <f t="shared" ref="L1367:L1373" si="666">$L$8</f>
        <v>1.0815399999999999</v>
      </c>
      <c r="M1367" s="100">
        <f t="shared" ref="M1367:M1373" si="667">$M$8</f>
        <v>1.0590999999999999</v>
      </c>
      <c r="N1367" s="101">
        <f t="shared" ref="N1367:N1373" si="668">$N$8</f>
        <v>0.97811300000000001</v>
      </c>
      <c r="O1367" s="100">
        <f t="shared" ref="O1367:O1373" si="669">$O$8</f>
        <v>1</v>
      </c>
      <c r="P1367" s="98">
        <f t="shared" ref="P1367:P1373" si="670">K1367*L1367*M1367*N1367*O1367</f>
        <v>56523.59</v>
      </c>
      <c r="Q1367" s="97">
        <f t="shared" ref="Q1367:Q1373" si="671">H1367*P1367</f>
        <v>3391.42</v>
      </c>
      <c r="R1367" s="97"/>
      <c r="S1367" s="97"/>
    </row>
    <row r="1368" spans="1:19" x14ac:dyDescent="0.25">
      <c r="A1368" s="89" t="s">
        <v>3385</v>
      </c>
      <c r="B1368" s="89" t="s">
        <v>3382</v>
      </c>
      <c r="C1368" s="89"/>
      <c r="D1368" s="89" t="s">
        <v>24</v>
      </c>
      <c r="E1368" s="94" t="s">
        <v>3386</v>
      </c>
      <c r="F1368" s="95" t="s">
        <v>3387</v>
      </c>
      <c r="G1368" s="89" t="s">
        <v>71</v>
      </c>
      <c r="H1368" s="89" t="s">
        <v>3388</v>
      </c>
      <c r="I1368" s="96">
        <v>1</v>
      </c>
      <c r="J1368" s="97">
        <v>8</v>
      </c>
      <c r="K1368" s="98">
        <f t="shared" si="665"/>
        <v>1111.1099999999999</v>
      </c>
      <c r="L1368" s="99">
        <f t="shared" si="666"/>
        <v>1.0815399999999999</v>
      </c>
      <c r="M1368" s="100">
        <f t="shared" si="667"/>
        <v>1.0590999999999999</v>
      </c>
      <c r="N1368" s="101">
        <f t="shared" si="668"/>
        <v>0.97811300000000001</v>
      </c>
      <c r="O1368" s="100">
        <f t="shared" si="669"/>
        <v>1</v>
      </c>
      <c r="P1368" s="98">
        <f t="shared" si="670"/>
        <v>1244.8699999999999</v>
      </c>
      <c r="Q1368" s="97">
        <f t="shared" si="671"/>
        <v>8.9600000000000009</v>
      </c>
      <c r="R1368" s="97"/>
      <c r="S1368" s="97"/>
    </row>
    <row r="1369" spans="1:19" ht="22.5" x14ac:dyDescent="0.25">
      <c r="A1369" s="89" t="s">
        <v>3389</v>
      </c>
      <c r="B1369" s="89" t="s">
        <v>3382</v>
      </c>
      <c r="C1369" s="89"/>
      <c r="D1369" s="89" t="s">
        <v>30</v>
      </c>
      <c r="E1369" s="94" t="s">
        <v>3390</v>
      </c>
      <c r="F1369" s="95" t="s">
        <v>3391</v>
      </c>
      <c r="G1369" s="89" t="s">
        <v>648</v>
      </c>
      <c r="H1369" s="89" t="s">
        <v>3392</v>
      </c>
      <c r="I1369" s="96">
        <v>1</v>
      </c>
      <c r="J1369" s="97">
        <v>789</v>
      </c>
      <c r="K1369" s="98">
        <f t="shared" si="665"/>
        <v>131.76</v>
      </c>
      <c r="L1369" s="99">
        <f t="shared" si="666"/>
        <v>1.0815399999999999</v>
      </c>
      <c r="M1369" s="100">
        <f t="shared" si="667"/>
        <v>1.0590999999999999</v>
      </c>
      <c r="N1369" s="101">
        <f t="shared" si="668"/>
        <v>0.97811300000000001</v>
      </c>
      <c r="O1369" s="100">
        <f t="shared" si="669"/>
        <v>1</v>
      </c>
      <c r="P1369" s="98">
        <f t="shared" si="670"/>
        <v>147.62</v>
      </c>
      <c r="Q1369" s="97">
        <f t="shared" si="671"/>
        <v>883.95</v>
      </c>
      <c r="R1369" s="97"/>
      <c r="S1369" s="97"/>
    </row>
    <row r="1370" spans="1:19" ht="22.5" x14ac:dyDescent="0.25">
      <c r="A1370" s="89" t="s">
        <v>3393</v>
      </c>
      <c r="B1370" s="89" t="s">
        <v>3382</v>
      </c>
      <c r="C1370" s="89"/>
      <c r="D1370" s="89" t="s">
        <v>34</v>
      </c>
      <c r="E1370" s="94" t="s">
        <v>1246</v>
      </c>
      <c r="F1370" s="95" t="s">
        <v>1247</v>
      </c>
      <c r="G1370" s="89" t="s">
        <v>1071</v>
      </c>
      <c r="H1370" s="89" t="s">
        <v>451</v>
      </c>
      <c r="I1370" s="96">
        <v>1</v>
      </c>
      <c r="J1370" s="97">
        <v>531</v>
      </c>
      <c r="K1370" s="98">
        <f t="shared" si="665"/>
        <v>53100</v>
      </c>
      <c r="L1370" s="99">
        <f t="shared" si="666"/>
        <v>1.0815399999999999</v>
      </c>
      <c r="M1370" s="100">
        <f t="shared" si="667"/>
        <v>1.0590999999999999</v>
      </c>
      <c r="N1370" s="101">
        <f t="shared" si="668"/>
        <v>0.97811300000000001</v>
      </c>
      <c r="O1370" s="100">
        <f t="shared" si="669"/>
        <v>1</v>
      </c>
      <c r="P1370" s="98">
        <f t="shared" si="670"/>
        <v>59492.62</v>
      </c>
      <c r="Q1370" s="97">
        <f t="shared" si="671"/>
        <v>594.92999999999995</v>
      </c>
      <c r="R1370" s="97"/>
      <c r="S1370" s="97"/>
    </row>
    <row r="1371" spans="1:19" x14ac:dyDescent="0.25">
      <c r="A1371" s="89" t="s">
        <v>3394</v>
      </c>
      <c r="B1371" s="89" t="s">
        <v>3382</v>
      </c>
      <c r="C1371" s="89"/>
      <c r="D1371" s="89" t="s">
        <v>40</v>
      </c>
      <c r="E1371" s="94" t="s">
        <v>1249</v>
      </c>
      <c r="F1371" s="95" t="s">
        <v>1250</v>
      </c>
      <c r="G1371" s="89" t="s">
        <v>71</v>
      </c>
      <c r="H1371" s="89" t="s">
        <v>1251</v>
      </c>
      <c r="I1371" s="96">
        <v>1</v>
      </c>
      <c r="J1371" s="97">
        <v>1</v>
      </c>
      <c r="K1371" s="98">
        <f t="shared" si="665"/>
        <v>833.33</v>
      </c>
      <c r="L1371" s="99">
        <f t="shared" si="666"/>
        <v>1.0815399999999999</v>
      </c>
      <c r="M1371" s="100">
        <f t="shared" si="667"/>
        <v>1.0590999999999999</v>
      </c>
      <c r="N1371" s="101">
        <f t="shared" si="668"/>
        <v>0.97811300000000001</v>
      </c>
      <c r="O1371" s="100">
        <f t="shared" si="669"/>
        <v>1</v>
      </c>
      <c r="P1371" s="98">
        <f t="shared" si="670"/>
        <v>933.65</v>
      </c>
      <c r="Q1371" s="97">
        <f t="shared" si="671"/>
        <v>1.1200000000000001</v>
      </c>
      <c r="R1371" s="97"/>
      <c r="S1371" s="97"/>
    </row>
    <row r="1372" spans="1:19" ht="22.5" x14ac:dyDescent="0.25">
      <c r="A1372" s="89" t="s">
        <v>3395</v>
      </c>
      <c r="B1372" s="89" t="s">
        <v>3382</v>
      </c>
      <c r="C1372" s="89"/>
      <c r="D1372" s="89" t="s">
        <v>43</v>
      </c>
      <c r="E1372" s="94" t="s">
        <v>1253</v>
      </c>
      <c r="F1372" s="95" t="s">
        <v>1254</v>
      </c>
      <c r="G1372" s="89" t="s">
        <v>648</v>
      </c>
      <c r="H1372" s="89" t="s">
        <v>1255</v>
      </c>
      <c r="I1372" s="96">
        <v>1</v>
      </c>
      <c r="J1372" s="97">
        <v>65</v>
      </c>
      <c r="K1372" s="98">
        <f t="shared" si="665"/>
        <v>65.13</v>
      </c>
      <c r="L1372" s="99">
        <f t="shared" si="666"/>
        <v>1.0815399999999999</v>
      </c>
      <c r="M1372" s="100">
        <f t="shared" si="667"/>
        <v>1.0590999999999999</v>
      </c>
      <c r="N1372" s="101">
        <f t="shared" si="668"/>
        <v>0.97811300000000001</v>
      </c>
      <c r="O1372" s="100">
        <f t="shared" si="669"/>
        <v>1</v>
      </c>
      <c r="P1372" s="98">
        <f t="shared" si="670"/>
        <v>72.97</v>
      </c>
      <c r="Q1372" s="97">
        <f t="shared" si="671"/>
        <v>72.819999999999993</v>
      </c>
      <c r="R1372" s="97"/>
      <c r="S1372" s="97"/>
    </row>
    <row r="1373" spans="1:19" x14ac:dyDescent="0.25">
      <c r="A1373" s="89" t="s">
        <v>3396</v>
      </c>
      <c r="B1373" s="89" t="s">
        <v>3382</v>
      </c>
      <c r="C1373" s="89"/>
      <c r="D1373" s="89" t="s">
        <v>48</v>
      </c>
      <c r="E1373" s="94" t="s">
        <v>3397</v>
      </c>
      <c r="F1373" s="95" t="s">
        <v>3398</v>
      </c>
      <c r="G1373" s="89" t="s">
        <v>648</v>
      </c>
      <c r="H1373" s="89" t="s">
        <v>12</v>
      </c>
      <c r="I1373" s="96">
        <v>1</v>
      </c>
      <c r="J1373" s="97">
        <v>205</v>
      </c>
      <c r="K1373" s="98">
        <f t="shared" si="665"/>
        <v>205</v>
      </c>
      <c r="L1373" s="99">
        <f t="shared" si="666"/>
        <v>1.0815399999999999</v>
      </c>
      <c r="M1373" s="100">
        <f t="shared" si="667"/>
        <v>1.0590999999999999</v>
      </c>
      <c r="N1373" s="101">
        <f t="shared" si="668"/>
        <v>0.97811300000000001</v>
      </c>
      <c r="O1373" s="100">
        <f t="shared" si="669"/>
        <v>1</v>
      </c>
      <c r="P1373" s="98">
        <f t="shared" si="670"/>
        <v>229.68</v>
      </c>
      <c r="Q1373" s="97">
        <f t="shared" si="671"/>
        <v>229.68</v>
      </c>
      <c r="R1373" s="97"/>
      <c r="S1373" s="97"/>
    </row>
    <row r="1374" spans="1:19" ht="28.5" x14ac:dyDescent="0.25">
      <c r="A1374" s="72"/>
      <c r="B1374" s="77"/>
      <c r="C1374" s="77"/>
      <c r="D1374" s="77"/>
      <c r="E1374" s="76"/>
      <c r="F1374" s="76" t="s">
        <v>3399</v>
      </c>
      <c r="G1374" s="77"/>
      <c r="H1374" s="77"/>
      <c r="I1374" s="78"/>
      <c r="J1374" s="79">
        <f>J1375+J1429</f>
        <v>1887464</v>
      </c>
      <c r="K1374" s="98"/>
      <c r="L1374" s="99"/>
      <c r="M1374" s="100"/>
      <c r="N1374" s="101"/>
      <c r="O1374" s="100"/>
      <c r="P1374" s="98"/>
      <c r="Q1374" s="79">
        <f>Q1375+Q1429</f>
        <v>2114690.0699999998</v>
      </c>
      <c r="R1374" s="79">
        <f t="shared" ref="R1374:S1374" si="672">R1375+R1429</f>
        <v>120384.73</v>
      </c>
      <c r="S1374" s="79">
        <f t="shared" si="672"/>
        <v>0</v>
      </c>
    </row>
    <row r="1375" spans="1:19" x14ac:dyDescent="0.25">
      <c r="A1375" s="82" t="s">
        <v>291</v>
      </c>
      <c r="B1375" s="83"/>
      <c r="C1375" s="84"/>
      <c r="D1375" s="85"/>
      <c r="E1375" s="86"/>
      <c r="F1375" s="86" t="s">
        <v>3401</v>
      </c>
      <c r="G1375" s="82"/>
      <c r="H1375" s="82"/>
      <c r="I1375" s="87"/>
      <c r="J1375" s="88">
        <f>SUM(J1376:J1428)</f>
        <v>267619</v>
      </c>
      <c r="K1375" s="98"/>
      <c r="L1375" s="99"/>
      <c r="M1375" s="100"/>
      <c r="N1375" s="101"/>
      <c r="O1375" s="100"/>
      <c r="P1375" s="98"/>
      <c r="Q1375" s="88">
        <f>SUM(Q1376:Q1428)</f>
        <v>299837.32</v>
      </c>
      <c r="R1375" s="88">
        <f t="shared" ref="R1375:S1375" si="673">SUM(R1376:R1428)</f>
        <v>118988.71</v>
      </c>
      <c r="S1375" s="88">
        <f t="shared" si="673"/>
        <v>0</v>
      </c>
    </row>
    <row r="1376" spans="1:19" x14ac:dyDescent="0.25">
      <c r="A1376" s="89"/>
      <c r="B1376" s="90"/>
      <c r="C1376" s="90"/>
      <c r="D1376" s="91"/>
      <c r="E1376" s="92"/>
      <c r="F1376" s="92" t="s">
        <v>3402</v>
      </c>
      <c r="G1376" s="91"/>
      <c r="H1376" s="91"/>
      <c r="I1376" s="93">
        <v>1</v>
      </c>
      <c r="J1376" s="91"/>
      <c r="K1376" s="98"/>
      <c r="L1376" s="99"/>
      <c r="M1376" s="100"/>
      <c r="N1376" s="101"/>
      <c r="O1376" s="100"/>
      <c r="P1376" s="98"/>
      <c r="Q1376" s="91"/>
      <c r="R1376" s="91"/>
      <c r="S1376" s="91"/>
    </row>
    <row r="1377" spans="1:19" x14ac:dyDescent="0.25">
      <c r="A1377" s="89"/>
      <c r="B1377" s="90"/>
      <c r="C1377" s="90"/>
      <c r="D1377" s="91"/>
      <c r="E1377" s="92"/>
      <c r="F1377" s="92" t="s">
        <v>3403</v>
      </c>
      <c r="G1377" s="91"/>
      <c r="H1377" s="91"/>
      <c r="I1377" s="93">
        <v>1</v>
      </c>
      <c r="J1377" s="91"/>
      <c r="K1377" s="98"/>
      <c r="L1377" s="99"/>
      <c r="M1377" s="100"/>
      <c r="N1377" s="101"/>
      <c r="O1377" s="100"/>
      <c r="P1377" s="98"/>
      <c r="Q1377" s="91"/>
      <c r="R1377" s="91"/>
      <c r="S1377" s="91"/>
    </row>
    <row r="1378" spans="1:19" ht="22.5" x14ac:dyDescent="0.25">
      <c r="A1378" s="89" t="s">
        <v>3404</v>
      </c>
      <c r="B1378" s="89" t="s">
        <v>3405</v>
      </c>
      <c r="C1378" s="89"/>
      <c r="D1378" s="89" t="s">
        <v>12</v>
      </c>
      <c r="E1378" s="94" t="s">
        <v>1263</v>
      </c>
      <c r="F1378" s="95" t="s">
        <v>1264</v>
      </c>
      <c r="G1378" s="89" t="s">
        <v>1077</v>
      </c>
      <c r="H1378" s="89" t="s">
        <v>1265</v>
      </c>
      <c r="I1378" s="96">
        <v>1</v>
      </c>
      <c r="J1378" s="97">
        <v>28424</v>
      </c>
      <c r="K1378" s="98">
        <f t="shared" ref="K1378:K1397" si="674">J1378/H1378</f>
        <v>35530</v>
      </c>
      <c r="L1378" s="99">
        <f t="shared" ref="L1378:L1397" si="675">$L$8</f>
        <v>1.0815399999999999</v>
      </c>
      <c r="M1378" s="100">
        <f t="shared" ref="M1378:M1397" si="676">$M$8</f>
        <v>1.0590999999999999</v>
      </c>
      <c r="N1378" s="101">
        <f t="shared" ref="N1378:N1397" si="677">$N$8</f>
        <v>0.97811300000000001</v>
      </c>
      <c r="O1378" s="100">
        <f t="shared" ref="O1378:O1397" si="678">$O$8</f>
        <v>1</v>
      </c>
      <c r="P1378" s="98">
        <f t="shared" ref="P1378:P1397" si="679">K1378*L1378*M1378*N1378*O1378</f>
        <v>39807.4</v>
      </c>
      <c r="Q1378" s="97">
        <f t="shared" ref="Q1378:Q1397" si="680">H1378*P1378</f>
        <v>31845.919999999998</v>
      </c>
      <c r="R1378" s="97"/>
      <c r="S1378" s="97"/>
    </row>
    <row r="1379" spans="1:19" ht="22.5" x14ac:dyDescent="0.25">
      <c r="A1379" s="89" t="s">
        <v>3406</v>
      </c>
      <c r="B1379" s="89" t="s">
        <v>3405</v>
      </c>
      <c r="C1379" s="89"/>
      <c r="D1379" s="89" t="s">
        <v>24</v>
      </c>
      <c r="E1379" s="94" t="s">
        <v>3407</v>
      </c>
      <c r="F1379" s="95" t="s">
        <v>1268</v>
      </c>
      <c r="G1379" s="89" t="s">
        <v>648</v>
      </c>
      <c r="H1379" s="89" t="s">
        <v>12</v>
      </c>
      <c r="I1379" s="96">
        <v>1</v>
      </c>
      <c r="J1379" s="97">
        <v>11871</v>
      </c>
      <c r="K1379" s="98">
        <f t="shared" si="674"/>
        <v>11871</v>
      </c>
      <c r="L1379" s="99">
        <f t="shared" si="675"/>
        <v>1.0815399999999999</v>
      </c>
      <c r="M1379" s="100">
        <f t="shared" si="676"/>
        <v>1.0590999999999999</v>
      </c>
      <c r="N1379" s="101">
        <f t="shared" si="677"/>
        <v>0.97811300000000001</v>
      </c>
      <c r="O1379" s="100">
        <f t="shared" si="678"/>
        <v>1</v>
      </c>
      <c r="P1379" s="98">
        <f t="shared" si="679"/>
        <v>13300.13</v>
      </c>
      <c r="Q1379" s="97">
        <f t="shared" si="680"/>
        <v>13300.13</v>
      </c>
      <c r="R1379" s="97"/>
      <c r="S1379" s="97"/>
    </row>
    <row r="1380" spans="1:19" ht="22.5" x14ac:dyDescent="0.25">
      <c r="A1380" s="89" t="s">
        <v>3408</v>
      </c>
      <c r="B1380" s="89" t="s">
        <v>3405</v>
      </c>
      <c r="C1380" s="89"/>
      <c r="D1380" s="89" t="s">
        <v>30</v>
      </c>
      <c r="E1380" s="94" t="s">
        <v>3409</v>
      </c>
      <c r="F1380" s="95" t="s">
        <v>1271</v>
      </c>
      <c r="G1380" s="89" t="s">
        <v>648</v>
      </c>
      <c r="H1380" s="89" t="s">
        <v>12</v>
      </c>
      <c r="I1380" s="96">
        <v>1</v>
      </c>
      <c r="J1380" s="97">
        <v>858</v>
      </c>
      <c r="K1380" s="98">
        <f t="shared" si="674"/>
        <v>858</v>
      </c>
      <c r="L1380" s="99">
        <f t="shared" si="675"/>
        <v>1.0815399999999999</v>
      </c>
      <c r="M1380" s="100">
        <f t="shared" si="676"/>
        <v>1.0590999999999999</v>
      </c>
      <c r="N1380" s="101">
        <f t="shared" si="677"/>
        <v>0.97811300000000001</v>
      </c>
      <c r="O1380" s="100">
        <f t="shared" si="678"/>
        <v>1</v>
      </c>
      <c r="P1380" s="98">
        <f t="shared" si="679"/>
        <v>961.29</v>
      </c>
      <c r="Q1380" s="97">
        <f t="shared" si="680"/>
        <v>961.29</v>
      </c>
      <c r="R1380" s="97"/>
      <c r="S1380" s="97"/>
    </row>
    <row r="1381" spans="1:19" ht="22.5" x14ac:dyDescent="0.25">
      <c r="A1381" s="89" t="s">
        <v>3410</v>
      </c>
      <c r="B1381" s="89" t="s">
        <v>3405</v>
      </c>
      <c r="C1381" s="89"/>
      <c r="D1381" s="89" t="s">
        <v>34</v>
      </c>
      <c r="E1381" s="94" t="s">
        <v>3411</v>
      </c>
      <c r="F1381" s="95" t="s">
        <v>1274</v>
      </c>
      <c r="G1381" s="89" t="s">
        <v>648</v>
      </c>
      <c r="H1381" s="89" t="s">
        <v>12</v>
      </c>
      <c r="I1381" s="96">
        <v>1</v>
      </c>
      <c r="J1381" s="97">
        <v>592</v>
      </c>
      <c r="K1381" s="98">
        <f t="shared" si="674"/>
        <v>592</v>
      </c>
      <c r="L1381" s="99">
        <f t="shared" si="675"/>
        <v>1.0815399999999999</v>
      </c>
      <c r="M1381" s="100">
        <f t="shared" si="676"/>
        <v>1.0590999999999999</v>
      </c>
      <c r="N1381" s="101">
        <f t="shared" si="677"/>
        <v>0.97811300000000001</v>
      </c>
      <c r="O1381" s="100">
        <f t="shared" si="678"/>
        <v>1</v>
      </c>
      <c r="P1381" s="98">
        <f t="shared" si="679"/>
        <v>663.27</v>
      </c>
      <c r="Q1381" s="97">
        <f t="shared" si="680"/>
        <v>663.27</v>
      </c>
      <c r="R1381" s="97"/>
      <c r="S1381" s="97"/>
    </row>
    <row r="1382" spans="1:19" ht="22.5" x14ac:dyDescent="0.25">
      <c r="A1382" s="89" t="s">
        <v>3412</v>
      </c>
      <c r="B1382" s="89" t="s">
        <v>3405</v>
      </c>
      <c r="C1382" s="89"/>
      <c r="D1382" s="89" t="s">
        <v>40</v>
      </c>
      <c r="E1382" s="94" t="s">
        <v>3413</v>
      </c>
      <c r="F1382" s="95" t="s">
        <v>1277</v>
      </c>
      <c r="G1382" s="89" t="s">
        <v>648</v>
      </c>
      <c r="H1382" s="89" t="s">
        <v>24</v>
      </c>
      <c r="I1382" s="96">
        <v>1</v>
      </c>
      <c r="J1382" s="97">
        <v>398</v>
      </c>
      <c r="K1382" s="98">
        <f t="shared" si="674"/>
        <v>199</v>
      </c>
      <c r="L1382" s="99">
        <f t="shared" si="675"/>
        <v>1.0815399999999999</v>
      </c>
      <c r="M1382" s="100">
        <f t="shared" si="676"/>
        <v>1.0590999999999999</v>
      </c>
      <c r="N1382" s="101">
        <f t="shared" si="677"/>
        <v>0.97811300000000001</v>
      </c>
      <c r="O1382" s="100">
        <f t="shared" si="678"/>
        <v>1</v>
      </c>
      <c r="P1382" s="98">
        <f t="shared" si="679"/>
        <v>222.96</v>
      </c>
      <c r="Q1382" s="97">
        <f t="shared" si="680"/>
        <v>445.92</v>
      </c>
      <c r="R1382" s="97"/>
      <c r="S1382" s="97"/>
    </row>
    <row r="1383" spans="1:19" ht="22.5" x14ac:dyDescent="0.25">
      <c r="A1383" s="89" t="s">
        <v>3414</v>
      </c>
      <c r="B1383" s="89" t="s">
        <v>3405</v>
      </c>
      <c r="C1383" s="89"/>
      <c r="D1383" s="89" t="s">
        <v>43</v>
      </c>
      <c r="E1383" s="94" t="s">
        <v>3415</v>
      </c>
      <c r="F1383" s="95" t="s">
        <v>1280</v>
      </c>
      <c r="G1383" s="89" t="s">
        <v>648</v>
      </c>
      <c r="H1383" s="89" t="s">
        <v>12</v>
      </c>
      <c r="I1383" s="96">
        <v>1</v>
      </c>
      <c r="J1383" s="97">
        <v>429</v>
      </c>
      <c r="K1383" s="98">
        <f t="shared" si="674"/>
        <v>429</v>
      </c>
      <c r="L1383" s="99">
        <f t="shared" si="675"/>
        <v>1.0815399999999999</v>
      </c>
      <c r="M1383" s="100">
        <f t="shared" si="676"/>
        <v>1.0590999999999999</v>
      </c>
      <c r="N1383" s="101">
        <f t="shared" si="677"/>
        <v>0.97811300000000001</v>
      </c>
      <c r="O1383" s="100">
        <f t="shared" si="678"/>
        <v>1</v>
      </c>
      <c r="P1383" s="98">
        <f t="shared" si="679"/>
        <v>480.65</v>
      </c>
      <c r="Q1383" s="97">
        <f t="shared" si="680"/>
        <v>480.65</v>
      </c>
      <c r="R1383" s="97"/>
      <c r="S1383" s="97"/>
    </row>
    <row r="1384" spans="1:19" x14ac:dyDescent="0.25">
      <c r="A1384" s="89" t="s">
        <v>3416</v>
      </c>
      <c r="B1384" s="89" t="s">
        <v>3405</v>
      </c>
      <c r="C1384" s="89"/>
      <c r="D1384" s="89" t="s">
        <v>48</v>
      </c>
      <c r="E1384" s="94" t="s">
        <v>1282</v>
      </c>
      <c r="F1384" s="95" t="s">
        <v>1283</v>
      </c>
      <c r="G1384" s="89" t="s">
        <v>648</v>
      </c>
      <c r="H1384" s="89" t="s">
        <v>75</v>
      </c>
      <c r="I1384" s="96">
        <v>1</v>
      </c>
      <c r="J1384" s="97">
        <v>13283</v>
      </c>
      <c r="K1384" s="98">
        <f t="shared" si="674"/>
        <v>885.53</v>
      </c>
      <c r="L1384" s="99">
        <f t="shared" si="675"/>
        <v>1.0815399999999999</v>
      </c>
      <c r="M1384" s="100">
        <f t="shared" si="676"/>
        <v>1.0590999999999999</v>
      </c>
      <c r="N1384" s="101">
        <f t="shared" si="677"/>
        <v>0.97811300000000001</v>
      </c>
      <c r="O1384" s="100">
        <f t="shared" si="678"/>
        <v>1</v>
      </c>
      <c r="P1384" s="98">
        <f t="shared" si="679"/>
        <v>992.14</v>
      </c>
      <c r="Q1384" s="97">
        <f t="shared" si="680"/>
        <v>14882.1</v>
      </c>
      <c r="R1384" s="97"/>
      <c r="S1384" s="97"/>
    </row>
    <row r="1385" spans="1:19" x14ac:dyDescent="0.25">
      <c r="A1385" s="89" t="s">
        <v>3417</v>
      </c>
      <c r="B1385" s="89" t="s">
        <v>3405</v>
      </c>
      <c r="C1385" s="89" t="s">
        <v>17297</v>
      </c>
      <c r="D1385" s="89" t="s">
        <v>55</v>
      </c>
      <c r="E1385" s="94" t="s">
        <v>2909</v>
      </c>
      <c r="F1385" s="95" t="s">
        <v>2910</v>
      </c>
      <c r="G1385" s="89" t="s">
        <v>648</v>
      </c>
      <c r="H1385" s="89" t="s">
        <v>12</v>
      </c>
      <c r="I1385" s="96">
        <v>1</v>
      </c>
      <c r="J1385" s="97">
        <v>4164</v>
      </c>
      <c r="K1385" s="98">
        <f t="shared" si="674"/>
        <v>4164</v>
      </c>
      <c r="L1385" s="99">
        <f t="shared" si="675"/>
        <v>1.0815399999999999</v>
      </c>
      <c r="M1385" s="100">
        <f t="shared" si="676"/>
        <v>1.0590999999999999</v>
      </c>
      <c r="N1385" s="101">
        <f t="shared" si="677"/>
        <v>0.97811300000000001</v>
      </c>
      <c r="O1385" s="100">
        <f t="shared" si="678"/>
        <v>1</v>
      </c>
      <c r="P1385" s="98">
        <f t="shared" si="679"/>
        <v>4665.3</v>
      </c>
      <c r="Q1385" s="97">
        <f t="shared" si="680"/>
        <v>4665.3</v>
      </c>
      <c r="R1385" s="97">
        <f t="shared" ref="R1385:R1394" si="681">Q1385</f>
        <v>4665.3</v>
      </c>
      <c r="S1385" s="97"/>
    </row>
    <row r="1386" spans="1:19" ht="22.5" x14ac:dyDescent="0.25">
      <c r="A1386" s="89" t="s">
        <v>3418</v>
      </c>
      <c r="B1386" s="89" t="s">
        <v>3405</v>
      </c>
      <c r="C1386" s="89" t="s">
        <v>17297</v>
      </c>
      <c r="D1386" s="89" t="s">
        <v>58</v>
      </c>
      <c r="E1386" s="94" t="s">
        <v>3419</v>
      </c>
      <c r="F1386" s="95" t="s">
        <v>3420</v>
      </c>
      <c r="G1386" s="89" t="s">
        <v>648</v>
      </c>
      <c r="H1386" s="89" t="s">
        <v>12</v>
      </c>
      <c r="I1386" s="96">
        <v>1</v>
      </c>
      <c r="J1386" s="97">
        <v>19343</v>
      </c>
      <c r="K1386" s="98">
        <f t="shared" si="674"/>
        <v>19343</v>
      </c>
      <c r="L1386" s="99">
        <f t="shared" si="675"/>
        <v>1.0815399999999999</v>
      </c>
      <c r="M1386" s="100">
        <f t="shared" si="676"/>
        <v>1.0590999999999999</v>
      </c>
      <c r="N1386" s="101">
        <f t="shared" si="677"/>
        <v>0.97811300000000001</v>
      </c>
      <c r="O1386" s="100">
        <f t="shared" si="678"/>
        <v>1</v>
      </c>
      <c r="P1386" s="98">
        <f t="shared" si="679"/>
        <v>21671.67</v>
      </c>
      <c r="Q1386" s="97">
        <f t="shared" si="680"/>
        <v>21671.67</v>
      </c>
      <c r="R1386" s="97">
        <f t="shared" si="681"/>
        <v>21671.67</v>
      </c>
      <c r="S1386" s="97"/>
    </row>
    <row r="1387" spans="1:19" ht="22.5" x14ac:dyDescent="0.25">
      <c r="A1387" s="89" t="s">
        <v>3421</v>
      </c>
      <c r="B1387" s="89" t="s">
        <v>3405</v>
      </c>
      <c r="C1387" s="89" t="s">
        <v>17297</v>
      </c>
      <c r="D1387" s="89" t="s">
        <v>60</v>
      </c>
      <c r="E1387" s="94" t="s">
        <v>3422</v>
      </c>
      <c r="F1387" s="95" t="s">
        <v>3423</v>
      </c>
      <c r="G1387" s="89" t="s">
        <v>648</v>
      </c>
      <c r="H1387" s="89" t="s">
        <v>12</v>
      </c>
      <c r="I1387" s="96">
        <v>1</v>
      </c>
      <c r="J1387" s="97">
        <v>1890</v>
      </c>
      <c r="K1387" s="98">
        <f t="shared" si="674"/>
        <v>1890</v>
      </c>
      <c r="L1387" s="99">
        <f t="shared" si="675"/>
        <v>1.0815399999999999</v>
      </c>
      <c r="M1387" s="100">
        <f t="shared" si="676"/>
        <v>1.0590999999999999</v>
      </c>
      <c r="N1387" s="101">
        <f t="shared" si="677"/>
        <v>0.97811300000000001</v>
      </c>
      <c r="O1387" s="100">
        <f t="shared" si="678"/>
        <v>1</v>
      </c>
      <c r="P1387" s="98">
        <f t="shared" si="679"/>
        <v>2117.5300000000002</v>
      </c>
      <c r="Q1387" s="97">
        <f t="shared" si="680"/>
        <v>2117.5300000000002</v>
      </c>
      <c r="R1387" s="97">
        <f t="shared" si="681"/>
        <v>2117.5300000000002</v>
      </c>
      <c r="S1387" s="97"/>
    </row>
    <row r="1388" spans="1:19" ht="22.5" x14ac:dyDescent="0.25">
      <c r="A1388" s="89" t="s">
        <v>3424</v>
      </c>
      <c r="B1388" s="89" t="s">
        <v>3405</v>
      </c>
      <c r="C1388" s="89" t="s">
        <v>17297</v>
      </c>
      <c r="D1388" s="89" t="s">
        <v>65</v>
      </c>
      <c r="E1388" s="94" t="s">
        <v>3425</v>
      </c>
      <c r="F1388" s="95" t="s">
        <v>3426</v>
      </c>
      <c r="G1388" s="89" t="s">
        <v>648</v>
      </c>
      <c r="H1388" s="89" t="s">
        <v>12</v>
      </c>
      <c r="I1388" s="96">
        <v>1</v>
      </c>
      <c r="J1388" s="97">
        <v>1018</v>
      </c>
      <c r="K1388" s="98">
        <f t="shared" si="674"/>
        <v>1018</v>
      </c>
      <c r="L1388" s="99">
        <f t="shared" si="675"/>
        <v>1.0815399999999999</v>
      </c>
      <c r="M1388" s="100">
        <f t="shared" si="676"/>
        <v>1.0590999999999999</v>
      </c>
      <c r="N1388" s="101">
        <f t="shared" si="677"/>
        <v>0.97811300000000001</v>
      </c>
      <c r="O1388" s="100">
        <f t="shared" si="678"/>
        <v>1</v>
      </c>
      <c r="P1388" s="98">
        <f t="shared" si="679"/>
        <v>1140.56</v>
      </c>
      <c r="Q1388" s="97">
        <f t="shared" si="680"/>
        <v>1140.56</v>
      </c>
      <c r="R1388" s="97">
        <f t="shared" si="681"/>
        <v>1140.56</v>
      </c>
      <c r="S1388" s="97"/>
    </row>
    <row r="1389" spans="1:19" ht="22.5" x14ac:dyDescent="0.25">
      <c r="A1389" s="89" t="s">
        <v>3427</v>
      </c>
      <c r="B1389" s="89" t="s">
        <v>3405</v>
      </c>
      <c r="C1389" s="89" t="s">
        <v>17297</v>
      </c>
      <c r="D1389" s="89" t="s">
        <v>68</v>
      </c>
      <c r="E1389" s="94" t="s">
        <v>3422</v>
      </c>
      <c r="F1389" s="95" t="s">
        <v>1295</v>
      </c>
      <c r="G1389" s="89" t="s">
        <v>648</v>
      </c>
      <c r="H1389" s="89" t="s">
        <v>12</v>
      </c>
      <c r="I1389" s="96">
        <v>1</v>
      </c>
      <c r="J1389" s="97">
        <v>1890</v>
      </c>
      <c r="K1389" s="98">
        <f t="shared" si="674"/>
        <v>1890</v>
      </c>
      <c r="L1389" s="99">
        <f t="shared" si="675"/>
        <v>1.0815399999999999</v>
      </c>
      <c r="M1389" s="100">
        <f t="shared" si="676"/>
        <v>1.0590999999999999</v>
      </c>
      <c r="N1389" s="101">
        <f t="shared" si="677"/>
        <v>0.97811300000000001</v>
      </c>
      <c r="O1389" s="100">
        <f t="shared" si="678"/>
        <v>1</v>
      </c>
      <c r="P1389" s="98">
        <f t="shared" si="679"/>
        <v>2117.5300000000002</v>
      </c>
      <c r="Q1389" s="97">
        <f t="shared" si="680"/>
        <v>2117.5300000000002</v>
      </c>
      <c r="R1389" s="97">
        <f t="shared" si="681"/>
        <v>2117.5300000000002</v>
      </c>
      <c r="S1389" s="97"/>
    </row>
    <row r="1390" spans="1:19" ht="22.5" x14ac:dyDescent="0.25">
      <c r="A1390" s="89" t="s">
        <v>3428</v>
      </c>
      <c r="B1390" s="89" t="s">
        <v>3405</v>
      </c>
      <c r="C1390" s="89" t="s">
        <v>17297</v>
      </c>
      <c r="D1390" s="89" t="s">
        <v>70</v>
      </c>
      <c r="E1390" s="94" t="s">
        <v>3429</v>
      </c>
      <c r="F1390" s="95" t="s">
        <v>1298</v>
      </c>
      <c r="G1390" s="89" t="s">
        <v>648</v>
      </c>
      <c r="H1390" s="89" t="s">
        <v>12</v>
      </c>
      <c r="I1390" s="96">
        <v>1</v>
      </c>
      <c r="J1390" s="97">
        <v>1890</v>
      </c>
      <c r="K1390" s="98">
        <f t="shared" si="674"/>
        <v>1890</v>
      </c>
      <c r="L1390" s="99">
        <f t="shared" si="675"/>
        <v>1.0815399999999999</v>
      </c>
      <c r="M1390" s="100">
        <f t="shared" si="676"/>
        <v>1.0590999999999999</v>
      </c>
      <c r="N1390" s="101">
        <f t="shared" si="677"/>
        <v>0.97811300000000001</v>
      </c>
      <c r="O1390" s="100">
        <f t="shared" si="678"/>
        <v>1</v>
      </c>
      <c r="P1390" s="98">
        <f t="shared" si="679"/>
        <v>2117.5300000000002</v>
      </c>
      <c r="Q1390" s="97">
        <f t="shared" si="680"/>
        <v>2117.5300000000002</v>
      </c>
      <c r="R1390" s="97">
        <f t="shared" si="681"/>
        <v>2117.5300000000002</v>
      </c>
      <c r="S1390" s="97"/>
    </row>
    <row r="1391" spans="1:19" ht="22.5" x14ac:dyDescent="0.25">
      <c r="A1391" s="89" t="s">
        <v>3430</v>
      </c>
      <c r="B1391" s="89" t="s">
        <v>3405</v>
      </c>
      <c r="C1391" s="89" t="s">
        <v>17297</v>
      </c>
      <c r="D1391" s="89" t="s">
        <v>73</v>
      </c>
      <c r="E1391" s="94" t="s">
        <v>3429</v>
      </c>
      <c r="F1391" s="95" t="s">
        <v>1300</v>
      </c>
      <c r="G1391" s="89" t="s">
        <v>648</v>
      </c>
      <c r="H1391" s="89" t="s">
        <v>12</v>
      </c>
      <c r="I1391" s="96">
        <v>1</v>
      </c>
      <c r="J1391" s="97">
        <v>1890</v>
      </c>
      <c r="K1391" s="98">
        <f t="shared" si="674"/>
        <v>1890</v>
      </c>
      <c r="L1391" s="99">
        <f t="shared" si="675"/>
        <v>1.0815399999999999</v>
      </c>
      <c r="M1391" s="100">
        <f t="shared" si="676"/>
        <v>1.0590999999999999</v>
      </c>
      <c r="N1391" s="101">
        <f t="shared" si="677"/>
        <v>0.97811300000000001</v>
      </c>
      <c r="O1391" s="100">
        <f t="shared" si="678"/>
        <v>1</v>
      </c>
      <c r="P1391" s="98">
        <f t="shared" si="679"/>
        <v>2117.5300000000002</v>
      </c>
      <c r="Q1391" s="97">
        <f t="shared" si="680"/>
        <v>2117.5300000000002</v>
      </c>
      <c r="R1391" s="97">
        <f t="shared" si="681"/>
        <v>2117.5300000000002</v>
      </c>
      <c r="S1391" s="97"/>
    </row>
    <row r="1392" spans="1:19" ht="22.5" x14ac:dyDescent="0.25">
      <c r="A1392" s="89" t="s">
        <v>3431</v>
      </c>
      <c r="B1392" s="89" t="s">
        <v>3405</v>
      </c>
      <c r="C1392" s="89" t="s">
        <v>17297</v>
      </c>
      <c r="D1392" s="89" t="s">
        <v>75</v>
      </c>
      <c r="E1392" s="94" t="s">
        <v>1302</v>
      </c>
      <c r="F1392" s="95" t="s">
        <v>1303</v>
      </c>
      <c r="G1392" s="89" t="s">
        <v>648</v>
      </c>
      <c r="H1392" s="89" t="s">
        <v>12</v>
      </c>
      <c r="I1392" s="96">
        <v>1</v>
      </c>
      <c r="J1392" s="97">
        <v>172</v>
      </c>
      <c r="K1392" s="98">
        <f t="shared" si="674"/>
        <v>172</v>
      </c>
      <c r="L1392" s="99">
        <f t="shared" si="675"/>
        <v>1.0815399999999999</v>
      </c>
      <c r="M1392" s="100">
        <f t="shared" si="676"/>
        <v>1.0590999999999999</v>
      </c>
      <c r="N1392" s="101">
        <f t="shared" si="677"/>
        <v>0.97811300000000001</v>
      </c>
      <c r="O1392" s="100">
        <f t="shared" si="678"/>
        <v>1</v>
      </c>
      <c r="P1392" s="98">
        <f t="shared" si="679"/>
        <v>192.71</v>
      </c>
      <c r="Q1392" s="97">
        <f t="shared" si="680"/>
        <v>192.71</v>
      </c>
      <c r="R1392" s="97">
        <f t="shared" si="681"/>
        <v>192.71</v>
      </c>
      <c r="S1392" s="97"/>
    </row>
    <row r="1393" spans="1:19" ht="22.5" x14ac:dyDescent="0.25">
      <c r="A1393" s="89" t="s">
        <v>3432</v>
      </c>
      <c r="B1393" s="89" t="s">
        <v>3405</v>
      </c>
      <c r="C1393" s="89" t="s">
        <v>17297</v>
      </c>
      <c r="D1393" s="89" t="s">
        <v>87</v>
      </c>
      <c r="E1393" s="94" t="s">
        <v>3433</v>
      </c>
      <c r="F1393" s="95" t="s">
        <v>1306</v>
      </c>
      <c r="G1393" s="89" t="s">
        <v>648</v>
      </c>
      <c r="H1393" s="89" t="s">
        <v>34</v>
      </c>
      <c r="I1393" s="96">
        <v>1</v>
      </c>
      <c r="J1393" s="97">
        <v>636</v>
      </c>
      <c r="K1393" s="98">
        <f t="shared" si="674"/>
        <v>159</v>
      </c>
      <c r="L1393" s="99">
        <f t="shared" si="675"/>
        <v>1.0815399999999999</v>
      </c>
      <c r="M1393" s="100">
        <f t="shared" si="676"/>
        <v>1.0590999999999999</v>
      </c>
      <c r="N1393" s="101">
        <f t="shared" si="677"/>
        <v>0.97811300000000001</v>
      </c>
      <c r="O1393" s="100">
        <f t="shared" si="678"/>
        <v>1</v>
      </c>
      <c r="P1393" s="98">
        <f t="shared" si="679"/>
        <v>178.14</v>
      </c>
      <c r="Q1393" s="97">
        <f t="shared" si="680"/>
        <v>712.56</v>
      </c>
      <c r="R1393" s="97">
        <f t="shared" si="681"/>
        <v>712.56</v>
      </c>
      <c r="S1393" s="97"/>
    </row>
    <row r="1394" spans="1:19" ht="22.5" x14ac:dyDescent="0.25">
      <c r="A1394" s="89" t="s">
        <v>3434</v>
      </c>
      <c r="B1394" s="89" t="s">
        <v>3405</v>
      </c>
      <c r="C1394" s="89" t="s">
        <v>17297</v>
      </c>
      <c r="D1394" s="89" t="s">
        <v>89</v>
      </c>
      <c r="E1394" s="94" t="s">
        <v>3435</v>
      </c>
      <c r="F1394" s="95" t="s">
        <v>3436</v>
      </c>
      <c r="G1394" s="89" t="s">
        <v>648</v>
      </c>
      <c r="H1394" s="89" t="s">
        <v>12</v>
      </c>
      <c r="I1394" s="96">
        <v>1</v>
      </c>
      <c r="J1394" s="97">
        <v>4164</v>
      </c>
      <c r="K1394" s="98">
        <f t="shared" si="674"/>
        <v>4164</v>
      </c>
      <c r="L1394" s="99">
        <f t="shared" si="675"/>
        <v>1.0815399999999999</v>
      </c>
      <c r="M1394" s="100">
        <f t="shared" si="676"/>
        <v>1.0590999999999999</v>
      </c>
      <c r="N1394" s="101">
        <f t="shared" si="677"/>
        <v>0.97811300000000001</v>
      </c>
      <c r="O1394" s="100">
        <f t="shared" si="678"/>
        <v>1</v>
      </c>
      <c r="P1394" s="98">
        <f t="shared" si="679"/>
        <v>4665.3</v>
      </c>
      <c r="Q1394" s="97">
        <f t="shared" si="680"/>
        <v>4665.3</v>
      </c>
      <c r="R1394" s="97">
        <f t="shared" si="681"/>
        <v>4665.3</v>
      </c>
      <c r="S1394" s="97"/>
    </row>
    <row r="1395" spans="1:19" ht="22.5" x14ac:dyDescent="0.25">
      <c r="A1395" s="89" t="s">
        <v>3437</v>
      </c>
      <c r="B1395" s="89" t="s">
        <v>3405</v>
      </c>
      <c r="C1395" s="89"/>
      <c r="D1395" s="89" t="s">
        <v>90</v>
      </c>
      <c r="E1395" s="94" t="s">
        <v>3438</v>
      </c>
      <c r="F1395" s="95" t="s">
        <v>3439</v>
      </c>
      <c r="G1395" s="89" t="s">
        <v>648</v>
      </c>
      <c r="H1395" s="89" t="s">
        <v>24</v>
      </c>
      <c r="I1395" s="96">
        <v>1</v>
      </c>
      <c r="J1395" s="97">
        <v>490</v>
      </c>
      <c r="K1395" s="98">
        <f t="shared" si="674"/>
        <v>245</v>
      </c>
      <c r="L1395" s="99">
        <f t="shared" si="675"/>
        <v>1.0815399999999999</v>
      </c>
      <c r="M1395" s="100">
        <f t="shared" si="676"/>
        <v>1.0590999999999999</v>
      </c>
      <c r="N1395" s="101">
        <f t="shared" si="677"/>
        <v>0.97811300000000001</v>
      </c>
      <c r="O1395" s="100">
        <f t="shared" si="678"/>
        <v>1</v>
      </c>
      <c r="P1395" s="98">
        <f t="shared" si="679"/>
        <v>274.5</v>
      </c>
      <c r="Q1395" s="97">
        <f t="shared" si="680"/>
        <v>549</v>
      </c>
      <c r="R1395" s="97"/>
      <c r="S1395" s="97"/>
    </row>
    <row r="1396" spans="1:19" x14ac:dyDescent="0.25">
      <c r="A1396" s="89" t="s">
        <v>3440</v>
      </c>
      <c r="B1396" s="89" t="s">
        <v>3405</v>
      </c>
      <c r="C1396" s="89"/>
      <c r="D1396" s="89" t="s">
        <v>91</v>
      </c>
      <c r="E1396" s="94" t="s">
        <v>1314</v>
      </c>
      <c r="F1396" s="95" t="s">
        <v>1315</v>
      </c>
      <c r="G1396" s="89" t="s">
        <v>648</v>
      </c>
      <c r="H1396" s="89" t="s">
        <v>12</v>
      </c>
      <c r="I1396" s="96">
        <v>1</v>
      </c>
      <c r="J1396" s="97">
        <v>958</v>
      </c>
      <c r="K1396" s="98">
        <f t="shared" si="674"/>
        <v>958</v>
      </c>
      <c r="L1396" s="99">
        <f t="shared" si="675"/>
        <v>1.0815399999999999</v>
      </c>
      <c r="M1396" s="100">
        <f t="shared" si="676"/>
        <v>1.0590999999999999</v>
      </c>
      <c r="N1396" s="101">
        <f t="shared" si="677"/>
        <v>0.97811300000000001</v>
      </c>
      <c r="O1396" s="100">
        <f t="shared" si="678"/>
        <v>1</v>
      </c>
      <c r="P1396" s="98">
        <f t="shared" si="679"/>
        <v>1073.33</v>
      </c>
      <c r="Q1396" s="97">
        <f t="shared" si="680"/>
        <v>1073.33</v>
      </c>
      <c r="R1396" s="97"/>
      <c r="S1396" s="97"/>
    </row>
    <row r="1397" spans="1:19" x14ac:dyDescent="0.25">
      <c r="A1397" s="89" t="s">
        <v>3441</v>
      </c>
      <c r="B1397" s="89" t="s">
        <v>3405</v>
      </c>
      <c r="C1397" s="89" t="s">
        <v>17297</v>
      </c>
      <c r="D1397" s="89" t="s">
        <v>101</v>
      </c>
      <c r="E1397" s="94" t="s">
        <v>1317</v>
      </c>
      <c r="F1397" s="95" t="s">
        <v>1318</v>
      </c>
      <c r="G1397" s="89" t="s">
        <v>648</v>
      </c>
      <c r="H1397" s="89" t="s">
        <v>12</v>
      </c>
      <c r="I1397" s="96">
        <v>1</v>
      </c>
      <c r="J1397" s="97">
        <v>1047</v>
      </c>
      <c r="K1397" s="98">
        <f t="shared" si="674"/>
        <v>1047</v>
      </c>
      <c r="L1397" s="99">
        <f t="shared" si="675"/>
        <v>1.0815399999999999</v>
      </c>
      <c r="M1397" s="100">
        <f t="shared" si="676"/>
        <v>1.0590999999999999</v>
      </c>
      <c r="N1397" s="101">
        <f t="shared" si="677"/>
        <v>0.97811300000000001</v>
      </c>
      <c r="O1397" s="100">
        <f t="shared" si="678"/>
        <v>1</v>
      </c>
      <c r="P1397" s="98">
        <f t="shared" si="679"/>
        <v>1173.05</v>
      </c>
      <c r="Q1397" s="97">
        <f t="shared" si="680"/>
        <v>1173.05</v>
      </c>
      <c r="R1397" s="97">
        <f t="shared" ref="R1397" si="682">Q1397</f>
        <v>1173.05</v>
      </c>
      <c r="S1397" s="97"/>
    </row>
    <row r="1398" spans="1:19" x14ac:dyDescent="0.25">
      <c r="A1398" s="89"/>
      <c r="B1398" s="90"/>
      <c r="C1398" s="90"/>
      <c r="D1398" s="91"/>
      <c r="E1398" s="92"/>
      <c r="F1398" s="92" t="s">
        <v>3442</v>
      </c>
      <c r="G1398" s="91"/>
      <c r="H1398" s="91"/>
      <c r="I1398" s="93">
        <v>1</v>
      </c>
      <c r="J1398" s="91"/>
      <c r="K1398" s="98"/>
      <c r="L1398" s="99"/>
      <c r="M1398" s="100"/>
      <c r="N1398" s="101"/>
      <c r="O1398" s="100"/>
      <c r="P1398" s="98"/>
      <c r="Q1398" s="91"/>
      <c r="R1398" s="91"/>
      <c r="S1398" s="91"/>
    </row>
    <row r="1399" spans="1:19" ht="22.5" x14ac:dyDescent="0.25">
      <c r="A1399" s="89" t="s">
        <v>3443</v>
      </c>
      <c r="B1399" s="89" t="s">
        <v>3405</v>
      </c>
      <c r="C1399" s="89"/>
      <c r="D1399" s="89" t="s">
        <v>106</v>
      </c>
      <c r="E1399" s="94" t="s">
        <v>1263</v>
      </c>
      <c r="F1399" s="95" t="s">
        <v>1264</v>
      </c>
      <c r="G1399" s="89" t="s">
        <v>1077</v>
      </c>
      <c r="H1399" s="89" t="s">
        <v>1265</v>
      </c>
      <c r="I1399" s="96">
        <v>1</v>
      </c>
      <c r="J1399" s="97">
        <v>28424</v>
      </c>
      <c r="K1399" s="98">
        <f t="shared" ref="K1399:K1419" si="683">J1399/H1399</f>
        <v>35530</v>
      </c>
      <c r="L1399" s="99">
        <f t="shared" ref="L1399:L1419" si="684">$L$8</f>
        <v>1.0815399999999999</v>
      </c>
      <c r="M1399" s="100">
        <f t="shared" ref="M1399:M1419" si="685">$M$8</f>
        <v>1.0590999999999999</v>
      </c>
      <c r="N1399" s="101">
        <f t="shared" ref="N1399:N1419" si="686">$N$8</f>
        <v>0.97811300000000001</v>
      </c>
      <c r="O1399" s="100">
        <f t="shared" ref="O1399:O1419" si="687">$O$8</f>
        <v>1</v>
      </c>
      <c r="P1399" s="98">
        <f t="shared" ref="P1399:P1419" si="688">K1399*L1399*M1399*N1399*O1399</f>
        <v>39807.4</v>
      </c>
      <c r="Q1399" s="97">
        <f t="shared" ref="Q1399:Q1419" si="689">H1399*P1399</f>
        <v>31845.919999999998</v>
      </c>
      <c r="R1399" s="97"/>
      <c r="S1399" s="97"/>
    </row>
    <row r="1400" spans="1:19" ht="22.5" x14ac:dyDescent="0.25">
      <c r="A1400" s="89" t="s">
        <v>3444</v>
      </c>
      <c r="B1400" s="89" t="s">
        <v>3405</v>
      </c>
      <c r="C1400" s="89"/>
      <c r="D1400" s="89" t="s">
        <v>107</v>
      </c>
      <c r="E1400" s="94" t="s">
        <v>1322</v>
      </c>
      <c r="F1400" s="95" t="s">
        <v>1323</v>
      </c>
      <c r="G1400" s="89" t="s">
        <v>648</v>
      </c>
      <c r="H1400" s="89" t="s">
        <v>12</v>
      </c>
      <c r="I1400" s="96">
        <v>1</v>
      </c>
      <c r="J1400" s="97">
        <v>23330</v>
      </c>
      <c r="K1400" s="98">
        <f t="shared" si="683"/>
        <v>23330</v>
      </c>
      <c r="L1400" s="99">
        <f t="shared" si="684"/>
        <v>1.0815399999999999</v>
      </c>
      <c r="M1400" s="100">
        <f t="shared" si="685"/>
        <v>1.0590999999999999</v>
      </c>
      <c r="N1400" s="101">
        <f t="shared" si="686"/>
        <v>0.97811300000000001</v>
      </c>
      <c r="O1400" s="100">
        <f t="shared" si="687"/>
        <v>1</v>
      </c>
      <c r="P1400" s="98">
        <f t="shared" si="688"/>
        <v>26138.66</v>
      </c>
      <c r="Q1400" s="97">
        <f t="shared" si="689"/>
        <v>26138.66</v>
      </c>
      <c r="R1400" s="97"/>
      <c r="S1400" s="97"/>
    </row>
    <row r="1401" spans="1:19" ht="22.5" x14ac:dyDescent="0.25">
      <c r="A1401" s="89" t="s">
        <v>3445</v>
      </c>
      <c r="B1401" s="89" t="s">
        <v>3405</v>
      </c>
      <c r="C1401" s="89"/>
      <c r="D1401" s="89" t="s">
        <v>108</v>
      </c>
      <c r="E1401" s="94" t="s">
        <v>3446</v>
      </c>
      <c r="F1401" s="95" t="s">
        <v>3447</v>
      </c>
      <c r="G1401" s="89" t="s">
        <v>648</v>
      </c>
      <c r="H1401" s="89" t="s">
        <v>12</v>
      </c>
      <c r="I1401" s="96">
        <v>1</v>
      </c>
      <c r="J1401" s="97">
        <v>609</v>
      </c>
      <c r="K1401" s="98">
        <f t="shared" si="683"/>
        <v>609</v>
      </c>
      <c r="L1401" s="99">
        <f t="shared" si="684"/>
        <v>1.0815399999999999</v>
      </c>
      <c r="M1401" s="100">
        <f t="shared" si="685"/>
        <v>1.0590999999999999</v>
      </c>
      <c r="N1401" s="101">
        <f t="shared" si="686"/>
        <v>0.97811300000000001</v>
      </c>
      <c r="O1401" s="100">
        <f t="shared" si="687"/>
        <v>1</v>
      </c>
      <c r="P1401" s="98">
        <f t="shared" si="688"/>
        <v>682.32</v>
      </c>
      <c r="Q1401" s="97">
        <f t="shared" si="689"/>
        <v>682.32</v>
      </c>
      <c r="R1401" s="97"/>
      <c r="S1401" s="97"/>
    </row>
    <row r="1402" spans="1:19" ht="22.5" x14ac:dyDescent="0.25">
      <c r="A1402" s="89" t="s">
        <v>3448</v>
      </c>
      <c r="B1402" s="89" t="s">
        <v>3405</v>
      </c>
      <c r="C1402" s="89"/>
      <c r="D1402" s="89" t="s">
        <v>109</v>
      </c>
      <c r="E1402" s="94" t="s">
        <v>3449</v>
      </c>
      <c r="F1402" s="95" t="s">
        <v>3450</v>
      </c>
      <c r="G1402" s="89" t="s">
        <v>648</v>
      </c>
      <c r="H1402" s="89" t="s">
        <v>30</v>
      </c>
      <c r="I1402" s="96">
        <v>1</v>
      </c>
      <c r="J1402" s="97">
        <v>3681</v>
      </c>
      <c r="K1402" s="98">
        <f t="shared" si="683"/>
        <v>1227</v>
      </c>
      <c r="L1402" s="99">
        <f t="shared" si="684"/>
        <v>1.0815399999999999</v>
      </c>
      <c r="M1402" s="100">
        <f t="shared" si="685"/>
        <v>1.0590999999999999</v>
      </c>
      <c r="N1402" s="101">
        <f t="shared" si="686"/>
        <v>0.97811300000000001</v>
      </c>
      <c r="O1402" s="100">
        <f t="shared" si="687"/>
        <v>1</v>
      </c>
      <c r="P1402" s="98">
        <f t="shared" si="688"/>
        <v>1374.72</v>
      </c>
      <c r="Q1402" s="97">
        <f t="shared" si="689"/>
        <v>4124.16</v>
      </c>
      <c r="R1402" s="97"/>
      <c r="S1402" s="97"/>
    </row>
    <row r="1403" spans="1:19" ht="22.5" x14ac:dyDescent="0.25">
      <c r="A1403" s="89" t="s">
        <v>3451</v>
      </c>
      <c r="B1403" s="89" t="s">
        <v>3405</v>
      </c>
      <c r="C1403" s="89"/>
      <c r="D1403" s="89" t="s">
        <v>122</v>
      </c>
      <c r="E1403" s="94" t="s">
        <v>3452</v>
      </c>
      <c r="F1403" s="95" t="s">
        <v>1332</v>
      </c>
      <c r="G1403" s="89" t="s">
        <v>648</v>
      </c>
      <c r="H1403" s="89" t="s">
        <v>12</v>
      </c>
      <c r="I1403" s="96">
        <v>1</v>
      </c>
      <c r="J1403" s="97">
        <v>1867</v>
      </c>
      <c r="K1403" s="98">
        <f t="shared" si="683"/>
        <v>1867</v>
      </c>
      <c r="L1403" s="99">
        <f t="shared" si="684"/>
        <v>1.0815399999999999</v>
      </c>
      <c r="M1403" s="100">
        <f t="shared" si="685"/>
        <v>1.0590999999999999</v>
      </c>
      <c r="N1403" s="101">
        <f t="shared" si="686"/>
        <v>0.97811300000000001</v>
      </c>
      <c r="O1403" s="100">
        <f t="shared" si="687"/>
        <v>1</v>
      </c>
      <c r="P1403" s="98">
        <f t="shared" si="688"/>
        <v>2091.77</v>
      </c>
      <c r="Q1403" s="97">
        <f t="shared" si="689"/>
        <v>2091.77</v>
      </c>
      <c r="R1403" s="97"/>
      <c r="S1403" s="97"/>
    </row>
    <row r="1404" spans="1:19" ht="22.5" x14ac:dyDescent="0.25">
      <c r="A1404" s="89" t="s">
        <v>3453</v>
      </c>
      <c r="B1404" s="89" t="s">
        <v>3405</v>
      </c>
      <c r="C1404" s="89"/>
      <c r="D1404" s="89" t="s">
        <v>126</v>
      </c>
      <c r="E1404" s="94" t="s">
        <v>3454</v>
      </c>
      <c r="F1404" s="95" t="s">
        <v>1335</v>
      </c>
      <c r="G1404" s="89" t="s">
        <v>648</v>
      </c>
      <c r="H1404" s="89" t="s">
        <v>12</v>
      </c>
      <c r="I1404" s="96">
        <v>1</v>
      </c>
      <c r="J1404" s="97">
        <v>1670</v>
      </c>
      <c r="K1404" s="98">
        <f t="shared" si="683"/>
        <v>1670</v>
      </c>
      <c r="L1404" s="99">
        <f t="shared" si="684"/>
        <v>1.0815399999999999</v>
      </c>
      <c r="M1404" s="100">
        <f t="shared" si="685"/>
        <v>1.0590999999999999</v>
      </c>
      <c r="N1404" s="101">
        <f t="shared" si="686"/>
        <v>0.97811300000000001</v>
      </c>
      <c r="O1404" s="100">
        <f t="shared" si="687"/>
        <v>1</v>
      </c>
      <c r="P1404" s="98">
        <f t="shared" si="688"/>
        <v>1871.05</v>
      </c>
      <c r="Q1404" s="97">
        <f t="shared" si="689"/>
        <v>1871.05</v>
      </c>
      <c r="R1404" s="97"/>
      <c r="S1404" s="97"/>
    </row>
    <row r="1405" spans="1:19" ht="22.5" x14ac:dyDescent="0.25">
      <c r="A1405" s="89" t="s">
        <v>3455</v>
      </c>
      <c r="B1405" s="89" t="s">
        <v>3405</v>
      </c>
      <c r="C1405" s="89"/>
      <c r="D1405" s="89" t="s">
        <v>124</v>
      </c>
      <c r="E1405" s="94" t="s">
        <v>3456</v>
      </c>
      <c r="F1405" s="95" t="s">
        <v>1338</v>
      </c>
      <c r="G1405" s="89" t="s">
        <v>648</v>
      </c>
      <c r="H1405" s="89" t="s">
        <v>55</v>
      </c>
      <c r="I1405" s="96">
        <v>1</v>
      </c>
      <c r="J1405" s="97">
        <v>757</v>
      </c>
      <c r="K1405" s="98">
        <f t="shared" si="683"/>
        <v>94.63</v>
      </c>
      <c r="L1405" s="99">
        <f t="shared" si="684"/>
        <v>1.0815399999999999</v>
      </c>
      <c r="M1405" s="100">
        <f t="shared" si="685"/>
        <v>1.0590999999999999</v>
      </c>
      <c r="N1405" s="101">
        <f t="shared" si="686"/>
        <v>0.97811300000000001</v>
      </c>
      <c r="O1405" s="100">
        <f t="shared" si="687"/>
        <v>1</v>
      </c>
      <c r="P1405" s="98">
        <f t="shared" si="688"/>
        <v>106.02</v>
      </c>
      <c r="Q1405" s="97">
        <f t="shared" si="689"/>
        <v>848.16</v>
      </c>
      <c r="R1405" s="97"/>
      <c r="S1405" s="97"/>
    </row>
    <row r="1406" spans="1:19" ht="22.5" x14ac:dyDescent="0.25">
      <c r="A1406" s="89" t="s">
        <v>3457</v>
      </c>
      <c r="B1406" s="89" t="s">
        <v>3405</v>
      </c>
      <c r="C1406" s="89"/>
      <c r="D1406" s="89" t="s">
        <v>129</v>
      </c>
      <c r="E1406" s="94" t="s">
        <v>3458</v>
      </c>
      <c r="F1406" s="95" t="s">
        <v>1341</v>
      </c>
      <c r="G1406" s="89" t="s">
        <v>648</v>
      </c>
      <c r="H1406" s="89" t="s">
        <v>30</v>
      </c>
      <c r="I1406" s="96">
        <v>1</v>
      </c>
      <c r="J1406" s="97">
        <v>54</v>
      </c>
      <c r="K1406" s="98">
        <f t="shared" si="683"/>
        <v>18</v>
      </c>
      <c r="L1406" s="99">
        <f t="shared" si="684"/>
        <v>1.0815399999999999</v>
      </c>
      <c r="M1406" s="100">
        <f t="shared" si="685"/>
        <v>1.0590999999999999</v>
      </c>
      <c r="N1406" s="101">
        <f t="shared" si="686"/>
        <v>0.97811300000000001</v>
      </c>
      <c r="O1406" s="100">
        <f t="shared" si="687"/>
        <v>1</v>
      </c>
      <c r="P1406" s="98">
        <f t="shared" si="688"/>
        <v>20.170000000000002</v>
      </c>
      <c r="Q1406" s="97">
        <f t="shared" si="689"/>
        <v>60.51</v>
      </c>
      <c r="R1406" s="97"/>
      <c r="S1406" s="97"/>
    </row>
    <row r="1407" spans="1:19" x14ac:dyDescent="0.25">
      <c r="A1407" s="89" t="s">
        <v>3459</v>
      </c>
      <c r="B1407" s="89" t="s">
        <v>3405</v>
      </c>
      <c r="C1407" s="89"/>
      <c r="D1407" s="89" t="s">
        <v>133</v>
      </c>
      <c r="E1407" s="94" t="s">
        <v>1282</v>
      </c>
      <c r="F1407" s="95" t="s">
        <v>1283</v>
      </c>
      <c r="G1407" s="89" t="s">
        <v>648</v>
      </c>
      <c r="H1407" s="89" t="s">
        <v>146</v>
      </c>
      <c r="I1407" s="96">
        <v>1</v>
      </c>
      <c r="J1407" s="97">
        <v>29220</v>
      </c>
      <c r="K1407" s="98">
        <f t="shared" si="683"/>
        <v>885.45</v>
      </c>
      <c r="L1407" s="99">
        <f t="shared" si="684"/>
        <v>1.0815399999999999</v>
      </c>
      <c r="M1407" s="100">
        <f t="shared" si="685"/>
        <v>1.0590999999999999</v>
      </c>
      <c r="N1407" s="101">
        <f t="shared" si="686"/>
        <v>0.97811300000000001</v>
      </c>
      <c r="O1407" s="100">
        <f t="shared" si="687"/>
        <v>1</v>
      </c>
      <c r="P1407" s="98">
        <f t="shared" si="688"/>
        <v>992.05</v>
      </c>
      <c r="Q1407" s="97">
        <f t="shared" si="689"/>
        <v>32737.65</v>
      </c>
      <c r="R1407" s="97"/>
      <c r="S1407" s="97"/>
    </row>
    <row r="1408" spans="1:19" ht="22.5" x14ac:dyDescent="0.25">
      <c r="A1408" s="89" t="s">
        <v>3460</v>
      </c>
      <c r="B1408" s="89" t="s">
        <v>3405</v>
      </c>
      <c r="C1408" s="89" t="s">
        <v>17297</v>
      </c>
      <c r="D1408" s="89" t="s">
        <v>136</v>
      </c>
      <c r="E1408" s="94" t="s">
        <v>3461</v>
      </c>
      <c r="F1408" s="95" t="s">
        <v>3462</v>
      </c>
      <c r="G1408" s="89" t="s">
        <v>648</v>
      </c>
      <c r="H1408" s="89" t="s">
        <v>12</v>
      </c>
      <c r="I1408" s="96">
        <v>1</v>
      </c>
      <c r="J1408" s="97">
        <v>3775</v>
      </c>
      <c r="K1408" s="98">
        <f t="shared" si="683"/>
        <v>3775</v>
      </c>
      <c r="L1408" s="99">
        <f t="shared" si="684"/>
        <v>1.0815399999999999</v>
      </c>
      <c r="M1408" s="100">
        <f t="shared" si="685"/>
        <v>1.0590999999999999</v>
      </c>
      <c r="N1408" s="101">
        <f t="shared" si="686"/>
        <v>0.97811300000000001</v>
      </c>
      <c r="O1408" s="100">
        <f t="shared" si="687"/>
        <v>1</v>
      </c>
      <c r="P1408" s="98">
        <f t="shared" si="688"/>
        <v>4229.47</v>
      </c>
      <c r="Q1408" s="97">
        <f t="shared" si="689"/>
        <v>4229.47</v>
      </c>
      <c r="R1408" s="97">
        <f t="shared" ref="R1408:R1419" si="690">Q1408</f>
        <v>4229.47</v>
      </c>
      <c r="S1408" s="97"/>
    </row>
    <row r="1409" spans="1:19" ht="22.5" x14ac:dyDescent="0.25">
      <c r="A1409" s="89" t="s">
        <v>3463</v>
      </c>
      <c r="B1409" s="89" t="s">
        <v>3405</v>
      </c>
      <c r="C1409" s="89" t="s">
        <v>17297</v>
      </c>
      <c r="D1409" s="89" t="s">
        <v>141</v>
      </c>
      <c r="E1409" s="94" t="s">
        <v>3464</v>
      </c>
      <c r="F1409" s="95" t="s">
        <v>2913</v>
      </c>
      <c r="G1409" s="89" t="s">
        <v>648</v>
      </c>
      <c r="H1409" s="89" t="s">
        <v>12</v>
      </c>
      <c r="I1409" s="96">
        <v>1</v>
      </c>
      <c r="J1409" s="97">
        <v>2760</v>
      </c>
      <c r="K1409" s="98">
        <f t="shared" si="683"/>
        <v>2760</v>
      </c>
      <c r="L1409" s="99">
        <f t="shared" si="684"/>
        <v>1.0815399999999999</v>
      </c>
      <c r="M1409" s="100">
        <f t="shared" si="685"/>
        <v>1.0590999999999999</v>
      </c>
      <c r="N1409" s="101">
        <f t="shared" si="686"/>
        <v>0.97811300000000001</v>
      </c>
      <c r="O1409" s="100">
        <f t="shared" si="687"/>
        <v>1</v>
      </c>
      <c r="P1409" s="98">
        <f t="shared" si="688"/>
        <v>3092.27</v>
      </c>
      <c r="Q1409" s="97">
        <f t="shared" si="689"/>
        <v>3092.27</v>
      </c>
      <c r="R1409" s="97">
        <f t="shared" si="690"/>
        <v>3092.27</v>
      </c>
      <c r="S1409" s="97"/>
    </row>
    <row r="1410" spans="1:19" ht="22.5" x14ac:dyDescent="0.25">
      <c r="A1410" s="89" t="s">
        <v>3465</v>
      </c>
      <c r="B1410" s="89" t="s">
        <v>3405</v>
      </c>
      <c r="C1410" s="89" t="s">
        <v>17297</v>
      </c>
      <c r="D1410" s="89" t="s">
        <v>144</v>
      </c>
      <c r="E1410" s="94" t="s">
        <v>3466</v>
      </c>
      <c r="F1410" s="95" t="s">
        <v>1349</v>
      </c>
      <c r="G1410" s="89" t="s">
        <v>648</v>
      </c>
      <c r="H1410" s="89" t="s">
        <v>12</v>
      </c>
      <c r="I1410" s="96">
        <v>1</v>
      </c>
      <c r="J1410" s="97">
        <v>12017</v>
      </c>
      <c r="K1410" s="98">
        <f t="shared" si="683"/>
        <v>12017</v>
      </c>
      <c r="L1410" s="99">
        <f t="shared" si="684"/>
        <v>1.0815399999999999</v>
      </c>
      <c r="M1410" s="100">
        <f t="shared" si="685"/>
        <v>1.0590999999999999</v>
      </c>
      <c r="N1410" s="101">
        <f t="shared" si="686"/>
        <v>0.97811300000000001</v>
      </c>
      <c r="O1410" s="100">
        <f t="shared" si="687"/>
        <v>1</v>
      </c>
      <c r="P1410" s="98">
        <f t="shared" si="688"/>
        <v>13463.71</v>
      </c>
      <c r="Q1410" s="97">
        <f t="shared" si="689"/>
        <v>13463.71</v>
      </c>
      <c r="R1410" s="97">
        <f t="shared" si="690"/>
        <v>13463.71</v>
      </c>
      <c r="S1410" s="97"/>
    </row>
    <row r="1411" spans="1:19" ht="22.5" x14ac:dyDescent="0.25">
      <c r="A1411" s="89" t="s">
        <v>3467</v>
      </c>
      <c r="B1411" s="89" t="s">
        <v>3405</v>
      </c>
      <c r="C1411" s="89" t="s">
        <v>17297</v>
      </c>
      <c r="D1411" s="89" t="s">
        <v>146</v>
      </c>
      <c r="E1411" s="94" t="s">
        <v>3468</v>
      </c>
      <c r="F1411" s="95" t="s">
        <v>1352</v>
      </c>
      <c r="G1411" s="89" t="s">
        <v>648</v>
      </c>
      <c r="H1411" s="89" t="s">
        <v>55</v>
      </c>
      <c r="I1411" s="96">
        <v>1</v>
      </c>
      <c r="J1411" s="97">
        <v>12421</v>
      </c>
      <c r="K1411" s="98">
        <f t="shared" si="683"/>
        <v>1552.63</v>
      </c>
      <c r="L1411" s="99">
        <f t="shared" si="684"/>
        <v>1.0815399999999999</v>
      </c>
      <c r="M1411" s="100">
        <f t="shared" si="685"/>
        <v>1.0590999999999999</v>
      </c>
      <c r="N1411" s="101">
        <f t="shared" si="686"/>
        <v>0.97811300000000001</v>
      </c>
      <c r="O1411" s="100">
        <f t="shared" si="687"/>
        <v>1</v>
      </c>
      <c r="P1411" s="98">
        <f t="shared" si="688"/>
        <v>1739.55</v>
      </c>
      <c r="Q1411" s="97">
        <f t="shared" si="689"/>
        <v>13916.4</v>
      </c>
      <c r="R1411" s="97">
        <f t="shared" si="690"/>
        <v>13916.4</v>
      </c>
      <c r="S1411" s="97"/>
    </row>
    <row r="1412" spans="1:19" ht="22.5" x14ac:dyDescent="0.25">
      <c r="A1412" s="89" t="s">
        <v>3469</v>
      </c>
      <c r="B1412" s="89" t="s">
        <v>3405</v>
      </c>
      <c r="C1412" s="89" t="s">
        <v>17297</v>
      </c>
      <c r="D1412" s="89" t="s">
        <v>151</v>
      </c>
      <c r="E1412" s="94" t="s">
        <v>3470</v>
      </c>
      <c r="F1412" s="95" t="s">
        <v>3471</v>
      </c>
      <c r="G1412" s="89" t="s">
        <v>648</v>
      </c>
      <c r="H1412" s="89" t="s">
        <v>12</v>
      </c>
      <c r="I1412" s="96">
        <v>1</v>
      </c>
      <c r="J1412" s="97">
        <v>1260</v>
      </c>
      <c r="K1412" s="98">
        <f t="shared" si="683"/>
        <v>1260</v>
      </c>
      <c r="L1412" s="99">
        <f t="shared" si="684"/>
        <v>1.0815399999999999</v>
      </c>
      <c r="M1412" s="100">
        <f t="shared" si="685"/>
        <v>1.0590999999999999</v>
      </c>
      <c r="N1412" s="101">
        <f t="shared" si="686"/>
        <v>0.97811300000000001</v>
      </c>
      <c r="O1412" s="100">
        <f t="shared" si="687"/>
        <v>1</v>
      </c>
      <c r="P1412" s="98">
        <f t="shared" si="688"/>
        <v>1411.69</v>
      </c>
      <c r="Q1412" s="97">
        <f t="shared" si="689"/>
        <v>1411.69</v>
      </c>
      <c r="R1412" s="97">
        <f t="shared" si="690"/>
        <v>1411.69</v>
      </c>
      <c r="S1412" s="97"/>
    </row>
    <row r="1413" spans="1:19" ht="22.5" x14ac:dyDescent="0.25">
      <c r="A1413" s="89" t="s">
        <v>3472</v>
      </c>
      <c r="B1413" s="89" t="s">
        <v>3405</v>
      </c>
      <c r="C1413" s="89" t="s">
        <v>17297</v>
      </c>
      <c r="D1413" s="89" t="s">
        <v>154</v>
      </c>
      <c r="E1413" s="94" t="s">
        <v>3473</v>
      </c>
      <c r="F1413" s="95" t="s">
        <v>3474</v>
      </c>
      <c r="G1413" s="89" t="s">
        <v>648</v>
      </c>
      <c r="H1413" s="89" t="s">
        <v>12</v>
      </c>
      <c r="I1413" s="96">
        <v>1</v>
      </c>
      <c r="J1413" s="97">
        <v>1553</v>
      </c>
      <c r="K1413" s="98">
        <f t="shared" si="683"/>
        <v>1553</v>
      </c>
      <c r="L1413" s="99">
        <f t="shared" si="684"/>
        <v>1.0815399999999999</v>
      </c>
      <c r="M1413" s="100">
        <f t="shared" si="685"/>
        <v>1.0590999999999999</v>
      </c>
      <c r="N1413" s="101">
        <f t="shared" si="686"/>
        <v>0.97811300000000001</v>
      </c>
      <c r="O1413" s="100">
        <f t="shared" si="687"/>
        <v>1</v>
      </c>
      <c r="P1413" s="98">
        <f t="shared" si="688"/>
        <v>1739.96</v>
      </c>
      <c r="Q1413" s="97">
        <f t="shared" si="689"/>
        <v>1739.96</v>
      </c>
      <c r="R1413" s="97">
        <f t="shared" si="690"/>
        <v>1739.96</v>
      </c>
      <c r="S1413" s="97"/>
    </row>
    <row r="1414" spans="1:19" ht="22.5" x14ac:dyDescent="0.25">
      <c r="A1414" s="89" t="s">
        <v>3475</v>
      </c>
      <c r="B1414" s="89" t="s">
        <v>3405</v>
      </c>
      <c r="C1414" s="89" t="s">
        <v>17297</v>
      </c>
      <c r="D1414" s="89" t="s">
        <v>156</v>
      </c>
      <c r="E1414" s="94" t="s">
        <v>3476</v>
      </c>
      <c r="F1414" s="95" t="s">
        <v>3477</v>
      </c>
      <c r="G1414" s="89" t="s">
        <v>648</v>
      </c>
      <c r="H1414" s="89" t="s">
        <v>12</v>
      </c>
      <c r="I1414" s="96">
        <v>1</v>
      </c>
      <c r="J1414" s="97">
        <v>1553</v>
      </c>
      <c r="K1414" s="98">
        <f t="shared" si="683"/>
        <v>1553</v>
      </c>
      <c r="L1414" s="99">
        <f t="shared" si="684"/>
        <v>1.0815399999999999</v>
      </c>
      <c r="M1414" s="100">
        <f t="shared" si="685"/>
        <v>1.0590999999999999</v>
      </c>
      <c r="N1414" s="101">
        <f t="shared" si="686"/>
        <v>0.97811300000000001</v>
      </c>
      <c r="O1414" s="100">
        <f t="shared" si="687"/>
        <v>1</v>
      </c>
      <c r="P1414" s="98">
        <f t="shared" si="688"/>
        <v>1739.96</v>
      </c>
      <c r="Q1414" s="97">
        <f t="shared" si="689"/>
        <v>1739.96</v>
      </c>
      <c r="R1414" s="97">
        <f t="shared" si="690"/>
        <v>1739.96</v>
      </c>
      <c r="S1414" s="97"/>
    </row>
    <row r="1415" spans="1:19" ht="22.5" x14ac:dyDescent="0.25">
      <c r="A1415" s="89" t="s">
        <v>3478</v>
      </c>
      <c r="B1415" s="89" t="s">
        <v>3405</v>
      </c>
      <c r="C1415" s="89" t="s">
        <v>17297</v>
      </c>
      <c r="D1415" s="89" t="s">
        <v>157</v>
      </c>
      <c r="E1415" s="94" t="s">
        <v>3479</v>
      </c>
      <c r="F1415" s="95" t="s">
        <v>1358</v>
      </c>
      <c r="G1415" s="89" t="s">
        <v>648</v>
      </c>
      <c r="H1415" s="89" t="s">
        <v>34</v>
      </c>
      <c r="I1415" s="96">
        <v>1</v>
      </c>
      <c r="J1415" s="97">
        <v>7818</v>
      </c>
      <c r="K1415" s="98">
        <f t="shared" si="683"/>
        <v>1954.5</v>
      </c>
      <c r="L1415" s="99">
        <f t="shared" si="684"/>
        <v>1.0815399999999999</v>
      </c>
      <c r="M1415" s="100">
        <f t="shared" si="685"/>
        <v>1.0590999999999999</v>
      </c>
      <c r="N1415" s="101">
        <f t="shared" si="686"/>
        <v>0.97811300000000001</v>
      </c>
      <c r="O1415" s="100">
        <f t="shared" si="687"/>
        <v>1</v>
      </c>
      <c r="P1415" s="98">
        <f t="shared" si="688"/>
        <v>2189.8000000000002</v>
      </c>
      <c r="Q1415" s="97">
        <f t="shared" si="689"/>
        <v>8759.2000000000007</v>
      </c>
      <c r="R1415" s="97">
        <f t="shared" si="690"/>
        <v>8759.2000000000007</v>
      </c>
      <c r="S1415" s="97"/>
    </row>
    <row r="1416" spans="1:19" ht="22.5" x14ac:dyDescent="0.25">
      <c r="A1416" s="89" t="s">
        <v>3480</v>
      </c>
      <c r="B1416" s="89" t="s">
        <v>3405</v>
      </c>
      <c r="C1416" s="89" t="s">
        <v>17297</v>
      </c>
      <c r="D1416" s="89" t="s">
        <v>158</v>
      </c>
      <c r="E1416" s="94" t="s">
        <v>3481</v>
      </c>
      <c r="F1416" s="95" t="s">
        <v>3482</v>
      </c>
      <c r="G1416" s="89" t="s">
        <v>648</v>
      </c>
      <c r="H1416" s="89" t="s">
        <v>24</v>
      </c>
      <c r="I1416" s="96">
        <v>1</v>
      </c>
      <c r="J1416" s="97">
        <v>954</v>
      </c>
      <c r="K1416" s="98">
        <f t="shared" si="683"/>
        <v>477</v>
      </c>
      <c r="L1416" s="99">
        <f t="shared" si="684"/>
        <v>1.0815399999999999</v>
      </c>
      <c r="M1416" s="100">
        <f t="shared" si="685"/>
        <v>1.0590999999999999</v>
      </c>
      <c r="N1416" s="101">
        <f t="shared" si="686"/>
        <v>0.97811300000000001</v>
      </c>
      <c r="O1416" s="100">
        <f t="shared" si="687"/>
        <v>1</v>
      </c>
      <c r="P1416" s="98">
        <f t="shared" si="688"/>
        <v>534.42999999999995</v>
      </c>
      <c r="Q1416" s="97">
        <f t="shared" si="689"/>
        <v>1068.8599999999999</v>
      </c>
      <c r="R1416" s="97">
        <f t="shared" si="690"/>
        <v>1068.8599999999999</v>
      </c>
      <c r="S1416" s="97"/>
    </row>
    <row r="1417" spans="1:19" ht="22.5" x14ac:dyDescent="0.25">
      <c r="A1417" s="89" t="s">
        <v>3483</v>
      </c>
      <c r="B1417" s="89" t="s">
        <v>3405</v>
      </c>
      <c r="C1417" s="89" t="s">
        <v>17297</v>
      </c>
      <c r="D1417" s="89" t="s">
        <v>165</v>
      </c>
      <c r="E1417" s="94" t="s">
        <v>3484</v>
      </c>
      <c r="F1417" s="95" t="s">
        <v>3485</v>
      </c>
      <c r="G1417" s="89" t="s">
        <v>648</v>
      </c>
      <c r="H1417" s="89" t="s">
        <v>24</v>
      </c>
      <c r="I1417" s="96">
        <v>1</v>
      </c>
      <c r="J1417" s="97">
        <v>963</v>
      </c>
      <c r="K1417" s="98">
        <f t="shared" si="683"/>
        <v>481.5</v>
      </c>
      <c r="L1417" s="99">
        <f t="shared" si="684"/>
        <v>1.0815399999999999</v>
      </c>
      <c r="M1417" s="100">
        <f t="shared" si="685"/>
        <v>1.0590999999999999</v>
      </c>
      <c r="N1417" s="101">
        <f t="shared" si="686"/>
        <v>0.97811300000000001</v>
      </c>
      <c r="O1417" s="100">
        <f t="shared" si="687"/>
        <v>1</v>
      </c>
      <c r="P1417" s="98">
        <f t="shared" si="688"/>
        <v>539.47</v>
      </c>
      <c r="Q1417" s="97">
        <f t="shared" si="689"/>
        <v>1078.94</v>
      </c>
      <c r="R1417" s="97">
        <f t="shared" si="690"/>
        <v>1078.94</v>
      </c>
      <c r="S1417" s="97"/>
    </row>
    <row r="1418" spans="1:19" ht="22.5" x14ac:dyDescent="0.25">
      <c r="A1418" s="89" t="s">
        <v>3486</v>
      </c>
      <c r="B1418" s="89" t="s">
        <v>3405</v>
      </c>
      <c r="C1418" s="89" t="s">
        <v>17297</v>
      </c>
      <c r="D1418" s="89" t="s">
        <v>168</v>
      </c>
      <c r="E1418" s="94" t="s">
        <v>3487</v>
      </c>
      <c r="F1418" s="95" t="s">
        <v>3488</v>
      </c>
      <c r="G1418" s="89" t="s">
        <v>648</v>
      </c>
      <c r="H1418" s="89" t="s">
        <v>43</v>
      </c>
      <c r="I1418" s="96">
        <v>1</v>
      </c>
      <c r="J1418" s="97">
        <v>2890</v>
      </c>
      <c r="K1418" s="98">
        <f t="shared" si="683"/>
        <v>481.67</v>
      </c>
      <c r="L1418" s="99">
        <f t="shared" si="684"/>
        <v>1.0815399999999999</v>
      </c>
      <c r="M1418" s="100">
        <f t="shared" si="685"/>
        <v>1.0590999999999999</v>
      </c>
      <c r="N1418" s="101">
        <f t="shared" si="686"/>
        <v>0.97811300000000001</v>
      </c>
      <c r="O1418" s="100">
        <f t="shared" si="687"/>
        <v>1</v>
      </c>
      <c r="P1418" s="98">
        <f t="shared" si="688"/>
        <v>539.66</v>
      </c>
      <c r="Q1418" s="97">
        <f t="shared" si="689"/>
        <v>3237.96</v>
      </c>
      <c r="R1418" s="97">
        <f t="shared" si="690"/>
        <v>3237.96</v>
      </c>
      <c r="S1418" s="97"/>
    </row>
    <row r="1419" spans="1:19" ht="22.5" x14ac:dyDescent="0.25">
      <c r="A1419" s="89" t="s">
        <v>3489</v>
      </c>
      <c r="B1419" s="89" t="s">
        <v>3405</v>
      </c>
      <c r="C1419" s="89" t="s">
        <v>17297</v>
      </c>
      <c r="D1419" s="89" t="s">
        <v>170</v>
      </c>
      <c r="E1419" s="94" t="s">
        <v>3490</v>
      </c>
      <c r="F1419" s="95" t="s">
        <v>3491</v>
      </c>
      <c r="G1419" s="89" t="s">
        <v>648</v>
      </c>
      <c r="H1419" s="89" t="s">
        <v>40</v>
      </c>
      <c r="I1419" s="96">
        <v>1</v>
      </c>
      <c r="J1419" s="97">
        <v>2384</v>
      </c>
      <c r="K1419" s="98">
        <f t="shared" si="683"/>
        <v>476.8</v>
      </c>
      <c r="L1419" s="99">
        <f t="shared" si="684"/>
        <v>1.0815399999999999</v>
      </c>
      <c r="M1419" s="100">
        <f t="shared" si="685"/>
        <v>1.0590999999999999</v>
      </c>
      <c r="N1419" s="101">
        <f t="shared" si="686"/>
        <v>0.97811300000000001</v>
      </c>
      <c r="O1419" s="100">
        <f t="shared" si="687"/>
        <v>1</v>
      </c>
      <c r="P1419" s="98">
        <f t="shared" si="688"/>
        <v>534.20000000000005</v>
      </c>
      <c r="Q1419" s="97">
        <f t="shared" si="689"/>
        <v>2671</v>
      </c>
      <c r="R1419" s="97">
        <f t="shared" si="690"/>
        <v>2671</v>
      </c>
      <c r="S1419" s="97"/>
    </row>
    <row r="1420" spans="1:19" x14ac:dyDescent="0.25">
      <c r="A1420" s="89"/>
      <c r="B1420" s="90"/>
      <c r="C1420" s="90"/>
      <c r="D1420" s="91"/>
      <c r="E1420" s="92"/>
      <c r="F1420" s="92" t="s">
        <v>1365</v>
      </c>
      <c r="G1420" s="91"/>
      <c r="H1420" s="91"/>
      <c r="I1420" s="93">
        <v>1</v>
      </c>
      <c r="J1420" s="91"/>
      <c r="K1420" s="98"/>
      <c r="L1420" s="99"/>
      <c r="M1420" s="100"/>
      <c r="N1420" s="101"/>
      <c r="O1420" s="100"/>
      <c r="P1420" s="98"/>
      <c r="Q1420" s="91"/>
      <c r="R1420" s="91"/>
      <c r="S1420" s="91"/>
    </row>
    <row r="1421" spans="1:19" ht="22.5" x14ac:dyDescent="0.25">
      <c r="A1421" s="89" t="s">
        <v>3492</v>
      </c>
      <c r="B1421" s="89" t="s">
        <v>3405</v>
      </c>
      <c r="C1421" s="89"/>
      <c r="D1421" s="89" t="s">
        <v>175</v>
      </c>
      <c r="E1421" s="94" t="s">
        <v>1367</v>
      </c>
      <c r="F1421" s="95" t="s">
        <v>1368</v>
      </c>
      <c r="G1421" s="89" t="s">
        <v>648</v>
      </c>
      <c r="H1421" s="89" t="s">
        <v>12</v>
      </c>
      <c r="I1421" s="96">
        <v>1</v>
      </c>
      <c r="J1421" s="97">
        <v>2380</v>
      </c>
      <c r="K1421" s="98">
        <f>J1421/H1421</f>
        <v>2380</v>
      </c>
      <c r="L1421" s="99">
        <f>$L$8</f>
        <v>1.0815399999999999</v>
      </c>
      <c r="M1421" s="100">
        <f>$M$8</f>
        <v>1.0590999999999999</v>
      </c>
      <c r="N1421" s="101">
        <f>$N$8</f>
        <v>0.97811300000000001</v>
      </c>
      <c r="O1421" s="100">
        <f>$O$8</f>
        <v>1</v>
      </c>
      <c r="P1421" s="98">
        <f>K1421*L1421*M1421*N1421*O1421</f>
        <v>2666.52</v>
      </c>
      <c r="Q1421" s="97">
        <f>H1421*P1421</f>
        <v>2666.52</v>
      </c>
      <c r="R1421" s="97"/>
      <c r="S1421" s="97"/>
    </row>
    <row r="1422" spans="1:19" ht="22.5" x14ac:dyDescent="0.25">
      <c r="A1422" s="89" t="s">
        <v>3493</v>
      </c>
      <c r="B1422" s="89" t="s">
        <v>3405</v>
      </c>
      <c r="C1422" s="89" t="s">
        <v>17297</v>
      </c>
      <c r="D1422" s="89" t="s">
        <v>178</v>
      </c>
      <c r="E1422" s="94" t="s">
        <v>3494</v>
      </c>
      <c r="F1422" s="95" t="s">
        <v>3495</v>
      </c>
      <c r="G1422" s="89" t="s">
        <v>648</v>
      </c>
      <c r="H1422" s="89" t="s">
        <v>12</v>
      </c>
      <c r="I1422" s="96">
        <v>1</v>
      </c>
      <c r="J1422" s="97">
        <v>564</v>
      </c>
      <c r="K1422" s="98">
        <f>J1422/H1422</f>
        <v>564</v>
      </c>
      <c r="L1422" s="99">
        <f>$L$8</f>
        <v>1.0815399999999999</v>
      </c>
      <c r="M1422" s="100">
        <f>$M$8</f>
        <v>1.0590999999999999</v>
      </c>
      <c r="N1422" s="101">
        <f>$N$8</f>
        <v>0.97811300000000001</v>
      </c>
      <c r="O1422" s="100">
        <f>$O$8</f>
        <v>1</v>
      </c>
      <c r="P1422" s="98">
        <f>K1422*L1422*M1422*N1422*O1422</f>
        <v>631.9</v>
      </c>
      <c r="Q1422" s="97">
        <f>H1422*P1422</f>
        <v>631.9</v>
      </c>
      <c r="R1422" s="97">
        <f t="shared" ref="R1422" si="691">Q1422</f>
        <v>631.9</v>
      </c>
      <c r="S1422" s="97"/>
    </row>
    <row r="1423" spans="1:19" x14ac:dyDescent="0.25">
      <c r="A1423" s="89" t="s">
        <v>3496</v>
      </c>
      <c r="B1423" s="89" t="s">
        <v>3405</v>
      </c>
      <c r="C1423" s="89"/>
      <c r="D1423" s="89" t="s">
        <v>181</v>
      </c>
      <c r="E1423" s="94" t="s">
        <v>1282</v>
      </c>
      <c r="F1423" s="95" t="s">
        <v>1283</v>
      </c>
      <c r="G1423" s="89" t="s">
        <v>648</v>
      </c>
      <c r="H1423" s="89" t="s">
        <v>65</v>
      </c>
      <c r="I1423" s="96">
        <v>1</v>
      </c>
      <c r="J1423" s="97">
        <v>9741</v>
      </c>
      <c r="K1423" s="98">
        <f>J1423/H1423</f>
        <v>885.55</v>
      </c>
      <c r="L1423" s="99">
        <f>$L$8</f>
        <v>1.0815399999999999</v>
      </c>
      <c r="M1423" s="100">
        <f>$M$8</f>
        <v>1.0590999999999999</v>
      </c>
      <c r="N1423" s="101">
        <f>$N$8</f>
        <v>0.97811300000000001</v>
      </c>
      <c r="O1423" s="100">
        <f>$O$8</f>
        <v>1</v>
      </c>
      <c r="P1423" s="98">
        <f>K1423*L1423*M1423*N1423*O1423</f>
        <v>992.16</v>
      </c>
      <c r="Q1423" s="97">
        <f>H1423*P1423</f>
        <v>10913.76</v>
      </c>
      <c r="R1423" s="97"/>
      <c r="S1423" s="97"/>
    </row>
    <row r="1424" spans="1:19" x14ac:dyDescent="0.25">
      <c r="A1424" s="89" t="s">
        <v>3497</v>
      </c>
      <c r="B1424" s="89" t="s">
        <v>3405</v>
      </c>
      <c r="C1424" s="89" t="s">
        <v>17297</v>
      </c>
      <c r="D1424" s="89" t="s">
        <v>182</v>
      </c>
      <c r="E1424" s="94" t="s">
        <v>1374</v>
      </c>
      <c r="F1424" s="95" t="s">
        <v>1375</v>
      </c>
      <c r="G1424" s="89" t="s">
        <v>648</v>
      </c>
      <c r="H1424" s="89" t="s">
        <v>55</v>
      </c>
      <c r="I1424" s="96">
        <v>1</v>
      </c>
      <c r="J1424" s="97">
        <v>1223</v>
      </c>
      <c r="K1424" s="98">
        <f>J1424/H1424</f>
        <v>152.88</v>
      </c>
      <c r="L1424" s="99">
        <f>$L$8</f>
        <v>1.0815399999999999</v>
      </c>
      <c r="M1424" s="100">
        <f>$M$8</f>
        <v>1.0590999999999999</v>
      </c>
      <c r="N1424" s="101">
        <f>$N$8</f>
        <v>0.97811300000000001</v>
      </c>
      <c r="O1424" s="100">
        <f>$O$8</f>
        <v>1</v>
      </c>
      <c r="P1424" s="98">
        <f>K1424*L1424*M1424*N1424*O1424</f>
        <v>171.28</v>
      </c>
      <c r="Q1424" s="97">
        <f>H1424*P1424</f>
        <v>1370.24</v>
      </c>
      <c r="R1424" s="97">
        <f t="shared" ref="R1424:R1425" si="692">Q1424</f>
        <v>1370.24</v>
      </c>
      <c r="S1424" s="97"/>
    </row>
    <row r="1425" spans="1:19" ht="22.5" x14ac:dyDescent="0.25">
      <c r="A1425" s="89" t="s">
        <v>3498</v>
      </c>
      <c r="B1425" s="89" t="s">
        <v>3405</v>
      </c>
      <c r="C1425" s="89" t="s">
        <v>17297</v>
      </c>
      <c r="D1425" s="89" t="s">
        <v>183</v>
      </c>
      <c r="E1425" s="94" t="s">
        <v>1380</v>
      </c>
      <c r="F1425" s="95" t="s">
        <v>1381</v>
      </c>
      <c r="G1425" s="89" t="s">
        <v>648</v>
      </c>
      <c r="H1425" s="89" t="s">
        <v>30</v>
      </c>
      <c r="I1425" s="96">
        <v>1</v>
      </c>
      <c r="J1425" s="97">
        <v>1473</v>
      </c>
      <c r="K1425" s="98">
        <f>J1425/H1425</f>
        <v>491</v>
      </c>
      <c r="L1425" s="99">
        <f>$L$8</f>
        <v>1.0815399999999999</v>
      </c>
      <c r="M1425" s="100">
        <f>$M$8</f>
        <v>1.0590999999999999</v>
      </c>
      <c r="N1425" s="101">
        <f>$N$8</f>
        <v>0.97811300000000001</v>
      </c>
      <c r="O1425" s="100">
        <f>$O$8</f>
        <v>1</v>
      </c>
      <c r="P1425" s="98">
        <f>K1425*L1425*M1425*N1425*O1425</f>
        <v>550.11</v>
      </c>
      <c r="Q1425" s="97">
        <f>H1425*P1425</f>
        <v>1650.33</v>
      </c>
      <c r="R1425" s="97">
        <f t="shared" si="692"/>
        <v>1650.33</v>
      </c>
      <c r="S1425" s="97"/>
    </row>
    <row r="1426" spans="1:19" x14ac:dyDescent="0.25">
      <c r="A1426" s="89"/>
      <c r="B1426" s="90"/>
      <c r="C1426" s="90"/>
      <c r="D1426" s="91"/>
      <c r="E1426" s="92"/>
      <c r="F1426" s="92" t="s">
        <v>1382</v>
      </c>
      <c r="G1426" s="91"/>
      <c r="H1426" s="91"/>
      <c r="I1426" s="93">
        <v>1</v>
      </c>
      <c r="J1426" s="91"/>
      <c r="K1426" s="98"/>
      <c r="L1426" s="99"/>
      <c r="M1426" s="100"/>
      <c r="N1426" s="101"/>
      <c r="O1426" s="100"/>
      <c r="P1426" s="98"/>
      <c r="Q1426" s="91"/>
      <c r="R1426" s="91"/>
      <c r="S1426" s="91"/>
    </row>
    <row r="1427" spans="1:19" ht="22.5" x14ac:dyDescent="0.25">
      <c r="A1427" s="89" t="s">
        <v>3499</v>
      </c>
      <c r="B1427" s="89" t="s">
        <v>3405</v>
      </c>
      <c r="C1427" s="89"/>
      <c r="D1427" s="89" t="s">
        <v>191</v>
      </c>
      <c r="E1427" s="94" t="s">
        <v>1367</v>
      </c>
      <c r="F1427" s="95" t="s">
        <v>1368</v>
      </c>
      <c r="G1427" s="89" t="s">
        <v>648</v>
      </c>
      <c r="H1427" s="89" t="s">
        <v>12</v>
      </c>
      <c r="I1427" s="96">
        <v>1</v>
      </c>
      <c r="J1427" s="97">
        <v>2380</v>
      </c>
      <c r="K1427" s="98">
        <f>J1427/H1427</f>
        <v>2380</v>
      </c>
      <c r="L1427" s="99">
        <f>$L$8</f>
        <v>1.0815399999999999</v>
      </c>
      <c r="M1427" s="100">
        <f>$M$8</f>
        <v>1.0590999999999999</v>
      </c>
      <c r="N1427" s="101">
        <f>$N$8</f>
        <v>0.97811300000000001</v>
      </c>
      <c r="O1427" s="100">
        <f>$O$8</f>
        <v>1</v>
      </c>
      <c r="P1427" s="98">
        <f>K1427*L1427*M1427*N1427*O1427</f>
        <v>2666.52</v>
      </c>
      <c r="Q1427" s="97">
        <f>H1427*P1427</f>
        <v>2666.52</v>
      </c>
      <c r="R1427" s="97"/>
      <c r="S1427" s="97"/>
    </row>
    <row r="1428" spans="1:19" x14ac:dyDescent="0.25">
      <c r="A1428" s="89" t="s">
        <v>3500</v>
      </c>
      <c r="B1428" s="89" t="s">
        <v>3405</v>
      </c>
      <c r="C1428" s="89" t="s">
        <v>17297</v>
      </c>
      <c r="D1428" s="89" t="s">
        <v>194</v>
      </c>
      <c r="E1428" s="94" t="s">
        <v>1385</v>
      </c>
      <c r="F1428" s="95" t="s">
        <v>1386</v>
      </c>
      <c r="G1428" s="89" t="s">
        <v>648</v>
      </c>
      <c r="H1428" s="89" t="s">
        <v>12</v>
      </c>
      <c r="I1428" s="96">
        <v>1</v>
      </c>
      <c r="J1428" s="97">
        <v>14491</v>
      </c>
      <c r="K1428" s="98">
        <f>J1428/H1428</f>
        <v>14491</v>
      </c>
      <c r="L1428" s="99">
        <f>$L$8</f>
        <v>1.0815399999999999</v>
      </c>
      <c r="M1428" s="100">
        <f>$M$8</f>
        <v>1.0590999999999999</v>
      </c>
      <c r="N1428" s="101">
        <f>$N$8</f>
        <v>0.97811300000000001</v>
      </c>
      <c r="O1428" s="100">
        <f>$O$8</f>
        <v>1</v>
      </c>
      <c r="P1428" s="98">
        <f>K1428*L1428*M1428*N1428*O1428</f>
        <v>16235.55</v>
      </c>
      <c r="Q1428" s="97">
        <f>H1428*P1428</f>
        <v>16235.55</v>
      </c>
      <c r="R1428" s="97">
        <f t="shared" ref="R1428" si="693">Q1428</f>
        <v>16235.55</v>
      </c>
      <c r="S1428" s="97"/>
    </row>
    <row r="1429" spans="1:19" x14ac:dyDescent="0.25">
      <c r="A1429" s="82" t="s">
        <v>293</v>
      </c>
      <c r="B1429" s="83"/>
      <c r="C1429" s="84"/>
      <c r="D1429" s="85"/>
      <c r="E1429" s="86"/>
      <c r="F1429" s="86" t="s">
        <v>1387</v>
      </c>
      <c r="G1429" s="82"/>
      <c r="H1429" s="82"/>
      <c r="I1429" s="87"/>
      <c r="J1429" s="88">
        <f>SUM(J1430:J1502)</f>
        <v>1619845</v>
      </c>
      <c r="K1429" s="98"/>
      <c r="L1429" s="99"/>
      <c r="M1429" s="100"/>
      <c r="N1429" s="101"/>
      <c r="O1429" s="100"/>
      <c r="P1429" s="98"/>
      <c r="Q1429" s="88">
        <f>SUM(Q1430:Q1502)</f>
        <v>1814852.75</v>
      </c>
      <c r="R1429" s="88">
        <f t="shared" ref="R1429:S1429" si="694">SUM(R1430:R1502)</f>
        <v>1396.02</v>
      </c>
      <c r="S1429" s="88">
        <f t="shared" si="694"/>
        <v>0</v>
      </c>
    </row>
    <row r="1430" spans="1:19" x14ac:dyDescent="0.25">
      <c r="A1430" s="89"/>
      <c r="B1430" s="90"/>
      <c r="C1430" s="90"/>
      <c r="D1430" s="91"/>
      <c r="E1430" s="92"/>
      <c r="F1430" s="92" t="s">
        <v>1387</v>
      </c>
      <c r="G1430" s="91"/>
      <c r="H1430" s="91"/>
      <c r="I1430" s="93">
        <v>1</v>
      </c>
      <c r="J1430" s="91"/>
      <c r="K1430" s="98"/>
      <c r="L1430" s="99"/>
      <c r="M1430" s="100"/>
      <c r="N1430" s="101"/>
      <c r="O1430" s="100"/>
      <c r="P1430" s="98"/>
      <c r="Q1430" s="91"/>
      <c r="R1430" s="91"/>
      <c r="S1430" s="91"/>
    </row>
    <row r="1431" spans="1:19" x14ac:dyDescent="0.25">
      <c r="A1431" s="89" t="s">
        <v>3502</v>
      </c>
      <c r="B1431" s="89" t="s">
        <v>3405</v>
      </c>
      <c r="C1431" s="89"/>
      <c r="D1431" s="89" t="s">
        <v>196</v>
      </c>
      <c r="E1431" s="94" t="s">
        <v>1389</v>
      </c>
      <c r="F1431" s="95" t="s">
        <v>1390</v>
      </c>
      <c r="G1431" s="89" t="s">
        <v>71</v>
      </c>
      <c r="H1431" s="89" t="s">
        <v>3503</v>
      </c>
      <c r="I1431" s="96">
        <v>1</v>
      </c>
      <c r="J1431" s="97">
        <v>26068</v>
      </c>
      <c r="K1431" s="98">
        <f t="shared" ref="K1431:K1436" si="695">J1431/H1431</f>
        <v>113339.13</v>
      </c>
      <c r="L1431" s="99">
        <f t="shared" ref="L1431:L1436" si="696">$L$8</f>
        <v>1.0815399999999999</v>
      </c>
      <c r="M1431" s="100">
        <f t="shared" ref="M1431:M1436" si="697">$M$8</f>
        <v>1.0590999999999999</v>
      </c>
      <c r="N1431" s="101">
        <f t="shared" ref="N1431:N1436" si="698">$N$8</f>
        <v>0.97811300000000001</v>
      </c>
      <c r="O1431" s="100">
        <f t="shared" ref="O1431:O1436" si="699">$O$8</f>
        <v>1</v>
      </c>
      <c r="P1431" s="98">
        <f t="shared" ref="P1431:P1436" si="700">K1431*L1431*M1431*N1431*O1431</f>
        <v>126983.84</v>
      </c>
      <c r="Q1431" s="97">
        <f t="shared" ref="Q1431:Q1436" si="701">H1431*P1431</f>
        <v>29206.28</v>
      </c>
      <c r="R1431" s="97"/>
      <c r="S1431" s="97"/>
    </row>
    <row r="1432" spans="1:19" ht="22.5" x14ac:dyDescent="0.25">
      <c r="A1432" s="89" t="s">
        <v>3504</v>
      </c>
      <c r="B1432" s="89" t="s">
        <v>3405</v>
      </c>
      <c r="C1432" s="89"/>
      <c r="D1432" s="89" t="s">
        <v>201</v>
      </c>
      <c r="E1432" s="94" t="s">
        <v>3505</v>
      </c>
      <c r="F1432" s="95" t="s">
        <v>1393</v>
      </c>
      <c r="G1432" s="89" t="s">
        <v>648</v>
      </c>
      <c r="H1432" s="89" t="s">
        <v>70</v>
      </c>
      <c r="I1432" s="96">
        <v>1</v>
      </c>
      <c r="J1432" s="97">
        <v>273576</v>
      </c>
      <c r="K1432" s="98">
        <f t="shared" si="695"/>
        <v>21044.31</v>
      </c>
      <c r="L1432" s="99">
        <f t="shared" si="696"/>
        <v>1.0815399999999999</v>
      </c>
      <c r="M1432" s="100">
        <f t="shared" si="697"/>
        <v>1.0590999999999999</v>
      </c>
      <c r="N1432" s="101">
        <f t="shared" si="698"/>
        <v>0.97811300000000001</v>
      </c>
      <c r="O1432" s="100">
        <f t="shared" si="699"/>
        <v>1</v>
      </c>
      <c r="P1432" s="98">
        <f t="shared" si="700"/>
        <v>23577.8</v>
      </c>
      <c r="Q1432" s="97">
        <f t="shared" si="701"/>
        <v>306511.40000000002</v>
      </c>
      <c r="R1432" s="97"/>
      <c r="S1432" s="97"/>
    </row>
    <row r="1433" spans="1:19" ht="22.5" x14ac:dyDescent="0.25">
      <c r="A1433" s="89" t="s">
        <v>3506</v>
      </c>
      <c r="B1433" s="89" t="s">
        <v>3405</v>
      </c>
      <c r="C1433" s="89"/>
      <c r="D1433" s="89" t="s">
        <v>204</v>
      </c>
      <c r="E1433" s="94" t="s">
        <v>3507</v>
      </c>
      <c r="F1433" s="95" t="s">
        <v>1396</v>
      </c>
      <c r="G1433" s="89" t="s">
        <v>648</v>
      </c>
      <c r="H1433" s="89" t="s">
        <v>24</v>
      </c>
      <c r="I1433" s="96">
        <v>1</v>
      </c>
      <c r="J1433" s="97">
        <v>64903</v>
      </c>
      <c r="K1433" s="98">
        <f t="shared" si="695"/>
        <v>32451.5</v>
      </c>
      <c r="L1433" s="99">
        <f t="shared" si="696"/>
        <v>1.0815399999999999</v>
      </c>
      <c r="M1433" s="100">
        <f t="shared" si="697"/>
        <v>1.0590999999999999</v>
      </c>
      <c r="N1433" s="101">
        <f t="shared" si="698"/>
        <v>0.97811300000000001</v>
      </c>
      <c r="O1433" s="100">
        <f t="shared" si="699"/>
        <v>1</v>
      </c>
      <c r="P1433" s="98">
        <f t="shared" si="700"/>
        <v>36358.28</v>
      </c>
      <c r="Q1433" s="97">
        <f t="shared" si="701"/>
        <v>72716.56</v>
      </c>
      <c r="R1433" s="97"/>
      <c r="S1433" s="97"/>
    </row>
    <row r="1434" spans="1:19" ht="22.5" x14ac:dyDescent="0.25">
      <c r="A1434" s="89" t="s">
        <v>3508</v>
      </c>
      <c r="B1434" s="89" t="s">
        <v>3405</v>
      </c>
      <c r="C1434" s="89"/>
      <c r="D1434" s="89" t="s">
        <v>206</v>
      </c>
      <c r="E1434" s="94" t="s">
        <v>3509</v>
      </c>
      <c r="F1434" s="95" t="s">
        <v>1402</v>
      </c>
      <c r="G1434" s="89" t="s">
        <v>648</v>
      </c>
      <c r="H1434" s="89" t="s">
        <v>24</v>
      </c>
      <c r="I1434" s="96">
        <v>1</v>
      </c>
      <c r="J1434" s="97">
        <v>9367</v>
      </c>
      <c r="K1434" s="98">
        <f t="shared" si="695"/>
        <v>4683.5</v>
      </c>
      <c r="L1434" s="99">
        <f t="shared" si="696"/>
        <v>1.0815399999999999</v>
      </c>
      <c r="M1434" s="100">
        <f t="shared" si="697"/>
        <v>1.0590999999999999</v>
      </c>
      <c r="N1434" s="101">
        <f t="shared" si="698"/>
        <v>0.97811300000000001</v>
      </c>
      <c r="O1434" s="100">
        <f t="shared" si="699"/>
        <v>1</v>
      </c>
      <c r="P1434" s="98">
        <f t="shared" si="700"/>
        <v>5247.34</v>
      </c>
      <c r="Q1434" s="97">
        <f t="shared" si="701"/>
        <v>10494.68</v>
      </c>
      <c r="R1434" s="97"/>
      <c r="S1434" s="97"/>
    </row>
    <row r="1435" spans="1:19" ht="22.5" x14ac:dyDescent="0.25">
      <c r="A1435" s="89" t="s">
        <v>3510</v>
      </c>
      <c r="B1435" s="89" t="s">
        <v>3405</v>
      </c>
      <c r="C1435" s="89"/>
      <c r="D1435" s="89" t="s">
        <v>207</v>
      </c>
      <c r="E1435" s="94" t="s">
        <v>3511</v>
      </c>
      <c r="F1435" s="95" t="s">
        <v>3512</v>
      </c>
      <c r="G1435" s="89" t="s">
        <v>648</v>
      </c>
      <c r="H1435" s="89" t="s">
        <v>43</v>
      </c>
      <c r="I1435" s="96">
        <v>1</v>
      </c>
      <c r="J1435" s="97">
        <v>42156</v>
      </c>
      <c r="K1435" s="98">
        <f t="shared" si="695"/>
        <v>7026</v>
      </c>
      <c r="L1435" s="99">
        <f t="shared" si="696"/>
        <v>1.0815399999999999</v>
      </c>
      <c r="M1435" s="100">
        <f t="shared" si="697"/>
        <v>1.0590999999999999</v>
      </c>
      <c r="N1435" s="101">
        <f t="shared" si="698"/>
        <v>0.97811300000000001</v>
      </c>
      <c r="O1435" s="100">
        <f t="shared" si="699"/>
        <v>1</v>
      </c>
      <c r="P1435" s="98">
        <f t="shared" si="700"/>
        <v>7871.85</v>
      </c>
      <c r="Q1435" s="97">
        <f t="shared" si="701"/>
        <v>47231.1</v>
      </c>
      <c r="R1435" s="97"/>
      <c r="S1435" s="97"/>
    </row>
    <row r="1436" spans="1:19" ht="22.5" x14ac:dyDescent="0.25">
      <c r="A1436" s="89" t="s">
        <v>3513</v>
      </c>
      <c r="B1436" s="89" t="s">
        <v>3405</v>
      </c>
      <c r="C1436" s="89"/>
      <c r="D1436" s="89" t="s">
        <v>208</v>
      </c>
      <c r="E1436" s="94" t="s">
        <v>3514</v>
      </c>
      <c r="F1436" s="95" t="s">
        <v>1408</v>
      </c>
      <c r="G1436" s="89" t="s">
        <v>648</v>
      </c>
      <c r="H1436" s="89" t="s">
        <v>43</v>
      </c>
      <c r="I1436" s="96">
        <v>1</v>
      </c>
      <c r="J1436" s="97">
        <v>1214</v>
      </c>
      <c r="K1436" s="98">
        <f t="shared" si="695"/>
        <v>202.33</v>
      </c>
      <c r="L1436" s="99">
        <f t="shared" si="696"/>
        <v>1.0815399999999999</v>
      </c>
      <c r="M1436" s="100">
        <f t="shared" si="697"/>
        <v>1.0590999999999999</v>
      </c>
      <c r="N1436" s="101">
        <f t="shared" si="698"/>
        <v>0.97811300000000001</v>
      </c>
      <c r="O1436" s="100">
        <f t="shared" si="699"/>
        <v>1</v>
      </c>
      <c r="P1436" s="98">
        <f t="shared" si="700"/>
        <v>226.69</v>
      </c>
      <c r="Q1436" s="97">
        <f t="shared" si="701"/>
        <v>1360.14</v>
      </c>
      <c r="R1436" s="97"/>
      <c r="S1436" s="97"/>
    </row>
    <row r="1437" spans="1:19" x14ac:dyDescent="0.25">
      <c r="A1437" s="89"/>
      <c r="B1437" s="90"/>
      <c r="C1437" s="90"/>
      <c r="D1437" s="91"/>
      <c r="E1437" s="92"/>
      <c r="F1437" s="92" t="s">
        <v>1409</v>
      </c>
      <c r="G1437" s="91"/>
      <c r="H1437" s="91"/>
      <c r="I1437" s="93">
        <v>1</v>
      </c>
      <c r="J1437" s="91"/>
      <c r="K1437" s="98"/>
      <c r="L1437" s="99"/>
      <c r="M1437" s="100"/>
      <c r="N1437" s="101"/>
      <c r="O1437" s="100"/>
      <c r="P1437" s="98"/>
      <c r="Q1437" s="91"/>
      <c r="R1437" s="91"/>
      <c r="S1437" s="91"/>
    </row>
    <row r="1438" spans="1:19" x14ac:dyDescent="0.25">
      <c r="A1438" s="89" t="s">
        <v>3515</v>
      </c>
      <c r="B1438" s="89" t="s">
        <v>3405</v>
      </c>
      <c r="C1438" s="89"/>
      <c r="D1438" s="89" t="s">
        <v>220</v>
      </c>
      <c r="E1438" s="94" t="s">
        <v>1420</v>
      </c>
      <c r="F1438" s="95" t="s">
        <v>1421</v>
      </c>
      <c r="G1438" s="89" t="s">
        <v>71</v>
      </c>
      <c r="H1438" s="89" t="s">
        <v>451</v>
      </c>
      <c r="I1438" s="96">
        <v>1</v>
      </c>
      <c r="J1438" s="97">
        <v>210</v>
      </c>
      <c r="K1438" s="98">
        <f t="shared" ref="K1438:K1448" si="702">J1438/H1438</f>
        <v>21000</v>
      </c>
      <c r="L1438" s="99">
        <f t="shared" ref="L1438:L1448" si="703">$L$8</f>
        <v>1.0815399999999999</v>
      </c>
      <c r="M1438" s="100">
        <f t="shared" ref="M1438:M1448" si="704">$M$8</f>
        <v>1.0590999999999999</v>
      </c>
      <c r="N1438" s="101">
        <f t="shared" ref="N1438:N1448" si="705">$N$8</f>
        <v>0.97811300000000001</v>
      </c>
      <c r="O1438" s="100">
        <f t="shared" ref="O1438:O1448" si="706">$O$8</f>
        <v>1</v>
      </c>
      <c r="P1438" s="98">
        <f t="shared" ref="P1438:P1448" si="707">K1438*L1438*M1438*N1438*O1438</f>
        <v>23528.16</v>
      </c>
      <c r="Q1438" s="97">
        <f t="shared" ref="Q1438:Q1448" si="708">H1438*P1438</f>
        <v>235.28</v>
      </c>
      <c r="R1438" s="97"/>
      <c r="S1438" s="97"/>
    </row>
    <row r="1439" spans="1:19" ht="22.5" x14ac:dyDescent="0.25">
      <c r="A1439" s="89" t="s">
        <v>3516</v>
      </c>
      <c r="B1439" s="89" t="s">
        <v>3405</v>
      </c>
      <c r="C1439" s="89"/>
      <c r="D1439" s="89" t="s">
        <v>223</v>
      </c>
      <c r="E1439" s="94" t="s">
        <v>3517</v>
      </c>
      <c r="F1439" s="95" t="s">
        <v>1424</v>
      </c>
      <c r="G1439" s="89" t="s">
        <v>648</v>
      </c>
      <c r="H1439" s="89" t="s">
        <v>12</v>
      </c>
      <c r="I1439" s="96">
        <v>1</v>
      </c>
      <c r="J1439" s="97">
        <v>152</v>
      </c>
      <c r="K1439" s="98">
        <f t="shared" si="702"/>
        <v>152</v>
      </c>
      <c r="L1439" s="99">
        <f t="shared" si="703"/>
        <v>1.0815399999999999</v>
      </c>
      <c r="M1439" s="100">
        <f t="shared" si="704"/>
        <v>1.0590999999999999</v>
      </c>
      <c r="N1439" s="101">
        <f t="shared" si="705"/>
        <v>0.97811300000000001</v>
      </c>
      <c r="O1439" s="100">
        <f t="shared" si="706"/>
        <v>1</v>
      </c>
      <c r="P1439" s="98">
        <f t="shared" si="707"/>
        <v>170.3</v>
      </c>
      <c r="Q1439" s="97">
        <f t="shared" si="708"/>
        <v>170.3</v>
      </c>
      <c r="R1439" s="97"/>
      <c r="S1439" s="97"/>
    </row>
    <row r="1440" spans="1:19" x14ac:dyDescent="0.25">
      <c r="A1440" s="89" t="s">
        <v>3518</v>
      </c>
      <c r="B1440" s="89" t="s">
        <v>3405</v>
      </c>
      <c r="C1440" s="89"/>
      <c r="D1440" s="89" t="s">
        <v>226</v>
      </c>
      <c r="E1440" s="94" t="s">
        <v>1411</v>
      </c>
      <c r="F1440" s="95" t="s">
        <v>1412</v>
      </c>
      <c r="G1440" s="89" t="s">
        <v>71</v>
      </c>
      <c r="H1440" s="89" t="s">
        <v>294</v>
      </c>
      <c r="I1440" s="96">
        <v>1</v>
      </c>
      <c r="J1440" s="97">
        <v>1241</v>
      </c>
      <c r="K1440" s="98">
        <f t="shared" si="702"/>
        <v>20683.330000000002</v>
      </c>
      <c r="L1440" s="99">
        <f t="shared" si="703"/>
        <v>1.0815399999999999</v>
      </c>
      <c r="M1440" s="100">
        <f t="shared" si="704"/>
        <v>1.0590999999999999</v>
      </c>
      <c r="N1440" s="101">
        <f t="shared" si="705"/>
        <v>0.97811300000000001</v>
      </c>
      <c r="O1440" s="100">
        <f t="shared" si="706"/>
        <v>1</v>
      </c>
      <c r="P1440" s="98">
        <f t="shared" si="707"/>
        <v>23173.360000000001</v>
      </c>
      <c r="Q1440" s="97">
        <f t="shared" si="708"/>
        <v>1390.4</v>
      </c>
      <c r="R1440" s="97"/>
      <c r="S1440" s="97"/>
    </row>
    <row r="1441" spans="1:19" ht="22.5" x14ac:dyDescent="0.25">
      <c r="A1441" s="89" t="s">
        <v>3519</v>
      </c>
      <c r="B1441" s="89" t="s">
        <v>3405</v>
      </c>
      <c r="C1441" s="89"/>
      <c r="D1441" s="89" t="s">
        <v>229</v>
      </c>
      <c r="E1441" s="94" t="s">
        <v>3520</v>
      </c>
      <c r="F1441" s="95" t="s">
        <v>1418</v>
      </c>
      <c r="G1441" s="89" t="s">
        <v>648</v>
      </c>
      <c r="H1441" s="89" t="s">
        <v>43</v>
      </c>
      <c r="I1441" s="96">
        <v>1</v>
      </c>
      <c r="J1441" s="97">
        <v>878</v>
      </c>
      <c r="K1441" s="98">
        <f t="shared" si="702"/>
        <v>146.33000000000001</v>
      </c>
      <c r="L1441" s="99">
        <f t="shared" si="703"/>
        <v>1.0815399999999999</v>
      </c>
      <c r="M1441" s="100">
        <f t="shared" si="704"/>
        <v>1.0590999999999999</v>
      </c>
      <c r="N1441" s="101">
        <f t="shared" si="705"/>
        <v>0.97811300000000001</v>
      </c>
      <c r="O1441" s="100">
        <f t="shared" si="706"/>
        <v>1</v>
      </c>
      <c r="P1441" s="98">
        <f t="shared" si="707"/>
        <v>163.95</v>
      </c>
      <c r="Q1441" s="97">
        <f t="shared" si="708"/>
        <v>983.7</v>
      </c>
      <c r="R1441" s="97"/>
      <c r="S1441" s="97"/>
    </row>
    <row r="1442" spans="1:19" x14ac:dyDescent="0.25">
      <c r="A1442" s="89" t="s">
        <v>3521</v>
      </c>
      <c r="B1442" s="89" t="s">
        <v>3405</v>
      </c>
      <c r="C1442" s="89"/>
      <c r="D1442" s="89" t="s">
        <v>231</v>
      </c>
      <c r="E1442" s="94" t="s">
        <v>1426</v>
      </c>
      <c r="F1442" s="95" t="s">
        <v>1427</v>
      </c>
      <c r="G1442" s="89" t="s">
        <v>71</v>
      </c>
      <c r="H1442" s="89" t="s">
        <v>88</v>
      </c>
      <c r="I1442" s="96">
        <v>1</v>
      </c>
      <c r="J1442" s="97">
        <v>6492</v>
      </c>
      <c r="K1442" s="98">
        <f t="shared" si="702"/>
        <v>49938.46</v>
      </c>
      <c r="L1442" s="99">
        <f t="shared" si="703"/>
        <v>1.0815399999999999</v>
      </c>
      <c r="M1442" s="100">
        <f t="shared" si="704"/>
        <v>1.0590999999999999</v>
      </c>
      <c r="N1442" s="101">
        <f t="shared" si="705"/>
        <v>0.97811300000000001</v>
      </c>
      <c r="O1442" s="100">
        <f t="shared" si="706"/>
        <v>1</v>
      </c>
      <c r="P1442" s="98">
        <f t="shared" si="707"/>
        <v>55950.47</v>
      </c>
      <c r="Q1442" s="97">
        <f t="shared" si="708"/>
        <v>7273.56</v>
      </c>
      <c r="R1442" s="97"/>
      <c r="S1442" s="97"/>
    </row>
    <row r="1443" spans="1:19" ht="22.5" x14ac:dyDescent="0.25">
      <c r="A1443" s="89" t="s">
        <v>3522</v>
      </c>
      <c r="B1443" s="89" t="s">
        <v>3405</v>
      </c>
      <c r="C1443" s="89"/>
      <c r="D1443" s="89" t="s">
        <v>236</v>
      </c>
      <c r="E1443" s="94" t="s">
        <v>3523</v>
      </c>
      <c r="F1443" s="95" t="s">
        <v>1431</v>
      </c>
      <c r="G1443" s="89" t="s">
        <v>648</v>
      </c>
      <c r="H1443" s="89" t="s">
        <v>12</v>
      </c>
      <c r="I1443" s="96">
        <v>1</v>
      </c>
      <c r="J1443" s="97">
        <v>82</v>
      </c>
      <c r="K1443" s="98">
        <f t="shared" si="702"/>
        <v>82</v>
      </c>
      <c r="L1443" s="99">
        <f t="shared" si="703"/>
        <v>1.0815399999999999</v>
      </c>
      <c r="M1443" s="100">
        <f t="shared" si="704"/>
        <v>1.0590999999999999</v>
      </c>
      <c r="N1443" s="101">
        <f t="shared" si="705"/>
        <v>0.97811300000000001</v>
      </c>
      <c r="O1443" s="100">
        <f t="shared" si="706"/>
        <v>1</v>
      </c>
      <c r="P1443" s="98">
        <f t="shared" si="707"/>
        <v>91.87</v>
      </c>
      <c r="Q1443" s="97">
        <f t="shared" si="708"/>
        <v>91.87</v>
      </c>
      <c r="R1443" s="97"/>
      <c r="S1443" s="97"/>
    </row>
    <row r="1444" spans="1:19" ht="22.5" x14ac:dyDescent="0.25">
      <c r="A1444" s="89" t="s">
        <v>3524</v>
      </c>
      <c r="B1444" s="89" t="s">
        <v>3405</v>
      </c>
      <c r="C1444" s="89"/>
      <c r="D1444" s="89" t="s">
        <v>239</v>
      </c>
      <c r="E1444" s="94" t="s">
        <v>3525</v>
      </c>
      <c r="F1444" s="95" t="s">
        <v>1434</v>
      </c>
      <c r="G1444" s="89" t="s">
        <v>648</v>
      </c>
      <c r="H1444" s="89" t="s">
        <v>68</v>
      </c>
      <c r="I1444" s="96">
        <v>1</v>
      </c>
      <c r="J1444" s="97">
        <v>1878</v>
      </c>
      <c r="K1444" s="98">
        <f t="shared" si="702"/>
        <v>156.5</v>
      </c>
      <c r="L1444" s="99">
        <f t="shared" si="703"/>
        <v>1.0815399999999999</v>
      </c>
      <c r="M1444" s="100">
        <f t="shared" si="704"/>
        <v>1.0590999999999999</v>
      </c>
      <c r="N1444" s="101">
        <f t="shared" si="705"/>
        <v>0.97811300000000001</v>
      </c>
      <c r="O1444" s="100">
        <f t="shared" si="706"/>
        <v>1</v>
      </c>
      <c r="P1444" s="98">
        <f t="shared" si="707"/>
        <v>175.34</v>
      </c>
      <c r="Q1444" s="97">
        <f t="shared" si="708"/>
        <v>2104.08</v>
      </c>
      <c r="R1444" s="97"/>
      <c r="S1444" s="97"/>
    </row>
    <row r="1445" spans="1:19" x14ac:dyDescent="0.25">
      <c r="A1445" s="89" t="s">
        <v>3526</v>
      </c>
      <c r="B1445" s="89" t="s">
        <v>3405</v>
      </c>
      <c r="C1445" s="89"/>
      <c r="D1445" s="89" t="s">
        <v>241</v>
      </c>
      <c r="E1445" s="94" t="s">
        <v>1436</v>
      </c>
      <c r="F1445" s="95" t="s">
        <v>3527</v>
      </c>
      <c r="G1445" s="89" t="s">
        <v>648</v>
      </c>
      <c r="H1445" s="89" t="s">
        <v>136</v>
      </c>
      <c r="I1445" s="96">
        <v>1</v>
      </c>
      <c r="J1445" s="97">
        <v>2058</v>
      </c>
      <c r="K1445" s="98">
        <f t="shared" si="702"/>
        <v>68.599999999999994</v>
      </c>
      <c r="L1445" s="99">
        <f t="shared" si="703"/>
        <v>1.0815399999999999</v>
      </c>
      <c r="M1445" s="100">
        <f t="shared" si="704"/>
        <v>1.0590999999999999</v>
      </c>
      <c r="N1445" s="101">
        <f t="shared" si="705"/>
        <v>0.97811300000000001</v>
      </c>
      <c r="O1445" s="100">
        <f t="shared" si="706"/>
        <v>1</v>
      </c>
      <c r="P1445" s="98">
        <f t="shared" si="707"/>
        <v>76.86</v>
      </c>
      <c r="Q1445" s="97">
        <f t="shared" si="708"/>
        <v>2305.8000000000002</v>
      </c>
      <c r="R1445" s="97"/>
      <c r="S1445" s="97"/>
    </row>
    <row r="1446" spans="1:19" ht="22.5" x14ac:dyDescent="0.25">
      <c r="A1446" s="89" t="s">
        <v>3528</v>
      </c>
      <c r="B1446" s="89" t="s">
        <v>3405</v>
      </c>
      <c r="C1446" s="89"/>
      <c r="D1446" s="89" t="s">
        <v>243</v>
      </c>
      <c r="E1446" s="94" t="s">
        <v>3529</v>
      </c>
      <c r="F1446" s="95" t="s">
        <v>1440</v>
      </c>
      <c r="G1446" s="89" t="s">
        <v>648</v>
      </c>
      <c r="H1446" s="89" t="s">
        <v>68</v>
      </c>
      <c r="I1446" s="96">
        <v>1</v>
      </c>
      <c r="J1446" s="97">
        <v>2474</v>
      </c>
      <c r="K1446" s="98">
        <f t="shared" si="702"/>
        <v>206.17</v>
      </c>
      <c r="L1446" s="99">
        <f t="shared" si="703"/>
        <v>1.0815399999999999</v>
      </c>
      <c r="M1446" s="100">
        <f t="shared" si="704"/>
        <v>1.0590999999999999</v>
      </c>
      <c r="N1446" s="101">
        <f t="shared" si="705"/>
        <v>0.97811300000000001</v>
      </c>
      <c r="O1446" s="100">
        <f t="shared" si="706"/>
        <v>1</v>
      </c>
      <c r="P1446" s="98">
        <f t="shared" si="707"/>
        <v>230.99</v>
      </c>
      <c r="Q1446" s="97">
        <f t="shared" si="708"/>
        <v>2771.88</v>
      </c>
      <c r="R1446" s="97"/>
      <c r="S1446" s="97"/>
    </row>
    <row r="1447" spans="1:19" x14ac:dyDescent="0.25">
      <c r="A1447" s="89" t="s">
        <v>3530</v>
      </c>
      <c r="B1447" s="89" t="s">
        <v>3405</v>
      </c>
      <c r="C1447" s="89"/>
      <c r="D1447" s="89" t="s">
        <v>248</v>
      </c>
      <c r="E1447" s="94" t="s">
        <v>1442</v>
      </c>
      <c r="F1447" s="95" t="s">
        <v>1443</v>
      </c>
      <c r="G1447" s="89" t="s">
        <v>648</v>
      </c>
      <c r="H1447" s="89" t="s">
        <v>43</v>
      </c>
      <c r="I1447" s="96">
        <v>1</v>
      </c>
      <c r="J1447" s="97">
        <v>7744</v>
      </c>
      <c r="K1447" s="98">
        <f t="shared" si="702"/>
        <v>1290.67</v>
      </c>
      <c r="L1447" s="99">
        <f t="shared" si="703"/>
        <v>1.0815399999999999</v>
      </c>
      <c r="M1447" s="100">
        <f t="shared" si="704"/>
        <v>1.0590999999999999</v>
      </c>
      <c r="N1447" s="101">
        <f t="shared" si="705"/>
        <v>0.97811300000000001</v>
      </c>
      <c r="O1447" s="100">
        <f t="shared" si="706"/>
        <v>1</v>
      </c>
      <c r="P1447" s="98">
        <f t="shared" si="707"/>
        <v>1446.05</v>
      </c>
      <c r="Q1447" s="97">
        <f t="shared" si="708"/>
        <v>8676.2999999999993</v>
      </c>
      <c r="R1447" s="97"/>
      <c r="S1447" s="97"/>
    </row>
    <row r="1448" spans="1:19" ht="22.5" x14ac:dyDescent="0.25">
      <c r="A1448" s="89" t="s">
        <v>3531</v>
      </c>
      <c r="B1448" s="89" t="s">
        <v>3405</v>
      </c>
      <c r="C1448" s="89" t="s">
        <v>17297</v>
      </c>
      <c r="D1448" s="89" t="s">
        <v>251</v>
      </c>
      <c r="E1448" s="94" t="s">
        <v>3532</v>
      </c>
      <c r="F1448" s="95" t="s">
        <v>1446</v>
      </c>
      <c r="G1448" s="89" t="s">
        <v>648</v>
      </c>
      <c r="H1448" s="89" t="s">
        <v>43</v>
      </c>
      <c r="I1448" s="96">
        <v>1</v>
      </c>
      <c r="J1448" s="97">
        <v>1246</v>
      </c>
      <c r="K1448" s="98">
        <f t="shared" si="702"/>
        <v>207.67</v>
      </c>
      <c r="L1448" s="99">
        <f t="shared" si="703"/>
        <v>1.0815399999999999</v>
      </c>
      <c r="M1448" s="100">
        <f t="shared" si="704"/>
        <v>1.0590999999999999</v>
      </c>
      <c r="N1448" s="101">
        <f t="shared" si="705"/>
        <v>0.97811300000000001</v>
      </c>
      <c r="O1448" s="100">
        <f t="shared" si="706"/>
        <v>1</v>
      </c>
      <c r="P1448" s="98">
        <f t="shared" si="707"/>
        <v>232.67</v>
      </c>
      <c r="Q1448" s="97">
        <f t="shared" si="708"/>
        <v>1396.02</v>
      </c>
      <c r="R1448" s="97">
        <f t="shared" ref="R1448" si="709">Q1448</f>
        <v>1396.02</v>
      </c>
      <c r="S1448" s="97"/>
    </row>
    <row r="1449" spans="1:19" x14ac:dyDescent="0.25">
      <c r="A1449" s="89"/>
      <c r="B1449" s="90"/>
      <c r="C1449" s="90"/>
      <c r="D1449" s="91"/>
      <c r="E1449" s="92"/>
      <c r="F1449" s="92" t="s">
        <v>1447</v>
      </c>
      <c r="G1449" s="91"/>
      <c r="H1449" s="91"/>
      <c r="I1449" s="93">
        <v>1</v>
      </c>
      <c r="J1449" s="91"/>
      <c r="K1449" s="98"/>
      <c r="L1449" s="99"/>
      <c r="M1449" s="100"/>
      <c r="N1449" s="101"/>
      <c r="O1449" s="100"/>
      <c r="P1449" s="98"/>
      <c r="Q1449" s="91"/>
      <c r="R1449" s="91"/>
      <c r="S1449" s="91"/>
    </row>
    <row r="1450" spans="1:19" x14ac:dyDescent="0.25">
      <c r="A1450" s="89" t="s">
        <v>3533</v>
      </c>
      <c r="B1450" s="89" t="s">
        <v>3405</v>
      </c>
      <c r="C1450" s="89"/>
      <c r="D1450" s="89" t="s">
        <v>254</v>
      </c>
      <c r="E1450" s="94" t="s">
        <v>1449</v>
      </c>
      <c r="F1450" s="95" t="s">
        <v>1450</v>
      </c>
      <c r="G1450" s="89" t="s">
        <v>1071</v>
      </c>
      <c r="H1450" s="89" t="s">
        <v>3534</v>
      </c>
      <c r="I1450" s="96">
        <v>1</v>
      </c>
      <c r="J1450" s="97">
        <v>34920</v>
      </c>
      <c r="K1450" s="98">
        <f t="shared" ref="K1450:K1469" si="710">J1450/H1450</f>
        <v>38800</v>
      </c>
      <c r="L1450" s="99">
        <f t="shared" ref="L1450:L1469" si="711">$L$8</f>
        <v>1.0815399999999999</v>
      </c>
      <c r="M1450" s="100">
        <f t="shared" ref="M1450:M1469" si="712">$M$8</f>
        <v>1.0590999999999999</v>
      </c>
      <c r="N1450" s="101">
        <f t="shared" ref="N1450:N1469" si="713">$N$8</f>
        <v>0.97811300000000001</v>
      </c>
      <c r="O1450" s="100">
        <f t="shared" ref="O1450:O1469" si="714">$O$8</f>
        <v>1</v>
      </c>
      <c r="P1450" s="98">
        <f t="shared" ref="P1450:P1469" si="715">K1450*L1450*M1450*N1450*O1450</f>
        <v>43471.07</v>
      </c>
      <c r="Q1450" s="97">
        <f t="shared" ref="Q1450:Q1469" si="716">H1450*P1450</f>
        <v>39123.96</v>
      </c>
      <c r="R1450" s="97"/>
      <c r="S1450" s="97"/>
    </row>
    <row r="1451" spans="1:19" x14ac:dyDescent="0.25">
      <c r="A1451" s="89" t="s">
        <v>3535</v>
      </c>
      <c r="B1451" s="89" t="s">
        <v>3405</v>
      </c>
      <c r="C1451" s="89"/>
      <c r="D1451" s="89" t="s">
        <v>256</v>
      </c>
      <c r="E1451" s="94" t="s">
        <v>1453</v>
      </c>
      <c r="F1451" s="95" t="s">
        <v>1454</v>
      </c>
      <c r="G1451" s="89" t="s">
        <v>1071</v>
      </c>
      <c r="H1451" s="89" t="s">
        <v>3536</v>
      </c>
      <c r="I1451" s="96">
        <v>1</v>
      </c>
      <c r="J1451" s="97">
        <v>109226</v>
      </c>
      <c r="K1451" s="98">
        <f t="shared" si="710"/>
        <v>4175.3100000000004</v>
      </c>
      <c r="L1451" s="99">
        <f t="shared" si="711"/>
        <v>1.0815399999999999</v>
      </c>
      <c r="M1451" s="100">
        <f t="shared" si="712"/>
        <v>1.0590999999999999</v>
      </c>
      <c r="N1451" s="101">
        <f t="shared" si="713"/>
        <v>0.97811300000000001</v>
      </c>
      <c r="O1451" s="100">
        <f t="shared" si="714"/>
        <v>1</v>
      </c>
      <c r="P1451" s="98">
        <f t="shared" si="715"/>
        <v>4677.97</v>
      </c>
      <c r="Q1451" s="97">
        <f t="shared" si="716"/>
        <v>122375.7</v>
      </c>
      <c r="R1451" s="97"/>
      <c r="S1451" s="97"/>
    </row>
    <row r="1452" spans="1:19" ht="22.5" x14ac:dyDescent="0.25">
      <c r="A1452" s="89" t="s">
        <v>3537</v>
      </c>
      <c r="B1452" s="89" t="s">
        <v>3405</v>
      </c>
      <c r="C1452" s="89"/>
      <c r="D1452" s="89" t="s">
        <v>260</v>
      </c>
      <c r="E1452" s="94" t="s">
        <v>3538</v>
      </c>
      <c r="F1452" s="95" t="s">
        <v>3539</v>
      </c>
      <c r="G1452" s="89" t="s">
        <v>1077</v>
      </c>
      <c r="H1452" s="89" t="s">
        <v>3540</v>
      </c>
      <c r="I1452" s="96">
        <v>1</v>
      </c>
      <c r="J1452" s="97">
        <v>6427</v>
      </c>
      <c r="K1452" s="98">
        <f t="shared" si="710"/>
        <v>74.13</v>
      </c>
      <c r="L1452" s="99">
        <f t="shared" si="711"/>
        <v>1.0815399999999999</v>
      </c>
      <c r="M1452" s="100">
        <f t="shared" si="712"/>
        <v>1.0590999999999999</v>
      </c>
      <c r="N1452" s="101">
        <f t="shared" si="713"/>
        <v>0.97811300000000001</v>
      </c>
      <c r="O1452" s="100">
        <f t="shared" si="714"/>
        <v>1</v>
      </c>
      <c r="P1452" s="98">
        <f t="shared" si="715"/>
        <v>83.05</v>
      </c>
      <c r="Q1452" s="97">
        <f t="shared" si="716"/>
        <v>7200.44</v>
      </c>
      <c r="R1452" s="97"/>
      <c r="S1452" s="97"/>
    </row>
    <row r="1453" spans="1:19" ht="33.75" x14ac:dyDescent="0.25">
      <c r="A1453" s="89" t="s">
        <v>3541</v>
      </c>
      <c r="B1453" s="89" t="s">
        <v>3405</v>
      </c>
      <c r="C1453" s="89"/>
      <c r="D1453" s="89" t="s">
        <v>263</v>
      </c>
      <c r="E1453" s="94" t="s">
        <v>1457</v>
      </c>
      <c r="F1453" s="95" t="s">
        <v>1458</v>
      </c>
      <c r="G1453" s="89" t="s">
        <v>1459</v>
      </c>
      <c r="H1453" s="89" t="s">
        <v>3542</v>
      </c>
      <c r="I1453" s="96">
        <v>1</v>
      </c>
      <c r="J1453" s="97">
        <v>19474</v>
      </c>
      <c r="K1453" s="98">
        <f t="shared" si="710"/>
        <v>119325.98</v>
      </c>
      <c r="L1453" s="99">
        <f t="shared" si="711"/>
        <v>1.0815399999999999</v>
      </c>
      <c r="M1453" s="100">
        <f t="shared" si="712"/>
        <v>1.0590999999999999</v>
      </c>
      <c r="N1453" s="101">
        <f t="shared" si="713"/>
        <v>0.97811300000000001</v>
      </c>
      <c r="O1453" s="100">
        <f t="shared" si="714"/>
        <v>1</v>
      </c>
      <c r="P1453" s="98">
        <f t="shared" si="715"/>
        <v>133691.44</v>
      </c>
      <c r="Q1453" s="97">
        <f t="shared" si="716"/>
        <v>21818.44</v>
      </c>
      <c r="R1453" s="97"/>
      <c r="S1453" s="97"/>
    </row>
    <row r="1454" spans="1:19" ht="22.5" x14ac:dyDescent="0.25">
      <c r="A1454" s="89" t="s">
        <v>3543</v>
      </c>
      <c r="B1454" s="89" t="s">
        <v>3405</v>
      </c>
      <c r="C1454" s="89"/>
      <c r="D1454" s="89" t="s">
        <v>265</v>
      </c>
      <c r="E1454" s="94" t="s">
        <v>2967</v>
      </c>
      <c r="F1454" s="95" t="s">
        <v>3544</v>
      </c>
      <c r="G1454" s="89" t="s">
        <v>1077</v>
      </c>
      <c r="H1454" s="89" t="s">
        <v>3545</v>
      </c>
      <c r="I1454" s="96">
        <v>1</v>
      </c>
      <c r="J1454" s="97">
        <v>25728</v>
      </c>
      <c r="K1454" s="98">
        <f t="shared" si="710"/>
        <v>180.17</v>
      </c>
      <c r="L1454" s="99">
        <f t="shared" si="711"/>
        <v>1.0815399999999999</v>
      </c>
      <c r="M1454" s="100">
        <f t="shared" si="712"/>
        <v>1.0590999999999999</v>
      </c>
      <c r="N1454" s="101">
        <f t="shared" si="713"/>
        <v>0.97811300000000001</v>
      </c>
      <c r="O1454" s="100">
        <f t="shared" si="714"/>
        <v>1</v>
      </c>
      <c r="P1454" s="98">
        <f t="shared" si="715"/>
        <v>201.86</v>
      </c>
      <c r="Q1454" s="97">
        <f t="shared" si="716"/>
        <v>28825.61</v>
      </c>
      <c r="R1454" s="97"/>
      <c r="S1454" s="97"/>
    </row>
    <row r="1455" spans="1:19" x14ac:dyDescent="0.25">
      <c r="A1455" s="89" t="s">
        <v>3546</v>
      </c>
      <c r="B1455" s="89" t="s">
        <v>3405</v>
      </c>
      <c r="C1455" s="89"/>
      <c r="D1455" s="89" t="s">
        <v>266</v>
      </c>
      <c r="E1455" s="94" t="s">
        <v>3547</v>
      </c>
      <c r="F1455" s="95" t="s">
        <v>3548</v>
      </c>
      <c r="G1455" s="89" t="s">
        <v>1077</v>
      </c>
      <c r="H1455" s="89" t="s">
        <v>3540</v>
      </c>
      <c r="I1455" s="96">
        <v>1</v>
      </c>
      <c r="J1455" s="97">
        <v>6920</v>
      </c>
      <c r="K1455" s="98">
        <f t="shared" si="710"/>
        <v>79.819999999999993</v>
      </c>
      <c r="L1455" s="99">
        <f t="shared" si="711"/>
        <v>1.0815399999999999</v>
      </c>
      <c r="M1455" s="100">
        <f t="shared" si="712"/>
        <v>1.0590999999999999</v>
      </c>
      <c r="N1455" s="101">
        <f t="shared" si="713"/>
        <v>0.97811300000000001</v>
      </c>
      <c r="O1455" s="100">
        <f t="shared" si="714"/>
        <v>1</v>
      </c>
      <c r="P1455" s="98">
        <f t="shared" si="715"/>
        <v>89.43</v>
      </c>
      <c r="Q1455" s="97">
        <f t="shared" si="716"/>
        <v>7753.58</v>
      </c>
      <c r="R1455" s="97"/>
      <c r="S1455" s="97"/>
    </row>
    <row r="1456" spans="1:19" ht="22.5" x14ac:dyDescent="0.25">
      <c r="A1456" s="89" t="s">
        <v>3549</v>
      </c>
      <c r="B1456" s="89" t="s">
        <v>3405</v>
      </c>
      <c r="C1456" s="89"/>
      <c r="D1456" s="89" t="s">
        <v>267</v>
      </c>
      <c r="E1456" s="94" t="s">
        <v>3550</v>
      </c>
      <c r="F1456" s="95" t="s">
        <v>3551</v>
      </c>
      <c r="G1456" s="89" t="s">
        <v>1077</v>
      </c>
      <c r="H1456" s="89" t="s">
        <v>3552</v>
      </c>
      <c r="I1456" s="96">
        <v>1</v>
      </c>
      <c r="J1456" s="97">
        <v>45789</v>
      </c>
      <c r="K1456" s="98">
        <f t="shared" si="710"/>
        <v>47.25</v>
      </c>
      <c r="L1456" s="99">
        <f t="shared" si="711"/>
        <v>1.0815399999999999</v>
      </c>
      <c r="M1456" s="100">
        <f t="shared" si="712"/>
        <v>1.0590999999999999</v>
      </c>
      <c r="N1456" s="101">
        <f t="shared" si="713"/>
        <v>0.97811300000000001</v>
      </c>
      <c r="O1456" s="100">
        <f t="shared" si="714"/>
        <v>1</v>
      </c>
      <c r="P1456" s="98">
        <f t="shared" si="715"/>
        <v>52.94</v>
      </c>
      <c r="Q1456" s="97">
        <f t="shared" si="716"/>
        <v>51298.86</v>
      </c>
      <c r="R1456" s="97"/>
      <c r="S1456" s="97"/>
    </row>
    <row r="1457" spans="1:19" ht="22.5" x14ac:dyDescent="0.25">
      <c r="A1457" s="89" t="s">
        <v>3553</v>
      </c>
      <c r="B1457" s="89" t="s">
        <v>3405</v>
      </c>
      <c r="C1457" s="89"/>
      <c r="D1457" s="89" t="s">
        <v>184</v>
      </c>
      <c r="E1457" s="94" t="s">
        <v>3554</v>
      </c>
      <c r="F1457" s="95" t="s">
        <v>3555</v>
      </c>
      <c r="G1457" s="89" t="s">
        <v>1077</v>
      </c>
      <c r="H1457" s="89" t="s">
        <v>1472</v>
      </c>
      <c r="I1457" s="96">
        <v>1</v>
      </c>
      <c r="J1457" s="97">
        <v>27074</v>
      </c>
      <c r="K1457" s="98">
        <f t="shared" si="710"/>
        <v>120.65</v>
      </c>
      <c r="L1457" s="99">
        <f t="shared" si="711"/>
        <v>1.0815399999999999</v>
      </c>
      <c r="M1457" s="100">
        <f t="shared" si="712"/>
        <v>1.0590999999999999</v>
      </c>
      <c r="N1457" s="101">
        <f t="shared" si="713"/>
        <v>0.97811300000000001</v>
      </c>
      <c r="O1457" s="100">
        <f t="shared" si="714"/>
        <v>1</v>
      </c>
      <c r="P1457" s="98">
        <f t="shared" si="715"/>
        <v>135.16999999999999</v>
      </c>
      <c r="Q1457" s="97">
        <f t="shared" si="716"/>
        <v>30332.15</v>
      </c>
      <c r="R1457" s="97"/>
      <c r="S1457" s="97"/>
    </row>
    <row r="1458" spans="1:19" ht="22.5" x14ac:dyDescent="0.25">
      <c r="A1458" s="89" t="s">
        <v>3556</v>
      </c>
      <c r="B1458" s="89" t="s">
        <v>3405</v>
      </c>
      <c r="C1458" s="89"/>
      <c r="D1458" s="89" t="s">
        <v>276</v>
      </c>
      <c r="E1458" s="94" t="s">
        <v>3557</v>
      </c>
      <c r="F1458" s="95" t="s">
        <v>3558</v>
      </c>
      <c r="G1458" s="89" t="s">
        <v>1077</v>
      </c>
      <c r="H1458" s="89" t="s">
        <v>3559</v>
      </c>
      <c r="I1458" s="96">
        <v>1</v>
      </c>
      <c r="J1458" s="97">
        <v>19947</v>
      </c>
      <c r="K1458" s="98">
        <f t="shared" si="710"/>
        <v>125.36</v>
      </c>
      <c r="L1458" s="99">
        <f t="shared" si="711"/>
        <v>1.0815399999999999</v>
      </c>
      <c r="M1458" s="100">
        <f t="shared" si="712"/>
        <v>1.0590999999999999</v>
      </c>
      <c r="N1458" s="101">
        <f t="shared" si="713"/>
        <v>0.97811300000000001</v>
      </c>
      <c r="O1458" s="100">
        <f t="shared" si="714"/>
        <v>1</v>
      </c>
      <c r="P1458" s="98">
        <f t="shared" si="715"/>
        <v>140.44999999999999</v>
      </c>
      <c r="Q1458" s="97">
        <f t="shared" si="716"/>
        <v>22348.400000000001</v>
      </c>
      <c r="R1458" s="97"/>
      <c r="S1458" s="97"/>
    </row>
    <row r="1459" spans="1:19" ht="22.5" x14ac:dyDescent="0.25">
      <c r="A1459" s="89" t="s">
        <v>3560</v>
      </c>
      <c r="B1459" s="89" t="s">
        <v>3405</v>
      </c>
      <c r="C1459" s="89"/>
      <c r="D1459" s="89" t="s">
        <v>278</v>
      </c>
      <c r="E1459" s="94" t="s">
        <v>3561</v>
      </c>
      <c r="F1459" s="95" t="s">
        <v>3562</v>
      </c>
      <c r="G1459" s="89" t="s">
        <v>1077</v>
      </c>
      <c r="H1459" s="89" t="s">
        <v>3563</v>
      </c>
      <c r="I1459" s="96">
        <v>1</v>
      </c>
      <c r="J1459" s="97">
        <v>7702</v>
      </c>
      <c r="K1459" s="98">
        <f t="shared" si="710"/>
        <v>100.68</v>
      </c>
      <c r="L1459" s="99">
        <f t="shared" si="711"/>
        <v>1.0815399999999999</v>
      </c>
      <c r="M1459" s="100">
        <f t="shared" si="712"/>
        <v>1.0590999999999999</v>
      </c>
      <c r="N1459" s="101">
        <f t="shared" si="713"/>
        <v>0.97811300000000001</v>
      </c>
      <c r="O1459" s="100">
        <f t="shared" si="714"/>
        <v>1</v>
      </c>
      <c r="P1459" s="98">
        <f t="shared" si="715"/>
        <v>112.8</v>
      </c>
      <c r="Q1459" s="97">
        <f t="shared" si="716"/>
        <v>8629.2000000000007</v>
      </c>
      <c r="R1459" s="97"/>
      <c r="S1459" s="97"/>
    </row>
    <row r="1460" spans="1:19" ht="22.5" x14ac:dyDescent="0.25">
      <c r="A1460" s="89" t="s">
        <v>3564</v>
      </c>
      <c r="B1460" s="89" t="s">
        <v>3405</v>
      </c>
      <c r="C1460" s="89"/>
      <c r="D1460" s="89" t="s">
        <v>283</v>
      </c>
      <c r="E1460" s="94" t="s">
        <v>3565</v>
      </c>
      <c r="F1460" s="95" t="s">
        <v>3566</v>
      </c>
      <c r="G1460" s="89" t="s">
        <v>1077</v>
      </c>
      <c r="H1460" s="89" t="s">
        <v>3567</v>
      </c>
      <c r="I1460" s="96">
        <v>1</v>
      </c>
      <c r="J1460" s="97">
        <v>42812</v>
      </c>
      <c r="K1460" s="98">
        <f t="shared" si="710"/>
        <v>262.33</v>
      </c>
      <c r="L1460" s="99">
        <f t="shared" si="711"/>
        <v>1.0815399999999999</v>
      </c>
      <c r="M1460" s="100">
        <f t="shared" si="712"/>
        <v>1.0590999999999999</v>
      </c>
      <c r="N1460" s="101">
        <f t="shared" si="713"/>
        <v>0.97811300000000001</v>
      </c>
      <c r="O1460" s="100">
        <f t="shared" si="714"/>
        <v>1</v>
      </c>
      <c r="P1460" s="98">
        <f t="shared" si="715"/>
        <v>293.91000000000003</v>
      </c>
      <c r="Q1460" s="97">
        <f t="shared" si="716"/>
        <v>47966.11</v>
      </c>
      <c r="R1460" s="97"/>
      <c r="S1460" s="97"/>
    </row>
    <row r="1461" spans="1:19" ht="22.5" x14ac:dyDescent="0.25">
      <c r="A1461" s="89" t="s">
        <v>3568</v>
      </c>
      <c r="B1461" s="89" t="s">
        <v>3405</v>
      </c>
      <c r="C1461" s="89"/>
      <c r="D1461" s="89" t="s">
        <v>286</v>
      </c>
      <c r="E1461" s="94" t="s">
        <v>3569</v>
      </c>
      <c r="F1461" s="95" t="s">
        <v>3570</v>
      </c>
      <c r="G1461" s="89" t="s">
        <v>1077</v>
      </c>
      <c r="H1461" s="89" t="s">
        <v>1488</v>
      </c>
      <c r="I1461" s="96">
        <v>1</v>
      </c>
      <c r="J1461" s="97">
        <v>12641</v>
      </c>
      <c r="K1461" s="98">
        <f t="shared" si="710"/>
        <v>206.55</v>
      </c>
      <c r="L1461" s="99">
        <f t="shared" si="711"/>
        <v>1.0815399999999999</v>
      </c>
      <c r="M1461" s="100">
        <f t="shared" si="712"/>
        <v>1.0590999999999999</v>
      </c>
      <c r="N1461" s="101">
        <f t="shared" si="713"/>
        <v>0.97811300000000001</v>
      </c>
      <c r="O1461" s="100">
        <f t="shared" si="714"/>
        <v>1</v>
      </c>
      <c r="P1461" s="98">
        <f t="shared" si="715"/>
        <v>231.42</v>
      </c>
      <c r="Q1461" s="97">
        <f t="shared" si="716"/>
        <v>14162.9</v>
      </c>
      <c r="R1461" s="97"/>
      <c r="S1461" s="97"/>
    </row>
    <row r="1462" spans="1:19" ht="22.5" x14ac:dyDescent="0.25">
      <c r="A1462" s="89" t="s">
        <v>3571</v>
      </c>
      <c r="B1462" s="89" t="s">
        <v>3405</v>
      </c>
      <c r="C1462" s="89"/>
      <c r="D1462" s="89" t="s">
        <v>288</v>
      </c>
      <c r="E1462" s="94" t="s">
        <v>3572</v>
      </c>
      <c r="F1462" s="95" t="s">
        <v>3573</v>
      </c>
      <c r="G1462" s="89" t="s">
        <v>1077</v>
      </c>
      <c r="H1462" s="89" t="s">
        <v>3574</v>
      </c>
      <c r="I1462" s="96">
        <v>1</v>
      </c>
      <c r="J1462" s="97">
        <v>250435</v>
      </c>
      <c r="K1462" s="98">
        <f t="shared" si="710"/>
        <v>584.58000000000004</v>
      </c>
      <c r="L1462" s="99">
        <f t="shared" si="711"/>
        <v>1.0815399999999999</v>
      </c>
      <c r="M1462" s="100">
        <f t="shared" si="712"/>
        <v>1.0590999999999999</v>
      </c>
      <c r="N1462" s="101">
        <f t="shared" si="713"/>
        <v>0.97811300000000001</v>
      </c>
      <c r="O1462" s="100">
        <f t="shared" si="714"/>
        <v>1</v>
      </c>
      <c r="P1462" s="98">
        <f t="shared" si="715"/>
        <v>654.96</v>
      </c>
      <c r="Q1462" s="97">
        <f t="shared" si="716"/>
        <v>280584.86</v>
      </c>
      <c r="R1462" s="97"/>
      <c r="S1462" s="97"/>
    </row>
    <row r="1463" spans="1:19" ht="22.5" x14ac:dyDescent="0.25">
      <c r="A1463" s="89" t="s">
        <v>3575</v>
      </c>
      <c r="B1463" s="89" t="s">
        <v>3405</v>
      </c>
      <c r="C1463" s="89"/>
      <c r="D1463" s="89" t="s">
        <v>289</v>
      </c>
      <c r="E1463" s="94" t="s">
        <v>3576</v>
      </c>
      <c r="F1463" s="95" t="s">
        <v>3577</v>
      </c>
      <c r="G1463" s="89" t="s">
        <v>1077</v>
      </c>
      <c r="H1463" s="89" t="s">
        <v>3578</v>
      </c>
      <c r="I1463" s="96">
        <v>1</v>
      </c>
      <c r="J1463" s="97">
        <v>60980</v>
      </c>
      <c r="K1463" s="98">
        <f t="shared" si="710"/>
        <v>3985.62</v>
      </c>
      <c r="L1463" s="99">
        <f t="shared" si="711"/>
        <v>1.0815399999999999</v>
      </c>
      <c r="M1463" s="100">
        <f t="shared" si="712"/>
        <v>1.0590999999999999</v>
      </c>
      <c r="N1463" s="101">
        <f t="shared" si="713"/>
        <v>0.97811300000000001</v>
      </c>
      <c r="O1463" s="100">
        <f t="shared" si="714"/>
        <v>1</v>
      </c>
      <c r="P1463" s="98">
        <f t="shared" si="715"/>
        <v>4465.4399999999996</v>
      </c>
      <c r="Q1463" s="97">
        <f t="shared" si="716"/>
        <v>68321.23</v>
      </c>
      <c r="R1463" s="97"/>
      <c r="S1463" s="97"/>
    </row>
    <row r="1464" spans="1:19" ht="22.5" x14ac:dyDescent="0.25">
      <c r="A1464" s="89" t="s">
        <v>3579</v>
      </c>
      <c r="B1464" s="89" t="s">
        <v>3405</v>
      </c>
      <c r="C1464" s="89"/>
      <c r="D1464" s="89" t="s">
        <v>291</v>
      </c>
      <c r="E1464" s="94" t="s">
        <v>1490</v>
      </c>
      <c r="F1464" s="95" t="s">
        <v>1491</v>
      </c>
      <c r="G1464" s="89" t="s">
        <v>648</v>
      </c>
      <c r="H1464" s="89" t="s">
        <v>34</v>
      </c>
      <c r="I1464" s="96">
        <v>1</v>
      </c>
      <c r="J1464" s="97">
        <v>42241</v>
      </c>
      <c r="K1464" s="98">
        <f t="shared" si="710"/>
        <v>10560.25</v>
      </c>
      <c r="L1464" s="99">
        <f t="shared" si="711"/>
        <v>1.0815399999999999</v>
      </c>
      <c r="M1464" s="100">
        <f t="shared" si="712"/>
        <v>1.0590999999999999</v>
      </c>
      <c r="N1464" s="101">
        <f t="shared" si="713"/>
        <v>0.97811300000000001</v>
      </c>
      <c r="O1464" s="100">
        <f t="shared" si="714"/>
        <v>1</v>
      </c>
      <c r="P1464" s="98">
        <f t="shared" si="715"/>
        <v>11831.58</v>
      </c>
      <c r="Q1464" s="97">
        <f t="shared" si="716"/>
        <v>47326.32</v>
      </c>
      <c r="R1464" s="97"/>
      <c r="S1464" s="97"/>
    </row>
    <row r="1465" spans="1:19" ht="22.5" x14ac:dyDescent="0.25">
      <c r="A1465" s="89" t="s">
        <v>3580</v>
      </c>
      <c r="B1465" s="89" t="s">
        <v>3405</v>
      </c>
      <c r="C1465" s="89"/>
      <c r="D1465" s="89" t="s">
        <v>293</v>
      </c>
      <c r="E1465" s="94" t="s">
        <v>2918</v>
      </c>
      <c r="F1465" s="95" t="s">
        <v>1494</v>
      </c>
      <c r="G1465" s="89" t="s">
        <v>648</v>
      </c>
      <c r="H1465" s="89" t="s">
        <v>34</v>
      </c>
      <c r="I1465" s="96">
        <v>1</v>
      </c>
      <c r="J1465" s="97">
        <v>2032</v>
      </c>
      <c r="K1465" s="98">
        <f t="shared" si="710"/>
        <v>508</v>
      </c>
      <c r="L1465" s="99">
        <f t="shared" si="711"/>
        <v>1.0815399999999999</v>
      </c>
      <c r="M1465" s="100">
        <f t="shared" si="712"/>
        <v>1.0590999999999999</v>
      </c>
      <c r="N1465" s="101">
        <f t="shared" si="713"/>
        <v>0.97811300000000001</v>
      </c>
      <c r="O1465" s="100">
        <f t="shared" si="714"/>
        <v>1</v>
      </c>
      <c r="P1465" s="98">
        <f t="shared" si="715"/>
        <v>569.16</v>
      </c>
      <c r="Q1465" s="97">
        <f t="shared" si="716"/>
        <v>2276.64</v>
      </c>
      <c r="R1465" s="97"/>
      <c r="S1465" s="97"/>
    </row>
    <row r="1466" spans="1:19" x14ac:dyDescent="0.25">
      <c r="A1466" s="89" t="s">
        <v>3581</v>
      </c>
      <c r="B1466" s="89" t="s">
        <v>3405</v>
      </c>
      <c r="C1466" s="89"/>
      <c r="D1466" s="89" t="s">
        <v>295</v>
      </c>
      <c r="E1466" s="94" t="s">
        <v>1496</v>
      </c>
      <c r="F1466" s="95" t="s">
        <v>1497</v>
      </c>
      <c r="G1466" s="89" t="s">
        <v>71</v>
      </c>
      <c r="H1466" s="89" t="s">
        <v>1183</v>
      </c>
      <c r="I1466" s="96">
        <v>1</v>
      </c>
      <c r="J1466" s="97">
        <v>188</v>
      </c>
      <c r="K1466" s="98">
        <f t="shared" si="710"/>
        <v>940</v>
      </c>
      <c r="L1466" s="99">
        <f t="shared" si="711"/>
        <v>1.0815399999999999</v>
      </c>
      <c r="M1466" s="100">
        <f t="shared" si="712"/>
        <v>1.0590999999999999</v>
      </c>
      <c r="N1466" s="101">
        <f t="shared" si="713"/>
        <v>0.97811300000000001</v>
      </c>
      <c r="O1466" s="100">
        <f t="shared" si="714"/>
        <v>1</v>
      </c>
      <c r="P1466" s="98">
        <f t="shared" si="715"/>
        <v>1053.17</v>
      </c>
      <c r="Q1466" s="97">
        <f t="shared" si="716"/>
        <v>210.63</v>
      </c>
      <c r="R1466" s="97"/>
      <c r="S1466" s="97"/>
    </row>
    <row r="1467" spans="1:19" x14ac:dyDescent="0.25">
      <c r="A1467" s="89" t="s">
        <v>3582</v>
      </c>
      <c r="B1467" s="89" t="s">
        <v>3405</v>
      </c>
      <c r="C1467" s="89"/>
      <c r="D1467" s="89" t="s">
        <v>297</v>
      </c>
      <c r="E1467" s="94" t="s">
        <v>1499</v>
      </c>
      <c r="F1467" s="95" t="s">
        <v>1500</v>
      </c>
      <c r="G1467" s="89" t="s">
        <v>71</v>
      </c>
      <c r="H1467" s="89" t="s">
        <v>1501</v>
      </c>
      <c r="I1467" s="96">
        <v>1</v>
      </c>
      <c r="J1467" s="97">
        <v>2050</v>
      </c>
      <c r="K1467" s="98">
        <f t="shared" si="710"/>
        <v>2928.57</v>
      </c>
      <c r="L1467" s="99">
        <f t="shared" si="711"/>
        <v>1.0815399999999999</v>
      </c>
      <c r="M1467" s="100">
        <f t="shared" si="712"/>
        <v>1.0590999999999999</v>
      </c>
      <c r="N1467" s="101">
        <f t="shared" si="713"/>
        <v>0.97811300000000001</v>
      </c>
      <c r="O1467" s="100">
        <f t="shared" si="714"/>
        <v>1</v>
      </c>
      <c r="P1467" s="98">
        <f t="shared" si="715"/>
        <v>3281.14</v>
      </c>
      <c r="Q1467" s="97">
        <f t="shared" si="716"/>
        <v>2296.8000000000002</v>
      </c>
      <c r="R1467" s="97"/>
      <c r="S1467" s="97"/>
    </row>
    <row r="1468" spans="1:19" ht="22.5" x14ac:dyDescent="0.25">
      <c r="A1468" s="89" t="s">
        <v>3583</v>
      </c>
      <c r="B1468" s="89" t="s">
        <v>3405</v>
      </c>
      <c r="C1468" s="89"/>
      <c r="D1468" s="89" t="s">
        <v>309</v>
      </c>
      <c r="E1468" s="94" t="s">
        <v>3584</v>
      </c>
      <c r="F1468" s="95" t="s">
        <v>1508</v>
      </c>
      <c r="G1468" s="89" t="s">
        <v>1077</v>
      </c>
      <c r="H1468" s="89" t="s">
        <v>991</v>
      </c>
      <c r="I1468" s="96">
        <v>1</v>
      </c>
      <c r="J1468" s="97">
        <v>28199</v>
      </c>
      <c r="K1468" s="98">
        <f t="shared" si="710"/>
        <v>276.45999999999998</v>
      </c>
      <c r="L1468" s="99">
        <f t="shared" si="711"/>
        <v>1.0815399999999999</v>
      </c>
      <c r="M1468" s="100">
        <f t="shared" si="712"/>
        <v>1.0590999999999999</v>
      </c>
      <c r="N1468" s="101">
        <f t="shared" si="713"/>
        <v>0.97811300000000001</v>
      </c>
      <c r="O1468" s="100">
        <f t="shared" si="714"/>
        <v>1</v>
      </c>
      <c r="P1468" s="98">
        <f t="shared" si="715"/>
        <v>309.74</v>
      </c>
      <c r="Q1468" s="97">
        <f t="shared" si="716"/>
        <v>31593.48</v>
      </c>
      <c r="R1468" s="97"/>
      <c r="S1468" s="97"/>
    </row>
    <row r="1469" spans="1:19" ht="22.5" x14ac:dyDescent="0.25">
      <c r="A1469" s="89" t="s">
        <v>3585</v>
      </c>
      <c r="B1469" s="89" t="s">
        <v>3405</v>
      </c>
      <c r="C1469" s="89"/>
      <c r="D1469" s="89" t="s">
        <v>311</v>
      </c>
      <c r="E1469" s="94" t="s">
        <v>1510</v>
      </c>
      <c r="F1469" s="95" t="s">
        <v>1511</v>
      </c>
      <c r="G1469" s="89" t="s">
        <v>1077</v>
      </c>
      <c r="H1469" s="89" t="s">
        <v>1512</v>
      </c>
      <c r="I1469" s="96">
        <v>1</v>
      </c>
      <c r="J1469" s="97">
        <v>17431</v>
      </c>
      <c r="K1469" s="98">
        <f t="shared" si="710"/>
        <v>213.62</v>
      </c>
      <c r="L1469" s="99">
        <f t="shared" si="711"/>
        <v>1.0815399999999999</v>
      </c>
      <c r="M1469" s="100">
        <f t="shared" si="712"/>
        <v>1.0590999999999999</v>
      </c>
      <c r="N1469" s="101">
        <f t="shared" si="713"/>
        <v>0.97811300000000001</v>
      </c>
      <c r="O1469" s="100">
        <f t="shared" si="714"/>
        <v>1</v>
      </c>
      <c r="P1469" s="98">
        <f t="shared" si="715"/>
        <v>239.34</v>
      </c>
      <c r="Q1469" s="97">
        <f t="shared" si="716"/>
        <v>19530.14</v>
      </c>
      <c r="R1469" s="97"/>
      <c r="S1469" s="97"/>
    </row>
    <row r="1470" spans="1:19" x14ac:dyDescent="0.25">
      <c r="A1470" s="89"/>
      <c r="B1470" s="90"/>
      <c r="C1470" s="90"/>
      <c r="D1470" s="91"/>
      <c r="E1470" s="92"/>
      <c r="F1470" s="92" t="s">
        <v>1513</v>
      </c>
      <c r="G1470" s="91"/>
      <c r="H1470" s="91"/>
      <c r="I1470" s="93">
        <v>1</v>
      </c>
      <c r="J1470" s="91"/>
      <c r="K1470" s="98"/>
      <c r="L1470" s="99"/>
      <c r="M1470" s="100"/>
      <c r="N1470" s="101"/>
      <c r="O1470" s="100"/>
      <c r="P1470" s="98"/>
      <c r="Q1470" s="91"/>
      <c r="R1470" s="91"/>
      <c r="S1470" s="91"/>
    </row>
    <row r="1471" spans="1:19" x14ac:dyDescent="0.25">
      <c r="A1471" s="89" t="s">
        <v>3586</v>
      </c>
      <c r="B1471" s="89" t="s">
        <v>3405</v>
      </c>
      <c r="C1471" s="89"/>
      <c r="D1471" s="89" t="s">
        <v>218</v>
      </c>
      <c r="E1471" s="94" t="s">
        <v>1515</v>
      </c>
      <c r="F1471" s="95" t="s">
        <v>1516</v>
      </c>
      <c r="G1471" s="89" t="s">
        <v>209</v>
      </c>
      <c r="H1471" s="89" t="s">
        <v>292</v>
      </c>
      <c r="I1471" s="96">
        <v>1</v>
      </c>
      <c r="J1471" s="97">
        <v>2471</v>
      </c>
      <c r="K1471" s="98">
        <f t="shared" ref="K1471:K1484" si="717">J1471/H1471</f>
        <v>27455.56</v>
      </c>
      <c r="L1471" s="99">
        <f t="shared" ref="L1471:L1484" si="718">$L$8</f>
        <v>1.0815399999999999</v>
      </c>
      <c r="M1471" s="100">
        <f t="shared" ref="M1471:M1484" si="719">$M$8</f>
        <v>1.0590999999999999</v>
      </c>
      <c r="N1471" s="101">
        <f t="shared" ref="N1471:N1484" si="720">$N$8</f>
        <v>0.97811300000000001</v>
      </c>
      <c r="O1471" s="100">
        <f t="shared" ref="O1471:O1484" si="721">$O$8</f>
        <v>1</v>
      </c>
      <c r="P1471" s="98">
        <f t="shared" ref="P1471:P1484" si="722">K1471*L1471*M1471*N1471*O1471</f>
        <v>30760.89</v>
      </c>
      <c r="Q1471" s="97">
        <f t="shared" ref="Q1471:Q1484" si="723">H1471*P1471</f>
        <v>2768.48</v>
      </c>
      <c r="R1471" s="97"/>
      <c r="S1471" s="97"/>
    </row>
    <row r="1472" spans="1:19" ht="22.5" x14ac:dyDescent="0.25">
      <c r="A1472" s="89" t="s">
        <v>3587</v>
      </c>
      <c r="B1472" s="89" t="s">
        <v>3405</v>
      </c>
      <c r="C1472" s="89"/>
      <c r="D1472" s="89" t="s">
        <v>922</v>
      </c>
      <c r="E1472" s="94" t="s">
        <v>1518</v>
      </c>
      <c r="F1472" s="95" t="s">
        <v>1519</v>
      </c>
      <c r="G1472" s="89" t="s">
        <v>502</v>
      </c>
      <c r="H1472" s="89" t="s">
        <v>3588</v>
      </c>
      <c r="I1472" s="96">
        <v>1</v>
      </c>
      <c r="J1472" s="97">
        <v>613</v>
      </c>
      <c r="K1472" s="98">
        <f t="shared" si="717"/>
        <v>44227.99</v>
      </c>
      <c r="L1472" s="99">
        <f t="shared" si="718"/>
        <v>1.0815399999999999</v>
      </c>
      <c r="M1472" s="100">
        <f t="shared" si="719"/>
        <v>1.0590999999999999</v>
      </c>
      <c r="N1472" s="101">
        <f t="shared" si="720"/>
        <v>0.97811300000000001</v>
      </c>
      <c r="O1472" s="100">
        <f t="shared" si="721"/>
        <v>1</v>
      </c>
      <c r="P1472" s="98">
        <f t="shared" si="722"/>
        <v>49552.52</v>
      </c>
      <c r="Q1472" s="97">
        <f t="shared" si="723"/>
        <v>686.8</v>
      </c>
      <c r="R1472" s="97"/>
      <c r="S1472" s="97"/>
    </row>
    <row r="1473" spans="1:19" x14ac:dyDescent="0.25">
      <c r="A1473" s="89" t="s">
        <v>3589</v>
      </c>
      <c r="B1473" s="89" t="s">
        <v>3405</v>
      </c>
      <c r="C1473" s="89"/>
      <c r="D1473" s="89" t="s">
        <v>924</v>
      </c>
      <c r="E1473" s="94" t="s">
        <v>1522</v>
      </c>
      <c r="F1473" s="95" t="s">
        <v>1523</v>
      </c>
      <c r="G1473" s="89" t="s">
        <v>648</v>
      </c>
      <c r="H1473" s="89" t="s">
        <v>43</v>
      </c>
      <c r="I1473" s="96">
        <v>1</v>
      </c>
      <c r="J1473" s="97">
        <v>5174</v>
      </c>
      <c r="K1473" s="98">
        <f t="shared" si="717"/>
        <v>862.33</v>
      </c>
      <c r="L1473" s="99">
        <f t="shared" si="718"/>
        <v>1.0815399999999999</v>
      </c>
      <c r="M1473" s="100">
        <f t="shared" si="719"/>
        <v>1.0590999999999999</v>
      </c>
      <c r="N1473" s="101">
        <f t="shared" si="720"/>
        <v>0.97811300000000001</v>
      </c>
      <c r="O1473" s="100">
        <f t="shared" si="721"/>
        <v>1</v>
      </c>
      <c r="P1473" s="98">
        <f t="shared" si="722"/>
        <v>966.14</v>
      </c>
      <c r="Q1473" s="97">
        <f t="shared" si="723"/>
        <v>5796.84</v>
      </c>
      <c r="R1473" s="97"/>
      <c r="S1473" s="97"/>
    </row>
    <row r="1474" spans="1:19" x14ac:dyDescent="0.25">
      <c r="A1474" s="89" t="s">
        <v>3590</v>
      </c>
      <c r="B1474" s="89" t="s">
        <v>3405</v>
      </c>
      <c r="C1474" s="89"/>
      <c r="D1474" s="89" t="s">
        <v>927</v>
      </c>
      <c r="E1474" s="94" t="s">
        <v>1525</v>
      </c>
      <c r="F1474" s="95" t="s">
        <v>1526</v>
      </c>
      <c r="G1474" s="89" t="s">
        <v>648</v>
      </c>
      <c r="H1474" s="89" t="s">
        <v>43</v>
      </c>
      <c r="I1474" s="96">
        <v>1</v>
      </c>
      <c r="J1474" s="97">
        <v>389</v>
      </c>
      <c r="K1474" s="98">
        <f t="shared" si="717"/>
        <v>64.83</v>
      </c>
      <c r="L1474" s="99">
        <f t="shared" si="718"/>
        <v>1.0815399999999999</v>
      </c>
      <c r="M1474" s="100">
        <f t="shared" si="719"/>
        <v>1.0590999999999999</v>
      </c>
      <c r="N1474" s="101">
        <f t="shared" si="720"/>
        <v>0.97811300000000001</v>
      </c>
      <c r="O1474" s="100">
        <f t="shared" si="721"/>
        <v>1</v>
      </c>
      <c r="P1474" s="98">
        <f t="shared" si="722"/>
        <v>72.63</v>
      </c>
      <c r="Q1474" s="97">
        <f t="shared" si="723"/>
        <v>435.78</v>
      </c>
      <c r="R1474" s="97"/>
      <c r="S1474" s="97"/>
    </row>
    <row r="1475" spans="1:19" x14ac:dyDescent="0.25">
      <c r="A1475" s="89" t="s">
        <v>3591</v>
      </c>
      <c r="B1475" s="89" t="s">
        <v>3405</v>
      </c>
      <c r="C1475" s="89"/>
      <c r="D1475" s="89" t="s">
        <v>930</v>
      </c>
      <c r="E1475" s="94" t="s">
        <v>1528</v>
      </c>
      <c r="F1475" s="95" t="s">
        <v>1529</v>
      </c>
      <c r="G1475" s="89" t="s">
        <v>71</v>
      </c>
      <c r="H1475" s="89" t="s">
        <v>294</v>
      </c>
      <c r="I1475" s="96">
        <v>1</v>
      </c>
      <c r="J1475" s="97">
        <v>241</v>
      </c>
      <c r="K1475" s="98">
        <f t="shared" si="717"/>
        <v>4016.67</v>
      </c>
      <c r="L1475" s="99">
        <f t="shared" si="718"/>
        <v>1.0815399999999999</v>
      </c>
      <c r="M1475" s="100">
        <f t="shared" si="719"/>
        <v>1.0590999999999999</v>
      </c>
      <c r="N1475" s="101">
        <f t="shared" si="720"/>
        <v>0.97811300000000001</v>
      </c>
      <c r="O1475" s="100">
        <f t="shared" si="721"/>
        <v>1</v>
      </c>
      <c r="P1475" s="98">
        <f t="shared" si="722"/>
        <v>4500.2299999999996</v>
      </c>
      <c r="Q1475" s="97">
        <f t="shared" si="723"/>
        <v>270.01</v>
      </c>
      <c r="R1475" s="97"/>
      <c r="S1475" s="97"/>
    </row>
    <row r="1476" spans="1:19" x14ac:dyDescent="0.25">
      <c r="A1476" s="89" t="s">
        <v>3592</v>
      </c>
      <c r="B1476" s="89" t="s">
        <v>3405</v>
      </c>
      <c r="C1476" s="89"/>
      <c r="D1476" s="89" t="s">
        <v>936</v>
      </c>
      <c r="E1476" s="94" t="s">
        <v>1531</v>
      </c>
      <c r="F1476" s="95" t="s">
        <v>1532</v>
      </c>
      <c r="G1476" s="89" t="s">
        <v>1071</v>
      </c>
      <c r="H1476" s="89" t="s">
        <v>3593</v>
      </c>
      <c r="I1476" s="96">
        <v>1</v>
      </c>
      <c r="J1476" s="97">
        <v>14949</v>
      </c>
      <c r="K1476" s="98">
        <f t="shared" si="717"/>
        <v>11073.33</v>
      </c>
      <c r="L1476" s="99">
        <f t="shared" si="718"/>
        <v>1.0815399999999999</v>
      </c>
      <c r="M1476" s="100">
        <f t="shared" si="719"/>
        <v>1.0590999999999999</v>
      </c>
      <c r="N1476" s="101">
        <f t="shared" si="720"/>
        <v>0.97811300000000001</v>
      </c>
      <c r="O1476" s="100">
        <f t="shared" si="721"/>
        <v>1</v>
      </c>
      <c r="P1476" s="98">
        <f t="shared" si="722"/>
        <v>12406.43</v>
      </c>
      <c r="Q1476" s="97">
        <f t="shared" si="723"/>
        <v>16748.68</v>
      </c>
      <c r="R1476" s="97"/>
      <c r="S1476" s="97"/>
    </row>
    <row r="1477" spans="1:19" x14ac:dyDescent="0.25">
      <c r="A1477" s="89" t="s">
        <v>3594</v>
      </c>
      <c r="B1477" s="89" t="s">
        <v>3405</v>
      </c>
      <c r="C1477" s="89"/>
      <c r="D1477" s="89" t="s">
        <v>941</v>
      </c>
      <c r="E1477" s="94" t="s">
        <v>3595</v>
      </c>
      <c r="F1477" s="95" t="s">
        <v>1536</v>
      </c>
      <c r="G1477" s="89" t="s">
        <v>1077</v>
      </c>
      <c r="H1477" s="89" t="s">
        <v>519</v>
      </c>
      <c r="I1477" s="96">
        <v>1</v>
      </c>
      <c r="J1477" s="97">
        <v>76683</v>
      </c>
      <c r="K1477" s="98">
        <f t="shared" si="717"/>
        <v>568.02</v>
      </c>
      <c r="L1477" s="99">
        <f t="shared" si="718"/>
        <v>1.0815399999999999</v>
      </c>
      <c r="M1477" s="100">
        <f t="shared" si="719"/>
        <v>1.0590999999999999</v>
      </c>
      <c r="N1477" s="101">
        <f t="shared" si="720"/>
        <v>0.97811300000000001</v>
      </c>
      <c r="O1477" s="100">
        <f t="shared" si="721"/>
        <v>1</v>
      </c>
      <c r="P1477" s="98">
        <f t="shared" si="722"/>
        <v>636.4</v>
      </c>
      <c r="Q1477" s="97">
        <f t="shared" si="723"/>
        <v>85914</v>
      </c>
      <c r="R1477" s="97"/>
      <c r="S1477" s="97"/>
    </row>
    <row r="1478" spans="1:19" ht="22.5" x14ac:dyDescent="0.25">
      <c r="A1478" s="89" t="s">
        <v>3596</v>
      </c>
      <c r="B1478" s="89" t="s">
        <v>3405</v>
      </c>
      <c r="C1478" s="89"/>
      <c r="D1478" s="89" t="s">
        <v>946</v>
      </c>
      <c r="E1478" s="94" t="s">
        <v>1538</v>
      </c>
      <c r="F1478" s="95" t="s">
        <v>1539</v>
      </c>
      <c r="G1478" s="89" t="s">
        <v>648</v>
      </c>
      <c r="H1478" s="89" t="s">
        <v>254</v>
      </c>
      <c r="I1478" s="96">
        <v>1</v>
      </c>
      <c r="J1478" s="97">
        <v>33770</v>
      </c>
      <c r="K1478" s="98">
        <f t="shared" si="717"/>
        <v>511.67</v>
      </c>
      <c r="L1478" s="99">
        <f t="shared" si="718"/>
        <v>1.0815399999999999</v>
      </c>
      <c r="M1478" s="100">
        <f t="shared" si="719"/>
        <v>1.0590999999999999</v>
      </c>
      <c r="N1478" s="101">
        <f t="shared" si="720"/>
        <v>0.97811300000000001</v>
      </c>
      <c r="O1478" s="100">
        <f t="shared" si="721"/>
        <v>1</v>
      </c>
      <c r="P1478" s="98">
        <f t="shared" si="722"/>
        <v>573.27</v>
      </c>
      <c r="Q1478" s="97">
        <f t="shared" si="723"/>
        <v>37835.82</v>
      </c>
      <c r="R1478" s="97"/>
      <c r="S1478" s="97"/>
    </row>
    <row r="1479" spans="1:19" ht="22.5" x14ac:dyDescent="0.25">
      <c r="A1479" s="89" t="s">
        <v>3597</v>
      </c>
      <c r="B1479" s="89" t="s">
        <v>3405</v>
      </c>
      <c r="C1479" s="89"/>
      <c r="D1479" s="89" t="s">
        <v>952</v>
      </c>
      <c r="E1479" s="94" t="s">
        <v>3598</v>
      </c>
      <c r="F1479" s="95" t="s">
        <v>1545</v>
      </c>
      <c r="G1479" s="89" t="s">
        <v>648</v>
      </c>
      <c r="H1479" s="89" t="s">
        <v>2661</v>
      </c>
      <c r="I1479" s="96">
        <v>1</v>
      </c>
      <c r="J1479" s="97">
        <v>26586</v>
      </c>
      <c r="K1479" s="98">
        <f t="shared" si="717"/>
        <v>177.24</v>
      </c>
      <c r="L1479" s="99">
        <f t="shared" si="718"/>
        <v>1.0815399999999999</v>
      </c>
      <c r="M1479" s="100">
        <f t="shared" si="719"/>
        <v>1.0590999999999999</v>
      </c>
      <c r="N1479" s="101">
        <f t="shared" si="720"/>
        <v>0.97811300000000001</v>
      </c>
      <c r="O1479" s="100">
        <f t="shared" si="721"/>
        <v>1</v>
      </c>
      <c r="P1479" s="98">
        <f t="shared" si="722"/>
        <v>198.58</v>
      </c>
      <c r="Q1479" s="97">
        <f t="shared" si="723"/>
        <v>29787</v>
      </c>
      <c r="R1479" s="97"/>
      <c r="S1479" s="97"/>
    </row>
    <row r="1480" spans="1:19" x14ac:dyDescent="0.25">
      <c r="A1480" s="89" t="s">
        <v>3599</v>
      </c>
      <c r="B1480" s="89" t="s">
        <v>3405</v>
      </c>
      <c r="C1480" s="89"/>
      <c r="D1480" s="89" t="s">
        <v>957</v>
      </c>
      <c r="E1480" s="94" t="s">
        <v>1531</v>
      </c>
      <c r="F1480" s="95" t="s">
        <v>1532</v>
      </c>
      <c r="G1480" s="89" t="s">
        <v>1071</v>
      </c>
      <c r="H1480" s="89" t="s">
        <v>3534</v>
      </c>
      <c r="I1480" s="96">
        <v>1</v>
      </c>
      <c r="J1480" s="97">
        <v>9967</v>
      </c>
      <c r="K1480" s="98">
        <f t="shared" si="717"/>
        <v>11074.44</v>
      </c>
      <c r="L1480" s="99">
        <f t="shared" si="718"/>
        <v>1.0815399999999999</v>
      </c>
      <c r="M1480" s="100">
        <f t="shared" si="719"/>
        <v>1.0590999999999999</v>
      </c>
      <c r="N1480" s="101">
        <f t="shared" si="720"/>
        <v>0.97811300000000001</v>
      </c>
      <c r="O1480" s="100">
        <f t="shared" si="721"/>
        <v>1</v>
      </c>
      <c r="P1480" s="98">
        <f t="shared" si="722"/>
        <v>12407.67</v>
      </c>
      <c r="Q1480" s="97">
        <f t="shared" si="723"/>
        <v>11166.9</v>
      </c>
      <c r="R1480" s="97"/>
      <c r="S1480" s="97"/>
    </row>
    <row r="1481" spans="1:19" ht="22.5" x14ac:dyDescent="0.25">
      <c r="A1481" s="89" t="s">
        <v>3600</v>
      </c>
      <c r="B1481" s="89" t="s">
        <v>3405</v>
      </c>
      <c r="C1481" s="89"/>
      <c r="D1481" s="89" t="s">
        <v>962</v>
      </c>
      <c r="E1481" s="94" t="s">
        <v>3601</v>
      </c>
      <c r="F1481" s="95" t="s">
        <v>3602</v>
      </c>
      <c r="G1481" s="89" t="s">
        <v>648</v>
      </c>
      <c r="H1481" s="89" t="s">
        <v>2661</v>
      </c>
      <c r="I1481" s="96">
        <v>1</v>
      </c>
      <c r="J1481" s="97">
        <v>68177</v>
      </c>
      <c r="K1481" s="98">
        <f t="shared" si="717"/>
        <v>454.51</v>
      </c>
      <c r="L1481" s="99">
        <f t="shared" si="718"/>
        <v>1.0815399999999999</v>
      </c>
      <c r="M1481" s="100">
        <f t="shared" si="719"/>
        <v>1.0590999999999999</v>
      </c>
      <c r="N1481" s="101">
        <f t="shared" si="720"/>
        <v>0.97811300000000001</v>
      </c>
      <c r="O1481" s="100">
        <f t="shared" si="721"/>
        <v>1</v>
      </c>
      <c r="P1481" s="98">
        <f t="shared" si="722"/>
        <v>509.23</v>
      </c>
      <c r="Q1481" s="97">
        <f t="shared" si="723"/>
        <v>76384.5</v>
      </c>
      <c r="R1481" s="97"/>
      <c r="S1481" s="97"/>
    </row>
    <row r="1482" spans="1:19" ht="22.5" x14ac:dyDescent="0.25">
      <c r="A1482" s="89" t="s">
        <v>3603</v>
      </c>
      <c r="B1482" s="89" t="s">
        <v>3405</v>
      </c>
      <c r="C1482" s="89"/>
      <c r="D1482" s="89" t="s">
        <v>967</v>
      </c>
      <c r="E1482" s="94" t="s">
        <v>3604</v>
      </c>
      <c r="F1482" s="95" t="s">
        <v>3605</v>
      </c>
      <c r="G1482" s="89" t="s">
        <v>648</v>
      </c>
      <c r="H1482" s="89" t="s">
        <v>154</v>
      </c>
      <c r="I1482" s="96">
        <v>1</v>
      </c>
      <c r="J1482" s="97">
        <v>5541</v>
      </c>
      <c r="K1482" s="98">
        <f t="shared" si="717"/>
        <v>158.31</v>
      </c>
      <c r="L1482" s="99">
        <f t="shared" si="718"/>
        <v>1.0815399999999999</v>
      </c>
      <c r="M1482" s="100">
        <f t="shared" si="719"/>
        <v>1.0590999999999999</v>
      </c>
      <c r="N1482" s="101">
        <f t="shared" si="720"/>
        <v>0.97811300000000001</v>
      </c>
      <c r="O1482" s="100">
        <f t="shared" si="721"/>
        <v>1</v>
      </c>
      <c r="P1482" s="98">
        <f t="shared" si="722"/>
        <v>177.37</v>
      </c>
      <c r="Q1482" s="97">
        <f t="shared" si="723"/>
        <v>6207.95</v>
      </c>
      <c r="R1482" s="97"/>
      <c r="S1482" s="97"/>
    </row>
    <row r="1483" spans="1:19" ht="22.5" x14ac:dyDescent="0.25">
      <c r="A1483" s="89" t="s">
        <v>3606</v>
      </c>
      <c r="B1483" s="89" t="s">
        <v>3405</v>
      </c>
      <c r="C1483" s="89"/>
      <c r="D1483" s="89" t="s">
        <v>973</v>
      </c>
      <c r="E1483" s="94" t="s">
        <v>1206</v>
      </c>
      <c r="F1483" s="95" t="s">
        <v>1207</v>
      </c>
      <c r="G1483" s="89" t="s">
        <v>1071</v>
      </c>
      <c r="H1483" s="89" t="s">
        <v>3607</v>
      </c>
      <c r="I1483" s="96">
        <v>1</v>
      </c>
      <c r="J1483" s="97">
        <v>24970</v>
      </c>
      <c r="K1483" s="98">
        <f t="shared" si="717"/>
        <v>71342.86</v>
      </c>
      <c r="L1483" s="99">
        <f t="shared" si="718"/>
        <v>1.0815399999999999</v>
      </c>
      <c r="M1483" s="100">
        <f t="shared" si="719"/>
        <v>1.0590999999999999</v>
      </c>
      <c r="N1483" s="101">
        <f t="shared" si="720"/>
        <v>0.97811300000000001</v>
      </c>
      <c r="O1483" s="100">
        <f t="shared" si="721"/>
        <v>1</v>
      </c>
      <c r="P1483" s="98">
        <f t="shared" si="722"/>
        <v>79931.710000000006</v>
      </c>
      <c r="Q1483" s="97">
        <f t="shared" si="723"/>
        <v>27976.1</v>
      </c>
      <c r="R1483" s="97"/>
      <c r="S1483" s="97"/>
    </row>
    <row r="1484" spans="1:19" ht="22.5" x14ac:dyDescent="0.25">
      <c r="A1484" s="89" t="s">
        <v>3608</v>
      </c>
      <c r="B1484" s="89" t="s">
        <v>3405</v>
      </c>
      <c r="C1484" s="89"/>
      <c r="D1484" s="89" t="s">
        <v>979</v>
      </c>
      <c r="E1484" s="94" t="s">
        <v>1209</v>
      </c>
      <c r="F1484" s="95" t="s">
        <v>1210</v>
      </c>
      <c r="G1484" s="89" t="s">
        <v>1077</v>
      </c>
      <c r="H1484" s="89" t="s">
        <v>154</v>
      </c>
      <c r="I1484" s="96">
        <v>1</v>
      </c>
      <c r="J1484" s="97">
        <v>47749</v>
      </c>
      <c r="K1484" s="98">
        <f t="shared" si="717"/>
        <v>1364.26</v>
      </c>
      <c r="L1484" s="99">
        <f t="shared" si="718"/>
        <v>1.0815399999999999</v>
      </c>
      <c r="M1484" s="100">
        <f t="shared" si="719"/>
        <v>1.0590999999999999</v>
      </c>
      <c r="N1484" s="101">
        <f t="shared" si="720"/>
        <v>0.97811300000000001</v>
      </c>
      <c r="O1484" s="100">
        <f t="shared" si="721"/>
        <v>1</v>
      </c>
      <c r="P1484" s="98">
        <f t="shared" si="722"/>
        <v>1528.5</v>
      </c>
      <c r="Q1484" s="97">
        <f t="shared" si="723"/>
        <v>53497.5</v>
      </c>
      <c r="R1484" s="97"/>
      <c r="S1484" s="97"/>
    </row>
    <row r="1485" spans="1:19" x14ac:dyDescent="0.25">
      <c r="A1485" s="89"/>
      <c r="B1485" s="90"/>
      <c r="C1485" s="90"/>
      <c r="D1485" s="91"/>
      <c r="E1485" s="92"/>
      <c r="F1485" s="92" t="s">
        <v>1558</v>
      </c>
      <c r="G1485" s="91"/>
      <c r="H1485" s="91"/>
      <c r="I1485" s="93">
        <v>1</v>
      </c>
      <c r="J1485" s="91"/>
      <c r="K1485" s="98"/>
      <c r="L1485" s="99"/>
      <c r="M1485" s="100"/>
      <c r="N1485" s="101"/>
      <c r="O1485" s="100"/>
      <c r="P1485" s="98"/>
      <c r="Q1485" s="91"/>
      <c r="R1485" s="91"/>
      <c r="S1485" s="91"/>
    </row>
    <row r="1486" spans="1:19" ht="22.5" x14ac:dyDescent="0.25">
      <c r="A1486" s="89" t="s">
        <v>3609</v>
      </c>
      <c r="B1486" s="89" t="s">
        <v>3405</v>
      </c>
      <c r="C1486" s="89"/>
      <c r="D1486" s="89" t="s">
        <v>985</v>
      </c>
      <c r="E1486" s="94" t="s">
        <v>1560</v>
      </c>
      <c r="F1486" s="95" t="s">
        <v>1561</v>
      </c>
      <c r="G1486" s="89" t="s">
        <v>1071</v>
      </c>
      <c r="H1486" s="89" t="s">
        <v>24</v>
      </c>
      <c r="I1486" s="96">
        <v>1</v>
      </c>
      <c r="J1486" s="97">
        <v>38497</v>
      </c>
      <c r="K1486" s="98">
        <f>J1486/H1486</f>
        <v>19248.5</v>
      </c>
      <c r="L1486" s="99">
        <f>$L$8</f>
        <v>1.0815399999999999</v>
      </c>
      <c r="M1486" s="100">
        <f>$M$8</f>
        <v>1.0590999999999999</v>
      </c>
      <c r="N1486" s="101">
        <f>$N$8</f>
        <v>0.97811300000000001</v>
      </c>
      <c r="O1486" s="100">
        <f>$O$8</f>
        <v>1</v>
      </c>
      <c r="P1486" s="98">
        <f>K1486*L1486*M1486*N1486*O1486</f>
        <v>21565.8</v>
      </c>
      <c r="Q1486" s="97">
        <f>H1486*P1486</f>
        <v>43131.6</v>
      </c>
      <c r="R1486" s="97"/>
      <c r="S1486" s="97"/>
    </row>
    <row r="1487" spans="1:19" x14ac:dyDescent="0.25">
      <c r="A1487" s="89" t="s">
        <v>3610</v>
      </c>
      <c r="B1487" s="89" t="s">
        <v>3405</v>
      </c>
      <c r="C1487" s="89"/>
      <c r="D1487" s="89" t="s">
        <v>988</v>
      </c>
      <c r="E1487" s="94" t="s">
        <v>1563</v>
      </c>
      <c r="F1487" s="95" t="s">
        <v>1564</v>
      </c>
      <c r="G1487" s="89" t="s">
        <v>502</v>
      </c>
      <c r="H1487" s="89" t="s">
        <v>3611</v>
      </c>
      <c r="I1487" s="96">
        <v>1</v>
      </c>
      <c r="J1487" s="97">
        <v>12269</v>
      </c>
      <c r="K1487" s="98">
        <f>J1487/H1487</f>
        <v>47628.11</v>
      </c>
      <c r="L1487" s="99">
        <f>$L$8</f>
        <v>1.0815399999999999</v>
      </c>
      <c r="M1487" s="100">
        <f>$M$8</f>
        <v>1.0590999999999999</v>
      </c>
      <c r="N1487" s="101">
        <f>$N$8</f>
        <v>0.97811300000000001</v>
      </c>
      <c r="O1487" s="100">
        <f>$O$8</f>
        <v>1</v>
      </c>
      <c r="P1487" s="98">
        <f>K1487*L1487*M1487*N1487*O1487</f>
        <v>53361.98</v>
      </c>
      <c r="Q1487" s="97">
        <f>H1487*P1487</f>
        <v>13746.05</v>
      </c>
      <c r="R1487" s="97"/>
      <c r="S1487" s="97"/>
    </row>
    <row r="1488" spans="1:19" x14ac:dyDescent="0.25">
      <c r="A1488" s="89" t="s">
        <v>3612</v>
      </c>
      <c r="B1488" s="89" t="s">
        <v>3405</v>
      </c>
      <c r="C1488" s="89"/>
      <c r="D1488" s="89" t="s">
        <v>991</v>
      </c>
      <c r="E1488" s="94" t="s">
        <v>1567</v>
      </c>
      <c r="F1488" s="95" t="s">
        <v>1568</v>
      </c>
      <c r="G1488" s="89" t="s">
        <v>970</v>
      </c>
      <c r="H1488" s="89" t="s">
        <v>1569</v>
      </c>
      <c r="I1488" s="96">
        <v>1</v>
      </c>
      <c r="J1488" s="97">
        <v>6295</v>
      </c>
      <c r="K1488" s="98">
        <f>J1488/H1488</f>
        <v>10491.67</v>
      </c>
      <c r="L1488" s="99">
        <f>$L$8</f>
        <v>1.0815399999999999</v>
      </c>
      <c r="M1488" s="100">
        <f>$M$8</f>
        <v>1.0590999999999999</v>
      </c>
      <c r="N1488" s="101">
        <f>$N$8</f>
        <v>0.97811300000000001</v>
      </c>
      <c r="O1488" s="100">
        <f>$O$8</f>
        <v>1</v>
      </c>
      <c r="P1488" s="98">
        <f>K1488*L1488*M1488*N1488*O1488</f>
        <v>11754.74</v>
      </c>
      <c r="Q1488" s="97">
        <f>H1488*P1488</f>
        <v>7052.84</v>
      </c>
      <c r="R1488" s="97"/>
      <c r="S1488" s="97"/>
    </row>
    <row r="1489" spans="1:19" x14ac:dyDescent="0.25">
      <c r="A1489" s="89" t="s">
        <v>3613</v>
      </c>
      <c r="B1489" s="89" t="s">
        <v>3405</v>
      </c>
      <c r="C1489" s="89"/>
      <c r="D1489" s="89" t="s">
        <v>995</v>
      </c>
      <c r="E1489" s="94" t="s">
        <v>1571</v>
      </c>
      <c r="F1489" s="95" t="s">
        <v>1572</v>
      </c>
      <c r="G1489" s="89" t="s">
        <v>502</v>
      </c>
      <c r="H1489" s="89" t="s">
        <v>1573</v>
      </c>
      <c r="I1489" s="96">
        <v>1</v>
      </c>
      <c r="J1489" s="97">
        <v>2757</v>
      </c>
      <c r="K1489" s="98">
        <f>J1489/H1489</f>
        <v>40627.760000000002</v>
      </c>
      <c r="L1489" s="99">
        <f>$L$8</f>
        <v>1.0815399999999999</v>
      </c>
      <c r="M1489" s="100">
        <f>$M$8</f>
        <v>1.0590999999999999</v>
      </c>
      <c r="N1489" s="101">
        <f>$N$8</f>
        <v>0.97811300000000001</v>
      </c>
      <c r="O1489" s="100">
        <f>$O$8</f>
        <v>1</v>
      </c>
      <c r="P1489" s="98">
        <f>K1489*L1489*M1489*N1489*O1489</f>
        <v>45518.87</v>
      </c>
      <c r="Q1489" s="97">
        <f>H1489*P1489</f>
        <v>3088.91</v>
      </c>
      <c r="R1489" s="97"/>
      <c r="S1489" s="97"/>
    </row>
    <row r="1490" spans="1:19" x14ac:dyDescent="0.25">
      <c r="A1490" s="89"/>
      <c r="B1490" s="90"/>
      <c r="C1490" s="90"/>
      <c r="D1490" s="91"/>
      <c r="E1490" s="92"/>
      <c r="F1490" s="92" t="s">
        <v>1574</v>
      </c>
      <c r="G1490" s="91"/>
      <c r="H1490" s="91"/>
      <c r="I1490" s="93">
        <v>1</v>
      </c>
      <c r="J1490" s="91"/>
      <c r="K1490" s="98"/>
      <c r="L1490" s="99"/>
      <c r="M1490" s="100"/>
      <c r="N1490" s="101"/>
      <c r="O1490" s="100"/>
      <c r="P1490" s="98"/>
      <c r="Q1490" s="91"/>
      <c r="R1490" s="91"/>
      <c r="S1490" s="91"/>
    </row>
    <row r="1491" spans="1:19" ht="22.5" x14ac:dyDescent="0.25">
      <c r="A1491" s="89" t="s">
        <v>3614</v>
      </c>
      <c r="B1491" s="89" t="s">
        <v>3405</v>
      </c>
      <c r="C1491" s="89"/>
      <c r="D1491" s="89" t="s">
        <v>998</v>
      </c>
      <c r="E1491" s="94" t="s">
        <v>1577</v>
      </c>
      <c r="F1491" s="95" t="s">
        <v>1578</v>
      </c>
      <c r="G1491" s="89" t="s">
        <v>37</v>
      </c>
      <c r="H1491" s="89" t="s">
        <v>3615</v>
      </c>
      <c r="I1491" s="96">
        <v>1</v>
      </c>
      <c r="J1491" s="97">
        <v>1180</v>
      </c>
      <c r="K1491" s="98">
        <f t="shared" ref="K1491:K1502" si="724">J1491/H1491</f>
        <v>190322.58</v>
      </c>
      <c r="L1491" s="99">
        <f t="shared" ref="L1491:L1502" si="725">$L$8</f>
        <v>1.0815399999999999</v>
      </c>
      <c r="M1491" s="100">
        <f t="shared" ref="M1491:M1502" si="726">$M$8</f>
        <v>1.0590999999999999</v>
      </c>
      <c r="N1491" s="101">
        <f t="shared" ref="N1491:N1502" si="727">$N$8</f>
        <v>0.97811300000000001</v>
      </c>
      <c r="O1491" s="100">
        <f t="shared" ref="O1491:O1502" si="728">$O$8</f>
        <v>1</v>
      </c>
      <c r="P1491" s="98">
        <f t="shared" ref="P1491:P1502" si="729">K1491*L1491*M1491*N1491*O1491</f>
        <v>213235.20000000001</v>
      </c>
      <c r="Q1491" s="97">
        <f t="shared" ref="Q1491:Q1502" si="730">H1491*P1491</f>
        <v>1322.06</v>
      </c>
      <c r="R1491" s="97"/>
      <c r="S1491" s="97"/>
    </row>
    <row r="1492" spans="1:19" ht="22.5" x14ac:dyDescent="0.25">
      <c r="A1492" s="89" t="s">
        <v>3616</v>
      </c>
      <c r="B1492" s="89" t="s">
        <v>3405</v>
      </c>
      <c r="C1492" s="89"/>
      <c r="D1492" s="89" t="s">
        <v>1002</v>
      </c>
      <c r="E1492" s="94" t="s">
        <v>31</v>
      </c>
      <c r="F1492" s="95" t="s">
        <v>32</v>
      </c>
      <c r="G1492" s="89" t="s">
        <v>27</v>
      </c>
      <c r="H1492" s="89" t="s">
        <v>3617</v>
      </c>
      <c r="I1492" s="96">
        <v>1</v>
      </c>
      <c r="J1492" s="97">
        <v>7472</v>
      </c>
      <c r="K1492" s="98">
        <f t="shared" si="724"/>
        <v>708.92</v>
      </c>
      <c r="L1492" s="99">
        <f t="shared" si="725"/>
        <v>1.0815399999999999</v>
      </c>
      <c r="M1492" s="100">
        <f t="shared" si="726"/>
        <v>1.0590999999999999</v>
      </c>
      <c r="N1492" s="101">
        <f t="shared" si="727"/>
        <v>0.97811300000000001</v>
      </c>
      <c r="O1492" s="100">
        <f t="shared" si="728"/>
        <v>1</v>
      </c>
      <c r="P1492" s="98">
        <f t="shared" si="729"/>
        <v>794.27</v>
      </c>
      <c r="Q1492" s="97">
        <f t="shared" si="730"/>
        <v>8371.61</v>
      </c>
      <c r="R1492" s="97"/>
      <c r="S1492" s="97"/>
    </row>
    <row r="1493" spans="1:19" ht="22.5" x14ac:dyDescent="0.25">
      <c r="A1493" s="89" t="s">
        <v>3618</v>
      </c>
      <c r="B1493" s="89" t="s">
        <v>3405</v>
      </c>
      <c r="C1493" s="89"/>
      <c r="D1493" s="89" t="s">
        <v>1005</v>
      </c>
      <c r="E1493" s="94" t="s">
        <v>1583</v>
      </c>
      <c r="F1493" s="95" t="s">
        <v>1584</v>
      </c>
      <c r="G1493" s="89" t="s">
        <v>51</v>
      </c>
      <c r="H1493" s="89" t="s">
        <v>3619</v>
      </c>
      <c r="I1493" s="96">
        <v>1</v>
      </c>
      <c r="J1493" s="97">
        <v>10401</v>
      </c>
      <c r="K1493" s="98">
        <f t="shared" si="724"/>
        <v>88144.07</v>
      </c>
      <c r="L1493" s="99">
        <f t="shared" si="725"/>
        <v>1.0815399999999999</v>
      </c>
      <c r="M1493" s="100">
        <f t="shared" si="726"/>
        <v>1.0590999999999999</v>
      </c>
      <c r="N1493" s="101">
        <f t="shared" si="727"/>
        <v>0.97811300000000001</v>
      </c>
      <c r="O1493" s="100">
        <f t="shared" si="728"/>
        <v>1</v>
      </c>
      <c r="P1493" s="98">
        <f t="shared" si="729"/>
        <v>98755.59</v>
      </c>
      <c r="Q1493" s="97">
        <f t="shared" si="730"/>
        <v>11653.16</v>
      </c>
      <c r="R1493" s="97"/>
      <c r="S1493" s="97"/>
    </row>
    <row r="1494" spans="1:19" ht="22.5" x14ac:dyDescent="0.25">
      <c r="A1494" s="89" t="s">
        <v>3620</v>
      </c>
      <c r="B1494" s="89" t="s">
        <v>3405</v>
      </c>
      <c r="C1494" s="89"/>
      <c r="D1494" s="89" t="s">
        <v>1012</v>
      </c>
      <c r="E1494" s="94" t="s">
        <v>44</v>
      </c>
      <c r="F1494" s="95" t="s">
        <v>1589</v>
      </c>
      <c r="G1494" s="89" t="s">
        <v>37</v>
      </c>
      <c r="H1494" s="89" t="s">
        <v>3615</v>
      </c>
      <c r="I1494" s="96">
        <v>1</v>
      </c>
      <c r="J1494" s="97">
        <v>58</v>
      </c>
      <c r="K1494" s="98">
        <f t="shared" si="724"/>
        <v>9354.84</v>
      </c>
      <c r="L1494" s="99">
        <f t="shared" si="725"/>
        <v>1.0815399999999999</v>
      </c>
      <c r="M1494" s="100">
        <f t="shared" si="726"/>
        <v>1.0590999999999999</v>
      </c>
      <c r="N1494" s="101">
        <f t="shared" si="727"/>
        <v>0.97811300000000001</v>
      </c>
      <c r="O1494" s="100">
        <f t="shared" si="728"/>
        <v>1</v>
      </c>
      <c r="P1494" s="98">
        <f t="shared" si="729"/>
        <v>10481.049999999999</v>
      </c>
      <c r="Q1494" s="97">
        <f t="shared" si="730"/>
        <v>64.98</v>
      </c>
      <c r="R1494" s="97"/>
      <c r="S1494" s="97"/>
    </row>
    <row r="1495" spans="1:19" x14ac:dyDescent="0.25">
      <c r="A1495" s="89" t="s">
        <v>3621</v>
      </c>
      <c r="B1495" s="89" t="s">
        <v>3405</v>
      </c>
      <c r="C1495" s="89"/>
      <c r="D1495" s="89" t="s">
        <v>1017</v>
      </c>
      <c r="E1495" s="94" t="s">
        <v>556</v>
      </c>
      <c r="F1495" s="95" t="s">
        <v>557</v>
      </c>
      <c r="G1495" s="89" t="s">
        <v>81</v>
      </c>
      <c r="H1495" s="89" t="s">
        <v>3622</v>
      </c>
      <c r="I1495" s="96">
        <v>1</v>
      </c>
      <c r="J1495" s="97">
        <v>6879</v>
      </c>
      <c r="K1495" s="98">
        <f t="shared" si="724"/>
        <v>1109.52</v>
      </c>
      <c r="L1495" s="99">
        <f t="shared" si="725"/>
        <v>1.0815399999999999</v>
      </c>
      <c r="M1495" s="100">
        <f t="shared" si="726"/>
        <v>1.0590999999999999</v>
      </c>
      <c r="N1495" s="101">
        <f t="shared" si="727"/>
        <v>0.97811300000000001</v>
      </c>
      <c r="O1495" s="100">
        <f t="shared" si="728"/>
        <v>1</v>
      </c>
      <c r="P1495" s="98">
        <f t="shared" si="729"/>
        <v>1243.0899999999999</v>
      </c>
      <c r="Q1495" s="97">
        <f t="shared" si="730"/>
        <v>7707.16</v>
      </c>
      <c r="R1495" s="97"/>
      <c r="S1495" s="97"/>
    </row>
    <row r="1496" spans="1:19" x14ac:dyDescent="0.25">
      <c r="A1496" s="89" t="s">
        <v>3623</v>
      </c>
      <c r="B1496" s="89" t="s">
        <v>3405</v>
      </c>
      <c r="C1496" s="89"/>
      <c r="D1496" s="89" t="s">
        <v>1022</v>
      </c>
      <c r="E1496" s="94" t="s">
        <v>49</v>
      </c>
      <c r="F1496" s="95" t="s">
        <v>50</v>
      </c>
      <c r="G1496" s="89" t="s">
        <v>51</v>
      </c>
      <c r="H1496" s="89" t="s">
        <v>1141</v>
      </c>
      <c r="I1496" s="96">
        <v>1</v>
      </c>
      <c r="J1496" s="97">
        <v>795</v>
      </c>
      <c r="K1496" s="98">
        <f t="shared" si="724"/>
        <v>12822.58</v>
      </c>
      <c r="L1496" s="99">
        <f t="shared" si="725"/>
        <v>1.0815399999999999</v>
      </c>
      <c r="M1496" s="100">
        <f t="shared" si="726"/>
        <v>1.0590999999999999</v>
      </c>
      <c r="N1496" s="101">
        <f t="shared" si="727"/>
        <v>0.97811300000000001</v>
      </c>
      <c r="O1496" s="100">
        <f t="shared" si="728"/>
        <v>1</v>
      </c>
      <c r="P1496" s="98">
        <f t="shared" si="729"/>
        <v>14366.27</v>
      </c>
      <c r="Q1496" s="97">
        <f t="shared" si="730"/>
        <v>890.71</v>
      </c>
      <c r="R1496" s="97"/>
      <c r="S1496" s="97"/>
    </row>
    <row r="1497" spans="1:19" x14ac:dyDescent="0.25">
      <c r="A1497" s="89" t="s">
        <v>3624</v>
      </c>
      <c r="B1497" s="89" t="s">
        <v>3405</v>
      </c>
      <c r="C1497" s="89"/>
      <c r="D1497" s="89" t="s">
        <v>1027</v>
      </c>
      <c r="E1497" s="94" t="s">
        <v>1586</v>
      </c>
      <c r="F1497" s="95" t="s">
        <v>1594</v>
      </c>
      <c r="G1497" s="89" t="s">
        <v>51</v>
      </c>
      <c r="H1497" s="89" t="s">
        <v>3619</v>
      </c>
      <c r="I1497" s="96">
        <v>1</v>
      </c>
      <c r="J1497" s="97">
        <v>5746</v>
      </c>
      <c r="K1497" s="98">
        <f t="shared" si="724"/>
        <v>48694.92</v>
      </c>
      <c r="L1497" s="99">
        <f t="shared" si="725"/>
        <v>1.0815399999999999</v>
      </c>
      <c r="M1497" s="100">
        <f t="shared" si="726"/>
        <v>1.0590999999999999</v>
      </c>
      <c r="N1497" s="101">
        <f t="shared" si="727"/>
        <v>0.97811300000000001</v>
      </c>
      <c r="O1497" s="100">
        <f t="shared" si="728"/>
        <v>1</v>
      </c>
      <c r="P1497" s="98">
        <f t="shared" si="729"/>
        <v>54557.22</v>
      </c>
      <c r="Q1497" s="97">
        <f t="shared" si="730"/>
        <v>6437.75</v>
      </c>
      <c r="R1497" s="97"/>
      <c r="S1497" s="97"/>
    </row>
    <row r="1498" spans="1:19" x14ac:dyDescent="0.25">
      <c r="A1498" s="89" t="s">
        <v>3625</v>
      </c>
      <c r="B1498" s="89" t="s">
        <v>3405</v>
      </c>
      <c r="C1498" s="89"/>
      <c r="D1498" s="89" t="s">
        <v>1032</v>
      </c>
      <c r="E1498" s="94" t="s">
        <v>1596</v>
      </c>
      <c r="F1498" s="95" t="s">
        <v>1597</v>
      </c>
      <c r="G1498" s="89" t="s">
        <v>81</v>
      </c>
      <c r="H1498" s="89" t="s">
        <v>3626</v>
      </c>
      <c r="I1498" s="96">
        <v>1</v>
      </c>
      <c r="J1498" s="97">
        <v>966</v>
      </c>
      <c r="K1498" s="98">
        <f t="shared" si="724"/>
        <v>143111.10999999999</v>
      </c>
      <c r="L1498" s="99">
        <f t="shared" si="725"/>
        <v>1.0815399999999999</v>
      </c>
      <c r="M1498" s="100">
        <f t="shared" si="726"/>
        <v>1.0590999999999999</v>
      </c>
      <c r="N1498" s="101">
        <f t="shared" si="727"/>
        <v>0.97811300000000001</v>
      </c>
      <c r="O1498" s="100">
        <f t="shared" si="728"/>
        <v>1</v>
      </c>
      <c r="P1498" s="98">
        <f t="shared" si="729"/>
        <v>160340.01999999999</v>
      </c>
      <c r="Q1498" s="97">
        <f t="shared" si="730"/>
        <v>1082.3</v>
      </c>
      <c r="R1498" s="97"/>
      <c r="S1498" s="97"/>
    </row>
    <row r="1499" spans="1:19" ht="22.5" x14ac:dyDescent="0.25">
      <c r="A1499" s="89" t="s">
        <v>3627</v>
      </c>
      <c r="B1499" s="89" t="s">
        <v>3405</v>
      </c>
      <c r="C1499" s="89"/>
      <c r="D1499" s="89" t="s">
        <v>1037</v>
      </c>
      <c r="E1499" s="94" t="s">
        <v>1600</v>
      </c>
      <c r="F1499" s="95" t="s">
        <v>1601</v>
      </c>
      <c r="G1499" s="89" t="s">
        <v>648</v>
      </c>
      <c r="H1499" s="89" t="s">
        <v>58</v>
      </c>
      <c r="I1499" s="96">
        <v>1</v>
      </c>
      <c r="J1499" s="97">
        <v>3447</v>
      </c>
      <c r="K1499" s="98">
        <f t="shared" si="724"/>
        <v>383</v>
      </c>
      <c r="L1499" s="99">
        <f t="shared" si="725"/>
        <v>1.0815399999999999</v>
      </c>
      <c r="M1499" s="100">
        <f t="shared" si="726"/>
        <v>1.0590999999999999</v>
      </c>
      <c r="N1499" s="101">
        <f t="shared" si="727"/>
        <v>0.97811300000000001</v>
      </c>
      <c r="O1499" s="100">
        <f t="shared" si="728"/>
        <v>1</v>
      </c>
      <c r="P1499" s="98">
        <f t="shared" si="729"/>
        <v>429.11</v>
      </c>
      <c r="Q1499" s="97">
        <f t="shared" si="730"/>
        <v>3861.99</v>
      </c>
      <c r="R1499" s="97"/>
      <c r="S1499" s="97"/>
    </row>
    <row r="1500" spans="1:19" x14ac:dyDescent="0.25">
      <c r="A1500" s="89" t="s">
        <v>3628</v>
      </c>
      <c r="B1500" s="89" t="s">
        <v>3405</v>
      </c>
      <c r="C1500" s="89"/>
      <c r="D1500" s="89" t="s">
        <v>1045</v>
      </c>
      <c r="E1500" s="94" t="s">
        <v>1603</v>
      </c>
      <c r="F1500" s="95" t="s">
        <v>1604</v>
      </c>
      <c r="G1500" s="89" t="s">
        <v>502</v>
      </c>
      <c r="H1500" s="89" t="s">
        <v>1605</v>
      </c>
      <c r="I1500" s="96">
        <v>1</v>
      </c>
      <c r="J1500" s="97">
        <v>1620</v>
      </c>
      <c r="K1500" s="98">
        <f t="shared" si="724"/>
        <v>121212.12</v>
      </c>
      <c r="L1500" s="99">
        <f t="shared" si="725"/>
        <v>1.0815399999999999</v>
      </c>
      <c r="M1500" s="100">
        <f t="shared" si="726"/>
        <v>1.0590999999999999</v>
      </c>
      <c r="N1500" s="101">
        <f t="shared" si="727"/>
        <v>0.97811300000000001</v>
      </c>
      <c r="O1500" s="100">
        <f t="shared" si="728"/>
        <v>1</v>
      </c>
      <c r="P1500" s="98">
        <f t="shared" si="729"/>
        <v>135804.65</v>
      </c>
      <c r="Q1500" s="97">
        <f t="shared" si="730"/>
        <v>1815.03</v>
      </c>
      <c r="R1500" s="97"/>
      <c r="S1500" s="97"/>
    </row>
    <row r="1501" spans="1:19" ht="33.75" x14ac:dyDescent="0.25">
      <c r="A1501" s="89" t="s">
        <v>3629</v>
      </c>
      <c r="B1501" s="89" t="s">
        <v>3405</v>
      </c>
      <c r="C1501" s="89"/>
      <c r="D1501" s="89" t="s">
        <v>1050</v>
      </c>
      <c r="E1501" s="94" t="s">
        <v>1607</v>
      </c>
      <c r="F1501" s="95" t="s">
        <v>1608</v>
      </c>
      <c r="G1501" s="89" t="s">
        <v>502</v>
      </c>
      <c r="H1501" s="89" t="s">
        <v>1609</v>
      </c>
      <c r="I1501" s="96">
        <v>1</v>
      </c>
      <c r="J1501" s="97">
        <v>-999</v>
      </c>
      <c r="K1501" s="98">
        <f t="shared" si="724"/>
        <v>74747.47</v>
      </c>
      <c r="L1501" s="99">
        <f t="shared" si="725"/>
        <v>1.0815399999999999</v>
      </c>
      <c r="M1501" s="100">
        <f t="shared" si="726"/>
        <v>1.0590999999999999</v>
      </c>
      <c r="N1501" s="101">
        <f t="shared" si="727"/>
        <v>0.97811300000000001</v>
      </c>
      <c r="O1501" s="100">
        <f t="shared" si="728"/>
        <v>1</v>
      </c>
      <c r="P1501" s="98">
        <f t="shared" si="729"/>
        <v>83746.19</v>
      </c>
      <c r="Q1501" s="97">
        <f t="shared" si="730"/>
        <v>-1119.27</v>
      </c>
      <c r="R1501" s="97"/>
      <c r="S1501" s="97"/>
    </row>
    <row r="1502" spans="1:19" ht="22.5" x14ac:dyDescent="0.25">
      <c r="A1502" s="89" t="s">
        <v>3630</v>
      </c>
      <c r="B1502" s="89" t="s">
        <v>3405</v>
      </c>
      <c r="C1502" s="89"/>
      <c r="D1502" s="89" t="s">
        <v>1058</v>
      </c>
      <c r="E1502" s="94" t="s">
        <v>1611</v>
      </c>
      <c r="F1502" s="95" t="s">
        <v>1612</v>
      </c>
      <c r="G1502" s="89" t="s">
        <v>1077</v>
      </c>
      <c r="H1502" s="89" t="s">
        <v>1613</v>
      </c>
      <c r="I1502" s="96">
        <v>1</v>
      </c>
      <c r="J1502" s="97">
        <v>1227</v>
      </c>
      <c r="K1502" s="98">
        <f t="shared" si="724"/>
        <v>1115.45</v>
      </c>
      <c r="L1502" s="99">
        <f t="shared" si="725"/>
        <v>1.0815399999999999</v>
      </c>
      <c r="M1502" s="100">
        <f t="shared" si="726"/>
        <v>1.0590999999999999</v>
      </c>
      <c r="N1502" s="101">
        <f t="shared" si="727"/>
        <v>0.97811300000000001</v>
      </c>
      <c r="O1502" s="100">
        <f t="shared" si="728"/>
        <v>1</v>
      </c>
      <c r="P1502" s="98">
        <f t="shared" si="729"/>
        <v>1249.74</v>
      </c>
      <c r="Q1502" s="97">
        <f t="shared" si="730"/>
        <v>1374.71</v>
      </c>
      <c r="R1502" s="97"/>
      <c r="S1502" s="97"/>
    </row>
    <row r="1503" spans="1:19" ht="28.5" x14ac:dyDescent="0.25">
      <c r="A1503" s="72"/>
      <c r="B1503" s="77"/>
      <c r="C1503" s="77"/>
      <c r="D1503" s="77"/>
      <c r="E1503" s="76"/>
      <c r="F1503" s="76" t="s">
        <v>3631</v>
      </c>
      <c r="G1503" s="77"/>
      <c r="H1503" s="77"/>
      <c r="I1503" s="78"/>
      <c r="J1503" s="79">
        <f>J1504+J1529</f>
        <v>2831016</v>
      </c>
      <c r="K1503" s="98"/>
      <c r="L1503" s="99"/>
      <c r="M1503" s="100"/>
      <c r="N1503" s="101"/>
      <c r="O1503" s="100"/>
      <c r="P1503" s="98"/>
      <c r="Q1503" s="79">
        <f>Q1504+Q1529</f>
        <v>3171837.66</v>
      </c>
      <c r="R1503" s="79">
        <f t="shared" ref="R1503:S1503" si="731">R1504+R1529</f>
        <v>2783508.48</v>
      </c>
      <c r="S1503" s="79">
        <f t="shared" si="731"/>
        <v>0</v>
      </c>
    </row>
    <row r="1504" spans="1:19" x14ac:dyDescent="0.25">
      <c r="A1504" s="82" t="s">
        <v>295</v>
      </c>
      <c r="B1504" s="83"/>
      <c r="C1504" s="84"/>
      <c r="D1504" s="85"/>
      <c r="E1504" s="86"/>
      <c r="F1504" s="86" t="s">
        <v>3633</v>
      </c>
      <c r="G1504" s="82"/>
      <c r="H1504" s="82"/>
      <c r="I1504" s="87"/>
      <c r="J1504" s="88">
        <f>SUM(J1505:J1528)</f>
        <v>635579</v>
      </c>
      <c r="K1504" s="98"/>
      <c r="L1504" s="99"/>
      <c r="M1504" s="100"/>
      <c r="N1504" s="101"/>
      <c r="O1504" s="100"/>
      <c r="P1504" s="98"/>
      <c r="Q1504" s="88">
        <f>SUM(Q1505:Q1528)</f>
        <v>712095.62</v>
      </c>
      <c r="R1504" s="88">
        <f t="shared" ref="R1504:S1504" si="732">SUM(R1505:R1528)</f>
        <v>426148.64</v>
      </c>
      <c r="S1504" s="88">
        <f t="shared" si="732"/>
        <v>0</v>
      </c>
    </row>
    <row r="1505" spans="1:19" ht="22.5" x14ac:dyDescent="0.25">
      <c r="A1505" s="89" t="s">
        <v>3634</v>
      </c>
      <c r="B1505" s="89" t="s">
        <v>3635</v>
      </c>
      <c r="C1505" s="89"/>
      <c r="D1505" s="89" t="s">
        <v>12</v>
      </c>
      <c r="E1505" s="94" t="s">
        <v>3636</v>
      </c>
      <c r="F1505" s="95" t="s">
        <v>3637</v>
      </c>
      <c r="G1505" s="89" t="s">
        <v>1071</v>
      </c>
      <c r="H1505" s="89" t="s">
        <v>72</v>
      </c>
      <c r="I1505" s="96">
        <v>1</v>
      </c>
      <c r="J1505" s="97">
        <v>2474</v>
      </c>
      <c r="K1505" s="98">
        <f t="shared" ref="K1505:K1512" si="733">J1505/H1505</f>
        <v>30925</v>
      </c>
      <c r="L1505" s="99">
        <f t="shared" ref="L1505:L1512" si="734">$L$8</f>
        <v>1.0815399999999999</v>
      </c>
      <c r="M1505" s="100">
        <f t="shared" ref="M1505:M1512" si="735">$M$8</f>
        <v>1.0590999999999999</v>
      </c>
      <c r="N1505" s="101">
        <f t="shared" ref="N1505:N1512" si="736">$N$8</f>
        <v>0.97811300000000001</v>
      </c>
      <c r="O1505" s="100">
        <f t="shared" ref="O1505:O1512" si="737">$O$8</f>
        <v>1</v>
      </c>
      <c r="P1505" s="98">
        <f t="shared" ref="P1505:P1512" si="738">K1505*L1505*M1505*N1505*O1505</f>
        <v>34648.01</v>
      </c>
      <c r="Q1505" s="97">
        <f t="shared" ref="Q1505:Q1512" si="739">H1505*P1505</f>
        <v>2771.84</v>
      </c>
      <c r="R1505" s="97"/>
      <c r="S1505" s="97"/>
    </row>
    <row r="1506" spans="1:19" ht="22.5" x14ac:dyDescent="0.25">
      <c r="A1506" s="89" t="s">
        <v>3638</v>
      </c>
      <c r="B1506" s="89" t="s">
        <v>3635</v>
      </c>
      <c r="C1506" s="89"/>
      <c r="D1506" s="89" t="s">
        <v>24</v>
      </c>
      <c r="E1506" s="94" t="s">
        <v>3639</v>
      </c>
      <c r="F1506" s="95" t="s">
        <v>3640</v>
      </c>
      <c r="G1506" s="89" t="s">
        <v>1077</v>
      </c>
      <c r="H1506" s="89" t="s">
        <v>55</v>
      </c>
      <c r="I1506" s="96">
        <v>1</v>
      </c>
      <c r="J1506" s="97">
        <v>2240</v>
      </c>
      <c r="K1506" s="98">
        <f t="shared" si="733"/>
        <v>280</v>
      </c>
      <c r="L1506" s="99">
        <f t="shared" si="734"/>
        <v>1.0815399999999999</v>
      </c>
      <c r="M1506" s="100">
        <f t="shared" si="735"/>
        <v>1.0590999999999999</v>
      </c>
      <c r="N1506" s="101">
        <f t="shared" si="736"/>
        <v>0.97811300000000001</v>
      </c>
      <c r="O1506" s="100">
        <f t="shared" si="737"/>
        <v>1</v>
      </c>
      <c r="P1506" s="98">
        <f t="shared" si="738"/>
        <v>313.70999999999998</v>
      </c>
      <c r="Q1506" s="97">
        <f t="shared" si="739"/>
        <v>2509.6799999999998</v>
      </c>
      <c r="R1506" s="97"/>
      <c r="S1506" s="97"/>
    </row>
    <row r="1507" spans="1:19" ht="22.5" x14ac:dyDescent="0.25">
      <c r="A1507" s="89" t="s">
        <v>3641</v>
      </c>
      <c r="B1507" s="89" t="s">
        <v>3635</v>
      </c>
      <c r="C1507" s="89"/>
      <c r="D1507" s="89" t="s">
        <v>30</v>
      </c>
      <c r="E1507" s="94" t="s">
        <v>1619</v>
      </c>
      <c r="F1507" s="95" t="s">
        <v>1620</v>
      </c>
      <c r="G1507" s="89" t="s">
        <v>1071</v>
      </c>
      <c r="H1507" s="89" t="s">
        <v>3534</v>
      </c>
      <c r="I1507" s="96">
        <v>1</v>
      </c>
      <c r="J1507" s="97">
        <v>27817</v>
      </c>
      <c r="K1507" s="98">
        <f t="shared" si="733"/>
        <v>30907.78</v>
      </c>
      <c r="L1507" s="99">
        <f t="shared" si="734"/>
        <v>1.0815399999999999</v>
      </c>
      <c r="M1507" s="100">
        <f t="shared" si="735"/>
        <v>1.0590999999999999</v>
      </c>
      <c r="N1507" s="101">
        <f t="shared" si="736"/>
        <v>0.97811300000000001</v>
      </c>
      <c r="O1507" s="100">
        <f t="shared" si="737"/>
        <v>1</v>
      </c>
      <c r="P1507" s="98">
        <f t="shared" si="738"/>
        <v>34628.720000000001</v>
      </c>
      <c r="Q1507" s="97">
        <f t="shared" si="739"/>
        <v>31165.85</v>
      </c>
      <c r="R1507" s="97"/>
      <c r="S1507" s="97"/>
    </row>
    <row r="1508" spans="1:19" ht="22.5" x14ac:dyDescent="0.25">
      <c r="A1508" s="89" t="s">
        <v>3642</v>
      </c>
      <c r="B1508" s="89" t="s">
        <v>3635</v>
      </c>
      <c r="C1508" s="89"/>
      <c r="D1508" s="89" t="s">
        <v>34</v>
      </c>
      <c r="E1508" s="94" t="s">
        <v>1623</v>
      </c>
      <c r="F1508" s="95" t="s">
        <v>1624</v>
      </c>
      <c r="G1508" s="89" t="s">
        <v>1077</v>
      </c>
      <c r="H1508" s="89" t="s">
        <v>930</v>
      </c>
      <c r="I1508" s="96">
        <v>1</v>
      </c>
      <c r="J1508" s="97">
        <v>19486</v>
      </c>
      <c r="K1508" s="98">
        <f t="shared" si="733"/>
        <v>216.51</v>
      </c>
      <c r="L1508" s="99">
        <f t="shared" si="734"/>
        <v>1.0815399999999999</v>
      </c>
      <c r="M1508" s="100">
        <f t="shared" si="735"/>
        <v>1.0590999999999999</v>
      </c>
      <c r="N1508" s="101">
        <f t="shared" si="736"/>
        <v>0.97811300000000001</v>
      </c>
      <c r="O1508" s="100">
        <f t="shared" si="737"/>
        <v>1</v>
      </c>
      <c r="P1508" s="98">
        <f t="shared" si="738"/>
        <v>242.58</v>
      </c>
      <c r="Q1508" s="97">
        <f t="shared" si="739"/>
        <v>21832.2</v>
      </c>
      <c r="R1508" s="97"/>
      <c r="S1508" s="97"/>
    </row>
    <row r="1509" spans="1:19" ht="22.5" x14ac:dyDescent="0.25">
      <c r="A1509" s="89" t="s">
        <v>3643</v>
      </c>
      <c r="B1509" s="89" t="s">
        <v>3635</v>
      </c>
      <c r="C1509" s="89"/>
      <c r="D1509" s="89" t="s">
        <v>40</v>
      </c>
      <c r="E1509" s="94" t="s">
        <v>1626</v>
      </c>
      <c r="F1509" s="95" t="s">
        <v>1627</v>
      </c>
      <c r="G1509" s="89" t="s">
        <v>1071</v>
      </c>
      <c r="H1509" s="89" t="s">
        <v>2537</v>
      </c>
      <c r="I1509" s="96">
        <v>1</v>
      </c>
      <c r="J1509" s="97">
        <v>12360</v>
      </c>
      <c r="K1509" s="98">
        <f t="shared" si="733"/>
        <v>30900</v>
      </c>
      <c r="L1509" s="99">
        <f t="shared" si="734"/>
        <v>1.0815399999999999</v>
      </c>
      <c r="M1509" s="100">
        <f t="shared" si="735"/>
        <v>1.0590999999999999</v>
      </c>
      <c r="N1509" s="101">
        <f t="shared" si="736"/>
        <v>0.97811300000000001</v>
      </c>
      <c r="O1509" s="100">
        <f t="shared" si="737"/>
        <v>1</v>
      </c>
      <c r="P1509" s="98">
        <f t="shared" si="738"/>
        <v>34620</v>
      </c>
      <c r="Q1509" s="97">
        <f t="shared" si="739"/>
        <v>13848</v>
      </c>
      <c r="R1509" s="97"/>
      <c r="S1509" s="97"/>
    </row>
    <row r="1510" spans="1:19" ht="22.5" x14ac:dyDescent="0.25">
      <c r="A1510" s="89" t="s">
        <v>3644</v>
      </c>
      <c r="B1510" s="89" t="s">
        <v>3635</v>
      </c>
      <c r="C1510" s="89"/>
      <c r="D1510" s="89" t="s">
        <v>43</v>
      </c>
      <c r="E1510" s="94" t="s">
        <v>1629</v>
      </c>
      <c r="F1510" s="95" t="s">
        <v>1630</v>
      </c>
      <c r="G1510" s="89" t="s">
        <v>1077</v>
      </c>
      <c r="H1510" s="89" t="s">
        <v>168</v>
      </c>
      <c r="I1510" s="96">
        <v>1</v>
      </c>
      <c r="J1510" s="97">
        <v>6018</v>
      </c>
      <c r="K1510" s="98">
        <f t="shared" si="733"/>
        <v>150.44999999999999</v>
      </c>
      <c r="L1510" s="99">
        <f t="shared" si="734"/>
        <v>1.0815399999999999</v>
      </c>
      <c r="M1510" s="100">
        <f t="shared" si="735"/>
        <v>1.0590999999999999</v>
      </c>
      <c r="N1510" s="101">
        <f t="shared" si="736"/>
        <v>0.97811300000000001</v>
      </c>
      <c r="O1510" s="100">
        <f t="shared" si="737"/>
        <v>1</v>
      </c>
      <c r="P1510" s="98">
        <f t="shared" si="738"/>
        <v>168.56</v>
      </c>
      <c r="Q1510" s="97">
        <f t="shared" si="739"/>
        <v>6742.4</v>
      </c>
      <c r="R1510" s="97"/>
      <c r="S1510" s="97"/>
    </row>
    <row r="1511" spans="1:19" ht="22.5" x14ac:dyDescent="0.25">
      <c r="A1511" s="89" t="s">
        <v>3645</v>
      </c>
      <c r="B1511" s="89" t="s">
        <v>3635</v>
      </c>
      <c r="C1511" s="89"/>
      <c r="D1511" s="89" t="s">
        <v>48</v>
      </c>
      <c r="E1511" s="94" t="s">
        <v>1632</v>
      </c>
      <c r="F1511" s="95" t="s">
        <v>1633</v>
      </c>
      <c r="G1511" s="89" t="s">
        <v>1071</v>
      </c>
      <c r="H1511" s="89" t="s">
        <v>237</v>
      </c>
      <c r="I1511" s="96">
        <v>1</v>
      </c>
      <c r="J1511" s="97">
        <v>3091</v>
      </c>
      <c r="K1511" s="98">
        <f t="shared" si="733"/>
        <v>30910</v>
      </c>
      <c r="L1511" s="99">
        <f t="shared" si="734"/>
        <v>1.0815399999999999</v>
      </c>
      <c r="M1511" s="100">
        <f t="shared" si="735"/>
        <v>1.0590999999999999</v>
      </c>
      <c r="N1511" s="101">
        <f t="shared" si="736"/>
        <v>0.97811300000000001</v>
      </c>
      <c r="O1511" s="100">
        <f t="shared" si="737"/>
        <v>1</v>
      </c>
      <c r="P1511" s="98">
        <f t="shared" si="738"/>
        <v>34631.199999999997</v>
      </c>
      <c r="Q1511" s="97">
        <f t="shared" si="739"/>
        <v>3463.12</v>
      </c>
      <c r="R1511" s="97"/>
      <c r="S1511" s="97"/>
    </row>
    <row r="1512" spans="1:19" ht="22.5" x14ac:dyDescent="0.25">
      <c r="A1512" s="89" t="s">
        <v>3646</v>
      </c>
      <c r="B1512" s="89" t="s">
        <v>3635</v>
      </c>
      <c r="C1512" s="89"/>
      <c r="D1512" s="89" t="s">
        <v>55</v>
      </c>
      <c r="E1512" s="94" t="s">
        <v>1636</v>
      </c>
      <c r="F1512" s="95" t="s">
        <v>1637</v>
      </c>
      <c r="G1512" s="89" t="s">
        <v>1077</v>
      </c>
      <c r="H1512" s="89" t="s">
        <v>60</v>
      </c>
      <c r="I1512" s="96">
        <v>1</v>
      </c>
      <c r="J1512" s="97">
        <v>1173</v>
      </c>
      <c r="K1512" s="98">
        <f t="shared" si="733"/>
        <v>117.3</v>
      </c>
      <c r="L1512" s="99">
        <f t="shared" si="734"/>
        <v>1.0815399999999999</v>
      </c>
      <c r="M1512" s="100">
        <f t="shared" si="735"/>
        <v>1.0590999999999999</v>
      </c>
      <c r="N1512" s="101">
        <f t="shared" si="736"/>
        <v>0.97811300000000001</v>
      </c>
      <c r="O1512" s="100">
        <f t="shared" si="737"/>
        <v>1</v>
      </c>
      <c r="P1512" s="98">
        <f t="shared" si="738"/>
        <v>131.41999999999999</v>
      </c>
      <c r="Q1512" s="97">
        <f t="shared" si="739"/>
        <v>1314.2</v>
      </c>
      <c r="R1512" s="97"/>
      <c r="S1512" s="97"/>
    </row>
    <row r="1513" spans="1:19" x14ac:dyDescent="0.25">
      <c r="A1513" s="89"/>
      <c r="B1513" s="90"/>
      <c r="C1513" s="90"/>
      <c r="D1513" s="91"/>
      <c r="E1513" s="92"/>
      <c r="F1513" s="92" t="s">
        <v>3647</v>
      </c>
      <c r="G1513" s="91"/>
      <c r="H1513" s="91"/>
      <c r="I1513" s="93">
        <v>1</v>
      </c>
      <c r="J1513" s="91"/>
      <c r="K1513" s="98"/>
      <c r="L1513" s="99"/>
      <c r="M1513" s="100"/>
      <c r="N1513" s="101"/>
      <c r="O1513" s="100"/>
      <c r="P1513" s="98"/>
      <c r="Q1513" s="91"/>
      <c r="R1513" s="91"/>
      <c r="S1513" s="91"/>
    </row>
    <row r="1514" spans="1:19" x14ac:dyDescent="0.25">
      <c r="A1514" s="89" t="s">
        <v>3648</v>
      </c>
      <c r="B1514" s="89" t="s">
        <v>3635</v>
      </c>
      <c r="C1514" s="89"/>
      <c r="D1514" s="89" t="s">
        <v>58</v>
      </c>
      <c r="E1514" s="94" t="s">
        <v>1639</v>
      </c>
      <c r="F1514" s="95" t="s">
        <v>1640</v>
      </c>
      <c r="G1514" s="89" t="s">
        <v>648</v>
      </c>
      <c r="H1514" s="89" t="s">
        <v>34</v>
      </c>
      <c r="I1514" s="96">
        <v>1</v>
      </c>
      <c r="J1514" s="97">
        <v>30863</v>
      </c>
      <c r="K1514" s="98">
        <f t="shared" ref="K1514:K1528" si="740">J1514/H1514</f>
        <v>7715.75</v>
      </c>
      <c r="L1514" s="99">
        <f t="shared" ref="L1514:L1528" si="741">$L$8</f>
        <v>1.0815399999999999</v>
      </c>
      <c r="M1514" s="100">
        <f t="shared" ref="M1514:M1528" si="742">$M$8</f>
        <v>1.0590999999999999</v>
      </c>
      <c r="N1514" s="101">
        <f t="shared" ref="N1514:N1528" si="743">$N$8</f>
        <v>0.97811300000000001</v>
      </c>
      <c r="O1514" s="100">
        <f t="shared" ref="O1514:O1528" si="744">$O$8</f>
        <v>1</v>
      </c>
      <c r="P1514" s="98">
        <f t="shared" ref="P1514:P1528" si="745">K1514*L1514*M1514*N1514*O1514</f>
        <v>8644.64</v>
      </c>
      <c r="Q1514" s="97">
        <f t="shared" ref="Q1514:Q1528" si="746">H1514*P1514</f>
        <v>34578.559999999998</v>
      </c>
      <c r="R1514" s="97"/>
      <c r="S1514" s="97"/>
    </row>
    <row r="1515" spans="1:19" ht="22.5" x14ac:dyDescent="0.25">
      <c r="A1515" s="89" t="s">
        <v>3649</v>
      </c>
      <c r="B1515" s="89" t="s">
        <v>3635</v>
      </c>
      <c r="C1515" s="89" t="s">
        <v>17297</v>
      </c>
      <c r="D1515" s="89" t="s">
        <v>60</v>
      </c>
      <c r="E1515" s="94" t="s">
        <v>3650</v>
      </c>
      <c r="F1515" s="95" t="s">
        <v>1643</v>
      </c>
      <c r="G1515" s="89" t="s">
        <v>648</v>
      </c>
      <c r="H1515" s="89" t="s">
        <v>34</v>
      </c>
      <c r="I1515" s="96">
        <v>1</v>
      </c>
      <c r="J1515" s="97">
        <v>248857</v>
      </c>
      <c r="K1515" s="98">
        <f t="shared" si="740"/>
        <v>62214.25</v>
      </c>
      <c r="L1515" s="99">
        <f t="shared" si="741"/>
        <v>1.0815399999999999</v>
      </c>
      <c r="M1515" s="100">
        <f t="shared" si="742"/>
        <v>1.0590999999999999</v>
      </c>
      <c r="N1515" s="101">
        <f t="shared" si="743"/>
        <v>0.97811300000000001</v>
      </c>
      <c r="O1515" s="100">
        <f t="shared" si="744"/>
        <v>1</v>
      </c>
      <c r="P1515" s="98">
        <f t="shared" si="745"/>
        <v>69704.12</v>
      </c>
      <c r="Q1515" s="97">
        <f t="shared" si="746"/>
        <v>278816.48</v>
      </c>
      <c r="R1515" s="97">
        <f t="shared" ref="R1515" si="747">Q1515</f>
        <v>278816.48</v>
      </c>
      <c r="S1515" s="97"/>
    </row>
    <row r="1516" spans="1:19" x14ac:dyDescent="0.25">
      <c r="A1516" s="89" t="s">
        <v>3651</v>
      </c>
      <c r="B1516" s="89" t="s">
        <v>3635</v>
      </c>
      <c r="C1516" s="89"/>
      <c r="D1516" s="89" t="s">
        <v>65</v>
      </c>
      <c r="E1516" s="94" t="s">
        <v>1645</v>
      </c>
      <c r="F1516" s="95" t="s">
        <v>1646</v>
      </c>
      <c r="G1516" s="89" t="s">
        <v>648</v>
      </c>
      <c r="H1516" s="89" t="s">
        <v>55</v>
      </c>
      <c r="I1516" s="96">
        <v>1</v>
      </c>
      <c r="J1516" s="97">
        <v>6258</v>
      </c>
      <c r="K1516" s="98">
        <f t="shared" si="740"/>
        <v>782.25</v>
      </c>
      <c r="L1516" s="99">
        <f t="shared" si="741"/>
        <v>1.0815399999999999</v>
      </c>
      <c r="M1516" s="100">
        <f t="shared" si="742"/>
        <v>1.0590999999999999</v>
      </c>
      <c r="N1516" s="101">
        <f t="shared" si="743"/>
        <v>0.97811300000000001</v>
      </c>
      <c r="O1516" s="100">
        <f t="shared" si="744"/>
        <v>1</v>
      </c>
      <c r="P1516" s="98">
        <f t="shared" si="745"/>
        <v>876.42</v>
      </c>
      <c r="Q1516" s="97">
        <f t="shared" si="746"/>
        <v>7011.36</v>
      </c>
      <c r="R1516" s="97"/>
      <c r="S1516" s="97"/>
    </row>
    <row r="1517" spans="1:19" ht="22.5" x14ac:dyDescent="0.25">
      <c r="A1517" s="89" t="s">
        <v>3652</v>
      </c>
      <c r="B1517" s="89" t="s">
        <v>3635</v>
      </c>
      <c r="C1517" s="89" t="s">
        <v>17297</v>
      </c>
      <c r="D1517" s="89" t="s">
        <v>68</v>
      </c>
      <c r="E1517" s="94" t="s">
        <v>3653</v>
      </c>
      <c r="F1517" s="95" t="s">
        <v>1649</v>
      </c>
      <c r="G1517" s="89" t="s">
        <v>648</v>
      </c>
      <c r="H1517" s="89" t="s">
        <v>34</v>
      </c>
      <c r="I1517" s="96">
        <v>1</v>
      </c>
      <c r="J1517" s="97">
        <v>25648</v>
      </c>
      <c r="K1517" s="98">
        <f t="shared" si="740"/>
        <v>6412</v>
      </c>
      <c r="L1517" s="99">
        <f t="shared" si="741"/>
        <v>1.0815399999999999</v>
      </c>
      <c r="M1517" s="100">
        <f t="shared" si="742"/>
        <v>1.0590999999999999</v>
      </c>
      <c r="N1517" s="101">
        <f t="shared" si="743"/>
        <v>0.97811300000000001</v>
      </c>
      <c r="O1517" s="100">
        <f t="shared" si="744"/>
        <v>1</v>
      </c>
      <c r="P1517" s="98">
        <f t="shared" si="745"/>
        <v>7183.93</v>
      </c>
      <c r="Q1517" s="97">
        <f t="shared" si="746"/>
        <v>28735.72</v>
      </c>
      <c r="R1517" s="97">
        <f t="shared" ref="R1517:R1518" si="748">Q1517</f>
        <v>28735.72</v>
      </c>
      <c r="S1517" s="97"/>
    </row>
    <row r="1518" spans="1:19" ht="22.5" x14ac:dyDescent="0.25">
      <c r="A1518" s="89" t="s">
        <v>3654</v>
      </c>
      <c r="B1518" s="89" t="s">
        <v>3635</v>
      </c>
      <c r="C1518" s="89" t="s">
        <v>17297</v>
      </c>
      <c r="D1518" s="89" t="s">
        <v>70</v>
      </c>
      <c r="E1518" s="94" t="s">
        <v>3655</v>
      </c>
      <c r="F1518" s="95" t="s">
        <v>1652</v>
      </c>
      <c r="G1518" s="89" t="s">
        <v>648</v>
      </c>
      <c r="H1518" s="89" t="s">
        <v>34</v>
      </c>
      <c r="I1518" s="96">
        <v>1</v>
      </c>
      <c r="J1518" s="97">
        <v>21661</v>
      </c>
      <c r="K1518" s="98">
        <f t="shared" si="740"/>
        <v>5415.25</v>
      </c>
      <c r="L1518" s="99">
        <f t="shared" si="741"/>
        <v>1.0815399999999999</v>
      </c>
      <c r="M1518" s="100">
        <f t="shared" si="742"/>
        <v>1.0590999999999999</v>
      </c>
      <c r="N1518" s="101">
        <f t="shared" si="743"/>
        <v>0.97811300000000001</v>
      </c>
      <c r="O1518" s="100">
        <f t="shared" si="744"/>
        <v>1</v>
      </c>
      <c r="P1518" s="98">
        <f t="shared" si="745"/>
        <v>6067.18</v>
      </c>
      <c r="Q1518" s="97">
        <f t="shared" si="746"/>
        <v>24268.720000000001</v>
      </c>
      <c r="R1518" s="97">
        <f t="shared" si="748"/>
        <v>24268.720000000001</v>
      </c>
      <c r="S1518" s="97"/>
    </row>
    <row r="1519" spans="1:19" x14ac:dyDescent="0.25">
      <c r="A1519" s="89" t="s">
        <v>3656</v>
      </c>
      <c r="B1519" s="89" t="s">
        <v>3635</v>
      </c>
      <c r="C1519" s="89"/>
      <c r="D1519" s="89" t="s">
        <v>73</v>
      </c>
      <c r="E1519" s="94" t="s">
        <v>1654</v>
      </c>
      <c r="F1519" s="95" t="s">
        <v>1655</v>
      </c>
      <c r="G1519" s="89" t="s">
        <v>648</v>
      </c>
      <c r="H1519" s="89" t="s">
        <v>34</v>
      </c>
      <c r="I1519" s="96">
        <v>1</v>
      </c>
      <c r="J1519" s="97">
        <v>3833</v>
      </c>
      <c r="K1519" s="98">
        <f t="shared" si="740"/>
        <v>958.25</v>
      </c>
      <c r="L1519" s="99">
        <f t="shared" si="741"/>
        <v>1.0815399999999999</v>
      </c>
      <c r="M1519" s="100">
        <f t="shared" si="742"/>
        <v>1.0590999999999999</v>
      </c>
      <c r="N1519" s="101">
        <f t="shared" si="743"/>
        <v>0.97811300000000001</v>
      </c>
      <c r="O1519" s="100">
        <f t="shared" si="744"/>
        <v>1</v>
      </c>
      <c r="P1519" s="98">
        <f t="shared" si="745"/>
        <v>1073.6099999999999</v>
      </c>
      <c r="Q1519" s="97">
        <f t="shared" si="746"/>
        <v>4294.4399999999996</v>
      </c>
      <c r="R1519" s="97"/>
      <c r="S1519" s="97"/>
    </row>
    <row r="1520" spans="1:19" ht="22.5" x14ac:dyDescent="0.25">
      <c r="A1520" s="89" t="s">
        <v>3657</v>
      </c>
      <c r="B1520" s="89" t="s">
        <v>3635</v>
      </c>
      <c r="C1520" s="89" t="s">
        <v>17297</v>
      </c>
      <c r="D1520" s="89" t="s">
        <v>75</v>
      </c>
      <c r="E1520" s="94" t="s">
        <v>3658</v>
      </c>
      <c r="F1520" s="95" t="s">
        <v>1658</v>
      </c>
      <c r="G1520" s="89" t="s">
        <v>648</v>
      </c>
      <c r="H1520" s="89" t="s">
        <v>34</v>
      </c>
      <c r="I1520" s="96">
        <v>1</v>
      </c>
      <c r="J1520" s="97">
        <v>84192</v>
      </c>
      <c r="K1520" s="98">
        <f t="shared" si="740"/>
        <v>21048</v>
      </c>
      <c r="L1520" s="99">
        <f t="shared" si="741"/>
        <v>1.0815399999999999</v>
      </c>
      <c r="M1520" s="100">
        <f t="shared" si="742"/>
        <v>1.0590999999999999</v>
      </c>
      <c r="N1520" s="101">
        <f t="shared" si="743"/>
        <v>0.97811300000000001</v>
      </c>
      <c r="O1520" s="100">
        <f t="shared" si="744"/>
        <v>1</v>
      </c>
      <c r="P1520" s="98">
        <f t="shared" si="745"/>
        <v>23581.93</v>
      </c>
      <c r="Q1520" s="97">
        <f t="shared" si="746"/>
        <v>94327.72</v>
      </c>
      <c r="R1520" s="97">
        <f t="shared" ref="R1520" si="749">Q1520</f>
        <v>94327.72</v>
      </c>
      <c r="S1520" s="97"/>
    </row>
    <row r="1521" spans="1:19" ht="22.5" x14ac:dyDescent="0.25">
      <c r="A1521" s="89" t="s">
        <v>3659</v>
      </c>
      <c r="B1521" s="89" t="s">
        <v>3635</v>
      </c>
      <c r="C1521" s="89"/>
      <c r="D1521" s="89" t="s">
        <v>87</v>
      </c>
      <c r="E1521" s="94" t="s">
        <v>1660</v>
      </c>
      <c r="F1521" s="95" t="s">
        <v>1661</v>
      </c>
      <c r="G1521" s="89" t="s">
        <v>670</v>
      </c>
      <c r="H1521" s="89" t="s">
        <v>70</v>
      </c>
      <c r="I1521" s="96">
        <v>1</v>
      </c>
      <c r="J1521" s="97">
        <v>48046</v>
      </c>
      <c r="K1521" s="98">
        <f t="shared" si="740"/>
        <v>3695.85</v>
      </c>
      <c r="L1521" s="99">
        <f t="shared" si="741"/>
        <v>1.0815399999999999</v>
      </c>
      <c r="M1521" s="100">
        <f t="shared" si="742"/>
        <v>1.0590999999999999</v>
      </c>
      <c r="N1521" s="101">
        <f t="shared" si="743"/>
        <v>0.97811300000000001</v>
      </c>
      <c r="O1521" s="100">
        <f t="shared" si="744"/>
        <v>1</v>
      </c>
      <c r="P1521" s="98">
        <f t="shared" si="745"/>
        <v>4140.79</v>
      </c>
      <c r="Q1521" s="97">
        <f t="shared" si="746"/>
        <v>53830.27</v>
      </c>
      <c r="R1521" s="97"/>
      <c r="S1521" s="97"/>
    </row>
    <row r="1522" spans="1:19" ht="22.5" x14ac:dyDescent="0.25">
      <c r="A1522" s="89" t="s">
        <v>3660</v>
      </c>
      <c r="B1522" s="89" t="s">
        <v>3635</v>
      </c>
      <c r="C1522" s="89"/>
      <c r="D1522" s="89" t="s">
        <v>89</v>
      </c>
      <c r="E1522" s="94" t="s">
        <v>1664</v>
      </c>
      <c r="F1522" s="95" t="s">
        <v>1665</v>
      </c>
      <c r="G1522" s="89" t="s">
        <v>1077</v>
      </c>
      <c r="H1522" s="89" t="s">
        <v>979</v>
      </c>
      <c r="I1522" s="96">
        <v>1</v>
      </c>
      <c r="J1522" s="97">
        <v>42160</v>
      </c>
      <c r="K1522" s="98">
        <f t="shared" si="740"/>
        <v>425.86</v>
      </c>
      <c r="L1522" s="99">
        <f t="shared" si="741"/>
        <v>1.0815399999999999</v>
      </c>
      <c r="M1522" s="100">
        <f t="shared" si="742"/>
        <v>1.0590999999999999</v>
      </c>
      <c r="N1522" s="101">
        <f t="shared" si="743"/>
        <v>0.97811300000000001</v>
      </c>
      <c r="O1522" s="100">
        <f t="shared" si="744"/>
        <v>1</v>
      </c>
      <c r="P1522" s="98">
        <f t="shared" si="745"/>
        <v>477.13</v>
      </c>
      <c r="Q1522" s="97">
        <f t="shared" si="746"/>
        <v>47235.87</v>
      </c>
      <c r="R1522" s="97"/>
      <c r="S1522" s="97"/>
    </row>
    <row r="1523" spans="1:19" ht="22.5" x14ac:dyDescent="0.25">
      <c r="A1523" s="89" t="s">
        <v>3661</v>
      </c>
      <c r="B1523" s="89" t="s">
        <v>3635</v>
      </c>
      <c r="C1523" s="89"/>
      <c r="D1523" s="89" t="s">
        <v>90</v>
      </c>
      <c r="E1523" s="94" t="s">
        <v>1668</v>
      </c>
      <c r="F1523" s="95" t="s">
        <v>1669</v>
      </c>
      <c r="G1523" s="89" t="s">
        <v>1077</v>
      </c>
      <c r="H1523" s="89" t="s">
        <v>181</v>
      </c>
      <c r="I1523" s="96">
        <v>1</v>
      </c>
      <c r="J1523" s="97">
        <v>16780</v>
      </c>
      <c r="K1523" s="98">
        <f t="shared" si="740"/>
        <v>381.36</v>
      </c>
      <c r="L1523" s="99">
        <f t="shared" si="741"/>
        <v>1.0815399999999999</v>
      </c>
      <c r="M1523" s="100">
        <f t="shared" si="742"/>
        <v>1.0590999999999999</v>
      </c>
      <c r="N1523" s="101">
        <f t="shared" si="743"/>
        <v>0.97811300000000001</v>
      </c>
      <c r="O1523" s="100">
        <f t="shared" si="744"/>
        <v>1</v>
      </c>
      <c r="P1523" s="98">
        <f t="shared" si="745"/>
        <v>427.27</v>
      </c>
      <c r="Q1523" s="97">
        <f t="shared" si="746"/>
        <v>18799.88</v>
      </c>
      <c r="R1523" s="97"/>
      <c r="S1523" s="97"/>
    </row>
    <row r="1524" spans="1:19" x14ac:dyDescent="0.25">
      <c r="A1524" s="89" t="s">
        <v>3662</v>
      </c>
      <c r="B1524" s="89" t="s">
        <v>3635</v>
      </c>
      <c r="C1524" s="89"/>
      <c r="D1524" s="89" t="s">
        <v>91</v>
      </c>
      <c r="E1524" s="94" t="s">
        <v>3663</v>
      </c>
      <c r="F1524" s="95" t="s">
        <v>3664</v>
      </c>
      <c r="G1524" s="89" t="s">
        <v>1071</v>
      </c>
      <c r="H1524" s="89" t="s">
        <v>237</v>
      </c>
      <c r="I1524" s="96">
        <v>1</v>
      </c>
      <c r="J1524" s="97">
        <v>9270</v>
      </c>
      <c r="K1524" s="98">
        <f t="shared" si="740"/>
        <v>92700</v>
      </c>
      <c r="L1524" s="99">
        <f t="shared" si="741"/>
        <v>1.0815399999999999</v>
      </c>
      <c r="M1524" s="100">
        <f t="shared" si="742"/>
        <v>1.0590999999999999</v>
      </c>
      <c r="N1524" s="101">
        <f t="shared" si="743"/>
        <v>0.97811300000000001</v>
      </c>
      <c r="O1524" s="100">
        <f t="shared" si="744"/>
        <v>1</v>
      </c>
      <c r="P1524" s="98">
        <f t="shared" si="745"/>
        <v>103860</v>
      </c>
      <c r="Q1524" s="97">
        <f t="shared" si="746"/>
        <v>10386</v>
      </c>
      <c r="R1524" s="97"/>
      <c r="S1524" s="97"/>
    </row>
    <row r="1525" spans="1:19" ht="22.5" x14ac:dyDescent="0.25">
      <c r="A1525" s="89" t="s">
        <v>3665</v>
      </c>
      <c r="B1525" s="89" t="s">
        <v>3635</v>
      </c>
      <c r="C1525" s="89"/>
      <c r="D1525" s="89" t="s">
        <v>101</v>
      </c>
      <c r="E1525" s="94" t="s">
        <v>1676</v>
      </c>
      <c r="F1525" s="95" t="s">
        <v>1677</v>
      </c>
      <c r="G1525" s="89" t="s">
        <v>648</v>
      </c>
      <c r="H1525" s="89" t="s">
        <v>55</v>
      </c>
      <c r="I1525" s="96">
        <v>1</v>
      </c>
      <c r="J1525" s="97">
        <v>9268</v>
      </c>
      <c r="K1525" s="98">
        <f t="shared" si="740"/>
        <v>1158.5</v>
      </c>
      <c r="L1525" s="99">
        <f t="shared" si="741"/>
        <v>1.0815399999999999</v>
      </c>
      <c r="M1525" s="100">
        <f t="shared" si="742"/>
        <v>1.0590999999999999</v>
      </c>
      <c r="N1525" s="101">
        <f t="shared" si="743"/>
        <v>0.97811300000000001</v>
      </c>
      <c r="O1525" s="100">
        <f t="shared" si="744"/>
        <v>1</v>
      </c>
      <c r="P1525" s="98">
        <f t="shared" si="745"/>
        <v>1297.97</v>
      </c>
      <c r="Q1525" s="97">
        <f t="shared" si="746"/>
        <v>10383.76</v>
      </c>
      <c r="R1525" s="97"/>
      <c r="S1525" s="97"/>
    </row>
    <row r="1526" spans="1:19" ht="22.5" x14ac:dyDescent="0.25">
      <c r="A1526" s="89" t="s">
        <v>3666</v>
      </c>
      <c r="B1526" s="89" t="s">
        <v>3635</v>
      </c>
      <c r="C1526" s="89"/>
      <c r="D1526" s="89" t="s">
        <v>106</v>
      </c>
      <c r="E1526" s="94" t="s">
        <v>1679</v>
      </c>
      <c r="F1526" s="95" t="s">
        <v>1680</v>
      </c>
      <c r="G1526" s="89" t="s">
        <v>648</v>
      </c>
      <c r="H1526" s="89" t="s">
        <v>34</v>
      </c>
      <c r="I1526" s="96">
        <v>1</v>
      </c>
      <c r="J1526" s="97">
        <v>2166</v>
      </c>
      <c r="K1526" s="98">
        <f t="shared" si="740"/>
        <v>541.5</v>
      </c>
      <c r="L1526" s="99">
        <f t="shared" si="741"/>
        <v>1.0815399999999999</v>
      </c>
      <c r="M1526" s="100">
        <f t="shared" si="742"/>
        <v>1.0590999999999999</v>
      </c>
      <c r="N1526" s="101">
        <f t="shared" si="743"/>
        <v>0.97811300000000001</v>
      </c>
      <c r="O1526" s="100">
        <f t="shared" si="744"/>
        <v>1</v>
      </c>
      <c r="P1526" s="98">
        <f t="shared" si="745"/>
        <v>606.69000000000005</v>
      </c>
      <c r="Q1526" s="97">
        <f t="shared" si="746"/>
        <v>2426.7600000000002</v>
      </c>
      <c r="R1526" s="97"/>
      <c r="S1526" s="97"/>
    </row>
    <row r="1527" spans="1:19" x14ac:dyDescent="0.25">
      <c r="A1527" s="89" t="s">
        <v>3667</v>
      </c>
      <c r="B1527" s="89" t="s">
        <v>3635</v>
      </c>
      <c r="C1527" s="89"/>
      <c r="D1527" s="89" t="s">
        <v>107</v>
      </c>
      <c r="E1527" s="94" t="s">
        <v>1682</v>
      </c>
      <c r="F1527" s="95" t="s">
        <v>1683</v>
      </c>
      <c r="G1527" s="89" t="s">
        <v>110</v>
      </c>
      <c r="H1527" s="89" t="s">
        <v>3668</v>
      </c>
      <c r="I1527" s="96">
        <v>1</v>
      </c>
      <c r="J1527" s="97">
        <v>2993</v>
      </c>
      <c r="K1527" s="98">
        <f t="shared" si="740"/>
        <v>11337.12</v>
      </c>
      <c r="L1527" s="99">
        <f t="shared" si="741"/>
        <v>1.0815399999999999</v>
      </c>
      <c r="M1527" s="100">
        <f t="shared" si="742"/>
        <v>1.0590999999999999</v>
      </c>
      <c r="N1527" s="101">
        <f t="shared" si="743"/>
        <v>0.97811300000000001</v>
      </c>
      <c r="O1527" s="100">
        <f t="shared" si="744"/>
        <v>1</v>
      </c>
      <c r="P1527" s="98">
        <f t="shared" si="745"/>
        <v>12701.98</v>
      </c>
      <c r="Q1527" s="97">
        <f t="shared" si="746"/>
        <v>3353.32</v>
      </c>
      <c r="R1527" s="97"/>
      <c r="S1527" s="97"/>
    </row>
    <row r="1528" spans="1:19" ht="22.5" x14ac:dyDescent="0.25">
      <c r="A1528" s="89" t="s">
        <v>3669</v>
      </c>
      <c r="B1528" s="89" t="s">
        <v>3635</v>
      </c>
      <c r="C1528" s="89"/>
      <c r="D1528" s="89" t="s">
        <v>108</v>
      </c>
      <c r="E1528" s="94" t="s">
        <v>1686</v>
      </c>
      <c r="F1528" s="95" t="s">
        <v>1687</v>
      </c>
      <c r="G1528" s="89" t="s">
        <v>1071</v>
      </c>
      <c r="H1528" s="89" t="s">
        <v>3670</v>
      </c>
      <c r="I1528" s="96">
        <v>1</v>
      </c>
      <c r="J1528" s="97">
        <v>8925</v>
      </c>
      <c r="K1528" s="98">
        <f t="shared" si="740"/>
        <v>6030.41</v>
      </c>
      <c r="L1528" s="99">
        <f t="shared" si="741"/>
        <v>1.0815399999999999</v>
      </c>
      <c r="M1528" s="100">
        <f t="shared" si="742"/>
        <v>1.0590999999999999</v>
      </c>
      <c r="N1528" s="101">
        <f t="shared" si="743"/>
        <v>0.97811300000000001</v>
      </c>
      <c r="O1528" s="100">
        <f t="shared" si="744"/>
        <v>1</v>
      </c>
      <c r="P1528" s="98">
        <f t="shared" si="745"/>
        <v>6756.4</v>
      </c>
      <c r="Q1528" s="97">
        <f t="shared" si="746"/>
        <v>9999.4699999999993</v>
      </c>
      <c r="R1528" s="97"/>
      <c r="S1528" s="97"/>
    </row>
    <row r="1529" spans="1:19" x14ac:dyDescent="0.25">
      <c r="A1529" s="82" t="s">
        <v>297</v>
      </c>
      <c r="B1529" s="83"/>
      <c r="C1529" s="84"/>
      <c r="D1529" s="85"/>
      <c r="E1529" s="86"/>
      <c r="F1529" s="86" t="s">
        <v>3672</v>
      </c>
      <c r="G1529" s="82"/>
      <c r="H1529" s="82"/>
      <c r="I1529" s="87"/>
      <c r="J1529" s="88">
        <f>SUM(J1530:J1544)</f>
        <v>2195437</v>
      </c>
      <c r="K1529" s="98"/>
      <c r="L1529" s="99"/>
      <c r="M1529" s="100"/>
      <c r="N1529" s="101"/>
      <c r="O1529" s="100"/>
      <c r="P1529" s="98"/>
      <c r="Q1529" s="88">
        <f>SUM(Q1530:Q1544)</f>
        <v>2459742.04</v>
      </c>
      <c r="R1529" s="88">
        <f t="shared" ref="R1529:S1529" si="750">SUM(R1530:R1544)</f>
        <v>2357359.84</v>
      </c>
      <c r="S1529" s="88">
        <f t="shared" si="750"/>
        <v>0</v>
      </c>
    </row>
    <row r="1530" spans="1:19" ht="22.5" x14ac:dyDescent="0.25">
      <c r="A1530" s="89" t="s">
        <v>3673</v>
      </c>
      <c r="B1530" s="89" t="s">
        <v>3635</v>
      </c>
      <c r="C1530" s="89"/>
      <c r="D1530" s="89" t="s">
        <v>109</v>
      </c>
      <c r="E1530" s="94" t="s">
        <v>1691</v>
      </c>
      <c r="F1530" s="95" t="s">
        <v>1692</v>
      </c>
      <c r="G1530" s="89" t="s">
        <v>648</v>
      </c>
      <c r="H1530" s="89" t="s">
        <v>12</v>
      </c>
      <c r="I1530" s="96">
        <v>1</v>
      </c>
      <c r="J1530" s="97">
        <v>42975</v>
      </c>
      <c r="K1530" s="98">
        <f t="shared" ref="K1530:K1544" si="751">J1530/H1530</f>
        <v>42975</v>
      </c>
      <c r="L1530" s="99">
        <f t="shared" ref="L1530:L1544" si="752">$L$8</f>
        <v>1.0815399999999999</v>
      </c>
      <c r="M1530" s="100">
        <f t="shared" ref="M1530:M1544" si="753">$M$8</f>
        <v>1.0590999999999999</v>
      </c>
      <c r="N1530" s="101">
        <f t="shared" ref="N1530:N1544" si="754">$N$8</f>
        <v>0.97811300000000001</v>
      </c>
      <c r="O1530" s="100">
        <f t="shared" ref="O1530:O1544" si="755">$O$8</f>
        <v>1</v>
      </c>
      <c r="P1530" s="98">
        <f t="shared" ref="P1530:P1544" si="756">K1530*L1530*M1530*N1530*O1530</f>
        <v>48148.69</v>
      </c>
      <c r="Q1530" s="97">
        <f t="shared" ref="Q1530:Q1544" si="757">H1530*P1530</f>
        <v>48148.69</v>
      </c>
      <c r="R1530" s="97"/>
      <c r="S1530" s="97"/>
    </row>
    <row r="1531" spans="1:19" ht="22.5" x14ac:dyDescent="0.25">
      <c r="A1531" s="89" t="s">
        <v>3674</v>
      </c>
      <c r="B1531" s="89" t="s">
        <v>3635</v>
      </c>
      <c r="C1531" s="89"/>
      <c r="D1531" s="89" t="s">
        <v>122</v>
      </c>
      <c r="E1531" s="94" t="s">
        <v>1694</v>
      </c>
      <c r="F1531" s="95" t="s">
        <v>1695</v>
      </c>
      <c r="G1531" s="89" t="s">
        <v>970</v>
      </c>
      <c r="H1531" s="89" t="s">
        <v>1696</v>
      </c>
      <c r="I1531" s="96">
        <v>1</v>
      </c>
      <c r="J1531" s="97">
        <v>7961</v>
      </c>
      <c r="K1531" s="98">
        <f t="shared" si="751"/>
        <v>26536.67</v>
      </c>
      <c r="L1531" s="99">
        <f t="shared" si="752"/>
        <v>1.0815399999999999</v>
      </c>
      <c r="M1531" s="100">
        <f t="shared" si="753"/>
        <v>1.0590999999999999</v>
      </c>
      <c r="N1531" s="101">
        <f t="shared" si="754"/>
        <v>0.97811300000000001</v>
      </c>
      <c r="O1531" s="100">
        <f t="shared" si="755"/>
        <v>1</v>
      </c>
      <c r="P1531" s="98">
        <f t="shared" si="756"/>
        <v>29731.38</v>
      </c>
      <c r="Q1531" s="97">
        <f t="shared" si="757"/>
        <v>8919.41</v>
      </c>
      <c r="R1531" s="97"/>
      <c r="S1531" s="97"/>
    </row>
    <row r="1532" spans="1:19" ht="22.5" x14ac:dyDescent="0.25">
      <c r="A1532" s="89" t="s">
        <v>3675</v>
      </c>
      <c r="B1532" s="89" t="s">
        <v>3635</v>
      </c>
      <c r="C1532" s="89" t="s">
        <v>17297</v>
      </c>
      <c r="D1532" s="89" t="s">
        <v>126</v>
      </c>
      <c r="E1532" s="94" t="s">
        <v>1698</v>
      </c>
      <c r="F1532" s="95" t="s">
        <v>1699</v>
      </c>
      <c r="G1532" s="89" t="s">
        <v>659</v>
      </c>
      <c r="H1532" s="89" t="s">
        <v>12</v>
      </c>
      <c r="I1532" s="96">
        <v>1</v>
      </c>
      <c r="J1532" s="97">
        <v>2104056</v>
      </c>
      <c r="K1532" s="98">
        <f t="shared" si="751"/>
        <v>2104056</v>
      </c>
      <c r="L1532" s="99">
        <f t="shared" si="752"/>
        <v>1.0815399999999999</v>
      </c>
      <c r="M1532" s="100">
        <f t="shared" si="753"/>
        <v>1.0590999999999999</v>
      </c>
      <c r="N1532" s="101">
        <f t="shared" si="754"/>
        <v>0.97811300000000001</v>
      </c>
      <c r="O1532" s="100">
        <f t="shared" si="755"/>
        <v>1</v>
      </c>
      <c r="P1532" s="98">
        <f t="shared" si="756"/>
        <v>2357359.84</v>
      </c>
      <c r="Q1532" s="97">
        <f t="shared" si="757"/>
        <v>2357359.84</v>
      </c>
      <c r="R1532" s="97">
        <f t="shared" ref="R1532" si="758">Q1532</f>
        <v>2357359.84</v>
      </c>
      <c r="S1532" s="97"/>
    </row>
    <row r="1533" spans="1:19" ht="22.5" x14ac:dyDescent="0.25">
      <c r="A1533" s="89" t="s">
        <v>3676</v>
      </c>
      <c r="B1533" s="89" t="s">
        <v>3635</v>
      </c>
      <c r="C1533" s="89"/>
      <c r="D1533" s="89" t="s">
        <v>124</v>
      </c>
      <c r="E1533" s="94" t="s">
        <v>1146</v>
      </c>
      <c r="F1533" s="95" t="s">
        <v>1147</v>
      </c>
      <c r="G1533" s="89" t="s">
        <v>648</v>
      </c>
      <c r="H1533" s="89" t="s">
        <v>12</v>
      </c>
      <c r="I1533" s="96">
        <v>1</v>
      </c>
      <c r="J1533" s="97">
        <v>1504</v>
      </c>
      <c r="K1533" s="98">
        <f t="shared" si="751"/>
        <v>1504</v>
      </c>
      <c r="L1533" s="99">
        <f t="shared" si="752"/>
        <v>1.0815399999999999</v>
      </c>
      <c r="M1533" s="100">
        <f t="shared" si="753"/>
        <v>1.0590999999999999</v>
      </c>
      <c r="N1533" s="101">
        <f t="shared" si="754"/>
        <v>0.97811300000000001</v>
      </c>
      <c r="O1533" s="100">
        <f t="shared" si="755"/>
        <v>1</v>
      </c>
      <c r="P1533" s="98">
        <f t="shared" si="756"/>
        <v>1685.06</v>
      </c>
      <c r="Q1533" s="97">
        <f t="shared" si="757"/>
        <v>1685.06</v>
      </c>
      <c r="R1533" s="97"/>
      <c r="S1533" s="97"/>
    </row>
    <row r="1534" spans="1:19" ht="22.5" x14ac:dyDescent="0.25">
      <c r="A1534" s="89" t="s">
        <v>3677</v>
      </c>
      <c r="B1534" s="89" t="s">
        <v>3635</v>
      </c>
      <c r="C1534" s="89"/>
      <c r="D1534" s="89" t="s">
        <v>129</v>
      </c>
      <c r="E1534" s="94" t="s">
        <v>3678</v>
      </c>
      <c r="F1534" s="95" t="s">
        <v>3679</v>
      </c>
      <c r="G1534" s="89" t="s">
        <v>648</v>
      </c>
      <c r="H1534" s="89" t="s">
        <v>24</v>
      </c>
      <c r="I1534" s="96">
        <v>1</v>
      </c>
      <c r="J1534" s="97">
        <v>342</v>
      </c>
      <c r="K1534" s="98">
        <f t="shared" si="751"/>
        <v>171</v>
      </c>
      <c r="L1534" s="99">
        <f t="shared" si="752"/>
        <v>1.0815399999999999</v>
      </c>
      <c r="M1534" s="100">
        <f t="shared" si="753"/>
        <v>1.0590999999999999</v>
      </c>
      <c r="N1534" s="101">
        <f t="shared" si="754"/>
        <v>0.97811300000000001</v>
      </c>
      <c r="O1534" s="100">
        <f t="shared" si="755"/>
        <v>1</v>
      </c>
      <c r="P1534" s="98">
        <f t="shared" si="756"/>
        <v>191.59</v>
      </c>
      <c r="Q1534" s="97">
        <f t="shared" si="757"/>
        <v>383.18</v>
      </c>
      <c r="R1534" s="97"/>
      <c r="S1534" s="97"/>
    </row>
    <row r="1535" spans="1:19" ht="22.5" x14ac:dyDescent="0.25">
      <c r="A1535" s="89" t="s">
        <v>3680</v>
      </c>
      <c r="B1535" s="89" t="s">
        <v>3635</v>
      </c>
      <c r="C1535" s="89"/>
      <c r="D1535" s="89" t="s">
        <v>133</v>
      </c>
      <c r="E1535" s="94" t="s">
        <v>3681</v>
      </c>
      <c r="F1535" s="95" t="s">
        <v>3682</v>
      </c>
      <c r="G1535" s="89" t="s">
        <v>648</v>
      </c>
      <c r="H1535" s="89" t="s">
        <v>12</v>
      </c>
      <c r="I1535" s="96">
        <v>1</v>
      </c>
      <c r="J1535" s="97">
        <v>8323</v>
      </c>
      <c r="K1535" s="98">
        <f t="shared" si="751"/>
        <v>8323</v>
      </c>
      <c r="L1535" s="99">
        <f t="shared" si="752"/>
        <v>1.0815399999999999</v>
      </c>
      <c r="M1535" s="100">
        <f t="shared" si="753"/>
        <v>1.0590999999999999</v>
      </c>
      <c r="N1535" s="101">
        <f t="shared" si="754"/>
        <v>0.97811300000000001</v>
      </c>
      <c r="O1535" s="100">
        <f t="shared" si="755"/>
        <v>1</v>
      </c>
      <c r="P1535" s="98">
        <f t="shared" si="756"/>
        <v>9324.99</v>
      </c>
      <c r="Q1535" s="97">
        <f t="shared" si="757"/>
        <v>9324.99</v>
      </c>
      <c r="R1535" s="97"/>
      <c r="S1535" s="97"/>
    </row>
    <row r="1536" spans="1:19" ht="22.5" x14ac:dyDescent="0.25">
      <c r="A1536" s="89" t="s">
        <v>3683</v>
      </c>
      <c r="B1536" s="89" t="s">
        <v>3635</v>
      </c>
      <c r="C1536" s="89"/>
      <c r="D1536" s="89" t="s">
        <v>136</v>
      </c>
      <c r="E1536" s="94" t="s">
        <v>1188</v>
      </c>
      <c r="F1536" s="95" t="s">
        <v>1189</v>
      </c>
      <c r="G1536" s="89" t="s">
        <v>648</v>
      </c>
      <c r="H1536" s="89" t="s">
        <v>24</v>
      </c>
      <c r="I1536" s="96">
        <v>1</v>
      </c>
      <c r="J1536" s="97">
        <v>2973</v>
      </c>
      <c r="K1536" s="98">
        <f t="shared" si="751"/>
        <v>1486.5</v>
      </c>
      <c r="L1536" s="99">
        <f t="shared" si="752"/>
        <v>1.0815399999999999</v>
      </c>
      <c r="M1536" s="100">
        <f t="shared" si="753"/>
        <v>1.0590999999999999</v>
      </c>
      <c r="N1536" s="101">
        <f t="shared" si="754"/>
        <v>0.97811300000000001</v>
      </c>
      <c r="O1536" s="100">
        <f t="shared" si="755"/>
        <v>1</v>
      </c>
      <c r="P1536" s="98">
        <f t="shared" si="756"/>
        <v>1665.46</v>
      </c>
      <c r="Q1536" s="97">
        <f t="shared" si="757"/>
        <v>3330.92</v>
      </c>
      <c r="R1536" s="97"/>
      <c r="S1536" s="97"/>
    </row>
    <row r="1537" spans="1:19" ht="22.5" x14ac:dyDescent="0.25">
      <c r="A1537" s="89" t="s">
        <v>3684</v>
      </c>
      <c r="B1537" s="89" t="s">
        <v>3635</v>
      </c>
      <c r="C1537" s="89"/>
      <c r="D1537" s="89" t="s">
        <v>141</v>
      </c>
      <c r="E1537" s="94" t="s">
        <v>1702</v>
      </c>
      <c r="F1537" s="95" t="s">
        <v>1703</v>
      </c>
      <c r="G1537" s="89" t="s">
        <v>648</v>
      </c>
      <c r="H1537" s="89" t="s">
        <v>34</v>
      </c>
      <c r="I1537" s="96">
        <v>1</v>
      </c>
      <c r="J1537" s="97">
        <v>553</v>
      </c>
      <c r="K1537" s="98">
        <f t="shared" si="751"/>
        <v>138.25</v>
      </c>
      <c r="L1537" s="99">
        <f t="shared" si="752"/>
        <v>1.0815399999999999</v>
      </c>
      <c r="M1537" s="100">
        <f t="shared" si="753"/>
        <v>1.0590999999999999</v>
      </c>
      <c r="N1537" s="101">
        <f t="shared" si="754"/>
        <v>0.97811300000000001</v>
      </c>
      <c r="O1537" s="100">
        <f t="shared" si="755"/>
        <v>1</v>
      </c>
      <c r="P1537" s="98">
        <f t="shared" si="756"/>
        <v>154.88999999999999</v>
      </c>
      <c r="Q1537" s="97">
        <f t="shared" si="757"/>
        <v>619.55999999999995</v>
      </c>
      <c r="R1537" s="97"/>
      <c r="S1537" s="97"/>
    </row>
    <row r="1538" spans="1:19" ht="22.5" x14ac:dyDescent="0.25">
      <c r="A1538" s="89" t="s">
        <v>3685</v>
      </c>
      <c r="B1538" s="89" t="s">
        <v>3635</v>
      </c>
      <c r="C1538" s="89"/>
      <c r="D1538" s="89" t="s">
        <v>144</v>
      </c>
      <c r="E1538" s="94" t="s">
        <v>1705</v>
      </c>
      <c r="F1538" s="95" t="s">
        <v>1706</v>
      </c>
      <c r="G1538" s="89" t="s">
        <v>648</v>
      </c>
      <c r="H1538" s="89" t="s">
        <v>24</v>
      </c>
      <c r="I1538" s="96">
        <v>1</v>
      </c>
      <c r="J1538" s="97">
        <v>13186</v>
      </c>
      <c r="K1538" s="98">
        <f t="shared" si="751"/>
        <v>6593</v>
      </c>
      <c r="L1538" s="99">
        <f t="shared" si="752"/>
        <v>1.0815399999999999</v>
      </c>
      <c r="M1538" s="100">
        <f t="shared" si="753"/>
        <v>1.0590999999999999</v>
      </c>
      <c r="N1538" s="101">
        <f t="shared" si="754"/>
        <v>0.97811300000000001</v>
      </c>
      <c r="O1538" s="100">
        <f t="shared" si="755"/>
        <v>1</v>
      </c>
      <c r="P1538" s="98">
        <f t="shared" si="756"/>
        <v>7386.72</v>
      </c>
      <c r="Q1538" s="97">
        <f t="shared" si="757"/>
        <v>14773.44</v>
      </c>
      <c r="R1538" s="97"/>
      <c r="S1538" s="97"/>
    </row>
    <row r="1539" spans="1:19" ht="22.5" x14ac:dyDescent="0.25">
      <c r="A1539" s="89" t="s">
        <v>3686</v>
      </c>
      <c r="B1539" s="89" t="s">
        <v>3635</v>
      </c>
      <c r="C1539" s="89"/>
      <c r="D1539" s="89" t="s">
        <v>146</v>
      </c>
      <c r="E1539" s="94" t="s">
        <v>1188</v>
      </c>
      <c r="F1539" s="95" t="s">
        <v>1189</v>
      </c>
      <c r="G1539" s="89" t="s">
        <v>648</v>
      </c>
      <c r="H1539" s="89" t="s">
        <v>24</v>
      </c>
      <c r="I1539" s="96">
        <v>1</v>
      </c>
      <c r="J1539" s="97">
        <v>2973</v>
      </c>
      <c r="K1539" s="98">
        <f t="shared" si="751"/>
        <v>1486.5</v>
      </c>
      <c r="L1539" s="99">
        <f t="shared" si="752"/>
        <v>1.0815399999999999</v>
      </c>
      <c r="M1539" s="100">
        <f t="shared" si="753"/>
        <v>1.0590999999999999</v>
      </c>
      <c r="N1539" s="101">
        <f t="shared" si="754"/>
        <v>0.97811300000000001</v>
      </c>
      <c r="O1539" s="100">
        <f t="shared" si="755"/>
        <v>1</v>
      </c>
      <c r="P1539" s="98">
        <f t="shared" si="756"/>
        <v>1665.46</v>
      </c>
      <c r="Q1539" s="97">
        <f t="shared" si="757"/>
        <v>3330.92</v>
      </c>
      <c r="R1539" s="97"/>
      <c r="S1539" s="97"/>
    </row>
    <row r="1540" spans="1:19" x14ac:dyDescent="0.25">
      <c r="A1540" s="89" t="s">
        <v>3687</v>
      </c>
      <c r="B1540" s="89" t="s">
        <v>3635</v>
      </c>
      <c r="C1540" s="89"/>
      <c r="D1540" s="89" t="s">
        <v>151</v>
      </c>
      <c r="E1540" s="94" t="s">
        <v>1709</v>
      </c>
      <c r="F1540" s="95" t="s">
        <v>1710</v>
      </c>
      <c r="G1540" s="89" t="s">
        <v>648</v>
      </c>
      <c r="H1540" s="89" t="s">
        <v>24</v>
      </c>
      <c r="I1540" s="96">
        <v>1</v>
      </c>
      <c r="J1540" s="97">
        <v>393</v>
      </c>
      <c r="K1540" s="98">
        <f t="shared" si="751"/>
        <v>196.5</v>
      </c>
      <c r="L1540" s="99">
        <f t="shared" si="752"/>
        <v>1.0815399999999999</v>
      </c>
      <c r="M1540" s="100">
        <f t="shared" si="753"/>
        <v>1.0590999999999999</v>
      </c>
      <c r="N1540" s="101">
        <f t="shared" si="754"/>
        <v>0.97811300000000001</v>
      </c>
      <c r="O1540" s="100">
        <f t="shared" si="755"/>
        <v>1</v>
      </c>
      <c r="P1540" s="98">
        <f t="shared" si="756"/>
        <v>220.16</v>
      </c>
      <c r="Q1540" s="97">
        <f t="shared" si="757"/>
        <v>440.32</v>
      </c>
      <c r="R1540" s="97"/>
      <c r="S1540" s="97"/>
    </row>
    <row r="1541" spans="1:19" x14ac:dyDescent="0.25">
      <c r="A1541" s="89" t="s">
        <v>3688</v>
      </c>
      <c r="B1541" s="89" t="s">
        <v>3635</v>
      </c>
      <c r="C1541" s="89"/>
      <c r="D1541" s="89" t="s">
        <v>154</v>
      </c>
      <c r="E1541" s="94" t="s">
        <v>1712</v>
      </c>
      <c r="F1541" s="95" t="s">
        <v>1713</v>
      </c>
      <c r="G1541" s="89" t="s">
        <v>652</v>
      </c>
      <c r="H1541" s="89" t="s">
        <v>30</v>
      </c>
      <c r="I1541" s="96">
        <v>1</v>
      </c>
      <c r="J1541" s="97">
        <v>855</v>
      </c>
      <c r="K1541" s="98">
        <f t="shared" si="751"/>
        <v>285</v>
      </c>
      <c r="L1541" s="99">
        <f t="shared" si="752"/>
        <v>1.0815399999999999</v>
      </c>
      <c r="M1541" s="100">
        <f t="shared" si="753"/>
        <v>1.0590999999999999</v>
      </c>
      <c r="N1541" s="101">
        <f t="shared" si="754"/>
        <v>0.97811300000000001</v>
      </c>
      <c r="O1541" s="100">
        <f t="shared" si="755"/>
        <v>1</v>
      </c>
      <c r="P1541" s="98">
        <f t="shared" si="756"/>
        <v>319.31</v>
      </c>
      <c r="Q1541" s="97">
        <f t="shared" si="757"/>
        <v>957.93</v>
      </c>
      <c r="R1541" s="97"/>
      <c r="S1541" s="97"/>
    </row>
    <row r="1542" spans="1:19" ht="22.5" x14ac:dyDescent="0.25">
      <c r="A1542" s="89" t="s">
        <v>3689</v>
      </c>
      <c r="B1542" s="89" t="s">
        <v>3635</v>
      </c>
      <c r="C1542" s="89"/>
      <c r="D1542" s="89" t="s">
        <v>156</v>
      </c>
      <c r="E1542" s="94" t="s">
        <v>1715</v>
      </c>
      <c r="F1542" s="95" t="s">
        <v>1716</v>
      </c>
      <c r="G1542" s="89" t="s">
        <v>652</v>
      </c>
      <c r="H1542" s="89" t="s">
        <v>30</v>
      </c>
      <c r="I1542" s="96">
        <v>1</v>
      </c>
      <c r="J1542" s="97">
        <v>1729</v>
      </c>
      <c r="K1542" s="98">
        <f t="shared" si="751"/>
        <v>576.33000000000004</v>
      </c>
      <c r="L1542" s="99">
        <f t="shared" si="752"/>
        <v>1.0815399999999999</v>
      </c>
      <c r="M1542" s="100">
        <f t="shared" si="753"/>
        <v>1.0590999999999999</v>
      </c>
      <c r="N1542" s="101">
        <f t="shared" si="754"/>
        <v>0.97811300000000001</v>
      </c>
      <c r="O1542" s="100">
        <f t="shared" si="755"/>
        <v>1</v>
      </c>
      <c r="P1542" s="98">
        <f t="shared" si="756"/>
        <v>645.71</v>
      </c>
      <c r="Q1542" s="97">
        <f t="shared" si="757"/>
        <v>1937.13</v>
      </c>
      <c r="R1542" s="97"/>
      <c r="S1542" s="97"/>
    </row>
    <row r="1543" spans="1:19" x14ac:dyDescent="0.25">
      <c r="A1543" s="89" t="s">
        <v>3690</v>
      </c>
      <c r="B1543" s="89" t="s">
        <v>3635</v>
      </c>
      <c r="C1543" s="89"/>
      <c r="D1543" s="89" t="s">
        <v>157</v>
      </c>
      <c r="E1543" s="94" t="s">
        <v>1175</v>
      </c>
      <c r="F1543" s="95" t="s">
        <v>1176</v>
      </c>
      <c r="G1543" s="89" t="s">
        <v>652</v>
      </c>
      <c r="H1543" s="89" t="s">
        <v>58</v>
      </c>
      <c r="I1543" s="96">
        <v>1</v>
      </c>
      <c r="J1543" s="97">
        <v>1899</v>
      </c>
      <c r="K1543" s="98">
        <f t="shared" si="751"/>
        <v>211</v>
      </c>
      <c r="L1543" s="99">
        <f t="shared" si="752"/>
        <v>1.0815399999999999</v>
      </c>
      <c r="M1543" s="100">
        <f t="shared" si="753"/>
        <v>1.0590999999999999</v>
      </c>
      <c r="N1543" s="101">
        <f t="shared" si="754"/>
        <v>0.97811300000000001</v>
      </c>
      <c r="O1543" s="100">
        <f t="shared" si="755"/>
        <v>1</v>
      </c>
      <c r="P1543" s="98">
        <f t="shared" si="756"/>
        <v>236.4</v>
      </c>
      <c r="Q1543" s="97">
        <f t="shared" si="757"/>
        <v>2127.6</v>
      </c>
      <c r="R1543" s="97"/>
      <c r="S1543" s="97"/>
    </row>
    <row r="1544" spans="1:19" ht="22.5" x14ac:dyDescent="0.25">
      <c r="A1544" s="89" t="s">
        <v>3691</v>
      </c>
      <c r="B1544" s="89" t="s">
        <v>3635</v>
      </c>
      <c r="C1544" s="89"/>
      <c r="D1544" s="89" t="s">
        <v>158</v>
      </c>
      <c r="E1544" s="94" t="s">
        <v>1719</v>
      </c>
      <c r="F1544" s="95" t="s">
        <v>1720</v>
      </c>
      <c r="G1544" s="89" t="s">
        <v>648</v>
      </c>
      <c r="H1544" s="89" t="s">
        <v>58</v>
      </c>
      <c r="I1544" s="96">
        <v>1</v>
      </c>
      <c r="J1544" s="97">
        <v>5715</v>
      </c>
      <c r="K1544" s="98">
        <f t="shared" si="751"/>
        <v>635</v>
      </c>
      <c r="L1544" s="99">
        <f t="shared" si="752"/>
        <v>1.0815399999999999</v>
      </c>
      <c r="M1544" s="100">
        <f t="shared" si="753"/>
        <v>1.0590999999999999</v>
      </c>
      <c r="N1544" s="101">
        <f t="shared" si="754"/>
        <v>0.97811300000000001</v>
      </c>
      <c r="O1544" s="100">
        <f t="shared" si="755"/>
        <v>1</v>
      </c>
      <c r="P1544" s="98">
        <f t="shared" si="756"/>
        <v>711.45</v>
      </c>
      <c r="Q1544" s="97">
        <f t="shared" si="757"/>
        <v>6403.05</v>
      </c>
      <c r="R1544" s="97"/>
      <c r="S1544" s="97"/>
    </row>
    <row r="1545" spans="1:19" x14ac:dyDescent="0.25">
      <c r="A1545" s="72"/>
      <c r="B1545" s="77"/>
      <c r="C1545" s="77"/>
      <c r="D1545" s="77"/>
      <c r="E1545" s="76"/>
      <c r="F1545" s="76" t="s">
        <v>3692</v>
      </c>
      <c r="G1545" s="77"/>
      <c r="H1545" s="77"/>
      <c r="I1545" s="78"/>
      <c r="J1545" s="79">
        <f>J1546</f>
        <v>2890560</v>
      </c>
      <c r="K1545" s="98"/>
      <c r="L1545" s="99"/>
      <c r="M1545" s="100"/>
      <c r="N1545" s="101"/>
      <c r="O1545" s="100"/>
      <c r="P1545" s="98"/>
      <c r="Q1545" s="79">
        <f>Q1546</f>
        <v>3238550.05</v>
      </c>
      <c r="R1545" s="79">
        <f t="shared" ref="R1545:S1545" si="759">R1546</f>
        <v>2833690.71</v>
      </c>
      <c r="S1545" s="79">
        <f t="shared" si="759"/>
        <v>0</v>
      </c>
    </row>
    <row r="1546" spans="1:19" x14ac:dyDescent="0.25">
      <c r="A1546" s="82" t="s">
        <v>309</v>
      </c>
      <c r="B1546" s="83"/>
      <c r="C1546" s="84"/>
      <c r="D1546" s="85"/>
      <c r="E1546" s="86"/>
      <c r="F1546" s="86" t="s">
        <v>3694</v>
      </c>
      <c r="G1546" s="82"/>
      <c r="H1546" s="82"/>
      <c r="I1546" s="87"/>
      <c r="J1546" s="88">
        <f>SUM(J1547:J1589)</f>
        <v>2890560</v>
      </c>
      <c r="K1546" s="98"/>
      <c r="L1546" s="99"/>
      <c r="M1546" s="100"/>
      <c r="N1546" s="101"/>
      <c r="O1546" s="100"/>
      <c r="P1546" s="98"/>
      <c r="Q1546" s="88">
        <f>SUM(Q1547:Q1589)</f>
        <v>3238550.05</v>
      </c>
      <c r="R1546" s="88">
        <f t="shared" ref="R1546:S1546" si="760">SUM(R1547:R1589)</f>
        <v>2833690.71</v>
      </c>
      <c r="S1546" s="88">
        <f t="shared" si="760"/>
        <v>0</v>
      </c>
    </row>
    <row r="1547" spans="1:19" x14ac:dyDescent="0.25">
      <c r="A1547" s="89"/>
      <c r="B1547" s="90"/>
      <c r="C1547" s="90"/>
      <c r="D1547" s="91"/>
      <c r="E1547" s="92"/>
      <c r="F1547" s="92" t="s">
        <v>3695</v>
      </c>
      <c r="G1547" s="91"/>
      <c r="H1547" s="91"/>
      <c r="I1547" s="93">
        <v>1</v>
      </c>
      <c r="J1547" s="91"/>
      <c r="K1547" s="98"/>
      <c r="L1547" s="99"/>
      <c r="M1547" s="100"/>
      <c r="N1547" s="101"/>
      <c r="O1547" s="100"/>
      <c r="P1547" s="98"/>
      <c r="Q1547" s="91"/>
      <c r="R1547" s="91"/>
      <c r="S1547" s="91"/>
    </row>
    <row r="1548" spans="1:19" ht="22.5" x14ac:dyDescent="0.25">
      <c r="A1548" s="89" t="s">
        <v>3696</v>
      </c>
      <c r="B1548" s="89" t="s">
        <v>3697</v>
      </c>
      <c r="C1548" s="89"/>
      <c r="D1548" s="89" t="s">
        <v>12</v>
      </c>
      <c r="E1548" s="94" t="s">
        <v>1727</v>
      </c>
      <c r="F1548" s="95" t="s">
        <v>1728</v>
      </c>
      <c r="G1548" s="89" t="s">
        <v>648</v>
      </c>
      <c r="H1548" s="89" t="s">
        <v>12</v>
      </c>
      <c r="I1548" s="96">
        <v>1</v>
      </c>
      <c r="J1548" s="97">
        <v>57924</v>
      </c>
      <c r="K1548" s="98">
        <f t="shared" ref="K1548:K1564" si="761">J1548/H1548</f>
        <v>57924</v>
      </c>
      <c r="L1548" s="99">
        <f t="shared" ref="L1548:L1564" si="762">$L$8</f>
        <v>1.0815399999999999</v>
      </c>
      <c r="M1548" s="100">
        <f t="shared" ref="M1548:M1564" si="763">$M$8</f>
        <v>1.0590999999999999</v>
      </c>
      <c r="N1548" s="101">
        <f t="shared" ref="N1548:N1564" si="764">$N$8</f>
        <v>0.97811300000000001</v>
      </c>
      <c r="O1548" s="100">
        <f t="shared" ref="O1548:O1564" si="765">$O$8</f>
        <v>1</v>
      </c>
      <c r="P1548" s="98">
        <f t="shared" ref="P1548:P1564" si="766">K1548*L1548*M1548*N1548*O1548</f>
        <v>64897.37</v>
      </c>
      <c r="Q1548" s="97">
        <f t="shared" ref="Q1548:Q1564" si="767">H1548*P1548</f>
        <v>64897.37</v>
      </c>
      <c r="R1548" s="97"/>
      <c r="S1548" s="97"/>
    </row>
    <row r="1549" spans="1:19" ht="22.5" x14ac:dyDescent="0.25">
      <c r="A1549" s="89" t="s">
        <v>3698</v>
      </c>
      <c r="B1549" s="89" t="s">
        <v>3697</v>
      </c>
      <c r="C1549" s="89" t="s">
        <v>17297</v>
      </c>
      <c r="D1549" s="89" t="s">
        <v>24</v>
      </c>
      <c r="E1549" s="94" t="s">
        <v>3699</v>
      </c>
      <c r="F1549" s="95" t="s">
        <v>3700</v>
      </c>
      <c r="G1549" s="89" t="s">
        <v>648</v>
      </c>
      <c r="H1549" s="89" t="s">
        <v>12</v>
      </c>
      <c r="I1549" s="96">
        <v>1</v>
      </c>
      <c r="J1549" s="97">
        <v>1068518</v>
      </c>
      <c r="K1549" s="98">
        <f t="shared" si="761"/>
        <v>1068518</v>
      </c>
      <c r="L1549" s="99">
        <f t="shared" si="762"/>
        <v>1.0815399999999999</v>
      </c>
      <c r="M1549" s="100">
        <f t="shared" si="763"/>
        <v>1.0590999999999999</v>
      </c>
      <c r="N1549" s="101">
        <f t="shared" si="764"/>
        <v>0.97811300000000001</v>
      </c>
      <c r="O1549" s="100">
        <f t="shared" si="765"/>
        <v>1</v>
      </c>
      <c r="P1549" s="98">
        <f t="shared" si="766"/>
        <v>1197155.1200000001</v>
      </c>
      <c r="Q1549" s="97">
        <f t="shared" si="767"/>
        <v>1197155.1200000001</v>
      </c>
      <c r="R1549" s="97">
        <f t="shared" ref="R1549" si="768">Q1549</f>
        <v>1197155.1200000001</v>
      </c>
      <c r="S1549" s="97"/>
    </row>
    <row r="1550" spans="1:19" x14ac:dyDescent="0.25">
      <c r="A1550" s="89" t="s">
        <v>3701</v>
      </c>
      <c r="B1550" s="89" t="s">
        <v>3697</v>
      </c>
      <c r="C1550" s="89"/>
      <c r="D1550" s="89" t="s">
        <v>30</v>
      </c>
      <c r="E1550" s="94" t="s">
        <v>1645</v>
      </c>
      <c r="F1550" s="95" t="s">
        <v>1646</v>
      </c>
      <c r="G1550" s="89" t="s">
        <v>648</v>
      </c>
      <c r="H1550" s="89" t="s">
        <v>24</v>
      </c>
      <c r="I1550" s="96">
        <v>1</v>
      </c>
      <c r="J1550" s="97">
        <v>1565</v>
      </c>
      <c r="K1550" s="98">
        <f t="shared" si="761"/>
        <v>782.5</v>
      </c>
      <c r="L1550" s="99">
        <f t="shared" si="762"/>
        <v>1.0815399999999999</v>
      </c>
      <c r="M1550" s="100">
        <f t="shared" si="763"/>
        <v>1.0590999999999999</v>
      </c>
      <c r="N1550" s="101">
        <f t="shared" si="764"/>
        <v>0.97811300000000001</v>
      </c>
      <c r="O1550" s="100">
        <f t="shared" si="765"/>
        <v>1</v>
      </c>
      <c r="P1550" s="98">
        <f t="shared" si="766"/>
        <v>876.7</v>
      </c>
      <c r="Q1550" s="97">
        <f t="shared" si="767"/>
        <v>1753.4</v>
      </c>
      <c r="R1550" s="97"/>
      <c r="S1550" s="97"/>
    </row>
    <row r="1551" spans="1:19" ht="22.5" x14ac:dyDescent="0.25">
      <c r="A1551" s="89" t="s">
        <v>3702</v>
      </c>
      <c r="B1551" s="89" t="s">
        <v>3697</v>
      </c>
      <c r="C1551" s="89" t="s">
        <v>17297</v>
      </c>
      <c r="D1551" s="89" t="s">
        <v>34</v>
      </c>
      <c r="E1551" s="94" t="s">
        <v>3703</v>
      </c>
      <c r="F1551" s="95" t="s">
        <v>3704</v>
      </c>
      <c r="G1551" s="89" t="s">
        <v>648</v>
      </c>
      <c r="H1551" s="89" t="s">
        <v>12</v>
      </c>
      <c r="I1551" s="96">
        <v>1</v>
      </c>
      <c r="J1551" s="97">
        <v>25993</v>
      </c>
      <c r="K1551" s="98">
        <f t="shared" si="761"/>
        <v>25993</v>
      </c>
      <c r="L1551" s="99">
        <f t="shared" si="762"/>
        <v>1.0815399999999999</v>
      </c>
      <c r="M1551" s="100">
        <f t="shared" si="763"/>
        <v>1.0590999999999999</v>
      </c>
      <c r="N1551" s="101">
        <f t="shared" si="764"/>
        <v>0.97811300000000001</v>
      </c>
      <c r="O1551" s="100">
        <f t="shared" si="765"/>
        <v>1</v>
      </c>
      <c r="P1551" s="98">
        <f t="shared" si="766"/>
        <v>29122.25</v>
      </c>
      <c r="Q1551" s="97">
        <f t="shared" si="767"/>
        <v>29122.25</v>
      </c>
      <c r="R1551" s="97">
        <f t="shared" ref="R1551:R1552" si="769">Q1551</f>
        <v>29122.25</v>
      </c>
      <c r="S1551" s="97"/>
    </row>
    <row r="1552" spans="1:19" ht="22.5" x14ac:dyDescent="0.25">
      <c r="A1552" s="89" t="s">
        <v>3705</v>
      </c>
      <c r="B1552" s="89" t="s">
        <v>3697</v>
      </c>
      <c r="C1552" s="89" t="s">
        <v>17297</v>
      </c>
      <c r="D1552" s="89" t="s">
        <v>40</v>
      </c>
      <c r="E1552" s="94" t="s">
        <v>3706</v>
      </c>
      <c r="F1552" s="95" t="s">
        <v>1738</v>
      </c>
      <c r="G1552" s="89" t="s">
        <v>648</v>
      </c>
      <c r="H1552" s="89" t="s">
        <v>12</v>
      </c>
      <c r="I1552" s="96">
        <v>1</v>
      </c>
      <c r="J1552" s="97">
        <v>9400</v>
      </c>
      <c r="K1552" s="98">
        <f t="shared" si="761"/>
        <v>9400</v>
      </c>
      <c r="L1552" s="99">
        <f t="shared" si="762"/>
        <v>1.0815399999999999</v>
      </c>
      <c r="M1552" s="100">
        <f t="shared" si="763"/>
        <v>1.0590999999999999</v>
      </c>
      <c r="N1552" s="101">
        <f t="shared" si="764"/>
        <v>0.97811300000000001</v>
      </c>
      <c r="O1552" s="100">
        <f t="shared" si="765"/>
        <v>1</v>
      </c>
      <c r="P1552" s="98">
        <f t="shared" si="766"/>
        <v>10531.65</v>
      </c>
      <c r="Q1552" s="97">
        <f t="shared" si="767"/>
        <v>10531.65</v>
      </c>
      <c r="R1552" s="97">
        <f t="shared" si="769"/>
        <v>10531.65</v>
      </c>
      <c r="S1552" s="97"/>
    </row>
    <row r="1553" spans="1:19" ht="22.5" x14ac:dyDescent="0.25">
      <c r="A1553" s="89" t="s">
        <v>3707</v>
      </c>
      <c r="B1553" s="89" t="s">
        <v>3697</v>
      </c>
      <c r="C1553" s="89"/>
      <c r="D1553" s="89" t="s">
        <v>43</v>
      </c>
      <c r="E1553" s="94" t="s">
        <v>1768</v>
      </c>
      <c r="F1553" s="95" t="s">
        <v>1769</v>
      </c>
      <c r="G1553" s="89" t="s">
        <v>648</v>
      </c>
      <c r="H1553" s="89" t="s">
        <v>12</v>
      </c>
      <c r="I1553" s="96">
        <v>1</v>
      </c>
      <c r="J1553" s="97">
        <v>398</v>
      </c>
      <c r="K1553" s="98">
        <f t="shared" si="761"/>
        <v>398</v>
      </c>
      <c r="L1553" s="99">
        <f t="shared" si="762"/>
        <v>1.0815399999999999</v>
      </c>
      <c r="M1553" s="100">
        <f t="shared" si="763"/>
        <v>1.0590999999999999</v>
      </c>
      <c r="N1553" s="101">
        <f t="shared" si="764"/>
        <v>0.97811300000000001</v>
      </c>
      <c r="O1553" s="100">
        <f t="shared" si="765"/>
        <v>1</v>
      </c>
      <c r="P1553" s="98">
        <f t="shared" si="766"/>
        <v>445.91</v>
      </c>
      <c r="Q1553" s="97">
        <f t="shared" si="767"/>
        <v>445.91</v>
      </c>
      <c r="R1553" s="97"/>
      <c r="S1553" s="97"/>
    </row>
    <row r="1554" spans="1:19" ht="22.5" x14ac:dyDescent="0.25">
      <c r="A1554" s="89" t="s">
        <v>3708</v>
      </c>
      <c r="B1554" s="89" t="s">
        <v>3697</v>
      </c>
      <c r="C1554" s="89" t="s">
        <v>17297</v>
      </c>
      <c r="D1554" s="89" t="s">
        <v>48</v>
      </c>
      <c r="E1554" s="94" t="s">
        <v>3709</v>
      </c>
      <c r="F1554" s="95" t="s">
        <v>1772</v>
      </c>
      <c r="G1554" s="89" t="s">
        <v>648</v>
      </c>
      <c r="H1554" s="89" t="s">
        <v>12</v>
      </c>
      <c r="I1554" s="96">
        <v>1</v>
      </c>
      <c r="J1554" s="97">
        <v>49006</v>
      </c>
      <c r="K1554" s="98">
        <f t="shared" si="761"/>
        <v>49006</v>
      </c>
      <c r="L1554" s="99">
        <f t="shared" si="762"/>
        <v>1.0815399999999999</v>
      </c>
      <c r="M1554" s="100">
        <f t="shared" si="763"/>
        <v>1.0590999999999999</v>
      </c>
      <c r="N1554" s="101">
        <f t="shared" si="764"/>
        <v>0.97811300000000001</v>
      </c>
      <c r="O1554" s="100">
        <f t="shared" si="765"/>
        <v>1</v>
      </c>
      <c r="P1554" s="98">
        <f t="shared" si="766"/>
        <v>54905.75</v>
      </c>
      <c r="Q1554" s="97">
        <f t="shared" si="767"/>
        <v>54905.75</v>
      </c>
      <c r="R1554" s="97">
        <f t="shared" ref="R1554" si="770">Q1554</f>
        <v>54905.75</v>
      </c>
      <c r="S1554" s="97"/>
    </row>
    <row r="1555" spans="1:19" x14ac:dyDescent="0.25">
      <c r="A1555" s="89" t="s">
        <v>3710</v>
      </c>
      <c r="B1555" s="89" t="s">
        <v>3697</v>
      </c>
      <c r="C1555" s="89"/>
      <c r="D1555" s="89" t="s">
        <v>55</v>
      </c>
      <c r="E1555" s="94" t="s">
        <v>1746</v>
      </c>
      <c r="F1555" s="95" t="s">
        <v>1747</v>
      </c>
      <c r="G1555" s="89" t="s">
        <v>648</v>
      </c>
      <c r="H1555" s="89" t="s">
        <v>12</v>
      </c>
      <c r="I1555" s="96">
        <v>1</v>
      </c>
      <c r="J1555" s="97">
        <v>2561</v>
      </c>
      <c r="K1555" s="98">
        <f t="shared" si="761"/>
        <v>2561</v>
      </c>
      <c r="L1555" s="99">
        <f t="shared" si="762"/>
        <v>1.0815399999999999</v>
      </c>
      <c r="M1555" s="100">
        <f t="shared" si="763"/>
        <v>1.0590999999999999</v>
      </c>
      <c r="N1555" s="101">
        <f t="shared" si="764"/>
        <v>0.97811300000000001</v>
      </c>
      <c r="O1555" s="100">
        <f t="shared" si="765"/>
        <v>1</v>
      </c>
      <c r="P1555" s="98">
        <f t="shared" si="766"/>
        <v>2869.31</v>
      </c>
      <c r="Q1555" s="97">
        <f t="shared" si="767"/>
        <v>2869.31</v>
      </c>
      <c r="R1555" s="97"/>
      <c r="S1555" s="97"/>
    </row>
    <row r="1556" spans="1:19" ht="22.5" x14ac:dyDescent="0.25">
      <c r="A1556" s="89" t="s">
        <v>3711</v>
      </c>
      <c r="B1556" s="89" t="s">
        <v>3697</v>
      </c>
      <c r="C1556" s="89" t="s">
        <v>17297</v>
      </c>
      <c r="D1556" s="89" t="s">
        <v>58</v>
      </c>
      <c r="E1556" s="94" t="s">
        <v>3712</v>
      </c>
      <c r="F1556" s="95" t="s">
        <v>1750</v>
      </c>
      <c r="G1556" s="89" t="s">
        <v>648</v>
      </c>
      <c r="H1556" s="89" t="s">
        <v>12</v>
      </c>
      <c r="I1556" s="96">
        <v>1</v>
      </c>
      <c r="J1556" s="97">
        <v>159751</v>
      </c>
      <c r="K1556" s="98">
        <f t="shared" si="761"/>
        <v>159751</v>
      </c>
      <c r="L1556" s="99">
        <f t="shared" si="762"/>
        <v>1.0815399999999999</v>
      </c>
      <c r="M1556" s="100">
        <f t="shared" si="763"/>
        <v>1.0590999999999999</v>
      </c>
      <c r="N1556" s="101">
        <f t="shared" si="764"/>
        <v>0.97811300000000001</v>
      </c>
      <c r="O1556" s="100">
        <f t="shared" si="765"/>
        <v>1</v>
      </c>
      <c r="P1556" s="98">
        <f t="shared" si="766"/>
        <v>178983.16</v>
      </c>
      <c r="Q1556" s="97">
        <f t="shared" si="767"/>
        <v>178983.16</v>
      </c>
      <c r="R1556" s="97">
        <f t="shared" ref="R1556" si="771">Q1556</f>
        <v>178983.16</v>
      </c>
      <c r="S1556" s="97"/>
    </row>
    <row r="1557" spans="1:19" ht="22.5" x14ac:dyDescent="0.25">
      <c r="A1557" s="89" t="s">
        <v>3713</v>
      </c>
      <c r="B1557" s="89" t="s">
        <v>3697</v>
      </c>
      <c r="C1557" s="89"/>
      <c r="D1557" s="89" t="s">
        <v>60</v>
      </c>
      <c r="E1557" s="94" t="s">
        <v>1768</v>
      </c>
      <c r="F1557" s="95" t="s">
        <v>1769</v>
      </c>
      <c r="G1557" s="89" t="s">
        <v>648</v>
      </c>
      <c r="H1557" s="89" t="s">
        <v>24</v>
      </c>
      <c r="I1557" s="96">
        <v>1</v>
      </c>
      <c r="J1557" s="97">
        <v>795</v>
      </c>
      <c r="K1557" s="98">
        <f t="shared" si="761"/>
        <v>397.5</v>
      </c>
      <c r="L1557" s="99">
        <f t="shared" si="762"/>
        <v>1.0815399999999999</v>
      </c>
      <c r="M1557" s="100">
        <f t="shared" si="763"/>
        <v>1.0590999999999999</v>
      </c>
      <c r="N1557" s="101">
        <f t="shared" si="764"/>
        <v>0.97811300000000001</v>
      </c>
      <c r="O1557" s="100">
        <f t="shared" si="765"/>
        <v>1</v>
      </c>
      <c r="P1557" s="98">
        <f t="shared" si="766"/>
        <v>445.35</v>
      </c>
      <c r="Q1557" s="97">
        <f t="shared" si="767"/>
        <v>890.7</v>
      </c>
      <c r="R1557" s="97"/>
      <c r="S1557" s="97"/>
    </row>
    <row r="1558" spans="1:19" ht="22.5" x14ac:dyDescent="0.25">
      <c r="A1558" s="89" t="s">
        <v>3714</v>
      </c>
      <c r="B1558" s="89" t="s">
        <v>3697</v>
      </c>
      <c r="C1558" s="89" t="s">
        <v>17297</v>
      </c>
      <c r="D1558" s="89" t="s">
        <v>65</v>
      </c>
      <c r="E1558" s="94" t="s">
        <v>3715</v>
      </c>
      <c r="F1558" s="95" t="s">
        <v>1754</v>
      </c>
      <c r="G1558" s="89" t="s">
        <v>648</v>
      </c>
      <c r="H1558" s="89" t="s">
        <v>24</v>
      </c>
      <c r="I1558" s="96">
        <v>1</v>
      </c>
      <c r="J1558" s="97">
        <v>16362</v>
      </c>
      <c r="K1558" s="98">
        <f t="shared" si="761"/>
        <v>8181</v>
      </c>
      <c r="L1558" s="99">
        <f t="shared" si="762"/>
        <v>1.0815399999999999</v>
      </c>
      <c r="M1558" s="100">
        <f t="shared" si="763"/>
        <v>1.0590999999999999</v>
      </c>
      <c r="N1558" s="101">
        <f t="shared" si="764"/>
        <v>0.97811300000000001</v>
      </c>
      <c r="O1558" s="100">
        <f t="shared" si="765"/>
        <v>1</v>
      </c>
      <c r="P1558" s="98">
        <f t="shared" si="766"/>
        <v>9165.9</v>
      </c>
      <c r="Q1558" s="97">
        <f t="shared" si="767"/>
        <v>18331.8</v>
      </c>
      <c r="R1558" s="97">
        <f t="shared" ref="R1558" si="772">Q1558</f>
        <v>18331.8</v>
      </c>
      <c r="S1558" s="97"/>
    </row>
    <row r="1559" spans="1:19" ht="22.5" x14ac:dyDescent="0.25">
      <c r="A1559" s="89" t="s">
        <v>3716</v>
      </c>
      <c r="B1559" s="89" t="s">
        <v>3697</v>
      </c>
      <c r="C1559" s="89"/>
      <c r="D1559" s="89" t="s">
        <v>68</v>
      </c>
      <c r="E1559" s="94" t="s">
        <v>1694</v>
      </c>
      <c r="F1559" s="95" t="s">
        <v>1695</v>
      </c>
      <c r="G1559" s="89" t="s">
        <v>970</v>
      </c>
      <c r="H1559" s="89" t="s">
        <v>237</v>
      </c>
      <c r="I1559" s="96">
        <v>1</v>
      </c>
      <c r="J1559" s="97">
        <v>2655</v>
      </c>
      <c r="K1559" s="98">
        <f t="shared" si="761"/>
        <v>26550</v>
      </c>
      <c r="L1559" s="99">
        <f t="shared" si="762"/>
        <v>1.0815399999999999</v>
      </c>
      <c r="M1559" s="100">
        <f t="shared" si="763"/>
        <v>1.0590999999999999</v>
      </c>
      <c r="N1559" s="101">
        <f t="shared" si="764"/>
        <v>0.97811300000000001</v>
      </c>
      <c r="O1559" s="100">
        <f t="shared" si="765"/>
        <v>1</v>
      </c>
      <c r="P1559" s="98">
        <f t="shared" si="766"/>
        <v>29746.31</v>
      </c>
      <c r="Q1559" s="97">
        <f t="shared" si="767"/>
        <v>2974.63</v>
      </c>
      <c r="R1559" s="97"/>
      <c r="S1559" s="97"/>
    </row>
    <row r="1560" spans="1:19" ht="22.5" x14ac:dyDescent="0.25">
      <c r="A1560" s="89" t="s">
        <v>3717</v>
      </c>
      <c r="B1560" s="89" t="s">
        <v>3697</v>
      </c>
      <c r="C1560" s="89" t="s">
        <v>17297</v>
      </c>
      <c r="D1560" s="89" t="s">
        <v>70</v>
      </c>
      <c r="E1560" s="94" t="s">
        <v>3718</v>
      </c>
      <c r="F1560" s="95" t="s">
        <v>3719</v>
      </c>
      <c r="G1560" s="89" t="s">
        <v>648</v>
      </c>
      <c r="H1560" s="89" t="s">
        <v>12</v>
      </c>
      <c r="I1560" s="96">
        <v>1</v>
      </c>
      <c r="J1560" s="97">
        <v>200909</v>
      </c>
      <c r="K1560" s="98">
        <f t="shared" si="761"/>
        <v>200909</v>
      </c>
      <c r="L1560" s="99">
        <f t="shared" si="762"/>
        <v>1.0815399999999999</v>
      </c>
      <c r="M1560" s="100">
        <f t="shared" si="763"/>
        <v>1.0590999999999999</v>
      </c>
      <c r="N1560" s="101">
        <f t="shared" si="764"/>
        <v>0.97811300000000001</v>
      </c>
      <c r="O1560" s="100">
        <f t="shared" si="765"/>
        <v>1</v>
      </c>
      <c r="P1560" s="98">
        <f t="shared" si="766"/>
        <v>225096.1</v>
      </c>
      <c r="Q1560" s="97">
        <f t="shared" si="767"/>
        <v>225096.1</v>
      </c>
      <c r="R1560" s="97">
        <f t="shared" ref="R1560" si="773">Q1560</f>
        <v>225096.1</v>
      </c>
      <c r="S1560" s="97"/>
    </row>
    <row r="1561" spans="1:19" x14ac:dyDescent="0.25">
      <c r="A1561" s="89" t="s">
        <v>3720</v>
      </c>
      <c r="B1561" s="89" t="s">
        <v>3697</v>
      </c>
      <c r="C1561" s="89"/>
      <c r="D1561" s="89" t="s">
        <v>73</v>
      </c>
      <c r="E1561" s="94" t="s">
        <v>1740</v>
      </c>
      <c r="F1561" s="95" t="s">
        <v>1741</v>
      </c>
      <c r="G1561" s="89" t="s">
        <v>648</v>
      </c>
      <c r="H1561" s="89" t="s">
        <v>12</v>
      </c>
      <c r="I1561" s="96">
        <v>1</v>
      </c>
      <c r="J1561" s="97">
        <v>1004</v>
      </c>
      <c r="K1561" s="98">
        <f t="shared" si="761"/>
        <v>1004</v>
      </c>
      <c r="L1561" s="99">
        <f t="shared" si="762"/>
        <v>1.0815399999999999</v>
      </c>
      <c r="M1561" s="100">
        <f t="shared" si="763"/>
        <v>1.0590999999999999</v>
      </c>
      <c r="N1561" s="101">
        <f t="shared" si="764"/>
        <v>0.97811300000000001</v>
      </c>
      <c r="O1561" s="100">
        <f t="shared" si="765"/>
        <v>1</v>
      </c>
      <c r="P1561" s="98">
        <f t="shared" si="766"/>
        <v>1124.8699999999999</v>
      </c>
      <c r="Q1561" s="97">
        <f t="shared" si="767"/>
        <v>1124.8699999999999</v>
      </c>
      <c r="R1561" s="97"/>
      <c r="S1561" s="97"/>
    </row>
    <row r="1562" spans="1:19" ht="22.5" x14ac:dyDescent="0.25">
      <c r="A1562" s="89" t="s">
        <v>3721</v>
      </c>
      <c r="B1562" s="89" t="s">
        <v>3697</v>
      </c>
      <c r="C1562" s="89" t="s">
        <v>17297</v>
      </c>
      <c r="D1562" s="89" t="s">
        <v>75</v>
      </c>
      <c r="E1562" s="94" t="s">
        <v>3722</v>
      </c>
      <c r="F1562" s="95" t="s">
        <v>3723</v>
      </c>
      <c r="G1562" s="89" t="s">
        <v>648</v>
      </c>
      <c r="H1562" s="89" t="s">
        <v>12</v>
      </c>
      <c r="I1562" s="96">
        <v>1</v>
      </c>
      <c r="J1562" s="97">
        <v>38367</v>
      </c>
      <c r="K1562" s="98">
        <f t="shared" si="761"/>
        <v>38367</v>
      </c>
      <c r="L1562" s="99">
        <f t="shared" si="762"/>
        <v>1.0815399999999999</v>
      </c>
      <c r="M1562" s="100">
        <f t="shared" si="763"/>
        <v>1.0590999999999999</v>
      </c>
      <c r="N1562" s="101">
        <f t="shared" si="764"/>
        <v>0.97811300000000001</v>
      </c>
      <c r="O1562" s="100">
        <f t="shared" si="765"/>
        <v>1</v>
      </c>
      <c r="P1562" s="98">
        <f t="shared" si="766"/>
        <v>42985.94</v>
      </c>
      <c r="Q1562" s="97">
        <f t="shared" si="767"/>
        <v>42985.94</v>
      </c>
      <c r="R1562" s="97">
        <f t="shared" ref="R1562" si="774">Q1562</f>
        <v>42985.94</v>
      </c>
      <c r="S1562" s="97"/>
    </row>
    <row r="1563" spans="1:19" ht="22.5" x14ac:dyDescent="0.25">
      <c r="A1563" s="89" t="s">
        <v>3724</v>
      </c>
      <c r="B1563" s="89" t="s">
        <v>3697</v>
      </c>
      <c r="C1563" s="89"/>
      <c r="D1563" s="89" t="s">
        <v>87</v>
      </c>
      <c r="E1563" s="94" t="s">
        <v>1768</v>
      </c>
      <c r="F1563" s="95" t="s">
        <v>1769</v>
      </c>
      <c r="G1563" s="89" t="s">
        <v>648</v>
      </c>
      <c r="H1563" s="89" t="s">
        <v>24</v>
      </c>
      <c r="I1563" s="96">
        <v>1</v>
      </c>
      <c r="J1563" s="97">
        <v>795</v>
      </c>
      <c r="K1563" s="98">
        <f t="shared" si="761"/>
        <v>397.5</v>
      </c>
      <c r="L1563" s="99">
        <f t="shared" si="762"/>
        <v>1.0815399999999999</v>
      </c>
      <c r="M1563" s="100">
        <f t="shared" si="763"/>
        <v>1.0590999999999999</v>
      </c>
      <c r="N1563" s="101">
        <f t="shared" si="764"/>
        <v>0.97811300000000001</v>
      </c>
      <c r="O1563" s="100">
        <f t="shared" si="765"/>
        <v>1</v>
      </c>
      <c r="P1563" s="98">
        <f t="shared" si="766"/>
        <v>445.35</v>
      </c>
      <c r="Q1563" s="97">
        <f t="shared" si="767"/>
        <v>890.7</v>
      </c>
      <c r="R1563" s="97"/>
      <c r="S1563" s="97"/>
    </row>
    <row r="1564" spans="1:19" ht="22.5" x14ac:dyDescent="0.25">
      <c r="A1564" s="89" t="s">
        <v>3725</v>
      </c>
      <c r="B1564" s="89" t="s">
        <v>3697</v>
      </c>
      <c r="C1564" s="89" t="s">
        <v>17297</v>
      </c>
      <c r="D1564" s="89" t="s">
        <v>89</v>
      </c>
      <c r="E1564" s="94" t="s">
        <v>3726</v>
      </c>
      <c r="F1564" s="95" t="s">
        <v>1766</v>
      </c>
      <c r="G1564" s="89" t="s">
        <v>648</v>
      </c>
      <c r="H1564" s="89" t="s">
        <v>24</v>
      </c>
      <c r="I1564" s="96">
        <v>1</v>
      </c>
      <c r="J1564" s="97">
        <v>17600</v>
      </c>
      <c r="K1564" s="98">
        <f t="shared" si="761"/>
        <v>8800</v>
      </c>
      <c r="L1564" s="99">
        <f t="shared" si="762"/>
        <v>1.0815399999999999</v>
      </c>
      <c r="M1564" s="100">
        <f t="shared" si="763"/>
        <v>1.0590999999999999</v>
      </c>
      <c r="N1564" s="101">
        <f t="shared" si="764"/>
        <v>0.97811300000000001</v>
      </c>
      <c r="O1564" s="100">
        <f t="shared" si="765"/>
        <v>1</v>
      </c>
      <c r="P1564" s="98">
        <f t="shared" si="766"/>
        <v>9859.42</v>
      </c>
      <c r="Q1564" s="97">
        <f t="shared" si="767"/>
        <v>19718.84</v>
      </c>
      <c r="R1564" s="97">
        <f t="shared" ref="R1564" si="775">Q1564</f>
        <v>19718.84</v>
      </c>
      <c r="S1564" s="97"/>
    </row>
    <row r="1565" spans="1:19" x14ac:dyDescent="0.25">
      <c r="A1565" s="89"/>
      <c r="B1565" s="90"/>
      <c r="C1565" s="90"/>
      <c r="D1565" s="91"/>
      <c r="E1565" s="92"/>
      <c r="F1565" s="92" t="s">
        <v>3727</v>
      </c>
      <c r="G1565" s="91"/>
      <c r="H1565" s="91"/>
      <c r="I1565" s="93">
        <v>1</v>
      </c>
      <c r="J1565" s="91"/>
      <c r="K1565" s="98"/>
      <c r="L1565" s="99"/>
      <c r="M1565" s="100"/>
      <c r="N1565" s="101"/>
      <c r="O1565" s="100"/>
      <c r="P1565" s="98"/>
      <c r="Q1565" s="91"/>
      <c r="R1565" s="91"/>
      <c r="S1565" s="91"/>
    </row>
    <row r="1566" spans="1:19" ht="22.5" x14ac:dyDescent="0.25">
      <c r="A1566" s="89" t="s">
        <v>3728</v>
      </c>
      <c r="B1566" s="89" t="s">
        <v>3697</v>
      </c>
      <c r="C1566" s="89"/>
      <c r="D1566" s="89" t="s">
        <v>90</v>
      </c>
      <c r="E1566" s="94" t="s">
        <v>1727</v>
      </c>
      <c r="F1566" s="95" t="s">
        <v>1728</v>
      </c>
      <c r="G1566" s="89" t="s">
        <v>648</v>
      </c>
      <c r="H1566" s="89" t="s">
        <v>12</v>
      </c>
      <c r="I1566" s="96">
        <v>1</v>
      </c>
      <c r="J1566" s="97">
        <v>57924</v>
      </c>
      <c r="K1566" s="98">
        <f t="shared" ref="K1566:K1575" si="776">J1566/H1566</f>
        <v>57924</v>
      </c>
      <c r="L1566" s="99">
        <f t="shared" ref="L1566:L1575" si="777">$L$8</f>
        <v>1.0815399999999999</v>
      </c>
      <c r="M1566" s="100">
        <f t="shared" ref="M1566:M1575" si="778">$M$8</f>
        <v>1.0590999999999999</v>
      </c>
      <c r="N1566" s="101">
        <f t="shared" ref="N1566:N1575" si="779">$N$8</f>
        <v>0.97811300000000001</v>
      </c>
      <c r="O1566" s="100">
        <f t="shared" ref="O1566:O1575" si="780">$O$8</f>
        <v>1</v>
      </c>
      <c r="P1566" s="98">
        <f t="shared" ref="P1566:P1575" si="781">K1566*L1566*M1566*N1566*O1566</f>
        <v>64897.37</v>
      </c>
      <c r="Q1566" s="97">
        <f t="shared" ref="Q1566:Q1575" si="782">H1566*P1566</f>
        <v>64897.37</v>
      </c>
      <c r="R1566" s="97"/>
      <c r="S1566" s="97"/>
    </row>
    <row r="1567" spans="1:19" ht="22.5" x14ac:dyDescent="0.25">
      <c r="A1567" s="89" t="s">
        <v>3729</v>
      </c>
      <c r="B1567" s="89" t="s">
        <v>3697</v>
      </c>
      <c r="C1567" s="89" t="s">
        <v>17297</v>
      </c>
      <c r="D1567" s="89" t="s">
        <v>91</v>
      </c>
      <c r="E1567" s="94" t="s">
        <v>3730</v>
      </c>
      <c r="F1567" s="95" t="s">
        <v>3731</v>
      </c>
      <c r="G1567" s="89" t="s">
        <v>648</v>
      </c>
      <c r="H1567" s="89" t="s">
        <v>12</v>
      </c>
      <c r="I1567" s="96">
        <v>1</v>
      </c>
      <c r="J1567" s="97">
        <v>596668</v>
      </c>
      <c r="K1567" s="98">
        <f t="shared" si="776"/>
        <v>596668</v>
      </c>
      <c r="L1567" s="99">
        <f t="shared" si="777"/>
        <v>1.0815399999999999</v>
      </c>
      <c r="M1567" s="100">
        <f t="shared" si="778"/>
        <v>1.0590999999999999</v>
      </c>
      <c r="N1567" s="101">
        <f t="shared" si="779"/>
        <v>0.97811300000000001</v>
      </c>
      <c r="O1567" s="100">
        <f t="shared" si="780"/>
        <v>1</v>
      </c>
      <c r="P1567" s="98">
        <f t="shared" si="781"/>
        <v>668499.88</v>
      </c>
      <c r="Q1567" s="97">
        <f t="shared" si="782"/>
        <v>668499.88</v>
      </c>
      <c r="R1567" s="97">
        <f t="shared" ref="R1567" si="783">Q1567</f>
        <v>668499.88</v>
      </c>
      <c r="S1567" s="97"/>
    </row>
    <row r="1568" spans="1:19" x14ac:dyDescent="0.25">
      <c r="A1568" s="89" t="s">
        <v>3732</v>
      </c>
      <c r="B1568" s="89" t="s">
        <v>3697</v>
      </c>
      <c r="C1568" s="89"/>
      <c r="D1568" s="89" t="s">
        <v>101</v>
      </c>
      <c r="E1568" s="94" t="s">
        <v>1740</v>
      </c>
      <c r="F1568" s="95" t="s">
        <v>1741</v>
      </c>
      <c r="G1568" s="89" t="s">
        <v>648</v>
      </c>
      <c r="H1568" s="89" t="s">
        <v>12</v>
      </c>
      <c r="I1568" s="96">
        <v>1</v>
      </c>
      <c r="J1568" s="97">
        <v>1004</v>
      </c>
      <c r="K1568" s="98">
        <f t="shared" si="776"/>
        <v>1004</v>
      </c>
      <c r="L1568" s="99">
        <f t="shared" si="777"/>
        <v>1.0815399999999999</v>
      </c>
      <c r="M1568" s="100">
        <f t="shared" si="778"/>
        <v>1.0590999999999999</v>
      </c>
      <c r="N1568" s="101">
        <f t="shared" si="779"/>
        <v>0.97811300000000001</v>
      </c>
      <c r="O1568" s="100">
        <f t="shared" si="780"/>
        <v>1</v>
      </c>
      <c r="P1568" s="98">
        <f t="shared" si="781"/>
        <v>1124.8699999999999</v>
      </c>
      <c r="Q1568" s="97">
        <f t="shared" si="782"/>
        <v>1124.8699999999999</v>
      </c>
      <c r="R1568" s="97"/>
      <c r="S1568" s="97"/>
    </row>
    <row r="1569" spans="1:19" ht="22.5" x14ac:dyDescent="0.25">
      <c r="A1569" s="89" t="s">
        <v>3733</v>
      </c>
      <c r="B1569" s="89" t="s">
        <v>3697</v>
      </c>
      <c r="C1569" s="89" t="s">
        <v>17297</v>
      </c>
      <c r="D1569" s="89" t="s">
        <v>106</v>
      </c>
      <c r="E1569" s="94" t="s">
        <v>3734</v>
      </c>
      <c r="F1569" s="95" t="s">
        <v>3735</v>
      </c>
      <c r="G1569" s="89" t="s">
        <v>648</v>
      </c>
      <c r="H1569" s="89" t="s">
        <v>12</v>
      </c>
      <c r="I1569" s="96">
        <v>1</v>
      </c>
      <c r="J1569" s="97">
        <v>24309</v>
      </c>
      <c r="K1569" s="98">
        <f t="shared" si="776"/>
        <v>24309</v>
      </c>
      <c r="L1569" s="99">
        <f t="shared" si="777"/>
        <v>1.0815399999999999</v>
      </c>
      <c r="M1569" s="100">
        <f t="shared" si="778"/>
        <v>1.0590999999999999</v>
      </c>
      <c r="N1569" s="101">
        <f t="shared" si="779"/>
        <v>0.97811300000000001</v>
      </c>
      <c r="O1569" s="100">
        <f t="shared" si="780"/>
        <v>1</v>
      </c>
      <c r="P1569" s="98">
        <f t="shared" si="781"/>
        <v>27235.52</v>
      </c>
      <c r="Q1569" s="97">
        <f t="shared" si="782"/>
        <v>27235.52</v>
      </c>
      <c r="R1569" s="97">
        <f t="shared" ref="R1569" si="784">Q1569</f>
        <v>27235.52</v>
      </c>
      <c r="S1569" s="97"/>
    </row>
    <row r="1570" spans="1:19" ht="22.5" x14ac:dyDescent="0.25">
      <c r="A1570" s="89" t="s">
        <v>3736</v>
      </c>
      <c r="B1570" s="89" t="s">
        <v>3697</v>
      </c>
      <c r="C1570" s="89"/>
      <c r="D1570" s="89" t="s">
        <v>107</v>
      </c>
      <c r="E1570" s="94" t="s">
        <v>1768</v>
      </c>
      <c r="F1570" s="95" t="s">
        <v>1769</v>
      </c>
      <c r="G1570" s="89" t="s">
        <v>648</v>
      </c>
      <c r="H1570" s="89" t="s">
        <v>24</v>
      </c>
      <c r="I1570" s="96">
        <v>1</v>
      </c>
      <c r="J1570" s="97">
        <v>795</v>
      </c>
      <c r="K1570" s="98">
        <f t="shared" si="776"/>
        <v>397.5</v>
      </c>
      <c r="L1570" s="99">
        <f t="shared" si="777"/>
        <v>1.0815399999999999</v>
      </c>
      <c r="M1570" s="100">
        <f t="shared" si="778"/>
        <v>1.0590999999999999</v>
      </c>
      <c r="N1570" s="101">
        <f t="shared" si="779"/>
        <v>0.97811300000000001</v>
      </c>
      <c r="O1570" s="100">
        <f t="shared" si="780"/>
        <v>1</v>
      </c>
      <c r="P1570" s="98">
        <f t="shared" si="781"/>
        <v>445.35</v>
      </c>
      <c r="Q1570" s="97">
        <f t="shared" si="782"/>
        <v>890.7</v>
      </c>
      <c r="R1570" s="97"/>
      <c r="S1570" s="97"/>
    </row>
    <row r="1571" spans="1:19" ht="22.5" x14ac:dyDescent="0.25">
      <c r="A1571" s="89" t="s">
        <v>3737</v>
      </c>
      <c r="B1571" s="89" t="s">
        <v>3697</v>
      </c>
      <c r="C1571" s="89" t="s">
        <v>17297</v>
      </c>
      <c r="D1571" s="89" t="s">
        <v>108</v>
      </c>
      <c r="E1571" s="94" t="s">
        <v>3738</v>
      </c>
      <c r="F1571" s="95" t="s">
        <v>3739</v>
      </c>
      <c r="G1571" s="89" t="s">
        <v>648</v>
      </c>
      <c r="H1571" s="89" t="s">
        <v>24</v>
      </c>
      <c r="I1571" s="96">
        <v>1</v>
      </c>
      <c r="J1571" s="97">
        <v>137847</v>
      </c>
      <c r="K1571" s="98">
        <f t="shared" si="776"/>
        <v>68923.5</v>
      </c>
      <c r="L1571" s="99">
        <f t="shared" si="777"/>
        <v>1.0815399999999999</v>
      </c>
      <c r="M1571" s="100">
        <f t="shared" si="778"/>
        <v>1.0590999999999999</v>
      </c>
      <c r="N1571" s="101">
        <f t="shared" si="779"/>
        <v>0.97811300000000001</v>
      </c>
      <c r="O1571" s="100">
        <f t="shared" si="780"/>
        <v>1</v>
      </c>
      <c r="P1571" s="98">
        <f t="shared" si="781"/>
        <v>77221.09</v>
      </c>
      <c r="Q1571" s="97">
        <f t="shared" si="782"/>
        <v>154442.18</v>
      </c>
      <c r="R1571" s="97">
        <f t="shared" ref="R1571" si="785">Q1571</f>
        <v>154442.18</v>
      </c>
      <c r="S1571" s="97"/>
    </row>
    <row r="1572" spans="1:19" x14ac:dyDescent="0.25">
      <c r="A1572" s="89" t="s">
        <v>3740</v>
      </c>
      <c r="B1572" s="89" t="s">
        <v>3697</v>
      </c>
      <c r="C1572" s="89"/>
      <c r="D1572" s="89" t="s">
        <v>109</v>
      </c>
      <c r="E1572" s="94" t="s">
        <v>1746</v>
      </c>
      <c r="F1572" s="95" t="s">
        <v>1747</v>
      </c>
      <c r="G1572" s="89" t="s">
        <v>648</v>
      </c>
      <c r="H1572" s="89" t="s">
        <v>12</v>
      </c>
      <c r="I1572" s="96">
        <v>1</v>
      </c>
      <c r="J1572" s="97">
        <v>2561</v>
      </c>
      <c r="K1572" s="98">
        <f t="shared" si="776"/>
        <v>2561</v>
      </c>
      <c r="L1572" s="99">
        <f t="shared" si="777"/>
        <v>1.0815399999999999</v>
      </c>
      <c r="M1572" s="100">
        <f t="shared" si="778"/>
        <v>1.0590999999999999</v>
      </c>
      <c r="N1572" s="101">
        <f t="shared" si="779"/>
        <v>0.97811300000000001</v>
      </c>
      <c r="O1572" s="100">
        <f t="shared" si="780"/>
        <v>1</v>
      </c>
      <c r="P1572" s="98">
        <f t="shared" si="781"/>
        <v>2869.31</v>
      </c>
      <c r="Q1572" s="97">
        <f t="shared" si="782"/>
        <v>2869.31</v>
      </c>
      <c r="R1572" s="97"/>
      <c r="S1572" s="97"/>
    </row>
    <row r="1573" spans="1:19" ht="22.5" x14ac:dyDescent="0.25">
      <c r="A1573" s="89" t="s">
        <v>3741</v>
      </c>
      <c r="B1573" s="89" t="s">
        <v>3697</v>
      </c>
      <c r="C1573" s="89" t="s">
        <v>17297</v>
      </c>
      <c r="D1573" s="89" t="s">
        <v>122</v>
      </c>
      <c r="E1573" s="94" t="s">
        <v>3742</v>
      </c>
      <c r="F1573" s="95" t="s">
        <v>3743</v>
      </c>
      <c r="G1573" s="89" t="s">
        <v>648</v>
      </c>
      <c r="H1573" s="89" t="s">
        <v>12</v>
      </c>
      <c r="I1573" s="96">
        <v>1</v>
      </c>
      <c r="J1573" s="97">
        <v>146439</v>
      </c>
      <c r="K1573" s="98">
        <f t="shared" si="776"/>
        <v>146439</v>
      </c>
      <c r="L1573" s="99">
        <f t="shared" si="777"/>
        <v>1.0815399999999999</v>
      </c>
      <c r="M1573" s="100">
        <f t="shared" si="778"/>
        <v>1.0590999999999999</v>
      </c>
      <c r="N1573" s="101">
        <f t="shared" si="779"/>
        <v>0.97811300000000001</v>
      </c>
      <c r="O1573" s="100">
        <f t="shared" si="780"/>
        <v>1</v>
      </c>
      <c r="P1573" s="98">
        <f t="shared" si="781"/>
        <v>164068.54999999999</v>
      </c>
      <c r="Q1573" s="97">
        <f t="shared" si="782"/>
        <v>164068.54999999999</v>
      </c>
      <c r="R1573" s="97">
        <f t="shared" ref="R1573" si="786">Q1573</f>
        <v>164068.54999999999</v>
      </c>
      <c r="S1573" s="97"/>
    </row>
    <row r="1574" spans="1:19" x14ac:dyDescent="0.25">
      <c r="A1574" s="89" t="s">
        <v>3744</v>
      </c>
      <c r="B1574" s="89" t="s">
        <v>3697</v>
      </c>
      <c r="C1574" s="89"/>
      <c r="D1574" s="89" t="s">
        <v>126</v>
      </c>
      <c r="E1574" s="94" t="s">
        <v>1645</v>
      </c>
      <c r="F1574" s="95" t="s">
        <v>1646</v>
      </c>
      <c r="G1574" s="89" t="s">
        <v>648</v>
      </c>
      <c r="H1574" s="89" t="s">
        <v>12</v>
      </c>
      <c r="I1574" s="96">
        <v>1</v>
      </c>
      <c r="J1574" s="97">
        <v>782</v>
      </c>
      <c r="K1574" s="98">
        <f t="shared" si="776"/>
        <v>782</v>
      </c>
      <c r="L1574" s="99">
        <f t="shared" si="777"/>
        <v>1.0815399999999999</v>
      </c>
      <c r="M1574" s="100">
        <f t="shared" si="778"/>
        <v>1.0590999999999999</v>
      </c>
      <c r="N1574" s="101">
        <f t="shared" si="779"/>
        <v>0.97811300000000001</v>
      </c>
      <c r="O1574" s="100">
        <f t="shared" si="780"/>
        <v>1</v>
      </c>
      <c r="P1574" s="98">
        <f t="shared" si="781"/>
        <v>876.14</v>
      </c>
      <c r="Q1574" s="97">
        <f t="shared" si="782"/>
        <v>876.14</v>
      </c>
      <c r="R1574" s="97"/>
      <c r="S1574" s="97"/>
    </row>
    <row r="1575" spans="1:19" ht="22.5" x14ac:dyDescent="0.25">
      <c r="A1575" s="89" t="s">
        <v>3745</v>
      </c>
      <c r="B1575" s="89" t="s">
        <v>3697</v>
      </c>
      <c r="C1575" s="89" t="s">
        <v>17297</v>
      </c>
      <c r="D1575" s="89" t="s">
        <v>124</v>
      </c>
      <c r="E1575" s="94" t="s">
        <v>3746</v>
      </c>
      <c r="F1575" s="95" t="s">
        <v>1754</v>
      </c>
      <c r="G1575" s="89" t="s">
        <v>648</v>
      </c>
      <c r="H1575" s="89" t="s">
        <v>12</v>
      </c>
      <c r="I1575" s="96">
        <v>1</v>
      </c>
      <c r="J1575" s="97">
        <v>8181</v>
      </c>
      <c r="K1575" s="98">
        <f t="shared" si="776"/>
        <v>8181</v>
      </c>
      <c r="L1575" s="99">
        <f t="shared" si="777"/>
        <v>1.0815399999999999</v>
      </c>
      <c r="M1575" s="100">
        <f t="shared" si="778"/>
        <v>1.0590999999999999</v>
      </c>
      <c r="N1575" s="101">
        <f t="shared" si="779"/>
        <v>0.97811300000000001</v>
      </c>
      <c r="O1575" s="100">
        <f t="shared" si="780"/>
        <v>1</v>
      </c>
      <c r="P1575" s="98">
        <f t="shared" si="781"/>
        <v>9165.9</v>
      </c>
      <c r="Q1575" s="97">
        <f t="shared" si="782"/>
        <v>9165.9</v>
      </c>
      <c r="R1575" s="97">
        <f t="shared" ref="R1575" si="787">Q1575</f>
        <v>9165.9</v>
      </c>
      <c r="S1575" s="97"/>
    </row>
    <row r="1576" spans="1:19" x14ac:dyDescent="0.25">
      <c r="A1576" s="89"/>
      <c r="B1576" s="90"/>
      <c r="C1576" s="90"/>
      <c r="D1576" s="91"/>
      <c r="E1576" s="92"/>
      <c r="F1576" s="92" t="s">
        <v>3747</v>
      </c>
      <c r="G1576" s="91"/>
      <c r="H1576" s="91"/>
      <c r="I1576" s="93">
        <v>1</v>
      </c>
      <c r="J1576" s="91"/>
      <c r="K1576" s="98"/>
      <c r="L1576" s="99"/>
      <c r="M1576" s="100"/>
      <c r="N1576" s="101"/>
      <c r="O1576" s="100"/>
      <c r="P1576" s="98"/>
      <c r="Q1576" s="91"/>
      <c r="R1576" s="91"/>
      <c r="S1576" s="91"/>
    </row>
    <row r="1577" spans="1:19" ht="22.5" x14ac:dyDescent="0.25">
      <c r="A1577" s="89" t="s">
        <v>3748</v>
      </c>
      <c r="B1577" s="89" t="s">
        <v>3697</v>
      </c>
      <c r="C1577" s="89"/>
      <c r="D1577" s="89" t="s">
        <v>129</v>
      </c>
      <c r="E1577" s="94" t="s">
        <v>3749</v>
      </c>
      <c r="F1577" s="95" t="s">
        <v>3750</v>
      </c>
      <c r="G1577" s="89" t="s">
        <v>110</v>
      </c>
      <c r="H1577" s="89" t="s">
        <v>3751</v>
      </c>
      <c r="I1577" s="96">
        <v>1</v>
      </c>
      <c r="J1577" s="97">
        <v>7377</v>
      </c>
      <c r="K1577" s="98">
        <f t="shared" ref="K1577:K1582" si="788">J1577/H1577</f>
        <v>132346.60999999999</v>
      </c>
      <c r="L1577" s="99">
        <f t="shared" ref="L1577:L1582" si="789">$L$8</f>
        <v>1.0815399999999999</v>
      </c>
      <c r="M1577" s="100">
        <f t="shared" ref="M1577:M1582" si="790">$M$8</f>
        <v>1.0590999999999999</v>
      </c>
      <c r="N1577" s="101">
        <f t="shared" ref="N1577:N1582" si="791">$N$8</f>
        <v>0.97811300000000001</v>
      </c>
      <c r="O1577" s="100">
        <f t="shared" ref="O1577:O1582" si="792">$O$8</f>
        <v>1</v>
      </c>
      <c r="P1577" s="98">
        <f t="shared" ref="P1577:P1582" si="793">K1577*L1577*M1577*N1577*O1577</f>
        <v>148279.6</v>
      </c>
      <c r="Q1577" s="97">
        <f t="shared" ref="Q1577:Q1582" si="794">H1577*P1577</f>
        <v>8265.1</v>
      </c>
      <c r="R1577" s="97"/>
      <c r="S1577" s="97"/>
    </row>
    <row r="1578" spans="1:19" ht="22.5" x14ac:dyDescent="0.25">
      <c r="A1578" s="89" t="s">
        <v>3752</v>
      </c>
      <c r="B1578" s="89" t="s">
        <v>3697</v>
      </c>
      <c r="C1578" s="89"/>
      <c r="D1578" s="89" t="s">
        <v>133</v>
      </c>
      <c r="E1578" s="94" t="s">
        <v>1837</v>
      </c>
      <c r="F1578" s="95" t="s">
        <v>3753</v>
      </c>
      <c r="G1578" s="89" t="s">
        <v>949</v>
      </c>
      <c r="H1578" s="89" t="s">
        <v>3754</v>
      </c>
      <c r="I1578" s="96">
        <v>1</v>
      </c>
      <c r="J1578" s="97">
        <v>3738</v>
      </c>
      <c r="K1578" s="98">
        <f t="shared" si="788"/>
        <v>670.67</v>
      </c>
      <c r="L1578" s="99">
        <f t="shared" si="789"/>
        <v>1.0815399999999999</v>
      </c>
      <c r="M1578" s="100">
        <f t="shared" si="790"/>
        <v>1.0590999999999999</v>
      </c>
      <c r="N1578" s="101">
        <f t="shared" si="791"/>
        <v>0.97811300000000001</v>
      </c>
      <c r="O1578" s="100">
        <f t="shared" si="792"/>
        <v>1</v>
      </c>
      <c r="P1578" s="98">
        <f t="shared" si="793"/>
        <v>751.41</v>
      </c>
      <c r="Q1578" s="97">
        <f t="shared" si="794"/>
        <v>4187.9799999999996</v>
      </c>
      <c r="R1578" s="97"/>
      <c r="S1578" s="97"/>
    </row>
    <row r="1579" spans="1:19" ht="22.5" x14ac:dyDescent="0.25">
      <c r="A1579" s="89" t="s">
        <v>3755</v>
      </c>
      <c r="B1579" s="89" t="s">
        <v>3697</v>
      </c>
      <c r="C1579" s="89"/>
      <c r="D1579" s="89" t="s">
        <v>136</v>
      </c>
      <c r="E1579" s="94" t="s">
        <v>1816</v>
      </c>
      <c r="F1579" s="95" t="s">
        <v>1817</v>
      </c>
      <c r="G1579" s="89" t="s">
        <v>110</v>
      </c>
      <c r="H1579" s="89" t="s">
        <v>3756</v>
      </c>
      <c r="I1579" s="96">
        <v>1</v>
      </c>
      <c r="J1579" s="97">
        <v>11378</v>
      </c>
      <c r="K1579" s="98">
        <f t="shared" si="788"/>
        <v>115045.5</v>
      </c>
      <c r="L1579" s="99">
        <f t="shared" si="789"/>
        <v>1.0815399999999999</v>
      </c>
      <c r="M1579" s="100">
        <f t="shared" si="790"/>
        <v>1.0590999999999999</v>
      </c>
      <c r="N1579" s="101">
        <f t="shared" si="791"/>
        <v>0.97811300000000001</v>
      </c>
      <c r="O1579" s="100">
        <f t="shared" si="792"/>
        <v>1</v>
      </c>
      <c r="P1579" s="98">
        <f t="shared" si="793"/>
        <v>128895.64</v>
      </c>
      <c r="Q1579" s="97">
        <f t="shared" si="794"/>
        <v>12747.78</v>
      </c>
      <c r="R1579" s="97"/>
      <c r="S1579" s="97"/>
    </row>
    <row r="1580" spans="1:19" ht="22.5" x14ac:dyDescent="0.25">
      <c r="A1580" s="89" t="s">
        <v>3757</v>
      </c>
      <c r="B1580" s="89" t="s">
        <v>3697</v>
      </c>
      <c r="C1580" s="89"/>
      <c r="D1580" s="89" t="s">
        <v>141</v>
      </c>
      <c r="E1580" s="94" t="s">
        <v>1837</v>
      </c>
      <c r="F1580" s="95" t="s">
        <v>3758</v>
      </c>
      <c r="G1580" s="89" t="s">
        <v>949</v>
      </c>
      <c r="H1580" s="89" t="s">
        <v>3759</v>
      </c>
      <c r="I1580" s="96">
        <v>1</v>
      </c>
      <c r="J1580" s="97">
        <v>6633</v>
      </c>
      <c r="K1580" s="98">
        <f t="shared" si="788"/>
        <v>670.61</v>
      </c>
      <c r="L1580" s="99">
        <f t="shared" si="789"/>
        <v>1.0815399999999999</v>
      </c>
      <c r="M1580" s="100">
        <f t="shared" si="790"/>
        <v>1.0590999999999999</v>
      </c>
      <c r="N1580" s="101">
        <f t="shared" si="791"/>
        <v>0.97811300000000001</v>
      </c>
      <c r="O1580" s="100">
        <f t="shared" si="792"/>
        <v>1</v>
      </c>
      <c r="P1580" s="98">
        <f t="shared" si="793"/>
        <v>751.34</v>
      </c>
      <c r="Q1580" s="97">
        <f t="shared" si="794"/>
        <v>7431.5</v>
      </c>
      <c r="R1580" s="97"/>
      <c r="S1580" s="97"/>
    </row>
    <row r="1581" spans="1:19" ht="22.5" x14ac:dyDescent="0.25">
      <c r="A1581" s="89" t="s">
        <v>3760</v>
      </c>
      <c r="B1581" s="89" t="s">
        <v>3697</v>
      </c>
      <c r="C1581" s="89"/>
      <c r="D1581" s="89" t="s">
        <v>144</v>
      </c>
      <c r="E1581" s="94" t="s">
        <v>1825</v>
      </c>
      <c r="F1581" s="95" t="s">
        <v>1826</v>
      </c>
      <c r="G1581" s="89" t="s">
        <v>110</v>
      </c>
      <c r="H1581" s="89" t="s">
        <v>3761</v>
      </c>
      <c r="I1581" s="96">
        <v>1</v>
      </c>
      <c r="J1581" s="97">
        <v>95223</v>
      </c>
      <c r="K1581" s="98">
        <f t="shared" si="788"/>
        <v>115219.31</v>
      </c>
      <c r="L1581" s="99">
        <f t="shared" si="789"/>
        <v>1.0815399999999999</v>
      </c>
      <c r="M1581" s="100">
        <f t="shared" si="790"/>
        <v>1.0590999999999999</v>
      </c>
      <c r="N1581" s="101">
        <f t="shared" si="791"/>
        <v>0.97811300000000001</v>
      </c>
      <c r="O1581" s="100">
        <f t="shared" si="792"/>
        <v>1</v>
      </c>
      <c r="P1581" s="98">
        <f t="shared" si="793"/>
        <v>129090.37</v>
      </c>
      <c r="Q1581" s="97">
        <f t="shared" si="794"/>
        <v>106686.74</v>
      </c>
      <c r="R1581" s="97"/>
      <c r="S1581" s="97"/>
    </row>
    <row r="1582" spans="1:19" ht="22.5" x14ac:dyDescent="0.25">
      <c r="A1582" s="89" t="s">
        <v>3762</v>
      </c>
      <c r="B1582" s="89" t="s">
        <v>3697</v>
      </c>
      <c r="C1582" s="89"/>
      <c r="D1582" s="89" t="s">
        <v>146</v>
      </c>
      <c r="E1582" s="94" t="s">
        <v>1837</v>
      </c>
      <c r="F1582" s="95" t="s">
        <v>3763</v>
      </c>
      <c r="G1582" s="89" t="s">
        <v>949</v>
      </c>
      <c r="H1582" s="89" t="s">
        <v>3764</v>
      </c>
      <c r="I1582" s="96">
        <v>1</v>
      </c>
      <c r="J1582" s="97">
        <v>55424</v>
      </c>
      <c r="K1582" s="98">
        <f t="shared" si="788"/>
        <v>670.63</v>
      </c>
      <c r="L1582" s="99">
        <f t="shared" si="789"/>
        <v>1.0815399999999999</v>
      </c>
      <c r="M1582" s="100">
        <f t="shared" si="790"/>
        <v>1.0590999999999999</v>
      </c>
      <c r="N1582" s="101">
        <f t="shared" si="791"/>
        <v>0.97811300000000001</v>
      </c>
      <c r="O1582" s="100">
        <f t="shared" si="792"/>
        <v>1</v>
      </c>
      <c r="P1582" s="98">
        <f t="shared" si="793"/>
        <v>751.37</v>
      </c>
      <c r="Q1582" s="97">
        <f t="shared" si="794"/>
        <v>62096.82</v>
      </c>
      <c r="R1582" s="97"/>
      <c r="S1582" s="97"/>
    </row>
    <row r="1583" spans="1:19" x14ac:dyDescent="0.25">
      <c r="A1583" s="89"/>
      <c r="B1583" s="90"/>
      <c r="C1583" s="90"/>
      <c r="D1583" s="91"/>
      <c r="E1583" s="92"/>
      <c r="F1583" s="92" t="s">
        <v>3765</v>
      </c>
      <c r="G1583" s="91"/>
      <c r="H1583" s="91"/>
      <c r="I1583" s="93">
        <v>1</v>
      </c>
      <c r="J1583" s="91"/>
      <c r="K1583" s="98"/>
      <c r="L1583" s="99"/>
      <c r="M1583" s="100"/>
      <c r="N1583" s="101"/>
      <c r="O1583" s="100"/>
      <c r="P1583" s="98"/>
      <c r="Q1583" s="91"/>
      <c r="R1583" s="91"/>
      <c r="S1583" s="91"/>
    </row>
    <row r="1584" spans="1:19" x14ac:dyDescent="0.25">
      <c r="A1584" s="89" t="s">
        <v>3766</v>
      </c>
      <c r="B1584" s="89" t="s">
        <v>3697</v>
      </c>
      <c r="C1584" s="89"/>
      <c r="D1584" s="89" t="s">
        <v>151</v>
      </c>
      <c r="E1584" s="94" t="s">
        <v>1852</v>
      </c>
      <c r="F1584" s="95" t="s">
        <v>1853</v>
      </c>
      <c r="G1584" s="89" t="s">
        <v>648</v>
      </c>
      <c r="H1584" s="89" t="s">
        <v>12</v>
      </c>
      <c r="I1584" s="96">
        <v>1</v>
      </c>
      <c r="J1584" s="97">
        <v>1959</v>
      </c>
      <c r="K1584" s="98">
        <f t="shared" ref="K1584:K1589" si="795">J1584/H1584</f>
        <v>1959</v>
      </c>
      <c r="L1584" s="99">
        <f t="shared" ref="L1584:L1589" si="796">$L$8</f>
        <v>1.0815399999999999</v>
      </c>
      <c r="M1584" s="100">
        <f t="shared" ref="M1584:M1589" si="797">$M$8</f>
        <v>1.0590999999999999</v>
      </c>
      <c r="N1584" s="101">
        <f t="shared" ref="N1584:N1589" si="798">$N$8</f>
        <v>0.97811300000000001</v>
      </c>
      <c r="O1584" s="100">
        <f t="shared" ref="O1584:O1589" si="799">$O$8</f>
        <v>1</v>
      </c>
      <c r="P1584" s="98">
        <f t="shared" ref="P1584:P1589" si="800">K1584*L1584*M1584*N1584*O1584</f>
        <v>2194.84</v>
      </c>
      <c r="Q1584" s="97">
        <f t="shared" ref="Q1584:Q1589" si="801">H1584*P1584</f>
        <v>2194.84</v>
      </c>
      <c r="R1584" s="97"/>
      <c r="S1584" s="97"/>
    </row>
    <row r="1585" spans="1:19" ht="22.5" x14ac:dyDescent="0.25">
      <c r="A1585" s="89" t="s">
        <v>3767</v>
      </c>
      <c r="B1585" s="89" t="s">
        <v>3697</v>
      </c>
      <c r="C1585" s="89"/>
      <c r="D1585" s="89" t="s">
        <v>154</v>
      </c>
      <c r="E1585" s="94" t="s">
        <v>1855</v>
      </c>
      <c r="F1585" s="95" t="s">
        <v>1856</v>
      </c>
      <c r="G1585" s="89" t="s">
        <v>648</v>
      </c>
      <c r="H1585" s="89" t="s">
        <v>12</v>
      </c>
      <c r="I1585" s="96">
        <v>1</v>
      </c>
      <c r="J1585" s="97">
        <v>8715</v>
      </c>
      <c r="K1585" s="98">
        <f t="shared" si="795"/>
        <v>8715</v>
      </c>
      <c r="L1585" s="99">
        <f t="shared" si="796"/>
        <v>1.0815399999999999</v>
      </c>
      <c r="M1585" s="100">
        <f t="shared" si="797"/>
        <v>1.0590999999999999</v>
      </c>
      <c r="N1585" s="101">
        <f t="shared" si="798"/>
        <v>0.97811300000000001</v>
      </c>
      <c r="O1585" s="100">
        <f t="shared" si="799"/>
        <v>1</v>
      </c>
      <c r="P1585" s="98">
        <f t="shared" si="800"/>
        <v>9764.18</v>
      </c>
      <c r="Q1585" s="97">
        <f t="shared" si="801"/>
        <v>9764.18</v>
      </c>
      <c r="R1585" s="97"/>
      <c r="S1585" s="97"/>
    </row>
    <row r="1586" spans="1:19" x14ac:dyDescent="0.25">
      <c r="A1586" s="89" t="s">
        <v>3768</v>
      </c>
      <c r="B1586" s="89" t="s">
        <v>3697</v>
      </c>
      <c r="C1586" s="89"/>
      <c r="D1586" s="89" t="s">
        <v>156</v>
      </c>
      <c r="E1586" s="94" t="s">
        <v>3769</v>
      </c>
      <c r="F1586" s="95" t="s">
        <v>3770</v>
      </c>
      <c r="G1586" s="89" t="s">
        <v>648</v>
      </c>
      <c r="H1586" s="89" t="s">
        <v>73</v>
      </c>
      <c r="I1586" s="96">
        <v>1</v>
      </c>
      <c r="J1586" s="97">
        <v>17992</v>
      </c>
      <c r="K1586" s="98">
        <f t="shared" si="795"/>
        <v>1285.1400000000001</v>
      </c>
      <c r="L1586" s="99">
        <f t="shared" si="796"/>
        <v>1.0815399999999999</v>
      </c>
      <c r="M1586" s="100">
        <f t="shared" si="797"/>
        <v>1.0590999999999999</v>
      </c>
      <c r="N1586" s="101">
        <f t="shared" si="798"/>
        <v>0.97811300000000001</v>
      </c>
      <c r="O1586" s="100">
        <f t="shared" si="799"/>
        <v>1</v>
      </c>
      <c r="P1586" s="98">
        <f t="shared" si="800"/>
        <v>1439.86</v>
      </c>
      <c r="Q1586" s="97">
        <f t="shared" si="801"/>
        <v>20158.04</v>
      </c>
      <c r="R1586" s="97"/>
      <c r="S1586" s="97"/>
    </row>
    <row r="1587" spans="1:19" ht="22.5" x14ac:dyDescent="0.25">
      <c r="A1587" s="89" t="s">
        <v>3771</v>
      </c>
      <c r="B1587" s="89" t="s">
        <v>3697</v>
      </c>
      <c r="C1587" s="89"/>
      <c r="D1587" s="89" t="s">
        <v>157</v>
      </c>
      <c r="E1587" s="94" t="s">
        <v>3772</v>
      </c>
      <c r="F1587" s="95" t="s">
        <v>3773</v>
      </c>
      <c r="G1587" s="89" t="s">
        <v>648</v>
      </c>
      <c r="H1587" s="89" t="s">
        <v>73</v>
      </c>
      <c r="I1587" s="96">
        <v>1</v>
      </c>
      <c r="J1587" s="97">
        <v>20209</v>
      </c>
      <c r="K1587" s="98">
        <f t="shared" si="795"/>
        <v>1443.5</v>
      </c>
      <c r="L1587" s="99">
        <f t="shared" si="796"/>
        <v>1.0815399999999999</v>
      </c>
      <c r="M1587" s="100">
        <f t="shared" si="797"/>
        <v>1.0590999999999999</v>
      </c>
      <c r="N1587" s="101">
        <f t="shared" si="798"/>
        <v>0.97811300000000001</v>
      </c>
      <c r="O1587" s="100">
        <f t="shared" si="799"/>
        <v>1</v>
      </c>
      <c r="P1587" s="98">
        <f t="shared" si="800"/>
        <v>1617.28</v>
      </c>
      <c r="Q1587" s="97">
        <f t="shared" si="801"/>
        <v>22641.919999999998</v>
      </c>
      <c r="R1587" s="97"/>
      <c r="S1587" s="97"/>
    </row>
    <row r="1588" spans="1:19" x14ac:dyDescent="0.25">
      <c r="A1588" s="89" t="s">
        <v>3774</v>
      </c>
      <c r="B1588" s="89" t="s">
        <v>3697</v>
      </c>
      <c r="C1588" s="89"/>
      <c r="D1588" s="89" t="s">
        <v>158</v>
      </c>
      <c r="E1588" s="94" t="s">
        <v>1842</v>
      </c>
      <c r="F1588" s="95" t="s">
        <v>1843</v>
      </c>
      <c r="G1588" s="89" t="s">
        <v>648</v>
      </c>
      <c r="H1588" s="89" t="s">
        <v>12</v>
      </c>
      <c r="I1588" s="96">
        <v>1</v>
      </c>
      <c r="J1588" s="97">
        <v>1945</v>
      </c>
      <c r="K1588" s="98">
        <f t="shared" si="795"/>
        <v>1945</v>
      </c>
      <c r="L1588" s="99">
        <f t="shared" si="796"/>
        <v>1.0815399999999999</v>
      </c>
      <c r="M1588" s="100">
        <f t="shared" si="797"/>
        <v>1.0590999999999999</v>
      </c>
      <c r="N1588" s="101">
        <f t="shared" si="798"/>
        <v>0.97811300000000001</v>
      </c>
      <c r="O1588" s="100">
        <f t="shared" si="799"/>
        <v>1</v>
      </c>
      <c r="P1588" s="98">
        <f t="shared" si="800"/>
        <v>2179.16</v>
      </c>
      <c r="Q1588" s="97">
        <f t="shared" si="801"/>
        <v>2179.16</v>
      </c>
      <c r="R1588" s="97"/>
      <c r="S1588" s="97"/>
    </row>
    <row r="1589" spans="1:19" ht="22.5" x14ac:dyDescent="0.25">
      <c r="A1589" s="89" t="s">
        <v>3775</v>
      </c>
      <c r="B1589" s="89" t="s">
        <v>3697</v>
      </c>
      <c r="C1589" s="89" t="s">
        <v>17297</v>
      </c>
      <c r="D1589" s="89" t="s">
        <v>165</v>
      </c>
      <c r="E1589" s="94" t="s">
        <v>3776</v>
      </c>
      <c r="F1589" s="95" t="s">
        <v>3777</v>
      </c>
      <c r="G1589" s="89" t="s">
        <v>648</v>
      </c>
      <c r="H1589" s="89" t="s">
        <v>12</v>
      </c>
      <c r="I1589" s="96">
        <v>1</v>
      </c>
      <c r="J1589" s="97">
        <v>29854</v>
      </c>
      <c r="K1589" s="98">
        <f t="shared" si="795"/>
        <v>29854</v>
      </c>
      <c r="L1589" s="99">
        <f t="shared" si="796"/>
        <v>1.0815399999999999</v>
      </c>
      <c r="M1589" s="100">
        <f t="shared" si="797"/>
        <v>1.0590999999999999</v>
      </c>
      <c r="N1589" s="101">
        <f t="shared" si="798"/>
        <v>0.97811300000000001</v>
      </c>
      <c r="O1589" s="100">
        <f t="shared" si="799"/>
        <v>1</v>
      </c>
      <c r="P1589" s="98">
        <f t="shared" si="800"/>
        <v>33448.07</v>
      </c>
      <c r="Q1589" s="97">
        <f t="shared" si="801"/>
        <v>33448.07</v>
      </c>
      <c r="R1589" s="97">
        <f t="shared" ref="R1589" si="802">Q1589</f>
        <v>33448.07</v>
      </c>
      <c r="S1589" s="97"/>
    </row>
    <row r="1590" spans="1:19" x14ac:dyDescent="0.25">
      <c r="A1590" s="72"/>
      <c r="B1590" s="77"/>
      <c r="C1590" s="77"/>
      <c r="D1590" s="77"/>
      <c r="E1590" s="76"/>
      <c r="F1590" s="76" t="s">
        <v>3778</v>
      </c>
      <c r="G1590" s="77"/>
      <c r="H1590" s="77"/>
      <c r="I1590" s="78"/>
      <c r="J1590" s="79">
        <f>J1591+J1602</f>
        <v>62341804</v>
      </c>
      <c r="K1590" s="98"/>
      <c r="L1590" s="99"/>
      <c r="M1590" s="100"/>
      <c r="N1590" s="101"/>
      <c r="O1590" s="100"/>
      <c r="P1590" s="98"/>
      <c r="Q1590" s="79">
        <f>Q1591+Q1602</f>
        <v>69847031.140000001</v>
      </c>
      <c r="R1590" s="79">
        <f t="shared" ref="R1590:S1590" si="803">R1591+R1602</f>
        <v>66559374.719999999</v>
      </c>
      <c r="S1590" s="79">
        <f t="shared" si="803"/>
        <v>0</v>
      </c>
    </row>
    <row r="1591" spans="1:19" x14ac:dyDescent="0.25">
      <c r="A1591" s="82" t="s">
        <v>311</v>
      </c>
      <c r="B1591" s="83"/>
      <c r="C1591" s="84"/>
      <c r="D1591" s="85"/>
      <c r="E1591" s="86"/>
      <c r="F1591" s="86" t="s">
        <v>3780</v>
      </c>
      <c r="G1591" s="82"/>
      <c r="H1591" s="82"/>
      <c r="I1591" s="87"/>
      <c r="J1591" s="88">
        <f>SUM(J1592:J1601)</f>
        <v>33861000</v>
      </c>
      <c r="K1591" s="98"/>
      <c r="L1591" s="99"/>
      <c r="M1591" s="100"/>
      <c r="N1591" s="101"/>
      <c r="O1591" s="100"/>
      <c r="P1591" s="98"/>
      <c r="Q1591" s="88">
        <f>SUM(Q1592:Q1601)</f>
        <v>37937470.030000001</v>
      </c>
      <c r="R1591" s="88">
        <f t="shared" ref="R1591:S1591" si="804">SUM(R1592:R1601)</f>
        <v>35667866.850000001</v>
      </c>
      <c r="S1591" s="88">
        <f t="shared" si="804"/>
        <v>0</v>
      </c>
    </row>
    <row r="1592" spans="1:19" x14ac:dyDescent="0.25">
      <c r="A1592" s="89" t="s">
        <v>3781</v>
      </c>
      <c r="B1592" s="89" t="s">
        <v>3782</v>
      </c>
      <c r="C1592" s="89"/>
      <c r="D1592" s="89" t="s">
        <v>12</v>
      </c>
      <c r="E1592" s="94" t="s">
        <v>3783</v>
      </c>
      <c r="F1592" s="95" t="s">
        <v>3784</v>
      </c>
      <c r="G1592" s="89" t="s">
        <v>648</v>
      </c>
      <c r="H1592" s="89" t="s">
        <v>30</v>
      </c>
      <c r="I1592" s="96">
        <v>1</v>
      </c>
      <c r="J1592" s="97">
        <v>193525</v>
      </c>
      <c r="K1592" s="98">
        <f t="shared" ref="K1592:K1601" si="805">J1592/H1592</f>
        <v>64508.33</v>
      </c>
      <c r="L1592" s="99">
        <f t="shared" ref="L1592:L1601" si="806">$L$8</f>
        <v>1.0815399999999999</v>
      </c>
      <c r="M1592" s="100">
        <f t="shared" ref="M1592:M1601" si="807">$M$8</f>
        <v>1.0590999999999999</v>
      </c>
      <c r="N1592" s="101">
        <f t="shared" ref="N1592:N1601" si="808">$N$8</f>
        <v>0.97811300000000001</v>
      </c>
      <c r="O1592" s="100">
        <f t="shared" ref="O1592:O1601" si="809">$O$8</f>
        <v>1</v>
      </c>
      <c r="P1592" s="98">
        <f t="shared" ref="P1592:P1601" si="810">K1592*L1592*M1592*N1592*O1592</f>
        <v>72274.38</v>
      </c>
      <c r="Q1592" s="97">
        <f t="shared" ref="Q1592:Q1601" si="811">H1592*P1592</f>
        <v>216823.14</v>
      </c>
      <c r="R1592" s="97"/>
      <c r="S1592" s="97"/>
    </row>
    <row r="1593" spans="1:19" ht="22.5" x14ac:dyDescent="0.25">
      <c r="A1593" s="89" t="s">
        <v>3785</v>
      </c>
      <c r="B1593" s="89" t="s">
        <v>3782</v>
      </c>
      <c r="C1593" s="89" t="s">
        <v>17297</v>
      </c>
      <c r="D1593" s="89" t="s">
        <v>24</v>
      </c>
      <c r="E1593" s="94" t="s">
        <v>3786</v>
      </c>
      <c r="F1593" s="95" t="s">
        <v>3787</v>
      </c>
      <c r="G1593" s="89" t="s">
        <v>648</v>
      </c>
      <c r="H1593" s="89" t="s">
        <v>30</v>
      </c>
      <c r="I1593" s="96">
        <v>1</v>
      </c>
      <c r="J1593" s="97">
        <v>28166588</v>
      </c>
      <c r="K1593" s="98">
        <f t="shared" si="805"/>
        <v>9388862.6699999999</v>
      </c>
      <c r="L1593" s="99">
        <f t="shared" si="806"/>
        <v>1.0815399999999999</v>
      </c>
      <c r="M1593" s="100">
        <f t="shared" si="807"/>
        <v>1.0590999999999999</v>
      </c>
      <c r="N1593" s="101">
        <f t="shared" si="808"/>
        <v>0.97811300000000001</v>
      </c>
      <c r="O1593" s="100">
        <f t="shared" si="809"/>
        <v>1</v>
      </c>
      <c r="P1593" s="98">
        <f t="shared" si="810"/>
        <v>10519172.380000001</v>
      </c>
      <c r="Q1593" s="97">
        <f t="shared" si="811"/>
        <v>31557517.140000001</v>
      </c>
      <c r="R1593" s="97">
        <f t="shared" ref="R1593" si="812">Q1593</f>
        <v>31557517.140000001</v>
      </c>
      <c r="S1593" s="97"/>
    </row>
    <row r="1594" spans="1:19" x14ac:dyDescent="0.25">
      <c r="A1594" s="89" t="s">
        <v>3788</v>
      </c>
      <c r="B1594" s="89" t="s">
        <v>3782</v>
      </c>
      <c r="C1594" s="89"/>
      <c r="D1594" s="89" t="s">
        <v>30</v>
      </c>
      <c r="E1594" s="94" t="s">
        <v>3789</v>
      </c>
      <c r="F1594" s="95" t="s">
        <v>3790</v>
      </c>
      <c r="G1594" s="89" t="s">
        <v>502</v>
      </c>
      <c r="H1594" s="89" t="s">
        <v>3791</v>
      </c>
      <c r="I1594" s="96">
        <v>1</v>
      </c>
      <c r="J1594" s="97">
        <v>31599</v>
      </c>
      <c r="K1594" s="98">
        <f t="shared" si="805"/>
        <v>52272.95</v>
      </c>
      <c r="L1594" s="99">
        <f t="shared" si="806"/>
        <v>1.0815399999999999</v>
      </c>
      <c r="M1594" s="100">
        <f t="shared" si="807"/>
        <v>1.0590999999999999</v>
      </c>
      <c r="N1594" s="101">
        <f t="shared" si="808"/>
        <v>0.97811300000000001</v>
      </c>
      <c r="O1594" s="100">
        <f t="shared" si="809"/>
        <v>1</v>
      </c>
      <c r="P1594" s="98">
        <f t="shared" si="810"/>
        <v>58566</v>
      </c>
      <c r="Q1594" s="97">
        <f t="shared" si="811"/>
        <v>35403.15</v>
      </c>
      <c r="R1594" s="97"/>
      <c r="S1594" s="97"/>
    </row>
    <row r="1595" spans="1:19" ht="22.5" x14ac:dyDescent="0.25">
      <c r="A1595" s="89" t="s">
        <v>3792</v>
      </c>
      <c r="B1595" s="89" t="s">
        <v>3782</v>
      </c>
      <c r="C1595" s="89" t="s">
        <v>17297</v>
      </c>
      <c r="D1595" s="89" t="s">
        <v>34</v>
      </c>
      <c r="E1595" s="94" t="s">
        <v>3793</v>
      </c>
      <c r="F1595" s="95" t="s">
        <v>3794</v>
      </c>
      <c r="G1595" s="89" t="s">
        <v>652</v>
      </c>
      <c r="H1595" s="89" t="s">
        <v>30</v>
      </c>
      <c r="I1595" s="96">
        <v>1</v>
      </c>
      <c r="J1595" s="97">
        <v>1468143</v>
      </c>
      <c r="K1595" s="98">
        <f t="shared" si="805"/>
        <v>489381</v>
      </c>
      <c r="L1595" s="99">
        <f t="shared" si="806"/>
        <v>1.0815399999999999</v>
      </c>
      <c r="M1595" s="100">
        <f t="shared" si="807"/>
        <v>1.0590999999999999</v>
      </c>
      <c r="N1595" s="101">
        <f t="shared" si="808"/>
        <v>0.97811300000000001</v>
      </c>
      <c r="O1595" s="100">
        <f t="shared" si="809"/>
        <v>1</v>
      </c>
      <c r="P1595" s="98">
        <f t="shared" si="810"/>
        <v>548296.77</v>
      </c>
      <c r="Q1595" s="97">
        <f t="shared" si="811"/>
        <v>1644890.31</v>
      </c>
      <c r="R1595" s="97">
        <f t="shared" ref="R1595:R1596" si="813">Q1595</f>
        <v>1644890.31</v>
      </c>
      <c r="S1595" s="97"/>
    </row>
    <row r="1596" spans="1:19" ht="22.5" x14ac:dyDescent="0.25">
      <c r="A1596" s="89" t="s">
        <v>3795</v>
      </c>
      <c r="B1596" s="89" t="s">
        <v>3782</v>
      </c>
      <c r="C1596" s="89" t="s">
        <v>17297</v>
      </c>
      <c r="D1596" s="89" t="s">
        <v>40</v>
      </c>
      <c r="E1596" s="94" t="s">
        <v>3796</v>
      </c>
      <c r="F1596" s="95" t="s">
        <v>3797</v>
      </c>
      <c r="G1596" s="89" t="s">
        <v>652</v>
      </c>
      <c r="H1596" s="89" t="s">
        <v>30</v>
      </c>
      <c r="I1596" s="96">
        <v>1</v>
      </c>
      <c r="J1596" s="97">
        <v>1794396</v>
      </c>
      <c r="K1596" s="98">
        <f t="shared" si="805"/>
        <v>598132</v>
      </c>
      <c r="L1596" s="99">
        <f t="shared" si="806"/>
        <v>1.0815399999999999</v>
      </c>
      <c r="M1596" s="100">
        <f t="shared" si="807"/>
        <v>1.0590999999999999</v>
      </c>
      <c r="N1596" s="101">
        <f t="shared" si="808"/>
        <v>0.97811300000000001</v>
      </c>
      <c r="O1596" s="100">
        <f t="shared" si="809"/>
        <v>1</v>
      </c>
      <c r="P1596" s="98">
        <f t="shared" si="810"/>
        <v>670140.13</v>
      </c>
      <c r="Q1596" s="97">
        <f t="shared" si="811"/>
        <v>2010420.39</v>
      </c>
      <c r="R1596" s="97">
        <f t="shared" si="813"/>
        <v>2010420.39</v>
      </c>
      <c r="S1596" s="97"/>
    </row>
    <row r="1597" spans="1:19" x14ac:dyDescent="0.25">
      <c r="A1597" s="89" t="s">
        <v>3798</v>
      </c>
      <c r="B1597" s="89" t="s">
        <v>3782</v>
      </c>
      <c r="C1597" s="89"/>
      <c r="D1597" s="89" t="s">
        <v>43</v>
      </c>
      <c r="E1597" s="94" t="s">
        <v>1914</v>
      </c>
      <c r="F1597" s="95" t="s">
        <v>1915</v>
      </c>
      <c r="G1597" s="89" t="s">
        <v>648</v>
      </c>
      <c r="H1597" s="89" t="s">
        <v>12</v>
      </c>
      <c r="I1597" s="96">
        <v>1</v>
      </c>
      <c r="J1597" s="97">
        <v>4323</v>
      </c>
      <c r="K1597" s="98">
        <f t="shared" si="805"/>
        <v>4323</v>
      </c>
      <c r="L1597" s="99">
        <f t="shared" si="806"/>
        <v>1.0815399999999999</v>
      </c>
      <c r="M1597" s="100">
        <f t="shared" si="807"/>
        <v>1.0590999999999999</v>
      </c>
      <c r="N1597" s="101">
        <f t="shared" si="808"/>
        <v>0.97811300000000001</v>
      </c>
      <c r="O1597" s="100">
        <f t="shared" si="809"/>
        <v>1</v>
      </c>
      <c r="P1597" s="98">
        <f t="shared" si="810"/>
        <v>4843.4399999999996</v>
      </c>
      <c r="Q1597" s="97">
        <f t="shared" si="811"/>
        <v>4843.4399999999996</v>
      </c>
      <c r="R1597" s="97"/>
      <c r="S1597" s="97"/>
    </row>
    <row r="1598" spans="1:19" ht="22.5" x14ac:dyDescent="0.25">
      <c r="A1598" s="89" t="s">
        <v>3799</v>
      </c>
      <c r="B1598" s="89" t="s">
        <v>3782</v>
      </c>
      <c r="C1598" s="89" t="s">
        <v>17297</v>
      </c>
      <c r="D1598" s="89" t="s">
        <v>48</v>
      </c>
      <c r="E1598" s="94" t="s">
        <v>3800</v>
      </c>
      <c r="F1598" s="95" t="s">
        <v>3801</v>
      </c>
      <c r="G1598" s="89" t="s">
        <v>652</v>
      </c>
      <c r="H1598" s="89" t="s">
        <v>12</v>
      </c>
      <c r="I1598" s="96">
        <v>1</v>
      </c>
      <c r="J1598" s="97">
        <v>406144</v>
      </c>
      <c r="K1598" s="98">
        <f t="shared" si="805"/>
        <v>406144</v>
      </c>
      <c r="L1598" s="99">
        <f t="shared" si="806"/>
        <v>1.0815399999999999</v>
      </c>
      <c r="M1598" s="100">
        <f t="shared" si="807"/>
        <v>1.0590999999999999</v>
      </c>
      <c r="N1598" s="101">
        <f t="shared" si="808"/>
        <v>0.97811300000000001</v>
      </c>
      <c r="O1598" s="100">
        <f t="shared" si="809"/>
        <v>1</v>
      </c>
      <c r="P1598" s="98">
        <f t="shared" si="810"/>
        <v>455039.01</v>
      </c>
      <c r="Q1598" s="97">
        <f t="shared" si="811"/>
        <v>455039.01</v>
      </c>
      <c r="R1598" s="97">
        <f t="shared" ref="R1598" si="814">Q1598</f>
        <v>455039.01</v>
      </c>
      <c r="S1598" s="97"/>
    </row>
    <row r="1599" spans="1:19" ht="22.5" x14ac:dyDescent="0.25">
      <c r="A1599" s="89" t="s">
        <v>3802</v>
      </c>
      <c r="B1599" s="89" t="s">
        <v>3782</v>
      </c>
      <c r="C1599" s="89"/>
      <c r="D1599" s="89" t="s">
        <v>55</v>
      </c>
      <c r="E1599" s="94" t="s">
        <v>675</v>
      </c>
      <c r="F1599" s="95" t="s">
        <v>676</v>
      </c>
      <c r="G1599" s="89" t="s">
        <v>502</v>
      </c>
      <c r="H1599" s="89" t="s">
        <v>3803</v>
      </c>
      <c r="I1599" s="96">
        <v>1</v>
      </c>
      <c r="J1599" s="97">
        <v>137346</v>
      </c>
      <c r="K1599" s="98">
        <f t="shared" si="805"/>
        <v>40998.81</v>
      </c>
      <c r="L1599" s="99">
        <f t="shared" si="806"/>
        <v>1.0815399999999999</v>
      </c>
      <c r="M1599" s="100">
        <f t="shared" si="807"/>
        <v>1.0590999999999999</v>
      </c>
      <c r="N1599" s="101">
        <f t="shared" si="808"/>
        <v>0.97811300000000001</v>
      </c>
      <c r="O1599" s="100">
        <f t="shared" si="809"/>
        <v>1</v>
      </c>
      <c r="P1599" s="98">
        <f t="shared" si="810"/>
        <v>45934.59</v>
      </c>
      <c r="Q1599" s="97">
        <f t="shared" si="811"/>
        <v>153880.88</v>
      </c>
      <c r="R1599" s="97"/>
      <c r="S1599" s="97"/>
    </row>
    <row r="1600" spans="1:19" ht="22.5" x14ac:dyDescent="0.25">
      <c r="A1600" s="89" t="s">
        <v>3804</v>
      </c>
      <c r="B1600" s="89" t="s">
        <v>3782</v>
      </c>
      <c r="C1600" s="89"/>
      <c r="D1600" s="89" t="s">
        <v>58</v>
      </c>
      <c r="E1600" s="94" t="s">
        <v>3805</v>
      </c>
      <c r="F1600" s="95" t="s">
        <v>3806</v>
      </c>
      <c r="G1600" s="89" t="s">
        <v>652</v>
      </c>
      <c r="H1600" s="89" t="s">
        <v>12</v>
      </c>
      <c r="I1600" s="96">
        <v>1</v>
      </c>
      <c r="J1600" s="97">
        <v>1274852</v>
      </c>
      <c r="K1600" s="98">
        <f t="shared" si="805"/>
        <v>1274852</v>
      </c>
      <c r="L1600" s="99">
        <f t="shared" si="806"/>
        <v>1.0815399999999999</v>
      </c>
      <c r="M1600" s="100">
        <f t="shared" si="807"/>
        <v>1.0590999999999999</v>
      </c>
      <c r="N1600" s="101">
        <f t="shared" si="808"/>
        <v>0.97811300000000001</v>
      </c>
      <c r="O1600" s="100">
        <f t="shared" si="809"/>
        <v>1</v>
      </c>
      <c r="P1600" s="98">
        <f t="shared" si="810"/>
        <v>1428329.33</v>
      </c>
      <c r="Q1600" s="97">
        <f t="shared" si="811"/>
        <v>1428329.33</v>
      </c>
      <c r="R1600" s="97"/>
      <c r="S1600" s="97"/>
    </row>
    <row r="1601" spans="1:19" ht="22.5" x14ac:dyDescent="0.25">
      <c r="A1601" s="89" t="s">
        <v>3807</v>
      </c>
      <c r="B1601" s="89" t="s">
        <v>3782</v>
      </c>
      <c r="C1601" s="89"/>
      <c r="D1601" s="89" t="s">
        <v>60</v>
      </c>
      <c r="E1601" s="94" t="s">
        <v>3808</v>
      </c>
      <c r="F1601" s="95" t="s">
        <v>1984</v>
      </c>
      <c r="G1601" s="89" t="s">
        <v>652</v>
      </c>
      <c r="H1601" s="89" t="s">
        <v>30</v>
      </c>
      <c r="I1601" s="96">
        <v>1</v>
      </c>
      <c r="J1601" s="97">
        <v>384084</v>
      </c>
      <c r="K1601" s="98">
        <f t="shared" si="805"/>
        <v>128028</v>
      </c>
      <c r="L1601" s="99">
        <f t="shared" si="806"/>
        <v>1.0815399999999999</v>
      </c>
      <c r="M1601" s="100">
        <f t="shared" si="807"/>
        <v>1.0590999999999999</v>
      </c>
      <c r="N1601" s="101">
        <f t="shared" si="808"/>
        <v>0.97811300000000001</v>
      </c>
      <c r="O1601" s="100">
        <f t="shared" si="809"/>
        <v>1</v>
      </c>
      <c r="P1601" s="98">
        <f t="shared" si="810"/>
        <v>143441.07999999999</v>
      </c>
      <c r="Q1601" s="97">
        <f t="shared" si="811"/>
        <v>430323.24</v>
      </c>
      <c r="R1601" s="97"/>
      <c r="S1601" s="97"/>
    </row>
    <row r="1602" spans="1:19" x14ac:dyDescent="0.25">
      <c r="A1602" s="82" t="s">
        <v>218</v>
      </c>
      <c r="B1602" s="83"/>
      <c r="C1602" s="84"/>
      <c r="D1602" s="85"/>
      <c r="E1602" s="86"/>
      <c r="F1602" s="86" t="s">
        <v>3810</v>
      </c>
      <c r="G1602" s="82"/>
      <c r="H1602" s="82"/>
      <c r="I1602" s="87"/>
      <c r="J1602" s="88">
        <f>SUM(J1603:J1613)</f>
        <v>28480804</v>
      </c>
      <c r="K1602" s="98"/>
      <c r="L1602" s="99"/>
      <c r="M1602" s="100"/>
      <c r="N1602" s="101"/>
      <c r="O1602" s="100"/>
      <c r="P1602" s="98"/>
      <c r="Q1602" s="88">
        <f>SUM(Q1603:Q1613)</f>
        <v>31909561.109999999</v>
      </c>
      <c r="R1602" s="88">
        <f t="shared" ref="R1602:S1602" si="815">SUM(R1603:R1613)</f>
        <v>30891507.870000001</v>
      </c>
      <c r="S1602" s="88">
        <f t="shared" si="815"/>
        <v>0</v>
      </c>
    </row>
    <row r="1603" spans="1:19" x14ac:dyDescent="0.25">
      <c r="A1603" s="89" t="s">
        <v>3811</v>
      </c>
      <c r="B1603" s="89" t="s">
        <v>3782</v>
      </c>
      <c r="C1603" s="89"/>
      <c r="D1603" s="89" t="s">
        <v>65</v>
      </c>
      <c r="E1603" s="94" t="s">
        <v>3783</v>
      </c>
      <c r="F1603" s="95" t="s">
        <v>3784</v>
      </c>
      <c r="G1603" s="89" t="s">
        <v>648</v>
      </c>
      <c r="H1603" s="89" t="s">
        <v>40</v>
      </c>
      <c r="I1603" s="96">
        <v>1</v>
      </c>
      <c r="J1603" s="97">
        <v>322541</v>
      </c>
      <c r="K1603" s="98">
        <f t="shared" ref="K1603:K1613" si="816">J1603/H1603</f>
        <v>64508.2</v>
      </c>
      <c r="L1603" s="99">
        <f t="shared" ref="L1603:L1613" si="817">$L$8</f>
        <v>1.0815399999999999</v>
      </c>
      <c r="M1603" s="100">
        <f t="shared" ref="M1603:M1613" si="818">$M$8</f>
        <v>1.0590999999999999</v>
      </c>
      <c r="N1603" s="101">
        <f t="shared" ref="N1603:N1613" si="819">$N$8</f>
        <v>0.97811300000000001</v>
      </c>
      <c r="O1603" s="100">
        <f t="shared" ref="O1603:O1613" si="820">$O$8</f>
        <v>1</v>
      </c>
      <c r="P1603" s="98">
        <f t="shared" ref="P1603:P1613" si="821">K1603*L1603*M1603*N1603*O1603</f>
        <v>72274.240000000005</v>
      </c>
      <c r="Q1603" s="97">
        <f t="shared" ref="Q1603:Q1613" si="822">H1603*P1603</f>
        <v>361371.2</v>
      </c>
      <c r="R1603" s="97"/>
      <c r="S1603" s="97"/>
    </row>
    <row r="1604" spans="1:19" ht="22.5" x14ac:dyDescent="0.25">
      <c r="A1604" s="89" t="s">
        <v>3812</v>
      </c>
      <c r="B1604" s="89" t="s">
        <v>3782</v>
      </c>
      <c r="C1604" s="89" t="s">
        <v>17297</v>
      </c>
      <c r="D1604" s="89" t="s">
        <v>68</v>
      </c>
      <c r="E1604" s="94" t="s">
        <v>3813</v>
      </c>
      <c r="F1604" s="95" t="s">
        <v>3814</v>
      </c>
      <c r="G1604" s="89" t="s">
        <v>648</v>
      </c>
      <c r="H1604" s="89" t="s">
        <v>40</v>
      </c>
      <c r="I1604" s="96">
        <v>1</v>
      </c>
      <c r="J1604" s="97">
        <v>21774645</v>
      </c>
      <c r="K1604" s="98">
        <f t="shared" si="816"/>
        <v>4354929</v>
      </c>
      <c r="L1604" s="99">
        <f t="shared" si="817"/>
        <v>1.0815399999999999</v>
      </c>
      <c r="M1604" s="100">
        <f t="shared" si="818"/>
        <v>1.0590999999999999</v>
      </c>
      <c r="N1604" s="101">
        <f t="shared" si="819"/>
        <v>0.97811300000000001</v>
      </c>
      <c r="O1604" s="100">
        <f t="shared" si="820"/>
        <v>1</v>
      </c>
      <c r="P1604" s="98">
        <f t="shared" si="821"/>
        <v>4879211.7300000004</v>
      </c>
      <c r="Q1604" s="97">
        <f t="shared" si="822"/>
        <v>24396058.649999999</v>
      </c>
      <c r="R1604" s="97">
        <f t="shared" ref="R1604" si="823">Q1604</f>
        <v>24396058.649999999</v>
      </c>
      <c r="S1604" s="97"/>
    </row>
    <row r="1605" spans="1:19" ht="33.75" x14ac:dyDescent="0.25">
      <c r="A1605" s="89" t="s">
        <v>3815</v>
      </c>
      <c r="B1605" s="89" t="s">
        <v>3782</v>
      </c>
      <c r="C1605" s="89"/>
      <c r="D1605" s="89" t="s">
        <v>70</v>
      </c>
      <c r="E1605" s="94" t="s">
        <v>3816</v>
      </c>
      <c r="F1605" s="95" t="s">
        <v>3817</v>
      </c>
      <c r="G1605" s="89" t="s">
        <v>648</v>
      </c>
      <c r="H1605" s="89" t="s">
        <v>40</v>
      </c>
      <c r="I1605" s="96">
        <v>1</v>
      </c>
      <c r="J1605" s="97">
        <v>141414</v>
      </c>
      <c r="K1605" s="98">
        <f t="shared" si="816"/>
        <v>28282.799999999999</v>
      </c>
      <c r="L1605" s="99">
        <f t="shared" si="817"/>
        <v>1.0815399999999999</v>
      </c>
      <c r="M1605" s="100">
        <f t="shared" si="818"/>
        <v>1.0590999999999999</v>
      </c>
      <c r="N1605" s="101">
        <f t="shared" si="819"/>
        <v>0.97811300000000001</v>
      </c>
      <c r="O1605" s="100">
        <f t="shared" si="820"/>
        <v>1</v>
      </c>
      <c r="P1605" s="98">
        <f t="shared" si="821"/>
        <v>31687.72</v>
      </c>
      <c r="Q1605" s="97">
        <f t="shared" si="822"/>
        <v>158438.6</v>
      </c>
      <c r="R1605" s="97"/>
      <c r="S1605" s="97"/>
    </row>
    <row r="1606" spans="1:19" ht="33.75" x14ac:dyDescent="0.25">
      <c r="A1606" s="89" t="s">
        <v>3818</v>
      </c>
      <c r="B1606" s="89" t="s">
        <v>3782</v>
      </c>
      <c r="C1606" s="89" t="s">
        <v>17297</v>
      </c>
      <c r="D1606" s="89" t="s">
        <v>73</v>
      </c>
      <c r="E1606" s="94" t="s">
        <v>3819</v>
      </c>
      <c r="F1606" s="95" t="s">
        <v>3820</v>
      </c>
      <c r="G1606" s="89" t="s">
        <v>652</v>
      </c>
      <c r="H1606" s="89" t="s">
        <v>48</v>
      </c>
      <c r="I1606" s="96">
        <v>1</v>
      </c>
      <c r="J1606" s="97">
        <v>5562355</v>
      </c>
      <c r="K1606" s="98">
        <f t="shared" si="816"/>
        <v>794622.14</v>
      </c>
      <c r="L1606" s="99">
        <f t="shared" si="817"/>
        <v>1.0815399999999999</v>
      </c>
      <c r="M1606" s="100">
        <f t="shared" si="818"/>
        <v>1.0590999999999999</v>
      </c>
      <c r="N1606" s="101">
        <f t="shared" si="819"/>
        <v>0.97811300000000001</v>
      </c>
      <c r="O1606" s="100">
        <f t="shared" si="820"/>
        <v>1</v>
      </c>
      <c r="P1606" s="98">
        <f t="shared" si="821"/>
        <v>890285.39</v>
      </c>
      <c r="Q1606" s="97">
        <f t="shared" si="822"/>
        <v>6231997.7300000004</v>
      </c>
      <c r="R1606" s="97">
        <f t="shared" ref="R1606" si="824">Q1606</f>
        <v>6231997.7300000004</v>
      </c>
      <c r="S1606" s="97"/>
    </row>
    <row r="1607" spans="1:19" x14ac:dyDescent="0.25">
      <c r="A1607" s="89" t="s">
        <v>3821</v>
      </c>
      <c r="B1607" s="89" t="s">
        <v>3782</v>
      </c>
      <c r="C1607" s="89"/>
      <c r="D1607" s="89" t="s">
        <v>75</v>
      </c>
      <c r="E1607" s="94" t="s">
        <v>3822</v>
      </c>
      <c r="F1607" s="95" t="s">
        <v>3823</v>
      </c>
      <c r="G1607" s="89" t="s">
        <v>648</v>
      </c>
      <c r="H1607" s="89" t="s">
        <v>12</v>
      </c>
      <c r="I1607" s="96">
        <v>1</v>
      </c>
      <c r="J1607" s="97">
        <v>133437</v>
      </c>
      <c r="K1607" s="98">
        <f t="shared" si="816"/>
        <v>133437</v>
      </c>
      <c r="L1607" s="99">
        <f t="shared" si="817"/>
        <v>1.0815399999999999</v>
      </c>
      <c r="M1607" s="100">
        <f t="shared" si="818"/>
        <v>1.0590999999999999</v>
      </c>
      <c r="N1607" s="101">
        <f t="shared" si="819"/>
        <v>0.97811300000000001</v>
      </c>
      <c r="O1607" s="100">
        <f t="shared" si="820"/>
        <v>1</v>
      </c>
      <c r="P1607" s="98">
        <f t="shared" si="821"/>
        <v>149501.26</v>
      </c>
      <c r="Q1607" s="97">
        <f t="shared" si="822"/>
        <v>149501.26</v>
      </c>
      <c r="R1607" s="97"/>
      <c r="S1607" s="97"/>
    </row>
    <row r="1608" spans="1:19" ht="22.5" x14ac:dyDescent="0.25">
      <c r="A1608" s="89" t="s">
        <v>3824</v>
      </c>
      <c r="B1608" s="89" t="s">
        <v>3782</v>
      </c>
      <c r="C1608" s="89" t="s">
        <v>17297</v>
      </c>
      <c r="D1608" s="89" t="s">
        <v>87</v>
      </c>
      <c r="E1608" s="94" t="s">
        <v>3825</v>
      </c>
      <c r="F1608" s="95" t="s">
        <v>3826</v>
      </c>
      <c r="G1608" s="89" t="s">
        <v>652</v>
      </c>
      <c r="H1608" s="89" t="s">
        <v>12</v>
      </c>
      <c r="I1608" s="96">
        <v>1</v>
      </c>
      <c r="J1608" s="97">
        <v>79636</v>
      </c>
      <c r="K1608" s="98">
        <f t="shared" si="816"/>
        <v>79636</v>
      </c>
      <c r="L1608" s="99">
        <f t="shared" si="817"/>
        <v>1.0815399999999999</v>
      </c>
      <c r="M1608" s="100">
        <f t="shared" si="818"/>
        <v>1.0590999999999999</v>
      </c>
      <c r="N1608" s="101">
        <f t="shared" si="819"/>
        <v>0.97811300000000001</v>
      </c>
      <c r="O1608" s="100">
        <f t="shared" si="820"/>
        <v>1</v>
      </c>
      <c r="P1608" s="98">
        <f t="shared" si="821"/>
        <v>89223.25</v>
      </c>
      <c r="Q1608" s="97">
        <f t="shared" si="822"/>
        <v>89223.25</v>
      </c>
      <c r="R1608" s="97">
        <f t="shared" ref="R1608" si="825">Q1608</f>
        <v>89223.25</v>
      </c>
      <c r="S1608" s="97"/>
    </row>
    <row r="1609" spans="1:19" x14ac:dyDescent="0.25">
      <c r="A1609" s="89" t="s">
        <v>3827</v>
      </c>
      <c r="B1609" s="89" t="s">
        <v>3782</v>
      </c>
      <c r="C1609" s="89"/>
      <c r="D1609" s="89" t="s">
        <v>89</v>
      </c>
      <c r="E1609" s="94" t="s">
        <v>3828</v>
      </c>
      <c r="F1609" s="95" t="s">
        <v>3829</v>
      </c>
      <c r="G1609" s="89" t="s">
        <v>648</v>
      </c>
      <c r="H1609" s="89" t="s">
        <v>24</v>
      </c>
      <c r="I1609" s="96">
        <v>1</v>
      </c>
      <c r="J1609" s="97">
        <v>4661</v>
      </c>
      <c r="K1609" s="98">
        <f t="shared" si="816"/>
        <v>2330.5</v>
      </c>
      <c r="L1609" s="99">
        <f t="shared" si="817"/>
        <v>1.0815399999999999</v>
      </c>
      <c r="M1609" s="100">
        <f t="shared" si="818"/>
        <v>1.0590999999999999</v>
      </c>
      <c r="N1609" s="101">
        <f t="shared" si="819"/>
        <v>0.97811300000000001</v>
      </c>
      <c r="O1609" s="100">
        <f t="shared" si="820"/>
        <v>1</v>
      </c>
      <c r="P1609" s="98">
        <f t="shared" si="821"/>
        <v>2611.0700000000002</v>
      </c>
      <c r="Q1609" s="97">
        <f t="shared" si="822"/>
        <v>5222.1400000000003</v>
      </c>
      <c r="R1609" s="97"/>
      <c r="S1609" s="97"/>
    </row>
    <row r="1610" spans="1:19" ht="22.5" x14ac:dyDescent="0.25">
      <c r="A1610" s="89" t="s">
        <v>3830</v>
      </c>
      <c r="B1610" s="89" t="s">
        <v>3782</v>
      </c>
      <c r="C1610" s="89" t="s">
        <v>17297</v>
      </c>
      <c r="D1610" s="89" t="s">
        <v>90</v>
      </c>
      <c r="E1610" s="94" t="s">
        <v>3831</v>
      </c>
      <c r="F1610" s="95" t="s">
        <v>3832</v>
      </c>
      <c r="G1610" s="89" t="s">
        <v>652</v>
      </c>
      <c r="H1610" s="89" t="s">
        <v>24</v>
      </c>
      <c r="I1610" s="96">
        <v>1</v>
      </c>
      <c r="J1610" s="97">
        <v>155507</v>
      </c>
      <c r="K1610" s="98">
        <f t="shared" si="816"/>
        <v>77753.5</v>
      </c>
      <c r="L1610" s="99">
        <f t="shared" si="817"/>
        <v>1.0815399999999999</v>
      </c>
      <c r="M1610" s="100">
        <f t="shared" si="818"/>
        <v>1.0590999999999999</v>
      </c>
      <c r="N1610" s="101">
        <f t="shared" si="819"/>
        <v>0.97811300000000001</v>
      </c>
      <c r="O1610" s="100">
        <f t="shared" si="820"/>
        <v>1</v>
      </c>
      <c r="P1610" s="98">
        <f t="shared" si="821"/>
        <v>87114.12</v>
      </c>
      <c r="Q1610" s="97">
        <f t="shared" si="822"/>
        <v>174228.24</v>
      </c>
      <c r="R1610" s="97">
        <f t="shared" ref="R1610" si="826">Q1610</f>
        <v>174228.24</v>
      </c>
      <c r="S1610" s="97"/>
    </row>
    <row r="1611" spans="1:19" ht="22.5" x14ac:dyDescent="0.25">
      <c r="A1611" s="89" t="s">
        <v>3833</v>
      </c>
      <c r="B1611" s="89" t="s">
        <v>3782</v>
      </c>
      <c r="C1611" s="89"/>
      <c r="D1611" s="89" t="s">
        <v>91</v>
      </c>
      <c r="E1611" s="94" t="s">
        <v>2405</v>
      </c>
      <c r="F1611" s="95" t="s">
        <v>2406</v>
      </c>
      <c r="G1611" s="89" t="s">
        <v>1071</v>
      </c>
      <c r="H1611" s="89" t="s">
        <v>3834</v>
      </c>
      <c r="I1611" s="96">
        <v>1</v>
      </c>
      <c r="J1611" s="97">
        <v>81503</v>
      </c>
      <c r="K1611" s="98">
        <f t="shared" si="816"/>
        <v>83166.33</v>
      </c>
      <c r="L1611" s="99">
        <f t="shared" si="817"/>
        <v>1.0815399999999999</v>
      </c>
      <c r="M1611" s="100">
        <f t="shared" si="818"/>
        <v>1.0590999999999999</v>
      </c>
      <c r="N1611" s="101">
        <f t="shared" si="819"/>
        <v>0.97811300000000001</v>
      </c>
      <c r="O1611" s="100">
        <f t="shared" si="820"/>
        <v>1</v>
      </c>
      <c r="P1611" s="98">
        <f t="shared" si="821"/>
        <v>93178.59</v>
      </c>
      <c r="Q1611" s="97">
        <f t="shared" si="822"/>
        <v>91315.02</v>
      </c>
      <c r="R1611" s="97"/>
      <c r="S1611" s="97"/>
    </row>
    <row r="1612" spans="1:19" ht="22.5" x14ac:dyDescent="0.25">
      <c r="A1612" s="89" t="s">
        <v>3835</v>
      </c>
      <c r="B1612" s="89" t="s">
        <v>3782</v>
      </c>
      <c r="C1612" s="89"/>
      <c r="D1612" s="89" t="s">
        <v>101</v>
      </c>
      <c r="E1612" s="94" t="s">
        <v>3836</v>
      </c>
      <c r="F1612" s="95" t="s">
        <v>3837</v>
      </c>
      <c r="G1612" s="89" t="s">
        <v>652</v>
      </c>
      <c r="H1612" s="89" t="s">
        <v>12</v>
      </c>
      <c r="I1612" s="96">
        <v>1</v>
      </c>
      <c r="J1612" s="97">
        <v>147929</v>
      </c>
      <c r="K1612" s="98">
        <f t="shared" si="816"/>
        <v>147929</v>
      </c>
      <c r="L1612" s="99">
        <f t="shared" si="817"/>
        <v>1.0815399999999999</v>
      </c>
      <c r="M1612" s="100">
        <f t="shared" si="818"/>
        <v>1.0590999999999999</v>
      </c>
      <c r="N1612" s="101">
        <f t="shared" si="819"/>
        <v>0.97811300000000001</v>
      </c>
      <c r="O1612" s="100">
        <f t="shared" si="820"/>
        <v>1</v>
      </c>
      <c r="P1612" s="98">
        <f t="shared" si="821"/>
        <v>165737.93</v>
      </c>
      <c r="Q1612" s="97">
        <f t="shared" si="822"/>
        <v>165737.93</v>
      </c>
      <c r="R1612" s="97"/>
      <c r="S1612" s="97"/>
    </row>
    <row r="1613" spans="1:19" ht="22.5" x14ac:dyDescent="0.25">
      <c r="A1613" s="89" t="s">
        <v>3838</v>
      </c>
      <c r="B1613" s="89" t="s">
        <v>3782</v>
      </c>
      <c r="C1613" s="89"/>
      <c r="D1613" s="89" t="s">
        <v>106</v>
      </c>
      <c r="E1613" s="94" t="s">
        <v>3839</v>
      </c>
      <c r="F1613" s="95" t="s">
        <v>1984</v>
      </c>
      <c r="G1613" s="89" t="s">
        <v>652</v>
      </c>
      <c r="H1613" s="89" t="s">
        <v>12</v>
      </c>
      <c r="I1613" s="96">
        <v>1</v>
      </c>
      <c r="J1613" s="97">
        <v>77176</v>
      </c>
      <c r="K1613" s="98">
        <f t="shared" si="816"/>
        <v>77176</v>
      </c>
      <c r="L1613" s="99">
        <f t="shared" si="817"/>
        <v>1.0815399999999999</v>
      </c>
      <c r="M1613" s="100">
        <f t="shared" si="818"/>
        <v>1.0590999999999999</v>
      </c>
      <c r="N1613" s="101">
        <f t="shared" si="819"/>
        <v>0.97811300000000001</v>
      </c>
      <c r="O1613" s="100">
        <f t="shared" si="820"/>
        <v>1</v>
      </c>
      <c r="P1613" s="98">
        <f t="shared" si="821"/>
        <v>86467.09</v>
      </c>
      <c r="Q1613" s="97">
        <f t="shared" si="822"/>
        <v>86467.09</v>
      </c>
      <c r="R1613" s="97"/>
      <c r="S1613" s="97"/>
    </row>
    <row r="1614" spans="1:19" x14ac:dyDescent="0.25">
      <c r="A1614" s="72"/>
      <c r="B1614" s="77"/>
      <c r="C1614" s="77"/>
      <c r="D1614" s="77"/>
      <c r="E1614" s="76"/>
      <c r="F1614" s="76" t="s">
        <v>3840</v>
      </c>
      <c r="G1614" s="77"/>
      <c r="H1614" s="77"/>
      <c r="I1614" s="78"/>
      <c r="J1614" s="79">
        <f>J1615</f>
        <v>44669</v>
      </c>
      <c r="K1614" s="98"/>
      <c r="L1614" s="99"/>
      <c r="M1614" s="100"/>
      <c r="N1614" s="101"/>
      <c r="O1614" s="100"/>
      <c r="P1614" s="98"/>
      <c r="Q1614" s="79">
        <f>Q1615</f>
        <v>50047.98</v>
      </c>
      <c r="R1614" s="79">
        <f t="shared" ref="R1614:S1614" si="827">R1615</f>
        <v>19271.79</v>
      </c>
      <c r="S1614" s="79">
        <f t="shared" si="827"/>
        <v>0</v>
      </c>
    </row>
    <row r="1615" spans="1:19" ht="25.5" x14ac:dyDescent="0.25">
      <c r="A1615" s="82" t="s">
        <v>922</v>
      </c>
      <c r="B1615" s="83"/>
      <c r="C1615" s="84"/>
      <c r="D1615" s="85"/>
      <c r="E1615" s="86"/>
      <c r="F1615" s="86" t="s">
        <v>3842</v>
      </c>
      <c r="G1615" s="82"/>
      <c r="H1615" s="82"/>
      <c r="I1615" s="87"/>
      <c r="J1615" s="88">
        <f>SUM(J1616:J1625)</f>
        <v>44669</v>
      </c>
      <c r="K1615" s="98"/>
      <c r="L1615" s="99"/>
      <c r="M1615" s="100"/>
      <c r="N1615" s="101"/>
      <c r="O1615" s="100"/>
      <c r="P1615" s="98"/>
      <c r="Q1615" s="88">
        <f>SUM(Q1616:Q1625)</f>
        <v>50047.98</v>
      </c>
      <c r="R1615" s="88">
        <f t="shared" ref="R1615:S1615" si="828">SUM(R1616:R1625)</f>
        <v>19271.79</v>
      </c>
      <c r="S1615" s="88">
        <f t="shared" si="828"/>
        <v>0</v>
      </c>
    </row>
    <row r="1616" spans="1:19" x14ac:dyDescent="0.25">
      <c r="A1616" s="89" t="s">
        <v>3843</v>
      </c>
      <c r="B1616" s="89" t="s">
        <v>3844</v>
      </c>
      <c r="C1616" s="89"/>
      <c r="D1616" s="89" t="s">
        <v>12</v>
      </c>
      <c r="E1616" s="94" t="s">
        <v>1442</v>
      </c>
      <c r="F1616" s="95" t="s">
        <v>1443</v>
      </c>
      <c r="G1616" s="89" t="s">
        <v>648</v>
      </c>
      <c r="H1616" s="89" t="s">
        <v>24</v>
      </c>
      <c r="I1616" s="96">
        <v>1</v>
      </c>
      <c r="J1616" s="97">
        <v>2582</v>
      </c>
      <c r="K1616" s="98">
        <f>J1616/H1616</f>
        <v>1291</v>
      </c>
      <c r="L1616" s="99">
        <f>$L$8</f>
        <v>1.0815399999999999</v>
      </c>
      <c r="M1616" s="100">
        <f>$M$8</f>
        <v>1.0590999999999999</v>
      </c>
      <c r="N1616" s="101">
        <f>$N$8</f>
        <v>0.97811300000000001</v>
      </c>
      <c r="O1616" s="100">
        <f>$O$8</f>
        <v>1</v>
      </c>
      <c r="P1616" s="98">
        <f>K1616*L1616*M1616*N1616*O1616</f>
        <v>1446.42</v>
      </c>
      <c r="Q1616" s="97">
        <f>H1616*P1616</f>
        <v>2892.84</v>
      </c>
      <c r="R1616" s="97"/>
      <c r="S1616" s="97"/>
    </row>
    <row r="1617" spans="1:19" x14ac:dyDescent="0.25">
      <c r="A1617" s="89" t="s">
        <v>3845</v>
      </c>
      <c r="B1617" s="89" t="s">
        <v>3844</v>
      </c>
      <c r="C1617" s="89"/>
      <c r="D1617" s="89" t="s">
        <v>24</v>
      </c>
      <c r="E1617" s="94" t="s">
        <v>2007</v>
      </c>
      <c r="F1617" s="95" t="s">
        <v>2008</v>
      </c>
      <c r="G1617" s="89" t="s">
        <v>648</v>
      </c>
      <c r="H1617" s="89" t="s">
        <v>30</v>
      </c>
      <c r="I1617" s="96">
        <v>1</v>
      </c>
      <c r="J1617" s="97">
        <v>4632</v>
      </c>
      <c r="K1617" s="98">
        <f>J1617/H1617</f>
        <v>1544</v>
      </c>
      <c r="L1617" s="99">
        <f>$L$8</f>
        <v>1.0815399999999999</v>
      </c>
      <c r="M1617" s="100">
        <f>$M$8</f>
        <v>1.0590999999999999</v>
      </c>
      <c r="N1617" s="101">
        <f>$N$8</f>
        <v>0.97811300000000001</v>
      </c>
      <c r="O1617" s="100">
        <f>$O$8</f>
        <v>1</v>
      </c>
      <c r="P1617" s="98">
        <f>K1617*L1617*M1617*N1617*O1617</f>
        <v>1729.88</v>
      </c>
      <c r="Q1617" s="97">
        <f>H1617*P1617</f>
        <v>5189.6400000000003</v>
      </c>
      <c r="R1617" s="97"/>
      <c r="S1617" s="97"/>
    </row>
    <row r="1618" spans="1:19" x14ac:dyDescent="0.25">
      <c r="A1618" s="89" t="s">
        <v>3846</v>
      </c>
      <c r="B1618" s="89" t="s">
        <v>3844</v>
      </c>
      <c r="C1618" s="89"/>
      <c r="D1618" s="89" t="s">
        <v>30</v>
      </c>
      <c r="E1618" s="94" t="s">
        <v>2003</v>
      </c>
      <c r="F1618" s="95" t="s">
        <v>2004</v>
      </c>
      <c r="G1618" s="89" t="s">
        <v>648</v>
      </c>
      <c r="H1618" s="89" t="s">
        <v>12</v>
      </c>
      <c r="I1618" s="96">
        <v>1</v>
      </c>
      <c r="J1618" s="97">
        <v>724</v>
      </c>
      <c r="K1618" s="98">
        <f>J1618/H1618</f>
        <v>724</v>
      </c>
      <c r="L1618" s="99">
        <f>$L$8</f>
        <v>1.0815399999999999</v>
      </c>
      <c r="M1618" s="100">
        <f>$M$8</f>
        <v>1.0590999999999999</v>
      </c>
      <c r="N1618" s="101">
        <f>$N$8</f>
        <v>0.97811300000000001</v>
      </c>
      <c r="O1618" s="100">
        <f>$O$8</f>
        <v>1</v>
      </c>
      <c r="P1618" s="98">
        <f>K1618*L1618*M1618*N1618*O1618</f>
        <v>811.16</v>
      </c>
      <c r="Q1618" s="97">
        <f>H1618*P1618</f>
        <v>811.16</v>
      </c>
      <c r="R1618" s="97"/>
      <c r="S1618" s="97"/>
    </row>
    <row r="1619" spans="1:19" x14ac:dyDescent="0.25">
      <c r="A1619" s="89"/>
      <c r="B1619" s="90"/>
      <c r="C1619" s="90"/>
      <c r="D1619" s="91"/>
      <c r="E1619" s="92"/>
      <c r="F1619" s="92" t="s">
        <v>2013</v>
      </c>
      <c r="G1619" s="91"/>
      <c r="H1619" s="91"/>
      <c r="I1619" s="93">
        <v>1</v>
      </c>
      <c r="J1619" s="91"/>
      <c r="K1619" s="98"/>
      <c r="L1619" s="99"/>
      <c r="M1619" s="100"/>
      <c r="N1619" s="101"/>
      <c r="O1619" s="100"/>
      <c r="P1619" s="98"/>
      <c r="Q1619" s="91"/>
      <c r="R1619" s="91"/>
      <c r="S1619" s="91"/>
    </row>
    <row r="1620" spans="1:19" ht="22.5" x14ac:dyDescent="0.25">
      <c r="A1620" s="89" t="s">
        <v>3847</v>
      </c>
      <c r="B1620" s="89" t="s">
        <v>3844</v>
      </c>
      <c r="C1620" s="89"/>
      <c r="D1620" s="89" t="s">
        <v>34</v>
      </c>
      <c r="E1620" s="94" t="s">
        <v>2015</v>
      </c>
      <c r="F1620" s="95" t="s">
        <v>2016</v>
      </c>
      <c r="G1620" s="89" t="s">
        <v>1071</v>
      </c>
      <c r="H1620" s="89" t="s">
        <v>3848</v>
      </c>
      <c r="I1620" s="96">
        <v>1</v>
      </c>
      <c r="J1620" s="97">
        <v>17288</v>
      </c>
      <c r="K1620" s="98">
        <f>J1620/H1620</f>
        <v>12711.76</v>
      </c>
      <c r="L1620" s="99">
        <f>$L$8</f>
        <v>1.0815399999999999</v>
      </c>
      <c r="M1620" s="100">
        <f>$M$8</f>
        <v>1.0590999999999999</v>
      </c>
      <c r="N1620" s="101">
        <f>$N$8</f>
        <v>0.97811300000000001</v>
      </c>
      <c r="O1620" s="100">
        <f>$O$8</f>
        <v>1</v>
      </c>
      <c r="P1620" s="98">
        <f>K1620*L1620*M1620*N1620*O1620</f>
        <v>14242.11</v>
      </c>
      <c r="Q1620" s="97">
        <f>H1620*P1620</f>
        <v>19369.27</v>
      </c>
      <c r="R1620" s="97"/>
      <c r="S1620" s="97"/>
    </row>
    <row r="1621" spans="1:19" ht="22.5" x14ac:dyDescent="0.25">
      <c r="A1621" s="89" t="s">
        <v>3849</v>
      </c>
      <c r="B1621" s="89" t="s">
        <v>3844</v>
      </c>
      <c r="C1621" s="89"/>
      <c r="D1621" s="89" t="s">
        <v>40</v>
      </c>
      <c r="E1621" s="94" t="s">
        <v>3850</v>
      </c>
      <c r="F1621" s="95" t="s">
        <v>2020</v>
      </c>
      <c r="G1621" s="89" t="s">
        <v>1077</v>
      </c>
      <c r="H1621" s="89" t="s">
        <v>2620</v>
      </c>
      <c r="I1621" s="96">
        <v>1</v>
      </c>
      <c r="J1621" s="97">
        <v>2242</v>
      </c>
      <c r="K1621" s="98">
        <f>J1621/H1621</f>
        <v>16.489999999999998</v>
      </c>
      <c r="L1621" s="99">
        <f>$L$8</f>
        <v>1.0815399999999999</v>
      </c>
      <c r="M1621" s="100">
        <f>$M$8</f>
        <v>1.0590999999999999</v>
      </c>
      <c r="N1621" s="101">
        <f>$N$8</f>
        <v>0.97811300000000001</v>
      </c>
      <c r="O1621" s="100">
        <f>$O$8</f>
        <v>1</v>
      </c>
      <c r="P1621" s="98">
        <f>K1621*L1621*M1621*N1621*O1621</f>
        <v>18.48</v>
      </c>
      <c r="Q1621" s="97">
        <f>H1621*P1621</f>
        <v>2513.2800000000002</v>
      </c>
      <c r="R1621" s="97"/>
      <c r="S1621" s="97"/>
    </row>
    <row r="1622" spans="1:19" x14ac:dyDescent="0.25">
      <c r="A1622" s="89"/>
      <c r="B1622" s="90"/>
      <c r="C1622" s="90"/>
      <c r="D1622" s="91"/>
      <c r="E1622" s="92"/>
      <c r="F1622" s="92" t="s">
        <v>2030</v>
      </c>
      <c r="G1622" s="91"/>
      <c r="H1622" s="91"/>
      <c r="I1622" s="93">
        <v>1</v>
      </c>
      <c r="J1622" s="91"/>
      <c r="K1622" s="98"/>
      <c r="L1622" s="99"/>
      <c r="M1622" s="100"/>
      <c r="N1622" s="101"/>
      <c r="O1622" s="100"/>
      <c r="P1622" s="98"/>
      <c r="Q1622" s="91"/>
      <c r="R1622" s="91"/>
      <c r="S1622" s="91"/>
    </row>
    <row r="1623" spans="1:19" ht="22.5" x14ac:dyDescent="0.25">
      <c r="A1623" s="89" t="s">
        <v>3851</v>
      </c>
      <c r="B1623" s="89" t="s">
        <v>3844</v>
      </c>
      <c r="C1623" s="89" t="s">
        <v>17297</v>
      </c>
      <c r="D1623" s="89" t="s">
        <v>43</v>
      </c>
      <c r="E1623" s="94" t="s">
        <v>2037</v>
      </c>
      <c r="F1623" s="95" t="s">
        <v>1997</v>
      </c>
      <c r="G1623" s="89" t="s">
        <v>648</v>
      </c>
      <c r="H1623" s="89" t="s">
        <v>24</v>
      </c>
      <c r="I1623" s="96">
        <v>1</v>
      </c>
      <c r="J1623" s="97">
        <v>1928</v>
      </c>
      <c r="K1623" s="98">
        <f>J1623/H1623</f>
        <v>964</v>
      </c>
      <c r="L1623" s="99">
        <f>$L$8</f>
        <v>1.0815399999999999</v>
      </c>
      <c r="M1623" s="100">
        <f>$M$8</f>
        <v>1.0590999999999999</v>
      </c>
      <c r="N1623" s="101">
        <f>$N$8</f>
        <v>0.97811300000000001</v>
      </c>
      <c r="O1623" s="100">
        <f>$O$8</f>
        <v>1</v>
      </c>
      <c r="P1623" s="98">
        <f>K1623*L1623*M1623*N1623*O1623</f>
        <v>1080.05</v>
      </c>
      <c r="Q1623" s="97">
        <f>H1623*P1623</f>
        <v>2160.1</v>
      </c>
      <c r="R1623" s="97">
        <f t="shared" ref="R1623:R1625" si="829">Q1623</f>
        <v>2160.1</v>
      </c>
      <c r="S1623" s="97"/>
    </row>
    <row r="1624" spans="1:19" ht="22.5" x14ac:dyDescent="0.25">
      <c r="A1624" s="89" t="s">
        <v>3852</v>
      </c>
      <c r="B1624" s="89" t="s">
        <v>3844</v>
      </c>
      <c r="C1624" s="89" t="s">
        <v>17297</v>
      </c>
      <c r="D1624" s="89" t="s">
        <v>48</v>
      </c>
      <c r="E1624" s="94" t="s">
        <v>2045</v>
      </c>
      <c r="F1624" s="95" t="s">
        <v>2010</v>
      </c>
      <c r="G1624" s="89" t="s">
        <v>648</v>
      </c>
      <c r="H1624" s="89" t="s">
        <v>30</v>
      </c>
      <c r="I1624" s="96">
        <v>1</v>
      </c>
      <c r="J1624" s="97">
        <v>9134</v>
      </c>
      <c r="K1624" s="98">
        <f>J1624/H1624</f>
        <v>3044.67</v>
      </c>
      <c r="L1624" s="99">
        <f>$L$8</f>
        <v>1.0815399999999999</v>
      </c>
      <c r="M1624" s="100">
        <f>$M$8</f>
        <v>1.0590999999999999</v>
      </c>
      <c r="N1624" s="101">
        <f>$N$8</f>
        <v>0.97811300000000001</v>
      </c>
      <c r="O1624" s="100">
        <f>$O$8</f>
        <v>1</v>
      </c>
      <c r="P1624" s="98">
        <f>K1624*L1624*M1624*N1624*O1624</f>
        <v>3411.21</v>
      </c>
      <c r="Q1624" s="97">
        <f>H1624*P1624</f>
        <v>10233.629999999999</v>
      </c>
      <c r="R1624" s="97">
        <f t="shared" si="829"/>
        <v>10233.629999999999</v>
      </c>
      <c r="S1624" s="97"/>
    </row>
    <row r="1625" spans="1:19" ht="22.5" x14ac:dyDescent="0.25">
      <c r="A1625" s="89" t="s">
        <v>3853</v>
      </c>
      <c r="B1625" s="89" t="s">
        <v>3844</v>
      </c>
      <c r="C1625" s="89" t="s">
        <v>17297</v>
      </c>
      <c r="D1625" s="89" t="s">
        <v>55</v>
      </c>
      <c r="E1625" s="94" t="s">
        <v>2047</v>
      </c>
      <c r="F1625" s="95" t="s">
        <v>2012</v>
      </c>
      <c r="G1625" s="89" t="s">
        <v>648</v>
      </c>
      <c r="H1625" s="89" t="s">
        <v>12</v>
      </c>
      <c r="I1625" s="96">
        <v>1</v>
      </c>
      <c r="J1625" s="97">
        <v>6139</v>
      </c>
      <c r="K1625" s="98">
        <f>J1625/H1625</f>
        <v>6139</v>
      </c>
      <c r="L1625" s="99">
        <f>$L$8</f>
        <v>1.0815399999999999</v>
      </c>
      <c r="M1625" s="100">
        <f>$M$8</f>
        <v>1.0590999999999999</v>
      </c>
      <c r="N1625" s="101">
        <f>$N$8</f>
        <v>0.97811300000000001</v>
      </c>
      <c r="O1625" s="100">
        <f>$O$8</f>
        <v>1</v>
      </c>
      <c r="P1625" s="98">
        <f>K1625*L1625*M1625*N1625*O1625</f>
        <v>6878.06</v>
      </c>
      <c r="Q1625" s="97">
        <f>H1625*P1625</f>
        <v>6878.06</v>
      </c>
      <c r="R1625" s="97">
        <f t="shared" si="829"/>
        <v>6878.06</v>
      </c>
      <c r="S1625" s="97"/>
    </row>
    <row r="1626" spans="1:19" x14ac:dyDescent="0.25">
      <c r="A1626" s="72"/>
      <c r="B1626" s="77"/>
      <c r="C1626" s="77"/>
      <c r="D1626" s="77"/>
      <c r="E1626" s="76"/>
      <c r="F1626" s="76" t="s">
        <v>3854</v>
      </c>
      <c r="G1626" s="77"/>
      <c r="H1626" s="77"/>
      <c r="I1626" s="78"/>
      <c r="J1626" s="79">
        <f>J1627</f>
        <v>11416933</v>
      </c>
      <c r="K1626" s="98"/>
      <c r="L1626" s="99"/>
      <c r="M1626" s="100"/>
      <c r="N1626" s="101"/>
      <c r="O1626" s="100"/>
      <c r="P1626" s="98"/>
      <c r="Q1626" s="79">
        <f>Q1627</f>
        <v>12791428.07</v>
      </c>
      <c r="R1626" s="79">
        <f t="shared" ref="R1626:S1626" si="830">R1627</f>
        <v>0</v>
      </c>
      <c r="S1626" s="79">
        <f t="shared" si="830"/>
        <v>0</v>
      </c>
    </row>
    <row r="1627" spans="1:19" x14ac:dyDescent="0.25">
      <c r="A1627" s="82" t="s">
        <v>924</v>
      </c>
      <c r="B1627" s="83"/>
      <c r="C1627" s="84"/>
      <c r="D1627" s="85"/>
      <c r="E1627" s="86"/>
      <c r="F1627" s="86" t="s">
        <v>342</v>
      </c>
      <c r="G1627" s="82"/>
      <c r="H1627" s="82"/>
      <c r="I1627" s="87"/>
      <c r="J1627" s="88">
        <f>SUM(J1628:J1667)</f>
        <v>11416933</v>
      </c>
      <c r="K1627" s="98"/>
      <c r="L1627" s="99"/>
      <c r="M1627" s="100"/>
      <c r="N1627" s="101"/>
      <c r="O1627" s="100"/>
      <c r="P1627" s="98"/>
      <c r="Q1627" s="88">
        <f>SUM(Q1628:Q1667)</f>
        <v>12791428.07</v>
      </c>
      <c r="R1627" s="88">
        <f t="shared" ref="R1627:S1627" si="831">SUM(R1628:R1667)</f>
        <v>0</v>
      </c>
      <c r="S1627" s="88">
        <f t="shared" si="831"/>
        <v>0</v>
      </c>
    </row>
    <row r="1628" spans="1:19" x14ac:dyDescent="0.25">
      <c r="A1628" s="89"/>
      <c r="B1628" s="90"/>
      <c r="C1628" s="90"/>
      <c r="D1628" s="91"/>
      <c r="E1628" s="92"/>
      <c r="F1628" s="92" t="s">
        <v>3856</v>
      </c>
      <c r="G1628" s="91"/>
      <c r="H1628" s="91"/>
      <c r="I1628" s="93">
        <v>1</v>
      </c>
      <c r="J1628" s="91"/>
      <c r="K1628" s="98"/>
      <c r="L1628" s="99"/>
      <c r="M1628" s="100"/>
      <c r="N1628" s="101"/>
      <c r="O1628" s="100"/>
      <c r="P1628" s="98"/>
      <c r="Q1628" s="91"/>
      <c r="R1628" s="91"/>
      <c r="S1628" s="91"/>
    </row>
    <row r="1629" spans="1:19" ht="22.5" x14ac:dyDescent="0.25">
      <c r="A1629" s="89" t="s">
        <v>3857</v>
      </c>
      <c r="B1629" s="89" t="s">
        <v>3858</v>
      </c>
      <c r="C1629" s="89"/>
      <c r="D1629" s="89" t="s">
        <v>12</v>
      </c>
      <c r="E1629" s="94" t="s">
        <v>530</v>
      </c>
      <c r="F1629" s="95" t="s">
        <v>531</v>
      </c>
      <c r="G1629" s="89" t="s">
        <v>37</v>
      </c>
      <c r="H1629" s="89" t="s">
        <v>3859</v>
      </c>
      <c r="I1629" s="96">
        <v>1</v>
      </c>
      <c r="J1629" s="97">
        <v>64584</v>
      </c>
      <c r="K1629" s="98">
        <f t="shared" ref="K1629:K1642" si="832">J1629/H1629</f>
        <v>41554.5</v>
      </c>
      <c r="L1629" s="99">
        <f t="shared" ref="L1629:L1642" si="833">$L$8</f>
        <v>1.0815399999999999</v>
      </c>
      <c r="M1629" s="100">
        <f t="shared" ref="M1629:M1642" si="834">$M$8</f>
        <v>1.0590999999999999</v>
      </c>
      <c r="N1629" s="101">
        <f t="shared" ref="N1629:N1642" si="835">$N$8</f>
        <v>0.97811300000000001</v>
      </c>
      <c r="O1629" s="100">
        <f t="shared" ref="O1629:O1642" si="836">$O$8</f>
        <v>1</v>
      </c>
      <c r="P1629" s="98">
        <f>K1629*L1629*M1629*N1629*O1629</f>
        <v>46557.18</v>
      </c>
      <c r="Q1629" s="97">
        <f t="shared" ref="Q1629:Q1642" si="837">H1629*P1629</f>
        <v>72359.17</v>
      </c>
      <c r="R1629" s="97"/>
      <c r="S1629" s="97"/>
    </row>
    <row r="1630" spans="1:19" ht="22.5" x14ac:dyDescent="0.25">
      <c r="A1630" s="89" t="s">
        <v>3860</v>
      </c>
      <c r="B1630" s="89" t="s">
        <v>3858</v>
      </c>
      <c r="C1630" s="89"/>
      <c r="D1630" s="89" t="s">
        <v>24</v>
      </c>
      <c r="E1630" s="94" t="s">
        <v>534</v>
      </c>
      <c r="F1630" s="95" t="s">
        <v>535</v>
      </c>
      <c r="G1630" s="89" t="s">
        <v>37</v>
      </c>
      <c r="H1630" s="89" t="s">
        <v>3861</v>
      </c>
      <c r="I1630" s="96">
        <v>1</v>
      </c>
      <c r="J1630" s="97">
        <v>193946</v>
      </c>
      <c r="K1630" s="98">
        <f t="shared" si="832"/>
        <v>59079.44</v>
      </c>
      <c r="L1630" s="99">
        <f t="shared" si="833"/>
        <v>1.0815399999999999</v>
      </c>
      <c r="M1630" s="100">
        <f t="shared" si="834"/>
        <v>1.0590999999999999</v>
      </c>
      <c r="N1630" s="101">
        <f t="shared" si="835"/>
        <v>0.97811300000000001</v>
      </c>
      <c r="O1630" s="100">
        <f t="shared" si="836"/>
        <v>1</v>
      </c>
      <c r="P1630" s="98">
        <f>K1630*L1630*M1630*N1630*O1630</f>
        <v>66191.92</v>
      </c>
      <c r="Q1630" s="97">
        <f t="shared" si="837"/>
        <v>217294.83</v>
      </c>
      <c r="R1630" s="97"/>
      <c r="S1630" s="97"/>
    </row>
    <row r="1631" spans="1:19" ht="22.5" x14ac:dyDescent="0.25">
      <c r="A1631" s="89" t="s">
        <v>3862</v>
      </c>
      <c r="B1631" s="89" t="s">
        <v>3858</v>
      </c>
      <c r="C1631" s="89"/>
      <c r="D1631" s="89" t="s">
        <v>30</v>
      </c>
      <c r="E1631" s="94" t="s">
        <v>31</v>
      </c>
      <c r="F1631" s="95" t="s">
        <v>32</v>
      </c>
      <c r="G1631" s="89" t="s">
        <v>27</v>
      </c>
      <c r="H1631" s="89" t="s">
        <v>3863</v>
      </c>
      <c r="I1631" s="96">
        <v>1</v>
      </c>
      <c r="J1631" s="97">
        <v>3956504</v>
      </c>
      <c r="K1631" s="98">
        <f t="shared" si="832"/>
        <v>708.95</v>
      </c>
      <c r="L1631" s="99">
        <f t="shared" si="833"/>
        <v>1.0815399999999999</v>
      </c>
      <c r="M1631" s="100">
        <f t="shared" si="834"/>
        <v>1.0590999999999999</v>
      </c>
      <c r="N1631" s="101">
        <f t="shared" si="835"/>
        <v>0.97811300000000001</v>
      </c>
      <c r="O1631" s="100">
        <f t="shared" si="836"/>
        <v>1</v>
      </c>
      <c r="P1631" s="98">
        <f>K1631*L1631*M1631*N1631*O1631+0.01</f>
        <v>794.31</v>
      </c>
      <c r="Q1631" s="97">
        <f t="shared" si="837"/>
        <v>4432853.4800000004</v>
      </c>
      <c r="R1631" s="97"/>
      <c r="S1631" s="97"/>
    </row>
    <row r="1632" spans="1:19" ht="22.5" x14ac:dyDescent="0.25">
      <c r="A1632" s="89" t="s">
        <v>3864</v>
      </c>
      <c r="B1632" s="89" t="s">
        <v>3858</v>
      </c>
      <c r="C1632" s="89"/>
      <c r="D1632" s="89" t="s">
        <v>34</v>
      </c>
      <c r="E1632" s="94" t="s">
        <v>540</v>
      </c>
      <c r="F1632" s="95" t="s">
        <v>541</v>
      </c>
      <c r="G1632" s="89" t="s">
        <v>51</v>
      </c>
      <c r="H1632" s="89" t="s">
        <v>3865</v>
      </c>
      <c r="I1632" s="96">
        <v>1</v>
      </c>
      <c r="J1632" s="97">
        <v>182968</v>
      </c>
      <c r="K1632" s="98">
        <f t="shared" si="832"/>
        <v>416555.87</v>
      </c>
      <c r="L1632" s="99">
        <f t="shared" si="833"/>
        <v>1.0815399999999999</v>
      </c>
      <c r="M1632" s="100">
        <f t="shared" si="834"/>
        <v>1.0590999999999999</v>
      </c>
      <c r="N1632" s="101">
        <f t="shared" si="835"/>
        <v>0.97811300000000001</v>
      </c>
      <c r="O1632" s="100">
        <f t="shared" si="836"/>
        <v>1</v>
      </c>
      <c r="P1632" s="98">
        <f t="shared" ref="P1632:P1642" si="838">K1632*L1632*M1632*N1632*O1632</f>
        <v>466704.34</v>
      </c>
      <c r="Q1632" s="97">
        <f t="shared" si="837"/>
        <v>204995.21</v>
      </c>
      <c r="R1632" s="97"/>
      <c r="S1632" s="97"/>
    </row>
    <row r="1633" spans="1:19" ht="22.5" x14ac:dyDescent="0.25">
      <c r="A1633" s="89" t="s">
        <v>3866</v>
      </c>
      <c r="B1633" s="89" t="s">
        <v>3858</v>
      </c>
      <c r="C1633" s="89"/>
      <c r="D1633" s="89" t="s">
        <v>40</v>
      </c>
      <c r="E1633" s="94" t="s">
        <v>546</v>
      </c>
      <c r="F1633" s="95" t="s">
        <v>700</v>
      </c>
      <c r="G1633" s="89" t="s">
        <v>37</v>
      </c>
      <c r="H1633" s="89" t="s">
        <v>3867</v>
      </c>
      <c r="I1633" s="96">
        <v>1</v>
      </c>
      <c r="J1633" s="97">
        <v>4688</v>
      </c>
      <c r="K1633" s="98">
        <f t="shared" si="832"/>
        <v>35576.6</v>
      </c>
      <c r="L1633" s="99">
        <f t="shared" si="833"/>
        <v>1.0815399999999999</v>
      </c>
      <c r="M1633" s="100">
        <f t="shared" si="834"/>
        <v>1.0590999999999999</v>
      </c>
      <c r="N1633" s="101">
        <f t="shared" si="835"/>
        <v>0.97811300000000001</v>
      </c>
      <c r="O1633" s="100">
        <f t="shared" si="836"/>
        <v>1</v>
      </c>
      <c r="P1633" s="98">
        <f t="shared" si="838"/>
        <v>39859.61</v>
      </c>
      <c r="Q1633" s="97">
        <f t="shared" si="837"/>
        <v>5252.38</v>
      </c>
      <c r="R1633" s="97"/>
      <c r="S1633" s="97"/>
    </row>
    <row r="1634" spans="1:19" ht="22.5" x14ac:dyDescent="0.25">
      <c r="A1634" s="89" t="s">
        <v>3868</v>
      </c>
      <c r="B1634" s="89" t="s">
        <v>3858</v>
      </c>
      <c r="C1634" s="89"/>
      <c r="D1634" s="89" t="s">
        <v>43</v>
      </c>
      <c r="E1634" s="94" t="s">
        <v>549</v>
      </c>
      <c r="F1634" s="95" t="s">
        <v>703</v>
      </c>
      <c r="G1634" s="89" t="s">
        <v>37</v>
      </c>
      <c r="H1634" s="89" t="s">
        <v>3867</v>
      </c>
      <c r="I1634" s="96">
        <v>1</v>
      </c>
      <c r="J1634" s="97">
        <v>904</v>
      </c>
      <c r="K1634" s="98">
        <f t="shared" si="832"/>
        <v>6860.33</v>
      </c>
      <c r="L1634" s="99">
        <f t="shared" si="833"/>
        <v>1.0815399999999999</v>
      </c>
      <c r="M1634" s="100">
        <f t="shared" si="834"/>
        <v>1.0590999999999999</v>
      </c>
      <c r="N1634" s="101">
        <f t="shared" si="835"/>
        <v>0.97811300000000001</v>
      </c>
      <c r="O1634" s="100">
        <f t="shared" si="836"/>
        <v>1</v>
      </c>
      <c r="P1634" s="98">
        <f t="shared" si="838"/>
        <v>7686.23</v>
      </c>
      <c r="Q1634" s="97">
        <f t="shared" si="837"/>
        <v>1012.83</v>
      </c>
      <c r="R1634" s="97"/>
      <c r="S1634" s="97"/>
    </row>
    <row r="1635" spans="1:19" ht="22.5" x14ac:dyDescent="0.25">
      <c r="A1635" s="89" t="s">
        <v>3869</v>
      </c>
      <c r="B1635" s="89" t="s">
        <v>3858</v>
      </c>
      <c r="C1635" s="89"/>
      <c r="D1635" s="89" t="s">
        <v>48</v>
      </c>
      <c r="E1635" s="94" t="s">
        <v>44</v>
      </c>
      <c r="F1635" s="95" t="s">
        <v>45</v>
      </c>
      <c r="G1635" s="89" t="s">
        <v>37</v>
      </c>
      <c r="H1635" s="89" t="s">
        <v>3870</v>
      </c>
      <c r="I1635" s="96">
        <v>1</v>
      </c>
      <c r="J1635" s="97">
        <v>7309</v>
      </c>
      <c r="K1635" s="98">
        <f t="shared" si="832"/>
        <v>9244.8799999999992</v>
      </c>
      <c r="L1635" s="99">
        <f t="shared" si="833"/>
        <v>1.0815399999999999</v>
      </c>
      <c r="M1635" s="100">
        <f t="shared" si="834"/>
        <v>1.0590999999999999</v>
      </c>
      <c r="N1635" s="101">
        <f t="shared" si="835"/>
        <v>0.97811300000000001</v>
      </c>
      <c r="O1635" s="100">
        <f t="shared" si="836"/>
        <v>1</v>
      </c>
      <c r="P1635" s="98">
        <f t="shared" si="838"/>
        <v>10357.86</v>
      </c>
      <c r="Q1635" s="97">
        <f t="shared" si="837"/>
        <v>8188.92</v>
      </c>
      <c r="R1635" s="97"/>
      <c r="S1635" s="97"/>
    </row>
    <row r="1636" spans="1:19" ht="22.5" x14ac:dyDescent="0.25">
      <c r="A1636" s="89" t="s">
        <v>3871</v>
      </c>
      <c r="B1636" s="89" t="s">
        <v>3858</v>
      </c>
      <c r="C1636" s="89"/>
      <c r="D1636" s="89" t="s">
        <v>55</v>
      </c>
      <c r="E1636" s="94" t="s">
        <v>546</v>
      </c>
      <c r="F1636" s="95" t="s">
        <v>547</v>
      </c>
      <c r="G1636" s="89" t="s">
        <v>37</v>
      </c>
      <c r="H1636" s="89" t="s">
        <v>3870</v>
      </c>
      <c r="I1636" s="96">
        <v>1</v>
      </c>
      <c r="J1636" s="97">
        <v>28126</v>
      </c>
      <c r="K1636" s="98">
        <f t="shared" si="832"/>
        <v>35575.51</v>
      </c>
      <c r="L1636" s="99">
        <f t="shared" si="833"/>
        <v>1.0815399999999999</v>
      </c>
      <c r="M1636" s="100">
        <f t="shared" si="834"/>
        <v>1.0590999999999999</v>
      </c>
      <c r="N1636" s="101">
        <f t="shared" si="835"/>
        <v>0.97811300000000001</v>
      </c>
      <c r="O1636" s="100">
        <f t="shared" si="836"/>
        <v>1</v>
      </c>
      <c r="P1636" s="98">
        <f t="shared" si="838"/>
        <v>39858.39</v>
      </c>
      <c r="Q1636" s="97">
        <f t="shared" si="837"/>
        <v>31512.04</v>
      </c>
      <c r="R1636" s="97"/>
      <c r="S1636" s="97"/>
    </row>
    <row r="1637" spans="1:19" ht="22.5" x14ac:dyDescent="0.25">
      <c r="A1637" s="89" t="s">
        <v>3872</v>
      </c>
      <c r="B1637" s="89" t="s">
        <v>3858</v>
      </c>
      <c r="C1637" s="89"/>
      <c r="D1637" s="89" t="s">
        <v>58</v>
      </c>
      <c r="E1637" s="94" t="s">
        <v>549</v>
      </c>
      <c r="F1637" s="95" t="s">
        <v>550</v>
      </c>
      <c r="G1637" s="89" t="s">
        <v>37</v>
      </c>
      <c r="H1637" s="89" t="s">
        <v>3870</v>
      </c>
      <c r="I1637" s="96">
        <v>1</v>
      </c>
      <c r="J1637" s="97">
        <v>9945</v>
      </c>
      <c r="K1637" s="98">
        <f t="shared" si="832"/>
        <v>12579.05</v>
      </c>
      <c r="L1637" s="99">
        <f t="shared" si="833"/>
        <v>1.0815399999999999</v>
      </c>
      <c r="M1637" s="100">
        <f t="shared" si="834"/>
        <v>1.0590999999999999</v>
      </c>
      <c r="N1637" s="101">
        <f t="shared" si="835"/>
        <v>0.97811300000000001</v>
      </c>
      <c r="O1637" s="100">
        <f t="shared" si="836"/>
        <v>1</v>
      </c>
      <c r="P1637" s="98">
        <f t="shared" si="838"/>
        <v>14093.42</v>
      </c>
      <c r="Q1637" s="97">
        <f t="shared" si="837"/>
        <v>11142.26</v>
      </c>
      <c r="R1637" s="97"/>
      <c r="S1637" s="97"/>
    </row>
    <row r="1638" spans="1:19" x14ac:dyDescent="0.25">
      <c r="A1638" s="89" t="s">
        <v>3873</v>
      </c>
      <c r="B1638" s="89" t="s">
        <v>3858</v>
      </c>
      <c r="C1638" s="89"/>
      <c r="D1638" s="89" t="s">
        <v>60</v>
      </c>
      <c r="E1638" s="94" t="s">
        <v>552</v>
      </c>
      <c r="F1638" s="95" t="s">
        <v>553</v>
      </c>
      <c r="G1638" s="89" t="s">
        <v>81</v>
      </c>
      <c r="H1638" s="89" t="s">
        <v>3874</v>
      </c>
      <c r="I1638" s="96">
        <v>1</v>
      </c>
      <c r="J1638" s="97">
        <v>475865</v>
      </c>
      <c r="K1638" s="98">
        <f t="shared" si="832"/>
        <v>2166.96</v>
      </c>
      <c r="L1638" s="99">
        <f t="shared" si="833"/>
        <v>1.0815399999999999</v>
      </c>
      <c r="M1638" s="100">
        <f t="shared" si="834"/>
        <v>1.0590999999999999</v>
      </c>
      <c r="N1638" s="101">
        <f t="shared" si="835"/>
        <v>0.97811300000000001</v>
      </c>
      <c r="O1638" s="100">
        <f t="shared" si="836"/>
        <v>1</v>
      </c>
      <c r="P1638" s="98">
        <f t="shared" si="838"/>
        <v>2427.84</v>
      </c>
      <c r="Q1638" s="97">
        <f t="shared" si="837"/>
        <v>533153.66</v>
      </c>
      <c r="R1638" s="97"/>
      <c r="S1638" s="97"/>
    </row>
    <row r="1639" spans="1:19" x14ac:dyDescent="0.25">
      <c r="A1639" s="89" t="s">
        <v>3875</v>
      </c>
      <c r="B1639" s="89" t="s">
        <v>3858</v>
      </c>
      <c r="C1639" s="89"/>
      <c r="D1639" s="89" t="s">
        <v>65</v>
      </c>
      <c r="E1639" s="94" t="s">
        <v>556</v>
      </c>
      <c r="F1639" s="95" t="s">
        <v>557</v>
      </c>
      <c r="G1639" s="89" t="s">
        <v>81</v>
      </c>
      <c r="H1639" s="89" t="s">
        <v>3876</v>
      </c>
      <c r="I1639" s="96">
        <v>1</v>
      </c>
      <c r="J1639" s="97">
        <v>292387</v>
      </c>
      <c r="K1639" s="98">
        <f t="shared" si="832"/>
        <v>1109.54</v>
      </c>
      <c r="L1639" s="99">
        <f t="shared" si="833"/>
        <v>1.0815399999999999</v>
      </c>
      <c r="M1639" s="100">
        <f t="shared" si="834"/>
        <v>1.0590999999999999</v>
      </c>
      <c r="N1639" s="101">
        <f t="shared" si="835"/>
        <v>0.97811300000000001</v>
      </c>
      <c r="O1639" s="100">
        <f t="shared" si="836"/>
        <v>1</v>
      </c>
      <c r="P1639" s="98">
        <f t="shared" si="838"/>
        <v>1243.1199999999999</v>
      </c>
      <c r="Q1639" s="97">
        <f t="shared" si="837"/>
        <v>327586.98</v>
      </c>
      <c r="R1639" s="97"/>
      <c r="S1639" s="97"/>
    </row>
    <row r="1640" spans="1:19" ht="22.5" x14ac:dyDescent="0.25">
      <c r="A1640" s="89" t="s">
        <v>3877</v>
      </c>
      <c r="B1640" s="89" t="s">
        <v>3858</v>
      </c>
      <c r="C1640" s="89"/>
      <c r="D1640" s="89" t="s">
        <v>68</v>
      </c>
      <c r="E1640" s="94" t="s">
        <v>44</v>
      </c>
      <c r="F1640" s="95" t="s">
        <v>560</v>
      </c>
      <c r="G1640" s="89" t="s">
        <v>37</v>
      </c>
      <c r="H1640" s="89" t="s">
        <v>3878</v>
      </c>
      <c r="I1640" s="96">
        <v>1</v>
      </c>
      <c r="J1640" s="97">
        <v>7468</v>
      </c>
      <c r="K1640" s="98">
        <f t="shared" si="832"/>
        <v>9247.15</v>
      </c>
      <c r="L1640" s="99">
        <f t="shared" si="833"/>
        <v>1.0815399999999999</v>
      </c>
      <c r="M1640" s="100">
        <f t="shared" si="834"/>
        <v>1.0590999999999999</v>
      </c>
      <c r="N1640" s="101">
        <f t="shared" si="835"/>
        <v>0.97811300000000001</v>
      </c>
      <c r="O1640" s="100">
        <f t="shared" si="836"/>
        <v>1</v>
      </c>
      <c r="P1640" s="98">
        <f t="shared" si="838"/>
        <v>10360.4</v>
      </c>
      <c r="Q1640" s="97">
        <f t="shared" si="837"/>
        <v>8367.06</v>
      </c>
      <c r="R1640" s="97"/>
      <c r="S1640" s="97"/>
    </row>
    <row r="1641" spans="1:19" ht="22.5" x14ac:dyDescent="0.25">
      <c r="A1641" s="89" t="s">
        <v>3879</v>
      </c>
      <c r="B1641" s="89" t="s">
        <v>3858</v>
      </c>
      <c r="C1641" s="89"/>
      <c r="D1641" s="89" t="s">
        <v>70</v>
      </c>
      <c r="E1641" s="94" t="s">
        <v>563</v>
      </c>
      <c r="F1641" s="95" t="s">
        <v>564</v>
      </c>
      <c r="G1641" s="89" t="s">
        <v>37</v>
      </c>
      <c r="H1641" s="89" t="s">
        <v>3878</v>
      </c>
      <c r="I1641" s="96">
        <v>1</v>
      </c>
      <c r="J1641" s="97">
        <v>17323</v>
      </c>
      <c r="K1641" s="98">
        <f t="shared" si="832"/>
        <v>21449.98</v>
      </c>
      <c r="L1641" s="99">
        <f t="shared" si="833"/>
        <v>1.0815399999999999</v>
      </c>
      <c r="M1641" s="100">
        <f t="shared" si="834"/>
        <v>1.0590999999999999</v>
      </c>
      <c r="N1641" s="101">
        <f t="shared" si="835"/>
        <v>0.97811300000000001</v>
      </c>
      <c r="O1641" s="100">
        <f t="shared" si="836"/>
        <v>1</v>
      </c>
      <c r="P1641" s="98">
        <f t="shared" si="838"/>
        <v>24032.31</v>
      </c>
      <c r="Q1641" s="97">
        <f t="shared" si="837"/>
        <v>19408.490000000002</v>
      </c>
      <c r="R1641" s="97"/>
      <c r="S1641" s="97"/>
    </row>
    <row r="1642" spans="1:19" ht="22.5" x14ac:dyDescent="0.25">
      <c r="A1642" s="89" t="s">
        <v>3880</v>
      </c>
      <c r="B1642" s="89" t="s">
        <v>3858</v>
      </c>
      <c r="C1642" s="89"/>
      <c r="D1642" s="89" t="s">
        <v>73</v>
      </c>
      <c r="E1642" s="94" t="s">
        <v>566</v>
      </c>
      <c r="F1642" s="95" t="s">
        <v>567</v>
      </c>
      <c r="G1642" s="89" t="s">
        <v>37</v>
      </c>
      <c r="H1642" s="89" t="s">
        <v>3878</v>
      </c>
      <c r="I1642" s="96">
        <v>1</v>
      </c>
      <c r="J1642" s="97">
        <v>9666</v>
      </c>
      <c r="K1642" s="98">
        <f t="shared" si="832"/>
        <v>11968.8</v>
      </c>
      <c r="L1642" s="99">
        <f t="shared" si="833"/>
        <v>1.0815399999999999</v>
      </c>
      <c r="M1642" s="100">
        <f t="shared" si="834"/>
        <v>1.0590999999999999</v>
      </c>
      <c r="N1642" s="101">
        <f t="shared" si="835"/>
        <v>0.97811300000000001</v>
      </c>
      <c r="O1642" s="100">
        <f t="shared" si="836"/>
        <v>1</v>
      </c>
      <c r="P1642" s="98">
        <f t="shared" si="838"/>
        <v>13409.7</v>
      </c>
      <c r="Q1642" s="97">
        <f t="shared" si="837"/>
        <v>10829.67</v>
      </c>
      <c r="R1642" s="97"/>
      <c r="S1642" s="97"/>
    </row>
    <row r="1643" spans="1:19" x14ac:dyDescent="0.25">
      <c r="A1643" s="89"/>
      <c r="B1643" s="90"/>
      <c r="C1643" s="90"/>
      <c r="D1643" s="91"/>
      <c r="E1643" s="92"/>
      <c r="F1643" s="92" t="s">
        <v>3881</v>
      </c>
      <c r="G1643" s="91"/>
      <c r="H1643" s="91"/>
      <c r="I1643" s="93">
        <v>1</v>
      </c>
      <c r="J1643" s="91"/>
      <c r="K1643" s="98"/>
      <c r="L1643" s="99"/>
      <c r="M1643" s="100"/>
      <c r="N1643" s="101"/>
      <c r="O1643" s="100"/>
      <c r="P1643" s="98"/>
      <c r="Q1643" s="91"/>
      <c r="R1643" s="91"/>
      <c r="S1643" s="91"/>
    </row>
    <row r="1644" spans="1:19" x14ac:dyDescent="0.25">
      <c r="A1644" s="89" t="s">
        <v>3882</v>
      </c>
      <c r="B1644" s="89" t="s">
        <v>3858</v>
      </c>
      <c r="C1644" s="89"/>
      <c r="D1644" s="89" t="s">
        <v>75</v>
      </c>
      <c r="E1644" s="94" t="s">
        <v>570</v>
      </c>
      <c r="F1644" s="95" t="s">
        <v>571</v>
      </c>
      <c r="G1644" s="89" t="s">
        <v>51</v>
      </c>
      <c r="H1644" s="89" t="s">
        <v>3607</v>
      </c>
      <c r="I1644" s="96">
        <v>1</v>
      </c>
      <c r="J1644" s="97">
        <v>55041</v>
      </c>
      <c r="K1644" s="98">
        <f t="shared" ref="K1644:K1653" si="839">J1644/H1644</f>
        <v>157260</v>
      </c>
      <c r="L1644" s="99">
        <f t="shared" ref="L1644:L1653" si="840">$L$8</f>
        <v>1.0815399999999999</v>
      </c>
      <c r="M1644" s="100">
        <f t="shared" ref="M1644:M1653" si="841">$M$8</f>
        <v>1.0590999999999999</v>
      </c>
      <c r="N1644" s="101">
        <f t="shared" ref="N1644:N1653" si="842">$N$8</f>
        <v>0.97811300000000001</v>
      </c>
      <c r="O1644" s="100">
        <f t="shared" ref="O1644:O1653" si="843">$O$8</f>
        <v>1</v>
      </c>
      <c r="P1644" s="98">
        <f t="shared" ref="P1644:P1653" si="844">K1644*L1644*M1644*N1644*O1644</f>
        <v>176192.27</v>
      </c>
      <c r="Q1644" s="97">
        <f t="shared" ref="Q1644:Q1653" si="845">H1644*P1644</f>
        <v>61667.29</v>
      </c>
      <c r="R1644" s="97"/>
      <c r="S1644" s="97"/>
    </row>
    <row r="1645" spans="1:19" x14ac:dyDescent="0.25">
      <c r="A1645" s="89" t="s">
        <v>3883</v>
      </c>
      <c r="B1645" s="89" t="s">
        <v>3858</v>
      </c>
      <c r="C1645" s="89"/>
      <c r="D1645" s="89" t="s">
        <v>87</v>
      </c>
      <c r="E1645" s="94" t="s">
        <v>2188</v>
      </c>
      <c r="F1645" s="95" t="s">
        <v>2189</v>
      </c>
      <c r="G1645" s="89" t="s">
        <v>81</v>
      </c>
      <c r="H1645" s="89" t="s">
        <v>3884</v>
      </c>
      <c r="I1645" s="96">
        <v>1</v>
      </c>
      <c r="J1645" s="97">
        <v>180634</v>
      </c>
      <c r="K1645" s="98">
        <f t="shared" si="839"/>
        <v>5059.78</v>
      </c>
      <c r="L1645" s="99">
        <f t="shared" si="840"/>
        <v>1.0815399999999999</v>
      </c>
      <c r="M1645" s="100">
        <f t="shared" si="841"/>
        <v>1.0590999999999999</v>
      </c>
      <c r="N1645" s="101">
        <f t="shared" si="842"/>
        <v>0.97811300000000001</v>
      </c>
      <c r="O1645" s="100">
        <f t="shared" si="843"/>
        <v>1</v>
      </c>
      <c r="P1645" s="98">
        <f t="shared" si="844"/>
        <v>5668.92</v>
      </c>
      <c r="Q1645" s="97">
        <f t="shared" si="845"/>
        <v>202380.44</v>
      </c>
      <c r="R1645" s="97"/>
      <c r="S1645" s="97"/>
    </row>
    <row r="1646" spans="1:19" ht="22.5" x14ac:dyDescent="0.25">
      <c r="A1646" s="89" t="s">
        <v>3885</v>
      </c>
      <c r="B1646" s="89" t="s">
        <v>3858</v>
      </c>
      <c r="C1646" s="89"/>
      <c r="D1646" s="89" t="s">
        <v>89</v>
      </c>
      <c r="E1646" s="94" t="s">
        <v>578</v>
      </c>
      <c r="F1646" s="95" t="s">
        <v>579</v>
      </c>
      <c r="G1646" s="89" t="s">
        <v>51</v>
      </c>
      <c r="H1646" s="89" t="s">
        <v>3886</v>
      </c>
      <c r="I1646" s="96">
        <v>1</v>
      </c>
      <c r="J1646" s="97">
        <v>1755662</v>
      </c>
      <c r="K1646" s="98">
        <f t="shared" si="839"/>
        <v>1260346.02</v>
      </c>
      <c r="L1646" s="99">
        <f t="shared" si="840"/>
        <v>1.0815399999999999</v>
      </c>
      <c r="M1646" s="100">
        <f t="shared" si="841"/>
        <v>1.0590999999999999</v>
      </c>
      <c r="N1646" s="101">
        <f t="shared" si="842"/>
        <v>0.97811300000000001</v>
      </c>
      <c r="O1646" s="100">
        <f t="shared" si="843"/>
        <v>1</v>
      </c>
      <c r="P1646" s="98">
        <f t="shared" si="844"/>
        <v>1412077</v>
      </c>
      <c r="Q1646" s="97">
        <f t="shared" si="845"/>
        <v>1967023.26</v>
      </c>
      <c r="R1646" s="97"/>
      <c r="S1646" s="97"/>
    </row>
    <row r="1647" spans="1:19" x14ac:dyDescent="0.25">
      <c r="A1647" s="89" t="s">
        <v>3887</v>
      </c>
      <c r="B1647" s="89" t="s">
        <v>3858</v>
      </c>
      <c r="C1647" s="89"/>
      <c r="D1647" s="89" t="s">
        <v>90</v>
      </c>
      <c r="E1647" s="94" t="s">
        <v>582</v>
      </c>
      <c r="F1647" s="95" t="s">
        <v>583</v>
      </c>
      <c r="G1647" s="89" t="s">
        <v>81</v>
      </c>
      <c r="H1647" s="89" t="s">
        <v>3888</v>
      </c>
      <c r="I1647" s="96">
        <v>1</v>
      </c>
      <c r="J1647" s="97">
        <v>-696539</v>
      </c>
      <c r="K1647" s="98">
        <f t="shared" si="839"/>
        <v>4926.37</v>
      </c>
      <c r="L1647" s="99">
        <f t="shared" si="840"/>
        <v>1.0815399999999999</v>
      </c>
      <c r="M1647" s="100">
        <f t="shared" si="841"/>
        <v>1.0590999999999999</v>
      </c>
      <c r="N1647" s="101">
        <f t="shared" si="842"/>
        <v>0.97811300000000001</v>
      </c>
      <c r="O1647" s="100">
        <f t="shared" si="843"/>
        <v>1</v>
      </c>
      <c r="P1647" s="98">
        <f t="shared" si="844"/>
        <v>5519.45</v>
      </c>
      <c r="Q1647" s="97">
        <f t="shared" si="845"/>
        <v>-780395.04</v>
      </c>
      <c r="R1647" s="97"/>
      <c r="S1647" s="97"/>
    </row>
    <row r="1648" spans="1:19" x14ac:dyDescent="0.25">
      <c r="A1648" s="89" t="s">
        <v>3889</v>
      </c>
      <c r="B1648" s="89" t="s">
        <v>3858</v>
      </c>
      <c r="C1648" s="89"/>
      <c r="D1648" s="89" t="s">
        <v>91</v>
      </c>
      <c r="E1648" s="94" t="s">
        <v>2196</v>
      </c>
      <c r="F1648" s="95" t="s">
        <v>2197</v>
      </c>
      <c r="G1648" s="89" t="s">
        <v>81</v>
      </c>
      <c r="H1648" s="89" t="s">
        <v>3890</v>
      </c>
      <c r="I1648" s="96">
        <v>1</v>
      </c>
      <c r="J1648" s="97">
        <v>930309</v>
      </c>
      <c r="K1648" s="98">
        <f t="shared" si="839"/>
        <v>6579.74</v>
      </c>
      <c r="L1648" s="99">
        <f t="shared" si="840"/>
        <v>1.0815399999999999</v>
      </c>
      <c r="M1648" s="100">
        <f t="shared" si="841"/>
        <v>1.0590999999999999</v>
      </c>
      <c r="N1648" s="101">
        <f t="shared" si="842"/>
        <v>0.97811300000000001</v>
      </c>
      <c r="O1648" s="100">
        <f t="shared" si="843"/>
        <v>1</v>
      </c>
      <c r="P1648" s="98">
        <f t="shared" si="844"/>
        <v>7371.86</v>
      </c>
      <c r="Q1648" s="97">
        <f t="shared" si="845"/>
        <v>1042307.29</v>
      </c>
      <c r="R1648" s="97"/>
      <c r="S1648" s="97"/>
    </row>
    <row r="1649" spans="1:19" ht="33.75" x14ac:dyDescent="0.25">
      <c r="A1649" s="89" t="s">
        <v>3891</v>
      </c>
      <c r="B1649" s="89" t="s">
        <v>3858</v>
      </c>
      <c r="C1649" s="89"/>
      <c r="D1649" s="89" t="s">
        <v>101</v>
      </c>
      <c r="E1649" s="94" t="s">
        <v>590</v>
      </c>
      <c r="F1649" s="95" t="s">
        <v>591</v>
      </c>
      <c r="G1649" s="89" t="s">
        <v>81</v>
      </c>
      <c r="H1649" s="89" t="s">
        <v>3890</v>
      </c>
      <c r="I1649" s="96">
        <v>1</v>
      </c>
      <c r="J1649" s="97">
        <v>105410</v>
      </c>
      <c r="K1649" s="98">
        <f t="shared" si="839"/>
        <v>745.53</v>
      </c>
      <c r="L1649" s="99">
        <f t="shared" si="840"/>
        <v>1.0815399999999999</v>
      </c>
      <c r="M1649" s="100">
        <f t="shared" si="841"/>
        <v>1.0590999999999999</v>
      </c>
      <c r="N1649" s="101">
        <f t="shared" si="842"/>
        <v>0.97811300000000001</v>
      </c>
      <c r="O1649" s="100">
        <f t="shared" si="843"/>
        <v>1</v>
      </c>
      <c r="P1649" s="98">
        <f t="shared" si="844"/>
        <v>835.28</v>
      </c>
      <c r="Q1649" s="97">
        <f t="shared" si="845"/>
        <v>118100.24</v>
      </c>
      <c r="R1649" s="97"/>
      <c r="S1649" s="97"/>
    </row>
    <row r="1650" spans="1:19" x14ac:dyDescent="0.25">
      <c r="A1650" s="89" t="s">
        <v>3892</v>
      </c>
      <c r="B1650" s="89" t="s">
        <v>3858</v>
      </c>
      <c r="C1650" s="89"/>
      <c r="D1650" s="89" t="s">
        <v>106</v>
      </c>
      <c r="E1650" s="94" t="s">
        <v>593</v>
      </c>
      <c r="F1650" s="95" t="s">
        <v>594</v>
      </c>
      <c r="G1650" s="89" t="s">
        <v>502</v>
      </c>
      <c r="H1650" s="89" t="s">
        <v>3893</v>
      </c>
      <c r="I1650" s="96">
        <v>1</v>
      </c>
      <c r="J1650" s="97">
        <v>618993</v>
      </c>
      <c r="K1650" s="98">
        <f t="shared" si="839"/>
        <v>43689.94</v>
      </c>
      <c r="L1650" s="99">
        <f t="shared" si="840"/>
        <v>1.0815399999999999</v>
      </c>
      <c r="M1650" s="100">
        <f t="shared" si="841"/>
        <v>1.0590999999999999</v>
      </c>
      <c r="N1650" s="101">
        <f t="shared" si="842"/>
        <v>0.97811300000000001</v>
      </c>
      <c r="O1650" s="100">
        <f t="shared" si="843"/>
        <v>1</v>
      </c>
      <c r="P1650" s="98">
        <f t="shared" si="844"/>
        <v>48949.7</v>
      </c>
      <c r="Q1650" s="97">
        <f t="shared" si="845"/>
        <v>693512.5</v>
      </c>
      <c r="R1650" s="97"/>
      <c r="S1650" s="97"/>
    </row>
    <row r="1651" spans="1:19" x14ac:dyDescent="0.25">
      <c r="A1651" s="89" t="s">
        <v>3894</v>
      </c>
      <c r="B1651" s="89" t="s">
        <v>3858</v>
      </c>
      <c r="C1651" s="89"/>
      <c r="D1651" s="89" t="s">
        <v>107</v>
      </c>
      <c r="E1651" s="94" t="s">
        <v>597</v>
      </c>
      <c r="F1651" s="95" t="s">
        <v>598</v>
      </c>
      <c r="G1651" s="89" t="s">
        <v>502</v>
      </c>
      <c r="H1651" s="89" t="s">
        <v>3895</v>
      </c>
      <c r="I1651" s="96">
        <v>1</v>
      </c>
      <c r="J1651" s="97">
        <v>432593</v>
      </c>
      <c r="K1651" s="98">
        <f t="shared" si="839"/>
        <v>43689.95</v>
      </c>
      <c r="L1651" s="99">
        <f t="shared" si="840"/>
        <v>1.0815399999999999</v>
      </c>
      <c r="M1651" s="100">
        <f t="shared" si="841"/>
        <v>1.0590999999999999</v>
      </c>
      <c r="N1651" s="101">
        <f t="shared" si="842"/>
        <v>0.97811300000000001</v>
      </c>
      <c r="O1651" s="100">
        <f t="shared" si="843"/>
        <v>1</v>
      </c>
      <c r="P1651" s="98">
        <f t="shared" si="844"/>
        <v>48949.71</v>
      </c>
      <c r="Q1651" s="97">
        <f t="shared" si="845"/>
        <v>484672.13</v>
      </c>
      <c r="R1651" s="97"/>
      <c r="S1651" s="97"/>
    </row>
    <row r="1652" spans="1:19" x14ac:dyDescent="0.25">
      <c r="A1652" s="89" t="s">
        <v>3896</v>
      </c>
      <c r="B1652" s="89" t="s">
        <v>3858</v>
      </c>
      <c r="C1652" s="89"/>
      <c r="D1652" s="89" t="s">
        <v>109</v>
      </c>
      <c r="E1652" s="94" t="s">
        <v>2210</v>
      </c>
      <c r="F1652" s="95" t="s">
        <v>2211</v>
      </c>
      <c r="G1652" s="89" t="s">
        <v>502</v>
      </c>
      <c r="H1652" s="89" t="s">
        <v>3897</v>
      </c>
      <c r="I1652" s="96">
        <v>1</v>
      </c>
      <c r="J1652" s="97">
        <v>66872</v>
      </c>
      <c r="K1652" s="98">
        <f t="shared" si="839"/>
        <v>48384.34</v>
      </c>
      <c r="L1652" s="99">
        <f t="shared" si="840"/>
        <v>1.0815399999999999</v>
      </c>
      <c r="M1652" s="100">
        <f t="shared" si="841"/>
        <v>1.0590999999999999</v>
      </c>
      <c r="N1652" s="101">
        <f t="shared" si="842"/>
        <v>0.97811300000000001</v>
      </c>
      <c r="O1652" s="100">
        <f t="shared" si="843"/>
        <v>1</v>
      </c>
      <c r="P1652" s="98">
        <f t="shared" si="844"/>
        <v>54209.25</v>
      </c>
      <c r="Q1652" s="97">
        <f t="shared" si="845"/>
        <v>74922.600000000006</v>
      </c>
      <c r="R1652" s="97"/>
      <c r="S1652" s="97"/>
    </row>
    <row r="1653" spans="1:19" ht="22.5" x14ac:dyDescent="0.25">
      <c r="A1653" s="89" t="s">
        <v>3898</v>
      </c>
      <c r="B1653" s="89" t="s">
        <v>3858</v>
      </c>
      <c r="C1653" s="89"/>
      <c r="D1653" s="89" t="s">
        <v>122</v>
      </c>
      <c r="E1653" s="94" t="s">
        <v>2214</v>
      </c>
      <c r="F1653" s="95" t="s">
        <v>2215</v>
      </c>
      <c r="G1653" s="89" t="s">
        <v>502</v>
      </c>
      <c r="H1653" s="89" t="s">
        <v>3897</v>
      </c>
      <c r="I1653" s="96">
        <v>1</v>
      </c>
      <c r="J1653" s="97">
        <v>71589</v>
      </c>
      <c r="K1653" s="98">
        <f t="shared" si="839"/>
        <v>51797.27</v>
      </c>
      <c r="L1653" s="99">
        <f t="shared" si="840"/>
        <v>1.0815399999999999</v>
      </c>
      <c r="M1653" s="100">
        <f t="shared" si="841"/>
        <v>1.0590999999999999</v>
      </c>
      <c r="N1653" s="101">
        <f t="shared" si="842"/>
        <v>0.97811300000000001</v>
      </c>
      <c r="O1653" s="100">
        <f t="shared" si="843"/>
        <v>1</v>
      </c>
      <c r="P1653" s="98">
        <f t="shared" si="844"/>
        <v>58033.06</v>
      </c>
      <c r="Q1653" s="97">
        <f t="shared" si="845"/>
        <v>80207.490000000005</v>
      </c>
      <c r="R1653" s="97"/>
      <c r="S1653" s="97"/>
    </row>
    <row r="1654" spans="1:19" x14ac:dyDescent="0.25">
      <c r="A1654" s="89"/>
      <c r="B1654" s="90"/>
      <c r="C1654" s="90"/>
      <c r="D1654" s="91"/>
      <c r="E1654" s="92"/>
      <c r="F1654" s="92" t="s">
        <v>3899</v>
      </c>
      <c r="G1654" s="91"/>
      <c r="H1654" s="91"/>
      <c r="I1654" s="93">
        <v>1</v>
      </c>
      <c r="J1654" s="91"/>
      <c r="K1654" s="98"/>
      <c r="L1654" s="99"/>
      <c r="M1654" s="100"/>
      <c r="N1654" s="101"/>
      <c r="O1654" s="100"/>
      <c r="P1654" s="98"/>
      <c r="Q1654" s="91"/>
      <c r="R1654" s="91"/>
      <c r="S1654" s="91"/>
    </row>
    <row r="1655" spans="1:19" x14ac:dyDescent="0.25">
      <c r="A1655" s="89" t="s">
        <v>3901</v>
      </c>
      <c r="B1655" s="89" t="s">
        <v>3858</v>
      </c>
      <c r="C1655" s="89"/>
      <c r="D1655" s="89" t="s">
        <v>124</v>
      </c>
      <c r="E1655" s="94" t="s">
        <v>608</v>
      </c>
      <c r="F1655" s="95" t="s">
        <v>609</v>
      </c>
      <c r="G1655" s="89" t="s">
        <v>502</v>
      </c>
      <c r="H1655" s="89" t="s">
        <v>3900</v>
      </c>
      <c r="I1655" s="96">
        <v>1</v>
      </c>
      <c r="J1655" s="97">
        <v>46527</v>
      </c>
      <c r="K1655" s="98">
        <f>J1655/H1655</f>
        <v>44453.68</v>
      </c>
      <c r="L1655" s="99">
        <f>$L$8</f>
        <v>1.0815399999999999</v>
      </c>
      <c r="M1655" s="100">
        <f>$M$8</f>
        <v>1.0590999999999999</v>
      </c>
      <c r="N1655" s="101">
        <f>$N$8</f>
        <v>0.97811300000000001</v>
      </c>
      <c r="O1655" s="100">
        <f>$O$8</f>
        <v>1</v>
      </c>
      <c r="P1655" s="98">
        <f>K1655*L1655*M1655*N1655*O1655</f>
        <v>49805.39</v>
      </c>
      <c r="Q1655" s="97">
        <f>H1655*P1655</f>
        <v>52128.31</v>
      </c>
      <c r="R1655" s="97"/>
      <c r="S1655" s="97"/>
    </row>
    <row r="1656" spans="1:19" x14ac:dyDescent="0.25">
      <c r="A1656" s="89"/>
      <c r="B1656" s="90"/>
      <c r="C1656" s="90"/>
      <c r="D1656" s="91"/>
      <c r="E1656" s="92"/>
      <c r="F1656" s="92" t="s">
        <v>3902</v>
      </c>
      <c r="G1656" s="91"/>
      <c r="H1656" s="91"/>
      <c r="I1656" s="93">
        <v>1</v>
      </c>
      <c r="J1656" s="91"/>
      <c r="K1656" s="98"/>
      <c r="L1656" s="99"/>
      <c r="M1656" s="100"/>
      <c r="N1656" s="101"/>
      <c r="O1656" s="100"/>
      <c r="P1656" s="98"/>
      <c r="Q1656" s="91"/>
      <c r="R1656" s="91"/>
      <c r="S1656" s="91"/>
    </row>
    <row r="1657" spans="1:19" ht="22.5" x14ac:dyDescent="0.25">
      <c r="A1657" s="89" t="s">
        <v>3903</v>
      </c>
      <c r="B1657" s="89" t="s">
        <v>3858</v>
      </c>
      <c r="C1657" s="89"/>
      <c r="D1657" s="89" t="s">
        <v>129</v>
      </c>
      <c r="E1657" s="94" t="s">
        <v>578</v>
      </c>
      <c r="F1657" s="95" t="s">
        <v>579</v>
      </c>
      <c r="G1657" s="89" t="s">
        <v>51</v>
      </c>
      <c r="H1657" s="89" t="s">
        <v>3904</v>
      </c>
      <c r="I1657" s="96">
        <v>1</v>
      </c>
      <c r="J1657" s="97">
        <v>1664917</v>
      </c>
      <c r="K1657" s="98">
        <f t="shared" ref="K1657:K1662" si="846">J1657/H1657</f>
        <v>1260345.95</v>
      </c>
      <c r="L1657" s="99">
        <f t="shared" ref="L1657:L1662" si="847">$L$8</f>
        <v>1.0815399999999999</v>
      </c>
      <c r="M1657" s="100">
        <f t="shared" ref="M1657:M1662" si="848">$M$8</f>
        <v>1.0590999999999999</v>
      </c>
      <c r="N1657" s="101">
        <f t="shared" ref="N1657:N1662" si="849">$N$8</f>
        <v>0.97811300000000001</v>
      </c>
      <c r="O1657" s="100">
        <f t="shared" ref="O1657:O1662" si="850">$O$8</f>
        <v>1</v>
      </c>
      <c r="P1657" s="98">
        <f t="shared" ref="P1657:P1662" si="851">K1657*L1657*M1657*N1657*O1657</f>
        <v>1412076.92</v>
      </c>
      <c r="Q1657" s="97">
        <f t="shared" ref="Q1657:Q1662" si="852">H1657*P1657</f>
        <v>1865353.61</v>
      </c>
      <c r="R1657" s="97"/>
      <c r="S1657" s="97"/>
    </row>
    <row r="1658" spans="1:19" x14ac:dyDescent="0.25">
      <c r="A1658" s="89" t="s">
        <v>3905</v>
      </c>
      <c r="B1658" s="89" t="s">
        <v>3858</v>
      </c>
      <c r="C1658" s="89"/>
      <c r="D1658" s="89" t="s">
        <v>133</v>
      </c>
      <c r="E1658" s="94" t="s">
        <v>582</v>
      </c>
      <c r="F1658" s="95" t="s">
        <v>583</v>
      </c>
      <c r="G1658" s="89" t="s">
        <v>81</v>
      </c>
      <c r="H1658" s="89" t="s">
        <v>3906</v>
      </c>
      <c r="I1658" s="96">
        <v>1</v>
      </c>
      <c r="J1658" s="97">
        <v>-660527</v>
      </c>
      <c r="K1658" s="98">
        <f t="shared" si="846"/>
        <v>4926.3599999999997</v>
      </c>
      <c r="L1658" s="99">
        <f t="shared" si="847"/>
        <v>1.0815399999999999</v>
      </c>
      <c r="M1658" s="100">
        <f t="shared" si="848"/>
        <v>1.0590999999999999</v>
      </c>
      <c r="N1658" s="101">
        <f t="shared" si="849"/>
        <v>0.97811300000000001</v>
      </c>
      <c r="O1658" s="100">
        <f t="shared" si="850"/>
        <v>1</v>
      </c>
      <c r="P1658" s="98">
        <f t="shared" si="851"/>
        <v>5519.44</v>
      </c>
      <c r="Q1658" s="97">
        <f t="shared" si="852"/>
        <v>-740046.52</v>
      </c>
      <c r="R1658" s="97"/>
      <c r="S1658" s="97"/>
    </row>
    <row r="1659" spans="1:19" x14ac:dyDescent="0.25">
      <c r="A1659" s="89" t="s">
        <v>3907</v>
      </c>
      <c r="B1659" s="89" t="s">
        <v>3858</v>
      </c>
      <c r="C1659" s="89"/>
      <c r="D1659" s="89" t="s">
        <v>136</v>
      </c>
      <c r="E1659" s="94" t="s">
        <v>586</v>
      </c>
      <c r="F1659" s="95" t="s">
        <v>587</v>
      </c>
      <c r="G1659" s="89" t="s">
        <v>81</v>
      </c>
      <c r="H1659" s="89" t="s">
        <v>3908</v>
      </c>
      <c r="I1659" s="96">
        <v>1</v>
      </c>
      <c r="J1659" s="97">
        <v>851922</v>
      </c>
      <c r="K1659" s="98">
        <f t="shared" si="846"/>
        <v>6353.83</v>
      </c>
      <c r="L1659" s="99">
        <f t="shared" si="847"/>
        <v>1.0815399999999999</v>
      </c>
      <c r="M1659" s="100">
        <f t="shared" si="848"/>
        <v>1.0590999999999999</v>
      </c>
      <c r="N1659" s="101">
        <f t="shared" si="849"/>
        <v>0.97811300000000001</v>
      </c>
      <c r="O1659" s="100">
        <f t="shared" si="850"/>
        <v>1</v>
      </c>
      <c r="P1659" s="98">
        <f t="shared" si="851"/>
        <v>7118.76</v>
      </c>
      <c r="Q1659" s="97">
        <f t="shared" si="852"/>
        <v>954483.34</v>
      </c>
      <c r="R1659" s="97"/>
      <c r="S1659" s="97"/>
    </row>
    <row r="1660" spans="1:19" ht="33.75" x14ac:dyDescent="0.25">
      <c r="A1660" s="89" t="s">
        <v>3909</v>
      </c>
      <c r="B1660" s="89" t="s">
        <v>3858</v>
      </c>
      <c r="C1660" s="89"/>
      <c r="D1660" s="89" t="s">
        <v>141</v>
      </c>
      <c r="E1660" s="94" t="s">
        <v>590</v>
      </c>
      <c r="F1660" s="95" t="s">
        <v>591</v>
      </c>
      <c r="G1660" s="89" t="s">
        <v>81</v>
      </c>
      <c r="H1660" s="89" t="s">
        <v>3908</v>
      </c>
      <c r="I1660" s="96">
        <v>1</v>
      </c>
      <c r="J1660" s="97">
        <v>95970</v>
      </c>
      <c r="K1660" s="98">
        <f t="shared" si="846"/>
        <v>715.77</v>
      </c>
      <c r="L1660" s="99">
        <f t="shared" si="847"/>
        <v>1.0815399999999999</v>
      </c>
      <c r="M1660" s="100">
        <f t="shared" si="848"/>
        <v>1.0590999999999999</v>
      </c>
      <c r="N1660" s="101">
        <f t="shared" si="849"/>
        <v>0.97811300000000001</v>
      </c>
      <c r="O1660" s="100">
        <f t="shared" si="850"/>
        <v>1</v>
      </c>
      <c r="P1660" s="98">
        <f t="shared" si="851"/>
        <v>801.94</v>
      </c>
      <c r="Q1660" s="97">
        <f t="shared" si="852"/>
        <v>107524.12</v>
      </c>
      <c r="R1660" s="97"/>
      <c r="S1660" s="97"/>
    </row>
    <row r="1661" spans="1:19" x14ac:dyDescent="0.25">
      <c r="A1661" s="89" t="s">
        <v>3910</v>
      </c>
      <c r="B1661" s="89" t="s">
        <v>3858</v>
      </c>
      <c r="C1661" s="89"/>
      <c r="D1661" s="89" t="s">
        <v>144</v>
      </c>
      <c r="E1661" s="94" t="s">
        <v>608</v>
      </c>
      <c r="F1661" s="95" t="s">
        <v>609</v>
      </c>
      <c r="G1661" s="89" t="s">
        <v>502</v>
      </c>
      <c r="H1661" s="89" t="s">
        <v>3911</v>
      </c>
      <c r="I1661" s="96">
        <v>1</v>
      </c>
      <c r="J1661" s="97">
        <v>375567</v>
      </c>
      <c r="K1661" s="98">
        <f t="shared" si="846"/>
        <v>44453.21</v>
      </c>
      <c r="L1661" s="99">
        <f t="shared" si="847"/>
        <v>1.0815399999999999</v>
      </c>
      <c r="M1661" s="100">
        <f t="shared" si="848"/>
        <v>1.0590999999999999</v>
      </c>
      <c r="N1661" s="101">
        <f t="shared" si="849"/>
        <v>0.97811300000000001</v>
      </c>
      <c r="O1661" s="100">
        <f t="shared" si="850"/>
        <v>1</v>
      </c>
      <c r="P1661" s="98">
        <f t="shared" si="851"/>
        <v>49804.86</v>
      </c>
      <c r="Q1661" s="97">
        <f t="shared" si="852"/>
        <v>420780.94</v>
      </c>
      <c r="R1661" s="97"/>
      <c r="S1661" s="97"/>
    </row>
    <row r="1662" spans="1:19" x14ac:dyDescent="0.25">
      <c r="A1662" s="89" t="s">
        <v>3912</v>
      </c>
      <c r="B1662" s="89" t="s">
        <v>3858</v>
      </c>
      <c r="C1662" s="89"/>
      <c r="D1662" s="89" t="s">
        <v>146</v>
      </c>
      <c r="E1662" s="94" t="s">
        <v>777</v>
      </c>
      <c r="F1662" s="95" t="s">
        <v>778</v>
      </c>
      <c r="G1662" s="89" t="s">
        <v>502</v>
      </c>
      <c r="H1662" s="89" t="s">
        <v>3913</v>
      </c>
      <c r="I1662" s="96">
        <v>1</v>
      </c>
      <c r="J1662" s="97">
        <v>76438</v>
      </c>
      <c r="K1662" s="98">
        <f t="shared" si="846"/>
        <v>44190.2</v>
      </c>
      <c r="L1662" s="99">
        <f t="shared" si="847"/>
        <v>1.0815399999999999</v>
      </c>
      <c r="M1662" s="100">
        <f t="shared" si="848"/>
        <v>1.0590999999999999</v>
      </c>
      <c r="N1662" s="101">
        <f t="shared" si="849"/>
        <v>0.97811300000000001</v>
      </c>
      <c r="O1662" s="100">
        <f t="shared" si="850"/>
        <v>1</v>
      </c>
      <c r="P1662" s="98">
        <f t="shared" si="851"/>
        <v>49510.19</v>
      </c>
      <c r="Q1662" s="97">
        <f t="shared" si="852"/>
        <v>85640.25</v>
      </c>
      <c r="R1662" s="97"/>
      <c r="S1662" s="97"/>
    </row>
    <row r="1663" spans="1:19" x14ac:dyDescent="0.25">
      <c r="A1663" s="89"/>
      <c r="B1663" s="90"/>
      <c r="C1663" s="90"/>
      <c r="D1663" s="91"/>
      <c r="E1663" s="92"/>
      <c r="F1663" s="92" t="s">
        <v>3914</v>
      </c>
      <c r="G1663" s="91"/>
      <c r="H1663" s="91"/>
      <c r="I1663" s="93">
        <v>1</v>
      </c>
      <c r="J1663" s="91"/>
      <c r="K1663" s="98"/>
      <c r="L1663" s="99"/>
      <c r="M1663" s="100"/>
      <c r="N1663" s="101"/>
      <c r="O1663" s="100"/>
      <c r="P1663" s="98"/>
      <c r="Q1663" s="91"/>
      <c r="R1663" s="91"/>
      <c r="S1663" s="91"/>
    </row>
    <row r="1664" spans="1:19" ht="22.5" x14ac:dyDescent="0.25">
      <c r="A1664" s="89" t="s">
        <v>3915</v>
      </c>
      <c r="B1664" s="89" t="s">
        <v>3858</v>
      </c>
      <c r="C1664" s="89"/>
      <c r="D1664" s="89" t="s">
        <v>151</v>
      </c>
      <c r="E1664" s="94" t="s">
        <v>626</v>
      </c>
      <c r="F1664" s="95" t="s">
        <v>627</v>
      </c>
      <c r="G1664" s="89" t="s">
        <v>110</v>
      </c>
      <c r="H1664" s="89" t="s">
        <v>3916</v>
      </c>
      <c r="I1664" s="96">
        <v>1</v>
      </c>
      <c r="J1664" s="97">
        <v>159164</v>
      </c>
      <c r="K1664" s="98">
        <f>J1664/H1664</f>
        <v>27506.57</v>
      </c>
      <c r="L1664" s="99">
        <f>$L$8</f>
        <v>1.0815399999999999</v>
      </c>
      <c r="M1664" s="100">
        <f>$M$8</f>
        <v>1.0590999999999999</v>
      </c>
      <c r="N1664" s="101">
        <f>$N$8</f>
        <v>0.97811300000000001</v>
      </c>
      <c r="O1664" s="100">
        <f>$O$8</f>
        <v>1</v>
      </c>
      <c r="P1664" s="98">
        <f>K1664*L1664*M1664*N1664*O1664</f>
        <v>30818.04</v>
      </c>
      <c r="Q1664" s="97">
        <f>H1664*P1664</f>
        <v>178325.51</v>
      </c>
      <c r="R1664" s="97"/>
      <c r="S1664" s="97"/>
    </row>
    <row r="1665" spans="1:19" x14ac:dyDescent="0.25">
      <c r="A1665" s="89" t="s">
        <v>3917</v>
      </c>
      <c r="B1665" s="89" t="s">
        <v>3858</v>
      </c>
      <c r="C1665" s="89"/>
      <c r="D1665" s="89" t="s">
        <v>154</v>
      </c>
      <c r="E1665" s="94" t="s">
        <v>630</v>
      </c>
      <c r="F1665" s="95" t="s">
        <v>631</v>
      </c>
      <c r="G1665" s="89" t="s">
        <v>502</v>
      </c>
      <c r="H1665" s="89" t="s">
        <v>3918</v>
      </c>
      <c r="I1665" s="96">
        <v>1</v>
      </c>
      <c r="J1665" s="97">
        <v>-40715</v>
      </c>
      <c r="K1665" s="98">
        <f>J1665/H1665</f>
        <v>29318.03</v>
      </c>
      <c r="L1665" s="99">
        <f>$L$8</f>
        <v>1.0815399999999999</v>
      </c>
      <c r="M1665" s="100">
        <f>$M$8</f>
        <v>1.0590999999999999</v>
      </c>
      <c r="N1665" s="101">
        <f>$N$8</f>
        <v>0.97811300000000001</v>
      </c>
      <c r="O1665" s="100">
        <f>$O$8</f>
        <v>1</v>
      </c>
      <c r="P1665" s="98">
        <f>K1665*L1665*M1665*N1665*O1665</f>
        <v>32847.58</v>
      </c>
      <c r="Q1665" s="97">
        <f>H1665*P1665</f>
        <v>-45616.62</v>
      </c>
      <c r="R1665" s="97"/>
      <c r="S1665" s="97"/>
    </row>
    <row r="1666" spans="1:19" x14ac:dyDescent="0.25">
      <c r="A1666" s="89" t="s">
        <v>3919</v>
      </c>
      <c r="B1666" s="89" t="s">
        <v>3858</v>
      </c>
      <c r="C1666" s="89"/>
      <c r="D1666" s="89" t="s">
        <v>156</v>
      </c>
      <c r="E1666" s="94" t="s">
        <v>634</v>
      </c>
      <c r="F1666" s="95" t="s">
        <v>635</v>
      </c>
      <c r="G1666" s="89" t="s">
        <v>502</v>
      </c>
      <c r="H1666" s="89" t="s">
        <v>3920</v>
      </c>
      <c r="I1666" s="96">
        <v>1</v>
      </c>
      <c r="J1666" s="97">
        <v>-6853</v>
      </c>
      <c r="K1666" s="98">
        <f>J1666/H1666</f>
        <v>49346.89</v>
      </c>
      <c r="L1666" s="99">
        <f>$L$8</f>
        <v>1.0815399999999999</v>
      </c>
      <c r="M1666" s="100">
        <f>$M$8</f>
        <v>1.0590999999999999</v>
      </c>
      <c r="N1666" s="101">
        <f>$N$8</f>
        <v>0.97811300000000001</v>
      </c>
      <c r="O1666" s="100">
        <f>$O$8</f>
        <v>1</v>
      </c>
      <c r="P1666" s="98">
        <f>K1666*L1666*M1666*N1666*O1666</f>
        <v>55287.68</v>
      </c>
      <c r="Q1666" s="97">
        <f>H1666*P1666</f>
        <v>-7678.02</v>
      </c>
      <c r="R1666" s="97"/>
      <c r="S1666" s="97"/>
    </row>
    <row r="1667" spans="1:19" x14ac:dyDescent="0.25">
      <c r="A1667" s="89" t="s">
        <v>3921</v>
      </c>
      <c r="B1667" s="89" t="s">
        <v>3858</v>
      </c>
      <c r="C1667" s="89"/>
      <c r="D1667" s="89" t="s">
        <v>157</v>
      </c>
      <c r="E1667" s="94" t="s">
        <v>638</v>
      </c>
      <c r="F1667" s="95" t="s">
        <v>639</v>
      </c>
      <c r="G1667" s="89" t="s">
        <v>518</v>
      </c>
      <c r="H1667" s="89" t="s">
        <v>3922</v>
      </c>
      <c r="I1667" s="96">
        <v>1</v>
      </c>
      <c r="J1667" s="97">
        <v>82276</v>
      </c>
      <c r="K1667" s="98">
        <f>J1667/H1667</f>
        <v>72.83</v>
      </c>
      <c r="L1667" s="99">
        <f>$L$8</f>
        <v>1.0815399999999999</v>
      </c>
      <c r="M1667" s="100">
        <f>$M$8</f>
        <v>1.0590999999999999</v>
      </c>
      <c r="N1667" s="101">
        <f>$N$8</f>
        <v>0.97811300000000001</v>
      </c>
      <c r="O1667" s="100">
        <f>$O$8</f>
        <v>1</v>
      </c>
      <c r="P1667" s="98">
        <f>K1667*L1667*M1667*N1667*O1667</f>
        <v>81.599999999999994</v>
      </c>
      <c r="Q1667" s="97">
        <f>H1667*P1667</f>
        <v>92177.97</v>
      </c>
      <c r="R1667" s="97"/>
      <c r="S1667" s="97"/>
    </row>
    <row r="1668" spans="1:19" x14ac:dyDescent="0.25">
      <c r="A1668" s="72"/>
      <c r="B1668" s="77"/>
      <c r="C1668" s="77"/>
      <c r="D1668" s="77"/>
      <c r="E1668" s="76"/>
      <c r="F1668" s="76" t="s">
        <v>3923</v>
      </c>
      <c r="G1668" s="77"/>
      <c r="H1668" s="77"/>
      <c r="I1668" s="78"/>
      <c r="J1668" s="79">
        <f>J1669</f>
        <v>6661822</v>
      </c>
      <c r="K1668" s="98"/>
      <c r="L1668" s="99"/>
      <c r="M1668" s="100"/>
      <c r="N1668" s="101"/>
      <c r="O1668" s="100"/>
      <c r="P1668" s="98"/>
      <c r="Q1668" s="79">
        <f>Q1669</f>
        <v>7463827.7599999998</v>
      </c>
      <c r="R1668" s="79">
        <f t="shared" ref="R1668:S1668" si="853">R1669</f>
        <v>4202537.5</v>
      </c>
      <c r="S1668" s="79">
        <f t="shared" si="853"/>
        <v>0</v>
      </c>
    </row>
    <row r="1669" spans="1:19" x14ac:dyDescent="0.25">
      <c r="A1669" s="82" t="s">
        <v>927</v>
      </c>
      <c r="B1669" s="83"/>
      <c r="C1669" s="84"/>
      <c r="D1669" s="85"/>
      <c r="E1669" s="86"/>
      <c r="F1669" s="86" t="s">
        <v>3925</v>
      </c>
      <c r="G1669" s="82"/>
      <c r="H1669" s="82"/>
      <c r="I1669" s="87"/>
      <c r="J1669" s="88">
        <f>SUM(J1670:J1686)</f>
        <v>6661822</v>
      </c>
      <c r="K1669" s="98"/>
      <c r="L1669" s="99"/>
      <c r="M1669" s="100"/>
      <c r="N1669" s="101"/>
      <c r="O1669" s="100"/>
      <c r="P1669" s="98"/>
      <c r="Q1669" s="88">
        <f>SUM(Q1670:Q1686)</f>
        <v>7463827.7599999998</v>
      </c>
      <c r="R1669" s="88">
        <f t="shared" ref="R1669:S1669" si="854">SUM(R1670:R1686)</f>
        <v>4202537.5</v>
      </c>
      <c r="S1669" s="88">
        <f t="shared" si="854"/>
        <v>0</v>
      </c>
    </row>
    <row r="1670" spans="1:19" ht="22.5" x14ac:dyDescent="0.25">
      <c r="A1670" s="89" t="s">
        <v>3926</v>
      </c>
      <c r="B1670" s="89" t="s">
        <v>3927</v>
      </c>
      <c r="C1670" s="89"/>
      <c r="D1670" s="89" t="s">
        <v>12</v>
      </c>
      <c r="E1670" s="94" t="s">
        <v>1886</v>
      </c>
      <c r="F1670" s="95" t="s">
        <v>1887</v>
      </c>
      <c r="G1670" s="89" t="s">
        <v>648</v>
      </c>
      <c r="H1670" s="89" t="s">
        <v>24</v>
      </c>
      <c r="I1670" s="96">
        <v>1</v>
      </c>
      <c r="J1670" s="97">
        <v>46614</v>
      </c>
      <c r="K1670" s="98">
        <f t="shared" ref="K1670:K1686" si="855">J1670/H1670</f>
        <v>23307</v>
      </c>
      <c r="L1670" s="99">
        <f t="shared" ref="L1670:L1686" si="856">$L$8</f>
        <v>1.0815399999999999</v>
      </c>
      <c r="M1670" s="100">
        <f t="shared" ref="M1670:M1686" si="857">$M$8</f>
        <v>1.0590999999999999</v>
      </c>
      <c r="N1670" s="101">
        <f t="shared" ref="N1670:N1686" si="858">$N$8</f>
        <v>0.97811300000000001</v>
      </c>
      <c r="O1670" s="100">
        <f t="shared" ref="O1670:O1686" si="859">$O$8</f>
        <v>1</v>
      </c>
      <c r="P1670" s="98">
        <f t="shared" ref="P1670:P1686" si="860">K1670*L1670*M1670*N1670*O1670</f>
        <v>26112.89</v>
      </c>
      <c r="Q1670" s="97">
        <f t="shared" ref="Q1670:Q1686" si="861">H1670*P1670</f>
        <v>52225.78</v>
      </c>
      <c r="R1670" s="97"/>
      <c r="S1670" s="97"/>
    </row>
    <row r="1671" spans="1:19" ht="45" x14ac:dyDescent="0.25">
      <c r="A1671" s="89" t="s">
        <v>3928</v>
      </c>
      <c r="B1671" s="89" t="s">
        <v>3927</v>
      </c>
      <c r="C1671" s="89" t="s">
        <v>17297</v>
      </c>
      <c r="D1671" s="89" t="s">
        <v>24</v>
      </c>
      <c r="E1671" s="94" t="s">
        <v>3929</v>
      </c>
      <c r="F1671" s="95" t="s">
        <v>3930</v>
      </c>
      <c r="G1671" s="89" t="s">
        <v>652</v>
      </c>
      <c r="H1671" s="89" t="s">
        <v>30</v>
      </c>
      <c r="I1671" s="96">
        <v>1</v>
      </c>
      <c r="J1671" s="97">
        <v>2189079</v>
      </c>
      <c r="K1671" s="98">
        <f t="shared" si="855"/>
        <v>729693</v>
      </c>
      <c r="L1671" s="99">
        <f t="shared" si="856"/>
        <v>1.0815399999999999</v>
      </c>
      <c r="M1671" s="100">
        <f t="shared" si="857"/>
        <v>1.0590999999999999</v>
      </c>
      <c r="N1671" s="101">
        <f t="shared" si="858"/>
        <v>0.97811300000000001</v>
      </c>
      <c r="O1671" s="100">
        <f t="shared" si="859"/>
        <v>1</v>
      </c>
      <c r="P1671" s="98">
        <f t="shared" si="860"/>
        <v>817539.54</v>
      </c>
      <c r="Q1671" s="97">
        <f t="shared" si="861"/>
        <v>2452618.62</v>
      </c>
      <c r="R1671" s="97">
        <f t="shared" ref="R1671" si="862">Q1671</f>
        <v>2452618.62</v>
      </c>
      <c r="S1671" s="97"/>
    </row>
    <row r="1672" spans="1:19" ht="22.5" x14ac:dyDescent="0.25">
      <c r="A1672" s="89" t="s">
        <v>3931</v>
      </c>
      <c r="B1672" s="89" t="s">
        <v>3927</v>
      </c>
      <c r="C1672" s="89"/>
      <c r="D1672" s="89" t="s">
        <v>30</v>
      </c>
      <c r="E1672" s="94" t="s">
        <v>1886</v>
      </c>
      <c r="F1672" s="95" t="s">
        <v>1887</v>
      </c>
      <c r="G1672" s="89" t="s">
        <v>648</v>
      </c>
      <c r="H1672" s="89" t="s">
        <v>24</v>
      </c>
      <c r="I1672" s="96">
        <v>1</v>
      </c>
      <c r="J1672" s="97">
        <v>46614</v>
      </c>
      <c r="K1672" s="98">
        <f t="shared" si="855"/>
        <v>23307</v>
      </c>
      <c r="L1672" s="99">
        <f t="shared" si="856"/>
        <v>1.0815399999999999</v>
      </c>
      <c r="M1672" s="100">
        <f t="shared" si="857"/>
        <v>1.0590999999999999</v>
      </c>
      <c r="N1672" s="101">
        <f t="shared" si="858"/>
        <v>0.97811300000000001</v>
      </c>
      <c r="O1672" s="100">
        <f t="shared" si="859"/>
        <v>1</v>
      </c>
      <c r="P1672" s="98">
        <f t="shared" si="860"/>
        <v>26112.89</v>
      </c>
      <c r="Q1672" s="97">
        <f t="shared" si="861"/>
        <v>52225.78</v>
      </c>
      <c r="R1672" s="97"/>
      <c r="S1672" s="97"/>
    </row>
    <row r="1673" spans="1:19" ht="22.5" x14ac:dyDescent="0.25">
      <c r="A1673" s="89" t="s">
        <v>3932</v>
      </c>
      <c r="B1673" s="89" t="s">
        <v>3927</v>
      </c>
      <c r="C1673" s="89" t="s">
        <v>17297</v>
      </c>
      <c r="D1673" s="89" t="s">
        <v>34</v>
      </c>
      <c r="E1673" s="94" t="s">
        <v>3933</v>
      </c>
      <c r="F1673" s="95" t="s">
        <v>3934</v>
      </c>
      <c r="G1673" s="89" t="s">
        <v>652</v>
      </c>
      <c r="H1673" s="89" t="s">
        <v>24</v>
      </c>
      <c r="I1673" s="96">
        <v>1</v>
      </c>
      <c r="J1673" s="97">
        <v>1032629</v>
      </c>
      <c r="K1673" s="98">
        <f t="shared" si="855"/>
        <v>516314.5</v>
      </c>
      <c r="L1673" s="99">
        <f t="shared" si="856"/>
        <v>1.0815399999999999</v>
      </c>
      <c r="M1673" s="100">
        <f t="shared" si="857"/>
        <v>1.0590999999999999</v>
      </c>
      <c r="N1673" s="101">
        <f t="shared" si="858"/>
        <v>0.97811300000000001</v>
      </c>
      <c r="O1673" s="100">
        <f t="shared" si="859"/>
        <v>1</v>
      </c>
      <c r="P1673" s="98">
        <f t="shared" si="860"/>
        <v>578472.75</v>
      </c>
      <c r="Q1673" s="97">
        <f t="shared" si="861"/>
        <v>1156945.5</v>
      </c>
      <c r="R1673" s="97">
        <f t="shared" ref="R1673" si="863">Q1673</f>
        <v>1156945.5</v>
      </c>
      <c r="S1673" s="97"/>
    </row>
    <row r="1674" spans="1:19" ht="22.5" x14ac:dyDescent="0.25">
      <c r="A1674" s="89" t="s">
        <v>3935</v>
      </c>
      <c r="B1674" s="89" t="s">
        <v>3927</v>
      </c>
      <c r="C1674" s="89"/>
      <c r="D1674" s="89" t="s">
        <v>40</v>
      </c>
      <c r="E1674" s="94" t="s">
        <v>1899</v>
      </c>
      <c r="F1674" s="95" t="s">
        <v>1900</v>
      </c>
      <c r="G1674" s="89" t="s">
        <v>502</v>
      </c>
      <c r="H1674" s="89" t="s">
        <v>3936</v>
      </c>
      <c r="I1674" s="96">
        <v>1</v>
      </c>
      <c r="J1674" s="97">
        <v>916</v>
      </c>
      <c r="K1674" s="98">
        <f t="shared" si="855"/>
        <v>65710.19</v>
      </c>
      <c r="L1674" s="99">
        <f t="shared" si="856"/>
        <v>1.0815399999999999</v>
      </c>
      <c r="M1674" s="100">
        <f t="shared" si="857"/>
        <v>1.0590999999999999</v>
      </c>
      <c r="N1674" s="101">
        <f t="shared" si="858"/>
        <v>0.97811300000000001</v>
      </c>
      <c r="O1674" s="100">
        <f t="shared" si="859"/>
        <v>1</v>
      </c>
      <c r="P1674" s="98">
        <f t="shared" si="860"/>
        <v>73620.929999999993</v>
      </c>
      <c r="Q1674" s="97">
        <f t="shared" si="861"/>
        <v>1026.28</v>
      </c>
      <c r="R1674" s="97"/>
      <c r="S1674" s="97"/>
    </row>
    <row r="1675" spans="1:19" ht="22.5" x14ac:dyDescent="0.25">
      <c r="A1675" s="89" t="s">
        <v>3937</v>
      </c>
      <c r="B1675" s="89" t="s">
        <v>3927</v>
      </c>
      <c r="C1675" s="89"/>
      <c r="D1675" s="89" t="s">
        <v>43</v>
      </c>
      <c r="E1675" s="94" t="s">
        <v>3938</v>
      </c>
      <c r="F1675" s="95" t="s">
        <v>3939</v>
      </c>
      <c r="G1675" s="89" t="s">
        <v>652</v>
      </c>
      <c r="H1675" s="89" t="s">
        <v>24</v>
      </c>
      <c r="I1675" s="96">
        <v>1</v>
      </c>
      <c r="J1675" s="97">
        <v>43086</v>
      </c>
      <c r="K1675" s="98">
        <f t="shared" si="855"/>
        <v>21543</v>
      </c>
      <c r="L1675" s="99">
        <f t="shared" si="856"/>
        <v>1.0815399999999999</v>
      </c>
      <c r="M1675" s="100">
        <f t="shared" si="857"/>
        <v>1.0590999999999999</v>
      </c>
      <c r="N1675" s="101">
        <f t="shared" si="858"/>
        <v>0.97811300000000001</v>
      </c>
      <c r="O1675" s="100">
        <f t="shared" si="859"/>
        <v>1</v>
      </c>
      <c r="P1675" s="98">
        <f t="shared" si="860"/>
        <v>24136.53</v>
      </c>
      <c r="Q1675" s="97">
        <f t="shared" si="861"/>
        <v>48273.06</v>
      </c>
      <c r="R1675" s="97"/>
      <c r="S1675" s="97"/>
    </row>
    <row r="1676" spans="1:19" ht="22.5" x14ac:dyDescent="0.25">
      <c r="A1676" s="89" t="s">
        <v>3940</v>
      </c>
      <c r="B1676" s="89" t="s">
        <v>3927</v>
      </c>
      <c r="C1676" s="89"/>
      <c r="D1676" s="89" t="s">
        <v>48</v>
      </c>
      <c r="E1676" s="94" t="s">
        <v>3941</v>
      </c>
      <c r="F1676" s="95" t="s">
        <v>3942</v>
      </c>
      <c r="G1676" s="89" t="s">
        <v>648</v>
      </c>
      <c r="H1676" s="89" t="s">
        <v>40</v>
      </c>
      <c r="I1676" s="96">
        <v>1</v>
      </c>
      <c r="J1676" s="97">
        <v>32990</v>
      </c>
      <c r="K1676" s="98">
        <f t="shared" si="855"/>
        <v>6598</v>
      </c>
      <c r="L1676" s="99">
        <f t="shared" si="856"/>
        <v>1.0815399999999999</v>
      </c>
      <c r="M1676" s="100">
        <f t="shared" si="857"/>
        <v>1.0590999999999999</v>
      </c>
      <c r="N1676" s="101">
        <f t="shared" si="858"/>
        <v>0.97811300000000001</v>
      </c>
      <c r="O1676" s="100">
        <f t="shared" si="859"/>
        <v>1</v>
      </c>
      <c r="P1676" s="98">
        <f t="shared" si="860"/>
        <v>7392.32</v>
      </c>
      <c r="Q1676" s="97">
        <f t="shared" si="861"/>
        <v>36961.599999999999</v>
      </c>
      <c r="R1676" s="97"/>
      <c r="S1676" s="97"/>
    </row>
    <row r="1677" spans="1:19" ht="22.5" x14ac:dyDescent="0.25">
      <c r="A1677" s="89" t="s">
        <v>3943</v>
      </c>
      <c r="B1677" s="89" t="s">
        <v>3927</v>
      </c>
      <c r="C1677" s="89"/>
      <c r="D1677" s="89" t="s">
        <v>55</v>
      </c>
      <c r="E1677" s="94" t="s">
        <v>3944</v>
      </c>
      <c r="F1677" s="95" t="s">
        <v>3945</v>
      </c>
      <c r="G1677" s="89" t="s">
        <v>652</v>
      </c>
      <c r="H1677" s="89" t="s">
        <v>40</v>
      </c>
      <c r="I1677" s="96">
        <v>1</v>
      </c>
      <c r="J1677" s="97">
        <v>162293</v>
      </c>
      <c r="K1677" s="98">
        <f t="shared" si="855"/>
        <v>32458.6</v>
      </c>
      <c r="L1677" s="99">
        <f t="shared" si="856"/>
        <v>1.0815399999999999</v>
      </c>
      <c r="M1677" s="100">
        <f t="shared" si="857"/>
        <v>1.0590999999999999</v>
      </c>
      <c r="N1677" s="101">
        <f t="shared" si="858"/>
        <v>0.97811300000000001</v>
      </c>
      <c r="O1677" s="100">
        <f t="shared" si="859"/>
        <v>1</v>
      </c>
      <c r="P1677" s="98">
        <f t="shared" si="860"/>
        <v>36366.239999999998</v>
      </c>
      <c r="Q1677" s="97">
        <f t="shared" si="861"/>
        <v>181831.2</v>
      </c>
      <c r="R1677" s="97"/>
      <c r="S1677" s="97"/>
    </row>
    <row r="1678" spans="1:19" ht="22.5" x14ac:dyDescent="0.25">
      <c r="A1678" s="89" t="s">
        <v>3946</v>
      </c>
      <c r="B1678" s="89" t="s">
        <v>3927</v>
      </c>
      <c r="C1678" s="89"/>
      <c r="D1678" s="89" t="s">
        <v>58</v>
      </c>
      <c r="E1678" s="94" t="s">
        <v>3947</v>
      </c>
      <c r="F1678" s="95" t="s">
        <v>3948</v>
      </c>
      <c r="G1678" s="89" t="s">
        <v>648</v>
      </c>
      <c r="H1678" s="89" t="s">
        <v>24</v>
      </c>
      <c r="I1678" s="96">
        <v>1</v>
      </c>
      <c r="J1678" s="97">
        <v>13815</v>
      </c>
      <c r="K1678" s="98">
        <f t="shared" si="855"/>
        <v>6907.5</v>
      </c>
      <c r="L1678" s="99">
        <f t="shared" si="856"/>
        <v>1.0815399999999999</v>
      </c>
      <c r="M1678" s="100">
        <f t="shared" si="857"/>
        <v>1.0590999999999999</v>
      </c>
      <c r="N1678" s="101">
        <f t="shared" si="858"/>
        <v>0.97811300000000001</v>
      </c>
      <c r="O1678" s="100">
        <f t="shared" si="859"/>
        <v>1</v>
      </c>
      <c r="P1678" s="98">
        <f t="shared" si="860"/>
        <v>7739.08</v>
      </c>
      <c r="Q1678" s="97">
        <f t="shared" si="861"/>
        <v>15478.16</v>
      </c>
      <c r="R1678" s="97"/>
      <c r="S1678" s="97"/>
    </row>
    <row r="1679" spans="1:19" ht="22.5" x14ac:dyDescent="0.25">
      <c r="A1679" s="89" t="s">
        <v>3949</v>
      </c>
      <c r="B1679" s="89" t="s">
        <v>3927</v>
      </c>
      <c r="C1679" s="89"/>
      <c r="D1679" s="89" t="s">
        <v>60</v>
      </c>
      <c r="E1679" s="94" t="s">
        <v>3950</v>
      </c>
      <c r="F1679" s="95" t="s">
        <v>3951</v>
      </c>
      <c r="G1679" s="89" t="s">
        <v>652</v>
      </c>
      <c r="H1679" s="89" t="s">
        <v>24</v>
      </c>
      <c r="I1679" s="96">
        <v>1</v>
      </c>
      <c r="J1679" s="97">
        <v>152082</v>
      </c>
      <c r="K1679" s="98">
        <f t="shared" si="855"/>
        <v>76041</v>
      </c>
      <c r="L1679" s="99">
        <f t="shared" si="856"/>
        <v>1.0815399999999999</v>
      </c>
      <c r="M1679" s="100">
        <f t="shared" si="857"/>
        <v>1.0590999999999999</v>
      </c>
      <c r="N1679" s="101">
        <f t="shared" si="858"/>
        <v>0.97811300000000001</v>
      </c>
      <c r="O1679" s="100">
        <f t="shared" si="859"/>
        <v>1</v>
      </c>
      <c r="P1679" s="98">
        <f t="shared" si="860"/>
        <v>85195.45</v>
      </c>
      <c r="Q1679" s="97">
        <f t="shared" si="861"/>
        <v>170390.9</v>
      </c>
      <c r="R1679" s="97"/>
      <c r="S1679" s="97"/>
    </row>
    <row r="1680" spans="1:19" ht="22.5" x14ac:dyDescent="0.25">
      <c r="A1680" s="89" t="s">
        <v>3952</v>
      </c>
      <c r="B1680" s="89" t="s">
        <v>3927</v>
      </c>
      <c r="C1680" s="89"/>
      <c r="D1680" s="89" t="s">
        <v>65</v>
      </c>
      <c r="E1680" s="94" t="s">
        <v>668</v>
      </c>
      <c r="F1680" s="95" t="s">
        <v>669</v>
      </c>
      <c r="G1680" s="89" t="s">
        <v>670</v>
      </c>
      <c r="H1680" s="89" t="s">
        <v>122</v>
      </c>
      <c r="I1680" s="96">
        <v>1</v>
      </c>
      <c r="J1680" s="97">
        <v>203988</v>
      </c>
      <c r="K1680" s="98">
        <f t="shared" si="855"/>
        <v>8159.52</v>
      </c>
      <c r="L1680" s="99">
        <f t="shared" si="856"/>
        <v>1.0815399999999999</v>
      </c>
      <c r="M1680" s="100">
        <f t="shared" si="857"/>
        <v>1.0590999999999999</v>
      </c>
      <c r="N1680" s="101">
        <f t="shared" si="858"/>
        <v>0.97811300000000001</v>
      </c>
      <c r="O1680" s="100">
        <f t="shared" si="859"/>
        <v>1</v>
      </c>
      <c r="P1680" s="98">
        <f t="shared" si="860"/>
        <v>9141.83</v>
      </c>
      <c r="Q1680" s="97">
        <f t="shared" si="861"/>
        <v>228545.75</v>
      </c>
      <c r="R1680" s="97"/>
      <c r="S1680" s="97"/>
    </row>
    <row r="1681" spans="1:19" ht="22.5" x14ac:dyDescent="0.25">
      <c r="A1681" s="89" t="s">
        <v>3953</v>
      </c>
      <c r="B1681" s="89" t="s">
        <v>3927</v>
      </c>
      <c r="C1681" s="89"/>
      <c r="D1681" s="89" t="s">
        <v>68</v>
      </c>
      <c r="E1681" s="94" t="s">
        <v>3954</v>
      </c>
      <c r="F1681" s="95" t="s">
        <v>3955</v>
      </c>
      <c r="G1681" s="89" t="s">
        <v>652</v>
      </c>
      <c r="H1681" s="89" t="s">
        <v>12</v>
      </c>
      <c r="I1681" s="96">
        <v>1</v>
      </c>
      <c r="J1681" s="97">
        <v>1986571</v>
      </c>
      <c r="K1681" s="98">
        <f t="shared" si="855"/>
        <v>1986571</v>
      </c>
      <c r="L1681" s="99">
        <f t="shared" si="856"/>
        <v>1.0815399999999999</v>
      </c>
      <c r="M1681" s="100">
        <f t="shared" si="857"/>
        <v>1.0590999999999999</v>
      </c>
      <c r="N1681" s="101">
        <f t="shared" si="858"/>
        <v>0.97811300000000001</v>
      </c>
      <c r="O1681" s="100">
        <f t="shared" si="859"/>
        <v>1</v>
      </c>
      <c r="P1681" s="98">
        <f t="shared" si="860"/>
        <v>2225731.0099999998</v>
      </c>
      <c r="Q1681" s="97">
        <f t="shared" si="861"/>
        <v>2225731.0099999998</v>
      </c>
      <c r="R1681" s="97"/>
      <c r="S1681" s="97"/>
    </row>
    <row r="1682" spans="1:19" ht="22.5" x14ac:dyDescent="0.25">
      <c r="A1682" s="89" t="s">
        <v>3956</v>
      </c>
      <c r="B1682" s="89" t="s">
        <v>3927</v>
      </c>
      <c r="C1682" s="89"/>
      <c r="D1682" s="89" t="s">
        <v>70</v>
      </c>
      <c r="E1682" s="94" t="s">
        <v>3957</v>
      </c>
      <c r="F1682" s="95" t="s">
        <v>3958</v>
      </c>
      <c r="G1682" s="89" t="s">
        <v>648</v>
      </c>
      <c r="H1682" s="89" t="s">
        <v>12</v>
      </c>
      <c r="I1682" s="96">
        <v>1</v>
      </c>
      <c r="J1682" s="97">
        <v>20922</v>
      </c>
      <c r="K1682" s="98">
        <f t="shared" si="855"/>
        <v>20922</v>
      </c>
      <c r="L1682" s="99">
        <f t="shared" si="856"/>
        <v>1.0815399999999999</v>
      </c>
      <c r="M1682" s="100">
        <f t="shared" si="857"/>
        <v>1.0590999999999999</v>
      </c>
      <c r="N1682" s="101">
        <f t="shared" si="858"/>
        <v>0.97811300000000001</v>
      </c>
      <c r="O1682" s="100">
        <f t="shared" si="859"/>
        <v>1</v>
      </c>
      <c r="P1682" s="98">
        <f t="shared" si="860"/>
        <v>23440.77</v>
      </c>
      <c r="Q1682" s="97">
        <f t="shared" si="861"/>
        <v>23440.77</v>
      </c>
      <c r="R1682" s="97"/>
      <c r="S1682" s="97"/>
    </row>
    <row r="1683" spans="1:19" ht="33.75" x14ac:dyDescent="0.25">
      <c r="A1683" s="89" t="s">
        <v>3959</v>
      </c>
      <c r="B1683" s="89" t="s">
        <v>3927</v>
      </c>
      <c r="C1683" s="89" t="s">
        <v>17297</v>
      </c>
      <c r="D1683" s="89" t="s">
        <v>73</v>
      </c>
      <c r="E1683" s="94" t="s">
        <v>3960</v>
      </c>
      <c r="F1683" s="95" t="s">
        <v>3961</v>
      </c>
      <c r="G1683" s="89" t="s">
        <v>652</v>
      </c>
      <c r="H1683" s="89" t="s">
        <v>12</v>
      </c>
      <c r="I1683" s="96">
        <v>1</v>
      </c>
      <c r="J1683" s="97">
        <v>529257</v>
      </c>
      <c r="K1683" s="98">
        <f t="shared" si="855"/>
        <v>529257</v>
      </c>
      <c r="L1683" s="99">
        <f t="shared" si="856"/>
        <v>1.0815399999999999</v>
      </c>
      <c r="M1683" s="100">
        <f t="shared" si="857"/>
        <v>1.0590999999999999</v>
      </c>
      <c r="N1683" s="101">
        <f t="shared" si="858"/>
        <v>0.97811300000000001</v>
      </c>
      <c r="O1683" s="100">
        <f t="shared" si="859"/>
        <v>1</v>
      </c>
      <c r="P1683" s="98">
        <f t="shared" si="860"/>
        <v>592973.38</v>
      </c>
      <c r="Q1683" s="97">
        <f t="shared" si="861"/>
        <v>592973.38</v>
      </c>
      <c r="R1683" s="97">
        <f t="shared" ref="R1683" si="864">Q1683</f>
        <v>592973.38</v>
      </c>
      <c r="S1683" s="97"/>
    </row>
    <row r="1684" spans="1:19" ht="22.5" x14ac:dyDescent="0.25">
      <c r="A1684" s="89" t="s">
        <v>3962</v>
      </c>
      <c r="B1684" s="89" t="s">
        <v>3927</v>
      </c>
      <c r="C1684" s="89"/>
      <c r="D1684" s="89" t="s">
        <v>75</v>
      </c>
      <c r="E1684" s="94" t="s">
        <v>668</v>
      </c>
      <c r="F1684" s="95" t="s">
        <v>669</v>
      </c>
      <c r="G1684" s="89" t="s">
        <v>670</v>
      </c>
      <c r="H1684" s="89" t="s">
        <v>55</v>
      </c>
      <c r="I1684" s="96">
        <v>1</v>
      </c>
      <c r="J1684" s="97">
        <v>65277</v>
      </c>
      <c r="K1684" s="98">
        <f t="shared" si="855"/>
        <v>8159.63</v>
      </c>
      <c r="L1684" s="99">
        <f t="shared" si="856"/>
        <v>1.0815399999999999</v>
      </c>
      <c r="M1684" s="100">
        <f t="shared" si="857"/>
        <v>1.0590999999999999</v>
      </c>
      <c r="N1684" s="101">
        <f t="shared" si="858"/>
        <v>0.97811300000000001</v>
      </c>
      <c r="O1684" s="100">
        <f t="shared" si="859"/>
        <v>1</v>
      </c>
      <c r="P1684" s="98">
        <f t="shared" si="860"/>
        <v>9141.9500000000007</v>
      </c>
      <c r="Q1684" s="97">
        <f t="shared" si="861"/>
        <v>73135.600000000006</v>
      </c>
      <c r="R1684" s="97"/>
      <c r="S1684" s="97"/>
    </row>
    <row r="1685" spans="1:19" ht="22.5" x14ac:dyDescent="0.25">
      <c r="A1685" s="89" t="s">
        <v>3963</v>
      </c>
      <c r="B1685" s="89" t="s">
        <v>3927</v>
      </c>
      <c r="C1685" s="89"/>
      <c r="D1685" s="89" t="s">
        <v>87</v>
      </c>
      <c r="E1685" s="94" t="s">
        <v>3964</v>
      </c>
      <c r="F1685" s="95" t="s">
        <v>3965</v>
      </c>
      <c r="G1685" s="89" t="s">
        <v>652</v>
      </c>
      <c r="H1685" s="89" t="s">
        <v>12</v>
      </c>
      <c r="I1685" s="96">
        <v>1</v>
      </c>
      <c r="J1685" s="97">
        <v>44738</v>
      </c>
      <c r="K1685" s="98">
        <f t="shared" si="855"/>
        <v>44738</v>
      </c>
      <c r="L1685" s="99">
        <f t="shared" si="856"/>
        <v>1.0815399999999999</v>
      </c>
      <c r="M1685" s="100">
        <f t="shared" si="857"/>
        <v>1.0590999999999999</v>
      </c>
      <c r="N1685" s="101">
        <f t="shared" si="858"/>
        <v>0.97811300000000001</v>
      </c>
      <c r="O1685" s="100">
        <f t="shared" si="859"/>
        <v>1</v>
      </c>
      <c r="P1685" s="98">
        <f t="shared" si="860"/>
        <v>50123.93</v>
      </c>
      <c r="Q1685" s="97">
        <f t="shared" si="861"/>
        <v>50123.93</v>
      </c>
      <c r="R1685" s="97"/>
      <c r="S1685" s="97"/>
    </row>
    <row r="1686" spans="1:19" ht="22.5" x14ac:dyDescent="0.25">
      <c r="A1686" s="89" t="s">
        <v>3966</v>
      </c>
      <c r="B1686" s="89" t="s">
        <v>3927</v>
      </c>
      <c r="C1686" s="89"/>
      <c r="D1686" s="89" t="s">
        <v>89</v>
      </c>
      <c r="E1686" s="94" t="s">
        <v>3967</v>
      </c>
      <c r="F1686" s="95" t="s">
        <v>1984</v>
      </c>
      <c r="G1686" s="89" t="s">
        <v>652</v>
      </c>
      <c r="H1686" s="89" t="s">
        <v>12</v>
      </c>
      <c r="I1686" s="96">
        <v>1</v>
      </c>
      <c r="J1686" s="97">
        <v>90951</v>
      </c>
      <c r="K1686" s="98">
        <f t="shared" si="855"/>
        <v>90951</v>
      </c>
      <c r="L1686" s="99">
        <f t="shared" si="856"/>
        <v>1.0815399999999999</v>
      </c>
      <c r="M1686" s="100">
        <f t="shared" si="857"/>
        <v>1.0590999999999999</v>
      </c>
      <c r="N1686" s="101">
        <f t="shared" si="858"/>
        <v>0.97811300000000001</v>
      </c>
      <c r="O1686" s="100">
        <f t="shared" si="859"/>
        <v>1</v>
      </c>
      <c r="P1686" s="98">
        <f t="shared" si="860"/>
        <v>101900.44</v>
      </c>
      <c r="Q1686" s="97">
        <f t="shared" si="861"/>
        <v>101900.44</v>
      </c>
      <c r="R1686" s="97"/>
      <c r="S1686" s="97"/>
    </row>
    <row r="1687" spans="1:19" ht="28.5" x14ac:dyDescent="0.25">
      <c r="A1687" s="72"/>
      <c r="B1687" s="77"/>
      <c r="C1687" s="77"/>
      <c r="D1687" s="77"/>
      <c r="E1687" s="76"/>
      <c r="F1687" s="76" t="s">
        <v>3968</v>
      </c>
      <c r="G1687" s="77"/>
      <c r="H1687" s="77"/>
      <c r="I1687" s="78"/>
      <c r="J1687" s="79">
        <f>J1688+J1702+J1750+J1810+J1822+J1833+J1848</f>
        <v>25944603</v>
      </c>
      <c r="K1687" s="98"/>
      <c r="L1687" s="99"/>
      <c r="M1687" s="100"/>
      <c r="N1687" s="101"/>
      <c r="O1687" s="100"/>
      <c r="P1687" s="98"/>
      <c r="Q1687" s="79">
        <f>Q1688+Q1702+Q1750+Q1810+Q1822+Q1833+Q1848</f>
        <v>29068041.149999999</v>
      </c>
      <c r="R1687" s="79">
        <f t="shared" ref="R1687:S1687" si="865">R1688+R1702+R1750+R1810+R1822+R1833+R1848</f>
        <v>0</v>
      </c>
      <c r="S1687" s="79">
        <f t="shared" si="865"/>
        <v>0</v>
      </c>
    </row>
    <row r="1688" spans="1:19" x14ac:dyDescent="0.25">
      <c r="A1688" s="82" t="s">
        <v>930</v>
      </c>
      <c r="B1688" s="83"/>
      <c r="C1688" s="84"/>
      <c r="D1688" s="85"/>
      <c r="E1688" s="86"/>
      <c r="F1688" s="86" t="s">
        <v>685</v>
      </c>
      <c r="G1688" s="82"/>
      <c r="H1688" s="82"/>
      <c r="I1688" s="87"/>
      <c r="J1688" s="88">
        <f>SUM(J1689:J1701)</f>
        <v>3526344</v>
      </c>
      <c r="K1688" s="98"/>
      <c r="L1688" s="99"/>
      <c r="M1688" s="100"/>
      <c r="N1688" s="101"/>
      <c r="O1688" s="100"/>
      <c r="P1688" s="98"/>
      <c r="Q1688" s="88">
        <f>SUM(Q1689:Q1701)</f>
        <v>3950893.89</v>
      </c>
      <c r="R1688" s="88">
        <f t="shared" ref="R1688:S1688" si="866">SUM(R1689:R1701)</f>
        <v>0</v>
      </c>
      <c r="S1688" s="88">
        <f t="shared" si="866"/>
        <v>0</v>
      </c>
    </row>
    <row r="1689" spans="1:19" x14ac:dyDescent="0.25">
      <c r="A1689" s="89"/>
      <c r="B1689" s="90"/>
      <c r="C1689" s="90"/>
      <c r="D1689" s="91"/>
      <c r="E1689" s="92"/>
      <c r="F1689" s="92" t="s">
        <v>3970</v>
      </c>
      <c r="G1689" s="91"/>
      <c r="H1689" s="91"/>
      <c r="I1689" s="93">
        <v>1</v>
      </c>
      <c r="J1689" s="91"/>
      <c r="K1689" s="98"/>
      <c r="L1689" s="99"/>
      <c r="M1689" s="100"/>
      <c r="N1689" s="101"/>
      <c r="O1689" s="100"/>
      <c r="P1689" s="98"/>
      <c r="Q1689" s="91"/>
      <c r="R1689" s="91"/>
      <c r="S1689" s="91"/>
    </row>
    <row r="1690" spans="1:19" ht="22.5" x14ac:dyDescent="0.25">
      <c r="A1690" s="89" t="s">
        <v>3971</v>
      </c>
      <c r="B1690" s="89" t="s">
        <v>3972</v>
      </c>
      <c r="C1690" s="89"/>
      <c r="D1690" s="89" t="s">
        <v>12</v>
      </c>
      <c r="E1690" s="94" t="s">
        <v>530</v>
      </c>
      <c r="F1690" s="95" t="s">
        <v>531</v>
      </c>
      <c r="G1690" s="89" t="s">
        <v>37</v>
      </c>
      <c r="H1690" s="89" t="s">
        <v>3973</v>
      </c>
      <c r="I1690" s="96">
        <v>1</v>
      </c>
      <c r="J1690" s="97">
        <v>8719</v>
      </c>
      <c r="K1690" s="98">
        <f t="shared" ref="K1690:K1701" si="867">J1690/H1690</f>
        <v>41558.629999999997</v>
      </c>
      <c r="L1690" s="99">
        <f t="shared" ref="L1690:L1701" si="868">$L$8</f>
        <v>1.0815399999999999</v>
      </c>
      <c r="M1690" s="100">
        <f t="shared" ref="M1690:M1701" si="869">$M$8</f>
        <v>1.0590999999999999</v>
      </c>
      <c r="N1690" s="101">
        <f t="shared" ref="N1690:N1701" si="870">$N$8</f>
        <v>0.97811300000000001</v>
      </c>
      <c r="O1690" s="100">
        <f t="shared" ref="O1690:O1701" si="871">$O$8</f>
        <v>1</v>
      </c>
      <c r="P1690" s="98">
        <f>K1690*L1690*M1690*N1690*O1690</f>
        <v>46561.81</v>
      </c>
      <c r="Q1690" s="97">
        <f t="shared" ref="Q1690:Q1701" si="872">H1690*P1690</f>
        <v>9768.67</v>
      </c>
      <c r="R1690" s="97"/>
      <c r="S1690" s="97"/>
    </row>
    <row r="1691" spans="1:19" ht="22.5" x14ac:dyDescent="0.25">
      <c r="A1691" s="89" t="s">
        <v>3974</v>
      </c>
      <c r="B1691" s="89" t="s">
        <v>3972</v>
      </c>
      <c r="C1691" s="89"/>
      <c r="D1691" s="89" t="s">
        <v>24</v>
      </c>
      <c r="E1691" s="94" t="s">
        <v>534</v>
      </c>
      <c r="F1691" s="95" t="s">
        <v>535</v>
      </c>
      <c r="G1691" s="89" t="s">
        <v>37</v>
      </c>
      <c r="H1691" s="89" t="s">
        <v>3975</v>
      </c>
      <c r="I1691" s="96">
        <v>1</v>
      </c>
      <c r="J1691" s="97">
        <v>122325</v>
      </c>
      <c r="K1691" s="98">
        <f t="shared" si="867"/>
        <v>59079.93</v>
      </c>
      <c r="L1691" s="99">
        <f t="shared" si="868"/>
        <v>1.0815399999999999</v>
      </c>
      <c r="M1691" s="100">
        <f t="shared" si="869"/>
        <v>1.0590999999999999</v>
      </c>
      <c r="N1691" s="101">
        <f t="shared" si="870"/>
        <v>0.97811300000000001</v>
      </c>
      <c r="O1691" s="100">
        <f t="shared" si="871"/>
        <v>1</v>
      </c>
      <c r="P1691" s="98">
        <f>K1691*L1691*M1691*N1691*O1691</f>
        <v>66192.47</v>
      </c>
      <c r="Q1691" s="97">
        <f t="shared" si="872"/>
        <v>137051.51</v>
      </c>
      <c r="R1691" s="97"/>
      <c r="S1691" s="97"/>
    </row>
    <row r="1692" spans="1:19" ht="22.5" x14ac:dyDescent="0.25">
      <c r="A1692" s="89" t="s">
        <v>3976</v>
      </c>
      <c r="B1692" s="89" t="s">
        <v>3972</v>
      </c>
      <c r="C1692" s="89"/>
      <c r="D1692" s="89" t="s">
        <v>30</v>
      </c>
      <c r="E1692" s="94" t="s">
        <v>31</v>
      </c>
      <c r="F1692" s="95" t="s">
        <v>32</v>
      </c>
      <c r="G1692" s="89" t="s">
        <v>27</v>
      </c>
      <c r="H1692" s="89" t="s">
        <v>3977</v>
      </c>
      <c r="I1692" s="96">
        <v>1</v>
      </c>
      <c r="J1692" s="97">
        <v>2586528</v>
      </c>
      <c r="K1692" s="98">
        <f t="shared" si="867"/>
        <v>708.95</v>
      </c>
      <c r="L1692" s="99">
        <f t="shared" si="868"/>
        <v>1.0815399999999999</v>
      </c>
      <c r="M1692" s="100">
        <f t="shared" si="869"/>
        <v>1.0590999999999999</v>
      </c>
      <c r="N1692" s="101">
        <f t="shared" si="870"/>
        <v>0.97811300000000001</v>
      </c>
      <c r="O1692" s="100">
        <f t="shared" si="871"/>
        <v>1</v>
      </c>
      <c r="P1692" s="98">
        <f>K1692*L1692*M1692*N1692*O1692+0.01</f>
        <v>794.31</v>
      </c>
      <c r="Q1692" s="97">
        <f t="shared" si="872"/>
        <v>2897936.77</v>
      </c>
      <c r="R1692" s="97"/>
      <c r="S1692" s="97"/>
    </row>
    <row r="1693" spans="1:19" ht="22.5" x14ac:dyDescent="0.25">
      <c r="A1693" s="89" t="s">
        <v>3978</v>
      </c>
      <c r="B1693" s="89" t="s">
        <v>3972</v>
      </c>
      <c r="C1693" s="89"/>
      <c r="D1693" s="89" t="s">
        <v>34</v>
      </c>
      <c r="E1693" s="94" t="s">
        <v>540</v>
      </c>
      <c r="F1693" s="95" t="s">
        <v>541</v>
      </c>
      <c r="G1693" s="89" t="s">
        <v>51</v>
      </c>
      <c r="H1693" s="89" t="s">
        <v>3979</v>
      </c>
      <c r="I1693" s="96">
        <v>1</v>
      </c>
      <c r="J1693" s="97">
        <v>314916</v>
      </c>
      <c r="K1693" s="98">
        <f t="shared" si="867"/>
        <v>416555.56</v>
      </c>
      <c r="L1693" s="99">
        <f t="shared" si="868"/>
        <v>1.0815399999999999</v>
      </c>
      <c r="M1693" s="100">
        <f t="shared" si="869"/>
        <v>1.0590999999999999</v>
      </c>
      <c r="N1693" s="101">
        <f t="shared" si="870"/>
        <v>0.97811300000000001</v>
      </c>
      <c r="O1693" s="100">
        <f t="shared" si="871"/>
        <v>1</v>
      </c>
      <c r="P1693" s="98">
        <f t="shared" ref="P1693:P1701" si="873">K1693*L1693*M1693*N1693*O1693</f>
        <v>466704</v>
      </c>
      <c r="Q1693" s="97">
        <f t="shared" si="872"/>
        <v>352828.22</v>
      </c>
      <c r="R1693" s="97"/>
      <c r="S1693" s="97"/>
    </row>
    <row r="1694" spans="1:19" ht="22.5" x14ac:dyDescent="0.25">
      <c r="A1694" s="89" t="s">
        <v>3980</v>
      </c>
      <c r="B1694" s="89" t="s">
        <v>3972</v>
      </c>
      <c r="C1694" s="89"/>
      <c r="D1694" s="89" t="s">
        <v>40</v>
      </c>
      <c r="E1694" s="94" t="s">
        <v>546</v>
      </c>
      <c r="F1694" s="95" t="s">
        <v>700</v>
      </c>
      <c r="G1694" s="89" t="s">
        <v>37</v>
      </c>
      <c r="H1694" s="89" t="s">
        <v>3981</v>
      </c>
      <c r="I1694" s="96">
        <v>1</v>
      </c>
      <c r="J1694" s="97">
        <v>8806</v>
      </c>
      <c r="K1694" s="98">
        <f t="shared" si="867"/>
        <v>35579.370000000003</v>
      </c>
      <c r="L1694" s="99">
        <f t="shared" si="868"/>
        <v>1.0815399999999999</v>
      </c>
      <c r="M1694" s="100">
        <f t="shared" si="869"/>
        <v>1.0590999999999999</v>
      </c>
      <c r="N1694" s="101">
        <f t="shared" si="870"/>
        <v>0.97811300000000001</v>
      </c>
      <c r="O1694" s="100">
        <f t="shared" si="871"/>
        <v>1</v>
      </c>
      <c r="P1694" s="98">
        <f t="shared" si="873"/>
        <v>39862.71</v>
      </c>
      <c r="Q1694" s="97">
        <f t="shared" si="872"/>
        <v>9866.14</v>
      </c>
      <c r="R1694" s="97"/>
      <c r="S1694" s="97"/>
    </row>
    <row r="1695" spans="1:19" ht="22.5" x14ac:dyDescent="0.25">
      <c r="A1695" s="89" t="s">
        <v>3982</v>
      </c>
      <c r="B1695" s="89" t="s">
        <v>3972</v>
      </c>
      <c r="C1695" s="89"/>
      <c r="D1695" s="89" t="s">
        <v>43</v>
      </c>
      <c r="E1695" s="94" t="s">
        <v>549</v>
      </c>
      <c r="F1695" s="95" t="s">
        <v>703</v>
      </c>
      <c r="G1695" s="89" t="s">
        <v>37</v>
      </c>
      <c r="H1695" s="89" t="s">
        <v>3981</v>
      </c>
      <c r="I1695" s="96">
        <v>1</v>
      </c>
      <c r="J1695" s="97">
        <v>1698</v>
      </c>
      <c r="K1695" s="98">
        <f t="shared" si="867"/>
        <v>6860.52</v>
      </c>
      <c r="L1695" s="99">
        <f t="shared" si="868"/>
        <v>1.0815399999999999</v>
      </c>
      <c r="M1695" s="100">
        <f t="shared" si="869"/>
        <v>1.0590999999999999</v>
      </c>
      <c r="N1695" s="101">
        <f t="shared" si="870"/>
        <v>0.97811300000000001</v>
      </c>
      <c r="O1695" s="100">
        <f t="shared" si="871"/>
        <v>1</v>
      </c>
      <c r="P1695" s="98">
        <f t="shared" si="873"/>
        <v>7686.45</v>
      </c>
      <c r="Q1695" s="97">
        <f t="shared" si="872"/>
        <v>1902.42</v>
      </c>
      <c r="R1695" s="97"/>
      <c r="S1695" s="97"/>
    </row>
    <row r="1696" spans="1:19" ht="22.5" x14ac:dyDescent="0.25">
      <c r="A1696" s="89" t="s">
        <v>3983</v>
      </c>
      <c r="B1696" s="89" t="s">
        <v>3972</v>
      </c>
      <c r="C1696" s="89"/>
      <c r="D1696" s="89" t="s">
        <v>48</v>
      </c>
      <c r="E1696" s="94" t="s">
        <v>44</v>
      </c>
      <c r="F1696" s="95" t="s">
        <v>3045</v>
      </c>
      <c r="G1696" s="89" t="s">
        <v>37</v>
      </c>
      <c r="H1696" s="89" t="s">
        <v>3984</v>
      </c>
      <c r="I1696" s="96">
        <v>1</v>
      </c>
      <c r="J1696" s="97">
        <v>3095</v>
      </c>
      <c r="K1696" s="98">
        <f t="shared" si="867"/>
        <v>9244.32</v>
      </c>
      <c r="L1696" s="99">
        <f t="shared" si="868"/>
        <v>1.0815399999999999</v>
      </c>
      <c r="M1696" s="100">
        <f t="shared" si="869"/>
        <v>1.0590999999999999</v>
      </c>
      <c r="N1696" s="101">
        <f t="shared" si="870"/>
        <v>0.97811300000000001</v>
      </c>
      <c r="O1696" s="100">
        <f t="shared" si="871"/>
        <v>1</v>
      </c>
      <c r="P1696" s="98">
        <f t="shared" si="873"/>
        <v>10357.23</v>
      </c>
      <c r="Q1696" s="97">
        <f t="shared" si="872"/>
        <v>3467.6</v>
      </c>
      <c r="R1696" s="97"/>
      <c r="S1696" s="97"/>
    </row>
    <row r="1697" spans="1:19" ht="22.5" x14ac:dyDescent="0.25">
      <c r="A1697" s="89" t="s">
        <v>3985</v>
      </c>
      <c r="B1697" s="89" t="s">
        <v>3972</v>
      </c>
      <c r="C1697" s="89"/>
      <c r="D1697" s="89" t="s">
        <v>55</v>
      </c>
      <c r="E1697" s="94" t="s">
        <v>546</v>
      </c>
      <c r="F1697" s="95" t="s">
        <v>547</v>
      </c>
      <c r="G1697" s="89" t="s">
        <v>37</v>
      </c>
      <c r="H1697" s="89" t="s">
        <v>3984</v>
      </c>
      <c r="I1697" s="96">
        <v>1</v>
      </c>
      <c r="J1697" s="97">
        <v>11911</v>
      </c>
      <c r="K1697" s="98">
        <f t="shared" si="867"/>
        <v>35576.46</v>
      </c>
      <c r="L1697" s="99">
        <f t="shared" si="868"/>
        <v>1.0815399999999999</v>
      </c>
      <c r="M1697" s="100">
        <f t="shared" si="869"/>
        <v>1.0590999999999999</v>
      </c>
      <c r="N1697" s="101">
        <f t="shared" si="870"/>
        <v>0.97811300000000001</v>
      </c>
      <c r="O1697" s="100">
        <f t="shared" si="871"/>
        <v>1</v>
      </c>
      <c r="P1697" s="98">
        <f t="shared" si="873"/>
        <v>39859.449999999997</v>
      </c>
      <c r="Q1697" s="97">
        <f t="shared" si="872"/>
        <v>13344.94</v>
      </c>
      <c r="R1697" s="97"/>
      <c r="S1697" s="97"/>
    </row>
    <row r="1698" spans="1:19" ht="22.5" x14ac:dyDescent="0.25">
      <c r="A1698" s="89" t="s">
        <v>3986</v>
      </c>
      <c r="B1698" s="89" t="s">
        <v>3972</v>
      </c>
      <c r="C1698" s="89"/>
      <c r="D1698" s="89" t="s">
        <v>58</v>
      </c>
      <c r="E1698" s="94" t="s">
        <v>549</v>
      </c>
      <c r="F1698" s="95" t="s">
        <v>709</v>
      </c>
      <c r="G1698" s="89" t="s">
        <v>37</v>
      </c>
      <c r="H1698" s="89" t="s">
        <v>3984</v>
      </c>
      <c r="I1698" s="96">
        <v>1</v>
      </c>
      <c r="J1698" s="97">
        <v>3064</v>
      </c>
      <c r="K1698" s="98">
        <f t="shared" si="867"/>
        <v>9151.73</v>
      </c>
      <c r="L1698" s="99">
        <f t="shared" si="868"/>
        <v>1.0815399999999999</v>
      </c>
      <c r="M1698" s="100">
        <f t="shared" si="869"/>
        <v>1.0590999999999999</v>
      </c>
      <c r="N1698" s="101">
        <f t="shared" si="870"/>
        <v>0.97811300000000001</v>
      </c>
      <c r="O1698" s="100">
        <f t="shared" si="871"/>
        <v>1</v>
      </c>
      <c r="P1698" s="98">
        <f t="shared" si="873"/>
        <v>10253.49</v>
      </c>
      <c r="Q1698" s="97">
        <f t="shared" si="872"/>
        <v>3432.87</v>
      </c>
      <c r="R1698" s="97"/>
      <c r="S1698" s="97"/>
    </row>
    <row r="1699" spans="1:19" x14ac:dyDescent="0.25">
      <c r="A1699" s="89" t="s">
        <v>3987</v>
      </c>
      <c r="B1699" s="89" t="s">
        <v>3972</v>
      </c>
      <c r="C1699" s="89"/>
      <c r="D1699" s="89" t="s">
        <v>60</v>
      </c>
      <c r="E1699" s="94" t="s">
        <v>3988</v>
      </c>
      <c r="F1699" s="95" t="s">
        <v>3989</v>
      </c>
      <c r="G1699" s="89" t="s">
        <v>81</v>
      </c>
      <c r="H1699" s="89" t="s">
        <v>3990</v>
      </c>
      <c r="I1699" s="96">
        <v>1</v>
      </c>
      <c r="J1699" s="97">
        <v>426071</v>
      </c>
      <c r="K1699" s="98">
        <f t="shared" si="867"/>
        <v>1060.51</v>
      </c>
      <c r="L1699" s="99">
        <f t="shared" si="868"/>
        <v>1.0815399999999999</v>
      </c>
      <c r="M1699" s="100">
        <f t="shared" si="869"/>
        <v>1.0590999999999999</v>
      </c>
      <c r="N1699" s="101">
        <f t="shared" si="870"/>
        <v>0.97811300000000001</v>
      </c>
      <c r="O1699" s="100">
        <f t="shared" si="871"/>
        <v>1</v>
      </c>
      <c r="P1699" s="98">
        <f t="shared" si="873"/>
        <v>1188.18</v>
      </c>
      <c r="Q1699" s="97">
        <f t="shared" si="872"/>
        <v>477363.20000000001</v>
      </c>
      <c r="R1699" s="97"/>
      <c r="S1699" s="97"/>
    </row>
    <row r="1700" spans="1:19" ht="22.5" x14ac:dyDescent="0.25">
      <c r="A1700" s="89" t="s">
        <v>3991</v>
      </c>
      <c r="B1700" s="89" t="s">
        <v>3972</v>
      </c>
      <c r="C1700" s="89"/>
      <c r="D1700" s="89" t="s">
        <v>65</v>
      </c>
      <c r="E1700" s="94" t="s">
        <v>44</v>
      </c>
      <c r="F1700" s="95" t="s">
        <v>560</v>
      </c>
      <c r="G1700" s="89" t="s">
        <v>37</v>
      </c>
      <c r="H1700" s="89" t="s">
        <v>3992</v>
      </c>
      <c r="I1700" s="96">
        <v>1</v>
      </c>
      <c r="J1700" s="97">
        <v>2638</v>
      </c>
      <c r="K1700" s="98">
        <f t="shared" si="867"/>
        <v>9243.17</v>
      </c>
      <c r="L1700" s="99">
        <f t="shared" si="868"/>
        <v>1.0815399999999999</v>
      </c>
      <c r="M1700" s="100">
        <f t="shared" si="869"/>
        <v>1.0590999999999999</v>
      </c>
      <c r="N1700" s="101">
        <f t="shared" si="870"/>
        <v>0.97811300000000001</v>
      </c>
      <c r="O1700" s="100">
        <f t="shared" si="871"/>
        <v>1</v>
      </c>
      <c r="P1700" s="98">
        <f t="shared" si="873"/>
        <v>10355.94</v>
      </c>
      <c r="Q1700" s="97">
        <f t="shared" si="872"/>
        <v>2955.59</v>
      </c>
      <c r="R1700" s="97"/>
      <c r="S1700" s="97"/>
    </row>
    <row r="1701" spans="1:19" x14ac:dyDescent="0.25">
      <c r="A1701" s="89" t="s">
        <v>3993</v>
      </c>
      <c r="B1701" s="89" t="s">
        <v>3972</v>
      </c>
      <c r="C1701" s="89"/>
      <c r="D1701" s="89" t="s">
        <v>68</v>
      </c>
      <c r="E1701" s="94" t="s">
        <v>49</v>
      </c>
      <c r="F1701" s="95" t="s">
        <v>50</v>
      </c>
      <c r="G1701" s="89" t="s">
        <v>51</v>
      </c>
      <c r="H1701" s="89" t="s">
        <v>3994</v>
      </c>
      <c r="I1701" s="96">
        <v>1</v>
      </c>
      <c r="J1701" s="97">
        <v>36573</v>
      </c>
      <c r="K1701" s="98">
        <f t="shared" si="867"/>
        <v>12814.65</v>
      </c>
      <c r="L1701" s="99">
        <f t="shared" si="868"/>
        <v>1.0815399999999999</v>
      </c>
      <c r="M1701" s="100">
        <f t="shared" si="869"/>
        <v>1.0590999999999999</v>
      </c>
      <c r="N1701" s="101">
        <f t="shared" si="870"/>
        <v>0.97811300000000001</v>
      </c>
      <c r="O1701" s="100">
        <f t="shared" si="871"/>
        <v>1</v>
      </c>
      <c r="P1701" s="98">
        <f t="shared" si="873"/>
        <v>14357.38</v>
      </c>
      <c r="Q1701" s="97">
        <f t="shared" si="872"/>
        <v>40975.96</v>
      </c>
      <c r="R1701" s="97"/>
      <c r="S1701" s="97"/>
    </row>
    <row r="1702" spans="1:19" x14ac:dyDescent="0.25">
      <c r="A1702" s="82" t="s">
        <v>936</v>
      </c>
      <c r="B1702" s="83"/>
      <c r="C1702" s="84"/>
      <c r="D1702" s="85"/>
      <c r="E1702" s="86"/>
      <c r="F1702" s="86" t="s">
        <v>3996</v>
      </c>
      <c r="G1702" s="82"/>
      <c r="H1702" s="82"/>
      <c r="I1702" s="87"/>
      <c r="J1702" s="88">
        <f>SUM(J1703:J1749)</f>
        <v>4324569</v>
      </c>
      <c r="K1702" s="98"/>
      <c r="L1702" s="99"/>
      <c r="M1702" s="100"/>
      <c r="N1702" s="101"/>
      <c r="O1702" s="100"/>
      <c r="P1702" s="98"/>
      <c r="Q1702" s="88">
        <f>SUM(Q1703:Q1749)</f>
        <v>4845195.9800000004</v>
      </c>
      <c r="R1702" s="88">
        <f t="shared" ref="R1702:S1702" si="874">SUM(R1703:R1749)</f>
        <v>0</v>
      </c>
      <c r="S1702" s="88">
        <f t="shared" si="874"/>
        <v>0</v>
      </c>
    </row>
    <row r="1703" spans="1:19" x14ac:dyDescent="0.25">
      <c r="A1703" s="89"/>
      <c r="B1703" s="90"/>
      <c r="C1703" s="90"/>
      <c r="D1703" s="91"/>
      <c r="E1703" s="92"/>
      <c r="F1703" s="92" t="s">
        <v>3997</v>
      </c>
      <c r="G1703" s="91"/>
      <c r="H1703" s="91"/>
      <c r="I1703" s="93">
        <v>1</v>
      </c>
      <c r="J1703" s="91"/>
      <c r="K1703" s="98"/>
      <c r="L1703" s="99"/>
      <c r="M1703" s="100"/>
      <c r="N1703" s="101"/>
      <c r="O1703" s="100"/>
      <c r="P1703" s="98"/>
      <c r="Q1703" s="91"/>
      <c r="R1703" s="91"/>
      <c r="S1703" s="91"/>
    </row>
    <row r="1704" spans="1:19" x14ac:dyDescent="0.25">
      <c r="A1704" s="89" t="s">
        <v>3998</v>
      </c>
      <c r="B1704" s="89" t="s">
        <v>3972</v>
      </c>
      <c r="C1704" s="89"/>
      <c r="D1704" s="89" t="s">
        <v>70</v>
      </c>
      <c r="E1704" s="94" t="s">
        <v>570</v>
      </c>
      <c r="F1704" s="95" t="s">
        <v>571</v>
      </c>
      <c r="G1704" s="89" t="s">
        <v>51</v>
      </c>
      <c r="H1704" s="89" t="s">
        <v>3999</v>
      </c>
      <c r="I1704" s="96">
        <v>1</v>
      </c>
      <c r="J1704" s="97">
        <v>8335</v>
      </c>
      <c r="K1704" s="98">
        <f t="shared" ref="K1704:K1711" si="875">J1704/H1704</f>
        <v>157264.15</v>
      </c>
      <c r="L1704" s="99">
        <f t="shared" ref="L1704:L1711" si="876">$L$8</f>
        <v>1.0815399999999999</v>
      </c>
      <c r="M1704" s="100">
        <f t="shared" ref="M1704:M1711" si="877">$M$8</f>
        <v>1.0590999999999999</v>
      </c>
      <c r="N1704" s="101">
        <f t="shared" ref="N1704:N1711" si="878">$N$8</f>
        <v>0.97811300000000001</v>
      </c>
      <c r="O1704" s="100">
        <f t="shared" ref="O1704:O1711" si="879">$O$8</f>
        <v>1</v>
      </c>
      <c r="P1704" s="98">
        <f t="shared" ref="P1704:P1711" si="880">K1704*L1704*M1704*N1704*O1704</f>
        <v>176196.92</v>
      </c>
      <c r="Q1704" s="97">
        <f t="shared" ref="Q1704:Q1711" si="881">H1704*P1704</f>
        <v>9338.44</v>
      </c>
      <c r="R1704" s="97"/>
      <c r="S1704" s="97"/>
    </row>
    <row r="1705" spans="1:19" x14ac:dyDescent="0.25">
      <c r="A1705" s="89" t="s">
        <v>4000</v>
      </c>
      <c r="B1705" s="89" t="s">
        <v>3972</v>
      </c>
      <c r="C1705" s="89"/>
      <c r="D1705" s="89" t="s">
        <v>73</v>
      </c>
      <c r="E1705" s="94" t="s">
        <v>722</v>
      </c>
      <c r="F1705" s="95" t="s">
        <v>723</v>
      </c>
      <c r="G1705" s="89" t="s">
        <v>81</v>
      </c>
      <c r="H1705" s="89" t="s">
        <v>4001</v>
      </c>
      <c r="I1705" s="96">
        <v>1</v>
      </c>
      <c r="J1705" s="97">
        <v>25438</v>
      </c>
      <c r="K1705" s="98">
        <f t="shared" si="875"/>
        <v>4710.74</v>
      </c>
      <c r="L1705" s="99">
        <f t="shared" si="876"/>
        <v>1.0815399999999999</v>
      </c>
      <c r="M1705" s="100">
        <f t="shared" si="877"/>
        <v>1.0590999999999999</v>
      </c>
      <c r="N1705" s="101">
        <f t="shared" si="878"/>
        <v>0.97811300000000001</v>
      </c>
      <c r="O1705" s="100">
        <f t="shared" si="879"/>
        <v>1</v>
      </c>
      <c r="P1705" s="98">
        <f t="shared" si="880"/>
        <v>5277.86</v>
      </c>
      <c r="Q1705" s="97">
        <f t="shared" si="881"/>
        <v>28500.44</v>
      </c>
      <c r="R1705" s="97"/>
      <c r="S1705" s="97"/>
    </row>
    <row r="1706" spans="1:19" ht="22.5" x14ac:dyDescent="0.25">
      <c r="A1706" s="89" t="s">
        <v>4002</v>
      </c>
      <c r="B1706" s="89" t="s">
        <v>3972</v>
      </c>
      <c r="C1706" s="89"/>
      <c r="D1706" s="89" t="s">
        <v>75</v>
      </c>
      <c r="E1706" s="94" t="s">
        <v>726</v>
      </c>
      <c r="F1706" s="95" t="s">
        <v>727</v>
      </c>
      <c r="G1706" s="89" t="s">
        <v>51</v>
      </c>
      <c r="H1706" s="89" t="s">
        <v>4003</v>
      </c>
      <c r="I1706" s="96">
        <v>1</v>
      </c>
      <c r="J1706" s="97">
        <v>472434</v>
      </c>
      <c r="K1706" s="98">
        <f t="shared" si="875"/>
        <v>656158.32999999996</v>
      </c>
      <c r="L1706" s="99">
        <f t="shared" si="876"/>
        <v>1.0815399999999999</v>
      </c>
      <c r="M1706" s="100">
        <f t="shared" si="877"/>
        <v>1.0590999999999999</v>
      </c>
      <c r="N1706" s="101">
        <f t="shared" si="878"/>
        <v>0.97811300000000001</v>
      </c>
      <c r="O1706" s="100">
        <f t="shared" si="879"/>
        <v>1</v>
      </c>
      <c r="P1706" s="98">
        <f t="shared" si="880"/>
        <v>735152.15</v>
      </c>
      <c r="Q1706" s="97">
        <f t="shared" si="881"/>
        <v>529309.55000000005</v>
      </c>
      <c r="R1706" s="97"/>
      <c r="S1706" s="97"/>
    </row>
    <row r="1707" spans="1:19" x14ac:dyDescent="0.25">
      <c r="A1707" s="89" t="s">
        <v>4004</v>
      </c>
      <c r="B1707" s="89" t="s">
        <v>3972</v>
      </c>
      <c r="C1707" s="89"/>
      <c r="D1707" s="89" t="s">
        <v>87</v>
      </c>
      <c r="E1707" s="94" t="s">
        <v>586</v>
      </c>
      <c r="F1707" s="95" t="s">
        <v>587</v>
      </c>
      <c r="G1707" s="89" t="s">
        <v>81</v>
      </c>
      <c r="H1707" s="89" t="s">
        <v>4005</v>
      </c>
      <c r="I1707" s="96">
        <v>1</v>
      </c>
      <c r="J1707" s="97">
        <v>464338</v>
      </c>
      <c r="K1707" s="98">
        <f t="shared" si="875"/>
        <v>6353.83</v>
      </c>
      <c r="L1707" s="99">
        <f t="shared" si="876"/>
        <v>1.0815399999999999</v>
      </c>
      <c r="M1707" s="100">
        <f t="shared" si="877"/>
        <v>1.0590999999999999</v>
      </c>
      <c r="N1707" s="101">
        <f t="shared" si="878"/>
        <v>0.97811300000000001</v>
      </c>
      <c r="O1707" s="100">
        <f t="shared" si="879"/>
        <v>1</v>
      </c>
      <c r="P1707" s="98">
        <f t="shared" si="880"/>
        <v>7118.76</v>
      </c>
      <c r="Q1707" s="97">
        <f t="shared" si="881"/>
        <v>520238.98</v>
      </c>
      <c r="R1707" s="97"/>
      <c r="S1707" s="97"/>
    </row>
    <row r="1708" spans="1:19" ht="22.5" x14ac:dyDescent="0.25">
      <c r="A1708" s="89" t="s">
        <v>4006</v>
      </c>
      <c r="B1708" s="89" t="s">
        <v>3972</v>
      </c>
      <c r="C1708" s="89"/>
      <c r="D1708" s="89" t="s">
        <v>89</v>
      </c>
      <c r="E1708" s="94" t="s">
        <v>738</v>
      </c>
      <c r="F1708" s="95" t="s">
        <v>739</v>
      </c>
      <c r="G1708" s="89" t="s">
        <v>502</v>
      </c>
      <c r="H1708" s="89" t="s">
        <v>4007</v>
      </c>
      <c r="I1708" s="96">
        <v>1</v>
      </c>
      <c r="J1708" s="97">
        <v>73752</v>
      </c>
      <c r="K1708" s="98">
        <f t="shared" si="875"/>
        <v>41099.14</v>
      </c>
      <c r="L1708" s="99">
        <f t="shared" si="876"/>
        <v>1.0815399999999999</v>
      </c>
      <c r="M1708" s="100">
        <f t="shared" si="877"/>
        <v>1.0590999999999999</v>
      </c>
      <c r="N1708" s="101">
        <f t="shared" si="878"/>
        <v>0.97811300000000001</v>
      </c>
      <c r="O1708" s="100">
        <f t="shared" si="879"/>
        <v>1</v>
      </c>
      <c r="P1708" s="98">
        <f t="shared" si="880"/>
        <v>46047</v>
      </c>
      <c r="Q1708" s="97">
        <f t="shared" si="881"/>
        <v>82630.880000000005</v>
      </c>
      <c r="R1708" s="97"/>
      <c r="S1708" s="97"/>
    </row>
    <row r="1709" spans="1:19" ht="22.5" x14ac:dyDescent="0.25">
      <c r="A1709" s="89" t="s">
        <v>4008</v>
      </c>
      <c r="B1709" s="89" t="s">
        <v>3972</v>
      </c>
      <c r="C1709" s="89"/>
      <c r="D1709" s="89" t="s">
        <v>90</v>
      </c>
      <c r="E1709" s="94" t="s">
        <v>742</v>
      </c>
      <c r="F1709" s="95" t="s">
        <v>743</v>
      </c>
      <c r="G1709" s="89" t="s">
        <v>502</v>
      </c>
      <c r="H1709" s="89" t="s">
        <v>3080</v>
      </c>
      <c r="I1709" s="96">
        <v>1</v>
      </c>
      <c r="J1709" s="97">
        <v>73900</v>
      </c>
      <c r="K1709" s="98">
        <f t="shared" si="875"/>
        <v>41098.94</v>
      </c>
      <c r="L1709" s="99">
        <f t="shared" si="876"/>
        <v>1.0815399999999999</v>
      </c>
      <c r="M1709" s="100">
        <f t="shared" si="877"/>
        <v>1.0590999999999999</v>
      </c>
      <c r="N1709" s="101">
        <f t="shared" si="878"/>
        <v>0.97811300000000001</v>
      </c>
      <c r="O1709" s="100">
        <f t="shared" si="879"/>
        <v>1</v>
      </c>
      <c r="P1709" s="98">
        <f t="shared" si="880"/>
        <v>46046.77</v>
      </c>
      <c r="Q1709" s="97">
        <f t="shared" si="881"/>
        <v>82796.7</v>
      </c>
      <c r="R1709" s="97"/>
      <c r="S1709" s="97"/>
    </row>
    <row r="1710" spans="1:19" ht="22.5" x14ac:dyDescent="0.25">
      <c r="A1710" s="89" t="s">
        <v>4009</v>
      </c>
      <c r="B1710" s="89" t="s">
        <v>3972</v>
      </c>
      <c r="C1710" s="89"/>
      <c r="D1710" s="89" t="s">
        <v>91</v>
      </c>
      <c r="E1710" s="94" t="s">
        <v>734</v>
      </c>
      <c r="F1710" s="95" t="s">
        <v>4010</v>
      </c>
      <c r="G1710" s="89" t="s">
        <v>502</v>
      </c>
      <c r="H1710" s="89" t="s">
        <v>3078</v>
      </c>
      <c r="I1710" s="96">
        <v>1</v>
      </c>
      <c r="J1710" s="97">
        <v>78704</v>
      </c>
      <c r="K1710" s="98">
        <f t="shared" si="875"/>
        <v>41040.83</v>
      </c>
      <c r="L1710" s="99">
        <f t="shared" si="876"/>
        <v>1.0815399999999999</v>
      </c>
      <c r="M1710" s="100">
        <f t="shared" si="877"/>
        <v>1.0590999999999999</v>
      </c>
      <c r="N1710" s="101">
        <f t="shared" si="878"/>
        <v>0.97811300000000001</v>
      </c>
      <c r="O1710" s="100">
        <f t="shared" si="879"/>
        <v>1</v>
      </c>
      <c r="P1710" s="98">
        <f t="shared" si="880"/>
        <v>45981.67</v>
      </c>
      <c r="Q1710" s="97">
        <f t="shared" si="881"/>
        <v>88179.05</v>
      </c>
      <c r="R1710" s="97"/>
      <c r="S1710" s="97"/>
    </row>
    <row r="1711" spans="1:19" ht="22.5" x14ac:dyDescent="0.25">
      <c r="A1711" s="89" t="s">
        <v>4011</v>
      </c>
      <c r="B1711" s="89" t="s">
        <v>3972</v>
      </c>
      <c r="C1711" s="89"/>
      <c r="D1711" s="89" t="s">
        <v>101</v>
      </c>
      <c r="E1711" s="94" t="s">
        <v>738</v>
      </c>
      <c r="F1711" s="95" t="s">
        <v>739</v>
      </c>
      <c r="G1711" s="89" t="s">
        <v>502</v>
      </c>
      <c r="H1711" s="89" t="s">
        <v>4012</v>
      </c>
      <c r="I1711" s="96">
        <v>1</v>
      </c>
      <c r="J1711" s="97">
        <v>7533</v>
      </c>
      <c r="K1711" s="98">
        <f t="shared" si="875"/>
        <v>41101.050000000003</v>
      </c>
      <c r="L1711" s="99">
        <f t="shared" si="876"/>
        <v>1.0815399999999999</v>
      </c>
      <c r="M1711" s="100">
        <f t="shared" si="877"/>
        <v>1.0590999999999999</v>
      </c>
      <c r="N1711" s="101">
        <f t="shared" si="878"/>
        <v>0.97811300000000001</v>
      </c>
      <c r="O1711" s="100">
        <f t="shared" si="879"/>
        <v>1</v>
      </c>
      <c r="P1711" s="98">
        <f t="shared" si="880"/>
        <v>46049.14</v>
      </c>
      <c r="Q1711" s="97">
        <f t="shared" si="881"/>
        <v>8439.89</v>
      </c>
      <c r="R1711" s="97"/>
      <c r="S1711" s="97"/>
    </row>
    <row r="1712" spans="1:19" x14ac:dyDescent="0.25">
      <c r="A1712" s="89"/>
      <c r="B1712" s="90"/>
      <c r="C1712" s="90"/>
      <c r="D1712" s="91"/>
      <c r="E1712" s="92"/>
      <c r="F1712" s="92" t="s">
        <v>4013</v>
      </c>
      <c r="G1712" s="91"/>
      <c r="H1712" s="91"/>
      <c r="I1712" s="93">
        <v>1</v>
      </c>
      <c r="J1712" s="91"/>
      <c r="K1712" s="98"/>
      <c r="L1712" s="99"/>
      <c r="M1712" s="100"/>
      <c r="N1712" s="101"/>
      <c r="O1712" s="100"/>
      <c r="P1712" s="98"/>
      <c r="Q1712" s="91"/>
      <c r="R1712" s="91"/>
      <c r="S1712" s="91"/>
    </row>
    <row r="1713" spans="1:19" x14ac:dyDescent="0.25">
      <c r="A1713" s="89" t="s">
        <v>4014</v>
      </c>
      <c r="B1713" s="89" t="s">
        <v>3972</v>
      </c>
      <c r="C1713" s="89"/>
      <c r="D1713" s="89" t="s">
        <v>107</v>
      </c>
      <c r="E1713" s="94" t="s">
        <v>570</v>
      </c>
      <c r="F1713" s="95" t="s">
        <v>571</v>
      </c>
      <c r="G1713" s="89" t="s">
        <v>51</v>
      </c>
      <c r="H1713" s="89" t="s">
        <v>4015</v>
      </c>
      <c r="I1713" s="96">
        <v>1</v>
      </c>
      <c r="J1713" s="97">
        <v>4971</v>
      </c>
      <c r="K1713" s="98">
        <f t="shared" ref="K1713:K1722" si="882">J1713/H1713</f>
        <v>157310.13</v>
      </c>
      <c r="L1713" s="99">
        <f t="shared" ref="L1713:L1722" si="883">$L$8</f>
        <v>1.0815399999999999</v>
      </c>
      <c r="M1713" s="100">
        <f t="shared" ref="M1713:M1722" si="884">$M$8</f>
        <v>1.0590999999999999</v>
      </c>
      <c r="N1713" s="101">
        <f t="shared" ref="N1713:N1722" si="885">$N$8</f>
        <v>0.97811300000000001</v>
      </c>
      <c r="O1713" s="100">
        <f t="shared" ref="O1713:O1722" si="886">$O$8</f>
        <v>1</v>
      </c>
      <c r="P1713" s="98">
        <f t="shared" ref="P1713:P1722" si="887">K1713*L1713*M1713*N1713*O1713</f>
        <v>176248.44</v>
      </c>
      <c r="Q1713" s="97">
        <f t="shared" ref="Q1713:Q1722" si="888">H1713*P1713</f>
        <v>5569.45</v>
      </c>
      <c r="R1713" s="97"/>
      <c r="S1713" s="97"/>
    </row>
    <row r="1714" spans="1:19" x14ac:dyDescent="0.25">
      <c r="A1714" s="89" t="s">
        <v>4016</v>
      </c>
      <c r="B1714" s="89" t="s">
        <v>3972</v>
      </c>
      <c r="C1714" s="89"/>
      <c r="D1714" s="89" t="s">
        <v>108</v>
      </c>
      <c r="E1714" s="94" t="s">
        <v>722</v>
      </c>
      <c r="F1714" s="95" t="s">
        <v>723</v>
      </c>
      <c r="G1714" s="89" t="s">
        <v>81</v>
      </c>
      <c r="H1714" s="89" t="s">
        <v>4017</v>
      </c>
      <c r="I1714" s="96">
        <v>1</v>
      </c>
      <c r="J1714" s="97">
        <v>15168</v>
      </c>
      <c r="K1714" s="98">
        <f t="shared" si="882"/>
        <v>4710.5600000000004</v>
      </c>
      <c r="L1714" s="99">
        <f t="shared" si="883"/>
        <v>1.0815399999999999</v>
      </c>
      <c r="M1714" s="100">
        <f t="shared" si="884"/>
        <v>1.0590999999999999</v>
      </c>
      <c r="N1714" s="101">
        <f t="shared" si="885"/>
        <v>0.97811300000000001</v>
      </c>
      <c r="O1714" s="100">
        <f t="shared" si="886"/>
        <v>1</v>
      </c>
      <c r="P1714" s="98">
        <f t="shared" si="887"/>
        <v>5277.66</v>
      </c>
      <c r="Q1714" s="97">
        <f t="shared" si="888"/>
        <v>16994.07</v>
      </c>
      <c r="R1714" s="97"/>
      <c r="S1714" s="97"/>
    </row>
    <row r="1715" spans="1:19" x14ac:dyDescent="0.25">
      <c r="A1715" s="89" t="s">
        <v>4018</v>
      </c>
      <c r="B1715" s="89" t="s">
        <v>3972</v>
      </c>
      <c r="C1715" s="89"/>
      <c r="D1715" s="89" t="s">
        <v>109</v>
      </c>
      <c r="E1715" s="94" t="s">
        <v>4019</v>
      </c>
      <c r="F1715" s="95" t="s">
        <v>4020</v>
      </c>
      <c r="G1715" s="89" t="s">
        <v>51</v>
      </c>
      <c r="H1715" s="89" t="s">
        <v>1183</v>
      </c>
      <c r="I1715" s="96">
        <v>1</v>
      </c>
      <c r="J1715" s="97">
        <v>81427</v>
      </c>
      <c r="K1715" s="98">
        <f t="shared" si="882"/>
        <v>407135</v>
      </c>
      <c r="L1715" s="99">
        <f t="shared" si="883"/>
        <v>1.0815399999999999</v>
      </c>
      <c r="M1715" s="100">
        <f t="shared" si="884"/>
        <v>1.0590999999999999</v>
      </c>
      <c r="N1715" s="101">
        <f t="shared" si="885"/>
        <v>0.97811300000000001</v>
      </c>
      <c r="O1715" s="100">
        <f t="shared" si="886"/>
        <v>1</v>
      </c>
      <c r="P1715" s="98">
        <f t="shared" si="887"/>
        <v>456149.31</v>
      </c>
      <c r="Q1715" s="97">
        <f t="shared" si="888"/>
        <v>91229.86</v>
      </c>
      <c r="R1715" s="97"/>
      <c r="S1715" s="97"/>
    </row>
    <row r="1716" spans="1:19" x14ac:dyDescent="0.25">
      <c r="A1716" s="89" t="s">
        <v>4021</v>
      </c>
      <c r="B1716" s="89" t="s">
        <v>3972</v>
      </c>
      <c r="C1716" s="89"/>
      <c r="D1716" s="89" t="s">
        <v>122</v>
      </c>
      <c r="E1716" s="94" t="s">
        <v>4022</v>
      </c>
      <c r="F1716" s="95" t="s">
        <v>4023</v>
      </c>
      <c r="G1716" s="89" t="s">
        <v>81</v>
      </c>
      <c r="H1716" s="89" t="s">
        <v>4024</v>
      </c>
      <c r="I1716" s="96">
        <v>1</v>
      </c>
      <c r="J1716" s="97">
        <v>116057</v>
      </c>
      <c r="K1716" s="98">
        <f t="shared" si="882"/>
        <v>5717.09</v>
      </c>
      <c r="L1716" s="99">
        <f t="shared" si="883"/>
        <v>1.0815399999999999</v>
      </c>
      <c r="M1716" s="100">
        <f t="shared" si="884"/>
        <v>1.0590999999999999</v>
      </c>
      <c r="N1716" s="101">
        <f t="shared" si="885"/>
        <v>0.97811300000000001</v>
      </c>
      <c r="O1716" s="100">
        <f t="shared" si="886"/>
        <v>1</v>
      </c>
      <c r="P1716" s="98">
        <f t="shared" si="887"/>
        <v>6405.36</v>
      </c>
      <c r="Q1716" s="97">
        <f t="shared" si="888"/>
        <v>130028.81</v>
      </c>
      <c r="R1716" s="97"/>
      <c r="S1716" s="97"/>
    </row>
    <row r="1717" spans="1:19" ht="22.5" x14ac:dyDescent="0.25">
      <c r="A1717" s="89" t="s">
        <v>4025</v>
      </c>
      <c r="B1717" s="89" t="s">
        <v>3972</v>
      </c>
      <c r="C1717" s="89"/>
      <c r="D1717" s="89" t="s">
        <v>126</v>
      </c>
      <c r="E1717" s="94" t="s">
        <v>742</v>
      </c>
      <c r="F1717" s="95" t="s">
        <v>743</v>
      </c>
      <c r="G1717" s="89" t="s">
        <v>502</v>
      </c>
      <c r="H1717" s="89" t="s">
        <v>4026</v>
      </c>
      <c r="I1717" s="96">
        <v>1</v>
      </c>
      <c r="J1717" s="97">
        <v>13622</v>
      </c>
      <c r="K1717" s="98">
        <f t="shared" si="882"/>
        <v>41099.440000000002</v>
      </c>
      <c r="L1717" s="99">
        <f t="shared" si="883"/>
        <v>1.0815399999999999</v>
      </c>
      <c r="M1717" s="100">
        <f t="shared" si="884"/>
        <v>1.0590999999999999</v>
      </c>
      <c r="N1717" s="101">
        <f t="shared" si="885"/>
        <v>0.97811300000000001</v>
      </c>
      <c r="O1717" s="100">
        <f t="shared" si="886"/>
        <v>1</v>
      </c>
      <c r="P1717" s="98">
        <f t="shared" si="887"/>
        <v>46047.33</v>
      </c>
      <c r="Q1717" s="97">
        <f t="shared" si="888"/>
        <v>15261.93</v>
      </c>
      <c r="R1717" s="97"/>
      <c r="S1717" s="97"/>
    </row>
    <row r="1718" spans="1:19" ht="22.5" x14ac:dyDescent="0.25">
      <c r="A1718" s="89" t="s">
        <v>4027</v>
      </c>
      <c r="B1718" s="89" t="s">
        <v>3972</v>
      </c>
      <c r="C1718" s="89"/>
      <c r="D1718" s="89" t="s">
        <v>124</v>
      </c>
      <c r="E1718" s="94" t="s">
        <v>738</v>
      </c>
      <c r="F1718" s="95" t="s">
        <v>739</v>
      </c>
      <c r="G1718" s="89" t="s">
        <v>502</v>
      </c>
      <c r="H1718" s="89" t="s">
        <v>4028</v>
      </c>
      <c r="I1718" s="96">
        <v>1</v>
      </c>
      <c r="J1718" s="97">
        <v>4606</v>
      </c>
      <c r="K1718" s="98">
        <f t="shared" si="882"/>
        <v>41102.980000000003</v>
      </c>
      <c r="L1718" s="99">
        <f t="shared" si="883"/>
        <v>1.0815399999999999</v>
      </c>
      <c r="M1718" s="100">
        <f t="shared" si="884"/>
        <v>1.0590999999999999</v>
      </c>
      <c r="N1718" s="101">
        <f t="shared" si="885"/>
        <v>0.97811300000000001</v>
      </c>
      <c r="O1718" s="100">
        <f t="shared" si="886"/>
        <v>1</v>
      </c>
      <c r="P1718" s="98">
        <f t="shared" si="887"/>
        <v>46051.3</v>
      </c>
      <c r="Q1718" s="97">
        <f t="shared" si="888"/>
        <v>5160.51</v>
      </c>
      <c r="R1718" s="97"/>
      <c r="S1718" s="97"/>
    </row>
    <row r="1719" spans="1:19" ht="22.5" x14ac:dyDescent="0.25">
      <c r="A1719" s="89" t="s">
        <v>4029</v>
      </c>
      <c r="B1719" s="89" t="s">
        <v>3972</v>
      </c>
      <c r="C1719" s="89"/>
      <c r="D1719" s="89" t="s">
        <v>129</v>
      </c>
      <c r="E1719" s="94" t="s">
        <v>4030</v>
      </c>
      <c r="F1719" s="95" t="s">
        <v>4031</v>
      </c>
      <c r="G1719" s="89" t="s">
        <v>502</v>
      </c>
      <c r="H1719" s="89" t="s">
        <v>4026</v>
      </c>
      <c r="I1719" s="96">
        <v>1</v>
      </c>
      <c r="J1719" s="97">
        <v>14160</v>
      </c>
      <c r="K1719" s="98">
        <f t="shared" si="882"/>
        <v>42722.66</v>
      </c>
      <c r="L1719" s="99">
        <f t="shared" si="883"/>
        <v>1.0815399999999999</v>
      </c>
      <c r="M1719" s="100">
        <f t="shared" si="884"/>
        <v>1.0590999999999999</v>
      </c>
      <c r="N1719" s="101">
        <f t="shared" si="885"/>
        <v>0.97811300000000001</v>
      </c>
      <c r="O1719" s="100">
        <f t="shared" si="886"/>
        <v>1</v>
      </c>
      <c r="P1719" s="98">
        <f t="shared" si="887"/>
        <v>47865.97</v>
      </c>
      <c r="Q1719" s="97">
        <f t="shared" si="888"/>
        <v>15864.7</v>
      </c>
      <c r="R1719" s="97"/>
      <c r="S1719" s="97"/>
    </row>
    <row r="1720" spans="1:19" x14ac:dyDescent="0.25">
      <c r="A1720" s="89" t="s">
        <v>4032</v>
      </c>
      <c r="B1720" s="89" t="s">
        <v>3972</v>
      </c>
      <c r="C1720" s="89"/>
      <c r="D1720" s="89" t="s">
        <v>133</v>
      </c>
      <c r="E1720" s="94" t="s">
        <v>781</v>
      </c>
      <c r="F1720" s="95" t="s">
        <v>782</v>
      </c>
      <c r="G1720" s="89" t="s">
        <v>502</v>
      </c>
      <c r="H1720" s="89" t="s">
        <v>4033</v>
      </c>
      <c r="I1720" s="96">
        <v>1</v>
      </c>
      <c r="J1720" s="97">
        <v>354</v>
      </c>
      <c r="K1720" s="98">
        <f t="shared" si="882"/>
        <v>44305.38</v>
      </c>
      <c r="L1720" s="99">
        <f t="shared" si="883"/>
        <v>1.0815399999999999</v>
      </c>
      <c r="M1720" s="100">
        <f t="shared" si="884"/>
        <v>1.0590999999999999</v>
      </c>
      <c r="N1720" s="101">
        <f t="shared" si="885"/>
        <v>0.97811300000000001</v>
      </c>
      <c r="O1720" s="100">
        <f t="shared" si="886"/>
        <v>1</v>
      </c>
      <c r="P1720" s="98">
        <f t="shared" si="887"/>
        <v>49639.23</v>
      </c>
      <c r="Q1720" s="97">
        <f t="shared" si="888"/>
        <v>396.62</v>
      </c>
      <c r="R1720" s="97"/>
      <c r="S1720" s="97"/>
    </row>
    <row r="1721" spans="1:19" ht="22.5" x14ac:dyDescent="0.25">
      <c r="A1721" s="89" t="s">
        <v>4034</v>
      </c>
      <c r="B1721" s="89" t="s">
        <v>3972</v>
      </c>
      <c r="C1721" s="89"/>
      <c r="D1721" s="89" t="s">
        <v>136</v>
      </c>
      <c r="E1721" s="94" t="s">
        <v>738</v>
      </c>
      <c r="F1721" s="95" t="s">
        <v>4035</v>
      </c>
      <c r="G1721" s="89" t="s">
        <v>502</v>
      </c>
      <c r="H1721" s="89" t="s">
        <v>4036</v>
      </c>
      <c r="I1721" s="96">
        <v>1</v>
      </c>
      <c r="J1721" s="97">
        <v>4241</v>
      </c>
      <c r="K1721" s="98">
        <f t="shared" si="882"/>
        <v>41094.959999999999</v>
      </c>
      <c r="L1721" s="99">
        <f t="shared" si="883"/>
        <v>1.0815399999999999</v>
      </c>
      <c r="M1721" s="100">
        <f t="shared" si="884"/>
        <v>1.0590999999999999</v>
      </c>
      <c r="N1721" s="101">
        <f t="shared" si="885"/>
        <v>0.97811300000000001</v>
      </c>
      <c r="O1721" s="100">
        <f t="shared" si="886"/>
        <v>1</v>
      </c>
      <c r="P1721" s="98">
        <f t="shared" si="887"/>
        <v>46042.31</v>
      </c>
      <c r="Q1721" s="97">
        <f t="shared" si="888"/>
        <v>4751.57</v>
      </c>
      <c r="R1721" s="97"/>
      <c r="S1721" s="97"/>
    </row>
    <row r="1722" spans="1:19" x14ac:dyDescent="0.25">
      <c r="A1722" s="89" t="s">
        <v>4037</v>
      </c>
      <c r="B1722" s="89" t="s">
        <v>3972</v>
      </c>
      <c r="C1722" s="89"/>
      <c r="D1722" s="89" t="s">
        <v>141</v>
      </c>
      <c r="E1722" s="94" t="s">
        <v>781</v>
      </c>
      <c r="F1722" s="95" t="s">
        <v>4038</v>
      </c>
      <c r="G1722" s="89" t="s">
        <v>502</v>
      </c>
      <c r="H1722" s="89" t="s">
        <v>4039</v>
      </c>
      <c r="I1722" s="96">
        <v>1</v>
      </c>
      <c r="J1722" s="97">
        <v>6588</v>
      </c>
      <c r="K1722" s="98">
        <f t="shared" si="882"/>
        <v>44247.43</v>
      </c>
      <c r="L1722" s="99">
        <f t="shared" si="883"/>
        <v>1.0815399999999999</v>
      </c>
      <c r="M1722" s="100">
        <f t="shared" si="884"/>
        <v>1.0590999999999999</v>
      </c>
      <c r="N1722" s="101">
        <f t="shared" si="885"/>
        <v>0.97811300000000001</v>
      </c>
      <c r="O1722" s="100">
        <f t="shared" si="886"/>
        <v>1</v>
      </c>
      <c r="P1722" s="98">
        <f t="shared" si="887"/>
        <v>49574.31</v>
      </c>
      <c r="Q1722" s="97">
        <f t="shared" si="888"/>
        <v>7381.12</v>
      </c>
      <c r="R1722" s="97"/>
      <c r="S1722" s="97"/>
    </row>
    <row r="1723" spans="1:19" x14ac:dyDescent="0.25">
      <c r="A1723" s="89"/>
      <c r="B1723" s="90"/>
      <c r="C1723" s="90"/>
      <c r="D1723" s="91"/>
      <c r="E1723" s="92"/>
      <c r="F1723" s="92" t="s">
        <v>4040</v>
      </c>
      <c r="G1723" s="91"/>
      <c r="H1723" s="91"/>
      <c r="I1723" s="93">
        <v>1</v>
      </c>
      <c r="J1723" s="91"/>
      <c r="K1723" s="98"/>
      <c r="L1723" s="99"/>
      <c r="M1723" s="100"/>
      <c r="N1723" s="101"/>
      <c r="O1723" s="100"/>
      <c r="P1723" s="98"/>
      <c r="Q1723" s="91"/>
      <c r="R1723" s="91"/>
      <c r="S1723" s="91"/>
    </row>
    <row r="1724" spans="1:19" x14ac:dyDescent="0.25">
      <c r="A1724" s="89" t="s">
        <v>4041</v>
      </c>
      <c r="B1724" s="89" t="s">
        <v>3972</v>
      </c>
      <c r="C1724" s="89"/>
      <c r="D1724" s="89" t="s">
        <v>146</v>
      </c>
      <c r="E1724" s="94" t="s">
        <v>570</v>
      </c>
      <c r="F1724" s="95" t="s">
        <v>571</v>
      </c>
      <c r="G1724" s="89" t="s">
        <v>51</v>
      </c>
      <c r="H1724" s="89" t="s">
        <v>4042</v>
      </c>
      <c r="I1724" s="96">
        <v>1</v>
      </c>
      <c r="J1724" s="97">
        <v>86179</v>
      </c>
      <c r="K1724" s="98">
        <f t="shared" ref="K1724:K1732" si="889">J1724/H1724</f>
        <v>157260.95000000001</v>
      </c>
      <c r="L1724" s="99">
        <f t="shared" ref="L1724:L1732" si="890">$L$8</f>
        <v>1.0815399999999999</v>
      </c>
      <c r="M1724" s="100">
        <f t="shared" ref="M1724:M1732" si="891">$M$8</f>
        <v>1.0590999999999999</v>
      </c>
      <c r="N1724" s="101">
        <f t="shared" ref="N1724:N1732" si="892">$N$8</f>
        <v>0.97811300000000001</v>
      </c>
      <c r="O1724" s="100">
        <f t="shared" ref="O1724:O1732" si="893">$O$8</f>
        <v>1</v>
      </c>
      <c r="P1724" s="98">
        <f t="shared" ref="P1724:P1732" si="894">K1724*L1724*M1724*N1724*O1724</f>
        <v>176193.34</v>
      </c>
      <c r="Q1724" s="97">
        <f t="shared" ref="Q1724:Q1732" si="895">H1724*P1724</f>
        <v>96553.95</v>
      </c>
      <c r="R1724" s="97"/>
      <c r="S1724" s="97"/>
    </row>
    <row r="1725" spans="1:19" x14ac:dyDescent="0.25">
      <c r="A1725" s="89" t="s">
        <v>4043</v>
      </c>
      <c r="B1725" s="89" t="s">
        <v>3972</v>
      </c>
      <c r="C1725" s="89"/>
      <c r="D1725" s="89" t="s">
        <v>151</v>
      </c>
      <c r="E1725" s="94" t="s">
        <v>4022</v>
      </c>
      <c r="F1725" s="95" t="s">
        <v>4023</v>
      </c>
      <c r="G1725" s="89" t="s">
        <v>81</v>
      </c>
      <c r="H1725" s="89" t="s">
        <v>4044</v>
      </c>
      <c r="I1725" s="96">
        <v>1</v>
      </c>
      <c r="J1725" s="97">
        <v>319564</v>
      </c>
      <c r="K1725" s="98">
        <f t="shared" si="889"/>
        <v>5717.12</v>
      </c>
      <c r="L1725" s="99">
        <f t="shared" si="890"/>
        <v>1.0815399999999999</v>
      </c>
      <c r="M1725" s="100">
        <f t="shared" si="891"/>
        <v>1.0590999999999999</v>
      </c>
      <c r="N1725" s="101">
        <f t="shared" si="892"/>
        <v>0.97811300000000001</v>
      </c>
      <c r="O1725" s="100">
        <f t="shared" si="893"/>
        <v>1</v>
      </c>
      <c r="P1725" s="98">
        <f t="shared" si="894"/>
        <v>6405.39</v>
      </c>
      <c r="Q1725" s="97">
        <f t="shared" si="895"/>
        <v>358035.68</v>
      </c>
      <c r="R1725" s="97"/>
      <c r="S1725" s="97"/>
    </row>
    <row r="1726" spans="1:19" ht="33.75" x14ac:dyDescent="0.25">
      <c r="A1726" s="89" t="s">
        <v>4045</v>
      </c>
      <c r="B1726" s="89" t="s">
        <v>3972</v>
      </c>
      <c r="C1726" s="89"/>
      <c r="D1726" s="89" t="s">
        <v>154</v>
      </c>
      <c r="E1726" s="94" t="s">
        <v>590</v>
      </c>
      <c r="F1726" s="95" t="s">
        <v>732</v>
      </c>
      <c r="G1726" s="89" t="s">
        <v>81</v>
      </c>
      <c r="H1726" s="89" t="s">
        <v>4044</v>
      </c>
      <c r="I1726" s="96">
        <v>1</v>
      </c>
      <c r="J1726" s="97">
        <v>29405</v>
      </c>
      <c r="K1726" s="98">
        <f t="shared" si="889"/>
        <v>526.07000000000005</v>
      </c>
      <c r="L1726" s="99">
        <f t="shared" si="890"/>
        <v>1.0815399999999999</v>
      </c>
      <c r="M1726" s="100">
        <f t="shared" si="891"/>
        <v>1.0590999999999999</v>
      </c>
      <c r="N1726" s="101">
        <f t="shared" si="892"/>
        <v>0.97811300000000001</v>
      </c>
      <c r="O1726" s="100">
        <f t="shared" si="893"/>
        <v>1</v>
      </c>
      <c r="P1726" s="98">
        <f t="shared" si="894"/>
        <v>589.4</v>
      </c>
      <c r="Q1726" s="97">
        <f t="shared" si="895"/>
        <v>32945.1</v>
      </c>
      <c r="R1726" s="97"/>
      <c r="S1726" s="97"/>
    </row>
    <row r="1727" spans="1:19" x14ac:dyDescent="0.25">
      <c r="A1727" s="89" t="s">
        <v>4046</v>
      </c>
      <c r="B1727" s="89" t="s">
        <v>3972</v>
      </c>
      <c r="C1727" s="89"/>
      <c r="D1727" s="89" t="s">
        <v>156</v>
      </c>
      <c r="E1727" s="94" t="s">
        <v>4047</v>
      </c>
      <c r="F1727" s="95" t="s">
        <v>4048</v>
      </c>
      <c r="G1727" s="89" t="s">
        <v>502</v>
      </c>
      <c r="H1727" s="89" t="s">
        <v>4049</v>
      </c>
      <c r="I1727" s="96">
        <v>1</v>
      </c>
      <c r="J1727" s="97">
        <v>176337</v>
      </c>
      <c r="K1727" s="98">
        <f t="shared" si="889"/>
        <v>12042.82</v>
      </c>
      <c r="L1727" s="99">
        <f t="shared" si="890"/>
        <v>1.0815399999999999</v>
      </c>
      <c r="M1727" s="100">
        <f t="shared" si="891"/>
        <v>1.0590999999999999</v>
      </c>
      <c r="N1727" s="101">
        <f t="shared" si="892"/>
        <v>0.97811300000000001</v>
      </c>
      <c r="O1727" s="100">
        <f t="shared" si="893"/>
        <v>1</v>
      </c>
      <c r="P1727" s="98">
        <f t="shared" si="894"/>
        <v>13492.64</v>
      </c>
      <c r="Q1727" s="97">
        <f t="shared" si="895"/>
        <v>197565.98</v>
      </c>
      <c r="R1727" s="97"/>
      <c r="S1727" s="97"/>
    </row>
    <row r="1728" spans="1:19" ht="22.5" x14ac:dyDescent="0.25">
      <c r="A1728" s="89" t="s">
        <v>4050</v>
      </c>
      <c r="B1728" s="89" t="s">
        <v>3972</v>
      </c>
      <c r="C1728" s="89"/>
      <c r="D1728" s="89" t="s">
        <v>157</v>
      </c>
      <c r="E1728" s="94" t="s">
        <v>738</v>
      </c>
      <c r="F1728" s="95" t="s">
        <v>4051</v>
      </c>
      <c r="G1728" s="89" t="s">
        <v>502</v>
      </c>
      <c r="H1728" s="89" t="s">
        <v>4052</v>
      </c>
      <c r="I1728" s="96">
        <v>1</v>
      </c>
      <c r="J1728" s="97">
        <v>583798</v>
      </c>
      <c r="K1728" s="98">
        <f t="shared" si="889"/>
        <v>41098.93</v>
      </c>
      <c r="L1728" s="99">
        <f t="shared" si="890"/>
        <v>1.0815399999999999</v>
      </c>
      <c r="M1728" s="100">
        <f t="shared" si="891"/>
        <v>1.0590999999999999</v>
      </c>
      <c r="N1728" s="101">
        <f t="shared" si="892"/>
        <v>0.97811300000000001</v>
      </c>
      <c r="O1728" s="100">
        <f t="shared" si="893"/>
        <v>1</v>
      </c>
      <c r="P1728" s="98">
        <f t="shared" si="894"/>
        <v>46046.76</v>
      </c>
      <c r="Q1728" s="97">
        <f t="shared" si="895"/>
        <v>654080.41</v>
      </c>
      <c r="R1728" s="97"/>
      <c r="S1728" s="97"/>
    </row>
    <row r="1729" spans="1:19" x14ac:dyDescent="0.25">
      <c r="A1729" s="89" t="s">
        <v>4053</v>
      </c>
      <c r="B1729" s="89" t="s">
        <v>3972</v>
      </c>
      <c r="C1729" s="89"/>
      <c r="D1729" s="89" t="s">
        <v>158</v>
      </c>
      <c r="E1729" s="94" t="s">
        <v>781</v>
      </c>
      <c r="F1729" s="95" t="s">
        <v>782</v>
      </c>
      <c r="G1729" s="89" t="s">
        <v>502</v>
      </c>
      <c r="H1729" s="89" t="s">
        <v>4054</v>
      </c>
      <c r="I1729" s="96">
        <v>1</v>
      </c>
      <c r="J1729" s="97">
        <v>19371</v>
      </c>
      <c r="K1729" s="98">
        <f t="shared" si="889"/>
        <v>44246.23</v>
      </c>
      <c r="L1729" s="99">
        <f t="shared" si="890"/>
        <v>1.0815399999999999</v>
      </c>
      <c r="M1729" s="100">
        <f t="shared" si="891"/>
        <v>1.0590999999999999</v>
      </c>
      <c r="N1729" s="101">
        <f t="shared" si="892"/>
        <v>0.97811300000000001</v>
      </c>
      <c r="O1729" s="100">
        <f t="shared" si="893"/>
        <v>1</v>
      </c>
      <c r="P1729" s="98">
        <f t="shared" si="894"/>
        <v>49572.959999999999</v>
      </c>
      <c r="Q1729" s="97">
        <f t="shared" si="895"/>
        <v>21703.040000000001</v>
      </c>
      <c r="R1729" s="97"/>
      <c r="S1729" s="97"/>
    </row>
    <row r="1730" spans="1:19" x14ac:dyDescent="0.25">
      <c r="A1730" s="89" t="s">
        <v>4055</v>
      </c>
      <c r="B1730" s="89" t="s">
        <v>3972</v>
      </c>
      <c r="C1730" s="89"/>
      <c r="D1730" s="89" t="s">
        <v>165</v>
      </c>
      <c r="E1730" s="94" t="s">
        <v>4056</v>
      </c>
      <c r="F1730" s="95" t="s">
        <v>4057</v>
      </c>
      <c r="G1730" s="89" t="s">
        <v>110</v>
      </c>
      <c r="H1730" s="89" t="s">
        <v>4058</v>
      </c>
      <c r="I1730" s="96">
        <v>1</v>
      </c>
      <c r="J1730" s="97">
        <v>162442</v>
      </c>
      <c r="K1730" s="98">
        <f t="shared" si="889"/>
        <v>29642.7</v>
      </c>
      <c r="L1730" s="99">
        <f t="shared" si="890"/>
        <v>1.0815399999999999</v>
      </c>
      <c r="M1730" s="100">
        <f t="shared" si="891"/>
        <v>1.0590999999999999</v>
      </c>
      <c r="N1730" s="101">
        <f t="shared" si="892"/>
        <v>0.97811300000000001</v>
      </c>
      <c r="O1730" s="100">
        <f t="shared" si="893"/>
        <v>1</v>
      </c>
      <c r="P1730" s="98">
        <f t="shared" si="894"/>
        <v>33211.339999999997</v>
      </c>
      <c r="Q1730" s="97">
        <f t="shared" si="895"/>
        <v>181998.14</v>
      </c>
      <c r="R1730" s="97"/>
      <c r="S1730" s="97"/>
    </row>
    <row r="1731" spans="1:19" ht="22.5" x14ac:dyDescent="0.25">
      <c r="A1731" s="89" t="s">
        <v>4059</v>
      </c>
      <c r="B1731" s="89" t="s">
        <v>3972</v>
      </c>
      <c r="C1731" s="89"/>
      <c r="D1731" s="89" t="s">
        <v>168</v>
      </c>
      <c r="E1731" s="94" t="s">
        <v>4060</v>
      </c>
      <c r="F1731" s="95" t="s">
        <v>4061</v>
      </c>
      <c r="G1731" s="89" t="s">
        <v>110</v>
      </c>
      <c r="H1731" s="89" t="s">
        <v>4058</v>
      </c>
      <c r="I1731" s="96">
        <v>1</v>
      </c>
      <c r="J1731" s="97">
        <v>19500</v>
      </c>
      <c r="K1731" s="98">
        <f t="shared" si="889"/>
        <v>3558.39</v>
      </c>
      <c r="L1731" s="99">
        <f t="shared" si="890"/>
        <v>1.0815399999999999</v>
      </c>
      <c r="M1731" s="100">
        <f t="shared" si="891"/>
        <v>1.0590999999999999</v>
      </c>
      <c r="N1731" s="101">
        <f t="shared" si="892"/>
        <v>0.97811300000000001</v>
      </c>
      <c r="O1731" s="100">
        <f t="shared" si="893"/>
        <v>1</v>
      </c>
      <c r="P1731" s="98">
        <f t="shared" si="894"/>
        <v>3986.78</v>
      </c>
      <c r="Q1731" s="97">
        <f t="shared" si="895"/>
        <v>21847.55</v>
      </c>
      <c r="R1731" s="97"/>
      <c r="S1731" s="97"/>
    </row>
    <row r="1732" spans="1:19" x14ac:dyDescent="0.25">
      <c r="A1732" s="89" t="s">
        <v>4062</v>
      </c>
      <c r="B1732" s="89" t="s">
        <v>3972</v>
      </c>
      <c r="C1732" s="89"/>
      <c r="D1732" s="89" t="s">
        <v>170</v>
      </c>
      <c r="E1732" s="94" t="s">
        <v>4063</v>
      </c>
      <c r="F1732" s="95" t="s">
        <v>4064</v>
      </c>
      <c r="G1732" s="89" t="s">
        <v>81</v>
      </c>
      <c r="H1732" s="89" t="s">
        <v>4065</v>
      </c>
      <c r="I1732" s="96">
        <v>1</v>
      </c>
      <c r="J1732" s="97">
        <v>150033</v>
      </c>
      <c r="K1732" s="98">
        <f t="shared" si="889"/>
        <v>5367.91</v>
      </c>
      <c r="L1732" s="99">
        <f t="shared" si="890"/>
        <v>1.0815399999999999</v>
      </c>
      <c r="M1732" s="100">
        <f t="shared" si="891"/>
        <v>1.0590999999999999</v>
      </c>
      <c r="N1732" s="101">
        <f t="shared" si="892"/>
        <v>0.97811300000000001</v>
      </c>
      <c r="O1732" s="100">
        <f t="shared" si="893"/>
        <v>1</v>
      </c>
      <c r="P1732" s="98">
        <f t="shared" si="894"/>
        <v>6014.14</v>
      </c>
      <c r="Q1732" s="97">
        <f t="shared" si="895"/>
        <v>168095.21</v>
      </c>
      <c r="R1732" s="97"/>
      <c r="S1732" s="97"/>
    </row>
    <row r="1733" spans="1:19" x14ac:dyDescent="0.25">
      <c r="A1733" s="89"/>
      <c r="B1733" s="90"/>
      <c r="C1733" s="90"/>
      <c r="D1733" s="91"/>
      <c r="E1733" s="92"/>
      <c r="F1733" s="92" t="s">
        <v>4066</v>
      </c>
      <c r="G1733" s="91"/>
      <c r="H1733" s="91"/>
      <c r="I1733" s="93">
        <v>1</v>
      </c>
      <c r="J1733" s="91"/>
      <c r="K1733" s="98"/>
      <c r="L1733" s="99"/>
      <c r="M1733" s="100"/>
      <c r="N1733" s="101"/>
      <c r="O1733" s="100"/>
      <c r="P1733" s="98"/>
      <c r="Q1733" s="91"/>
      <c r="R1733" s="91"/>
      <c r="S1733" s="91"/>
    </row>
    <row r="1734" spans="1:19" ht="22.5" x14ac:dyDescent="0.25">
      <c r="A1734" s="89" t="s">
        <v>4067</v>
      </c>
      <c r="B1734" s="89" t="s">
        <v>3972</v>
      </c>
      <c r="C1734" s="89"/>
      <c r="D1734" s="89" t="s">
        <v>175</v>
      </c>
      <c r="E1734" s="94" t="s">
        <v>766</v>
      </c>
      <c r="F1734" s="95" t="s">
        <v>767</v>
      </c>
      <c r="G1734" s="89" t="s">
        <v>51</v>
      </c>
      <c r="H1734" s="89" t="s">
        <v>4068</v>
      </c>
      <c r="I1734" s="96">
        <v>1</v>
      </c>
      <c r="J1734" s="97">
        <v>446310</v>
      </c>
      <c r="K1734" s="98">
        <f t="shared" ref="K1734:K1740" si="896">J1734/H1734</f>
        <v>646826.09</v>
      </c>
      <c r="L1734" s="99">
        <f t="shared" ref="L1734:L1740" si="897">$L$8</f>
        <v>1.0815399999999999</v>
      </c>
      <c r="M1734" s="100">
        <f t="shared" ref="M1734:M1740" si="898">$M$8</f>
        <v>1.0590999999999999</v>
      </c>
      <c r="N1734" s="101">
        <f t="shared" ref="N1734:N1740" si="899">$N$8</f>
        <v>0.97811300000000001</v>
      </c>
      <c r="O1734" s="100">
        <f t="shared" ref="O1734:O1740" si="900">$O$8</f>
        <v>1</v>
      </c>
      <c r="P1734" s="98">
        <f t="shared" ref="P1734:P1740" si="901">K1734*L1734*M1734*N1734*O1734</f>
        <v>724696.42</v>
      </c>
      <c r="Q1734" s="97">
        <f t="shared" ref="Q1734:Q1740" si="902">H1734*P1734</f>
        <v>500040.53</v>
      </c>
      <c r="R1734" s="97"/>
      <c r="S1734" s="97"/>
    </row>
    <row r="1735" spans="1:19" x14ac:dyDescent="0.25">
      <c r="A1735" s="89" t="s">
        <v>4069</v>
      </c>
      <c r="B1735" s="89" t="s">
        <v>3972</v>
      </c>
      <c r="C1735" s="89"/>
      <c r="D1735" s="89" t="s">
        <v>178</v>
      </c>
      <c r="E1735" s="94" t="s">
        <v>586</v>
      </c>
      <c r="F1735" s="95" t="s">
        <v>587</v>
      </c>
      <c r="G1735" s="89" t="s">
        <v>81</v>
      </c>
      <c r="H1735" s="89" t="s">
        <v>4070</v>
      </c>
      <c r="I1735" s="96">
        <v>1</v>
      </c>
      <c r="J1735" s="97">
        <v>444991</v>
      </c>
      <c r="K1735" s="98">
        <f t="shared" si="896"/>
        <v>6353.84</v>
      </c>
      <c r="L1735" s="99">
        <f t="shared" si="897"/>
        <v>1.0815399999999999</v>
      </c>
      <c r="M1735" s="100">
        <f t="shared" si="898"/>
        <v>1.0590999999999999</v>
      </c>
      <c r="N1735" s="101">
        <f t="shared" si="899"/>
        <v>0.97811300000000001</v>
      </c>
      <c r="O1735" s="100">
        <f t="shared" si="900"/>
        <v>1</v>
      </c>
      <c r="P1735" s="98">
        <f t="shared" si="901"/>
        <v>7118.77</v>
      </c>
      <c r="Q1735" s="97">
        <f t="shared" si="902"/>
        <v>498563.06</v>
      </c>
      <c r="R1735" s="97"/>
      <c r="S1735" s="97"/>
    </row>
    <row r="1736" spans="1:19" ht="22.5" x14ac:dyDescent="0.25">
      <c r="A1736" s="89" t="s">
        <v>4071</v>
      </c>
      <c r="B1736" s="89" t="s">
        <v>3972</v>
      </c>
      <c r="C1736" s="89"/>
      <c r="D1736" s="89" t="s">
        <v>181</v>
      </c>
      <c r="E1736" s="94" t="s">
        <v>742</v>
      </c>
      <c r="F1736" s="95" t="s">
        <v>743</v>
      </c>
      <c r="G1736" s="89" t="s">
        <v>502</v>
      </c>
      <c r="H1736" s="89" t="s">
        <v>3126</v>
      </c>
      <c r="I1736" s="96">
        <v>1</v>
      </c>
      <c r="J1736" s="97">
        <v>85223</v>
      </c>
      <c r="K1736" s="98">
        <f t="shared" si="896"/>
        <v>41098.86</v>
      </c>
      <c r="L1736" s="99">
        <f t="shared" si="897"/>
        <v>1.0815399999999999</v>
      </c>
      <c r="M1736" s="100">
        <f t="shared" si="898"/>
        <v>1.0590999999999999</v>
      </c>
      <c r="N1736" s="101">
        <f t="shared" si="899"/>
        <v>0.97811300000000001</v>
      </c>
      <c r="O1736" s="100">
        <f t="shared" si="900"/>
        <v>1</v>
      </c>
      <c r="P1736" s="98">
        <f t="shared" si="901"/>
        <v>46046.68</v>
      </c>
      <c r="Q1736" s="97">
        <f t="shared" si="902"/>
        <v>95482.86</v>
      </c>
      <c r="R1736" s="97"/>
      <c r="S1736" s="97"/>
    </row>
    <row r="1737" spans="1:19" ht="22.5" x14ac:dyDescent="0.25">
      <c r="A1737" s="89" t="s">
        <v>4072</v>
      </c>
      <c r="B1737" s="89" t="s">
        <v>3972</v>
      </c>
      <c r="C1737" s="89"/>
      <c r="D1737" s="89" t="s">
        <v>182</v>
      </c>
      <c r="E1737" s="94" t="s">
        <v>738</v>
      </c>
      <c r="F1737" s="95" t="s">
        <v>739</v>
      </c>
      <c r="G1737" s="89" t="s">
        <v>502</v>
      </c>
      <c r="H1737" s="89" t="s">
        <v>4073</v>
      </c>
      <c r="I1737" s="96">
        <v>1</v>
      </c>
      <c r="J1737" s="97">
        <v>41862</v>
      </c>
      <c r="K1737" s="98">
        <f t="shared" si="896"/>
        <v>41099.199999999997</v>
      </c>
      <c r="L1737" s="99">
        <f t="shared" si="897"/>
        <v>1.0815399999999999</v>
      </c>
      <c r="M1737" s="100">
        <f t="shared" si="898"/>
        <v>1.0590999999999999</v>
      </c>
      <c r="N1737" s="101">
        <f t="shared" si="899"/>
        <v>0.97811300000000001</v>
      </c>
      <c r="O1737" s="100">
        <f t="shared" si="900"/>
        <v>1</v>
      </c>
      <c r="P1737" s="98">
        <f t="shared" si="901"/>
        <v>46047.06</v>
      </c>
      <c r="Q1737" s="97">
        <f t="shared" si="902"/>
        <v>46901.69</v>
      </c>
      <c r="R1737" s="97"/>
      <c r="S1737" s="97"/>
    </row>
    <row r="1738" spans="1:19" ht="22.5" x14ac:dyDescent="0.25">
      <c r="A1738" s="89" t="s">
        <v>4074</v>
      </c>
      <c r="B1738" s="89" t="s">
        <v>3972</v>
      </c>
      <c r="C1738" s="89"/>
      <c r="D1738" s="89" t="s">
        <v>183</v>
      </c>
      <c r="E1738" s="94" t="s">
        <v>734</v>
      </c>
      <c r="F1738" s="95" t="s">
        <v>735</v>
      </c>
      <c r="G1738" s="89" t="s">
        <v>502</v>
      </c>
      <c r="H1738" s="89" t="s">
        <v>3130</v>
      </c>
      <c r="I1738" s="96">
        <v>1</v>
      </c>
      <c r="J1738" s="97">
        <v>55706</v>
      </c>
      <c r="K1738" s="98">
        <f t="shared" si="896"/>
        <v>41040.559999999998</v>
      </c>
      <c r="L1738" s="99">
        <f t="shared" si="897"/>
        <v>1.0815399999999999</v>
      </c>
      <c r="M1738" s="100">
        <f t="shared" si="898"/>
        <v>1.0590999999999999</v>
      </c>
      <c r="N1738" s="101">
        <f t="shared" si="899"/>
        <v>0.97811300000000001</v>
      </c>
      <c r="O1738" s="100">
        <f t="shared" si="900"/>
        <v>1</v>
      </c>
      <c r="P1738" s="98">
        <f t="shared" si="901"/>
        <v>45981.37</v>
      </c>
      <c r="Q1738" s="97">
        <f t="shared" si="902"/>
        <v>62412.35</v>
      </c>
      <c r="R1738" s="97"/>
      <c r="S1738" s="97"/>
    </row>
    <row r="1739" spans="1:19" ht="22.5" x14ac:dyDescent="0.25">
      <c r="A1739" s="89" t="s">
        <v>4075</v>
      </c>
      <c r="B1739" s="89" t="s">
        <v>3972</v>
      </c>
      <c r="C1739" s="89"/>
      <c r="D1739" s="89" t="s">
        <v>191</v>
      </c>
      <c r="E1739" s="94" t="s">
        <v>738</v>
      </c>
      <c r="F1739" s="95" t="s">
        <v>4076</v>
      </c>
      <c r="G1739" s="89" t="s">
        <v>502</v>
      </c>
      <c r="H1739" s="89" t="s">
        <v>4077</v>
      </c>
      <c r="I1739" s="96">
        <v>1</v>
      </c>
      <c r="J1739" s="97">
        <v>6288</v>
      </c>
      <c r="K1739" s="98">
        <f t="shared" si="896"/>
        <v>41098.04</v>
      </c>
      <c r="L1739" s="99">
        <f t="shared" si="897"/>
        <v>1.0815399999999999</v>
      </c>
      <c r="M1739" s="100">
        <f t="shared" si="898"/>
        <v>1.0590999999999999</v>
      </c>
      <c r="N1739" s="101">
        <f t="shared" si="899"/>
        <v>0.97811300000000001</v>
      </c>
      <c r="O1739" s="100">
        <f t="shared" si="900"/>
        <v>1</v>
      </c>
      <c r="P1739" s="98">
        <f t="shared" si="901"/>
        <v>46045.77</v>
      </c>
      <c r="Q1739" s="97">
        <f t="shared" si="902"/>
        <v>7045</v>
      </c>
      <c r="R1739" s="97"/>
      <c r="S1739" s="97"/>
    </row>
    <row r="1740" spans="1:19" x14ac:dyDescent="0.25">
      <c r="A1740" s="89" t="s">
        <v>4078</v>
      </c>
      <c r="B1740" s="89" t="s">
        <v>3972</v>
      </c>
      <c r="C1740" s="89"/>
      <c r="D1740" s="89" t="s">
        <v>194</v>
      </c>
      <c r="E1740" s="94" t="s">
        <v>781</v>
      </c>
      <c r="F1740" s="95" t="s">
        <v>3132</v>
      </c>
      <c r="G1740" s="89" t="s">
        <v>502</v>
      </c>
      <c r="H1740" s="89" t="s">
        <v>4079</v>
      </c>
      <c r="I1740" s="96">
        <v>1</v>
      </c>
      <c r="J1740" s="97">
        <v>43650</v>
      </c>
      <c r="K1740" s="98">
        <f t="shared" si="896"/>
        <v>44247.34</v>
      </c>
      <c r="L1740" s="99">
        <f t="shared" si="897"/>
        <v>1.0815399999999999</v>
      </c>
      <c r="M1740" s="100">
        <f t="shared" si="898"/>
        <v>1.0590999999999999</v>
      </c>
      <c r="N1740" s="101">
        <f t="shared" si="899"/>
        <v>0.97811300000000001</v>
      </c>
      <c r="O1740" s="100">
        <f t="shared" si="900"/>
        <v>1</v>
      </c>
      <c r="P1740" s="98">
        <f t="shared" si="901"/>
        <v>49574.2</v>
      </c>
      <c r="Q1740" s="97">
        <f t="shared" si="902"/>
        <v>48904.95</v>
      </c>
      <c r="R1740" s="97"/>
      <c r="S1740" s="97"/>
    </row>
    <row r="1741" spans="1:19" x14ac:dyDescent="0.25">
      <c r="A1741" s="89"/>
      <c r="B1741" s="90"/>
      <c r="C1741" s="90"/>
      <c r="D1741" s="91"/>
      <c r="E1741" s="92"/>
      <c r="F1741" s="92" t="s">
        <v>4080</v>
      </c>
      <c r="G1741" s="91"/>
      <c r="H1741" s="91"/>
      <c r="I1741" s="93">
        <v>1</v>
      </c>
      <c r="J1741" s="91"/>
      <c r="K1741" s="98"/>
      <c r="L1741" s="99"/>
      <c r="M1741" s="100"/>
      <c r="N1741" s="101"/>
      <c r="O1741" s="100"/>
      <c r="P1741" s="98"/>
      <c r="Q1741" s="91"/>
      <c r="R1741" s="91"/>
      <c r="S1741" s="91"/>
    </row>
    <row r="1742" spans="1:19" x14ac:dyDescent="0.25">
      <c r="A1742" s="89" t="s">
        <v>4081</v>
      </c>
      <c r="B1742" s="89" t="s">
        <v>3972</v>
      </c>
      <c r="C1742" s="89"/>
      <c r="D1742" s="89" t="s">
        <v>196</v>
      </c>
      <c r="E1742" s="94" t="s">
        <v>798</v>
      </c>
      <c r="F1742" s="95" t="s">
        <v>4082</v>
      </c>
      <c r="G1742" s="89" t="s">
        <v>110</v>
      </c>
      <c r="H1742" s="89" t="s">
        <v>4083</v>
      </c>
      <c r="I1742" s="96">
        <v>1</v>
      </c>
      <c r="J1742" s="97">
        <v>83513</v>
      </c>
      <c r="K1742" s="98">
        <f t="shared" ref="K1742:K1749" si="903">J1742/H1742</f>
        <v>28797.59</v>
      </c>
      <c r="L1742" s="99">
        <f t="shared" ref="L1742:L1749" si="904">$L$8</f>
        <v>1.0815399999999999</v>
      </c>
      <c r="M1742" s="100">
        <f t="shared" ref="M1742:M1749" si="905">$M$8</f>
        <v>1.0590999999999999</v>
      </c>
      <c r="N1742" s="101">
        <f t="shared" ref="N1742:N1749" si="906">$N$8</f>
        <v>0.97811300000000001</v>
      </c>
      <c r="O1742" s="100">
        <f t="shared" ref="O1742:O1749" si="907">$O$8</f>
        <v>1</v>
      </c>
      <c r="P1742" s="98">
        <f t="shared" ref="P1742:P1749" si="908">K1742*L1742*M1742*N1742*O1742</f>
        <v>32264.48</v>
      </c>
      <c r="Q1742" s="97">
        <f t="shared" ref="Q1742:Q1749" si="909">H1742*P1742</f>
        <v>93566.99</v>
      </c>
      <c r="R1742" s="97"/>
      <c r="S1742" s="97"/>
    </row>
    <row r="1743" spans="1:19" x14ac:dyDescent="0.25">
      <c r="A1743" s="89" t="s">
        <v>4084</v>
      </c>
      <c r="B1743" s="89" t="s">
        <v>3972</v>
      </c>
      <c r="C1743" s="89"/>
      <c r="D1743" s="89" t="s">
        <v>201</v>
      </c>
      <c r="E1743" s="94" t="s">
        <v>804</v>
      </c>
      <c r="F1743" s="95" t="s">
        <v>805</v>
      </c>
      <c r="G1743" s="89" t="s">
        <v>502</v>
      </c>
      <c r="H1743" s="89" t="s">
        <v>4085</v>
      </c>
      <c r="I1743" s="96">
        <v>1</v>
      </c>
      <c r="J1743" s="97">
        <v>-772</v>
      </c>
      <c r="K1743" s="98">
        <f t="shared" si="903"/>
        <v>13310.34</v>
      </c>
      <c r="L1743" s="99">
        <f t="shared" si="904"/>
        <v>1.0815399999999999</v>
      </c>
      <c r="M1743" s="100">
        <f t="shared" si="905"/>
        <v>1.0590999999999999</v>
      </c>
      <c r="N1743" s="101">
        <f t="shared" si="906"/>
        <v>0.97811300000000001</v>
      </c>
      <c r="O1743" s="100">
        <f t="shared" si="907"/>
        <v>1</v>
      </c>
      <c r="P1743" s="98">
        <f t="shared" si="908"/>
        <v>14912.75</v>
      </c>
      <c r="Q1743" s="97">
        <f t="shared" si="909"/>
        <v>-864.94</v>
      </c>
      <c r="R1743" s="97"/>
      <c r="S1743" s="97"/>
    </row>
    <row r="1744" spans="1:19" x14ac:dyDescent="0.25">
      <c r="A1744" s="89" t="s">
        <v>4086</v>
      </c>
      <c r="B1744" s="89" t="s">
        <v>3972</v>
      </c>
      <c r="C1744" s="89"/>
      <c r="D1744" s="89" t="s">
        <v>204</v>
      </c>
      <c r="E1744" s="94" t="s">
        <v>634</v>
      </c>
      <c r="F1744" s="95" t="s">
        <v>635</v>
      </c>
      <c r="G1744" s="89" t="s">
        <v>502</v>
      </c>
      <c r="H1744" s="89" t="s">
        <v>4087</v>
      </c>
      <c r="I1744" s="96">
        <v>1</v>
      </c>
      <c r="J1744" s="97">
        <v>-5724</v>
      </c>
      <c r="K1744" s="98">
        <f t="shared" si="903"/>
        <v>49344.83</v>
      </c>
      <c r="L1744" s="99">
        <f t="shared" si="904"/>
        <v>1.0815399999999999</v>
      </c>
      <c r="M1744" s="100">
        <f t="shared" si="905"/>
        <v>1.0590999999999999</v>
      </c>
      <c r="N1744" s="101">
        <f t="shared" si="906"/>
        <v>0.97811300000000001</v>
      </c>
      <c r="O1744" s="100">
        <f t="shared" si="907"/>
        <v>1</v>
      </c>
      <c r="P1744" s="98">
        <f t="shared" si="908"/>
        <v>55285.37</v>
      </c>
      <c r="Q1744" s="97">
        <f t="shared" si="909"/>
        <v>-6413.1</v>
      </c>
      <c r="R1744" s="97"/>
      <c r="S1744" s="97"/>
    </row>
    <row r="1745" spans="1:19" x14ac:dyDescent="0.25">
      <c r="A1745" s="89" t="s">
        <v>4088</v>
      </c>
      <c r="B1745" s="89" t="s">
        <v>3972</v>
      </c>
      <c r="C1745" s="89"/>
      <c r="D1745" s="89" t="s">
        <v>206</v>
      </c>
      <c r="E1745" s="94" t="s">
        <v>638</v>
      </c>
      <c r="F1745" s="95" t="s">
        <v>639</v>
      </c>
      <c r="G1745" s="89" t="s">
        <v>518</v>
      </c>
      <c r="H1745" s="89" t="s">
        <v>2863</v>
      </c>
      <c r="I1745" s="96">
        <v>1</v>
      </c>
      <c r="J1745" s="97">
        <v>14785</v>
      </c>
      <c r="K1745" s="98">
        <f t="shared" si="903"/>
        <v>72.83</v>
      </c>
      <c r="L1745" s="99">
        <f t="shared" si="904"/>
        <v>1.0815399999999999</v>
      </c>
      <c r="M1745" s="100">
        <f t="shared" si="905"/>
        <v>1.0590999999999999</v>
      </c>
      <c r="N1745" s="101">
        <f t="shared" si="906"/>
        <v>0.97811300000000001</v>
      </c>
      <c r="O1745" s="100">
        <f t="shared" si="907"/>
        <v>1</v>
      </c>
      <c r="P1745" s="98">
        <f t="shared" si="908"/>
        <v>81.599999999999994</v>
      </c>
      <c r="Q1745" s="97">
        <f t="shared" si="909"/>
        <v>16564.8</v>
      </c>
      <c r="R1745" s="97"/>
      <c r="S1745" s="97"/>
    </row>
    <row r="1746" spans="1:19" ht="22.5" x14ac:dyDescent="0.25">
      <c r="A1746" s="89" t="s">
        <v>4089</v>
      </c>
      <c r="B1746" s="89" t="s">
        <v>3972</v>
      </c>
      <c r="C1746" s="89"/>
      <c r="D1746" s="89" t="s">
        <v>207</v>
      </c>
      <c r="E1746" s="94" t="s">
        <v>626</v>
      </c>
      <c r="F1746" s="95" t="s">
        <v>627</v>
      </c>
      <c r="G1746" s="89" t="s">
        <v>110</v>
      </c>
      <c r="H1746" s="89" t="s">
        <v>4090</v>
      </c>
      <c r="I1746" s="96">
        <v>1</v>
      </c>
      <c r="J1746" s="97">
        <v>78393</v>
      </c>
      <c r="K1746" s="98">
        <f t="shared" si="903"/>
        <v>27506.32</v>
      </c>
      <c r="L1746" s="99">
        <f t="shared" si="904"/>
        <v>1.0815399999999999</v>
      </c>
      <c r="M1746" s="100">
        <f t="shared" si="905"/>
        <v>1.0590999999999999</v>
      </c>
      <c r="N1746" s="101">
        <f t="shared" si="906"/>
        <v>0.97811300000000001</v>
      </c>
      <c r="O1746" s="100">
        <f t="shared" si="907"/>
        <v>1</v>
      </c>
      <c r="P1746" s="98">
        <f t="shared" si="908"/>
        <v>30817.759999999998</v>
      </c>
      <c r="Q1746" s="97">
        <f t="shared" si="909"/>
        <v>87830.62</v>
      </c>
      <c r="R1746" s="97"/>
      <c r="S1746" s="97"/>
    </row>
    <row r="1747" spans="1:19" x14ac:dyDescent="0.25">
      <c r="A1747" s="89" t="s">
        <v>4091</v>
      </c>
      <c r="B1747" s="89" t="s">
        <v>3972</v>
      </c>
      <c r="C1747" s="89"/>
      <c r="D1747" s="89" t="s">
        <v>208</v>
      </c>
      <c r="E1747" s="94" t="s">
        <v>630</v>
      </c>
      <c r="F1747" s="95" t="s">
        <v>631</v>
      </c>
      <c r="G1747" s="89" t="s">
        <v>502</v>
      </c>
      <c r="H1747" s="89" t="s">
        <v>4092</v>
      </c>
      <c r="I1747" s="96">
        <v>1</v>
      </c>
      <c r="J1747" s="97">
        <v>-20053</v>
      </c>
      <c r="K1747" s="98">
        <f t="shared" si="903"/>
        <v>29317.25</v>
      </c>
      <c r="L1747" s="99">
        <f t="shared" si="904"/>
        <v>1.0815399999999999</v>
      </c>
      <c r="M1747" s="100">
        <f t="shared" si="905"/>
        <v>1.0590999999999999</v>
      </c>
      <c r="N1747" s="101">
        <f t="shared" si="906"/>
        <v>0.97811300000000001</v>
      </c>
      <c r="O1747" s="100">
        <f t="shared" si="907"/>
        <v>1</v>
      </c>
      <c r="P1747" s="98">
        <f t="shared" si="908"/>
        <v>32846.71</v>
      </c>
      <c r="Q1747" s="97">
        <f t="shared" si="909"/>
        <v>-22467.15</v>
      </c>
      <c r="R1747" s="97"/>
      <c r="S1747" s="97"/>
    </row>
    <row r="1748" spans="1:19" x14ac:dyDescent="0.25">
      <c r="A1748" s="89" t="s">
        <v>4093</v>
      </c>
      <c r="B1748" s="89" t="s">
        <v>3972</v>
      </c>
      <c r="C1748" s="89"/>
      <c r="D1748" s="89" t="s">
        <v>220</v>
      </c>
      <c r="E1748" s="94" t="s">
        <v>634</v>
      </c>
      <c r="F1748" s="95" t="s">
        <v>635</v>
      </c>
      <c r="G1748" s="89" t="s">
        <v>502</v>
      </c>
      <c r="H1748" s="89" t="s">
        <v>4094</v>
      </c>
      <c r="I1748" s="96">
        <v>1</v>
      </c>
      <c r="J1748" s="97">
        <v>-3375</v>
      </c>
      <c r="K1748" s="98">
        <f t="shared" si="903"/>
        <v>49342.11</v>
      </c>
      <c r="L1748" s="99">
        <f t="shared" si="904"/>
        <v>1.0815399999999999</v>
      </c>
      <c r="M1748" s="100">
        <f t="shared" si="905"/>
        <v>1.0590999999999999</v>
      </c>
      <c r="N1748" s="101">
        <f t="shared" si="906"/>
        <v>0.97811300000000001</v>
      </c>
      <c r="O1748" s="100">
        <f t="shared" si="907"/>
        <v>1</v>
      </c>
      <c r="P1748" s="98">
        <f t="shared" si="908"/>
        <v>55282.33</v>
      </c>
      <c r="Q1748" s="97">
        <f t="shared" si="909"/>
        <v>-3781.31</v>
      </c>
      <c r="R1748" s="97"/>
      <c r="S1748" s="97"/>
    </row>
    <row r="1749" spans="1:19" x14ac:dyDescent="0.25">
      <c r="A1749" s="89" t="s">
        <v>4095</v>
      </c>
      <c r="B1749" s="89" t="s">
        <v>3972</v>
      </c>
      <c r="C1749" s="89"/>
      <c r="D1749" s="89" t="s">
        <v>223</v>
      </c>
      <c r="E1749" s="94" t="s">
        <v>638</v>
      </c>
      <c r="F1749" s="95" t="s">
        <v>639</v>
      </c>
      <c r="G1749" s="89" t="s">
        <v>518</v>
      </c>
      <c r="H1749" s="89" t="s">
        <v>2920</v>
      </c>
      <c r="I1749" s="96">
        <v>1</v>
      </c>
      <c r="J1749" s="97">
        <v>41515</v>
      </c>
      <c r="K1749" s="98">
        <f t="shared" si="903"/>
        <v>72.83</v>
      </c>
      <c r="L1749" s="99">
        <f t="shared" si="904"/>
        <v>1.0815399999999999</v>
      </c>
      <c r="M1749" s="100">
        <f t="shared" si="905"/>
        <v>1.0590999999999999</v>
      </c>
      <c r="N1749" s="101">
        <f t="shared" si="906"/>
        <v>0.97811300000000001</v>
      </c>
      <c r="O1749" s="100">
        <f t="shared" si="907"/>
        <v>1</v>
      </c>
      <c r="P1749" s="98">
        <f t="shared" si="908"/>
        <v>81.599999999999994</v>
      </c>
      <c r="Q1749" s="97">
        <f t="shared" si="909"/>
        <v>46512</v>
      </c>
      <c r="R1749" s="97"/>
      <c r="S1749" s="97"/>
    </row>
    <row r="1750" spans="1:19" x14ac:dyDescent="0.25">
      <c r="A1750" s="82" t="s">
        <v>941</v>
      </c>
      <c r="B1750" s="83"/>
      <c r="C1750" s="84"/>
      <c r="D1750" s="85"/>
      <c r="E1750" s="86"/>
      <c r="F1750" s="86" t="s">
        <v>3153</v>
      </c>
      <c r="G1750" s="82"/>
      <c r="H1750" s="82"/>
      <c r="I1750" s="87"/>
      <c r="J1750" s="88">
        <f>SUM(J1751:J1809)</f>
        <v>6691824</v>
      </c>
      <c r="K1750" s="98"/>
      <c r="L1750" s="99"/>
      <c r="M1750" s="100"/>
      <c r="N1750" s="101"/>
      <c r="O1750" s="100"/>
      <c r="P1750" s="98"/>
      <c r="Q1750" s="88">
        <f>SUM(Q1751:Q1809)</f>
        <v>7497441.6900000004</v>
      </c>
      <c r="R1750" s="88">
        <f t="shared" ref="R1750:S1750" si="910">SUM(R1751:R1809)</f>
        <v>0</v>
      </c>
      <c r="S1750" s="88">
        <f t="shared" si="910"/>
        <v>0</v>
      </c>
    </row>
    <row r="1751" spans="1:19" x14ac:dyDescent="0.25">
      <c r="A1751" s="89"/>
      <c r="B1751" s="90"/>
      <c r="C1751" s="90"/>
      <c r="D1751" s="91"/>
      <c r="E1751" s="92"/>
      <c r="F1751" s="92" t="s">
        <v>4097</v>
      </c>
      <c r="G1751" s="91"/>
      <c r="H1751" s="91"/>
      <c r="I1751" s="93">
        <v>1</v>
      </c>
      <c r="J1751" s="91"/>
      <c r="K1751" s="98"/>
      <c r="L1751" s="99"/>
      <c r="M1751" s="100"/>
      <c r="N1751" s="101"/>
      <c r="O1751" s="100"/>
      <c r="P1751" s="98"/>
      <c r="Q1751" s="91"/>
      <c r="R1751" s="91"/>
      <c r="S1751" s="91"/>
    </row>
    <row r="1752" spans="1:19" x14ac:dyDescent="0.25">
      <c r="A1752" s="89" t="s">
        <v>4098</v>
      </c>
      <c r="B1752" s="89" t="s">
        <v>3972</v>
      </c>
      <c r="C1752" s="89"/>
      <c r="D1752" s="89" t="s">
        <v>226</v>
      </c>
      <c r="E1752" s="94" t="s">
        <v>3156</v>
      </c>
      <c r="F1752" s="95" t="s">
        <v>3157</v>
      </c>
      <c r="G1752" s="89" t="s">
        <v>502</v>
      </c>
      <c r="H1752" s="89" t="s">
        <v>4099</v>
      </c>
      <c r="I1752" s="96">
        <v>1</v>
      </c>
      <c r="J1752" s="97">
        <v>37961</v>
      </c>
      <c r="K1752" s="98">
        <f>J1752/H1752</f>
        <v>107892.79</v>
      </c>
      <c r="L1752" s="99">
        <f>$L$8</f>
        <v>1.0815399999999999</v>
      </c>
      <c r="M1752" s="100">
        <f>$M$8</f>
        <v>1.0590999999999999</v>
      </c>
      <c r="N1752" s="101">
        <f>$N$8</f>
        <v>0.97811300000000001</v>
      </c>
      <c r="O1752" s="100">
        <f>$O$8</f>
        <v>1</v>
      </c>
      <c r="P1752" s="98">
        <f>K1752*L1752*M1752*N1752*O1752</f>
        <v>120881.83</v>
      </c>
      <c r="Q1752" s="97">
        <f>H1752*P1752</f>
        <v>42531.06</v>
      </c>
      <c r="R1752" s="97"/>
      <c r="S1752" s="97"/>
    </row>
    <row r="1753" spans="1:19" x14ac:dyDescent="0.25">
      <c r="A1753" s="89" t="s">
        <v>4100</v>
      </c>
      <c r="B1753" s="89" t="s">
        <v>3972</v>
      </c>
      <c r="C1753" s="89"/>
      <c r="D1753" s="89" t="s">
        <v>229</v>
      </c>
      <c r="E1753" s="94" t="s">
        <v>823</v>
      </c>
      <c r="F1753" s="95" t="s">
        <v>824</v>
      </c>
      <c r="G1753" s="89" t="s">
        <v>502</v>
      </c>
      <c r="H1753" s="89" t="s">
        <v>4101</v>
      </c>
      <c r="I1753" s="96">
        <v>1</v>
      </c>
      <c r="J1753" s="97">
        <v>10313</v>
      </c>
      <c r="K1753" s="98">
        <f>J1753/H1753</f>
        <v>17106.22</v>
      </c>
      <c r="L1753" s="99">
        <f>$L$8</f>
        <v>1.0815399999999999</v>
      </c>
      <c r="M1753" s="100">
        <f>$M$8</f>
        <v>1.0590999999999999</v>
      </c>
      <c r="N1753" s="101">
        <f>$N$8</f>
        <v>0.97811300000000001</v>
      </c>
      <c r="O1753" s="100">
        <f>$O$8</f>
        <v>1</v>
      </c>
      <c r="P1753" s="98">
        <f>K1753*L1753*M1753*N1753*O1753</f>
        <v>19165.61</v>
      </c>
      <c r="Q1753" s="97">
        <f>H1753*P1753</f>
        <v>11554.56</v>
      </c>
      <c r="R1753" s="97"/>
      <c r="S1753" s="97"/>
    </row>
    <row r="1754" spans="1:19" ht="22.5" x14ac:dyDescent="0.25">
      <c r="A1754" s="89" t="s">
        <v>4102</v>
      </c>
      <c r="B1754" s="89" t="s">
        <v>3972</v>
      </c>
      <c r="C1754" s="89"/>
      <c r="D1754" s="89" t="s">
        <v>231</v>
      </c>
      <c r="E1754" s="94" t="s">
        <v>827</v>
      </c>
      <c r="F1754" s="95" t="s">
        <v>828</v>
      </c>
      <c r="G1754" s="89" t="s">
        <v>502</v>
      </c>
      <c r="H1754" s="89" t="s">
        <v>4101</v>
      </c>
      <c r="I1754" s="96">
        <v>1</v>
      </c>
      <c r="J1754" s="97">
        <v>36657</v>
      </c>
      <c r="K1754" s="98">
        <f>J1754/H1754</f>
        <v>60803.14</v>
      </c>
      <c r="L1754" s="99">
        <f>$L$8</f>
        <v>1.0815399999999999</v>
      </c>
      <c r="M1754" s="100">
        <f>$M$8</f>
        <v>1.0590999999999999</v>
      </c>
      <c r="N1754" s="101">
        <f>$N$8</f>
        <v>0.97811300000000001</v>
      </c>
      <c r="O1754" s="100">
        <f>$O$8</f>
        <v>1</v>
      </c>
      <c r="P1754" s="98">
        <f>K1754*L1754*M1754*N1754*O1754</f>
        <v>68123.13</v>
      </c>
      <c r="Q1754" s="97">
        <f>H1754*P1754</f>
        <v>41070.07</v>
      </c>
      <c r="R1754" s="97"/>
      <c r="S1754" s="97"/>
    </row>
    <row r="1755" spans="1:19" x14ac:dyDescent="0.25">
      <c r="A1755" s="89"/>
      <c r="B1755" s="90"/>
      <c r="C1755" s="90"/>
      <c r="D1755" s="91"/>
      <c r="E1755" s="92"/>
      <c r="F1755" s="92" t="s">
        <v>4103</v>
      </c>
      <c r="G1755" s="91"/>
      <c r="H1755" s="91"/>
      <c r="I1755" s="93">
        <v>1</v>
      </c>
      <c r="J1755" s="91"/>
      <c r="K1755" s="98"/>
      <c r="L1755" s="99"/>
      <c r="M1755" s="100"/>
      <c r="N1755" s="101"/>
      <c r="O1755" s="100"/>
      <c r="P1755" s="98"/>
      <c r="Q1755" s="91"/>
      <c r="R1755" s="91"/>
      <c r="S1755" s="91"/>
    </row>
    <row r="1756" spans="1:19" ht="22.5" x14ac:dyDescent="0.25">
      <c r="A1756" s="89" t="s">
        <v>4104</v>
      </c>
      <c r="B1756" s="89" t="s">
        <v>3972</v>
      </c>
      <c r="C1756" s="89"/>
      <c r="D1756" s="89" t="s">
        <v>236</v>
      </c>
      <c r="E1756" s="94" t="s">
        <v>831</v>
      </c>
      <c r="F1756" s="95" t="s">
        <v>832</v>
      </c>
      <c r="G1756" s="89" t="s">
        <v>502</v>
      </c>
      <c r="H1756" s="89" t="s">
        <v>4105</v>
      </c>
      <c r="I1756" s="96">
        <v>1</v>
      </c>
      <c r="J1756" s="97">
        <v>146776</v>
      </c>
      <c r="K1756" s="98">
        <f>J1756/H1756</f>
        <v>16658.490000000002</v>
      </c>
      <c r="L1756" s="99">
        <f>$L$8</f>
        <v>1.0815399999999999</v>
      </c>
      <c r="M1756" s="100">
        <f>$M$8</f>
        <v>1.0590999999999999</v>
      </c>
      <c r="N1756" s="101">
        <f>$N$8</f>
        <v>0.97811300000000001</v>
      </c>
      <c r="O1756" s="100">
        <f>$O$8</f>
        <v>1</v>
      </c>
      <c r="P1756" s="98">
        <f>K1756*L1756*M1756*N1756*O1756</f>
        <v>18663.98</v>
      </c>
      <c r="Q1756" s="97">
        <f>H1756*P1756</f>
        <v>164446.09</v>
      </c>
      <c r="R1756" s="97"/>
      <c r="S1756" s="97"/>
    </row>
    <row r="1757" spans="1:19" ht="33.75" x14ac:dyDescent="0.25">
      <c r="A1757" s="89" t="s">
        <v>4106</v>
      </c>
      <c r="B1757" s="89" t="s">
        <v>3972</v>
      </c>
      <c r="C1757" s="89"/>
      <c r="D1757" s="89" t="s">
        <v>239</v>
      </c>
      <c r="E1757" s="94" t="s">
        <v>835</v>
      </c>
      <c r="F1757" s="95" t="s">
        <v>836</v>
      </c>
      <c r="G1757" s="89" t="s">
        <v>502</v>
      </c>
      <c r="H1757" s="89" t="s">
        <v>4105</v>
      </c>
      <c r="I1757" s="96">
        <v>1</v>
      </c>
      <c r="J1757" s="97">
        <v>832634</v>
      </c>
      <c r="K1757" s="98">
        <f>J1757/H1757</f>
        <v>94500.66</v>
      </c>
      <c r="L1757" s="99">
        <f>$L$8</f>
        <v>1.0815399999999999</v>
      </c>
      <c r="M1757" s="100">
        <f>$M$8</f>
        <v>1.0590999999999999</v>
      </c>
      <c r="N1757" s="101">
        <f>$N$8</f>
        <v>0.97811300000000001</v>
      </c>
      <c r="O1757" s="100">
        <f>$O$8</f>
        <v>1</v>
      </c>
      <c r="P1757" s="98">
        <f>K1757*L1757*M1757*N1757*O1757</f>
        <v>105877.44</v>
      </c>
      <c r="Q1757" s="97">
        <f>H1757*P1757</f>
        <v>932873.42</v>
      </c>
      <c r="R1757" s="97"/>
      <c r="S1757" s="97"/>
    </row>
    <row r="1758" spans="1:19" x14ac:dyDescent="0.25">
      <c r="A1758" s="89" t="s">
        <v>4107</v>
      </c>
      <c r="B1758" s="89" t="s">
        <v>3972</v>
      </c>
      <c r="C1758" s="89"/>
      <c r="D1758" s="89" t="s">
        <v>241</v>
      </c>
      <c r="E1758" s="94" t="s">
        <v>838</v>
      </c>
      <c r="F1758" s="95" t="s">
        <v>839</v>
      </c>
      <c r="G1758" s="89" t="s">
        <v>110</v>
      </c>
      <c r="H1758" s="89" t="s">
        <v>4108</v>
      </c>
      <c r="I1758" s="96">
        <v>1</v>
      </c>
      <c r="J1758" s="97">
        <v>10081</v>
      </c>
      <c r="K1758" s="98">
        <f>J1758/H1758</f>
        <v>5942.86</v>
      </c>
      <c r="L1758" s="99">
        <f>$L$8</f>
        <v>1.0815399999999999</v>
      </c>
      <c r="M1758" s="100">
        <f>$M$8</f>
        <v>1.0590999999999999</v>
      </c>
      <c r="N1758" s="101">
        <f>$N$8</f>
        <v>0.97811300000000001</v>
      </c>
      <c r="O1758" s="100">
        <f>$O$8</f>
        <v>1</v>
      </c>
      <c r="P1758" s="98">
        <f>K1758*L1758*M1758*N1758*O1758</f>
        <v>6658.31</v>
      </c>
      <c r="Q1758" s="97">
        <f>H1758*P1758</f>
        <v>11294.62</v>
      </c>
      <c r="R1758" s="97"/>
      <c r="S1758" s="97"/>
    </row>
    <row r="1759" spans="1:19" x14ac:dyDescent="0.25">
      <c r="A1759" s="89" t="s">
        <v>4109</v>
      </c>
      <c r="B1759" s="89" t="s">
        <v>3972</v>
      </c>
      <c r="C1759" s="89"/>
      <c r="D1759" s="89" t="s">
        <v>243</v>
      </c>
      <c r="E1759" s="94" t="s">
        <v>999</v>
      </c>
      <c r="F1759" s="95" t="s">
        <v>1000</v>
      </c>
      <c r="G1759" s="89" t="s">
        <v>110</v>
      </c>
      <c r="H1759" s="89" t="s">
        <v>4110</v>
      </c>
      <c r="I1759" s="96">
        <v>1</v>
      </c>
      <c r="J1759" s="97">
        <v>10083</v>
      </c>
      <c r="K1759" s="98">
        <f>J1759/H1759</f>
        <v>5945.17</v>
      </c>
      <c r="L1759" s="99">
        <f>$L$8</f>
        <v>1.0815399999999999</v>
      </c>
      <c r="M1759" s="100">
        <f>$M$8</f>
        <v>1.0590999999999999</v>
      </c>
      <c r="N1759" s="101">
        <f>$N$8</f>
        <v>0.97811300000000001</v>
      </c>
      <c r="O1759" s="100">
        <f>$O$8</f>
        <v>1</v>
      </c>
      <c r="P1759" s="98">
        <f>K1759*L1759*M1759*N1759*O1759</f>
        <v>6660.9</v>
      </c>
      <c r="Q1759" s="97">
        <f>H1759*P1759</f>
        <v>11296.89</v>
      </c>
      <c r="R1759" s="97"/>
      <c r="S1759" s="97"/>
    </row>
    <row r="1760" spans="1:19" x14ac:dyDescent="0.25">
      <c r="A1760" s="89"/>
      <c r="B1760" s="90"/>
      <c r="C1760" s="90"/>
      <c r="D1760" s="91"/>
      <c r="E1760" s="92"/>
      <c r="F1760" s="92" t="s">
        <v>4111</v>
      </c>
      <c r="G1760" s="91"/>
      <c r="H1760" s="91"/>
      <c r="I1760" s="93">
        <v>1</v>
      </c>
      <c r="J1760" s="91"/>
      <c r="K1760" s="98"/>
      <c r="L1760" s="99"/>
      <c r="M1760" s="100"/>
      <c r="N1760" s="101"/>
      <c r="O1760" s="100"/>
      <c r="P1760" s="98"/>
      <c r="Q1760" s="91"/>
      <c r="R1760" s="91"/>
      <c r="S1760" s="91"/>
    </row>
    <row r="1761" spans="1:19" ht="22.5" x14ac:dyDescent="0.25">
      <c r="A1761" s="89" t="s">
        <v>4112</v>
      </c>
      <c r="B1761" s="89" t="s">
        <v>3972</v>
      </c>
      <c r="C1761" s="89"/>
      <c r="D1761" s="89" t="s">
        <v>248</v>
      </c>
      <c r="E1761" s="94" t="s">
        <v>850</v>
      </c>
      <c r="F1761" s="95" t="s">
        <v>851</v>
      </c>
      <c r="G1761" s="89" t="s">
        <v>502</v>
      </c>
      <c r="H1761" s="89" t="s">
        <v>4113</v>
      </c>
      <c r="I1761" s="96">
        <v>1</v>
      </c>
      <c r="J1761" s="97">
        <v>528252</v>
      </c>
      <c r="K1761" s="98">
        <f>J1761/H1761</f>
        <v>35941.599999999999</v>
      </c>
      <c r="L1761" s="99">
        <f>$L$8</f>
        <v>1.0815399999999999</v>
      </c>
      <c r="M1761" s="100">
        <f>$M$8</f>
        <v>1.0590999999999999</v>
      </c>
      <c r="N1761" s="101">
        <f>$N$8</f>
        <v>0.97811300000000001</v>
      </c>
      <c r="O1761" s="100">
        <f>$O$8</f>
        <v>1</v>
      </c>
      <c r="P1761" s="98">
        <f>K1761*L1761*M1761*N1761*O1761</f>
        <v>40268.550000000003</v>
      </c>
      <c r="Q1761" s="97">
        <f>H1761*P1761</f>
        <v>591847.42000000004</v>
      </c>
      <c r="R1761" s="97"/>
      <c r="S1761" s="97"/>
    </row>
    <row r="1762" spans="1:19" ht="22.5" x14ac:dyDescent="0.25">
      <c r="A1762" s="89" t="s">
        <v>4114</v>
      </c>
      <c r="B1762" s="89" t="s">
        <v>3972</v>
      </c>
      <c r="C1762" s="89"/>
      <c r="D1762" s="89" t="s">
        <v>251</v>
      </c>
      <c r="E1762" s="94" t="s">
        <v>3175</v>
      </c>
      <c r="F1762" s="95" t="s">
        <v>3176</v>
      </c>
      <c r="G1762" s="89" t="s">
        <v>502</v>
      </c>
      <c r="H1762" s="89" t="s">
        <v>4113</v>
      </c>
      <c r="I1762" s="96">
        <v>1</v>
      </c>
      <c r="J1762" s="97">
        <v>1185730</v>
      </c>
      <c r="K1762" s="98">
        <f>J1762/H1762</f>
        <v>80675.570000000007</v>
      </c>
      <c r="L1762" s="99">
        <f>$L$8</f>
        <v>1.0815399999999999</v>
      </c>
      <c r="M1762" s="100">
        <f>$M$8</f>
        <v>1.0590999999999999</v>
      </c>
      <c r="N1762" s="101">
        <f>$N$8</f>
        <v>0.97811300000000001</v>
      </c>
      <c r="O1762" s="100">
        <f>$O$8</f>
        <v>1</v>
      </c>
      <c r="P1762" s="98">
        <f>K1762*L1762*M1762*N1762*O1762</f>
        <v>90387.97</v>
      </c>
      <c r="Q1762" s="97">
        <f>H1762*P1762</f>
        <v>1328478.0900000001</v>
      </c>
      <c r="R1762" s="97"/>
      <c r="S1762" s="97"/>
    </row>
    <row r="1763" spans="1:19" x14ac:dyDescent="0.25">
      <c r="A1763" s="89" t="s">
        <v>4115</v>
      </c>
      <c r="B1763" s="89" t="s">
        <v>3972</v>
      </c>
      <c r="C1763" s="89"/>
      <c r="D1763" s="89" t="s">
        <v>254</v>
      </c>
      <c r="E1763" s="94" t="s">
        <v>838</v>
      </c>
      <c r="F1763" s="95" t="s">
        <v>839</v>
      </c>
      <c r="G1763" s="89" t="s">
        <v>110</v>
      </c>
      <c r="H1763" s="89" t="s">
        <v>4116</v>
      </c>
      <c r="I1763" s="96">
        <v>1</v>
      </c>
      <c r="J1763" s="97">
        <v>32805</v>
      </c>
      <c r="K1763" s="98">
        <f>J1763/H1763</f>
        <v>5943.99</v>
      </c>
      <c r="L1763" s="99">
        <f>$L$8</f>
        <v>1.0815399999999999</v>
      </c>
      <c r="M1763" s="100">
        <f>$M$8</f>
        <v>1.0590999999999999</v>
      </c>
      <c r="N1763" s="101">
        <f>$N$8</f>
        <v>0.97811300000000001</v>
      </c>
      <c r="O1763" s="100">
        <f>$O$8</f>
        <v>1</v>
      </c>
      <c r="P1763" s="98">
        <f>K1763*L1763*M1763*N1763*O1763</f>
        <v>6659.58</v>
      </c>
      <c r="Q1763" s="97">
        <f>H1763*P1763</f>
        <v>36754.36</v>
      </c>
      <c r="R1763" s="97"/>
      <c r="S1763" s="97"/>
    </row>
    <row r="1764" spans="1:19" x14ac:dyDescent="0.25">
      <c r="A1764" s="89" t="s">
        <v>4117</v>
      </c>
      <c r="B1764" s="89" t="s">
        <v>3972</v>
      </c>
      <c r="C1764" s="89"/>
      <c r="D1764" s="89" t="s">
        <v>256</v>
      </c>
      <c r="E1764" s="94" t="s">
        <v>999</v>
      </c>
      <c r="F1764" s="95" t="s">
        <v>1000</v>
      </c>
      <c r="G1764" s="89" t="s">
        <v>110</v>
      </c>
      <c r="H1764" s="89" t="s">
        <v>4116</v>
      </c>
      <c r="I1764" s="96">
        <v>1</v>
      </c>
      <c r="J1764" s="97">
        <v>32810</v>
      </c>
      <c r="K1764" s="98">
        <f>J1764/H1764</f>
        <v>5944.89</v>
      </c>
      <c r="L1764" s="99">
        <f>$L$8</f>
        <v>1.0815399999999999</v>
      </c>
      <c r="M1764" s="100">
        <f>$M$8</f>
        <v>1.0590999999999999</v>
      </c>
      <c r="N1764" s="101">
        <f>$N$8</f>
        <v>0.97811300000000001</v>
      </c>
      <c r="O1764" s="100">
        <f>$O$8</f>
        <v>1</v>
      </c>
      <c r="P1764" s="98">
        <f>K1764*L1764*M1764*N1764*O1764</f>
        <v>6660.59</v>
      </c>
      <c r="Q1764" s="97">
        <f>H1764*P1764</f>
        <v>36759.94</v>
      </c>
      <c r="R1764" s="97"/>
      <c r="S1764" s="97"/>
    </row>
    <row r="1765" spans="1:19" x14ac:dyDescent="0.25">
      <c r="A1765" s="89"/>
      <c r="B1765" s="90"/>
      <c r="C1765" s="90"/>
      <c r="D1765" s="91"/>
      <c r="E1765" s="92"/>
      <c r="F1765" s="92" t="s">
        <v>4118</v>
      </c>
      <c r="G1765" s="91"/>
      <c r="H1765" s="91"/>
      <c r="I1765" s="93">
        <v>1</v>
      </c>
      <c r="J1765" s="91"/>
      <c r="K1765" s="98"/>
      <c r="L1765" s="99"/>
      <c r="M1765" s="100"/>
      <c r="N1765" s="101"/>
      <c r="O1765" s="100"/>
      <c r="P1765" s="98"/>
      <c r="Q1765" s="91"/>
      <c r="R1765" s="91"/>
      <c r="S1765" s="91"/>
    </row>
    <row r="1766" spans="1:19" ht="22.5" x14ac:dyDescent="0.25">
      <c r="A1766" s="89" t="s">
        <v>4119</v>
      </c>
      <c r="B1766" s="89" t="s">
        <v>3972</v>
      </c>
      <c r="C1766" s="89"/>
      <c r="D1766" s="89" t="s">
        <v>260</v>
      </c>
      <c r="E1766" s="94" t="s">
        <v>884</v>
      </c>
      <c r="F1766" s="95" t="s">
        <v>885</v>
      </c>
      <c r="G1766" s="89" t="s">
        <v>502</v>
      </c>
      <c r="H1766" s="89" t="s">
        <v>4120</v>
      </c>
      <c r="I1766" s="96">
        <v>1</v>
      </c>
      <c r="J1766" s="97">
        <v>206969</v>
      </c>
      <c r="K1766" s="98">
        <f>J1766/H1766</f>
        <v>56199.37</v>
      </c>
      <c r="L1766" s="99">
        <f>$L$8</f>
        <v>1.0815399999999999</v>
      </c>
      <c r="M1766" s="100">
        <f>$M$8</f>
        <v>1.0590999999999999</v>
      </c>
      <c r="N1766" s="101">
        <f>$N$8</f>
        <v>0.97811300000000001</v>
      </c>
      <c r="O1766" s="100">
        <f>$O$8</f>
        <v>1</v>
      </c>
      <c r="P1766" s="98">
        <f>K1766*L1766*M1766*N1766*O1766</f>
        <v>62965.120000000003</v>
      </c>
      <c r="Q1766" s="97">
        <f>H1766*P1766</f>
        <v>231885.68</v>
      </c>
      <c r="R1766" s="97"/>
      <c r="S1766" s="97"/>
    </row>
    <row r="1767" spans="1:19" ht="22.5" x14ac:dyDescent="0.25">
      <c r="A1767" s="89" t="s">
        <v>4121</v>
      </c>
      <c r="B1767" s="89" t="s">
        <v>3972</v>
      </c>
      <c r="C1767" s="89"/>
      <c r="D1767" s="89" t="s">
        <v>263</v>
      </c>
      <c r="E1767" s="94" t="s">
        <v>3184</v>
      </c>
      <c r="F1767" s="95" t="s">
        <v>3185</v>
      </c>
      <c r="G1767" s="89" t="s">
        <v>502</v>
      </c>
      <c r="H1767" s="89" t="s">
        <v>4120</v>
      </c>
      <c r="I1767" s="96">
        <v>1</v>
      </c>
      <c r="J1767" s="97">
        <v>327635</v>
      </c>
      <c r="K1767" s="98">
        <f>J1767/H1767</f>
        <v>88964.43</v>
      </c>
      <c r="L1767" s="99">
        <f>$L$8</f>
        <v>1.0815399999999999</v>
      </c>
      <c r="M1767" s="100">
        <f>$M$8</f>
        <v>1.0590999999999999</v>
      </c>
      <c r="N1767" s="101">
        <f>$N$8</f>
        <v>0.97811300000000001</v>
      </c>
      <c r="O1767" s="100">
        <f>$O$8</f>
        <v>1</v>
      </c>
      <c r="P1767" s="98">
        <f>K1767*L1767*M1767*N1767*O1767</f>
        <v>99674.71</v>
      </c>
      <c r="Q1767" s="97">
        <f>H1767*P1767</f>
        <v>367078.43</v>
      </c>
      <c r="R1767" s="97"/>
      <c r="S1767" s="97"/>
    </row>
    <row r="1768" spans="1:19" x14ac:dyDescent="0.25">
      <c r="A1768" s="89" t="s">
        <v>4122</v>
      </c>
      <c r="B1768" s="89" t="s">
        <v>3972</v>
      </c>
      <c r="C1768" s="89"/>
      <c r="D1768" s="89" t="s">
        <v>265</v>
      </c>
      <c r="E1768" s="94" t="s">
        <v>838</v>
      </c>
      <c r="F1768" s="95" t="s">
        <v>839</v>
      </c>
      <c r="G1768" s="89" t="s">
        <v>110</v>
      </c>
      <c r="H1768" s="89" t="s">
        <v>4123</v>
      </c>
      <c r="I1768" s="96">
        <v>1</v>
      </c>
      <c r="J1768" s="97">
        <v>6712</v>
      </c>
      <c r="K1768" s="98">
        <f>J1768/H1768</f>
        <v>5944.61</v>
      </c>
      <c r="L1768" s="99">
        <f>$L$8</f>
        <v>1.0815399999999999</v>
      </c>
      <c r="M1768" s="100">
        <f>$M$8</f>
        <v>1.0590999999999999</v>
      </c>
      <c r="N1768" s="101">
        <f>$N$8</f>
        <v>0.97811300000000001</v>
      </c>
      <c r="O1768" s="100">
        <f>$O$8</f>
        <v>1</v>
      </c>
      <c r="P1768" s="98">
        <f>K1768*L1768*M1768*N1768*O1768</f>
        <v>6660.27</v>
      </c>
      <c r="Q1768" s="97">
        <f>H1768*P1768</f>
        <v>7520.04</v>
      </c>
      <c r="R1768" s="97"/>
      <c r="S1768" s="97"/>
    </row>
    <row r="1769" spans="1:19" x14ac:dyDescent="0.25">
      <c r="A1769" s="89" t="s">
        <v>4124</v>
      </c>
      <c r="B1769" s="89" t="s">
        <v>3972</v>
      </c>
      <c r="C1769" s="89"/>
      <c r="D1769" s="89" t="s">
        <v>266</v>
      </c>
      <c r="E1769" s="94" t="s">
        <v>999</v>
      </c>
      <c r="F1769" s="95" t="s">
        <v>1000</v>
      </c>
      <c r="G1769" s="89" t="s">
        <v>110</v>
      </c>
      <c r="H1769" s="89" t="s">
        <v>4123</v>
      </c>
      <c r="I1769" s="96">
        <v>1</v>
      </c>
      <c r="J1769" s="97">
        <v>6713</v>
      </c>
      <c r="K1769" s="98">
        <f>J1769/H1769</f>
        <v>5945.5</v>
      </c>
      <c r="L1769" s="99">
        <f>$L$8</f>
        <v>1.0815399999999999</v>
      </c>
      <c r="M1769" s="100">
        <f>$M$8</f>
        <v>1.0590999999999999</v>
      </c>
      <c r="N1769" s="101">
        <f>$N$8</f>
        <v>0.97811300000000001</v>
      </c>
      <c r="O1769" s="100">
        <f>$O$8</f>
        <v>1</v>
      </c>
      <c r="P1769" s="98">
        <f>K1769*L1769*M1769*N1769*O1769</f>
        <v>6661.27</v>
      </c>
      <c r="Q1769" s="97">
        <f>H1769*P1769</f>
        <v>7521.17</v>
      </c>
      <c r="R1769" s="97"/>
      <c r="S1769" s="97"/>
    </row>
    <row r="1770" spans="1:19" x14ac:dyDescent="0.25">
      <c r="A1770" s="89"/>
      <c r="B1770" s="90"/>
      <c r="C1770" s="90"/>
      <c r="D1770" s="91"/>
      <c r="E1770" s="92"/>
      <c r="F1770" s="92" t="s">
        <v>4125</v>
      </c>
      <c r="G1770" s="91"/>
      <c r="H1770" s="91"/>
      <c r="I1770" s="93">
        <v>1</v>
      </c>
      <c r="J1770" s="91"/>
      <c r="K1770" s="98"/>
      <c r="L1770" s="99"/>
      <c r="M1770" s="100"/>
      <c r="N1770" s="101"/>
      <c r="O1770" s="100"/>
      <c r="P1770" s="98"/>
      <c r="Q1770" s="91"/>
      <c r="R1770" s="91"/>
      <c r="S1770" s="91"/>
    </row>
    <row r="1771" spans="1:19" ht="22.5" x14ac:dyDescent="0.25">
      <c r="A1771" s="89" t="s">
        <v>4126</v>
      </c>
      <c r="B1771" s="89" t="s">
        <v>3972</v>
      </c>
      <c r="C1771" s="89"/>
      <c r="D1771" s="89" t="s">
        <v>267</v>
      </c>
      <c r="E1771" s="94" t="s">
        <v>884</v>
      </c>
      <c r="F1771" s="95" t="s">
        <v>885</v>
      </c>
      <c r="G1771" s="89" t="s">
        <v>502</v>
      </c>
      <c r="H1771" s="89" t="s">
        <v>4127</v>
      </c>
      <c r="I1771" s="96">
        <v>1</v>
      </c>
      <c r="J1771" s="97">
        <v>151276</v>
      </c>
      <c r="K1771" s="98">
        <f>J1771/H1771</f>
        <v>56199.37</v>
      </c>
      <c r="L1771" s="99">
        <f>$L$8</f>
        <v>1.0815399999999999</v>
      </c>
      <c r="M1771" s="100">
        <f>$M$8</f>
        <v>1.0590999999999999</v>
      </c>
      <c r="N1771" s="101">
        <f>$N$8</f>
        <v>0.97811300000000001</v>
      </c>
      <c r="O1771" s="100">
        <f>$O$8</f>
        <v>1</v>
      </c>
      <c r="P1771" s="98">
        <f>K1771*L1771*M1771*N1771*O1771</f>
        <v>62965.120000000003</v>
      </c>
      <c r="Q1771" s="97">
        <f>H1771*P1771</f>
        <v>169487.87</v>
      </c>
      <c r="R1771" s="97"/>
      <c r="S1771" s="97"/>
    </row>
    <row r="1772" spans="1:19" ht="22.5" x14ac:dyDescent="0.25">
      <c r="A1772" s="89" t="s">
        <v>4128</v>
      </c>
      <c r="B1772" s="89" t="s">
        <v>3972</v>
      </c>
      <c r="C1772" s="89"/>
      <c r="D1772" s="89" t="s">
        <v>184</v>
      </c>
      <c r="E1772" s="94" t="s">
        <v>3184</v>
      </c>
      <c r="F1772" s="95" t="s">
        <v>3185</v>
      </c>
      <c r="G1772" s="89" t="s">
        <v>502</v>
      </c>
      <c r="H1772" s="89" t="s">
        <v>4127</v>
      </c>
      <c r="I1772" s="96">
        <v>1</v>
      </c>
      <c r="J1772" s="97">
        <v>239472</v>
      </c>
      <c r="K1772" s="98">
        <f>J1772/H1772</f>
        <v>88964.38</v>
      </c>
      <c r="L1772" s="99">
        <f>$L$8</f>
        <v>1.0815399999999999</v>
      </c>
      <c r="M1772" s="100">
        <f>$M$8</f>
        <v>1.0590999999999999</v>
      </c>
      <c r="N1772" s="101">
        <f>$N$8</f>
        <v>0.97811300000000001</v>
      </c>
      <c r="O1772" s="100">
        <f>$O$8</f>
        <v>1</v>
      </c>
      <c r="P1772" s="98">
        <f>K1772*L1772*M1772*N1772*O1772</f>
        <v>99674.66</v>
      </c>
      <c r="Q1772" s="97">
        <f>H1772*P1772</f>
        <v>268301.65999999997</v>
      </c>
      <c r="R1772" s="97"/>
      <c r="S1772" s="97"/>
    </row>
    <row r="1773" spans="1:19" x14ac:dyDescent="0.25">
      <c r="A1773" s="89" t="s">
        <v>4129</v>
      </c>
      <c r="B1773" s="89" t="s">
        <v>3972</v>
      </c>
      <c r="C1773" s="89"/>
      <c r="D1773" s="89" t="s">
        <v>276</v>
      </c>
      <c r="E1773" s="94" t="s">
        <v>838</v>
      </c>
      <c r="F1773" s="95" t="s">
        <v>839</v>
      </c>
      <c r="G1773" s="89" t="s">
        <v>110</v>
      </c>
      <c r="H1773" s="89" t="s">
        <v>4130</v>
      </c>
      <c r="I1773" s="96">
        <v>1</v>
      </c>
      <c r="J1773" s="97">
        <v>6143</v>
      </c>
      <c r="K1773" s="98">
        <f>J1773/H1773</f>
        <v>5942.11</v>
      </c>
      <c r="L1773" s="99">
        <f>$L$8</f>
        <v>1.0815399999999999</v>
      </c>
      <c r="M1773" s="100">
        <f>$M$8</f>
        <v>1.0590999999999999</v>
      </c>
      <c r="N1773" s="101">
        <f>$N$8</f>
        <v>0.97811300000000001</v>
      </c>
      <c r="O1773" s="100">
        <f>$O$8</f>
        <v>1</v>
      </c>
      <c r="P1773" s="98">
        <f>K1773*L1773*M1773*N1773*O1773</f>
        <v>6657.47</v>
      </c>
      <c r="Q1773" s="97">
        <f>H1773*P1773</f>
        <v>6882.55</v>
      </c>
      <c r="R1773" s="97"/>
      <c r="S1773" s="97"/>
    </row>
    <row r="1774" spans="1:19" x14ac:dyDescent="0.25">
      <c r="A1774" s="89" t="s">
        <v>4131</v>
      </c>
      <c r="B1774" s="89" t="s">
        <v>3972</v>
      </c>
      <c r="C1774" s="89"/>
      <c r="D1774" s="89" t="s">
        <v>278</v>
      </c>
      <c r="E1774" s="94" t="s">
        <v>999</v>
      </c>
      <c r="F1774" s="95" t="s">
        <v>1000</v>
      </c>
      <c r="G1774" s="89" t="s">
        <v>110</v>
      </c>
      <c r="H1774" s="89" t="s">
        <v>4130</v>
      </c>
      <c r="I1774" s="96">
        <v>1</v>
      </c>
      <c r="J1774" s="97">
        <v>6146</v>
      </c>
      <c r="K1774" s="98">
        <f>J1774/H1774</f>
        <v>5945.01</v>
      </c>
      <c r="L1774" s="99">
        <f>$L$8</f>
        <v>1.0815399999999999</v>
      </c>
      <c r="M1774" s="100">
        <f>$M$8</f>
        <v>1.0590999999999999</v>
      </c>
      <c r="N1774" s="101">
        <f>$N$8</f>
        <v>0.97811300000000001</v>
      </c>
      <c r="O1774" s="100">
        <f>$O$8</f>
        <v>1</v>
      </c>
      <c r="P1774" s="98">
        <f>K1774*L1774*M1774*N1774*O1774</f>
        <v>6660.72</v>
      </c>
      <c r="Q1774" s="97">
        <f>H1774*P1774</f>
        <v>6885.91</v>
      </c>
      <c r="R1774" s="97"/>
      <c r="S1774" s="97"/>
    </row>
    <row r="1775" spans="1:19" x14ac:dyDescent="0.25">
      <c r="A1775" s="89"/>
      <c r="B1775" s="90"/>
      <c r="C1775" s="90"/>
      <c r="D1775" s="91"/>
      <c r="E1775" s="92"/>
      <c r="F1775" s="92" t="s">
        <v>4132</v>
      </c>
      <c r="G1775" s="91"/>
      <c r="H1775" s="91"/>
      <c r="I1775" s="93">
        <v>1</v>
      </c>
      <c r="J1775" s="91"/>
      <c r="K1775" s="98"/>
      <c r="L1775" s="99"/>
      <c r="M1775" s="100"/>
      <c r="N1775" s="101"/>
      <c r="O1775" s="100"/>
      <c r="P1775" s="98"/>
      <c r="Q1775" s="91"/>
      <c r="R1775" s="91"/>
      <c r="S1775" s="91"/>
    </row>
    <row r="1776" spans="1:19" ht="22.5" x14ac:dyDescent="0.25">
      <c r="A1776" s="89" t="s">
        <v>4133</v>
      </c>
      <c r="B1776" s="89" t="s">
        <v>3972</v>
      </c>
      <c r="C1776" s="89"/>
      <c r="D1776" s="89" t="s">
        <v>283</v>
      </c>
      <c r="E1776" s="94" t="s">
        <v>884</v>
      </c>
      <c r="F1776" s="95" t="s">
        <v>885</v>
      </c>
      <c r="G1776" s="89" t="s">
        <v>502</v>
      </c>
      <c r="H1776" s="89" t="s">
        <v>4134</v>
      </c>
      <c r="I1776" s="96">
        <v>1</v>
      </c>
      <c r="J1776" s="97">
        <v>164203</v>
      </c>
      <c r="K1776" s="98">
        <f>J1776/H1776</f>
        <v>56199.07</v>
      </c>
      <c r="L1776" s="99">
        <f>$L$8</f>
        <v>1.0815399999999999</v>
      </c>
      <c r="M1776" s="100">
        <f>$M$8</f>
        <v>1.0590999999999999</v>
      </c>
      <c r="N1776" s="101">
        <f>$N$8</f>
        <v>0.97811300000000001</v>
      </c>
      <c r="O1776" s="100">
        <f>$O$8</f>
        <v>1</v>
      </c>
      <c r="P1776" s="98">
        <f>K1776*L1776*M1776*N1776*O1776</f>
        <v>62964.78</v>
      </c>
      <c r="Q1776" s="97">
        <f>H1776*P1776</f>
        <v>183971.12</v>
      </c>
      <c r="R1776" s="97"/>
      <c r="S1776" s="97"/>
    </row>
    <row r="1777" spans="1:19" ht="22.5" x14ac:dyDescent="0.25">
      <c r="A1777" s="89" t="s">
        <v>4135</v>
      </c>
      <c r="B1777" s="89" t="s">
        <v>3972</v>
      </c>
      <c r="C1777" s="89"/>
      <c r="D1777" s="89" t="s">
        <v>286</v>
      </c>
      <c r="E1777" s="94" t="s">
        <v>3184</v>
      </c>
      <c r="F1777" s="95" t="s">
        <v>3185</v>
      </c>
      <c r="G1777" s="89" t="s">
        <v>502</v>
      </c>
      <c r="H1777" s="89" t="s">
        <v>4134</v>
      </c>
      <c r="I1777" s="96">
        <v>1</v>
      </c>
      <c r="J1777" s="97">
        <v>259937</v>
      </c>
      <c r="K1777" s="98">
        <f>J1777/H1777</f>
        <v>88964.37</v>
      </c>
      <c r="L1777" s="99">
        <f>$L$8</f>
        <v>1.0815399999999999</v>
      </c>
      <c r="M1777" s="100">
        <f>$M$8</f>
        <v>1.0590999999999999</v>
      </c>
      <c r="N1777" s="101">
        <f>$N$8</f>
        <v>0.97811300000000001</v>
      </c>
      <c r="O1777" s="100">
        <f>$O$8</f>
        <v>1</v>
      </c>
      <c r="P1777" s="98">
        <f>K1777*L1777*M1777*N1777*O1777</f>
        <v>99674.64</v>
      </c>
      <c r="Q1777" s="97">
        <f>H1777*P1777</f>
        <v>291230.36</v>
      </c>
      <c r="R1777" s="97"/>
      <c r="S1777" s="97"/>
    </row>
    <row r="1778" spans="1:19" x14ac:dyDescent="0.25">
      <c r="A1778" s="89" t="s">
        <v>4136</v>
      </c>
      <c r="B1778" s="89" t="s">
        <v>3972</v>
      </c>
      <c r="C1778" s="89"/>
      <c r="D1778" s="89" t="s">
        <v>288</v>
      </c>
      <c r="E1778" s="94" t="s">
        <v>838</v>
      </c>
      <c r="F1778" s="95" t="s">
        <v>839</v>
      </c>
      <c r="G1778" s="89" t="s">
        <v>110</v>
      </c>
      <c r="H1778" s="89" t="s">
        <v>4137</v>
      </c>
      <c r="I1778" s="96">
        <v>1</v>
      </c>
      <c r="J1778" s="97">
        <v>6762</v>
      </c>
      <c r="K1778" s="98">
        <f>J1778/H1778</f>
        <v>5944.29</v>
      </c>
      <c r="L1778" s="99">
        <f>$L$8</f>
        <v>1.0815399999999999</v>
      </c>
      <c r="M1778" s="100">
        <f>$M$8</f>
        <v>1.0590999999999999</v>
      </c>
      <c r="N1778" s="101">
        <f>$N$8</f>
        <v>0.97811300000000001</v>
      </c>
      <c r="O1778" s="100">
        <f>$O$8</f>
        <v>1</v>
      </c>
      <c r="P1778" s="98">
        <f>K1778*L1778*M1778*N1778*O1778</f>
        <v>6659.91</v>
      </c>
      <c r="Q1778" s="97">
        <f>H1778*P1778</f>
        <v>7576.07</v>
      </c>
      <c r="R1778" s="97"/>
      <c r="S1778" s="97"/>
    </row>
    <row r="1779" spans="1:19" x14ac:dyDescent="0.25">
      <c r="A1779" s="89" t="s">
        <v>4138</v>
      </c>
      <c r="B1779" s="89" t="s">
        <v>3972</v>
      </c>
      <c r="C1779" s="89"/>
      <c r="D1779" s="89" t="s">
        <v>289</v>
      </c>
      <c r="E1779" s="94" t="s">
        <v>999</v>
      </c>
      <c r="F1779" s="95" t="s">
        <v>1000</v>
      </c>
      <c r="G1779" s="89" t="s">
        <v>110</v>
      </c>
      <c r="H1779" s="89" t="s">
        <v>4137</v>
      </c>
      <c r="I1779" s="96">
        <v>1</v>
      </c>
      <c r="J1779" s="97">
        <v>6763</v>
      </c>
      <c r="K1779" s="98">
        <f>J1779/H1779</f>
        <v>5945.17</v>
      </c>
      <c r="L1779" s="99">
        <f>$L$8</f>
        <v>1.0815399999999999</v>
      </c>
      <c r="M1779" s="100">
        <f>$M$8</f>
        <v>1.0590999999999999</v>
      </c>
      <c r="N1779" s="101">
        <f>$N$8</f>
        <v>0.97811300000000001</v>
      </c>
      <c r="O1779" s="100">
        <f>$O$8</f>
        <v>1</v>
      </c>
      <c r="P1779" s="98">
        <f>K1779*L1779*M1779*N1779*O1779</f>
        <v>6660.9</v>
      </c>
      <c r="Q1779" s="97">
        <f>H1779*P1779</f>
        <v>7577.19</v>
      </c>
      <c r="R1779" s="97"/>
      <c r="S1779" s="97"/>
    </row>
    <row r="1780" spans="1:19" x14ac:dyDescent="0.25">
      <c r="A1780" s="89"/>
      <c r="B1780" s="90"/>
      <c r="C1780" s="90"/>
      <c r="D1780" s="91"/>
      <c r="E1780" s="92"/>
      <c r="F1780" s="92" t="s">
        <v>4139</v>
      </c>
      <c r="G1780" s="91"/>
      <c r="H1780" s="91"/>
      <c r="I1780" s="93">
        <v>1</v>
      </c>
      <c r="J1780" s="91"/>
      <c r="K1780" s="98"/>
      <c r="L1780" s="99"/>
      <c r="M1780" s="100"/>
      <c r="N1780" s="101"/>
      <c r="O1780" s="100"/>
      <c r="P1780" s="98"/>
      <c r="Q1780" s="91"/>
      <c r="R1780" s="91"/>
      <c r="S1780" s="91"/>
    </row>
    <row r="1781" spans="1:19" ht="22.5" x14ac:dyDescent="0.25">
      <c r="A1781" s="89" t="s">
        <v>4140</v>
      </c>
      <c r="B1781" s="89" t="s">
        <v>3972</v>
      </c>
      <c r="C1781" s="89"/>
      <c r="D1781" s="89" t="s">
        <v>291</v>
      </c>
      <c r="E1781" s="94" t="s">
        <v>884</v>
      </c>
      <c r="F1781" s="95" t="s">
        <v>885</v>
      </c>
      <c r="G1781" s="89" t="s">
        <v>502</v>
      </c>
      <c r="H1781" s="89" t="s">
        <v>4141</v>
      </c>
      <c r="I1781" s="96">
        <v>1</v>
      </c>
      <c r="J1781" s="97">
        <v>204846</v>
      </c>
      <c r="K1781" s="98">
        <f>J1781/H1781</f>
        <v>56198.25</v>
      </c>
      <c r="L1781" s="99">
        <f>$L$8</f>
        <v>1.0815399999999999</v>
      </c>
      <c r="M1781" s="100">
        <f>$M$8</f>
        <v>1.0590999999999999</v>
      </c>
      <c r="N1781" s="101">
        <f>$N$8</f>
        <v>0.97811300000000001</v>
      </c>
      <c r="O1781" s="100">
        <f>$O$8</f>
        <v>1</v>
      </c>
      <c r="P1781" s="98">
        <f>K1781*L1781*M1781*N1781*O1781</f>
        <v>62963.86</v>
      </c>
      <c r="Q1781" s="97">
        <f>H1781*P1781</f>
        <v>229507.05</v>
      </c>
      <c r="R1781" s="97"/>
      <c r="S1781" s="97"/>
    </row>
    <row r="1782" spans="1:19" ht="22.5" x14ac:dyDescent="0.25">
      <c r="A1782" s="89" t="s">
        <v>4142</v>
      </c>
      <c r="B1782" s="89" t="s">
        <v>3972</v>
      </c>
      <c r="C1782" s="89"/>
      <c r="D1782" s="89" t="s">
        <v>293</v>
      </c>
      <c r="E1782" s="94" t="s">
        <v>3184</v>
      </c>
      <c r="F1782" s="95" t="s">
        <v>3185</v>
      </c>
      <c r="G1782" s="89" t="s">
        <v>502</v>
      </c>
      <c r="H1782" s="89" t="s">
        <v>4143</v>
      </c>
      <c r="I1782" s="96">
        <v>1</v>
      </c>
      <c r="J1782" s="97">
        <v>324</v>
      </c>
      <c r="K1782" s="98">
        <f>J1782/H1782</f>
        <v>88888.89</v>
      </c>
      <c r="L1782" s="99">
        <f>$L$8</f>
        <v>1.0815399999999999</v>
      </c>
      <c r="M1782" s="100">
        <f>$M$8</f>
        <v>1.0590999999999999</v>
      </c>
      <c r="N1782" s="101">
        <f>$N$8</f>
        <v>0.97811300000000001</v>
      </c>
      <c r="O1782" s="100">
        <f>$O$8</f>
        <v>1</v>
      </c>
      <c r="P1782" s="98">
        <f>K1782*L1782*M1782*N1782*O1782</f>
        <v>99590.080000000002</v>
      </c>
      <c r="Q1782" s="97">
        <f>H1782*P1782</f>
        <v>363.01</v>
      </c>
      <c r="R1782" s="97"/>
      <c r="S1782" s="97"/>
    </row>
    <row r="1783" spans="1:19" x14ac:dyDescent="0.25">
      <c r="A1783" s="89" t="s">
        <v>4144</v>
      </c>
      <c r="B1783" s="89" t="s">
        <v>3972</v>
      </c>
      <c r="C1783" s="89"/>
      <c r="D1783" s="89" t="s">
        <v>295</v>
      </c>
      <c r="E1783" s="94" t="s">
        <v>838</v>
      </c>
      <c r="F1783" s="95" t="s">
        <v>839</v>
      </c>
      <c r="G1783" s="89" t="s">
        <v>110</v>
      </c>
      <c r="H1783" s="89" t="s">
        <v>4145</v>
      </c>
      <c r="I1783" s="96">
        <v>1</v>
      </c>
      <c r="J1783" s="97">
        <v>10205</v>
      </c>
      <c r="K1783" s="98">
        <f>J1783/H1783</f>
        <v>5943.36</v>
      </c>
      <c r="L1783" s="99">
        <f>$L$8</f>
        <v>1.0815399999999999</v>
      </c>
      <c r="M1783" s="100">
        <f>$M$8</f>
        <v>1.0590999999999999</v>
      </c>
      <c r="N1783" s="101">
        <f>$N$8</f>
        <v>0.97811300000000001</v>
      </c>
      <c r="O1783" s="100">
        <f>$O$8</f>
        <v>1</v>
      </c>
      <c r="P1783" s="98">
        <f>K1783*L1783*M1783*N1783*O1783</f>
        <v>6658.87</v>
      </c>
      <c r="Q1783" s="97">
        <f>H1783*P1783</f>
        <v>11433.56</v>
      </c>
      <c r="R1783" s="97"/>
      <c r="S1783" s="97"/>
    </row>
    <row r="1784" spans="1:19" x14ac:dyDescent="0.25">
      <c r="A1784" s="89" t="s">
        <v>4146</v>
      </c>
      <c r="B1784" s="89" t="s">
        <v>3972</v>
      </c>
      <c r="C1784" s="89"/>
      <c r="D1784" s="89" t="s">
        <v>297</v>
      </c>
      <c r="E1784" s="94" t="s">
        <v>999</v>
      </c>
      <c r="F1784" s="95" t="s">
        <v>1000</v>
      </c>
      <c r="G1784" s="89" t="s">
        <v>110</v>
      </c>
      <c r="H1784" s="89" t="s">
        <v>4145</v>
      </c>
      <c r="I1784" s="96">
        <v>1</v>
      </c>
      <c r="J1784" s="97">
        <v>10209</v>
      </c>
      <c r="K1784" s="98">
        <f>J1784/H1784</f>
        <v>5945.69</v>
      </c>
      <c r="L1784" s="99">
        <f>$L$8</f>
        <v>1.0815399999999999</v>
      </c>
      <c r="M1784" s="100">
        <f>$M$8</f>
        <v>1.0590999999999999</v>
      </c>
      <c r="N1784" s="101">
        <f>$N$8</f>
        <v>0.97811300000000001</v>
      </c>
      <c r="O1784" s="100">
        <f>$O$8</f>
        <v>1</v>
      </c>
      <c r="P1784" s="98">
        <f>K1784*L1784*M1784*N1784*O1784</f>
        <v>6661.48</v>
      </c>
      <c r="Q1784" s="97">
        <f>H1784*P1784</f>
        <v>11438.04</v>
      </c>
      <c r="R1784" s="97"/>
      <c r="S1784" s="97"/>
    </row>
    <row r="1785" spans="1:19" x14ac:dyDescent="0.25">
      <c r="A1785" s="89"/>
      <c r="B1785" s="90"/>
      <c r="C1785" s="90"/>
      <c r="D1785" s="91"/>
      <c r="E1785" s="92"/>
      <c r="F1785" s="92" t="s">
        <v>4147</v>
      </c>
      <c r="G1785" s="91"/>
      <c r="H1785" s="91"/>
      <c r="I1785" s="93">
        <v>1</v>
      </c>
      <c r="J1785" s="91"/>
      <c r="K1785" s="98"/>
      <c r="L1785" s="99"/>
      <c r="M1785" s="100"/>
      <c r="N1785" s="101"/>
      <c r="O1785" s="100"/>
      <c r="P1785" s="98"/>
      <c r="Q1785" s="91"/>
      <c r="R1785" s="91"/>
      <c r="S1785" s="91"/>
    </row>
    <row r="1786" spans="1:19" ht="22.5" x14ac:dyDescent="0.25">
      <c r="A1786" s="89" t="s">
        <v>4148</v>
      </c>
      <c r="B1786" s="89" t="s">
        <v>3972</v>
      </c>
      <c r="C1786" s="89"/>
      <c r="D1786" s="89" t="s">
        <v>309</v>
      </c>
      <c r="E1786" s="94" t="s">
        <v>884</v>
      </c>
      <c r="F1786" s="95" t="s">
        <v>885</v>
      </c>
      <c r="G1786" s="89" t="s">
        <v>502</v>
      </c>
      <c r="H1786" s="89" t="s">
        <v>4141</v>
      </c>
      <c r="I1786" s="96">
        <v>1</v>
      </c>
      <c r="J1786" s="97">
        <v>204846</v>
      </c>
      <c r="K1786" s="98">
        <f>J1786/H1786</f>
        <v>56198.25</v>
      </c>
      <c r="L1786" s="99">
        <f>$L$8</f>
        <v>1.0815399999999999</v>
      </c>
      <c r="M1786" s="100">
        <f>$M$8</f>
        <v>1.0590999999999999</v>
      </c>
      <c r="N1786" s="101">
        <f>$N$8</f>
        <v>0.97811300000000001</v>
      </c>
      <c r="O1786" s="100">
        <f>$O$8</f>
        <v>1</v>
      </c>
      <c r="P1786" s="98">
        <f>K1786*L1786*M1786*N1786*O1786</f>
        <v>62963.86</v>
      </c>
      <c r="Q1786" s="97">
        <f>H1786*P1786</f>
        <v>229507.05</v>
      </c>
      <c r="R1786" s="97"/>
      <c r="S1786" s="97"/>
    </row>
    <row r="1787" spans="1:19" ht="22.5" x14ac:dyDescent="0.25">
      <c r="A1787" s="89" t="s">
        <v>4149</v>
      </c>
      <c r="B1787" s="89" t="s">
        <v>3972</v>
      </c>
      <c r="C1787" s="89"/>
      <c r="D1787" s="89" t="s">
        <v>311</v>
      </c>
      <c r="E1787" s="94" t="s">
        <v>3184</v>
      </c>
      <c r="F1787" s="95" t="s">
        <v>3185</v>
      </c>
      <c r="G1787" s="89" t="s">
        <v>502</v>
      </c>
      <c r="H1787" s="89" t="s">
        <v>4143</v>
      </c>
      <c r="I1787" s="96">
        <v>1</v>
      </c>
      <c r="J1787" s="97">
        <v>324</v>
      </c>
      <c r="K1787" s="98">
        <f>J1787/H1787</f>
        <v>88888.89</v>
      </c>
      <c r="L1787" s="99">
        <f>$L$8</f>
        <v>1.0815399999999999</v>
      </c>
      <c r="M1787" s="100">
        <f>$M$8</f>
        <v>1.0590999999999999</v>
      </c>
      <c r="N1787" s="101">
        <f>$N$8</f>
        <v>0.97811300000000001</v>
      </c>
      <c r="O1787" s="100">
        <f>$O$8</f>
        <v>1</v>
      </c>
      <c r="P1787" s="98">
        <f>K1787*L1787*M1787*N1787*O1787</f>
        <v>99590.080000000002</v>
      </c>
      <c r="Q1787" s="97">
        <f>H1787*P1787</f>
        <v>363.01</v>
      </c>
      <c r="R1787" s="97"/>
      <c r="S1787" s="97"/>
    </row>
    <row r="1788" spans="1:19" x14ac:dyDescent="0.25">
      <c r="A1788" s="89" t="s">
        <v>4150</v>
      </c>
      <c r="B1788" s="89" t="s">
        <v>3972</v>
      </c>
      <c r="C1788" s="89"/>
      <c r="D1788" s="89" t="s">
        <v>218</v>
      </c>
      <c r="E1788" s="94" t="s">
        <v>838</v>
      </c>
      <c r="F1788" s="95" t="s">
        <v>839</v>
      </c>
      <c r="G1788" s="89" t="s">
        <v>110</v>
      </c>
      <c r="H1788" s="89" t="s">
        <v>4145</v>
      </c>
      <c r="I1788" s="96">
        <v>1</v>
      </c>
      <c r="J1788" s="97">
        <v>10205</v>
      </c>
      <c r="K1788" s="98">
        <f>J1788/H1788</f>
        <v>5943.36</v>
      </c>
      <c r="L1788" s="99">
        <f>$L$8</f>
        <v>1.0815399999999999</v>
      </c>
      <c r="M1788" s="100">
        <f>$M$8</f>
        <v>1.0590999999999999</v>
      </c>
      <c r="N1788" s="101">
        <f>$N$8</f>
        <v>0.97811300000000001</v>
      </c>
      <c r="O1788" s="100">
        <f>$O$8</f>
        <v>1</v>
      </c>
      <c r="P1788" s="98">
        <f>K1788*L1788*M1788*N1788*O1788</f>
        <v>6658.87</v>
      </c>
      <c r="Q1788" s="97">
        <f>H1788*P1788</f>
        <v>11433.56</v>
      </c>
      <c r="R1788" s="97"/>
      <c r="S1788" s="97"/>
    </row>
    <row r="1789" spans="1:19" x14ac:dyDescent="0.25">
      <c r="A1789" s="89" t="s">
        <v>4151</v>
      </c>
      <c r="B1789" s="89" t="s">
        <v>3972</v>
      </c>
      <c r="C1789" s="89"/>
      <c r="D1789" s="89" t="s">
        <v>922</v>
      </c>
      <c r="E1789" s="94" t="s">
        <v>999</v>
      </c>
      <c r="F1789" s="95" t="s">
        <v>1000</v>
      </c>
      <c r="G1789" s="89" t="s">
        <v>110</v>
      </c>
      <c r="H1789" s="89" t="s">
        <v>4145</v>
      </c>
      <c r="I1789" s="96">
        <v>1</v>
      </c>
      <c r="J1789" s="97">
        <v>10209</v>
      </c>
      <c r="K1789" s="98">
        <f>J1789/H1789</f>
        <v>5945.69</v>
      </c>
      <c r="L1789" s="99">
        <f>$L$8</f>
        <v>1.0815399999999999</v>
      </c>
      <c r="M1789" s="100">
        <f>$M$8</f>
        <v>1.0590999999999999</v>
      </c>
      <c r="N1789" s="101">
        <f>$N$8</f>
        <v>0.97811300000000001</v>
      </c>
      <c r="O1789" s="100">
        <f>$O$8</f>
        <v>1</v>
      </c>
      <c r="P1789" s="98">
        <f>K1789*L1789*M1789*N1789*O1789</f>
        <v>6661.48</v>
      </c>
      <c r="Q1789" s="97">
        <f>H1789*P1789</f>
        <v>11438.04</v>
      </c>
      <c r="R1789" s="97"/>
      <c r="S1789" s="97"/>
    </row>
    <row r="1790" spans="1:19" x14ac:dyDescent="0.25">
      <c r="A1790" s="89"/>
      <c r="B1790" s="90"/>
      <c r="C1790" s="90"/>
      <c r="D1790" s="91"/>
      <c r="E1790" s="92"/>
      <c r="F1790" s="92" t="s">
        <v>4152</v>
      </c>
      <c r="G1790" s="91"/>
      <c r="H1790" s="91"/>
      <c r="I1790" s="93">
        <v>1</v>
      </c>
      <c r="J1790" s="91"/>
      <c r="K1790" s="98"/>
      <c r="L1790" s="99"/>
      <c r="M1790" s="100"/>
      <c r="N1790" s="101"/>
      <c r="O1790" s="100"/>
      <c r="P1790" s="98"/>
      <c r="Q1790" s="91"/>
      <c r="R1790" s="91"/>
      <c r="S1790" s="91"/>
    </row>
    <row r="1791" spans="1:19" ht="22.5" x14ac:dyDescent="0.25">
      <c r="A1791" s="89" t="s">
        <v>4153</v>
      </c>
      <c r="B1791" s="89" t="s">
        <v>3972</v>
      </c>
      <c r="C1791" s="89"/>
      <c r="D1791" s="89" t="s">
        <v>924</v>
      </c>
      <c r="E1791" s="94" t="s">
        <v>884</v>
      </c>
      <c r="F1791" s="95" t="s">
        <v>885</v>
      </c>
      <c r="G1791" s="89" t="s">
        <v>502</v>
      </c>
      <c r="H1791" s="89" t="s">
        <v>4154</v>
      </c>
      <c r="I1791" s="96">
        <v>1</v>
      </c>
      <c r="J1791" s="97">
        <v>203730</v>
      </c>
      <c r="K1791" s="98">
        <f>J1791/H1791</f>
        <v>56198.53</v>
      </c>
      <c r="L1791" s="99">
        <f>$L$8</f>
        <v>1.0815399999999999</v>
      </c>
      <c r="M1791" s="100">
        <f>$M$8</f>
        <v>1.0590999999999999</v>
      </c>
      <c r="N1791" s="101">
        <f>$N$8</f>
        <v>0.97811300000000001</v>
      </c>
      <c r="O1791" s="100">
        <f>$O$8</f>
        <v>1</v>
      </c>
      <c r="P1791" s="98">
        <f>K1791*L1791*M1791*N1791*O1791</f>
        <v>62964.18</v>
      </c>
      <c r="Q1791" s="97">
        <f>H1791*P1791</f>
        <v>228256.74</v>
      </c>
      <c r="R1791" s="97"/>
      <c r="S1791" s="97"/>
    </row>
    <row r="1792" spans="1:19" ht="22.5" x14ac:dyDescent="0.25">
      <c r="A1792" s="89" t="s">
        <v>4155</v>
      </c>
      <c r="B1792" s="89" t="s">
        <v>3972</v>
      </c>
      <c r="C1792" s="89"/>
      <c r="D1792" s="89" t="s">
        <v>927</v>
      </c>
      <c r="E1792" s="94" t="s">
        <v>3184</v>
      </c>
      <c r="F1792" s="95" t="s">
        <v>3185</v>
      </c>
      <c r="G1792" s="89" t="s">
        <v>502</v>
      </c>
      <c r="H1792" s="89" t="s">
        <v>4154</v>
      </c>
      <c r="I1792" s="96">
        <v>1</v>
      </c>
      <c r="J1792" s="97">
        <v>322512</v>
      </c>
      <c r="K1792" s="98">
        <f>J1792/H1792</f>
        <v>88964.31</v>
      </c>
      <c r="L1792" s="99">
        <f>$L$8</f>
        <v>1.0815399999999999</v>
      </c>
      <c r="M1792" s="100">
        <f>$M$8</f>
        <v>1.0590999999999999</v>
      </c>
      <c r="N1792" s="101">
        <f>$N$8</f>
        <v>0.97811300000000001</v>
      </c>
      <c r="O1792" s="100">
        <f>$O$8</f>
        <v>1</v>
      </c>
      <c r="P1792" s="98">
        <f>K1792*L1792*M1792*N1792*O1792</f>
        <v>99674.58</v>
      </c>
      <c r="Q1792" s="97">
        <f>H1792*P1792</f>
        <v>361338.69</v>
      </c>
      <c r="R1792" s="97"/>
      <c r="S1792" s="97"/>
    </row>
    <row r="1793" spans="1:19" x14ac:dyDescent="0.25">
      <c r="A1793" s="89" t="s">
        <v>4156</v>
      </c>
      <c r="B1793" s="89" t="s">
        <v>3972</v>
      </c>
      <c r="C1793" s="89"/>
      <c r="D1793" s="89" t="s">
        <v>930</v>
      </c>
      <c r="E1793" s="94" t="s">
        <v>838</v>
      </c>
      <c r="F1793" s="95" t="s">
        <v>839</v>
      </c>
      <c r="G1793" s="89" t="s">
        <v>110</v>
      </c>
      <c r="H1793" s="89" t="s">
        <v>4157</v>
      </c>
      <c r="I1793" s="96">
        <v>1</v>
      </c>
      <c r="J1793" s="97">
        <v>9931</v>
      </c>
      <c r="K1793" s="98">
        <f>J1793/H1793</f>
        <v>5944.55</v>
      </c>
      <c r="L1793" s="99">
        <f>$L$8</f>
        <v>1.0815399999999999</v>
      </c>
      <c r="M1793" s="100">
        <f>$M$8</f>
        <v>1.0590999999999999</v>
      </c>
      <c r="N1793" s="101">
        <f>$N$8</f>
        <v>0.97811300000000001</v>
      </c>
      <c r="O1793" s="100">
        <f>$O$8</f>
        <v>1</v>
      </c>
      <c r="P1793" s="98">
        <f>K1793*L1793*M1793*N1793*O1793</f>
        <v>6660.2</v>
      </c>
      <c r="Q1793" s="97">
        <f>H1793*P1793</f>
        <v>11126.57</v>
      </c>
      <c r="R1793" s="97"/>
      <c r="S1793" s="97"/>
    </row>
    <row r="1794" spans="1:19" x14ac:dyDescent="0.25">
      <c r="A1794" s="89" t="s">
        <v>4158</v>
      </c>
      <c r="B1794" s="89" t="s">
        <v>3972</v>
      </c>
      <c r="C1794" s="89"/>
      <c r="D1794" s="89" t="s">
        <v>936</v>
      </c>
      <c r="E1794" s="94" t="s">
        <v>999</v>
      </c>
      <c r="F1794" s="95" t="s">
        <v>1000</v>
      </c>
      <c r="G1794" s="89" t="s">
        <v>110</v>
      </c>
      <c r="H1794" s="89" t="s">
        <v>4159</v>
      </c>
      <c r="I1794" s="96">
        <v>1</v>
      </c>
      <c r="J1794" s="97">
        <v>9928</v>
      </c>
      <c r="K1794" s="98">
        <f>J1794/H1794</f>
        <v>5944.91</v>
      </c>
      <c r="L1794" s="99">
        <f>$L$8</f>
        <v>1.0815399999999999</v>
      </c>
      <c r="M1794" s="100">
        <f>$M$8</f>
        <v>1.0590999999999999</v>
      </c>
      <c r="N1794" s="101">
        <f>$N$8</f>
        <v>0.97811300000000001</v>
      </c>
      <c r="O1794" s="100">
        <f>$O$8</f>
        <v>1</v>
      </c>
      <c r="P1794" s="98">
        <f>K1794*L1794*M1794*N1794*O1794</f>
        <v>6660.61</v>
      </c>
      <c r="Q1794" s="97">
        <f>H1794*P1794</f>
        <v>11123.22</v>
      </c>
      <c r="R1794" s="97"/>
      <c r="S1794" s="97"/>
    </row>
    <row r="1795" spans="1:19" x14ac:dyDescent="0.25">
      <c r="A1795" s="89"/>
      <c r="B1795" s="90"/>
      <c r="C1795" s="90"/>
      <c r="D1795" s="91"/>
      <c r="E1795" s="92"/>
      <c r="F1795" s="92" t="s">
        <v>4160</v>
      </c>
      <c r="G1795" s="91"/>
      <c r="H1795" s="91"/>
      <c r="I1795" s="93">
        <v>1</v>
      </c>
      <c r="J1795" s="91"/>
      <c r="K1795" s="98"/>
      <c r="L1795" s="99"/>
      <c r="M1795" s="100"/>
      <c r="N1795" s="101"/>
      <c r="O1795" s="100"/>
      <c r="P1795" s="98"/>
      <c r="Q1795" s="91"/>
      <c r="R1795" s="91"/>
      <c r="S1795" s="91"/>
    </row>
    <row r="1796" spans="1:19" ht="22.5" x14ac:dyDescent="0.25">
      <c r="A1796" s="89" t="s">
        <v>4161</v>
      </c>
      <c r="B1796" s="89" t="s">
        <v>3972</v>
      </c>
      <c r="C1796" s="89"/>
      <c r="D1796" s="89" t="s">
        <v>941</v>
      </c>
      <c r="E1796" s="94" t="s">
        <v>884</v>
      </c>
      <c r="F1796" s="95" t="s">
        <v>885</v>
      </c>
      <c r="G1796" s="89" t="s">
        <v>502</v>
      </c>
      <c r="H1796" s="89" t="s">
        <v>4162</v>
      </c>
      <c r="I1796" s="96">
        <v>1</v>
      </c>
      <c r="J1796" s="97">
        <v>20810</v>
      </c>
      <c r="K1796" s="98">
        <f>J1796/H1796</f>
        <v>56194.64</v>
      </c>
      <c r="L1796" s="99">
        <f>$L$8</f>
        <v>1.0815399999999999</v>
      </c>
      <c r="M1796" s="100">
        <f>$M$8</f>
        <v>1.0590999999999999</v>
      </c>
      <c r="N1796" s="101">
        <f>$N$8</f>
        <v>0.97811300000000001</v>
      </c>
      <c r="O1796" s="100">
        <f>$O$8</f>
        <v>1</v>
      </c>
      <c r="P1796" s="98">
        <f>K1796*L1796*M1796*N1796*O1796</f>
        <v>62959.82</v>
      </c>
      <c r="Q1796" s="97">
        <f>H1796*P1796</f>
        <v>23315.279999999999</v>
      </c>
      <c r="R1796" s="97"/>
      <c r="S1796" s="97"/>
    </row>
    <row r="1797" spans="1:19" ht="22.5" x14ac:dyDescent="0.25">
      <c r="A1797" s="89" t="s">
        <v>4163</v>
      </c>
      <c r="B1797" s="89" t="s">
        <v>3972</v>
      </c>
      <c r="C1797" s="89"/>
      <c r="D1797" s="89" t="s">
        <v>946</v>
      </c>
      <c r="E1797" s="94" t="s">
        <v>3184</v>
      </c>
      <c r="F1797" s="95" t="s">
        <v>3185</v>
      </c>
      <c r="G1797" s="89" t="s">
        <v>502</v>
      </c>
      <c r="H1797" s="89" t="s">
        <v>4162</v>
      </c>
      <c r="I1797" s="96">
        <v>1</v>
      </c>
      <c r="J1797" s="97">
        <v>32945</v>
      </c>
      <c r="K1797" s="98">
        <f>J1797/H1797</f>
        <v>88963.6</v>
      </c>
      <c r="L1797" s="99">
        <f>$L$8</f>
        <v>1.0815399999999999</v>
      </c>
      <c r="M1797" s="100">
        <f>$M$8</f>
        <v>1.0590999999999999</v>
      </c>
      <c r="N1797" s="101">
        <f>$N$8</f>
        <v>0.97811300000000001</v>
      </c>
      <c r="O1797" s="100">
        <f>$O$8</f>
        <v>1</v>
      </c>
      <c r="P1797" s="98">
        <f>K1797*L1797*M1797*N1797*O1797</f>
        <v>99673.78</v>
      </c>
      <c r="Q1797" s="97">
        <f>H1797*P1797</f>
        <v>36911.19</v>
      </c>
      <c r="R1797" s="97"/>
      <c r="S1797" s="97"/>
    </row>
    <row r="1798" spans="1:19" x14ac:dyDescent="0.25">
      <c r="A1798" s="89" t="s">
        <v>4164</v>
      </c>
      <c r="B1798" s="89" t="s">
        <v>3972</v>
      </c>
      <c r="C1798" s="89"/>
      <c r="D1798" s="89" t="s">
        <v>952</v>
      </c>
      <c r="E1798" s="94" t="s">
        <v>838</v>
      </c>
      <c r="F1798" s="95" t="s">
        <v>839</v>
      </c>
      <c r="G1798" s="89" t="s">
        <v>110</v>
      </c>
      <c r="H1798" s="89" t="s">
        <v>4165</v>
      </c>
      <c r="I1798" s="96">
        <v>1</v>
      </c>
      <c r="J1798" s="97">
        <v>1038</v>
      </c>
      <c r="K1798" s="98">
        <f>J1798/H1798</f>
        <v>5940.46</v>
      </c>
      <c r="L1798" s="99">
        <f>$L$8</f>
        <v>1.0815399999999999</v>
      </c>
      <c r="M1798" s="100">
        <f>$M$8</f>
        <v>1.0590999999999999</v>
      </c>
      <c r="N1798" s="101">
        <f>$N$8</f>
        <v>0.97811300000000001</v>
      </c>
      <c r="O1798" s="100">
        <f>$O$8</f>
        <v>1</v>
      </c>
      <c r="P1798" s="98">
        <f>K1798*L1798*M1798*N1798*O1798</f>
        <v>6655.62</v>
      </c>
      <c r="Q1798" s="97">
        <f>H1798*P1798</f>
        <v>1162.96</v>
      </c>
      <c r="R1798" s="97"/>
      <c r="S1798" s="97"/>
    </row>
    <row r="1799" spans="1:19" x14ac:dyDescent="0.25">
      <c r="A1799" s="89" t="s">
        <v>4166</v>
      </c>
      <c r="B1799" s="89" t="s">
        <v>3972</v>
      </c>
      <c r="C1799" s="89"/>
      <c r="D1799" s="89" t="s">
        <v>957</v>
      </c>
      <c r="E1799" s="94" t="s">
        <v>999</v>
      </c>
      <c r="F1799" s="95" t="s">
        <v>1000</v>
      </c>
      <c r="G1799" s="89" t="s">
        <v>110</v>
      </c>
      <c r="H1799" s="89" t="s">
        <v>4167</v>
      </c>
      <c r="I1799" s="96">
        <v>1</v>
      </c>
      <c r="J1799" s="97">
        <v>1037</v>
      </c>
      <c r="K1799" s="98">
        <f>J1799/H1799</f>
        <v>5935.89</v>
      </c>
      <c r="L1799" s="99">
        <f>$L$8</f>
        <v>1.0815399999999999</v>
      </c>
      <c r="M1799" s="100">
        <f>$M$8</f>
        <v>1.0590999999999999</v>
      </c>
      <c r="N1799" s="101">
        <f>$N$8</f>
        <v>0.97811300000000001</v>
      </c>
      <c r="O1799" s="100">
        <f>$O$8</f>
        <v>1</v>
      </c>
      <c r="P1799" s="98">
        <f>K1799*L1799*M1799*N1799*O1799</f>
        <v>6650.5</v>
      </c>
      <c r="Q1799" s="97">
        <f>H1799*P1799</f>
        <v>1161.8399999999999</v>
      </c>
      <c r="R1799" s="97"/>
      <c r="S1799" s="97"/>
    </row>
    <row r="1800" spans="1:19" x14ac:dyDescent="0.25">
      <c r="A1800" s="89"/>
      <c r="B1800" s="90"/>
      <c r="C1800" s="90"/>
      <c r="D1800" s="91"/>
      <c r="E1800" s="92"/>
      <c r="F1800" s="92" t="s">
        <v>4168</v>
      </c>
      <c r="G1800" s="91"/>
      <c r="H1800" s="91"/>
      <c r="I1800" s="93">
        <v>1</v>
      </c>
      <c r="J1800" s="91"/>
      <c r="K1800" s="98"/>
      <c r="L1800" s="99"/>
      <c r="M1800" s="100"/>
      <c r="N1800" s="101"/>
      <c r="O1800" s="100"/>
      <c r="P1800" s="98"/>
      <c r="Q1800" s="91"/>
      <c r="R1800" s="91"/>
      <c r="S1800" s="91"/>
    </row>
    <row r="1801" spans="1:19" ht="33.75" x14ac:dyDescent="0.25">
      <c r="A1801" s="89" t="s">
        <v>4169</v>
      </c>
      <c r="B1801" s="89" t="s">
        <v>3972</v>
      </c>
      <c r="C1801" s="89"/>
      <c r="D1801" s="89" t="s">
        <v>962</v>
      </c>
      <c r="E1801" s="94" t="s">
        <v>4170</v>
      </c>
      <c r="F1801" s="95" t="s">
        <v>4171</v>
      </c>
      <c r="G1801" s="89" t="s">
        <v>502</v>
      </c>
      <c r="H1801" s="89" t="s">
        <v>4172</v>
      </c>
      <c r="I1801" s="96">
        <v>1</v>
      </c>
      <c r="J1801" s="97">
        <v>220724</v>
      </c>
      <c r="K1801" s="98">
        <f>J1801/H1801</f>
        <v>34024.49</v>
      </c>
      <c r="L1801" s="99">
        <f>$L$8</f>
        <v>1.0815399999999999</v>
      </c>
      <c r="M1801" s="100">
        <f>$M$8</f>
        <v>1.0590999999999999</v>
      </c>
      <c r="N1801" s="101">
        <f>$N$8</f>
        <v>0.97811300000000001</v>
      </c>
      <c r="O1801" s="100">
        <f>$O$8</f>
        <v>1</v>
      </c>
      <c r="P1801" s="98">
        <f>K1801*L1801*M1801*N1801*O1801</f>
        <v>38120.639999999999</v>
      </c>
      <c r="Q1801" s="97">
        <f>H1801*P1801</f>
        <v>247296.6</v>
      </c>
      <c r="R1801" s="97"/>
      <c r="S1801" s="97"/>
    </row>
    <row r="1802" spans="1:19" ht="22.5" x14ac:dyDescent="0.25">
      <c r="A1802" s="89" t="s">
        <v>4173</v>
      </c>
      <c r="B1802" s="89" t="s">
        <v>3972</v>
      </c>
      <c r="C1802" s="89"/>
      <c r="D1802" s="89" t="s">
        <v>967</v>
      </c>
      <c r="E1802" s="94" t="s">
        <v>854</v>
      </c>
      <c r="F1802" s="95" t="s">
        <v>855</v>
      </c>
      <c r="G1802" s="89" t="s">
        <v>502</v>
      </c>
      <c r="H1802" s="89" t="s">
        <v>4172</v>
      </c>
      <c r="I1802" s="96">
        <v>1</v>
      </c>
      <c r="J1802" s="97">
        <v>415256</v>
      </c>
      <c r="K1802" s="98">
        <f>J1802/H1802</f>
        <v>64011.49</v>
      </c>
      <c r="L1802" s="99">
        <f>$L$8</f>
        <v>1.0815399999999999</v>
      </c>
      <c r="M1802" s="100">
        <f>$M$8</f>
        <v>1.0590999999999999</v>
      </c>
      <c r="N1802" s="101">
        <f>$N$8</f>
        <v>0.97811300000000001</v>
      </c>
      <c r="O1802" s="100">
        <f>$O$8</f>
        <v>1</v>
      </c>
      <c r="P1802" s="98">
        <f>K1802*L1802*M1802*N1802*O1802</f>
        <v>71717.73</v>
      </c>
      <c r="Q1802" s="97">
        <f>H1802*P1802</f>
        <v>465247.98</v>
      </c>
      <c r="R1802" s="97"/>
      <c r="S1802" s="97"/>
    </row>
    <row r="1803" spans="1:19" x14ac:dyDescent="0.25">
      <c r="A1803" s="89" t="s">
        <v>4174</v>
      </c>
      <c r="B1803" s="89" t="s">
        <v>3972</v>
      </c>
      <c r="C1803" s="89"/>
      <c r="D1803" s="89" t="s">
        <v>973</v>
      </c>
      <c r="E1803" s="94" t="s">
        <v>838</v>
      </c>
      <c r="F1803" s="95" t="s">
        <v>839</v>
      </c>
      <c r="G1803" s="89" t="s">
        <v>110</v>
      </c>
      <c r="H1803" s="89" t="s">
        <v>4175</v>
      </c>
      <c r="I1803" s="96">
        <v>1</v>
      </c>
      <c r="J1803" s="97">
        <v>20050</v>
      </c>
      <c r="K1803" s="98">
        <f>J1803/H1803</f>
        <v>5943.84</v>
      </c>
      <c r="L1803" s="99">
        <f>$L$8</f>
        <v>1.0815399999999999</v>
      </c>
      <c r="M1803" s="100">
        <f>$M$8</f>
        <v>1.0590999999999999</v>
      </c>
      <c r="N1803" s="101">
        <f>$N$8</f>
        <v>0.97811300000000001</v>
      </c>
      <c r="O1803" s="100">
        <f>$O$8</f>
        <v>1</v>
      </c>
      <c r="P1803" s="98">
        <f>K1803*L1803*M1803*N1803*O1803</f>
        <v>6659.41</v>
      </c>
      <c r="Q1803" s="97">
        <f>H1803*P1803</f>
        <v>22463.79</v>
      </c>
      <c r="R1803" s="97"/>
      <c r="S1803" s="97"/>
    </row>
    <row r="1804" spans="1:19" x14ac:dyDescent="0.25">
      <c r="A1804" s="89" t="s">
        <v>4176</v>
      </c>
      <c r="B1804" s="89" t="s">
        <v>3972</v>
      </c>
      <c r="C1804" s="89"/>
      <c r="D1804" s="89" t="s">
        <v>979</v>
      </c>
      <c r="E1804" s="94" t="s">
        <v>999</v>
      </c>
      <c r="F1804" s="95" t="s">
        <v>1000</v>
      </c>
      <c r="G1804" s="89" t="s">
        <v>110</v>
      </c>
      <c r="H1804" s="89" t="s">
        <v>4177</v>
      </c>
      <c r="I1804" s="96">
        <v>1</v>
      </c>
      <c r="J1804" s="97">
        <v>20053</v>
      </c>
      <c r="K1804" s="98">
        <f>J1804/H1804</f>
        <v>5945.15</v>
      </c>
      <c r="L1804" s="99">
        <f>$L$8</f>
        <v>1.0815399999999999</v>
      </c>
      <c r="M1804" s="100">
        <f>$M$8</f>
        <v>1.0590999999999999</v>
      </c>
      <c r="N1804" s="101">
        <f>$N$8</f>
        <v>0.97811300000000001</v>
      </c>
      <c r="O1804" s="100">
        <f>$O$8</f>
        <v>1</v>
      </c>
      <c r="P1804" s="98">
        <f>K1804*L1804*M1804*N1804*O1804</f>
        <v>6660.88</v>
      </c>
      <c r="Q1804" s="97">
        <f>H1804*P1804</f>
        <v>22467.15</v>
      </c>
      <c r="R1804" s="97"/>
      <c r="S1804" s="97"/>
    </row>
    <row r="1805" spans="1:19" x14ac:dyDescent="0.25">
      <c r="A1805" s="89"/>
      <c r="B1805" s="90"/>
      <c r="C1805" s="90"/>
      <c r="D1805" s="91"/>
      <c r="E1805" s="92"/>
      <c r="F1805" s="92" t="s">
        <v>4178</v>
      </c>
      <c r="G1805" s="91"/>
      <c r="H1805" s="91"/>
      <c r="I1805" s="93">
        <v>1</v>
      </c>
      <c r="J1805" s="91"/>
      <c r="K1805" s="98"/>
      <c r="L1805" s="99"/>
      <c r="M1805" s="100"/>
      <c r="N1805" s="101"/>
      <c r="O1805" s="100"/>
      <c r="P1805" s="98"/>
      <c r="Q1805" s="91"/>
      <c r="R1805" s="91"/>
      <c r="S1805" s="91"/>
    </row>
    <row r="1806" spans="1:19" x14ac:dyDescent="0.25">
      <c r="A1806" s="89" t="s">
        <v>4179</v>
      </c>
      <c r="B1806" s="89" t="s">
        <v>3972</v>
      </c>
      <c r="C1806" s="89"/>
      <c r="D1806" s="89" t="s">
        <v>985</v>
      </c>
      <c r="E1806" s="94" t="s">
        <v>906</v>
      </c>
      <c r="F1806" s="95" t="s">
        <v>907</v>
      </c>
      <c r="G1806" s="89" t="s">
        <v>502</v>
      </c>
      <c r="H1806" s="89" t="s">
        <v>4180</v>
      </c>
      <c r="I1806" s="96">
        <v>1</v>
      </c>
      <c r="J1806" s="97">
        <v>139137</v>
      </c>
      <c r="K1806" s="98">
        <f>J1806/H1806</f>
        <v>16745.939999999999</v>
      </c>
      <c r="L1806" s="99">
        <f>$L$8</f>
        <v>1.0815399999999999</v>
      </c>
      <c r="M1806" s="100">
        <f>$M$8</f>
        <v>1.0590999999999999</v>
      </c>
      <c r="N1806" s="101">
        <f>$N$8</f>
        <v>0.97811300000000001</v>
      </c>
      <c r="O1806" s="100">
        <f>$O$8</f>
        <v>1</v>
      </c>
      <c r="P1806" s="98">
        <f>K1806*L1806*M1806*N1806*O1806</f>
        <v>18761.96</v>
      </c>
      <c r="Q1806" s="97">
        <f>H1806*P1806</f>
        <v>155887.5</v>
      </c>
      <c r="R1806" s="97"/>
      <c r="S1806" s="97"/>
    </row>
    <row r="1807" spans="1:19" ht="22.5" x14ac:dyDescent="0.25">
      <c r="A1807" s="89" t="s">
        <v>4181</v>
      </c>
      <c r="B1807" s="89" t="s">
        <v>3972</v>
      </c>
      <c r="C1807" s="89"/>
      <c r="D1807" s="89" t="s">
        <v>988</v>
      </c>
      <c r="E1807" s="94" t="s">
        <v>854</v>
      </c>
      <c r="F1807" s="95" t="s">
        <v>855</v>
      </c>
      <c r="G1807" s="89" t="s">
        <v>502</v>
      </c>
      <c r="H1807" s="89" t="s">
        <v>4180</v>
      </c>
      <c r="I1807" s="96">
        <v>1</v>
      </c>
      <c r="J1807" s="97">
        <v>531853</v>
      </c>
      <c r="K1807" s="98">
        <f>J1807/H1807</f>
        <v>64011.58</v>
      </c>
      <c r="L1807" s="99">
        <f>$L$8</f>
        <v>1.0815399999999999</v>
      </c>
      <c r="M1807" s="100">
        <f>$M$8</f>
        <v>1.0590999999999999</v>
      </c>
      <c r="N1807" s="101">
        <f>$N$8</f>
        <v>0.97811300000000001</v>
      </c>
      <c r="O1807" s="100">
        <f>$O$8</f>
        <v>1</v>
      </c>
      <c r="P1807" s="98">
        <f>K1807*L1807*M1807*N1807*O1807</f>
        <v>71717.83</v>
      </c>
      <c r="Q1807" s="97">
        <f>H1807*P1807</f>
        <v>595881.93000000005</v>
      </c>
      <c r="R1807" s="97"/>
      <c r="S1807" s="97"/>
    </row>
    <row r="1808" spans="1:19" x14ac:dyDescent="0.25">
      <c r="A1808" s="89" t="s">
        <v>4182</v>
      </c>
      <c r="B1808" s="89" t="s">
        <v>3972</v>
      </c>
      <c r="C1808" s="89"/>
      <c r="D1808" s="89" t="s">
        <v>991</v>
      </c>
      <c r="E1808" s="94" t="s">
        <v>838</v>
      </c>
      <c r="F1808" s="95" t="s">
        <v>839</v>
      </c>
      <c r="G1808" s="89" t="s">
        <v>110</v>
      </c>
      <c r="H1808" s="89" t="s">
        <v>4183</v>
      </c>
      <c r="I1808" s="96">
        <v>1</v>
      </c>
      <c r="J1808" s="97">
        <v>19407</v>
      </c>
      <c r="K1808" s="98">
        <f>J1808/H1808</f>
        <v>5943.37</v>
      </c>
      <c r="L1808" s="99">
        <f>$L$8</f>
        <v>1.0815399999999999</v>
      </c>
      <c r="M1808" s="100">
        <f>$M$8</f>
        <v>1.0590999999999999</v>
      </c>
      <c r="N1808" s="101">
        <f>$N$8</f>
        <v>0.97811300000000001</v>
      </c>
      <c r="O1808" s="100">
        <f>$O$8</f>
        <v>1</v>
      </c>
      <c r="P1808" s="98">
        <f>K1808*L1808*M1808*N1808*O1808</f>
        <v>6658.88</v>
      </c>
      <c r="Q1808" s="97">
        <f>H1808*P1808</f>
        <v>21743.37</v>
      </c>
      <c r="R1808" s="97"/>
      <c r="S1808" s="97"/>
    </row>
    <row r="1809" spans="1:19" x14ac:dyDescent="0.25">
      <c r="A1809" s="89" t="s">
        <v>4184</v>
      </c>
      <c r="B1809" s="89" t="s">
        <v>3972</v>
      </c>
      <c r="C1809" s="89"/>
      <c r="D1809" s="89" t="s">
        <v>995</v>
      </c>
      <c r="E1809" s="94" t="s">
        <v>999</v>
      </c>
      <c r="F1809" s="95" t="s">
        <v>1000</v>
      </c>
      <c r="G1809" s="89" t="s">
        <v>110</v>
      </c>
      <c r="H1809" s="89" t="s">
        <v>4185</v>
      </c>
      <c r="I1809" s="96">
        <v>1</v>
      </c>
      <c r="J1809" s="97">
        <v>19412</v>
      </c>
      <c r="K1809" s="98">
        <f>J1809/H1809</f>
        <v>5944.94</v>
      </c>
      <c r="L1809" s="99">
        <f>$L$8</f>
        <v>1.0815399999999999</v>
      </c>
      <c r="M1809" s="100">
        <f>$M$8</f>
        <v>1.0590999999999999</v>
      </c>
      <c r="N1809" s="101">
        <f>$N$8</f>
        <v>0.97811300000000001</v>
      </c>
      <c r="O1809" s="100">
        <f>$O$8</f>
        <v>1</v>
      </c>
      <c r="P1809" s="98">
        <f>K1809*L1809*M1809*N1809*O1809</f>
        <v>6660.64</v>
      </c>
      <c r="Q1809" s="97">
        <f>H1809*P1809</f>
        <v>21748.99</v>
      </c>
      <c r="R1809" s="97"/>
      <c r="S1809" s="97"/>
    </row>
    <row r="1810" spans="1:19" x14ac:dyDescent="0.25">
      <c r="A1810" s="82" t="s">
        <v>946</v>
      </c>
      <c r="B1810" s="83"/>
      <c r="C1810" s="84"/>
      <c r="D1810" s="85"/>
      <c r="E1810" s="86"/>
      <c r="F1810" s="86" t="s">
        <v>4187</v>
      </c>
      <c r="G1810" s="82"/>
      <c r="H1810" s="82"/>
      <c r="I1810" s="87"/>
      <c r="J1810" s="88">
        <f>SUM(J1811:J1821)</f>
        <v>6896441</v>
      </c>
      <c r="K1810" s="98"/>
      <c r="L1810" s="99"/>
      <c r="M1810" s="100"/>
      <c r="N1810" s="101"/>
      <c r="O1810" s="100"/>
      <c r="P1810" s="98"/>
      <c r="Q1810" s="88">
        <f>SUM(Q1811:Q1821)</f>
        <v>7726681.2999999998</v>
      </c>
      <c r="R1810" s="88">
        <f t="shared" ref="R1810:S1810" si="911">SUM(R1811:R1821)</f>
        <v>0</v>
      </c>
      <c r="S1810" s="88">
        <f t="shared" si="911"/>
        <v>0</v>
      </c>
    </row>
    <row r="1811" spans="1:19" x14ac:dyDescent="0.25">
      <c r="A1811" s="89"/>
      <c r="B1811" s="90"/>
      <c r="C1811" s="90"/>
      <c r="D1811" s="91"/>
      <c r="E1811" s="92"/>
      <c r="F1811" s="92" t="s">
        <v>4188</v>
      </c>
      <c r="G1811" s="91"/>
      <c r="H1811" s="91"/>
      <c r="I1811" s="93">
        <v>1</v>
      </c>
      <c r="J1811" s="91"/>
      <c r="K1811" s="98"/>
      <c r="L1811" s="99"/>
      <c r="M1811" s="100"/>
      <c r="N1811" s="101"/>
      <c r="O1811" s="100"/>
      <c r="P1811" s="98"/>
      <c r="Q1811" s="91"/>
      <c r="R1811" s="91"/>
      <c r="S1811" s="91"/>
    </row>
    <row r="1812" spans="1:19" ht="22.5" x14ac:dyDescent="0.25">
      <c r="A1812" s="89" t="s">
        <v>4189</v>
      </c>
      <c r="B1812" s="89" t="s">
        <v>3972</v>
      </c>
      <c r="C1812" s="89"/>
      <c r="D1812" s="89" t="s">
        <v>998</v>
      </c>
      <c r="E1812" s="94" t="s">
        <v>937</v>
      </c>
      <c r="F1812" s="95" t="s">
        <v>938</v>
      </c>
      <c r="G1812" s="89" t="s">
        <v>110</v>
      </c>
      <c r="H1812" s="89" t="s">
        <v>4190</v>
      </c>
      <c r="I1812" s="96">
        <v>1</v>
      </c>
      <c r="J1812" s="97">
        <v>1293809</v>
      </c>
      <c r="K1812" s="98">
        <f t="shared" ref="K1812:K1821" si="912">J1812/H1812</f>
        <v>218593.13</v>
      </c>
      <c r="L1812" s="99">
        <f t="shared" ref="L1812:L1821" si="913">$L$8</f>
        <v>1.0815399999999999</v>
      </c>
      <c r="M1812" s="100">
        <f t="shared" ref="M1812:M1821" si="914">$M$8</f>
        <v>1.0590999999999999</v>
      </c>
      <c r="N1812" s="101">
        <f t="shared" ref="N1812:N1821" si="915">$N$8</f>
        <v>0.97811300000000001</v>
      </c>
      <c r="O1812" s="100">
        <f t="shared" ref="O1812:O1821" si="916">$O$8</f>
        <v>1</v>
      </c>
      <c r="P1812" s="98">
        <f t="shared" ref="P1812:P1821" si="917">K1812*L1812*M1812*N1812*O1812</f>
        <v>244909.2</v>
      </c>
      <c r="Q1812" s="97">
        <f t="shared" ref="Q1812:Q1821" si="918">H1812*P1812</f>
        <v>1449568.57</v>
      </c>
      <c r="R1812" s="97"/>
      <c r="S1812" s="97"/>
    </row>
    <row r="1813" spans="1:19" x14ac:dyDescent="0.25">
      <c r="A1813" s="89" t="s">
        <v>4191</v>
      </c>
      <c r="B1813" s="89" t="s">
        <v>3972</v>
      </c>
      <c r="C1813" s="89"/>
      <c r="D1813" s="89" t="s">
        <v>1002</v>
      </c>
      <c r="E1813" s="94" t="s">
        <v>942</v>
      </c>
      <c r="F1813" s="95" t="s">
        <v>943</v>
      </c>
      <c r="G1813" s="89" t="s">
        <v>502</v>
      </c>
      <c r="H1813" s="89" t="s">
        <v>4192</v>
      </c>
      <c r="I1813" s="96">
        <v>1</v>
      </c>
      <c r="J1813" s="97">
        <v>116997</v>
      </c>
      <c r="K1813" s="98">
        <f t="shared" si="912"/>
        <v>72399.13</v>
      </c>
      <c r="L1813" s="99">
        <f t="shared" si="913"/>
        <v>1.0815399999999999</v>
      </c>
      <c r="M1813" s="100">
        <f t="shared" si="914"/>
        <v>1.0590999999999999</v>
      </c>
      <c r="N1813" s="101">
        <f t="shared" si="915"/>
        <v>0.97811300000000001</v>
      </c>
      <c r="O1813" s="100">
        <f t="shared" si="916"/>
        <v>1</v>
      </c>
      <c r="P1813" s="98">
        <f t="shared" si="917"/>
        <v>81115.14</v>
      </c>
      <c r="Q1813" s="97">
        <f t="shared" si="918"/>
        <v>131082.07</v>
      </c>
      <c r="R1813" s="97"/>
      <c r="S1813" s="97"/>
    </row>
    <row r="1814" spans="1:19" ht="45" x14ac:dyDescent="0.25">
      <c r="A1814" s="89" t="s">
        <v>4193</v>
      </c>
      <c r="B1814" s="89" t="s">
        <v>3972</v>
      </c>
      <c r="C1814" s="89"/>
      <c r="D1814" s="89" t="s">
        <v>1005</v>
      </c>
      <c r="E1814" s="94" t="s">
        <v>947</v>
      </c>
      <c r="F1814" s="95" t="s">
        <v>948</v>
      </c>
      <c r="G1814" s="89" t="s">
        <v>949</v>
      </c>
      <c r="H1814" s="89" t="s">
        <v>4194</v>
      </c>
      <c r="I1814" s="96">
        <v>1</v>
      </c>
      <c r="J1814" s="97">
        <v>1054498</v>
      </c>
      <c r="K1814" s="98">
        <f t="shared" si="912"/>
        <v>1781.61</v>
      </c>
      <c r="L1814" s="99">
        <f t="shared" si="913"/>
        <v>1.0815399999999999</v>
      </c>
      <c r="M1814" s="100">
        <f t="shared" si="914"/>
        <v>1.0590999999999999</v>
      </c>
      <c r="N1814" s="101">
        <f t="shared" si="915"/>
        <v>0.97811300000000001</v>
      </c>
      <c r="O1814" s="100">
        <f t="shared" si="916"/>
        <v>1</v>
      </c>
      <c r="P1814" s="98">
        <f t="shared" si="917"/>
        <v>1996.1</v>
      </c>
      <c r="Q1814" s="97">
        <f t="shared" si="918"/>
        <v>1181451.67</v>
      </c>
      <c r="R1814" s="97"/>
      <c r="S1814" s="97"/>
    </row>
    <row r="1815" spans="1:19" ht="22.5" x14ac:dyDescent="0.25">
      <c r="A1815" s="89" t="s">
        <v>4195</v>
      </c>
      <c r="B1815" s="89" t="s">
        <v>3972</v>
      </c>
      <c r="C1815" s="89"/>
      <c r="D1815" s="89" t="s">
        <v>1012</v>
      </c>
      <c r="E1815" s="94" t="s">
        <v>842</v>
      </c>
      <c r="F1815" s="95" t="s">
        <v>843</v>
      </c>
      <c r="G1815" s="89" t="s">
        <v>110</v>
      </c>
      <c r="H1815" s="89" t="s">
        <v>4196</v>
      </c>
      <c r="I1815" s="96">
        <v>1</v>
      </c>
      <c r="J1815" s="97">
        <v>265489</v>
      </c>
      <c r="K1815" s="98">
        <f t="shared" si="912"/>
        <v>11133.48</v>
      </c>
      <c r="L1815" s="99">
        <f t="shared" si="913"/>
        <v>1.0815399999999999</v>
      </c>
      <c r="M1815" s="100">
        <f t="shared" si="914"/>
        <v>1.0590999999999999</v>
      </c>
      <c r="N1815" s="101">
        <f t="shared" si="915"/>
        <v>0.97811300000000001</v>
      </c>
      <c r="O1815" s="100">
        <f t="shared" si="916"/>
        <v>1</v>
      </c>
      <c r="P1815" s="98">
        <f t="shared" si="917"/>
        <v>12473.82</v>
      </c>
      <c r="Q1815" s="97">
        <f t="shared" si="918"/>
        <v>297450.71000000002</v>
      </c>
      <c r="R1815" s="97"/>
      <c r="S1815" s="97"/>
    </row>
    <row r="1816" spans="1:19" ht="22.5" x14ac:dyDescent="0.25">
      <c r="A1816" s="89" t="s">
        <v>4197</v>
      </c>
      <c r="B1816" s="89" t="s">
        <v>3972</v>
      </c>
      <c r="C1816" s="89"/>
      <c r="D1816" s="89" t="s">
        <v>1017</v>
      </c>
      <c r="E1816" s="94" t="s">
        <v>4198</v>
      </c>
      <c r="F1816" s="95" t="s">
        <v>846</v>
      </c>
      <c r="G1816" s="89" t="s">
        <v>518</v>
      </c>
      <c r="H1816" s="89" t="s">
        <v>4199</v>
      </c>
      <c r="I1816" s="96">
        <v>1</v>
      </c>
      <c r="J1816" s="97">
        <v>2832831</v>
      </c>
      <c r="K1816" s="98">
        <f t="shared" si="912"/>
        <v>989.97</v>
      </c>
      <c r="L1816" s="99">
        <f t="shared" si="913"/>
        <v>1.0815399999999999</v>
      </c>
      <c r="M1816" s="100">
        <f t="shared" si="914"/>
        <v>1.0590999999999999</v>
      </c>
      <c r="N1816" s="101">
        <f t="shared" si="915"/>
        <v>0.97811300000000001</v>
      </c>
      <c r="O1816" s="100">
        <f t="shared" si="916"/>
        <v>1</v>
      </c>
      <c r="P1816" s="98">
        <f t="shared" si="917"/>
        <v>1109.1500000000001</v>
      </c>
      <c r="Q1816" s="97">
        <f t="shared" si="918"/>
        <v>3173854.91</v>
      </c>
      <c r="R1816" s="97"/>
      <c r="S1816" s="97"/>
    </row>
    <row r="1817" spans="1:19" ht="22.5" x14ac:dyDescent="0.25">
      <c r="A1817" s="89" t="s">
        <v>4200</v>
      </c>
      <c r="B1817" s="89" t="s">
        <v>3972</v>
      </c>
      <c r="C1817" s="89"/>
      <c r="D1817" s="89" t="s">
        <v>1022</v>
      </c>
      <c r="E1817" s="94" t="s">
        <v>937</v>
      </c>
      <c r="F1817" s="95" t="s">
        <v>938</v>
      </c>
      <c r="G1817" s="89" t="s">
        <v>110</v>
      </c>
      <c r="H1817" s="89" t="s">
        <v>4201</v>
      </c>
      <c r="I1817" s="96">
        <v>1</v>
      </c>
      <c r="J1817" s="97">
        <v>565056</v>
      </c>
      <c r="K1817" s="98">
        <f t="shared" si="912"/>
        <v>222515.55</v>
      </c>
      <c r="L1817" s="99">
        <f t="shared" si="913"/>
        <v>1.0815399999999999</v>
      </c>
      <c r="M1817" s="100">
        <f t="shared" si="914"/>
        <v>1.0590999999999999</v>
      </c>
      <c r="N1817" s="101">
        <f t="shared" si="915"/>
        <v>0.97811300000000001</v>
      </c>
      <c r="O1817" s="100">
        <f t="shared" si="916"/>
        <v>1</v>
      </c>
      <c r="P1817" s="98">
        <f t="shared" si="917"/>
        <v>249303.83</v>
      </c>
      <c r="Q1817" s="97">
        <f t="shared" si="918"/>
        <v>633082.15</v>
      </c>
      <c r="R1817" s="97"/>
      <c r="S1817" s="97"/>
    </row>
    <row r="1818" spans="1:19" x14ac:dyDescent="0.25">
      <c r="A1818" s="89" t="s">
        <v>4202</v>
      </c>
      <c r="B1818" s="89" t="s">
        <v>3972</v>
      </c>
      <c r="C1818" s="89"/>
      <c r="D1818" s="89" t="s">
        <v>1027</v>
      </c>
      <c r="E1818" s="94" t="s">
        <v>942</v>
      </c>
      <c r="F1818" s="95" t="s">
        <v>943</v>
      </c>
      <c r="G1818" s="89" t="s">
        <v>502</v>
      </c>
      <c r="H1818" s="89" t="s">
        <v>4203</v>
      </c>
      <c r="I1818" s="96">
        <v>1</v>
      </c>
      <c r="J1818" s="97">
        <v>50173</v>
      </c>
      <c r="K1818" s="98">
        <f t="shared" si="912"/>
        <v>72399.710000000006</v>
      </c>
      <c r="L1818" s="99">
        <f t="shared" si="913"/>
        <v>1.0815399999999999</v>
      </c>
      <c r="M1818" s="100">
        <f t="shared" si="914"/>
        <v>1.0590999999999999</v>
      </c>
      <c r="N1818" s="101">
        <f t="shared" si="915"/>
        <v>0.97811300000000001</v>
      </c>
      <c r="O1818" s="100">
        <f t="shared" si="916"/>
        <v>1</v>
      </c>
      <c r="P1818" s="98">
        <f t="shared" si="917"/>
        <v>81115.789999999994</v>
      </c>
      <c r="Q1818" s="97">
        <f t="shared" si="918"/>
        <v>56213.24</v>
      </c>
      <c r="R1818" s="97"/>
      <c r="S1818" s="97"/>
    </row>
    <row r="1819" spans="1:19" ht="45" x14ac:dyDescent="0.25">
      <c r="A1819" s="89" t="s">
        <v>4204</v>
      </c>
      <c r="B1819" s="89" t="s">
        <v>3972</v>
      </c>
      <c r="C1819" s="89"/>
      <c r="D1819" s="89" t="s">
        <v>1032</v>
      </c>
      <c r="E1819" s="94" t="s">
        <v>4205</v>
      </c>
      <c r="F1819" s="95" t="s">
        <v>4206</v>
      </c>
      <c r="G1819" s="89" t="s">
        <v>949</v>
      </c>
      <c r="H1819" s="89" t="s">
        <v>4207</v>
      </c>
      <c r="I1819" s="96">
        <v>1</v>
      </c>
      <c r="J1819" s="97">
        <v>417452</v>
      </c>
      <c r="K1819" s="98">
        <f t="shared" si="912"/>
        <v>1643.9</v>
      </c>
      <c r="L1819" s="99">
        <f t="shared" si="913"/>
        <v>1.0815399999999999</v>
      </c>
      <c r="M1819" s="100">
        <f t="shared" si="914"/>
        <v>1.0590999999999999</v>
      </c>
      <c r="N1819" s="101">
        <f t="shared" si="915"/>
        <v>0.97811300000000001</v>
      </c>
      <c r="O1819" s="100">
        <f t="shared" si="916"/>
        <v>1</v>
      </c>
      <c r="P1819" s="98">
        <f t="shared" si="917"/>
        <v>1841.81</v>
      </c>
      <c r="Q1819" s="97">
        <f t="shared" si="918"/>
        <v>467709.23</v>
      </c>
      <c r="R1819" s="97"/>
      <c r="S1819" s="97"/>
    </row>
    <row r="1820" spans="1:19" ht="22.5" x14ac:dyDescent="0.25">
      <c r="A1820" s="89" t="s">
        <v>4208</v>
      </c>
      <c r="B1820" s="89" t="s">
        <v>3972</v>
      </c>
      <c r="C1820" s="89"/>
      <c r="D1820" s="89" t="s">
        <v>1037</v>
      </c>
      <c r="E1820" s="94" t="s">
        <v>1059</v>
      </c>
      <c r="F1820" s="95" t="s">
        <v>4209</v>
      </c>
      <c r="G1820" s="89" t="s">
        <v>110</v>
      </c>
      <c r="H1820" s="89" t="s">
        <v>4210</v>
      </c>
      <c r="I1820" s="96">
        <v>1</v>
      </c>
      <c r="J1820" s="97">
        <v>76964</v>
      </c>
      <c r="K1820" s="98">
        <f t="shared" si="912"/>
        <v>60477.760000000002</v>
      </c>
      <c r="L1820" s="99">
        <f t="shared" si="913"/>
        <v>1.0815399999999999</v>
      </c>
      <c r="M1820" s="100">
        <f t="shared" si="914"/>
        <v>1.0590999999999999</v>
      </c>
      <c r="N1820" s="101">
        <f t="shared" si="915"/>
        <v>0.97811300000000001</v>
      </c>
      <c r="O1820" s="100">
        <f t="shared" si="916"/>
        <v>1</v>
      </c>
      <c r="P1820" s="98">
        <f t="shared" si="917"/>
        <v>67758.58</v>
      </c>
      <c r="Q1820" s="97">
        <f t="shared" si="918"/>
        <v>86229.57</v>
      </c>
      <c r="R1820" s="97"/>
      <c r="S1820" s="97"/>
    </row>
    <row r="1821" spans="1:19" ht="33.75" x14ac:dyDescent="0.25">
      <c r="A1821" s="89" t="s">
        <v>4211</v>
      </c>
      <c r="B1821" s="89" t="s">
        <v>3972</v>
      </c>
      <c r="C1821" s="89"/>
      <c r="D1821" s="89" t="s">
        <v>1045</v>
      </c>
      <c r="E1821" s="94" t="s">
        <v>4212</v>
      </c>
      <c r="F1821" s="95" t="s">
        <v>4213</v>
      </c>
      <c r="G1821" s="89" t="s">
        <v>949</v>
      </c>
      <c r="H1821" s="89" t="s">
        <v>4214</v>
      </c>
      <c r="I1821" s="96">
        <v>1</v>
      </c>
      <c r="J1821" s="97">
        <v>223172</v>
      </c>
      <c r="K1821" s="98">
        <f t="shared" si="912"/>
        <v>1753.67</v>
      </c>
      <c r="L1821" s="99">
        <f t="shared" si="913"/>
        <v>1.0815399999999999</v>
      </c>
      <c r="M1821" s="100">
        <f t="shared" si="914"/>
        <v>1.0590999999999999</v>
      </c>
      <c r="N1821" s="101">
        <f t="shared" si="915"/>
        <v>0.97811300000000001</v>
      </c>
      <c r="O1821" s="100">
        <f t="shared" si="916"/>
        <v>1</v>
      </c>
      <c r="P1821" s="98">
        <f t="shared" si="917"/>
        <v>1964.79</v>
      </c>
      <c r="Q1821" s="97">
        <f t="shared" si="918"/>
        <v>250039.18</v>
      </c>
      <c r="R1821" s="97"/>
      <c r="S1821" s="97"/>
    </row>
    <row r="1822" spans="1:19" x14ac:dyDescent="0.25">
      <c r="A1822" s="82" t="s">
        <v>952</v>
      </c>
      <c r="B1822" s="83"/>
      <c r="C1822" s="84"/>
      <c r="D1822" s="85"/>
      <c r="E1822" s="86"/>
      <c r="F1822" s="86" t="s">
        <v>1042</v>
      </c>
      <c r="G1822" s="82"/>
      <c r="H1822" s="82"/>
      <c r="I1822" s="87"/>
      <c r="J1822" s="88">
        <f>SUM(J1823:J1832)</f>
        <v>1369403</v>
      </c>
      <c r="K1822" s="98"/>
      <c r="L1822" s="99"/>
      <c r="M1822" s="100"/>
      <c r="N1822" s="101"/>
      <c r="O1822" s="100"/>
      <c r="P1822" s="98"/>
      <c r="Q1822" s="88">
        <f>SUM(Q1823:Q1832)</f>
        <v>1534263.09</v>
      </c>
      <c r="R1822" s="88">
        <f t="shared" ref="R1822:S1822" si="919">SUM(R1823:R1832)</f>
        <v>0</v>
      </c>
      <c r="S1822" s="88">
        <f t="shared" si="919"/>
        <v>0</v>
      </c>
    </row>
    <row r="1823" spans="1:19" x14ac:dyDescent="0.25">
      <c r="A1823" s="89"/>
      <c r="B1823" s="90"/>
      <c r="C1823" s="90"/>
      <c r="D1823" s="91"/>
      <c r="E1823" s="92"/>
      <c r="F1823" s="92" t="s">
        <v>4216</v>
      </c>
      <c r="G1823" s="91"/>
      <c r="H1823" s="91"/>
      <c r="I1823" s="93">
        <v>1</v>
      </c>
      <c r="J1823" s="91"/>
      <c r="K1823" s="98"/>
      <c r="L1823" s="99"/>
      <c r="M1823" s="100"/>
      <c r="N1823" s="101"/>
      <c r="O1823" s="100"/>
      <c r="P1823" s="98"/>
      <c r="Q1823" s="91"/>
      <c r="R1823" s="91"/>
      <c r="S1823" s="91"/>
    </row>
    <row r="1824" spans="1:19" x14ac:dyDescent="0.25">
      <c r="A1824" s="89"/>
      <c r="B1824" s="90"/>
      <c r="C1824" s="90"/>
      <c r="D1824" s="91"/>
      <c r="E1824" s="92"/>
      <c r="F1824" s="92" t="s">
        <v>3296</v>
      </c>
      <c r="G1824" s="91"/>
      <c r="H1824" s="91"/>
      <c r="I1824" s="93">
        <v>1</v>
      </c>
      <c r="J1824" s="91"/>
      <c r="K1824" s="98"/>
      <c r="L1824" s="99"/>
      <c r="M1824" s="100"/>
      <c r="N1824" s="101"/>
      <c r="O1824" s="100"/>
      <c r="P1824" s="98"/>
      <c r="Q1824" s="91"/>
      <c r="R1824" s="91"/>
      <c r="S1824" s="91"/>
    </row>
    <row r="1825" spans="1:19" x14ac:dyDescent="0.25">
      <c r="A1825" s="89" t="s">
        <v>4217</v>
      </c>
      <c r="B1825" s="89" t="s">
        <v>3972</v>
      </c>
      <c r="C1825" s="89"/>
      <c r="D1825" s="89" t="s">
        <v>1050</v>
      </c>
      <c r="E1825" s="94" t="s">
        <v>2218</v>
      </c>
      <c r="F1825" s="95" t="s">
        <v>2219</v>
      </c>
      <c r="G1825" s="89" t="s">
        <v>110</v>
      </c>
      <c r="H1825" s="89" t="s">
        <v>4218</v>
      </c>
      <c r="I1825" s="96">
        <v>1</v>
      </c>
      <c r="J1825" s="97">
        <v>191971</v>
      </c>
      <c r="K1825" s="98">
        <f>J1825/H1825</f>
        <v>29352.02</v>
      </c>
      <c r="L1825" s="99">
        <f>$L$8</f>
        <v>1.0815399999999999</v>
      </c>
      <c r="M1825" s="100">
        <f>$M$8</f>
        <v>1.0590999999999999</v>
      </c>
      <c r="N1825" s="101">
        <f>$N$8</f>
        <v>0.97811300000000001</v>
      </c>
      <c r="O1825" s="100">
        <f>$O$8</f>
        <v>1</v>
      </c>
      <c r="P1825" s="98">
        <f>K1825*L1825*M1825*N1825*O1825</f>
        <v>32885.660000000003</v>
      </c>
      <c r="Q1825" s="97">
        <f>H1825*P1825</f>
        <v>215082.08</v>
      </c>
      <c r="R1825" s="97"/>
      <c r="S1825" s="97"/>
    </row>
    <row r="1826" spans="1:19" ht="22.5" x14ac:dyDescent="0.25">
      <c r="A1826" s="89" t="s">
        <v>4219</v>
      </c>
      <c r="B1826" s="89" t="s">
        <v>3972</v>
      </c>
      <c r="C1826" s="89"/>
      <c r="D1826" s="89" t="s">
        <v>1058</v>
      </c>
      <c r="E1826" s="94" t="s">
        <v>4220</v>
      </c>
      <c r="F1826" s="95" t="s">
        <v>4221</v>
      </c>
      <c r="G1826" s="89" t="s">
        <v>110</v>
      </c>
      <c r="H1826" s="89" t="s">
        <v>4218</v>
      </c>
      <c r="I1826" s="96">
        <v>1</v>
      </c>
      <c r="J1826" s="97">
        <v>7834</v>
      </c>
      <c r="K1826" s="98">
        <f>J1826/H1826</f>
        <v>1197.8</v>
      </c>
      <c r="L1826" s="99">
        <f>$L$8</f>
        <v>1.0815399999999999</v>
      </c>
      <c r="M1826" s="100">
        <f>$M$8</f>
        <v>1.0590999999999999</v>
      </c>
      <c r="N1826" s="101">
        <f>$N$8</f>
        <v>0.97811300000000001</v>
      </c>
      <c r="O1826" s="100">
        <f>$O$8</f>
        <v>1</v>
      </c>
      <c r="P1826" s="98">
        <f>K1826*L1826*M1826*N1826*O1826</f>
        <v>1342</v>
      </c>
      <c r="Q1826" s="97">
        <f>H1826*P1826</f>
        <v>8777.08</v>
      </c>
      <c r="R1826" s="97"/>
      <c r="S1826" s="97"/>
    </row>
    <row r="1827" spans="1:19" x14ac:dyDescent="0.25">
      <c r="A1827" s="89" t="s">
        <v>4222</v>
      </c>
      <c r="B1827" s="89" t="s">
        <v>3972</v>
      </c>
      <c r="C1827" s="89"/>
      <c r="D1827" s="89" t="s">
        <v>1063</v>
      </c>
      <c r="E1827" s="94" t="s">
        <v>1051</v>
      </c>
      <c r="F1827" s="95" t="s">
        <v>1052</v>
      </c>
      <c r="G1827" s="89" t="s">
        <v>81</v>
      </c>
      <c r="H1827" s="89" t="s">
        <v>4223</v>
      </c>
      <c r="I1827" s="96">
        <v>1</v>
      </c>
      <c r="J1827" s="97">
        <v>55453</v>
      </c>
      <c r="K1827" s="98">
        <f>J1827/H1827</f>
        <v>2771.26</v>
      </c>
      <c r="L1827" s="99">
        <f>$L$8</f>
        <v>1.0815399999999999</v>
      </c>
      <c r="M1827" s="100">
        <f>$M$8</f>
        <v>1.0590999999999999</v>
      </c>
      <c r="N1827" s="101">
        <f>$N$8</f>
        <v>0.97811300000000001</v>
      </c>
      <c r="O1827" s="100">
        <f>$O$8</f>
        <v>1</v>
      </c>
      <c r="P1827" s="98">
        <f>K1827*L1827*M1827*N1827*O1827</f>
        <v>3104.89</v>
      </c>
      <c r="Q1827" s="97">
        <f>H1827*P1827</f>
        <v>62128.85</v>
      </c>
      <c r="R1827" s="97"/>
      <c r="S1827" s="97"/>
    </row>
    <row r="1828" spans="1:19" ht="22.5" x14ac:dyDescent="0.25">
      <c r="A1828" s="89" t="s">
        <v>4224</v>
      </c>
      <c r="B1828" s="89" t="s">
        <v>3972</v>
      </c>
      <c r="C1828" s="89"/>
      <c r="D1828" s="89" t="s">
        <v>1068</v>
      </c>
      <c r="E1828" s="94" t="s">
        <v>1046</v>
      </c>
      <c r="F1828" s="95" t="s">
        <v>1047</v>
      </c>
      <c r="G1828" s="89" t="s">
        <v>110</v>
      </c>
      <c r="H1828" s="89" t="s">
        <v>4225</v>
      </c>
      <c r="I1828" s="96">
        <v>1</v>
      </c>
      <c r="J1828" s="97">
        <v>1079378</v>
      </c>
      <c r="K1828" s="98">
        <f>J1828/H1828</f>
        <v>165042.51</v>
      </c>
      <c r="L1828" s="99">
        <f>$L$8</f>
        <v>1.0815399999999999</v>
      </c>
      <c r="M1828" s="100">
        <f>$M$8</f>
        <v>1.0590999999999999</v>
      </c>
      <c r="N1828" s="101">
        <f>$N$8</f>
        <v>0.97811300000000001</v>
      </c>
      <c r="O1828" s="100">
        <f>$O$8</f>
        <v>1</v>
      </c>
      <c r="P1828" s="98">
        <f>K1828*L1828*M1828*N1828*O1828</f>
        <v>184911.71</v>
      </c>
      <c r="Q1828" s="97">
        <f>H1828*P1828</f>
        <v>1209322.58</v>
      </c>
      <c r="R1828" s="97"/>
      <c r="S1828" s="97"/>
    </row>
    <row r="1829" spans="1:19" x14ac:dyDescent="0.25">
      <c r="A1829" s="89" t="s">
        <v>4226</v>
      </c>
      <c r="B1829" s="89" t="s">
        <v>3972</v>
      </c>
      <c r="C1829" s="89"/>
      <c r="D1829" s="89" t="s">
        <v>1074</v>
      </c>
      <c r="E1829" s="94" t="s">
        <v>1051</v>
      </c>
      <c r="F1829" s="95" t="s">
        <v>1052</v>
      </c>
      <c r="G1829" s="89" t="s">
        <v>81</v>
      </c>
      <c r="H1829" s="89" t="s">
        <v>4227</v>
      </c>
      <c r="I1829" s="96">
        <v>1</v>
      </c>
      <c r="J1829" s="97">
        <v>23561</v>
      </c>
      <c r="K1829" s="98">
        <f>J1829/H1829</f>
        <v>2771.23</v>
      </c>
      <c r="L1829" s="99">
        <f>$L$8</f>
        <v>1.0815399999999999</v>
      </c>
      <c r="M1829" s="100">
        <f>$M$8</f>
        <v>1.0590999999999999</v>
      </c>
      <c r="N1829" s="101">
        <f>$N$8</f>
        <v>0.97811300000000001</v>
      </c>
      <c r="O1829" s="100">
        <f>$O$8</f>
        <v>1</v>
      </c>
      <c r="P1829" s="98">
        <f>K1829*L1829*M1829*N1829*O1829</f>
        <v>3104.85</v>
      </c>
      <c r="Q1829" s="97">
        <f>H1829*P1829</f>
        <v>26397.43</v>
      </c>
      <c r="R1829" s="97"/>
      <c r="S1829" s="97"/>
    </row>
    <row r="1830" spans="1:19" x14ac:dyDescent="0.25">
      <c r="A1830" s="89"/>
      <c r="B1830" s="90"/>
      <c r="C1830" s="90"/>
      <c r="D1830" s="91"/>
      <c r="E1830" s="92"/>
      <c r="F1830" s="92" t="s">
        <v>4228</v>
      </c>
      <c r="G1830" s="91"/>
      <c r="H1830" s="91"/>
      <c r="I1830" s="93">
        <v>1</v>
      </c>
      <c r="J1830" s="91"/>
      <c r="K1830" s="98"/>
      <c r="L1830" s="99"/>
      <c r="M1830" s="100"/>
      <c r="N1830" s="101"/>
      <c r="O1830" s="100"/>
      <c r="P1830" s="98"/>
      <c r="Q1830" s="91"/>
      <c r="R1830" s="91"/>
      <c r="S1830" s="91"/>
    </row>
    <row r="1831" spans="1:19" x14ac:dyDescent="0.25">
      <c r="A1831" s="89" t="s">
        <v>4229</v>
      </c>
      <c r="B1831" s="89" t="s">
        <v>3972</v>
      </c>
      <c r="C1831" s="89"/>
      <c r="D1831" s="89" t="s">
        <v>1080</v>
      </c>
      <c r="E1831" s="94" t="s">
        <v>4230</v>
      </c>
      <c r="F1831" s="95" t="s">
        <v>4231</v>
      </c>
      <c r="G1831" s="89" t="s">
        <v>81</v>
      </c>
      <c r="H1831" s="89" t="s">
        <v>4232</v>
      </c>
      <c r="I1831" s="96">
        <v>1</v>
      </c>
      <c r="J1831" s="97">
        <v>3950</v>
      </c>
      <c r="K1831" s="98">
        <f>J1831/H1831</f>
        <v>2952.17</v>
      </c>
      <c r="L1831" s="99">
        <f>$L$8</f>
        <v>1.0815399999999999</v>
      </c>
      <c r="M1831" s="100">
        <f>$M$8</f>
        <v>1.0590999999999999</v>
      </c>
      <c r="N1831" s="101">
        <f>$N$8</f>
        <v>0.97811300000000001</v>
      </c>
      <c r="O1831" s="100">
        <f>$O$8</f>
        <v>1</v>
      </c>
      <c r="P1831" s="98">
        <f>K1831*L1831*M1831*N1831*O1831</f>
        <v>3307.58</v>
      </c>
      <c r="Q1831" s="97">
        <f>H1831*P1831</f>
        <v>4425.54</v>
      </c>
      <c r="R1831" s="97"/>
      <c r="S1831" s="97"/>
    </row>
    <row r="1832" spans="1:19" x14ac:dyDescent="0.25">
      <c r="A1832" s="89" t="s">
        <v>4233</v>
      </c>
      <c r="B1832" s="89" t="s">
        <v>3972</v>
      </c>
      <c r="C1832" s="89"/>
      <c r="D1832" s="89" t="s">
        <v>1084</v>
      </c>
      <c r="E1832" s="94" t="s">
        <v>4234</v>
      </c>
      <c r="F1832" s="95" t="s">
        <v>4235</v>
      </c>
      <c r="G1832" s="89" t="s">
        <v>81</v>
      </c>
      <c r="H1832" s="89" t="s">
        <v>4236</v>
      </c>
      <c r="I1832" s="96">
        <v>1</v>
      </c>
      <c r="J1832" s="97">
        <v>7256</v>
      </c>
      <c r="K1832" s="98">
        <f>J1832/H1832</f>
        <v>5315.75</v>
      </c>
      <c r="L1832" s="99">
        <f>$L$8</f>
        <v>1.0815399999999999</v>
      </c>
      <c r="M1832" s="100">
        <f>$M$8</f>
        <v>1.0590999999999999</v>
      </c>
      <c r="N1832" s="101">
        <f>$N$8</f>
        <v>0.97811300000000001</v>
      </c>
      <c r="O1832" s="100">
        <f>$O$8</f>
        <v>1</v>
      </c>
      <c r="P1832" s="98">
        <f>K1832*L1832*M1832*N1832*O1832</f>
        <v>5955.7</v>
      </c>
      <c r="Q1832" s="97">
        <f>H1832*P1832</f>
        <v>8129.53</v>
      </c>
      <c r="R1832" s="97"/>
      <c r="S1832" s="97"/>
    </row>
    <row r="1833" spans="1:19" x14ac:dyDescent="0.25">
      <c r="A1833" s="82" t="s">
        <v>957</v>
      </c>
      <c r="B1833" s="83"/>
      <c r="C1833" s="84"/>
      <c r="D1833" s="85"/>
      <c r="E1833" s="86"/>
      <c r="F1833" s="86" t="s">
        <v>4238</v>
      </c>
      <c r="G1833" s="82"/>
      <c r="H1833" s="82"/>
      <c r="I1833" s="87"/>
      <c r="J1833" s="88">
        <f>SUM(J1834:J1847)</f>
        <v>1226000</v>
      </c>
      <c r="K1833" s="98"/>
      <c r="L1833" s="99"/>
      <c r="M1833" s="100"/>
      <c r="N1833" s="101"/>
      <c r="O1833" s="100"/>
      <c r="P1833" s="98"/>
      <c r="Q1833" s="88">
        <f>SUM(Q1834:Q1847)</f>
        <v>1373595.81</v>
      </c>
      <c r="R1833" s="88">
        <f t="shared" ref="R1833:S1833" si="920">SUM(R1834:R1847)</f>
        <v>0</v>
      </c>
      <c r="S1833" s="88">
        <f t="shared" si="920"/>
        <v>0</v>
      </c>
    </row>
    <row r="1834" spans="1:19" x14ac:dyDescent="0.25">
      <c r="A1834" s="89"/>
      <c r="B1834" s="90"/>
      <c r="C1834" s="90"/>
      <c r="D1834" s="91"/>
      <c r="E1834" s="92"/>
      <c r="F1834" s="92" t="s">
        <v>4239</v>
      </c>
      <c r="G1834" s="91"/>
      <c r="H1834" s="91"/>
      <c r="I1834" s="93">
        <v>1</v>
      </c>
      <c r="J1834" s="91"/>
      <c r="K1834" s="98"/>
      <c r="L1834" s="99"/>
      <c r="M1834" s="100"/>
      <c r="N1834" s="101"/>
      <c r="O1834" s="100"/>
      <c r="P1834" s="98"/>
      <c r="Q1834" s="91"/>
      <c r="R1834" s="91"/>
      <c r="S1834" s="91"/>
    </row>
    <row r="1835" spans="1:19" x14ac:dyDescent="0.25">
      <c r="A1835" s="89" t="s">
        <v>4240</v>
      </c>
      <c r="B1835" s="89" t="s">
        <v>3972</v>
      </c>
      <c r="C1835" s="89"/>
      <c r="D1835" s="89" t="s">
        <v>1088</v>
      </c>
      <c r="E1835" s="94" t="s">
        <v>4241</v>
      </c>
      <c r="F1835" s="95" t="s">
        <v>4242</v>
      </c>
      <c r="G1835" s="89" t="s">
        <v>949</v>
      </c>
      <c r="H1835" s="89" t="s">
        <v>4243</v>
      </c>
      <c r="I1835" s="96">
        <v>1</v>
      </c>
      <c r="J1835" s="97">
        <v>61323</v>
      </c>
      <c r="K1835" s="98">
        <f t="shared" ref="K1835:K1840" si="921">J1835/H1835</f>
        <v>2517.36</v>
      </c>
      <c r="L1835" s="99">
        <f t="shared" ref="L1835:L1840" si="922">$L$8</f>
        <v>1.0815399999999999</v>
      </c>
      <c r="M1835" s="100">
        <f t="shared" ref="M1835:M1840" si="923">$M$8</f>
        <v>1.0590999999999999</v>
      </c>
      <c r="N1835" s="101">
        <f t="shared" ref="N1835:N1840" si="924">$N$8</f>
        <v>0.97811300000000001</v>
      </c>
      <c r="O1835" s="100">
        <f t="shared" ref="O1835:O1840" si="925">$O$8</f>
        <v>1</v>
      </c>
      <c r="P1835" s="98">
        <f t="shared" ref="P1835:P1840" si="926">K1835*L1835*M1835*N1835*O1835</f>
        <v>2820.42</v>
      </c>
      <c r="Q1835" s="97">
        <f t="shared" ref="Q1835:Q1840" si="927">H1835*P1835</f>
        <v>68705.429999999993</v>
      </c>
      <c r="R1835" s="97"/>
      <c r="S1835" s="97"/>
    </row>
    <row r="1836" spans="1:19" ht="22.5" x14ac:dyDescent="0.25">
      <c r="A1836" s="89" t="s">
        <v>4244</v>
      </c>
      <c r="B1836" s="89" t="s">
        <v>3972</v>
      </c>
      <c r="C1836" s="89"/>
      <c r="D1836" s="89" t="s">
        <v>2578</v>
      </c>
      <c r="E1836" s="94" t="s">
        <v>4245</v>
      </c>
      <c r="F1836" s="95" t="s">
        <v>4246</v>
      </c>
      <c r="G1836" s="89" t="s">
        <v>648</v>
      </c>
      <c r="H1836" s="89" t="s">
        <v>24</v>
      </c>
      <c r="I1836" s="96">
        <v>1</v>
      </c>
      <c r="J1836" s="97">
        <v>86783</v>
      </c>
      <c r="K1836" s="98">
        <f t="shared" si="921"/>
        <v>43391.5</v>
      </c>
      <c r="L1836" s="99">
        <f t="shared" si="922"/>
        <v>1.0815399999999999</v>
      </c>
      <c r="M1836" s="100">
        <f t="shared" si="923"/>
        <v>1.0590999999999999</v>
      </c>
      <c r="N1836" s="101">
        <f t="shared" si="924"/>
        <v>0.97811300000000001</v>
      </c>
      <c r="O1836" s="100">
        <f t="shared" si="925"/>
        <v>1</v>
      </c>
      <c r="P1836" s="98">
        <f t="shared" si="926"/>
        <v>48615.33</v>
      </c>
      <c r="Q1836" s="97">
        <f t="shared" si="927"/>
        <v>97230.66</v>
      </c>
      <c r="R1836" s="97"/>
      <c r="S1836" s="97"/>
    </row>
    <row r="1837" spans="1:19" ht="22.5" x14ac:dyDescent="0.25">
      <c r="A1837" s="89" t="s">
        <v>4247</v>
      </c>
      <c r="B1837" s="89" t="s">
        <v>3972</v>
      </c>
      <c r="C1837" s="89"/>
      <c r="D1837" s="89" t="s">
        <v>2581</v>
      </c>
      <c r="E1837" s="94" t="s">
        <v>4248</v>
      </c>
      <c r="F1837" s="95" t="s">
        <v>4249</v>
      </c>
      <c r="G1837" s="89" t="s">
        <v>648</v>
      </c>
      <c r="H1837" s="89" t="s">
        <v>24</v>
      </c>
      <c r="I1837" s="96">
        <v>1</v>
      </c>
      <c r="J1837" s="97">
        <v>44348</v>
      </c>
      <c r="K1837" s="98">
        <f t="shared" si="921"/>
        <v>22174</v>
      </c>
      <c r="L1837" s="99">
        <f t="shared" si="922"/>
        <v>1.0815399999999999</v>
      </c>
      <c r="M1837" s="100">
        <f t="shared" si="923"/>
        <v>1.0590999999999999</v>
      </c>
      <c r="N1837" s="101">
        <f t="shared" si="924"/>
        <v>0.97811300000000001</v>
      </c>
      <c r="O1837" s="100">
        <f t="shared" si="925"/>
        <v>1</v>
      </c>
      <c r="P1837" s="98">
        <f t="shared" si="926"/>
        <v>24843.49</v>
      </c>
      <c r="Q1837" s="97">
        <f t="shared" si="927"/>
        <v>49686.98</v>
      </c>
      <c r="R1837" s="97"/>
      <c r="S1837" s="97"/>
    </row>
    <row r="1838" spans="1:19" ht="22.5" x14ac:dyDescent="0.25">
      <c r="A1838" s="89" t="s">
        <v>4250</v>
      </c>
      <c r="B1838" s="89" t="s">
        <v>3972</v>
      </c>
      <c r="C1838" s="89"/>
      <c r="D1838" s="89" t="s">
        <v>2583</v>
      </c>
      <c r="E1838" s="94" t="s">
        <v>4251</v>
      </c>
      <c r="F1838" s="95" t="s">
        <v>4252</v>
      </c>
      <c r="G1838" s="89" t="s">
        <v>648</v>
      </c>
      <c r="H1838" s="89" t="s">
        <v>34</v>
      </c>
      <c r="I1838" s="96">
        <v>1</v>
      </c>
      <c r="J1838" s="97">
        <v>92364</v>
      </c>
      <c r="K1838" s="98">
        <f t="shared" si="921"/>
        <v>23091</v>
      </c>
      <c r="L1838" s="99">
        <f t="shared" si="922"/>
        <v>1.0815399999999999</v>
      </c>
      <c r="M1838" s="100">
        <f t="shared" si="923"/>
        <v>1.0590999999999999</v>
      </c>
      <c r="N1838" s="101">
        <f t="shared" si="924"/>
        <v>0.97811300000000001</v>
      </c>
      <c r="O1838" s="100">
        <f t="shared" si="925"/>
        <v>1</v>
      </c>
      <c r="P1838" s="98">
        <f t="shared" si="926"/>
        <v>25870.89</v>
      </c>
      <c r="Q1838" s="97">
        <f t="shared" si="927"/>
        <v>103483.56</v>
      </c>
      <c r="R1838" s="97"/>
      <c r="S1838" s="97"/>
    </row>
    <row r="1839" spans="1:19" ht="22.5" x14ac:dyDescent="0.25">
      <c r="A1839" s="89" t="s">
        <v>4253</v>
      </c>
      <c r="B1839" s="89" t="s">
        <v>3972</v>
      </c>
      <c r="C1839" s="89"/>
      <c r="D1839" s="89" t="s">
        <v>2587</v>
      </c>
      <c r="E1839" s="94" t="s">
        <v>1023</v>
      </c>
      <c r="F1839" s="95" t="s">
        <v>1024</v>
      </c>
      <c r="G1839" s="89" t="s">
        <v>502</v>
      </c>
      <c r="H1839" s="89" t="s">
        <v>4254</v>
      </c>
      <c r="I1839" s="96">
        <v>1</v>
      </c>
      <c r="J1839" s="97">
        <v>92951</v>
      </c>
      <c r="K1839" s="98">
        <f t="shared" si="921"/>
        <v>78646.73</v>
      </c>
      <c r="L1839" s="99">
        <f t="shared" si="922"/>
        <v>1.0815399999999999</v>
      </c>
      <c r="M1839" s="100">
        <f t="shared" si="923"/>
        <v>1.0590999999999999</v>
      </c>
      <c r="N1839" s="101">
        <f t="shared" si="924"/>
        <v>0.97811300000000001</v>
      </c>
      <c r="O1839" s="100">
        <f t="shared" si="925"/>
        <v>1</v>
      </c>
      <c r="P1839" s="98">
        <f t="shared" si="926"/>
        <v>88114.880000000005</v>
      </c>
      <c r="Q1839" s="97">
        <f t="shared" si="927"/>
        <v>104141.21</v>
      </c>
      <c r="R1839" s="97"/>
      <c r="S1839" s="97"/>
    </row>
    <row r="1840" spans="1:19" ht="22.5" x14ac:dyDescent="0.25">
      <c r="A1840" s="89" t="s">
        <v>4255</v>
      </c>
      <c r="B1840" s="89" t="s">
        <v>3972</v>
      </c>
      <c r="C1840" s="89"/>
      <c r="D1840" s="89" t="s">
        <v>2590</v>
      </c>
      <c r="E1840" s="94" t="s">
        <v>1028</v>
      </c>
      <c r="F1840" s="95" t="s">
        <v>1029</v>
      </c>
      <c r="G1840" s="89" t="s">
        <v>502</v>
      </c>
      <c r="H1840" s="89" t="s">
        <v>4254</v>
      </c>
      <c r="I1840" s="96">
        <v>1</v>
      </c>
      <c r="J1840" s="97">
        <v>85489</v>
      </c>
      <c r="K1840" s="98">
        <f t="shared" si="921"/>
        <v>72333.06</v>
      </c>
      <c r="L1840" s="99">
        <f t="shared" si="922"/>
        <v>1.0815399999999999</v>
      </c>
      <c r="M1840" s="100">
        <f t="shared" si="923"/>
        <v>1.0590999999999999</v>
      </c>
      <c r="N1840" s="101">
        <f t="shared" si="924"/>
        <v>0.97811300000000001</v>
      </c>
      <c r="O1840" s="100">
        <f t="shared" si="925"/>
        <v>1</v>
      </c>
      <c r="P1840" s="98">
        <f t="shared" si="926"/>
        <v>81041.119999999995</v>
      </c>
      <c r="Q1840" s="97">
        <f t="shared" si="927"/>
        <v>95780.88</v>
      </c>
      <c r="R1840" s="97"/>
      <c r="S1840" s="97"/>
    </row>
    <row r="1841" spans="1:19" x14ac:dyDescent="0.25">
      <c r="A1841" s="89"/>
      <c r="B1841" s="90"/>
      <c r="C1841" s="90"/>
      <c r="D1841" s="91"/>
      <c r="E1841" s="92"/>
      <c r="F1841" s="92" t="s">
        <v>1030</v>
      </c>
      <c r="G1841" s="91"/>
      <c r="H1841" s="91"/>
      <c r="I1841" s="93">
        <v>1</v>
      </c>
      <c r="J1841" s="91"/>
      <c r="K1841" s="98"/>
      <c r="L1841" s="99"/>
      <c r="M1841" s="100"/>
      <c r="N1841" s="101"/>
      <c r="O1841" s="100"/>
      <c r="P1841" s="98"/>
      <c r="Q1841" s="91"/>
      <c r="R1841" s="91"/>
      <c r="S1841" s="91"/>
    </row>
    <row r="1842" spans="1:19" ht="33.75" x14ac:dyDescent="0.25">
      <c r="A1842" s="89" t="s">
        <v>4256</v>
      </c>
      <c r="B1842" s="89" t="s">
        <v>3972</v>
      </c>
      <c r="C1842" s="89"/>
      <c r="D1842" s="89" t="s">
        <v>2594</v>
      </c>
      <c r="E1842" s="94" t="s">
        <v>1033</v>
      </c>
      <c r="F1842" s="95" t="s">
        <v>1034</v>
      </c>
      <c r="G1842" s="89" t="s">
        <v>110</v>
      </c>
      <c r="H1842" s="89" t="s">
        <v>4257</v>
      </c>
      <c r="I1842" s="96">
        <v>1</v>
      </c>
      <c r="J1842" s="97">
        <v>43143</v>
      </c>
      <c r="K1842" s="98">
        <f t="shared" ref="K1842:K1847" si="928">J1842/H1842</f>
        <v>159788.89000000001</v>
      </c>
      <c r="L1842" s="99">
        <f t="shared" ref="L1842:L1847" si="929">$L$8</f>
        <v>1.0815399999999999</v>
      </c>
      <c r="M1842" s="100">
        <f t="shared" ref="M1842:M1847" si="930">$M$8</f>
        <v>1.0590999999999999</v>
      </c>
      <c r="N1842" s="101">
        <f t="shared" ref="N1842:N1847" si="931">$N$8</f>
        <v>0.97811300000000001</v>
      </c>
      <c r="O1842" s="100">
        <f t="shared" ref="O1842:O1847" si="932">$O$8</f>
        <v>1</v>
      </c>
      <c r="P1842" s="98">
        <f t="shared" ref="P1842:P1847" si="933">K1842*L1842*M1842*N1842*O1842</f>
        <v>179025.61</v>
      </c>
      <c r="Q1842" s="97">
        <f t="shared" ref="Q1842:Q1847" si="934">H1842*P1842</f>
        <v>48336.91</v>
      </c>
      <c r="R1842" s="97"/>
      <c r="S1842" s="97"/>
    </row>
    <row r="1843" spans="1:19" ht="22.5" x14ac:dyDescent="0.25">
      <c r="A1843" s="89" t="s">
        <v>4258</v>
      </c>
      <c r="B1843" s="89" t="s">
        <v>3972</v>
      </c>
      <c r="C1843" s="89"/>
      <c r="D1843" s="89" t="s">
        <v>2596</v>
      </c>
      <c r="E1843" s="94" t="s">
        <v>1038</v>
      </c>
      <c r="F1843" s="95" t="s">
        <v>1039</v>
      </c>
      <c r="G1843" s="89" t="s">
        <v>949</v>
      </c>
      <c r="H1843" s="89" t="s">
        <v>124</v>
      </c>
      <c r="I1843" s="96">
        <v>1</v>
      </c>
      <c r="J1843" s="97">
        <v>486805</v>
      </c>
      <c r="K1843" s="98">
        <f t="shared" si="928"/>
        <v>18029.810000000001</v>
      </c>
      <c r="L1843" s="99">
        <f t="shared" si="929"/>
        <v>1.0815399999999999</v>
      </c>
      <c r="M1843" s="100">
        <f t="shared" si="930"/>
        <v>1.0590999999999999</v>
      </c>
      <c r="N1843" s="101">
        <f t="shared" si="931"/>
        <v>0.97811300000000001</v>
      </c>
      <c r="O1843" s="100">
        <f t="shared" si="932"/>
        <v>1</v>
      </c>
      <c r="P1843" s="98">
        <f t="shared" si="933"/>
        <v>20200.39</v>
      </c>
      <c r="Q1843" s="97">
        <f t="shared" si="934"/>
        <v>545410.53</v>
      </c>
      <c r="R1843" s="97"/>
      <c r="S1843" s="97"/>
    </row>
    <row r="1844" spans="1:19" ht="33.75" x14ac:dyDescent="0.25">
      <c r="A1844" s="89" t="s">
        <v>4259</v>
      </c>
      <c r="B1844" s="89" t="s">
        <v>3972</v>
      </c>
      <c r="C1844" s="89"/>
      <c r="D1844" s="89" t="s">
        <v>2600</v>
      </c>
      <c r="E1844" s="94" t="s">
        <v>4260</v>
      </c>
      <c r="F1844" s="95" t="s">
        <v>4261</v>
      </c>
      <c r="G1844" s="89" t="s">
        <v>110</v>
      </c>
      <c r="H1844" s="89" t="s">
        <v>4262</v>
      </c>
      <c r="I1844" s="96">
        <v>1</v>
      </c>
      <c r="J1844" s="97">
        <v>10532</v>
      </c>
      <c r="K1844" s="98">
        <f t="shared" si="928"/>
        <v>156029.63</v>
      </c>
      <c r="L1844" s="99">
        <f t="shared" si="929"/>
        <v>1.0815399999999999</v>
      </c>
      <c r="M1844" s="100">
        <f t="shared" si="930"/>
        <v>1.0590999999999999</v>
      </c>
      <c r="N1844" s="101">
        <f t="shared" si="931"/>
        <v>0.97811300000000001</v>
      </c>
      <c r="O1844" s="100">
        <f t="shared" si="932"/>
        <v>1</v>
      </c>
      <c r="P1844" s="98">
        <f t="shared" si="933"/>
        <v>174813.78</v>
      </c>
      <c r="Q1844" s="97">
        <f t="shared" si="934"/>
        <v>11799.93</v>
      </c>
      <c r="R1844" s="97"/>
      <c r="S1844" s="97"/>
    </row>
    <row r="1845" spans="1:19" ht="33.75" x14ac:dyDescent="0.25">
      <c r="A1845" s="89" t="s">
        <v>4263</v>
      </c>
      <c r="B1845" s="89" t="s">
        <v>3972</v>
      </c>
      <c r="C1845" s="89"/>
      <c r="D1845" s="89" t="s">
        <v>2498</v>
      </c>
      <c r="E1845" s="94" t="s">
        <v>4264</v>
      </c>
      <c r="F1845" s="95" t="s">
        <v>4265</v>
      </c>
      <c r="G1845" s="89" t="s">
        <v>949</v>
      </c>
      <c r="H1845" s="89" t="s">
        <v>4266</v>
      </c>
      <c r="I1845" s="96">
        <v>1</v>
      </c>
      <c r="J1845" s="97">
        <v>133876</v>
      </c>
      <c r="K1845" s="98">
        <f t="shared" si="928"/>
        <v>19833.48</v>
      </c>
      <c r="L1845" s="99">
        <f t="shared" si="929"/>
        <v>1.0815399999999999</v>
      </c>
      <c r="M1845" s="100">
        <f t="shared" si="930"/>
        <v>1.0590999999999999</v>
      </c>
      <c r="N1845" s="101">
        <f t="shared" si="931"/>
        <v>0.97811300000000001</v>
      </c>
      <c r="O1845" s="100">
        <f t="shared" si="932"/>
        <v>1</v>
      </c>
      <c r="P1845" s="98">
        <f t="shared" si="933"/>
        <v>22221.200000000001</v>
      </c>
      <c r="Q1845" s="97">
        <f t="shared" si="934"/>
        <v>149993.1</v>
      </c>
      <c r="R1845" s="97"/>
      <c r="S1845" s="97"/>
    </row>
    <row r="1846" spans="1:19" x14ac:dyDescent="0.25">
      <c r="A1846" s="89" t="s">
        <v>4267</v>
      </c>
      <c r="B1846" s="89" t="s">
        <v>3972</v>
      </c>
      <c r="C1846" s="89"/>
      <c r="D1846" s="89" t="s">
        <v>2606</v>
      </c>
      <c r="E1846" s="94" t="s">
        <v>4268</v>
      </c>
      <c r="F1846" s="95" t="s">
        <v>4269</v>
      </c>
      <c r="G1846" s="89" t="s">
        <v>648</v>
      </c>
      <c r="H1846" s="89" t="s">
        <v>73</v>
      </c>
      <c r="I1846" s="96">
        <v>1</v>
      </c>
      <c r="J1846" s="97">
        <v>22781</v>
      </c>
      <c r="K1846" s="98">
        <f t="shared" si="928"/>
        <v>1627.21</v>
      </c>
      <c r="L1846" s="99">
        <f t="shared" si="929"/>
        <v>1.0815399999999999</v>
      </c>
      <c r="M1846" s="100">
        <f t="shared" si="930"/>
        <v>1.0590999999999999</v>
      </c>
      <c r="N1846" s="101">
        <f t="shared" si="931"/>
        <v>0.97811300000000001</v>
      </c>
      <c r="O1846" s="100">
        <f t="shared" si="932"/>
        <v>1</v>
      </c>
      <c r="P1846" s="98">
        <f t="shared" si="933"/>
        <v>1823.11</v>
      </c>
      <c r="Q1846" s="97">
        <f t="shared" si="934"/>
        <v>25523.54</v>
      </c>
      <c r="R1846" s="97"/>
      <c r="S1846" s="97"/>
    </row>
    <row r="1847" spans="1:19" ht="22.5" x14ac:dyDescent="0.25">
      <c r="A1847" s="89" t="s">
        <v>4270</v>
      </c>
      <c r="B1847" s="89" t="s">
        <v>3972</v>
      </c>
      <c r="C1847" s="89"/>
      <c r="D1847" s="89" t="s">
        <v>2610</v>
      </c>
      <c r="E1847" s="94" t="s">
        <v>4271</v>
      </c>
      <c r="F1847" s="95" t="s">
        <v>4272</v>
      </c>
      <c r="G1847" s="89" t="s">
        <v>648</v>
      </c>
      <c r="H1847" s="89" t="s">
        <v>73</v>
      </c>
      <c r="I1847" s="96">
        <v>1</v>
      </c>
      <c r="J1847" s="97">
        <v>65605</v>
      </c>
      <c r="K1847" s="98">
        <f t="shared" si="928"/>
        <v>4686.07</v>
      </c>
      <c r="L1847" s="99">
        <f t="shared" si="929"/>
        <v>1.0815399999999999</v>
      </c>
      <c r="M1847" s="100">
        <f t="shared" si="930"/>
        <v>1.0590999999999999</v>
      </c>
      <c r="N1847" s="101">
        <f t="shared" si="931"/>
        <v>0.97811300000000001</v>
      </c>
      <c r="O1847" s="100">
        <f t="shared" si="932"/>
        <v>1</v>
      </c>
      <c r="P1847" s="98">
        <f t="shared" si="933"/>
        <v>5250.22</v>
      </c>
      <c r="Q1847" s="97">
        <f t="shared" si="934"/>
        <v>73503.08</v>
      </c>
      <c r="R1847" s="97"/>
      <c r="S1847" s="97"/>
    </row>
    <row r="1848" spans="1:19" x14ac:dyDescent="0.25">
      <c r="A1848" s="82" t="s">
        <v>962</v>
      </c>
      <c r="B1848" s="83"/>
      <c r="C1848" s="84"/>
      <c r="D1848" s="85"/>
      <c r="E1848" s="86"/>
      <c r="F1848" s="86" t="s">
        <v>1055</v>
      </c>
      <c r="G1848" s="82"/>
      <c r="H1848" s="82"/>
      <c r="I1848" s="87"/>
      <c r="J1848" s="88">
        <f>SUM(J1849:J1856)</f>
        <v>1910022</v>
      </c>
      <c r="K1848" s="98"/>
      <c r="L1848" s="99"/>
      <c r="M1848" s="100"/>
      <c r="N1848" s="101"/>
      <c r="O1848" s="100"/>
      <c r="P1848" s="98"/>
      <c r="Q1848" s="88">
        <f>SUM(Q1849:Q1856)</f>
        <v>2139969.39</v>
      </c>
      <c r="R1848" s="88">
        <f t="shared" ref="R1848:S1848" si="935">SUM(R1849:R1856)</f>
        <v>0</v>
      </c>
      <c r="S1848" s="88">
        <f t="shared" si="935"/>
        <v>0</v>
      </c>
    </row>
    <row r="1849" spans="1:19" x14ac:dyDescent="0.25">
      <c r="A1849" s="89"/>
      <c r="B1849" s="90"/>
      <c r="C1849" s="90"/>
      <c r="D1849" s="91"/>
      <c r="E1849" s="92"/>
      <c r="F1849" s="92" t="s">
        <v>4274</v>
      </c>
      <c r="G1849" s="91"/>
      <c r="H1849" s="91"/>
      <c r="I1849" s="93">
        <v>1</v>
      </c>
      <c r="J1849" s="91"/>
      <c r="K1849" s="98"/>
      <c r="L1849" s="99"/>
      <c r="M1849" s="100"/>
      <c r="N1849" s="101"/>
      <c r="O1849" s="100"/>
      <c r="P1849" s="98"/>
      <c r="Q1849" s="91"/>
      <c r="R1849" s="91"/>
      <c r="S1849" s="91"/>
    </row>
    <row r="1850" spans="1:19" ht="22.5" x14ac:dyDescent="0.25">
      <c r="A1850" s="89" t="s">
        <v>4275</v>
      </c>
      <c r="B1850" s="89" t="s">
        <v>3972</v>
      </c>
      <c r="C1850" s="89"/>
      <c r="D1850" s="89" t="s">
        <v>2612</v>
      </c>
      <c r="E1850" s="94" t="s">
        <v>1059</v>
      </c>
      <c r="F1850" s="95" t="s">
        <v>1060</v>
      </c>
      <c r="G1850" s="89" t="s">
        <v>110</v>
      </c>
      <c r="H1850" s="89" t="s">
        <v>4276</v>
      </c>
      <c r="I1850" s="96">
        <v>1</v>
      </c>
      <c r="J1850" s="97">
        <v>447417</v>
      </c>
      <c r="K1850" s="98">
        <f t="shared" ref="K1850:K1856" si="936">J1850/H1850</f>
        <v>60478.1</v>
      </c>
      <c r="L1850" s="99">
        <f t="shared" ref="L1850:L1856" si="937">$L$8</f>
        <v>1.0815399999999999</v>
      </c>
      <c r="M1850" s="100">
        <f t="shared" ref="M1850:M1856" si="938">$M$8</f>
        <v>1.0590999999999999</v>
      </c>
      <c r="N1850" s="101">
        <f t="shared" ref="N1850:N1856" si="939">$N$8</f>
        <v>0.97811300000000001</v>
      </c>
      <c r="O1850" s="100">
        <f t="shared" ref="O1850:O1856" si="940">$O$8</f>
        <v>1</v>
      </c>
      <c r="P1850" s="98">
        <f t="shared" ref="P1850:P1856" si="941">K1850*L1850*M1850*N1850*O1850</f>
        <v>67758.960000000006</v>
      </c>
      <c r="Q1850" s="97">
        <f t="shared" ref="Q1850:Q1856" si="942">H1850*P1850</f>
        <v>501280.79</v>
      </c>
      <c r="R1850" s="97"/>
      <c r="S1850" s="97"/>
    </row>
    <row r="1851" spans="1:19" ht="33.75" x14ac:dyDescent="0.25">
      <c r="A1851" s="89" t="s">
        <v>4277</v>
      </c>
      <c r="B1851" s="89" t="s">
        <v>3972</v>
      </c>
      <c r="C1851" s="89"/>
      <c r="D1851" s="89" t="s">
        <v>2616</v>
      </c>
      <c r="E1851" s="94" t="s">
        <v>1064</v>
      </c>
      <c r="F1851" s="95" t="s">
        <v>1065</v>
      </c>
      <c r="G1851" s="89" t="s">
        <v>949</v>
      </c>
      <c r="H1851" s="89" t="s">
        <v>4278</v>
      </c>
      <c r="I1851" s="96">
        <v>1</v>
      </c>
      <c r="J1851" s="97">
        <v>1399240</v>
      </c>
      <c r="K1851" s="98">
        <f t="shared" si="936"/>
        <v>1891.38</v>
      </c>
      <c r="L1851" s="99">
        <f t="shared" si="937"/>
        <v>1.0815399999999999</v>
      </c>
      <c r="M1851" s="100">
        <f t="shared" si="938"/>
        <v>1.0590999999999999</v>
      </c>
      <c r="N1851" s="101">
        <f t="shared" si="939"/>
        <v>0.97811300000000001</v>
      </c>
      <c r="O1851" s="100">
        <f t="shared" si="940"/>
        <v>1</v>
      </c>
      <c r="P1851" s="98">
        <f t="shared" si="941"/>
        <v>2119.08</v>
      </c>
      <c r="Q1851" s="97">
        <f t="shared" si="942"/>
        <v>1567695.38</v>
      </c>
      <c r="R1851" s="97"/>
      <c r="S1851" s="97"/>
    </row>
    <row r="1852" spans="1:19" x14ac:dyDescent="0.25">
      <c r="A1852" s="89" t="s">
        <v>4279</v>
      </c>
      <c r="B1852" s="89" t="s">
        <v>3972</v>
      </c>
      <c r="C1852" s="89"/>
      <c r="D1852" s="89" t="s">
        <v>519</v>
      </c>
      <c r="E1852" s="94" t="s">
        <v>1069</v>
      </c>
      <c r="F1852" s="95" t="s">
        <v>1070</v>
      </c>
      <c r="G1852" s="89" t="s">
        <v>1071</v>
      </c>
      <c r="H1852" s="89" t="s">
        <v>4280</v>
      </c>
      <c r="I1852" s="96">
        <v>1</v>
      </c>
      <c r="J1852" s="97">
        <v>48512</v>
      </c>
      <c r="K1852" s="98">
        <f t="shared" si="936"/>
        <v>65186.78</v>
      </c>
      <c r="L1852" s="99">
        <f t="shared" si="937"/>
        <v>1.0815399999999999</v>
      </c>
      <c r="M1852" s="100">
        <f t="shared" si="938"/>
        <v>1.0590999999999999</v>
      </c>
      <c r="N1852" s="101">
        <f t="shared" si="939"/>
        <v>0.97811300000000001</v>
      </c>
      <c r="O1852" s="100">
        <f t="shared" si="940"/>
        <v>1</v>
      </c>
      <c r="P1852" s="98">
        <f t="shared" si="941"/>
        <v>73034.509999999995</v>
      </c>
      <c r="Q1852" s="97">
        <f t="shared" si="942"/>
        <v>54352.28</v>
      </c>
      <c r="R1852" s="97"/>
      <c r="S1852" s="97"/>
    </row>
    <row r="1853" spans="1:19" x14ac:dyDescent="0.25">
      <c r="A1853" s="89" t="s">
        <v>4281</v>
      </c>
      <c r="B1853" s="89" t="s">
        <v>3972</v>
      </c>
      <c r="C1853" s="89"/>
      <c r="D1853" s="89" t="s">
        <v>2620</v>
      </c>
      <c r="E1853" s="94" t="s">
        <v>1085</v>
      </c>
      <c r="F1853" s="95" t="s">
        <v>1086</v>
      </c>
      <c r="G1853" s="89" t="s">
        <v>648</v>
      </c>
      <c r="H1853" s="89" t="s">
        <v>34</v>
      </c>
      <c r="I1853" s="96">
        <v>1</v>
      </c>
      <c r="J1853" s="97">
        <v>591</v>
      </c>
      <c r="K1853" s="98">
        <f t="shared" si="936"/>
        <v>147.75</v>
      </c>
      <c r="L1853" s="99">
        <f t="shared" si="937"/>
        <v>1.0815399999999999</v>
      </c>
      <c r="M1853" s="100">
        <f t="shared" si="938"/>
        <v>1.0590999999999999</v>
      </c>
      <c r="N1853" s="101">
        <f t="shared" si="939"/>
        <v>0.97811300000000001</v>
      </c>
      <c r="O1853" s="100">
        <f t="shared" si="940"/>
        <v>1</v>
      </c>
      <c r="P1853" s="98">
        <f t="shared" si="941"/>
        <v>165.54</v>
      </c>
      <c r="Q1853" s="97">
        <f t="shared" si="942"/>
        <v>662.16</v>
      </c>
      <c r="R1853" s="97"/>
      <c r="S1853" s="97"/>
    </row>
    <row r="1854" spans="1:19" x14ac:dyDescent="0.25">
      <c r="A1854" s="89" t="s">
        <v>4282</v>
      </c>
      <c r="B1854" s="89" t="s">
        <v>3972</v>
      </c>
      <c r="C1854" s="89"/>
      <c r="D1854" s="89" t="s">
        <v>2623</v>
      </c>
      <c r="E1854" s="94" t="s">
        <v>1089</v>
      </c>
      <c r="F1854" s="95" t="s">
        <v>1090</v>
      </c>
      <c r="G1854" s="89" t="s">
        <v>648</v>
      </c>
      <c r="H1854" s="89" t="s">
        <v>34</v>
      </c>
      <c r="I1854" s="96">
        <v>1</v>
      </c>
      <c r="J1854" s="97">
        <v>2573</v>
      </c>
      <c r="K1854" s="98">
        <f t="shared" si="936"/>
        <v>643.25</v>
      </c>
      <c r="L1854" s="99">
        <f t="shared" si="937"/>
        <v>1.0815399999999999</v>
      </c>
      <c r="M1854" s="100">
        <f t="shared" si="938"/>
        <v>1.0590999999999999</v>
      </c>
      <c r="N1854" s="101">
        <f t="shared" si="939"/>
        <v>0.97811300000000001</v>
      </c>
      <c r="O1854" s="100">
        <f t="shared" si="940"/>
        <v>1</v>
      </c>
      <c r="P1854" s="98">
        <f t="shared" si="941"/>
        <v>720.69</v>
      </c>
      <c r="Q1854" s="97">
        <f t="shared" si="942"/>
        <v>2882.76</v>
      </c>
      <c r="R1854" s="97"/>
      <c r="S1854" s="97"/>
    </row>
    <row r="1855" spans="1:19" x14ac:dyDescent="0.25">
      <c r="A1855" s="89" t="s">
        <v>4283</v>
      </c>
      <c r="B1855" s="89" t="s">
        <v>3972</v>
      </c>
      <c r="C1855" s="89"/>
      <c r="D1855" s="89" t="s">
        <v>2625</v>
      </c>
      <c r="E1855" s="94" t="s">
        <v>1075</v>
      </c>
      <c r="F1855" s="95" t="s">
        <v>1076</v>
      </c>
      <c r="G1855" s="89" t="s">
        <v>1077</v>
      </c>
      <c r="H1855" s="89" t="s">
        <v>4284</v>
      </c>
      <c r="I1855" s="96">
        <v>1</v>
      </c>
      <c r="J1855" s="97">
        <v>3542</v>
      </c>
      <c r="K1855" s="98">
        <f t="shared" si="936"/>
        <v>160.27000000000001</v>
      </c>
      <c r="L1855" s="99">
        <f t="shared" si="937"/>
        <v>1.0815399999999999</v>
      </c>
      <c r="M1855" s="100">
        <f t="shared" si="938"/>
        <v>1.0590999999999999</v>
      </c>
      <c r="N1855" s="101">
        <f t="shared" si="939"/>
        <v>0.97811300000000001</v>
      </c>
      <c r="O1855" s="100">
        <f t="shared" si="940"/>
        <v>1</v>
      </c>
      <c r="P1855" s="98">
        <f t="shared" si="941"/>
        <v>179.56</v>
      </c>
      <c r="Q1855" s="97">
        <f t="shared" si="942"/>
        <v>3968.28</v>
      </c>
      <c r="R1855" s="97"/>
      <c r="S1855" s="97"/>
    </row>
    <row r="1856" spans="1:19" ht="22.5" x14ac:dyDescent="0.25">
      <c r="A1856" s="89" t="s">
        <v>4285</v>
      </c>
      <c r="B1856" s="89" t="s">
        <v>3972</v>
      </c>
      <c r="C1856" s="89"/>
      <c r="D1856" s="89" t="s">
        <v>2629</v>
      </c>
      <c r="E1856" s="94" t="s">
        <v>1081</v>
      </c>
      <c r="F1856" s="95" t="s">
        <v>1082</v>
      </c>
      <c r="G1856" s="89" t="s">
        <v>1077</v>
      </c>
      <c r="H1856" s="89" t="s">
        <v>4284</v>
      </c>
      <c r="I1856" s="96">
        <v>1</v>
      </c>
      <c r="J1856" s="97">
        <v>8147</v>
      </c>
      <c r="K1856" s="98">
        <f t="shared" si="936"/>
        <v>368.64</v>
      </c>
      <c r="L1856" s="99">
        <f t="shared" si="937"/>
        <v>1.0815399999999999</v>
      </c>
      <c r="M1856" s="100">
        <f t="shared" si="938"/>
        <v>1.0590999999999999</v>
      </c>
      <c r="N1856" s="101">
        <f t="shared" si="939"/>
        <v>0.97811300000000001</v>
      </c>
      <c r="O1856" s="100">
        <f t="shared" si="940"/>
        <v>1</v>
      </c>
      <c r="P1856" s="98">
        <f t="shared" si="941"/>
        <v>413.02</v>
      </c>
      <c r="Q1856" s="97">
        <f t="shared" si="942"/>
        <v>9127.74</v>
      </c>
      <c r="R1856" s="97"/>
      <c r="S1856" s="97"/>
    </row>
    <row r="1857" spans="1:19" ht="28.5" x14ac:dyDescent="0.25">
      <c r="A1857" s="72"/>
      <c r="B1857" s="77"/>
      <c r="C1857" s="77"/>
      <c r="D1857" s="77"/>
      <c r="E1857" s="76"/>
      <c r="F1857" s="76" t="s">
        <v>4286</v>
      </c>
      <c r="G1857" s="77"/>
      <c r="H1857" s="77"/>
      <c r="I1857" s="78"/>
      <c r="J1857" s="79">
        <f>J1858+J1908</f>
        <v>396486</v>
      </c>
      <c r="K1857" s="98"/>
      <c r="L1857" s="99"/>
      <c r="M1857" s="100"/>
      <c r="N1857" s="101"/>
      <c r="O1857" s="100"/>
      <c r="P1857" s="98"/>
      <c r="Q1857" s="79">
        <f>Q1858+Q1908</f>
        <v>444219.53</v>
      </c>
      <c r="R1857" s="79">
        <f t="shared" ref="R1857:S1857" si="943">R1858+R1908</f>
        <v>5538.08</v>
      </c>
      <c r="S1857" s="79">
        <f t="shared" si="943"/>
        <v>0</v>
      </c>
    </row>
    <row r="1858" spans="1:19" ht="25.5" x14ac:dyDescent="0.25">
      <c r="A1858" s="82" t="s">
        <v>967</v>
      </c>
      <c r="B1858" s="83"/>
      <c r="C1858" s="84"/>
      <c r="D1858" s="85"/>
      <c r="E1858" s="86"/>
      <c r="F1858" s="86" t="s">
        <v>4288</v>
      </c>
      <c r="G1858" s="82"/>
      <c r="H1858" s="82"/>
      <c r="I1858" s="87"/>
      <c r="J1858" s="88">
        <f>SUM(J1859:J1907)</f>
        <v>163906</v>
      </c>
      <c r="K1858" s="98"/>
      <c r="L1858" s="99"/>
      <c r="M1858" s="100"/>
      <c r="N1858" s="101"/>
      <c r="O1858" s="100"/>
      <c r="P1858" s="98"/>
      <c r="Q1858" s="88">
        <f>SUM(Q1859:Q1907)</f>
        <v>183638.79</v>
      </c>
      <c r="R1858" s="88">
        <f t="shared" ref="R1858:S1858" si="944">SUM(R1859:R1907)</f>
        <v>5538.08</v>
      </c>
      <c r="S1858" s="88">
        <f t="shared" si="944"/>
        <v>0</v>
      </c>
    </row>
    <row r="1859" spans="1:19" ht="22.5" x14ac:dyDescent="0.25">
      <c r="A1859" s="89" t="s">
        <v>4289</v>
      </c>
      <c r="B1859" s="89" t="s">
        <v>4290</v>
      </c>
      <c r="C1859" s="89"/>
      <c r="D1859" s="89" t="s">
        <v>12</v>
      </c>
      <c r="E1859" s="94" t="s">
        <v>1097</v>
      </c>
      <c r="F1859" s="95" t="s">
        <v>1098</v>
      </c>
      <c r="G1859" s="89" t="s">
        <v>1071</v>
      </c>
      <c r="H1859" s="89" t="s">
        <v>92</v>
      </c>
      <c r="I1859" s="96">
        <v>1</v>
      </c>
      <c r="J1859" s="97">
        <v>1844</v>
      </c>
      <c r="K1859" s="98">
        <f t="shared" ref="K1859:K1879" si="945">J1859/H1859</f>
        <v>92200</v>
      </c>
      <c r="L1859" s="99">
        <f t="shared" ref="L1859:L1879" si="946">$L$8</f>
        <v>1.0815399999999999</v>
      </c>
      <c r="M1859" s="100">
        <f t="shared" ref="M1859:M1879" si="947">$M$8</f>
        <v>1.0590999999999999</v>
      </c>
      <c r="N1859" s="101">
        <f t="shared" ref="N1859:N1879" si="948">$N$8</f>
        <v>0.97811300000000001</v>
      </c>
      <c r="O1859" s="100">
        <f t="shared" ref="O1859:O1879" si="949">$O$8</f>
        <v>1</v>
      </c>
      <c r="P1859" s="98">
        <f t="shared" ref="P1859:P1879" si="950">K1859*L1859*M1859*N1859*O1859</f>
        <v>103299.81</v>
      </c>
      <c r="Q1859" s="97">
        <f t="shared" ref="Q1859:Q1879" si="951">H1859*P1859</f>
        <v>2066</v>
      </c>
      <c r="R1859" s="97"/>
      <c r="S1859" s="97"/>
    </row>
    <row r="1860" spans="1:19" ht="33.75" x14ac:dyDescent="0.25">
      <c r="A1860" s="89" t="s">
        <v>4291</v>
      </c>
      <c r="B1860" s="89" t="s">
        <v>4290</v>
      </c>
      <c r="C1860" s="89"/>
      <c r="D1860" s="89" t="s">
        <v>24</v>
      </c>
      <c r="E1860" s="94" t="s">
        <v>1100</v>
      </c>
      <c r="F1860" s="95" t="s">
        <v>1101</v>
      </c>
      <c r="G1860" s="89" t="s">
        <v>1077</v>
      </c>
      <c r="H1860" s="89" t="s">
        <v>24</v>
      </c>
      <c r="I1860" s="96">
        <v>1</v>
      </c>
      <c r="J1860" s="97">
        <v>156</v>
      </c>
      <c r="K1860" s="98">
        <f t="shared" si="945"/>
        <v>78</v>
      </c>
      <c r="L1860" s="99">
        <f t="shared" si="946"/>
        <v>1.0815399999999999</v>
      </c>
      <c r="M1860" s="100">
        <f t="shared" si="947"/>
        <v>1.0590999999999999</v>
      </c>
      <c r="N1860" s="101">
        <f t="shared" si="948"/>
        <v>0.97811300000000001</v>
      </c>
      <c r="O1860" s="100">
        <f t="shared" si="949"/>
        <v>1</v>
      </c>
      <c r="P1860" s="98">
        <f t="shared" si="950"/>
        <v>87.39</v>
      </c>
      <c r="Q1860" s="97">
        <f t="shared" si="951"/>
        <v>174.78</v>
      </c>
      <c r="R1860" s="97"/>
      <c r="S1860" s="97"/>
    </row>
    <row r="1861" spans="1:19" ht="22.5" x14ac:dyDescent="0.25">
      <c r="A1861" s="89" t="s">
        <v>4292</v>
      </c>
      <c r="B1861" s="89" t="s">
        <v>4290</v>
      </c>
      <c r="C1861" s="89"/>
      <c r="D1861" s="89" t="s">
        <v>30</v>
      </c>
      <c r="E1861" s="94" t="s">
        <v>1097</v>
      </c>
      <c r="F1861" s="95" t="s">
        <v>1098</v>
      </c>
      <c r="G1861" s="89" t="s">
        <v>1071</v>
      </c>
      <c r="H1861" s="89" t="s">
        <v>3503</v>
      </c>
      <c r="I1861" s="96">
        <v>1</v>
      </c>
      <c r="J1861" s="97">
        <v>21216</v>
      </c>
      <c r="K1861" s="98">
        <f t="shared" si="945"/>
        <v>92243.48</v>
      </c>
      <c r="L1861" s="99">
        <f t="shared" si="946"/>
        <v>1.0815399999999999</v>
      </c>
      <c r="M1861" s="100">
        <f t="shared" si="947"/>
        <v>1.0590999999999999</v>
      </c>
      <c r="N1861" s="101">
        <f t="shared" si="948"/>
        <v>0.97811300000000001</v>
      </c>
      <c r="O1861" s="100">
        <f t="shared" si="949"/>
        <v>1</v>
      </c>
      <c r="P1861" s="98">
        <f t="shared" si="950"/>
        <v>103348.52</v>
      </c>
      <c r="Q1861" s="97">
        <f t="shared" si="951"/>
        <v>23770.16</v>
      </c>
      <c r="R1861" s="97"/>
      <c r="S1861" s="97"/>
    </row>
    <row r="1862" spans="1:19" ht="33.75" x14ac:dyDescent="0.25">
      <c r="A1862" s="89" t="s">
        <v>4293</v>
      </c>
      <c r="B1862" s="89" t="s">
        <v>4290</v>
      </c>
      <c r="C1862" s="89"/>
      <c r="D1862" s="89" t="s">
        <v>34</v>
      </c>
      <c r="E1862" s="94" t="s">
        <v>1106</v>
      </c>
      <c r="F1862" s="95" t="s">
        <v>1107</v>
      </c>
      <c r="G1862" s="89" t="s">
        <v>1077</v>
      </c>
      <c r="H1862" s="89" t="s">
        <v>4294</v>
      </c>
      <c r="I1862" s="96">
        <v>1</v>
      </c>
      <c r="J1862" s="97">
        <v>1212</v>
      </c>
      <c r="K1862" s="98">
        <f t="shared" si="945"/>
        <v>52.47</v>
      </c>
      <c r="L1862" s="99">
        <f t="shared" si="946"/>
        <v>1.0815399999999999</v>
      </c>
      <c r="M1862" s="100">
        <f t="shared" si="947"/>
        <v>1.0590999999999999</v>
      </c>
      <c r="N1862" s="101">
        <f t="shared" si="948"/>
        <v>0.97811300000000001</v>
      </c>
      <c r="O1862" s="100">
        <f t="shared" si="949"/>
        <v>1</v>
      </c>
      <c r="P1862" s="98">
        <f t="shared" si="950"/>
        <v>58.79</v>
      </c>
      <c r="Q1862" s="97">
        <f t="shared" si="951"/>
        <v>1358.05</v>
      </c>
      <c r="R1862" s="97"/>
      <c r="S1862" s="97"/>
    </row>
    <row r="1863" spans="1:19" x14ac:dyDescent="0.25">
      <c r="A1863" s="89" t="s">
        <v>4295</v>
      </c>
      <c r="B1863" s="89" t="s">
        <v>4290</v>
      </c>
      <c r="C1863" s="89"/>
      <c r="D1863" s="89" t="s">
        <v>40</v>
      </c>
      <c r="E1863" s="94" t="s">
        <v>4296</v>
      </c>
      <c r="F1863" s="95" t="s">
        <v>4297</v>
      </c>
      <c r="G1863" s="89" t="s">
        <v>648</v>
      </c>
      <c r="H1863" s="89" t="s">
        <v>12</v>
      </c>
      <c r="I1863" s="96">
        <v>1</v>
      </c>
      <c r="J1863" s="97">
        <v>217</v>
      </c>
      <c r="K1863" s="98">
        <f t="shared" si="945"/>
        <v>217</v>
      </c>
      <c r="L1863" s="99">
        <f t="shared" si="946"/>
        <v>1.0815399999999999</v>
      </c>
      <c r="M1863" s="100">
        <f t="shared" si="947"/>
        <v>1.0590999999999999</v>
      </c>
      <c r="N1863" s="101">
        <f t="shared" si="948"/>
        <v>0.97811300000000001</v>
      </c>
      <c r="O1863" s="100">
        <f t="shared" si="949"/>
        <v>1</v>
      </c>
      <c r="P1863" s="98">
        <f t="shared" si="950"/>
        <v>243.12</v>
      </c>
      <c r="Q1863" s="97">
        <f t="shared" si="951"/>
        <v>243.12</v>
      </c>
      <c r="R1863" s="97"/>
      <c r="S1863" s="97"/>
    </row>
    <row r="1864" spans="1:19" ht="22.5" x14ac:dyDescent="0.25">
      <c r="A1864" s="89" t="s">
        <v>4298</v>
      </c>
      <c r="B1864" s="89" t="s">
        <v>4290</v>
      </c>
      <c r="C1864" s="89"/>
      <c r="D1864" s="89" t="s">
        <v>43</v>
      </c>
      <c r="E1864" s="94" t="s">
        <v>1113</v>
      </c>
      <c r="F1864" s="95" t="s">
        <v>1114</v>
      </c>
      <c r="G1864" s="89" t="s">
        <v>648</v>
      </c>
      <c r="H1864" s="89" t="s">
        <v>12</v>
      </c>
      <c r="I1864" s="96">
        <v>1</v>
      </c>
      <c r="J1864" s="97">
        <v>347</v>
      </c>
      <c r="K1864" s="98">
        <f t="shared" si="945"/>
        <v>347</v>
      </c>
      <c r="L1864" s="99">
        <f t="shared" si="946"/>
        <v>1.0815399999999999</v>
      </c>
      <c r="M1864" s="100">
        <f t="shared" si="947"/>
        <v>1.0590999999999999</v>
      </c>
      <c r="N1864" s="101">
        <f t="shared" si="948"/>
        <v>0.97811300000000001</v>
      </c>
      <c r="O1864" s="100">
        <f t="shared" si="949"/>
        <v>1</v>
      </c>
      <c r="P1864" s="98">
        <f t="shared" si="950"/>
        <v>388.77</v>
      </c>
      <c r="Q1864" s="97">
        <f t="shared" si="951"/>
        <v>388.77</v>
      </c>
      <c r="R1864" s="97"/>
      <c r="S1864" s="97"/>
    </row>
    <row r="1865" spans="1:19" ht="22.5" x14ac:dyDescent="0.25">
      <c r="A1865" s="89" t="s">
        <v>4299</v>
      </c>
      <c r="B1865" s="89" t="s">
        <v>4290</v>
      </c>
      <c r="C1865" s="89" t="s">
        <v>17297</v>
      </c>
      <c r="D1865" s="89" t="s">
        <v>48</v>
      </c>
      <c r="E1865" s="94" t="s">
        <v>3346</v>
      </c>
      <c r="F1865" s="95" t="s">
        <v>1117</v>
      </c>
      <c r="G1865" s="89" t="s">
        <v>648</v>
      </c>
      <c r="H1865" s="89" t="s">
        <v>12</v>
      </c>
      <c r="I1865" s="96">
        <v>1</v>
      </c>
      <c r="J1865" s="97">
        <v>4943</v>
      </c>
      <c r="K1865" s="98">
        <f t="shared" si="945"/>
        <v>4943</v>
      </c>
      <c r="L1865" s="99">
        <f t="shared" si="946"/>
        <v>1.0815399999999999</v>
      </c>
      <c r="M1865" s="100">
        <f t="shared" si="947"/>
        <v>1.0590999999999999</v>
      </c>
      <c r="N1865" s="101">
        <f t="shared" si="948"/>
        <v>0.97811300000000001</v>
      </c>
      <c r="O1865" s="100">
        <f t="shared" si="949"/>
        <v>1</v>
      </c>
      <c r="P1865" s="98">
        <f t="shared" si="950"/>
        <v>5538.08</v>
      </c>
      <c r="Q1865" s="97">
        <f t="shared" si="951"/>
        <v>5538.08</v>
      </c>
      <c r="R1865" s="97">
        <f t="shared" ref="R1865" si="952">Q1865</f>
        <v>5538.08</v>
      </c>
      <c r="S1865" s="97"/>
    </row>
    <row r="1866" spans="1:19" ht="22.5" x14ac:dyDescent="0.25">
      <c r="A1866" s="89" t="s">
        <v>4300</v>
      </c>
      <c r="B1866" s="89" t="s">
        <v>4290</v>
      </c>
      <c r="C1866" s="89"/>
      <c r="D1866" s="89" t="s">
        <v>55</v>
      </c>
      <c r="E1866" s="94" t="s">
        <v>4301</v>
      </c>
      <c r="F1866" s="95" t="s">
        <v>4302</v>
      </c>
      <c r="G1866" s="89" t="s">
        <v>648</v>
      </c>
      <c r="H1866" s="89" t="s">
        <v>12</v>
      </c>
      <c r="I1866" s="96">
        <v>1</v>
      </c>
      <c r="J1866" s="97">
        <v>699</v>
      </c>
      <c r="K1866" s="98">
        <f t="shared" si="945"/>
        <v>699</v>
      </c>
      <c r="L1866" s="99">
        <f t="shared" si="946"/>
        <v>1.0815399999999999</v>
      </c>
      <c r="M1866" s="100">
        <f t="shared" si="947"/>
        <v>1.0590999999999999</v>
      </c>
      <c r="N1866" s="101">
        <f t="shared" si="948"/>
        <v>0.97811300000000001</v>
      </c>
      <c r="O1866" s="100">
        <f t="shared" si="949"/>
        <v>1</v>
      </c>
      <c r="P1866" s="98">
        <f t="shared" si="950"/>
        <v>783.15</v>
      </c>
      <c r="Q1866" s="97">
        <f t="shared" si="951"/>
        <v>783.15</v>
      </c>
      <c r="R1866" s="97"/>
      <c r="S1866" s="97"/>
    </row>
    <row r="1867" spans="1:19" ht="22.5" x14ac:dyDescent="0.25">
      <c r="A1867" s="89" t="s">
        <v>4303</v>
      </c>
      <c r="B1867" s="89" t="s">
        <v>4290</v>
      </c>
      <c r="C1867" s="89"/>
      <c r="D1867" s="89" t="s">
        <v>58</v>
      </c>
      <c r="E1867" s="94" t="s">
        <v>4304</v>
      </c>
      <c r="F1867" s="95" t="s">
        <v>4305</v>
      </c>
      <c r="G1867" s="89" t="s">
        <v>648</v>
      </c>
      <c r="H1867" s="89" t="s">
        <v>12</v>
      </c>
      <c r="I1867" s="96">
        <v>1</v>
      </c>
      <c r="J1867" s="97">
        <v>12353</v>
      </c>
      <c r="K1867" s="98">
        <f t="shared" si="945"/>
        <v>12353</v>
      </c>
      <c r="L1867" s="99">
        <f t="shared" si="946"/>
        <v>1.0815399999999999</v>
      </c>
      <c r="M1867" s="100">
        <f t="shared" si="947"/>
        <v>1.0590999999999999</v>
      </c>
      <c r="N1867" s="101">
        <f t="shared" si="948"/>
        <v>0.97811300000000001</v>
      </c>
      <c r="O1867" s="100">
        <f t="shared" si="949"/>
        <v>1</v>
      </c>
      <c r="P1867" s="98">
        <f t="shared" si="950"/>
        <v>13840.16</v>
      </c>
      <c r="Q1867" s="97">
        <f t="shared" si="951"/>
        <v>13840.16</v>
      </c>
      <c r="R1867" s="97"/>
      <c r="S1867" s="97"/>
    </row>
    <row r="1868" spans="1:19" ht="22.5" x14ac:dyDescent="0.25">
      <c r="A1868" s="89" t="s">
        <v>4306</v>
      </c>
      <c r="B1868" s="89" t="s">
        <v>4290</v>
      </c>
      <c r="C1868" s="89"/>
      <c r="D1868" s="89" t="s">
        <v>60</v>
      </c>
      <c r="E1868" s="94" t="s">
        <v>1119</v>
      </c>
      <c r="F1868" s="95" t="s">
        <v>1120</v>
      </c>
      <c r="G1868" s="89" t="s">
        <v>648</v>
      </c>
      <c r="H1868" s="89" t="s">
        <v>24</v>
      </c>
      <c r="I1868" s="96">
        <v>1</v>
      </c>
      <c r="J1868" s="97">
        <v>380</v>
      </c>
      <c r="K1868" s="98">
        <f t="shared" si="945"/>
        <v>190</v>
      </c>
      <c r="L1868" s="99">
        <f t="shared" si="946"/>
        <v>1.0815399999999999</v>
      </c>
      <c r="M1868" s="100">
        <f t="shared" si="947"/>
        <v>1.0590999999999999</v>
      </c>
      <c r="N1868" s="101">
        <f t="shared" si="948"/>
        <v>0.97811300000000001</v>
      </c>
      <c r="O1868" s="100">
        <f t="shared" si="949"/>
        <v>1</v>
      </c>
      <c r="P1868" s="98">
        <f t="shared" si="950"/>
        <v>212.87</v>
      </c>
      <c r="Q1868" s="97">
        <f t="shared" si="951"/>
        <v>425.74</v>
      </c>
      <c r="R1868" s="97"/>
      <c r="S1868" s="97"/>
    </row>
    <row r="1869" spans="1:19" x14ac:dyDescent="0.25">
      <c r="A1869" s="89" t="s">
        <v>4307</v>
      </c>
      <c r="B1869" s="89" t="s">
        <v>4290</v>
      </c>
      <c r="C1869" s="89"/>
      <c r="D1869" s="89" t="s">
        <v>65</v>
      </c>
      <c r="E1869" s="94" t="s">
        <v>1122</v>
      </c>
      <c r="F1869" s="95" t="s">
        <v>1123</v>
      </c>
      <c r="G1869" s="89" t="s">
        <v>970</v>
      </c>
      <c r="H1869" s="89" t="s">
        <v>1183</v>
      </c>
      <c r="I1869" s="96">
        <v>1</v>
      </c>
      <c r="J1869" s="97">
        <v>1638</v>
      </c>
      <c r="K1869" s="98">
        <f t="shared" si="945"/>
        <v>8190</v>
      </c>
      <c r="L1869" s="99">
        <f t="shared" si="946"/>
        <v>1.0815399999999999</v>
      </c>
      <c r="M1869" s="100">
        <f t="shared" si="947"/>
        <v>1.0590999999999999</v>
      </c>
      <c r="N1869" s="101">
        <f t="shared" si="948"/>
        <v>0.97811300000000001</v>
      </c>
      <c r="O1869" s="100">
        <f t="shared" si="949"/>
        <v>1</v>
      </c>
      <c r="P1869" s="98">
        <f t="shared" si="950"/>
        <v>9175.98</v>
      </c>
      <c r="Q1869" s="97">
        <f t="shared" si="951"/>
        <v>1835.2</v>
      </c>
      <c r="R1869" s="97"/>
      <c r="S1869" s="97"/>
    </row>
    <row r="1870" spans="1:19" ht="22.5" x14ac:dyDescent="0.25">
      <c r="A1870" s="89" t="s">
        <v>4308</v>
      </c>
      <c r="B1870" s="89" t="s">
        <v>4290</v>
      </c>
      <c r="C1870" s="89"/>
      <c r="D1870" s="89" t="s">
        <v>68</v>
      </c>
      <c r="E1870" s="94" t="s">
        <v>1125</v>
      </c>
      <c r="F1870" s="95" t="s">
        <v>1126</v>
      </c>
      <c r="G1870" s="89" t="s">
        <v>648</v>
      </c>
      <c r="H1870" s="89" t="s">
        <v>24</v>
      </c>
      <c r="I1870" s="96">
        <v>1</v>
      </c>
      <c r="J1870" s="97">
        <v>4815</v>
      </c>
      <c r="K1870" s="98">
        <f t="shared" si="945"/>
        <v>2407.5</v>
      </c>
      <c r="L1870" s="99">
        <f t="shared" si="946"/>
        <v>1.0815399999999999</v>
      </c>
      <c r="M1870" s="100">
        <f t="shared" si="947"/>
        <v>1.0590999999999999</v>
      </c>
      <c r="N1870" s="101">
        <f t="shared" si="948"/>
        <v>0.97811300000000001</v>
      </c>
      <c r="O1870" s="100">
        <f t="shared" si="949"/>
        <v>1</v>
      </c>
      <c r="P1870" s="98">
        <f t="shared" si="950"/>
        <v>2697.33</v>
      </c>
      <c r="Q1870" s="97">
        <f t="shared" si="951"/>
        <v>5394.66</v>
      </c>
      <c r="R1870" s="97"/>
      <c r="S1870" s="97"/>
    </row>
    <row r="1871" spans="1:19" x14ac:dyDescent="0.25">
      <c r="A1871" s="89" t="s">
        <v>4309</v>
      </c>
      <c r="B1871" s="89" t="s">
        <v>4290</v>
      </c>
      <c r="C1871" s="89"/>
      <c r="D1871" s="89" t="s">
        <v>70</v>
      </c>
      <c r="E1871" s="94" t="s">
        <v>1128</v>
      </c>
      <c r="F1871" s="95" t="s">
        <v>1129</v>
      </c>
      <c r="G1871" s="89" t="s">
        <v>648</v>
      </c>
      <c r="H1871" s="89" t="s">
        <v>34</v>
      </c>
      <c r="I1871" s="96">
        <v>1</v>
      </c>
      <c r="J1871" s="97">
        <v>1121</v>
      </c>
      <c r="K1871" s="98">
        <f t="shared" si="945"/>
        <v>280.25</v>
      </c>
      <c r="L1871" s="99">
        <f t="shared" si="946"/>
        <v>1.0815399999999999</v>
      </c>
      <c r="M1871" s="100">
        <f t="shared" si="947"/>
        <v>1.0590999999999999</v>
      </c>
      <c r="N1871" s="101">
        <f t="shared" si="948"/>
        <v>0.97811300000000001</v>
      </c>
      <c r="O1871" s="100">
        <f t="shared" si="949"/>
        <v>1</v>
      </c>
      <c r="P1871" s="98">
        <f t="shared" si="950"/>
        <v>313.99</v>
      </c>
      <c r="Q1871" s="97">
        <f t="shared" si="951"/>
        <v>1255.96</v>
      </c>
      <c r="R1871" s="97"/>
      <c r="S1871" s="97"/>
    </row>
    <row r="1872" spans="1:19" ht="22.5" x14ac:dyDescent="0.25">
      <c r="A1872" s="89" t="s">
        <v>4310</v>
      </c>
      <c r="B1872" s="89" t="s">
        <v>4290</v>
      </c>
      <c r="C1872" s="89"/>
      <c r="D1872" s="89" t="s">
        <v>73</v>
      </c>
      <c r="E1872" s="94" t="s">
        <v>1131</v>
      </c>
      <c r="F1872" s="95" t="s">
        <v>1132</v>
      </c>
      <c r="G1872" s="89" t="s">
        <v>1071</v>
      </c>
      <c r="H1872" s="89" t="s">
        <v>2537</v>
      </c>
      <c r="I1872" s="96">
        <v>1</v>
      </c>
      <c r="J1872" s="97">
        <v>18144</v>
      </c>
      <c r="K1872" s="98">
        <f t="shared" si="945"/>
        <v>45360</v>
      </c>
      <c r="L1872" s="99">
        <f t="shared" si="946"/>
        <v>1.0815399999999999</v>
      </c>
      <c r="M1872" s="100">
        <f t="shared" si="947"/>
        <v>1.0590999999999999</v>
      </c>
      <c r="N1872" s="101">
        <f t="shared" si="948"/>
        <v>0.97811300000000001</v>
      </c>
      <c r="O1872" s="100">
        <f t="shared" si="949"/>
        <v>1</v>
      </c>
      <c r="P1872" s="98">
        <f t="shared" si="950"/>
        <v>50820.82</v>
      </c>
      <c r="Q1872" s="97">
        <f t="shared" si="951"/>
        <v>20328.330000000002</v>
      </c>
      <c r="R1872" s="97"/>
      <c r="S1872" s="97"/>
    </row>
    <row r="1873" spans="1:19" ht="22.5" x14ac:dyDescent="0.25">
      <c r="A1873" s="89" t="s">
        <v>4311</v>
      </c>
      <c r="B1873" s="89" t="s">
        <v>4290</v>
      </c>
      <c r="C1873" s="89"/>
      <c r="D1873" s="89" t="s">
        <v>75</v>
      </c>
      <c r="E1873" s="94" t="s">
        <v>1134</v>
      </c>
      <c r="F1873" s="95" t="s">
        <v>1135</v>
      </c>
      <c r="G1873" s="89" t="s">
        <v>1077</v>
      </c>
      <c r="H1873" s="89" t="s">
        <v>168</v>
      </c>
      <c r="I1873" s="96">
        <v>1</v>
      </c>
      <c r="J1873" s="97">
        <v>21759</v>
      </c>
      <c r="K1873" s="98">
        <f t="shared" si="945"/>
        <v>543.98</v>
      </c>
      <c r="L1873" s="99">
        <f t="shared" si="946"/>
        <v>1.0815399999999999</v>
      </c>
      <c r="M1873" s="100">
        <f t="shared" si="947"/>
        <v>1.0590999999999999</v>
      </c>
      <c r="N1873" s="101">
        <f t="shared" si="948"/>
        <v>0.97811300000000001</v>
      </c>
      <c r="O1873" s="100">
        <f t="shared" si="949"/>
        <v>1</v>
      </c>
      <c r="P1873" s="98">
        <f t="shared" si="950"/>
        <v>609.47</v>
      </c>
      <c r="Q1873" s="97">
        <f t="shared" si="951"/>
        <v>24378.799999999999</v>
      </c>
      <c r="R1873" s="97"/>
      <c r="S1873" s="97"/>
    </row>
    <row r="1874" spans="1:19" x14ac:dyDescent="0.25">
      <c r="A1874" s="89" t="s">
        <v>4312</v>
      </c>
      <c r="B1874" s="89" t="s">
        <v>4290</v>
      </c>
      <c r="C1874" s="89"/>
      <c r="D1874" s="89" t="s">
        <v>87</v>
      </c>
      <c r="E1874" s="94" t="s">
        <v>838</v>
      </c>
      <c r="F1874" s="95" t="s">
        <v>839</v>
      </c>
      <c r="G1874" s="89" t="s">
        <v>110</v>
      </c>
      <c r="H1874" s="89" t="s">
        <v>4313</v>
      </c>
      <c r="I1874" s="96">
        <v>1</v>
      </c>
      <c r="J1874" s="97">
        <v>507</v>
      </c>
      <c r="K1874" s="98">
        <f t="shared" si="945"/>
        <v>5964.71</v>
      </c>
      <c r="L1874" s="99">
        <f t="shared" si="946"/>
        <v>1.0815399999999999</v>
      </c>
      <c r="M1874" s="100">
        <f t="shared" si="947"/>
        <v>1.0590999999999999</v>
      </c>
      <c r="N1874" s="101">
        <f t="shared" si="948"/>
        <v>0.97811300000000001</v>
      </c>
      <c r="O1874" s="100">
        <f t="shared" si="949"/>
        <v>1</v>
      </c>
      <c r="P1874" s="98">
        <f t="shared" si="950"/>
        <v>6682.79</v>
      </c>
      <c r="Q1874" s="97">
        <f t="shared" si="951"/>
        <v>568.04</v>
      </c>
      <c r="R1874" s="97"/>
      <c r="S1874" s="97"/>
    </row>
    <row r="1875" spans="1:19" x14ac:dyDescent="0.25">
      <c r="A1875" s="89" t="s">
        <v>4314</v>
      </c>
      <c r="B1875" s="89" t="s">
        <v>4290</v>
      </c>
      <c r="C1875" s="89"/>
      <c r="D1875" s="89" t="s">
        <v>89</v>
      </c>
      <c r="E1875" s="94" t="s">
        <v>1139</v>
      </c>
      <c r="F1875" s="95" t="s">
        <v>1140</v>
      </c>
      <c r="G1875" s="89" t="s">
        <v>110</v>
      </c>
      <c r="H1875" s="89" t="s">
        <v>4315</v>
      </c>
      <c r="I1875" s="96">
        <v>1</v>
      </c>
      <c r="J1875" s="97">
        <v>743</v>
      </c>
      <c r="K1875" s="98">
        <f t="shared" si="945"/>
        <v>4370.59</v>
      </c>
      <c r="L1875" s="99">
        <f t="shared" si="946"/>
        <v>1.0815399999999999</v>
      </c>
      <c r="M1875" s="100">
        <f t="shared" si="947"/>
        <v>1.0590999999999999</v>
      </c>
      <c r="N1875" s="101">
        <f t="shared" si="948"/>
        <v>0.97811300000000001</v>
      </c>
      <c r="O1875" s="100">
        <f t="shared" si="949"/>
        <v>1</v>
      </c>
      <c r="P1875" s="98">
        <f t="shared" si="950"/>
        <v>4896.76</v>
      </c>
      <c r="Q1875" s="97">
        <f t="shared" si="951"/>
        <v>832.45</v>
      </c>
      <c r="R1875" s="97"/>
      <c r="S1875" s="97"/>
    </row>
    <row r="1876" spans="1:19" ht="22.5" x14ac:dyDescent="0.25">
      <c r="A1876" s="89" t="s">
        <v>4316</v>
      </c>
      <c r="B1876" s="89" t="s">
        <v>4290</v>
      </c>
      <c r="C1876" s="89"/>
      <c r="D1876" s="89" t="s">
        <v>90</v>
      </c>
      <c r="E1876" s="94" t="s">
        <v>4317</v>
      </c>
      <c r="F1876" s="95" t="s">
        <v>4318</v>
      </c>
      <c r="G1876" s="89" t="s">
        <v>648</v>
      </c>
      <c r="H1876" s="89" t="s">
        <v>12</v>
      </c>
      <c r="I1876" s="96">
        <v>1</v>
      </c>
      <c r="J1876" s="97">
        <v>8719</v>
      </c>
      <c r="K1876" s="98">
        <f t="shared" si="945"/>
        <v>8719</v>
      </c>
      <c r="L1876" s="99">
        <f t="shared" si="946"/>
        <v>1.0815399999999999</v>
      </c>
      <c r="M1876" s="100">
        <f t="shared" si="947"/>
        <v>1.0590999999999999</v>
      </c>
      <c r="N1876" s="101">
        <f t="shared" si="948"/>
        <v>0.97811300000000001</v>
      </c>
      <c r="O1876" s="100">
        <f t="shared" si="949"/>
        <v>1</v>
      </c>
      <c r="P1876" s="98">
        <f t="shared" si="950"/>
        <v>9768.67</v>
      </c>
      <c r="Q1876" s="97">
        <f t="shared" si="951"/>
        <v>9768.67</v>
      </c>
      <c r="R1876" s="97"/>
      <c r="S1876" s="97"/>
    </row>
    <row r="1877" spans="1:19" ht="22.5" x14ac:dyDescent="0.25">
      <c r="A1877" s="89" t="s">
        <v>4319</v>
      </c>
      <c r="B1877" s="89" t="s">
        <v>4290</v>
      </c>
      <c r="C1877" s="89"/>
      <c r="D1877" s="89" t="s">
        <v>91</v>
      </c>
      <c r="E1877" s="94" t="s">
        <v>1143</v>
      </c>
      <c r="F1877" s="95" t="s">
        <v>1144</v>
      </c>
      <c r="G1877" s="89" t="s">
        <v>648</v>
      </c>
      <c r="H1877" s="89" t="s">
        <v>12</v>
      </c>
      <c r="I1877" s="96">
        <v>1</v>
      </c>
      <c r="J1877" s="97">
        <v>9817</v>
      </c>
      <c r="K1877" s="98">
        <f t="shared" si="945"/>
        <v>9817</v>
      </c>
      <c r="L1877" s="99">
        <f t="shared" si="946"/>
        <v>1.0815399999999999</v>
      </c>
      <c r="M1877" s="100">
        <f t="shared" si="947"/>
        <v>1.0590999999999999</v>
      </c>
      <c r="N1877" s="101">
        <f t="shared" si="948"/>
        <v>0.97811300000000001</v>
      </c>
      <c r="O1877" s="100">
        <f t="shared" si="949"/>
        <v>1</v>
      </c>
      <c r="P1877" s="98">
        <f t="shared" si="950"/>
        <v>10998.85</v>
      </c>
      <c r="Q1877" s="97">
        <f t="shared" si="951"/>
        <v>10998.85</v>
      </c>
      <c r="R1877" s="97"/>
      <c r="S1877" s="97"/>
    </row>
    <row r="1878" spans="1:19" ht="22.5" x14ac:dyDescent="0.25">
      <c r="A1878" s="89" t="s">
        <v>4320</v>
      </c>
      <c r="B1878" s="89" t="s">
        <v>4290</v>
      </c>
      <c r="C1878" s="89"/>
      <c r="D1878" s="89" t="s">
        <v>101</v>
      </c>
      <c r="E1878" s="94" t="s">
        <v>1146</v>
      </c>
      <c r="F1878" s="95" t="s">
        <v>1147</v>
      </c>
      <c r="G1878" s="89" t="s">
        <v>648</v>
      </c>
      <c r="H1878" s="89" t="s">
        <v>12</v>
      </c>
      <c r="I1878" s="96">
        <v>1</v>
      </c>
      <c r="J1878" s="97">
        <v>1504</v>
      </c>
      <c r="K1878" s="98">
        <f t="shared" si="945"/>
        <v>1504</v>
      </c>
      <c r="L1878" s="99">
        <f t="shared" si="946"/>
        <v>1.0815399999999999</v>
      </c>
      <c r="M1878" s="100">
        <f t="shared" si="947"/>
        <v>1.0590999999999999</v>
      </c>
      <c r="N1878" s="101">
        <f t="shared" si="948"/>
        <v>0.97811300000000001</v>
      </c>
      <c r="O1878" s="100">
        <f t="shared" si="949"/>
        <v>1</v>
      </c>
      <c r="P1878" s="98">
        <f t="shared" si="950"/>
        <v>1685.06</v>
      </c>
      <c r="Q1878" s="97">
        <f t="shared" si="951"/>
        <v>1685.06</v>
      </c>
      <c r="R1878" s="97"/>
      <c r="S1878" s="97"/>
    </row>
    <row r="1879" spans="1:19" ht="33.75" x14ac:dyDescent="0.25">
      <c r="A1879" s="89" t="s">
        <v>4321</v>
      </c>
      <c r="B1879" s="89" t="s">
        <v>4290</v>
      </c>
      <c r="C1879" s="89"/>
      <c r="D1879" s="89" t="s">
        <v>106</v>
      </c>
      <c r="E1879" s="94" t="s">
        <v>1152</v>
      </c>
      <c r="F1879" s="95" t="s">
        <v>1153</v>
      </c>
      <c r="G1879" s="89" t="s">
        <v>648</v>
      </c>
      <c r="H1879" s="89" t="s">
        <v>12</v>
      </c>
      <c r="I1879" s="96">
        <v>1</v>
      </c>
      <c r="J1879" s="97">
        <v>10236</v>
      </c>
      <c r="K1879" s="98">
        <f t="shared" si="945"/>
        <v>10236</v>
      </c>
      <c r="L1879" s="99">
        <f t="shared" si="946"/>
        <v>1.0815399999999999</v>
      </c>
      <c r="M1879" s="100">
        <f t="shared" si="947"/>
        <v>1.0590999999999999</v>
      </c>
      <c r="N1879" s="101">
        <f t="shared" si="948"/>
        <v>0.97811300000000001</v>
      </c>
      <c r="O1879" s="100">
        <f t="shared" si="949"/>
        <v>1</v>
      </c>
      <c r="P1879" s="98">
        <f t="shared" si="950"/>
        <v>11468.3</v>
      </c>
      <c r="Q1879" s="97">
        <f t="shared" si="951"/>
        <v>11468.3</v>
      </c>
      <c r="R1879" s="97"/>
      <c r="S1879" s="97"/>
    </row>
    <row r="1880" spans="1:19" x14ac:dyDescent="0.25">
      <c r="A1880" s="89"/>
      <c r="B1880" s="90"/>
      <c r="C1880" s="90"/>
      <c r="D1880" s="91"/>
      <c r="E1880" s="92"/>
      <c r="F1880" s="92" t="s">
        <v>4322</v>
      </c>
      <c r="G1880" s="91"/>
      <c r="H1880" s="91"/>
      <c r="I1880" s="93">
        <v>1</v>
      </c>
      <c r="J1880" s="91"/>
      <c r="K1880" s="98"/>
      <c r="L1880" s="99"/>
      <c r="M1880" s="100"/>
      <c r="N1880" s="101"/>
      <c r="O1880" s="100"/>
      <c r="P1880" s="98"/>
      <c r="Q1880" s="91"/>
      <c r="R1880" s="91"/>
      <c r="S1880" s="91"/>
    </row>
    <row r="1881" spans="1:19" x14ac:dyDescent="0.25">
      <c r="A1881" s="89" t="s">
        <v>4323</v>
      </c>
      <c r="B1881" s="89" t="s">
        <v>4290</v>
      </c>
      <c r="C1881" s="89"/>
      <c r="D1881" s="89" t="s">
        <v>107</v>
      </c>
      <c r="E1881" s="94" t="s">
        <v>1156</v>
      </c>
      <c r="F1881" s="95" t="s">
        <v>1157</v>
      </c>
      <c r="G1881" s="89" t="s">
        <v>648</v>
      </c>
      <c r="H1881" s="89" t="s">
        <v>12</v>
      </c>
      <c r="I1881" s="96">
        <v>1</v>
      </c>
      <c r="J1881" s="97">
        <v>384</v>
      </c>
      <c r="K1881" s="98">
        <f t="shared" ref="K1881:K1893" si="953">J1881/H1881</f>
        <v>384</v>
      </c>
      <c r="L1881" s="99">
        <f t="shared" ref="L1881:L1893" si="954">$L$8</f>
        <v>1.0815399999999999</v>
      </c>
      <c r="M1881" s="100">
        <f t="shared" ref="M1881:M1893" si="955">$M$8</f>
        <v>1.0590999999999999</v>
      </c>
      <c r="N1881" s="101">
        <f t="shared" ref="N1881:N1893" si="956">$N$8</f>
        <v>0.97811300000000001</v>
      </c>
      <c r="O1881" s="100">
        <f t="shared" ref="O1881:O1893" si="957">$O$8</f>
        <v>1</v>
      </c>
      <c r="P1881" s="98">
        <f t="shared" ref="P1881:P1893" si="958">K1881*L1881*M1881*N1881*O1881</f>
        <v>430.23</v>
      </c>
      <c r="Q1881" s="97">
        <f t="shared" ref="Q1881:Q1893" si="959">H1881*P1881</f>
        <v>430.23</v>
      </c>
      <c r="R1881" s="97"/>
      <c r="S1881" s="97"/>
    </row>
    <row r="1882" spans="1:19" x14ac:dyDescent="0.25">
      <c r="A1882" s="89" t="s">
        <v>4324</v>
      </c>
      <c r="B1882" s="89" t="s">
        <v>4290</v>
      </c>
      <c r="C1882" s="89"/>
      <c r="D1882" s="89" t="s">
        <v>108</v>
      </c>
      <c r="E1882" s="94" t="s">
        <v>4325</v>
      </c>
      <c r="F1882" s="95" t="s">
        <v>4326</v>
      </c>
      <c r="G1882" s="89" t="s">
        <v>648</v>
      </c>
      <c r="H1882" s="89" t="s">
        <v>12</v>
      </c>
      <c r="I1882" s="96">
        <v>1</v>
      </c>
      <c r="J1882" s="97">
        <v>1763</v>
      </c>
      <c r="K1882" s="98">
        <f t="shared" si="953"/>
        <v>1763</v>
      </c>
      <c r="L1882" s="99">
        <f t="shared" si="954"/>
        <v>1.0815399999999999</v>
      </c>
      <c r="M1882" s="100">
        <f t="shared" si="955"/>
        <v>1.0590999999999999</v>
      </c>
      <c r="N1882" s="101">
        <f t="shared" si="956"/>
        <v>0.97811300000000001</v>
      </c>
      <c r="O1882" s="100">
        <f t="shared" si="957"/>
        <v>1</v>
      </c>
      <c r="P1882" s="98">
        <f t="shared" si="958"/>
        <v>1975.24</v>
      </c>
      <c r="Q1882" s="97">
        <f t="shared" si="959"/>
        <v>1975.24</v>
      </c>
      <c r="R1882" s="97"/>
      <c r="S1882" s="97"/>
    </row>
    <row r="1883" spans="1:19" ht="22.5" x14ac:dyDescent="0.25">
      <c r="A1883" s="89" t="s">
        <v>4327</v>
      </c>
      <c r="B1883" s="89" t="s">
        <v>4290</v>
      </c>
      <c r="C1883" s="89"/>
      <c r="D1883" s="89" t="s">
        <v>109</v>
      </c>
      <c r="E1883" s="94" t="s">
        <v>1188</v>
      </c>
      <c r="F1883" s="95" t="s">
        <v>1189</v>
      </c>
      <c r="G1883" s="89" t="s">
        <v>648</v>
      </c>
      <c r="H1883" s="89" t="s">
        <v>12</v>
      </c>
      <c r="I1883" s="96">
        <v>1</v>
      </c>
      <c r="J1883" s="97">
        <v>1488</v>
      </c>
      <c r="K1883" s="98">
        <f t="shared" si="953"/>
        <v>1488</v>
      </c>
      <c r="L1883" s="99">
        <f t="shared" si="954"/>
        <v>1.0815399999999999</v>
      </c>
      <c r="M1883" s="100">
        <f t="shared" si="955"/>
        <v>1.0590999999999999</v>
      </c>
      <c r="N1883" s="101">
        <f t="shared" si="956"/>
        <v>0.97811300000000001</v>
      </c>
      <c r="O1883" s="100">
        <f t="shared" si="957"/>
        <v>1</v>
      </c>
      <c r="P1883" s="98">
        <f t="shared" si="958"/>
        <v>1667.14</v>
      </c>
      <c r="Q1883" s="97">
        <f t="shared" si="959"/>
        <v>1667.14</v>
      </c>
      <c r="R1883" s="97"/>
      <c r="S1883" s="97"/>
    </row>
    <row r="1884" spans="1:19" ht="22.5" x14ac:dyDescent="0.25">
      <c r="A1884" s="89" t="s">
        <v>4328</v>
      </c>
      <c r="B1884" s="89" t="s">
        <v>4290</v>
      </c>
      <c r="C1884" s="89"/>
      <c r="D1884" s="89" t="s">
        <v>122</v>
      </c>
      <c r="E1884" s="94" t="s">
        <v>4329</v>
      </c>
      <c r="F1884" s="95" t="s">
        <v>4330</v>
      </c>
      <c r="G1884" s="89" t="s">
        <v>648</v>
      </c>
      <c r="H1884" s="89" t="s">
        <v>12</v>
      </c>
      <c r="I1884" s="96">
        <v>1</v>
      </c>
      <c r="J1884" s="97">
        <v>168</v>
      </c>
      <c r="K1884" s="98">
        <f t="shared" si="953"/>
        <v>168</v>
      </c>
      <c r="L1884" s="99">
        <f t="shared" si="954"/>
        <v>1.0815399999999999</v>
      </c>
      <c r="M1884" s="100">
        <f t="shared" si="955"/>
        <v>1.0590999999999999</v>
      </c>
      <c r="N1884" s="101">
        <f t="shared" si="956"/>
        <v>0.97811300000000001</v>
      </c>
      <c r="O1884" s="100">
        <f t="shared" si="957"/>
        <v>1</v>
      </c>
      <c r="P1884" s="98">
        <f t="shared" si="958"/>
        <v>188.23</v>
      </c>
      <c r="Q1884" s="97">
        <f t="shared" si="959"/>
        <v>188.23</v>
      </c>
      <c r="R1884" s="97"/>
      <c r="S1884" s="97"/>
    </row>
    <row r="1885" spans="1:19" x14ac:dyDescent="0.25">
      <c r="A1885" s="89" t="s">
        <v>4331</v>
      </c>
      <c r="B1885" s="89" t="s">
        <v>4290</v>
      </c>
      <c r="C1885" s="89"/>
      <c r="D1885" s="89" t="s">
        <v>126</v>
      </c>
      <c r="E1885" s="94" t="s">
        <v>1122</v>
      </c>
      <c r="F1885" s="95" t="s">
        <v>1123</v>
      </c>
      <c r="G1885" s="89" t="s">
        <v>970</v>
      </c>
      <c r="H1885" s="89" t="s">
        <v>237</v>
      </c>
      <c r="I1885" s="96">
        <v>1</v>
      </c>
      <c r="J1885" s="97">
        <v>817</v>
      </c>
      <c r="K1885" s="98">
        <f t="shared" si="953"/>
        <v>8170</v>
      </c>
      <c r="L1885" s="99">
        <f t="shared" si="954"/>
        <v>1.0815399999999999</v>
      </c>
      <c r="M1885" s="100">
        <f t="shared" si="955"/>
        <v>1.0590999999999999</v>
      </c>
      <c r="N1885" s="101">
        <f t="shared" si="956"/>
        <v>0.97811300000000001</v>
      </c>
      <c r="O1885" s="100">
        <f t="shared" si="957"/>
        <v>1</v>
      </c>
      <c r="P1885" s="98">
        <f t="shared" si="958"/>
        <v>9153.57</v>
      </c>
      <c r="Q1885" s="97">
        <f t="shared" si="959"/>
        <v>915.36</v>
      </c>
      <c r="R1885" s="97"/>
      <c r="S1885" s="97"/>
    </row>
    <row r="1886" spans="1:19" ht="22.5" x14ac:dyDescent="0.25">
      <c r="A1886" s="89" t="s">
        <v>4332</v>
      </c>
      <c r="B1886" s="89" t="s">
        <v>4290</v>
      </c>
      <c r="C1886" s="89"/>
      <c r="D1886" s="89" t="s">
        <v>124</v>
      </c>
      <c r="E1886" s="94" t="s">
        <v>4333</v>
      </c>
      <c r="F1886" s="95" t="s">
        <v>4334</v>
      </c>
      <c r="G1886" s="89" t="s">
        <v>648</v>
      </c>
      <c r="H1886" s="89" t="s">
        <v>12</v>
      </c>
      <c r="I1886" s="96">
        <v>1</v>
      </c>
      <c r="J1886" s="97">
        <v>2495</v>
      </c>
      <c r="K1886" s="98">
        <f t="shared" si="953"/>
        <v>2495</v>
      </c>
      <c r="L1886" s="99">
        <f t="shared" si="954"/>
        <v>1.0815399999999999</v>
      </c>
      <c r="M1886" s="100">
        <f t="shared" si="955"/>
        <v>1.0590999999999999</v>
      </c>
      <c r="N1886" s="101">
        <f t="shared" si="956"/>
        <v>0.97811300000000001</v>
      </c>
      <c r="O1886" s="100">
        <f t="shared" si="957"/>
        <v>1</v>
      </c>
      <c r="P1886" s="98">
        <f t="shared" si="958"/>
        <v>2795.37</v>
      </c>
      <c r="Q1886" s="97">
        <f t="shared" si="959"/>
        <v>2795.37</v>
      </c>
      <c r="R1886" s="97"/>
      <c r="S1886" s="97"/>
    </row>
    <row r="1887" spans="1:19" ht="22.5" x14ac:dyDescent="0.25">
      <c r="A1887" s="89" t="s">
        <v>4335</v>
      </c>
      <c r="B1887" s="89" t="s">
        <v>4290</v>
      </c>
      <c r="C1887" s="89"/>
      <c r="D1887" s="89" t="s">
        <v>129</v>
      </c>
      <c r="E1887" s="94" t="s">
        <v>1188</v>
      </c>
      <c r="F1887" s="95" t="s">
        <v>1189</v>
      </c>
      <c r="G1887" s="89" t="s">
        <v>648</v>
      </c>
      <c r="H1887" s="89" t="s">
        <v>30</v>
      </c>
      <c r="I1887" s="96">
        <v>1</v>
      </c>
      <c r="J1887" s="97">
        <v>4461</v>
      </c>
      <c r="K1887" s="98">
        <f t="shared" si="953"/>
        <v>1487</v>
      </c>
      <c r="L1887" s="99">
        <f t="shared" si="954"/>
        <v>1.0815399999999999</v>
      </c>
      <c r="M1887" s="100">
        <f t="shared" si="955"/>
        <v>1.0590999999999999</v>
      </c>
      <c r="N1887" s="101">
        <f t="shared" si="956"/>
        <v>0.97811300000000001</v>
      </c>
      <c r="O1887" s="100">
        <f t="shared" si="957"/>
        <v>1</v>
      </c>
      <c r="P1887" s="98">
        <f t="shared" si="958"/>
        <v>1666.02</v>
      </c>
      <c r="Q1887" s="97">
        <f t="shared" si="959"/>
        <v>4998.0600000000004</v>
      </c>
      <c r="R1887" s="97"/>
      <c r="S1887" s="97"/>
    </row>
    <row r="1888" spans="1:19" ht="22.5" x14ac:dyDescent="0.25">
      <c r="A1888" s="89" t="s">
        <v>4336</v>
      </c>
      <c r="B1888" s="89" t="s">
        <v>4290</v>
      </c>
      <c r="C1888" s="89"/>
      <c r="D1888" s="89" t="s">
        <v>133</v>
      </c>
      <c r="E1888" s="94" t="s">
        <v>4337</v>
      </c>
      <c r="F1888" s="95" t="s">
        <v>4338</v>
      </c>
      <c r="G1888" s="89" t="s">
        <v>648</v>
      </c>
      <c r="H1888" s="89" t="s">
        <v>30</v>
      </c>
      <c r="I1888" s="96">
        <v>1</v>
      </c>
      <c r="J1888" s="97">
        <v>359</v>
      </c>
      <c r="K1888" s="98">
        <f t="shared" si="953"/>
        <v>119.67</v>
      </c>
      <c r="L1888" s="99">
        <f t="shared" si="954"/>
        <v>1.0815399999999999</v>
      </c>
      <c r="M1888" s="100">
        <f t="shared" si="955"/>
        <v>1.0590999999999999</v>
      </c>
      <c r="N1888" s="101">
        <f t="shared" si="956"/>
        <v>0.97811300000000001</v>
      </c>
      <c r="O1888" s="100">
        <f t="shared" si="957"/>
        <v>1</v>
      </c>
      <c r="P1888" s="98">
        <f t="shared" si="958"/>
        <v>134.08000000000001</v>
      </c>
      <c r="Q1888" s="97">
        <f t="shared" si="959"/>
        <v>402.24</v>
      </c>
      <c r="R1888" s="97"/>
      <c r="S1888" s="97"/>
    </row>
    <row r="1889" spans="1:19" x14ac:dyDescent="0.25">
      <c r="A1889" s="89" t="s">
        <v>4339</v>
      </c>
      <c r="B1889" s="89" t="s">
        <v>4290</v>
      </c>
      <c r="C1889" s="89"/>
      <c r="D1889" s="89" t="s">
        <v>136</v>
      </c>
      <c r="E1889" s="94" t="s">
        <v>1175</v>
      </c>
      <c r="F1889" s="95" t="s">
        <v>1176</v>
      </c>
      <c r="G1889" s="89" t="s">
        <v>652</v>
      </c>
      <c r="H1889" s="89" t="s">
        <v>12</v>
      </c>
      <c r="I1889" s="96">
        <v>1</v>
      </c>
      <c r="J1889" s="97">
        <v>211</v>
      </c>
      <c r="K1889" s="98">
        <f t="shared" si="953"/>
        <v>211</v>
      </c>
      <c r="L1889" s="99">
        <f t="shared" si="954"/>
        <v>1.0815399999999999</v>
      </c>
      <c r="M1889" s="100">
        <f t="shared" si="955"/>
        <v>1.0590999999999999</v>
      </c>
      <c r="N1889" s="101">
        <f t="shared" si="956"/>
        <v>0.97811300000000001</v>
      </c>
      <c r="O1889" s="100">
        <f t="shared" si="957"/>
        <v>1</v>
      </c>
      <c r="P1889" s="98">
        <f t="shared" si="958"/>
        <v>236.4</v>
      </c>
      <c r="Q1889" s="97">
        <f t="shared" si="959"/>
        <v>236.4</v>
      </c>
      <c r="R1889" s="97"/>
      <c r="S1889" s="97"/>
    </row>
    <row r="1890" spans="1:19" x14ac:dyDescent="0.25">
      <c r="A1890" s="89" t="s">
        <v>4340</v>
      </c>
      <c r="B1890" s="89" t="s">
        <v>4290</v>
      </c>
      <c r="C1890" s="89"/>
      <c r="D1890" s="89" t="s">
        <v>141</v>
      </c>
      <c r="E1890" s="94" t="s">
        <v>1178</v>
      </c>
      <c r="F1890" s="95" t="s">
        <v>1179</v>
      </c>
      <c r="G1890" s="89" t="s">
        <v>652</v>
      </c>
      <c r="H1890" s="89" t="s">
        <v>12</v>
      </c>
      <c r="I1890" s="96">
        <v>1</v>
      </c>
      <c r="J1890" s="97">
        <v>675</v>
      </c>
      <c r="K1890" s="98">
        <f t="shared" si="953"/>
        <v>675</v>
      </c>
      <c r="L1890" s="99">
        <f t="shared" si="954"/>
        <v>1.0815399999999999</v>
      </c>
      <c r="M1890" s="100">
        <f t="shared" si="955"/>
        <v>1.0590999999999999</v>
      </c>
      <c r="N1890" s="101">
        <f t="shared" si="956"/>
        <v>0.97811300000000001</v>
      </c>
      <c r="O1890" s="100">
        <f t="shared" si="957"/>
        <v>1</v>
      </c>
      <c r="P1890" s="98">
        <f t="shared" si="958"/>
        <v>756.26</v>
      </c>
      <c r="Q1890" s="97">
        <f t="shared" si="959"/>
        <v>756.26</v>
      </c>
      <c r="R1890" s="97"/>
      <c r="S1890" s="97"/>
    </row>
    <row r="1891" spans="1:19" x14ac:dyDescent="0.25">
      <c r="A1891" s="89" t="s">
        <v>4341</v>
      </c>
      <c r="B1891" s="89" t="s">
        <v>4290</v>
      </c>
      <c r="C1891" s="89"/>
      <c r="D1891" s="89" t="s">
        <v>144</v>
      </c>
      <c r="E1891" s="94" t="s">
        <v>4342</v>
      </c>
      <c r="F1891" s="95" t="s">
        <v>4343</v>
      </c>
      <c r="G1891" s="89" t="s">
        <v>970</v>
      </c>
      <c r="H1891" s="89" t="s">
        <v>1183</v>
      </c>
      <c r="I1891" s="96">
        <v>1</v>
      </c>
      <c r="J1891" s="97">
        <v>9</v>
      </c>
      <c r="K1891" s="98">
        <f t="shared" si="953"/>
        <v>45</v>
      </c>
      <c r="L1891" s="99">
        <f t="shared" si="954"/>
        <v>1.0815399999999999</v>
      </c>
      <c r="M1891" s="100">
        <f t="shared" si="955"/>
        <v>1.0590999999999999</v>
      </c>
      <c r="N1891" s="101">
        <f t="shared" si="956"/>
        <v>0.97811300000000001</v>
      </c>
      <c r="O1891" s="100">
        <f t="shared" si="957"/>
        <v>1</v>
      </c>
      <c r="P1891" s="98">
        <f t="shared" si="958"/>
        <v>50.42</v>
      </c>
      <c r="Q1891" s="97">
        <f t="shared" si="959"/>
        <v>10.08</v>
      </c>
      <c r="R1891" s="97"/>
      <c r="S1891" s="97"/>
    </row>
    <row r="1892" spans="1:19" ht="22.5" x14ac:dyDescent="0.25">
      <c r="A1892" s="89" t="s">
        <v>4344</v>
      </c>
      <c r="B1892" s="89" t="s">
        <v>4290</v>
      </c>
      <c r="C1892" s="89"/>
      <c r="D1892" s="89" t="s">
        <v>146</v>
      </c>
      <c r="E1892" s="94" t="s">
        <v>1188</v>
      </c>
      <c r="F1892" s="95" t="s">
        <v>1189</v>
      </c>
      <c r="G1892" s="89" t="s">
        <v>648</v>
      </c>
      <c r="H1892" s="89" t="s">
        <v>12</v>
      </c>
      <c r="I1892" s="96">
        <v>1</v>
      </c>
      <c r="J1892" s="97">
        <v>1488</v>
      </c>
      <c r="K1892" s="98">
        <f t="shared" si="953"/>
        <v>1488</v>
      </c>
      <c r="L1892" s="99">
        <f t="shared" si="954"/>
        <v>1.0815399999999999</v>
      </c>
      <c r="M1892" s="100">
        <f t="shared" si="955"/>
        <v>1.0590999999999999</v>
      </c>
      <c r="N1892" s="101">
        <f t="shared" si="956"/>
        <v>0.97811300000000001</v>
      </c>
      <c r="O1892" s="100">
        <f t="shared" si="957"/>
        <v>1</v>
      </c>
      <c r="P1892" s="98">
        <f t="shared" si="958"/>
        <v>1667.14</v>
      </c>
      <c r="Q1892" s="97">
        <f t="shared" si="959"/>
        <v>1667.14</v>
      </c>
      <c r="R1892" s="97"/>
      <c r="S1892" s="97"/>
    </row>
    <row r="1893" spans="1:19" ht="22.5" x14ac:dyDescent="0.25">
      <c r="A1893" s="89" t="s">
        <v>4345</v>
      </c>
      <c r="B1893" s="89" t="s">
        <v>4290</v>
      </c>
      <c r="C1893" s="89"/>
      <c r="D1893" s="89" t="s">
        <v>151</v>
      </c>
      <c r="E1893" s="94" t="s">
        <v>4346</v>
      </c>
      <c r="F1893" s="95" t="s">
        <v>4347</v>
      </c>
      <c r="G1893" s="89" t="s">
        <v>648</v>
      </c>
      <c r="H1893" s="89" t="s">
        <v>12</v>
      </c>
      <c r="I1893" s="96">
        <v>1</v>
      </c>
      <c r="J1893" s="97">
        <v>242</v>
      </c>
      <c r="K1893" s="98">
        <f t="shared" si="953"/>
        <v>242</v>
      </c>
      <c r="L1893" s="99">
        <f t="shared" si="954"/>
        <v>1.0815399999999999</v>
      </c>
      <c r="M1893" s="100">
        <f t="shared" si="955"/>
        <v>1.0590999999999999</v>
      </c>
      <c r="N1893" s="101">
        <f t="shared" si="956"/>
        <v>0.97811300000000001</v>
      </c>
      <c r="O1893" s="100">
        <f t="shared" si="957"/>
        <v>1</v>
      </c>
      <c r="P1893" s="98">
        <f t="shared" si="958"/>
        <v>271.13</v>
      </c>
      <c r="Q1893" s="97">
        <f t="shared" si="959"/>
        <v>271.13</v>
      </c>
      <c r="R1893" s="97"/>
      <c r="S1893" s="97"/>
    </row>
    <row r="1894" spans="1:19" x14ac:dyDescent="0.25">
      <c r="A1894" s="89"/>
      <c r="B1894" s="90"/>
      <c r="C1894" s="90"/>
      <c r="D1894" s="91"/>
      <c r="E1894" s="92"/>
      <c r="F1894" s="92" t="s">
        <v>4348</v>
      </c>
      <c r="G1894" s="91"/>
      <c r="H1894" s="91"/>
      <c r="I1894" s="93">
        <v>1</v>
      </c>
      <c r="J1894" s="91"/>
      <c r="K1894" s="98"/>
      <c r="L1894" s="99"/>
      <c r="M1894" s="100"/>
      <c r="N1894" s="101"/>
      <c r="O1894" s="100"/>
      <c r="P1894" s="98"/>
      <c r="Q1894" s="91"/>
      <c r="R1894" s="91"/>
      <c r="S1894" s="91"/>
    </row>
    <row r="1895" spans="1:19" x14ac:dyDescent="0.25">
      <c r="A1895" s="89" t="s">
        <v>4349</v>
      </c>
      <c r="B1895" s="89" t="s">
        <v>4290</v>
      </c>
      <c r="C1895" s="89"/>
      <c r="D1895" s="89" t="s">
        <v>154</v>
      </c>
      <c r="E1895" s="94" t="s">
        <v>1156</v>
      </c>
      <c r="F1895" s="95" t="s">
        <v>1157</v>
      </c>
      <c r="G1895" s="89" t="s">
        <v>648</v>
      </c>
      <c r="H1895" s="89" t="s">
        <v>12</v>
      </c>
      <c r="I1895" s="96">
        <v>1</v>
      </c>
      <c r="J1895" s="97">
        <v>384</v>
      </c>
      <c r="K1895" s="98">
        <f t="shared" ref="K1895:K1907" si="960">J1895/H1895</f>
        <v>384</v>
      </c>
      <c r="L1895" s="99">
        <f t="shared" ref="L1895:L1907" si="961">$L$8</f>
        <v>1.0815399999999999</v>
      </c>
      <c r="M1895" s="100">
        <f t="shared" ref="M1895:M1907" si="962">$M$8</f>
        <v>1.0590999999999999</v>
      </c>
      <c r="N1895" s="101">
        <f t="shared" ref="N1895:N1907" si="963">$N$8</f>
        <v>0.97811300000000001</v>
      </c>
      <c r="O1895" s="100">
        <f t="shared" ref="O1895:O1907" si="964">$O$8</f>
        <v>1</v>
      </c>
      <c r="P1895" s="98">
        <f t="shared" ref="P1895:P1907" si="965">K1895*L1895*M1895*N1895*O1895</f>
        <v>430.23</v>
      </c>
      <c r="Q1895" s="97">
        <f t="shared" ref="Q1895:Q1907" si="966">H1895*P1895</f>
        <v>430.23</v>
      </c>
      <c r="R1895" s="97"/>
      <c r="S1895" s="97"/>
    </row>
    <row r="1896" spans="1:19" x14ac:dyDescent="0.25">
      <c r="A1896" s="89" t="s">
        <v>4350</v>
      </c>
      <c r="B1896" s="89" t="s">
        <v>4290</v>
      </c>
      <c r="C1896" s="89"/>
      <c r="D1896" s="89" t="s">
        <v>156</v>
      </c>
      <c r="E1896" s="94" t="s">
        <v>4351</v>
      </c>
      <c r="F1896" s="95" t="s">
        <v>4352</v>
      </c>
      <c r="G1896" s="89" t="s">
        <v>648</v>
      </c>
      <c r="H1896" s="89" t="s">
        <v>12</v>
      </c>
      <c r="I1896" s="96">
        <v>1</v>
      </c>
      <c r="J1896" s="97">
        <v>5382</v>
      </c>
      <c r="K1896" s="98">
        <f t="shared" si="960"/>
        <v>5382</v>
      </c>
      <c r="L1896" s="99">
        <f t="shared" si="961"/>
        <v>1.0815399999999999</v>
      </c>
      <c r="M1896" s="100">
        <f t="shared" si="962"/>
        <v>1.0590999999999999</v>
      </c>
      <c r="N1896" s="101">
        <f t="shared" si="963"/>
        <v>0.97811300000000001</v>
      </c>
      <c r="O1896" s="100">
        <f t="shared" si="964"/>
        <v>1</v>
      </c>
      <c r="P1896" s="98">
        <f t="shared" si="965"/>
        <v>6029.93</v>
      </c>
      <c r="Q1896" s="97">
        <f t="shared" si="966"/>
        <v>6029.93</v>
      </c>
      <c r="R1896" s="97"/>
      <c r="S1896" s="97"/>
    </row>
    <row r="1897" spans="1:19" ht="22.5" x14ac:dyDescent="0.25">
      <c r="A1897" s="89" t="s">
        <v>4353</v>
      </c>
      <c r="B1897" s="89" t="s">
        <v>4290</v>
      </c>
      <c r="C1897" s="89"/>
      <c r="D1897" s="89" t="s">
        <v>157</v>
      </c>
      <c r="E1897" s="94" t="s">
        <v>1146</v>
      </c>
      <c r="F1897" s="95" t="s">
        <v>1147</v>
      </c>
      <c r="G1897" s="89" t="s">
        <v>648</v>
      </c>
      <c r="H1897" s="89" t="s">
        <v>12</v>
      </c>
      <c r="I1897" s="96">
        <v>1</v>
      </c>
      <c r="J1897" s="97">
        <v>1504</v>
      </c>
      <c r="K1897" s="98">
        <f t="shared" si="960"/>
        <v>1504</v>
      </c>
      <c r="L1897" s="99">
        <f t="shared" si="961"/>
        <v>1.0815399999999999</v>
      </c>
      <c r="M1897" s="100">
        <f t="shared" si="962"/>
        <v>1.0590999999999999</v>
      </c>
      <c r="N1897" s="101">
        <f t="shared" si="963"/>
        <v>0.97811300000000001</v>
      </c>
      <c r="O1897" s="100">
        <f t="shared" si="964"/>
        <v>1</v>
      </c>
      <c r="P1897" s="98">
        <f t="shared" si="965"/>
        <v>1685.06</v>
      </c>
      <c r="Q1897" s="97">
        <f t="shared" si="966"/>
        <v>1685.06</v>
      </c>
      <c r="R1897" s="97"/>
      <c r="S1897" s="97"/>
    </row>
    <row r="1898" spans="1:19" ht="22.5" x14ac:dyDescent="0.25">
      <c r="A1898" s="89" t="s">
        <v>4354</v>
      </c>
      <c r="B1898" s="89" t="s">
        <v>4290</v>
      </c>
      <c r="C1898" s="89"/>
      <c r="D1898" s="89" t="s">
        <v>158</v>
      </c>
      <c r="E1898" s="94" t="s">
        <v>4355</v>
      </c>
      <c r="F1898" s="95" t="s">
        <v>4356</v>
      </c>
      <c r="G1898" s="89" t="s">
        <v>648</v>
      </c>
      <c r="H1898" s="89" t="s">
        <v>12</v>
      </c>
      <c r="I1898" s="96">
        <v>1</v>
      </c>
      <c r="J1898" s="97">
        <v>650</v>
      </c>
      <c r="K1898" s="98">
        <f t="shared" si="960"/>
        <v>650</v>
      </c>
      <c r="L1898" s="99">
        <f t="shared" si="961"/>
        <v>1.0815399999999999</v>
      </c>
      <c r="M1898" s="100">
        <f t="shared" si="962"/>
        <v>1.0590999999999999</v>
      </c>
      <c r="N1898" s="101">
        <f t="shared" si="963"/>
        <v>0.97811300000000001</v>
      </c>
      <c r="O1898" s="100">
        <f t="shared" si="964"/>
        <v>1</v>
      </c>
      <c r="P1898" s="98">
        <f t="shared" si="965"/>
        <v>728.25</v>
      </c>
      <c r="Q1898" s="97">
        <f t="shared" si="966"/>
        <v>728.25</v>
      </c>
      <c r="R1898" s="97"/>
      <c r="S1898" s="97"/>
    </row>
    <row r="1899" spans="1:19" x14ac:dyDescent="0.25">
      <c r="A1899" s="89" t="s">
        <v>4357</v>
      </c>
      <c r="B1899" s="89" t="s">
        <v>4290</v>
      </c>
      <c r="C1899" s="89"/>
      <c r="D1899" s="89" t="s">
        <v>165</v>
      </c>
      <c r="E1899" s="94" t="s">
        <v>1166</v>
      </c>
      <c r="F1899" s="95" t="s">
        <v>1167</v>
      </c>
      <c r="G1899" s="89" t="s">
        <v>970</v>
      </c>
      <c r="H1899" s="89" t="s">
        <v>237</v>
      </c>
      <c r="I1899" s="96">
        <v>1</v>
      </c>
      <c r="J1899" s="97">
        <v>1003</v>
      </c>
      <c r="K1899" s="98">
        <f t="shared" si="960"/>
        <v>10030</v>
      </c>
      <c r="L1899" s="99">
        <f t="shared" si="961"/>
        <v>1.0815399999999999</v>
      </c>
      <c r="M1899" s="100">
        <f t="shared" si="962"/>
        <v>1.0590999999999999</v>
      </c>
      <c r="N1899" s="101">
        <f t="shared" si="963"/>
        <v>0.97811300000000001</v>
      </c>
      <c r="O1899" s="100">
        <f t="shared" si="964"/>
        <v>1</v>
      </c>
      <c r="P1899" s="98">
        <f t="shared" si="965"/>
        <v>11237.5</v>
      </c>
      <c r="Q1899" s="97">
        <f t="shared" si="966"/>
        <v>1123.75</v>
      </c>
      <c r="R1899" s="97"/>
      <c r="S1899" s="97"/>
    </row>
    <row r="1900" spans="1:19" ht="22.5" x14ac:dyDescent="0.25">
      <c r="A1900" s="89" t="s">
        <v>4358</v>
      </c>
      <c r="B1900" s="89" t="s">
        <v>4290</v>
      </c>
      <c r="C1900" s="89"/>
      <c r="D1900" s="89" t="s">
        <v>168</v>
      </c>
      <c r="E1900" s="94" t="s">
        <v>1169</v>
      </c>
      <c r="F1900" s="95" t="s">
        <v>1170</v>
      </c>
      <c r="G1900" s="89" t="s">
        <v>648</v>
      </c>
      <c r="H1900" s="89" t="s">
        <v>12</v>
      </c>
      <c r="I1900" s="96">
        <v>1</v>
      </c>
      <c r="J1900" s="97">
        <v>4937</v>
      </c>
      <c r="K1900" s="98">
        <f t="shared" si="960"/>
        <v>4937</v>
      </c>
      <c r="L1900" s="99">
        <f t="shared" si="961"/>
        <v>1.0815399999999999</v>
      </c>
      <c r="M1900" s="100">
        <f t="shared" si="962"/>
        <v>1.0590999999999999</v>
      </c>
      <c r="N1900" s="101">
        <f t="shared" si="963"/>
        <v>0.97811300000000001</v>
      </c>
      <c r="O1900" s="100">
        <f t="shared" si="964"/>
        <v>1</v>
      </c>
      <c r="P1900" s="98">
        <f t="shared" si="965"/>
        <v>5531.36</v>
      </c>
      <c r="Q1900" s="97">
        <f t="shared" si="966"/>
        <v>5531.36</v>
      </c>
      <c r="R1900" s="97"/>
      <c r="S1900" s="97"/>
    </row>
    <row r="1901" spans="1:19" ht="22.5" x14ac:dyDescent="0.25">
      <c r="A1901" s="89" t="s">
        <v>4359</v>
      </c>
      <c r="B1901" s="89" t="s">
        <v>4290</v>
      </c>
      <c r="C1901" s="89"/>
      <c r="D1901" s="89" t="s">
        <v>170</v>
      </c>
      <c r="E1901" s="94" t="s">
        <v>1146</v>
      </c>
      <c r="F1901" s="95" t="s">
        <v>1147</v>
      </c>
      <c r="G1901" s="89" t="s">
        <v>648</v>
      </c>
      <c r="H1901" s="89" t="s">
        <v>12</v>
      </c>
      <c r="I1901" s="96">
        <v>1</v>
      </c>
      <c r="J1901" s="97">
        <v>1504</v>
      </c>
      <c r="K1901" s="98">
        <f t="shared" si="960"/>
        <v>1504</v>
      </c>
      <c r="L1901" s="99">
        <f t="shared" si="961"/>
        <v>1.0815399999999999</v>
      </c>
      <c r="M1901" s="100">
        <f t="shared" si="962"/>
        <v>1.0590999999999999</v>
      </c>
      <c r="N1901" s="101">
        <f t="shared" si="963"/>
        <v>0.97811300000000001</v>
      </c>
      <c r="O1901" s="100">
        <f t="shared" si="964"/>
        <v>1</v>
      </c>
      <c r="P1901" s="98">
        <f t="shared" si="965"/>
        <v>1685.06</v>
      </c>
      <c r="Q1901" s="97">
        <f t="shared" si="966"/>
        <v>1685.06</v>
      </c>
      <c r="R1901" s="97"/>
      <c r="S1901" s="97"/>
    </row>
    <row r="1902" spans="1:19" ht="22.5" x14ac:dyDescent="0.25">
      <c r="A1902" s="89" t="s">
        <v>4360</v>
      </c>
      <c r="B1902" s="89" t="s">
        <v>4290</v>
      </c>
      <c r="C1902" s="89"/>
      <c r="D1902" s="89" t="s">
        <v>175</v>
      </c>
      <c r="E1902" s="94" t="s">
        <v>4361</v>
      </c>
      <c r="F1902" s="95" t="s">
        <v>4362</v>
      </c>
      <c r="G1902" s="89" t="s">
        <v>648</v>
      </c>
      <c r="H1902" s="89" t="s">
        <v>12</v>
      </c>
      <c r="I1902" s="96">
        <v>1</v>
      </c>
      <c r="J1902" s="97">
        <v>8985</v>
      </c>
      <c r="K1902" s="98">
        <f t="shared" si="960"/>
        <v>8985</v>
      </c>
      <c r="L1902" s="99">
        <f t="shared" si="961"/>
        <v>1.0815399999999999</v>
      </c>
      <c r="M1902" s="100">
        <f t="shared" si="962"/>
        <v>1.0590999999999999</v>
      </c>
      <c r="N1902" s="101">
        <f t="shared" si="963"/>
        <v>0.97811300000000001</v>
      </c>
      <c r="O1902" s="100">
        <f t="shared" si="964"/>
        <v>1</v>
      </c>
      <c r="P1902" s="98">
        <f t="shared" si="965"/>
        <v>10066.69</v>
      </c>
      <c r="Q1902" s="97">
        <f t="shared" si="966"/>
        <v>10066.69</v>
      </c>
      <c r="R1902" s="97"/>
      <c r="S1902" s="97"/>
    </row>
    <row r="1903" spans="1:19" x14ac:dyDescent="0.25">
      <c r="A1903" s="89" t="s">
        <v>4363</v>
      </c>
      <c r="B1903" s="89" t="s">
        <v>4290</v>
      </c>
      <c r="C1903" s="89"/>
      <c r="D1903" s="89" t="s">
        <v>178</v>
      </c>
      <c r="E1903" s="94" t="s">
        <v>1175</v>
      </c>
      <c r="F1903" s="95" t="s">
        <v>1176</v>
      </c>
      <c r="G1903" s="89" t="s">
        <v>652</v>
      </c>
      <c r="H1903" s="89" t="s">
        <v>12</v>
      </c>
      <c r="I1903" s="96">
        <v>1</v>
      </c>
      <c r="J1903" s="97">
        <v>211</v>
      </c>
      <c r="K1903" s="98">
        <f t="shared" si="960"/>
        <v>211</v>
      </c>
      <c r="L1903" s="99">
        <f t="shared" si="961"/>
        <v>1.0815399999999999</v>
      </c>
      <c r="M1903" s="100">
        <f t="shared" si="962"/>
        <v>1.0590999999999999</v>
      </c>
      <c r="N1903" s="101">
        <f t="shared" si="963"/>
        <v>0.97811300000000001</v>
      </c>
      <c r="O1903" s="100">
        <f t="shared" si="964"/>
        <v>1</v>
      </c>
      <c r="P1903" s="98">
        <f t="shared" si="965"/>
        <v>236.4</v>
      </c>
      <c r="Q1903" s="97">
        <f t="shared" si="966"/>
        <v>236.4</v>
      </c>
      <c r="R1903" s="97"/>
      <c r="S1903" s="97"/>
    </row>
    <row r="1904" spans="1:19" x14ac:dyDescent="0.25">
      <c r="A1904" s="89" t="s">
        <v>4364</v>
      </c>
      <c r="B1904" s="89" t="s">
        <v>4290</v>
      </c>
      <c r="C1904" s="89"/>
      <c r="D1904" s="89" t="s">
        <v>181</v>
      </c>
      <c r="E1904" s="94" t="s">
        <v>1178</v>
      </c>
      <c r="F1904" s="95" t="s">
        <v>1179</v>
      </c>
      <c r="G1904" s="89" t="s">
        <v>652</v>
      </c>
      <c r="H1904" s="89" t="s">
        <v>12</v>
      </c>
      <c r="I1904" s="96">
        <v>1</v>
      </c>
      <c r="J1904" s="97">
        <v>675</v>
      </c>
      <c r="K1904" s="98">
        <f t="shared" si="960"/>
        <v>675</v>
      </c>
      <c r="L1904" s="99">
        <f t="shared" si="961"/>
        <v>1.0815399999999999</v>
      </c>
      <c r="M1904" s="100">
        <f t="shared" si="962"/>
        <v>1.0590999999999999</v>
      </c>
      <c r="N1904" s="101">
        <f t="shared" si="963"/>
        <v>0.97811300000000001</v>
      </c>
      <c r="O1904" s="100">
        <f t="shared" si="964"/>
        <v>1</v>
      </c>
      <c r="P1904" s="98">
        <f t="shared" si="965"/>
        <v>756.26</v>
      </c>
      <c r="Q1904" s="97">
        <f t="shared" si="966"/>
        <v>756.26</v>
      </c>
      <c r="R1904" s="97"/>
      <c r="S1904" s="97"/>
    </row>
    <row r="1905" spans="1:19" x14ac:dyDescent="0.25">
      <c r="A1905" s="89" t="s">
        <v>4365</v>
      </c>
      <c r="B1905" s="89" t="s">
        <v>4290</v>
      </c>
      <c r="C1905" s="89"/>
      <c r="D1905" s="89" t="s">
        <v>182</v>
      </c>
      <c r="E1905" s="94" t="s">
        <v>1185</v>
      </c>
      <c r="F1905" s="95" t="s">
        <v>1186</v>
      </c>
      <c r="G1905" s="89" t="s">
        <v>970</v>
      </c>
      <c r="H1905" s="89" t="s">
        <v>1183</v>
      </c>
      <c r="I1905" s="96">
        <v>1</v>
      </c>
      <c r="J1905" s="97">
        <v>38</v>
      </c>
      <c r="K1905" s="98">
        <f t="shared" si="960"/>
        <v>190</v>
      </c>
      <c r="L1905" s="99">
        <f t="shared" si="961"/>
        <v>1.0815399999999999</v>
      </c>
      <c r="M1905" s="100">
        <f t="shared" si="962"/>
        <v>1.0590999999999999</v>
      </c>
      <c r="N1905" s="101">
        <f t="shared" si="963"/>
        <v>0.97811300000000001</v>
      </c>
      <c r="O1905" s="100">
        <f t="shared" si="964"/>
        <v>1</v>
      </c>
      <c r="P1905" s="98">
        <f t="shared" si="965"/>
        <v>212.87</v>
      </c>
      <c r="Q1905" s="97">
        <f t="shared" si="966"/>
        <v>42.57</v>
      </c>
      <c r="R1905" s="97"/>
      <c r="S1905" s="97"/>
    </row>
    <row r="1906" spans="1:19" ht="22.5" x14ac:dyDescent="0.25">
      <c r="A1906" s="89" t="s">
        <v>4366</v>
      </c>
      <c r="B1906" s="89" t="s">
        <v>4290</v>
      </c>
      <c r="C1906" s="89"/>
      <c r="D1906" s="89" t="s">
        <v>183</v>
      </c>
      <c r="E1906" s="94" t="s">
        <v>1188</v>
      </c>
      <c r="F1906" s="95" t="s">
        <v>1189</v>
      </c>
      <c r="G1906" s="89" t="s">
        <v>648</v>
      </c>
      <c r="H1906" s="89" t="s">
        <v>12</v>
      </c>
      <c r="I1906" s="96">
        <v>1</v>
      </c>
      <c r="J1906" s="97">
        <v>1488</v>
      </c>
      <c r="K1906" s="98">
        <f t="shared" si="960"/>
        <v>1488</v>
      </c>
      <c r="L1906" s="99">
        <f t="shared" si="961"/>
        <v>1.0815399999999999</v>
      </c>
      <c r="M1906" s="100">
        <f t="shared" si="962"/>
        <v>1.0590999999999999</v>
      </c>
      <c r="N1906" s="101">
        <f t="shared" si="963"/>
        <v>0.97811300000000001</v>
      </c>
      <c r="O1906" s="100">
        <f t="shared" si="964"/>
        <v>1</v>
      </c>
      <c r="P1906" s="98">
        <f t="shared" si="965"/>
        <v>1667.14</v>
      </c>
      <c r="Q1906" s="97">
        <f t="shared" si="966"/>
        <v>1667.14</v>
      </c>
      <c r="R1906" s="97"/>
      <c r="S1906" s="97"/>
    </row>
    <row r="1907" spans="1:19" ht="22.5" x14ac:dyDescent="0.25">
      <c r="A1907" s="89" t="s">
        <v>4367</v>
      </c>
      <c r="B1907" s="89" t="s">
        <v>4290</v>
      </c>
      <c r="C1907" s="89"/>
      <c r="D1907" s="89" t="s">
        <v>191</v>
      </c>
      <c r="E1907" s="94" t="s">
        <v>1191</v>
      </c>
      <c r="F1907" s="95" t="s">
        <v>1192</v>
      </c>
      <c r="G1907" s="89" t="s">
        <v>648</v>
      </c>
      <c r="H1907" s="89" t="s">
        <v>12</v>
      </c>
      <c r="I1907" s="96">
        <v>1</v>
      </c>
      <c r="J1907" s="97">
        <v>215</v>
      </c>
      <c r="K1907" s="98">
        <f t="shared" si="960"/>
        <v>215</v>
      </c>
      <c r="L1907" s="99">
        <f t="shared" si="961"/>
        <v>1.0815399999999999</v>
      </c>
      <c r="M1907" s="100">
        <f t="shared" si="962"/>
        <v>1.0590999999999999</v>
      </c>
      <c r="N1907" s="101">
        <f t="shared" si="963"/>
        <v>0.97811300000000001</v>
      </c>
      <c r="O1907" s="100">
        <f t="shared" si="964"/>
        <v>1</v>
      </c>
      <c r="P1907" s="98">
        <f t="shared" si="965"/>
        <v>240.88</v>
      </c>
      <c r="Q1907" s="97">
        <f t="shared" si="966"/>
        <v>240.88</v>
      </c>
      <c r="R1907" s="97"/>
      <c r="S1907" s="97"/>
    </row>
    <row r="1908" spans="1:19" x14ac:dyDescent="0.25">
      <c r="A1908" s="82" t="s">
        <v>973</v>
      </c>
      <c r="B1908" s="83"/>
      <c r="C1908" s="84"/>
      <c r="D1908" s="85"/>
      <c r="E1908" s="86"/>
      <c r="F1908" s="86" t="s">
        <v>1194</v>
      </c>
      <c r="G1908" s="82"/>
      <c r="H1908" s="82"/>
      <c r="I1908" s="87"/>
      <c r="J1908" s="88">
        <f>SUM(J1909:J1932)</f>
        <v>232580</v>
      </c>
      <c r="K1908" s="98"/>
      <c r="L1908" s="99"/>
      <c r="M1908" s="100"/>
      <c r="N1908" s="101"/>
      <c r="O1908" s="100"/>
      <c r="P1908" s="98"/>
      <c r="Q1908" s="88">
        <f>SUM(Q1909:Q1932)</f>
        <v>260580.74</v>
      </c>
      <c r="R1908" s="88">
        <f t="shared" ref="R1908:S1908" si="967">SUM(R1909:R1932)</f>
        <v>0</v>
      </c>
      <c r="S1908" s="88">
        <f t="shared" si="967"/>
        <v>0</v>
      </c>
    </row>
    <row r="1909" spans="1:19" ht="22.5" x14ac:dyDescent="0.25">
      <c r="A1909" s="89" t="s">
        <v>4369</v>
      </c>
      <c r="B1909" s="89" t="s">
        <v>4290</v>
      </c>
      <c r="C1909" s="89"/>
      <c r="D1909" s="89" t="s">
        <v>194</v>
      </c>
      <c r="E1909" s="94" t="s">
        <v>1199</v>
      </c>
      <c r="F1909" s="95" t="s">
        <v>1200</v>
      </c>
      <c r="G1909" s="89" t="s">
        <v>1071</v>
      </c>
      <c r="H1909" s="89" t="s">
        <v>4370</v>
      </c>
      <c r="I1909" s="96">
        <v>1</v>
      </c>
      <c r="J1909" s="97">
        <v>53402</v>
      </c>
      <c r="K1909" s="98">
        <f t="shared" ref="K1909:K1916" si="968">J1909/H1909</f>
        <v>56212.63</v>
      </c>
      <c r="L1909" s="99">
        <f t="shared" ref="L1909:L1916" si="969">$L$8</f>
        <v>1.0815399999999999</v>
      </c>
      <c r="M1909" s="100">
        <f t="shared" ref="M1909:M1916" si="970">$M$8</f>
        <v>1.0590999999999999</v>
      </c>
      <c r="N1909" s="101">
        <f t="shared" ref="N1909:N1916" si="971">$N$8</f>
        <v>0.97811300000000001</v>
      </c>
      <c r="O1909" s="100">
        <f t="shared" ref="O1909:O1916" si="972">$O$8</f>
        <v>1</v>
      </c>
      <c r="P1909" s="98">
        <f t="shared" ref="P1909:P1916" si="973">K1909*L1909*M1909*N1909*O1909</f>
        <v>62979.98</v>
      </c>
      <c r="Q1909" s="97">
        <f t="shared" ref="Q1909:Q1916" si="974">H1909*P1909</f>
        <v>59830.98</v>
      </c>
      <c r="R1909" s="97"/>
      <c r="S1909" s="97"/>
    </row>
    <row r="1910" spans="1:19" ht="22.5" x14ac:dyDescent="0.25">
      <c r="A1910" s="89" t="s">
        <v>4371</v>
      </c>
      <c r="B1910" s="89" t="s">
        <v>4290</v>
      </c>
      <c r="C1910" s="89"/>
      <c r="D1910" s="89" t="s">
        <v>196</v>
      </c>
      <c r="E1910" s="94" t="s">
        <v>1203</v>
      </c>
      <c r="F1910" s="95" t="s">
        <v>1204</v>
      </c>
      <c r="G1910" s="89" t="s">
        <v>1077</v>
      </c>
      <c r="H1910" s="89" t="s">
        <v>957</v>
      </c>
      <c r="I1910" s="96">
        <v>1</v>
      </c>
      <c r="J1910" s="97">
        <v>88551</v>
      </c>
      <c r="K1910" s="98">
        <f t="shared" si="968"/>
        <v>932.12</v>
      </c>
      <c r="L1910" s="99">
        <f t="shared" si="969"/>
        <v>1.0815399999999999</v>
      </c>
      <c r="M1910" s="100">
        <f t="shared" si="970"/>
        <v>1.0590999999999999</v>
      </c>
      <c r="N1910" s="101">
        <f t="shared" si="971"/>
        <v>0.97811300000000001</v>
      </c>
      <c r="O1910" s="100">
        <f t="shared" si="972"/>
        <v>1</v>
      </c>
      <c r="P1910" s="98">
        <f t="shared" si="973"/>
        <v>1044.3399999999999</v>
      </c>
      <c r="Q1910" s="97">
        <f t="shared" si="974"/>
        <v>99212.3</v>
      </c>
      <c r="R1910" s="97"/>
      <c r="S1910" s="97"/>
    </row>
    <row r="1911" spans="1:19" x14ac:dyDescent="0.25">
      <c r="A1911" s="89" t="s">
        <v>4372</v>
      </c>
      <c r="B1911" s="89" t="s">
        <v>4290</v>
      </c>
      <c r="C1911" s="89"/>
      <c r="D1911" s="89" t="s">
        <v>201</v>
      </c>
      <c r="E1911" s="94" t="s">
        <v>838</v>
      </c>
      <c r="F1911" s="95" t="s">
        <v>839</v>
      </c>
      <c r="G1911" s="89" t="s">
        <v>110</v>
      </c>
      <c r="H1911" s="89" t="s">
        <v>3100</v>
      </c>
      <c r="I1911" s="96">
        <v>1</v>
      </c>
      <c r="J1911" s="97">
        <v>1724</v>
      </c>
      <c r="K1911" s="98">
        <f t="shared" si="968"/>
        <v>5944.83</v>
      </c>
      <c r="L1911" s="99">
        <f t="shared" si="969"/>
        <v>1.0815399999999999</v>
      </c>
      <c r="M1911" s="100">
        <f t="shared" si="970"/>
        <v>1.0590999999999999</v>
      </c>
      <c r="N1911" s="101">
        <f t="shared" si="971"/>
        <v>0.97811300000000001</v>
      </c>
      <c r="O1911" s="100">
        <f t="shared" si="972"/>
        <v>1</v>
      </c>
      <c r="P1911" s="98">
        <f t="shared" si="973"/>
        <v>6660.52</v>
      </c>
      <c r="Q1911" s="97">
        <f t="shared" si="974"/>
        <v>1931.55</v>
      </c>
      <c r="R1911" s="97"/>
      <c r="S1911" s="97"/>
    </row>
    <row r="1912" spans="1:19" x14ac:dyDescent="0.25">
      <c r="A1912" s="89" t="s">
        <v>4373</v>
      </c>
      <c r="B1912" s="89" t="s">
        <v>4290</v>
      </c>
      <c r="C1912" s="89"/>
      <c r="D1912" s="89" t="s">
        <v>204</v>
      </c>
      <c r="E1912" s="94" t="s">
        <v>1139</v>
      </c>
      <c r="F1912" s="95" t="s">
        <v>1140</v>
      </c>
      <c r="G1912" s="89" t="s">
        <v>110</v>
      </c>
      <c r="H1912" s="89" t="s">
        <v>4374</v>
      </c>
      <c r="I1912" s="96">
        <v>1</v>
      </c>
      <c r="J1912" s="97">
        <v>2537</v>
      </c>
      <c r="K1912" s="98">
        <f t="shared" si="968"/>
        <v>4374.1400000000003</v>
      </c>
      <c r="L1912" s="99">
        <f t="shared" si="969"/>
        <v>1.0815399999999999</v>
      </c>
      <c r="M1912" s="100">
        <f t="shared" si="970"/>
        <v>1.0590999999999999</v>
      </c>
      <c r="N1912" s="101">
        <f t="shared" si="971"/>
        <v>0.97811300000000001</v>
      </c>
      <c r="O1912" s="100">
        <f t="shared" si="972"/>
        <v>1</v>
      </c>
      <c r="P1912" s="98">
        <f t="shared" si="973"/>
        <v>4900.74</v>
      </c>
      <c r="Q1912" s="97">
        <f t="shared" si="974"/>
        <v>2842.43</v>
      </c>
      <c r="R1912" s="97"/>
      <c r="S1912" s="97"/>
    </row>
    <row r="1913" spans="1:19" ht="22.5" x14ac:dyDescent="0.25">
      <c r="A1913" s="89" t="s">
        <v>4375</v>
      </c>
      <c r="B1913" s="89" t="s">
        <v>4290</v>
      </c>
      <c r="C1913" s="89"/>
      <c r="D1913" s="89" t="s">
        <v>206</v>
      </c>
      <c r="E1913" s="94" t="s">
        <v>1216</v>
      </c>
      <c r="F1913" s="95" t="s">
        <v>1217</v>
      </c>
      <c r="G1913" s="89" t="s">
        <v>648</v>
      </c>
      <c r="H1913" s="89" t="s">
        <v>12</v>
      </c>
      <c r="I1913" s="96">
        <v>1</v>
      </c>
      <c r="J1913" s="97">
        <v>13827</v>
      </c>
      <c r="K1913" s="98">
        <f t="shared" si="968"/>
        <v>13827</v>
      </c>
      <c r="L1913" s="99">
        <f t="shared" si="969"/>
        <v>1.0815399999999999</v>
      </c>
      <c r="M1913" s="100">
        <f t="shared" si="970"/>
        <v>1.0590999999999999</v>
      </c>
      <c r="N1913" s="101">
        <f t="shared" si="971"/>
        <v>0.97811300000000001</v>
      </c>
      <c r="O1913" s="100">
        <f t="shared" si="972"/>
        <v>1</v>
      </c>
      <c r="P1913" s="98">
        <f t="shared" si="973"/>
        <v>15491.61</v>
      </c>
      <c r="Q1913" s="97">
        <f t="shared" si="974"/>
        <v>15491.61</v>
      </c>
      <c r="R1913" s="97"/>
      <c r="S1913" s="97"/>
    </row>
    <row r="1914" spans="1:19" ht="22.5" x14ac:dyDescent="0.25">
      <c r="A1914" s="89" t="s">
        <v>4376</v>
      </c>
      <c r="B1914" s="89" t="s">
        <v>4290</v>
      </c>
      <c r="C1914" s="89"/>
      <c r="D1914" s="89" t="s">
        <v>207</v>
      </c>
      <c r="E1914" s="94" t="s">
        <v>1146</v>
      </c>
      <c r="F1914" s="95" t="s">
        <v>1147</v>
      </c>
      <c r="G1914" s="89" t="s">
        <v>648</v>
      </c>
      <c r="H1914" s="89" t="s">
        <v>43</v>
      </c>
      <c r="I1914" s="96">
        <v>1</v>
      </c>
      <c r="J1914" s="97">
        <v>9036</v>
      </c>
      <c r="K1914" s="98">
        <f t="shared" si="968"/>
        <v>1506</v>
      </c>
      <c r="L1914" s="99">
        <f t="shared" si="969"/>
        <v>1.0815399999999999</v>
      </c>
      <c r="M1914" s="100">
        <f t="shared" si="970"/>
        <v>1.0590999999999999</v>
      </c>
      <c r="N1914" s="101">
        <f t="shared" si="971"/>
        <v>0.97811300000000001</v>
      </c>
      <c r="O1914" s="100">
        <f t="shared" si="972"/>
        <v>1</v>
      </c>
      <c r="P1914" s="98">
        <f t="shared" si="973"/>
        <v>1687.3</v>
      </c>
      <c r="Q1914" s="97">
        <f t="shared" si="974"/>
        <v>10123.799999999999</v>
      </c>
      <c r="R1914" s="97"/>
      <c r="S1914" s="97"/>
    </row>
    <row r="1915" spans="1:19" ht="22.5" x14ac:dyDescent="0.25">
      <c r="A1915" s="89" t="s">
        <v>4377</v>
      </c>
      <c r="B1915" s="89" t="s">
        <v>4290</v>
      </c>
      <c r="C1915" s="89"/>
      <c r="D1915" s="89" t="s">
        <v>208</v>
      </c>
      <c r="E1915" s="94" t="s">
        <v>4378</v>
      </c>
      <c r="F1915" s="95" t="s">
        <v>4379</v>
      </c>
      <c r="G1915" s="89" t="s">
        <v>648</v>
      </c>
      <c r="H1915" s="89" t="s">
        <v>68</v>
      </c>
      <c r="I1915" s="96">
        <v>1</v>
      </c>
      <c r="J1915" s="97">
        <v>4799</v>
      </c>
      <c r="K1915" s="98">
        <f t="shared" si="968"/>
        <v>399.92</v>
      </c>
      <c r="L1915" s="99">
        <f t="shared" si="969"/>
        <v>1.0815399999999999</v>
      </c>
      <c r="M1915" s="100">
        <f t="shared" si="970"/>
        <v>1.0590999999999999</v>
      </c>
      <c r="N1915" s="101">
        <f t="shared" si="971"/>
        <v>0.97811300000000001</v>
      </c>
      <c r="O1915" s="100">
        <f t="shared" si="972"/>
        <v>1</v>
      </c>
      <c r="P1915" s="98">
        <f t="shared" si="973"/>
        <v>448.07</v>
      </c>
      <c r="Q1915" s="97">
        <f t="shared" si="974"/>
        <v>5376.84</v>
      </c>
      <c r="R1915" s="97"/>
      <c r="S1915" s="97"/>
    </row>
    <row r="1916" spans="1:19" x14ac:dyDescent="0.25">
      <c r="A1916" s="89" t="s">
        <v>4380</v>
      </c>
      <c r="B1916" s="89" t="s">
        <v>4290</v>
      </c>
      <c r="C1916" s="89"/>
      <c r="D1916" s="89" t="s">
        <v>220</v>
      </c>
      <c r="E1916" s="94" t="s">
        <v>1224</v>
      </c>
      <c r="F1916" s="95" t="s">
        <v>1225</v>
      </c>
      <c r="G1916" s="89" t="s">
        <v>648</v>
      </c>
      <c r="H1916" s="89" t="s">
        <v>43</v>
      </c>
      <c r="I1916" s="96">
        <v>1</v>
      </c>
      <c r="J1916" s="97">
        <v>28625</v>
      </c>
      <c r="K1916" s="98">
        <f t="shared" si="968"/>
        <v>4770.83</v>
      </c>
      <c r="L1916" s="99">
        <f t="shared" si="969"/>
        <v>1.0815399999999999</v>
      </c>
      <c r="M1916" s="100">
        <f t="shared" si="970"/>
        <v>1.0590999999999999</v>
      </c>
      <c r="N1916" s="101">
        <f t="shared" si="971"/>
        <v>0.97811300000000001</v>
      </c>
      <c r="O1916" s="100">
        <f t="shared" si="972"/>
        <v>1</v>
      </c>
      <c r="P1916" s="98">
        <f t="shared" si="973"/>
        <v>5345.18</v>
      </c>
      <c r="Q1916" s="97">
        <f t="shared" si="974"/>
        <v>32071.08</v>
      </c>
      <c r="R1916" s="97"/>
      <c r="S1916" s="97"/>
    </row>
    <row r="1917" spans="1:19" x14ac:dyDescent="0.25">
      <c r="A1917" s="89"/>
      <c r="B1917" s="90"/>
      <c r="C1917" s="90"/>
      <c r="D1917" s="91"/>
      <c r="E1917" s="92"/>
      <c r="F1917" s="92" t="s">
        <v>4381</v>
      </c>
      <c r="G1917" s="91"/>
      <c r="H1917" s="91"/>
      <c r="I1917" s="93">
        <v>1</v>
      </c>
      <c r="J1917" s="91"/>
      <c r="K1917" s="98"/>
      <c r="L1917" s="99"/>
      <c r="M1917" s="100"/>
      <c r="N1917" s="101"/>
      <c r="O1917" s="100"/>
      <c r="P1917" s="98"/>
      <c r="Q1917" s="91"/>
      <c r="R1917" s="91"/>
      <c r="S1917" s="91"/>
    </row>
    <row r="1918" spans="1:19" x14ac:dyDescent="0.25">
      <c r="A1918" s="89" t="s">
        <v>4382</v>
      </c>
      <c r="B1918" s="89" t="s">
        <v>4290</v>
      </c>
      <c r="C1918" s="89"/>
      <c r="D1918" s="89" t="s">
        <v>223</v>
      </c>
      <c r="E1918" s="94" t="s">
        <v>4383</v>
      </c>
      <c r="F1918" s="95" t="s">
        <v>4384</v>
      </c>
      <c r="G1918" s="89" t="s">
        <v>1230</v>
      </c>
      <c r="H1918" s="89" t="s">
        <v>237</v>
      </c>
      <c r="I1918" s="96">
        <v>1</v>
      </c>
      <c r="J1918" s="97">
        <v>3563</v>
      </c>
      <c r="K1918" s="98">
        <f t="shared" ref="K1918:K1932" si="975">J1918/H1918</f>
        <v>35630</v>
      </c>
      <c r="L1918" s="99">
        <f t="shared" ref="L1918:L1932" si="976">$L$8</f>
        <v>1.0815399999999999</v>
      </c>
      <c r="M1918" s="100">
        <f t="shared" ref="M1918:M1932" si="977">$M$8</f>
        <v>1.0590999999999999</v>
      </c>
      <c r="N1918" s="101">
        <f t="shared" ref="N1918:N1932" si="978">$N$8</f>
        <v>0.97811300000000001</v>
      </c>
      <c r="O1918" s="100">
        <f t="shared" ref="O1918:O1932" si="979">$O$8</f>
        <v>1</v>
      </c>
      <c r="P1918" s="98">
        <f t="shared" ref="P1918:P1932" si="980">K1918*L1918*M1918*N1918*O1918</f>
        <v>39919.440000000002</v>
      </c>
      <c r="Q1918" s="97">
        <f t="shared" ref="Q1918:Q1932" si="981">H1918*P1918</f>
        <v>3991.94</v>
      </c>
      <c r="R1918" s="97"/>
      <c r="S1918" s="97"/>
    </row>
    <row r="1919" spans="1:19" x14ac:dyDescent="0.25">
      <c r="A1919" s="89" t="s">
        <v>4385</v>
      </c>
      <c r="B1919" s="89" t="s">
        <v>4290</v>
      </c>
      <c r="C1919" s="89"/>
      <c r="D1919" s="89" t="s">
        <v>226</v>
      </c>
      <c r="E1919" s="94" t="s">
        <v>1232</v>
      </c>
      <c r="F1919" s="95" t="s">
        <v>1233</v>
      </c>
      <c r="G1919" s="89" t="s">
        <v>71</v>
      </c>
      <c r="H1919" s="89" t="s">
        <v>294</v>
      </c>
      <c r="I1919" s="96">
        <v>1</v>
      </c>
      <c r="J1919" s="97">
        <v>11</v>
      </c>
      <c r="K1919" s="98">
        <f t="shared" si="975"/>
        <v>183.33</v>
      </c>
      <c r="L1919" s="99">
        <f t="shared" si="976"/>
        <v>1.0815399999999999</v>
      </c>
      <c r="M1919" s="100">
        <f t="shared" si="977"/>
        <v>1.0590999999999999</v>
      </c>
      <c r="N1919" s="101">
        <f t="shared" si="978"/>
        <v>0.97811300000000001</v>
      </c>
      <c r="O1919" s="100">
        <f t="shared" si="979"/>
        <v>1</v>
      </c>
      <c r="P1919" s="98">
        <f t="shared" si="980"/>
        <v>205.4</v>
      </c>
      <c r="Q1919" s="97">
        <f t="shared" si="981"/>
        <v>12.32</v>
      </c>
      <c r="R1919" s="97"/>
      <c r="S1919" s="97"/>
    </row>
    <row r="1920" spans="1:19" x14ac:dyDescent="0.25">
      <c r="A1920" s="89" t="s">
        <v>4386</v>
      </c>
      <c r="B1920" s="89" t="s">
        <v>4290</v>
      </c>
      <c r="C1920" s="89"/>
      <c r="D1920" s="89" t="s">
        <v>229</v>
      </c>
      <c r="E1920" s="94" t="s">
        <v>4387</v>
      </c>
      <c r="F1920" s="95" t="s">
        <v>4388</v>
      </c>
      <c r="G1920" s="89" t="s">
        <v>648</v>
      </c>
      <c r="H1920" s="89" t="s">
        <v>12</v>
      </c>
      <c r="I1920" s="96">
        <v>1</v>
      </c>
      <c r="J1920" s="97">
        <v>54</v>
      </c>
      <c r="K1920" s="98">
        <f t="shared" si="975"/>
        <v>54</v>
      </c>
      <c r="L1920" s="99">
        <f t="shared" si="976"/>
        <v>1.0815399999999999</v>
      </c>
      <c r="M1920" s="100">
        <f t="shared" si="977"/>
        <v>1.0590999999999999</v>
      </c>
      <c r="N1920" s="101">
        <f t="shared" si="978"/>
        <v>0.97811300000000001</v>
      </c>
      <c r="O1920" s="100">
        <f t="shared" si="979"/>
        <v>1</v>
      </c>
      <c r="P1920" s="98">
        <f t="shared" si="980"/>
        <v>60.5</v>
      </c>
      <c r="Q1920" s="97">
        <f t="shared" si="981"/>
        <v>60.5</v>
      </c>
      <c r="R1920" s="97"/>
      <c r="S1920" s="97"/>
    </row>
    <row r="1921" spans="1:19" x14ac:dyDescent="0.25">
      <c r="A1921" s="89" t="s">
        <v>4389</v>
      </c>
      <c r="B1921" s="89" t="s">
        <v>4290</v>
      </c>
      <c r="C1921" s="89"/>
      <c r="D1921" s="89" t="s">
        <v>231</v>
      </c>
      <c r="E1921" s="94" t="s">
        <v>1236</v>
      </c>
      <c r="F1921" s="95" t="s">
        <v>1237</v>
      </c>
      <c r="G1921" s="89" t="s">
        <v>518</v>
      </c>
      <c r="H1921" s="89" t="s">
        <v>2537</v>
      </c>
      <c r="I1921" s="96">
        <v>1</v>
      </c>
      <c r="J1921" s="97">
        <v>31</v>
      </c>
      <c r="K1921" s="98">
        <f t="shared" si="975"/>
        <v>77.5</v>
      </c>
      <c r="L1921" s="99">
        <f t="shared" si="976"/>
        <v>1.0815399999999999</v>
      </c>
      <c r="M1921" s="100">
        <f t="shared" si="977"/>
        <v>1.0590999999999999</v>
      </c>
      <c r="N1921" s="101">
        <f t="shared" si="978"/>
        <v>0.97811300000000001</v>
      </c>
      <c r="O1921" s="100">
        <f t="shared" si="979"/>
        <v>1</v>
      </c>
      <c r="P1921" s="98">
        <f t="shared" si="980"/>
        <v>86.83</v>
      </c>
      <c r="Q1921" s="97">
        <f t="shared" si="981"/>
        <v>34.729999999999997</v>
      </c>
      <c r="R1921" s="97"/>
      <c r="S1921" s="97"/>
    </row>
    <row r="1922" spans="1:19" ht="22.5" x14ac:dyDescent="0.25">
      <c r="A1922" s="89" t="s">
        <v>4390</v>
      </c>
      <c r="B1922" s="89" t="s">
        <v>4290</v>
      </c>
      <c r="C1922" s="89"/>
      <c r="D1922" s="89" t="s">
        <v>236</v>
      </c>
      <c r="E1922" s="94" t="s">
        <v>4391</v>
      </c>
      <c r="F1922" s="95" t="s">
        <v>4392</v>
      </c>
      <c r="G1922" s="89" t="s">
        <v>652</v>
      </c>
      <c r="H1922" s="89" t="s">
        <v>12</v>
      </c>
      <c r="I1922" s="96">
        <v>1</v>
      </c>
      <c r="J1922" s="97">
        <v>1603</v>
      </c>
      <c r="K1922" s="98">
        <f t="shared" si="975"/>
        <v>1603</v>
      </c>
      <c r="L1922" s="99">
        <f t="shared" si="976"/>
        <v>1.0815399999999999</v>
      </c>
      <c r="M1922" s="100">
        <f t="shared" si="977"/>
        <v>1.0590999999999999</v>
      </c>
      <c r="N1922" s="101">
        <f t="shared" si="978"/>
        <v>0.97811300000000001</v>
      </c>
      <c r="O1922" s="100">
        <f t="shared" si="979"/>
        <v>1</v>
      </c>
      <c r="P1922" s="98">
        <f t="shared" si="980"/>
        <v>1795.98</v>
      </c>
      <c r="Q1922" s="97">
        <f t="shared" si="981"/>
        <v>1795.98</v>
      </c>
      <c r="R1922" s="97"/>
      <c r="S1922" s="97"/>
    </row>
    <row r="1923" spans="1:19" x14ac:dyDescent="0.25">
      <c r="A1923" s="89" t="s">
        <v>4393</v>
      </c>
      <c r="B1923" s="89" t="s">
        <v>4290</v>
      </c>
      <c r="C1923" s="89"/>
      <c r="D1923" s="89" t="s">
        <v>239</v>
      </c>
      <c r="E1923" s="94" t="s">
        <v>4394</v>
      </c>
      <c r="F1923" s="95" t="s">
        <v>4395</v>
      </c>
      <c r="G1923" s="89" t="s">
        <v>652</v>
      </c>
      <c r="H1923" s="89" t="s">
        <v>12</v>
      </c>
      <c r="I1923" s="96">
        <v>1</v>
      </c>
      <c r="J1923" s="97">
        <v>2683</v>
      </c>
      <c r="K1923" s="98">
        <f t="shared" si="975"/>
        <v>2683</v>
      </c>
      <c r="L1923" s="99">
        <f t="shared" si="976"/>
        <v>1.0815399999999999</v>
      </c>
      <c r="M1923" s="100">
        <f t="shared" si="977"/>
        <v>1.0590999999999999</v>
      </c>
      <c r="N1923" s="101">
        <f t="shared" si="978"/>
        <v>0.97811300000000001</v>
      </c>
      <c r="O1923" s="100">
        <f t="shared" si="979"/>
        <v>1</v>
      </c>
      <c r="P1923" s="98">
        <f t="shared" si="980"/>
        <v>3006</v>
      </c>
      <c r="Q1923" s="97">
        <f t="shared" si="981"/>
        <v>3006</v>
      </c>
      <c r="R1923" s="97"/>
      <c r="S1923" s="97"/>
    </row>
    <row r="1924" spans="1:19" x14ac:dyDescent="0.25">
      <c r="A1924" s="89" t="s">
        <v>4396</v>
      </c>
      <c r="B1924" s="89" t="s">
        <v>4290</v>
      </c>
      <c r="C1924" s="89"/>
      <c r="D1924" s="89" t="s">
        <v>241</v>
      </c>
      <c r="E1924" s="94" t="s">
        <v>1228</v>
      </c>
      <c r="F1924" s="95" t="s">
        <v>1229</v>
      </c>
      <c r="G1924" s="89" t="s">
        <v>1230</v>
      </c>
      <c r="H1924" s="89" t="s">
        <v>1696</v>
      </c>
      <c r="I1924" s="96">
        <v>1</v>
      </c>
      <c r="J1924" s="97">
        <v>6127</v>
      </c>
      <c r="K1924" s="98">
        <f t="shared" si="975"/>
        <v>20423.330000000002</v>
      </c>
      <c r="L1924" s="99">
        <f t="shared" si="976"/>
        <v>1.0815399999999999</v>
      </c>
      <c r="M1924" s="100">
        <f t="shared" si="977"/>
        <v>1.0590999999999999</v>
      </c>
      <c r="N1924" s="101">
        <f t="shared" si="978"/>
        <v>0.97811300000000001</v>
      </c>
      <c r="O1924" s="100">
        <f t="shared" si="979"/>
        <v>1</v>
      </c>
      <c r="P1924" s="98">
        <f t="shared" si="980"/>
        <v>22882.06</v>
      </c>
      <c r="Q1924" s="97">
        <f t="shared" si="981"/>
        <v>6864.62</v>
      </c>
      <c r="R1924" s="97"/>
      <c r="S1924" s="97"/>
    </row>
    <row r="1925" spans="1:19" x14ac:dyDescent="0.25">
      <c r="A1925" s="89" t="s">
        <v>4397</v>
      </c>
      <c r="B1925" s="89" t="s">
        <v>4290</v>
      </c>
      <c r="C1925" s="89"/>
      <c r="D1925" s="89" t="s">
        <v>243</v>
      </c>
      <c r="E1925" s="94" t="s">
        <v>1232</v>
      </c>
      <c r="F1925" s="95" t="s">
        <v>1233</v>
      </c>
      <c r="G1925" s="89" t="s">
        <v>71</v>
      </c>
      <c r="H1925" s="89" t="s">
        <v>1104</v>
      </c>
      <c r="I1925" s="96">
        <v>1</v>
      </c>
      <c r="J1925" s="97">
        <v>23</v>
      </c>
      <c r="K1925" s="98">
        <f t="shared" si="975"/>
        <v>191.67</v>
      </c>
      <c r="L1925" s="99">
        <f t="shared" si="976"/>
        <v>1.0815399999999999</v>
      </c>
      <c r="M1925" s="100">
        <f t="shared" si="977"/>
        <v>1.0590999999999999</v>
      </c>
      <c r="N1925" s="101">
        <f t="shared" si="978"/>
        <v>0.97811300000000001</v>
      </c>
      <c r="O1925" s="100">
        <f t="shared" si="979"/>
        <v>1</v>
      </c>
      <c r="P1925" s="98">
        <f t="shared" si="980"/>
        <v>214.74</v>
      </c>
      <c r="Q1925" s="97">
        <f t="shared" si="981"/>
        <v>25.77</v>
      </c>
      <c r="R1925" s="97"/>
      <c r="S1925" s="97"/>
    </row>
    <row r="1926" spans="1:19" x14ac:dyDescent="0.25">
      <c r="A1926" s="89" t="s">
        <v>4398</v>
      </c>
      <c r="B1926" s="89" t="s">
        <v>4290</v>
      </c>
      <c r="C1926" s="89"/>
      <c r="D1926" s="89" t="s">
        <v>248</v>
      </c>
      <c r="E1926" s="94" t="s">
        <v>1236</v>
      </c>
      <c r="F1926" s="95" t="s">
        <v>1237</v>
      </c>
      <c r="G1926" s="89" t="s">
        <v>518</v>
      </c>
      <c r="H1926" s="89" t="s">
        <v>1569</v>
      </c>
      <c r="I1926" s="96">
        <v>1</v>
      </c>
      <c r="J1926" s="97">
        <v>46</v>
      </c>
      <c r="K1926" s="98">
        <f t="shared" si="975"/>
        <v>76.67</v>
      </c>
      <c r="L1926" s="99">
        <f t="shared" si="976"/>
        <v>1.0815399999999999</v>
      </c>
      <c r="M1926" s="100">
        <f t="shared" si="977"/>
        <v>1.0590999999999999</v>
      </c>
      <c r="N1926" s="101">
        <f t="shared" si="978"/>
        <v>0.97811300000000001</v>
      </c>
      <c r="O1926" s="100">
        <f t="shared" si="979"/>
        <v>1</v>
      </c>
      <c r="P1926" s="98">
        <f t="shared" si="980"/>
        <v>85.9</v>
      </c>
      <c r="Q1926" s="97">
        <f t="shared" si="981"/>
        <v>51.54</v>
      </c>
      <c r="R1926" s="97"/>
      <c r="S1926" s="97"/>
    </row>
    <row r="1927" spans="1:19" ht="33.75" x14ac:dyDescent="0.25">
      <c r="A1927" s="89" t="s">
        <v>4399</v>
      </c>
      <c r="B1927" s="89" t="s">
        <v>4290</v>
      </c>
      <c r="C1927" s="89"/>
      <c r="D1927" s="89" t="s">
        <v>251</v>
      </c>
      <c r="E1927" s="94" t="s">
        <v>1239</v>
      </c>
      <c r="F1927" s="95" t="s">
        <v>1240</v>
      </c>
      <c r="G1927" s="89" t="s">
        <v>652</v>
      </c>
      <c r="H1927" s="89" t="s">
        <v>30</v>
      </c>
      <c r="I1927" s="96">
        <v>1</v>
      </c>
      <c r="J1927" s="97">
        <v>6310</v>
      </c>
      <c r="K1927" s="98">
        <f t="shared" si="975"/>
        <v>2103.33</v>
      </c>
      <c r="L1927" s="99">
        <f t="shared" si="976"/>
        <v>1.0815399999999999</v>
      </c>
      <c r="M1927" s="100">
        <f t="shared" si="977"/>
        <v>1.0590999999999999</v>
      </c>
      <c r="N1927" s="101">
        <f t="shared" si="978"/>
        <v>0.97811300000000001</v>
      </c>
      <c r="O1927" s="100">
        <f t="shared" si="979"/>
        <v>1</v>
      </c>
      <c r="P1927" s="98">
        <f t="shared" si="980"/>
        <v>2356.5500000000002</v>
      </c>
      <c r="Q1927" s="97">
        <f t="shared" si="981"/>
        <v>7069.65</v>
      </c>
      <c r="R1927" s="97"/>
      <c r="S1927" s="97"/>
    </row>
    <row r="1928" spans="1:19" x14ac:dyDescent="0.25">
      <c r="A1928" s="89" t="s">
        <v>4400</v>
      </c>
      <c r="B1928" s="89" t="s">
        <v>4290</v>
      </c>
      <c r="C1928" s="89"/>
      <c r="D1928" s="89" t="s">
        <v>254</v>
      </c>
      <c r="E1928" s="94" t="s">
        <v>4401</v>
      </c>
      <c r="F1928" s="95" t="s">
        <v>4402</v>
      </c>
      <c r="G1928" s="89" t="s">
        <v>1230</v>
      </c>
      <c r="H1928" s="89" t="s">
        <v>237</v>
      </c>
      <c r="I1928" s="96">
        <v>1</v>
      </c>
      <c r="J1928" s="97">
        <v>1734</v>
      </c>
      <c r="K1928" s="98">
        <f t="shared" si="975"/>
        <v>17340</v>
      </c>
      <c r="L1928" s="99">
        <f t="shared" si="976"/>
        <v>1.0815399999999999</v>
      </c>
      <c r="M1928" s="100">
        <f t="shared" si="977"/>
        <v>1.0590999999999999</v>
      </c>
      <c r="N1928" s="101">
        <f t="shared" si="978"/>
        <v>0.97811300000000001</v>
      </c>
      <c r="O1928" s="100">
        <f t="shared" si="979"/>
        <v>1</v>
      </c>
      <c r="P1928" s="98">
        <f t="shared" si="980"/>
        <v>19427.53</v>
      </c>
      <c r="Q1928" s="97">
        <f t="shared" si="981"/>
        <v>1942.75</v>
      </c>
      <c r="R1928" s="97"/>
      <c r="S1928" s="97"/>
    </row>
    <row r="1929" spans="1:19" ht="22.5" x14ac:dyDescent="0.25">
      <c r="A1929" s="89" t="s">
        <v>4403</v>
      </c>
      <c r="B1929" s="89" t="s">
        <v>4290</v>
      </c>
      <c r="C1929" s="89"/>
      <c r="D1929" s="89" t="s">
        <v>256</v>
      </c>
      <c r="E1929" s="94" t="s">
        <v>4404</v>
      </c>
      <c r="F1929" s="95" t="s">
        <v>4405</v>
      </c>
      <c r="G1929" s="89" t="s">
        <v>648</v>
      </c>
      <c r="H1929" s="89" t="s">
        <v>12</v>
      </c>
      <c r="I1929" s="96">
        <v>1</v>
      </c>
      <c r="J1929" s="97">
        <v>6210</v>
      </c>
      <c r="K1929" s="98">
        <f t="shared" si="975"/>
        <v>6210</v>
      </c>
      <c r="L1929" s="99">
        <f t="shared" si="976"/>
        <v>1.0815399999999999</v>
      </c>
      <c r="M1929" s="100">
        <f t="shared" si="977"/>
        <v>1.0590999999999999</v>
      </c>
      <c r="N1929" s="101">
        <f t="shared" si="978"/>
        <v>0.97811300000000001</v>
      </c>
      <c r="O1929" s="100">
        <f t="shared" si="979"/>
        <v>1</v>
      </c>
      <c r="P1929" s="98">
        <f t="shared" si="980"/>
        <v>6957.61</v>
      </c>
      <c r="Q1929" s="97">
        <f t="shared" si="981"/>
        <v>6957.61</v>
      </c>
      <c r="R1929" s="97"/>
      <c r="S1929" s="97"/>
    </row>
    <row r="1930" spans="1:19" x14ac:dyDescent="0.25">
      <c r="A1930" s="89" t="s">
        <v>4406</v>
      </c>
      <c r="B1930" s="89" t="s">
        <v>4290</v>
      </c>
      <c r="C1930" s="89"/>
      <c r="D1930" s="89" t="s">
        <v>260</v>
      </c>
      <c r="E1930" s="94" t="s">
        <v>4407</v>
      </c>
      <c r="F1930" s="95" t="s">
        <v>4408</v>
      </c>
      <c r="G1930" s="89" t="s">
        <v>648</v>
      </c>
      <c r="H1930" s="89" t="s">
        <v>12</v>
      </c>
      <c r="I1930" s="96">
        <v>1</v>
      </c>
      <c r="J1930" s="97">
        <v>91</v>
      </c>
      <c r="K1930" s="98">
        <f t="shared" si="975"/>
        <v>91</v>
      </c>
      <c r="L1930" s="99">
        <f t="shared" si="976"/>
        <v>1.0815399999999999</v>
      </c>
      <c r="M1930" s="100">
        <f t="shared" si="977"/>
        <v>1.0590999999999999</v>
      </c>
      <c r="N1930" s="101">
        <f t="shared" si="978"/>
        <v>0.97811300000000001</v>
      </c>
      <c r="O1930" s="100">
        <f t="shared" si="979"/>
        <v>1</v>
      </c>
      <c r="P1930" s="98">
        <f t="shared" si="980"/>
        <v>101.96</v>
      </c>
      <c r="Q1930" s="97">
        <f t="shared" si="981"/>
        <v>101.96</v>
      </c>
      <c r="R1930" s="97"/>
      <c r="S1930" s="97"/>
    </row>
    <row r="1931" spans="1:19" x14ac:dyDescent="0.25">
      <c r="A1931" s="89" t="s">
        <v>4409</v>
      </c>
      <c r="B1931" s="89" t="s">
        <v>4290</v>
      </c>
      <c r="C1931" s="89"/>
      <c r="D1931" s="89" t="s">
        <v>263</v>
      </c>
      <c r="E1931" s="94" t="s">
        <v>4410</v>
      </c>
      <c r="F1931" s="95" t="s">
        <v>4411</v>
      </c>
      <c r="G1931" s="89" t="s">
        <v>970</v>
      </c>
      <c r="H1931" s="89" t="s">
        <v>237</v>
      </c>
      <c r="I1931" s="96">
        <v>1</v>
      </c>
      <c r="J1931" s="97">
        <v>641</v>
      </c>
      <c r="K1931" s="98">
        <f t="shared" si="975"/>
        <v>6410</v>
      </c>
      <c r="L1931" s="99">
        <f t="shared" si="976"/>
        <v>1.0815399999999999</v>
      </c>
      <c r="M1931" s="100">
        <f t="shared" si="977"/>
        <v>1.0590999999999999</v>
      </c>
      <c r="N1931" s="101">
        <f t="shared" si="978"/>
        <v>0.97811300000000001</v>
      </c>
      <c r="O1931" s="100">
        <f t="shared" si="979"/>
        <v>1</v>
      </c>
      <c r="P1931" s="98">
        <f t="shared" si="980"/>
        <v>7181.69</v>
      </c>
      <c r="Q1931" s="97">
        <f t="shared" si="981"/>
        <v>718.17</v>
      </c>
      <c r="R1931" s="97"/>
      <c r="S1931" s="97"/>
    </row>
    <row r="1932" spans="1:19" x14ac:dyDescent="0.25">
      <c r="A1932" s="89" t="s">
        <v>4412</v>
      </c>
      <c r="B1932" s="89" t="s">
        <v>4290</v>
      </c>
      <c r="C1932" s="89"/>
      <c r="D1932" s="89" t="s">
        <v>265</v>
      </c>
      <c r="E1932" s="94" t="s">
        <v>4413</v>
      </c>
      <c r="F1932" s="95" t="s">
        <v>4414</v>
      </c>
      <c r="G1932" s="89" t="s">
        <v>652</v>
      </c>
      <c r="H1932" s="89" t="s">
        <v>12</v>
      </c>
      <c r="I1932" s="96">
        <v>1</v>
      </c>
      <c r="J1932" s="97">
        <v>952</v>
      </c>
      <c r="K1932" s="98">
        <f t="shared" si="975"/>
        <v>952</v>
      </c>
      <c r="L1932" s="99">
        <f t="shared" si="976"/>
        <v>1.0815399999999999</v>
      </c>
      <c r="M1932" s="100">
        <f t="shared" si="977"/>
        <v>1.0590999999999999</v>
      </c>
      <c r="N1932" s="101">
        <f t="shared" si="978"/>
        <v>0.97811300000000001</v>
      </c>
      <c r="O1932" s="100">
        <f t="shared" si="979"/>
        <v>1</v>
      </c>
      <c r="P1932" s="98">
        <f t="shared" si="980"/>
        <v>1066.6099999999999</v>
      </c>
      <c r="Q1932" s="97">
        <f t="shared" si="981"/>
        <v>1066.6099999999999</v>
      </c>
      <c r="R1932" s="97"/>
      <c r="S1932" s="97"/>
    </row>
    <row r="1933" spans="1:19" ht="28.5" x14ac:dyDescent="0.25">
      <c r="A1933" s="72"/>
      <c r="B1933" s="77"/>
      <c r="C1933" s="77"/>
      <c r="D1933" s="77"/>
      <c r="E1933" s="76"/>
      <c r="F1933" s="76" t="s">
        <v>4415</v>
      </c>
      <c r="G1933" s="77"/>
      <c r="H1933" s="77"/>
      <c r="I1933" s="78"/>
      <c r="J1933" s="79">
        <f>J1934</f>
        <v>13368</v>
      </c>
      <c r="K1933" s="98"/>
      <c r="L1933" s="99"/>
      <c r="M1933" s="100"/>
      <c r="N1933" s="101"/>
      <c r="O1933" s="100"/>
      <c r="P1933" s="98"/>
      <c r="Q1933" s="79">
        <f>Q1934</f>
        <v>14977.23</v>
      </c>
      <c r="R1933" s="79">
        <f t="shared" ref="R1933:S1933" si="982">R1934</f>
        <v>0</v>
      </c>
      <c r="S1933" s="79">
        <f t="shared" si="982"/>
        <v>0</v>
      </c>
    </row>
    <row r="1934" spans="1:19" ht="25.5" x14ac:dyDescent="0.25">
      <c r="A1934" s="82" t="s">
        <v>979</v>
      </c>
      <c r="B1934" s="83"/>
      <c r="C1934" s="84"/>
      <c r="D1934" s="85"/>
      <c r="E1934" s="86"/>
      <c r="F1934" s="86" t="s">
        <v>1243</v>
      </c>
      <c r="G1934" s="82"/>
      <c r="H1934" s="82"/>
      <c r="I1934" s="87"/>
      <c r="J1934" s="88">
        <f>SUM(J1935:J1943)</f>
        <v>13368</v>
      </c>
      <c r="K1934" s="98"/>
      <c r="L1934" s="99"/>
      <c r="M1934" s="100"/>
      <c r="N1934" s="101"/>
      <c r="O1934" s="100"/>
      <c r="P1934" s="98"/>
      <c r="Q1934" s="88">
        <f>SUM(Q1935:Q1943)</f>
        <v>14977.23</v>
      </c>
      <c r="R1934" s="88">
        <f t="shared" ref="R1934:S1934" si="983">SUM(R1935:R1943)</f>
        <v>0</v>
      </c>
      <c r="S1934" s="88">
        <f t="shared" si="983"/>
        <v>0</v>
      </c>
    </row>
    <row r="1935" spans="1:19" ht="22.5" x14ac:dyDescent="0.25">
      <c r="A1935" s="89" t="s">
        <v>4417</v>
      </c>
      <c r="B1935" s="89" t="s">
        <v>4418</v>
      </c>
      <c r="C1935" s="89"/>
      <c r="D1935" s="89" t="s">
        <v>12</v>
      </c>
      <c r="E1935" s="94" t="s">
        <v>3383</v>
      </c>
      <c r="F1935" s="95" t="s">
        <v>3384</v>
      </c>
      <c r="G1935" s="89" t="s">
        <v>1071</v>
      </c>
      <c r="H1935" s="89" t="s">
        <v>237</v>
      </c>
      <c r="I1935" s="96">
        <v>1</v>
      </c>
      <c r="J1935" s="97">
        <v>5047</v>
      </c>
      <c r="K1935" s="98">
        <f t="shared" ref="K1935:K1943" si="984">J1935/H1935</f>
        <v>50470</v>
      </c>
      <c r="L1935" s="99">
        <f t="shared" ref="L1935:L1943" si="985">$L$8</f>
        <v>1.0815399999999999</v>
      </c>
      <c r="M1935" s="100">
        <f t="shared" ref="M1935:M1943" si="986">$M$8</f>
        <v>1.0590999999999999</v>
      </c>
      <c r="N1935" s="101">
        <f t="shared" ref="N1935:N1943" si="987">$N$8</f>
        <v>0.97811300000000001</v>
      </c>
      <c r="O1935" s="100">
        <f t="shared" ref="O1935:O1943" si="988">$O$8</f>
        <v>1</v>
      </c>
      <c r="P1935" s="98">
        <f t="shared" ref="P1935:P1943" si="989">K1935*L1935*M1935*N1935*O1935</f>
        <v>56546</v>
      </c>
      <c r="Q1935" s="97">
        <f t="shared" ref="Q1935:Q1943" si="990">H1935*P1935</f>
        <v>5654.6</v>
      </c>
      <c r="R1935" s="97"/>
      <c r="S1935" s="97"/>
    </row>
    <row r="1936" spans="1:19" x14ac:dyDescent="0.25">
      <c r="A1936" s="89" t="s">
        <v>4419</v>
      </c>
      <c r="B1936" s="89" t="s">
        <v>4418</v>
      </c>
      <c r="C1936" s="89"/>
      <c r="D1936" s="89" t="s">
        <v>24</v>
      </c>
      <c r="E1936" s="94" t="s">
        <v>3386</v>
      </c>
      <c r="F1936" s="95" t="s">
        <v>3387</v>
      </c>
      <c r="G1936" s="89" t="s">
        <v>71</v>
      </c>
      <c r="H1936" s="89" t="s">
        <v>4420</v>
      </c>
      <c r="I1936" s="96">
        <v>1</v>
      </c>
      <c r="J1936" s="97">
        <v>13</v>
      </c>
      <c r="K1936" s="98">
        <f t="shared" si="984"/>
        <v>1083.33</v>
      </c>
      <c r="L1936" s="99">
        <f t="shared" si="985"/>
        <v>1.0815399999999999</v>
      </c>
      <c r="M1936" s="100">
        <f t="shared" si="986"/>
        <v>1.0590999999999999</v>
      </c>
      <c r="N1936" s="101">
        <f t="shared" si="987"/>
        <v>0.97811300000000001</v>
      </c>
      <c r="O1936" s="100">
        <f t="shared" si="988"/>
        <v>1</v>
      </c>
      <c r="P1936" s="98">
        <f t="shared" si="989"/>
        <v>1213.75</v>
      </c>
      <c r="Q1936" s="97">
        <f t="shared" si="990"/>
        <v>14.57</v>
      </c>
      <c r="R1936" s="97"/>
      <c r="S1936" s="97"/>
    </row>
    <row r="1937" spans="1:19" ht="22.5" x14ac:dyDescent="0.25">
      <c r="A1937" s="89" t="s">
        <v>4421</v>
      </c>
      <c r="B1937" s="89" t="s">
        <v>4418</v>
      </c>
      <c r="C1937" s="89"/>
      <c r="D1937" s="89" t="s">
        <v>30</v>
      </c>
      <c r="E1937" s="94" t="s">
        <v>3390</v>
      </c>
      <c r="F1937" s="95" t="s">
        <v>3391</v>
      </c>
      <c r="G1937" s="89" t="s">
        <v>648</v>
      </c>
      <c r="H1937" s="89" t="s">
        <v>4422</v>
      </c>
      <c r="I1937" s="96">
        <v>1</v>
      </c>
      <c r="J1937" s="97">
        <v>1315</v>
      </c>
      <c r="K1937" s="98">
        <f t="shared" si="984"/>
        <v>131.76</v>
      </c>
      <c r="L1937" s="99">
        <f t="shared" si="985"/>
        <v>1.0815399999999999</v>
      </c>
      <c r="M1937" s="100">
        <f t="shared" si="986"/>
        <v>1.0590999999999999</v>
      </c>
      <c r="N1937" s="101">
        <f t="shared" si="987"/>
        <v>0.97811300000000001</v>
      </c>
      <c r="O1937" s="100">
        <f t="shared" si="988"/>
        <v>1</v>
      </c>
      <c r="P1937" s="98">
        <f t="shared" si="989"/>
        <v>147.62</v>
      </c>
      <c r="Q1937" s="97">
        <f t="shared" si="990"/>
        <v>1473.25</v>
      </c>
      <c r="R1937" s="97"/>
      <c r="S1937" s="97"/>
    </row>
    <row r="1938" spans="1:19" ht="22.5" x14ac:dyDescent="0.25">
      <c r="A1938" s="89" t="s">
        <v>4423</v>
      </c>
      <c r="B1938" s="89" t="s">
        <v>4418</v>
      </c>
      <c r="C1938" s="89"/>
      <c r="D1938" s="89" t="s">
        <v>34</v>
      </c>
      <c r="E1938" s="94" t="s">
        <v>1246</v>
      </c>
      <c r="F1938" s="95" t="s">
        <v>1247</v>
      </c>
      <c r="G1938" s="89" t="s">
        <v>1071</v>
      </c>
      <c r="H1938" s="89" t="s">
        <v>456</v>
      </c>
      <c r="I1938" s="96">
        <v>1</v>
      </c>
      <c r="J1938" s="97">
        <v>5857</v>
      </c>
      <c r="K1938" s="98">
        <f t="shared" si="984"/>
        <v>53245.45</v>
      </c>
      <c r="L1938" s="99">
        <f t="shared" si="985"/>
        <v>1.0815399999999999</v>
      </c>
      <c r="M1938" s="100">
        <f t="shared" si="986"/>
        <v>1.0590999999999999</v>
      </c>
      <c r="N1938" s="101">
        <f t="shared" si="987"/>
        <v>0.97811300000000001</v>
      </c>
      <c r="O1938" s="100">
        <f t="shared" si="988"/>
        <v>1</v>
      </c>
      <c r="P1938" s="98">
        <f t="shared" si="989"/>
        <v>59655.58</v>
      </c>
      <c r="Q1938" s="97">
        <f t="shared" si="990"/>
        <v>6562.11</v>
      </c>
      <c r="R1938" s="97"/>
      <c r="S1938" s="97"/>
    </row>
    <row r="1939" spans="1:19" x14ac:dyDescent="0.25">
      <c r="A1939" s="89" t="s">
        <v>4424</v>
      </c>
      <c r="B1939" s="89" t="s">
        <v>4418</v>
      </c>
      <c r="C1939" s="89"/>
      <c r="D1939" s="89" t="s">
        <v>40</v>
      </c>
      <c r="E1939" s="94" t="s">
        <v>1249</v>
      </c>
      <c r="F1939" s="95" t="s">
        <v>1250</v>
      </c>
      <c r="G1939" s="89" t="s">
        <v>71</v>
      </c>
      <c r="H1939" s="89" t="s">
        <v>4425</v>
      </c>
      <c r="I1939" s="96">
        <v>1</v>
      </c>
      <c r="J1939" s="97">
        <v>8</v>
      </c>
      <c r="K1939" s="98">
        <f t="shared" si="984"/>
        <v>606.05999999999995</v>
      </c>
      <c r="L1939" s="99">
        <f t="shared" si="985"/>
        <v>1.0815399999999999</v>
      </c>
      <c r="M1939" s="100">
        <f t="shared" si="986"/>
        <v>1.0590999999999999</v>
      </c>
      <c r="N1939" s="101">
        <f t="shared" si="987"/>
        <v>0.97811300000000001</v>
      </c>
      <c r="O1939" s="100">
        <f t="shared" si="988"/>
        <v>1</v>
      </c>
      <c r="P1939" s="98">
        <f t="shared" si="989"/>
        <v>679.02</v>
      </c>
      <c r="Q1939" s="97">
        <f t="shared" si="990"/>
        <v>8.9600000000000009</v>
      </c>
      <c r="R1939" s="97"/>
      <c r="S1939" s="97"/>
    </row>
    <row r="1940" spans="1:19" ht="22.5" x14ac:dyDescent="0.25">
      <c r="A1940" s="89" t="s">
        <v>4426</v>
      </c>
      <c r="B1940" s="89" t="s">
        <v>4418</v>
      </c>
      <c r="C1940" s="89"/>
      <c r="D1940" s="89" t="s">
        <v>43</v>
      </c>
      <c r="E1940" s="94" t="s">
        <v>1253</v>
      </c>
      <c r="F1940" s="95" t="s">
        <v>1254</v>
      </c>
      <c r="G1940" s="89" t="s">
        <v>648</v>
      </c>
      <c r="H1940" s="89" t="s">
        <v>4427</v>
      </c>
      <c r="I1940" s="96">
        <v>1</v>
      </c>
      <c r="J1940" s="97">
        <v>717</v>
      </c>
      <c r="K1940" s="98">
        <f t="shared" si="984"/>
        <v>65.31</v>
      </c>
      <c r="L1940" s="99">
        <f t="shared" si="985"/>
        <v>1.0815399999999999</v>
      </c>
      <c r="M1940" s="100">
        <f t="shared" si="986"/>
        <v>1.0590999999999999</v>
      </c>
      <c r="N1940" s="101">
        <f t="shared" si="987"/>
        <v>0.97811300000000001</v>
      </c>
      <c r="O1940" s="100">
        <f t="shared" si="988"/>
        <v>1</v>
      </c>
      <c r="P1940" s="98">
        <f t="shared" si="989"/>
        <v>73.17</v>
      </c>
      <c r="Q1940" s="97">
        <f t="shared" si="990"/>
        <v>803.26</v>
      </c>
      <c r="R1940" s="97"/>
      <c r="S1940" s="97"/>
    </row>
    <row r="1941" spans="1:19" x14ac:dyDescent="0.25">
      <c r="A1941" s="89" t="s">
        <v>4428</v>
      </c>
      <c r="B1941" s="89" t="s">
        <v>4418</v>
      </c>
      <c r="C1941" s="89"/>
      <c r="D1941" s="89" t="s">
        <v>48</v>
      </c>
      <c r="E1941" s="94" t="s">
        <v>4429</v>
      </c>
      <c r="F1941" s="95" t="s">
        <v>4430</v>
      </c>
      <c r="G1941" s="89" t="s">
        <v>648</v>
      </c>
      <c r="H1941" s="89" t="s">
        <v>12</v>
      </c>
      <c r="I1941" s="96">
        <v>1</v>
      </c>
      <c r="J1941" s="97">
        <v>121</v>
      </c>
      <c r="K1941" s="98">
        <f t="shared" si="984"/>
        <v>121</v>
      </c>
      <c r="L1941" s="99">
        <f t="shared" si="985"/>
        <v>1.0815399999999999</v>
      </c>
      <c r="M1941" s="100">
        <f t="shared" si="986"/>
        <v>1.0590999999999999</v>
      </c>
      <c r="N1941" s="101">
        <f t="shared" si="987"/>
        <v>0.97811300000000001</v>
      </c>
      <c r="O1941" s="100">
        <f t="shared" si="988"/>
        <v>1</v>
      </c>
      <c r="P1941" s="98">
        <f t="shared" si="989"/>
        <v>135.57</v>
      </c>
      <c r="Q1941" s="97">
        <f t="shared" si="990"/>
        <v>135.57</v>
      </c>
      <c r="R1941" s="97"/>
      <c r="S1941" s="97"/>
    </row>
    <row r="1942" spans="1:19" x14ac:dyDescent="0.25">
      <c r="A1942" s="89" t="s">
        <v>4431</v>
      </c>
      <c r="B1942" s="89" t="s">
        <v>4418</v>
      </c>
      <c r="C1942" s="89"/>
      <c r="D1942" s="89" t="s">
        <v>55</v>
      </c>
      <c r="E1942" s="94" t="s">
        <v>3397</v>
      </c>
      <c r="F1942" s="95" t="s">
        <v>3398</v>
      </c>
      <c r="G1942" s="89" t="s">
        <v>648</v>
      </c>
      <c r="H1942" s="89" t="s">
        <v>12</v>
      </c>
      <c r="I1942" s="96">
        <v>1</v>
      </c>
      <c r="J1942" s="97">
        <v>205</v>
      </c>
      <c r="K1942" s="98">
        <f t="shared" si="984"/>
        <v>205</v>
      </c>
      <c r="L1942" s="99">
        <f t="shared" si="985"/>
        <v>1.0815399999999999</v>
      </c>
      <c r="M1942" s="100">
        <f t="shared" si="986"/>
        <v>1.0590999999999999</v>
      </c>
      <c r="N1942" s="101">
        <f t="shared" si="987"/>
        <v>0.97811300000000001</v>
      </c>
      <c r="O1942" s="100">
        <f t="shared" si="988"/>
        <v>1</v>
      </c>
      <c r="P1942" s="98">
        <f t="shared" si="989"/>
        <v>229.68</v>
      </c>
      <c r="Q1942" s="97">
        <f t="shared" si="990"/>
        <v>229.68</v>
      </c>
      <c r="R1942" s="97"/>
      <c r="S1942" s="97"/>
    </row>
    <row r="1943" spans="1:19" x14ac:dyDescent="0.25">
      <c r="A1943" s="89" t="s">
        <v>4432</v>
      </c>
      <c r="B1943" s="89" t="s">
        <v>4418</v>
      </c>
      <c r="C1943" s="89"/>
      <c r="D1943" s="89" t="s">
        <v>58</v>
      </c>
      <c r="E1943" s="94" t="s">
        <v>4433</v>
      </c>
      <c r="F1943" s="95" t="s">
        <v>4434</v>
      </c>
      <c r="G1943" s="89" t="s">
        <v>648</v>
      </c>
      <c r="H1943" s="89" t="s">
        <v>12</v>
      </c>
      <c r="I1943" s="96">
        <v>1</v>
      </c>
      <c r="J1943" s="97">
        <v>85</v>
      </c>
      <c r="K1943" s="98">
        <f t="shared" si="984"/>
        <v>85</v>
      </c>
      <c r="L1943" s="99">
        <f t="shared" si="985"/>
        <v>1.0815399999999999</v>
      </c>
      <c r="M1943" s="100">
        <f t="shared" si="986"/>
        <v>1.0590999999999999</v>
      </c>
      <c r="N1943" s="101">
        <f t="shared" si="987"/>
        <v>0.97811300000000001</v>
      </c>
      <c r="O1943" s="100">
        <f t="shared" si="988"/>
        <v>1</v>
      </c>
      <c r="P1943" s="98">
        <f t="shared" si="989"/>
        <v>95.23</v>
      </c>
      <c r="Q1943" s="97">
        <f t="shared" si="990"/>
        <v>95.23</v>
      </c>
      <c r="R1943" s="97"/>
      <c r="S1943" s="97"/>
    </row>
    <row r="1944" spans="1:19" ht="28.5" x14ac:dyDescent="0.25">
      <c r="A1944" s="72"/>
      <c r="B1944" s="77"/>
      <c r="C1944" s="77"/>
      <c r="D1944" s="77"/>
      <c r="E1944" s="76"/>
      <c r="F1944" s="76" t="s">
        <v>4435</v>
      </c>
      <c r="G1944" s="77"/>
      <c r="H1944" s="77"/>
      <c r="I1944" s="78"/>
      <c r="J1944" s="79">
        <f>J1945</f>
        <v>2327326</v>
      </c>
      <c r="K1944" s="98"/>
      <c r="L1944" s="99"/>
      <c r="M1944" s="100"/>
      <c r="N1944" s="101"/>
      <c r="O1944" s="100"/>
      <c r="P1944" s="98"/>
      <c r="Q1944" s="79">
        <f>Q1945</f>
        <v>2607504.21</v>
      </c>
      <c r="R1944" s="79">
        <f t="shared" ref="R1944:S1944" si="991">R1945</f>
        <v>561933.19999999995</v>
      </c>
      <c r="S1944" s="79">
        <f t="shared" si="991"/>
        <v>0</v>
      </c>
    </row>
    <row r="1945" spans="1:19" x14ac:dyDescent="0.25">
      <c r="A1945" s="82" t="s">
        <v>985</v>
      </c>
      <c r="B1945" s="83"/>
      <c r="C1945" s="84"/>
      <c r="D1945" s="85"/>
      <c r="E1945" s="86"/>
      <c r="F1945" s="86" t="s">
        <v>1258</v>
      </c>
      <c r="G1945" s="82"/>
      <c r="H1945" s="82"/>
      <c r="I1945" s="87"/>
      <c r="J1945" s="88">
        <f>SUM(J1946:J2109)</f>
        <v>2327326</v>
      </c>
      <c r="K1945" s="98"/>
      <c r="L1945" s="99"/>
      <c r="M1945" s="100"/>
      <c r="N1945" s="101"/>
      <c r="O1945" s="100"/>
      <c r="P1945" s="98"/>
      <c r="Q1945" s="88">
        <f>SUM(Q1946:Q2109)</f>
        <v>2607504.21</v>
      </c>
      <c r="R1945" s="88">
        <f t="shared" ref="R1945:S1945" si="992">SUM(R1946:R2109)</f>
        <v>561933.19999999995</v>
      </c>
      <c r="S1945" s="88">
        <f t="shared" si="992"/>
        <v>0</v>
      </c>
    </row>
    <row r="1946" spans="1:19" x14ac:dyDescent="0.25">
      <c r="A1946" s="89"/>
      <c r="B1946" s="90"/>
      <c r="C1946" s="90"/>
      <c r="D1946" s="91"/>
      <c r="E1946" s="92"/>
      <c r="F1946" s="92" t="s">
        <v>1259</v>
      </c>
      <c r="G1946" s="91"/>
      <c r="H1946" s="91"/>
      <c r="I1946" s="93">
        <v>1</v>
      </c>
      <c r="J1946" s="91"/>
      <c r="K1946" s="98"/>
      <c r="L1946" s="99"/>
      <c r="M1946" s="100"/>
      <c r="N1946" s="101"/>
      <c r="O1946" s="100"/>
      <c r="P1946" s="98"/>
      <c r="Q1946" s="91"/>
      <c r="R1946" s="91"/>
      <c r="S1946" s="91"/>
    </row>
    <row r="1947" spans="1:19" ht="22.5" x14ac:dyDescent="0.25">
      <c r="A1947" s="89"/>
      <c r="B1947" s="90"/>
      <c r="C1947" s="90"/>
      <c r="D1947" s="91"/>
      <c r="E1947" s="92"/>
      <c r="F1947" s="92" t="s">
        <v>4437</v>
      </c>
      <c r="G1947" s="91"/>
      <c r="H1947" s="91"/>
      <c r="I1947" s="93">
        <v>1</v>
      </c>
      <c r="J1947" s="91"/>
      <c r="K1947" s="98"/>
      <c r="L1947" s="99"/>
      <c r="M1947" s="100"/>
      <c r="N1947" s="101"/>
      <c r="O1947" s="100"/>
      <c r="P1947" s="98"/>
      <c r="Q1947" s="91"/>
      <c r="R1947" s="91"/>
      <c r="S1947" s="91"/>
    </row>
    <row r="1948" spans="1:19" x14ac:dyDescent="0.25">
      <c r="A1948" s="89"/>
      <c r="B1948" s="90"/>
      <c r="C1948" s="90"/>
      <c r="D1948" s="91"/>
      <c r="E1948" s="92"/>
      <c r="F1948" s="92" t="s">
        <v>4438</v>
      </c>
      <c r="G1948" s="91"/>
      <c r="H1948" s="91"/>
      <c r="I1948" s="93">
        <v>1</v>
      </c>
      <c r="J1948" s="91"/>
      <c r="K1948" s="98"/>
      <c r="L1948" s="99"/>
      <c r="M1948" s="100"/>
      <c r="N1948" s="101"/>
      <c r="O1948" s="100"/>
      <c r="P1948" s="98"/>
      <c r="Q1948" s="91"/>
      <c r="R1948" s="91"/>
      <c r="S1948" s="91"/>
    </row>
    <row r="1949" spans="1:19" x14ac:dyDescent="0.25">
      <c r="A1949" s="89" t="s">
        <v>4439</v>
      </c>
      <c r="B1949" s="89" t="s">
        <v>4440</v>
      </c>
      <c r="C1949" s="89"/>
      <c r="D1949" s="89" t="s">
        <v>12</v>
      </c>
      <c r="E1949" s="94" t="s">
        <v>1282</v>
      </c>
      <c r="F1949" s="95" t="s">
        <v>1283</v>
      </c>
      <c r="G1949" s="89" t="s">
        <v>648</v>
      </c>
      <c r="H1949" s="89" t="s">
        <v>34</v>
      </c>
      <c r="I1949" s="96">
        <v>1</v>
      </c>
      <c r="J1949" s="97">
        <v>3541</v>
      </c>
      <c r="K1949" s="98">
        <f t="shared" ref="K1949:K1964" si="993">J1949/H1949</f>
        <v>885.25</v>
      </c>
      <c r="L1949" s="99">
        <f t="shared" ref="L1949:L1964" si="994">$L$8</f>
        <v>1.0815399999999999</v>
      </c>
      <c r="M1949" s="100">
        <f t="shared" ref="M1949:M1964" si="995">$M$8</f>
        <v>1.0590999999999999</v>
      </c>
      <c r="N1949" s="101">
        <f t="shared" ref="N1949:N1964" si="996">$N$8</f>
        <v>0.97811300000000001</v>
      </c>
      <c r="O1949" s="100">
        <f t="shared" ref="O1949:O1964" si="997">$O$8</f>
        <v>1</v>
      </c>
      <c r="P1949" s="98">
        <f t="shared" ref="P1949:P1964" si="998">K1949*L1949*M1949*N1949*O1949</f>
        <v>991.82</v>
      </c>
      <c r="Q1949" s="97">
        <f t="shared" ref="Q1949:Q1964" si="999">H1949*P1949</f>
        <v>3967.28</v>
      </c>
      <c r="R1949" s="97"/>
      <c r="S1949" s="97"/>
    </row>
    <row r="1950" spans="1:19" ht="22.5" x14ac:dyDescent="0.25">
      <c r="A1950" s="89" t="s">
        <v>4441</v>
      </c>
      <c r="B1950" s="89" t="s">
        <v>4440</v>
      </c>
      <c r="C1950" s="89" t="s">
        <v>17297</v>
      </c>
      <c r="D1950" s="89" t="s">
        <v>24</v>
      </c>
      <c r="E1950" s="94" t="s">
        <v>4442</v>
      </c>
      <c r="F1950" s="95" t="s">
        <v>4443</v>
      </c>
      <c r="G1950" s="89" t="s">
        <v>648</v>
      </c>
      <c r="H1950" s="89" t="s">
        <v>24</v>
      </c>
      <c r="I1950" s="96">
        <v>1</v>
      </c>
      <c r="J1950" s="97">
        <v>34276</v>
      </c>
      <c r="K1950" s="98">
        <f t="shared" si="993"/>
        <v>17138</v>
      </c>
      <c r="L1950" s="99">
        <f t="shared" si="994"/>
        <v>1.0815399999999999</v>
      </c>
      <c r="M1950" s="100">
        <f t="shared" si="995"/>
        <v>1.0590999999999999</v>
      </c>
      <c r="N1950" s="101">
        <f t="shared" si="996"/>
        <v>0.97811300000000001</v>
      </c>
      <c r="O1950" s="100">
        <f t="shared" si="997"/>
        <v>1</v>
      </c>
      <c r="P1950" s="98">
        <f t="shared" si="998"/>
        <v>19201.22</v>
      </c>
      <c r="Q1950" s="97">
        <f t="shared" si="999"/>
        <v>38402.44</v>
      </c>
      <c r="R1950" s="97">
        <f t="shared" ref="R1950:R1951" si="1000">Q1950</f>
        <v>38402.44</v>
      </c>
      <c r="S1950" s="97"/>
    </row>
    <row r="1951" spans="1:19" ht="22.5" x14ac:dyDescent="0.25">
      <c r="A1951" s="89" t="s">
        <v>4444</v>
      </c>
      <c r="B1951" s="89" t="s">
        <v>4440</v>
      </c>
      <c r="C1951" s="89" t="s">
        <v>17297</v>
      </c>
      <c r="D1951" s="89" t="s">
        <v>30</v>
      </c>
      <c r="E1951" s="94" t="s">
        <v>4445</v>
      </c>
      <c r="F1951" s="95" t="s">
        <v>4446</v>
      </c>
      <c r="G1951" s="89" t="s">
        <v>648</v>
      </c>
      <c r="H1951" s="89" t="s">
        <v>24</v>
      </c>
      <c r="I1951" s="96">
        <v>1</v>
      </c>
      <c r="J1951" s="97">
        <v>66677</v>
      </c>
      <c r="K1951" s="98">
        <f t="shared" si="993"/>
        <v>33338.5</v>
      </c>
      <c r="L1951" s="99">
        <f t="shared" si="994"/>
        <v>1.0815399999999999</v>
      </c>
      <c r="M1951" s="100">
        <f t="shared" si="995"/>
        <v>1.0590999999999999</v>
      </c>
      <c r="N1951" s="101">
        <f t="shared" si="996"/>
        <v>0.97811300000000001</v>
      </c>
      <c r="O1951" s="100">
        <f t="shared" si="997"/>
        <v>1</v>
      </c>
      <c r="P1951" s="98">
        <f t="shared" si="998"/>
        <v>37352.07</v>
      </c>
      <c r="Q1951" s="97">
        <f t="shared" si="999"/>
        <v>74704.14</v>
      </c>
      <c r="R1951" s="97">
        <f t="shared" si="1000"/>
        <v>74704.14</v>
      </c>
      <c r="S1951" s="97"/>
    </row>
    <row r="1952" spans="1:19" x14ac:dyDescent="0.25">
      <c r="A1952" s="89" t="s">
        <v>4447</v>
      </c>
      <c r="B1952" s="89" t="s">
        <v>4440</v>
      </c>
      <c r="C1952" s="89"/>
      <c r="D1952" s="89" t="s">
        <v>34</v>
      </c>
      <c r="E1952" s="94" t="s">
        <v>1740</v>
      </c>
      <c r="F1952" s="95" t="s">
        <v>1741</v>
      </c>
      <c r="G1952" s="89" t="s">
        <v>648</v>
      </c>
      <c r="H1952" s="89" t="s">
        <v>24</v>
      </c>
      <c r="I1952" s="96">
        <v>1</v>
      </c>
      <c r="J1952" s="97">
        <v>2007</v>
      </c>
      <c r="K1952" s="98">
        <f t="shared" si="993"/>
        <v>1003.5</v>
      </c>
      <c r="L1952" s="99">
        <f t="shared" si="994"/>
        <v>1.0815399999999999</v>
      </c>
      <c r="M1952" s="100">
        <f t="shared" si="995"/>
        <v>1.0590999999999999</v>
      </c>
      <c r="N1952" s="101">
        <f t="shared" si="996"/>
        <v>0.97811300000000001</v>
      </c>
      <c r="O1952" s="100">
        <f t="shared" si="997"/>
        <v>1</v>
      </c>
      <c r="P1952" s="98">
        <f t="shared" si="998"/>
        <v>1124.31</v>
      </c>
      <c r="Q1952" s="97">
        <f t="shared" si="999"/>
        <v>2248.62</v>
      </c>
      <c r="R1952" s="97"/>
      <c r="S1952" s="97"/>
    </row>
    <row r="1953" spans="1:19" ht="22.5" x14ac:dyDescent="0.25">
      <c r="A1953" s="89" t="s">
        <v>4448</v>
      </c>
      <c r="B1953" s="89" t="s">
        <v>4440</v>
      </c>
      <c r="C1953" s="89" t="s">
        <v>17297</v>
      </c>
      <c r="D1953" s="89" t="s">
        <v>40</v>
      </c>
      <c r="E1953" s="94" t="s">
        <v>4449</v>
      </c>
      <c r="F1953" s="95" t="s">
        <v>4450</v>
      </c>
      <c r="G1953" s="89" t="s">
        <v>648</v>
      </c>
      <c r="H1953" s="89" t="s">
        <v>24</v>
      </c>
      <c r="I1953" s="96">
        <v>1</v>
      </c>
      <c r="J1953" s="97">
        <v>28284</v>
      </c>
      <c r="K1953" s="98">
        <f t="shared" si="993"/>
        <v>14142</v>
      </c>
      <c r="L1953" s="99">
        <f t="shared" si="994"/>
        <v>1.0815399999999999</v>
      </c>
      <c r="M1953" s="100">
        <f t="shared" si="995"/>
        <v>1.0590999999999999</v>
      </c>
      <c r="N1953" s="101">
        <f t="shared" si="996"/>
        <v>0.97811300000000001</v>
      </c>
      <c r="O1953" s="100">
        <f t="shared" si="997"/>
        <v>1</v>
      </c>
      <c r="P1953" s="98">
        <f t="shared" si="998"/>
        <v>15844.53</v>
      </c>
      <c r="Q1953" s="97">
        <f t="shared" si="999"/>
        <v>31689.06</v>
      </c>
      <c r="R1953" s="97">
        <f t="shared" ref="R1953" si="1001">Q1953</f>
        <v>31689.06</v>
      </c>
      <c r="S1953" s="97"/>
    </row>
    <row r="1954" spans="1:19" x14ac:dyDescent="0.25">
      <c r="A1954" s="89" t="s">
        <v>4451</v>
      </c>
      <c r="B1954" s="89" t="s">
        <v>4440</v>
      </c>
      <c r="C1954" s="89"/>
      <c r="D1954" s="89" t="s">
        <v>43</v>
      </c>
      <c r="E1954" s="94" t="s">
        <v>1282</v>
      </c>
      <c r="F1954" s="95" t="s">
        <v>1283</v>
      </c>
      <c r="G1954" s="89" t="s">
        <v>648</v>
      </c>
      <c r="H1954" s="89" t="s">
        <v>55</v>
      </c>
      <c r="I1954" s="96">
        <v>1</v>
      </c>
      <c r="J1954" s="97">
        <v>7084</v>
      </c>
      <c r="K1954" s="98">
        <f t="shared" si="993"/>
        <v>885.5</v>
      </c>
      <c r="L1954" s="99">
        <f t="shared" si="994"/>
        <v>1.0815399999999999</v>
      </c>
      <c r="M1954" s="100">
        <f t="shared" si="995"/>
        <v>1.0590999999999999</v>
      </c>
      <c r="N1954" s="101">
        <f t="shared" si="996"/>
        <v>0.97811300000000001</v>
      </c>
      <c r="O1954" s="100">
        <f t="shared" si="997"/>
        <v>1</v>
      </c>
      <c r="P1954" s="98">
        <f t="shared" si="998"/>
        <v>992.1</v>
      </c>
      <c r="Q1954" s="97">
        <f t="shared" si="999"/>
        <v>7936.8</v>
      </c>
      <c r="R1954" s="97"/>
      <c r="S1954" s="97"/>
    </row>
    <row r="1955" spans="1:19" ht="22.5" x14ac:dyDescent="0.25">
      <c r="A1955" s="89" t="s">
        <v>4452</v>
      </c>
      <c r="B1955" s="89" t="s">
        <v>4440</v>
      </c>
      <c r="C1955" s="89" t="s">
        <v>17297</v>
      </c>
      <c r="D1955" s="89" t="s">
        <v>48</v>
      </c>
      <c r="E1955" s="94" t="s">
        <v>4453</v>
      </c>
      <c r="F1955" s="95" t="s">
        <v>4454</v>
      </c>
      <c r="G1955" s="89" t="s">
        <v>648</v>
      </c>
      <c r="H1955" s="89" t="s">
        <v>43</v>
      </c>
      <c r="I1955" s="96">
        <v>1</v>
      </c>
      <c r="J1955" s="97">
        <v>4637</v>
      </c>
      <c r="K1955" s="98">
        <f t="shared" si="993"/>
        <v>772.83</v>
      </c>
      <c r="L1955" s="99">
        <f t="shared" si="994"/>
        <v>1.0815399999999999</v>
      </c>
      <c r="M1955" s="100">
        <f t="shared" si="995"/>
        <v>1.0590999999999999</v>
      </c>
      <c r="N1955" s="101">
        <f t="shared" si="996"/>
        <v>0.97811300000000001</v>
      </c>
      <c r="O1955" s="100">
        <f t="shared" si="997"/>
        <v>1</v>
      </c>
      <c r="P1955" s="98">
        <f t="shared" si="998"/>
        <v>865.87</v>
      </c>
      <c r="Q1955" s="97">
        <f t="shared" si="999"/>
        <v>5195.22</v>
      </c>
      <c r="R1955" s="97">
        <f t="shared" ref="R1955:R1956" si="1002">Q1955</f>
        <v>5195.22</v>
      </c>
      <c r="S1955" s="97"/>
    </row>
    <row r="1956" spans="1:19" ht="22.5" x14ac:dyDescent="0.25">
      <c r="A1956" s="89" t="s">
        <v>4455</v>
      </c>
      <c r="B1956" s="89" t="s">
        <v>4440</v>
      </c>
      <c r="C1956" s="89" t="s">
        <v>17297</v>
      </c>
      <c r="D1956" s="89" t="s">
        <v>55</v>
      </c>
      <c r="E1956" s="94" t="s">
        <v>4456</v>
      </c>
      <c r="F1956" s="95" t="s">
        <v>4457</v>
      </c>
      <c r="G1956" s="89" t="s">
        <v>648</v>
      </c>
      <c r="H1956" s="89" t="s">
        <v>24</v>
      </c>
      <c r="I1956" s="96">
        <v>1</v>
      </c>
      <c r="J1956" s="97">
        <v>1592</v>
      </c>
      <c r="K1956" s="98">
        <f t="shared" si="993"/>
        <v>796</v>
      </c>
      <c r="L1956" s="99">
        <f t="shared" si="994"/>
        <v>1.0815399999999999</v>
      </c>
      <c r="M1956" s="100">
        <f t="shared" si="995"/>
        <v>1.0590999999999999</v>
      </c>
      <c r="N1956" s="101">
        <f t="shared" si="996"/>
        <v>0.97811300000000001</v>
      </c>
      <c r="O1956" s="100">
        <f t="shared" si="997"/>
        <v>1</v>
      </c>
      <c r="P1956" s="98">
        <f t="shared" si="998"/>
        <v>891.83</v>
      </c>
      <c r="Q1956" s="97">
        <f t="shared" si="999"/>
        <v>1783.66</v>
      </c>
      <c r="R1956" s="97">
        <f t="shared" si="1002"/>
        <v>1783.66</v>
      </c>
      <c r="S1956" s="97"/>
    </row>
    <row r="1957" spans="1:19" x14ac:dyDescent="0.25">
      <c r="A1957" s="89" t="s">
        <v>4458</v>
      </c>
      <c r="B1957" s="89" t="s">
        <v>4440</v>
      </c>
      <c r="C1957" s="89"/>
      <c r="D1957" s="89" t="s">
        <v>58</v>
      </c>
      <c r="E1957" s="94" t="s">
        <v>1282</v>
      </c>
      <c r="F1957" s="95" t="s">
        <v>1283</v>
      </c>
      <c r="G1957" s="89" t="s">
        <v>648</v>
      </c>
      <c r="H1957" s="89" t="s">
        <v>43</v>
      </c>
      <c r="I1957" s="96">
        <v>1</v>
      </c>
      <c r="J1957" s="97">
        <v>5312</v>
      </c>
      <c r="K1957" s="98">
        <f t="shared" si="993"/>
        <v>885.33</v>
      </c>
      <c r="L1957" s="99">
        <f t="shared" si="994"/>
        <v>1.0815399999999999</v>
      </c>
      <c r="M1957" s="100">
        <f t="shared" si="995"/>
        <v>1.0590999999999999</v>
      </c>
      <c r="N1957" s="101">
        <f t="shared" si="996"/>
        <v>0.97811300000000001</v>
      </c>
      <c r="O1957" s="100">
        <f t="shared" si="997"/>
        <v>1</v>
      </c>
      <c r="P1957" s="98">
        <f t="shared" si="998"/>
        <v>991.91</v>
      </c>
      <c r="Q1957" s="97">
        <f t="shared" si="999"/>
        <v>5951.46</v>
      </c>
      <c r="R1957" s="97"/>
      <c r="S1957" s="97"/>
    </row>
    <row r="1958" spans="1:19" ht="22.5" x14ac:dyDescent="0.25">
      <c r="A1958" s="89" t="s">
        <v>4459</v>
      </c>
      <c r="B1958" s="89" t="s">
        <v>4440</v>
      </c>
      <c r="C1958" s="89" t="s">
        <v>17297</v>
      </c>
      <c r="D1958" s="89" t="s">
        <v>60</v>
      </c>
      <c r="E1958" s="94" t="s">
        <v>4460</v>
      </c>
      <c r="F1958" s="95" t="s">
        <v>4461</v>
      </c>
      <c r="G1958" s="89" t="s">
        <v>648</v>
      </c>
      <c r="H1958" s="89" t="s">
        <v>43</v>
      </c>
      <c r="I1958" s="96">
        <v>1</v>
      </c>
      <c r="J1958" s="97">
        <v>8080</v>
      </c>
      <c r="K1958" s="98">
        <f t="shared" si="993"/>
        <v>1346.67</v>
      </c>
      <c r="L1958" s="99">
        <f t="shared" si="994"/>
        <v>1.0815399999999999</v>
      </c>
      <c r="M1958" s="100">
        <f t="shared" si="995"/>
        <v>1.0590999999999999</v>
      </c>
      <c r="N1958" s="101">
        <f t="shared" si="996"/>
        <v>0.97811300000000001</v>
      </c>
      <c r="O1958" s="100">
        <f t="shared" si="997"/>
        <v>1</v>
      </c>
      <c r="P1958" s="98">
        <f t="shared" si="998"/>
        <v>1508.79</v>
      </c>
      <c r="Q1958" s="97">
        <f t="shared" si="999"/>
        <v>9052.74</v>
      </c>
      <c r="R1958" s="97">
        <f t="shared" ref="R1958:R1959" si="1003">Q1958</f>
        <v>9052.74</v>
      </c>
      <c r="S1958" s="97"/>
    </row>
    <row r="1959" spans="1:19" x14ac:dyDescent="0.25">
      <c r="A1959" s="89" t="s">
        <v>4462</v>
      </c>
      <c r="B1959" s="89" t="s">
        <v>4440</v>
      </c>
      <c r="C1959" s="89" t="s">
        <v>17297</v>
      </c>
      <c r="D1959" s="89" t="s">
        <v>65</v>
      </c>
      <c r="E1959" s="94" t="s">
        <v>4463</v>
      </c>
      <c r="F1959" s="95" t="s">
        <v>4464</v>
      </c>
      <c r="G1959" s="89" t="s">
        <v>71</v>
      </c>
      <c r="H1959" s="89" t="s">
        <v>4465</v>
      </c>
      <c r="I1959" s="96">
        <v>1</v>
      </c>
      <c r="J1959" s="97">
        <v>3295</v>
      </c>
      <c r="K1959" s="98">
        <f t="shared" si="993"/>
        <v>14977.27</v>
      </c>
      <c r="L1959" s="99">
        <f t="shared" si="994"/>
        <v>1.0815399999999999</v>
      </c>
      <c r="M1959" s="100">
        <f t="shared" si="995"/>
        <v>1.0590999999999999</v>
      </c>
      <c r="N1959" s="101">
        <f t="shared" si="996"/>
        <v>0.97811300000000001</v>
      </c>
      <c r="O1959" s="100">
        <f t="shared" si="997"/>
        <v>1</v>
      </c>
      <c r="P1959" s="98">
        <f t="shared" si="998"/>
        <v>16780.36</v>
      </c>
      <c r="Q1959" s="97">
        <f t="shared" si="999"/>
        <v>3691.68</v>
      </c>
      <c r="R1959" s="97">
        <f t="shared" si="1003"/>
        <v>3691.68</v>
      </c>
      <c r="S1959" s="97"/>
    </row>
    <row r="1960" spans="1:19" ht="22.5" x14ac:dyDescent="0.25">
      <c r="A1960" s="89" t="s">
        <v>4466</v>
      </c>
      <c r="B1960" s="89" t="s">
        <v>4440</v>
      </c>
      <c r="C1960" s="89"/>
      <c r="D1960" s="89" t="s">
        <v>68</v>
      </c>
      <c r="E1960" s="94" t="s">
        <v>4467</v>
      </c>
      <c r="F1960" s="95" t="s">
        <v>4468</v>
      </c>
      <c r="G1960" s="89" t="s">
        <v>648</v>
      </c>
      <c r="H1960" s="89" t="s">
        <v>34</v>
      </c>
      <c r="I1960" s="96">
        <v>1</v>
      </c>
      <c r="J1960" s="97">
        <v>269</v>
      </c>
      <c r="K1960" s="98">
        <f t="shared" si="993"/>
        <v>67.25</v>
      </c>
      <c r="L1960" s="99">
        <f t="shared" si="994"/>
        <v>1.0815399999999999</v>
      </c>
      <c r="M1960" s="100">
        <f t="shared" si="995"/>
        <v>1.0590999999999999</v>
      </c>
      <c r="N1960" s="101">
        <f t="shared" si="996"/>
        <v>0.97811300000000001</v>
      </c>
      <c r="O1960" s="100">
        <f t="shared" si="997"/>
        <v>1</v>
      </c>
      <c r="P1960" s="98">
        <f t="shared" si="998"/>
        <v>75.349999999999994</v>
      </c>
      <c r="Q1960" s="97">
        <f t="shared" si="999"/>
        <v>301.39999999999998</v>
      </c>
      <c r="R1960" s="97"/>
      <c r="S1960" s="97"/>
    </row>
    <row r="1961" spans="1:19" ht="22.5" x14ac:dyDescent="0.25">
      <c r="A1961" s="89" t="s">
        <v>4469</v>
      </c>
      <c r="B1961" s="89" t="s">
        <v>4440</v>
      </c>
      <c r="C1961" s="89"/>
      <c r="D1961" s="89" t="s">
        <v>70</v>
      </c>
      <c r="E1961" s="94" t="s">
        <v>2890</v>
      </c>
      <c r="F1961" s="95" t="s">
        <v>2891</v>
      </c>
      <c r="G1961" s="89" t="s">
        <v>1077</v>
      </c>
      <c r="H1961" s="89" t="s">
        <v>2892</v>
      </c>
      <c r="I1961" s="96">
        <v>1</v>
      </c>
      <c r="J1961" s="97">
        <v>12804</v>
      </c>
      <c r="K1961" s="98">
        <f t="shared" si="993"/>
        <v>8002.5</v>
      </c>
      <c r="L1961" s="99">
        <f t="shared" si="994"/>
        <v>1.0815399999999999</v>
      </c>
      <c r="M1961" s="100">
        <f t="shared" si="995"/>
        <v>1.0590999999999999</v>
      </c>
      <c r="N1961" s="101">
        <f t="shared" si="996"/>
        <v>0.97811300000000001</v>
      </c>
      <c r="O1961" s="100">
        <f t="shared" si="997"/>
        <v>1</v>
      </c>
      <c r="P1961" s="98">
        <f t="shared" si="998"/>
        <v>8965.91</v>
      </c>
      <c r="Q1961" s="97">
        <f t="shared" si="999"/>
        <v>14345.46</v>
      </c>
      <c r="R1961" s="97"/>
      <c r="S1961" s="97"/>
    </row>
    <row r="1962" spans="1:19" ht="22.5" x14ac:dyDescent="0.25">
      <c r="A1962" s="89" t="s">
        <v>4470</v>
      </c>
      <c r="B1962" s="89" t="s">
        <v>4440</v>
      </c>
      <c r="C1962" s="89"/>
      <c r="D1962" s="89" t="s">
        <v>73</v>
      </c>
      <c r="E1962" s="94" t="s">
        <v>4471</v>
      </c>
      <c r="F1962" s="95" t="s">
        <v>4472</v>
      </c>
      <c r="G1962" s="89" t="s">
        <v>648</v>
      </c>
      <c r="H1962" s="89" t="s">
        <v>24</v>
      </c>
      <c r="I1962" s="96">
        <v>1</v>
      </c>
      <c r="J1962" s="97">
        <v>32893</v>
      </c>
      <c r="K1962" s="98">
        <f t="shared" si="993"/>
        <v>16446.5</v>
      </c>
      <c r="L1962" s="99">
        <f t="shared" si="994"/>
        <v>1.0815399999999999</v>
      </c>
      <c r="M1962" s="100">
        <f t="shared" si="995"/>
        <v>1.0590999999999999</v>
      </c>
      <c r="N1962" s="101">
        <f t="shared" si="996"/>
        <v>0.97811300000000001</v>
      </c>
      <c r="O1962" s="100">
        <f t="shared" si="997"/>
        <v>1</v>
      </c>
      <c r="P1962" s="98">
        <f t="shared" si="998"/>
        <v>18426.47</v>
      </c>
      <c r="Q1962" s="97">
        <f t="shared" si="999"/>
        <v>36852.94</v>
      </c>
      <c r="R1962" s="97"/>
      <c r="S1962" s="97"/>
    </row>
    <row r="1963" spans="1:19" x14ac:dyDescent="0.25">
      <c r="A1963" s="89" t="s">
        <v>4473</v>
      </c>
      <c r="B1963" s="89" t="s">
        <v>4440</v>
      </c>
      <c r="C1963" s="89"/>
      <c r="D1963" s="89" t="s">
        <v>75</v>
      </c>
      <c r="E1963" s="94" t="s">
        <v>1442</v>
      </c>
      <c r="F1963" s="95" t="s">
        <v>1443</v>
      </c>
      <c r="G1963" s="89" t="s">
        <v>648</v>
      </c>
      <c r="H1963" s="89" t="s">
        <v>24</v>
      </c>
      <c r="I1963" s="96">
        <v>1</v>
      </c>
      <c r="J1963" s="97">
        <v>2582</v>
      </c>
      <c r="K1963" s="98">
        <f t="shared" si="993"/>
        <v>1291</v>
      </c>
      <c r="L1963" s="99">
        <f t="shared" si="994"/>
        <v>1.0815399999999999</v>
      </c>
      <c r="M1963" s="100">
        <f t="shared" si="995"/>
        <v>1.0590999999999999</v>
      </c>
      <c r="N1963" s="101">
        <f t="shared" si="996"/>
        <v>0.97811300000000001</v>
      </c>
      <c r="O1963" s="100">
        <f t="shared" si="997"/>
        <v>1</v>
      </c>
      <c r="P1963" s="98">
        <f t="shared" si="998"/>
        <v>1446.42</v>
      </c>
      <c r="Q1963" s="97">
        <f t="shared" si="999"/>
        <v>2892.84</v>
      </c>
      <c r="R1963" s="97"/>
      <c r="S1963" s="97"/>
    </row>
    <row r="1964" spans="1:19" ht="22.5" x14ac:dyDescent="0.25">
      <c r="A1964" s="89" t="s">
        <v>4474</v>
      </c>
      <c r="B1964" s="89" t="s">
        <v>4440</v>
      </c>
      <c r="C1964" s="89" t="s">
        <v>17297</v>
      </c>
      <c r="D1964" s="89" t="s">
        <v>87</v>
      </c>
      <c r="E1964" s="94" t="s">
        <v>4475</v>
      </c>
      <c r="F1964" s="95" t="s">
        <v>4476</v>
      </c>
      <c r="G1964" s="89" t="s">
        <v>648</v>
      </c>
      <c r="H1964" s="89" t="s">
        <v>24</v>
      </c>
      <c r="I1964" s="96">
        <v>1</v>
      </c>
      <c r="J1964" s="97">
        <v>22789</v>
      </c>
      <c r="K1964" s="98">
        <f t="shared" si="993"/>
        <v>11394.5</v>
      </c>
      <c r="L1964" s="99">
        <f t="shared" si="994"/>
        <v>1.0815399999999999</v>
      </c>
      <c r="M1964" s="100">
        <f t="shared" si="995"/>
        <v>1.0590999999999999</v>
      </c>
      <c r="N1964" s="101">
        <f t="shared" si="996"/>
        <v>0.97811300000000001</v>
      </c>
      <c r="O1964" s="100">
        <f t="shared" si="997"/>
        <v>1</v>
      </c>
      <c r="P1964" s="98">
        <f t="shared" si="998"/>
        <v>12766.27</v>
      </c>
      <c r="Q1964" s="97">
        <f t="shared" si="999"/>
        <v>25532.54</v>
      </c>
      <c r="R1964" s="97">
        <f t="shared" ref="R1964" si="1004">Q1964</f>
        <v>25532.54</v>
      </c>
      <c r="S1964" s="97"/>
    </row>
    <row r="1965" spans="1:19" x14ac:dyDescent="0.25">
      <c r="A1965" s="89"/>
      <c r="B1965" s="90"/>
      <c r="C1965" s="90"/>
      <c r="D1965" s="91"/>
      <c r="E1965" s="92"/>
      <c r="F1965" s="92" t="s">
        <v>4477</v>
      </c>
      <c r="G1965" s="91"/>
      <c r="H1965" s="91"/>
      <c r="I1965" s="93">
        <v>1</v>
      </c>
      <c r="J1965" s="91"/>
      <c r="K1965" s="98"/>
      <c r="L1965" s="99"/>
      <c r="M1965" s="100"/>
      <c r="N1965" s="101"/>
      <c r="O1965" s="100"/>
      <c r="P1965" s="98"/>
      <c r="Q1965" s="91"/>
      <c r="R1965" s="91"/>
      <c r="S1965" s="91"/>
    </row>
    <row r="1966" spans="1:19" x14ac:dyDescent="0.25">
      <c r="A1966" s="89" t="s">
        <v>4478</v>
      </c>
      <c r="B1966" s="89" t="s">
        <v>4440</v>
      </c>
      <c r="C1966" s="89"/>
      <c r="D1966" s="89" t="s">
        <v>89</v>
      </c>
      <c r="E1966" s="94" t="s">
        <v>1282</v>
      </c>
      <c r="F1966" s="95" t="s">
        <v>1283</v>
      </c>
      <c r="G1966" s="89" t="s">
        <v>648</v>
      </c>
      <c r="H1966" s="89" t="s">
        <v>12</v>
      </c>
      <c r="I1966" s="96">
        <v>1</v>
      </c>
      <c r="J1966" s="97">
        <v>884</v>
      </c>
      <c r="K1966" s="98">
        <f t="shared" ref="K1966:K1978" si="1005">J1966/H1966</f>
        <v>884</v>
      </c>
      <c r="L1966" s="99">
        <f t="shared" ref="L1966:L1978" si="1006">$L$8</f>
        <v>1.0815399999999999</v>
      </c>
      <c r="M1966" s="100">
        <f t="shared" ref="M1966:M1978" si="1007">$M$8</f>
        <v>1.0590999999999999</v>
      </c>
      <c r="N1966" s="101">
        <f t="shared" ref="N1966:N1978" si="1008">$N$8</f>
        <v>0.97811300000000001</v>
      </c>
      <c r="O1966" s="100">
        <f t="shared" ref="O1966:O1978" si="1009">$O$8</f>
        <v>1</v>
      </c>
      <c r="P1966" s="98">
        <f t="shared" ref="P1966:P1978" si="1010">K1966*L1966*M1966*N1966*O1966</f>
        <v>990.42</v>
      </c>
      <c r="Q1966" s="97">
        <f t="shared" ref="Q1966:Q1978" si="1011">H1966*P1966</f>
        <v>990.42</v>
      </c>
      <c r="R1966" s="97"/>
      <c r="S1966" s="97"/>
    </row>
    <row r="1967" spans="1:19" ht="22.5" x14ac:dyDescent="0.25">
      <c r="A1967" s="89" t="s">
        <v>4479</v>
      </c>
      <c r="B1967" s="89" t="s">
        <v>4440</v>
      </c>
      <c r="C1967" s="89" t="s">
        <v>17297</v>
      </c>
      <c r="D1967" s="89" t="s">
        <v>90</v>
      </c>
      <c r="E1967" s="94" t="s">
        <v>4480</v>
      </c>
      <c r="F1967" s="95" t="s">
        <v>4481</v>
      </c>
      <c r="G1967" s="89" t="s">
        <v>648</v>
      </c>
      <c r="H1967" s="89" t="s">
        <v>12</v>
      </c>
      <c r="I1967" s="96">
        <v>1</v>
      </c>
      <c r="J1967" s="97">
        <v>54391</v>
      </c>
      <c r="K1967" s="98">
        <f t="shared" si="1005"/>
        <v>54391</v>
      </c>
      <c r="L1967" s="99">
        <f t="shared" si="1006"/>
        <v>1.0815399999999999</v>
      </c>
      <c r="M1967" s="100">
        <f t="shared" si="1007"/>
        <v>1.0590999999999999</v>
      </c>
      <c r="N1967" s="101">
        <f t="shared" si="1008"/>
        <v>0.97811300000000001</v>
      </c>
      <c r="O1967" s="100">
        <f t="shared" si="1009"/>
        <v>1</v>
      </c>
      <c r="P1967" s="98">
        <f t="shared" si="1010"/>
        <v>60939.040000000001</v>
      </c>
      <c r="Q1967" s="97">
        <f t="shared" si="1011"/>
        <v>60939.040000000001</v>
      </c>
      <c r="R1967" s="97">
        <f t="shared" ref="R1967" si="1012">Q1967</f>
        <v>60939.040000000001</v>
      </c>
      <c r="S1967" s="97"/>
    </row>
    <row r="1968" spans="1:19" x14ac:dyDescent="0.25">
      <c r="A1968" s="89" t="s">
        <v>4482</v>
      </c>
      <c r="B1968" s="89" t="s">
        <v>4440</v>
      </c>
      <c r="C1968" s="89"/>
      <c r="D1968" s="89" t="s">
        <v>91</v>
      </c>
      <c r="E1968" s="94" t="s">
        <v>1740</v>
      </c>
      <c r="F1968" s="95" t="s">
        <v>1741</v>
      </c>
      <c r="G1968" s="89" t="s">
        <v>648</v>
      </c>
      <c r="H1968" s="89" t="s">
        <v>12</v>
      </c>
      <c r="I1968" s="96">
        <v>1</v>
      </c>
      <c r="J1968" s="97">
        <v>1004</v>
      </c>
      <c r="K1968" s="98">
        <f t="shared" si="1005"/>
        <v>1004</v>
      </c>
      <c r="L1968" s="99">
        <f t="shared" si="1006"/>
        <v>1.0815399999999999</v>
      </c>
      <c r="M1968" s="100">
        <f t="shared" si="1007"/>
        <v>1.0590999999999999</v>
      </c>
      <c r="N1968" s="101">
        <f t="shared" si="1008"/>
        <v>0.97811300000000001</v>
      </c>
      <c r="O1968" s="100">
        <f t="shared" si="1009"/>
        <v>1</v>
      </c>
      <c r="P1968" s="98">
        <f t="shared" si="1010"/>
        <v>1124.8699999999999</v>
      </c>
      <c r="Q1968" s="97">
        <f t="shared" si="1011"/>
        <v>1124.8699999999999</v>
      </c>
      <c r="R1968" s="97"/>
      <c r="S1968" s="97"/>
    </row>
    <row r="1969" spans="1:19" ht="22.5" x14ac:dyDescent="0.25">
      <c r="A1969" s="89" t="s">
        <v>4483</v>
      </c>
      <c r="B1969" s="89" t="s">
        <v>4440</v>
      </c>
      <c r="C1969" s="89" t="s">
        <v>17297</v>
      </c>
      <c r="D1969" s="89" t="s">
        <v>101</v>
      </c>
      <c r="E1969" s="94" t="s">
        <v>4484</v>
      </c>
      <c r="F1969" s="95" t="s">
        <v>4450</v>
      </c>
      <c r="G1969" s="89" t="s">
        <v>648</v>
      </c>
      <c r="H1969" s="89" t="s">
        <v>12</v>
      </c>
      <c r="I1969" s="96">
        <v>1</v>
      </c>
      <c r="J1969" s="97">
        <v>14142</v>
      </c>
      <c r="K1969" s="98">
        <f t="shared" si="1005"/>
        <v>14142</v>
      </c>
      <c r="L1969" s="99">
        <f t="shared" si="1006"/>
        <v>1.0815399999999999</v>
      </c>
      <c r="M1969" s="100">
        <f t="shared" si="1007"/>
        <v>1.0590999999999999</v>
      </c>
      <c r="N1969" s="101">
        <f t="shared" si="1008"/>
        <v>0.97811300000000001</v>
      </c>
      <c r="O1969" s="100">
        <f t="shared" si="1009"/>
        <v>1</v>
      </c>
      <c r="P1969" s="98">
        <f t="shared" si="1010"/>
        <v>15844.53</v>
      </c>
      <c r="Q1969" s="97">
        <f t="shared" si="1011"/>
        <v>15844.53</v>
      </c>
      <c r="R1969" s="97">
        <f t="shared" ref="R1969" si="1013">Q1969</f>
        <v>15844.53</v>
      </c>
      <c r="S1969" s="97"/>
    </row>
    <row r="1970" spans="1:19" ht="22.5" x14ac:dyDescent="0.25">
      <c r="A1970" s="89" t="s">
        <v>4485</v>
      </c>
      <c r="B1970" s="89" t="s">
        <v>4440</v>
      </c>
      <c r="C1970" s="89"/>
      <c r="D1970" s="89" t="s">
        <v>106</v>
      </c>
      <c r="E1970" s="94" t="s">
        <v>4486</v>
      </c>
      <c r="F1970" s="95" t="s">
        <v>4487</v>
      </c>
      <c r="G1970" s="89" t="s">
        <v>652</v>
      </c>
      <c r="H1970" s="89" t="s">
        <v>12</v>
      </c>
      <c r="I1970" s="96">
        <v>1</v>
      </c>
      <c r="J1970" s="97">
        <v>272</v>
      </c>
      <c r="K1970" s="98">
        <f t="shared" si="1005"/>
        <v>272</v>
      </c>
      <c r="L1970" s="99">
        <f t="shared" si="1006"/>
        <v>1.0815399999999999</v>
      </c>
      <c r="M1970" s="100">
        <f t="shared" si="1007"/>
        <v>1.0590999999999999</v>
      </c>
      <c r="N1970" s="101">
        <f t="shared" si="1008"/>
        <v>0.97811300000000001</v>
      </c>
      <c r="O1970" s="100">
        <f t="shared" si="1009"/>
        <v>1</v>
      </c>
      <c r="P1970" s="98">
        <f t="shared" si="1010"/>
        <v>304.75</v>
      </c>
      <c r="Q1970" s="97">
        <f t="shared" si="1011"/>
        <v>304.75</v>
      </c>
      <c r="R1970" s="97"/>
      <c r="S1970" s="97"/>
    </row>
    <row r="1971" spans="1:19" x14ac:dyDescent="0.25">
      <c r="A1971" s="89" t="s">
        <v>4488</v>
      </c>
      <c r="B1971" s="89" t="s">
        <v>4440</v>
      </c>
      <c r="C1971" s="89"/>
      <c r="D1971" s="89" t="s">
        <v>107</v>
      </c>
      <c r="E1971" s="94" t="s">
        <v>4463</v>
      </c>
      <c r="F1971" s="95" t="s">
        <v>4464</v>
      </c>
      <c r="G1971" s="89" t="s">
        <v>71</v>
      </c>
      <c r="H1971" s="89" t="s">
        <v>447</v>
      </c>
      <c r="I1971" s="96">
        <v>1</v>
      </c>
      <c r="J1971" s="97">
        <v>3234</v>
      </c>
      <c r="K1971" s="98">
        <f t="shared" si="1005"/>
        <v>23100</v>
      </c>
      <c r="L1971" s="99">
        <f t="shared" si="1006"/>
        <v>1.0815399999999999</v>
      </c>
      <c r="M1971" s="100">
        <f t="shared" si="1007"/>
        <v>1.0590999999999999</v>
      </c>
      <c r="N1971" s="101">
        <f t="shared" si="1008"/>
        <v>0.97811300000000001</v>
      </c>
      <c r="O1971" s="100">
        <f t="shared" si="1009"/>
        <v>1</v>
      </c>
      <c r="P1971" s="98">
        <f t="shared" si="1010"/>
        <v>25880.97</v>
      </c>
      <c r="Q1971" s="97">
        <f t="shared" si="1011"/>
        <v>3623.34</v>
      </c>
      <c r="R1971" s="97"/>
      <c r="S1971" s="97"/>
    </row>
    <row r="1972" spans="1:19" ht="22.5" x14ac:dyDescent="0.25">
      <c r="A1972" s="89" t="s">
        <v>4489</v>
      </c>
      <c r="B1972" s="89" t="s">
        <v>4440</v>
      </c>
      <c r="C1972" s="89"/>
      <c r="D1972" s="89" t="s">
        <v>108</v>
      </c>
      <c r="E1972" s="94" t="s">
        <v>4467</v>
      </c>
      <c r="F1972" s="95" t="s">
        <v>4468</v>
      </c>
      <c r="G1972" s="89" t="s">
        <v>648</v>
      </c>
      <c r="H1972" s="89" t="s">
        <v>24</v>
      </c>
      <c r="I1972" s="96">
        <v>1</v>
      </c>
      <c r="J1972" s="97">
        <v>134</v>
      </c>
      <c r="K1972" s="98">
        <f t="shared" si="1005"/>
        <v>67</v>
      </c>
      <c r="L1972" s="99">
        <f t="shared" si="1006"/>
        <v>1.0815399999999999</v>
      </c>
      <c r="M1972" s="100">
        <f t="shared" si="1007"/>
        <v>1.0590999999999999</v>
      </c>
      <c r="N1972" s="101">
        <f t="shared" si="1008"/>
        <v>0.97811300000000001</v>
      </c>
      <c r="O1972" s="100">
        <f t="shared" si="1009"/>
        <v>1</v>
      </c>
      <c r="P1972" s="98">
        <f t="shared" si="1010"/>
        <v>75.069999999999993</v>
      </c>
      <c r="Q1972" s="97">
        <f t="shared" si="1011"/>
        <v>150.13999999999999</v>
      </c>
      <c r="R1972" s="97"/>
      <c r="S1972" s="97"/>
    </row>
    <row r="1973" spans="1:19" x14ac:dyDescent="0.25">
      <c r="A1973" s="89" t="s">
        <v>4490</v>
      </c>
      <c r="B1973" s="89" t="s">
        <v>4440</v>
      </c>
      <c r="C1973" s="89"/>
      <c r="D1973" s="89" t="s">
        <v>109</v>
      </c>
      <c r="E1973" s="94" t="s">
        <v>1282</v>
      </c>
      <c r="F1973" s="95" t="s">
        <v>1283</v>
      </c>
      <c r="G1973" s="89" t="s">
        <v>648</v>
      </c>
      <c r="H1973" s="89" t="s">
        <v>24</v>
      </c>
      <c r="I1973" s="96">
        <v>1</v>
      </c>
      <c r="J1973" s="97">
        <v>1772</v>
      </c>
      <c r="K1973" s="98">
        <f t="shared" si="1005"/>
        <v>886</v>
      </c>
      <c r="L1973" s="99">
        <f t="shared" si="1006"/>
        <v>1.0815399999999999</v>
      </c>
      <c r="M1973" s="100">
        <f t="shared" si="1007"/>
        <v>1.0590999999999999</v>
      </c>
      <c r="N1973" s="101">
        <f t="shared" si="1008"/>
        <v>0.97811300000000001</v>
      </c>
      <c r="O1973" s="100">
        <f t="shared" si="1009"/>
        <v>1</v>
      </c>
      <c r="P1973" s="98">
        <f t="shared" si="1010"/>
        <v>992.66</v>
      </c>
      <c r="Q1973" s="97">
        <f t="shared" si="1011"/>
        <v>1985.32</v>
      </c>
      <c r="R1973" s="97"/>
      <c r="S1973" s="97"/>
    </row>
    <row r="1974" spans="1:19" ht="22.5" x14ac:dyDescent="0.25">
      <c r="A1974" s="89" t="s">
        <v>4491</v>
      </c>
      <c r="B1974" s="89" t="s">
        <v>4440</v>
      </c>
      <c r="C1974" s="89" t="s">
        <v>17297</v>
      </c>
      <c r="D1974" s="89" t="s">
        <v>122</v>
      </c>
      <c r="E1974" s="94" t="s">
        <v>4492</v>
      </c>
      <c r="F1974" s="95" t="s">
        <v>4493</v>
      </c>
      <c r="G1974" s="89" t="s">
        <v>648</v>
      </c>
      <c r="H1974" s="89" t="s">
        <v>24</v>
      </c>
      <c r="I1974" s="96">
        <v>1</v>
      </c>
      <c r="J1974" s="97">
        <v>30010</v>
      </c>
      <c r="K1974" s="98">
        <f t="shared" si="1005"/>
        <v>15005</v>
      </c>
      <c r="L1974" s="99">
        <f t="shared" si="1006"/>
        <v>1.0815399999999999</v>
      </c>
      <c r="M1974" s="100">
        <f t="shared" si="1007"/>
        <v>1.0590999999999999</v>
      </c>
      <c r="N1974" s="101">
        <f t="shared" si="1008"/>
        <v>0.97811300000000001</v>
      </c>
      <c r="O1974" s="100">
        <f t="shared" si="1009"/>
        <v>1</v>
      </c>
      <c r="P1974" s="98">
        <f t="shared" si="1010"/>
        <v>16811.43</v>
      </c>
      <c r="Q1974" s="97">
        <f t="shared" si="1011"/>
        <v>33622.86</v>
      </c>
      <c r="R1974" s="97">
        <f t="shared" ref="R1974" si="1014">Q1974</f>
        <v>33622.86</v>
      </c>
      <c r="S1974" s="97"/>
    </row>
    <row r="1975" spans="1:19" ht="22.5" x14ac:dyDescent="0.25">
      <c r="A1975" s="89" t="s">
        <v>4494</v>
      </c>
      <c r="B1975" s="89" t="s">
        <v>4440</v>
      </c>
      <c r="C1975" s="89"/>
      <c r="D1975" s="89" t="s">
        <v>126</v>
      </c>
      <c r="E1975" s="94" t="s">
        <v>4495</v>
      </c>
      <c r="F1975" s="95" t="s">
        <v>4496</v>
      </c>
      <c r="G1975" s="89" t="s">
        <v>1077</v>
      </c>
      <c r="H1975" s="89" t="s">
        <v>1265</v>
      </c>
      <c r="I1975" s="96">
        <v>1</v>
      </c>
      <c r="J1975" s="97">
        <v>6382</v>
      </c>
      <c r="K1975" s="98">
        <f t="shared" si="1005"/>
        <v>7977.5</v>
      </c>
      <c r="L1975" s="99">
        <f t="shared" si="1006"/>
        <v>1.0815399999999999</v>
      </c>
      <c r="M1975" s="100">
        <f t="shared" si="1007"/>
        <v>1.0590999999999999</v>
      </c>
      <c r="N1975" s="101">
        <f t="shared" si="1008"/>
        <v>0.97811300000000001</v>
      </c>
      <c r="O1975" s="100">
        <f t="shared" si="1009"/>
        <v>1</v>
      </c>
      <c r="P1975" s="98">
        <f t="shared" si="1010"/>
        <v>8937.9</v>
      </c>
      <c r="Q1975" s="97">
        <f t="shared" si="1011"/>
        <v>7150.32</v>
      </c>
      <c r="R1975" s="97"/>
      <c r="S1975" s="97"/>
    </row>
    <row r="1976" spans="1:19" ht="22.5" x14ac:dyDescent="0.25">
      <c r="A1976" s="89" t="s">
        <v>4497</v>
      </c>
      <c r="B1976" s="89" t="s">
        <v>4440</v>
      </c>
      <c r="C1976" s="89" t="s">
        <v>17297</v>
      </c>
      <c r="D1976" s="89" t="s">
        <v>124</v>
      </c>
      <c r="E1976" s="94" t="s">
        <v>4498</v>
      </c>
      <c r="F1976" s="95" t="s">
        <v>4499</v>
      </c>
      <c r="G1976" s="89" t="s">
        <v>648</v>
      </c>
      <c r="H1976" s="89" t="s">
        <v>12</v>
      </c>
      <c r="I1976" s="96">
        <v>1</v>
      </c>
      <c r="J1976" s="97">
        <v>96331</v>
      </c>
      <c r="K1976" s="98">
        <f t="shared" si="1005"/>
        <v>96331</v>
      </c>
      <c r="L1976" s="99">
        <f t="shared" si="1006"/>
        <v>1.0815399999999999</v>
      </c>
      <c r="M1976" s="100">
        <f t="shared" si="1007"/>
        <v>1.0590999999999999</v>
      </c>
      <c r="N1976" s="101">
        <f t="shared" si="1008"/>
        <v>0.97811300000000001</v>
      </c>
      <c r="O1976" s="100">
        <f t="shared" si="1009"/>
        <v>1</v>
      </c>
      <c r="P1976" s="98">
        <f t="shared" si="1010"/>
        <v>107928.13</v>
      </c>
      <c r="Q1976" s="97">
        <f t="shared" si="1011"/>
        <v>107928.13</v>
      </c>
      <c r="R1976" s="97">
        <f t="shared" ref="R1976" si="1015">Q1976</f>
        <v>107928.13</v>
      </c>
      <c r="S1976" s="97"/>
    </row>
    <row r="1977" spans="1:19" x14ac:dyDescent="0.25">
      <c r="A1977" s="89" t="s">
        <v>4500</v>
      </c>
      <c r="B1977" s="89" t="s">
        <v>4440</v>
      </c>
      <c r="C1977" s="89"/>
      <c r="D1977" s="89" t="s">
        <v>129</v>
      </c>
      <c r="E1977" s="94" t="s">
        <v>1442</v>
      </c>
      <c r="F1977" s="95" t="s">
        <v>1443</v>
      </c>
      <c r="G1977" s="89" t="s">
        <v>648</v>
      </c>
      <c r="H1977" s="89" t="s">
        <v>12</v>
      </c>
      <c r="I1977" s="96">
        <v>1</v>
      </c>
      <c r="J1977" s="97">
        <v>1290</v>
      </c>
      <c r="K1977" s="98">
        <f t="shared" si="1005"/>
        <v>1290</v>
      </c>
      <c r="L1977" s="99">
        <f t="shared" si="1006"/>
        <v>1.0815399999999999</v>
      </c>
      <c r="M1977" s="100">
        <f t="shared" si="1007"/>
        <v>1.0590999999999999</v>
      </c>
      <c r="N1977" s="101">
        <f t="shared" si="1008"/>
        <v>0.97811300000000001</v>
      </c>
      <c r="O1977" s="100">
        <f t="shared" si="1009"/>
        <v>1</v>
      </c>
      <c r="P1977" s="98">
        <f t="shared" si="1010"/>
        <v>1445.3</v>
      </c>
      <c r="Q1977" s="97">
        <f t="shared" si="1011"/>
        <v>1445.3</v>
      </c>
      <c r="R1977" s="97"/>
      <c r="S1977" s="97"/>
    </row>
    <row r="1978" spans="1:19" ht="22.5" x14ac:dyDescent="0.25">
      <c r="A1978" s="89" t="s">
        <v>4501</v>
      </c>
      <c r="B1978" s="89" t="s">
        <v>4440</v>
      </c>
      <c r="C1978" s="89" t="s">
        <v>17297</v>
      </c>
      <c r="D1978" s="89" t="s">
        <v>133</v>
      </c>
      <c r="E1978" s="94" t="s">
        <v>4502</v>
      </c>
      <c r="F1978" s="95" t="s">
        <v>4476</v>
      </c>
      <c r="G1978" s="89" t="s">
        <v>648</v>
      </c>
      <c r="H1978" s="89" t="s">
        <v>12</v>
      </c>
      <c r="I1978" s="96">
        <v>1</v>
      </c>
      <c r="J1978" s="97">
        <v>11395</v>
      </c>
      <c r="K1978" s="98">
        <f t="shared" si="1005"/>
        <v>11395</v>
      </c>
      <c r="L1978" s="99">
        <f t="shared" si="1006"/>
        <v>1.0815399999999999</v>
      </c>
      <c r="M1978" s="100">
        <f t="shared" si="1007"/>
        <v>1.0590999999999999</v>
      </c>
      <c r="N1978" s="101">
        <f t="shared" si="1008"/>
        <v>0.97811300000000001</v>
      </c>
      <c r="O1978" s="100">
        <f t="shared" si="1009"/>
        <v>1</v>
      </c>
      <c r="P1978" s="98">
        <f t="shared" si="1010"/>
        <v>12766.83</v>
      </c>
      <c r="Q1978" s="97">
        <f t="shared" si="1011"/>
        <v>12766.83</v>
      </c>
      <c r="R1978" s="97">
        <f t="shared" ref="R1978" si="1016">Q1978</f>
        <v>12766.83</v>
      </c>
      <c r="S1978" s="97"/>
    </row>
    <row r="1979" spans="1:19" x14ac:dyDescent="0.25">
      <c r="A1979" s="89"/>
      <c r="B1979" s="90"/>
      <c r="C1979" s="90"/>
      <c r="D1979" s="91"/>
      <c r="E1979" s="92"/>
      <c r="F1979" s="92" t="s">
        <v>4503</v>
      </c>
      <c r="G1979" s="91"/>
      <c r="H1979" s="91"/>
      <c r="I1979" s="93">
        <v>1</v>
      </c>
      <c r="J1979" s="91"/>
      <c r="K1979" s="98"/>
      <c r="L1979" s="99"/>
      <c r="M1979" s="100"/>
      <c r="N1979" s="101"/>
      <c r="O1979" s="100"/>
      <c r="P1979" s="98"/>
      <c r="Q1979" s="91"/>
      <c r="R1979" s="91"/>
      <c r="S1979" s="91"/>
    </row>
    <row r="1980" spans="1:19" x14ac:dyDescent="0.25">
      <c r="A1980" s="89" t="s">
        <v>4504</v>
      </c>
      <c r="B1980" s="89" t="s">
        <v>4440</v>
      </c>
      <c r="C1980" s="89"/>
      <c r="D1980" s="89" t="s">
        <v>136</v>
      </c>
      <c r="E1980" s="94" t="s">
        <v>1282</v>
      </c>
      <c r="F1980" s="95" t="s">
        <v>1283</v>
      </c>
      <c r="G1980" s="89" t="s">
        <v>648</v>
      </c>
      <c r="H1980" s="89" t="s">
        <v>126</v>
      </c>
      <c r="I1980" s="96">
        <v>1</v>
      </c>
      <c r="J1980" s="97">
        <v>23023</v>
      </c>
      <c r="K1980" s="98">
        <f t="shared" ref="K1980:K1993" si="1017">J1980/H1980</f>
        <v>885.5</v>
      </c>
      <c r="L1980" s="99">
        <f t="shared" ref="L1980:L1993" si="1018">$L$8</f>
        <v>1.0815399999999999</v>
      </c>
      <c r="M1980" s="100">
        <f t="shared" ref="M1980:M1993" si="1019">$M$8</f>
        <v>1.0590999999999999</v>
      </c>
      <c r="N1980" s="101">
        <f t="shared" ref="N1980:N1993" si="1020">$N$8</f>
        <v>0.97811300000000001</v>
      </c>
      <c r="O1980" s="100">
        <f t="shared" ref="O1980:O1993" si="1021">$O$8</f>
        <v>1</v>
      </c>
      <c r="P1980" s="98">
        <f t="shared" ref="P1980:P1993" si="1022">K1980*L1980*M1980*N1980*O1980</f>
        <v>992.1</v>
      </c>
      <c r="Q1980" s="97">
        <f t="shared" ref="Q1980:Q1993" si="1023">H1980*P1980</f>
        <v>25794.6</v>
      </c>
      <c r="R1980" s="97"/>
      <c r="S1980" s="97"/>
    </row>
    <row r="1981" spans="1:19" ht="22.5" x14ac:dyDescent="0.25">
      <c r="A1981" s="89" t="s">
        <v>4505</v>
      </c>
      <c r="B1981" s="89" t="s">
        <v>4440</v>
      </c>
      <c r="C1981" s="89" t="s">
        <v>17297</v>
      </c>
      <c r="D1981" s="89" t="s">
        <v>141</v>
      </c>
      <c r="E1981" s="94" t="s">
        <v>4506</v>
      </c>
      <c r="F1981" s="95" t="s">
        <v>4507</v>
      </c>
      <c r="G1981" s="89" t="s">
        <v>648</v>
      </c>
      <c r="H1981" s="89" t="s">
        <v>24</v>
      </c>
      <c r="I1981" s="96">
        <v>1</v>
      </c>
      <c r="J1981" s="97">
        <v>3933</v>
      </c>
      <c r="K1981" s="98">
        <f t="shared" si="1017"/>
        <v>1966.5</v>
      </c>
      <c r="L1981" s="99">
        <f t="shared" si="1018"/>
        <v>1.0815399999999999</v>
      </c>
      <c r="M1981" s="100">
        <f t="shared" si="1019"/>
        <v>1.0590999999999999</v>
      </c>
      <c r="N1981" s="101">
        <f t="shared" si="1020"/>
        <v>0.97811300000000001</v>
      </c>
      <c r="O1981" s="100">
        <f t="shared" si="1021"/>
        <v>1</v>
      </c>
      <c r="P1981" s="98">
        <f t="shared" si="1022"/>
        <v>2203.2399999999998</v>
      </c>
      <c r="Q1981" s="97">
        <f t="shared" si="1023"/>
        <v>4406.4799999999996</v>
      </c>
      <c r="R1981" s="97">
        <f t="shared" ref="R1981:R1989" si="1024">Q1981</f>
        <v>4406.4799999999996</v>
      </c>
      <c r="S1981" s="97"/>
    </row>
    <row r="1982" spans="1:19" ht="22.5" x14ac:dyDescent="0.25">
      <c r="A1982" s="89" t="s">
        <v>4508</v>
      </c>
      <c r="B1982" s="89" t="s">
        <v>4440</v>
      </c>
      <c r="C1982" s="89" t="s">
        <v>17297</v>
      </c>
      <c r="D1982" s="89" t="s">
        <v>144</v>
      </c>
      <c r="E1982" s="94" t="s">
        <v>4509</v>
      </c>
      <c r="F1982" s="95" t="s">
        <v>4510</v>
      </c>
      <c r="G1982" s="89" t="s">
        <v>648</v>
      </c>
      <c r="H1982" s="89" t="s">
        <v>12</v>
      </c>
      <c r="I1982" s="96">
        <v>1</v>
      </c>
      <c r="J1982" s="97">
        <v>4106</v>
      </c>
      <c r="K1982" s="98">
        <f t="shared" si="1017"/>
        <v>4106</v>
      </c>
      <c r="L1982" s="99">
        <f t="shared" si="1018"/>
        <v>1.0815399999999999</v>
      </c>
      <c r="M1982" s="100">
        <f t="shared" si="1019"/>
        <v>1.0590999999999999</v>
      </c>
      <c r="N1982" s="101">
        <f t="shared" si="1020"/>
        <v>0.97811300000000001</v>
      </c>
      <c r="O1982" s="100">
        <f t="shared" si="1021"/>
        <v>1</v>
      </c>
      <c r="P1982" s="98">
        <f t="shared" si="1022"/>
        <v>4600.3100000000004</v>
      </c>
      <c r="Q1982" s="97">
        <f t="shared" si="1023"/>
        <v>4600.3100000000004</v>
      </c>
      <c r="R1982" s="97">
        <f t="shared" si="1024"/>
        <v>4600.3100000000004</v>
      </c>
      <c r="S1982" s="97"/>
    </row>
    <row r="1983" spans="1:19" ht="22.5" x14ac:dyDescent="0.25">
      <c r="A1983" s="89" t="s">
        <v>4511</v>
      </c>
      <c r="B1983" s="89" t="s">
        <v>4440</v>
      </c>
      <c r="C1983" s="89" t="s">
        <v>17297</v>
      </c>
      <c r="D1983" s="89" t="s">
        <v>146</v>
      </c>
      <c r="E1983" s="94" t="s">
        <v>4512</v>
      </c>
      <c r="F1983" s="95" t="s">
        <v>4513</v>
      </c>
      <c r="G1983" s="89" t="s">
        <v>648</v>
      </c>
      <c r="H1983" s="89" t="s">
        <v>24</v>
      </c>
      <c r="I1983" s="96">
        <v>1</v>
      </c>
      <c r="J1983" s="97">
        <v>4249</v>
      </c>
      <c r="K1983" s="98">
        <f t="shared" si="1017"/>
        <v>2124.5</v>
      </c>
      <c r="L1983" s="99">
        <f t="shared" si="1018"/>
        <v>1.0815399999999999</v>
      </c>
      <c r="M1983" s="100">
        <f t="shared" si="1019"/>
        <v>1.0590999999999999</v>
      </c>
      <c r="N1983" s="101">
        <f t="shared" si="1020"/>
        <v>0.97811300000000001</v>
      </c>
      <c r="O1983" s="100">
        <f t="shared" si="1021"/>
        <v>1</v>
      </c>
      <c r="P1983" s="98">
        <f t="shared" si="1022"/>
        <v>2380.27</v>
      </c>
      <c r="Q1983" s="97">
        <f t="shared" si="1023"/>
        <v>4760.54</v>
      </c>
      <c r="R1983" s="97">
        <f t="shared" si="1024"/>
        <v>4760.54</v>
      </c>
      <c r="S1983" s="97"/>
    </row>
    <row r="1984" spans="1:19" ht="22.5" x14ac:dyDescent="0.25">
      <c r="A1984" s="89" t="s">
        <v>4514</v>
      </c>
      <c r="B1984" s="89" t="s">
        <v>4440</v>
      </c>
      <c r="C1984" s="89" t="s">
        <v>17297</v>
      </c>
      <c r="D1984" s="89" t="s">
        <v>151</v>
      </c>
      <c r="E1984" s="94" t="s">
        <v>4515</v>
      </c>
      <c r="F1984" s="95" t="s">
        <v>4516</v>
      </c>
      <c r="G1984" s="89" t="s">
        <v>648</v>
      </c>
      <c r="H1984" s="89" t="s">
        <v>43</v>
      </c>
      <c r="I1984" s="96">
        <v>1</v>
      </c>
      <c r="J1984" s="97">
        <v>4102</v>
      </c>
      <c r="K1984" s="98">
        <f t="shared" si="1017"/>
        <v>683.67</v>
      </c>
      <c r="L1984" s="99">
        <f t="shared" si="1018"/>
        <v>1.0815399999999999</v>
      </c>
      <c r="M1984" s="100">
        <f t="shared" si="1019"/>
        <v>1.0590999999999999</v>
      </c>
      <c r="N1984" s="101">
        <f t="shared" si="1020"/>
        <v>0.97811300000000001</v>
      </c>
      <c r="O1984" s="100">
        <f t="shared" si="1021"/>
        <v>1</v>
      </c>
      <c r="P1984" s="98">
        <f t="shared" si="1022"/>
        <v>765.98</v>
      </c>
      <c r="Q1984" s="97">
        <f t="shared" si="1023"/>
        <v>4595.88</v>
      </c>
      <c r="R1984" s="97">
        <f t="shared" si="1024"/>
        <v>4595.88</v>
      </c>
      <c r="S1984" s="97"/>
    </row>
    <row r="1985" spans="1:19" ht="22.5" x14ac:dyDescent="0.25">
      <c r="A1985" s="89" t="s">
        <v>4517</v>
      </c>
      <c r="B1985" s="89" t="s">
        <v>4440</v>
      </c>
      <c r="C1985" s="89" t="s">
        <v>17297</v>
      </c>
      <c r="D1985" s="89" t="s">
        <v>154</v>
      </c>
      <c r="E1985" s="94" t="s">
        <v>4518</v>
      </c>
      <c r="F1985" s="95" t="s">
        <v>4519</v>
      </c>
      <c r="G1985" s="89" t="s">
        <v>648</v>
      </c>
      <c r="H1985" s="89" t="s">
        <v>30</v>
      </c>
      <c r="I1985" s="96">
        <v>1</v>
      </c>
      <c r="J1985" s="97">
        <v>6465</v>
      </c>
      <c r="K1985" s="98">
        <f t="shared" si="1017"/>
        <v>2155</v>
      </c>
      <c r="L1985" s="99">
        <f t="shared" si="1018"/>
        <v>1.0815399999999999</v>
      </c>
      <c r="M1985" s="100">
        <f t="shared" si="1019"/>
        <v>1.0590999999999999</v>
      </c>
      <c r="N1985" s="101">
        <f t="shared" si="1020"/>
        <v>0.97811300000000001</v>
      </c>
      <c r="O1985" s="100">
        <f t="shared" si="1021"/>
        <v>1</v>
      </c>
      <c r="P1985" s="98">
        <f t="shared" si="1022"/>
        <v>2414.44</v>
      </c>
      <c r="Q1985" s="97">
        <f t="shared" si="1023"/>
        <v>7243.32</v>
      </c>
      <c r="R1985" s="97">
        <f t="shared" si="1024"/>
        <v>7243.32</v>
      </c>
      <c r="S1985" s="97"/>
    </row>
    <row r="1986" spans="1:19" ht="22.5" x14ac:dyDescent="0.25">
      <c r="A1986" s="89" t="s">
        <v>4520</v>
      </c>
      <c r="B1986" s="89" t="s">
        <v>4440</v>
      </c>
      <c r="C1986" s="89" t="s">
        <v>17297</v>
      </c>
      <c r="D1986" s="89" t="s">
        <v>156</v>
      </c>
      <c r="E1986" s="94" t="s">
        <v>4521</v>
      </c>
      <c r="F1986" s="95" t="s">
        <v>4454</v>
      </c>
      <c r="G1986" s="89" t="s">
        <v>648</v>
      </c>
      <c r="H1986" s="89" t="s">
        <v>43</v>
      </c>
      <c r="I1986" s="96">
        <v>1</v>
      </c>
      <c r="J1986" s="97">
        <v>4637</v>
      </c>
      <c r="K1986" s="98">
        <f t="shared" si="1017"/>
        <v>772.83</v>
      </c>
      <c r="L1986" s="99">
        <f t="shared" si="1018"/>
        <v>1.0815399999999999</v>
      </c>
      <c r="M1986" s="100">
        <f t="shared" si="1019"/>
        <v>1.0590999999999999</v>
      </c>
      <c r="N1986" s="101">
        <f t="shared" si="1020"/>
        <v>0.97811300000000001</v>
      </c>
      <c r="O1986" s="100">
        <f t="shared" si="1021"/>
        <v>1</v>
      </c>
      <c r="P1986" s="98">
        <f t="shared" si="1022"/>
        <v>865.87</v>
      </c>
      <c r="Q1986" s="97">
        <f t="shared" si="1023"/>
        <v>5195.22</v>
      </c>
      <c r="R1986" s="97">
        <f t="shared" si="1024"/>
        <v>5195.22</v>
      </c>
      <c r="S1986" s="97"/>
    </row>
    <row r="1987" spans="1:19" ht="22.5" x14ac:dyDescent="0.25">
      <c r="A1987" s="89" t="s">
        <v>4522</v>
      </c>
      <c r="B1987" s="89" t="s">
        <v>4440</v>
      </c>
      <c r="C1987" s="89" t="s">
        <v>17297</v>
      </c>
      <c r="D1987" s="89" t="s">
        <v>157</v>
      </c>
      <c r="E1987" s="94" t="s">
        <v>4523</v>
      </c>
      <c r="F1987" s="95" t="s">
        <v>4524</v>
      </c>
      <c r="G1987" s="89" t="s">
        <v>648</v>
      </c>
      <c r="H1987" s="89" t="s">
        <v>12</v>
      </c>
      <c r="I1987" s="96">
        <v>1</v>
      </c>
      <c r="J1987" s="97">
        <v>891</v>
      </c>
      <c r="K1987" s="98">
        <f t="shared" si="1017"/>
        <v>891</v>
      </c>
      <c r="L1987" s="99">
        <f t="shared" si="1018"/>
        <v>1.0815399999999999</v>
      </c>
      <c r="M1987" s="100">
        <f t="shared" si="1019"/>
        <v>1.0590999999999999</v>
      </c>
      <c r="N1987" s="101">
        <f t="shared" si="1020"/>
        <v>0.97811300000000001</v>
      </c>
      <c r="O1987" s="100">
        <f t="shared" si="1021"/>
        <v>1</v>
      </c>
      <c r="P1987" s="98">
        <f t="shared" si="1022"/>
        <v>998.27</v>
      </c>
      <c r="Q1987" s="97">
        <f t="shared" si="1023"/>
        <v>998.27</v>
      </c>
      <c r="R1987" s="97">
        <f t="shared" si="1024"/>
        <v>998.27</v>
      </c>
      <c r="S1987" s="97"/>
    </row>
    <row r="1988" spans="1:19" ht="22.5" x14ac:dyDescent="0.25">
      <c r="A1988" s="89" t="s">
        <v>4525</v>
      </c>
      <c r="B1988" s="89" t="s">
        <v>4440</v>
      </c>
      <c r="C1988" s="89" t="s">
        <v>17297</v>
      </c>
      <c r="D1988" s="89" t="s">
        <v>158</v>
      </c>
      <c r="E1988" s="94" t="s">
        <v>4526</v>
      </c>
      <c r="F1988" s="95" t="s">
        <v>4527</v>
      </c>
      <c r="G1988" s="89" t="s">
        <v>648</v>
      </c>
      <c r="H1988" s="89" t="s">
        <v>24</v>
      </c>
      <c r="I1988" s="96">
        <v>1</v>
      </c>
      <c r="J1988" s="97">
        <v>950</v>
      </c>
      <c r="K1988" s="98">
        <f t="shared" si="1017"/>
        <v>475</v>
      </c>
      <c r="L1988" s="99">
        <f t="shared" si="1018"/>
        <v>1.0815399999999999</v>
      </c>
      <c r="M1988" s="100">
        <f t="shared" si="1019"/>
        <v>1.0590999999999999</v>
      </c>
      <c r="N1988" s="101">
        <f t="shared" si="1020"/>
        <v>0.97811300000000001</v>
      </c>
      <c r="O1988" s="100">
        <f t="shared" si="1021"/>
        <v>1</v>
      </c>
      <c r="P1988" s="98">
        <f t="shared" si="1022"/>
        <v>532.17999999999995</v>
      </c>
      <c r="Q1988" s="97">
        <f t="shared" si="1023"/>
        <v>1064.3599999999999</v>
      </c>
      <c r="R1988" s="97">
        <f t="shared" si="1024"/>
        <v>1064.3599999999999</v>
      </c>
      <c r="S1988" s="97"/>
    </row>
    <row r="1989" spans="1:19" ht="22.5" x14ac:dyDescent="0.25">
      <c r="A1989" s="89" t="s">
        <v>4528</v>
      </c>
      <c r="B1989" s="89" t="s">
        <v>4440</v>
      </c>
      <c r="C1989" s="89" t="s">
        <v>17297</v>
      </c>
      <c r="D1989" s="89" t="s">
        <v>165</v>
      </c>
      <c r="E1989" s="94" t="s">
        <v>4529</v>
      </c>
      <c r="F1989" s="95" t="s">
        <v>4530</v>
      </c>
      <c r="G1989" s="89" t="s">
        <v>648</v>
      </c>
      <c r="H1989" s="89" t="s">
        <v>30</v>
      </c>
      <c r="I1989" s="96">
        <v>1</v>
      </c>
      <c r="J1989" s="97">
        <v>2447</v>
      </c>
      <c r="K1989" s="98">
        <f t="shared" si="1017"/>
        <v>815.67</v>
      </c>
      <c r="L1989" s="99">
        <f t="shared" si="1018"/>
        <v>1.0815399999999999</v>
      </c>
      <c r="M1989" s="100">
        <f t="shared" si="1019"/>
        <v>1.0590999999999999</v>
      </c>
      <c r="N1989" s="101">
        <f t="shared" si="1020"/>
        <v>0.97811300000000001</v>
      </c>
      <c r="O1989" s="100">
        <f t="shared" si="1021"/>
        <v>1</v>
      </c>
      <c r="P1989" s="98">
        <f t="shared" si="1022"/>
        <v>913.87</v>
      </c>
      <c r="Q1989" s="97">
        <f t="shared" si="1023"/>
        <v>2741.61</v>
      </c>
      <c r="R1989" s="97">
        <f t="shared" si="1024"/>
        <v>2741.61</v>
      </c>
      <c r="S1989" s="97"/>
    </row>
    <row r="1990" spans="1:19" ht="22.5" x14ac:dyDescent="0.25">
      <c r="A1990" s="89" t="s">
        <v>4531</v>
      </c>
      <c r="B1990" s="89" t="s">
        <v>4440</v>
      </c>
      <c r="C1990" s="89"/>
      <c r="D1990" s="89" t="s">
        <v>168</v>
      </c>
      <c r="E1990" s="94" t="s">
        <v>2890</v>
      </c>
      <c r="F1990" s="95" t="s">
        <v>2891</v>
      </c>
      <c r="G1990" s="89" t="s">
        <v>1077</v>
      </c>
      <c r="H1990" s="89" t="s">
        <v>1265</v>
      </c>
      <c r="I1990" s="96">
        <v>1</v>
      </c>
      <c r="J1990" s="97">
        <v>6402</v>
      </c>
      <c r="K1990" s="98">
        <f t="shared" si="1017"/>
        <v>8002.5</v>
      </c>
      <c r="L1990" s="99">
        <f t="shared" si="1018"/>
        <v>1.0815399999999999</v>
      </c>
      <c r="M1990" s="100">
        <f t="shared" si="1019"/>
        <v>1.0590999999999999</v>
      </c>
      <c r="N1990" s="101">
        <f t="shared" si="1020"/>
        <v>0.97811300000000001</v>
      </c>
      <c r="O1990" s="100">
        <f t="shared" si="1021"/>
        <v>1</v>
      </c>
      <c r="P1990" s="98">
        <f t="shared" si="1022"/>
        <v>8965.91</v>
      </c>
      <c r="Q1990" s="97">
        <f t="shared" si="1023"/>
        <v>7172.73</v>
      </c>
      <c r="R1990" s="97"/>
      <c r="S1990" s="97"/>
    </row>
    <row r="1991" spans="1:19" ht="22.5" x14ac:dyDescent="0.25">
      <c r="A1991" s="89" t="s">
        <v>4532</v>
      </c>
      <c r="B1991" s="89" t="s">
        <v>4440</v>
      </c>
      <c r="C1991" s="89"/>
      <c r="D1991" s="89" t="s">
        <v>170</v>
      </c>
      <c r="E1991" s="94" t="s">
        <v>4533</v>
      </c>
      <c r="F1991" s="95" t="s">
        <v>4472</v>
      </c>
      <c r="G1991" s="89" t="s">
        <v>648</v>
      </c>
      <c r="H1991" s="89" t="s">
        <v>12</v>
      </c>
      <c r="I1991" s="96">
        <v>1</v>
      </c>
      <c r="J1991" s="97">
        <v>16446</v>
      </c>
      <c r="K1991" s="98">
        <f t="shared" si="1017"/>
        <v>16446</v>
      </c>
      <c r="L1991" s="99">
        <f t="shared" si="1018"/>
        <v>1.0815399999999999</v>
      </c>
      <c r="M1991" s="100">
        <f t="shared" si="1019"/>
        <v>1.0590999999999999</v>
      </c>
      <c r="N1991" s="101">
        <f t="shared" si="1020"/>
        <v>0.97811300000000001</v>
      </c>
      <c r="O1991" s="100">
        <f t="shared" si="1021"/>
        <v>1</v>
      </c>
      <c r="P1991" s="98">
        <f t="shared" si="1022"/>
        <v>18425.91</v>
      </c>
      <c r="Q1991" s="97">
        <f t="shared" si="1023"/>
        <v>18425.91</v>
      </c>
      <c r="R1991" s="97"/>
      <c r="S1991" s="97"/>
    </row>
    <row r="1992" spans="1:19" x14ac:dyDescent="0.25">
      <c r="A1992" s="89" t="s">
        <v>4534</v>
      </c>
      <c r="B1992" s="89" t="s">
        <v>4440</v>
      </c>
      <c r="C1992" s="89"/>
      <c r="D1992" s="89" t="s">
        <v>175</v>
      </c>
      <c r="E1992" s="94" t="s">
        <v>1442</v>
      </c>
      <c r="F1992" s="95" t="s">
        <v>1443</v>
      </c>
      <c r="G1992" s="89" t="s">
        <v>648</v>
      </c>
      <c r="H1992" s="89" t="s">
        <v>12</v>
      </c>
      <c r="I1992" s="96">
        <v>1</v>
      </c>
      <c r="J1992" s="97">
        <v>1290</v>
      </c>
      <c r="K1992" s="98">
        <f t="shared" si="1017"/>
        <v>1290</v>
      </c>
      <c r="L1992" s="99">
        <f t="shared" si="1018"/>
        <v>1.0815399999999999</v>
      </c>
      <c r="M1992" s="100">
        <f t="shared" si="1019"/>
        <v>1.0590999999999999</v>
      </c>
      <c r="N1992" s="101">
        <f t="shared" si="1020"/>
        <v>0.97811300000000001</v>
      </c>
      <c r="O1992" s="100">
        <f t="shared" si="1021"/>
        <v>1</v>
      </c>
      <c r="P1992" s="98">
        <f t="shared" si="1022"/>
        <v>1445.3</v>
      </c>
      <c r="Q1992" s="97">
        <f t="shared" si="1023"/>
        <v>1445.3</v>
      </c>
      <c r="R1992" s="97"/>
      <c r="S1992" s="97"/>
    </row>
    <row r="1993" spans="1:19" ht="22.5" x14ac:dyDescent="0.25">
      <c r="A1993" s="89" t="s">
        <v>4535</v>
      </c>
      <c r="B1993" s="89" t="s">
        <v>4440</v>
      </c>
      <c r="C1993" s="89" t="s">
        <v>17297</v>
      </c>
      <c r="D1993" s="89" t="s">
        <v>178</v>
      </c>
      <c r="E1993" s="94" t="s">
        <v>4536</v>
      </c>
      <c r="F1993" s="95" t="s">
        <v>4476</v>
      </c>
      <c r="G1993" s="89" t="s">
        <v>648</v>
      </c>
      <c r="H1993" s="89" t="s">
        <v>12</v>
      </c>
      <c r="I1993" s="96">
        <v>1</v>
      </c>
      <c r="J1993" s="97">
        <v>11395</v>
      </c>
      <c r="K1993" s="98">
        <f t="shared" si="1017"/>
        <v>11395</v>
      </c>
      <c r="L1993" s="99">
        <f t="shared" si="1018"/>
        <v>1.0815399999999999</v>
      </c>
      <c r="M1993" s="100">
        <f t="shared" si="1019"/>
        <v>1.0590999999999999</v>
      </c>
      <c r="N1993" s="101">
        <f t="shared" si="1020"/>
        <v>0.97811300000000001</v>
      </c>
      <c r="O1993" s="100">
        <f t="shared" si="1021"/>
        <v>1</v>
      </c>
      <c r="P1993" s="98">
        <f t="shared" si="1022"/>
        <v>12766.83</v>
      </c>
      <c r="Q1993" s="97">
        <f t="shared" si="1023"/>
        <v>12766.83</v>
      </c>
      <c r="R1993" s="97">
        <f t="shared" ref="R1993" si="1025">Q1993</f>
        <v>12766.83</v>
      </c>
      <c r="S1993" s="97"/>
    </row>
    <row r="1994" spans="1:19" x14ac:dyDescent="0.25">
      <c r="A1994" s="89"/>
      <c r="B1994" s="90"/>
      <c r="C1994" s="90"/>
      <c r="D1994" s="91"/>
      <c r="E1994" s="92"/>
      <c r="F1994" s="92" t="s">
        <v>4537</v>
      </c>
      <c r="G1994" s="91"/>
      <c r="H1994" s="91"/>
      <c r="I1994" s="93">
        <v>1</v>
      </c>
      <c r="J1994" s="91"/>
      <c r="K1994" s="98"/>
      <c r="L1994" s="99"/>
      <c r="M1994" s="100"/>
      <c r="N1994" s="101"/>
      <c r="O1994" s="100"/>
      <c r="P1994" s="98"/>
      <c r="Q1994" s="91"/>
      <c r="R1994" s="91"/>
      <c r="S1994" s="91"/>
    </row>
    <row r="1995" spans="1:19" x14ac:dyDescent="0.25">
      <c r="A1995" s="89" t="s">
        <v>4538</v>
      </c>
      <c r="B1995" s="89" t="s">
        <v>4440</v>
      </c>
      <c r="C1995" s="89"/>
      <c r="D1995" s="89" t="s">
        <v>181</v>
      </c>
      <c r="E1995" s="94" t="s">
        <v>1282</v>
      </c>
      <c r="F1995" s="95" t="s">
        <v>1283</v>
      </c>
      <c r="G1995" s="89" t="s">
        <v>648</v>
      </c>
      <c r="H1995" s="89" t="s">
        <v>73</v>
      </c>
      <c r="I1995" s="96">
        <v>1</v>
      </c>
      <c r="J1995" s="97">
        <v>12396</v>
      </c>
      <c r="K1995" s="98">
        <f t="shared" ref="K1995:K2003" si="1026">J1995/H1995</f>
        <v>885.43</v>
      </c>
      <c r="L1995" s="99">
        <f t="shared" ref="L1995:L2003" si="1027">$L$8</f>
        <v>1.0815399999999999</v>
      </c>
      <c r="M1995" s="100">
        <f t="shared" ref="M1995:M2003" si="1028">$M$8</f>
        <v>1.0590999999999999</v>
      </c>
      <c r="N1995" s="101">
        <f t="shared" ref="N1995:N2003" si="1029">$N$8</f>
        <v>0.97811300000000001</v>
      </c>
      <c r="O1995" s="100">
        <f t="shared" ref="O1995:O2003" si="1030">$O$8</f>
        <v>1</v>
      </c>
      <c r="P1995" s="98">
        <f t="shared" ref="P1995:P2003" si="1031">K1995*L1995*M1995*N1995*O1995</f>
        <v>992.03</v>
      </c>
      <c r="Q1995" s="97">
        <f t="shared" ref="Q1995:Q2003" si="1032">H1995*P1995</f>
        <v>13888.42</v>
      </c>
      <c r="R1995" s="97"/>
      <c r="S1995" s="97"/>
    </row>
    <row r="1996" spans="1:19" ht="22.5" x14ac:dyDescent="0.25">
      <c r="A1996" s="89" t="s">
        <v>4539</v>
      </c>
      <c r="B1996" s="89" t="s">
        <v>4440</v>
      </c>
      <c r="C1996" s="89" t="s">
        <v>17297</v>
      </c>
      <c r="D1996" s="89" t="s">
        <v>182</v>
      </c>
      <c r="E1996" s="94" t="s">
        <v>4506</v>
      </c>
      <c r="F1996" s="95" t="s">
        <v>4507</v>
      </c>
      <c r="G1996" s="89" t="s">
        <v>648</v>
      </c>
      <c r="H1996" s="89" t="s">
        <v>24</v>
      </c>
      <c r="I1996" s="96">
        <v>1</v>
      </c>
      <c r="J1996" s="97">
        <v>3933</v>
      </c>
      <c r="K1996" s="98">
        <f t="shared" si="1026"/>
        <v>1966.5</v>
      </c>
      <c r="L1996" s="99">
        <f t="shared" si="1027"/>
        <v>1.0815399999999999</v>
      </c>
      <c r="M1996" s="100">
        <f t="shared" si="1028"/>
        <v>1.0590999999999999</v>
      </c>
      <c r="N1996" s="101">
        <f t="shared" si="1029"/>
        <v>0.97811300000000001</v>
      </c>
      <c r="O1996" s="100">
        <f t="shared" si="1030"/>
        <v>1</v>
      </c>
      <c r="P1996" s="98">
        <f t="shared" si="1031"/>
        <v>2203.2399999999998</v>
      </c>
      <c r="Q1996" s="97">
        <f t="shared" si="1032"/>
        <v>4406.4799999999996</v>
      </c>
      <c r="R1996" s="97">
        <f t="shared" ref="R1996:R1999" si="1033">Q1996</f>
        <v>4406.4799999999996</v>
      </c>
      <c r="S1996" s="97"/>
    </row>
    <row r="1997" spans="1:19" ht="22.5" x14ac:dyDescent="0.25">
      <c r="A1997" s="89" t="s">
        <v>4540</v>
      </c>
      <c r="B1997" s="89" t="s">
        <v>4440</v>
      </c>
      <c r="C1997" s="89" t="s">
        <v>17297</v>
      </c>
      <c r="D1997" s="89" t="s">
        <v>183</v>
      </c>
      <c r="E1997" s="94" t="s">
        <v>4541</v>
      </c>
      <c r="F1997" s="95" t="s">
        <v>4542</v>
      </c>
      <c r="G1997" s="89" t="s">
        <v>648</v>
      </c>
      <c r="H1997" s="89" t="s">
        <v>34</v>
      </c>
      <c r="I1997" s="96">
        <v>1</v>
      </c>
      <c r="J1997" s="97">
        <v>9131</v>
      </c>
      <c r="K1997" s="98">
        <f t="shared" si="1026"/>
        <v>2282.75</v>
      </c>
      <c r="L1997" s="99">
        <f t="shared" si="1027"/>
        <v>1.0815399999999999</v>
      </c>
      <c r="M1997" s="100">
        <f t="shared" si="1028"/>
        <v>1.0590999999999999</v>
      </c>
      <c r="N1997" s="101">
        <f t="shared" si="1029"/>
        <v>0.97811300000000001</v>
      </c>
      <c r="O1997" s="100">
        <f t="shared" si="1030"/>
        <v>1</v>
      </c>
      <c r="P1997" s="98">
        <f t="shared" si="1031"/>
        <v>2557.5700000000002</v>
      </c>
      <c r="Q1997" s="97">
        <f t="shared" si="1032"/>
        <v>10230.280000000001</v>
      </c>
      <c r="R1997" s="97">
        <f t="shared" si="1033"/>
        <v>10230.280000000001</v>
      </c>
      <c r="S1997" s="97"/>
    </row>
    <row r="1998" spans="1:19" ht="22.5" x14ac:dyDescent="0.25">
      <c r="A1998" s="89" t="s">
        <v>4543</v>
      </c>
      <c r="B1998" s="89" t="s">
        <v>4440</v>
      </c>
      <c r="C1998" s="89" t="s">
        <v>17297</v>
      </c>
      <c r="D1998" s="89" t="s">
        <v>191</v>
      </c>
      <c r="E1998" s="94" t="s">
        <v>4544</v>
      </c>
      <c r="F1998" s="95" t="s">
        <v>4454</v>
      </c>
      <c r="G1998" s="89" t="s">
        <v>648</v>
      </c>
      <c r="H1998" s="89" t="s">
        <v>34</v>
      </c>
      <c r="I1998" s="96">
        <v>1</v>
      </c>
      <c r="J1998" s="97">
        <v>3091</v>
      </c>
      <c r="K1998" s="98">
        <f t="shared" si="1026"/>
        <v>772.75</v>
      </c>
      <c r="L1998" s="99">
        <f t="shared" si="1027"/>
        <v>1.0815399999999999</v>
      </c>
      <c r="M1998" s="100">
        <f t="shared" si="1028"/>
        <v>1.0590999999999999</v>
      </c>
      <c r="N1998" s="101">
        <f t="shared" si="1029"/>
        <v>0.97811300000000001</v>
      </c>
      <c r="O1998" s="100">
        <f t="shared" si="1030"/>
        <v>1</v>
      </c>
      <c r="P1998" s="98">
        <f t="shared" si="1031"/>
        <v>865.78</v>
      </c>
      <c r="Q1998" s="97">
        <f t="shared" si="1032"/>
        <v>3463.12</v>
      </c>
      <c r="R1998" s="97">
        <f t="shared" si="1033"/>
        <v>3463.12</v>
      </c>
      <c r="S1998" s="97"/>
    </row>
    <row r="1999" spans="1:19" x14ac:dyDescent="0.25">
      <c r="A1999" s="89" t="s">
        <v>4545</v>
      </c>
      <c r="B1999" s="89" t="s">
        <v>4440</v>
      </c>
      <c r="C1999" s="89" t="s">
        <v>17297</v>
      </c>
      <c r="D1999" s="89" t="s">
        <v>194</v>
      </c>
      <c r="E1999" s="94" t="s">
        <v>4546</v>
      </c>
      <c r="F1999" s="95" t="s">
        <v>4547</v>
      </c>
      <c r="G1999" s="89" t="s">
        <v>648</v>
      </c>
      <c r="H1999" s="89" t="s">
        <v>34</v>
      </c>
      <c r="I1999" s="96">
        <v>1</v>
      </c>
      <c r="J1999" s="97">
        <v>3245</v>
      </c>
      <c r="K1999" s="98">
        <f t="shared" si="1026"/>
        <v>811.25</v>
      </c>
      <c r="L1999" s="99">
        <f t="shared" si="1027"/>
        <v>1.0815399999999999</v>
      </c>
      <c r="M1999" s="100">
        <f t="shared" si="1028"/>
        <v>1.0590999999999999</v>
      </c>
      <c r="N1999" s="101">
        <f t="shared" si="1029"/>
        <v>0.97811300000000001</v>
      </c>
      <c r="O1999" s="100">
        <f t="shared" si="1030"/>
        <v>1</v>
      </c>
      <c r="P1999" s="98">
        <f t="shared" si="1031"/>
        <v>908.92</v>
      </c>
      <c r="Q1999" s="97">
        <f t="shared" si="1032"/>
        <v>3635.68</v>
      </c>
      <c r="R1999" s="97">
        <f t="shared" si="1033"/>
        <v>3635.68</v>
      </c>
      <c r="S1999" s="97"/>
    </row>
    <row r="2000" spans="1:19" ht="22.5" x14ac:dyDescent="0.25">
      <c r="A2000" s="89" t="s">
        <v>4548</v>
      </c>
      <c r="B2000" s="89" t="s">
        <v>4440</v>
      </c>
      <c r="C2000" s="89"/>
      <c r="D2000" s="89" t="s">
        <v>196</v>
      </c>
      <c r="E2000" s="94" t="s">
        <v>2890</v>
      </c>
      <c r="F2000" s="95" t="s">
        <v>2891</v>
      </c>
      <c r="G2000" s="89" t="s">
        <v>1077</v>
      </c>
      <c r="H2000" s="89" t="s">
        <v>1265</v>
      </c>
      <c r="I2000" s="96">
        <v>1</v>
      </c>
      <c r="J2000" s="97">
        <v>6402</v>
      </c>
      <c r="K2000" s="98">
        <f t="shared" si="1026"/>
        <v>8002.5</v>
      </c>
      <c r="L2000" s="99">
        <f t="shared" si="1027"/>
        <v>1.0815399999999999</v>
      </c>
      <c r="M2000" s="100">
        <f t="shared" si="1028"/>
        <v>1.0590999999999999</v>
      </c>
      <c r="N2000" s="101">
        <f t="shared" si="1029"/>
        <v>0.97811300000000001</v>
      </c>
      <c r="O2000" s="100">
        <f t="shared" si="1030"/>
        <v>1</v>
      </c>
      <c r="P2000" s="98">
        <f t="shared" si="1031"/>
        <v>8965.91</v>
      </c>
      <c r="Q2000" s="97">
        <f t="shared" si="1032"/>
        <v>7172.73</v>
      </c>
      <c r="R2000" s="97"/>
      <c r="S2000" s="97"/>
    </row>
    <row r="2001" spans="1:19" ht="22.5" x14ac:dyDescent="0.25">
      <c r="A2001" s="89" t="s">
        <v>4549</v>
      </c>
      <c r="B2001" s="89" t="s">
        <v>4440</v>
      </c>
      <c r="C2001" s="89"/>
      <c r="D2001" s="89" t="s">
        <v>201</v>
      </c>
      <c r="E2001" s="94" t="s">
        <v>4533</v>
      </c>
      <c r="F2001" s="95" t="s">
        <v>4472</v>
      </c>
      <c r="G2001" s="89" t="s">
        <v>648</v>
      </c>
      <c r="H2001" s="89" t="s">
        <v>12</v>
      </c>
      <c r="I2001" s="96">
        <v>1</v>
      </c>
      <c r="J2001" s="97">
        <v>16446</v>
      </c>
      <c r="K2001" s="98">
        <f t="shared" si="1026"/>
        <v>16446</v>
      </c>
      <c r="L2001" s="99">
        <f t="shared" si="1027"/>
        <v>1.0815399999999999</v>
      </c>
      <c r="M2001" s="100">
        <f t="shared" si="1028"/>
        <v>1.0590999999999999</v>
      </c>
      <c r="N2001" s="101">
        <f t="shared" si="1029"/>
        <v>0.97811300000000001</v>
      </c>
      <c r="O2001" s="100">
        <f t="shared" si="1030"/>
        <v>1</v>
      </c>
      <c r="P2001" s="98">
        <f t="shared" si="1031"/>
        <v>18425.91</v>
      </c>
      <c r="Q2001" s="97">
        <f t="shared" si="1032"/>
        <v>18425.91</v>
      </c>
      <c r="R2001" s="97"/>
      <c r="S2001" s="97"/>
    </row>
    <row r="2002" spans="1:19" x14ac:dyDescent="0.25">
      <c r="A2002" s="89" t="s">
        <v>4550</v>
      </c>
      <c r="B2002" s="89" t="s">
        <v>4440</v>
      </c>
      <c r="C2002" s="89"/>
      <c r="D2002" s="89" t="s">
        <v>204</v>
      </c>
      <c r="E2002" s="94" t="s">
        <v>1442</v>
      </c>
      <c r="F2002" s="95" t="s">
        <v>1443</v>
      </c>
      <c r="G2002" s="89" t="s">
        <v>648</v>
      </c>
      <c r="H2002" s="89" t="s">
        <v>12</v>
      </c>
      <c r="I2002" s="96">
        <v>1</v>
      </c>
      <c r="J2002" s="97">
        <v>1290</v>
      </c>
      <c r="K2002" s="98">
        <f t="shared" si="1026"/>
        <v>1290</v>
      </c>
      <c r="L2002" s="99">
        <f t="shared" si="1027"/>
        <v>1.0815399999999999</v>
      </c>
      <c r="M2002" s="100">
        <f t="shared" si="1028"/>
        <v>1.0590999999999999</v>
      </c>
      <c r="N2002" s="101">
        <f t="shared" si="1029"/>
        <v>0.97811300000000001</v>
      </c>
      <c r="O2002" s="100">
        <f t="shared" si="1030"/>
        <v>1</v>
      </c>
      <c r="P2002" s="98">
        <f t="shared" si="1031"/>
        <v>1445.3</v>
      </c>
      <c r="Q2002" s="97">
        <f t="shared" si="1032"/>
        <v>1445.3</v>
      </c>
      <c r="R2002" s="97"/>
      <c r="S2002" s="97"/>
    </row>
    <row r="2003" spans="1:19" ht="22.5" x14ac:dyDescent="0.25">
      <c r="A2003" s="89" t="s">
        <v>4551</v>
      </c>
      <c r="B2003" s="89" t="s">
        <v>4440</v>
      </c>
      <c r="C2003" s="89" t="s">
        <v>17297</v>
      </c>
      <c r="D2003" s="89" t="s">
        <v>206</v>
      </c>
      <c r="E2003" s="94" t="s">
        <v>4502</v>
      </c>
      <c r="F2003" s="95" t="s">
        <v>4476</v>
      </c>
      <c r="G2003" s="89" t="s">
        <v>648</v>
      </c>
      <c r="H2003" s="89" t="s">
        <v>12</v>
      </c>
      <c r="I2003" s="96">
        <v>1</v>
      </c>
      <c r="J2003" s="97">
        <v>11395</v>
      </c>
      <c r="K2003" s="98">
        <f t="shared" si="1026"/>
        <v>11395</v>
      </c>
      <c r="L2003" s="99">
        <f t="shared" si="1027"/>
        <v>1.0815399999999999</v>
      </c>
      <c r="M2003" s="100">
        <f t="shared" si="1028"/>
        <v>1.0590999999999999</v>
      </c>
      <c r="N2003" s="101">
        <f t="shared" si="1029"/>
        <v>0.97811300000000001</v>
      </c>
      <c r="O2003" s="100">
        <f t="shared" si="1030"/>
        <v>1</v>
      </c>
      <c r="P2003" s="98">
        <f t="shared" si="1031"/>
        <v>12766.83</v>
      </c>
      <c r="Q2003" s="97">
        <f t="shared" si="1032"/>
        <v>12766.83</v>
      </c>
      <c r="R2003" s="97">
        <f t="shared" ref="R2003" si="1034">Q2003</f>
        <v>12766.83</v>
      </c>
      <c r="S2003" s="97"/>
    </row>
    <row r="2004" spans="1:19" x14ac:dyDescent="0.25">
      <c r="A2004" s="89"/>
      <c r="B2004" s="90"/>
      <c r="C2004" s="90"/>
      <c r="D2004" s="91"/>
      <c r="E2004" s="92"/>
      <c r="F2004" s="92" t="s">
        <v>4552</v>
      </c>
      <c r="G2004" s="91"/>
      <c r="H2004" s="91"/>
      <c r="I2004" s="93">
        <v>1</v>
      </c>
      <c r="J2004" s="91"/>
      <c r="K2004" s="98"/>
      <c r="L2004" s="99"/>
      <c r="M2004" s="100"/>
      <c r="N2004" s="101"/>
      <c r="O2004" s="100"/>
      <c r="P2004" s="98"/>
      <c r="Q2004" s="91"/>
      <c r="R2004" s="91"/>
      <c r="S2004" s="91"/>
    </row>
    <row r="2005" spans="1:19" x14ac:dyDescent="0.25">
      <c r="A2005" s="89" t="s">
        <v>4553</v>
      </c>
      <c r="B2005" s="89" t="s">
        <v>4440</v>
      </c>
      <c r="C2005" s="89"/>
      <c r="D2005" s="89" t="s">
        <v>207</v>
      </c>
      <c r="E2005" s="94" t="s">
        <v>1314</v>
      </c>
      <c r="F2005" s="95" t="s">
        <v>1315</v>
      </c>
      <c r="G2005" s="89" t="s">
        <v>648</v>
      </c>
      <c r="H2005" s="89" t="s">
        <v>12</v>
      </c>
      <c r="I2005" s="96">
        <v>1</v>
      </c>
      <c r="J2005" s="97">
        <v>958</v>
      </c>
      <c r="K2005" s="98">
        <f>J2005/H2005</f>
        <v>958</v>
      </c>
      <c r="L2005" s="99">
        <f>$L$8</f>
        <v>1.0815399999999999</v>
      </c>
      <c r="M2005" s="100">
        <f>$M$8</f>
        <v>1.0590999999999999</v>
      </c>
      <c r="N2005" s="101">
        <f>$N$8</f>
        <v>0.97811300000000001</v>
      </c>
      <c r="O2005" s="100">
        <f>$O$8</f>
        <v>1</v>
      </c>
      <c r="P2005" s="98">
        <f>K2005*L2005*M2005*N2005*O2005</f>
        <v>1073.33</v>
      </c>
      <c r="Q2005" s="97">
        <f>H2005*P2005</f>
        <v>1073.33</v>
      </c>
      <c r="R2005" s="97"/>
      <c r="S2005" s="97"/>
    </row>
    <row r="2006" spans="1:19" x14ac:dyDescent="0.25">
      <c r="A2006" s="89" t="s">
        <v>4554</v>
      </c>
      <c r="B2006" s="89" t="s">
        <v>4440</v>
      </c>
      <c r="C2006" s="89"/>
      <c r="D2006" s="89" t="s">
        <v>208</v>
      </c>
      <c r="E2006" s="94" t="s">
        <v>1317</v>
      </c>
      <c r="F2006" s="95" t="s">
        <v>1318</v>
      </c>
      <c r="G2006" s="89" t="s">
        <v>648</v>
      </c>
      <c r="H2006" s="89" t="s">
        <v>12</v>
      </c>
      <c r="I2006" s="96">
        <v>1</v>
      </c>
      <c r="J2006" s="97">
        <v>1614</v>
      </c>
      <c r="K2006" s="98">
        <f>J2006/H2006</f>
        <v>1614</v>
      </c>
      <c r="L2006" s="99">
        <f>$L$8</f>
        <v>1.0815399999999999</v>
      </c>
      <c r="M2006" s="100">
        <f>$M$8</f>
        <v>1.0590999999999999</v>
      </c>
      <c r="N2006" s="101">
        <f>$N$8</f>
        <v>0.97811300000000001</v>
      </c>
      <c r="O2006" s="100">
        <f>$O$8</f>
        <v>1</v>
      </c>
      <c r="P2006" s="98">
        <f>K2006*L2006*M2006*N2006*O2006</f>
        <v>1808.31</v>
      </c>
      <c r="Q2006" s="97">
        <f>H2006*P2006</f>
        <v>1808.31</v>
      </c>
      <c r="R2006" s="97"/>
      <c r="S2006" s="97"/>
    </row>
    <row r="2007" spans="1:19" x14ac:dyDescent="0.25">
      <c r="A2007" s="89"/>
      <c r="B2007" s="90"/>
      <c r="C2007" s="90"/>
      <c r="D2007" s="91"/>
      <c r="E2007" s="92"/>
      <c r="F2007" s="92" t="s">
        <v>1319</v>
      </c>
      <c r="G2007" s="91"/>
      <c r="H2007" s="91"/>
      <c r="I2007" s="93">
        <v>1</v>
      </c>
      <c r="J2007" s="91"/>
      <c r="K2007" s="98"/>
      <c r="L2007" s="99"/>
      <c r="M2007" s="100"/>
      <c r="N2007" s="101"/>
      <c r="O2007" s="100"/>
      <c r="P2007" s="98"/>
      <c r="Q2007" s="91"/>
      <c r="R2007" s="91"/>
      <c r="S2007" s="91"/>
    </row>
    <row r="2008" spans="1:19" ht="22.5" x14ac:dyDescent="0.25">
      <c r="A2008" s="89" t="s">
        <v>4555</v>
      </c>
      <c r="B2008" s="89" t="s">
        <v>4440</v>
      </c>
      <c r="C2008" s="89"/>
      <c r="D2008" s="89" t="s">
        <v>220</v>
      </c>
      <c r="E2008" s="94" t="s">
        <v>1263</v>
      </c>
      <c r="F2008" s="95" t="s">
        <v>1264</v>
      </c>
      <c r="G2008" s="89" t="s">
        <v>1077</v>
      </c>
      <c r="H2008" s="89" t="s">
        <v>1196</v>
      </c>
      <c r="I2008" s="96">
        <v>1</v>
      </c>
      <c r="J2008" s="97">
        <v>23094</v>
      </c>
      <c r="K2008" s="98">
        <f t="shared" ref="K2008:K2017" si="1035">J2008/H2008</f>
        <v>35529.230000000003</v>
      </c>
      <c r="L2008" s="99">
        <f t="shared" ref="L2008:L2017" si="1036">$L$8</f>
        <v>1.0815399999999999</v>
      </c>
      <c r="M2008" s="100">
        <f t="shared" ref="M2008:M2017" si="1037">$M$8</f>
        <v>1.0590999999999999</v>
      </c>
      <c r="N2008" s="101">
        <f t="shared" ref="N2008:N2017" si="1038">$N$8</f>
        <v>0.97811300000000001</v>
      </c>
      <c r="O2008" s="100">
        <f t="shared" ref="O2008:O2017" si="1039">$O$8</f>
        <v>1</v>
      </c>
      <c r="P2008" s="98">
        <f t="shared" ref="P2008:P2017" si="1040">K2008*L2008*M2008*N2008*O2008</f>
        <v>39806.54</v>
      </c>
      <c r="Q2008" s="97">
        <f t="shared" ref="Q2008:Q2017" si="1041">H2008*P2008</f>
        <v>25874.25</v>
      </c>
      <c r="R2008" s="97"/>
      <c r="S2008" s="97"/>
    </row>
    <row r="2009" spans="1:19" ht="22.5" x14ac:dyDescent="0.25">
      <c r="A2009" s="89" t="s">
        <v>4556</v>
      </c>
      <c r="B2009" s="89" t="s">
        <v>4440</v>
      </c>
      <c r="C2009" s="89"/>
      <c r="D2009" s="89" t="s">
        <v>223</v>
      </c>
      <c r="E2009" s="94" t="s">
        <v>4557</v>
      </c>
      <c r="F2009" s="95" t="s">
        <v>4558</v>
      </c>
      <c r="G2009" s="89" t="s">
        <v>648</v>
      </c>
      <c r="H2009" s="89" t="s">
        <v>12</v>
      </c>
      <c r="I2009" s="96">
        <v>1</v>
      </c>
      <c r="J2009" s="97">
        <v>9277</v>
      </c>
      <c r="K2009" s="98">
        <f t="shared" si="1035"/>
        <v>9277</v>
      </c>
      <c r="L2009" s="99">
        <f t="shared" si="1036"/>
        <v>1.0815399999999999</v>
      </c>
      <c r="M2009" s="100">
        <f t="shared" si="1037"/>
        <v>1.0590999999999999</v>
      </c>
      <c r="N2009" s="101">
        <f t="shared" si="1038"/>
        <v>0.97811300000000001</v>
      </c>
      <c r="O2009" s="100">
        <f t="shared" si="1039"/>
        <v>1</v>
      </c>
      <c r="P2009" s="98">
        <f t="shared" si="1040"/>
        <v>10393.84</v>
      </c>
      <c r="Q2009" s="97">
        <f t="shared" si="1041"/>
        <v>10393.84</v>
      </c>
      <c r="R2009" s="97"/>
      <c r="S2009" s="97"/>
    </row>
    <row r="2010" spans="1:19" ht="22.5" x14ac:dyDescent="0.25">
      <c r="A2010" s="89" t="s">
        <v>4559</v>
      </c>
      <c r="B2010" s="89" t="s">
        <v>4440</v>
      </c>
      <c r="C2010" s="89"/>
      <c r="D2010" s="89" t="s">
        <v>226</v>
      </c>
      <c r="E2010" s="94" t="s">
        <v>4560</v>
      </c>
      <c r="F2010" s="95" t="s">
        <v>4561</v>
      </c>
      <c r="G2010" s="89" t="s">
        <v>648</v>
      </c>
      <c r="H2010" s="89" t="s">
        <v>24</v>
      </c>
      <c r="I2010" s="96">
        <v>1</v>
      </c>
      <c r="J2010" s="97">
        <v>806</v>
      </c>
      <c r="K2010" s="98">
        <f t="shared" si="1035"/>
        <v>403</v>
      </c>
      <c r="L2010" s="99">
        <f t="shared" si="1036"/>
        <v>1.0815399999999999</v>
      </c>
      <c r="M2010" s="100">
        <f t="shared" si="1037"/>
        <v>1.0590999999999999</v>
      </c>
      <c r="N2010" s="101">
        <f t="shared" si="1038"/>
        <v>0.97811300000000001</v>
      </c>
      <c r="O2010" s="100">
        <f t="shared" si="1039"/>
        <v>1</v>
      </c>
      <c r="P2010" s="98">
        <f t="shared" si="1040"/>
        <v>451.52</v>
      </c>
      <c r="Q2010" s="97">
        <f t="shared" si="1041"/>
        <v>903.04</v>
      </c>
      <c r="R2010" s="97"/>
      <c r="S2010" s="97"/>
    </row>
    <row r="2011" spans="1:19" ht="22.5" x14ac:dyDescent="0.25">
      <c r="A2011" s="89" t="s">
        <v>4562</v>
      </c>
      <c r="B2011" s="89" t="s">
        <v>4440</v>
      </c>
      <c r="C2011" s="89"/>
      <c r="D2011" s="89" t="s">
        <v>229</v>
      </c>
      <c r="E2011" s="94" t="s">
        <v>4563</v>
      </c>
      <c r="F2011" s="95" t="s">
        <v>4564</v>
      </c>
      <c r="G2011" s="89" t="s">
        <v>648</v>
      </c>
      <c r="H2011" s="89" t="s">
        <v>12</v>
      </c>
      <c r="I2011" s="96">
        <v>1</v>
      </c>
      <c r="J2011" s="97">
        <v>390</v>
      </c>
      <c r="K2011" s="98">
        <f t="shared" si="1035"/>
        <v>390</v>
      </c>
      <c r="L2011" s="99">
        <f t="shared" si="1036"/>
        <v>1.0815399999999999</v>
      </c>
      <c r="M2011" s="100">
        <f t="shared" si="1037"/>
        <v>1.0590999999999999</v>
      </c>
      <c r="N2011" s="101">
        <f t="shared" si="1038"/>
        <v>0.97811300000000001</v>
      </c>
      <c r="O2011" s="100">
        <f t="shared" si="1039"/>
        <v>1</v>
      </c>
      <c r="P2011" s="98">
        <f t="shared" si="1040"/>
        <v>436.95</v>
      </c>
      <c r="Q2011" s="97">
        <f t="shared" si="1041"/>
        <v>436.95</v>
      </c>
      <c r="R2011" s="97"/>
      <c r="S2011" s="97"/>
    </row>
    <row r="2012" spans="1:19" x14ac:dyDescent="0.25">
      <c r="A2012" s="89" t="s">
        <v>4565</v>
      </c>
      <c r="B2012" s="89" t="s">
        <v>4440</v>
      </c>
      <c r="C2012" s="89"/>
      <c r="D2012" s="89" t="s">
        <v>231</v>
      </c>
      <c r="E2012" s="94" t="s">
        <v>1282</v>
      </c>
      <c r="F2012" s="95" t="s">
        <v>1283</v>
      </c>
      <c r="G2012" s="89" t="s">
        <v>648</v>
      </c>
      <c r="H2012" s="89" t="s">
        <v>70</v>
      </c>
      <c r="I2012" s="96">
        <v>1</v>
      </c>
      <c r="J2012" s="97">
        <v>11511</v>
      </c>
      <c r="K2012" s="98">
        <f t="shared" si="1035"/>
        <v>885.46</v>
      </c>
      <c r="L2012" s="99">
        <f t="shared" si="1036"/>
        <v>1.0815399999999999</v>
      </c>
      <c r="M2012" s="100">
        <f t="shared" si="1037"/>
        <v>1.0590999999999999</v>
      </c>
      <c r="N2012" s="101">
        <f t="shared" si="1038"/>
        <v>0.97811300000000001</v>
      </c>
      <c r="O2012" s="100">
        <f t="shared" si="1039"/>
        <v>1</v>
      </c>
      <c r="P2012" s="98">
        <f t="shared" si="1040"/>
        <v>992.06</v>
      </c>
      <c r="Q2012" s="97">
        <f t="shared" si="1041"/>
        <v>12896.78</v>
      </c>
      <c r="R2012" s="97"/>
      <c r="S2012" s="97"/>
    </row>
    <row r="2013" spans="1:19" x14ac:dyDescent="0.25">
      <c r="A2013" s="89" t="s">
        <v>4566</v>
      </c>
      <c r="B2013" s="89" t="s">
        <v>4440</v>
      </c>
      <c r="C2013" s="89"/>
      <c r="D2013" s="89" t="s">
        <v>236</v>
      </c>
      <c r="E2013" s="94" t="s">
        <v>1285</v>
      </c>
      <c r="F2013" s="95" t="s">
        <v>1295</v>
      </c>
      <c r="G2013" s="89" t="s">
        <v>648</v>
      </c>
      <c r="H2013" s="89" t="s">
        <v>12</v>
      </c>
      <c r="I2013" s="96">
        <v>1</v>
      </c>
      <c r="J2013" s="97">
        <v>3593</v>
      </c>
      <c r="K2013" s="98">
        <f t="shared" si="1035"/>
        <v>3593</v>
      </c>
      <c r="L2013" s="99">
        <f t="shared" si="1036"/>
        <v>1.0815399999999999</v>
      </c>
      <c r="M2013" s="100">
        <f t="shared" si="1037"/>
        <v>1.0590999999999999</v>
      </c>
      <c r="N2013" s="101">
        <f t="shared" si="1038"/>
        <v>0.97811300000000001</v>
      </c>
      <c r="O2013" s="100">
        <f t="shared" si="1039"/>
        <v>1</v>
      </c>
      <c r="P2013" s="98">
        <f t="shared" si="1040"/>
        <v>4025.56</v>
      </c>
      <c r="Q2013" s="97">
        <f t="shared" si="1041"/>
        <v>4025.56</v>
      </c>
      <c r="R2013" s="97"/>
      <c r="S2013" s="97"/>
    </row>
    <row r="2014" spans="1:19" ht="22.5" x14ac:dyDescent="0.25">
      <c r="A2014" s="89" t="s">
        <v>4567</v>
      </c>
      <c r="B2014" s="89" t="s">
        <v>4440</v>
      </c>
      <c r="C2014" s="89" t="s">
        <v>17297</v>
      </c>
      <c r="D2014" s="89" t="s">
        <v>239</v>
      </c>
      <c r="E2014" s="94" t="s">
        <v>4568</v>
      </c>
      <c r="F2014" s="95" t="s">
        <v>2913</v>
      </c>
      <c r="G2014" s="89" t="s">
        <v>648</v>
      </c>
      <c r="H2014" s="89" t="s">
        <v>12</v>
      </c>
      <c r="I2014" s="96">
        <v>1</v>
      </c>
      <c r="J2014" s="97">
        <v>2760</v>
      </c>
      <c r="K2014" s="98">
        <f t="shared" si="1035"/>
        <v>2760</v>
      </c>
      <c r="L2014" s="99">
        <f t="shared" si="1036"/>
        <v>1.0815399999999999</v>
      </c>
      <c r="M2014" s="100">
        <f t="shared" si="1037"/>
        <v>1.0590999999999999</v>
      </c>
      <c r="N2014" s="101">
        <f t="shared" si="1038"/>
        <v>0.97811300000000001</v>
      </c>
      <c r="O2014" s="100">
        <f t="shared" si="1039"/>
        <v>1</v>
      </c>
      <c r="P2014" s="98">
        <f t="shared" si="1040"/>
        <v>3092.27</v>
      </c>
      <c r="Q2014" s="97">
        <f t="shared" si="1041"/>
        <v>3092.27</v>
      </c>
      <c r="R2014" s="97">
        <f t="shared" ref="R2014:R2017" si="1042">Q2014</f>
        <v>3092.27</v>
      </c>
      <c r="S2014" s="97"/>
    </row>
    <row r="2015" spans="1:19" ht="22.5" x14ac:dyDescent="0.25">
      <c r="A2015" s="89" t="s">
        <v>4569</v>
      </c>
      <c r="B2015" s="89" t="s">
        <v>4440</v>
      </c>
      <c r="C2015" s="89" t="s">
        <v>17297</v>
      </c>
      <c r="D2015" s="89" t="s">
        <v>241</v>
      </c>
      <c r="E2015" s="94" t="s">
        <v>4570</v>
      </c>
      <c r="F2015" s="95" t="s">
        <v>4571</v>
      </c>
      <c r="G2015" s="89" t="s">
        <v>648</v>
      </c>
      <c r="H2015" s="89" t="s">
        <v>12</v>
      </c>
      <c r="I2015" s="96">
        <v>1</v>
      </c>
      <c r="J2015" s="97">
        <v>10233</v>
      </c>
      <c r="K2015" s="98">
        <f t="shared" si="1035"/>
        <v>10233</v>
      </c>
      <c r="L2015" s="99">
        <f t="shared" si="1036"/>
        <v>1.0815399999999999</v>
      </c>
      <c r="M2015" s="100">
        <f t="shared" si="1037"/>
        <v>1.0590999999999999</v>
      </c>
      <c r="N2015" s="101">
        <f t="shared" si="1038"/>
        <v>0.97811300000000001</v>
      </c>
      <c r="O2015" s="100">
        <f t="shared" si="1039"/>
        <v>1</v>
      </c>
      <c r="P2015" s="98">
        <f t="shared" si="1040"/>
        <v>11464.93</v>
      </c>
      <c r="Q2015" s="97">
        <f t="shared" si="1041"/>
        <v>11464.93</v>
      </c>
      <c r="R2015" s="97">
        <f t="shared" si="1042"/>
        <v>11464.93</v>
      </c>
      <c r="S2015" s="97"/>
    </row>
    <row r="2016" spans="1:19" ht="22.5" x14ac:dyDescent="0.25">
      <c r="A2016" s="89" t="s">
        <v>4572</v>
      </c>
      <c r="B2016" s="89" t="s">
        <v>4440</v>
      </c>
      <c r="C2016" s="89" t="s">
        <v>17297</v>
      </c>
      <c r="D2016" s="89" t="s">
        <v>243</v>
      </c>
      <c r="E2016" s="94" t="s">
        <v>4573</v>
      </c>
      <c r="F2016" s="95" t="s">
        <v>4574</v>
      </c>
      <c r="G2016" s="89" t="s">
        <v>648</v>
      </c>
      <c r="H2016" s="89" t="s">
        <v>55</v>
      </c>
      <c r="I2016" s="96">
        <v>1</v>
      </c>
      <c r="J2016" s="97">
        <v>24329</v>
      </c>
      <c r="K2016" s="98">
        <f t="shared" si="1035"/>
        <v>3041.13</v>
      </c>
      <c r="L2016" s="99">
        <f t="shared" si="1036"/>
        <v>1.0815399999999999</v>
      </c>
      <c r="M2016" s="100">
        <f t="shared" si="1037"/>
        <v>1.0590999999999999</v>
      </c>
      <c r="N2016" s="101">
        <f t="shared" si="1038"/>
        <v>0.97811300000000001</v>
      </c>
      <c r="O2016" s="100">
        <f t="shared" si="1039"/>
        <v>1</v>
      </c>
      <c r="P2016" s="98">
        <f t="shared" si="1040"/>
        <v>3407.25</v>
      </c>
      <c r="Q2016" s="97">
        <f t="shared" si="1041"/>
        <v>27258</v>
      </c>
      <c r="R2016" s="97">
        <f t="shared" si="1042"/>
        <v>27258</v>
      </c>
      <c r="S2016" s="97"/>
    </row>
    <row r="2017" spans="1:19" ht="22.5" x14ac:dyDescent="0.25">
      <c r="A2017" s="89" t="s">
        <v>4575</v>
      </c>
      <c r="B2017" s="89" t="s">
        <v>4440</v>
      </c>
      <c r="C2017" s="89" t="s">
        <v>17297</v>
      </c>
      <c r="D2017" s="89" t="s">
        <v>248</v>
      </c>
      <c r="E2017" s="94" t="s">
        <v>4576</v>
      </c>
      <c r="F2017" s="95" t="s">
        <v>4577</v>
      </c>
      <c r="G2017" s="89" t="s">
        <v>648</v>
      </c>
      <c r="H2017" s="89" t="s">
        <v>24</v>
      </c>
      <c r="I2017" s="96">
        <v>1</v>
      </c>
      <c r="J2017" s="97">
        <v>954</v>
      </c>
      <c r="K2017" s="98">
        <f t="shared" si="1035"/>
        <v>477</v>
      </c>
      <c r="L2017" s="99">
        <f t="shared" si="1036"/>
        <v>1.0815399999999999</v>
      </c>
      <c r="M2017" s="100">
        <f t="shared" si="1037"/>
        <v>1.0590999999999999</v>
      </c>
      <c r="N2017" s="101">
        <f t="shared" si="1038"/>
        <v>0.97811300000000001</v>
      </c>
      <c r="O2017" s="100">
        <f t="shared" si="1039"/>
        <v>1</v>
      </c>
      <c r="P2017" s="98">
        <f t="shared" si="1040"/>
        <v>534.42999999999995</v>
      </c>
      <c r="Q2017" s="97">
        <f t="shared" si="1041"/>
        <v>1068.8599999999999</v>
      </c>
      <c r="R2017" s="97">
        <f t="shared" si="1042"/>
        <v>1068.8599999999999</v>
      </c>
      <c r="S2017" s="97"/>
    </row>
    <row r="2018" spans="1:19" x14ac:dyDescent="0.25">
      <c r="A2018" s="89"/>
      <c r="B2018" s="90"/>
      <c r="C2018" s="90"/>
      <c r="D2018" s="91"/>
      <c r="E2018" s="92"/>
      <c r="F2018" s="92" t="s">
        <v>1365</v>
      </c>
      <c r="G2018" s="91"/>
      <c r="H2018" s="91"/>
      <c r="I2018" s="93">
        <v>1</v>
      </c>
      <c r="J2018" s="91"/>
      <c r="K2018" s="98"/>
      <c r="L2018" s="99"/>
      <c r="M2018" s="100"/>
      <c r="N2018" s="101"/>
      <c r="O2018" s="100"/>
      <c r="P2018" s="98"/>
      <c r="Q2018" s="91"/>
      <c r="R2018" s="91"/>
      <c r="S2018" s="91"/>
    </row>
    <row r="2019" spans="1:19" ht="22.5" x14ac:dyDescent="0.25">
      <c r="A2019" s="89" t="s">
        <v>4578</v>
      </c>
      <c r="B2019" s="89" t="s">
        <v>4440</v>
      </c>
      <c r="C2019" s="89"/>
      <c r="D2019" s="89" t="s">
        <v>251</v>
      </c>
      <c r="E2019" s="94" t="s">
        <v>1367</v>
      </c>
      <c r="F2019" s="95" t="s">
        <v>1368</v>
      </c>
      <c r="G2019" s="89" t="s">
        <v>648</v>
      </c>
      <c r="H2019" s="89" t="s">
        <v>12</v>
      </c>
      <c r="I2019" s="96">
        <v>1</v>
      </c>
      <c r="J2019" s="97">
        <v>2380</v>
      </c>
      <c r="K2019" s="98">
        <f t="shared" ref="K2019:K2024" si="1043">J2019/H2019</f>
        <v>2380</v>
      </c>
      <c r="L2019" s="99">
        <f t="shared" ref="L2019:L2024" si="1044">$L$8</f>
        <v>1.0815399999999999</v>
      </c>
      <c r="M2019" s="100">
        <f t="shared" ref="M2019:M2024" si="1045">$M$8</f>
        <v>1.0590999999999999</v>
      </c>
      <c r="N2019" s="101">
        <f t="shared" ref="N2019:N2024" si="1046">$N$8</f>
        <v>0.97811300000000001</v>
      </c>
      <c r="O2019" s="100">
        <f t="shared" ref="O2019:O2024" si="1047">$O$8</f>
        <v>1</v>
      </c>
      <c r="P2019" s="98">
        <f t="shared" ref="P2019:P2024" si="1048">K2019*L2019*M2019*N2019*O2019</f>
        <v>2666.52</v>
      </c>
      <c r="Q2019" s="97">
        <f t="shared" ref="Q2019:Q2024" si="1049">H2019*P2019</f>
        <v>2666.52</v>
      </c>
      <c r="R2019" s="97"/>
      <c r="S2019" s="97"/>
    </row>
    <row r="2020" spans="1:19" ht="22.5" x14ac:dyDescent="0.25">
      <c r="A2020" s="89" t="s">
        <v>4579</v>
      </c>
      <c r="B2020" s="89" t="s">
        <v>4440</v>
      </c>
      <c r="C2020" s="89" t="s">
        <v>17297</v>
      </c>
      <c r="D2020" s="89" t="s">
        <v>254</v>
      </c>
      <c r="E2020" s="94" t="s">
        <v>3494</v>
      </c>
      <c r="F2020" s="95" t="s">
        <v>3495</v>
      </c>
      <c r="G2020" s="89" t="s">
        <v>648</v>
      </c>
      <c r="H2020" s="89" t="s">
        <v>12</v>
      </c>
      <c r="I2020" s="96">
        <v>1</v>
      </c>
      <c r="J2020" s="97">
        <v>564</v>
      </c>
      <c r="K2020" s="98">
        <f t="shared" si="1043"/>
        <v>564</v>
      </c>
      <c r="L2020" s="99">
        <f t="shared" si="1044"/>
        <v>1.0815399999999999</v>
      </c>
      <c r="M2020" s="100">
        <f t="shared" si="1045"/>
        <v>1.0590999999999999</v>
      </c>
      <c r="N2020" s="101">
        <f t="shared" si="1046"/>
        <v>0.97811300000000001</v>
      </c>
      <c r="O2020" s="100">
        <f t="shared" si="1047"/>
        <v>1</v>
      </c>
      <c r="P2020" s="98">
        <f t="shared" si="1048"/>
        <v>631.9</v>
      </c>
      <c r="Q2020" s="97">
        <f t="shared" si="1049"/>
        <v>631.9</v>
      </c>
      <c r="R2020" s="97">
        <f t="shared" ref="R2020" si="1050">Q2020</f>
        <v>631.9</v>
      </c>
      <c r="S2020" s="97"/>
    </row>
    <row r="2021" spans="1:19" x14ac:dyDescent="0.25">
      <c r="A2021" s="89" t="s">
        <v>4580</v>
      </c>
      <c r="B2021" s="89" t="s">
        <v>4440</v>
      </c>
      <c r="C2021" s="89"/>
      <c r="D2021" s="89" t="s">
        <v>256</v>
      </c>
      <c r="E2021" s="94" t="s">
        <v>1282</v>
      </c>
      <c r="F2021" s="95" t="s">
        <v>1283</v>
      </c>
      <c r="G2021" s="89" t="s">
        <v>648</v>
      </c>
      <c r="H2021" s="89" t="s">
        <v>65</v>
      </c>
      <c r="I2021" s="96">
        <v>1</v>
      </c>
      <c r="J2021" s="97">
        <v>9741</v>
      </c>
      <c r="K2021" s="98">
        <f t="shared" si="1043"/>
        <v>885.55</v>
      </c>
      <c r="L2021" s="99">
        <f t="shared" si="1044"/>
        <v>1.0815399999999999</v>
      </c>
      <c r="M2021" s="100">
        <f t="shared" si="1045"/>
        <v>1.0590999999999999</v>
      </c>
      <c r="N2021" s="101">
        <f t="shared" si="1046"/>
        <v>0.97811300000000001</v>
      </c>
      <c r="O2021" s="100">
        <f t="shared" si="1047"/>
        <v>1</v>
      </c>
      <c r="P2021" s="98">
        <f t="shared" si="1048"/>
        <v>992.16</v>
      </c>
      <c r="Q2021" s="97">
        <f t="shared" si="1049"/>
        <v>10913.76</v>
      </c>
      <c r="R2021" s="97"/>
      <c r="S2021" s="97"/>
    </row>
    <row r="2022" spans="1:19" x14ac:dyDescent="0.25">
      <c r="A2022" s="89" t="s">
        <v>4581</v>
      </c>
      <c r="B2022" s="89" t="s">
        <v>4440</v>
      </c>
      <c r="C2022" s="89" t="s">
        <v>17297</v>
      </c>
      <c r="D2022" s="89" t="s">
        <v>260</v>
      </c>
      <c r="E2022" s="94" t="s">
        <v>1374</v>
      </c>
      <c r="F2022" s="95" t="s">
        <v>4582</v>
      </c>
      <c r="G2022" s="89" t="s">
        <v>648</v>
      </c>
      <c r="H2022" s="89" t="s">
        <v>12</v>
      </c>
      <c r="I2022" s="96">
        <v>1</v>
      </c>
      <c r="J2022" s="97">
        <v>153</v>
      </c>
      <c r="K2022" s="98">
        <f t="shared" si="1043"/>
        <v>153</v>
      </c>
      <c r="L2022" s="99">
        <f t="shared" si="1044"/>
        <v>1.0815399999999999</v>
      </c>
      <c r="M2022" s="100">
        <f t="shared" si="1045"/>
        <v>1.0590999999999999</v>
      </c>
      <c r="N2022" s="101">
        <f t="shared" si="1046"/>
        <v>0.97811300000000001</v>
      </c>
      <c r="O2022" s="100">
        <f t="shared" si="1047"/>
        <v>1</v>
      </c>
      <c r="P2022" s="98">
        <f t="shared" si="1048"/>
        <v>171.42</v>
      </c>
      <c r="Q2022" s="97">
        <f t="shared" si="1049"/>
        <v>171.42</v>
      </c>
      <c r="R2022" s="97">
        <f t="shared" ref="R2022:R2024" si="1051">Q2022</f>
        <v>171.42</v>
      </c>
      <c r="S2022" s="97"/>
    </row>
    <row r="2023" spans="1:19" x14ac:dyDescent="0.25">
      <c r="A2023" s="89" t="s">
        <v>4583</v>
      </c>
      <c r="B2023" s="89" t="s">
        <v>4440</v>
      </c>
      <c r="C2023" s="89" t="s">
        <v>17297</v>
      </c>
      <c r="D2023" s="89" t="s">
        <v>263</v>
      </c>
      <c r="E2023" s="94" t="s">
        <v>1377</v>
      </c>
      <c r="F2023" s="95" t="s">
        <v>1378</v>
      </c>
      <c r="G2023" s="89" t="s">
        <v>648</v>
      </c>
      <c r="H2023" s="89" t="s">
        <v>40</v>
      </c>
      <c r="I2023" s="96">
        <v>1</v>
      </c>
      <c r="J2023" s="97">
        <v>1013</v>
      </c>
      <c r="K2023" s="98">
        <f t="shared" si="1043"/>
        <v>202.6</v>
      </c>
      <c r="L2023" s="99">
        <f t="shared" si="1044"/>
        <v>1.0815399999999999</v>
      </c>
      <c r="M2023" s="100">
        <f t="shared" si="1045"/>
        <v>1.0590999999999999</v>
      </c>
      <c r="N2023" s="101">
        <f t="shared" si="1046"/>
        <v>0.97811300000000001</v>
      </c>
      <c r="O2023" s="100">
        <f t="shared" si="1047"/>
        <v>1</v>
      </c>
      <c r="P2023" s="98">
        <f t="shared" si="1048"/>
        <v>226.99</v>
      </c>
      <c r="Q2023" s="97">
        <f t="shared" si="1049"/>
        <v>1134.95</v>
      </c>
      <c r="R2023" s="97">
        <f t="shared" si="1051"/>
        <v>1134.95</v>
      </c>
      <c r="S2023" s="97"/>
    </row>
    <row r="2024" spans="1:19" ht="22.5" x14ac:dyDescent="0.25">
      <c r="A2024" s="89" t="s">
        <v>4584</v>
      </c>
      <c r="B2024" s="89" t="s">
        <v>4440</v>
      </c>
      <c r="C2024" s="89" t="s">
        <v>17297</v>
      </c>
      <c r="D2024" s="89" t="s">
        <v>265</v>
      </c>
      <c r="E2024" s="94" t="s">
        <v>1380</v>
      </c>
      <c r="F2024" s="95" t="s">
        <v>1381</v>
      </c>
      <c r="G2024" s="89" t="s">
        <v>648</v>
      </c>
      <c r="H2024" s="89" t="s">
        <v>40</v>
      </c>
      <c r="I2024" s="96">
        <v>1</v>
      </c>
      <c r="J2024" s="97">
        <v>2455</v>
      </c>
      <c r="K2024" s="98">
        <f t="shared" si="1043"/>
        <v>491</v>
      </c>
      <c r="L2024" s="99">
        <f t="shared" si="1044"/>
        <v>1.0815399999999999</v>
      </c>
      <c r="M2024" s="100">
        <f t="shared" si="1045"/>
        <v>1.0590999999999999</v>
      </c>
      <c r="N2024" s="101">
        <f t="shared" si="1046"/>
        <v>0.97811300000000001</v>
      </c>
      <c r="O2024" s="100">
        <f t="shared" si="1047"/>
        <v>1</v>
      </c>
      <c r="P2024" s="98">
        <f t="shared" si="1048"/>
        <v>550.11</v>
      </c>
      <c r="Q2024" s="97">
        <f t="shared" si="1049"/>
        <v>2750.55</v>
      </c>
      <c r="R2024" s="97">
        <f t="shared" si="1051"/>
        <v>2750.55</v>
      </c>
      <c r="S2024" s="97"/>
    </row>
    <row r="2025" spans="1:19" ht="22.5" x14ac:dyDescent="0.25">
      <c r="A2025" s="89"/>
      <c r="B2025" s="90"/>
      <c r="C2025" s="90"/>
      <c r="D2025" s="91"/>
      <c r="E2025" s="92"/>
      <c r="F2025" s="92" t="s">
        <v>4585</v>
      </c>
      <c r="G2025" s="91"/>
      <c r="H2025" s="91"/>
      <c r="I2025" s="93">
        <v>1</v>
      </c>
      <c r="J2025" s="91"/>
      <c r="K2025" s="98"/>
      <c r="L2025" s="99"/>
      <c r="M2025" s="100"/>
      <c r="N2025" s="101"/>
      <c r="O2025" s="100"/>
      <c r="P2025" s="98"/>
      <c r="Q2025" s="91"/>
      <c r="R2025" s="91"/>
      <c r="S2025" s="91"/>
    </row>
    <row r="2026" spans="1:19" x14ac:dyDescent="0.25">
      <c r="A2026" s="89" t="s">
        <v>4586</v>
      </c>
      <c r="B2026" s="89" t="s">
        <v>4440</v>
      </c>
      <c r="C2026" s="89"/>
      <c r="D2026" s="89" t="s">
        <v>266</v>
      </c>
      <c r="E2026" s="94" t="s">
        <v>1282</v>
      </c>
      <c r="F2026" s="95" t="s">
        <v>1283</v>
      </c>
      <c r="G2026" s="89" t="s">
        <v>648</v>
      </c>
      <c r="H2026" s="89" t="s">
        <v>58</v>
      </c>
      <c r="I2026" s="96">
        <v>1</v>
      </c>
      <c r="J2026" s="97">
        <v>7968</v>
      </c>
      <c r="K2026" s="98">
        <f t="shared" ref="K2026:K2035" si="1052">J2026/H2026</f>
        <v>885.33</v>
      </c>
      <c r="L2026" s="99">
        <f t="shared" ref="L2026:L2035" si="1053">$L$8</f>
        <v>1.0815399999999999</v>
      </c>
      <c r="M2026" s="100">
        <f t="shared" ref="M2026:M2035" si="1054">$M$8</f>
        <v>1.0590999999999999</v>
      </c>
      <c r="N2026" s="101">
        <f t="shared" ref="N2026:N2035" si="1055">$N$8</f>
        <v>0.97811300000000001</v>
      </c>
      <c r="O2026" s="100">
        <f t="shared" ref="O2026:O2035" si="1056">$O$8</f>
        <v>1</v>
      </c>
      <c r="P2026" s="98">
        <f t="shared" ref="P2026:P2035" si="1057">K2026*L2026*M2026*N2026*O2026</f>
        <v>991.91</v>
      </c>
      <c r="Q2026" s="97">
        <f t="shared" ref="Q2026:Q2035" si="1058">H2026*P2026</f>
        <v>8927.19</v>
      </c>
      <c r="R2026" s="97"/>
      <c r="S2026" s="97"/>
    </row>
    <row r="2027" spans="1:19" x14ac:dyDescent="0.25">
      <c r="A2027" s="89" t="s">
        <v>4587</v>
      </c>
      <c r="B2027" s="89" t="s">
        <v>4440</v>
      </c>
      <c r="C2027" s="89" t="s">
        <v>17297</v>
      </c>
      <c r="D2027" s="89" t="s">
        <v>267</v>
      </c>
      <c r="E2027" s="94" t="s">
        <v>1374</v>
      </c>
      <c r="F2027" s="95" t="s">
        <v>4582</v>
      </c>
      <c r="G2027" s="89" t="s">
        <v>648</v>
      </c>
      <c r="H2027" s="89" t="s">
        <v>12</v>
      </c>
      <c r="I2027" s="96">
        <v>1</v>
      </c>
      <c r="J2027" s="97">
        <v>153</v>
      </c>
      <c r="K2027" s="98">
        <f t="shared" si="1052"/>
        <v>153</v>
      </c>
      <c r="L2027" s="99">
        <f t="shared" si="1053"/>
        <v>1.0815399999999999</v>
      </c>
      <c r="M2027" s="100">
        <f t="shared" si="1054"/>
        <v>1.0590999999999999</v>
      </c>
      <c r="N2027" s="101">
        <f t="shared" si="1055"/>
        <v>0.97811300000000001</v>
      </c>
      <c r="O2027" s="100">
        <f t="shared" si="1056"/>
        <v>1</v>
      </c>
      <c r="P2027" s="98">
        <f t="shared" si="1057"/>
        <v>171.42</v>
      </c>
      <c r="Q2027" s="97">
        <f t="shared" si="1058"/>
        <v>171.42</v>
      </c>
      <c r="R2027" s="97">
        <f t="shared" ref="R2027:R2030" si="1059">Q2027</f>
        <v>171.42</v>
      </c>
      <c r="S2027" s="97"/>
    </row>
    <row r="2028" spans="1:19" x14ac:dyDescent="0.25">
      <c r="A2028" s="89" t="s">
        <v>4588</v>
      </c>
      <c r="B2028" s="89" t="s">
        <v>4440</v>
      </c>
      <c r="C2028" s="89" t="s">
        <v>17297</v>
      </c>
      <c r="D2028" s="89" t="s">
        <v>184</v>
      </c>
      <c r="E2028" s="94" t="s">
        <v>1377</v>
      </c>
      <c r="F2028" s="95" t="s">
        <v>1378</v>
      </c>
      <c r="G2028" s="89" t="s">
        <v>648</v>
      </c>
      <c r="H2028" s="89" t="s">
        <v>12</v>
      </c>
      <c r="I2028" s="96">
        <v>1</v>
      </c>
      <c r="J2028" s="97">
        <v>203</v>
      </c>
      <c r="K2028" s="98">
        <f t="shared" si="1052"/>
        <v>203</v>
      </c>
      <c r="L2028" s="99">
        <f t="shared" si="1053"/>
        <v>1.0815399999999999</v>
      </c>
      <c r="M2028" s="100">
        <f t="shared" si="1054"/>
        <v>1.0590999999999999</v>
      </c>
      <c r="N2028" s="101">
        <f t="shared" si="1055"/>
        <v>0.97811300000000001</v>
      </c>
      <c r="O2028" s="100">
        <f t="shared" si="1056"/>
        <v>1</v>
      </c>
      <c r="P2028" s="98">
        <f t="shared" si="1057"/>
        <v>227.44</v>
      </c>
      <c r="Q2028" s="97">
        <f t="shared" si="1058"/>
        <v>227.44</v>
      </c>
      <c r="R2028" s="97">
        <f t="shared" si="1059"/>
        <v>227.44</v>
      </c>
      <c r="S2028" s="97"/>
    </row>
    <row r="2029" spans="1:19" ht="22.5" x14ac:dyDescent="0.25">
      <c r="A2029" s="89" t="s">
        <v>4589</v>
      </c>
      <c r="B2029" s="89" t="s">
        <v>4440</v>
      </c>
      <c r="C2029" s="89" t="s">
        <v>17297</v>
      </c>
      <c r="D2029" s="89" t="s">
        <v>276</v>
      </c>
      <c r="E2029" s="94" t="s">
        <v>4590</v>
      </c>
      <c r="F2029" s="95" t="s">
        <v>4591</v>
      </c>
      <c r="G2029" s="89" t="s">
        <v>648</v>
      </c>
      <c r="H2029" s="89" t="s">
        <v>24</v>
      </c>
      <c r="I2029" s="96">
        <v>1</v>
      </c>
      <c r="J2029" s="97">
        <v>2349</v>
      </c>
      <c r="K2029" s="98">
        <f t="shared" si="1052"/>
        <v>1174.5</v>
      </c>
      <c r="L2029" s="99">
        <f t="shared" si="1053"/>
        <v>1.0815399999999999</v>
      </c>
      <c r="M2029" s="100">
        <f t="shared" si="1054"/>
        <v>1.0590999999999999</v>
      </c>
      <c r="N2029" s="101">
        <f t="shared" si="1055"/>
        <v>0.97811300000000001</v>
      </c>
      <c r="O2029" s="100">
        <f t="shared" si="1056"/>
        <v>1</v>
      </c>
      <c r="P2029" s="98">
        <f t="shared" si="1057"/>
        <v>1315.9</v>
      </c>
      <c r="Q2029" s="97">
        <f t="shared" si="1058"/>
        <v>2631.8</v>
      </c>
      <c r="R2029" s="97">
        <f t="shared" si="1059"/>
        <v>2631.8</v>
      </c>
      <c r="S2029" s="97"/>
    </row>
    <row r="2030" spans="1:19" ht="22.5" x14ac:dyDescent="0.25">
      <c r="A2030" s="89" t="s">
        <v>4592</v>
      </c>
      <c r="B2030" s="89" t="s">
        <v>4440</v>
      </c>
      <c r="C2030" s="89" t="s">
        <v>17297</v>
      </c>
      <c r="D2030" s="89" t="s">
        <v>278</v>
      </c>
      <c r="E2030" s="94" t="s">
        <v>4593</v>
      </c>
      <c r="F2030" s="95" t="s">
        <v>4594</v>
      </c>
      <c r="G2030" s="89" t="s">
        <v>648</v>
      </c>
      <c r="H2030" s="89" t="s">
        <v>12</v>
      </c>
      <c r="I2030" s="96">
        <v>1</v>
      </c>
      <c r="J2030" s="97">
        <v>312</v>
      </c>
      <c r="K2030" s="98">
        <f t="shared" si="1052"/>
        <v>312</v>
      </c>
      <c r="L2030" s="99">
        <f t="shared" si="1053"/>
        <v>1.0815399999999999</v>
      </c>
      <c r="M2030" s="100">
        <f t="shared" si="1054"/>
        <v>1.0590999999999999</v>
      </c>
      <c r="N2030" s="101">
        <f t="shared" si="1055"/>
        <v>0.97811300000000001</v>
      </c>
      <c r="O2030" s="100">
        <f t="shared" si="1056"/>
        <v>1</v>
      </c>
      <c r="P2030" s="98">
        <f t="shared" si="1057"/>
        <v>349.56</v>
      </c>
      <c r="Q2030" s="97">
        <f t="shared" si="1058"/>
        <v>349.56</v>
      </c>
      <c r="R2030" s="97">
        <f t="shared" si="1059"/>
        <v>349.56</v>
      </c>
      <c r="S2030" s="97"/>
    </row>
    <row r="2031" spans="1:19" ht="22.5" x14ac:dyDescent="0.25">
      <c r="A2031" s="89" t="s">
        <v>4595</v>
      </c>
      <c r="B2031" s="89" t="s">
        <v>4440</v>
      </c>
      <c r="C2031" s="89"/>
      <c r="D2031" s="89" t="s">
        <v>283</v>
      </c>
      <c r="E2031" s="94" t="s">
        <v>4467</v>
      </c>
      <c r="F2031" s="95" t="s">
        <v>4468</v>
      </c>
      <c r="G2031" s="89" t="s">
        <v>648</v>
      </c>
      <c r="H2031" s="89" t="s">
        <v>12</v>
      </c>
      <c r="I2031" s="96">
        <v>1</v>
      </c>
      <c r="J2031" s="97">
        <v>106</v>
      </c>
      <c r="K2031" s="98">
        <f t="shared" si="1052"/>
        <v>106</v>
      </c>
      <c r="L2031" s="99">
        <f t="shared" si="1053"/>
        <v>1.0815399999999999</v>
      </c>
      <c r="M2031" s="100">
        <f t="shared" si="1054"/>
        <v>1.0590999999999999</v>
      </c>
      <c r="N2031" s="101">
        <f t="shared" si="1055"/>
        <v>0.97811300000000001</v>
      </c>
      <c r="O2031" s="100">
        <f t="shared" si="1056"/>
        <v>1</v>
      </c>
      <c r="P2031" s="98">
        <f t="shared" si="1057"/>
        <v>118.76</v>
      </c>
      <c r="Q2031" s="97">
        <f t="shared" si="1058"/>
        <v>118.76</v>
      </c>
      <c r="R2031" s="97"/>
      <c r="S2031" s="97"/>
    </row>
    <row r="2032" spans="1:19" ht="22.5" x14ac:dyDescent="0.25">
      <c r="A2032" s="89" t="s">
        <v>4596</v>
      </c>
      <c r="B2032" s="89" t="s">
        <v>4440</v>
      </c>
      <c r="C2032" s="89" t="s">
        <v>17297</v>
      </c>
      <c r="D2032" s="89" t="s">
        <v>286</v>
      </c>
      <c r="E2032" s="94" t="s">
        <v>4597</v>
      </c>
      <c r="F2032" s="95" t="s">
        <v>4598</v>
      </c>
      <c r="G2032" s="89" t="s">
        <v>648</v>
      </c>
      <c r="H2032" s="89" t="s">
        <v>12</v>
      </c>
      <c r="I2032" s="96">
        <v>1</v>
      </c>
      <c r="J2032" s="97">
        <v>2438</v>
      </c>
      <c r="K2032" s="98">
        <f t="shared" si="1052"/>
        <v>2438</v>
      </c>
      <c r="L2032" s="99">
        <f t="shared" si="1053"/>
        <v>1.0815399999999999</v>
      </c>
      <c r="M2032" s="100">
        <f t="shared" si="1054"/>
        <v>1.0590999999999999</v>
      </c>
      <c r="N2032" s="101">
        <f t="shared" si="1055"/>
        <v>0.97811300000000001</v>
      </c>
      <c r="O2032" s="100">
        <f t="shared" si="1056"/>
        <v>1</v>
      </c>
      <c r="P2032" s="98">
        <f t="shared" si="1057"/>
        <v>2731.51</v>
      </c>
      <c r="Q2032" s="97">
        <f t="shared" si="1058"/>
        <v>2731.51</v>
      </c>
      <c r="R2032" s="97">
        <f t="shared" ref="R2032:R2033" si="1060">Q2032</f>
        <v>2731.51</v>
      </c>
      <c r="S2032" s="97"/>
    </row>
    <row r="2033" spans="1:19" ht="22.5" x14ac:dyDescent="0.25">
      <c r="A2033" s="89" t="s">
        <v>4599</v>
      </c>
      <c r="B2033" s="89" t="s">
        <v>4440</v>
      </c>
      <c r="C2033" s="89" t="s">
        <v>17297</v>
      </c>
      <c r="D2033" s="89" t="s">
        <v>288</v>
      </c>
      <c r="E2033" s="94" t="s">
        <v>4600</v>
      </c>
      <c r="F2033" s="95" t="s">
        <v>3426</v>
      </c>
      <c r="G2033" s="89" t="s">
        <v>648</v>
      </c>
      <c r="H2033" s="89" t="s">
        <v>24</v>
      </c>
      <c r="I2033" s="96">
        <v>1</v>
      </c>
      <c r="J2033" s="97">
        <v>2035</v>
      </c>
      <c r="K2033" s="98">
        <f t="shared" si="1052"/>
        <v>1017.5</v>
      </c>
      <c r="L2033" s="99">
        <f t="shared" si="1053"/>
        <v>1.0815399999999999</v>
      </c>
      <c r="M2033" s="100">
        <f t="shared" si="1054"/>
        <v>1.0590999999999999</v>
      </c>
      <c r="N2033" s="101">
        <f t="shared" si="1055"/>
        <v>0.97811300000000001</v>
      </c>
      <c r="O2033" s="100">
        <f t="shared" si="1056"/>
        <v>1</v>
      </c>
      <c r="P2033" s="98">
        <f t="shared" si="1057"/>
        <v>1140</v>
      </c>
      <c r="Q2033" s="97">
        <f t="shared" si="1058"/>
        <v>2280</v>
      </c>
      <c r="R2033" s="97">
        <f t="shared" si="1060"/>
        <v>2280</v>
      </c>
      <c r="S2033" s="97"/>
    </row>
    <row r="2034" spans="1:19" ht="22.5" x14ac:dyDescent="0.25">
      <c r="A2034" s="89" t="s">
        <v>4601</v>
      </c>
      <c r="B2034" s="89" t="s">
        <v>4440</v>
      </c>
      <c r="C2034" s="89"/>
      <c r="D2034" s="89" t="s">
        <v>289</v>
      </c>
      <c r="E2034" s="94" t="s">
        <v>4495</v>
      </c>
      <c r="F2034" s="95" t="s">
        <v>4496</v>
      </c>
      <c r="G2034" s="89" t="s">
        <v>1077</v>
      </c>
      <c r="H2034" s="89" t="s">
        <v>1072</v>
      </c>
      <c r="I2034" s="96">
        <v>1</v>
      </c>
      <c r="J2034" s="97">
        <v>3991</v>
      </c>
      <c r="K2034" s="98">
        <f t="shared" si="1052"/>
        <v>7982</v>
      </c>
      <c r="L2034" s="99">
        <f t="shared" si="1053"/>
        <v>1.0815399999999999</v>
      </c>
      <c r="M2034" s="100">
        <f t="shared" si="1054"/>
        <v>1.0590999999999999</v>
      </c>
      <c r="N2034" s="101">
        <f t="shared" si="1055"/>
        <v>0.97811300000000001</v>
      </c>
      <c r="O2034" s="100">
        <f t="shared" si="1056"/>
        <v>1</v>
      </c>
      <c r="P2034" s="98">
        <f t="shared" si="1057"/>
        <v>8942.94</v>
      </c>
      <c r="Q2034" s="97">
        <f t="shared" si="1058"/>
        <v>4471.47</v>
      </c>
      <c r="R2034" s="97"/>
      <c r="S2034" s="97"/>
    </row>
    <row r="2035" spans="1:19" ht="22.5" x14ac:dyDescent="0.25">
      <c r="A2035" s="89" t="s">
        <v>4602</v>
      </c>
      <c r="B2035" s="89" t="s">
        <v>4440</v>
      </c>
      <c r="C2035" s="89" t="s">
        <v>17297</v>
      </c>
      <c r="D2035" s="89" t="s">
        <v>291</v>
      </c>
      <c r="E2035" s="94" t="s">
        <v>4603</v>
      </c>
      <c r="F2035" s="95" t="s">
        <v>4604</v>
      </c>
      <c r="G2035" s="89" t="s">
        <v>648</v>
      </c>
      <c r="H2035" s="89" t="s">
        <v>12</v>
      </c>
      <c r="I2035" s="96">
        <v>1</v>
      </c>
      <c r="J2035" s="97">
        <v>1732</v>
      </c>
      <c r="K2035" s="98">
        <f t="shared" si="1052"/>
        <v>1732</v>
      </c>
      <c r="L2035" s="99">
        <f t="shared" si="1053"/>
        <v>1.0815399999999999</v>
      </c>
      <c r="M2035" s="100">
        <f t="shared" si="1054"/>
        <v>1.0590999999999999</v>
      </c>
      <c r="N2035" s="101">
        <f t="shared" si="1055"/>
        <v>0.97811300000000001</v>
      </c>
      <c r="O2035" s="100">
        <f t="shared" si="1056"/>
        <v>1</v>
      </c>
      <c r="P2035" s="98">
        <f t="shared" si="1057"/>
        <v>1940.51</v>
      </c>
      <c r="Q2035" s="97">
        <f t="shared" si="1058"/>
        <v>1940.51</v>
      </c>
      <c r="R2035" s="97">
        <f t="shared" ref="R2035" si="1061">Q2035</f>
        <v>1940.51</v>
      </c>
      <c r="S2035" s="97"/>
    </row>
    <row r="2036" spans="1:19" x14ac:dyDescent="0.25">
      <c r="A2036" s="89"/>
      <c r="B2036" s="90"/>
      <c r="C2036" s="90"/>
      <c r="D2036" s="91"/>
      <c r="E2036" s="92"/>
      <c r="F2036" s="92" t="s">
        <v>1387</v>
      </c>
      <c r="G2036" s="91"/>
      <c r="H2036" s="91"/>
      <c r="I2036" s="93">
        <v>1</v>
      </c>
      <c r="J2036" s="91"/>
      <c r="K2036" s="98"/>
      <c r="L2036" s="99"/>
      <c r="M2036" s="100"/>
      <c r="N2036" s="101"/>
      <c r="O2036" s="100"/>
      <c r="P2036" s="98"/>
      <c r="Q2036" s="91"/>
      <c r="R2036" s="91"/>
      <c r="S2036" s="91"/>
    </row>
    <row r="2037" spans="1:19" x14ac:dyDescent="0.25">
      <c r="A2037" s="89" t="s">
        <v>4605</v>
      </c>
      <c r="B2037" s="89" t="s">
        <v>4440</v>
      </c>
      <c r="C2037" s="89"/>
      <c r="D2037" s="89" t="s">
        <v>293</v>
      </c>
      <c r="E2037" s="94" t="s">
        <v>1389</v>
      </c>
      <c r="F2037" s="95" t="s">
        <v>1390</v>
      </c>
      <c r="G2037" s="89" t="s">
        <v>71</v>
      </c>
      <c r="H2037" s="89" t="s">
        <v>4257</v>
      </c>
      <c r="I2037" s="96">
        <v>1</v>
      </c>
      <c r="J2037" s="97">
        <v>30601</v>
      </c>
      <c r="K2037" s="98">
        <f t="shared" ref="K2037:K2045" si="1062">J2037/H2037</f>
        <v>113337.04</v>
      </c>
      <c r="L2037" s="99">
        <f t="shared" ref="L2037:L2045" si="1063">$L$8</f>
        <v>1.0815399999999999</v>
      </c>
      <c r="M2037" s="100">
        <f t="shared" ref="M2037:M2045" si="1064">$M$8</f>
        <v>1.0590999999999999</v>
      </c>
      <c r="N2037" s="101">
        <f t="shared" ref="N2037:N2045" si="1065">$N$8</f>
        <v>0.97811300000000001</v>
      </c>
      <c r="O2037" s="100">
        <f t="shared" ref="O2037:O2045" si="1066">$O$8</f>
        <v>1</v>
      </c>
      <c r="P2037" s="98">
        <f t="shared" ref="P2037:P2045" si="1067">K2037*L2037*M2037*N2037*O2037</f>
        <v>126981.5</v>
      </c>
      <c r="Q2037" s="97">
        <f t="shared" ref="Q2037:Q2045" si="1068">H2037*P2037</f>
        <v>34285.01</v>
      </c>
      <c r="R2037" s="97"/>
      <c r="S2037" s="97"/>
    </row>
    <row r="2038" spans="1:19" ht="22.5" x14ac:dyDescent="0.25">
      <c r="A2038" s="89" t="s">
        <v>4606</v>
      </c>
      <c r="B2038" s="89" t="s">
        <v>4440</v>
      </c>
      <c r="C2038" s="89"/>
      <c r="D2038" s="89" t="s">
        <v>295</v>
      </c>
      <c r="E2038" s="94" t="s">
        <v>4607</v>
      </c>
      <c r="F2038" s="95" t="s">
        <v>1393</v>
      </c>
      <c r="G2038" s="89" t="s">
        <v>648</v>
      </c>
      <c r="H2038" s="89" t="s">
        <v>75</v>
      </c>
      <c r="I2038" s="96">
        <v>1</v>
      </c>
      <c r="J2038" s="97">
        <v>315665</v>
      </c>
      <c r="K2038" s="98">
        <f t="shared" si="1062"/>
        <v>21044.33</v>
      </c>
      <c r="L2038" s="99">
        <f t="shared" si="1063"/>
        <v>1.0815399999999999</v>
      </c>
      <c r="M2038" s="100">
        <f t="shared" si="1064"/>
        <v>1.0590999999999999</v>
      </c>
      <c r="N2038" s="101">
        <f t="shared" si="1065"/>
        <v>0.97811300000000001</v>
      </c>
      <c r="O2038" s="100">
        <f t="shared" si="1066"/>
        <v>1</v>
      </c>
      <c r="P2038" s="98">
        <f t="shared" si="1067"/>
        <v>23577.82</v>
      </c>
      <c r="Q2038" s="97">
        <f t="shared" si="1068"/>
        <v>353667.3</v>
      </c>
      <c r="R2038" s="97"/>
      <c r="S2038" s="97"/>
    </row>
    <row r="2039" spans="1:19" ht="22.5" x14ac:dyDescent="0.25">
      <c r="A2039" s="89" t="s">
        <v>4608</v>
      </c>
      <c r="B2039" s="89" t="s">
        <v>4440</v>
      </c>
      <c r="C2039" s="89"/>
      <c r="D2039" s="89" t="s">
        <v>297</v>
      </c>
      <c r="E2039" s="94" t="s">
        <v>4609</v>
      </c>
      <c r="F2039" s="95" t="s">
        <v>1396</v>
      </c>
      <c r="G2039" s="89" t="s">
        <v>648</v>
      </c>
      <c r="H2039" s="89" t="s">
        <v>34</v>
      </c>
      <c r="I2039" s="96">
        <v>1</v>
      </c>
      <c r="J2039" s="97">
        <v>129805</v>
      </c>
      <c r="K2039" s="98">
        <f t="shared" si="1062"/>
        <v>32451.25</v>
      </c>
      <c r="L2039" s="99">
        <f t="shared" si="1063"/>
        <v>1.0815399999999999</v>
      </c>
      <c r="M2039" s="100">
        <f t="shared" si="1064"/>
        <v>1.0590999999999999</v>
      </c>
      <c r="N2039" s="101">
        <f t="shared" si="1065"/>
        <v>0.97811300000000001</v>
      </c>
      <c r="O2039" s="100">
        <f t="shared" si="1066"/>
        <v>1</v>
      </c>
      <c r="P2039" s="98">
        <f t="shared" si="1067"/>
        <v>36358</v>
      </c>
      <c r="Q2039" s="97">
        <f t="shared" si="1068"/>
        <v>145432</v>
      </c>
      <c r="R2039" s="97"/>
      <c r="S2039" s="97"/>
    </row>
    <row r="2040" spans="1:19" ht="22.5" x14ac:dyDescent="0.25">
      <c r="A2040" s="89" t="s">
        <v>4610</v>
      </c>
      <c r="B2040" s="89" t="s">
        <v>4440</v>
      </c>
      <c r="C2040" s="89"/>
      <c r="D2040" s="89" t="s">
        <v>309</v>
      </c>
      <c r="E2040" s="94" t="s">
        <v>4611</v>
      </c>
      <c r="F2040" s="95" t="s">
        <v>1402</v>
      </c>
      <c r="G2040" s="89" t="s">
        <v>648</v>
      </c>
      <c r="H2040" s="89" t="s">
        <v>24</v>
      </c>
      <c r="I2040" s="96">
        <v>1</v>
      </c>
      <c r="J2040" s="97">
        <v>9367</v>
      </c>
      <c r="K2040" s="98">
        <f t="shared" si="1062"/>
        <v>4683.5</v>
      </c>
      <c r="L2040" s="99">
        <f t="shared" si="1063"/>
        <v>1.0815399999999999</v>
      </c>
      <c r="M2040" s="100">
        <f t="shared" si="1064"/>
        <v>1.0590999999999999</v>
      </c>
      <c r="N2040" s="101">
        <f t="shared" si="1065"/>
        <v>0.97811300000000001</v>
      </c>
      <c r="O2040" s="100">
        <f t="shared" si="1066"/>
        <v>1</v>
      </c>
      <c r="P2040" s="98">
        <f t="shared" si="1067"/>
        <v>5247.34</v>
      </c>
      <c r="Q2040" s="97">
        <f t="shared" si="1068"/>
        <v>10494.68</v>
      </c>
      <c r="R2040" s="97"/>
      <c r="S2040" s="97"/>
    </row>
    <row r="2041" spans="1:19" ht="22.5" x14ac:dyDescent="0.25">
      <c r="A2041" s="89" t="s">
        <v>4612</v>
      </c>
      <c r="B2041" s="89" t="s">
        <v>4440</v>
      </c>
      <c r="C2041" s="89"/>
      <c r="D2041" s="89" t="s">
        <v>311</v>
      </c>
      <c r="E2041" s="94" t="s">
        <v>4613</v>
      </c>
      <c r="F2041" s="95" t="s">
        <v>1405</v>
      </c>
      <c r="G2041" s="89" t="s">
        <v>648</v>
      </c>
      <c r="H2041" s="89" t="s">
        <v>43</v>
      </c>
      <c r="I2041" s="96">
        <v>1</v>
      </c>
      <c r="J2041" s="97">
        <v>42156</v>
      </c>
      <c r="K2041" s="98">
        <f t="shared" si="1062"/>
        <v>7026</v>
      </c>
      <c r="L2041" s="99">
        <f t="shared" si="1063"/>
        <v>1.0815399999999999</v>
      </c>
      <c r="M2041" s="100">
        <f t="shared" si="1064"/>
        <v>1.0590999999999999</v>
      </c>
      <c r="N2041" s="101">
        <f t="shared" si="1065"/>
        <v>0.97811300000000001</v>
      </c>
      <c r="O2041" s="100">
        <f t="shared" si="1066"/>
        <v>1</v>
      </c>
      <c r="P2041" s="98">
        <f t="shared" si="1067"/>
        <v>7871.85</v>
      </c>
      <c r="Q2041" s="97">
        <f t="shared" si="1068"/>
        <v>47231.1</v>
      </c>
      <c r="R2041" s="97"/>
      <c r="S2041" s="97"/>
    </row>
    <row r="2042" spans="1:19" ht="22.5" x14ac:dyDescent="0.25">
      <c r="A2042" s="89" t="s">
        <v>4614</v>
      </c>
      <c r="B2042" s="89" t="s">
        <v>4440</v>
      </c>
      <c r="C2042" s="89"/>
      <c r="D2042" s="89" t="s">
        <v>218</v>
      </c>
      <c r="E2042" s="94" t="s">
        <v>4615</v>
      </c>
      <c r="F2042" s="95" t="s">
        <v>4616</v>
      </c>
      <c r="G2042" s="89" t="s">
        <v>71</v>
      </c>
      <c r="H2042" s="89" t="s">
        <v>1634</v>
      </c>
      <c r="I2042" s="96">
        <v>1</v>
      </c>
      <c r="J2042" s="97">
        <v>3373</v>
      </c>
      <c r="K2042" s="98">
        <f t="shared" si="1062"/>
        <v>67460</v>
      </c>
      <c r="L2042" s="99">
        <f t="shared" si="1063"/>
        <v>1.0815399999999999</v>
      </c>
      <c r="M2042" s="100">
        <f t="shared" si="1064"/>
        <v>1.0590999999999999</v>
      </c>
      <c r="N2042" s="101">
        <f t="shared" si="1065"/>
        <v>0.97811300000000001</v>
      </c>
      <c r="O2042" s="100">
        <f t="shared" si="1066"/>
        <v>1</v>
      </c>
      <c r="P2042" s="98">
        <f t="shared" si="1067"/>
        <v>75581.399999999994</v>
      </c>
      <c r="Q2042" s="97">
        <f t="shared" si="1068"/>
        <v>3779.07</v>
      </c>
      <c r="R2042" s="97"/>
      <c r="S2042" s="97"/>
    </row>
    <row r="2043" spans="1:19" x14ac:dyDescent="0.25">
      <c r="A2043" s="89" t="s">
        <v>4617</v>
      </c>
      <c r="B2043" s="89" t="s">
        <v>4440</v>
      </c>
      <c r="C2043" s="89"/>
      <c r="D2043" s="89" t="s">
        <v>922</v>
      </c>
      <c r="E2043" s="94" t="s">
        <v>4618</v>
      </c>
      <c r="F2043" s="95" t="s">
        <v>4619</v>
      </c>
      <c r="G2043" s="89" t="s">
        <v>648</v>
      </c>
      <c r="H2043" s="89" t="s">
        <v>34</v>
      </c>
      <c r="I2043" s="96">
        <v>1</v>
      </c>
      <c r="J2043" s="97">
        <v>19251</v>
      </c>
      <c r="K2043" s="98">
        <f t="shared" si="1062"/>
        <v>4812.75</v>
      </c>
      <c r="L2043" s="99">
        <f t="shared" si="1063"/>
        <v>1.0815399999999999</v>
      </c>
      <c r="M2043" s="100">
        <f t="shared" si="1064"/>
        <v>1.0590999999999999</v>
      </c>
      <c r="N2043" s="101">
        <f t="shared" si="1065"/>
        <v>0.97811300000000001</v>
      </c>
      <c r="O2043" s="100">
        <f t="shared" si="1066"/>
        <v>1</v>
      </c>
      <c r="P2043" s="98">
        <f t="shared" si="1067"/>
        <v>5392.15</v>
      </c>
      <c r="Q2043" s="97">
        <f t="shared" si="1068"/>
        <v>21568.6</v>
      </c>
      <c r="R2043" s="97"/>
      <c r="S2043" s="97"/>
    </row>
    <row r="2044" spans="1:19" x14ac:dyDescent="0.25">
      <c r="A2044" s="89" t="s">
        <v>4620</v>
      </c>
      <c r="B2044" s="89" t="s">
        <v>4440</v>
      </c>
      <c r="C2044" s="89"/>
      <c r="D2044" s="89" t="s">
        <v>924</v>
      </c>
      <c r="E2044" s="94" t="s">
        <v>4621</v>
      </c>
      <c r="F2044" s="95" t="s">
        <v>4622</v>
      </c>
      <c r="G2044" s="89" t="s">
        <v>648</v>
      </c>
      <c r="H2044" s="89" t="s">
        <v>12</v>
      </c>
      <c r="I2044" s="96">
        <v>1</v>
      </c>
      <c r="J2044" s="97">
        <v>7083</v>
      </c>
      <c r="K2044" s="98">
        <f t="shared" si="1062"/>
        <v>7083</v>
      </c>
      <c r="L2044" s="99">
        <f t="shared" si="1063"/>
        <v>1.0815399999999999</v>
      </c>
      <c r="M2044" s="100">
        <f t="shared" si="1064"/>
        <v>1.0590999999999999</v>
      </c>
      <c r="N2044" s="101">
        <f t="shared" si="1065"/>
        <v>0.97811300000000001</v>
      </c>
      <c r="O2044" s="100">
        <f t="shared" si="1066"/>
        <v>1</v>
      </c>
      <c r="P2044" s="98">
        <f t="shared" si="1067"/>
        <v>7935.71</v>
      </c>
      <c r="Q2044" s="97">
        <f t="shared" si="1068"/>
        <v>7935.71</v>
      </c>
      <c r="R2044" s="97"/>
      <c r="S2044" s="97"/>
    </row>
    <row r="2045" spans="1:19" ht="22.5" x14ac:dyDescent="0.25">
      <c r="A2045" s="89" t="s">
        <v>4623</v>
      </c>
      <c r="B2045" s="89" t="s">
        <v>4440</v>
      </c>
      <c r="C2045" s="89"/>
      <c r="D2045" s="89" t="s">
        <v>927</v>
      </c>
      <c r="E2045" s="94" t="s">
        <v>4624</v>
      </c>
      <c r="F2045" s="95" t="s">
        <v>1408</v>
      </c>
      <c r="G2045" s="89" t="s">
        <v>648</v>
      </c>
      <c r="H2045" s="89" t="s">
        <v>43</v>
      </c>
      <c r="I2045" s="96">
        <v>1</v>
      </c>
      <c r="J2045" s="97">
        <v>1214</v>
      </c>
      <c r="K2045" s="98">
        <f t="shared" si="1062"/>
        <v>202.33</v>
      </c>
      <c r="L2045" s="99">
        <f t="shared" si="1063"/>
        <v>1.0815399999999999</v>
      </c>
      <c r="M2045" s="100">
        <f t="shared" si="1064"/>
        <v>1.0590999999999999</v>
      </c>
      <c r="N2045" s="101">
        <f t="shared" si="1065"/>
        <v>0.97811300000000001</v>
      </c>
      <c r="O2045" s="100">
        <f t="shared" si="1066"/>
        <v>1</v>
      </c>
      <c r="P2045" s="98">
        <f t="shared" si="1067"/>
        <v>226.69</v>
      </c>
      <c r="Q2045" s="97">
        <f t="shared" si="1068"/>
        <v>1360.14</v>
      </c>
      <c r="R2045" s="97"/>
      <c r="S2045" s="97"/>
    </row>
    <row r="2046" spans="1:19" x14ac:dyDescent="0.25">
      <c r="A2046" s="89"/>
      <c r="B2046" s="90"/>
      <c r="C2046" s="90"/>
      <c r="D2046" s="91"/>
      <c r="E2046" s="92"/>
      <c r="F2046" s="92" t="s">
        <v>1409</v>
      </c>
      <c r="G2046" s="91"/>
      <c r="H2046" s="91"/>
      <c r="I2046" s="93">
        <v>1</v>
      </c>
      <c r="J2046" s="91"/>
      <c r="K2046" s="98"/>
      <c r="L2046" s="99"/>
      <c r="M2046" s="100"/>
      <c r="N2046" s="101"/>
      <c r="O2046" s="100"/>
      <c r="P2046" s="98"/>
      <c r="Q2046" s="91"/>
      <c r="R2046" s="91"/>
      <c r="S2046" s="91"/>
    </row>
    <row r="2047" spans="1:19" x14ac:dyDescent="0.25">
      <c r="A2047" s="89" t="s">
        <v>4625</v>
      </c>
      <c r="B2047" s="89" t="s">
        <v>4440</v>
      </c>
      <c r="C2047" s="89"/>
      <c r="D2047" s="89" t="s">
        <v>930</v>
      </c>
      <c r="E2047" s="94" t="s">
        <v>1420</v>
      </c>
      <c r="F2047" s="95" t="s">
        <v>1421</v>
      </c>
      <c r="G2047" s="89" t="s">
        <v>71</v>
      </c>
      <c r="H2047" s="89" t="s">
        <v>451</v>
      </c>
      <c r="I2047" s="96">
        <v>1</v>
      </c>
      <c r="J2047" s="97">
        <v>210</v>
      </c>
      <c r="K2047" s="98">
        <f t="shared" ref="K2047:K2059" si="1069">J2047/H2047</f>
        <v>21000</v>
      </c>
      <c r="L2047" s="99">
        <f t="shared" ref="L2047:L2059" si="1070">$L$8</f>
        <v>1.0815399999999999</v>
      </c>
      <c r="M2047" s="100">
        <f t="shared" ref="M2047:M2059" si="1071">$M$8</f>
        <v>1.0590999999999999</v>
      </c>
      <c r="N2047" s="101">
        <f t="shared" ref="N2047:N2059" si="1072">$N$8</f>
        <v>0.97811300000000001</v>
      </c>
      <c r="O2047" s="100">
        <f t="shared" ref="O2047:O2059" si="1073">$O$8</f>
        <v>1</v>
      </c>
      <c r="P2047" s="98">
        <f t="shared" ref="P2047:P2059" si="1074">K2047*L2047*M2047*N2047*O2047</f>
        <v>23528.16</v>
      </c>
      <c r="Q2047" s="97">
        <f t="shared" ref="Q2047:Q2059" si="1075">H2047*P2047</f>
        <v>235.28</v>
      </c>
      <c r="R2047" s="97"/>
      <c r="S2047" s="97"/>
    </row>
    <row r="2048" spans="1:19" ht="22.5" x14ac:dyDescent="0.25">
      <c r="A2048" s="89" t="s">
        <v>4626</v>
      </c>
      <c r="B2048" s="89" t="s">
        <v>4440</v>
      </c>
      <c r="C2048" s="89"/>
      <c r="D2048" s="89" t="s">
        <v>936</v>
      </c>
      <c r="E2048" s="94" t="s">
        <v>4627</v>
      </c>
      <c r="F2048" s="95" t="s">
        <v>1424</v>
      </c>
      <c r="G2048" s="89" t="s">
        <v>648</v>
      </c>
      <c r="H2048" s="89" t="s">
        <v>12</v>
      </c>
      <c r="I2048" s="96">
        <v>1</v>
      </c>
      <c r="J2048" s="97">
        <v>152</v>
      </c>
      <c r="K2048" s="98">
        <f t="shared" si="1069"/>
        <v>152</v>
      </c>
      <c r="L2048" s="99">
        <f t="shared" si="1070"/>
        <v>1.0815399999999999</v>
      </c>
      <c r="M2048" s="100">
        <f t="shared" si="1071"/>
        <v>1.0590999999999999</v>
      </c>
      <c r="N2048" s="101">
        <f t="shared" si="1072"/>
        <v>0.97811300000000001</v>
      </c>
      <c r="O2048" s="100">
        <f t="shared" si="1073"/>
        <v>1</v>
      </c>
      <c r="P2048" s="98">
        <f t="shared" si="1074"/>
        <v>170.3</v>
      </c>
      <c r="Q2048" s="97">
        <f t="shared" si="1075"/>
        <v>170.3</v>
      </c>
      <c r="R2048" s="97"/>
      <c r="S2048" s="97"/>
    </row>
    <row r="2049" spans="1:19" x14ac:dyDescent="0.25">
      <c r="A2049" s="89" t="s">
        <v>4628</v>
      </c>
      <c r="B2049" s="89" t="s">
        <v>4440</v>
      </c>
      <c r="C2049" s="89"/>
      <c r="D2049" s="89" t="s">
        <v>941</v>
      </c>
      <c r="E2049" s="94" t="s">
        <v>1411</v>
      </c>
      <c r="F2049" s="95" t="s">
        <v>1412</v>
      </c>
      <c r="G2049" s="89" t="s">
        <v>71</v>
      </c>
      <c r="H2049" s="89" t="s">
        <v>294</v>
      </c>
      <c r="I2049" s="96">
        <v>1</v>
      </c>
      <c r="J2049" s="97">
        <v>1241</v>
      </c>
      <c r="K2049" s="98">
        <f t="shared" si="1069"/>
        <v>20683.330000000002</v>
      </c>
      <c r="L2049" s="99">
        <f t="shared" si="1070"/>
        <v>1.0815399999999999</v>
      </c>
      <c r="M2049" s="100">
        <f t="shared" si="1071"/>
        <v>1.0590999999999999</v>
      </c>
      <c r="N2049" s="101">
        <f t="shared" si="1072"/>
        <v>0.97811300000000001</v>
      </c>
      <c r="O2049" s="100">
        <f t="shared" si="1073"/>
        <v>1</v>
      </c>
      <c r="P2049" s="98">
        <f t="shared" si="1074"/>
        <v>23173.360000000001</v>
      </c>
      <c r="Q2049" s="97">
        <f t="shared" si="1075"/>
        <v>1390.4</v>
      </c>
      <c r="R2049" s="97"/>
      <c r="S2049" s="97"/>
    </row>
    <row r="2050" spans="1:19" ht="22.5" x14ac:dyDescent="0.25">
      <c r="A2050" s="89" t="s">
        <v>4629</v>
      </c>
      <c r="B2050" s="89" t="s">
        <v>4440</v>
      </c>
      <c r="C2050" s="89"/>
      <c r="D2050" s="89" t="s">
        <v>946</v>
      </c>
      <c r="E2050" s="94" t="s">
        <v>4630</v>
      </c>
      <c r="F2050" s="95" t="s">
        <v>1418</v>
      </c>
      <c r="G2050" s="89" t="s">
        <v>648</v>
      </c>
      <c r="H2050" s="89" t="s">
        <v>43</v>
      </c>
      <c r="I2050" s="96">
        <v>1</v>
      </c>
      <c r="J2050" s="97">
        <v>878</v>
      </c>
      <c r="K2050" s="98">
        <f t="shared" si="1069"/>
        <v>146.33000000000001</v>
      </c>
      <c r="L2050" s="99">
        <f t="shared" si="1070"/>
        <v>1.0815399999999999</v>
      </c>
      <c r="M2050" s="100">
        <f t="shared" si="1071"/>
        <v>1.0590999999999999</v>
      </c>
      <c r="N2050" s="101">
        <f t="shared" si="1072"/>
        <v>0.97811300000000001</v>
      </c>
      <c r="O2050" s="100">
        <f t="shared" si="1073"/>
        <v>1</v>
      </c>
      <c r="P2050" s="98">
        <f t="shared" si="1074"/>
        <v>163.95</v>
      </c>
      <c r="Q2050" s="97">
        <f t="shared" si="1075"/>
        <v>983.7</v>
      </c>
      <c r="R2050" s="97"/>
      <c r="S2050" s="97"/>
    </row>
    <row r="2051" spans="1:19" x14ac:dyDescent="0.25">
      <c r="A2051" s="89" t="s">
        <v>4631</v>
      </c>
      <c r="B2051" s="89" t="s">
        <v>4440</v>
      </c>
      <c r="C2051" s="89"/>
      <c r="D2051" s="89" t="s">
        <v>952</v>
      </c>
      <c r="E2051" s="94" t="s">
        <v>4632</v>
      </c>
      <c r="F2051" s="95" t="s">
        <v>4633</v>
      </c>
      <c r="G2051" s="89" t="s">
        <v>71</v>
      </c>
      <c r="H2051" s="89" t="s">
        <v>447</v>
      </c>
      <c r="I2051" s="96">
        <v>1</v>
      </c>
      <c r="J2051" s="97">
        <v>3922</v>
      </c>
      <c r="K2051" s="98">
        <f t="shared" si="1069"/>
        <v>28014.29</v>
      </c>
      <c r="L2051" s="99">
        <f t="shared" si="1070"/>
        <v>1.0815399999999999</v>
      </c>
      <c r="M2051" s="100">
        <f t="shared" si="1071"/>
        <v>1.0590999999999999</v>
      </c>
      <c r="N2051" s="101">
        <f t="shared" si="1072"/>
        <v>0.97811300000000001</v>
      </c>
      <c r="O2051" s="100">
        <f t="shared" si="1073"/>
        <v>1</v>
      </c>
      <c r="P2051" s="98">
        <f t="shared" si="1074"/>
        <v>31386.880000000001</v>
      </c>
      <c r="Q2051" s="97">
        <f t="shared" si="1075"/>
        <v>4394.16</v>
      </c>
      <c r="R2051" s="97"/>
      <c r="S2051" s="97"/>
    </row>
    <row r="2052" spans="1:19" ht="22.5" x14ac:dyDescent="0.25">
      <c r="A2052" s="89" t="s">
        <v>4634</v>
      </c>
      <c r="B2052" s="89" t="s">
        <v>4440</v>
      </c>
      <c r="C2052" s="89"/>
      <c r="D2052" s="89" t="s">
        <v>957</v>
      </c>
      <c r="E2052" s="94" t="s">
        <v>4635</v>
      </c>
      <c r="F2052" s="95" t="s">
        <v>4636</v>
      </c>
      <c r="G2052" s="89" t="s">
        <v>648</v>
      </c>
      <c r="H2052" s="89" t="s">
        <v>12</v>
      </c>
      <c r="I2052" s="96">
        <v>1</v>
      </c>
      <c r="J2052" s="97">
        <v>175</v>
      </c>
      <c r="K2052" s="98">
        <f t="shared" si="1069"/>
        <v>175</v>
      </c>
      <c r="L2052" s="99">
        <f t="shared" si="1070"/>
        <v>1.0815399999999999</v>
      </c>
      <c r="M2052" s="100">
        <f t="shared" si="1071"/>
        <v>1.0590999999999999</v>
      </c>
      <c r="N2052" s="101">
        <f t="shared" si="1072"/>
        <v>0.97811300000000001</v>
      </c>
      <c r="O2052" s="100">
        <f t="shared" si="1073"/>
        <v>1</v>
      </c>
      <c r="P2052" s="98">
        <f t="shared" si="1074"/>
        <v>196.07</v>
      </c>
      <c r="Q2052" s="97">
        <f t="shared" si="1075"/>
        <v>196.07</v>
      </c>
      <c r="R2052" s="97"/>
      <c r="S2052" s="97"/>
    </row>
    <row r="2053" spans="1:19" ht="22.5" x14ac:dyDescent="0.25">
      <c r="A2053" s="89" t="s">
        <v>4637</v>
      </c>
      <c r="B2053" s="89" t="s">
        <v>4440</v>
      </c>
      <c r="C2053" s="89"/>
      <c r="D2053" s="89" t="s">
        <v>962</v>
      </c>
      <c r="E2053" s="94" t="s">
        <v>4638</v>
      </c>
      <c r="F2053" s="95" t="s">
        <v>1434</v>
      </c>
      <c r="G2053" s="89" t="s">
        <v>648</v>
      </c>
      <c r="H2053" s="89" t="s">
        <v>70</v>
      </c>
      <c r="I2053" s="96">
        <v>1</v>
      </c>
      <c r="J2053" s="97">
        <v>2035</v>
      </c>
      <c r="K2053" s="98">
        <f t="shared" si="1069"/>
        <v>156.54</v>
      </c>
      <c r="L2053" s="99">
        <f t="shared" si="1070"/>
        <v>1.0815399999999999</v>
      </c>
      <c r="M2053" s="100">
        <f t="shared" si="1071"/>
        <v>1.0590999999999999</v>
      </c>
      <c r="N2053" s="101">
        <f t="shared" si="1072"/>
        <v>0.97811300000000001</v>
      </c>
      <c r="O2053" s="100">
        <f t="shared" si="1073"/>
        <v>1</v>
      </c>
      <c r="P2053" s="98">
        <f t="shared" si="1074"/>
        <v>175.39</v>
      </c>
      <c r="Q2053" s="97">
        <f t="shared" si="1075"/>
        <v>2280.0700000000002</v>
      </c>
      <c r="R2053" s="97"/>
      <c r="S2053" s="97"/>
    </row>
    <row r="2054" spans="1:19" ht="22.5" x14ac:dyDescent="0.25">
      <c r="A2054" s="89" t="s">
        <v>4639</v>
      </c>
      <c r="B2054" s="89" t="s">
        <v>4440</v>
      </c>
      <c r="C2054" s="89"/>
      <c r="D2054" s="89" t="s">
        <v>967</v>
      </c>
      <c r="E2054" s="94" t="s">
        <v>4640</v>
      </c>
      <c r="F2054" s="95" t="s">
        <v>4641</v>
      </c>
      <c r="G2054" s="89" t="s">
        <v>71</v>
      </c>
      <c r="H2054" s="89" t="s">
        <v>1696</v>
      </c>
      <c r="I2054" s="96">
        <v>1</v>
      </c>
      <c r="J2054" s="97">
        <v>46638</v>
      </c>
      <c r="K2054" s="98">
        <f t="shared" si="1069"/>
        <v>155460</v>
      </c>
      <c r="L2054" s="99">
        <f t="shared" si="1070"/>
        <v>1.0815399999999999</v>
      </c>
      <c r="M2054" s="100">
        <f t="shared" si="1071"/>
        <v>1.0590999999999999</v>
      </c>
      <c r="N2054" s="101">
        <f t="shared" si="1072"/>
        <v>0.97811300000000001</v>
      </c>
      <c r="O2054" s="100">
        <f t="shared" si="1073"/>
        <v>1</v>
      </c>
      <c r="P2054" s="98">
        <f t="shared" si="1074"/>
        <v>174175.57</v>
      </c>
      <c r="Q2054" s="97">
        <f t="shared" si="1075"/>
        <v>52252.67</v>
      </c>
      <c r="R2054" s="97"/>
      <c r="S2054" s="97"/>
    </row>
    <row r="2055" spans="1:19" ht="22.5" x14ac:dyDescent="0.25">
      <c r="A2055" s="89" t="s">
        <v>4642</v>
      </c>
      <c r="B2055" s="89" t="s">
        <v>4440</v>
      </c>
      <c r="C2055" s="89"/>
      <c r="D2055" s="89" t="s">
        <v>973</v>
      </c>
      <c r="E2055" s="94" t="s">
        <v>4643</v>
      </c>
      <c r="F2055" s="95" t="s">
        <v>4644</v>
      </c>
      <c r="G2055" s="89" t="s">
        <v>648</v>
      </c>
      <c r="H2055" s="89" t="s">
        <v>136</v>
      </c>
      <c r="I2055" s="96">
        <v>1</v>
      </c>
      <c r="J2055" s="97">
        <v>1651</v>
      </c>
      <c r="K2055" s="98">
        <f t="shared" si="1069"/>
        <v>55.03</v>
      </c>
      <c r="L2055" s="99">
        <f t="shared" si="1070"/>
        <v>1.0815399999999999</v>
      </c>
      <c r="M2055" s="100">
        <f t="shared" si="1071"/>
        <v>1.0590999999999999</v>
      </c>
      <c r="N2055" s="101">
        <f t="shared" si="1072"/>
        <v>0.97811300000000001</v>
      </c>
      <c r="O2055" s="100">
        <f t="shared" si="1073"/>
        <v>1</v>
      </c>
      <c r="P2055" s="98">
        <f t="shared" si="1074"/>
        <v>61.65</v>
      </c>
      <c r="Q2055" s="97">
        <f t="shared" si="1075"/>
        <v>1849.5</v>
      </c>
      <c r="R2055" s="97"/>
      <c r="S2055" s="97"/>
    </row>
    <row r="2056" spans="1:19" x14ac:dyDescent="0.25">
      <c r="A2056" s="89" t="s">
        <v>4645</v>
      </c>
      <c r="B2056" s="89" t="s">
        <v>4440</v>
      </c>
      <c r="C2056" s="89"/>
      <c r="D2056" s="89" t="s">
        <v>979</v>
      </c>
      <c r="E2056" s="94" t="s">
        <v>1436</v>
      </c>
      <c r="F2056" s="95" t="s">
        <v>1437</v>
      </c>
      <c r="G2056" s="89" t="s">
        <v>648</v>
      </c>
      <c r="H2056" s="89" t="s">
        <v>136</v>
      </c>
      <c r="I2056" s="96">
        <v>1</v>
      </c>
      <c r="J2056" s="97">
        <v>2058</v>
      </c>
      <c r="K2056" s="98">
        <f t="shared" si="1069"/>
        <v>68.599999999999994</v>
      </c>
      <c r="L2056" s="99">
        <f t="shared" si="1070"/>
        <v>1.0815399999999999</v>
      </c>
      <c r="M2056" s="100">
        <f t="shared" si="1071"/>
        <v>1.0590999999999999</v>
      </c>
      <c r="N2056" s="101">
        <f t="shared" si="1072"/>
        <v>0.97811300000000001</v>
      </c>
      <c r="O2056" s="100">
        <f t="shared" si="1073"/>
        <v>1</v>
      </c>
      <c r="P2056" s="98">
        <f t="shared" si="1074"/>
        <v>76.86</v>
      </c>
      <c r="Q2056" s="97">
        <f t="shared" si="1075"/>
        <v>2305.8000000000002</v>
      </c>
      <c r="R2056" s="97"/>
      <c r="S2056" s="97"/>
    </row>
    <row r="2057" spans="1:19" ht="22.5" x14ac:dyDescent="0.25">
      <c r="A2057" s="89" t="s">
        <v>4646</v>
      </c>
      <c r="B2057" s="89" t="s">
        <v>4440</v>
      </c>
      <c r="C2057" s="89"/>
      <c r="D2057" s="89" t="s">
        <v>985</v>
      </c>
      <c r="E2057" s="94" t="s">
        <v>4647</v>
      </c>
      <c r="F2057" s="95" t="s">
        <v>1440</v>
      </c>
      <c r="G2057" s="89" t="s">
        <v>648</v>
      </c>
      <c r="H2057" s="89" t="s">
        <v>68</v>
      </c>
      <c r="I2057" s="96">
        <v>1</v>
      </c>
      <c r="J2057" s="97">
        <v>2474</v>
      </c>
      <c r="K2057" s="98">
        <f t="shared" si="1069"/>
        <v>206.17</v>
      </c>
      <c r="L2057" s="99">
        <f t="shared" si="1070"/>
        <v>1.0815399999999999</v>
      </c>
      <c r="M2057" s="100">
        <f t="shared" si="1071"/>
        <v>1.0590999999999999</v>
      </c>
      <c r="N2057" s="101">
        <f t="shared" si="1072"/>
        <v>0.97811300000000001</v>
      </c>
      <c r="O2057" s="100">
        <f t="shared" si="1073"/>
        <v>1</v>
      </c>
      <c r="P2057" s="98">
        <f t="shared" si="1074"/>
        <v>230.99</v>
      </c>
      <c r="Q2057" s="97">
        <f t="shared" si="1075"/>
        <v>2771.88</v>
      </c>
      <c r="R2057" s="97"/>
      <c r="S2057" s="97"/>
    </row>
    <row r="2058" spans="1:19" x14ac:dyDescent="0.25">
      <c r="A2058" s="89" t="s">
        <v>4648</v>
      </c>
      <c r="B2058" s="89" t="s">
        <v>4440</v>
      </c>
      <c r="C2058" s="89"/>
      <c r="D2058" s="89" t="s">
        <v>988</v>
      </c>
      <c r="E2058" s="94" t="s">
        <v>1442</v>
      </c>
      <c r="F2058" s="95" t="s">
        <v>1443</v>
      </c>
      <c r="G2058" s="89" t="s">
        <v>648</v>
      </c>
      <c r="H2058" s="89" t="s">
        <v>43</v>
      </c>
      <c r="I2058" s="96">
        <v>1</v>
      </c>
      <c r="J2058" s="97">
        <v>7744</v>
      </c>
      <c r="K2058" s="98">
        <f t="shared" si="1069"/>
        <v>1290.67</v>
      </c>
      <c r="L2058" s="99">
        <f t="shared" si="1070"/>
        <v>1.0815399999999999</v>
      </c>
      <c r="M2058" s="100">
        <f t="shared" si="1071"/>
        <v>1.0590999999999999</v>
      </c>
      <c r="N2058" s="101">
        <f t="shared" si="1072"/>
        <v>0.97811300000000001</v>
      </c>
      <c r="O2058" s="100">
        <f t="shared" si="1073"/>
        <v>1</v>
      </c>
      <c r="P2058" s="98">
        <f t="shared" si="1074"/>
        <v>1446.05</v>
      </c>
      <c r="Q2058" s="97">
        <f t="shared" si="1075"/>
        <v>8676.2999999999993</v>
      </c>
      <c r="R2058" s="97"/>
      <c r="S2058" s="97"/>
    </row>
    <row r="2059" spans="1:19" ht="22.5" x14ac:dyDescent="0.25">
      <c r="A2059" s="89" t="s">
        <v>4649</v>
      </c>
      <c r="B2059" s="89" t="s">
        <v>4440</v>
      </c>
      <c r="C2059" s="89"/>
      <c r="D2059" s="89" t="s">
        <v>991</v>
      </c>
      <c r="E2059" s="94" t="s">
        <v>4650</v>
      </c>
      <c r="F2059" s="95" t="s">
        <v>4651</v>
      </c>
      <c r="G2059" s="89" t="s">
        <v>648</v>
      </c>
      <c r="H2059" s="89" t="s">
        <v>43</v>
      </c>
      <c r="I2059" s="96">
        <v>1</v>
      </c>
      <c r="J2059" s="97">
        <v>1219</v>
      </c>
      <c r="K2059" s="98">
        <f t="shared" si="1069"/>
        <v>203.17</v>
      </c>
      <c r="L2059" s="99">
        <f t="shared" si="1070"/>
        <v>1.0815399999999999</v>
      </c>
      <c r="M2059" s="100">
        <f t="shared" si="1071"/>
        <v>1.0590999999999999</v>
      </c>
      <c r="N2059" s="101">
        <f t="shared" si="1072"/>
        <v>0.97811300000000001</v>
      </c>
      <c r="O2059" s="100">
        <f t="shared" si="1073"/>
        <v>1</v>
      </c>
      <c r="P2059" s="98">
        <f t="shared" si="1074"/>
        <v>227.63</v>
      </c>
      <c r="Q2059" s="97">
        <f t="shared" si="1075"/>
        <v>1365.78</v>
      </c>
      <c r="R2059" s="97"/>
      <c r="S2059" s="97"/>
    </row>
    <row r="2060" spans="1:19" x14ac:dyDescent="0.25">
      <c r="A2060" s="89"/>
      <c r="B2060" s="90"/>
      <c r="C2060" s="90"/>
      <c r="D2060" s="91"/>
      <c r="E2060" s="92"/>
      <c r="F2060" s="92" t="s">
        <v>1447</v>
      </c>
      <c r="G2060" s="91"/>
      <c r="H2060" s="91"/>
      <c r="I2060" s="93">
        <v>1</v>
      </c>
      <c r="J2060" s="91"/>
      <c r="K2060" s="98"/>
      <c r="L2060" s="99"/>
      <c r="M2060" s="100"/>
      <c r="N2060" s="101"/>
      <c r="O2060" s="100"/>
      <c r="P2060" s="98"/>
      <c r="Q2060" s="91"/>
      <c r="R2060" s="91"/>
      <c r="S2060" s="91"/>
    </row>
    <row r="2061" spans="1:19" x14ac:dyDescent="0.25">
      <c r="A2061" s="89" t="s">
        <v>4652</v>
      </c>
      <c r="B2061" s="89" t="s">
        <v>4440</v>
      </c>
      <c r="C2061" s="89"/>
      <c r="D2061" s="89" t="s">
        <v>995</v>
      </c>
      <c r="E2061" s="94" t="s">
        <v>1449</v>
      </c>
      <c r="F2061" s="95" t="s">
        <v>1450</v>
      </c>
      <c r="G2061" s="89" t="s">
        <v>1071</v>
      </c>
      <c r="H2061" s="89" t="s">
        <v>3534</v>
      </c>
      <c r="I2061" s="96">
        <v>1</v>
      </c>
      <c r="J2061" s="97">
        <v>34920</v>
      </c>
      <c r="K2061" s="98">
        <f t="shared" ref="K2061:K2078" si="1076">J2061/H2061</f>
        <v>38800</v>
      </c>
      <c r="L2061" s="99">
        <f t="shared" ref="L2061:L2078" si="1077">$L$8</f>
        <v>1.0815399999999999</v>
      </c>
      <c r="M2061" s="100">
        <f t="shared" ref="M2061:M2078" si="1078">$M$8</f>
        <v>1.0590999999999999</v>
      </c>
      <c r="N2061" s="101">
        <f t="shared" ref="N2061:N2078" si="1079">$N$8</f>
        <v>0.97811300000000001</v>
      </c>
      <c r="O2061" s="100">
        <f t="shared" ref="O2061:O2078" si="1080">$O$8</f>
        <v>1</v>
      </c>
      <c r="P2061" s="98">
        <f t="shared" ref="P2061:P2078" si="1081">K2061*L2061*M2061*N2061*O2061</f>
        <v>43471.07</v>
      </c>
      <c r="Q2061" s="97">
        <f t="shared" ref="Q2061:Q2078" si="1082">H2061*P2061</f>
        <v>39123.96</v>
      </c>
      <c r="R2061" s="97"/>
      <c r="S2061" s="97"/>
    </row>
    <row r="2062" spans="1:19" x14ac:dyDescent="0.25">
      <c r="A2062" s="89" t="s">
        <v>4653</v>
      </c>
      <c r="B2062" s="89" t="s">
        <v>4440</v>
      </c>
      <c r="C2062" s="89"/>
      <c r="D2062" s="89" t="s">
        <v>998</v>
      </c>
      <c r="E2062" s="94" t="s">
        <v>1453</v>
      </c>
      <c r="F2062" s="95" t="s">
        <v>1454</v>
      </c>
      <c r="G2062" s="89" t="s">
        <v>1071</v>
      </c>
      <c r="H2062" s="89" t="s">
        <v>87</v>
      </c>
      <c r="I2062" s="96">
        <v>1</v>
      </c>
      <c r="J2062" s="97">
        <v>66805</v>
      </c>
      <c r="K2062" s="98">
        <f t="shared" si="1076"/>
        <v>4175.3100000000004</v>
      </c>
      <c r="L2062" s="99">
        <f t="shared" si="1077"/>
        <v>1.0815399999999999</v>
      </c>
      <c r="M2062" s="100">
        <f t="shared" si="1078"/>
        <v>1.0590999999999999</v>
      </c>
      <c r="N2062" s="101">
        <f t="shared" si="1079"/>
        <v>0.97811300000000001</v>
      </c>
      <c r="O2062" s="100">
        <f t="shared" si="1080"/>
        <v>1</v>
      </c>
      <c r="P2062" s="98">
        <f t="shared" si="1081"/>
        <v>4677.97</v>
      </c>
      <c r="Q2062" s="97">
        <f t="shared" si="1082"/>
        <v>74847.520000000004</v>
      </c>
      <c r="R2062" s="97"/>
      <c r="S2062" s="97"/>
    </row>
    <row r="2063" spans="1:19" ht="22.5" x14ac:dyDescent="0.25">
      <c r="A2063" s="89" t="s">
        <v>4654</v>
      </c>
      <c r="B2063" s="89" t="s">
        <v>4440</v>
      </c>
      <c r="C2063" s="89"/>
      <c r="D2063" s="89" t="s">
        <v>1002</v>
      </c>
      <c r="E2063" s="94" t="s">
        <v>3550</v>
      </c>
      <c r="F2063" s="95" t="s">
        <v>1467</v>
      </c>
      <c r="G2063" s="89" t="s">
        <v>1077</v>
      </c>
      <c r="H2063" s="89" t="s">
        <v>4655</v>
      </c>
      <c r="I2063" s="96">
        <v>1</v>
      </c>
      <c r="J2063" s="97">
        <v>15906</v>
      </c>
      <c r="K2063" s="98">
        <f t="shared" si="1076"/>
        <v>47.25</v>
      </c>
      <c r="L2063" s="99">
        <f t="shared" si="1077"/>
        <v>1.0815399999999999</v>
      </c>
      <c r="M2063" s="100">
        <f t="shared" si="1078"/>
        <v>1.0590999999999999</v>
      </c>
      <c r="N2063" s="101">
        <f t="shared" si="1079"/>
        <v>0.97811300000000001</v>
      </c>
      <c r="O2063" s="100">
        <f t="shared" si="1080"/>
        <v>1</v>
      </c>
      <c r="P2063" s="98">
        <f t="shared" si="1081"/>
        <v>52.94</v>
      </c>
      <c r="Q2063" s="97">
        <f t="shared" si="1082"/>
        <v>17819.599999999999</v>
      </c>
      <c r="R2063" s="97"/>
      <c r="S2063" s="97"/>
    </row>
    <row r="2064" spans="1:19" ht="22.5" x14ac:dyDescent="0.25">
      <c r="A2064" s="89" t="s">
        <v>4656</v>
      </c>
      <c r="B2064" s="89" t="s">
        <v>4440</v>
      </c>
      <c r="C2064" s="89"/>
      <c r="D2064" s="89" t="s">
        <v>1005</v>
      </c>
      <c r="E2064" s="94" t="s">
        <v>3554</v>
      </c>
      <c r="F2064" s="95" t="s">
        <v>1471</v>
      </c>
      <c r="G2064" s="89" t="s">
        <v>1077</v>
      </c>
      <c r="H2064" s="89" t="s">
        <v>4657</v>
      </c>
      <c r="I2064" s="96">
        <v>1</v>
      </c>
      <c r="J2064" s="97">
        <v>72608</v>
      </c>
      <c r="K2064" s="98">
        <f t="shared" si="1076"/>
        <v>120.65</v>
      </c>
      <c r="L2064" s="99">
        <f t="shared" si="1077"/>
        <v>1.0815399999999999</v>
      </c>
      <c r="M2064" s="100">
        <f t="shared" si="1078"/>
        <v>1.0590999999999999</v>
      </c>
      <c r="N2064" s="101">
        <f t="shared" si="1079"/>
        <v>0.97811300000000001</v>
      </c>
      <c r="O2064" s="100">
        <f t="shared" si="1080"/>
        <v>1</v>
      </c>
      <c r="P2064" s="98">
        <f t="shared" si="1081"/>
        <v>135.16999999999999</v>
      </c>
      <c r="Q2064" s="97">
        <f t="shared" si="1082"/>
        <v>81345.31</v>
      </c>
      <c r="R2064" s="97"/>
      <c r="S2064" s="97"/>
    </row>
    <row r="2065" spans="1:19" ht="22.5" x14ac:dyDescent="0.25">
      <c r="A2065" s="89" t="s">
        <v>4658</v>
      </c>
      <c r="B2065" s="89" t="s">
        <v>4440</v>
      </c>
      <c r="C2065" s="89"/>
      <c r="D2065" s="89" t="s">
        <v>1012</v>
      </c>
      <c r="E2065" s="94" t="s">
        <v>4659</v>
      </c>
      <c r="F2065" s="95" t="s">
        <v>1475</v>
      </c>
      <c r="G2065" s="89" t="s">
        <v>1077</v>
      </c>
      <c r="H2065" s="89" t="s">
        <v>4660</v>
      </c>
      <c r="I2065" s="96">
        <v>1</v>
      </c>
      <c r="J2065" s="97">
        <v>8311</v>
      </c>
      <c r="K2065" s="98">
        <f t="shared" si="1076"/>
        <v>125.35</v>
      </c>
      <c r="L2065" s="99">
        <f t="shared" si="1077"/>
        <v>1.0815399999999999</v>
      </c>
      <c r="M2065" s="100">
        <f t="shared" si="1078"/>
        <v>1.0590999999999999</v>
      </c>
      <c r="N2065" s="101">
        <f t="shared" si="1079"/>
        <v>0.97811300000000001</v>
      </c>
      <c r="O2065" s="100">
        <f t="shared" si="1080"/>
        <v>1</v>
      </c>
      <c r="P2065" s="98">
        <f t="shared" si="1081"/>
        <v>140.44</v>
      </c>
      <c r="Q2065" s="97">
        <f t="shared" si="1082"/>
        <v>9311.17</v>
      </c>
      <c r="R2065" s="97"/>
      <c r="S2065" s="97"/>
    </row>
    <row r="2066" spans="1:19" ht="22.5" x14ac:dyDescent="0.25">
      <c r="A2066" s="89" t="s">
        <v>4661</v>
      </c>
      <c r="B2066" s="89" t="s">
        <v>4440</v>
      </c>
      <c r="C2066" s="89"/>
      <c r="D2066" s="89" t="s">
        <v>1017</v>
      </c>
      <c r="E2066" s="94" t="s">
        <v>3561</v>
      </c>
      <c r="F2066" s="95" t="s">
        <v>1463</v>
      </c>
      <c r="G2066" s="89" t="s">
        <v>1077</v>
      </c>
      <c r="H2066" s="89" t="s">
        <v>2867</v>
      </c>
      <c r="I2066" s="96">
        <v>1</v>
      </c>
      <c r="J2066" s="97">
        <v>20538</v>
      </c>
      <c r="K2066" s="98">
        <f t="shared" si="1076"/>
        <v>100.68</v>
      </c>
      <c r="L2066" s="99">
        <f t="shared" si="1077"/>
        <v>1.0815399999999999</v>
      </c>
      <c r="M2066" s="100">
        <f t="shared" si="1078"/>
        <v>1.0590999999999999</v>
      </c>
      <c r="N2066" s="101">
        <f t="shared" si="1079"/>
        <v>0.97811300000000001</v>
      </c>
      <c r="O2066" s="100">
        <f t="shared" si="1080"/>
        <v>1</v>
      </c>
      <c r="P2066" s="98">
        <f t="shared" si="1081"/>
        <v>112.8</v>
      </c>
      <c r="Q2066" s="97">
        <f t="shared" si="1082"/>
        <v>23011.200000000001</v>
      </c>
      <c r="R2066" s="97"/>
      <c r="S2066" s="97"/>
    </row>
    <row r="2067" spans="1:19" ht="22.5" x14ac:dyDescent="0.25">
      <c r="A2067" s="89" t="s">
        <v>4662</v>
      </c>
      <c r="B2067" s="89" t="s">
        <v>4440</v>
      </c>
      <c r="C2067" s="89"/>
      <c r="D2067" s="89" t="s">
        <v>1022</v>
      </c>
      <c r="E2067" s="94" t="s">
        <v>4663</v>
      </c>
      <c r="F2067" s="95" t="s">
        <v>1483</v>
      </c>
      <c r="G2067" s="89" t="s">
        <v>1077</v>
      </c>
      <c r="H2067" s="89" t="s">
        <v>991</v>
      </c>
      <c r="I2067" s="96">
        <v>1</v>
      </c>
      <c r="J2067" s="97">
        <v>26758</v>
      </c>
      <c r="K2067" s="98">
        <f t="shared" si="1076"/>
        <v>262.33</v>
      </c>
      <c r="L2067" s="99">
        <f t="shared" si="1077"/>
        <v>1.0815399999999999</v>
      </c>
      <c r="M2067" s="100">
        <f t="shared" si="1078"/>
        <v>1.0590999999999999</v>
      </c>
      <c r="N2067" s="101">
        <f t="shared" si="1079"/>
        <v>0.97811300000000001</v>
      </c>
      <c r="O2067" s="100">
        <f t="shared" si="1080"/>
        <v>1</v>
      </c>
      <c r="P2067" s="98">
        <f t="shared" si="1081"/>
        <v>293.91000000000003</v>
      </c>
      <c r="Q2067" s="97">
        <f t="shared" si="1082"/>
        <v>29978.82</v>
      </c>
      <c r="R2067" s="97"/>
      <c r="S2067" s="97"/>
    </row>
    <row r="2068" spans="1:19" x14ac:dyDescent="0.25">
      <c r="A2068" s="89" t="s">
        <v>4664</v>
      </c>
      <c r="B2068" s="89" t="s">
        <v>4440</v>
      </c>
      <c r="C2068" s="89"/>
      <c r="D2068" s="89" t="s">
        <v>1027</v>
      </c>
      <c r="E2068" s="94" t="s">
        <v>4665</v>
      </c>
      <c r="F2068" s="95" t="s">
        <v>3570</v>
      </c>
      <c r="G2068" s="89" t="s">
        <v>1077</v>
      </c>
      <c r="H2068" s="89" t="s">
        <v>3578</v>
      </c>
      <c r="I2068" s="96">
        <v>1</v>
      </c>
      <c r="J2068" s="97">
        <v>3160</v>
      </c>
      <c r="K2068" s="98">
        <f t="shared" si="1076"/>
        <v>206.54</v>
      </c>
      <c r="L2068" s="99">
        <f t="shared" si="1077"/>
        <v>1.0815399999999999</v>
      </c>
      <c r="M2068" s="100">
        <f t="shared" si="1078"/>
        <v>1.0590999999999999</v>
      </c>
      <c r="N2068" s="101">
        <f t="shared" si="1079"/>
        <v>0.97811300000000001</v>
      </c>
      <c r="O2068" s="100">
        <f t="shared" si="1080"/>
        <v>1</v>
      </c>
      <c r="P2068" s="98">
        <f t="shared" si="1081"/>
        <v>231.41</v>
      </c>
      <c r="Q2068" s="97">
        <f t="shared" si="1082"/>
        <v>3540.57</v>
      </c>
      <c r="R2068" s="97"/>
      <c r="S2068" s="97"/>
    </row>
    <row r="2069" spans="1:19" ht="22.5" x14ac:dyDescent="0.25">
      <c r="A2069" s="89" t="s">
        <v>4666</v>
      </c>
      <c r="B2069" s="89" t="s">
        <v>4440</v>
      </c>
      <c r="C2069" s="89"/>
      <c r="D2069" s="89" t="s">
        <v>1032</v>
      </c>
      <c r="E2069" s="94" t="s">
        <v>4667</v>
      </c>
      <c r="F2069" s="95" t="s">
        <v>1487</v>
      </c>
      <c r="G2069" s="89" t="s">
        <v>1077</v>
      </c>
      <c r="H2069" s="89" t="s">
        <v>3578</v>
      </c>
      <c r="I2069" s="96">
        <v>1</v>
      </c>
      <c r="J2069" s="97">
        <v>24096</v>
      </c>
      <c r="K2069" s="98">
        <f t="shared" si="1076"/>
        <v>1574.9</v>
      </c>
      <c r="L2069" s="99">
        <f t="shared" si="1077"/>
        <v>1.0815399999999999</v>
      </c>
      <c r="M2069" s="100">
        <f t="shared" si="1078"/>
        <v>1.0590999999999999</v>
      </c>
      <c r="N2069" s="101">
        <f t="shared" si="1079"/>
        <v>0.97811300000000001</v>
      </c>
      <c r="O2069" s="100">
        <f t="shared" si="1080"/>
        <v>1</v>
      </c>
      <c r="P2069" s="98">
        <f t="shared" si="1081"/>
        <v>1764.5</v>
      </c>
      <c r="Q2069" s="97">
        <f t="shared" si="1082"/>
        <v>26996.85</v>
      </c>
      <c r="R2069" s="97"/>
      <c r="S2069" s="97"/>
    </row>
    <row r="2070" spans="1:19" ht="22.5" x14ac:dyDescent="0.25">
      <c r="A2070" s="89" t="s">
        <v>4668</v>
      </c>
      <c r="B2070" s="89" t="s">
        <v>4440</v>
      </c>
      <c r="C2070" s="89"/>
      <c r="D2070" s="89" t="s">
        <v>1037</v>
      </c>
      <c r="E2070" s="94" t="s">
        <v>4669</v>
      </c>
      <c r="F2070" s="95" t="s">
        <v>4670</v>
      </c>
      <c r="G2070" s="89" t="s">
        <v>1077</v>
      </c>
      <c r="H2070" s="89" t="s">
        <v>4671</v>
      </c>
      <c r="I2070" s="96">
        <v>1</v>
      </c>
      <c r="J2070" s="97">
        <v>212969</v>
      </c>
      <c r="K2070" s="98">
        <f t="shared" si="1076"/>
        <v>1739.94</v>
      </c>
      <c r="L2070" s="99">
        <f t="shared" si="1077"/>
        <v>1.0815399999999999</v>
      </c>
      <c r="M2070" s="100">
        <f t="shared" si="1078"/>
        <v>1.0590999999999999</v>
      </c>
      <c r="N2070" s="101">
        <f t="shared" si="1079"/>
        <v>0.97811300000000001</v>
      </c>
      <c r="O2070" s="100">
        <f t="shared" si="1080"/>
        <v>1</v>
      </c>
      <c r="P2070" s="98">
        <f t="shared" si="1081"/>
        <v>1949.41</v>
      </c>
      <c r="Q2070" s="97">
        <f t="shared" si="1082"/>
        <v>238607.78</v>
      </c>
      <c r="R2070" s="97"/>
      <c r="S2070" s="97"/>
    </row>
    <row r="2071" spans="1:19" ht="22.5" x14ac:dyDescent="0.25">
      <c r="A2071" s="89" t="s">
        <v>4672</v>
      </c>
      <c r="B2071" s="89" t="s">
        <v>4440</v>
      </c>
      <c r="C2071" s="89"/>
      <c r="D2071" s="89" t="s">
        <v>1045</v>
      </c>
      <c r="E2071" s="94" t="s">
        <v>4673</v>
      </c>
      <c r="F2071" s="95" t="s">
        <v>4674</v>
      </c>
      <c r="G2071" s="89" t="s">
        <v>1077</v>
      </c>
      <c r="H2071" s="89" t="s">
        <v>3578</v>
      </c>
      <c r="I2071" s="96">
        <v>1</v>
      </c>
      <c r="J2071" s="97">
        <v>32612</v>
      </c>
      <c r="K2071" s="98">
        <f t="shared" si="1076"/>
        <v>2131.5</v>
      </c>
      <c r="L2071" s="99">
        <f t="shared" si="1077"/>
        <v>1.0815399999999999</v>
      </c>
      <c r="M2071" s="100">
        <f t="shared" si="1078"/>
        <v>1.0590999999999999</v>
      </c>
      <c r="N2071" s="101">
        <f t="shared" si="1079"/>
        <v>0.97811300000000001</v>
      </c>
      <c r="O2071" s="100">
        <f t="shared" si="1080"/>
        <v>1</v>
      </c>
      <c r="P2071" s="98">
        <f t="shared" si="1081"/>
        <v>2388.11</v>
      </c>
      <c r="Q2071" s="97">
        <f t="shared" si="1082"/>
        <v>36538.080000000002</v>
      </c>
      <c r="R2071" s="97"/>
      <c r="S2071" s="97"/>
    </row>
    <row r="2072" spans="1:19" ht="22.5" x14ac:dyDescent="0.25">
      <c r="A2072" s="89" t="s">
        <v>4675</v>
      </c>
      <c r="B2072" s="89" t="s">
        <v>4440</v>
      </c>
      <c r="C2072" s="89"/>
      <c r="D2072" s="89" t="s">
        <v>1050</v>
      </c>
      <c r="E2072" s="94" t="s">
        <v>4676</v>
      </c>
      <c r="F2072" s="95" t="s">
        <v>4677</v>
      </c>
      <c r="G2072" s="89" t="s">
        <v>1077</v>
      </c>
      <c r="H2072" s="89" t="s">
        <v>2672</v>
      </c>
      <c r="I2072" s="96">
        <v>1</v>
      </c>
      <c r="J2072" s="97">
        <v>12385</v>
      </c>
      <c r="K2072" s="98">
        <f t="shared" si="1076"/>
        <v>80.95</v>
      </c>
      <c r="L2072" s="99">
        <f t="shared" si="1077"/>
        <v>1.0815399999999999</v>
      </c>
      <c r="M2072" s="100">
        <f t="shared" si="1078"/>
        <v>1.0590999999999999</v>
      </c>
      <c r="N2072" s="101">
        <f t="shared" si="1079"/>
        <v>0.97811300000000001</v>
      </c>
      <c r="O2072" s="100">
        <f t="shared" si="1080"/>
        <v>1</v>
      </c>
      <c r="P2072" s="98">
        <f t="shared" si="1081"/>
        <v>90.7</v>
      </c>
      <c r="Q2072" s="97">
        <f t="shared" si="1082"/>
        <v>13877.1</v>
      </c>
      <c r="R2072" s="97"/>
      <c r="S2072" s="97"/>
    </row>
    <row r="2073" spans="1:19" ht="22.5" x14ac:dyDescent="0.25">
      <c r="A2073" s="89" t="s">
        <v>4678</v>
      </c>
      <c r="B2073" s="89" t="s">
        <v>4440</v>
      </c>
      <c r="C2073" s="89"/>
      <c r="D2073" s="89" t="s">
        <v>1058</v>
      </c>
      <c r="E2073" s="94" t="s">
        <v>4679</v>
      </c>
      <c r="F2073" s="95" t="s">
        <v>4680</v>
      </c>
      <c r="G2073" s="89" t="s">
        <v>1077</v>
      </c>
      <c r="H2073" s="89" t="s">
        <v>2972</v>
      </c>
      <c r="I2073" s="96">
        <v>1</v>
      </c>
      <c r="J2073" s="97">
        <v>811</v>
      </c>
      <c r="K2073" s="98">
        <f t="shared" si="1076"/>
        <v>79.510000000000005</v>
      </c>
      <c r="L2073" s="99">
        <f t="shared" si="1077"/>
        <v>1.0815399999999999</v>
      </c>
      <c r="M2073" s="100">
        <f t="shared" si="1078"/>
        <v>1.0590999999999999</v>
      </c>
      <c r="N2073" s="101">
        <f t="shared" si="1079"/>
        <v>0.97811300000000001</v>
      </c>
      <c r="O2073" s="100">
        <f t="shared" si="1080"/>
        <v>1</v>
      </c>
      <c r="P2073" s="98">
        <f t="shared" si="1081"/>
        <v>89.08</v>
      </c>
      <c r="Q2073" s="97">
        <f t="shared" si="1082"/>
        <v>908.62</v>
      </c>
      <c r="R2073" s="97"/>
      <c r="S2073" s="97"/>
    </row>
    <row r="2074" spans="1:19" ht="22.5" x14ac:dyDescent="0.25">
      <c r="A2074" s="89" t="s">
        <v>4681</v>
      </c>
      <c r="B2074" s="89" t="s">
        <v>4440</v>
      </c>
      <c r="C2074" s="89"/>
      <c r="D2074" s="89" t="s">
        <v>1063</v>
      </c>
      <c r="E2074" s="94" t="s">
        <v>1490</v>
      </c>
      <c r="F2074" s="95" t="s">
        <v>1491</v>
      </c>
      <c r="G2074" s="89" t="s">
        <v>648</v>
      </c>
      <c r="H2074" s="89" t="s">
        <v>34</v>
      </c>
      <c r="I2074" s="96">
        <v>1</v>
      </c>
      <c r="J2074" s="97">
        <v>42241</v>
      </c>
      <c r="K2074" s="98">
        <f t="shared" si="1076"/>
        <v>10560.25</v>
      </c>
      <c r="L2074" s="99">
        <f t="shared" si="1077"/>
        <v>1.0815399999999999</v>
      </c>
      <c r="M2074" s="100">
        <f t="shared" si="1078"/>
        <v>1.0590999999999999</v>
      </c>
      <c r="N2074" s="101">
        <f t="shared" si="1079"/>
        <v>0.97811300000000001</v>
      </c>
      <c r="O2074" s="100">
        <f t="shared" si="1080"/>
        <v>1</v>
      </c>
      <c r="P2074" s="98">
        <f t="shared" si="1081"/>
        <v>11831.58</v>
      </c>
      <c r="Q2074" s="97">
        <f t="shared" si="1082"/>
        <v>47326.32</v>
      </c>
      <c r="R2074" s="97"/>
      <c r="S2074" s="97"/>
    </row>
    <row r="2075" spans="1:19" ht="22.5" x14ac:dyDescent="0.25">
      <c r="A2075" s="89" t="s">
        <v>4682</v>
      </c>
      <c r="B2075" s="89" t="s">
        <v>4440</v>
      </c>
      <c r="C2075" s="89"/>
      <c r="D2075" s="89" t="s">
        <v>1068</v>
      </c>
      <c r="E2075" s="94" t="s">
        <v>2918</v>
      </c>
      <c r="F2075" s="95" t="s">
        <v>1494</v>
      </c>
      <c r="G2075" s="89" t="s">
        <v>648</v>
      </c>
      <c r="H2075" s="89" t="s">
        <v>34</v>
      </c>
      <c r="I2075" s="96">
        <v>1</v>
      </c>
      <c r="J2075" s="97">
        <v>2032</v>
      </c>
      <c r="K2075" s="98">
        <f t="shared" si="1076"/>
        <v>508</v>
      </c>
      <c r="L2075" s="99">
        <f t="shared" si="1077"/>
        <v>1.0815399999999999</v>
      </c>
      <c r="M2075" s="100">
        <f t="shared" si="1078"/>
        <v>1.0590999999999999</v>
      </c>
      <c r="N2075" s="101">
        <f t="shared" si="1079"/>
        <v>0.97811300000000001</v>
      </c>
      <c r="O2075" s="100">
        <f t="shared" si="1080"/>
        <v>1</v>
      </c>
      <c r="P2075" s="98">
        <f t="shared" si="1081"/>
        <v>569.16</v>
      </c>
      <c r="Q2075" s="97">
        <f t="shared" si="1082"/>
        <v>2276.64</v>
      </c>
      <c r="R2075" s="97"/>
      <c r="S2075" s="97"/>
    </row>
    <row r="2076" spans="1:19" x14ac:dyDescent="0.25">
      <c r="A2076" s="89" t="s">
        <v>4683</v>
      </c>
      <c r="B2076" s="89" t="s">
        <v>4440</v>
      </c>
      <c r="C2076" s="89"/>
      <c r="D2076" s="89" t="s">
        <v>1074</v>
      </c>
      <c r="E2076" s="94" t="s">
        <v>1496</v>
      </c>
      <c r="F2076" s="95" t="s">
        <v>1497</v>
      </c>
      <c r="G2076" s="89" t="s">
        <v>71</v>
      </c>
      <c r="H2076" s="89" t="s">
        <v>1183</v>
      </c>
      <c r="I2076" s="96">
        <v>1</v>
      </c>
      <c r="J2076" s="97">
        <v>188</v>
      </c>
      <c r="K2076" s="98">
        <f t="shared" si="1076"/>
        <v>940</v>
      </c>
      <c r="L2076" s="99">
        <f t="shared" si="1077"/>
        <v>1.0815399999999999</v>
      </c>
      <c r="M2076" s="100">
        <f t="shared" si="1078"/>
        <v>1.0590999999999999</v>
      </c>
      <c r="N2076" s="101">
        <f t="shared" si="1079"/>
        <v>0.97811300000000001</v>
      </c>
      <c r="O2076" s="100">
        <f t="shared" si="1080"/>
        <v>1</v>
      </c>
      <c r="P2076" s="98">
        <f t="shared" si="1081"/>
        <v>1053.17</v>
      </c>
      <c r="Q2076" s="97">
        <f t="shared" si="1082"/>
        <v>210.63</v>
      </c>
      <c r="R2076" s="97"/>
      <c r="S2076" s="97"/>
    </row>
    <row r="2077" spans="1:19" x14ac:dyDescent="0.25">
      <c r="A2077" s="89" t="s">
        <v>4684</v>
      </c>
      <c r="B2077" s="89" t="s">
        <v>4440</v>
      </c>
      <c r="C2077" s="89"/>
      <c r="D2077" s="89" t="s">
        <v>1080</v>
      </c>
      <c r="E2077" s="94" t="s">
        <v>1499</v>
      </c>
      <c r="F2077" s="95" t="s">
        <v>1500</v>
      </c>
      <c r="G2077" s="89" t="s">
        <v>71</v>
      </c>
      <c r="H2077" s="89" t="s">
        <v>1501</v>
      </c>
      <c r="I2077" s="96">
        <v>1</v>
      </c>
      <c r="J2077" s="97">
        <v>2050</v>
      </c>
      <c r="K2077" s="98">
        <f t="shared" si="1076"/>
        <v>2928.57</v>
      </c>
      <c r="L2077" s="99">
        <f t="shared" si="1077"/>
        <v>1.0815399999999999</v>
      </c>
      <c r="M2077" s="100">
        <f t="shared" si="1078"/>
        <v>1.0590999999999999</v>
      </c>
      <c r="N2077" s="101">
        <f t="shared" si="1079"/>
        <v>0.97811300000000001</v>
      </c>
      <c r="O2077" s="100">
        <f t="shared" si="1080"/>
        <v>1</v>
      </c>
      <c r="P2077" s="98">
        <f t="shared" si="1081"/>
        <v>3281.14</v>
      </c>
      <c r="Q2077" s="97">
        <f t="shared" si="1082"/>
        <v>2296.8000000000002</v>
      </c>
      <c r="R2077" s="97"/>
      <c r="S2077" s="97"/>
    </row>
    <row r="2078" spans="1:19" ht="22.5" x14ac:dyDescent="0.25">
      <c r="A2078" s="89" t="s">
        <v>4685</v>
      </c>
      <c r="B2078" s="89" t="s">
        <v>4440</v>
      </c>
      <c r="C2078" s="89"/>
      <c r="D2078" s="89" t="s">
        <v>1084</v>
      </c>
      <c r="E2078" s="94" t="s">
        <v>1510</v>
      </c>
      <c r="F2078" s="95" t="s">
        <v>1511</v>
      </c>
      <c r="G2078" s="89" t="s">
        <v>1077</v>
      </c>
      <c r="H2078" s="89" t="s">
        <v>1512</v>
      </c>
      <c r="I2078" s="96">
        <v>1</v>
      </c>
      <c r="J2078" s="97">
        <v>17431</v>
      </c>
      <c r="K2078" s="98">
        <f t="shared" si="1076"/>
        <v>213.62</v>
      </c>
      <c r="L2078" s="99">
        <f t="shared" si="1077"/>
        <v>1.0815399999999999</v>
      </c>
      <c r="M2078" s="100">
        <f t="shared" si="1078"/>
        <v>1.0590999999999999</v>
      </c>
      <c r="N2078" s="101">
        <f t="shared" si="1079"/>
        <v>0.97811300000000001</v>
      </c>
      <c r="O2078" s="100">
        <f t="shared" si="1080"/>
        <v>1</v>
      </c>
      <c r="P2078" s="98">
        <f t="shared" si="1081"/>
        <v>239.34</v>
      </c>
      <c r="Q2078" s="97">
        <f t="shared" si="1082"/>
        <v>19530.14</v>
      </c>
      <c r="R2078" s="97"/>
      <c r="S2078" s="97"/>
    </row>
    <row r="2079" spans="1:19" x14ac:dyDescent="0.25">
      <c r="A2079" s="89"/>
      <c r="B2079" s="90"/>
      <c r="C2079" s="90"/>
      <c r="D2079" s="91"/>
      <c r="E2079" s="92"/>
      <c r="F2079" s="92" t="s">
        <v>4686</v>
      </c>
      <c r="G2079" s="91"/>
      <c r="H2079" s="91"/>
      <c r="I2079" s="93">
        <v>1</v>
      </c>
      <c r="J2079" s="91"/>
      <c r="K2079" s="98"/>
      <c r="L2079" s="99"/>
      <c r="M2079" s="100"/>
      <c r="N2079" s="101"/>
      <c r="O2079" s="100"/>
      <c r="P2079" s="98"/>
      <c r="Q2079" s="91"/>
      <c r="R2079" s="91"/>
      <c r="S2079" s="91"/>
    </row>
    <row r="2080" spans="1:19" x14ac:dyDescent="0.25">
      <c r="A2080" s="89" t="s">
        <v>4687</v>
      </c>
      <c r="B2080" s="89" t="s">
        <v>4440</v>
      </c>
      <c r="C2080" s="89"/>
      <c r="D2080" s="89" t="s">
        <v>1088</v>
      </c>
      <c r="E2080" s="94" t="s">
        <v>1515</v>
      </c>
      <c r="F2080" s="95" t="s">
        <v>1516</v>
      </c>
      <c r="G2080" s="89" t="s">
        <v>209</v>
      </c>
      <c r="H2080" s="89" t="s">
        <v>292</v>
      </c>
      <c r="I2080" s="96">
        <v>1</v>
      </c>
      <c r="J2080" s="97">
        <v>2471</v>
      </c>
      <c r="K2080" s="98">
        <f t="shared" ref="K2080:K2091" si="1083">J2080/H2080</f>
        <v>27455.56</v>
      </c>
      <c r="L2080" s="99">
        <f t="shared" ref="L2080:L2091" si="1084">$L$8</f>
        <v>1.0815399999999999</v>
      </c>
      <c r="M2080" s="100">
        <f t="shared" ref="M2080:M2091" si="1085">$M$8</f>
        <v>1.0590999999999999</v>
      </c>
      <c r="N2080" s="101">
        <f t="shared" ref="N2080:N2091" si="1086">$N$8</f>
        <v>0.97811300000000001</v>
      </c>
      <c r="O2080" s="100">
        <f t="shared" ref="O2080:O2091" si="1087">$O$8</f>
        <v>1</v>
      </c>
      <c r="P2080" s="98">
        <f t="shared" ref="P2080:P2091" si="1088">K2080*L2080*M2080*N2080*O2080</f>
        <v>30760.89</v>
      </c>
      <c r="Q2080" s="97">
        <f t="shared" ref="Q2080:Q2091" si="1089">H2080*P2080</f>
        <v>2768.48</v>
      </c>
      <c r="R2080" s="97"/>
      <c r="S2080" s="97"/>
    </row>
    <row r="2081" spans="1:19" ht="22.5" x14ac:dyDescent="0.25">
      <c r="A2081" s="89" t="s">
        <v>4688</v>
      </c>
      <c r="B2081" s="89" t="s">
        <v>4440</v>
      </c>
      <c r="C2081" s="89"/>
      <c r="D2081" s="89" t="s">
        <v>2578</v>
      </c>
      <c r="E2081" s="94" t="s">
        <v>1518</v>
      </c>
      <c r="F2081" s="95" t="s">
        <v>1519</v>
      </c>
      <c r="G2081" s="89" t="s">
        <v>502</v>
      </c>
      <c r="H2081" s="89" t="s">
        <v>3588</v>
      </c>
      <c r="I2081" s="96">
        <v>1</v>
      </c>
      <c r="J2081" s="97">
        <v>613</v>
      </c>
      <c r="K2081" s="98">
        <f t="shared" si="1083"/>
        <v>44227.99</v>
      </c>
      <c r="L2081" s="99">
        <f t="shared" si="1084"/>
        <v>1.0815399999999999</v>
      </c>
      <c r="M2081" s="100">
        <f t="shared" si="1085"/>
        <v>1.0590999999999999</v>
      </c>
      <c r="N2081" s="101">
        <f t="shared" si="1086"/>
        <v>0.97811300000000001</v>
      </c>
      <c r="O2081" s="100">
        <f t="shared" si="1087"/>
        <v>1</v>
      </c>
      <c r="P2081" s="98">
        <f t="shared" si="1088"/>
        <v>49552.52</v>
      </c>
      <c r="Q2081" s="97">
        <f t="shared" si="1089"/>
        <v>686.8</v>
      </c>
      <c r="R2081" s="97"/>
      <c r="S2081" s="97"/>
    </row>
    <row r="2082" spans="1:19" x14ac:dyDescent="0.25">
      <c r="A2082" s="89" t="s">
        <v>4689</v>
      </c>
      <c r="B2082" s="89" t="s">
        <v>4440</v>
      </c>
      <c r="C2082" s="89"/>
      <c r="D2082" s="89" t="s">
        <v>2581</v>
      </c>
      <c r="E2082" s="94" t="s">
        <v>1522</v>
      </c>
      <c r="F2082" s="95" t="s">
        <v>1523</v>
      </c>
      <c r="G2082" s="89" t="s">
        <v>648</v>
      </c>
      <c r="H2082" s="89" t="s">
        <v>43</v>
      </c>
      <c r="I2082" s="96">
        <v>1</v>
      </c>
      <c r="J2082" s="97">
        <v>5174</v>
      </c>
      <c r="K2082" s="98">
        <f t="shared" si="1083"/>
        <v>862.33</v>
      </c>
      <c r="L2082" s="99">
        <f t="shared" si="1084"/>
        <v>1.0815399999999999</v>
      </c>
      <c r="M2082" s="100">
        <f t="shared" si="1085"/>
        <v>1.0590999999999999</v>
      </c>
      <c r="N2082" s="101">
        <f t="shared" si="1086"/>
        <v>0.97811300000000001</v>
      </c>
      <c r="O2082" s="100">
        <f t="shared" si="1087"/>
        <v>1</v>
      </c>
      <c r="P2082" s="98">
        <f t="shared" si="1088"/>
        <v>966.14</v>
      </c>
      <c r="Q2082" s="97">
        <f t="shared" si="1089"/>
        <v>5796.84</v>
      </c>
      <c r="R2082" s="97"/>
      <c r="S2082" s="97"/>
    </row>
    <row r="2083" spans="1:19" x14ac:dyDescent="0.25">
      <c r="A2083" s="89" t="s">
        <v>4690</v>
      </c>
      <c r="B2083" s="89" t="s">
        <v>4440</v>
      </c>
      <c r="C2083" s="89"/>
      <c r="D2083" s="89" t="s">
        <v>2583</v>
      </c>
      <c r="E2083" s="94" t="s">
        <v>1525</v>
      </c>
      <c r="F2083" s="95" t="s">
        <v>1526</v>
      </c>
      <c r="G2083" s="89" t="s">
        <v>648</v>
      </c>
      <c r="H2083" s="89" t="s">
        <v>43</v>
      </c>
      <c r="I2083" s="96">
        <v>1</v>
      </c>
      <c r="J2083" s="97">
        <v>389</v>
      </c>
      <c r="K2083" s="98">
        <f t="shared" si="1083"/>
        <v>64.83</v>
      </c>
      <c r="L2083" s="99">
        <f t="shared" si="1084"/>
        <v>1.0815399999999999</v>
      </c>
      <c r="M2083" s="100">
        <f t="shared" si="1085"/>
        <v>1.0590999999999999</v>
      </c>
      <c r="N2083" s="101">
        <f t="shared" si="1086"/>
        <v>0.97811300000000001</v>
      </c>
      <c r="O2083" s="100">
        <f t="shared" si="1087"/>
        <v>1</v>
      </c>
      <c r="P2083" s="98">
        <f t="shared" si="1088"/>
        <v>72.63</v>
      </c>
      <c r="Q2083" s="97">
        <f t="shared" si="1089"/>
        <v>435.78</v>
      </c>
      <c r="R2083" s="97"/>
      <c r="S2083" s="97"/>
    </row>
    <row r="2084" spans="1:19" x14ac:dyDescent="0.25">
      <c r="A2084" s="89" t="s">
        <v>4691</v>
      </c>
      <c r="B2084" s="89" t="s">
        <v>4440</v>
      </c>
      <c r="C2084" s="89"/>
      <c r="D2084" s="89" t="s">
        <v>2587</v>
      </c>
      <c r="E2084" s="94" t="s">
        <v>1528</v>
      </c>
      <c r="F2084" s="95" t="s">
        <v>1529</v>
      </c>
      <c r="G2084" s="89" t="s">
        <v>71</v>
      </c>
      <c r="H2084" s="89" t="s">
        <v>294</v>
      </c>
      <c r="I2084" s="96">
        <v>1</v>
      </c>
      <c r="J2084" s="97">
        <v>241</v>
      </c>
      <c r="K2084" s="98">
        <f t="shared" si="1083"/>
        <v>4016.67</v>
      </c>
      <c r="L2084" s="99">
        <f t="shared" si="1084"/>
        <v>1.0815399999999999</v>
      </c>
      <c r="M2084" s="100">
        <f t="shared" si="1085"/>
        <v>1.0590999999999999</v>
      </c>
      <c r="N2084" s="101">
        <f t="shared" si="1086"/>
        <v>0.97811300000000001</v>
      </c>
      <c r="O2084" s="100">
        <f t="shared" si="1087"/>
        <v>1</v>
      </c>
      <c r="P2084" s="98">
        <f t="shared" si="1088"/>
        <v>4500.2299999999996</v>
      </c>
      <c r="Q2084" s="97">
        <f t="shared" si="1089"/>
        <v>270.01</v>
      </c>
      <c r="R2084" s="97"/>
      <c r="S2084" s="97"/>
    </row>
    <row r="2085" spans="1:19" x14ac:dyDescent="0.25">
      <c r="A2085" s="89" t="s">
        <v>4692</v>
      </c>
      <c r="B2085" s="89" t="s">
        <v>4440</v>
      </c>
      <c r="C2085" s="89"/>
      <c r="D2085" s="89" t="s">
        <v>2590</v>
      </c>
      <c r="E2085" s="94" t="s">
        <v>1531</v>
      </c>
      <c r="F2085" s="95" t="s">
        <v>4693</v>
      </c>
      <c r="G2085" s="89" t="s">
        <v>1071</v>
      </c>
      <c r="H2085" s="89" t="s">
        <v>4694</v>
      </c>
      <c r="I2085" s="96">
        <v>1</v>
      </c>
      <c r="J2085" s="97">
        <v>21594</v>
      </c>
      <c r="K2085" s="98">
        <f t="shared" si="1083"/>
        <v>11073.85</v>
      </c>
      <c r="L2085" s="99">
        <f t="shared" si="1084"/>
        <v>1.0815399999999999</v>
      </c>
      <c r="M2085" s="100">
        <f t="shared" si="1085"/>
        <v>1.0590999999999999</v>
      </c>
      <c r="N2085" s="101">
        <f t="shared" si="1086"/>
        <v>0.97811300000000001</v>
      </c>
      <c r="O2085" s="100">
        <f t="shared" si="1087"/>
        <v>1</v>
      </c>
      <c r="P2085" s="98">
        <f t="shared" si="1088"/>
        <v>12407.01</v>
      </c>
      <c r="Q2085" s="97">
        <f t="shared" si="1089"/>
        <v>24193.67</v>
      </c>
      <c r="R2085" s="97"/>
      <c r="S2085" s="97"/>
    </row>
    <row r="2086" spans="1:19" ht="22.5" x14ac:dyDescent="0.25">
      <c r="A2086" s="89" t="s">
        <v>4695</v>
      </c>
      <c r="B2086" s="89" t="s">
        <v>4440</v>
      </c>
      <c r="C2086" s="89"/>
      <c r="D2086" s="89" t="s">
        <v>2594</v>
      </c>
      <c r="E2086" s="94" t="s">
        <v>1535</v>
      </c>
      <c r="F2086" s="95" t="s">
        <v>1536</v>
      </c>
      <c r="G2086" s="89" t="s">
        <v>1077</v>
      </c>
      <c r="H2086" s="89" t="s">
        <v>2833</v>
      </c>
      <c r="I2086" s="96">
        <v>1</v>
      </c>
      <c r="J2086" s="97">
        <v>110764</v>
      </c>
      <c r="K2086" s="98">
        <f t="shared" si="1083"/>
        <v>568.02</v>
      </c>
      <c r="L2086" s="99">
        <f t="shared" si="1084"/>
        <v>1.0815399999999999</v>
      </c>
      <c r="M2086" s="100">
        <f t="shared" si="1085"/>
        <v>1.0590999999999999</v>
      </c>
      <c r="N2086" s="101">
        <f t="shared" si="1086"/>
        <v>0.97811300000000001</v>
      </c>
      <c r="O2086" s="100">
        <f t="shared" si="1087"/>
        <v>1</v>
      </c>
      <c r="P2086" s="98">
        <f t="shared" si="1088"/>
        <v>636.4</v>
      </c>
      <c r="Q2086" s="97">
        <f t="shared" si="1089"/>
        <v>124098</v>
      </c>
      <c r="R2086" s="97"/>
      <c r="S2086" s="97"/>
    </row>
    <row r="2087" spans="1:19" ht="22.5" x14ac:dyDescent="0.25">
      <c r="A2087" s="89" t="s">
        <v>4696</v>
      </c>
      <c r="B2087" s="89" t="s">
        <v>4440</v>
      </c>
      <c r="C2087" s="89"/>
      <c r="D2087" s="89" t="s">
        <v>2596</v>
      </c>
      <c r="E2087" s="94" t="s">
        <v>1538</v>
      </c>
      <c r="F2087" s="95" t="s">
        <v>1539</v>
      </c>
      <c r="G2087" s="89" t="s">
        <v>648</v>
      </c>
      <c r="H2087" s="89" t="s">
        <v>254</v>
      </c>
      <c r="I2087" s="96">
        <v>1</v>
      </c>
      <c r="J2087" s="97">
        <v>33770</v>
      </c>
      <c r="K2087" s="98">
        <f t="shared" si="1083"/>
        <v>511.67</v>
      </c>
      <c r="L2087" s="99">
        <f t="shared" si="1084"/>
        <v>1.0815399999999999</v>
      </c>
      <c r="M2087" s="100">
        <f t="shared" si="1085"/>
        <v>1.0590999999999999</v>
      </c>
      <c r="N2087" s="101">
        <f t="shared" si="1086"/>
        <v>0.97811300000000001</v>
      </c>
      <c r="O2087" s="100">
        <f t="shared" si="1087"/>
        <v>1</v>
      </c>
      <c r="P2087" s="98">
        <f t="shared" si="1088"/>
        <v>573.27</v>
      </c>
      <c r="Q2087" s="97">
        <f t="shared" si="1089"/>
        <v>37835.82</v>
      </c>
      <c r="R2087" s="97"/>
      <c r="S2087" s="97"/>
    </row>
    <row r="2088" spans="1:19" ht="22.5" x14ac:dyDescent="0.25">
      <c r="A2088" s="89" t="s">
        <v>4697</v>
      </c>
      <c r="B2088" s="89" t="s">
        <v>4440</v>
      </c>
      <c r="C2088" s="89"/>
      <c r="D2088" s="89" t="s">
        <v>2600</v>
      </c>
      <c r="E2088" s="94" t="s">
        <v>4698</v>
      </c>
      <c r="F2088" s="95" t="s">
        <v>1545</v>
      </c>
      <c r="G2088" s="89" t="s">
        <v>648</v>
      </c>
      <c r="H2088" s="89" t="s">
        <v>2736</v>
      </c>
      <c r="I2088" s="96">
        <v>1</v>
      </c>
      <c r="J2088" s="97">
        <v>30131</v>
      </c>
      <c r="K2088" s="98">
        <f t="shared" si="1083"/>
        <v>177.24</v>
      </c>
      <c r="L2088" s="99">
        <f t="shared" si="1084"/>
        <v>1.0815399999999999</v>
      </c>
      <c r="M2088" s="100">
        <f t="shared" si="1085"/>
        <v>1.0590999999999999</v>
      </c>
      <c r="N2088" s="101">
        <f t="shared" si="1086"/>
        <v>0.97811300000000001</v>
      </c>
      <c r="O2088" s="100">
        <f t="shared" si="1087"/>
        <v>1</v>
      </c>
      <c r="P2088" s="98">
        <f t="shared" si="1088"/>
        <v>198.58</v>
      </c>
      <c r="Q2088" s="97">
        <f t="shared" si="1089"/>
        <v>33758.6</v>
      </c>
      <c r="R2088" s="97"/>
      <c r="S2088" s="97"/>
    </row>
    <row r="2089" spans="1:19" x14ac:dyDescent="0.25">
      <c r="A2089" s="89" t="s">
        <v>4699</v>
      </c>
      <c r="B2089" s="89" t="s">
        <v>4440</v>
      </c>
      <c r="C2089" s="89"/>
      <c r="D2089" s="89" t="s">
        <v>2498</v>
      </c>
      <c r="E2089" s="94" t="s">
        <v>1531</v>
      </c>
      <c r="F2089" s="95" t="s">
        <v>1532</v>
      </c>
      <c r="G2089" s="89" t="s">
        <v>1071</v>
      </c>
      <c r="H2089" s="89" t="s">
        <v>4700</v>
      </c>
      <c r="I2089" s="96">
        <v>1</v>
      </c>
      <c r="J2089" s="97">
        <v>11295</v>
      </c>
      <c r="K2089" s="98">
        <f t="shared" si="1083"/>
        <v>11073.53</v>
      </c>
      <c r="L2089" s="99">
        <f t="shared" si="1084"/>
        <v>1.0815399999999999</v>
      </c>
      <c r="M2089" s="100">
        <f t="shared" si="1085"/>
        <v>1.0590999999999999</v>
      </c>
      <c r="N2089" s="101">
        <f t="shared" si="1086"/>
        <v>0.97811300000000001</v>
      </c>
      <c r="O2089" s="100">
        <f t="shared" si="1087"/>
        <v>1</v>
      </c>
      <c r="P2089" s="98">
        <f t="shared" si="1088"/>
        <v>12406.65</v>
      </c>
      <c r="Q2089" s="97">
        <f t="shared" si="1089"/>
        <v>12654.78</v>
      </c>
      <c r="R2089" s="97"/>
      <c r="S2089" s="97"/>
    </row>
    <row r="2090" spans="1:19" ht="22.5" x14ac:dyDescent="0.25">
      <c r="A2090" s="89" t="s">
        <v>4701</v>
      </c>
      <c r="B2090" s="89" t="s">
        <v>4440</v>
      </c>
      <c r="C2090" s="89"/>
      <c r="D2090" s="89" t="s">
        <v>2606</v>
      </c>
      <c r="E2090" s="94" t="s">
        <v>4702</v>
      </c>
      <c r="F2090" s="95" t="s">
        <v>4703</v>
      </c>
      <c r="G2090" s="89" t="s">
        <v>648</v>
      </c>
      <c r="H2090" s="89" t="s">
        <v>2736</v>
      </c>
      <c r="I2090" s="96">
        <v>1</v>
      </c>
      <c r="J2090" s="97">
        <v>31001</v>
      </c>
      <c r="K2090" s="98">
        <f t="shared" si="1083"/>
        <v>182.36</v>
      </c>
      <c r="L2090" s="99">
        <f t="shared" si="1084"/>
        <v>1.0815399999999999</v>
      </c>
      <c r="M2090" s="100">
        <f t="shared" si="1085"/>
        <v>1.0590999999999999</v>
      </c>
      <c r="N2090" s="101">
        <f t="shared" si="1086"/>
        <v>0.97811300000000001</v>
      </c>
      <c r="O2090" s="100">
        <f t="shared" si="1087"/>
        <v>1</v>
      </c>
      <c r="P2090" s="98">
        <f t="shared" si="1088"/>
        <v>204.31</v>
      </c>
      <c r="Q2090" s="97">
        <f t="shared" si="1089"/>
        <v>34732.699999999997</v>
      </c>
      <c r="R2090" s="97"/>
      <c r="S2090" s="97"/>
    </row>
    <row r="2091" spans="1:19" ht="22.5" x14ac:dyDescent="0.25">
      <c r="A2091" s="89" t="s">
        <v>4704</v>
      </c>
      <c r="B2091" s="89" t="s">
        <v>4440</v>
      </c>
      <c r="C2091" s="89"/>
      <c r="D2091" s="89" t="s">
        <v>2610</v>
      </c>
      <c r="E2091" s="94" t="s">
        <v>4705</v>
      </c>
      <c r="F2091" s="95" t="s">
        <v>3605</v>
      </c>
      <c r="G2091" s="89" t="s">
        <v>648</v>
      </c>
      <c r="H2091" s="89" t="s">
        <v>251</v>
      </c>
      <c r="I2091" s="96">
        <v>1</v>
      </c>
      <c r="J2091" s="97">
        <v>10291</v>
      </c>
      <c r="K2091" s="98">
        <f t="shared" si="1083"/>
        <v>158.32</v>
      </c>
      <c r="L2091" s="99">
        <f t="shared" si="1084"/>
        <v>1.0815399999999999</v>
      </c>
      <c r="M2091" s="100">
        <f t="shared" si="1085"/>
        <v>1.0590999999999999</v>
      </c>
      <c r="N2091" s="101">
        <f t="shared" si="1086"/>
        <v>0.97811300000000001</v>
      </c>
      <c r="O2091" s="100">
        <f t="shared" si="1087"/>
        <v>1</v>
      </c>
      <c r="P2091" s="98">
        <f t="shared" si="1088"/>
        <v>177.38</v>
      </c>
      <c r="Q2091" s="97">
        <f t="shared" si="1089"/>
        <v>11529.7</v>
      </c>
      <c r="R2091" s="97"/>
      <c r="S2091" s="97"/>
    </row>
    <row r="2092" spans="1:19" x14ac:dyDescent="0.25">
      <c r="A2092" s="89"/>
      <c r="B2092" s="90"/>
      <c r="C2092" s="90"/>
      <c r="D2092" s="91"/>
      <c r="E2092" s="92"/>
      <c r="F2092" s="92" t="s">
        <v>1558</v>
      </c>
      <c r="G2092" s="91"/>
      <c r="H2092" s="91"/>
      <c r="I2092" s="93">
        <v>1</v>
      </c>
      <c r="J2092" s="91"/>
      <c r="K2092" s="98"/>
      <c r="L2092" s="99"/>
      <c r="M2092" s="100"/>
      <c r="N2092" s="101"/>
      <c r="O2092" s="100"/>
      <c r="P2092" s="98"/>
      <c r="Q2092" s="91"/>
      <c r="R2092" s="91"/>
      <c r="S2092" s="91"/>
    </row>
    <row r="2093" spans="1:19" ht="22.5" x14ac:dyDescent="0.25">
      <c r="A2093" s="89" t="s">
        <v>4706</v>
      </c>
      <c r="B2093" s="89" t="s">
        <v>4440</v>
      </c>
      <c r="C2093" s="89"/>
      <c r="D2093" s="89" t="s">
        <v>2612</v>
      </c>
      <c r="E2093" s="94" t="s">
        <v>1560</v>
      </c>
      <c r="F2093" s="95" t="s">
        <v>1561</v>
      </c>
      <c r="G2093" s="89" t="s">
        <v>1071</v>
      </c>
      <c r="H2093" s="89" t="s">
        <v>24</v>
      </c>
      <c r="I2093" s="96">
        <v>1</v>
      </c>
      <c r="J2093" s="97">
        <v>38497</v>
      </c>
      <c r="K2093" s="98">
        <f>J2093/H2093</f>
        <v>19248.5</v>
      </c>
      <c r="L2093" s="99">
        <f>$L$8</f>
        <v>1.0815399999999999</v>
      </c>
      <c r="M2093" s="100">
        <f>$M$8</f>
        <v>1.0590999999999999</v>
      </c>
      <c r="N2093" s="101">
        <f>$N$8</f>
        <v>0.97811300000000001</v>
      </c>
      <c r="O2093" s="100">
        <f>$O$8</f>
        <v>1</v>
      </c>
      <c r="P2093" s="98">
        <f>K2093*L2093*M2093*N2093*O2093</f>
        <v>21565.8</v>
      </c>
      <c r="Q2093" s="97">
        <f>H2093*P2093</f>
        <v>43131.6</v>
      </c>
      <c r="R2093" s="97"/>
      <c r="S2093" s="97"/>
    </row>
    <row r="2094" spans="1:19" x14ac:dyDescent="0.25">
      <c r="A2094" s="89" t="s">
        <v>4707</v>
      </c>
      <c r="B2094" s="89" t="s">
        <v>4440</v>
      </c>
      <c r="C2094" s="89"/>
      <c r="D2094" s="89" t="s">
        <v>2616</v>
      </c>
      <c r="E2094" s="94" t="s">
        <v>1563</v>
      </c>
      <c r="F2094" s="95" t="s">
        <v>1564</v>
      </c>
      <c r="G2094" s="89" t="s">
        <v>502</v>
      </c>
      <c r="H2094" s="89" t="s">
        <v>3611</v>
      </c>
      <c r="I2094" s="96">
        <v>1</v>
      </c>
      <c r="J2094" s="97">
        <v>12269</v>
      </c>
      <c r="K2094" s="98">
        <f>J2094/H2094</f>
        <v>47628.11</v>
      </c>
      <c r="L2094" s="99">
        <f>$L$8</f>
        <v>1.0815399999999999</v>
      </c>
      <c r="M2094" s="100">
        <f>$M$8</f>
        <v>1.0590999999999999</v>
      </c>
      <c r="N2094" s="101">
        <f>$N$8</f>
        <v>0.97811300000000001</v>
      </c>
      <c r="O2094" s="100">
        <f>$O$8</f>
        <v>1</v>
      </c>
      <c r="P2094" s="98">
        <f>K2094*L2094*M2094*N2094*O2094</f>
        <v>53361.98</v>
      </c>
      <c r="Q2094" s="97">
        <f>H2094*P2094</f>
        <v>13746.05</v>
      </c>
      <c r="R2094" s="97"/>
      <c r="S2094" s="97"/>
    </row>
    <row r="2095" spans="1:19" x14ac:dyDescent="0.25">
      <c r="A2095" s="89" t="s">
        <v>4708</v>
      </c>
      <c r="B2095" s="89" t="s">
        <v>4440</v>
      </c>
      <c r="C2095" s="89"/>
      <c r="D2095" s="89" t="s">
        <v>519</v>
      </c>
      <c r="E2095" s="94" t="s">
        <v>1567</v>
      </c>
      <c r="F2095" s="95" t="s">
        <v>1568</v>
      </c>
      <c r="G2095" s="89" t="s">
        <v>970</v>
      </c>
      <c r="H2095" s="89" t="s">
        <v>1569</v>
      </c>
      <c r="I2095" s="96">
        <v>1</v>
      </c>
      <c r="J2095" s="97">
        <v>6295</v>
      </c>
      <c r="K2095" s="98">
        <f>J2095/H2095</f>
        <v>10491.67</v>
      </c>
      <c r="L2095" s="99">
        <f>$L$8</f>
        <v>1.0815399999999999</v>
      </c>
      <c r="M2095" s="100">
        <f>$M$8</f>
        <v>1.0590999999999999</v>
      </c>
      <c r="N2095" s="101">
        <f>$N$8</f>
        <v>0.97811300000000001</v>
      </c>
      <c r="O2095" s="100">
        <f>$O$8</f>
        <v>1</v>
      </c>
      <c r="P2095" s="98">
        <f>K2095*L2095*M2095*N2095*O2095</f>
        <v>11754.74</v>
      </c>
      <c r="Q2095" s="97">
        <f>H2095*P2095</f>
        <v>7052.84</v>
      </c>
      <c r="R2095" s="97"/>
      <c r="S2095" s="97"/>
    </row>
    <row r="2096" spans="1:19" x14ac:dyDescent="0.25">
      <c r="A2096" s="89" t="s">
        <v>4709</v>
      </c>
      <c r="B2096" s="89" t="s">
        <v>4440</v>
      </c>
      <c r="C2096" s="89"/>
      <c r="D2096" s="89" t="s">
        <v>2620</v>
      </c>
      <c r="E2096" s="94" t="s">
        <v>1571</v>
      </c>
      <c r="F2096" s="95" t="s">
        <v>1572</v>
      </c>
      <c r="G2096" s="89" t="s">
        <v>502</v>
      </c>
      <c r="H2096" s="89" t="s">
        <v>1573</v>
      </c>
      <c r="I2096" s="96">
        <v>1</v>
      </c>
      <c r="J2096" s="97">
        <v>2757</v>
      </c>
      <c r="K2096" s="98">
        <f>J2096/H2096</f>
        <v>40627.760000000002</v>
      </c>
      <c r="L2096" s="99">
        <f>$L$8</f>
        <v>1.0815399999999999</v>
      </c>
      <c r="M2096" s="100">
        <f>$M$8</f>
        <v>1.0590999999999999</v>
      </c>
      <c r="N2096" s="101">
        <f>$N$8</f>
        <v>0.97811300000000001</v>
      </c>
      <c r="O2096" s="100">
        <f>$O$8</f>
        <v>1</v>
      </c>
      <c r="P2096" s="98">
        <f>K2096*L2096*M2096*N2096*O2096</f>
        <v>45518.87</v>
      </c>
      <c r="Q2096" s="97">
        <f>H2096*P2096</f>
        <v>3088.91</v>
      </c>
      <c r="R2096" s="97"/>
      <c r="S2096" s="97"/>
    </row>
    <row r="2097" spans="1:19" x14ac:dyDescent="0.25">
      <c r="A2097" s="89"/>
      <c r="B2097" s="90"/>
      <c r="C2097" s="90"/>
      <c r="D2097" s="91"/>
      <c r="E2097" s="92"/>
      <c r="F2097" s="92" t="s">
        <v>1574</v>
      </c>
      <c r="G2097" s="91"/>
      <c r="H2097" s="91"/>
      <c r="I2097" s="93">
        <v>1</v>
      </c>
      <c r="J2097" s="91"/>
      <c r="K2097" s="98"/>
      <c r="L2097" s="99"/>
      <c r="M2097" s="100"/>
      <c r="N2097" s="101"/>
      <c r="O2097" s="100"/>
      <c r="P2097" s="98"/>
      <c r="Q2097" s="91"/>
      <c r="R2097" s="91"/>
      <c r="S2097" s="91"/>
    </row>
    <row r="2098" spans="1:19" ht="22.5" x14ac:dyDescent="0.25">
      <c r="A2098" s="89" t="s">
        <v>4710</v>
      </c>
      <c r="B2098" s="89" t="s">
        <v>4440</v>
      </c>
      <c r="C2098" s="89"/>
      <c r="D2098" s="89" t="s">
        <v>2623</v>
      </c>
      <c r="E2098" s="94" t="s">
        <v>1577</v>
      </c>
      <c r="F2098" s="95" t="s">
        <v>1578</v>
      </c>
      <c r="G2098" s="89" t="s">
        <v>37</v>
      </c>
      <c r="H2098" s="89" t="s">
        <v>3615</v>
      </c>
      <c r="I2098" s="96">
        <v>1</v>
      </c>
      <c r="J2098" s="97">
        <v>1180</v>
      </c>
      <c r="K2098" s="98">
        <f t="shared" ref="K2098:K2109" si="1090">J2098/H2098</f>
        <v>190322.58</v>
      </c>
      <c r="L2098" s="99">
        <f t="shared" ref="L2098:L2109" si="1091">$L$8</f>
        <v>1.0815399999999999</v>
      </c>
      <c r="M2098" s="100">
        <f t="shared" ref="M2098:M2109" si="1092">$M$8</f>
        <v>1.0590999999999999</v>
      </c>
      <c r="N2098" s="101">
        <f t="shared" ref="N2098:N2109" si="1093">$N$8</f>
        <v>0.97811300000000001</v>
      </c>
      <c r="O2098" s="100">
        <f t="shared" ref="O2098:O2109" si="1094">$O$8</f>
        <v>1</v>
      </c>
      <c r="P2098" s="98">
        <f t="shared" ref="P2098:P2109" si="1095">K2098*L2098*M2098*N2098*O2098</f>
        <v>213235.20000000001</v>
      </c>
      <c r="Q2098" s="97">
        <f t="shared" ref="Q2098:Q2109" si="1096">H2098*P2098</f>
        <v>1322.06</v>
      </c>
      <c r="R2098" s="97"/>
      <c r="S2098" s="97"/>
    </row>
    <row r="2099" spans="1:19" ht="22.5" x14ac:dyDescent="0.25">
      <c r="A2099" s="89" t="s">
        <v>4711</v>
      </c>
      <c r="B2099" s="89" t="s">
        <v>4440</v>
      </c>
      <c r="C2099" s="89"/>
      <c r="D2099" s="89" t="s">
        <v>2625</v>
      </c>
      <c r="E2099" s="94" t="s">
        <v>31</v>
      </c>
      <c r="F2099" s="95" t="s">
        <v>32</v>
      </c>
      <c r="G2099" s="89" t="s">
        <v>27</v>
      </c>
      <c r="H2099" s="89" t="s">
        <v>3617</v>
      </c>
      <c r="I2099" s="96">
        <v>1</v>
      </c>
      <c r="J2099" s="97">
        <v>7472</v>
      </c>
      <c r="K2099" s="98">
        <f t="shared" si="1090"/>
        <v>708.92</v>
      </c>
      <c r="L2099" s="99">
        <f t="shared" si="1091"/>
        <v>1.0815399999999999</v>
      </c>
      <c r="M2099" s="100">
        <f t="shared" si="1092"/>
        <v>1.0590999999999999</v>
      </c>
      <c r="N2099" s="101">
        <f t="shared" si="1093"/>
        <v>0.97811300000000001</v>
      </c>
      <c r="O2099" s="100">
        <f t="shared" si="1094"/>
        <v>1</v>
      </c>
      <c r="P2099" s="98">
        <f t="shared" si="1095"/>
        <v>794.27</v>
      </c>
      <c r="Q2099" s="97">
        <f t="shared" si="1096"/>
        <v>8371.61</v>
      </c>
      <c r="R2099" s="97"/>
      <c r="S2099" s="97"/>
    </row>
    <row r="2100" spans="1:19" ht="22.5" x14ac:dyDescent="0.25">
      <c r="A2100" s="89" t="s">
        <v>4712</v>
      </c>
      <c r="B2100" s="89" t="s">
        <v>4440</v>
      </c>
      <c r="C2100" s="89"/>
      <c r="D2100" s="89" t="s">
        <v>2629</v>
      </c>
      <c r="E2100" s="94" t="s">
        <v>1583</v>
      </c>
      <c r="F2100" s="95" t="s">
        <v>1584</v>
      </c>
      <c r="G2100" s="89" t="s">
        <v>51</v>
      </c>
      <c r="H2100" s="89" t="s">
        <v>3619</v>
      </c>
      <c r="I2100" s="96">
        <v>1</v>
      </c>
      <c r="J2100" s="97">
        <v>10401</v>
      </c>
      <c r="K2100" s="98">
        <f t="shared" si="1090"/>
        <v>88144.07</v>
      </c>
      <c r="L2100" s="99">
        <f t="shared" si="1091"/>
        <v>1.0815399999999999</v>
      </c>
      <c r="M2100" s="100">
        <f t="shared" si="1092"/>
        <v>1.0590999999999999</v>
      </c>
      <c r="N2100" s="101">
        <f t="shared" si="1093"/>
        <v>0.97811300000000001</v>
      </c>
      <c r="O2100" s="100">
        <f t="shared" si="1094"/>
        <v>1</v>
      </c>
      <c r="P2100" s="98">
        <f t="shared" si="1095"/>
        <v>98755.59</v>
      </c>
      <c r="Q2100" s="97">
        <f t="shared" si="1096"/>
        <v>11653.16</v>
      </c>
      <c r="R2100" s="97"/>
      <c r="S2100" s="97"/>
    </row>
    <row r="2101" spans="1:19" ht="22.5" x14ac:dyDescent="0.25">
      <c r="A2101" s="89" t="s">
        <v>4713</v>
      </c>
      <c r="B2101" s="89" t="s">
        <v>4440</v>
      </c>
      <c r="C2101" s="89"/>
      <c r="D2101" s="89" t="s">
        <v>2633</v>
      </c>
      <c r="E2101" s="94" t="s">
        <v>44</v>
      </c>
      <c r="F2101" s="95" t="s">
        <v>1589</v>
      </c>
      <c r="G2101" s="89" t="s">
        <v>37</v>
      </c>
      <c r="H2101" s="89" t="s">
        <v>3615</v>
      </c>
      <c r="I2101" s="96">
        <v>1</v>
      </c>
      <c r="J2101" s="97">
        <v>58</v>
      </c>
      <c r="K2101" s="98">
        <f t="shared" si="1090"/>
        <v>9354.84</v>
      </c>
      <c r="L2101" s="99">
        <f t="shared" si="1091"/>
        <v>1.0815399999999999</v>
      </c>
      <c r="M2101" s="100">
        <f t="shared" si="1092"/>
        <v>1.0590999999999999</v>
      </c>
      <c r="N2101" s="101">
        <f t="shared" si="1093"/>
        <v>0.97811300000000001</v>
      </c>
      <c r="O2101" s="100">
        <f t="shared" si="1094"/>
        <v>1</v>
      </c>
      <c r="P2101" s="98">
        <f t="shared" si="1095"/>
        <v>10481.049999999999</v>
      </c>
      <c r="Q2101" s="97">
        <f t="shared" si="1096"/>
        <v>64.98</v>
      </c>
      <c r="R2101" s="97"/>
      <c r="S2101" s="97"/>
    </row>
    <row r="2102" spans="1:19" x14ac:dyDescent="0.25">
      <c r="A2102" s="89" t="s">
        <v>4714</v>
      </c>
      <c r="B2102" s="89" t="s">
        <v>4440</v>
      </c>
      <c r="C2102" s="89"/>
      <c r="D2102" s="89" t="s">
        <v>2637</v>
      </c>
      <c r="E2102" s="94" t="s">
        <v>556</v>
      </c>
      <c r="F2102" s="95" t="s">
        <v>557</v>
      </c>
      <c r="G2102" s="89" t="s">
        <v>81</v>
      </c>
      <c r="H2102" s="89" t="s">
        <v>3622</v>
      </c>
      <c r="I2102" s="96">
        <v>1</v>
      </c>
      <c r="J2102" s="97">
        <v>6879</v>
      </c>
      <c r="K2102" s="98">
        <f t="shared" si="1090"/>
        <v>1109.52</v>
      </c>
      <c r="L2102" s="99">
        <f t="shared" si="1091"/>
        <v>1.0815399999999999</v>
      </c>
      <c r="M2102" s="100">
        <f t="shared" si="1092"/>
        <v>1.0590999999999999</v>
      </c>
      <c r="N2102" s="101">
        <f t="shared" si="1093"/>
        <v>0.97811300000000001</v>
      </c>
      <c r="O2102" s="100">
        <f t="shared" si="1094"/>
        <v>1</v>
      </c>
      <c r="P2102" s="98">
        <f t="shared" si="1095"/>
        <v>1243.0899999999999</v>
      </c>
      <c r="Q2102" s="97">
        <f t="shared" si="1096"/>
        <v>7707.16</v>
      </c>
      <c r="R2102" s="97"/>
      <c r="S2102" s="97"/>
    </row>
    <row r="2103" spans="1:19" x14ac:dyDescent="0.25">
      <c r="A2103" s="89" t="s">
        <v>4715</v>
      </c>
      <c r="B2103" s="89" t="s">
        <v>4440</v>
      </c>
      <c r="C2103" s="89"/>
      <c r="D2103" s="89" t="s">
        <v>2639</v>
      </c>
      <c r="E2103" s="94" t="s">
        <v>49</v>
      </c>
      <c r="F2103" s="95" t="s">
        <v>50</v>
      </c>
      <c r="G2103" s="89" t="s">
        <v>51</v>
      </c>
      <c r="H2103" s="89" t="s">
        <v>1141</v>
      </c>
      <c r="I2103" s="96">
        <v>1</v>
      </c>
      <c r="J2103" s="97">
        <v>795</v>
      </c>
      <c r="K2103" s="98">
        <f t="shared" si="1090"/>
        <v>12822.58</v>
      </c>
      <c r="L2103" s="99">
        <f t="shared" si="1091"/>
        <v>1.0815399999999999</v>
      </c>
      <c r="M2103" s="100">
        <f t="shared" si="1092"/>
        <v>1.0590999999999999</v>
      </c>
      <c r="N2103" s="101">
        <f t="shared" si="1093"/>
        <v>0.97811300000000001</v>
      </c>
      <c r="O2103" s="100">
        <f t="shared" si="1094"/>
        <v>1</v>
      </c>
      <c r="P2103" s="98">
        <f t="shared" si="1095"/>
        <v>14366.27</v>
      </c>
      <c r="Q2103" s="97">
        <f t="shared" si="1096"/>
        <v>890.71</v>
      </c>
      <c r="R2103" s="97"/>
      <c r="S2103" s="97"/>
    </row>
    <row r="2104" spans="1:19" x14ac:dyDescent="0.25">
      <c r="A2104" s="89" t="s">
        <v>4716</v>
      </c>
      <c r="B2104" s="89" t="s">
        <v>4440</v>
      </c>
      <c r="C2104" s="89"/>
      <c r="D2104" s="89" t="s">
        <v>2643</v>
      </c>
      <c r="E2104" s="94" t="s">
        <v>1586</v>
      </c>
      <c r="F2104" s="95" t="s">
        <v>1594</v>
      </c>
      <c r="G2104" s="89" t="s">
        <v>51</v>
      </c>
      <c r="H2104" s="89" t="s">
        <v>3619</v>
      </c>
      <c r="I2104" s="96">
        <v>1</v>
      </c>
      <c r="J2104" s="97">
        <v>5746</v>
      </c>
      <c r="K2104" s="98">
        <f t="shared" si="1090"/>
        <v>48694.92</v>
      </c>
      <c r="L2104" s="99">
        <f t="shared" si="1091"/>
        <v>1.0815399999999999</v>
      </c>
      <c r="M2104" s="100">
        <f t="shared" si="1092"/>
        <v>1.0590999999999999</v>
      </c>
      <c r="N2104" s="101">
        <f t="shared" si="1093"/>
        <v>0.97811300000000001</v>
      </c>
      <c r="O2104" s="100">
        <f t="shared" si="1094"/>
        <v>1</v>
      </c>
      <c r="P2104" s="98">
        <f t="shared" si="1095"/>
        <v>54557.22</v>
      </c>
      <c r="Q2104" s="97">
        <f t="shared" si="1096"/>
        <v>6437.75</v>
      </c>
      <c r="R2104" s="97"/>
      <c r="S2104" s="97"/>
    </row>
    <row r="2105" spans="1:19" x14ac:dyDescent="0.25">
      <c r="A2105" s="89" t="s">
        <v>4717</v>
      </c>
      <c r="B2105" s="89" t="s">
        <v>4440</v>
      </c>
      <c r="C2105" s="89"/>
      <c r="D2105" s="89" t="s">
        <v>2645</v>
      </c>
      <c r="E2105" s="94" t="s">
        <v>1596</v>
      </c>
      <c r="F2105" s="95" t="s">
        <v>1597</v>
      </c>
      <c r="G2105" s="89" t="s">
        <v>81</v>
      </c>
      <c r="H2105" s="89" t="s">
        <v>4420</v>
      </c>
      <c r="I2105" s="96">
        <v>1</v>
      </c>
      <c r="J2105" s="97">
        <v>1717</v>
      </c>
      <c r="K2105" s="98">
        <f t="shared" si="1090"/>
        <v>143083.32999999999</v>
      </c>
      <c r="L2105" s="99">
        <f t="shared" si="1091"/>
        <v>1.0815399999999999</v>
      </c>
      <c r="M2105" s="100">
        <f t="shared" si="1092"/>
        <v>1.0590999999999999</v>
      </c>
      <c r="N2105" s="101">
        <f t="shared" si="1093"/>
        <v>0.97811300000000001</v>
      </c>
      <c r="O2105" s="100">
        <f t="shared" si="1094"/>
        <v>1</v>
      </c>
      <c r="P2105" s="98">
        <f t="shared" si="1095"/>
        <v>160308.9</v>
      </c>
      <c r="Q2105" s="97">
        <f t="shared" si="1096"/>
        <v>1923.71</v>
      </c>
      <c r="R2105" s="97"/>
      <c r="S2105" s="97"/>
    </row>
    <row r="2106" spans="1:19" ht="22.5" x14ac:dyDescent="0.25">
      <c r="A2106" s="89" t="s">
        <v>4718</v>
      </c>
      <c r="B2106" s="89" t="s">
        <v>4440</v>
      </c>
      <c r="C2106" s="89"/>
      <c r="D2106" s="89" t="s">
        <v>2648</v>
      </c>
      <c r="E2106" s="94" t="s">
        <v>1600</v>
      </c>
      <c r="F2106" s="95" t="s">
        <v>1601</v>
      </c>
      <c r="G2106" s="89" t="s">
        <v>648</v>
      </c>
      <c r="H2106" s="89" t="s">
        <v>87</v>
      </c>
      <c r="I2106" s="96">
        <v>1</v>
      </c>
      <c r="J2106" s="97">
        <v>6127</v>
      </c>
      <c r="K2106" s="98">
        <f t="shared" si="1090"/>
        <v>382.94</v>
      </c>
      <c r="L2106" s="99">
        <f t="shared" si="1091"/>
        <v>1.0815399999999999</v>
      </c>
      <c r="M2106" s="100">
        <f t="shared" si="1092"/>
        <v>1.0590999999999999</v>
      </c>
      <c r="N2106" s="101">
        <f t="shared" si="1093"/>
        <v>0.97811300000000001</v>
      </c>
      <c r="O2106" s="100">
        <f t="shared" si="1094"/>
        <v>1</v>
      </c>
      <c r="P2106" s="98">
        <f t="shared" si="1095"/>
        <v>429.04</v>
      </c>
      <c r="Q2106" s="97">
        <f t="shared" si="1096"/>
        <v>6864.64</v>
      </c>
      <c r="R2106" s="97"/>
      <c r="S2106" s="97"/>
    </row>
    <row r="2107" spans="1:19" x14ac:dyDescent="0.25">
      <c r="A2107" s="89" t="s">
        <v>4719</v>
      </c>
      <c r="B2107" s="89" t="s">
        <v>4440</v>
      </c>
      <c r="C2107" s="89"/>
      <c r="D2107" s="89" t="s">
        <v>2650</v>
      </c>
      <c r="E2107" s="94" t="s">
        <v>1603</v>
      </c>
      <c r="F2107" s="95" t="s">
        <v>1604</v>
      </c>
      <c r="G2107" s="89" t="s">
        <v>502</v>
      </c>
      <c r="H2107" s="89" t="s">
        <v>4720</v>
      </c>
      <c r="I2107" s="96">
        <v>1</v>
      </c>
      <c r="J2107" s="97">
        <v>2214</v>
      </c>
      <c r="K2107" s="98">
        <f t="shared" si="1090"/>
        <v>121481.48</v>
      </c>
      <c r="L2107" s="99">
        <f t="shared" si="1091"/>
        <v>1.0815399999999999</v>
      </c>
      <c r="M2107" s="100">
        <f t="shared" si="1092"/>
        <v>1.0590999999999999</v>
      </c>
      <c r="N2107" s="101">
        <f t="shared" si="1093"/>
        <v>0.97811300000000001</v>
      </c>
      <c r="O2107" s="100">
        <f t="shared" si="1094"/>
        <v>1</v>
      </c>
      <c r="P2107" s="98">
        <f t="shared" si="1095"/>
        <v>136106.44</v>
      </c>
      <c r="Q2107" s="97">
        <f t="shared" si="1096"/>
        <v>2480.54</v>
      </c>
      <c r="R2107" s="97"/>
      <c r="S2107" s="97"/>
    </row>
    <row r="2108" spans="1:19" ht="33.75" x14ac:dyDescent="0.25">
      <c r="A2108" s="89" t="s">
        <v>4721</v>
      </c>
      <c r="B2108" s="89" t="s">
        <v>4440</v>
      </c>
      <c r="C2108" s="89"/>
      <c r="D2108" s="89" t="s">
        <v>2652</v>
      </c>
      <c r="E2108" s="94" t="s">
        <v>1607</v>
      </c>
      <c r="F2108" s="95" t="s">
        <v>1608</v>
      </c>
      <c r="G2108" s="89" t="s">
        <v>502</v>
      </c>
      <c r="H2108" s="89" t="s">
        <v>4722</v>
      </c>
      <c r="I2108" s="96">
        <v>1</v>
      </c>
      <c r="J2108" s="97">
        <v>-1362</v>
      </c>
      <c r="K2108" s="98">
        <f t="shared" si="1090"/>
        <v>74732.509999999995</v>
      </c>
      <c r="L2108" s="99">
        <f t="shared" si="1091"/>
        <v>1.0815399999999999</v>
      </c>
      <c r="M2108" s="100">
        <f t="shared" si="1092"/>
        <v>1.0590999999999999</v>
      </c>
      <c r="N2108" s="101">
        <f t="shared" si="1093"/>
        <v>0.97811300000000001</v>
      </c>
      <c r="O2108" s="100">
        <f t="shared" si="1094"/>
        <v>1</v>
      </c>
      <c r="P2108" s="98">
        <f t="shared" si="1095"/>
        <v>83729.429999999993</v>
      </c>
      <c r="Q2108" s="97">
        <f t="shared" si="1096"/>
        <v>-1525.97</v>
      </c>
      <c r="R2108" s="97"/>
      <c r="S2108" s="97"/>
    </row>
    <row r="2109" spans="1:19" ht="22.5" x14ac:dyDescent="0.25">
      <c r="A2109" s="89" t="s">
        <v>4723</v>
      </c>
      <c r="B2109" s="89" t="s">
        <v>4440</v>
      </c>
      <c r="C2109" s="89"/>
      <c r="D2109" s="89" t="s">
        <v>2655</v>
      </c>
      <c r="E2109" s="94" t="s">
        <v>1611</v>
      </c>
      <c r="F2109" s="95" t="s">
        <v>1612</v>
      </c>
      <c r="G2109" s="89" t="s">
        <v>1077</v>
      </c>
      <c r="H2109" s="89" t="s">
        <v>1451</v>
      </c>
      <c r="I2109" s="96">
        <v>1</v>
      </c>
      <c r="J2109" s="97">
        <v>1674</v>
      </c>
      <c r="K2109" s="98">
        <f t="shared" si="1090"/>
        <v>1116</v>
      </c>
      <c r="L2109" s="99">
        <f t="shared" si="1091"/>
        <v>1.0815399999999999</v>
      </c>
      <c r="M2109" s="100">
        <f t="shared" si="1092"/>
        <v>1.0590999999999999</v>
      </c>
      <c r="N2109" s="101">
        <f t="shared" si="1093"/>
        <v>0.97811300000000001</v>
      </c>
      <c r="O2109" s="100">
        <f t="shared" si="1094"/>
        <v>1</v>
      </c>
      <c r="P2109" s="98">
        <f t="shared" si="1095"/>
        <v>1250.3499999999999</v>
      </c>
      <c r="Q2109" s="97">
        <f t="shared" si="1096"/>
        <v>1875.53</v>
      </c>
      <c r="R2109" s="97"/>
      <c r="S2109" s="97"/>
    </row>
    <row r="2110" spans="1:19" x14ac:dyDescent="0.25">
      <c r="A2110" s="72"/>
      <c r="B2110" s="77"/>
      <c r="C2110" s="77"/>
      <c r="D2110" s="77"/>
      <c r="E2110" s="76"/>
      <c r="F2110" s="76" t="s">
        <v>4724</v>
      </c>
      <c r="G2110" s="77"/>
      <c r="H2110" s="77"/>
      <c r="I2110" s="78"/>
      <c r="J2110" s="79">
        <f>J2111</f>
        <v>6887198</v>
      </c>
      <c r="K2110" s="98"/>
      <c r="L2110" s="99"/>
      <c r="M2110" s="100"/>
      <c r="N2110" s="101"/>
      <c r="O2110" s="100"/>
      <c r="P2110" s="98"/>
      <c r="Q2110" s="79">
        <f>Q2111</f>
        <v>7716336.0599999996</v>
      </c>
      <c r="R2110" s="79">
        <f t="shared" ref="R2110:S2110" si="1097">R2111</f>
        <v>775130.61</v>
      </c>
      <c r="S2110" s="79">
        <f t="shared" si="1097"/>
        <v>0</v>
      </c>
    </row>
    <row r="2111" spans="1:19" x14ac:dyDescent="0.25">
      <c r="A2111" s="82" t="s">
        <v>988</v>
      </c>
      <c r="B2111" s="83"/>
      <c r="C2111" s="84"/>
      <c r="D2111" s="85"/>
      <c r="E2111" s="86"/>
      <c r="F2111" s="86" t="s">
        <v>4726</v>
      </c>
      <c r="G2111" s="82"/>
      <c r="H2111" s="82"/>
      <c r="I2111" s="87"/>
      <c r="J2111" s="88">
        <f>SUM(J2112:J2175)</f>
        <v>6887198</v>
      </c>
      <c r="K2111" s="98"/>
      <c r="L2111" s="99"/>
      <c r="M2111" s="100"/>
      <c r="N2111" s="101"/>
      <c r="O2111" s="100"/>
      <c r="P2111" s="98"/>
      <c r="Q2111" s="88">
        <f>SUM(Q2112:Q2175)</f>
        <v>7716336.0599999996</v>
      </c>
      <c r="R2111" s="88">
        <f t="shared" ref="R2111:S2111" si="1098">SUM(R2112:R2175)</f>
        <v>775130.61</v>
      </c>
      <c r="S2111" s="88">
        <f t="shared" si="1098"/>
        <v>0</v>
      </c>
    </row>
    <row r="2112" spans="1:19" x14ac:dyDescent="0.25">
      <c r="A2112" s="89"/>
      <c r="B2112" s="90"/>
      <c r="C2112" s="90"/>
      <c r="D2112" s="91"/>
      <c r="E2112" s="92"/>
      <c r="F2112" s="92" t="s">
        <v>4727</v>
      </c>
      <c r="G2112" s="91"/>
      <c r="H2112" s="91"/>
      <c r="I2112" s="93">
        <v>1</v>
      </c>
      <c r="J2112" s="91"/>
      <c r="K2112" s="98"/>
      <c r="L2112" s="99"/>
      <c r="M2112" s="100"/>
      <c r="N2112" s="101"/>
      <c r="O2112" s="100"/>
      <c r="P2112" s="98"/>
      <c r="Q2112" s="91"/>
      <c r="R2112" s="91"/>
      <c r="S2112" s="91"/>
    </row>
    <row r="2113" spans="1:19" x14ac:dyDescent="0.25">
      <c r="A2113" s="89" t="s">
        <v>4728</v>
      </c>
      <c r="B2113" s="89" t="s">
        <v>4729</v>
      </c>
      <c r="C2113" s="89"/>
      <c r="D2113" s="89" t="s">
        <v>12</v>
      </c>
      <c r="E2113" s="94" t="s">
        <v>4730</v>
      </c>
      <c r="F2113" s="95" t="s">
        <v>4731</v>
      </c>
      <c r="G2113" s="89" t="s">
        <v>949</v>
      </c>
      <c r="H2113" s="89" t="s">
        <v>4732</v>
      </c>
      <c r="I2113" s="96">
        <v>1</v>
      </c>
      <c r="J2113" s="97">
        <v>203</v>
      </c>
      <c r="K2113" s="98">
        <f t="shared" ref="K2113:K2138" si="1099">J2113/H2113</f>
        <v>4137.54</v>
      </c>
      <c r="L2113" s="99">
        <f t="shared" ref="L2113:L2138" si="1100">$L$8</f>
        <v>1.0815399999999999</v>
      </c>
      <c r="M2113" s="100">
        <f t="shared" ref="M2113:M2138" si="1101">$M$8</f>
        <v>1.0590999999999999</v>
      </c>
      <c r="N2113" s="101">
        <f t="shared" ref="N2113:N2138" si="1102">$N$8</f>
        <v>0.97811300000000001</v>
      </c>
      <c r="O2113" s="100">
        <f t="shared" ref="O2113:O2138" si="1103">$O$8</f>
        <v>1</v>
      </c>
      <c r="P2113" s="98">
        <f t="shared" ref="P2113:P2138" si="1104">K2113*L2113*M2113*N2113*O2113</f>
        <v>4635.6499999999996</v>
      </c>
      <c r="Q2113" s="97">
        <f t="shared" ref="Q2113:Q2138" si="1105">H2113*P2113</f>
        <v>227.44</v>
      </c>
      <c r="R2113" s="97"/>
      <c r="S2113" s="97"/>
    </row>
    <row r="2114" spans="1:19" ht="22.5" x14ac:dyDescent="0.25">
      <c r="A2114" s="89" t="s">
        <v>4733</v>
      </c>
      <c r="B2114" s="89" t="s">
        <v>4729</v>
      </c>
      <c r="C2114" s="89"/>
      <c r="D2114" s="89" t="s">
        <v>24</v>
      </c>
      <c r="E2114" s="94" t="s">
        <v>4734</v>
      </c>
      <c r="F2114" s="95" t="s">
        <v>4735</v>
      </c>
      <c r="G2114" s="89" t="s">
        <v>648</v>
      </c>
      <c r="H2114" s="89" t="s">
        <v>12</v>
      </c>
      <c r="I2114" s="96">
        <v>1</v>
      </c>
      <c r="J2114" s="97">
        <v>8770</v>
      </c>
      <c r="K2114" s="98">
        <f t="shared" si="1099"/>
        <v>8770</v>
      </c>
      <c r="L2114" s="99">
        <f t="shared" si="1100"/>
        <v>1.0815399999999999</v>
      </c>
      <c r="M2114" s="100">
        <f t="shared" si="1101"/>
        <v>1.0590999999999999</v>
      </c>
      <c r="N2114" s="101">
        <f t="shared" si="1102"/>
        <v>0.97811300000000001</v>
      </c>
      <c r="O2114" s="100">
        <f t="shared" si="1103"/>
        <v>1</v>
      </c>
      <c r="P2114" s="98">
        <f t="shared" si="1104"/>
        <v>9825.81</v>
      </c>
      <c r="Q2114" s="97">
        <f t="shared" si="1105"/>
        <v>9825.81</v>
      </c>
      <c r="R2114" s="97"/>
      <c r="S2114" s="97"/>
    </row>
    <row r="2115" spans="1:19" x14ac:dyDescent="0.25">
      <c r="A2115" s="89" t="s">
        <v>4736</v>
      </c>
      <c r="B2115" s="89" t="s">
        <v>4729</v>
      </c>
      <c r="C2115" s="89"/>
      <c r="D2115" s="89" t="s">
        <v>30</v>
      </c>
      <c r="E2115" s="94" t="s">
        <v>4737</v>
      </c>
      <c r="F2115" s="95" t="s">
        <v>4738</v>
      </c>
      <c r="G2115" s="89" t="s">
        <v>648</v>
      </c>
      <c r="H2115" s="89" t="s">
        <v>12</v>
      </c>
      <c r="I2115" s="96">
        <v>1</v>
      </c>
      <c r="J2115" s="97">
        <v>4928</v>
      </c>
      <c r="K2115" s="98">
        <f t="shared" si="1099"/>
        <v>4928</v>
      </c>
      <c r="L2115" s="99">
        <f t="shared" si="1100"/>
        <v>1.0815399999999999</v>
      </c>
      <c r="M2115" s="100">
        <f t="shared" si="1101"/>
        <v>1.0590999999999999</v>
      </c>
      <c r="N2115" s="101">
        <f t="shared" si="1102"/>
        <v>0.97811300000000001</v>
      </c>
      <c r="O2115" s="100">
        <f t="shared" si="1103"/>
        <v>1</v>
      </c>
      <c r="P2115" s="98">
        <f t="shared" si="1104"/>
        <v>5521.27</v>
      </c>
      <c r="Q2115" s="97">
        <f t="shared" si="1105"/>
        <v>5521.27</v>
      </c>
      <c r="R2115" s="97"/>
      <c r="S2115" s="97"/>
    </row>
    <row r="2116" spans="1:19" ht="22.5" x14ac:dyDescent="0.25">
      <c r="A2116" s="89" t="s">
        <v>4739</v>
      </c>
      <c r="B2116" s="89" t="s">
        <v>4729</v>
      </c>
      <c r="C2116" s="89" t="s">
        <v>17297</v>
      </c>
      <c r="D2116" s="89" t="s">
        <v>34</v>
      </c>
      <c r="E2116" s="94" t="s">
        <v>4740</v>
      </c>
      <c r="F2116" s="95" t="s">
        <v>4741</v>
      </c>
      <c r="G2116" s="89" t="s">
        <v>648</v>
      </c>
      <c r="H2116" s="89" t="s">
        <v>12</v>
      </c>
      <c r="I2116" s="96">
        <v>1</v>
      </c>
      <c r="J2116" s="97">
        <v>21700</v>
      </c>
      <c r="K2116" s="98">
        <f t="shared" si="1099"/>
        <v>21700</v>
      </c>
      <c r="L2116" s="99">
        <f t="shared" si="1100"/>
        <v>1.0815399999999999</v>
      </c>
      <c r="M2116" s="100">
        <f t="shared" si="1101"/>
        <v>1.0590999999999999</v>
      </c>
      <c r="N2116" s="101">
        <f t="shared" si="1102"/>
        <v>0.97811300000000001</v>
      </c>
      <c r="O2116" s="100">
        <f t="shared" si="1103"/>
        <v>1</v>
      </c>
      <c r="P2116" s="98">
        <f t="shared" si="1104"/>
        <v>24312.43</v>
      </c>
      <c r="Q2116" s="97">
        <f t="shared" si="1105"/>
        <v>24312.43</v>
      </c>
      <c r="R2116" s="97">
        <f t="shared" ref="R2116" si="1106">Q2116</f>
        <v>24312.43</v>
      </c>
      <c r="S2116" s="97"/>
    </row>
    <row r="2117" spans="1:19" ht="22.5" x14ac:dyDescent="0.25">
      <c r="A2117" s="89" t="s">
        <v>4742</v>
      </c>
      <c r="B2117" s="89" t="s">
        <v>4729</v>
      </c>
      <c r="C2117" s="89"/>
      <c r="D2117" s="89" t="s">
        <v>40</v>
      </c>
      <c r="E2117" s="94" t="s">
        <v>4743</v>
      </c>
      <c r="F2117" s="95" t="s">
        <v>4744</v>
      </c>
      <c r="G2117" s="89" t="s">
        <v>648</v>
      </c>
      <c r="H2117" s="89" t="s">
        <v>24</v>
      </c>
      <c r="I2117" s="96">
        <v>1</v>
      </c>
      <c r="J2117" s="97">
        <v>2056</v>
      </c>
      <c r="K2117" s="98">
        <f t="shared" si="1099"/>
        <v>1028</v>
      </c>
      <c r="L2117" s="99">
        <f t="shared" si="1100"/>
        <v>1.0815399999999999</v>
      </c>
      <c r="M2117" s="100">
        <f t="shared" si="1101"/>
        <v>1.0590999999999999</v>
      </c>
      <c r="N2117" s="101">
        <f t="shared" si="1102"/>
        <v>0.97811300000000001</v>
      </c>
      <c r="O2117" s="100">
        <f t="shared" si="1103"/>
        <v>1</v>
      </c>
      <c r="P2117" s="98">
        <f t="shared" si="1104"/>
        <v>1151.76</v>
      </c>
      <c r="Q2117" s="97">
        <f t="shared" si="1105"/>
        <v>2303.52</v>
      </c>
      <c r="R2117" s="97"/>
      <c r="S2117" s="97"/>
    </row>
    <row r="2118" spans="1:19" x14ac:dyDescent="0.25">
      <c r="A2118" s="89" t="s">
        <v>4745</v>
      </c>
      <c r="B2118" s="89" t="s">
        <v>4729</v>
      </c>
      <c r="C2118" s="89"/>
      <c r="D2118" s="89" t="s">
        <v>43</v>
      </c>
      <c r="E2118" s="94" t="s">
        <v>4746</v>
      </c>
      <c r="F2118" s="95" t="s">
        <v>4747</v>
      </c>
      <c r="G2118" s="89" t="s">
        <v>648</v>
      </c>
      <c r="H2118" s="89" t="s">
        <v>12</v>
      </c>
      <c r="I2118" s="96">
        <v>1</v>
      </c>
      <c r="J2118" s="97">
        <v>3735</v>
      </c>
      <c r="K2118" s="98">
        <f t="shared" si="1099"/>
        <v>3735</v>
      </c>
      <c r="L2118" s="99">
        <f t="shared" si="1100"/>
        <v>1.0815399999999999</v>
      </c>
      <c r="M2118" s="100">
        <f t="shared" si="1101"/>
        <v>1.0590999999999999</v>
      </c>
      <c r="N2118" s="101">
        <f t="shared" si="1102"/>
        <v>0.97811300000000001</v>
      </c>
      <c r="O2118" s="100">
        <f t="shared" si="1103"/>
        <v>1</v>
      </c>
      <c r="P2118" s="98">
        <f t="shared" si="1104"/>
        <v>4184.6499999999996</v>
      </c>
      <c r="Q2118" s="97">
        <f t="shared" si="1105"/>
        <v>4184.6499999999996</v>
      </c>
      <c r="R2118" s="97"/>
      <c r="S2118" s="97"/>
    </row>
    <row r="2119" spans="1:19" ht="22.5" x14ac:dyDescent="0.25">
      <c r="A2119" s="89" t="s">
        <v>4748</v>
      </c>
      <c r="B2119" s="89" t="s">
        <v>4729</v>
      </c>
      <c r="C2119" s="89" t="s">
        <v>17297</v>
      </c>
      <c r="D2119" s="89" t="s">
        <v>48</v>
      </c>
      <c r="E2119" s="94" t="s">
        <v>4749</v>
      </c>
      <c r="F2119" s="95" t="s">
        <v>4750</v>
      </c>
      <c r="G2119" s="89" t="s">
        <v>648</v>
      </c>
      <c r="H2119" s="89" t="s">
        <v>12</v>
      </c>
      <c r="I2119" s="96">
        <v>1</v>
      </c>
      <c r="J2119" s="97">
        <v>22338</v>
      </c>
      <c r="K2119" s="98">
        <f t="shared" si="1099"/>
        <v>22338</v>
      </c>
      <c r="L2119" s="99">
        <f t="shared" si="1100"/>
        <v>1.0815399999999999</v>
      </c>
      <c r="M2119" s="100">
        <f t="shared" si="1101"/>
        <v>1.0590999999999999</v>
      </c>
      <c r="N2119" s="101">
        <f t="shared" si="1102"/>
        <v>0.97811300000000001</v>
      </c>
      <c r="O2119" s="100">
        <f t="shared" si="1103"/>
        <v>1</v>
      </c>
      <c r="P2119" s="98">
        <f t="shared" si="1104"/>
        <v>25027.24</v>
      </c>
      <c r="Q2119" s="97">
        <f t="shared" si="1105"/>
        <v>25027.24</v>
      </c>
      <c r="R2119" s="97">
        <f t="shared" ref="R2119" si="1107">Q2119</f>
        <v>25027.24</v>
      </c>
      <c r="S2119" s="97"/>
    </row>
    <row r="2120" spans="1:19" ht="22.5" x14ac:dyDescent="0.25">
      <c r="A2120" s="89" t="s">
        <v>4751</v>
      </c>
      <c r="B2120" s="89" t="s">
        <v>4729</v>
      </c>
      <c r="C2120" s="89"/>
      <c r="D2120" s="89" t="s">
        <v>55</v>
      </c>
      <c r="E2120" s="94" t="s">
        <v>4752</v>
      </c>
      <c r="F2120" s="95" t="s">
        <v>4753</v>
      </c>
      <c r="G2120" s="89" t="s">
        <v>648</v>
      </c>
      <c r="H2120" s="89" t="s">
        <v>12</v>
      </c>
      <c r="I2120" s="96">
        <v>1</v>
      </c>
      <c r="J2120" s="97">
        <v>988</v>
      </c>
      <c r="K2120" s="98">
        <f t="shared" si="1099"/>
        <v>988</v>
      </c>
      <c r="L2120" s="99">
        <f t="shared" si="1100"/>
        <v>1.0815399999999999</v>
      </c>
      <c r="M2120" s="100">
        <f t="shared" si="1101"/>
        <v>1.0590999999999999</v>
      </c>
      <c r="N2120" s="101">
        <f t="shared" si="1102"/>
        <v>0.97811300000000001</v>
      </c>
      <c r="O2120" s="100">
        <f t="shared" si="1103"/>
        <v>1</v>
      </c>
      <c r="P2120" s="98">
        <f t="shared" si="1104"/>
        <v>1106.94</v>
      </c>
      <c r="Q2120" s="97">
        <f t="shared" si="1105"/>
        <v>1106.94</v>
      </c>
      <c r="R2120" s="97"/>
      <c r="S2120" s="97"/>
    </row>
    <row r="2121" spans="1:19" ht="22.5" x14ac:dyDescent="0.25">
      <c r="A2121" s="89" t="s">
        <v>4754</v>
      </c>
      <c r="B2121" s="89" t="s">
        <v>4729</v>
      </c>
      <c r="C2121" s="89"/>
      <c r="D2121" s="89" t="s">
        <v>58</v>
      </c>
      <c r="E2121" s="94" t="s">
        <v>4755</v>
      </c>
      <c r="F2121" s="95" t="s">
        <v>4756</v>
      </c>
      <c r="G2121" s="89" t="s">
        <v>648</v>
      </c>
      <c r="H2121" s="89" t="s">
        <v>12</v>
      </c>
      <c r="I2121" s="96">
        <v>1</v>
      </c>
      <c r="J2121" s="97">
        <v>17866</v>
      </c>
      <c r="K2121" s="98">
        <f t="shared" si="1099"/>
        <v>17866</v>
      </c>
      <c r="L2121" s="99">
        <f t="shared" si="1100"/>
        <v>1.0815399999999999</v>
      </c>
      <c r="M2121" s="100">
        <f t="shared" si="1101"/>
        <v>1.0590999999999999</v>
      </c>
      <c r="N2121" s="101">
        <f t="shared" si="1102"/>
        <v>0.97811300000000001</v>
      </c>
      <c r="O2121" s="100">
        <f t="shared" si="1103"/>
        <v>1</v>
      </c>
      <c r="P2121" s="98">
        <f t="shared" si="1104"/>
        <v>20016.86</v>
      </c>
      <c r="Q2121" s="97">
        <f t="shared" si="1105"/>
        <v>20016.86</v>
      </c>
      <c r="R2121" s="97"/>
      <c r="S2121" s="97"/>
    </row>
    <row r="2122" spans="1:19" x14ac:dyDescent="0.25">
      <c r="A2122" s="89" t="s">
        <v>4757</v>
      </c>
      <c r="B2122" s="89" t="s">
        <v>4729</v>
      </c>
      <c r="C2122" s="89"/>
      <c r="D2122" s="89" t="s">
        <v>60</v>
      </c>
      <c r="E2122" s="94" t="s">
        <v>1645</v>
      </c>
      <c r="F2122" s="95" t="s">
        <v>1646</v>
      </c>
      <c r="G2122" s="89" t="s">
        <v>648</v>
      </c>
      <c r="H2122" s="89" t="s">
        <v>24</v>
      </c>
      <c r="I2122" s="96">
        <v>1</v>
      </c>
      <c r="J2122" s="97">
        <v>1565</v>
      </c>
      <c r="K2122" s="98">
        <f t="shared" si="1099"/>
        <v>782.5</v>
      </c>
      <c r="L2122" s="99">
        <f t="shared" si="1100"/>
        <v>1.0815399999999999</v>
      </c>
      <c r="M2122" s="100">
        <f t="shared" si="1101"/>
        <v>1.0590999999999999</v>
      </c>
      <c r="N2122" s="101">
        <f t="shared" si="1102"/>
        <v>0.97811300000000001</v>
      </c>
      <c r="O2122" s="100">
        <f t="shared" si="1103"/>
        <v>1</v>
      </c>
      <c r="P2122" s="98">
        <f t="shared" si="1104"/>
        <v>876.7</v>
      </c>
      <c r="Q2122" s="97">
        <f t="shared" si="1105"/>
        <v>1753.4</v>
      </c>
      <c r="R2122" s="97"/>
      <c r="S2122" s="97"/>
    </row>
    <row r="2123" spans="1:19" ht="22.5" x14ac:dyDescent="0.25">
      <c r="A2123" s="89" t="s">
        <v>4758</v>
      </c>
      <c r="B2123" s="89" t="s">
        <v>4729</v>
      </c>
      <c r="C2123" s="89" t="s">
        <v>17297</v>
      </c>
      <c r="D2123" s="89" t="s">
        <v>65</v>
      </c>
      <c r="E2123" s="94" t="s">
        <v>4759</v>
      </c>
      <c r="F2123" s="95" t="s">
        <v>4760</v>
      </c>
      <c r="G2123" s="89" t="s">
        <v>648</v>
      </c>
      <c r="H2123" s="89" t="s">
        <v>12</v>
      </c>
      <c r="I2123" s="96">
        <v>1</v>
      </c>
      <c r="J2123" s="97">
        <v>25046</v>
      </c>
      <c r="K2123" s="98">
        <f t="shared" si="1099"/>
        <v>25046</v>
      </c>
      <c r="L2123" s="99">
        <f t="shared" si="1100"/>
        <v>1.0815399999999999</v>
      </c>
      <c r="M2123" s="100">
        <f t="shared" si="1101"/>
        <v>1.0590999999999999</v>
      </c>
      <c r="N2123" s="101">
        <f t="shared" si="1102"/>
        <v>0.97811300000000001</v>
      </c>
      <c r="O2123" s="100">
        <f t="shared" si="1103"/>
        <v>1</v>
      </c>
      <c r="P2123" s="98">
        <f t="shared" si="1104"/>
        <v>28061.25</v>
      </c>
      <c r="Q2123" s="97">
        <f t="shared" si="1105"/>
        <v>28061.25</v>
      </c>
      <c r="R2123" s="97">
        <f t="shared" ref="R2123:R2124" si="1108">Q2123</f>
        <v>28061.25</v>
      </c>
      <c r="S2123" s="97"/>
    </row>
    <row r="2124" spans="1:19" ht="22.5" x14ac:dyDescent="0.25">
      <c r="A2124" s="89" t="s">
        <v>4761</v>
      </c>
      <c r="B2124" s="89" t="s">
        <v>4729</v>
      </c>
      <c r="C2124" s="89" t="s">
        <v>17297</v>
      </c>
      <c r="D2124" s="89" t="s">
        <v>68</v>
      </c>
      <c r="E2124" s="94" t="s">
        <v>4762</v>
      </c>
      <c r="F2124" s="95" t="s">
        <v>4763</v>
      </c>
      <c r="G2124" s="89" t="s">
        <v>648</v>
      </c>
      <c r="H2124" s="89" t="s">
        <v>12</v>
      </c>
      <c r="I2124" s="96">
        <v>1</v>
      </c>
      <c r="J2124" s="97">
        <v>9400</v>
      </c>
      <c r="K2124" s="98">
        <f t="shared" si="1099"/>
        <v>9400</v>
      </c>
      <c r="L2124" s="99">
        <f t="shared" si="1100"/>
        <v>1.0815399999999999</v>
      </c>
      <c r="M2124" s="100">
        <f t="shared" si="1101"/>
        <v>1.0590999999999999</v>
      </c>
      <c r="N2124" s="101">
        <f t="shared" si="1102"/>
        <v>0.97811300000000001</v>
      </c>
      <c r="O2124" s="100">
        <f t="shared" si="1103"/>
        <v>1</v>
      </c>
      <c r="P2124" s="98">
        <f t="shared" si="1104"/>
        <v>10531.65</v>
      </c>
      <c r="Q2124" s="97">
        <f t="shared" si="1105"/>
        <v>10531.65</v>
      </c>
      <c r="R2124" s="97">
        <f t="shared" si="1108"/>
        <v>10531.65</v>
      </c>
      <c r="S2124" s="97"/>
    </row>
    <row r="2125" spans="1:19" ht="22.5" x14ac:dyDescent="0.25">
      <c r="A2125" s="89" t="s">
        <v>4764</v>
      </c>
      <c r="B2125" s="89" t="s">
        <v>4729</v>
      </c>
      <c r="C2125" s="89"/>
      <c r="D2125" s="89" t="s">
        <v>70</v>
      </c>
      <c r="E2125" s="94" t="s">
        <v>4765</v>
      </c>
      <c r="F2125" s="95" t="s">
        <v>4766</v>
      </c>
      <c r="G2125" s="89" t="s">
        <v>648</v>
      </c>
      <c r="H2125" s="89" t="s">
        <v>12</v>
      </c>
      <c r="I2125" s="96">
        <v>1</v>
      </c>
      <c r="J2125" s="97">
        <v>3088</v>
      </c>
      <c r="K2125" s="98">
        <f t="shared" si="1099"/>
        <v>3088</v>
      </c>
      <c r="L2125" s="99">
        <f t="shared" si="1100"/>
        <v>1.0815399999999999</v>
      </c>
      <c r="M2125" s="100">
        <f t="shared" si="1101"/>
        <v>1.0590999999999999</v>
      </c>
      <c r="N2125" s="101">
        <f t="shared" si="1102"/>
        <v>0.97811300000000001</v>
      </c>
      <c r="O2125" s="100">
        <f t="shared" si="1103"/>
        <v>1</v>
      </c>
      <c r="P2125" s="98">
        <f t="shared" si="1104"/>
        <v>3459.76</v>
      </c>
      <c r="Q2125" s="97">
        <f t="shared" si="1105"/>
        <v>3459.76</v>
      </c>
      <c r="R2125" s="97"/>
      <c r="S2125" s="97"/>
    </row>
    <row r="2126" spans="1:19" ht="22.5" x14ac:dyDescent="0.25">
      <c r="A2126" s="89" t="s">
        <v>4767</v>
      </c>
      <c r="B2126" s="89" t="s">
        <v>4729</v>
      </c>
      <c r="C2126" s="89" t="s">
        <v>17297</v>
      </c>
      <c r="D2126" s="89" t="s">
        <v>73</v>
      </c>
      <c r="E2126" s="94" t="s">
        <v>4768</v>
      </c>
      <c r="F2126" s="95" t="s">
        <v>1750</v>
      </c>
      <c r="G2126" s="89" t="s">
        <v>648</v>
      </c>
      <c r="H2126" s="89" t="s">
        <v>12</v>
      </c>
      <c r="I2126" s="96">
        <v>1</v>
      </c>
      <c r="J2126" s="97">
        <v>146439</v>
      </c>
      <c r="K2126" s="98">
        <f t="shared" si="1099"/>
        <v>146439</v>
      </c>
      <c r="L2126" s="99">
        <f t="shared" si="1100"/>
        <v>1.0815399999999999</v>
      </c>
      <c r="M2126" s="100">
        <f t="shared" si="1101"/>
        <v>1.0590999999999999</v>
      </c>
      <c r="N2126" s="101">
        <f t="shared" si="1102"/>
        <v>0.97811300000000001</v>
      </c>
      <c r="O2126" s="100">
        <f t="shared" si="1103"/>
        <v>1</v>
      </c>
      <c r="P2126" s="98">
        <f t="shared" si="1104"/>
        <v>164068.54999999999</v>
      </c>
      <c r="Q2126" s="97">
        <f t="shared" si="1105"/>
        <v>164068.54999999999</v>
      </c>
      <c r="R2126" s="97">
        <f t="shared" ref="R2126" si="1109">Q2126</f>
        <v>164068.54999999999</v>
      </c>
      <c r="S2126" s="97"/>
    </row>
    <row r="2127" spans="1:19" x14ac:dyDescent="0.25">
      <c r="A2127" s="89" t="s">
        <v>4769</v>
      </c>
      <c r="B2127" s="89" t="s">
        <v>4729</v>
      </c>
      <c r="C2127" s="89"/>
      <c r="D2127" s="89" t="s">
        <v>75</v>
      </c>
      <c r="E2127" s="94" t="s">
        <v>1282</v>
      </c>
      <c r="F2127" s="95" t="s">
        <v>1283</v>
      </c>
      <c r="G2127" s="89" t="s">
        <v>648</v>
      </c>
      <c r="H2127" s="89" t="s">
        <v>12</v>
      </c>
      <c r="I2127" s="96">
        <v>1</v>
      </c>
      <c r="J2127" s="97">
        <v>884</v>
      </c>
      <c r="K2127" s="98">
        <f t="shared" si="1099"/>
        <v>884</v>
      </c>
      <c r="L2127" s="99">
        <f t="shared" si="1100"/>
        <v>1.0815399999999999</v>
      </c>
      <c r="M2127" s="100">
        <f t="shared" si="1101"/>
        <v>1.0590999999999999</v>
      </c>
      <c r="N2127" s="101">
        <f t="shared" si="1102"/>
        <v>0.97811300000000001</v>
      </c>
      <c r="O2127" s="100">
        <f t="shared" si="1103"/>
        <v>1</v>
      </c>
      <c r="P2127" s="98">
        <f t="shared" si="1104"/>
        <v>990.42</v>
      </c>
      <c r="Q2127" s="97">
        <f t="shared" si="1105"/>
        <v>990.42</v>
      </c>
      <c r="R2127" s="97"/>
      <c r="S2127" s="97"/>
    </row>
    <row r="2128" spans="1:19" ht="22.5" x14ac:dyDescent="0.25">
      <c r="A2128" s="89" t="s">
        <v>4770</v>
      </c>
      <c r="B2128" s="89" t="s">
        <v>4729</v>
      </c>
      <c r="C2128" s="89" t="s">
        <v>17297</v>
      </c>
      <c r="D2128" s="89" t="s">
        <v>87</v>
      </c>
      <c r="E2128" s="94" t="s">
        <v>4771</v>
      </c>
      <c r="F2128" s="95" t="s">
        <v>1754</v>
      </c>
      <c r="G2128" s="89" t="s">
        <v>648</v>
      </c>
      <c r="H2128" s="89" t="s">
        <v>12</v>
      </c>
      <c r="I2128" s="96">
        <v>1</v>
      </c>
      <c r="J2128" s="97">
        <v>8181</v>
      </c>
      <c r="K2128" s="98">
        <f t="shared" si="1099"/>
        <v>8181</v>
      </c>
      <c r="L2128" s="99">
        <f t="shared" si="1100"/>
        <v>1.0815399999999999</v>
      </c>
      <c r="M2128" s="100">
        <f t="shared" si="1101"/>
        <v>1.0590999999999999</v>
      </c>
      <c r="N2128" s="101">
        <f t="shared" si="1102"/>
        <v>0.97811300000000001</v>
      </c>
      <c r="O2128" s="100">
        <f t="shared" si="1103"/>
        <v>1</v>
      </c>
      <c r="P2128" s="98">
        <f t="shared" si="1104"/>
        <v>9165.9</v>
      </c>
      <c r="Q2128" s="97">
        <f t="shared" si="1105"/>
        <v>9165.9</v>
      </c>
      <c r="R2128" s="97">
        <f t="shared" ref="R2128" si="1110">Q2128</f>
        <v>9165.9</v>
      </c>
      <c r="S2128" s="97"/>
    </row>
    <row r="2129" spans="1:19" x14ac:dyDescent="0.25">
      <c r="A2129" s="89" t="s">
        <v>4772</v>
      </c>
      <c r="B2129" s="89" t="s">
        <v>4729</v>
      </c>
      <c r="C2129" s="89"/>
      <c r="D2129" s="89" t="s">
        <v>89</v>
      </c>
      <c r="E2129" s="94" t="s">
        <v>1740</v>
      </c>
      <c r="F2129" s="95" t="s">
        <v>1741</v>
      </c>
      <c r="G2129" s="89" t="s">
        <v>648</v>
      </c>
      <c r="H2129" s="89" t="s">
        <v>12</v>
      </c>
      <c r="I2129" s="96">
        <v>1</v>
      </c>
      <c r="J2129" s="97">
        <v>1004</v>
      </c>
      <c r="K2129" s="98">
        <f t="shared" si="1099"/>
        <v>1004</v>
      </c>
      <c r="L2129" s="99">
        <f t="shared" si="1100"/>
        <v>1.0815399999999999</v>
      </c>
      <c r="M2129" s="100">
        <f t="shared" si="1101"/>
        <v>1.0590999999999999</v>
      </c>
      <c r="N2129" s="101">
        <f t="shared" si="1102"/>
        <v>0.97811300000000001</v>
      </c>
      <c r="O2129" s="100">
        <f t="shared" si="1103"/>
        <v>1</v>
      </c>
      <c r="P2129" s="98">
        <f t="shared" si="1104"/>
        <v>1124.8699999999999</v>
      </c>
      <c r="Q2129" s="97">
        <f t="shared" si="1105"/>
        <v>1124.8699999999999</v>
      </c>
      <c r="R2129" s="97"/>
      <c r="S2129" s="97"/>
    </row>
    <row r="2130" spans="1:19" ht="22.5" x14ac:dyDescent="0.25">
      <c r="A2130" s="89" t="s">
        <v>4773</v>
      </c>
      <c r="B2130" s="89" t="s">
        <v>4729</v>
      </c>
      <c r="C2130" s="89" t="s">
        <v>17297</v>
      </c>
      <c r="D2130" s="89" t="s">
        <v>90</v>
      </c>
      <c r="E2130" s="94" t="s">
        <v>4774</v>
      </c>
      <c r="F2130" s="95" t="s">
        <v>4775</v>
      </c>
      <c r="G2130" s="89" t="s">
        <v>648</v>
      </c>
      <c r="H2130" s="89" t="s">
        <v>12</v>
      </c>
      <c r="I2130" s="96">
        <v>1</v>
      </c>
      <c r="J2130" s="97">
        <v>28995</v>
      </c>
      <c r="K2130" s="98">
        <f t="shared" si="1099"/>
        <v>28995</v>
      </c>
      <c r="L2130" s="99">
        <f t="shared" si="1100"/>
        <v>1.0815399999999999</v>
      </c>
      <c r="M2130" s="100">
        <f t="shared" si="1101"/>
        <v>1.0590999999999999</v>
      </c>
      <c r="N2130" s="101">
        <f t="shared" si="1102"/>
        <v>0.97811300000000001</v>
      </c>
      <c r="O2130" s="100">
        <f t="shared" si="1103"/>
        <v>1</v>
      </c>
      <c r="P2130" s="98">
        <f t="shared" si="1104"/>
        <v>32485.66</v>
      </c>
      <c r="Q2130" s="97">
        <f t="shared" si="1105"/>
        <v>32485.66</v>
      </c>
      <c r="R2130" s="97">
        <f t="shared" ref="R2130" si="1111">Q2130</f>
        <v>32485.66</v>
      </c>
      <c r="S2130" s="97"/>
    </row>
    <row r="2131" spans="1:19" x14ac:dyDescent="0.25">
      <c r="A2131" s="89" t="s">
        <v>4776</v>
      </c>
      <c r="B2131" s="89" t="s">
        <v>4729</v>
      </c>
      <c r="C2131" s="89"/>
      <c r="D2131" s="89" t="s">
        <v>91</v>
      </c>
      <c r="E2131" s="94" t="s">
        <v>1645</v>
      </c>
      <c r="F2131" s="95" t="s">
        <v>1646</v>
      </c>
      <c r="G2131" s="89" t="s">
        <v>648</v>
      </c>
      <c r="H2131" s="89" t="s">
        <v>24</v>
      </c>
      <c r="I2131" s="96">
        <v>1</v>
      </c>
      <c r="J2131" s="97">
        <v>1565</v>
      </c>
      <c r="K2131" s="98">
        <f t="shared" si="1099"/>
        <v>782.5</v>
      </c>
      <c r="L2131" s="99">
        <f t="shared" si="1100"/>
        <v>1.0815399999999999</v>
      </c>
      <c r="M2131" s="100">
        <f t="shared" si="1101"/>
        <v>1.0590999999999999</v>
      </c>
      <c r="N2131" s="101">
        <f t="shared" si="1102"/>
        <v>0.97811300000000001</v>
      </c>
      <c r="O2131" s="100">
        <f t="shared" si="1103"/>
        <v>1</v>
      </c>
      <c r="P2131" s="98">
        <f t="shared" si="1104"/>
        <v>876.7</v>
      </c>
      <c r="Q2131" s="97">
        <f t="shared" si="1105"/>
        <v>1753.4</v>
      </c>
      <c r="R2131" s="97"/>
      <c r="S2131" s="97"/>
    </row>
    <row r="2132" spans="1:19" ht="22.5" x14ac:dyDescent="0.25">
      <c r="A2132" s="89" t="s">
        <v>4777</v>
      </c>
      <c r="B2132" s="89" t="s">
        <v>4729</v>
      </c>
      <c r="C2132" s="89" t="s">
        <v>17297</v>
      </c>
      <c r="D2132" s="89" t="s">
        <v>101</v>
      </c>
      <c r="E2132" s="94" t="s">
        <v>4778</v>
      </c>
      <c r="F2132" s="95" t="s">
        <v>4779</v>
      </c>
      <c r="G2132" s="89" t="s">
        <v>648</v>
      </c>
      <c r="H2132" s="89" t="s">
        <v>24</v>
      </c>
      <c r="I2132" s="96">
        <v>1</v>
      </c>
      <c r="J2132" s="97">
        <v>17600</v>
      </c>
      <c r="K2132" s="98">
        <f t="shared" si="1099"/>
        <v>8800</v>
      </c>
      <c r="L2132" s="99">
        <f t="shared" si="1100"/>
        <v>1.0815399999999999</v>
      </c>
      <c r="M2132" s="100">
        <f t="shared" si="1101"/>
        <v>1.0590999999999999</v>
      </c>
      <c r="N2132" s="101">
        <f t="shared" si="1102"/>
        <v>0.97811300000000001</v>
      </c>
      <c r="O2132" s="100">
        <f t="shared" si="1103"/>
        <v>1</v>
      </c>
      <c r="P2132" s="98">
        <f t="shared" si="1104"/>
        <v>9859.42</v>
      </c>
      <c r="Q2132" s="97">
        <f t="shared" si="1105"/>
        <v>19718.84</v>
      </c>
      <c r="R2132" s="97">
        <f t="shared" ref="R2132" si="1112">Q2132</f>
        <v>19718.84</v>
      </c>
      <c r="S2132" s="97"/>
    </row>
    <row r="2133" spans="1:19" x14ac:dyDescent="0.25">
      <c r="A2133" s="89" t="s">
        <v>4780</v>
      </c>
      <c r="B2133" s="89" t="s">
        <v>4729</v>
      </c>
      <c r="C2133" s="89"/>
      <c r="D2133" s="89" t="s">
        <v>106</v>
      </c>
      <c r="E2133" s="94" t="s">
        <v>1282</v>
      </c>
      <c r="F2133" s="95" t="s">
        <v>1283</v>
      </c>
      <c r="G2133" s="89" t="s">
        <v>648</v>
      </c>
      <c r="H2133" s="89" t="s">
        <v>12</v>
      </c>
      <c r="I2133" s="96">
        <v>1</v>
      </c>
      <c r="J2133" s="97">
        <v>884</v>
      </c>
      <c r="K2133" s="98">
        <f t="shared" si="1099"/>
        <v>884</v>
      </c>
      <c r="L2133" s="99">
        <f t="shared" si="1100"/>
        <v>1.0815399999999999</v>
      </c>
      <c r="M2133" s="100">
        <f t="shared" si="1101"/>
        <v>1.0590999999999999</v>
      </c>
      <c r="N2133" s="101">
        <f t="shared" si="1102"/>
        <v>0.97811300000000001</v>
      </c>
      <c r="O2133" s="100">
        <f t="shared" si="1103"/>
        <v>1</v>
      </c>
      <c r="P2133" s="98">
        <f t="shared" si="1104"/>
        <v>990.42</v>
      </c>
      <c r="Q2133" s="97">
        <f t="shared" si="1105"/>
        <v>990.42</v>
      </c>
      <c r="R2133" s="97"/>
      <c r="S2133" s="97"/>
    </row>
    <row r="2134" spans="1:19" ht="22.5" x14ac:dyDescent="0.25">
      <c r="A2134" s="89" t="s">
        <v>4781</v>
      </c>
      <c r="B2134" s="89" t="s">
        <v>4729</v>
      </c>
      <c r="C2134" s="89" t="s">
        <v>17297</v>
      </c>
      <c r="D2134" s="89" t="s">
        <v>107</v>
      </c>
      <c r="E2134" s="94" t="s">
        <v>4782</v>
      </c>
      <c r="F2134" s="95" t="s">
        <v>4783</v>
      </c>
      <c r="G2134" s="89" t="s">
        <v>648</v>
      </c>
      <c r="H2134" s="89" t="s">
        <v>12</v>
      </c>
      <c r="I2134" s="96">
        <v>1</v>
      </c>
      <c r="J2134" s="97">
        <v>23692</v>
      </c>
      <c r="K2134" s="98">
        <f t="shared" si="1099"/>
        <v>23692</v>
      </c>
      <c r="L2134" s="99">
        <f t="shared" si="1100"/>
        <v>1.0815399999999999</v>
      </c>
      <c r="M2134" s="100">
        <f t="shared" si="1101"/>
        <v>1.0590999999999999</v>
      </c>
      <c r="N2134" s="101">
        <f t="shared" si="1102"/>
        <v>0.97811300000000001</v>
      </c>
      <c r="O2134" s="100">
        <f t="shared" si="1103"/>
        <v>1</v>
      </c>
      <c r="P2134" s="98">
        <f t="shared" si="1104"/>
        <v>26544.240000000002</v>
      </c>
      <c r="Q2134" s="97">
        <f t="shared" si="1105"/>
        <v>26544.240000000002</v>
      </c>
      <c r="R2134" s="97">
        <f t="shared" ref="R2134" si="1113">Q2134</f>
        <v>26544.240000000002</v>
      </c>
      <c r="S2134" s="97"/>
    </row>
    <row r="2135" spans="1:19" ht="22.5" x14ac:dyDescent="0.25">
      <c r="A2135" s="89" t="s">
        <v>4784</v>
      </c>
      <c r="B2135" s="89" t="s">
        <v>4729</v>
      </c>
      <c r="C2135" s="89"/>
      <c r="D2135" s="89" t="s">
        <v>108</v>
      </c>
      <c r="E2135" s="94" t="s">
        <v>1694</v>
      </c>
      <c r="F2135" s="95" t="s">
        <v>1695</v>
      </c>
      <c r="G2135" s="89" t="s">
        <v>970</v>
      </c>
      <c r="H2135" s="89" t="s">
        <v>237</v>
      </c>
      <c r="I2135" s="96">
        <v>1</v>
      </c>
      <c r="J2135" s="97">
        <v>2655</v>
      </c>
      <c r="K2135" s="98">
        <f t="shared" si="1099"/>
        <v>26550</v>
      </c>
      <c r="L2135" s="99">
        <f t="shared" si="1100"/>
        <v>1.0815399999999999</v>
      </c>
      <c r="M2135" s="100">
        <f t="shared" si="1101"/>
        <v>1.0590999999999999</v>
      </c>
      <c r="N2135" s="101">
        <f t="shared" si="1102"/>
        <v>0.97811300000000001</v>
      </c>
      <c r="O2135" s="100">
        <f t="shared" si="1103"/>
        <v>1</v>
      </c>
      <c r="P2135" s="98">
        <f t="shared" si="1104"/>
        <v>29746.31</v>
      </c>
      <c r="Q2135" s="97">
        <f t="shared" si="1105"/>
        <v>2974.63</v>
      </c>
      <c r="R2135" s="97"/>
      <c r="S2135" s="97"/>
    </row>
    <row r="2136" spans="1:19" ht="22.5" x14ac:dyDescent="0.25">
      <c r="A2136" s="89" t="s">
        <v>4785</v>
      </c>
      <c r="B2136" s="89" t="s">
        <v>4729</v>
      </c>
      <c r="C2136" s="89" t="s">
        <v>17297</v>
      </c>
      <c r="D2136" s="89" t="s">
        <v>109</v>
      </c>
      <c r="E2136" s="94" t="s">
        <v>4786</v>
      </c>
      <c r="F2136" s="95" t="s">
        <v>4787</v>
      </c>
      <c r="G2136" s="89" t="s">
        <v>648</v>
      </c>
      <c r="H2136" s="89" t="s">
        <v>12</v>
      </c>
      <c r="I2136" s="96">
        <v>1</v>
      </c>
      <c r="J2136" s="97">
        <v>76770</v>
      </c>
      <c r="K2136" s="98">
        <f t="shared" si="1099"/>
        <v>76770</v>
      </c>
      <c r="L2136" s="99">
        <f t="shared" si="1100"/>
        <v>1.0815399999999999</v>
      </c>
      <c r="M2136" s="100">
        <f t="shared" si="1101"/>
        <v>1.0590999999999999</v>
      </c>
      <c r="N2136" s="101">
        <f t="shared" si="1102"/>
        <v>0.97811300000000001</v>
      </c>
      <c r="O2136" s="100">
        <f t="shared" si="1103"/>
        <v>1</v>
      </c>
      <c r="P2136" s="98">
        <f t="shared" si="1104"/>
        <v>86012.21</v>
      </c>
      <c r="Q2136" s="97">
        <f t="shared" si="1105"/>
        <v>86012.21</v>
      </c>
      <c r="R2136" s="97">
        <f t="shared" ref="R2136" si="1114">Q2136</f>
        <v>86012.21</v>
      </c>
      <c r="S2136" s="97"/>
    </row>
    <row r="2137" spans="1:19" x14ac:dyDescent="0.25">
      <c r="A2137" s="89" t="s">
        <v>4788</v>
      </c>
      <c r="B2137" s="89" t="s">
        <v>4729</v>
      </c>
      <c r="C2137" s="89"/>
      <c r="D2137" s="89" t="s">
        <v>122</v>
      </c>
      <c r="E2137" s="94" t="s">
        <v>1654</v>
      </c>
      <c r="F2137" s="95" t="s">
        <v>1655</v>
      </c>
      <c r="G2137" s="89" t="s">
        <v>648</v>
      </c>
      <c r="H2137" s="89" t="s">
        <v>12</v>
      </c>
      <c r="I2137" s="96">
        <v>1</v>
      </c>
      <c r="J2137" s="97">
        <v>959</v>
      </c>
      <c r="K2137" s="98">
        <f t="shared" si="1099"/>
        <v>959</v>
      </c>
      <c r="L2137" s="99">
        <f t="shared" si="1100"/>
        <v>1.0815399999999999</v>
      </c>
      <c r="M2137" s="100">
        <f t="shared" si="1101"/>
        <v>1.0590999999999999</v>
      </c>
      <c r="N2137" s="101">
        <f t="shared" si="1102"/>
        <v>0.97811300000000001</v>
      </c>
      <c r="O2137" s="100">
        <f t="shared" si="1103"/>
        <v>1</v>
      </c>
      <c r="P2137" s="98">
        <f t="shared" si="1104"/>
        <v>1074.45</v>
      </c>
      <c r="Q2137" s="97">
        <f t="shared" si="1105"/>
        <v>1074.45</v>
      </c>
      <c r="R2137" s="97"/>
      <c r="S2137" s="97"/>
    </row>
    <row r="2138" spans="1:19" ht="22.5" x14ac:dyDescent="0.25">
      <c r="A2138" s="89" t="s">
        <v>4789</v>
      </c>
      <c r="B2138" s="89" t="s">
        <v>4729</v>
      </c>
      <c r="C2138" s="89"/>
      <c r="D2138" s="89" t="s">
        <v>126</v>
      </c>
      <c r="E2138" s="94" t="s">
        <v>4790</v>
      </c>
      <c r="F2138" s="95" t="s">
        <v>4791</v>
      </c>
      <c r="G2138" s="89" t="s">
        <v>648</v>
      </c>
      <c r="H2138" s="89" t="s">
        <v>12</v>
      </c>
      <c r="I2138" s="96">
        <v>1</v>
      </c>
      <c r="J2138" s="97">
        <v>6124</v>
      </c>
      <c r="K2138" s="98">
        <f t="shared" si="1099"/>
        <v>6124</v>
      </c>
      <c r="L2138" s="99">
        <f t="shared" si="1100"/>
        <v>1.0815399999999999</v>
      </c>
      <c r="M2138" s="100">
        <f t="shared" si="1101"/>
        <v>1.0590999999999999</v>
      </c>
      <c r="N2138" s="101">
        <f t="shared" si="1102"/>
        <v>0.97811300000000001</v>
      </c>
      <c r="O2138" s="100">
        <f t="shared" si="1103"/>
        <v>1</v>
      </c>
      <c r="P2138" s="98">
        <f t="shared" si="1104"/>
        <v>6861.26</v>
      </c>
      <c r="Q2138" s="97">
        <f t="shared" si="1105"/>
        <v>6861.26</v>
      </c>
      <c r="R2138" s="97"/>
      <c r="S2138" s="97"/>
    </row>
    <row r="2139" spans="1:19" x14ac:dyDescent="0.25">
      <c r="A2139" s="89"/>
      <c r="B2139" s="90"/>
      <c r="C2139" s="90"/>
      <c r="D2139" s="91"/>
      <c r="E2139" s="92"/>
      <c r="F2139" s="92" t="s">
        <v>4792</v>
      </c>
      <c r="G2139" s="91"/>
      <c r="H2139" s="91"/>
      <c r="I2139" s="93">
        <v>1</v>
      </c>
      <c r="J2139" s="91"/>
      <c r="K2139" s="98"/>
      <c r="L2139" s="99"/>
      <c r="M2139" s="100"/>
      <c r="N2139" s="101"/>
      <c r="O2139" s="100"/>
      <c r="P2139" s="98"/>
      <c r="Q2139" s="91"/>
      <c r="R2139" s="91"/>
      <c r="S2139" s="91"/>
    </row>
    <row r="2140" spans="1:19" x14ac:dyDescent="0.25">
      <c r="A2140" s="89" t="s">
        <v>4793</v>
      </c>
      <c r="B2140" s="89" t="s">
        <v>4729</v>
      </c>
      <c r="C2140" s="89"/>
      <c r="D2140" s="89" t="s">
        <v>124</v>
      </c>
      <c r="E2140" s="94" t="s">
        <v>1775</v>
      </c>
      <c r="F2140" s="95" t="s">
        <v>1776</v>
      </c>
      <c r="G2140" s="89" t="s">
        <v>648</v>
      </c>
      <c r="H2140" s="89" t="s">
        <v>24</v>
      </c>
      <c r="I2140" s="96">
        <v>1</v>
      </c>
      <c r="J2140" s="97">
        <v>25161</v>
      </c>
      <c r="K2140" s="98">
        <f t="shared" ref="K2140:K2147" si="1115">J2140/H2140</f>
        <v>12580.5</v>
      </c>
      <c r="L2140" s="99">
        <f t="shared" ref="L2140:L2147" si="1116">$L$8</f>
        <v>1.0815399999999999</v>
      </c>
      <c r="M2140" s="100">
        <f t="shared" ref="M2140:M2147" si="1117">$M$8</f>
        <v>1.0590999999999999</v>
      </c>
      <c r="N2140" s="101">
        <f t="shared" ref="N2140:N2147" si="1118">$N$8</f>
        <v>0.97811300000000001</v>
      </c>
      <c r="O2140" s="100">
        <f t="shared" ref="O2140:O2147" si="1119">$O$8</f>
        <v>1</v>
      </c>
      <c r="P2140" s="98">
        <f t="shared" ref="P2140:P2147" si="1120">K2140*L2140*M2140*N2140*O2140</f>
        <v>14095.05</v>
      </c>
      <c r="Q2140" s="97">
        <f t="shared" ref="Q2140:Q2147" si="1121">H2140*P2140</f>
        <v>28190.1</v>
      </c>
      <c r="R2140" s="97"/>
      <c r="S2140" s="97"/>
    </row>
    <row r="2141" spans="1:19" ht="22.5" x14ac:dyDescent="0.25">
      <c r="A2141" s="89" t="s">
        <v>4794</v>
      </c>
      <c r="B2141" s="89" t="s">
        <v>4729</v>
      </c>
      <c r="C2141" s="89" t="s">
        <v>17297</v>
      </c>
      <c r="D2141" s="89" t="s">
        <v>129</v>
      </c>
      <c r="E2141" s="94" t="s">
        <v>4795</v>
      </c>
      <c r="F2141" s="95" t="s">
        <v>4796</v>
      </c>
      <c r="G2141" s="89" t="s">
        <v>648</v>
      </c>
      <c r="H2141" s="89" t="s">
        <v>24</v>
      </c>
      <c r="I2141" s="96">
        <v>1</v>
      </c>
      <c r="J2141" s="97">
        <v>231946</v>
      </c>
      <c r="K2141" s="98">
        <f t="shared" si="1115"/>
        <v>115973</v>
      </c>
      <c r="L2141" s="99">
        <f t="shared" si="1116"/>
        <v>1.0815399999999999</v>
      </c>
      <c r="M2141" s="100">
        <f t="shared" si="1117"/>
        <v>1.0590999999999999</v>
      </c>
      <c r="N2141" s="101">
        <f t="shared" si="1118"/>
        <v>0.97811300000000001</v>
      </c>
      <c r="O2141" s="100">
        <f t="shared" si="1119"/>
        <v>1</v>
      </c>
      <c r="P2141" s="98">
        <f t="shared" si="1120"/>
        <v>129934.8</v>
      </c>
      <c r="Q2141" s="97">
        <f t="shared" si="1121"/>
        <v>259869.6</v>
      </c>
      <c r="R2141" s="97">
        <f t="shared" ref="R2141" si="1122">Q2141</f>
        <v>259869.6</v>
      </c>
      <c r="S2141" s="97"/>
    </row>
    <row r="2142" spans="1:19" ht="22.5" x14ac:dyDescent="0.25">
      <c r="A2142" s="89" t="s">
        <v>4797</v>
      </c>
      <c r="B2142" s="89" t="s">
        <v>4729</v>
      </c>
      <c r="C2142" s="89"/>
      <c r="D2142" s="89" t="s">
        <v>133</v>
      </c>
      <c r="E2142" s="94" t="s">
        <v>4798</v>
      </c>
      <c r="F2142" s="95" t="s">
        <v>4799</v>
      </c>
      <c r="G2142" s="89" t="s">
        <v>648</v>
      </c>
      <c r="H2142" s="89" t="s">
        <v>24</v>
      </c>
      <c r="I2142" s="96">
        <v>1</v>
      </c>
      <c r="J2142" s="97">
        <v>11434</v>
      </c>
      <c r="K2142" s="98">
        <f t="shared" si="1115"/>
        <v>5717</v>
      </c>
      <c r="L2142" s="99">
        <f t="shared" si="1116"/>
        <v>1.0815399999999999</v>
      </c>
      <c r="M2142" s="100">
        <f t="shared" si="1117"/>
        <v>1.0590999999999999</v>
      </c>
      <c r="N2142" s="101">
        <f t="shared" si="1118"/>
        <v>0.97811300000000001</v>
      </c>
      <c r="O2142" s="100">
        <f t="shared" si="1119"/>
        <v>1</v>
      </c>
      <c r="P2142" s="98">
        <f t="shared" si="1120"/>
        <v>6405.26</v>
      </c>
      <c r="Q2142" s="97">
        <f t="shared" si="1121"/>
        <v>12810.52</v>
      </c>
      <c r="R2142" s="97"/>
      <c r="S2142" s="97"/>
    </row>
    <row r="2143" spans="1:19" ht="22.5" x14ac:dyDescent="0.25">
      <c r="A2143" s="89" t="s">
        <v>4800</v>
      </c>
      <c r="B2143" s="89" t="s">
        <v>4729</v>
      </c>
      <c r="C2143" s="89"/>
      <c r="D2143" s="89" t="s">
        <v>136</v>
      </c>
      <c r="E2143" s="94" t="s">
        <v>4801</v>
      </c>
      <c r="F2143" s="95" t="s">
        <v>4802</v>
      </c>
      <c r="G2143" s="89" t="s">
        <v>648</v>
      </c>
      <c r="H2143" s="89" t="s">
        <v>24</v>
      </c>
      <c r="I2143" s="96">
        <v>1</v>
      </c>
      <c r="J2143" s="97">
        <v>2099</v>
      </c>
      <c r="K2143" s="98">
        <f t="shared" si="1115"/>
        <v>1049.5</v>
      </c>
      <c r="L2143" s="99">
        <f t="shared" si="1116"/>
        <v>1.0815399999999999</v>
      </c>
      <c r="M2143" s="100">
        <f t="shared" si="1117"/>
        <v>1.0590999999999999</v>
      </c>
      <c r="N2143" s="101">
        <f t="shared" si="1118"/>
        <v>0.97811300000000001</v>
      </c>
      <c r="O2143" s="100">
        <f t="shared" si="1119"/>
        <v>1</v>
      </c>
      <c r="P2143" s="98">
        <f t="shared" si="1120"/>
        <v>1175.8499999999999</v>
      </c>
      <c r="Q2143" s="97">
        <f t="shared" si="1121"/>
        <v>2351.6999999999998</v>
      </c>
      <c r="R2143" s="97"/>
      <c r="S2143" s="97"/>
    </row>
    <row r="2144" spans="1:19" ht="22.5" x14ac:dyDescent="0.25">
      <c r="A2144" s="89" t="s">
        <v>4803</v>
      </c>
      <c r="B2144" s="89" t="s">
        <v>4729</v>
      </c>
      <c r="C2144" s="89"/>
      <c r="D2144" s="89" t="s">
        <v>141</v>
      </c>
      <c r="E2144" s="94" t="s">
        <v>4804</v>
      </c>
      <c r="F2144" s="95" t="s">
        <v>4805</v>
      </c>
      <c r="G2144" s="89" t="s">
        <v>648</v>
      </c>
      <c r="H2144" s="89" t="s">
        <v>24</v>
      </c>
      <c r="I2144" s="96">
        <v>1</v>
      </c>
      <c r="J2144" s="97">
        <v>7662</v>
      </c>
      <c r="K2144" s="98">
        <f t="shared" si="1115"/>
        <v>3831</v>
      </c>
      <c r="L2144" s="99">
        <f t="shared" si="1116"/>
        <v>1.0815399999999999</v>
      </c>
      <c r="M2144" s="100">
        <f t="shared" si="1117"/>
        <v>1.0590999999999999</v>
      </c>
      <c r="N2144" s="101">
        <f t="shared" si="1118"/>
        <v>0.97811300000000001</v>
      </c>
      <c r="O2144" s="100">
        <f t="shared" si="1119"/>
        <v>1</v>
      </c>
      <c r="P2144" s="98">
        <f t="shared" si="1120"/>
        <v>4292.21</v>
      </c>
      <c r="Q2144" s="97">
        <f t="shared" si="1121"/>
        <v>8584.42</v>
      </c>
      <c r="R2144" s="97"/>
      <c r="S2144" s="97"/>
    </row>
    <row r="2145" spans="1:19" ht="22.5" x14ac:dyDescent="0.25">
      <c r="A2145" s="89" t="s">
        <v>4806</v>
      </c>
      <c r="B2145" s="89" t="s">
        <v>4729</v>
      </c>
      <c r="C2145" s="89"/>
      <c r="D2145" s="89" t="s">
        <v>144</v>
      </c>
      <c r="E2145" s="94" t="s">
        <v>4807</v>
      </c>
      <c r="F2145" s="95" t="s">
        <v>4808</v>
      </c>
      <c r="G2145" s="89" t="s">
        <v>648</v>
      </c>
      <c r="H2145" s="89" t="s">
        <v>24</v>
      </c>
      <c r="I2145" s="96">
        <v>1</v>
      </c>
      <c r="J2145" s="97">
        <v>11610</v>
      </c>
      <c r="K2145" s="98">
        <f t="shared" si="1115"/>
        <v>5805</v>
      </c>
      <c r="L2145" s="99">
        <f t="shared" si="1116"/>
        <v>1.0815399999999999</v>
      </c>
      <c r="M2145" s="100">
        <f t="shared" si="1117"/>
        <v>1.0590999999999999</v>
      </c>
      <c r="N2145" s="101">
        <f t="shared" si="1118"/>
        <v>0.97811300000000001</v>
      </c>
      <c r="O2145" s="100">
        <f t="shared" si="1119"/>
        <v>1</v>
      </c>
      <c r="P2145" s="98">
        <f t="shared" si="1120"/>
        <v>6503.85</v>
      </c>
      <c r="Q2145" s="97">
        <f t="shared" si="1121"/>
        <v>13007.7</v>
      </c>
      <c r="R2145" s="97"/>
      <c r="S2145" s="97"/>
    </row>
    <row r="2146" spans="1:19" ht="22.5" x14ac:dyDescent="0.25">
      <c r="A2146" s="89" t="s">
        <v>4809</v>
      </c>
      <c r="B2146" s="89" t="s">
        <v>4729</v>
      </c>
      <c r="C2146" s="89"/>
      <c r="D2146" s="89" t="s">
        <v>146</v>
      </c>
      <c r="E2146" s="94" t="s">
        <v>4810</v>
      </c>
      <c r="F2146" s="95" t="s">
        <v>4811</v>
      </c>
      <c r="G2146" s="89" t="s">
        <v>648</v>
      </c>
      <c r="H2146" s="89" t="s">
        <v>24</v>
      </c>
      <c r="I2146" s="96">
        <v>1</v>
      </c>
      <c r="J2146" s="97">
        <v>11434</v>
      </c>
      <c r="K2146" s="98">
        <f t="shared" si="1115"/>
        <v>5717</v>
      </c>
      <c r="L2146" s="99">
        <f t="shared" si="1116"/>
        <v>1.0815399999999999</v>
      </c>
      <c r="M2146" s="100">
        <f t="shared" si="1117"/>
        <v>1.0590999999999999</v>
      </c>
      <c r="N2146" s="101">
        <f t="shared" si="1118"/>
        <v>0.97811300000000001</v>
      </c>
      <c r="O2146" s="100">
        <f t="shared" si="1119"/>
        <v>1</v>
      </c>
      <c r="P2146" s="98">
        <f t="shared" si="1120"/>
        <v>6405.26</v>
      </c>
      <c r="Q2146" s="97">
        <f t="shared" si="1121"/>
        <v>12810.52</v>
      </c>
      <c r="R2146" s="97"/>
      <c r="S2146" s="97"/>
    </row>
    <row r="2147" spans="1:19" ht="22.5" x14ac:dyDescent="0.25">
      <c r="A2147" s="89" t="s">
        <v>4812</v>
      </c>
      <c r="B2147" s="89" t="s">
        <v>4729</v>
      </c>
      <c r="C2147" s="89" t="s">
        <v>17297</v>
      </c>
      <c r="D2147" s="89" t="s">
        <v>151</v>
      </c>
      <c r="E2147" s="94" t="s">
        <v>4813</v>
      </c>
      <c r="F2147" s="95" t="s">
        <v>4814</v>
      </c>
      <c r="G2147" s="89" t="s">
        <v>648</v>
      </c>
      <c r="H2147" s="89" t="s">
        <v>12</v>
      </c>
      <c r="I2147" s="96">
        <v>1</v>
      </c>
      <c r="J2147" s="97">
        <v>79734</v>
      </c>
      <c r="K2147" s="98">
        <f t="shared" si="1115"/>
        <v>79734</v>
      </c>
      <c r="L2147" s="99">
        <f t="shared" si="1116"/>
        <v>1.0815399999999999</v>
      </c>
      <c r="M2147" s="100">
        <f t="shared" si="1117"/>
        <v>1.0590999999999999</v>
      </c>
      <c r="N2147" s="101">
        <f t="shared" si="1118"/>
        <v>0.97811300000000001</v>
      </c>
      <c r="O2147" s="100">
        <f t="shared" si="1119"/>
        <v>1</v>
      </c>
      <c r="P2147" s="98">
        <f t="shared" si="1120"/>
        <v>89333.04</v>
      </c>
      <c r="Q2147" s="97">
        <f t="shared" si="1121"/>
        <v>89333.04</v>
      </c>
      <c r="R2147" s="97">
        <f t="shared" ref="R2147" si="1123">Q2147</f>
        <v>89333.04</v>
      </c>
      <c r="S2147" s="97"/>
    </row>
    <row r="2148" spans="1:19" x14ac:dyDescent="0.25">
      <c r="A2148" s="89"/>
      <c r="B2148" s="90"/>
      <c r="C2148" s="90"/>
      <c r="D2148" s="91"/>
      <c r="E2148" s="92"/>
      <c r="F2148" s="92" t="s">
        <v>1798</v>
      </c>
      <c r="G2148" s="91"/>
      <c r="H2148" s="91"/>
      <c r="I2148" s="93">
        <v>1</v>
      </c>
      <c r="J2148" s="91"/>
      <c r="K2148" s="98"/>
      <c r="L2148" s="99"/>
      <c r="M2148" s="100"/>
      <c r="N2148" s="101"/>
      <c r="O2148" s="100"/>
      <c r="P2148" s="98"/>
      <c r="Q2148" s="91"/>
      <c r="R2148" s="91"/>
      <c r="S2148" s="91"/>
    </row>
    <row r="2149" spans="1:19" x14ac:dyDescent="0.25">
      <c r="A2149" s="89" t="s">
        <v>4815</v>
      </c>
      <c r="B2149" s="89" t="s">
        <v>4729</v>
      </c>
      <c r="C2149" s="89"/>
      <c r="D2149" s="89" t="s">
        <v>154</v>
      </c>
      <c r="E2149" s="94" t="s">
        <v>1800</v>
      </c>
      <c r="F2149" s="95" t="s">
        <v>1801</v>
      </c>
      <c r="G2149" s="89" t="s">
        <v>970</v>
      </c>
      <c r="H2149" s="89" t="s">
        <v>237</v>
      </c>
      <c r="I2149" s="96">
        <v>1</v>
      </c>
      <c r="J2149" s="97">
        <v>12279</v>
      </c>
      <c r="K2149" s="98">
        <f>J2149/H2149</f>
        <v>122790</v>
      </c>
      <c r="L2149" s="99">
        <f>$L$8</f>
        <v>1.0815399999999999</v>
      </c>
      <c r="M2149" s="100">
        <f>$M$8</f>
        <v>1.0590999999999999</v>
      </c>
      <c r="N2149" s="101">
        <f>$N$8</f>
        <v>0.97811300000000001</v>
      </c>
      <c r="O2149" s="100">
        <f>$O$8</f>
        <v>1</v>
      </c>
      <c r="P2149" s="98">
        <f>K2149*L2149*M2149*N2149*O2149</f>
        <v>137572.49</v>
      </c>
      <c r="Q2149" s="97">
        <f>H2149*P2149</f>
        <v>13757.25</v>
      </c>
      <c r="R2149" s="97"/>
      <c r="S2149" s="97"/>
    </row>
    <row r="2150" spans="1:19" ht="22.5" x14ac:dyDescent="0.25">
      <c r="A2150" s="89" t="s">
        <v>4816</v>
      </c>
      <c r="B2150" s="89" t="s">
        <v>4729</v>
      </c>
      <c r="C2150" s="89"/>
      <c r="D2150" s="89" t="s">
        <v>156</v>
      </c>
      <c r="E2150" s="94" t="s">
        <v>4817</v>
      </c>
      <c r="F2150" s="95" t="s">
        <v>4818</v>
      </c>
      <c r="G2150" s="89" t="s">
        <v>648</v>
      </c>
      <c r="H2150" s="89" t="s">
        <v>12</v>
      </c>
      <c r="I2150" s="96">
        <v>1</v>
      </c>
      <c r="J2150" s="97">
        <v>5823605</v>
      </c>
      <c r="K2150" s="98">
        <f>J2150/H2150</f>
        <v>5823605</v>
      </c>
      <c r="L2150" s="99">
        <f>$L$8</f>
        <v>1.0815399999999999</v>
      </c>
      <c r="M2150" s="100">
        <f>$M$8</f>
        <v>1.0590999999999999</v>
      </c>
      <c r="N2150" s="101">
        <f>$N$8</f>
        <v>0.97811300000000001</v>
      </c>
      <c r="O2150" s="100">
        <f>$O$8</f>
        <v>1</v>
      </c>
      <c r="P2150" s="98">
        <f>K2150*L2150*M2150*N2150*O2150</f>
        <v>6524699.21</v>
      </c>
      <c r="Q2150" s="97">
        <f>H2150*P2150</f>
        <v>6524699.21</v>
      </c>
      <c r="R2150" s="97"/>
      <c r="S2150" s="97"/>
    </row>
    <row r="2151" spans="1:19" x14ac:dyDescent="0.25">
      <c r="A2151" s="89"/>
      <c r="B2151" s="90"/>
      <c r="C2151" s="90"/>
      <c r="D2151" s="91"/>
      <c r="E2151" s="92"/>
      <c r="F2151" s="92" t="s">
        <v>4819</v>
      </c>
      <c r="G2151" s="91"/>
      <c r="H2151" s="91"/>
      <c r="I2151" s="93">
        <v>1</v>
      </c>
      <c r="J2151" s="91"/>
      <c r="K2151" s="98"/>
      <c r="L2151" s="99"/>
      <c r="M2151" s="100"/>
      <c r="N2151" s="101"/>
      <c r="O2151" s="100"/>
      <c r="P2151" s="98"/>
      <c r="Q2151" s="91"/>
      <c r="R2151" s="91"/>
      <c r="S2151" s="91"/>
    </row>
    <row r="2152" spans="1:19" ht="22.5" x14ac:dyDescent="0.25">
      <c r="A2152" s="89" t="s">
        <v>4820</v>
      </c>
      <c r="B2152" s="89" t="s">
        <v>4729</v>
      </c>
      <c r="C2152" s="89"/>
      <c r="D2152" s="89" t="s">
        <v>157</v>
      </c>
      <c r="E2152" s="94" t="s">
        <v>1807</v>
      </c>
      <c r="F2152" s="95" t="s">
        <v>1808</v>
      </c>
      <c r="G2152" s="89" t="s">
        <v>110</v>
      </c>
      <c r="H2152" s="89" t="s">
        <v>4821</v>
      </c>
      <c r="I2152" s="96">
        <v>1</v>
      </c>
      <c r="J2152" s="97">
        <v>14163</v>
      </c>
      <c r="K2152" s="98">
        <f>J2152/H2152</f>
        <v>144964.18</v>
      </c>
      <c r="L2152" s="99">
        <f>$L$8</f>
        <v>1.0815399999999999</v>
      </c>
      <c r="M2152" s="100">
        <f>$M$8</f>
        <v>1.0590999999999999</v>
      </c>
      <c r="N2152" s="101">
        <f>$N$8</f>
        <v>0.97811300000000001</v>
      </c>
      <c r="O2152" s="100">
        <f>$O$8</f>
        <v>1</v>
      </c>
      <c r="P2152" s="98">
        <f>K2152*L2152*M2152*N2152*O2152</f>
        <v>162416.18</v>
      </c>
      <c r="Q2152" s="97">
        <f>H2152*P2152</f>
        <v>15868.06</v>
      </c>
      <c r="R2152" s="97"/>
      <c r="S2152" s="97"/>
    </row>
    <row r="2153" spans="1:19" ht="22.5" x14ac:dyDescent="0.25">
      <c r="A2153" s="89" t="s">
        <v>4822</v>
      </c>
      <c r="B2153" s="89" t="s">
        <v>4729</v>
      </c>
      <c r="C2153" s="89"/>
      <c r="D2153" s="89" t="s">
        <v>158</v>
      </c>
      <c r="E2153" s="94" t="s">
        <v>1811</v>
      </c>
      <c r="F2153" s="95" t="s">
        <v>4823</v>
      </c>
      <c r="G2153" s="89" t="s">
        <v>949</v>
      </c>
      <c r="H2153" s="89" t="s">
        <v>4824</v>
      </c>
      <c r="I2153" s="96">
        <v>1</v>
      </c>
      <c r="J2153" s="97">
        <v>7509</v>
      </c>
      <c r="K2153" s="98">
        <f>J2153/H2153</f>
        <v>766.47</v>
      </c>
      <c r="L2153" s="99">
        <f>$L$8</f>
        <v>1.0815399999999999</v>
      </c>
      <c r="M2153" s="100">
        <f>$M$8</f>
        <v>1.0590999999999999</v>
      </c>
      <c r="N2153" s="101">
        <f>$N$8</f>
        <v>0.97811300000000001</v>
      </c>
      <c r="O2153" s="100">
        <f>$O$8</f>
        <v>1</v>
      </c>
      <c r="P2153" s="98">
        <f>K2153*L2153*M2153*N2153*O2153</f>
        <v>858.74</v>
      </c>
      <c r="Q2153" s="97">
        <f>H2153*P2153</f>
        <v>8412.9</v>
      </c>
      <c r="R2153" s="97"/>
      <c r="S2153" s="97"/>
    </row>
    <row r="2154" spans="1:19" x14ac:dyDescent="0.25">
      <c r="A2154" s="89"/>
      <c r="B2154" s="90"/>
      <c r="C2154" s="90"/>
      <c r="D2154" s="91"/>
      <c r="E2154" s="92"/>
      <c r="F2154" s="92" t="s">
        <v>4825</v>
      </c>
      <c r="G2154" s="91"/>
      <c r="H2154" s="91"/>
      <c r="I2154" s="93">
        <v>1</v>
      </c>
      <c r="J2154" s="91"/>
      <c r="K2154" s="98"/>
      <c r="L2154" s="99"/>
      <c r="M2154" s="100"/>
      <c r="N2154" s="101"/>
      <c r="O2154" s="100"/>
      <c r="P2154" s="98"/>
      <c r="Q2154" s="91"/>
      <c r="R2154" s="91"/>
      <c r="S2154" s="91"/>
    </row>
    <row r="2155" spans="1:19" ht="22.5" x14ac:dyDescent="0.25">
      <c r="A2155" s="89" t="s">
        <v>4826</v>
      </c>
      <c r="B2155" s="89" t="s">
        <v>4729</v>
      </c>
      <c r="C2155" s="89"/>
      <c r="D2155" s="89" t="s">
        <v>165</v>
      </c>
      <c r="E2155" s="94" t="s">
        <v>3749</v>
      </c>
      <c r="F2155" s="95" t="s">
        <v>3750</v>
      </c>
      <c r="G2155" s="89" t="s">
        <v>110</v>
      </c>
      <c r="H2155" s="89" t="s">
        <v>4827</v>
      </c>
      <c r="I2155" s="96">
        <v>1</v>
      </c>
      <c r="J2155" s="97">
        <v>23583</v>
      </c>
      <c r="K2155" s="98">
        <f>J2155/H2155</f>
        <v>132343.78</v>
      </c>
      <c r="L2155" s="99">
        <f>$L$8</f>
        <v>1.0815399999999999</v>
      </c>
      <c r="M2155" s="100">
        <f>$M$8</f>
        <v>1.0590999999999999</v>
      </c>
      <c r="N2155" s="101">
        <f>$N$8</f>
        <v>0.97811300000000001</v>
      </c>
      <c r="O2155" s="100">
        <f>$O$8</f>
        <v>1</v>
      </c>
      <c r="P2155" s="98">
        <f>K2155*L2155*M2155*N2155*O2155</f>
        <v>148276.43</v>
      </c>
      <c r="Q2155" s="97">
        <f>H2155*P2155</f>
        <v>26422.12</v>
      </c>
      <c r="R2155" s="97"/>
      <c r="S2155" s="97"/>
    </row>
    <row r="2156" spans="1:19" ht="22.5" x14ac:dyDescent="0.25">
      <c r="A2156" s="89" t="s">
        <v>4828</v>
      </c>
      <c r="B2156" s="89" t="s">
        <v>4729</v>
      </c>
      <c r="C2156" s="89"/>
      <c r="D2156" s="89" t="s">
        <v>168</v>
      </c>
      <c r="E2156" s="94" t="s">
        <v>1820</v>
      </c>
      <c r="F2156" s="95" t="s">
        <v>4829</v>
      </c>
      <c r="G2156" s="89" t="s">
        <v>949</v>
      </c>
      <c r="H2156" s="89" t="s">
        <v>4830</v>
      </c>
      <c r="I2156" s="96">
        <v>1</v>
      </c>
      <c r="J2156" s="97">
        <v>11922</v>
      </c>
      <c r="K2156" s="98">
        <f>J2156/H2156</f>
        <v>669.04</v>
      </c>
      <c r="L2156" s="99">
        <f>$L$8</f>
        <v>1.0815399999999999</v>
      </c>
      <c r="M2156" s="100">
        <f>$M$8</f>
        <v>1.0590999999999999</v>
      </c>
      <c r="N2156" s="101">
        <f>$N$8</f>
        <v>0.97811300000000001</v>
      </c>
      <c r="O2156" s="100">
        <f>$O$8</f>
        <v>1</v>
      </c>
      <c r="P2156" s="98">
        <f>K2156*L2156*M2156*N2156*O2156</f>
        <v>749.58</v>
      </c>
      <c r="Q2156" s="97">
        <f>H2156*P2156</f>
        <v>13357.14</v>
      </c>
      <c r="R2156" s="97"/>
      <c r="S2156" s="97"/>
    </row>
    <row r="2157" spans="1:19" ht="22.5" x14ac:dyDescent="0.25">
      <c r="A2157" s="89" t="s">
        <v>4831</v>
      </c>
      <c r="B2157" s="89" t="s">
        <v>4729</v>
      </c>
      <c r="C2157" s="89"/>
      <c r="D2157" s="89" t="s">
        <v>170</v>
      </c>
      <c r="E2157" s="94" t="s">
        <v>1816</v>
      </c>
      <c r="F2157" s="95" t="s">
        <v>1817</v>
      </c>
      <c r="G2157" s="89" t="s">
        <v>110</v>
      </c>
      <c r="H2157" s="89" t="s">
        <v>4832</v>
      </c>
      <c r="I2157" s="96">
        <v>1</v>
      </c>
      <c r="J2157" s="97">
        <v>24393</v>
      </c>
      <c r="K2157" s="98">
        <f>J2157/H2157</f>
        <v>115061.32</v>
      </c>
      <c r="L2157" s="99">
        <f>$L$8</f>
        <v>1.0815399999999999</v>
      </c>
      <c r="M2157" s="100">
        <f>$M$8</f>
        <v>1.0590999999999999</v>
      </c>
      <c r="N2157" s="101">
        <f>$N$8</f>
        <v>0.97811300000000001</v>
      </c>
      <c r="O2157" s="100">
        <f>$O$8</f>
        <v>1</v>
      </c>
      <c r="P2157" s="98">
        <f>K2157*L2157*M2157*N2157*O2157</f>
        <v>128913.36</v>
      </c>
      <c r="Q2157" s="97">
        <f>H2157*P2157</f>
        <v>27329.63</v>
      </c>
      <c r="R2157" s="97"/>
      <c r="S2157" s="97"/>
    </row>
    <row r="2158" spans="1:19" ht="22.5" x14ac:dyDescent="0.25">
      <c r="A2158" s="89" t="s">
        <v>4833</v>
      </c>
      <c r="B2158" s="89" t="s">
        <v>4729</v>
      </c>
      <c r="C2158" s="89"/>
      <c r="D2158" s="89" t="s">
        <v>175</v>
      </c>
      <c r="E2158" s="94" t="s">
        <v>1820</v>
      </c>
      <c r="F2158" s="95" t="s">
        <v>4834</v>
      </c>
      <c r="G2158" s="89" t="s">
        <v>949</v>
      </c>
      <c r="H2158" s="89" t="s">
        <v>4835</v>
      </c>
      <c r="I2158" s="96">
        <v>1</v>
      </c>
      <c r="J2158" s="97">
        <v>14180</v>
      </c>
      <c r="K2158" s="98">
        <f>J2158/H2158</f>
        <v>669.03</v>
      </c>
      <c r="L2158" s="99">
        <f>$L$8</f>
        <v>1.0815399999999999</v>
      </c>
      <c r="M2158" s="100">
        <f>$M$8</f>
        <v>1.0590999999999999</v>
      </c>
      <c r="N2158" s="101">
        <f>$N$8</f>
        <v>0.97811300000000001</v>
      </c>
      <c r="O2158" s="100">
        <f>$O$8</f>
        <v>1</v>
      </c>
      <c r="P2158" s="98">
        <f>K2158*L2158*M2158*N2158*O2158</f>
        <v>749.57</v>
      </c>
      <c r="Q2158" s="97">
        <f>H2158*P2158</f>
        <v>15887.14</v>
      </c>
      <c r="R2158" s="97"/>
      <c r="S2158" s="97"/>
    </row>
    <row r="2159" spans="1:19" x14ac:dyDescent="0.25">
      <c r="A2159" s="89"/>
      <c r="B2159" s="90"/>
      <c r="C2159" s="90"/>
      <c r="D2159" s="91"/>
      <c r="E2159" s="92"/>
      <c r="F2159" s="92" t="s">
        <v>4836</v>
      </c>
      <c r="G2159" s="91"/>
      <c r="H2159" s="91"/>
      <c r="I2159" s="93">
        <v>1</v>
      </c>
      <c r="J2159" s="91"/>
      <c r="K2159" s="98"/>
      <c r="L2159" s="99"/>
      <c r="M2159" s="100"/>
      <c r="N2159" s="101"/>
      <c r="O2159" s="100"/>
      <c r="P2159" s="98"/>
      <c r="Q2159" s="91"/>
      <c r="R2159" s="91"/>
      <c r="S2159" s="91"/>
    </row>
    <row r="2160" spans="1:19" ht="22.5" x14ac:dyDescent="0.25">
      <c r="A2160" s="89" t="s">
        <v>4837</v>
      </c>
      <c r="B2160" s="89" t="s">
        <v>4729</v>
      </c>
      <c r="C2160" s="89"/>
      <c r="D2160" s="89" t="s">
        <v>178</v>
      </c>
      <c r="E2160" s="94" t="s">
        <v>4838</v>
      </c>
      <c r="F2160" s="95" t="s">
        <v>4839</v>
      </c>
      <c r="G2160" s="89" t="s">
        <v>110</v>
      </c>
      <c r="H2160" s="89" t="s">
        <v>4840</v>
      </c>
      <c r="I2160" s="96">
        <v>1</v>
      </c>
      <c r="J2160" s="97">
        <v>3331</v>
      </c>
      <c r="K2160" s="98">
        <f>J2160/H2160</f>
        <v>144826.09</v>
      </c>
      <c r="L2160" s="99">
        <f>$L$8</f>
        <v>1.0815399999999999</v>
      </c>
      <c r="M2160" s="100">
        <f>$M$8</f>
        <v>1.0590999999999999</v>
      </c>
      <c r="N2160" s="101">
        <f>$N$8</f>
        <v>0.97811300000000001</v>
      </c>
      <c r="O2160" s="100">
        <f>$O$8</f>
        <v>1</v>
      </c>
      <c r="P2160" s="98">
        <f>K2160*L2160*M2160*N2160*O2160</f>
        <v>162261.46</v>
      </c>
      <c r="Q2160" s="97">
        <f>H2160*P2160</f>
        <v>3732.01</v>
      </c>
      <c r="R2160" s="97"/>
      <c r="S2160" s="97"/>
    </row>
    <row r="2161" spans="1:19" ht="22.5" x14ac:dyDescent="0.25">
      <c r="A2161" s="89" t="s">
        <v>4841</v>
      </c>
      <c r="B2161" s="89" t="s">
        <v>4729</v>
      </c>
      <c r="C2161" s="89"/>
      <c r="D2161" s="89" t="s">
        <v>181</v>
      </c>
      <c r="E2161" s="94" t="s">
        <v>4842</v>
      </c>
      <c r="F2161" s="95" t="s">
        <v>4843</v>
      </c>
      <c r="G2161" s="89" t="s">
        <v>949</v>
      </c>
      <c r="H2161" s="89" t="s">
        <v>4844</v>
      </c>
      <c r="I2161" s="96">
        <v>1</v>
      </c>
      <c r="J2161" s="97">
        <v>1875</v>
      </c>
      <c r="K2161" s="98">
        <f>J2161/H2161</f>
        <v>815.22</v>
      </c>
      <c r="L2161" s="99">
        <f>$L$8</f>
        <v>1.0815399999999999</v>
      </c>
      <c r="M2161" s="100">
        <f>$M$8</f>
        <v>1.0590999999999999</v>
      </c>
      <c r="N2161" s="101">
        <f>$N$8</f>
        <v>0.97811300000000001</v>
      </c>
      <c r="O2161" s="100">
        <f>$O$8</f>
        <v>1</v>
      </c>
      <c r="P2161" s="98">
        <f>K2161*L2161*M2161*N2161*O2161</f>
        <v>913.36</v>
      </c>
      <c r="Q2161" s="97">
        <f>H2161*P2161</f>
        <v>2100.73</v>
      </c>
      <c r="R2161" s="97"/>
      <c r="S2161" s="97"/>
    </row>
    <row r="2162" spans="1:19" x14ac:dyDescent="0.25">
      <c r="A2162" s="89"/>
      <c r="B2162" s="90"/>
      <c r="C2162" s="90"/>
      <c r="D2162" s="91"/>
      <c r="E2162" s="92"/>
      <c r="F2162" s="92" t="s">
        <v>4845</v>
      </c>
      <c r="G2162" s="91"/>
      <c r="H2162" s="91"/>
      <c r="I2162" s="93">
        <v>1</v>
      </c>
      <c r="J2162" s="91"/>
      <c r="K2162" s="98"/>
      <c r="L2162" s="99"/>
      <c r="M2162" s="100"/>
      <c r="N2162" s="101"/>
      <c r="O2162" s="100"/>
      <c r="P2162" s="98"/>
      <c r="Q2162" s="91"/>
      <c r="R2162" s="91"/>
      <c r="S2162" s="91"/>
    </row>
    <row r="2163" spans="1:19" ht="22.5" x14ac:dyDescent="0.25">
      <c r="A2163" s="89" t="s">
        <v>4846</v>
      </c>
      <c r="B2163" s="89" t="s">
        <v>4729</v>
      </c>
      <c r="C2163" s="89"/>
      <c r="D2163" s="89" t="s">
        <v>182</v>
      </c>
      <c r="E2163" s="94" t="s">
        <v>3749</v>
      </c>
      <c r="F2163" s="95" t="s">
        <v>3750</v>
      </c>
      <c r="G2163" s="89" t="s">
        <v>110</v>
      </c>
      <c r="H2163" s="89" t="s">
        <v>4847</v>
      </c>
      <c r="I2163" s="96">
        <v>1</v>
      </c>
      <c r="J2163" s="97">
        <v>41265</v>
      </c>
      <c r="K2163" s="98">
        <f>J2163/H2163</f>
        <v>132344.45000000001</v>
      </c>
      <c r="L2163" s="99">
        <f>$L$8</f>
        <v>1.0815399999999999</v>
      </c>
      <c r="M2163" s="100">
        <f>$M$8</f>
        <v>1.0590999999999999</v>
      </c>
      <c r="N2163" s="101">
        <f>$N$8</f>
        <v>0.97811300000000001</v>
      </c>
      <c r="O2163" s="100">
        <f>$O$8</f>
        <v>1</v>
      </c>
      <c r="P2163" s="98">
        <f>K2163*L2163*M2163*N2163*O2163</f>
        <v>148277.18</v>
      </c>
      <c r="Q2163" s="97">
        <f>H2163*P2163</f>
        <v>46232.82</v>
      </c>
      <c r="R2163" s="97"/>
      <c r="S2163" s="97"/>
    </row>
    <row r="2164" spans="1:19" ht="22.5" x14ac:dyDescent="0.25">
      <c r="A2164" s="89" t="s">
        <v>4848</v>
      </c>
      <c r="B2164" s="89" t="s">
        <v>4729</v>
      </c>
      <c r="C2164" s="89"/>
      <c r="D2164" s="89" t="s">
        <v>183</v>
      </c>
      <c r="E2164" s="94" t="s">
        <v>4849</v>
      </c>
      <c r="F2164" s="95" t="s">
        <v>4850</v>
      </c>
      <c r="G2164" s="89" t="s">
        <v>949</v>
      </c>
      <c r="H2164" s="89" t="s">
        <v>4851</v>
      </c>
      <c r="I2164" s="96">
        <v>1</v>
      </c>
      <c r="J2164" s="97">
        <v>30321</v>
      </c>
      <c r="K2164" s="98">
        <f>J2164/H2164</f>
        <v>972.44</v>
      </c>
      <c r="L2164" s="99">
        <f>$L$8</f>
        <v>1.0815399999999999</v>
      </c>
      <c r="M2164" s="100">
        <f>$M$8</f>
        <v>1.0590999999999999</v>
      </c>
      <c r="N2164" s="101">
        <f>$N$8</f>
        <v>0.97811300000000001</v>
      </c>
      <c r="O2164" s="100">
        <f>$O$8</f>
        <v>1</v>
      </c>
      <c r="P2164" s="98">
        <f>K2164*L2164*M2164*N2164*O2164</f>
        <v>1089.51</v>
      </c>
      <c r="Q2164" s="97">
        <f>H2164*P2164</f>
        <v>33971.14</v>
      </c>
      <c r="R2164" s="97"/>
      <c r="S2164" s="97"/>
    </row>
    <row r="2165" spans="1:19" x14ac:dyDescent="0.25">
      <c r="A2165" s="89"/>
      <c r="B2165" s="90"/>
      <c r="C2165" s="90"/>
      <c r="D2165" s="91"/>
      <c r="E2165" s="92"/>
      <c r="F2165" s="92" t="s">
        <v>4852</v>
      </c>
      <c r="G2165" s="91"/>
      <c r="H2165" s="91"/>
      <c r="I2165" s="93">
        <v>1</v>
      </c>
      <c r="J2165" s="91"/>
      <c r="K2165" s="98"/>
      <c r="L2165" s="99"/>
      <c r="M2165" s="100"/>
      <c r="N2165" s="101"/>
      <c r="O2165" s="100"/>
      <c r="P2165" s="98"/>
      <c r="Q2165" s="91"/>
      <c r="R2165" s="91"/>
      <c r="S2165" s="91"/>
    </row>
    <row r="2166" spans="1:19" x14ac:dyDescent="0.25">
      <c r="A2166" s="89" t="s">
        <v>4853</v>
      </c>
      <c r="B2166" s="89" t="s">
        <v>4729</v>
      </c>
      <c r="C2166" s="89"/>
      <c r="D2166" s="89" t="s">
        <v>191</v>
      </c>
      <c r="E2166" s="94" t="s">
        <v>2336</v>
      </c>
      <c r="F2166" s="95" t="s">
        <v>2337</v>
      </c>
      <c r="G2166" s="89" t="s">
        <v>648</v>
      </c>
      <c r="H2166" s="89" t="s">
        <v>40</v>
      </c>
      <c r="I2166" s="96">
        <v>1</v>
      </c>
      <c r="J2166" s="97">
        <v>12114</v>
      </c>
      <c r="K2166" s="98">
        <f>J2166/H2166</f>
        <v>2422.8000000000002</v>
      </c>
      <c r="L2166" s="99">
        <f>$L$8</f>
        <v>1.0815399999999999</v>
      </c>
      <c r="M2166" s="100">
        <f>$M$8</f>
        <v>1.0590999999999999</v>
      </c>
      <c r="N2166" s="101">
        <f>$N$8</f>
        <v>0.97811300000000001</v>
      </c>
      <c r="O2166" s="100">
        <f>$O$8</f>
        <v>1</v>
      </c>
      <c r="P2166" s="98">
        <f>K2166*L2166*M2166*N2166*O2166</f>
        <v>2714.48</v>
      </c>
      <c r="Q2166" s="97">
        <f>H2166*P2166</f>
        <v>13572.4</v>
      </c>
      <c r="R2166" s="97"/>
      <c r="S2166" s="97"/>
    </row>
    <row r="2167" spans="1:19" x14ac:dyDescent="0.25">
      <c r="A2167" s="89" t="s">
        <v>4854</v>
      </c>
      <c r="B2167" s="89" t="s">
        <v>4729</v>
      </c>
      <c r="C2167" s="89"/>
      <c r="D2167" s="89" t="s">
        <v>194</v>
      </c>
      <c r="E2167" s="94" t="s">
        <v>4855</v>
      </c>
      <c r="F2167" s="95" t="s">
        <v>4856</v>
      </c>
      <c r="G2167" s="89" t="s">
        <v>648</v>
      </c>
      <c r="H2167" s="89" t="s">
        <v>12</v>
      </c>
      <c r="I2167" s="96">
        <v>1</v>
      </c>
      <c r="J2167" s="97">
        <v>2083</v>
      </c>
      <c r="K2167" s="98">
        <f>J2167/H2167</f>
        <v>2083</v>
      </c>
      <c r="L2167" s="99">
        <f>$L$8</f>
        <v>1.0815399999999999</v>
      </c>
      <c r="M2167" s="100">
        <f>$M$8</f>
        <v>1.0590999999999999</v>
      </c>
      <c r="N2167" s="101">
        <f>$N$8</f>
        <v>0.97811300000000001</v>
      </c>
      <c r="O2167" s="100">
        <f>$O$8</f>
        <v>1</v>
      </c>
      <c r="P2167" s="98">
        <f>K2167*L2167*M2167*N2167*O2167</f>
        <v>2333.77</v>
      </c>
      <c r="Q2167" s="97">
        <f>H2167*P2167</f>
        <v>2333.77</v>
      </c>
      <c r="R2167" s="97"/>
      <c r="S2167" s="97"/>
    </row>
    <row r="2168" spans="1:19" x14ac:dyDescent="0.25">
      <c r="A2168" s="89" t="s">
        <v>4857</v>
      </c>
      <c r="B2168" s="89" t="s">
        <v>4729</v>
      </c>
      <c r="C2168" s="89"/>
      <c r="D2168" s="89" t="s">
        <v>196</v>
      </c>
      <c r="E2168" s="94" t="s">
        <v>4858</v>
      </c>
      <c r="F2168" s="95" t="s">
        <v>4859</v>
      </c>
      <c r="G2168" s="89" t="s">
        <v>648</v>
      </c>
      <c r="H2168" s="89" t="s">
        <v>12</v>
      </c>
      <c r="I2168" s="96">
        <v>1</v>
      </c>
      <c r="J2168" s="97">
        <v>4998</v>
      </c>
      <c r="K2168" s="98">
        <f>J2168/H2168</f>
        <v>4998</v>
      </c>
      <c r="L2168" s="99">
        <f>$L$8</f>
        <v>1.0815399999999999</v>
      </c>
      <c r="M2168" s="100">
        <f>$M$8</f>
        <v>1.0590999999999999</v>
      </c>
      <c r="N2168" s="101">
        <f>$N$8</f>
        <v>0.97811300000000001</v>
      </c>
      <c r="O2168" s="100">
        <f>$O$8</f>
        <v>1</v>
      </c>
      <c r="P2168" s="98">
        <f>K2168*L2168*M2168*N2168*O2168</f>
        <v>5599.7</v>
      </c>
      <c r="Q2168" s="97">
        <f>H2168*P2168</f>
        <v>5599.7</v>
      </c>
      <c r="R2168" s="97"/>
      <c r="S2168" s="97"/>
    </row>
    <row r="2169" spans="1:19" x14ac:dyDescent="0.25">
      <c r="A2169" s="89" t="s">
        <v>4860</v>
      </c>
      <c r="B2169" s="89" t="s">
        <v>4729</v>
      </c>
      <c r="C2169" s="89"/>
      <c r="D2169" s="89" t="s">
        <v>201</v>
      </c>
      <c r="E2169" s="94" t="s">
        <v>4861</v>
      </c>
      <c r="F2169" s="95" t="s">
        <v>4862</v>
      </c>
      <c r="G2169" s="89" t="s">
        <v>648</v>
      </c>
      <c r="H2169" s="89" t="s">
        <v>30</v>
      </c>
      <c r="I2169" s="96">
        <v>1</v>
      </c>
      <c r="J2169" s="97">
        <v>21097</v>
      </c>
      <c r="K2169" s="98">
        <f>J2169/H2169</f>
        <v>7032.33</v>
      </c>
      <c r="L2169" s="99">
        <f>$L$8</f>
        <v>1.0815399999999999</v>
      </c>
      <c r="M2169" s="100">
        <f>$M$8</f>
        <v>1.0590999999999999</v>
      </c>
      <c r="N2169" s="101">
        <f>$N$8</f>
        <v>0.97811300000000001</v>
      </c>
      <c r="O2169" s="100">
        <f>$O$8</f>
        <v>1</v>
      </c>
      <c r="P2169" s="98">
        <f>K2169*L2169*M2169*N2169*O2169</f>
        <v>7878.94</v>
      </c>
      <c r="Q2169" s="97">
        <f>H2169*P2169</f>
        <v>23636.82</v>
      </c>
      <c r="R2169" s="97"/>
      <c r="S2169" s="97"/>
    </row>
    <row r="2170" spans="1:19" x14ac:dyDescent="0.25">
      <c r="A2170" s="89"/>
      <c r="B2170" s="90"/>
      <c r="C2170" s="90"/>
      <c r="D2170" s="91"/>
      <c r="E2170" s="92"/>
      <c r="F2170" s="92" t="s">
        <v>1850</v>
      </c>
      <c r="G2170" s="91"/>
      <c r="H2170" s="91"/>
      <c r="I2170" s="93">
        <v>1</v>
      </c>
      <c r="J2170" s="91"/>
      <c r="K2170" s="98"/>
      <c r="L2170" s="99"/>
      <c r="M2170" s="100"/>
      <c r="N2170" s="101"/>
      <c r="O2170" s="100"/>
      <c r="P2170" s="98"/>
      <c r="Q2170" s="91"/>
      <c r="R2170" s="91"/>
      <c r="S2170" s="91"/>
    </row>
    <row r="2171" spans="1:19" x14ac:dyDescent="0.25">
      <c r="A2171" s="89" t="s">
        <v>4863</v>
      </c>
      <c r="B2171" s="89" t="s">
        <v>4729</v>
      </c>
      <c r="C2171" s="89"/>
      <c r="D2171" s="89" t="s">
        <v>204</v>
      </c>
      <c r="E2171" s="94" t="s">
        <v>3769</v>
      </c>
      <c r="F2171" s="95" t="s">
        <v>3770</v>
      </c>
      <c r="G2171" s="89" t="s">
        <v>648</v>
      </c>
      <c r="H2171" s="89" t="s">
        <v>12</v>
      </c>
      <c r="I2171" s="96">
        <v>1</v>
      </c>
      <c r="J2171" s="97">
        <v>1286</v>
      </c>
      <c r="K2171" s="98">
        <f>J2171/H2171</f>
        <v>1286</v>
      </c>
      <c r="L2171" s="99">
        <f>$L$8</f>
        <v>1.0815399999999999</v>
      </c>
      <c r="M2171" s="100">
        <f>$M$8</f>
        <v>1.0590999999999999</v>
      </c>
      <c r="N2171" s="101">
        <f>$N$8</f>
        <v>0.97811300000000001</v>
      </c>
      <c r="O2171" s="100">
        <f>$O$8</f>
        <v>1</v>
      </c>
      <c r="P2171" s="98">
        <f>K2171*L2171*M2171*N2171*O2171</f>
        <v>1440.82</v>
      </c>
      <c r="Q2171" s="97">
        <f>H2171*P2171</f>
        <v>1440.82</v>
      </c>
      <c r="R2171" s="97"/>
      <c r="S2171" s="97"/>
    </row>
    <row r="2172" spans="1:19" ht="22.5" x14ac:dyDescent="0.25">
      <c r="A2172" s="89" t="s">
        <v>4864</v>
      </c>
      <c r="B2172" s="89" t="s">
        <v>4729</v>
      </c>
      <c r="C2172" s="89"/>
      <c r="D2172" s="89" t="s">
        <v>206</v>
      </c>
      <c r="E2172" s="94" t="s">
        <v>4865</v>
      </c>
      <c r="F2172" s="95" t="s">
        <v>4866</v>
      </c>
      <c r="G2172" s="89" t="s">
        <v>648</v>
      </c>
      <c r="H2172" s="89" t="s">
        <v>12</v>
      </c>
      <c r="I2172" s="96">
        <v>1</v>
      </c>
      <c r="J2172" s="97">
        <v>798</v>
      </c>
      <c r="K2172" s="98">
        <f>J2172/H2172</f>
        <v>798</v>
      </c>
      <c r="L2172" s="99">
        <f>$L$8</f>
        <v>1.0815399999999999</v>
      </c>
      <c r="M2172" s="100">
        <f>$M$8</f>
        <v>1.0590999999999999</v>
      </c>
      <c r="N2172" s="101">
        <f>$N$8</f>
        <v>0.97811300000000001</v>
      </c>
      <c r="O2172" s="100">
        <f>$O$8</f>
        <v>1</v>
      </c>
      <c r="P2172" s="98">
        <f>K2172*L2172*M2172*N2172*O2172</f>
        <v>894.07</v>
      </c>
      <c r="Q2172" s="97">
        <f>H2172*P2172</f>
        <v>894.07</v>
      </c>
      <c r="R2172" s="97"/>
      <c r="S2172" s="97"/>
    </row>
    <row r="2173" spans="1:19" x14ac:dyDescent="0.25">
      <c r="A2173" s="89"/>
      <c r="B2173" s="90"/>
      <c r="C2173" s="90"/>
      <c r="D2173" s="91"/>
      <c r="E2173" s="92"/>
      <c r="F2173" s="92" t="s">
        <v>1840</v>
      </c>
      <c r="G2173" s="91"/>
      <c r="H2173" s="91"/>
      <c r="I2173" s="93">
        <v>1</v>
      </c>
      <c r="J2173" s="91"/>
      <c r="K2173" s="98"/>
      <c r="L2173" s="99"/>
      <c r="M2173" s="100"/>
      <c r="N2173" s="101"/>
      <c r="O2173" s="100"/>
      <c r="P2173" s="98"/>
      <c r="Q2173" s="91"/>
      <c r="R2173" s="91"/>
      <c r="S2173" s="91"/>
    </row>
    <row r="2174" spans="1:19" x14ac:dyDescent="0.25">
      <c r="A2174" s="89" t="s">
        <v>4867</v>
      </c>
      <c r="B2174" s="89" t="s">
        <v>4729</v>
      </c>
      <c r="C2174" s="89"/>
      <c r="D2174" s="89" t="s">
        <v>207</v>
      </c>
      <c r="E2174" s="94" t="s">
        <v>4868</v>
      </c>
      <c r="F2174" s="95" t="s">
        <v>4869</v>
      </c>
      <c r="G2174" s="89" t="s">
        <v>648</v>
      </c>
      <c r="H2174" s="89" t="s">
        <v>24</v>
      </c>
      <c r="I2174" s="96">
        <v>1</v>
      </c>
      <c r="J2174" s="97">
        <v>2376</v>
      </c>
      <c r="K2174" s="98">
        <f>J2174/H2174</f>
        <v>1188</v>
      </c>
      <c r="L2174" s="99">
        <f>$L$8</f>
        <v>1.0815399999999999</v>
      </c>
      <c r="M2174" s="100">
        <f>$M$8</f>
        <v>1.0590999999999999</v>
      </c>
      <c r="N2174" s="101">
        <f>$N$8</f>
        <v>0.97811300000000001</v>
      </c>
      <c r="O2174" s="100">
        <f>$O$8</f>
        <v>1</v>
      </c>
      <c r="P2174" s="98">
        <f>K2174*L2174*M2174*N2174*O2174</f>
        <v>1331.02</v>
      </c>
      <c r="Q2174" s="97">
        <f>H2174*P2174</f>
        <v>2662.04</v>
      </c>
      <c r="R2174" s="97"/>
      <c r="S2174" s="97"/>
    </row>
    <row r="2175" spans="1:19" ht="22.5" x14ac:dyDescent="0.25">
      <c r="A2175" s="89" t="s">
        <v>4870</v>
      </c>
      <c r="B2175" s="89" t="s">
        <v>4729</v>
      </c>
      <c r="C2175" s="89"/>
      <c r="D2175" s="89" t="s">
        <v>208</v>
      </c>
      <c r="E2175" s="94" t="s">
        <v>4871</v>
      </c>
      <c r="F2175" s="95" t="s">
        <v>4872</v>
      </c>
      <c r="G2175" s="89" t="s">
        <v>648</v>
      </c>
      <c r="H2175" s="89" t="s">
        <v>24</v>
      </c>
      <c r="I2175" s="96">
        <v>1</v>
      </c>
      <c r="J2175" s="97">
        <v>15505</v>
      </c>
      <c r="K2175" s="98">
        <f>J2175/H2175</f>
        <v>7752.5</v>
      </c>
      <c r="L2175" s="99">
        <f>$L$8</f>
        <v>1.0815399999999999</v>
      </c>
      <c r="M2175" s="100">
        <f>$M$8</f>
        <v>1.0590999999999999</v>
      </c>
      <c r="N2175" s="101">
        <f>$N$8</f>
        <v>0.97811300000000001</v>
      </c>
      <c r="O2175" s="100">
        <f>$O$8</f>
        <v>1</v>
      </c>
      <c r="P2175" s="98">
        <f>K2175*L2175*M2175*N2175*O2175</f>
        <v>8685.81</v>
      </c>
      <c r="Q2175" s="97">
        <f>H2175*P2175</f>
        <v>17371.62</v>
      </c>
      <c r="R2175" s="97"/>
      <c r="S2175" s="97"/>
    </row>
    <row r="2176" spans="1:19" x14ac:dyDescent="0.25">
      <c r="A2176" s="72"/>
      <c r="B2176" s="77"/>
      <c r="C2176" s="77"/>
      <c r="D2176" s="77"/>
      <c r="E2176" s="76"/>
      <c r="F2176" s="76" t="s">
        <v>4873</v>
      </c>
      <c r="G2176" s="77"/>
      <c r="H2176" s="77"/>
      <c r="I2176" s="78"/>
      <c r="J2176" s="79">
        <f>J2177+J2205</f>
        <v>99419011</v>
      </c>
      <c r="K2176" s="98"/>
      <c r="L2176" s="99"/>
      <c r="M2176" s="100"/>
      <c r="N2176" s="101"/>
      <c r="O2176" s="100"/>
      <c r="P2176" s="98"/>
      <c r="Q2176" s="79">
        <f>Q2177+Q2205</f>
        <v>111387902.08</v>
      </c>
      <c r="R2176" s="79">
        <f t="shared" ref="R2176:S2176" si="1124">R2177+R2205</f>
        <v>94260977.849999994</v>
      </c>
      <c r="S2176" s="79">
        <f t="shared" si="1124"/>
        <v>0</v>
      </c>
    </row>
    <row r="2177" spans="1:19" x14ac:dyDescent="0.25">
      <c r="A2177" s="82" t="s">
        <v>991</v>
      </c>
      <c r="B2177" s="83"/>
      <c r="C2177" s="84"/>
      <c r="D2177" s="85"/>
      <c r="E2177" s="86"/>
      <c r="F2177" s="86" t="s">
        <v>4875</v>
      </c>
      <c r="G2177" s="82"/>
      <c r="H2177" s="82"/>
      <c r="I2177" s="87"/>
      <c r="J2177" s="88">
        <f>SUM(J2178:J2204)</f>
        <v>50334402</v>
      </c>
      <c r="K2177" s="98"/>
      <c r="L2177" s="99"/>
      <c r="M2177" s="100"/>
      <c r="N2177" s="101"/>
      <c r="O2177" s="100"/>
      <c r="P2177" s="98"/>
      <c r="Q2177" s="88">
        <f>SUM(Q2178:Q2204)</f>
        <v>56394077.710000001</v>
      </c>
      <c r="R2177" s="88">
        <f t="shared" ref="R2177:S2177" si="1125">SUM(R2178:R2204)</f>
        <v>51777318.090000004</v>
      </c>
      <c r="S2177" s="88">
        <f t="shared" si="1125"/>
        <v>0</v>
      </c>
    </row>
    <row r="2178" spans="1:19" x14ac:dyDescent="0.25">
      <c r="A2178" s="89" t="s">
        <v>4876</v>
      </c>
      <c r="B2178" s="89" t="s">
        <v>4877</v>
      </c>
      <c r="C2178" s="89"/>
      <c r="D2178" s="89" t="s">
        <v>12</v>
      </c>
      <c r="E2178" s="94" t="s">
        <v>4878</v>
      </c>
      <c r="F2178" s="95" t="s">
        <v>4879</v>
      </c>
      <c r="G2178" s="89" t="s">
        <v>648</v>
      </c>
      <c r="H2178" s="89" t="s">
        <v>24</v>
      </c>
      <c r="I2178" s="96">
        <v>1</v>
      </c>
      <c r="J2178" s="97">
        <v>448474</v>
      </c>
      <c r="K2178" s="98">
        <f t="shared" ref="K2178:K2204" si="1126">J2178/H2178</f>
        <v>224237</v>
      </c>
      <c r="L2178" s="99">
        <f t="shared" ref="L2178:L2204" si="1127">$L$8</f>
        <v>1.0815399999999999</v>
      </c>
      <c r="M2178" s="100">
        <f t="shared" ref="M2178:M2204" si="1128">$M$8</f>
        <v>1.0590999999999999</v>
      </c>
      <c r="N2178" s="101">
        <f t="shared" ref="N2178:N2204" si="1129">$N$8</f>
        <v>0.97811300000000001</v>
      </c>
      <c r="O2178" s="100">
        <f t="shared" ref="O2178:O2204" si="1130">$O$8</f>
        <v>1</v>
      </c>
      <c r="P2178" s="98">
        <f t="shared" ref="P2178:P2204" si="1131">K2178*L2178*M2178*N2178*O2178</f>
        <v>251232.52</v>
      </c>
      <c r="Q2178" s="97">
        <f t="shared" ref="Q2178:Q2204" si="1132">H2178*P2178</f>
        <v>502465.04</v>
      </c>
      <c r="R2178" s="97"/>
      <c r="S2178" s="97"/>
    </row>
    <row r="2179" spans="1:19" ht="33.75" x14ac:dyDescent="0.25">
      <c r="A2179" s="89" t="s">
        <v>4880</v>
      </c>
      <c r="B2179" s="89" t="s">
        <v>4877</v>
      </c>
      <c r="C2179" s="89" t="s">
        <v>17297</v>
      </c>
      <c r="D2179" s="89" t="s">
        <v>24</v>
      </c>
      <c r="E2179" s="94" t="s">
        <v>4881</v>
      </c>
      <c r="F2179" s="95" t="s">
        <v>4882</v>
      </c>
      <c r="G2179" s="89" t="s">
        <v>652</v>
      </c>
      <c r="H2179" s="89" t="s">
        <v>24</v>
      </c>
      <c r="I2179" s="96">
        <v>1</v>
      </c>
      <c r="J2179" s="97">
        <v>28964685</v>
      </c>
      <c r="K2179" s="98">
        <f t="shared" si="1126"/>
        <v>14482342.5</v>
      </c>
      <c r="L2179" s="99">
        <f t="shared" si="1127"/>
        <v>1.0815399999999999</v>
      </c>
      <c r="M2179" s="100">
        <f t="shared" si="1128"/>
        <v>1.0590999999999999</v>
      </c>
      <c r="N2179" s="101">
        <f t="shared" si="1129"/>
        <v>0.97811300000000001</v>
      </c>
      <c r="O2179" s="100">
        <f t="shared" si="1130"/>
        <v>1</v>
      </c>
      <c r="P2179" s="98">
        <f t="shared" si="1131"/>
        <v>16225847.85</v>
      </c>
      <c r="Q2179" s="97">
        <f t="shared" si="1132"/>
        <v>32451695.699999999</v>
      </c>
      <c r="R2179" s="97">
        <f t="shared" ref="R2179" si="1133">Q2179</f>
        <v>32451695.699999999</v>
      </c>
      <c r="S2179" s="97"/>
    </row>
    <row r="2180" spans="1:19" ht="22.5" x14ac:dyDescent="0.25">
      <c r="A2180" s="89" t="s">
        <v>4883</v>
      </c>
      <c r="B2180" s="89" t="s">
        <v>4877</v>
      </c>
      <c r="C2180" s="89"/>
      <c r="D2180" s="89" t="s">
        <v>30</v>
      </c>
      <c r="E2180" s="94" t="s">
        <v>1886</v>
      </c>
      <c r="F2180" s="95" t="s">
        <v>1887</v>
      </c>
      <c r="G2180" s="89" t="s">
        <v>648</v>
      </c>
      <c r="H2180" s="89" t="s">
        <v>24</v>
      </c>
      <c r="I2180" s="96">
        <v>1</v>
      </c>
      <c r="J2180" s="97">
        <v>46614</v>
      </c>
      <c r="K2180" s="98">
        <f t="shared" si="1126"/>
        <v>23307</v>
      </c>
      <c r="L2180" s="99">
        <f t="shared" si="1127"/>
        <v>1.0815399999999999</v>
      </c>
      <c r="M2180" s="100">
        <f t="shared" si="1128"/>
        <v>1.0590999999999999</v>
      </c>
      <c r="N2180" s="101">
        <f t="shared" si="1129"/>
        <v>0.97811300000000001</v>
      </c>
      <c r="O2180" s="100">
        <f t="shared" si="1130"/>
        <v>1</v>
      </c>
      <c r="P2180" s="98">
        <f t="shared" si="1131"/>
        <v>26112.89</v>
      </c>
      <c r="Q2180" s="97">
        <f t="shared" si="1132"/>
        <v>52225.78</v>
      </c>
      <c r="R2180" s="97"/>
      <c r="S2180" s="97"/>
    </row>
    <row r="2181" spans="1:19" ht="22.5" x14ac:dyDescent="0.25">
      <c r="A2181" s="89" t="s">
        <v>4884</v>
      </c>
      <c r="B2181" s="89" t="s">
        <v>4877</v>
      </c>
      <c r="C2181" s="89" t="s">
        <v>17297</v>
      </c>
      <c r="D2181" s="89" t="s">
        <v>34</v>
      </c>
      <c r="E2181" s="94" t="s">
        <v>4885</v>
      </c>
      <c r="F2181" s="95" t="s">
        <v>4886</v>
      </c>
      <c r="G2181" s="89" t="s">
        <v>652</v>
      </c>
      <c r="H2181" s="89" t="s">
        <v>24</v>
      </c>
      <c r="I2181" s="96">
        <v>1</v>
      </c>
      <c r="J2181" s="97">
        <v>5453728</v>
      </c>
      <c r="K2181" s="98">
        <f t="shared" si="1126"/>
        <v>2726864</v>
      </c>
      <c r="L2181" s="99">
        <f t="shared" si="1127"/>
        <v>1.0815399999999999</v>
      </c>
      <c r="M2181" s="100">
        <f t="shared" si="1128"/>
        <v>1.0590999999999999</v>
      </c>
      <c r="N2181" s="101">
        <f t="shared" si="1129"/>
        <v>0.97811300000000001</v>
      </c>
      <c r="O2181" s="100">
        <f t="shared" si="1130"/>
        <v>1</v>
      </c>
      <c r="P2181" s="98">
        <f t="shared" si="1131"/>
        <v>3055146.66</v>
      </c>
      <c r="Q2181" s="97">
        <f t="shared" si="1132"/>
        <v>6110293.3200000003</v>
      </c>
      <c r="R2181" s="97">
        <f t="shared" ref="R2181" si="1134">Q2181</f>
        <v>6110293.3200000003</v>
      </c>
      <c r="S2181" s="97"/>
    </row>
    <row r="2182" spans="1:19" ht="33.75" x14ac:dyDescent="0.25">
      <c r="A2182" s="89" t="s">
        <v>4887</v>
      </c>
      <c r="B2182" s="89" t="s">
        <v>4877</v>
      </c>
      <c r="C2182" s="89"/>
      <c r="D2182" s="89" t="s">
        <v>40</v>
      </c>
      <c r="E2182" s="94" t="s">
        <v>3816</v>
      </c>
      <c r="F2182" s="95" t="s">
        <v>3817</v>
      </c>
      <c r="G2182" s="89" t="s">
        <v>648</v>
      </c>
      <c r="H2182" s="89" t="s">
        <v>24</v>
      </c>
      <c r="I2182" s="96">
        <v>1</v>
      </c>
      <c r="J2182" s="97">
        <v>56565</v>
      </c>
      <c r="K2182" s="98">
        <f t="shared" si="1126"/>
        <v>28282.5</v>
      </c>
      <c r="L2182" s="99">
        <f t="shared" si="1127"/>
        <v>1.0815399999999999</v>
      </c>
      <c r="M2182" s="100">
        <f t="shared" si="1128"/>
        <v>1.0590999999999999</v>
      </c>
      <c r="N2182" s="101">
        <f t="shared" si="1129"/>
        <v>0.97811300000000001</v>
      </c>
      <c r="O2182" s="100">
        <f t="shared" si="1130"/>
        <v>1</v>
      </c>
      <c r="P2182" s="98">
        <f t="shared" si="1131"/>
        <v>31687.38</v>
      </c>
      <c r="Q2182" s="97">
        <f t="shared" si="1132"/>
        <v>63374.76</v>
      </c>
      <c r="R2182" s="97"/>
      <c r="S2182" s="97"/>
    </row>
    <row r="2183" spans="1:19" ht="22.5" x14ac:dyDescent="0.25">
      <c r="A2183" s="89" t="s">
        <v>4888</v>
      </c>
      <c r="B2183" s="89" t="s">
        <v>4877</v>
      </c>
      <c r="C2183" s="89" t="s">
        <v>17297</v>
      </c>
      <c r="D2183" s="89" t="s">
        <v>43</v>
      </c>
      <c r="E2183" s="94" t="s">
        <v>4889</v>
      </c>
      <c r="F2183" s="95" t="s">
        <v>4890</v>
      </c>
      <c r="G2183" s="89" t="s">
        <v>652</v>
      </c>
      <c r="H2183" s="89" t="s">
        <v>24</v>
      </c>
      <c r="I2183" s="96">
        <v>1</v>
      </c>
      <c r="J2183" s="97">
        <v>2133248</v>
      </c>
      <c r="K2183" s="98">
        <f t="shared" si="1126"/>
        <v>1066624</v>
      </c>
      <c r="L2183" s="99">
        <f t="shared" si="1127"/>
        <v>1.0815399999999999</v>
      </c>
      <c r="M2183" s="100">
        <f t="shared" si="1128"/>
        <v>1.0590999999999999</v>
      </c>
      <c r="N2183" s="101">
        <f t="shared" si="1129"/>
        <v>0.97811300000000001</v>
      </c>
      <c r="O2183" s="100">
        <f t="shared" si="1130"/>
        <v>1</v>
      </c>
      <c r="P2183" s="98">
        <f t="shared" si="1131"/>
        <v>1195033.1100000001</v>
      </c>
      <c r="Q2183" s="97">
        <f t="shared" si="1132"/>
        <v>2390066.2200000002</v>
      </c>
      <c r="R2183" s="97">
        <f t="shared" ref="R2183" si="1135">Q2183</f>
        <v>2390066.2200000002</v>
      </c>
      <c r="S2183" s="97"/>
    </row>
    <row r="2184" spans="1:19" ht="33.75" x14ac:dyDescent="0.25">
      <c r="A2184" s="89" t="s">
        <v>4891</v>
      </c>
      <c r="B2184" s="89" t="s">
        <v>4877</v>
      </c>
      <c r="C2184" s="89"/>
      <c r="D2184" s="89" t="s">
        <v>48</v>
      </c>
      <c r="E2184" s="94" t="s">
        <v>3816</v>
      </c>
      <c r="F2184" s="95" t="s">
        <v>3817</v>
      </c>
      <c r="G2184" s="89" t="s">
        <v>648</v>
      </c>
      <c r="H2184" s="89" t="s">
        <v>24</v>
      </c>
      <c r="I2184" s="96">
        <v>1</v>
      </c>
      <c r="J2184" s="97">
        <v>56565</v>
      </c>
      <c r="K2184" s="98">
        <f t="shared" si="1126"/>
        <v>28282.5</v>
      </c>
      <c r="L2184" s="99">
        <f t="shared" si="1127"/>
        <v>1.0815399999999999</v>
      </c>
      <c r="M2184" s="100">
        <f t="shared" si="1128"/>
        <v>1.0590999999999999</v>
      </c>
      <c r="N2184" s="101">
        <f t="shared" si="1129"/>
        <v>0.97811300000000001</v>
      </c>
      <c r="O2184" s="100">
        <f t="shared" si="1130"/>
        <v>1</v>
      </c>
      <c r="P2184" s="98">
        <f t="shared" si="1131"/>
        <v>31687.38</v>
      </c>
      <c r="Q2184" s="97">
        <f t="shared" si="1132"/>
        <v>63374.76</v>
      </c>
      <c r="R2184" s="97"/>
      <c r="S2184" s="97"/>
    </row>
    <row r="2185" spans="1:19" ht="22.5" x14ac:dyDescent="0.25">
      <c r="A2185" s="89" t="s">
        <v>4892</v>
      </c>
      <c r="B2185" s="89" t="s">
        <v>4877</v>
      </c>
      <c r="C2185" s="89" t="s">
        <v>17297</v>
      </c>
      <c r="D2185" s="89" t="s">
        <v>55</v>
      </c>
      <c r="E2185" s="94" t="s">
        <v>4893</v>
      </c>
      <c r="F2185" s="95" t="s">
        <v>4894</v>
      </c>
      <c r="G2185" s="89" t="s">
        <v>652</v>
      </c>
      <c r="H2185" s="89" t="s">
        <v>24</v>
      </c>
      <c r="I2185" s="96">
        <v>1</v>
      </c>
      <c r="J2185" s="97">
        <v>1229205</v>
      </c>
      <c r="K2185" s="98">
        <f t="shared" si="1126"/>
        <v>614602.5</v>
      </c>
      <c r="L2185" s="99">
        <f t="shared" si="1127"/>
        <v>1.0815399999999999</v>
      </c>
      <c r="M2185" s="100">
        <f t="shared" si="1128"/>
        <v>1.0590999999999999</v>
      </c>
      <c r="N2185" s="101">
        <f t="shared" si="1129"/>
        <v>0.97811300000000001</v>
      </c>
      <c r="O2185" s="100">
        <f t="shared" si="1130"/>
        <v>1</v>
      </c>
      <c r="P2185" s="98">
        <f t="shared" si="1131"/>
        <v>688593.48</v>
      </c>
      <c r="Q2185" s="97">
        <f t="shared" si="1132"/>
        <v>1377186.96</v>
      </c>
      <c r="R2185" s="97">
        <f t="shared" ref="R2185:R2186" si="1136">Q2185</f>
        <v>1377186.96</v>
      </c>
      <c r="S2185" s="97"/>
    </row>
    <row r="2186" spans="1:19" ht="22.5" x14ac:dyDescent="0.25">
      <c r="A2186" s="89" t="s">
        <v>4895</v>
      </c>
      <c r="B2186" s="89" t="s">
        <v>4877</v>
      </c>
      <c r="C2186" s="89" t="s">
        <v>17297</v>
      </c>
      <c r="D2186" s="89" t="s">
        <v>58</v>
      </c>
      <c r="E2186" s="94" t="s">
        <v>4896</v>
      </c>
      <c r="F2186" s="95" t="s">
        <v>4897</v>
      </c>
      <c r="G2186" s="89" t="s">
        <v>652</v>
      </c>
      <c r="H2186" s="89" t="s">
        <v>24</v>
      </c>
      <c r="I2186" s="96">
        <v>1</v>
      </c>
      <c r="J2186" s="97">
        <v>270682</v>
      </c>
      <c r="K2186" s="98">
        <f t="shared" si="1126"/>
        <v>135341</v>
      </c>
      <c r="L2186" s="99">
        <f t="shared" si="1127"/>
        <v>1.0815399999999999</v>
      </c>
      <c r="M2186" s="100">
        <f t="shared" si="1128"/>
        <v>1.0590999999999999</v>
      </c>
      <c r="N2186" s="101">
        <f t="shared" si="1129"/>
        <v>0.97811300000000001</v>
      </c>
      <c r="O2186" s="100">
        <f t="shared" si="1130"/>
        <v>1</v>
      </c>
      <c r="P2186" s="98">
        <f t="shared" si="1131"/>
        <v>151634.48000000001</v>
      </c>
      <c r="Q2186" s="97">
        <f t="shared" si="1132"/>
        <v>303268.96000000002</v>
      </c>
      <c r="R2186" s="97">
        <f t="shared" si="1136"/>
        <v>303268.96000000002</v>
      </c>
      <c r="S2186" s="97"/>
    </row>
    <row r="2187" spans="1:19" x14ac:dyDescent="0.25">
      <c r="A2187" s="89" t="s">
        <v>4898</v>
      </c>
      <c r="B2187" s="89" t="s">
        <v>4877</v>
      </c>
      <c r="C2187" s="89"/>
      <c r="D2187" s="89" t="s">
        <v>60</v>
      </c>
      <c r="E2187" s="94" t="s">
        <v>4899</v>
      </c>
      <c r="F2187" s="95" t="s">
        <v>4900</v>
      </c>
      <c r="G2187" s="89" t="s">
        <v>648</v>
      </c>
      <c r="H2187" s="89" t="s">
        <v>24</v>
      </c>
      <c r="I2187" s="96">
        <v>1</v>
      </c>
      <c r="J2187" s="97">
        <v>200655</v>
      </c>
      <c r="K2187" s="98">
        <f t="shared" si="1126"/>
        <v>100327.5</v>
      </c>
      <c r="L2187" s="99">
        <f t="shared" si="1127"/>
        <v>1.0815399999999999</v>
      </c>
      <c r="M2187" s="100">
        <f t="shared" si="1128"/>
        <v>1.0590999999999999</v>
      </c>
      <c r="N2187" s="101">
        <f t="shared" si="1129"/>
        <v>0.97811300000000001</v>
      </c>
      <c r="O2187" s="100">
        <f t="shared" si="1130"/>
        <v>1</v>
      </c>
      <c r="P2187" s="98">
        <f t="shared" si="1131"/>
        <v>112405.75999999999</v>
      </c>
      <c r="Q2187" s="97">
        <f t="shared" si="1132"/>
        <v>224811.51999999999</v>
      </c>
      <c r="R2187" s="97"/>
      <c r="S2187" s="97"/>
    </row>
    <row r="2188" spans="1:19" ht="22.5" x14ac:dyDescent="0.25">
      <c r="A2188" s="89" t="s">
        <v>4901</v>
      </c>
      <c r="B2188" s="89" t="s">
        <v>4877</v>
      </c>
      <c r="C2188" s="89" t="s">
        <v>17297</v>
      </c>
      <c r="D2188" s="89" t="s">
        <v>65</v>
      </c>
      <c r="E2188" s="94" t="s">
        <v>4902</v>
      </c>
      <c r="F2188" s="95" t="s">
        <v>4903</v>
      </c>
      <c r="G2188" s="89" t="s">
        <v>652</v>
      </c>
      <c r="H2188" s="89" t="s">
        <v>24</v>
      </c>
      <c r="I2188" s="96">
        <v>1</v>
      </c>
      <c r="J2188" s="97">
        <v>779239</v>
      </c>
      <c r="K2188" s="98">
        <f t="shared" si="1126"/>
        <v>389619.5</v>
      </c>
      <c r="L2188" s="99">
        <f t="shared" si="1127"/>
        <v>1.0815399999999999</v>
      </c>
      <c r="M2188" s="100">
        <f t="shared" si="1128"/>
        <v>1.0590999999999999</v>
      </c>
      <c r="N2188" s="101">
        <f t="shared" si="1129"/>
        <v>0.97811300000000001</v>
      </c>
      <c r="O2188" s="100">
        <f t="shared" si="1130"/>
        <v>1</v>
      </c>
      <c r="P2188" s="98">
        <f t="shared" si="1131"/>
        <v>436525.15</v>
      </c>
      <c r="Q2188" s="97">
        <f t="shared" si="1132"/>
        <v>873050.3</v>
      </c>
      <c r="R2188" s="97">
        <f t="shared" ref="R2188" si="1137">Q2188</f>
        <v>873050.3</v>
      </c>
      <c r="S2188" s="97"/>
    </row>
    <row r="2189" spans="1:19" x14ac:dyDescent="0.25">
      <c r="A2189" s="89" t="s">
        <v>4904</v>
      </c>
      <c r="B2189" s="89" t="s">
        <v>4877</v>
      </c>
      <c r="C2189" s="89"/>
      <c r="D2189" s="89" t="s">
        <v>68</v>
      </c>
      <c r="E2189" s="94" t="s">
        <v>4905</v>
      </c>
      <c r="F2189" s="95" t="s">
        <v>4906</v>
      </c>
      <c r="G2189" s="89" t="s">
        <v>648</v>
      </c>
      <c r="H2189" s="89" t="s">
        <v>12</v>
      </c>
      <c r="I2189" s="96">
        <v>1</v>
      </c>
      <c r="J2189" s="97">
        <v>54984</v>
      </c>
      <c r="K2189" s="98">
        <f t="shared" si="1126"/>
        <v>54984</v>
      </c>
      <c r="L2189" s="99">
        <f t="shared" si="1127"/>
        <v>1.0815399999999999</v>
      </c>
      <c r="M2189" s="100">
        <f t="shared" si="1128"/>
        <v>1.0590999999999999</v>
      </c>
      <c r="N2189" s="101">
        <f t="shared" si="1129"/>
        <v>0.97811300000000001</v>
      </c>
      <c r="O2189" s="100">
        <f t="shared" si="1130"/>
        <v>1</v>
      </c>
      <c r="P2189" s="98">
        <f t="shared" si="1131"/>
        <v>61603.43</v>
      </c>
      <c r="Q2189" s="97">
        <f t="shared" si="1132"/>
        <v>61603.43</v>
      </c>
      <c r="R2189" s="97"/>
      <c r="S2189" s="97"/>
    </row>
    <row r="2190" spans="1:19" ht="22.5" x14ac:dyDescent="0.25">
      <c r="A2190" s="89" t="s">
        <v>4907</v>
      </c>
      <c r="B2190" s="89" t="s">
        <v>4877</v>
      </c>
      <c r="C2190" s="89" t="s">
        <v>17297</v>
      </c>
      <c r="D2190" s="89" t="s">
        <v>70</v>
      </c>
      <c r="E2190" s="94" t="s">
        <v>4908</v>
      </c>
      <c r="F2190" s="95" t="s">
        <v>4909</v>
      </c>
      <c r="G2190" s="89" t="s">
        <v>652</v>
      </c>
      <c r="H2190" s="89" t="s">
        <v>12</v>
      </c>
      <c r="I2190" s="96">
        <v>1</v>
      </c>
      <c r="J2190" s="97">
        <v>537938</v>
      </c>
      <c r="K2190" s="98">
        <f t="shared" si="1126"/>
        <v>537938</v>
      </c>
      <c r="L2190" s="99">
        <f t="shared" si="1127"/>
        <v>1.0815399999999999</v>
      </c>
      <c r="M2190" s="100">
        <f t="shared" si="1128"/>
        <v>1.0590999999999999</v>
      </c>
      <c r="N2190" s="101">
        <f t="shared" si="1129"/>
        <v>0.97811300000000001</v>
      </c>
      <c r="O2190" s="100">
        <f t="shared" si="1130"/>
        <v>1</v>
      </c>
      <c r="P2190" s="98">
        <f t="shared" si="1131"/>
        <v>602699.47</v>
      </c>
      <c r="Q2190" s="97">
        <f t="shared" si="1132"/>
        <v>602699.47</v>
      </c>
      <c r="R2190" s="97">
        <f t="shared" ref="R2190" si="1138">Q2190</f>
        <v>602699.47</v>
      </c>
      <c r="S2190" s="97"/>
    </row>
    <row r="2191" spans="1:19" ht="22.5" x14ac:dyDescent="0.25">
      <c r="A2191" s="89" t="s">
        <v>4910</v>
      </c>
      <c r="B2191" s="89" t="s">
        <v>4877</v>
      </c>
      <c r="C2191" s="89"/>
      <c r="D2191" s="89" t="s">
        <v>73</v>
      </c>
      <c r="E2191" s="94" t="s">
        <v>4911</v>
      </c>
      <c r="F2191" s="95" t="s">
        <v>4912</v>
      </c>
      <c r="G2191" s="89" t="s">
        <v>648</v>
      </c>
      <c r="H2191" s="89" t="s">
        <v>24</v>
      </c>
      <c r="I2191" s="96">
        <v>1</v>
      </c>
      <c r="J2191" s="97">
        <v>6436</v>
      </c>
      <c r="K2191" s="98">
        <f t="shared" si="1126"/>
        <v>3218</v>
      </c>
      <c r="L2191" s="99">
        <f t="shared" si="1127"/>
        <v>1.0815399999999999</v>
      </c>
      <c r="M2191" s="100">
        <f t="shared" si="1128"/>
        <v>1.0590999999999999</v>
      </c>
      <c r="N2191" s="101">
        <f t="shared" si="1129"/>
        <v>0.97811300000000001</v>
      </c>
      <c r="O2191" s="100">
        <f t="shared" si="1130"/>
        <v>1</v>
      </c>
      <c r="P2191" s="98">
        <f t="shared" si="1131"/>
        <v>3605.41</v>
      </c>
      <c r="Q2191" s="97">
        <f t="shared" si="1132"/>
        <v>7210.82</v>
      </c>
      <c r="R2191" s="97"/>
      <c r="S2191" s="97"/>
    </row>
    <row r="2192" spans="1:19" ht="22.5" x14ac:dyDescent="0.25">
      <c r="A2192" s="89" t="s">
        <v>4913</v>
      </c>
      <c r="B2192" s="89" t="s">
        <v>4877</v>
      </c>
      <c r="C2192" s="89" t="s">
        <v>17297</v>
      </c>
      <c r="D2192" s="89" t="s">
        <v>75</v>
      </c>
      <c r="E2192" s="94" t="s">
        <v>4914</v>
      </c>
      <c r="F2192" s="95" t="s">
        <v>4915</v>
      </c>
      <c r="G2192" s="89" t="s">
        <v>652</v>
      </c>
      <c r="H2192" s="89" t="s">
        <v>24</v>
      </c>
      <c r="I2192" s="96">
        <v>1</v>
      </c>
      <c r="J2192" s="97">
        <v>1059086</v>
      </c>
      <c r="K2192" s="98">
        <f t="shared" si="1126"/>
        <v>529543</v>
      </c>
      <c r="L2192" s="99">
        <f t="shared" si="1127"/>
        <v>1.0815399999999999</v>
      </c>
      <c r="M2192" s="100">
        <f t="shared" si="1128"/>
        <v>1.0590999999999999</v>
      </c>
      <c r="N2192" s="101">
        <f t="shared" si="1129"/>
        <v>0.97811300000000001</v>
      </c>
      <c r="O2192" s="100">
        <f t="shared" si="1130"/>
        <v>1</v>
      </c>
      <c r="P2192" s="98">
        <f t="shared" si="1131"/>
        <v>593293.81000000006</v>
      </c>
      <c r="Q2192" s="97">
        <f t="shared" si="1132"/>
        <v>1186587.6200000001</v>
      </c>
      <c r="R2192" s="97">
        <f t="shared" ref="R2192" si="1139">Q2192</f>
        <v>1186587.6200000001</v>
      </c>
      <c r="S2192" s="97"/>
    </row>
    <row r="2193" spans="1:19" ht="22.5" x14ac:dyDescent="0.25">
      <c r="A2193" s="89" t="s">
        <v>4916</v>
      </c>
      <c r="B2193" s="89" t="s">
        <v>4877</v>
      </c>
      <c r="C2193" s="89"/>
      <c r="D2193" s="89" t="s">
        <v>87</v>
      </c>
      <c r="E2193" s="94" t="s">
        <v>4917</v>
      </c>
      <c r="F2193" s="95" t="s">
        <v>4918</v>
      </c>
      <c r="G2193" s="89" t="s">
        <v>648</v>
      </c>
      <c r="H2193" s="89" t="s">
        <v>24</v>
      </c>
      <c r="I2193" s="96">
        <v>1</v>
      </c>
      <c r="J2193" s="97">
        <v>1482</v>
      </c>
      <c r="K2193" s="98">
        <f t="shared" si="1126"/>
        <v>741</v>
      </c>
      <c r="L2193" s="99">
        <f t="shared" si="1127"/>
        <v>1.0815399999999999</v>
      </c>
      <c r="M2193" s="100">
        <f t="shared" si="1128"/>
        <v>1.0590999999999999</v>
      </c>
      <c r="N2193" s="101">
        <f t="shared" si="1129"/>
        <v>0.97811300000000001</v>
      </c>
      <c r="O2193" s="100">
        <f t="shared" si="1130"/>
        <v>1</v>
      </c>
      <c r="P2193" s="98">
        <f t="shared" si="1131"/>
        <v>830.21</v>
      </c>
      <c r="Q2193" s="97">
        <f t="shared" si="1132"/>
        <v>1660.42</v>
      </c>
      <c r="R2193" s="97"/>
      <c r="S2193" s="97"/>
    </row>
    <row r="2194" spans="1:19" ht="22.5" x14ac:dyDescent="0.25">
      <c r="A2194" s="89" t="s">
        <v>4919</v>
      </c>
      <c r="B2194" s="89" t="s">
        <v>4877</v>
      </c>
      <c r="C2194" s="89" t="s">
        <v>17297</v>
      </c>
      <c r="D2194" s="89" t="s">
        <v>89</v>
      </c>
      <c r="E2194" s="94" t="s">
        <v>4920</v>
      </c>
      <c r="F2194" s="95" t="s">
        <v>4921</v>
      </c>
      <c r="G2194" s="89" t="s">
        <v>652</v>
      </c>
      <c r="H2194" s="89" t="s">
        <v>24</v>
      </c>
      <c r="I2194" s="96">
        <v>1</v>
      </c>
      <c r="J2194" s="97">
        <v>674649</v>
      </c>
      <c r="K2194" s="98">
        <f t="shared" si="1126"/>
        <v>337324.5</v>
      </c>
      <c r="L2194" s="99">
        <f t="shared" si="1127"/>
        <v>1.0815399999999999</v>
      </c>
      <c r="M2194" s="100">
        <f t="shared" si="1128"/>
        <v>1.0590999999999999</v>
      </c>
      <c r="N2194" s="101">
        <f t="shared" si="1129"/>
        <v>0.97811300000000001</v>
      </c>
      <c r="O2194" s="100">
        <f t="shared" si="1130"/>
        <v>1</v>
      </c>
      <c r="P2194" s="98">
        <f t="shared" si="1131"/>
        <v>377934.44</v>
      </c>
      <c r="Q2194" s="97">
        <f t="shared" si="1132"/>
        <v>755868.88</v>
      </c>
      <c r="R2194" s="97">
        <f t="shared" ref="R2194" si="1140">Q2194</f>
        <v>755868.88</v>
      </c>
      <c r="S2194" s="97"/>
    </row>
    <row r="2195" spans="1:19" x14ac:dyDescent="0.25">
      <c r="A2195" s="89" t="s">
        <v>4922</v>
      </c>
      <c r="B2195" s="89" t="s">
        <v>4877</v>
      </c>
      <c r="C2195" s="89"/>
      <c r="D2195" s="89" t="s">
        <v>90</v>
      </c>
      <c r="E2195" s="94" t="s">
        <v>1914</v>
      </c>
      <c r="F2195" s="95" t="s">
        <v>1915</v>
      </c>
      <c r="G2195" s="89" t="s">
        <v>648</v>
      </c>
      <c r="H2195" s="89" t="s">
        <v>24</v>
      </c>
      <c r="I2195" s="96">
        <v>1</v>
      </c>
      <c r="J2195" s="97">
        <v>8643</v>
      </c>
      <c r="K2195" s="98">
        <f t="shared" si="1126"/>
        <v>4321.5</v>
      </c>
      <c r="L2195" s="99">
        <f t="shared" si="1127"/>
        <v>1.0815399999999999</v>
      </c>
      <c r="M2195" s="100">
        <f t="shared" si="1128"/>
        <v>1.0590999999999999</v>
      </c>
      <c r="N2195" s="101">
        <f t="shared" si="1129"/>
        <v>0.97811300000000001</v>
      </c>
      <c r="O2195" s="100">
        <f t="shared" si="1130"/>
        <v>1</v>
      </c>
      <c r="P2195" s="98">
        <f t="shared" si="1131"/>
        <v>4841.76</v>
      </c>
      <c r="Q2195" s="97">
        <f t="shared" si="1132"/>
        <v>9683.52</v>
      </c>
      <c r="R2195" s="97"/>
      <c r="S2195" s="97"/>
    </row>
    <row r="2196" spans="1:19" ht="22.5" x14ac:dyDescent="0.25">
      <c r="A2196" s="89" t="s">
        <v>4923</v>
      </c>
      <c r="B2196" s="89" t="s">
        <v>4877</v>
      </c>
      <c r="C2196" s="89" t="s">
        <v>17297</v>
      </c>
      <c r="D2196" s="89" t="s">
        <v>91</v>
      </c>
      <c r="E2196" s="94" t="s">
        <v>4924</v>
      </c>
      <c r="F2196" s="95" t="s">
        <v>4925</v>
      </c>
      <c r="G2196" s="89" t="s">
        <v>652</v>
      </c>
      <c r="H2196" s="89" t="s">
        <v>24</v>
      </c>
      <c r="I2196" s="96">
        <v>1</v>
      </c>
      <c r="J2196" s="97">
        <v>5111264</v>
      </c>
      <c r="K2196" s="98">
        <f t="shared" si="1126"/>
        <v>2555632</v>
      </c>
      <c r="L2196" s="99">
        <f t="shared" si="1127"/>
        <v>1.0815399999999999</v>
      </c>
      <c r="M2196" s="100">
        <f t="shared" si="1128"/>
        <v>1.0590999999999999</v>
      </c>
      <c r="N2196" s="101">
        <f t="shared" si="1129"/>
        <v>0.97811300000000001</v>
      </c>
      <c r="O2196" s="100">
        <f t="shared" si="1130"/>
        <v>1</v>
      </c>
      <c r="P2196" s="98">
        <f t="shared" si="1131"/>
        <v>2863300.33</v>
      </c>
      <c r="Q2196" s="97">
        <f t="shared" si="1132"/>
        <v>5726600.6600000001</v>
      </c>
      <c r="R2196" s="97">
        <f t="shared" ref="R2196" si="1141">Q2196</f>
        <v>5726600.6600000001</v>
      </c>
      <c r="S2196" s="97"/>
    </row>
    <row r="2197" spans="1:19" ht="22.5" x14ac:dyDescent="0.25">
      <c r="A2197" s="89" t="s">
        <v>4926</v>
      </c>
      <c r="B2197" s="89" t="s">
        <v>4877</v>
      </c>
      <c r="C2197" s="89"/>
      <c r="D2197" s="89" t="s">
        <v>101</v>
      </c>
      <c r="E2197" s="94" t="s">
        <v>3947</v>
      </c>
      <c r="F2197" s="95" t="s">
        <v>3948</v>
      </c>
      <c r="G2197" s="89" t="s">
        <v>648</v>
      </c>
      <c r="H2197" s="89" t="s">
        <v>12</v>
      </c>
      <c r="I2197" s="96">
        <v>1</v>
      </c>
      <c r="J2197" s="97">
        <v>6907</v>
      </c>
      <c r="K2197" s="98">
        <f t="shared" si="1126"/>
        <v>6907</v>
      </c>
      <c r="L2197" s="99">
        <f t="shared" si="1127"/>
        <v>1.0815399999999999</v>
      </c>
      <c r="M2197" s="100">
        <f t="shared" si="1128"/>
        <v>1.0590999999999999</v>
      </c>
      <c r="N2197" s="101">
        <f t="shared" si="1129"/>
        <v>0.97811300000000001</v>
      </c>
      <c r="O2197" s="100">
        <f t="shared" si="1130"/>
        <v>1</v>
      </c>
      <c r="P2197" s="98">
        <f t="shared" si="1131"/>
        <v>7738.52</v>
      </c>
      <c r="Q2197" s="97">
        <f t="shared" si="1132"/>
        <v>7738.52</v>
      </c>
      <c r="R2197" s="97"/>
      <c r="S2197" s="97"/>
    </row>
    <row r="2198" spans="1:19" ht="33.75" x14ac:dyDescent="0.25">
      <c r="A2198" s="89" t="s">
        <v>4927</v>
      </c>
      <c r="B2198" s="89" t="s">
        <v>4877</v>
      </c>
      <c r="C2198" s="89"/>
      <c r="D2198" s="89" t="s">
        <v>106</v>
      </c>
      <c r="E2198" s="94" t="s">
        <v>4928</v>
      </c>
      <c r="F2198" s="95" t="s">
        <v>4929</v>
      </c>
      <c r="G2198" s="89" t="s">
        <v>652</v>
      </c>
      <c r="H2198" s="89" t="s">
        <v>12</v>
      </c>
      <c r="I2198" s="96">
        <v>1</v>
      </c>
      <c r="J2198" s="97">
        <v>66482</v>
      </c>
      <c r="K2198" s="98">
        <f t="shared" si="1126"/>
        <v>66482</v>
      </c>
      <c r="L2198" s="99">
        <f t="shared" si="1127"/>
        <v>1.0815399999999999</v>
      </c>
      <c r="M2198" s="100">
        <f t="shared" si="1128"/>
        <v>1.0590999999999999</v>
      </c>
      <c r="N2198" s="101">
        <f t="shared" si="1129"/>
        <v>0.97811300000000001</v>
      </c>
      <c r="O2198" s="100">
        <f t="shared" si="1130"/>
        <v>1</v>
      </c>
      <c r="P2198" s="98">
        <f t="shared" si="1131"/>
        <v>74485.66</v>
      </c>
      <c r="Q2198" s="97">
        <f t="shared" si="1132"/>
        <v>74485.66</v>
      </c>
      <c r="R2198" s="97"/>
      <c r="S2198" s="97"/>
    </row>
    <row r="2199" spans="1:19" ht="22.5" x14ac:dyDescent="0.25">
      <c r="A2199" s="89" t="s">
        <v>4930</v>
      </c>
      <c r="B2199" s="89" t="s">
        <v>4877</v>
      </c>
      <c r="C2199" s="89"/>
      <c r="D2199" s="89" t="s">
        <v>107</v>
      </c>
      <c r="E2199" s="94" t="s">
        <v>1899</v>
      </c>
      <c r="F2199" s="95" t="s">
        <v>1900</v>
      </c>
      <c r="G2199" s="89" t="s">
        <v>502</v>
      </c>
      <c r="H2199" s="89" t="s">
        <v>4931</v>
      </c>
      <c r="I2199" s="96">
        <v>1</v>
      </c>
      <c r="J2199" s="97">
        <v>1205</v>
      </c>
      <c r="K2199" s="98">
        <f t="shared" si="1126"/>
        <v>65775.11</v>
      </c>
      <c r="L2199" s="99">
        <f t="shared" si="1127"/>
        <v>1.0815399999999999</v>
      </c>
      <c r="M2199" s="100">
        <f t="shared" si="1128"/>
        <v>1.0590999999999999</v>
      </c>
      <c r="N2199" s="101">
        <f t="shared" si="1129"/>
        <v>0.97811300000000001</v>
      </c>
      <c r="O2199" s="100">
        <f t="shared" si="1130"/>
        <v>1</v>
      </c>
      <c r="P2199" s="98">
        <f t="shared" si="1131"/>
        <v>73693.67</v>
      </c>
      <c r="Q2199" s="97">
        <f t="shared" si="1132"/>
        <v>1350.07</v>
      </c>
      <c r="R2199" s="97"/>
      <c r="S2199" s="97"/>
    </row>
    <row r="2200" spans="1:19" ht="33.75" x14ac:dyDescent="0.25">
      <c r="A2200" s="89" t="s">
        <v>4932</v>
      </c>
      <c r="B2200" s="89" t="s">
        <v>4877</v>
      </c>
      <c r="C2200" s="89"/>
      <c r="D2200" s="89" t="s">
        <v>108</v>
      </c>
      <c r="E2200" s="94" t="s">
        <v>4928</v>
      </c>
      <c r="F2200" s="95" t="s">
        <v>4933</v>
      </c>
      <c r="G2200" s="89" t="s">
        <v>652</v>
      </c>
      <c r="H2200" s="89" t="s">
        <v>24</v>
      </c>
      <c r="I2200" s="96">
        <v>1</v>
      </c>
      <c r="J2200" s="97">
        <v>132963</v>
      </c>
      <c r="K2200" s="98">
        <f t="shared" si="1126"/>
        <v>66481.5</v>
      </c>
      <c r="L2200" s="99">
        <f t="shared" si="1127"/>
        <v>1.0815399999999999</v>
      </c>
      <c r="M2200" s="100">
        <f t="shared" si="1128"/>
        <v>1.0590999999999999</v>
      </c>
      <c r="N2200" s="101">
        <f t="shared" si="1129"/>
        <v>0.97811300000000001</v>
      </c>
      <c r="O2200" s="100">
        <f t="shared" si="1130"/>
        <v>1</v>
      </c>
      <c r="P2200" s="98">
        <f t="shared" si="1131"/>
        <v>74485.100000000006</v>
      </c>
      <c r="Q2200" s="97">
        <f t="shared" si="1132"/>
        <v>148970.20000000001</v>
      </c>
      <c r="R2200" s="97"/>
      <c r="S2200" s="97"/>
    </row>
    <row r="2201" spans="1:19" ht="22.5" x14ac:dyDescent="0.25">
      <c r="A2201" s="89" t="s">
        <v>4934</v>
      </c>
      <c r="B2201" s="89" t="s">
        <v>4877</v>
      </c>
      <c r="C2201" s="89"/>
      <c r="D2201" s="89" t="s">
        <v>109</v>
      </c>
      <c r="E2201" s="94" t="s">
        <v>4935</v>
      </c>
      <c r="F2201" s="95" t="s">
        <v>4936</v>
      </c>
      <c r="G2201" s="89" t="s">
        <v>652</v>
      </c>
      <c r="H2201" s="89" t="s">
        <v>12</v>
      </c>
      <c r="I2201" s="96">
        <v>1</v>
      </c>
      <c r="J2201" s="97">
        <v>1981411</v>
      </c>
      <c r="K2201" s="98">
        <f t="shared" si="1126"/>
        <v>1981411</v>
      </c>
      <c r="L2201" s="99">
        <f t="shared" si="1127"/>
        <v>1.0815399999999999</v>
      </c>
      <c r="M2201" s="100">
        <f t="shared" si="1128"/>
        <v>1.0590999999999999</v>
      </c>
      <c r="N2201" s="101">
        <f t="shared" si="1129"/>
        <v>0.97811300000000001</v>
      </c>
      <c r="O2201" s="100">
        <f t="shared" si="1130"/>
        <v>1</v>
      </c>
      <c r="P2201" s="98">
        <f t="shared" si="1131"/>
        <v>2219949.81</v>
      </c>
      <c r="Q2201" s="97">
        <f t="shared" si="1132"/>
        <v>2219949.81</v>
      </c>
      <c r="R2201" s="97"/>
      <c r="S2201" s="97"/>
    </row>
    <row r="2202" spans="1:19" ht="22.5" x14ac:dyDescent="0.25">
      <c r="A2202" s="89" t="s">
        <v>4937</v>
      </c>
      <c r="B2202" s="89" t="s">
        <v>4877</v>
      </c>
      <c r="C2202" s="89"/>
      <c r="D2202" s="89" t="s">
        <v>122</v>
      </c>
      <c r="E2202" s="94" t="s">
        <v>675</v>
      </c>
      <c r="F2202" s="95" t="s">
        <v>676</v>
      </c>
      <c r="G2202" s="89" t="s">
        <v>502</v>
      </c>
      <c r="H2202" s="89" t="s">
        <v>4938</v>
      </c>
      <c r="I2202" s="96">
        <v>1</v>
      </c>
      <c r="J2202" s="97">
        <v>7871</v>
      </c>
      <c r="K2202" s="98">
        <f t="shared" si="1126"/>
        <v>40994.79</v>
      </c>
      <c r="L2202" s="99">
        <f t="shared" si="1127"/>
        <v>1.0815399999999999</v>
      </c>
      <c r="M2202" s="100">
        <f t="shared" si="1128"/>
        <v>1.0590999999999999</v>
      </c>
      <c r="N2202" s="101">
        <f t="shared" si="1129"/>
        <v>0.97811300000000001</v>
      </c>
      <c r="O2202" s="100">
        <f t="shared" si="1130"/>
        <v>1</v>
      </c>
      <c r="P2202" s="98">
        <f t="shared" si="1131"/>
        <v>45930.09</v>
      </c>
      <c r="Q2202" s="97">
        <f t="shared" si="1132"/>
        <v>8818.58</v>
      </c>
      <c r="R2202" s="97"/>
      <c r="S2202" s="97"/>
    </row>
    <row r="2203" spans="1:19" ht="22.5" x14ac:dyDescent="0.25">
      <c r="A2203" s="89" t="s">
        <v>4939</v>
      </c>
      <c r="B2203" s="89" t="s">
        <v>4877</v>
      </c>
      <c r="C2203" s="89"/>
      <c r="D2203" s="89" t="s">
        <v>126</v>
      </c>
      <c r="E2203" s="94" t="s">
        <v>4940</v>
      </c>
      <c r="F2203" s="95" t="s">
        <v>4941</v>
      </c>
      <c r="G2203" s="89" t="s">
        <v>652</v>
      </c>
      <c r="H2203" s="89" t="s">
        <v>24</v>
      </c>
      <c r="I2203" s="96">
        <v>1</v>
      </c>
      <c r="J2203" s="97">
        <v>434918</v>
      </c>
      <c r="K2203" s="98">
        <f t="shared" si="1126"/>
        <v>217459</v>
      </c>
      <c r="L2203" s="99">
        <f t="shared" si="1127"/>
        <v>1.0815399999999999</v>
      </c>
      <c r="M2203" s="100">
        <f t="shared" si="1128"/>
        <v>1.0590999999999999</v>
      </c>
      <c r="N2203" s="101">
        <f t="shared" si="1129"/>
        <v>0.97811300000000001</v>
      </c>
      <c r="O2203" s="100">
        <f t="shared" si="1130"/>
        <v>1</v>
      </c>
      <c r="P2203" s="98">
        <f t="shared" si="1131"/>
        <v>243638.53</v>
      </c>
      <c r="Q2203" s="97">
        <f t="shared" si="1132"/>
        <v>487277.06</v>
      </c>
      <c r="R2203" s="97"/>
      <c r="S2203" s="97"/>
    </row>
    <row r="2204" spans="1:19" ht="22.5" x14ac:dyDescent="0.25">
      <c r="A2204" s="89" t="s">
        <v>4942</v>
      </c>
      <c r="B2204" s="89" t="s">
        <v>4877</v>
      </c>
      <c r="C2204" s="89"/>
      <c r="D2204" s="89" t="s">
        <v>124</v>
      </c>
      <c r="E2204" s="94" t="s">
        <v>4943</v>
      </c>
      <c r="F2204" s="95" t="s">
        <v>1984</v>
      </c>
      <c r="G2204" s="89" t="s">
        <v>652</v>
      </c>
      <c r="H2204" s="89" t="s">
        <v>12</v>
      </c>
      <c r="I2204" s="96">
        <v>1</v>
      </c>
      <c r="J2204" s="97">
        <v>608503</v>
      </c>
      <c r="K2204" s="98">
        <f t="shared" si="1126"/>
        <v>608503</v>
      </c>
      <c r="L2204" s="99">
        <f t="shared" si="1127"/>
        <v>1.0815399999999999</v>
      </c>
      <c r="M2204" s="100">
        <f t="shared" si="1128"/>
        <v>1.0590999999999999</v>
      </c>
      <c r="N2204" s="101">
        <f t="shared" si="1129"/>
        <v>0.97811300000000001</v>
      </c>
      <c r="O2204" s="100">
        <f t="shared" si="1130"/>
        <v>1</v>
      </c>
      <c r="P2204" s="98">
        <f t="shared" si="1131"/>
        <v>681759.67</v>
      </c>
      <c r="Q2204" s="97">
        <f t="shared" si="1132"/>
        <v>681759.67</v>
      </c>
      <c r="R2204" s="97"/>
      <c r="S2204" s="97"/>
    </row>
    <row r="2205" spans="1:19" x14ac:dyDescent="0.25">
      <c r="A2205" s="82" t="s">
        <v>995</v>
      </c>
      <c r="B2205" s="83"/>
      <c r="C2205" s="84"/>
      <c r="D2205" s="85"/>
      <c r="E2205" s="86"/>
      <c r="F2205" s="86" t="s">
        <v>4945</v>
      </c>
      <c r="G2205" s="82"/>
      <c r="H2205" s="82"/>
      <c r="I2205" s="87"/>
      <c r="J2205" s="88">
        <f>SUM(J2206:J2231)</f>
        <v>49084609</v>
      </c>
      <c r="K2205" s="98"/>
      <c r="L2205" s="99"/>
      <c r="M2205" s="100"/>
      <c r="N2205" s="101"/>
      <c r="O2205" s="100"/>
      <c r="P2205" s="98"/>
      <c r="Q2205" s="88">
        <f>SUM(Q2206:Q2231)</f>
        <v>54993824.369999997</v>
      </c>
      <c r="R2205" s="88">
        <f t="shared" ref="R2205:S2205" si="1142">SUM(R2206:R2231)</f>
        <v>42483659.759999998</v>
      </c>
      <c r="S2205" s="88">
        <f t="shared" si="1142"/>
        <v>0</v>
      </c>
    </row>
    <row r="2206" spans="1:19" x14ac:dyDescent="0.25">
      <c r="A2206" s="89" t="s">
        <v>4946</v>
      </c>
      <c r="B2206" s="89" t="s">
        <v>4877</v>
      </c>
      <c r="C2206" s="89"/>
      <c r="D2206" s="89" t="s">
        <v>129</v>
      </c>
      <c r="E2206" s="94" t="s">
        <v>4947</v>
      </c>
      <c r="F2206" s="95" t="s">
        <v>4948</v>
      </c>
      <c r="G2206" s="89" t="s">
        <v>648</v>
      </c>
      <c r="H2206" s="89" t="s">
        <v>34</v>
      </c>
      <c r="I2206" s="96">
        <v>1</v>
      </c>
      <c r="J2206" s="97">
        <v>802087</v>
      </c>
      <c r="K2206" s="98">
        <f t="shared" ref="K2206:K2231" si="1143">J2206/H2206</f>
        <v>200521.75</v>
      </c>
      <c r="L2206" s="99">
        <f t="shared" ref="L2206:L2231" si="1144">$L$8</f>
        <v>1.0815399999999999</v>
      </c>
      <c r="M2206" s="100">
        <f t="shared" ref="M2206:M2231" si="1145">$M$8</f>
        <v>1.0590999999999999</v>
      </c>
      <c r="N2206" s="101">
        <f t="shared" ref="N2206:N2231" si="1146">$N$8</f>
        <v>0.97811300000000001</v>
      </c>
      <c r="O2206" s="100">
        <f t="shared" ref="O2206:O2231" si="1147">$O$8</f>
        <v>1</v>
      </c>
      <c r="P2206" s="98">
        <f t="shared" ref="P2206:P2231" si="1148">K2206*L2206*M2206*N2206*O2206</f>
        <v>224662.23</v>
      </c>
      <c r="Q2206" s="97">
        <f t="shared" ref="Q2206:Q2231" si="1149">H2206*P2206</f>
        <v>898648.92</v>
      </c>
      <c r="R2206" s="97"/>
      <c r="S2206" s="97"/>
    </row>
    <row r="2207" spans="1:19" ht="45" x14ac:dyDescent="0.25">
      <c r="A2207" s="89" t="s">
        <v>4949</v>
      </c>
      <c r="B2207" s="89" t="s">
        <v>4877</v>
      </c>
      <c r="C2207" s="89" t="s">
        <v>17297</v>
      </c>
      <c r="D2207" s="89" t="s">
        <v>133</v>
      </c>
      <c r="E2207" s="94" t="s">
        <v>4950</v>
      </c>
      <c r="F2207" s="95" t="s">
        <v>4951</v>
      </c>
      <c r="G2207" s="89" t="s">
        <v>652</v>
      </c>
      <c r="H2207" s="89" t="s">
        <v>43</v>
      </c>
      <c r="I2207" s="96">
        <v>1</v>
      </c>
      <c r="J2207" s="97">
        <v>37487782</v>
      </c>
      <c r="K2207" s="98">
        <f t="shared" si="1143"/>
        <v>6247963.6699999999</v>
      </c>
      <c r="L2207" s="99">
        <f t="shared" si="1144"/>
        <v>1.0815399999999999</v>
      </c>
      <c r="M2207" s="100">
        <f t="shared" si="1145"/>
        <v>1.0590999999999999</v>
      </c>
      <c r="N2207" s="101">
        <f t="shared" si="1146"/>
        <v>0.97811300000000001</v>
      </c>
      <c r="O2207" s="100">
        <f t="shared" si="1147"/>
        <v>1</v>
      </c>
      <c r="P2207" s="98">
        <f t="shared" si="1148"/>
        <v>7000145.7199999997</v>
      </c>
      <c r="Q2207" s="97">
        <f t="shared" si="1149"/>
        <v>42000874.32</v>
      </c>
      <c r="R2207" s="97">
        <f t="shared" ref="R2207" si="1150">Q2207</f>
        <v>42000874.32</v>
      </c>
      <c r="S2207" s="97"/>
    </row>
    <row r="2208" spans="1:19" ht="22.5" x14ac:dyDescent="0.25">
      <c r="A2208" s="89" t="s">
        <v>4952</v>
      </c>
      <c r="B2208" s="89" t="s">
        <v>4877</v>
      </c>
      <c r="C2208" s="89"/>
      <c r="D2208" s="89" t="s">
        <v>136</v>
      </c>
      <c r="E2208" s="94" t="s">
        <v>2725</v>
      </c>
      <c r="F2208" s="95" t="s">
        <v>2726</v>
      </c>
      <c r="G2208" s="89" t="s">
        <v>648</v>
      </c>
      <c r="H2208" s="89" t="s">
        <v>43</v>
      </c>
      <c r="I2208" s="96">
        <v>1</v>
      </c>
      <c r="J2208" s="97">
        <v>81451</v>
      </c>
      <c r="K2208" s="98">
        <f t="shared" si="1143"/>
        <v>13575.17</v>
      </c>
      <c r="L2208" s="99">
        <f t="shared" si="1144"/>
        <v>1.0815399999999999</v>
      </c>
      <c r="M2208" s="100">
        <f t="shared" si="1145"/>
        <v>1.0590999999999999</v>
      </c>
      <c r="N2208" s="101">
        <f t="shared" si="1146"/>
        <v>0.97811300000000001</v>
      </c>
      <c r="O2208" s="100">
        <f t="shared" si="1147"/>
        <v>1</v>
      </c>
      <c r="P2208" s="98">
        <f t="shared" si="1148"/>
        <v>15209.46</v>
      </c>
      <c r="Q2208" s="97">
        <f t="shared" si="1149"/>
        <v>91256.76</v>
      </c>
      <c r="R2208" s="97"/>
      <c r="S2208" s="97"/>
    </row>
    <row r="2209" spans="1:19" ht="22.5" x14ac:dyDescent="0.25">
      <c r="A2209" s="89" t="s">
        <v>4953</v>
      </c>
      <c r="B2209" s="89" t="s">
        <v>4877</v>
      </c>
      <c r="C2209" s="89" t="s">
        <v>17297</v>
      </c>
      <c r="D2209" s="89" t="s">
        <v>141</v>
      </c>
      <c r="E2209" s="94" t="s">
        <v>4954</v>
      </c>
      <c r="F2209" s="95" t="s">
        <v>4955</v>
      </c>
      <c r="G2209" s="89" t="s">
        <v>652</v>
      </c>
      <c r="H2209" s="89" t="s">
        <v>43</v>
      </c>
      <c r="I2209" s="96">
        <v>1</v>
      </c>
      <c r="J2209" s="97">
        <v>430909</v>
      </c>
      <c r="K2209" s="98">
        <f t="shared" si="1143"/>
        <v>71818.17</v>
      </c>
      <c r="L2209" s="99">
        <f t="shared" si="1144"/>
        <v>1.0815399999999999</v>
      </c>
      <c r="M2209" s="100">
        <f t="shared" si="1145"/>
        <v>1.0590999999999999</v>
      </c>
      <c r="N2209" s="101">
        <f t="shared" si="1146"/>
        <v>0.97811300000000001</v>
      </c>
      <c r="O2209" s="100">
        <f t="shared" si="1147"/>
        <v>1</v>
      </c>
      <c r="P2209" s="98">
        <f t="shared" si="1148"/>
        <v>80464.240000000005</v>
      </c>
      <c r="Q2209" s="97">
        <f t="shared" si="1149"/>
        <v>482785.44</v>
      </c>
      <c r="R2209" s="97">
        <f t="shared" ref="R2209" si="1151">Q2209</f>
        <v>482785.44</v>
      </c>
      <c r="S2209" s="97"/>
    </row>
    <row r="2210" spans="1:19" ht="33.75" x14ac:dyDescent="0.25">
      <c r="A2210" s="89" t="s">
        <v>4956</v>
      </c>
      <c r="B2210" s="89" t="s">
        <v>4877</v>
      </c>
      <c r="C2210" s="89"/>
      <c r="D2210" s="89" t="s">
        <v>144</v>
      </c>
      <c r="E2210" s="94" t="s">
        <v>2685</v>
      </c>
      <c r="F2210" s="95" t="s">
        <v>2686</v>
      </c>
      <c r="G2210" s="89" t="s">
        <v>1071</v>
      </c>
      <c r="H2210" s="89" t="s">
        <v>467</v>
      </c>
      <c r="I2210" s="96">
        <v>1</v>
      </c>
      <c r="J2210" s="97">
        <v>32487</v>
      </c>
      <c r="K2210" s="98">
        <f t="shared" si="1143"/>
        <v>216580</v>
      </c>
      <c r="L2210" s="99">
        <f t="shared" si="1144"/>
        <v>1.0815399999999999</v>
      </c>
      <c r="M2210" s="100">
        <f t="shared" si="1145"/>
        <v>1.0590999999999999</v>
      </c>
      <c r="N2210" s="101">
        <f t="shared" si="1146"/>
        <v>0.97811300000000001</v>
      </c>
      <c r="O2210" s="100">
        <f t="shared" si="1147"/>
        <v>1</v>
      </c>
      <c r="P2210" s="98">
        <f t="shared" si="1148"/>
        <v>242653.71</v>
      </c>
      <c r="Q2210" s="97">
        <f t="shared" si="1149"/>
        <v>36398.06</v>
      </c>
      <c r="R2210" s="97"/>
      <c r="S2210" s="97"/>
    </row>
    <row r="2211" spans="1:19" ht="22.5" x14ac:dyDescent="0.25">
      <c r="A2211" s="89" t="s">
        <v>4957</v>
      </c>
      <c r="B2211" s="89" t="s">
        <v>4877</v>
      </c>
      <c r="C2211" s="89"/>
      <c r="D2211" s="89" t="s">
        <v>146</v>
      </c>
      <c r="E2211" s="94" t="s">
        <v>4958</v>
      </c>
      <c r="F2211" s="95" t="s">
        <v>4959</v>
      </c>
      <c r="G2211" s="89" t="s">
        <v>652</v>
      </c>
      <c r="H2211" s="89" t="s">
        <v>12</v>
      </c>
      <c r="I2211" s="96">
        <v>1</v>
      </c>
      <c r="J2211" s="97">
        <v>531205</v>
      </c>
      <c r="K2211" s="98">
        <f t="shared" si="1143"/>
        <v>531205</v>
      </c>
      <c r="L2211" s="99">
        <f t="shared" si="1144"/>
        <v>1.0815399999999999</v>
      </c>
      <c r="M2211" s="100">
        <f t="shared" si="1145"/>
        <v>1.0590999999999999</v>
      </c>
      <c r="N2211" s="101">
        <f t="shared" si="1146"/>
        <v>0.97811300000000001</v>
      </c>
      <c r="O2211" s="100">
        <f t="shared" si="1147"/>
        <v>1</v>
      </c>
      <c r="P2211" s="98">
        <f t="shared" si="1148"/>
        <v>595155.89</v>
      </c>
      <c r="Q2211" s="97">
        <f t="shared" si="1149"/>
        <v>595155.89</v>
      </c>
      <c r="R2211" s="97"/>
      <c r="S2211" s="97"/>
    </row>
    <row r="2212" spans="1:19" ht="22.5" x14ac:dyDescent="0.25">
      <c r="A2212" s="89" t="s">
        <v>4960</v>
      </c>
      <c r="B2212" s="89" t="s">
        <v>4877</v>
      </c>
      <c r="C2212" s="89"/>
      <c r="D2212" s="89" t="s">
        <v>151</v>
      </c>
      <c r="E2212" s="94" t="s">
        <v>1899</v>
      </c>
      <c r="F2212" s="95" t="s">
        <v>1900</v>
      </c>
      <c r="G2212" s="89" t="s">
        <v>502</v>
      </c>
      <c r="H2212" s="89" t="s">
        <v>4961</v>
      </c>
      <c r="I2212" s="96">
        <v>1</v>
      </c>
      <c r="J2212" s="97">
        <v>3050</v>
      </c>
      <c r="K2212" s="98">
        <f t="shared" si="1143"/>
        <v>65732.759999999995</v>
      </c>
      <c r="L2212" s="99">
        <f t="shared" si="1144"/>
        <v>1.0815399999999999</v>
      </c>
      <c r="M2212" s="100">
        <f t="shared" si="1145"/>
        <v>1.0590999999999999</v>
      </c>
      <c r="N2212" s="101">
        <f t="shared" si="1146"/>
        <v>0.97811300000000001</v>
      </c>
      <c r="O2212" s="100">
        <f t="shared" si="1147"/>
        <v>1</v>
      </c>
      <c r="P2212" s="98">
        <f t="shared" si="1148"/>
        <v>73646.22</v>
      </c>
      <c r="Q2212" s="97">
        <f t="shared" si="1149"/>
        <v>3417.18</v>
      </c>
      <c r="R2212" s="97"/>
      <c r="S2212" s="97"/>
    </row>
    <row r="2213" spans="1:19" ht="22.5" x14ac:dyDescent="0.25">
      <c r="A2213" s="89" t="s">
        <v>4962</v>
      </c>
      <c r="B2213" s="89" t="s">
        <v>4877</v>
      </c>
      <c r="C2213" s="89"/>
      <c r="D2213" s="89" t="s">
        <v>154</v>
      </c>
      <c r="E2213" s="94" t="s">
        <v>4963</v>
      </c>
      <c r="F2213" s="95" t="s">
        <v>2838</v>
      </c>
      <c r="G2213" s="89" t="s">
        <v>652</v>
      </c>
      <c r="H2213" s="89" t="s">
        <v>55</v>
      </c>
      <c r="I2213" s="96">
        <v>1</v>
      </c>
      <c r="J2213" s="97">
        <v>75607</v>
      </c>
      <c r="K2213" s="98">
        <f t="shared" si="1143"/>
        <v>9450.8799999999992</v>
      </c>
      <c r="L2213" s="99">
        <f t="shared" si="1144"/>
        <v>1.0815399999999999</v>
      </c>
      <c r="M2213" s="100">
        <f t="shared" si="1145"/>
        <v>1.0590999999999999</v>
      </c>
      <c r="N2213" s="101">
        <f t="shared" si="1146"/>
        <v>0.97811300000000001</v>
      </c>
      <c r="O2213" s="100">
        <f t="shared" si="1147"/>
        <v>1</v>
      </c>
      <c r="P2213" s="98">
        <f t="shared" si="1148"/>
        <v>10588.66</v>
      </c>
      <c r="Q2213" s="97">
        <f t="shared" si="1149"/>
        <v>84709.28</v>
      </c>
      <c r="R2213" s="97"/>
      <c r="S2213" s="97"/>
    </row>
    <row r="2214" spans="1:19" ht="33.75" x14ac:dyDescent="0.25">
      <c r="A2214" s="89" t="s">
        <v>4964</v>
      </c>
      <c r="B2214" s="89" t="s">
        <v>4877</v>
      </c>
      <c r="C2214" s="89"/>
      <c r="D2214" s="89" t="s">
        <v>156</v>
      </c>
      <c r="E2214" s="94" t="s">
        <v>4965</v>
      </c>
      <c r="F2214" s="95" t="s">
        <v>4966</v>
      </c>
      <c r="G2214" s="89" t="s">
        <v>1071</v>
      </c>
      <c r="H2214" s="89" t="s">
        <v>1569</v>
      </c>
      <c r="I2214" s="96">
        <v>1</v>
      </c>
      <c r="J2214" s="97">
        <v>160985</v>
      </c>
      <c r="K2214" s="98">
        <f t="shared" si="1143"/>
        <v>268308.33</v>
      </c>
      <c r="L2214" s="99">
        <f t="shared" si="1144"/>
        <v>1.0815399999999999</v>
      </c>
      <c r="M2214" s="100">
        <f t="shared" si="1145"/>
        <v>1.0590999999999999</v>
      </c>
      <c r="N2214" s="101">
        <f t="shared" si="1146"/>
        <v>0.97811300000000001</v>
      </c>
      <c r="O2214" s="100">
        <f t="shared" si="1147"/>
        <v>1</v>
      </c>
      <c r="P2214" s="98">
        <f t="shared" si="1148"/>
        <v>300609.53000000003</v>
      </c>
      <c r="Q2214" s="97">
        <f t="shared" si="1149"/>
        <v>180365.72</v>
      </c>
      <c r="R2214" s="97"/>
      <c r="S2214" s="97"/>
    </row>
    <row r="2215" spans="1:19" ht="22.5" x14ac:dyDescent="0.25">
      <c r="A2215" s="89" t="s">
        <v>4967</v>
      </c>
      <c r="B2215" s="89" t="s">
        <v>4877</v>
      </c>
      <c r="C2215" s="89"/>
      <c r="D2215" s="89" t="s">
        <v>157</v>
      </c>
      <c r="E2215" s="94" t="s">
        <v>4968</v>
      </c>
      <c r="F2215" s="95" t="s">
        <v>4969</v>
      </c>
      <c r="G2215" s="89" t="s">
        <v>652</v>
      </c>
      <c r="H2215" s="89" t="s">
        <v>12</v>
      </c>
      <c r="I2215" s="96">
        <v>1</v>
      </c>
      <c r="J2215" s="97">
        <v>4889020</v>
      </c>
      <c r="K2215" s="98">
        <f t="shared" si="1143"/>
        <v>4889020</v>
      </c>
      <c r="L2215" s="99">
        <f t="shared" si="1144"/>
        <v>1.0815399999999999</v>
      </c>
      <c r="M2215" s="100">
        <f t="shared" si="1145"/>
        <v>1.0590999999999999</v>
      </c>
      <c r="N2215" s="101">
        <f t="shared" si="1146"/>
        <v>0.97811300000000001</v>
      </c>
      <c r="O2215" s="100">
        <f t="shared" si="1147"/>
        <v>1</v>
      </c>
      <c r="P2215" s="98">
        <f t="shared" si="1148"/>
        <v>5477601.0599999996</v>
      </c>
      <c r="Q2215" s="97">
        <f t="shared" si="1149"/>
        <v>5477601.0599999996</v>
      </c>
      <c r="R2215" s="97"/>
      <c r="S2215" s="97"/>
    </row>
    <row r="2216" spans="1:19" ht="22.5" x14ac:dyDescent="0.25">
      <c r="A2216" s="89" t="s">
        <v>4970</v>
      </c>
      <c r="B2216" s="89" t="s">
        <v>4877</v>
      </c>
      <c r="C2216" s="89"/>
      <c r="D2216" s="89" t="s">
        <v>158</v>
      </c>
      <c r="E2216" s="94" t="s">
        <v>1899</v>
      </c>
      <c r="F2216" s="95" t="s">
        <v>1900</v>
      </c>
      <c r="G2216" s="89" t="s">
        <v>502</v>
      </c>
      <c r="H2216" s="89" t="s">
        <v>4971</v>
      </c>
      <c r="I2216" s="96">
        <v>1</v>
      </c>
      <c r="J2216" s="97">
        <v>8420</v>
      </c>
      <c r="K2216" s="98">
        <f t="shared" si="1143"/>
        <v>65729.899999999994</v>
      </c>
      <c r="L2216" s="99">
        <f t="shared" si="1144"/>
        <v>1.0815399999999999</v>
      </c>
      <c r="M2216" s="100">
        <f t="shared" si="1145"/>
        <v>1.0590999999999999</v>
      </c>
      <c r="N2216" s="101">
        <f t="shared" si="1146"/>
        <v>0.97811300000000001</v>
      </c>
      <c r="O2216" s="100">
        <f t="shared" si="1147"/>
        <v>1</v>
      </c>
      <c r="P2216" s="98">
        <f t="shared" si="1148"/>
        <v>73643.009999999995</v>
      </c>
      <c r="Q2216" s="97">
        <f t="shared" si="1149"/>
        <v>9433.67</v>
      </c>
      <c r="R2216" s="97"/>
      <c r="S2216" s="97"/>
    </row>
    <row r="2217" spans="1:19" ht="22.5" x14ac:dyDescent="0.25">
      <c r="A2217" s="89" t="s">
        <v>4972</v>
      </c>
      <c r="B2217" s="89" t="s">
        <v>4877</v>
      </c>
      <c r="C2217" s="89"/>
      <c r="D2217" s="89" t="s">
        <v>165</v>
      </c>
      <c r="E2217" s="94" t="s">
        <v>4973</v>
      </c>
      <c r="F2217" s="95" t="s">
        <v>4974</v>
      </c>
      <c r="G2217" s="89" t="s">
        <v>652</v>
      </c>
      <c r="H2217" s="89" t="s">
        <v>106</v>
      </c>
      <c r="I2217" s="96">
        <v>1</v>
      </c>
      <c r="J2217" s="97">
        <v>849870</v>
      </c>
      <c r="K2217" s="98">
        <f t="shared" si="1143"/>
        <v>40470</v>
      </c>
      <c r="L2217" s="99">
        <f t="shared" si="1144"/>
        <v>1.0815399999999999</v>
      </c>
      <c r="M2217" s="100">
        <f t="shared" si="1145"/>
        <v>1.0590999999999999</v>
      </c>
      <c r="N2217" s="101">
        <f t="shared" si="1146"/>
        <v>0.97811300000000001</v>
      </c>
      <c r="O2217" s="100">
        <f t="shared" si="1147"/>
        <v>1</v>
      </c>
      <c r="P2217" s="98">
        <f t="shared" si="1148"/>
        <v>45342.12</v>
      </c>
      <c r="Q2217" s="97">
        <f t="shared" si="1149"/>
        <v>952184.52</v>
      </c>
      <c r="R2217" s="97"/>
      <c r="S2217" s="97"/>
    </row>
    <row r="2218" spans="1:19" ht="33.75" x14ac:dyDescent="0.25">
      <c r="A2218" s="89" t="s">
        <v>4975</v>
      </c>
      <c r="B2218" s="89" t="s">
        <v>4877</v>
      </c>
      <c r="C2218" s="89"/>
      <c r="D2218" s="89" t="s">
        <v>168</v>
      </c>
      <c r="E2218" s="94" t="s">
        <v>4965</v>
      </c>
      <c r="F2218" s="95" t="s">
        <v>4966</v>
      </c>
      <c r="G2218" s="89" t="s">
        <v>1071</v>
      </c>
      <c r="H2218" s="89" t="s">
        <v>4976</v>
      </c>
      <c r="I2218" s="96">
        <v>1</v>
      </c>
      <c r="J2218" s="97">
        <v>69761</v>
      </c>
      <c r="K2218" s="98">
        <f t="shared" si="1143"/>
        <v>268311.53999999998</v>
      </c>
      <c r="L2218" s="99">
        <f t="shared" si="1144"/>
        <v>1.0815399999999999</v>
      </c>
      <c r="M2218" s="100">
        <f t="shared" si="1145"/>
        <v>1.0590999999999999</v>
      </c>
      <c r="N2218" s="101">
        <f t="shared" si="1146"/>
        <v>0.97811300000000001</v>
      </c>
      <c r="O2218" s="100">
        <f t="shared" si="1147"/>
        <v>1</v>
      </c>
      <c r="P2218" s="98">
        <f t="shared" si="1148"/>
        <v>300613.12</v>
      </c>
      <c r="Q2218" s="97">
        <f t="shared" si="1149"/>
        <v>78159.41</v>
      </c>
      <c r="R2218" s="97"/>
      <c r="S2218" s="97"/>
    </row>
    <row r="2219" spans="1:19" ht="22.5" x14ac:dyDescent="0.25">
      <c r="A2219" s="89" t="s">
        <v>4977</v>
      </c>
      <c r="B2219" s="89" t="s">
        <v>4877</v>
      </c>
      <c r="C2219" s="89"/>
      <c r="D2219" s="89" t="s">
        <v>170</v>
      </c>
      <c r="E2219" s="94" t="s">
        <v>4978</v>
      </c>
      <c r="F2219" s="95" t="s">
        <v>4969</v>
      </c>
      <c r="G2219" s="89" t="s">
        <v>652</v>
      </c>
      <c r="H2219" s="89" t="s">
        <v>12</v>
      </c>
      <c r="I2219" s="96">
        <v>1</v>
      </c>
      <c r="J2219" s="97">
        <v>2118576</v>
      </c>
      <c r="K2219" s="98">
        <f t="shared" si="1143"/>
        <v>2118576</v>
      </c>
      <c r="L2219" s="99">
        <f t="shared" si="1144"/>
        <v>1.0815399999999999</v>
      </c>
      <c r="M2219" s="100">
        <f t="shared" si="1145"/>
        <v>1.0590999999999999</v>
      </c>
      <c r="N2219" s="101">
        <f t="shared" si="1146"/>
        <v>0.97811300000000001</v>
      </c>
      <c r="O2219" s="100">
        <f t="shared" si="1147"/>
        <v>1</v>
      </c>
      <c r="P2219" s="98">
        <f t="shared" si="1148"/>
        <v>2373627.87</v>
      </c>
      <c r="Q2219" s="97">
        <f t="shared" si="1149"/>
        <v>2373627.87</v>
      </c>
      <c r="R2219" s="97"/>
      <c r="S2219" s="97"/>
    </row>
    <row r="2220" spans="1:19" ht="33.75" x14ac:dyDescent="0.25">
      <c r="A2220" s="89" t="s">
        <v>4979</v>
      </c>
      <c r="B2220" s="89" t="s">
        <v>4877</v>
      </c>
      <c r="C2220" s="89"/>
      <c r="D2220" s="89" t="s">
        <v>175</v>
      </c>
      <c r="E2220" s="94" t="s">
        <v>2685</v>
      </c>
      <c r="F2220" s="95" t="s">
        <v>2686</v>
      </c>
      <c r="G2220" s="89" t="s">
        <v>1071</v>
      </c>
      <c r="H2220" s="89" t="s">
        <v>294</v>
      </c>
      <c r="I2220" s="96">
        <v>1</v>
      </c>
      <c r="J2220" s="97">
        <v>12994</v>
      </c>
      <c r="K2220" s="98">
        <f t="shared" si="1143"/>
        <v>216566.67</v>
      </c>
      <c r="L2220" s="99">
        <f t="shared" si="1144"/>
        <v>1.0815399999999999</v>
      </c>
      <c r="M2220" s="100">
        <f t="shared" si="1145"/>
        <v>1.0590999999999999</v>
      </c>
      <c r="N2220" s="101">
        <f t="shared" si="1146"/>
        <v>0.97811300000000001</v>
      </c>
      <c r="O2220" s="100">
        <f t="shared" si="1147"/>
        <v>1</v>
      </c>
      <c r="P2220" s="98">
        <f t="shared" si="1148"/>
        <v>242638.77</v>
      </c>
      <c r="Q2220" s="97">
        <f t="shared" si="1149"/>
        <v>14558.33</v>
      </c>
      <c r="R2220" s="97"/>
      <c r="S2220" s="97"/>
    </row>
    <row r="2221" spans="1:19" ht="22.5" x14ac:dyDescent="0.25">
      <c r="A2221" s="89" t="s">
        <v>4980</v>
      </c>
      <c r="B2221" s="89" t="s">
        <v>4877</v>
      </c>
      <c r="C2221" s="89"/>
      <c r="D2221" s="89" t="s">
        <v>178</v>
      </c>
      <c r="E2221" s="94" t="s">
        <v>4981</v>
      </c>
      <c r="F2221" s="95" t="s">
        <v>4959</v>
      </c>
      <c r="G2221" s="89" t="s">
        <v>652</v>
      </c>
      <c r="H2221" s="89" t="s">
        <v>12</v>
      </c>
      <c r="I2221" s="96">
        <v>1</v>
      </c>
      <c r="J2221" s="97">
        <v>317728</v>
      </c>
      <c r="K2221" s="98">
        <f t="shared" si="1143"/>
        <v>317728</v>
      </c>
      <c r="L2221" s="99">
        <f t="shared" si="1144"/>
        <v>1.0815399999999999</v>
      </c>
      <c r="M2221" s="100">
        <f t="shared" si="1145"/>
        <v>1.0590999999999999</v>
      </c>
      <c r="N2221" s="101">
        <f t="shared" si="1146"/>
        <v>0.97811300000000001</v>
      </c>
      <c r="O2221" s="100">
        <f t="shared" si="1147"/>
        <v>1</v>
      </c>
      <c r="P2221" s="98">
        <f t="shared" si="1148"/>
        <v>355978.75</v>
      </c>
      <c r="Q2221" s="97">
        <f t="shared" si="1149"/>
        <v>355978.75</v>
      </c>
      <c r="R2221" s="97"/>
      <c r="S2221" s="97"/>
    </row>
    <row r="2222" spans="1:19" ht="33.75" x14ac:dyDescent="0.25">
      <c r="A2222" s="89" t="s">
        <v>4982</v>
      </c>
      <c r="B2222" s="89" t="s">
        <v>4877</v>
      </c>
      <c r="C2222" s="89"/>
      <c r="D2222" s="89" t="s">
        <v>181</v>
      </c>
      <c r="E2222" s="94" t="s">
        <v>2755</v>
      </c>
      <c r="F2222" s="95" t="s">
        <v>2756</v>
      </c>
      <c r="G2222" s="89" t="s">
        <v>1071</v>
      </c>
      <c r="H2222" s="89" t="s">
        <v>4983</v>
      </c>
      <c r="I2222" s="96">
        <v>1</v>
      </c>
      <c r="J2222" s="97">
        <v>41296</v>
      </c>
      <c r="K2222" s="98">
        <f t="shared" si="1143"/>
        <v>125139.39</v>
      </c>
      <c r="L2222" s="99">
        <f t="shared" si="1144"/>
        <v>1.0815399999999999</v>
      </c>
      <c r="M2222" s="100">
        <f t="shared" si="1145"/>
        <v>1.0590999999999999</v>
      </c>
      <c r="N2222" s="101">
        <f t="shared" si="1146"/>
        <v>0.97811300000000001</v>
      </c>
      <c r="O2222" s="100">
        <f t="shared" si="1147"/>
        <v>1</v>
      </c>
      <c r="P2222" s="98">
        <f t="shared" si="1148"/>
        <v>140204.72</v>
      </c>
      <c r="Q2222" s="97">
        <f t="shared" si="1149"/>
        <v>46267.56</v>
      </c>
      <c r="R2222" s="97"/>
      <c r="S2222" s="97"/>
    </row>
    <row r="2223" spans="1:19" ht="22.5" x14ac:dyDescent="0.25">
      <c r="A2223" s="89" t="s">
        <v>4984</v>
      </c>
      <c r="B2223" s="89" t="s">
        <v>4877</v>
      </c>
      <c r="C2223" s="89"/>
      <c r="D2223" s="89" t="s">
        <v>182</v>
      </c>
      <c r="E2223" s="94" t="s">
        <v>4985</v>
      </c>
      <c r="F2223" s="95" t="s">
        <v>4986</v>
      </c>
      <c r="G2223" s="89" t="s">
        <v>652</v>
      </c>
      <c r="H2223" s="89" t="s">
        <v>12</v>
      </c>
      <c r="I2223" s="96">
        <v>1</v>
      </c>
      <c r="J2223" s="97">
        <v>371162</v>
      </c>
      <c r="K2223" s="98">
        <f t="shared" si="1143"/>
        <v>371162</v>
      </c>
      <c r="L2223" s="99">
        <f t="shared" si="1144"/>
        <v>1.0815399999999999</v>
      </c>
      <c r="M2223" s="100">
        <f t="shared" si="1145"/>
        <v>1.0590999999999999</v>
      </c>
      <c r="N2223" s="101">
        <f t="shared" si="1146"/>
        <v>0.97811300000000001</v>
      </c>
      <c r="O2223" s="100">
        <f t="shared" si="1147"/>
        <v>1</v>
      </c>
      <c r="P2223" s="98">
        <f t="shared" si="1148"/>
        <v>415845.58</v>
      </c>
      <c r="Q2223" s="97">
        <f t="shared" si="1149"/>
        <v>415845.58</v>
      </c>
      <c r="R2223" s="97"/>
      <c r="S2223" s="97"/>
    </row>
    <row r="2224" spans="1:19" x14ac:dyDescent="0.25">
      <c r="A2224" s="89" t="s">
        <v>4987</v>
      </c>
      <c r="B2224" s="89" t="s">
        <v>4877</v>
      </c>
      <c r="C2224" s="89"/>
      <c r="D2224" s="89" t="s">
        <v>183</v>
      </c>
      <c r="E2224" s="94" t="s">
        <v>2694</v>
      </c>
      <c r="F2224" s="95" t="s">
        <v>2695</v>
      </c>
      <c r="G2224" s="89" t="s">
        <v>970</v>
      </c>
      <c r="H2224" s="89" t="s">
        <v>1265</v>
      </c>
      <c r="I2224" s="96">
        <v>1</v>
      </c>
      <c r="J2224" s="97">
        <v>14002</v>
      </c>
      <c r="K2224" s="98">
        <f t="shared" si="1143"/>
        <v>17502.5</v>
      </c>
      <c r="L2224" s="99">
        <f t="shared" si="1144"/>
        <v>1.0815399999999999</v>
      </c>
      <c r="M2224" s="100">
        <f t="shared" si="1145"/>
        <v>1.0590999999999999</v>
      </c>
      <c r="N2224" s="101">
        <f t="shared" si="1146"/>
        <v>0.97811300000000001</v>
      </c>
      <c r="O2224" s="100">
        <f t="shared" si="1147"/>
        <v>1</v>
      </c>
      <c r="P2224" s="98">
        <f t="shared" si="1148"/>
        <v>19609.599999999999</v>
      </c>
      <c r="Q2224" s="97">
        <f t="shared" si="1149"/>
        <v>15687.68</v>
      </c>
      <c r="R2224" s="97"/>
      <c r="S2224" s="97"/>
    </row>
    <row r="2225" spans="1:19" ht="22.5" x14ac:dyDescent="0.25">
      <c r="A2225" s="89" t="s">
        <v>4988</v>
      </c>
      <c r="B2225" s="89" t="s">
        <v>4877</v>
      </c>
      <c r="C2225" s="89"/>
      <c r="D2225" s="89" t="s">
        <v>191</v>
      </c>
      <c r="E2225" s="94" t="s">
        <v>4989</v>
      </c>
      <c r="F2225" s="95" t="s">
        <v>4990</v>
      </c>
      <c r="G2225" s="89" t="s">
        <v>648</v>
      </c>
      <c r="H2225" s="89" t="s">
        <v>30</v>
      </c>
      <c r="I2225" s="96">
        <v>1</v>
      </c>
      <c r="J2225" s="97">
        <v>475538</v>
      </c>
      <c r="K2225" s="98">
        <f t="shared" si="1143"/>
        <v>158512.67000000001</v>
      </c>
      <c r="L2225" s="99">
        <f t="shared" si="1144"/>
        <v>1.0815399999999999</v>
      </c>
      <c r="M2225" s="100">
        <f t="shared" si="1145"/>
        <v>1.0590999999999999</v>
      </c>
      <c r="N2225" s="101">
        <f t="shared" si="1146"/>
        <v>0.97811300000000001</v>
      </c>
      <c r="O2225" s="100">
        <f t="shared" si="1147"/>
        <v>1</v>
      </c>
      <c r="P2225" s="98">
        <f t="shared" si="1148"/>
        <v>177595.75</v>
      </c>
      <c r="Q2225" s="97">
        <f t="shared" si="1149"/>
        <v>532787.25</v>
      </c>
      <c r="R2225" s="97"/>
      <c r="S2225" s="97"/>
    </row>
    <row r="2226" spans="1:19" ht="22.5" x14ac:dyDescent="0.25">
      <c r="A2226" s="89" t="s">
        <v>4991</v>
      </c>
      <c r="B2226" s="89" t="s">
        <v>4877</v>
      </c>
      <c r="C2226" s="89"/>
      <c r="D2226" s="89" t="s">
        <v>194</v>
      </c>
      <c r="E2226" s="94" t="s">
        <v>4992</v>
      </c>
      <c r="F2226" s="95" t="s">
        <v>2799</v>
      </c>
      <c r="G2226" s="89" t="s">
        <v>648</v>
      </c>
      <c r="H2226" s="89" t="s">
        <v>40</v>
      </c>
      <c r="I2226" s="96">
        <v>1</v>
      </c>
      <c r="J2226" s="97">
        <v>134158</v>
      </c>
      <c r="K2226" s="98">
        <f t="shared" si="1143"/>
        <v>26831.599999999999</v>
      </c>
      <c r="L2226" s="99">
        <f t="shared" si="1144"/>
        <v>1.0815399999999999</v>
      </c>
      <c r="M2226" s="100">
        <f t="shared" si="1145"/>
        <v>1.0590999999999999</v>
      </c>
      <c r="N2226" s="101">
        <f t="shared" si="1146"/>
        <v>0.97811300000000001</v>
      </c>
      <c r="O2226" s="100">
        <f t="shared" si="1147"/>
        <v>1</v>
      </c>
      <c r="P2226" s="98">
        <f t="shared" si="1148"/>
        <v>30061.81</v>
      </c>
      <c r="Q2226" s="97">
        <f t="shared" si="1149"/>
        <v>150309.04999999999</v>
      </c>
      <c r="R2226" s="97"/>
      <c r="S2226" s="97"/>
    </row>
    <row r="2227" spans="1:19" ht="22.5" x14ac:dyDescent="0.25">
      <c r="A2227" s="89" t="s">
        <v>4993</v>
      </c>
      <c r="B2227" s="89" t="s">
        <v>4877</v>
      </c>
      <c r="C2227" s="89"/>
      <c r="D2227" s="89" t="s">
        <v>196</v>
      </c>
      <c r="E2227" s="94" t="s">
        <v>4994</v>
      </c>
      <c r="F2227" s="95" t="s">
        <v>4995</v>
      </c>
      <c r="G2227" s="89" t="s">
        <v>648</v>
      </c>
      <c r="H2227" s="89" t="s">
        <v>12</v>
      </c>
      <c r="I2227" s="96">
        <v>1</v>
      </c>
      <c r="J2227" s="97">
        <v>4559</v>
      </c>
      <c r="K2227" s="98">
        <f t="shared" si="1143"/>
        <v>4559</v>
      </c>
      <c r="L2227" s="99">
        <f t="shared" si="1144"/>
        <v>1.0815399999999999</v>
      </c>
      <c r="M2227" s="100">
        <f t="shared" si="1145"/>
        <v>1.0590999999999999</v>
      </c>
      <c r="N2227" s="101">
        <f t="shared" si="1146"/>
        <v>0.97811300000000001</v>
      </c>
      <c r="O2227" s="100">
        <f t="shared" si="1147"/>
        <v>1</v>
      </c>
      <c r="P2227" s="98">
        <f t="shared" si="1148"/>
        <v>5107.8500000000004</v>
      </c>
      <c r="Q2227" s="97">
        <f t="shared" si="1149"/>
        <v>5107.8500000000004</v>
      </c>
      <c r="R2227" s="97"/>
      <c r="S2227" s="97"/>
    </row>
    <row r="2228" spans="1:19" ht="22.5" x14ac:dyDescent="0.25">
      <c r="A2228" s="89" t="s">
        <v>4996</v>
      </c>
      <c r="B2228" s="89" t="s">
        <v>4877</v>
      </c>
      <c r="C2228" s="89"/>
      <c r="D2228" s="89" t="s">
        <v>201</v>
      </c>
      <c r="E2228" s="94" t="s">
        <v>4997</v>
      </c>
      <c r="F2228" s="95" t="s">
        <v>4998</v>
      </c>
      <c r="G2228" s="89" t="s">
        <v>648</v>
      </c>
      <c r="H2228" s="89" t="s">
        <v>12</v>
      </c>
      <c r="I2228" s="96">
        <v>1</v>
      </c>
      <c r="J2228" s="97">
        <v>17918</v>
      </c>
      <c r="K2228" s="98">
        <f t="shared" si="1143"/>
        <v>17918</v>
      </c>
      <c r="L2228" s="99">
        <f t="shared" si="1144"/>
        <v>1.0815399999999999</v>
      </c>
      <c r="M2228" s="100">
        <f t="shared" si="1145"/>
        <v>1.0590999999999999</v>
      </c>
      <c r="N2228" s="101">
        <f t="shared" si="1146"/>
        <v>0.97811300000000001</v>
      </c>
      <c r="O2228" s="100">
        <f t="shared" si="1147"/>
        <v>1</v>
      </c>
      <c r="P2228" s="98">
        <f t="shared" si="1148"/>
        <v>20075.12</v>
      </c>
      <c r="Q2228" s="97">
        <f t="shared" si="1149"/>
        <v>20075.12</v>
      </c>
      <c r="R2228" s="97"/>
      <c r="S2228" s="97"/>
    </row>
    <row r="2229" spans="1:19" ht="22.5" x14ac:dyDescent="0.25">
      <c r="A2229" s="89" t="s">
        <v>4999</v>
      </c>
      <c r="B2229" s="89" t="s">
        <v>4877</v>
      </c>
      <c r="C2229" s="89"/>
      <c r="D2229" s="89" t="s">
        <v>204</v>
      </c>
      <c r="E2229" s="94" t="s">
        <v>5000</v>
      </c>
      <c r="F2229" s="95" t="s">
        <v>5001</v>
      </c>
      <c r="G2229" s="89" t="s">
        <v>648</v>
      </c>
      <c r="H2229" s="89" t="s">
        <v>12</v>
      </c>
      <c r="I2229" s="96">
        <v>1</v>
      </c>
      <c r="J2229" s="97">
        <v>4582</v>
      </c>
      <c r="K2229" s="98">
        <f t="shared" si="1143"/>
        <v>4582</v>
      </c>
      <c r="L2229" s="99">
        <f t="shared" si="1144"/>
        <v>1.0815399999999999</v>
      </c>
      <c r="M2229" s="100">
        <f t="shared" si="1145"/>
        <v>1.0590999999999999</v>
      </c>
      <c r="N2229" s="101">
        <f t="shared" si="1146"/>
        <v>0.97811300000000001</v>
      </c>
      <c r="O2229" s="100">
        <f t="shared" si="1147"/>
        <v>1</v>
      </c>
      <c r="P2229" s="98">
        <f t="shared" si="1148"/>
        <v>5133.62</v>
      </c>
      <c r="Q2229" s="97">
        <f t="shared" si="1149"/>
        <v>5133.62</v>
      </c>
      <c r="R2229" s="97"/>
      <c r="S2229" s="97"/>
    </row>
    <row r="2230" spans="1:19" ht="22.5" x14ac:dyDescent="0.25">
      <c r="A2230" s="89" t="s">
        <v>5002</v>
      </c>
      <c r="B2230" s="89" t="s">
        <v>4877</v>
      </c>
      <c r="C2230" s="89"/>
      <c r="D2230" s="89" t="s">
        <v>206</v>
      </c>
      <c r="E2230" s="94" t="s">
        <v>5003</v>
      </c>
      <c r="F2230" s="95" t="s">
        <v>5004</v>
      </c>
      <c r="G2230" s="89" t="s">
        <v>648</v>
      </c>
      <c r="H2230" s="89" t="s">
        <v>12</v>
      </c>
      <c r="I2230" s="96">
        <v>1</v>
      </c>
      <c r="J2230" s="97">
        <v>18850</v>
      </c>
      <c r="K2230" s="98">
        <f t="shared" si="1143"/>
        <v>18850</v>
      </c>
      <c r="L2230" s="99">
        <f t="shared" si="1144"/>
        <v>1.0815399999999999</v>
      </c>
      <c r="M2230" s="100">
        <f t="shared" si="1145"/>
        <v>1.0590999999999999</v>
      </c>
      <c r="N2230" s="101">
        <f t="shared" si="1146"/>
        <v>0.97811300000000001</v>
      </c>
      <c r="O2230" s="100">
        <f t="shared" si="1147"/>
        <v>1</v>
      </c>
      <c r="P2230" s="98">
        <f t="shared" si="1148"/>
        <v>21119.32</v>
      </c>
      <c r="Q2230" s="97">
        <f t="shared" si="1149"/>
        <v>21119.32</v>
      </c>
      <c r="R2230" s="97"/>
      <c r="S2230" s="97"/>
    </row>
    <row r="2231" spans="1:19" ht="22.5" x14ac:dyDescent="0.25">
      <c r="A2231" s="89" t="s">
        <v>5005</v>
      </c>
      <c r="B2231" s="89" t="s">
        <v>4877</v>
      </c>
      <c r="C2231" s="89"/>
      <c r="D2231" s="89" t="s">
        <v>207</v>
      </c>
      <c r="E2231" s="94" t="s">
        <v>5006</v>
      </c>
      <c r="F2231" s="95" t="s">
        <v>1984</v>
      </c>
      <c r="G2231" s="89" t="s">
        <v>652</v>
      </c>
      <c r="H2231" s="89" t="s">
        <v>12</v>
      </c>
      <c r="I2231" s="96">
        <v>1</v>
      </c>
      <c r="J2231" s="97">
        <v>130612</v>
      </c>
      <c r="K2231" s="98">
        <f t="shared" si="1143"/>
        <v>130612</v>
      </c>
      <c r="L2231" s="99">
        <f t="shared" si="1144"/>
        <v>1.0815399999999999</v>
      </c>
      <c r="M2231" s="100">
        <f t="shared" si="1145"/>
        <v>1.0590999999999999</v>
      </c>
      <c r="N2231" s="101">
        <f t="shared" si="1146"/>
        <v>0.97811300000000001</v>
      </c>
      <c r="O2231" s="100">
        <f t="shared" si="1147"/>
        <v>1</v>
      </c>
      <c r="P2231" s="98">
        <f t="shared" si="1148"/>
        <v>146336.16</v>
      </c>
      <c r="Q2231" s="97">
        <f t="shared" si="1149"/>
        <v>146336.16</v>
      </c>
      <c r="R2231" s="97"/>
      <c r="S2231" s="97"/>
    </row>
    <row r="2232" spans="1:19" x14ac:dyDescent="0.25">
      <c r="A2232" s="72"/>
      <c r="B2232" s="77"/>
      <c r="C2232" s="77"/>
      <c r="D2232" s="77"/>
      <c r="E2232" s="76"/>
      <c r="F2232" s="76" t="s">
        <v>5007</v>
      </c>
      <c r="G2232" s="77"/>
      <c r="H2232" s="77"/>
      <c r="I2232" s="78"/>
      <c r="J2232" s="79">
        <f>J2233+J2247</f>
        <v>2260221</v>
      </c>
      <c r="K2232" s="98"/>
      <c r="L2232" s="99"/>
      <c r="M2232" s="100"/>
      <c r="N2232" s="101"/>
      <c r="O2232" s="100"/>
      <c r="P2232" s="98"/>
      <c r="Q2232" s="79">
        <f>Q2233+Q2247</f>
        <v>2532325.17</v>
      </c>
      <c r="R2232" s="79">
        <f t="shared" ref="R2232:S2232" si="1152">R2233+R2247</f>
        <v>2399684.75</v>
      </c>
      <c r="S2232" s="79">
        <f t="shared" si="1152"/>
        <v>0</v>
      </c>
    </row>
    <row r="2233" spans="1:19" x14ac:dyDescent="0.25">
      <c r="A2233" s="82" t="s">
        <v>998</v>
      </c>
      <c r="B2233" s="83"/>
      <c r="C2233" s="84"/>
      <c r="D2233" s="85"/>
      <c r="E2233" s="86"/>
      <c r="F2233" s="86" t="s">
        <v>5009</v>
      </c>
      <c r="G2233" s="82"/>
      <c r="H2233" s="82"/>
      <c r="I2233" s="87"/>
      <c r="J2233" s="88">
        <f>SUM(J2234:J2246)</f>
        <v>67452</v>
      </c>
      <c r="K2233" s="98"/>
      <c r="L2233" s="99"/>
      <c r="M2233" s="100"/>
      <c r="N2233" s="101"/>
      <c r="O2233" s="100"/>
      <c r="P2233" s="98"/>
      <c r="Q2233" s="88">
        <f>SUM(Q2234:Q2246)</f>
        <v>75572.320000000007</v>
      </c>
      <c r="R2233" s="88">
        <f t="shared" ref="R2233:S2233" si="1153">SUM(R2234:R2246)</f>
        <v>0</v>
      </c>
      <c r="S2233" s="88">
        <f t="shared" si="1153"/>
        <v>0</v>
      </c>
    </row>
    <row r="2234" spans="1:19" x14ac:dyDescent="0.25">
      <c r="A2234" s="89"/>
      <c r="B2234" s="90"/>
      <c r="C2234" s="90"/>
      <c r="D2234" s="91"/>
      <c r="E2234" s="92"/>
      <c r="F2234" s="92" t="s">
        <v>5010</v>
      </c>
      <c r="G2234" s="91"/>
      <c r="H2234" s="91"/>
      <c r="I2234" s="93">
        <v>1</v>
      </c>
      <c r="J2234" s="91"/>
      <c r="K2234" s="98"/>
      <c r="L2234" s="99"/>
      <c r="M2234" s="100"/>
      <c r="N2234" s="101"/>
      <c r="O2234" s="100"/>
      <c r="P2234" s="98"/>
      <c r="Q2234" s="91"/>
      <c r="R2234" s="91"/>
      <c r="S2234" s="91"/>
    </row>
    <row r="2235" spans="1:19" ht="22.5" x14ac:dyDescent="0.25">
      <c r="A2235" s="89" t="s">
        <v>5011</v>
      </c>
      <c r="B2235" s="89" t="s">
        <v>5012</v>
      </c>
      <c r="C2235" s="89"/>
      <c r="D2235" s="89" t="s">
        <v>12</v>
      </c>
      <c r="E2235" s="94" t="s">
        <v>1619</v>
      </c>
      <c r="F2235" s="95" t="s">
        <v>1620</v>
      </c>
      <c r="G2235" s="89" t="s">
        <v>1071</v>
      </c>
      <c r="H2235" s="89" t="s">
        <v>1634</v>
      </c>
      <c r="I2235" s="96">
        <v>1</v>
      </c>
      <c r="J2235" s="97">
        <v>1548</v>
      </c>
      <c r="K2235" s="98">
        <f t="shared" ref="K2235:K2246" si="1154">J2235/H2235</f>
        <v>30960</v>
      </c>
      <c r="L2235" s="99">
        <f t="shared" ref="L2235:L2246" si="1155">$L$8</f>
        <v>1.0815399999999999</v>
      </c>
      <c r="M2235" s="100">
        <f t="shared" ref="M2235:M2246" si="1156">$M$8</f>
        <v>1.0590999999999999</v>
      </c>
      <c r="N2235" s="101">
        <f t="shared" ref="N2235:N2246" si="1157">$N$8</f>
        <v>0.97811300000000001</v>
      </c>
      <c r="O2235" s="100">
        <f t="shared" ref="O2235:O2246" si="1158">$O$8</f>
        <v>1</v>
      </c>
      <c r="P2235" s="98">
        <f t="shared" ref="P2235:P2246" si="1159">K2235*L2235*M2235*N2235*O2235</f>
        <v>34687.22</v>
      </c>
      <c r="Q2235" s="97">
        <f t="shared" ref="Q2235:Q2246" si="1160">H2235*P2235</f>
        <v>1734.36</v>
      </c>
      <c r="R2235" s="97"/>
      <c r="S2235" s="97"/>
    </row>
    <row r="2236" spans="1:19" ht="22.5" x14ac:dyDescent="0.25">
      <c r="A2236" s="89" t="s">
        <v>5013</v>
      </c>
      <c r="B2236" s="89" t="s">
        <v>5012</v>
      </c>
      <c r="C2236" s="89"/>
      <c r="D2236" s="89" t="s">
        <v>24</v>
      </c>
      <c r="E2236" s="94" t="s">
        <v>1623</v>
      </c>
      <c r="F2236" s="95" t="s">
        <v>1624</v>
      </c>
      <c r="G2236" s="89" t="s">
        <v>1077</v>
      </c>
      <c r="H2236" s="89" t="s">
        <v>40</v>
      </c>
      <c r="I2236" s="96">
        <v>1</v>
      </c>
      <c r="J2236" s="97">
        <v>1083</v>
      </c>
      <c r="K2236" s="98">
        <f t="shared" si="1154"/>
        <v>216.6</v>
      </c>
      <c r="L2236" s="99">
        <f t="shared" si="1155"/>
        <v>1.0815399999999999</v>
      </c>
      <c r="M2236" s="100">
        <f t="shared" si="1156"/>
        <v>1.0590999999999999</v>
      </c>
      <c r="N2236" s="101">
        <f t="shared" si="1157"/>
        <v>0.97811300000000001</v>
      </c>
      <c r="O2236" s="100">
        <f t="shared" si="1158"/>
        <v>1</v>
      </c>
      <c r="P2236" s="98">
        <f t="shared" si="1159"/>
        <v>242.68</v>
      </c>
      <c r="Q2236" s="97">
        <f t="shared" si="1160"/>
        <v>1213.4000000000001</v>
      </c>
      <c r="R2236" s="97"/>
      <c r="S2236" s="97"/>
    </row>
    <row r="2237" spans="1:19" ht="22.5" x14ac:dyDescent="0.25">
      <c r="A2237" s="89" t="s">
        <v>5014</v>
      </c>
      <c r="B2237" s="89" t="s">
        <v>5012</v>
      </c>
      <c r="C2237" s="89"/>
      <c r="D2237" s="89" t="s">
        <v>30</v>
      </c>
      <c r="E2237" s="94" t="s">
        <v>1626</v>
      </c>
      <c r="F2237" s="95" t="s">
        <v>1627</v>
      </c>
      <c r="G2237" s="89" t="s">
        <v>1071</v>
      </c>
      <c r="H2237" s="89" t="s">
        <v>1569</v>
      </c>
      <c r="I2237" s="96">
        <v>1</v>
      </c>
      <c r="J2237" s="97">
        <v>18544</v>
      </c>
      <c r="K2237" s="98">
        <f t="shared" si="1154"/>
        <v>30906.67</v>
      </c>
      <c r="L2237" s="99">
        <f t="shared" si="1155"/>
        <v>1.0815399999999999</v>
      </c>
      <c r="M2237" s="100">
        <f t="shared" si="1156"/>
        <v>1.0590999999999999</v>
      </c>
      <c r="N2237" s="101">
        <f t="shared" si="1157"/>
        <v>0.97811300000000001</v>
      </c>
      <c r="O2237" s="100">
        <f t="shared" si="1158"/>
        <v>1</v>
      </c>
      <c r="P2237" s="98">
        <f t="shared" si="1159"/>
        <v>34627.47</v>
      </c>
      <c r="Q2237" s="97">
        <f t="shared" si="1160"/>
        <v>20776.48</v>
      </c>
      <c r="R2237" s="97"/>
      <c r="S2237" s="97"/>
    </row>
    <row r="2238" spans="1:19" ht="22.5" x14ac:dyDescent="0.25">
      <c r="A2238" s="89" t="s">
        <v>5015</v>
      </c>
      <c r="B2238" s="89" t="s">
        <v>5012</v>
      </c>
      <c r="C2238" s="89"/>
      <c r="D2238" s="89" t="s">
        <v>34</v>
      </c>
      <c r="E2238" s="94" t="s">
        <v>1629</v>
      </c>
      <c r="F2238" s="95" t="s">
        <v>1630</v>
      </c>
      <c r="G2238" s="89" t="s">
        <v>1077</v>
      </c>
      <c r="H2238" s="89" t="s">
        <v>236</v>
      </c>
      <c r="I2238" s="96">
        <v>1</v>
      </c>
      <c r="J2238" s="97">
        <v>9027</v>
      </c>
      <c r="K2238" s="98">
        <f t="shared" si="1154"/>
        <v>150.44999999999999</v>
      </c>
      <c r="L2238" s="99">
        <f t="shared" si="1155"/>
        <v>1.0815399999999999</v>
      </c>
      <c r="M2238" s="100">
        <f t="shared" si="1156"/>
        <v>1.0590999999999999</v>
      </c>
      <c r="N2238" s="101">
        <f t="shared" si="1157"/>
        <v>0.97811300000000001</v>
      </c>
      <c r="O2238" s="100">
        <f t="shared" si="1158"/>
        <v>1</v>
      </c>
      <c r="P2238" s="98">
        <f t="shared" si="1159"/>
        <v>168.56</v>
      </c>
      <c r="Q2238" s="97">
        <f t="shared" si="1160"/>
        <v>10113.6</v>
      </c>
      <c r="R2238" s="97"/>
      <c r="S2238" s="97"/>
    </row>
    <row r="2239" spans="1:19" ht="22.5" x14ac:dyDescent="0.25">
      <c r="A2239" s="89" t="s">
        <v>5016</v>
      </c>
      <c r="B2239" s="89" t="s">
        <v>5012</v>
      </c>
      <c r="C2239" s="89"/>
      <c r="D2239" s="89" t="s">
        <v>40</v>
      </c>
      <c r="E2239" s="94" t="s">
        <v>1632</v>
      </c>
      <c r="F2239" s="95" t="s">
        <v>1633</v>
      </c>
      <c r="G2239" s="89" t="s">
        <v>1071</v>
      </c>
      <c r="H2239" s="89" t="s">
        <v>237</v>
      </c>
      <c r="I2239" s="96">
        <v>1</v>
      </c>
      <c r="J2239" s="97">
        <v>3091</v>
      </c>
      <c r="K2239" s="98">
        <f t="shared" si="1154"/>
        <v>30910</v>
      </c>
      <c r="L2239" s="99">
        <f t="shared" si="1155"/>
        <v>1.0815399999999999</v>
      </c>
      <c r="M2239" s="100">
        <f t="shared" si="1156"/>
        <v>1.0590999999999999</v>
      </c>
      <c r="N2239" s="101">
        <f t="shared" si="1157"/>
        <v>0.97811300000000001</v>
      </c>
      <c r="O2239" s="100">
        <f t="shared" si="1158"/>
        <v>1</v>
      </c>
      <c r="P2239" s="98">
        <f t="shared" si="1159"/>
        <v>34631.199999999997</v>
      </c>
      <c r="Q2239" s="97">
        <f t="shared" si="1160"/>
        <v>3463.12</v>
      </c>
      <c r="R2239" s="97"/>
      <c r="S2239" s="97"/>
    </row>
    <row r="2240" spans="1:19" ht="22.5" x14ac:dyDescent="0.25">
      <c r="A2240" s="89" t="s">
        <v>5017</v>
      </c>
      <c r="B2240" s="89" t="s">
        <v>5012</v>
      </c>
      <c r="C2240" s="89"/>
      <c r="D2240" s="89" t="s">
        <v>43</v>
      </c>
      <c r="E2240" s="94" t="s">
        <v>1636</v>
      </c>
      <c r="F2240" s="95" t="s">
        <v>1637</v>
      </c>
      <c r="G2240" s="89" t="s">
        <v>1077</v>
      </c>
      <c r="H2240" s="89" t="s">
        <v>60</v>
      </c>
      <c r="I2240" s="96">
        <v>1</v>
      </c>
      <c r="J2240" s="97">
        <v>1173</v>
      </c>
      <c r="K2240" s="98">
        <f t="shared" si="1154"/>
        <v>117.3</v>
      </c>
      <c r="L2240" s="99">
        <f t="shared" si="1155"/>
        <v>1.0815399999999999</v>
      </c>
      <c r="M2240" s="100">
        <f t="shared" si="1156"/>
        <v>1.0590999999999999</v>
      </c>
      <c r="N2240" s="101">
        <f t="shared" si="1157"/>
        <v>0.97811300000000001</v>
      </c>
      <c r="O2240" s="100">
        <f t="shared" si="1158"/>
        <v>1</v>
      </c>
      <c r="P2240" s="98">
        <f t="shared" si="1159"/>
        <v>131.41999999999999</v>
      </c>
      <c r="Q2240" s="97">
        <f t="shared" si="1160"/>
        <v>1314.2</v>
      </c>
      <c r="R2240" s="97"/>
      <c r="S2240" s="97"/>
    </row>
    <row r="2241" spans="1:19" x14ac:dyDescent="0.25">
      <c r="A2241" s="89" t="s">
        <v>5018</v>
      </c>
      <c r="B2241" s="89" t="s">
        <v>5012</v>
      </c>
      <c r="C2241" s="89"/>
      <c r="D2241" s="89" t="s">
        <v>48</v>
      </c>
      <c r="E2241" s="94" t="s">
        <v>5019</v>
      </c>
      <c r="F2241" s="95" t="s">
        <v>5020</v>
      </c>
      <c r="G2241" s="89" t="s">
        <v>5021</v>
      </c>
      <c r="H2241" s="89" t="s">
        <v>5022</v>
      </c>
      <c r="I2241" s="96">
        <v>1</v>
      </c>
      <c r="J2241" s="97">
        <v>2002</v>
      </c>
      <c r="K2241" s="98">
        <f t="shared" si="1154"/>
        <v>67407.41</v>
      </c>
      <c r="L2241" s="99">
        <f t="shared" si="1155"/>
        <v>1.0815399999999999</v>
      </c>
      <c r="M2241" s="100">
        <f t="shared" si="1156"/>
        <v>1.0590999999999999</v>
      </c>
      <c r="N2241" s="101">
        <f t="shared" si="1157"/>
        <v>0.97811300000000001</v>
      </c>
      <c r="O2241" s="100">
        <f t="shared" si="1158"/>
        <v>1</v>
      </c>
      <c r="P2241" s="98">
        <f t="shared" si="1159"/>
        <v>75522.48</v>
      </c>
      <c r="Q2241" s="97">
        <f t="shared" si="1160"/>
        <v>2243.02</v>
      </c>
      <c r="R2241" s="97"/>
      <c r="S2241" s="97"/>
    </row>
    <row r="2242" spans="1:19" ht="22.5" x14ac:dyDescent="0.25">
      <c r="A2242" s="89" t="s">
        <v>5023</v>
      </c>
      <c r="B2242" s="89" t="s">
        <v>5012</v>
      </c>
      <c r="C2242" s="89"/>
      <c r="D2242" s="89" t="s">
        <v>55</v>
      </c>
      <c r="E2242" s="94" t="s">
        <v>5024</v>
      </c>
      <c r="F2242" s="95" t="s">
        <v>5025</v>
      </c>
      <c r="G2242" s="89" t="s">
        <v>648</v>
      </c>
      <c r="H2242" s="89" t="s">
        <v>24</v>
      </c>
      <c r="I2242" s="96">
        <v>1</v>
      </c>
      <c r="J2242" s="97">
        <v>8641</v>
      </c>
      <c r="K2242" s="98">
        <f t="shared" si="1154"/>
        <v>4320.5</v>
      </c>
      <c r="L2242" s="99">
        <f t="shared" si="1155"/>
        <v>1.0815399999999999</v>
      </c>
      <c r="M2242" s="100">
        <f t="shared" si="1156"/>
        <v>1.0590999999999999</v>
      </c>
      <c r="N2242" s="101">
        <f t="shared" si="1157"/>
        <v>0.97811300000000001</v>
      </c>
      <c r="O2242" s="100">
        <f t="shared" si="1158"/>
        <v>1</v>
      </c>
      <c r="P2242" s="98">
        <f t="shared" si="1159"/>
        <v>4840.6400000000003</v>
      </c>
      <c r="Q2242" s="97">
        <f t="shared" si="1160"/>
        <v>9681.2800000000007</v>
      </c>
      <c r="R2242" s="97"/>
      <c r="S2242" s="97"/>
    </row>
    <row r="2243" spans="1:19" ht="22.5" x14ac:dyDescent="0.25">
      <c r="A2243" s="89" t="s">
        <v>5026</v>
      </c>
      <c r="B2243" s="89" t="s">
        <v>5012</v>
      </c>
      <c r="C2243" s="89"/>
      <c r="D2243" s="89" t="s">
        <v>58</v>
      </c>
      <c r="E2243" s="94" t="s">
        <v>5027</v>
      </c>
      <c r="F2243" s="95" t="s">
        <v>5028</v>
      </c>
      <c r="G2243" s="89" t="s">
        <v>648</v>
      </c>
      <c r="H2243" s="89" t="s">
        <v>24</v>
      </c>
      <c r="I2243" s="96">
        <v>1</v>
      </c>
      <c r="J2243" s="97">
        <v>10881</v>
      </c>
      <c r="K2243" s="98">
        <f t="shared" si="1154"/>
        <v>5440.5</v>
      </c>
      <c r="L2243" s="99">
        <f t="shared" si="1155"/>
        <v>1.0815399999999999</v>
      </c>
      <c r="M2243" s="100">
        <f t="shared" si="1156"/>
        <v>1.0590999999999999</v>
      </c>
      <c r="N2243" s="101">
        <f t="shared" si="1157"/>
        <v>0.97811300000000001</v>
      </c>
      <c r="O2243" s="100">
        <f t="shared" si="1158"/>
        <v>1</v>
      </c>
      <c r="P2243" s="98">
        <f t="shared" si="1159"/>
        <v>6095.47</v>
      </c>
      <c r="Q2243" s="97">
        <f t="shared" si="1160"/>
        <v>12190.94</v>
      </c>
      <c r="R2243" s="97"/>
      <c r="S2243" s="97"/>
    </row>
    <row r="2244" spans="1:19" ht="22.5" x14ac:dyDescent="0.25">
      <c r="A2244" s="89" t="s">
        <v>5029</v>
      </c>
      <c r="B2244" s="89" t="s">
        <v>5012</v>
      </c>
      <c r="C2244" s="89"/>
      <c r="D2244" s="89" t="s">
        <v>60</v>
      </c>
      <c r="E2244" s="94" t="s">
        <v>5030</v>
      </c>
      <c r="F2244" s="95" t="s">
        <v>5031</v>
      </c>
      <c r="G2244" s="89" t="s">
        <v>648</v>
      </c>
      <c r="H2244" s="89" t="s">
        <v>55</v>
      </c>
      <c r="I2244" s="96">
        <v>1</v>
      </c>
      <c r="J2244" s="97">
        <v>6327</v>
      </c>
      <c r="K2244" s="98">
        <f t="shared" si="1154"/>
        <v>790.88</v>
      </c>
      <c r="L2244" s="99">
        <f t="shared" si="1155"/>
        <v>1.0815399999999999</v>
      </c>
      <c r="M2244" s="100">
        <f t="shared" si="1156"/>
        <v>1.0590999999999999</v>
      </c>
      <c r="N2244" s="101">
        <f t="shared" si="1157"/>
        <v>0.97811300000000001</v>
      </c>
      <c r="O2244" s="100">
        <f t="shared" si="1158"/>
        <v>1</v>
      </c>
      <c r="P2244" s="98">
        <f t="shared" si="1159"/>
        <v>886.09</v>
      </c>
      <c r="Q2244" s="97">
        <f t="shared" si="1160"/>
        <v>7088.72</v>
      </c>
      <c r="R2244" s="97"/>
      <c r="S2244" s="97"/>
    </row>
    <row r="2245" spans="1:19" x14ac:dyDescent="0.25">
      <c r="A2245" s="89" t="s">
        <v>5032</v>
      </c>
      <c r="B2245" s="89" t="s">
        <v>5012</v>
      </c>
      <c r="C2245" s="89"/>
      <c r="D2245" s="89" t="s">
        <v>65</v>
      </c>
      <c r="E2245" s="94" t="s">
        <v>1682</v>
      </c>
      <c r="F2245" s="95" t="s">
        <v>1683</v>
      </c>
      <c r="G2245" s="89" t="s">
        <v>110</v>
      </c>
      <c r="H2245" s="89" t="s">
        <v>5033</v>
      </c>
      <c r="I2245" s="96">
        <v>1</v>
      </c>
      <c r="J2245" s="97">
        <v>611</v>
      </c>
      <c r="K2245" s="98">
        <f t="shared" si="1154"/>
        <v>11314.81</v>
      </c>
      <c r="L2245" s="99">
        <f t="shared" si="1155"/>
        <v>1.0815399999999999</v>
      </c>
      <c r="M2245" s="100">
        <f t="shared" si="1156"/>
        <v>1.0590999999999999</v>
      </c>
      <c r="N2245" s="101">
        <f t="shared" si="1157"/>
        <v>0.97811300000000001</v>
      </c>
      <c r="O2245" s="100">
        <f t="shared" si="1158"/>
        <v>1</v>
      </c>
      <c r="P2245" s="98">
        <f t="shared" si="1159"/>
        <v>12676.98</v>
      </c>
      <c r="Q2245" s="97">
        <f t="shared" si="1160"/>
        <v>684.56</v>
      </c>
      <c r="R2245" s="97"/>
      <c r="S2245" s="97"/>
    </row>
    <row r="2246" spans="1:19" ht="22.5" x14ac:dyDescent="0.25">
      <c r="A2246" s="89" t="s">
        <v>5034</v>
      </c>
      <c r="B2246" s="89" t="s">
        <v>5012</v>
      </c>
      <c r="C2246" s="89"/>
      <c r="D2246" s="89" t="s">
        <v>68</v>
      </c>
      <c r="E2246" s="94" t="s">
        <v>1686</v>
      </c>
      <c r="F2246" s="95" t="s">
        <v>1687</v>
      </c>
      <c r="G2246" s="89" t="s">
        <v>1071</v>
      </c>
      <c r="H2246" s="89" t="s">
        <v>5035</v>
      </c>
      <c r="I2246" s="96">
        <v>1</v>
      </c>
      <c r="J2246" s="97">
        <v>4524</v>
      </c>
      <c r="K2246" s="98">
        <f t="shared" si="1154"/>
        <v>6032</v>
      </c>
      <c r="L2246" s="99">
        <f t="shared" si="1155"/>
        <v>1.0815399999999999</v>
      </c>
      <c r="M2246" s="100">
        <f t="shared" si="1156"/>
        <v>1.0590999999999999</v>
      </c>
      <c r="N2246" s="101">
        <f t="shared" si="1157"/>
        <v>0.97811300000000001</v>
      </c>
      <c r="O2246" s="100">
        <f t="shared" si="1158"/>
        <v>1</v>
      </c>
      <c r="P2246" s="98">
        <f t="shared" si="1159"/>
        <v>6758.18</v>
      </c>
      <c r="Q2246" s="97">
        <f t="shared" si="1160"/>
        <v>5068.6400000000003</v>
      </c>
      <c r="R2246" s="97"/>
      <c r="S2246" s="97"/>
    </row>
    <row r="2247" spans="1:19" x14ac:dyDescent="0.25">
      <c r="A2247" s="82" t="s">
        <v>1002</v>
      </c>
      <c r="B2247" s="83"/>
      <c r="C2247" s="84"/>
      <c r="D2247" s="85"/>
      <c r="E2247" s="86"/>
      <c r="F2247" s="86" t="s">
        <v>5037</v>
      </c>
      <c r="G2247" s="82"/>
      <c r="H2247" s="82"/>
      <c r="I2247" s="87"/>
      <c r="J2247" s="88">
        <f>SUM(J2248:J2250)</f>
        <v>2192769</v>
      </c>
      <c r="K2247" s="98"/>
      <c r="L2247" s="99"/>
      <c r="M2247" s="100"/>
      <c r="N2247" s="101"/>
      <c r="O2247" s="100"/>
      <c r="P2247" s="98"/>
      <c r="Q2247" s="88">
        <f>SUM(Q2248:Q2250)</f>
        <v>2456752.85</v>
      </c>
      <c r="R2247" s="88">
        <f t="shared" ref="R2247:S2247" si="1161">SUM(R2248:R2250)</f>
        <v>2399684.75</v>
      </c>
      <c r="S2247" s="88">
        <f t="shared" si="1161"/>
        <v>0</v>
      </c>
    </row>
    <row r="2248" spans="1:19" ht="22.5" x14ac:dyDescent="0.25">
      <c r="A2248" s="89" t="s">
        <v>5038</v>
      </c>
      <c r="B2248" s="89" t="s">
        <v>5012</v>
      </c>
      <c r="C2248" s="89"/>
      <c r="D2248" s="89" t="s">
        <v>70</v>
      </c>
      <c r="E2248" s="94" t="s">
        <v>1691</v>
      </c>
      <c r="F2248" s="95" t="s">
        <v>1692</v>
      </c>
      <c r="G2248" s="89" t="s">
        <v>648</v>
      </c>
      <c r="H2248" s="89" t="s">
        <v>12</v>
      </c>
      <c r="I2248" s="96">
        <v>1</v>
      </c>
      <c r="J2248" s="97">
        <v>42975</v>
      </c>
      <c r="K2248" s="98">
        <f>J2248/H2248</f>
        <v>42975</v>
      </c>
      <c r="L2248" s="99">
        <f>$L$8</f>
        <v>1.0815399999999999</v>
      </c>
      <c r="M2248" s="100">
        <f>$M$8</f>
        <v>1.0590999999999999</v>
      </c>
      <c r="N2248" s="101">
        <f>$N$8</f>
        <v>0.97811300000000001</v>
      </c>
      <c r="O2248" s="100">
        <f>$O$8</f>
        <v>1</v>
      </c>
      <c r="P2248" s="98">
        <f>K2248*L2248*M2248*N2248*O2248</f>
        <v>48148.69</v>
      </c>
      <c r="Q2248" s="97">
        <f>H2248*P2248</f>
        <v>48148.69</v>
      </c>
      <c r="R2248" s="97"/>
      <c r="S2248" s="97"/>
    </row>
    <row r="2249" spans="1:19" ht="22.5" x14ac:dyDescent="0.25">
      <c r="A2249" s="89" t="s">
        <v>5039</v>
      </c>
      <c r="B2249" s="89" t="s">
        <v>5012</v>
      </c>
      <c r="C2249" s="89"/>
      <c r="D2249" s="89" t="s">
        <v>73</v>
      </c>
      <c r="E2249" s="94" t="s">
        <v>1694</v>
      </c>
      <c r="F2249" s="95" t="s">
        <v>1695</v>
      </c>
      <c r="G2249" s="89" t="s">
        <v>970</v>
      </c>
      <c r="H2249" s="89" t="s">
        <v>1696</v>
      </c>
      <c r="I2249" s="96">
        <v>1</v>
      </c>
      <c r="J2249" s="97">
        <v>7961</v>
      </c>
      <c r="K2249" s="98">
        <f>J2249/H2249</f>
        <v>26536.67</v>
      </c>
      <c r="L2249" s="99">
        <f>$L$8</f>
        <v>1.0815399999999999</v>
      </c>
      <c r="M2249" s="100">
        <f>$M$8</f>
        <v>1.0590999999999999</v>
      </c>
      <c r="N2249" s="101">
        <f>$N$8</f>
        <v>0.97811300000000001</v>
      </c>
      <c r="O2249" s="100">
        <f>$O$8</f>
        <v>1</v>
      </c>
      <c r="P2249" s="98">
        <f>K2249*L2249*M2249*N2249*O2249</f>
        <v>29731.38</v>
      </c>
      <c r="Q2249" s="97">
        <f>H2249*P2249</f>
        <v>8919.41</v>
      </c>
      <c r="R2249" s="97"/>
      <c r="S2249" s="97"/>
    </row>
    <row r="2250" spans="1:19" ht="22.5" x14ac:dyDescent="0.25">
      <c r="A2250" s="89" t="s">
        <v>5040</v>
      </c>
      <c r="B2250" s="89" t="s">
        <v>5012</v>
      </c>
      <c r="C2250" s="89" t="s">
        <v>17297</v>
      </c>
      <c r="D2250" s="89" t="s">
        <v>75</v>
      </c>
      <c r="E2250" s="94" t="s">
        <v>5041</v>
      </c>
      <c r="F2250" s="95" t="s">
        <v>5042</v>
      </c>
      <c r="G2250" s="89" t="s">
        <v>659</v>
      </c>
      <c r="H2250" s="89" t="s">
        <v>12</v>
      </c>
      <c r="I2250" s="96">
        <v>1</v>
      </c>
      <c r="J2250" s="97">
        <v>2141833</v>
      </c>
      <c r="K2250" s="98">
        <f>J2250/H2250</f>
        <v>2141833</v>
      </c>
      <c r="L2250" s="99">
        <f>$L$8</f>
        <v>1.0815399999999999</v>
      </c>
      <c r="M2250" s="100">
        <f>$M$8</f>
        <v>1.0590999999999999</v>
      </c>
      <c r="N2250" s="101">
        <f>$N$8</f>
        <v>0.97811300000000001</v>
      </c>
      <c r="O2250" s="100">
        <f>$O$8</f>
        <v>1</v>
      </c>
      <c r="P2250" s="98">
        <f>K2250*L2250*M2250*N2250*O2250</f>
        <v>2399684.75</v>
      </c>
      <c r="Q2250" s="97">
        <f>H2250*P2250</f>
        <v>2399684.75</v>
      </c>
      <c r="R2250" s="97">
        <f t="shared" ref="R2250" si="1162">Q2250</f>
        <v>2399684.75</v>
      </c>
      <c r="S2250" s="97"/>
    </row>
    <row r="2251" spans="1:19" x14ac:dyDescent="0.25">
      <c r="A2251" s="72"/>
      <c r="B2251" s="77"/>
      <c r="C2251" s="77"/>
      <c r="D2251" s="77"/>
      <c r="E2251" s="76"/>
      <c r="F2251" s="76" t="s">
        <v>5043</v>
      </c>
      <c r="G2251" s="77"/>
      <c r="H2251" s="77"/>
      <c r="I2251" s="78"/>
      <c r="J2251" s="79">
        <f>J2252</f>
        <v>146205</v>
      </c>
      <c r="K2251" s="98"/>
      <c r="L2251" s="99"/>
      <c r="M2251" s="100"/>
      <c r="N2251" s="101"/>
      <c r="O2251" s="100"/>
      <c r="P2251" s="98"/>
      <c r="Q2251" s="79">
        <f>Q2252</f>
        <v>163804.75</v>
      </c>
      <c r="R2251" s="79">
        <f t="shared" ref="R2251:S2251" si="1163">R2252</f>
        <v>58290.45</v>
      </c>
      <c r="S2251" s="79">
        <f t="shared" si="1163"/>
        <v>0</v>
      </c>
    </row>
    <row r="2252" spans="1:19" ht="25.5" x14ac:dyDescent="0.25">
      <c r="A2252" s="82" t="s">
        <v>1005</v>
      </c>
      <c r="B2252" s="83"/>
      <c r="C2252" s="84"/>
      <c r="D2252" s="85"/>
      <c r="E2252" s="86"/>
      <c r="F2252" s="86" t="s">
        <v>5045</v>
      </c>
      <c r="G2252" s="82"/>
      <c r="H2252" s="82"/>
      <c r="I2252" s="87"/>
      <c r="J2252" s="88">
        <f>SUM(J2253:J2279)</f>
        <v>146205</v>
      </c>
      <c r="K2252" s="98"/>
      <c r="L2252" s="99"/>
      <c r="M2252" s="100"/>
      <c r="N2252" s="101"/>
      <c r="O2252" s="100"/>
      <c r="P2252" s="98"/>
      <c r="Q2252" s="88">
        <f>SUM(Q2253:Q2279)</f>
        <v>163804.75</v>
      </c>
      <c r="R2252" s="88">
        <f t="shared" ref="R2252:S2252" si="1164">SUM(R2253:R2279)</f>
        <v>58290.45</v>
      </c>
      <c r="S2252" s="88">
        <f t="shared" si="1164"/>
        <v>0</v>
      </c>
    </row>
    <row r="2253" spans="1:19" ht="22.5" x14ac:dyDescent="0.25">
      <c r="A2253" s="89" t="s">
        <v>5046</v>
      </c>
      <c r="B2253" s="89" t="s">
        <v>5047</v>
      </c>
      <c r="C2253" s="89"/>
      <c r="D2253" s="89" t="s">
        <v>12</v>
      </c>
      <c r="E2253" s="94" t="s">
        <v>1990</v>
      </c>
      <c r="F2253" s="95" t="s">
        <v>1991</v>
      </c>
      <c r="G2253" s="89" t="s">
        <v>648</v>
      </c>
      <c r="H2253" s="89" t="s">
        <v>12</v>
      </c>
      <c r="I2253" s="96">
        <v>1</v>
      </c>
      <c r="J2253" s="97">
        <v>8987</v>
      </c>
      <c r="K2253" s="98">
        <f t="shared" ref="K2253:K2260" si="1165">J2253/H2253</f>
        <v>8987</v>
      </c>
      <c r="L2253" s="99">
        <f t="shared" ref="L2253:L2260" si="1166">$L$8</f>
        <v>1.0815399999999999</v>
      </c>
      <c r="M2253" s="100">
        <f t="shared" ref="M2253:M2260" si="1167">$M$8</f>
        <v>1.0590999999999999</v>
      </c>
      <c r="N2253" s="101">
        <f t="shared" ref="N2253:N2260" si="1168">$N$8</f>
        <v>0.97811300000000001</v>
      </c>
      <c r="O2253" s="100">
        <f t="shared" ref="O2253:O2260" si="1169">$O$8</f>
        <v>1</v>
      </c>
      <c r="P2253" s="98">
        <f t="shared" ref="P2253:P2260" si="1170">K2253*L2253*M2253*N2253*O2253</f>
        <v>10068.93</v>
      </c>
      <c r="Q2253" s="97">
        <f t="shared" ref="Q2253:Q2260" si="1171">H2253*P2253</f>
        <v>10068.93</v>
      </c>
      <c r="R2253" s="97"/>
      <c r="S2253" s="97"/>
    </row>
    <row r="2254" spans="1:19" ht="22.5" x14ac:dyDescent="0.25">
      <c r="A2254" s="89" t="s">
        <v>5048</v>
      </c>
      <c r="B2254" s="89" t="s">
        <v>5047</v>
      </c>
      <c r="C2254" s="89"/>
      <c r="D2254" s="89" t="s">
        <v>24</v>
      </c>
      <c r="E2254" s="94" t="s">
        <v>1993</v>
      </c>
      <c r="F2254" s="95" t="s">
        <v>1994</v>
      </c>
      <c r="G2254" s="89" t="s">
        <v>648</v>
      </c>
      <c r="H2254" s="89" t="s">
        <v>40</v>
      </c>
      <c r="I2254" s="96">
        <v>1</v>
      </c>
      <c r="J2254" s="97">
        <v>6183</v>
      </c>
      <c r="K2254" s="98">
        <f t="shared" si="1165"/>
        <v>1236.5999999999999</v>
      </c>
      <c r="L2254" s="99">
        <f t="shared" si="1166"/>
        <v>1.0815399999999999</v>
      </c>
      <c r="M2254" s="100">
        <f t="shared" si="1167"/>
        <v>1.0590999999999999</v>
      </c>
      <c r="N2254" s="101">
        <f t="shared" si="1168"/>
        <v>0.97811300000000001</v>
      </c>
      <c r="O2254" s="100">
        <f t="shared" si="1169"/>
        <v>1</v>
      </c>
      <c r="P2254" s="98">
        <f t="shared" si="1170"/>
        <v>1385.47</v>
      </c>
      <c r="Q2254" s="97">
        <f t="shared" si="1171"/>
        <v>6927.35</v>
      </c>
      <c r="R2254" s="97"/>
      <c r="S2254" s="97"/>
    </row>
    <row r="2255" spans="1:19" x14ac:dyDescent="0.25">
      <c r="A2255" s="89" t="s">
        <v>5049</v>
      </c>
      <c r="B2255" s="89" t="s">
        <v>5047</v>
      </c>
      <c r="C2255" s="89"/>
      <c r="D2255" s="89" t="s">
        <v>30</v>
      </c>
      <c r="E2255" s="94" t="s">
        <v>1442</v>
      </c>
      <c r="F2255" s="95" t="s">
        <v>1443</v>
      </c>
      <c r="G2255" s="89" t="s">
        <v>648</v>
      </c>
      <c r="H2255" s="89" t="s">
        <v>34</v>
      </c>
      <c r="I2255" s="96">
        <v>1</v>
      </c>
      <c r="J2255" s="97">
        <v>5162</v>
      </c>
      <c r="K2255" s="98">
        <f t="shared" si="1165"/>
        <v>1290.5</v>
      </c>
      <c r="L2255" s="99">
        <f t="shared" si="1166"/>
        <v>1.0815399999999999</v>
      </c>
      <c r="M2255" s="100">
        <f t="shared" si="1167"/>
        <v>1.0590999999999999</v>
      </c>
      <c r="N2255" s="101">
        <f t="shared" si="1168"/>
        <v>0.97811300000000001</v>
      </c>
      <c r="O2255" s="100">
        <f t="shared" si="1169"/>
        <v>1</v>
      </c>
      <c r="P2255" s="98">
        <f t="shared" si="1170"/>
        <v>1445.86</v>
      </c>
      <c r="Q2255" s="97">
        <f t="shared" si="1171"/>
        <v>5783.44</v>
      </c>
      <c r="R2255" s="97"/>
      <c r="S2255" s="97"/>
    </row>
    <row r="2256" spans="1:19" x14ac:dyDescent="0.25">
      <c r="A2256" s="89" t="s">
        <v>5050</v>
      </c>
      <c r="B2256" s="89" t="s">
        <v>5047</v>
      </c>
      <c r="C2256" s="89"/>
      <c r="D2256" s="89" t="s">
        <v>34</v>
      </c>
      <c r="E2256" s="94" t="s">
        <v>1442</v>
      </c>
      <c r="F2256" s="95" t="s">
        <v>1443</v>
      </c>
      <c r="G2256" s="89" t="s">
        <v>648</v>
      </c>
      <c r="H2256" s="89" t="s">
        <v>12</v>
      </c>
      <c r="I2256" s="96">
        <v>1</v>
      </c>
      <c r="J2256" s="97">
        <v>1290</v>
      </c>
      <c r="K2256" s="98">
        <f t="shared" si="1165"/>
        <v>1290</v>
      </c>
      <c r="L2256" s="99">
        <f t="shared" si="1166"/>
        <v>1.0815399999999999</v>
      </c>
      <c r="M2256" s="100">
        <f t="shared" si="1167"/>
        <v>1.0590999999999999</v>
      </c>
      <c r="N2256" s="101">
        <f t="shared" si="1168"/>
        <v>0.97811300000000001</v>
      </c>
      <c r="O2256" s="100">
        <f t="shared" si="1169"/>
        <v>1</v>
      </c>
      <c r="P2256" s="98">
        <f t="shared" si="1170"/>
        <v>1445.3</v>
      </c>
      <c r="Q2256" s="97">
        <f t="shared" si="1171"/>
        <v>1445.3</v>
      </c>
      <c r="R2256" s="97"/>
      <c r="S2256" s="97"/>
    </row>
    <row r="2257" spans="1:19" x14ac:dyDescent="0.25">
      <c r="A2257" s="89" t="s">
        <v>5052</v>
      </c>
      <c r="B2257" s="89" t="s">
        <v>5047</v>
      </c>
      <c r="C2257" s="89"/>
      <c r="D2257" s="89" t="s">
        <v>40</v>
      </c>
      <c r="E2257" s="94" t="s">
        <v>1999</v>
      </c>
      <c r="F2257" s="95" t="s">
        <v>2000</v>
      </c>
      <c r="G2257" s="89" t="s">
        <v>648</v>
      </c>
      <c r="H2257" s="89" t="s">
        <v>12</v>
      </c>
      <c r="I2257" s="96">
        <v>1</v>
      </c>
      <c r="J2257" s="97">
        <v>2804</v>
      </c>
      <c r="K2257" s="98">
        <f t="shared" si="1165"/>
        <v>2804</v>
      </c>
      <c r="L2257" s="99">
        <f t="shared" si="1166"/>
        <v>1.0815399999999999</v>
      </c>
      <c r="M2257" s="100">
        <f t="shared" si="1167"/>
        <v>1.0590999999999999</v>
      </c>
      <c r="N2257" s="101">
        <f t="shared" si="1168"/>
        <v>0.97811300000000001</v>
      </c>
      <c r="O2257" s="100">
        <f t="shared" si="1169"/>
        <v>1</v>
      </c>
      <c r="P2257" s="98">
        <f t="shared" si="1170"/>
        <v>3141.57</v>
      </c>
      <c r="Q2257" s="97">
        <f t="shared" si="1171"/>
        <v>3141.57</v>
      </c>
      <c r="R2257" s="97"/>
      <c r="S2257" s="97"/>
    </row>
    <row r="2258" spans="1:19" x14ac:dyDescent="0.25">
      <c r="A2258" s="89" t="s">
        <v>5053</v>
      </c>
      <c r="B2258" s="89" t="s">
        <v>5047</v>
      </c>
      <c r="C2258" s="89"/>
      <c r="D2258" s="89" t="s">
        <v>43</v>
      </c>
      <c r="E2258" s="94" t="s">
        <v>2003</v>
      </c>
      <c r="F2258" s="95" t="s">
        <v>2004</v>
      </c>
      <c r="G2258" s="89" t="s">
        <v>648</v>
      </c>
      <c r="H2258" s="89" t="s">
        <v>24</v>
      </c>
      <c r="I2258" s="96">
        <v>1</v>
      </c>
      <c r="J2258" s="97">
        <v>1445</v>
      </c>
      <c r="K2258" s="98">
        <f t="shared" si="1165"/>
        <v>722.5</v>
      </c>
      <c r="L2258" s="99">
        <f t="shared" si="1166"/>
        <v>1.0815399999999999</v>
      </c>
      <c r="M2258" s="100">
        <f t="shared" si="1167"/>
        <v>1.0590999999999999</v>
      </c>
      <c r="N2258" s="101">
        <f t="shared" si="1168"/>
        <v>0.97811300000000001</v>
      </c>
      <c r="O2258" s="100">
        <f t="shared" si="1169"/>
        <v>1</v>
      </c>
      <c r="P2258" s="98">
        <f t="shared" si="1170"/>
        <v>809.48</v>
      </c>
      <c r="Q2258" s="97">
        <f t="shared" si="1171"/>
        <v>1618.96</v>
      </c>
      <c r="R2258" s="97"/>
      <c r="S2258" s="97"/>
    </row>
    <row r="2259" spans="1:19" x14ac:dyDescent="0.25">
      <c r="A2259" s="89" t="s">
        <v>5054</v>
      </c>
      <c r="B2259" s="89" t="s">
        <v>5047</v>
      </c>
      <c r="C2259" s="89"/>
      <c r="D2259" s="89" t="s">
        <v>48</v>
      </c>
      <c r="E2259" s="94" t="s">
        <v>2007</v>
      </c>
      <c r="F2259" s="95" t="s">
        <v>2008</v>
      </c>
      <c r="G2259" s="89" t="s">
        <v>648</v>
      </c>
      <c r="H2259" s="89" t="s">
        <v>60</v>
      </c>
      <c r="I2259" s="96">
        <v>1</v>
      </c>
      <c r="J2259" s="97">
        <v>15442</v>
      </c>
      <c r="K2259" s="98">
        <f t="shared" si="1165"/>
        <v>1544.2</v>
      </c>
      <c r="L2259" s="99">
        <f t="shared" si="1166"/>
        <v>1.0815399999999999</v>
      </c>
      <c r="M2259" s="100">
        <f t="shared" si="1167"/>
        <v>1.0590999999999999</v>
      </c>
      <c r="N2259" s="101">
        <f t="shared" si="1168"/>
        <v>0.97811300000000001</v>
      </c>
      <c r="O2259" s="100">
        <f t="shared" si="1169"/>
        <v>1</v>
      </c>
      <c r="P2259" s="98">
        <f t="shared" si="1170"/>
        <v>1730.1</v>
      </c>
      <c r="Q2259" s="97">
        <f t="shared" si="1171"/>
        <v>17301</v>
      </c>
      <c r="R2259" s="97"/>
      <c r="S2259" s="97"/>
    </row>
    <row r="2260" spans="1:19" x14ac:dyDescent="0.25">
      <c r="A2260" s="89" t="s">
        <v>5056</v>
      </c>
      <c r="B2260" s="89" t="s">
        <v>5047</v>
      </c>
      <c r="C2260" s="89"/>
      <c r="D2260" s="89" t="s">
        <v>55</v>
      </c>
      <c r="E2260" s="94" t="s">
        <v>2003</v>
      </c>
      <c r="F2260" s="95" t="s">
        <v>2004</v>
      </c>
      <c r="G2260" s="89" t="s">
        <v>648</v>
      </c>
      <c r="H2260" s="89" t="s">
        <v>12</v>
      </c>
      <c r="I2260" s="96">
        <v>1</v>
      </c>
      <c r="J2260" s="97">
        <v>724</v>
      </c>
      <c r="K2260" s="98">
        <f t="shared" si="1165"/>
        <v>724</v>
      </c>
      <c r="L2260" s="99">
        <f t="shared" si="1166"/>
        <v>1.0815399999999999</v>
      </c>
      <c r="M2260" s="100">
        <f t="shared" si="1167"/>
        <v>1.0590999999999999</v>
      </c>
      <c r="N2260" s="101">
        <f t="shared" si="1168"/>
        <v>0.97811300000000001</v>
      </c>
      <c r="O2260" s="100">
        <f t="shared" si="1169"/>
        <v>1</v>
      </c>
      <c r="P2260" s="98">
        <f t="shared" si="1170"/>
        <v>811.16</v>
      </c>
      <c r="Q2260" s="97">
        <f t="shared" si="1171"/>
        <v>811.16</v>
      </c>
      <c r="R2260" s="97"/>
      <c r="S2260" s="97"/>
    </row>
    <row r="2261" spans="1:19" x14ac:dyDescent="0.25">
      <c r="A2261" s="89"/>
      <c r="B2261" s="90"/>
      <c r="C2261" s="90"/>
      <c r="D2261" s="91"/>
      <c r="E2261" s="92"/>
      <c r="F2261" s="92" t="s">
        <v>2013</v>
      </c>
      <c r="G2261" s="91"/>
      <c r="H2261" s="91"/>
      <c r="I2261" s="93">
        <v>1</v>
      </c>
      <c r="J2261" s="91"/>
      <c r="K2261" s="98"/>
      <c r="L2261" s="99"/>
      <c r="M2261" s="100"/>
      <c r="N2261" s="101"/>
      <c r="O2261" s="100"/>
      <c r="P2261" s="98"/>
      <c r="Q2261" s="91"/>
      <c r="R2261" s="91"/>
      <c r="S2261" s="91"/>
    </row>
    <row r="2262" spans="1:19" ht="22.5" x14ac:dyDescent="0.25">
      <c r="A2262" s="89" t="s">
        <v>5057</v>
      </c>
      <c r="B2262" s="89" t="s">
        <v>5047</v>
      </c>
      <c r="C2262" s="89"/>
      <c r="D2262" s="89" t="s">
        <v>58</v>
      </c>
      <c r="E2262" s="94" t="s">
        <v>2015</v>
      </c>
      <c r="F2262" s="95" t="s">
        <v>2016</v>
      </c>
      <c r="G2262" s="89" t="s">
        <v>1071</v>
      </c>
      <c r="H2262" s="89" t="s">
        <v>5058</v>
      </c>
      <c r="I2262" s="96">
        <v>1</v>
      </c>
      <c r="J2262" s="97">
        <v>38385</v>
      </c>
      <c r="K2262" s="98">
        <f t="shared" ref="K2262:K2267" si="1172">J2262/H2262</f>
        <v>12710.26</v>
      </c>
      <c r="L2262" s="99">
        <f t="shared" ref="L2262:L2267" si="1173">$L$8</f>
        <v>1.0815399999999999</v>
      </c>
      <c r="M2262" s="100">
        <f t="shared" ref="M2262:M2267" si="1174">$M$8</f>
        <v>1.0590999999999999</v>
      </c>
      <c r="N2262" s="101">
        <f t="shared" ref="N2262:N2267" si="1175">$N$8</f>
        <v>0.97811300000000001</v>
      </c>
      <c r="O2262" s="100">
        <f t="shared" ref="O2262:O2267" si="1176">$O$8</f>
        <v>1</v>
      </c>
      <c r="P2262" s="98">
        <f t="shared" ref="P2262:P2267" si="1177">K2262*L2262*M2262*N2262*O2262</f>
        <v>14240.43</v>
      </c>
      <c r="Q2262" s="97">
        <f t="shared" ref="Q2262:Q2267" si="1178">H2262*P2262</f>
        <v>43006.1</v>
      </c>
      <c r="R2262" s="97"/>
      <c r="S2262" s="97"/>
    </row>
    <row r="2263" spans="1:19" x14ac:dyDescent="0.25">
      <c r="A2263" s="89" t="s">
        <v>5059</v>
      </c>
      <c r="B2263" s="89" t="s">
        <v>5047</v>
      </c>
      <c r="C2263" s="89"/>
      <c r="D2263" s="89" t="s">
        <v>60</v>
      </c>
      <c r="E2263" s="94" t="s">
        <v>2023</v>
      </c>
      <c r="F2263" s="95" t="s">
        <v>2024</v>
      </c>
      <c r="G2263" s="89" t="s">
        <v>1459</v>
      </c>
      <c r="H2263" s="89" t="s">
        <v>5060</v>
      </c>
      <c r="I2263" s="96">
        <v>1</v>
      </c>
      <c r="J2263" s="97">
        <v>464</v>
      </c>
      <c r="K2263" s="98">
        <f t="shared" si="1172"/>
        <v>7138.46</v>
      </c>
      <c r="L2263" s="99">
        <f t="shared" si="1173"/>
        <v>1.0815399999999999</v>
      </c>
      <c r="M2263" s="100">
        <f t="shared" si="1174"/>
        <v>1.0590999999999999</v>
      </c>
      <c r="N2263" s="101">
        <f t="shared" si="1175"/>
        <v>0.97811300000000001</v>
      </c>
      <c r="O2263" s="100">
        <f t="shared" si="1176"/>
        <v>1</v>
      </c>
      <c r="P2263" s="98">
        <f t="shared" si="1177"/>
        <v>7997.85</v>
      </c>
      <c r="Q2263" s="97">
        <f t="shared" si="1178"/>
        <v>519.86</v>
      </c>
      <c r="R2263" s="97"/>
      <c r="S2263" s="97"/>
    </row>
    <row r="2264" spans="1:19" ht="45" x14ac:dyDescent="0.25">
      <c r="A2264" s="89" t="s">
        <v>5061</v>
      </c>
      <c r="B2264" s="89" t="s">
        <v>5047</v>
      </c>
      <c r="C2264" s="89"/>
      <c r="D2264" s="89" t="s">
        <v>65</v>
      </c>
      <c r="E2264" s="94" t="s">
        <v>5062</v>
      </c>
      <c r="F2264" s="95" t="s">
        <v>5063</v>
      </c>
      <c r="G2264" s="89" t="s">
        <v>1459</v>
      </c>
      <c r="H2264" s="89" t="s">
        <v>5064</v>
      </c>
      <c r="I2264" s="96">
        <v>1</v>
      </c>
      <c r="J2264" s="97">
        <v>3897</v>
      </c>
      <c r="K2264" s="98">
        <f t="shared" si="1172"/>
        <v>58164.18</v>
      </c>
      <c r="L2264" s="99">
        <f t="shared" si="1173"/>
        <v>1.0815399999999999</v>
      </c>
      <c r="M2264" s="100">
        <f t="shared" si="1174"/>
        <v>1.0590999999999999</v>
      </c>
      <c r="N2264" s="101">
        <f t="shared" si="1175"/>
        <v>0.97811300000000001</v>
      </c>
      <c r="O2264" s="100">
        <f t="shared" si="1176"/>
        <v>1</v>
      </c>
      <c r="P2264" s="98">
        <f t="shared" si="1177"/>
        <v>65166.47</v>
      </c>
      <c r="Q2264" s="97">
        <f t="shared" si="1178"/>
        <v>4366.1499999999996</v>
      </c>
      <c r="R2264" s="97"/>
      <c r="S2264" s="97"/>
    </row>
    <row r="2265" spans="1:19" ht="45" x14ac:dyDescent="0.25">
      <c r="A2265" s="89" t="s">
        <v>5065</v>
      </c>
      <c r="B2265" s="89" t="s">
        <v>5047</v>
      </c>
      <c r="C2265" s="89"/>
      <c r="D2265" s="89" t="s">
        <v>68</v>
      </c>
      <c r="E2265" s="94" t="s">
        <v>2027</v>
      </c>
      <c r="F2265" s="95" t="s">
        <v>2028</v>
      </c>
      <c r="G2265" s="89" t="s">
        <v>1459</v>
      </c>
      <c r="H2265" s="89" t="s">
        <v>5066</v>
      </c>
      <c r="I2265" s="96">
        <v>1</v>
      </c>
      <c r="J2265" s="97">
        <v>422</v>
      </c>
      <c r="K2265" s="98">
        <f t="shared" si="1172"/>
        <v>84400</v>
      </c>
      <c r="L2265" s="99">
        <f t="shared" si="1173"/>
        <v>1.0815399999999999</v>
      </c>
      <c r="M2265" s="100">
        <f t="shared" si="1174"/>
        <v>1.0590999999999999</v>
      </c>
      <c r="N2265" s="101">
        <f t="shared" si="1175"/>
        <v>0.97811300000000001</v>
      </c>
      <c r="O2265" s="100">
        <f t="shared" si="1176"/>
        <v>1</v>
      </c>
      <c r="P2265" s="98">
        <f t="shared" si="1177"/>
        <v>94560.78</v>
      </c>
      <c r="Q2265" s="97">
        <f t="shared" si="1178"/>
        <v>472.8</v>
      </c>
      <c r="R2265" s="97"/>
      <c r="S2265" s="97"/>
    </row>
    <row r="2266" spans="1:19" ht="22.5" x14ac:dyDescent="0.25">
      <c r="A2266" s="89" t="s">
        <v>5067</v>
      </c>
      <c r="B2266" s="89" t="s">
        <v>5047</v>
      </c>
      <c r="C2266" s="89"/>
      <c r="D2266" s="89" t="s">
        <v>70</v>
      </c>
      <c r="E2266" s="94" t="s">
        <v>3850</v>
      </c>
      <c r="F2266" s="95" t="s">
        <v>2020</v>
      </c>
      <c r="G2266" s="89" t="s">
        <v>1077</v>
      </c>
      <c r="H2266" s="89" t="s">
        <v>2715</v>
      </c>
      <c r="I2266" s="96">
        <v>1</v>
      </c>
      <c r="J2266" s="97">
        <v>2720</v>
      </c>
      <c r="K2266" s="98">
        <f t="shared" si="1172"/>
        <v>16.48</v>
      </c>
      <c r="L2266" s="99">
        <f t="shared" si="1173"/>
        <v>1.0815399999999999</v>
      </c>
      <c r="M2266" s="100">
        <f t="shared" si="1174"/>
        <v>1.0590999999999999</v>
      </c>
      <c r="N2266" s="101">
        <f t="shared" si="1175"/>
        <v>0.97811300000000001</v>
      </c>
      <c r="O2266" s="100">
        <f t="shared" si="1176"/>
        <v>1</v>
      </c>
      <c r="P2266" s="98">
        <f t="shared" si="1177"/>
        <v>18.46</v>
      </c>
      <c r="Q2266" s="97">
        <f t="shared" si="1178"/>
        <v>3045.9</v>
      </c>
      <c r="R2266" s="97"/>
      <c r="S2266" s="97"/>
    </row>
    <row r="2267" spans="1:19" x14ac:dyDescent="0.25">
      <c r="A2267" s="89" t="s">
        <v>5068</v>
      </c>
      <c r="B2267" s="89" t="s">
        <v>5047</v>
      </c>
      <c r="C2267" s="89"/>
      <c r="D2267" s="89" t="s">
        <v>73</v>
      </c>
      <c r="E2267" s="94" t="s">
        <v>5069</v>
      </c>
      <c r="F2267" s="95" t="s">
        <v>5070</v>
      </c>
      <c r="G2267" s="89" t="s">
        <v>970</v>
      </c>
      <c r="H2267" s="89" t="s">
        <v>1183</v>
      </c>
      <c r="I2267" s="96">
        <v>1</v>
      </c>
      <c r="J2267" s="97">
        <v>114</v>
      </c>
      <c r="K2267" s="98">
        <f t="shared" si="1172"/>
        <v>570</v>
      </c>
      <c r="L2267" s="99">
        <f t="shared" si="1173"/>
        <v>1.0815399999999999</v>
      </c>
      <c r="M2267" s="100">
        <f t="shared" si="1174"/>
        <v>1.0590999999999999</v>
      </c>
      <c r="N2267" s="101">
        <f t="shared" si="1175"/>
        <v>0.97811300000000001</v>
      </c>
      <c r="O2267" s="100">
        <f t="shared" si="1176"/>
        <v>1</v>
      </c>
      <c r="P2267" s="98">
        <f t="shared" si="1177"/>
        <v>638.62</v>
      </c>
      <c r="Q2267" s="97">
        <f t="shared" si="1178"/>
        <v>127.72</v>
      </c>
      <c r="R2267" s="97"/>
      <c r="S2267" s="97"/>
    </row>
    <row r="2268" spans="1:19" x14ac:dyDescent="0.25">
      <c r="A2268" s="89"/>
      <c r="B2268" s="90"/>
      <c r="C2268" s="90"/>
      <c r="D2268" s="91"/>
      <c r="E2268" s="92"/>
      <c r="F2268" s="92" t="s">
        <v>5071</v>
      </c>
      <c r="G2268" s="91"/>
      <c r="H2268" s="91"/>
      <c r="I2268" s="93">
        <v>1</v>
      </c>
      <c r="J2268" s="91"/>
      <c r="K2268" s="98"/>
      <c r="L2268" s="99"/>
      <c r="M2268" s="100"/>
      <c r="N2268" s="101"/>
      <c r="O2268" s="100"/>
      <c r="P2268" s="98"/>
      <c r="Q2268" s="91"/>
      <c r="R2268" s="91"/>
      <c r="S2268" s="91"/>
    </row>
    <row r="2269" spans="1:19" ht="22.5" x14ac:dyDescent="0.25">
      <c r="A2269" s="89" t="s">
        <v>5072</v>
      </c>
      <c r="B2269" s="89" t="s">
        <v>5047</v>
      </c>
      <c r="C2269" s="89" t="s">
        <v>17297</v>
      </c>
      <c r="D2269" s="89" t="s">
        <v>75</v>
      </c>
      <c r="E2269" s="94" t="s">
        <v>2032</v>
      </c>
      <c r="F2269" s="95" t="s">
        <v>2033</v>
      </c>
      <c r="G2269" s="89" t="s">
        <v>648</v>
      </c>
      <c r="H2269" s="89" t="s">
        <v>12</v>
      </c>
      <c r="I2269" s="96">
        <v>1</v>
      </c>
      <c r="J2269" s="97">
        <v>20897</v>
      </c>
      <c r="K2269" s="98">
        <f>J2269/H2269</f>
        <v>20897</v>
      </c>
      <c r="L2269" s="99">
        <f>$L$8</f>
        <v>1.0815399999999999</v>
      </c>
      <c r="M2269" s="100">
        <f>$M$8</f>
        <v>1.0590999999999999</v>
      </c>
      <c r="N2269" s="101">
        <f>$N$8</f>
        <v>0.97811300000000001</v>
      </c>
      <c r="O2269" s="100">
        <f>$O$8</f>
        <v>1</v>
      </c>
      <c r="P2269" s="98">
        <f>K2269*L2269*M2269*N2269*O2269</f>
        <v>23412.76</v>
      </c>
      <c r="Q2269" s="97">
        <f>H2269*P2269</f>
        <v>23412.76</v>
      </c>
      <c r="R2269" s="97">
        <f t="shared" ref="R2269:R2278" si="1179">Q2269</f>
        <v>23412.76</v>
      </c>
      <c r="S2269" s="97"/>
    </row>
    <row r="2270" spans="1:19" ht="22.5" x14ac:dyDescent="0.25">
      <c r="A2270" s="89" t="s">
        <v>5073</v>
      </c>
      <c r="B2270" s="89" t="s">
        <v>5047</v>
      </c>
      <c r="C2270" s="89" t="s">
        <v>17297</v>
      </c>
      <c r="D2270" s="89" t="s">
        <v>87</v>
      </c>
      <c r="E2270" s="94" t="s">
        <v>2035</v>
      </c>
      <c r="F2270" s="95" t="s">
        <v>1995</v>
      </c>
      <c r="G2270" s="89" t="s">
        <v>648</v>
      </c>
      <c r="H2270" s="89" t="s">
        <v>40</v>
      </c>
      <c r="I2270" s="96">
        <v>1</v>
      </c>
      <c r="J2270" s="97">
        <v>5924</v>
      </c>
      <c r="K2270" s="98">
        <f>J2270/H2270</f>
        <v>1184.8</v>
      </c>
      <c r="L2270" s="99">
        <f>$L$8</f>
        <v>1.0815399999999999</v>
      </c>
      <c r="M2270" s="100">
        <f>$M$8</f>
        <v>1.0590999999999999</v>
      </c>
      <c r="N2270" s="101">
        <f>$N$8</f>
        <v>0.97811300000000001</v>
      </c>
      <c r="O2270" s="100">
        <f>$O$8</f>
        <v>1</v>
      </c>
      <c r="P2270" s="98">
        <f>K2270*L2270*M2270*N2270*O2270</f>
        <v>1327.44</v>
      </c>
      <c r="Q2270" s="97">
        <f>H2270*P2270</f>
        <v>6637.2</v>
      </c>
      <c r="R2270" s="97">
        <f t="shared" si="1179"/>
        <v>6637.2</v>
      </c>
      <c r="S2270" s="97"/>
    </row>
    <row r="2271" spans="1:19" ht="22.5" x14ac:dyDescent="0.25">
      <c r="A2271" s="89" t="s">
        <v>5074</v>
      </c>
      <c r="B2271" s="89" t="s">
        <v>5047</v>
      </c>
      <c r="C2271" s="89" t="s">
        <v>17297</v>
      </c>
      <c r="D2271" s="89" t="s">
        <v>89</v>
      </c>
      <c r="E2271" s="94" t="s">
        <v>2037</v>
      </c>
      <c r="F2271" s="95" t="s">
        <v>1997</v>
      </c>
      <c r="G2271" s="89" t="s">
        <v>648</v>
      </c>
      <c r="H2271" s="89" t="s">
        <v>34</v>
      </c>
      <c r="I2271" s="96">
        <v>1</v>
      </c>
      <c r="J2271" s="97">
        <v>3857</v>
      </c>
      <c r="K2271" s="98">
        <f>J2271/H2271</f>
        <v>964.25</v>
      </c>
      <c r="L2271" s="99">
        <f>$L$8</f>
        <v>1.0815399999999999</v>
      </c>
      <c r="M2271" s="100">
        <f>$M$8</f>
        <v>1.0590999999999999</v>
      </c>
      <c r="N2271" s="101">
        <f>$N$8</f>
        <v>0.97811300000000001</v>
      </c>
      <c r="O2271" s="100">
        <f>$O$8</f>
        <v>1</v>
      </c>
      <c r="P2271" s="98">
        <f>K2271*L2271*M2271*N2271*O2271</f>
        <v>1080.33</v>
      </c>
      <c r="Q2271" s="97">
        <f>H2271*P2271</f>
        <v>4321.32</v>
      </c>
      <c r="R2271" s="97">
        <f t="shared" si="1179"/>
        <v>4321.32</v>
      </c>
      <c r="S2271" s="97"/>
    </row>
    <row r="2272" spans="1:19" ht="22.5" x14ac:dyDescent="0.25">
      <c r="A2272" s="89" t="s">
        <v>5075</v>
      </c>
      <c r="B2272" s="89" t="s">
        <v>5047</v>
      </c>
      <c r="C2272" s="89" t="s">
        <v>17297</v>
      </c>
      <c r="D2272" s="89" t="s">
        <v>90</v>
      </c>
      <c r="E2272" s="94" t="s">
        <v>5076</v>
      </c>
      <c r="F2272" s="95" t="s">
        <v>5051</v>
      </c>
      <c r="G2272" s="89" t="s">
        <v>648</v>
      </c>
      <c r="H2272" s="89" t="s">
        <v>12</v>
      </c>
      <c r="I2272" s="96">
        <v>1</v>
      </c>
      <c r="J2272" s="97">
        <v>3689</v>
      </c>
      <c r="K2272" s="98">
        <f>J2272/H2272</f>
        <v>3689</v>
      </c>
      <c r="L2272" s="99">
        <f>$L$8</f>
        <v>1.0815399999999999</v>
      </c>
      <c r="M2272" s="100">
        <f>$M$8</f>
        <v>1.0590999999999999</v>
      </c>
      <c r="N2272" s="101">
        <f>$N$8</f>
        <v>0.97811300000000001</v>
      </c>
      <c r="O2272" s="100">
        <f>$O$8</f>
        <v>1</v>
      </c>
      <c r="P2272" s="98">
        <f>K2272*L2272*M2272*N2272*O2272</f>
        <v>4133.1099999999997</v>
      </c>
      <c r="Q2272" s="97">
        <f>H2272*P2272</f>
        <v>4133.1099999999997</v>
      </c>
      <c r="R2272" s="97">
        <f t="shared" si="1179"/>
        <v>4133.1099999999997</v>
      </c>
      <c r="S2272" s="97"/>
    </row>
    <row r="2273" spans="1:19" ht="22.5" x14ac:dyDescent="0.25">
      <c r="A2273" s="89" t="s">
        <v>5077</v>
      </c>
      <c r="B2273" s="89" t="s">
        <v>5047</v>
      </c>
      <c r="C2273" s="89" t="s">
        <v>17297</v>
      </c>
      <c r="D2273" s="89" t="s">
        <v>91</v>
      </c>
      <c r="E2273" s="94" t="s">
        <v>2039</v>
      </c>
      <c r="F2273" s="95" t="s">
        <v>2001</v>
      </c>
      <c r="G2273" s="89" t="s">
        <v>648</v>
      </c>
      <c r="H2273" s="89"/>
      <c r="I2273" s="96">
        <v>1</v>
      </c>
      <c r="J2273" s="97"/>
      <c r="K2273" s="98"/>
      <c r="L2273" s="99"/>
      <c r="M2273" s="100"/>
      <c r="N2273" s="101"/>
      <c r="O2273" s="100"/>
      <c r="P2273" s="98"/>
      <c r="Q2273" s="97"/>
      <c r="R2273" s="97">
        <f t="shared" si="1179"/>
        <v>0</v>
      </c>
      <c r="S2273" s="97"/>
    </row>
    <row r="2274" spans="1:19" ht="22.5" x14ac:dyDescent="0.25">
      <c r="A2274" s="89" t="s">
        <v>5078</v>
      </c>
      <c r="B2274" s="89" t="s">
        <v>5047</v>
      </c>
      <c r="C2274" s="89" t="s">
        <v>17297</v>
      </c>
      <c r="D2274" s="89" t="s">
        <v>101</v>
      </c>
      <c r="E2274" s="94" t="s">
        <v>5079</v>
      </c>
      <c r="F2274" s="95" t="s">
        <v>2001</v>
      </c>
      <c r="G2274" s="89" t="s">
        <v>648</v>
      </c>
      <c r="H2274" s="89" t="s">
        <v>12</v>
      </c>
      <c r="I2274" s="96">
        <v>1</v>
      </c>
      <c r="J2274" s="97">
        <v>5580</v>
      </c>
      <c r="K2274" s="98">
        <f t="shared" ref="K2274:K2279" si="1180">J2274/H2274</f>
        <v>5580</v>
      </c>
      <c r="L2274" s="99">
        <f t="shared" ref="L2274:L2279" si="1181">$L$8</f>
        <v>1.0815399999999999</v>
      </c>
      <c r="M2274" s="100">
        <f t="shared" ref="M2274:M2279" si="1182">$M$8</f>
        <v>1.0590999999999999</v>
      </c>
      <c r="N2274" s="101">
        <f t="shared" ref="N2274:N2279" si="1183">$N$8</f>
        <v>0.97811300000000001</v>
      </c>
      <c r="O2274" s="100">
        <f t="shared" ref="O2274:O2279" si="1184">$O$8</f>
        <v>1</v>
      </c>
      <c r="P2274" s="98">
        <f t="shared" ref="P2274:P2279" si="1185">K2274*L2274*M2274*N2274*O2274</f>
        <v>6251.77</v>
      </c>
      <c r="Q2274" s="97">
        <f t="shared" ref="Q2274:Q2279" si="1186">H2274*P2274</f>
        <v>6251.77</v>
      </c>
      <c r="R2274" s="97">
        <f t="shared" si="1179"/>
        <v>6251.77</v>
      </c>
      <c r="S2274" s="97"/>
    </row>
    <row r="2275" spans="1:19" x14ac:dyDescent="0.25">
      <c r="A2275" s="89" t="s">
        <v>5080</v>
      </c>
      <c r="B2275" s="89" t="s">
        <v>5047</v>
      </c>
      <c r="C2275" s="89" t="s">
        <v>17297</v>
      </c>
      <c r="D2275" s="89" t="s">
        <v>106</v>
      </c>
      <c r="E2275" s="94" t="s">
        <v>2041</v>
      </c>
      <c r="F2275" s="95" t="s">
        <v>2005</v>
      </c>
      <c r="G2275" s="89" t="s">
        <v>648</v>
      </c>
      <c r="H2275" s="89" t="s">
        <v>24</v>
      </c>
      <c r="I2275" s="96">
        <v>1</v>
      </c>
      <c r="J2275" s="97">
        <v>1600</v>
      </c>
      <c r="K2275" s="98">
        <f t="shared" si="1180"/>
        <v>800</v>
      </c>
      <c r="L2275" s="99">
        <f t="shared" si="1181"/>
        <v>1.0815399999999999</v>
      </c>
      <c r="M2275" s="100">
        <f t="shared" si="1182"/>
        <v>1.0590999999999999</v>
      </c>
      <c r="N2275" s="101">
        <f t="shared" si="1183"/>
        <v>0.97811300000000001</v>
      </c>
      <c r="O2275" s="100">
        <f t="shared" si="1184"/>
        <v>1</v>
      </c>
      <c r="P2275" s="98">
        <f t="shared" si="1185"/>
        <v>896.31</v>
      </c>
      <c r="Q2275" s="97">
        <f t="shared" si="1186"/>
        <v>1792.62</v>
      </c>
      <c r="R2275" s="97">
        <f t="shared" si="1179"/>
        <v>1792.62</v>
      </c>
      <c r="S2275" s="97"/>
    </row>
    <row r="2276" spans="1:19" ht="22.5" x14ac:dyDescent="0.25">
      <c r="A2276" s="89" t="s">
        <v>5081</v>
      </c>
      <c r="B2276" s="89" t="s">
        <v>5047</v>
      </c>
      <c r="C2276" s="89" t="s">
        <v>17297</v>
      </c>
      <c r="D2276" s="89" t="s">
        <v>107</v>
      </c>
      <c r="E2276" s="94" t="s">
        <v>5082</v>
      </c>
      <c r="F2276" s="95" t="s">
        <v>5055</v>
      </c>
      <c r="G2276" s="89" t="s">
        <v>648</v>
      </c>
      <c r="H2276" s="89" t="s">
        <v>40</v>
      </c>
      <c r="I2276" s="96">
        <v>1</v>
      </c>
      <c r="J2276" s="97">
        <v>2341</v>
      </c>
      <c r="K2276" s="98">
        <f t="shared" si="1180"/>
        <v>468.2</v>
      </c>
      <c r="L2276" s="99">
        <f t="shared" si="1181"/>
        <v>1.0815399999999999</v>
      </c>
      <c r="M2276" s="100">
        <f t="shared" si="1182"/>
        <v>1.0590999999999999</v>
      </c>
      <c r="N2276" s="101">
        <f t="shared" si="1183"/>
        <v>0.97811300000000001</v>
      </c>
      <c r="O2276" s="100">
        <f t="shared" si="1184"/>
        <v>1</v>
      </c>
      <c r="P2276" s="98">
        <f t="shared" si="1185"/>
        <v>524.57000000000005</v>
      </c>
      <c r="Q2276" s="97">
        <f t="shared" si="1186"/>
        <v>2622.85</v>
      </c>
      <c r="R2276" s="97">
        <f t="shared" si="1179"/>
        <v>2622.85</v>
      </c>
      <c r="S2276" s="97"/>
    </row>
    <row r="2277" spans="1:19" ht="22.5" x14ac:dyDescent="0.25">
      <c r="A2277" s="89" t="s">
        <v>5083</v>
      </c>
      <c r="B2277" s="89" t="s">
        <v>5047</v>
      </c>
      <c r="C2277" s="89" t="s">
        <v>17297</v>
      </c>
      <c r="D2277" s="89" t="s">
        <v>108</v>
      </c>
      <c r="E2277" s="94" t="s">
        <v>2043</v>
      </c>
      <c r="F2277" s="95" t="s">
        <v>2009</v>
      </c>
      <c r="G2277" s="89" t="s">
        <v>648</v>
      </c>
      <c r="H2277" s="89" t="s">
        <v>34</v>
      </c>
      <c r="I2277" s="96">
        <v>1</v>
      </c>
      <c r="J2277" s="97">
        <v>5094</v>
      </c>
      <c r="K2277" s="98">
        <f t="shared" si="1180"/>
        <v>1273.5</v>
      </c>
      <c r="L2277" s="99">
        <f t="shared" si="1181"/>
        <v>1.0815399999999999</v>
      </c>
      <c r="M2277" s="100">
        <f t="shared" si="1182"/>
        <v>1.0590999999999999</v>
      </c>
      <c r="N2277" s="101">
        <f t="shared" si="1183"/>
        <v>0.97811300000000001</v>
      </c>
      <c r="O2277" s="100">
        <f t="shared" si="1184"/>
        <v>1</v>
      </c>
      <c r="P2277" s="98">
        <f t="shared" si="1185"/>
        <v>1426.81</v>
      </c>
      <c r="Q2277" s="97">
        <f t="shared" si="1186"/>
        <v>5707.24</v>
      </c>
      <c r="R2277" s="97">
        <f t="shared" si="1179"/>
        <v>5707.24</v>
      </c>
      <c r="S2277" s="97"/>
    </row>
    <row r="2278" spans="1:19" ht="22.5" x14ac:dyDescent="0.25">
      <c r="A2278" s="89" t="s">
        <v>5084</v>
      </c>
      <c r="B2278" s="89" t="s">
        <v>5047</v>
      </c>
      <c r="C2278" s="89" t="s">
        <v>17297</v>
      </c>
      <c r="D2278" s="89" t="s">
        <v>109</v>
      </c>
      <c r="E2278" s="94" t="s">
        <v>2045</v>
      </c>
      <c r="F2278" s="95" t="s">
        <v>2010</v>
      </c>
      <c r="G2278" s="89" t="s">
        <v>648</v>
      </c>
      <c r="H2278" s="89" t="s">
        <v>12</v>
      </c>
      <c r="I2278" s="96">
        <v>1</v>
      </c>
      <c r="J2278" s="97">
        <v>3045</v>
      </c>
      <c r="K2278" s="98">
        <f t="shared" si="1180"/>
        <v>3045</v>
      </c>
      <c r="L2278" s="99">
        <f t="shared" si="1181"/>
        <v>1.0815399999999999</v>
      </c>
      <c r="M2278" s="100">
        <f t="shared" si="1182"/>
        <v>1.0590999999999999</v>
      </c>
      <c r="N2278" s="101">
        <f t="shared" si="1183"/>
        <v>0.97811300000000001</v>
      </c>
      <c r="O2278" s="100">
        <f t="shared" si="1184"/>
        <v>1</v>
      </c>
      <c r="P2278" s="98">
        <f t="shared" si="1185"/>
        <v>3411.58</v>
      </c>
      <c r="Q2278" s="97">
        <f t="shared" si="1186"/>
        <v>3411.58</v>
      </c>
      <c r="R2278" s="97">
        <f t="shared" si="1179"/>
        <v>3411.58</v>
      </c>
      <c r="S2278" s="97"/>
    </row>
    <row r="2279" spans="1:19" ht="22.5" x14ac:dyDescent="0.25">
      <c r="A2279" s="89" t="s">
        <v>5085</v>
      </c>
      <c r="B2279" s="89" t="s">
        <v>5047</v>
      </c>
      <c r="C2279" s="89"/>
      <c r="D2279" s="89" t="s">
        <v>122</v>
      </c>
      <c r="E2279" s="94" t="s">
        <v>2047</v>
      </c>
      <c r="F2279" s="95" t="s">
        <v>2012</v>
      </c>
      <c r="G2279" s="89" t="s">
        <v>648</v>
      </c>
      <c r="H2279" s="89" t="s">
        <v>12</v>
      </c>
      <c r="I2279" s="96">
        <v>1</v>
      </c>
      <c r="J2279" s="97">
        <v>6139</v>
      </c>
      <c r="K2279" s="98">
        <f t="shared" si="1180"/>
        <v>6139</v>
      </c>
      <c r="L2279" s="99">
        <f t="shared" si="1181"/>
        <v>1.0815399999999999</v>
      </c>
      <c r="M2279" s="100">
        <f t="shared" si="1182"/>
        <v>1.0590999999999999</v>
      </c>
      <c r="N2279" s="101">
        <f t="shared" si="1183"/>
        <v>0.97811300000000001</v>
      </c>
      <c r="O2279" s="100">
        <f t="shared" si="1184"/>
        <v>1</v>
      </c>
      <c r="P2279" s="98">
        <f t="shared" si="1185"/>
        <v>6878.06</v>
      </c>
      <c r="Q2279" s="97">
        <f t="shared" si="1186"/>
        <v>6878.06</v>
      </c>
      <c r="R2279" s="97"/>
      <c r="S2279" s="97"/>
    </row>
    <row r="2280" spans="1:19" ht="28.5" x14ac:dyDescent="0.25">
      <c r="A2280" s="72"/>
      <c r="B2280" s="77"/>
      <c r="C2280" s="77"/>
      <c r="D2280" s="77"/>
      <c r="E2280" s="76"/>
      <c r="F2280" s="76" t="s">
        <v>5086</v>
      </c>
      <c r="G2280" s="77"/>
      <c r="H2280" s="77"/>
      <c r="I2280" s="78"/>
      <c r="J2280" s="79">
        <f>J2281+J2356+J2368</f>
        <v>59154030</v>
      </c>
      <c r="K2280" s="98"/>
      <c r="L2280" s="99"/>
      <c r="M2280" s="100"/>
      <c r="N2280" s="101"/>
      <c r="O2280" s="100"/>
      <c r="P2280" s="98"/>
      <c r="Q2280" s="79">
        <f>Q2281+Q2356+Q2368</f>
        <v>66275538.640000001</v>
      </c>
      <c r="R2280" s="79">
        <f t="shared" ref="R2280:S2280" si="1187">R2281+R2356+R2368</f>
        <v>0</v>
      </c>
      <c r="S2280" s="79">
        <f t="shared" si="1187"/>
        <v>0</v>
      </c>
    </row>
    <row r="2281" spans="1:19" x14ac:dyDescent="0.25">
      <c r="A2281" s="82" t="s">
        <v>1012</v>
      </c>
      <c r="B2281" s="83"/>
      <c r="C2281" s="84"/>
      <c r="D2281" s="85"/>
      <c r="E2281" s="86"/>
      <c r="F2281" s="86" t="s">
        <v>685</v>
      </c>
      <c r="G2281" s="82"/>
      <c r="H2281" s="82"/>
      <c r="I2281" s="87"/>
      <c r="J2281" s="88">
        <f>SUM(J2282:J2355)</f>
        <v>55144064</v>
      </c>
      <c r="K2281" s="98"/>
      <c r="L2281" s="99"/>
      <c r="M2281" s="100"/>
      <c r="N2281" s="101"/>
      <c r="O2281" s="100"/>
      <c r="P2281" s="98"/>
      <c r="Q2281" s="88">
        <f>SUM(Q2282:Q2355)</f>
        <v>61782841.68</v>
      </c>
      <c r="R2281" s="88">
        <f t="shared" ref="R2281:S2281" si="1188">SUM(R2282:R2355)</f>
        <v>0</v>
      </c>
      <c r="S2281" s="88">
        <f t="shared" si="1188"/>
        <v>0</v>
      </c>
    </row>
    <row r="2282" spans="1:19" x14ac:dyDescent="0.25">
      <c r="A2282" s="89"/>
      <c r="B2282" s="90"/>
      <c r="C2282" s="90"/>
      <c r="D2282" s="91"/>
      <c r="E2282" s="92"/>
      <c r="F2282" s="92" t="s">
        <v>5088</v>
      </c>
      <c r="G2282" s="91"/>
      <c r="H2282" s="91"/>
      <c r="I2282" s="93">
        <v>1</v>
      </c>
      <c r="J2282" s="91"/>
      <c r="K2282" s="98"/>
      <c r="L2282" s="99"/>
      <c r="M2282" s="100"/>
      <c r="N2282" s="101"/>
      <c r="O2282" s="100"/>
      <c r="P2282" s="98"/>
      <c r="Q2282" s="91"/>
      <c r="R2282" s="91"/>
      <c r="S2282" s="91"/>
    </row>
    <row r="2283" spans="1:19" ht="22.5" x14ac:dyDescent="0.25">
      <c r="A2283" s="89" t="s">
        <v>5089</v>
      </c>
      <c r="B2283" s="89" t="s">
        <v>5090</v>
      </c>
      <c r="C2283" s="89"/>
      <c r="D2283" s="89" t="s">
        <v>30</v>
      </c>
      <c r="E2283" s="94" t="s">
        <v>530</v>
      </c>
      <c r="F2283" s="95" t="s">
        <v>531</v>
      </c>
      <c r="G2283" s="89" t="s">
        <v>37</v>
      </c>
      <c r="H2283" s="89" t="s">
        <v>5091</v>
      </c>
      <c r="I2283" s="96">
        <v>1</v>
      </c>
      <c r="J2283" s="97">
        <v>223578</v>
      </c>
      <c r="K2283" s="98">
        <f t="shared" ref="K2283:K2298" si="1189">J2283/H2283</f>
        <v>41555.699999999997</v>
      </c>
      <c r="L2283" s="99">
        <f t="shared" ref="L2283:L2298" si="1190">$L$8</f>
        <v>1.0815399999999999</v>
      </c>
      <c r="M2283" s="100">
        <f t="shared" ref="M2283:M2298" si="1191">$M$8</f>
        <v>1.0590999999999999</v>
      </c>
      <c r="N2283" s="101">
        <f t="shared" ref="N2283:N2298" si="1192">$N$8</f>
        <v>0.97811300000000001</v>
      </c>
      <c r="O2283" s="100">
        <f t="shared" ref="O2283:O2298" si="1193">$O$8</f>
        <v>1</v>
      </c>
      <c r="P2283" s="98">
        <f>K2283*L2283*M2283*N2283*O2283</f>
        <v>46558.52</v>
      </c>
      <c r="Q2283" s="97">
        <f t="shared" ref="Q2283:Q2298" si="1194">H2283*P2283</f>
        <v>250494.15</v>
      </c>
      <c r="R2283" s="97"/>
      <c r="S2283" s="97"/>
    </row>
    <row r="2284" spans="1:19" ht="22.5" x14ac:dyDescent="0.25">
      <c r="A2284" s="89" t="s">
        <v>5092</v>
      </c>
      <c r="B2284" s="89" t="s">
        <v>5090</v>
      </c>
      <c r="C2284" s="89"/>
      <c r="D2284" s="89" t="s">
        <v>924</v>
      </c>
      <c r="E2284" s="94" t="s">
        <v>534</v>
      </c>
      <c r="F2284" s="95" t="s">
        <v>535</v>
      </c>
      <c r="G2284" s="89" t="s">
        <v>37</v>
      </c>
      <c r="H2284" s="89" t="s">
        <v>5093</v>
      </c>
      <c r="I2284" s="96">
        <v>1</v>
      </c>
      <c r="J2284" s="97">
        <v>457668</v>
      </c>
      <c r="K2284" s="98">
        <f t="shared" si="1189"/>
        <v>59079.85</v>
      </c>
      <c r="L2284" s="99">
        <f t="shared" si="1190"/>
        <v>1.0815399999999999</v>
      </c>
      <c r="M2284" s="100">
        <f t="shared" si="1191"/>
        <v>1.0590999999999999</v>
      </c>
      <c r="N2284" s="101">
        <f t="shared" si="1192"/>
        <v>0.97811300000000001</v>
      </c>
      <c r="O2284" s="100">
        <f t="shared" si="1193"/>
        <v>1</v>
      </c>
      <c r="P2284" s="98">
        <f>K2284*L2284*M2284*N2284*O2284</f>
        <v>66192.38</v>
      </c>
      <c r="Q2284" s="97">
        <f t="shared" si="1194"/>
        <v>512765.89</v>
      </c>
      <c r="R2284" s="97"/>
      <c r="S2284" s="97"/>
    </row>
    <row r="2285" spans="1:19" ht="22.5" x14ac:dyDescent="0.25">
      <c r="A2285" s="89" t="s">
        <v>5094</v>
      </c>
      <c r="B2285" s="89" t="s">
        <v>5090</v>
      </c>
      <c r="C2285" s="89"/>
      <c r="D2285" s="89" t="s">
        <v>922</v>
      </c>
      <c r="E2285" s="94" t="s">
        <v>31</v>
      </c>
      <c r="F2285" s="95" t="s">
        <v>32</v>
      </c>
      <c r="G2285" s="89" t="s">
        <v>27</v>
      </c>
      <c r="H2285" s="89" t="s">
        <v>5095</v>
      </c>
      <c r="I2285" s="96">
        <v>1</v>
      </c>
      <c r="J2285" s="97">
        <v>9726867</v>
      </c>
      <c r="K2285" s="98">
        <f t="shared" si="1189"/>
        <v>708.95</v>
      </c>
      <c r="L2285" s="99">
        <f t="shared" si="1190"/>
        <v>1.0815399999999999</v>
      </c>
      <c r="M2285" s="100">
        <f t="shared" si="1191"/>
        <v>1.0590999999999999</v>
      </c>
      <c r="N2285" s="101">
        <f t="shared" si="1192"/>
        <v>0.97811300000000001</v>
      </c>
      <c r="O2285" s="100">
        <f t="shared" si="1193"/>
        <v>1</v>
      </c>
      <c r="P2285" s="98">
        <f>K2285*L2285*M2285*N2285*O2285+0.01</f>
        <v>794.31</v>
      </c>
      <c r="Q2285" s="97">
        <f t="shared" si="1194"/>
        <v>10897949.09</v>
      </c>
      <c r="R2285" s="97"/>
      <c r="S2285" s="97"/>
    </row>
    <row r="2286" spans="1:19" ht="22.5" x14ac:dyDescent="0.25">
      <c r="A2286" s="89" t="s">
        <v>5096</v>
      </c>
      <c r="B2286" s="89" t="s">
        <v>5090</v>
      </c>
      <c r="C2286" s="89"/>
      <c r="D2286" s="89" t="s">
        <v>34</v>
      </c>
      <c r="E2286" s="94" t="s">
        <v>540</v>
      </c>
      <c r="F2286" s="95" t="s">
        <v>541</v>
      </c>
      <c r="G2286" s="89" t="s">
        <v>51</v>
      </c>
      <c r="H2286" s="89" t="s">
        <v>5097</v>
      </c>
      <c r="I2286" s="96">
        <v>1</v>
      </c>
      <c r="J2286" s="97">
        <v>1349645</v>
      </c>
      <c r="K2286" s="98">
        <f t="shared" si="1189"/>
        <v>416557.1</v>
      </c>
      <c r="L2286" s="99">
        <f t="shared" si="1190"/>
        <v>1.0815399999999999</v>
      </c>
      <c r="M2286" s="100">
        <f t="shared" si="1191"/>
        <v>1.0590999999999999</v>
      </c>
      <c r="N2286" s="101">
        <f t="shared" si="1192"/>
        <v>0.97811300000000001</v>
      </c>
      <c r="O2286" s="100">
        <f t="shared" si="1193"/>
        <v>1</v>
      </c>
      <c r="P2286" s="98">
        <f t="shared" ref="P2286:P2298" si="1195">K2286*L2286*M2286*N2286*O2286</f>
        <v>466705.72</v>
      </c>
      <c r="Q2286" s="97">
        <f t="shared" si="1194"/>
        <v>1512126.53</v>
      </c>
      <c r="R2286" s="97"/>
      <c r="S2286" s="97"/>
    </row>
    <row r="2287" spans="1:19" ht="22.5" x14ac:dyDescent="0.25">
      <c r="A2287" s="89" t="s">
        <v>5098</v>
      </c>
      <c r="B2287" s="89" t="s">
        <v>5090</v>
      </c>
      <c r="C2287" s="89"/>
      <c r="D2287" s="89" t="s">
        <v>40</v>
      </c>
      <c r="E2287" s="94" t="s">
        <v>546</v>
      </c>
      <c r="F2287" s="95" t="s">
        <v>700</v>
      </c>
      <c r="G2287" s="89" t="s">
        <v>37</v>
      </c>
      <c r="H2287" s="89" t="s">
        <v>5099</v>
      </c>
      <c r="I2287" s="96">
        <v>1</v>
      </c>
      <c r="J2287" s="97">
        <v>29261</v>
      </c>
      <c r="K2287" s="98">
        <f t="shared" si="1189"/>
        <v>35576.03</v>
      </c>
      <c r="L2287" s="99">
        <f t="shared" si="1190"/>
        <v>1.0815399999999999</v>
      </c>
      <c r="M2287" s="100">
        <f t="shared" si="1191"/>
        <v>1.0590999999999999</v>
      </c>
      <c r="N2287" s="101">
        <f t="shared" si="1192"/>
        <v>0.97811300000000001</v>
      </c>
      <c r="O2287" s="100">
        <f t="shared" si="1193"/>
        <v>1</v>
      </c>
      <c r="P2287" s="98">
        <f t="shared" si="1195"/>
        <v>39858.97</v>
      </c>
      <c r="Q2287" s="97">
        <f t="shared" si="1194"/>
        <v>32783.68</v>
      </c>
      <c r="R2287" s="97"/>
      <c r="S2287" s="97"/>
    </row>
    <row r="2288" spans="1:19" ht="22.5" x14ac:dyDescent="0.25">
      <c r="A2288" s="89" t="s">
        <v>5100</v>
      </c>
      <c r="B2288" s="89" t="s">
        <v>5090</v>
      </c>
      <c r="C2288" s="89"/>
      <c r="D2288" s="89" t="s">
        <v>43</v>
      </c>
      <c r="E2288" s="94" t="s">
        <v>549</v>
      </c>
      <c r="F2288" s="95" t="s">
        <v>703</v>
      </c>
      <c r="G2288" s="89" t="s">
        <v>37</v>
      </c>
      <c r="H2288" s="89" t="s">
        <v>5099</v>
      </c>
      <c r="I2288" s="96">
        <v>1</v>
      </c>
      <c r="J2288" s="97">
        <v>5644</v>
      </c>
      <c r="K2288" s="98">
        <f t="shared" si="1189"/>
        <v>6862.07</v>
      </c>
      <c r="L2288" s="99">
        <f t="shared" si="1190"/>
        <v>1.0815399999999999</v>
      </c>
      <c r="M2288" s="100">
        <f t="shared" si="1191"/>
        <v>1.0590999999999999</v>
      </c>
      <c r="N2288" s="101">
        <f t="shared" si="1192"/>
        <v>0.97811300000000001</v>
      </c>
      <c r="O2288" s="100">
        <f t="shared" si="1193"/>
        <v>1</v>
      </c>
      <c r="P2288" s="98">
        <f t="shared" si="1195"/>
        <v>7688.18</v>
      </c>
      <c r="Q2288" s="97">
        <f t="shared" si="1194"/>
        <v>6323.47</v>
      </c>
      <c r="R2288" s="97"/>
      <c r="S2288" s="97"/>
    </row>
    <row r="2289" spans="1:19" ht="22.5" x14ac:dyDescent="0.25">
      <c r="A2289" s="89" t="s">
        <v>5101</v>
      </c>
      <c r="B2289" s="89" t="s">
        <v>5090</v>
      </c>
      <c r="C2289" s="89"/>
      <c r="D2289" s="89" t="s">
        <v>48</v>
      </c>
      <c r="E2289" s="94" t="s">
        <v>44</v>
      </c>
      <c r="F2289" s="95" t="s">
        <v>5102</v>
      </c>
      <c r="G2289" s="89" t="s">
        <v>37</v>
      </c>
      <c r="H2289" s="89" t="s">
        <v>5103</v>
      </c>
      <c r="I2289" s="96">
        <v>1</v>
      </c>
      <c r="J2289" s="97">
        <v>34820</v>
      </c>
      <c r="K2289" s="98">
        <f t="shared" si="1189"/>
        <v>9245.64</v>
      </c>
      <c r="L2289" s="99">
        <f t="shared" si="1190"/>
        <v>1.0815399999999999</v>
      </c>
      <c r="M2289" s="100">
        <f t="shared" si="1191"/>
        <v>1.0590999999999999</v>
      </c>
      <c r="N2289" s="101">
        <f t="shared" si="1192"/>
        <v>0.97811300000000001</v>
      </c>
      <c r="O2289" s="100">
        <f t="shared" si="1193"/>
        <v>1</v>
      </c>
      <c r="P2289" s="98">
        <f t="shared" si="1195"/>
        <v>10358.709999999999</v>
      </c>
      <c r="Q2289" s="97">
        <f t="shared" si="1194"/>
        <v>39011.94</v>
      </c>
      <c r="R2289" s="97"/>
      <c r="S2289" s="97"/>
    </row>
    <row r="2290" spans="1:19" ht="22.5" x14ac:dyDescent="0.25">
      <c r="A2290" s="89" t="s">
        <v>5104</v>
      </c>
      <c r="B2290" s="89" t="s">
        <v>5090</v>
      </c>
      <c r="C2290" s="89"/>
      <c r="D2290" s="89" t="s">
        <v>55</v>
      </c>
      <c r="E2290" s="94" t="s">
        <v>5105</v>
      </c>
      <c r="F2290" s="95" t="s">
        <v>5106</v>
      </c>
      <c r="G2290" s="89" t="s">
        <v>37</v>
      </c>
      <c r="H2290" s="89" t="s">
        <v>5103</v>
      </c>
      <c r="I2290" s="96">
        <v>1</v>
      </c>
      <c r="J2290" s="97">
        <v>19518</v>
      </c>
      <c r="K2290" s="98">
        <f t="shared" si="1189"/>
        <v>5182.55</v>
      </c>
      <c r="L2290" s="99">
        <f t="shared" si="1190"/>
        <v>1.0815399999999999</v>
      </c>
      <c r="M2290" s="100">
        <f t="shared" si="1191"/>
        <v>1.0590999999999999</v>
      </c>
      <c r="N2290" s="101">
        <f t="shared" si="1192"/>
        <v>0.97811300000000001</v>
      </c>
      <c r="O2290" s="100">
        <f t="shared" si="1193"/>
        <v>1</v>
      </c>
      <c r="P2290" s="98">
        <f t="shared" si="1195"/>
        <v>5806.47</v>
      </c>
      <c r="Q2290" s="97">
        <f t="shared" si="1194"/>
        <v>21867.75</v>
      </c>
      <c r="R2290" s="97"/>
      <c r="S2290" s="97"/>
    </row>
    <row r="2291" spans="1:19" ht="22.5" x14ac:dyDescent="0.25">
      <c r="A2291" s="89" t="s">
        <v>5107</v>
      </c>
      <c r="B2291" s="89" t="s">
        <v>5090</v>
      </c>
      <c r="C2291" s="89"/>
      <c r="D2291" s="89" t="s">
        <v>58</v>
      </c>
      <c r="E2291" s="94" t="s">
        <v>546</v>
      </c>
      <c r="F2291" s="95" t="s">
        <v>547</v>
      </c>
      <c r="G2291" s="89" t="s">
        <v>37</v>
      </c>
      <c r="H2291" s="89" t="s">
        <v>5103</v>
      </c>
      <c r="I2291" s="96">
        <v>1</v>
      </c>
      <c r="J2291" s="97">
        <v>133982</v>
      </c>
      <c r="K2291" s="98">
        <f t="shared" si="1189"/>
        <v>35575.79</v>
      </c>
      <c r="L2291" s="99">
        <f t="shared" si="1190"/>
        <v>1.0815399999999999</v>
      </c>
      <c r="M2291" s="100">
        <f t="shared" si="1191"/>
        <v>1.0590999999999999</v>
      </c>
      <c r="N2291" s="101">
        <f t="shared" si="1192"/>
        <v>0.97811300000000001</v>
      </c>
      <c r="O2291" s="100">
        <f t="shared" si="1193"/>
        <v>1</v>
      </c>
      <c r="P2291" s="98">
        <f t="shared" si="1195"/>
        <v>39858.699999999997</v>
      </c>
      <c r="Q2291" s="97">
        <f t="shared" si="1194"/>
        <v>150111.85</v>
      </c>
      <c r="R2291" s="97"/>
      <c r="S2291" s="97"/>
    </row>
    <row r="2292" spans="1:19" ht="22.5" x14ac:dyDescent="0.25">
      <c r="A2292" s="89" t="s">
        <v>5108</v>
      </c>
      <c r="B2292" s="89" t="s">
        <v>5090</v>
      </c>
      <c r="C2292" s="89"/>
      <c r="D2292" s="89" t="s">
        <v>60</v>
      </c>
      <c r="E2292" s="94" t="s">
        <v>549</v>
      </c>
      <c r="F2292" s="95" t="s">
        <v>5109</v>
      </c>
      <c r="G2292" s="89" t="s">
        <v>37</v>
      </c>
      <c r="H2292" s="89" t="s">
        <v>5103</v>
      </c>
      <c r="I2292" s="96">
        <v>1</v>
      </c>
      <c r="J2292" s="97">
        <v>34457</v>
      </c>
      <c r="K2292" s="98">
        <f t="shared" si="1189"/>
        <v>9149.25</v>
      </c>
      <c r="L2292" s="99">
        <f t="shared" si="1190"/>
        <v>1.0815399999999999</v>
      </c>
      <c r="M2292" s="100">
        <f t="shared" si="1191"/>
        <v>1.0590999999999999</v>
      </c>
      <c r="N2292" s="101">
        <f t="shared" si="1192"/>
        <v>0.97811300000000001</v>
      </c>
      <c r="O2292" s="100">
        <f t="shared" si="1193"/>
        <v>1</v>
      </c>
      <c r="P2292" s="98">
        <f t="shared" si="1195"/>
        <v>10250.709999999999</v>
      </c>
      <c r="Q2292" s="97">
        <f t="shared" si="1194"/>
        <v>38605.199999999997</v>
      </c>
      <c r="R2292" s="97"/>
      <c r="S2292" s="97"/>
    </row>
    <row r="2293" spans="1:19" ht="22.5" x14ac:dyDescent="0.25">
      <c r="A2293" s="89" t="s">
        <v>5110</v>
      </c>
      <c r="B2293" s="89" t="s">
        <v>5090</v>
      </c>
      <c r="C2293" s="89"/>
      <c r="D2293" s="89" t="s">
        <v>65</v>
      </c>
      <c r="E2293" s="94" t="s">
        <v>44</v>
      </c>
      <c r="F2293" s="95" t="s">
        <v>3045</v>
      </c>
      <c r="G2293" s="89" t="s">
        <v>37</v>
      </c>
      <c r="H2293" s="89" t="s">
        <v>5111</v>
      </c>
      <c r="I2293" s="96">
        <v>1</v>
      </c>
      <c r="J2293" s="97">
        <v>5602</v>
      </c>
      <c r="K2293" s="98">
        <f t="shared" si="1189"/>
        <v>9247.2800000000007</v>
      </c>
      <c r="L2293" s="99">
        <f t="shared" si="1190"/>
        <v>1.0815399999999999</v>
      </c>
      <c r="M2293" s="100">
        <f t="shared" si="1191"/>
        <v>1.0590999999999999</v>
      </c>
      <c r="N2293" s="101">
        <f t="shared" si="1192"/>
        <v>0.97811300000000001</v>
      </c>
      <c r="O2293" s="100">
        <f t="shared" si="1193"/>
        <v>1</v>
      </c>
      <c r="P2293" s="98">
        <f t="shared" si="1195"/>
        <v>10360.540000000001</v>
      </c>
      <c r="Q2293" s="97">
        <f t="shared" si="1194"/>
        <v>6276.42</v>
      </c>
      <c r="R2293" s="97"/>
      <c r="S2293" s="97"/>
    </row>
    <row r="2294" spans="1:19" ht="22.5" x14ac:dyDescent="0.25">
      <c r="A2294" s="89" t="s">
        <v>5112</v>
      </c>
      <c r="B2294" s="89" t="s">
        <v>5090</v>
      </c>
      <c r="C2294" s="89"/>
      <c r="D2294" s="89" t="s">
        <v>68</v>
      </c>
      <c r="E2294" s="94" t="s">
        <v>546</v>
      </c>
      <c r="F2294" s="95" t="s">
        <v>547</v>
      </c>
      <c r="G2294" s="89" t="s">
        <v>37</v>
      </c>
      <c r="H2294" s="89" t="s">
        <v>5111</v>
      </c>
      <c r="I2294" s="96">
        <v>1</v>
      </c>
      <c r="J2294" s="97">
        <v>21552</v>
      </c>
      <c r="K2294" s="98">
        <f t="shared" si="1189"/>
        <v>35576.1</v>
      </c>
      <c r="L2294" s="99">
        <f t="shared" si="1190"/>
        <v>1.0815399999999999</v>
      </c>
      <c r="M2294" s="100">
        <f t="shared" si="1191"/>
        <v>1.0590999999999999</v>
      </c>
      <c r="N2294" s="101">
        <f t="shared" si="1192"/>
        <v>0.97811300000000001</v>
      </c>
      <c r="O2294" s="100">
        <f t="shared" si="1193"/>
        <v>1</v>
      </c>
      <c r="P2294" s="98">
        <f t="shared" si="1195"/>
        <v>39859.050000000003</v>
      </c>
      <c r="Q2294" s="97">
        <f t="shared" si="1194"/>
        <v>24146.61</v>
      </c>
      <c r="R2294" s="97"/>
      <c r="S2294" s="97"/>
    </row>
    <row r="2295" spans="1:19" ht="22.5" x14ac:dyDescent="0.25">
      <c r="A2295" s="89" t="s">
        <v>5113</v>
      </c>
      <c r="B2295" s="89" t="s">
        <v>5090</v>
      </c>
      <c r="C2295" s="89"/>
      <c r="D2295" s="89" t="s">
        <v>70</v>
      </c>
      <c r="E2295" s="94" t="s">
        <v>549</v>
      </c>
      <c r="F2295" s="95" t="s">
        <v>709</v>
      </c>
      <c r="G2295" s="89" t="s">
        <v>37</v>
      </c>
      <c r="H2295" s="89" t="s">
        <v>5111</v>
      </c>
      <c r="I2295" s="96">
        <v>1</v>
      </c>
      <c r="J2295" s="97">
        <v>5542</v>
      </c>
      <c r="K2295" s="98">
        <f t="shared" si="1189"/>
        <v>9148.23</v>
      </c>
      <c r="L2295" s="99">
        <f t="shared" si="1190"/>
        <v>1.0815399999999999</v>
      </c>
      <c r="M2295" s="100">
        <f t="shared" si="1191"/>
        <v>1.0590999999999999</v>
      </c>
      <c r="N2295" s="101">
        <f t="shared" si="1192"/>
        <v>0.97811300000000001</v>
      </c>
      <c r="O2295" s="100">
        <f t="shared" si="1193"/>
        <v>1</v>
      </c>
      <c r="P2295" s="98">
        <f t="shared" si="1195"/>
        <v>10249.57</v>
      </c>
      <c r="Q2295" s="97">
        <f t="shared" si="1194"/>
        <v>6209.19</v>
      </c>
      <c r="R2295" s="97"/>
      <c r="S2295" s="97"/>
    </row>
    <row r="2296" spans="1:19" x14ac:dyDescent="0.25">
      <c r="A2296" s="89" t="s">
        <v>5114</v>
      </c>
      <c r="B2296" s="89" t="s">
        <v>5090</v>
      </c>
      <c r="C2296" s="89"/>
      <c r="D2296" s="89" t="s">
        <v>73</v>
      </c>
      <c r="E2296" s="94" t="s">
        <v>3988</v>
      </c>
      <c r="F2296" s="95" t="s">
        <v>3989</v>
      </c>
      <c r="G2296" s="89" t="s">
        <v>81</v>
      </c>
      <c r="H2296" s="89" t="s">
        <v>5115</v>
      </c>
      <c r="I2296" s="96">
        <v>1</v>
      </c>
      <c r="J2296" s="97">
        <v>770949</v>
      </c>
      <c r="K2296" s="98">
        <f t="shared" si="1189"/>
        <v>1060.51</v>
      </c>
      <c r="L2296" s="99">
        <f t="shared" si="1190"/>
        <v>1.0815399999999999</v>
      </c>
      <c r="M2296" s="100">
        <f t="shared" si="1191"/>
        <v>1.0590999999999999</v>
      </c>
      <c r="N2296" s="101">
        <f t="shared" si="1192"/>
        <v>0.97811300000000001</v>
      </c>
      <c r="O2296" s="100">
        <f t="shared" si="1193"/>
        <v>1</v>
      </c>
      <c r="P2296" s="98">
        <f t="shared" si="1195"/>
        <v>1188.18</v>
      </c>
      <c r="Q2296" s="97">
        <f t="shared" si="1194"/>
        <v>863759.33</v>
      </c>
      <c r="R2296" s="97"/>
      <c r="S2296" s="97"/>
    </row>
    <row r="2297" spans="1:19" ht="22.5" x14ac:dyDescent="0.25">
      <c r="A2297" s="89" t="s">
        <v>5116</v>
      </c>
      <c r="B2297" s="89" t="s">
        <v>5090</v>
      </c>
      <c r="C2297" s="89"/>
      <c r="D2297" s="89" t="s">
        <v>75</v>
      </c>
      <c r="E2297" s="94" t="s">
        <v>44</v>
      </c>
      <c r="F2297" s="95" t="s">
        <v>560</v>
      </c>
      <c r="G2297" s="89" t="s">
        <v>37</v>
      </c>
      <c r="H2297" s="89" t="s">
        <v>5117</v>
      </c>
      <c r="I2297" s="96">
        <v>1</v>
      </c>
      <c r="J2297" s="97">
        <v>14924</v>
      </c>
      <c r="K2297" s="98">
        <f t="shared" si="1189"/>
        <v>9246.02</v>
      </c>
      <c r="L2297" s="99">
        <f t="shared" si="1190"/>
        <v>1.0815399999999999</v>
      </c>
      <c r="M2297" s="100">
        <f t="shared" si="1191"/>
        <v>1.0590999999999999</v>
      </c>
      <c r="N2297" s="101">
        <f t="shared" si="1192"/>
        <v>0.97811300000000001</v>
      </c>
      <c r="O2297" s="100">
        <f t="shared" si="1193"/>
        <v>1</v>
      </c>
      <c r="P2297" s="98">
        <f t="shared" si="1195"/>
        <v>10359.129999999999</v>
      </c>
      <c r="Q2297" s="97">
        <f t="shared" si="1194"/>
        <v>16720.669999999998</v>
      </c>
      <c r="R2297" s="97"/>
      <c r="S2297" s="97"/>
    </row>
    <row r="2298" spans="1:19" x14ac:dyDescent="0.25">
      <c r="A2298" s="89" t="s">
        <v>5118</v>
      </c>
      <c r="B2298" s="89" t="s">
        <v>5090</v>
      </c>
      <c r="C2298" s="89"/>
      <c r="D2298" s="89" t="s">
        <v>87</v>
      </c>
      <c r="E2298" s="94" t="s">
        <v>49</v>
      </c>
      <c r="F2298" s="95" t="s">
        <v>50</v>
      </c>
      <c r="G2298" s="89" t="s">
        <v>51</v>
      </c>
      <c r="H2298" s="89" t="s">
        <v>5119</v>
      </c>
      <c r="I2298" s="96">
        <v>1</v>
      </c>
      <c r="J2298" s="97">
        <v>206836</v>
      </c>
      <c r="K2298" s="98">
        <f t="shared" si="1189"/>
        <v>12814.32</v>
      </c>
      <c r="L2298" s="99">
        <f t="shared" si="1190"/>
        <v>1.0815399999999999</v>
      </c>
      <c r="M2298" s="100">
        <f t="shared" si="1191"/>
        <v>1.0590999999999999</v>
      </c>
      <c r="N2298" s="101">
        <f t="shared" si="1192"/>
        <v>0.97811300000000001</v>
      </c>
      <c r="O2298" s="100">
        <f t="shared" si="1193"/>
        <v>1</v>
      </c>
      <c r="P2298" s="98">
        <f t="shared" si="1195"/>
        <v>14357.01</v>
      </c>
      <c r="Q2298" s="97">
        <f t="shared" si="1194"/>
        <v>231736.5</v>
      </c>
      <c r="R2298" s="97"/>
      <c r="S2298" s="97"/>
    </row>
    <row r="2299" spans="1:19" x14ac:dyDescent="0.25">
      <c r="A2299" s="89"/>
      <c r="B2299" s="90"/>
      <c r="C2299" s="90"/>
      <c r="D2299" s="91"/>
      <c r="E2299" s="92"/>
      <c r="F2299" s="92" t="s">
        <v>5120</v>
      </c>
      <c r="G2299" s="91"/>
      <c r="H2299" s="91"/>
      <c r="I2299" s="93">
        <v>1</v>
      </c>
      <c r="J2299" s="91"/>
      <c r="K2299" s="98"/>
      <c r="L2299" s="99"/>
      <c r="M2299" s="100"/>
      <c r="N2299" s="101"/>
      <c r="O2299" s="100"/>
      <c r="P2299" s="98"/>
      <c r="Q2299" s="91"/>
      <c r="R2299" s="91"/>
      <c r="S2299" s="91"/>
    </row>
    <row r="2300" spans="1:19" x14ac:dyDescent="0.25">
      <c r="A2300" s="89" t="s">
        <v>5121</v>
      </c>
      <c r="B2300" s="89" t="s">
        <v>5090</v>
      </c>
      <c r="C2300" s="89"/>
      <c r="D2300" s="89" t="s">
        <v>89</v>
      </c>
      <c r="E2300" s="94" t="s">
        <v>570</v>
      </c>
      <c r="F2300" s="95" t="s">
        <v>571</v>
      </c>
      <c r="G2300" s="89" t="s">
        <v>51</v>
      </c>
      <c r="H2300" s="89" t="s">
        <v>5122</v>
      </c>
      <c r="I2300" s="96">
        <v>1</v>
      </c>
      <c r="J2300" s="97">
        <v>13211</v>
      </c>
      <c r="K2300" s="98">
        <f t="shared" ref="K2300:K2311" si="1196">J2300/H2300</f>
        <v>157273.81</v>
      </c>
      <c r="L2300" s="99">
        <f t="shared" ref="L2300:L2311" si="1197">$L$8</f>
        <v>1.0815399999999999</v>
      </c>
      <c r="M2300" s="100">
        <f t="shared" ref="M2300:M2311" si="1198">$M$8</f>
        <v>1.0590999999999999</v>
      </c>
      <c r="N2300" s="101">
        <f t="shared" ref="N2300:N2311" si="1199">$N$8</f>
        <v>0.97811300000000001</v>
      </c>
      <c r="O2300" s="100">
        <f t="shared" ref="O2300:O2311" si="1200">$O$8</f>
        <v>1</v>
      </c>
      <c r="P2300" s="98">
        <f t="shared" ref="P2300:P2311" si="1201">K2300*L2300*M2300*N2300*O2300</f>
        <v>176207.74</v>
      </c>
      <c r="Q2300" s="97">
        <f t="shared" ref="Q2300:Q2311" si="1202">H2300*P2300</f>
        <v>14801.45</v>
      </c>
      <c r="R2300" s="97"/>
      <c r="S2300" s="97"/>
    </row>
    <row r="2301" spans="1:19" x14ac:dyDescent="0.25">
      <c r="A2301" s="89" t="s">
        <v>5123</v>
      </c>
      <c r="B2301" s="89" t="s">
        <v>5090</v>
      </c>
      <c r="C2301" s="89"/>
      <c r="D2301" s="89" t="s">
        <v>90</v>
      </c>
      <c r="E2301" s="94" t="s">
        <v>722</v>
      </c>
      <c r="F2301" s="95" t="s">
        <v>723</v>
      </c>
      <c r="G2301" s="89" t="s">
        <v>81</v>
      </c>
      <c r="H2301" s="89" t="s">
        <v>5124</v>
      </c>
      <c r="I2301" s="96">
        <v>1</v>
      </c>
      <c r="J2301" s="97">
        <v>40512</v>
      </c>
      <c r="K2301" s="98">
        <f t="shared" si="1196"/>
        <v>4710.7</v>
      </c>
      <c r="L2301" s="99">
        <f t="shared" si="1197"/>
        <v>1.0815399999999999</v>
      </c>
      <c r="M2301" s="100">
        <f t="shared" si="1198"/>
        <v>1.0590999999999999</v>
      </c>
      <c r="N2301" s="101">
        <f t="shared" si="1199"/>
        <v>0.97811300000000001</v>
      </c>
      <c r="O2301" s="100">
        <f t="shared" si="1200"/>
        <v>1</v>
      </c>
      <c r="P2301" s="98">
        <f t="shared" si="1201"/>
        <v>5277.81</v>
      </c>
      <c r="Q2301" s="97">
        <f t="shared" si="1202"/>
        <v>45389.17</v>
      </c>
      <c r="R2301" s="97"/>
      <c r="S2301" s="97"/>
    </row>
    <row r="2302" spans="1:19" ht="22.5" x14ac:dyDescent="0.25">
      <c r="A2302" s="89" t="s">
        <v>5125</v>
      </c>
      <c r="B2302" s="89" t="s">
        <v>5090</v>
      </c>
      <c r="C2302" s="89"/>
      <c r="D2302" s="89" t="s">
        <v>91</v>
      </c>
      <c r="E2302" s="94" t="s">
        <v>726</v>
      </c>
      <c r="F2302" s="95" t="s">
        <v>727</v>
      </c>
      <c r="G2302" s="89" t="s">
        <v>51</v>
      </c>
      <c r="H2302" s="89" t="s">
        <v>5126</v>
      </c>
      <c r="I2302" s="96">
        <v>1</v>
      </c>
      <c r="J2302" s="97">
        <v>387792</v>
      </c>
      <c r="K2302" s="98">
        <f t="shared" si="1196"/>
        <v>656162.43999999994</v>
      </c>
      <c r="L2302" s="99">
        <f t="shared" si="1197"/>
        <v>1.0815399999999999</v>
      </c>
      <c r="M2302" s="100">
        <f t="shared" si="1198"/>
        <v>1.0590999999999999</v>
      </c>
      <c r="N2302" s="101">
        <f t="shared" si="1199"/>
        <v>0.97811300000000001</v>
      </c>
      <c r="O2302" s="100">
        <f t="shared" si="1200"/>
        <v>1</v>
      </c>
      <c r="P2302" s="98">
        <f t="shared" si="1201"/>
        <v>735156.76</v>
      </c>
      <c r="Q2302" s="97">
        <f t="shared" si="1202"/>
        <v>434477.65</v>
      </c>
      <c r="R2302" s="97"/>
      <c r="S2302" s="97"/>
    </row>
    <row r="2303" spans="1:19" x14ac:dyDescent="0.25">
      <c r="A2303" s="89" t="s">
        <v>5127</v>
      </c>
      <c r="B2303" s="89" t="s">
        <v>5090</v>
      </c>
      <c r="C2303" s="89"/>
      <c r="D2303" s="89" t="s">
        <v>101</v>
      </c>
      <c r="E2303" s="94" t="s">
        <v>586</v>
      </c>
      <c r="F2303" s="95" t="s">
        <v>587</v>
      </c>
      <c r="G2303" s="89" t="s">
        <v>81</v>
      </c>
      <c r="H2303" s="89" t="s">
        <v>5128</v>
      </c>
      <c r="I2303" s="96">
        <v>1</v>
      </c>
      <c r="J2303" s="97">
        <v>381144</v>
      </c>
      <c r="K2303" s="98">
        <f t="shared" si="1196"/>
        <v>6353.83</v>
      </c>
      <c r="L2303" s="99">
        <f t="shared" si="1197"/>
        <v>1.0815399999999999</v>
      </c>
      <c r="M2303" s="100">
        <f t="shared" si="1198"/>
        <v>1.0590999999999999</v>
      </c>
      <c r="N2303" s="101">
        <f t="shared" si="1199"/>
        <v>0.97811300000000001</v>
      </c>
      <c r="O2303" s="100">
        <f t="shared" si="1200"/>
        <v>1</v>
      </c>
      <c r="P2303" s="98">
        <f t="shared" si="1201"/>
        <v>7118.76</v>
      </c>
      <c r="Q2303" s="97">
        <f t="shared" si="1202"/>
        <v>427029.5</v>
      </c>
      <c r="R2303" s="97"/>
      <c r="S2303" s="97"/>
    </row>
    <row r="2304" spans="1:19" ht="22.5" x14ac:dyDescent="0.25">
      <c r="A2304" s="89" t="s">
        <v>5129</v>
      </c>
      <c r="B2304" s="89" t="s">
        <v>5090</v>
      </c>
      <c r="C2304" s="89"/>
      <c r="D2304" s="89" t="s">
        <v>106</v>
      </c>
      <c r="E2304" s="94" t="s">
        <v>3069</v>
      </c>
      <c r="F2304" s="95" t="s">
        <v>3070</v>
      </c>
      <c r="G2304" s="89" t="s">
        <v>502</v>
      </c>
      <c r="H2304" s="89" t="s">
        <v>5130</v>
      </c>
      <c r="I2304" s="96">
        <v>1</v>
      </c>
      <c r="J2304" s="97">
        <v>74393</v>
      </c>
      <c r="K2304" s="98">
        <f t="shared" si="1196"/>
        <v>41040.79</v>
      </c>
      <c r="L2304" s="99">
        <f t="shared" si="1197"/>
        <v>1.0815399999999999</v>
      </c>
      <c r="M2304" s="100">
        <f t="shared" si="1198"/>
        <v>1.0590999999999999</v>
      </c>
      <c r="N2304" s="101">
        <f t="shared" si="1199"/>
        <v>0.97811300000000001</v>
      </c>
      <c r="O2304" s="100">
        <f t="shared" si="1200"/>
        <v>1</v>
      </c>
      <c r="P2304" s="98">
        <f t="shared" si="1201"/>
        <v>45981.62</v>
      </c>
      <c r="Q2304" s="97">
        <f t="shared" si="1202"/>
        <v>83349.039999999994</v>
      </c>
      <c r="R2304" s="97"/>
      <c r="S2304" s="97"/>
    </row>
    <row r="2305" spans="1:19" ht="22.5" x14ac:dyDescent="0.25">
      <c r="A2305" s="89" t="s">
        <v>5131</v>
      </c>
      <c r="B2305" s="89" t="s">
        <v>5090</v>
      </c>
      <c r="C2305" s="89"/>
      <c r="D2305" s="89" t="s">
        <v>107</v>
      </c>
      <c r="E2305" s="94" t="s">
        <v>734</v>
      </c>
      <c r="F2305" s="95" t="s">
        <v>3077</v>
      </c>
      <c r="G2305" s="89" t="s">
        <v>502</v>
      </c>
      <c r="H2305" s="89" t="s">
        <v>5132</v>
      </c>
      <c r="I2305" s="96">
        <v>1</v>
      </c>
      <c r="J2305" s="97">
        <v>158348</v>
      </c>
      <c r="K2305" s="98">
        <f t="shared" si="1196"/>
        <v>41040.769999999997</v>
      </c>
      <c r="L2305" s="99">
        <f t="shared" si="1197"/>
        <v>1.0815399999999999</v>
      </c>
      <c r="M2305" s="100">
        <f t="shared" si="1198"/>
        <v>1.0590999999999999</v>
      </c>
      <c r="N2305" s="101">
        <f t="shared" si="1199"/>
        <v>0.97811300000000001</v>
      </c>
      <c r="O2305" s="100">
        <f t="shared" si="1200"/>
        <v>1</v>
      </c>
      <c r="P2305" s="98">
        <f t="shared" si="1201"/>
        <v>45981.599999999999</v>
      </c>
      <c r="Q2305" s="97">
        <f t="shared" si="1202"/>
        <v>177411.27</v>
      </c>
      <c r="R2305" s="97"/>
      <c r="S2305" s="97"/>
    </row>
    <row r="2306" spans="1:19" ht="22.5" x14ac:dyDescent="0.25">
      <c r="A2306" s="89" t="s">
        <v>5133</v>
      </c>
      <c r="B2306" s="89" t="s">
        <v>5090</v>
      </c>
      <c r="C2306" s="89"/>
      <c r="D2306" s="89" t="s">
        <v>108</v>
      </c>
      <c r="E2306" s="94" t="s">
        <v>742</v>
      </c>
      <c r="F2306" s="95" t="s">
        <v>743</v>
      </c>
      <c r="G2306" s="89" t="s">
        <v>502</v>
      </c>
      <c r="H2306" s="89" t="s">
        <v>5134</v>
      </c>
      <c r="I2306" s="96">
        <v>1</v>
      </c>
      <c r="J2306" s="97">
        <v>34339</v>
      </c>
      <c r="K2306" s="98">
        <f t="shared" si="1196"/>
        <v>41098.46</v>
      </c>
      <c r="L2306" s="99">
        <f t="shared" si="1197"/>
        <v>1.0815399999999999</v>
      </c>
      <c r="M2306" s="100">
        <f t="shared" si="1198"/>
        <v>1.0590999999999999</v>
      </c>
      <c r="N2306" s="101">
        <f t="shared" si="1199"/>
        <v>0.97811300000000001</v>
      </c>
      <c r="O2306" s="100">
        <f t="shared" si="1200"/>
        <v>1</v>
      </c>
      <c r="P2306" s="98">
        <f t="shared" si="1201"/>
        <v>46046.239999999998</v>
      </c>
      <c r="Q2306" s="97">
        <f t="shared" si="1202"/>
        <v>38473.01</v>
      </c>
      <c r="R2306" s="97"/>
      <c r="S2306" s="97"/>
    </row>
    <row r="2307" spans="1:19" ht="22.5" x14ac:dyDescent="0.25">
      <c r="A2307" s="89" t="s">
        <v>5135</v>
      </c>
      <c r="B2307" s="89" t="s">
        <v>5090</v>
      </c>
      <c r="C2307" s="89"/>
      <c r="D2307" s="89" t="s">
        <v>109</v>
      </c>
      <c r="E2307" s="94" t="s">
        <v>738</v>
      </c>
      <c r="F2307" s="95" t="s">
        <v>739</v>
      </c>
      <c r="G2307" s="89" t="s">
        <v>502</v>
      </c>
      <c r="H2307" s="89" t="s">
        <v>5136</v>
      </c>
      <c r="I2307" s="96">
        <v>1</v>
      </c>
      <c r="J2307" s="97">
        <v>17010</v>
      </c>
      <c r="K2307" s="98">
        <f t="shared" si="1196"/>
        <v>41097.879999999997</v>
      </c>
      <c r="L2307" s="99">
        <f t="shared" si="1197"/>
        <v>1.0815399999999999</v>
      </c>
      <c r="M2307" s="100">
        <f t="shared" si="1198"/>
        <v>1.0590999999999999</v>
      </c>
      <c r="N2307" s="101">
        <f t="shared" si="1199"/>
        <v>0.97811300000000001</v>
      </c>
      <c r="O2307" s="100">
        <f t="shared" si="1200"/>
        <v>1</v>
      </c>
      <c r="P2307" s="98">
        <f t="shared" si="1201"/>
        <v>46045.59</v>
      </c>
      <c r="Q2307" s="97">
        <f t="shared" si="1202"/>
        <v>19057.810000000001</v>
      </c>
      <c r="R2307" s="97"/>
      <c r="S2307" s="97"/>
    </row>
    <row r="2308" spans="1:19" x14ac:dyDescent="0.25">
      <c r="A2308" s="89" t="s">
        <v>5137</v>
      </c>
      <c r="B2308" s="89" t="s">
        <v>5090</v>
      </c>
      <c r="C2308" s="89"/>
      <c r="D2308" s="89" t="s">
        <v>122</v>
      </c>
      <c r="E2308" s="94" t="s">
        <v>777</v>
      </c>
      <c r="F2308" s="95" t="s">
        <v>778</v>
      </c>
      <c r="G2308" s="89" t="s">
        <v>502</v>
      </c>
      <c r="H2308" s="89" t="s">
        <v>5138</v>
      </c>
      <c r="I2308" s="96">
        <v>1</v>
      </c>
      <c r="J2308" s="97">
        <v>37444</v>
      </c>
      <c r="K2308" s="98">
        <f t="shared" si="1196"/>
        <v>44190.58</v>
      </c>
      <c r="L2308" s="99">
        <f t="shared" si="1197"/>
        <v>1.0815399999999999</v>
      </c>
      <c r="M2308" s="100">
        <f t="shared" si="1198"/>
        <v>1.0590999999999999</v>
      </c>
      <c r="N2308" s="101">
        <f t="shared" si="1199"/>
        <v>0.97811300000000001</v>
      </c>
      <c r="O2308" s="100">
        <f t="shared" si="1200"/>
        <v>1</v>
      </c>
      <c r="P2308" s="98">
        <f t="shared" si="1201"/>
        <v>49510.61</v>
      </c>
      <c r="Q2308" s="97">
        <f t="shared" si="1202"/>
        <v>41951.83</v>
      </c>
      <c r="R2308" s="97"/>
      <c r="S2308" s="97"/>
    </row>
    <row r="2309" spans="1:19" x14ac:dyDescent="0.25">
      <c r="A2309" s="89" t="s">
        <v>5139</v>
      </c>
      <c r="B2309" s="89" t="s">
        <v>5090</v>
      </c>
      <c r="C2309" s="89"/>
      <c r="D2309" s="89" t="s">
        <v>126</v>
      </c>
      <c r="E2309" s="94" t="s">
        <v>3156</v>
      </c>
      <c r="F2309" s="95" t="s">
        <v>3157</v>
      </c>
      <c r="G2309" s="89" t="s">
        <v>502</v>
      </c>
      <c r="H2309" s="89" t="s">
        <v>5140</v>
      </c>
      <c r="I2309" s="96">
        <v>1</v>
      </c>
      <c r="J2309" s="97">
        <v>35957</v>
      </c>
      <c r="K2309" s="98">
        <f t="shared" si="1196"/>
        <v>107894.74</v>
      </c>
      <c r="L2309" s="99">
        <f t="shared" si="1197"/>
        <v>1.0815399999999999</v>
      </c>
      <c r="M2309" s="100">
        <f t="shared" si="1198"/>
        <v>1.0590999999999999</v>
      </c>
      <c r="N2309" s="101">
        <f t="shared" si="1199"/>
        <v>0.97811300000000001</v>
      </c>
      <c r="O2309" s="100">
        <f t="shared" si="1200"/>
        <v>1</v>
      </c>
      <c r="P2309" s="98">
        <f t="shared" si="1201"/>
        <v>120884.01</v>
      </c>
      <c r="Q2309" s="97">
        <f t="shared" si="1202"/>
        <v>40285.81</v>
      </c>
      <c r="R2309" s="97"/>
      <c r="S2309" s="97"/>
    </row>
    <row r="2310" spans="1:19" x14ac:dyDescent="0.25">
      <c r="A2310" s="89" t="s">
        <v>5141</v>
      </c>
      <c r="B2310" s="89" t="s">
        <v>5090</v>
      </c>
      <c r="C2310" s="89"/>
      <c r="D2310" s="89" t="s">
        <v>124</v>
      </c>
      <c r="E2310" s="94" t="s">
        <v>823</v>
      </c>
      <c r="F2310" s="95" t="s">
        <v>824</v>
      </c>
      <c r="G2310" s="89" t="s">
        <v>502</v>
      </c>
      <c r="H2310" s="89" t="s">
        <v>5142</v>
      </c>
      <c r="I2310" s="96">
        <v>1</v>
      </c>
      <c r="J2310" s="97">
        <v>14096</v>
      </c>
      <c r="K2310" s="98">
        <f t="shared" si="1196"/>
        <v>17101.61</v>
      </c>
      <c r="L2310" s="99">
        <f t="shared" si="1197"/>
        <v>1.0815399999999999</v>
      </c>
      <c r="M2310" s="100">
        <f t="shared" si="1198"/>
        <v>1.0590999999999999</v>
      </c>
      <c r="N2310" s="101">
        <f t="shared" si="1199"/>
        <v>0.97811300000000001</v>
      </c>
      <c r="O2310" s="100">
        <f t="shared" si="1200"/>
        <v>1</v>
      </c>
      <c r="P2310" s="98">
        <f t="shared" si="1201"/>
        <v>19160.439999999999</v>
      </c>
      <c r="Q2310" s="97">
        <f t="shared" si="1202"/>
        <v>15792.99</v>
      </c>
      <c r="R2310" s="97"/>
      <c r="S2310" s="97"/>
    </row>
    <row r="2311" spans="1:19" ht="22.5" x14ac:dyDescent="0.25">
      <c r="A2311" s="89" t="s">
        <v>5143</v>
      </c>
      <c r="B2311" s="89" t="s">
        <v>5090</v>
      </c>
      <c r="C2311" s="89"/>
      <c r="D2311" s="89" t="s">
        <v>129</v>
      </c>
      <c r="E2311" s="94" t="s">
        <v>827</v>
      </c>
      <c r="F2311" s="95" t="s">
        <v>828</v>
      </c>
      <c r="G2311" s="89" t="s">
        <v>502</v>
      </c>
      <c r="H2311" s="89" t="s">
        <v>5142</v>
      </c>
      <c r="I2311" s="96">
        <v>1</v>
      </c>
      <c r="J2311" s="97">
        <v>50117</v>
      </c>
      <c r="K2311" s="98">
        <f t="shared" si="1196"/>
        <v>60803.15</v>
      </c>
      <c r="L2311" s="99">
        <f t="shared" si="1197"/>
        <v>1.0815399999999999</v>
      </c>
      <c r="M2311" s="100">
        <f t="shared" si="1198"/>
        <v>1.0590999999999999</v>
      </c>
      <c r="N2311" s="101">
        <f t="shared" si="1199"/>
        <v>0.97811300000000001</v>
      </c>
      <c r="O2311" s="100">
        <f t="shared" si="1200"/>
        <v>1</v>
      </c>
      <c r="P2311" s="98">
        <f t="shared" si="1201"/>
        <v>68123.14</v>
      </c>
      <c r="Q2311" s="97">
        <f t="shared" si="1202"/>
        <v>56150.5</v>
      </c>
      <c r="R2311" s="97"/>
      <c r="S2311" s="97"/>
    </row>
    <row r="2312" spans="1:19" x14ac:dyDescent="0.25">
      <c r="A2312" s="89"/>
      <c r="B2312" s="90"/>
      <c r="C2312" s="90"/>
      <c r="D2312" s="91"/>
      <c r="E2312" s="92"/>
      <c r="F2312" s="92" t="s">
        <v>5144</v>
      </c>
      <c r="G2312" s="91"/>
      <c r="H2312" s="91"/>
      <c r="I2312" s="93">
        <v>1</v>
      </c>
      <c r="J2312" s="91"/>
      <c r="K2312" s="98"/>
      <c r="L2312" s="99"/>
      <c r="M2312" s="100"/>
      <c r="N2312" s="101"/>
      <c r="O2312" s="100"/>
      <c r="P2312" s="98"/>
      <c r="Q2312" s="91"/>
      <c r="R2312" s="91"/>
      <c r="S2312" s="91"/>
    </row>
    <row r="2313" spans="1:19" x14ac:dyDescent="0.25">
      <c r="A2313" s="89" t="s">
        <v>5145</v>
      </c>
      <c r="B2313" s="89" t="s">
        <v>5090</v>
      </c>
      <c r="C2313" s="89"/>
      <c r="D2313" s="89" t="s">
        <v>133</v>
      </c>
      <c r="E2313" s="94" t="s">
        <v>570</v>
      </c>
      <c r="F2313" s="95" t="s">
        <v>571</v>
      </c>
      <c r="G2313" s="89" t="s">
        <v>51</v>
      </c>
      <c r="H2313" s="89" t="s">
        <v>5146</v>
      </c>
      <c r="I2313" s="96">
        <v>1</v>
      </c>
      <c r="J2313" s="97">
        <v>103950</v>
      </c>
      <c r="K2313" s="98">
        <f t="shared" ref="K2313:K2322" si="1203">J2313/H2313</f>
        <v>157261.72</v>
      </c>
      <c r="L2313" s="99">
        <f t="shared" ref="L2313:L2322" si="1204">$L$8</f>
        <v>1.0815399999999999</v>
      </c>
      <c r="M2313" s="100">
        <f t="shared" ref="M2313:M2322" si="1205">$M$8</f>
        <v>1.0590999999999999</v>
      </c>
      <c r="N2313" s="101">
        <f t="shared" ref="N2313:N2322" si="1206">$N$8</f>
        <v>0.97811300000000001</v>
      </c>
      <c r="O2313" s="100">
        <f t="shared" ref="O2313:O2322" si="1207">$O$8</f>
        <v>1</v>
      </c>
      <c r="P2313" s="98">
        <f t="shared" ref="P2313:P2322" si="1208">K2313*L2313*M2313*N2313*O2313</f>
        <v>176194.2</v>
      </c>
      <c r="Q2313" s="97">
        <f t="shared" ref="Q2313:Q2322" si="1209">H2313*P2313</f>
        <v>116464.37</v>
      </c>
      <c r="R2313" s="97"/>
      <c r="S2313" s="97"/>
    </row>
    <row r="2314" spans="1:19" x14ac:dyDescent="0.25">
      <c r="A2314" s="89" t="s">
        <v>5147</v>
      </c>
      <c r="B2314" s="89" t="s">
        <v>5090</v>
      </c>
      <c r="C2314" s="89"/>
      <c r="D2314" s="89" t="s">
        <v>136</v>
      </c>
      <c r="E2314" s="94" t="s">
        <v>722</v>
      </c>
      <c r="F2314" s="95" t="s">
        <v>723</v>
      </c>
      <c r="G2314" s="89" t="s">
        <v>81</v>
      </c>
      <c r="H2314" s="89" t="s">
        <v>5148</v>
      </c>
      <c r="I2314" s="96">
        <v>1</v>
      </c>
      <c r="J2314" s="97">
        <v>317601</v>
      </c>
      <c r="K2314" s="98">
        <f t="shared" si="1203"/>
        <v>4710.6400000000003</v>
      </c>
      <c r="L2314" s="99">
        <f t="shared" si="1204"/>
        <v>1.0815399999999999</v>
      </c>
      <c r="M2314" s="100">
        <f t="shared" si="1205"/>
        <v>1.0590999999999999</v>
      </c>
      <c r="N2314" s="101">
        <f t="shared" si="1206"/>
        <v>0.97811300000000001</v>
      </c>
      <c r="O2314" s="100">
        <f t="shared" si="1207"/>
        <v>1</v>
      </c>
      <c r="P2314" s="98">
        <f t="shared" si="1208"/>
        <v>5277.75</v>
      </c>
      <c r="Q2314" s="97">
        <f t="shared" si="1209"/>
        <v>355836.46</v>
      </c>
      <c r="R2314" s="97"/>
      <c r="S2314" s="97"/>
    </row>
    <row r="2315" spans="1:19" ht="22.5" x14ac:dyDescent="0.25">
      <c r="A2315" s="89" t="s">
        <v>5149</v>
      </c>
      <c r="B2315" s="89" t="s">
        <v>5090</v>
      </c>
      <c r="C2315" s="89"/>
      <c r="D2315" s="89" t="s">
        <v>141</v>
      </c>
      <c r="E2315" s="94" t="s">
        <v>578</v>
      </c>
      <c r="F2315" s="95" t="s">
        <v>579</v>
      </c>
      <c r="G2315" s="89" t="s">
        <v>51</v>
      </c>
      <c r="H2315" s="89" t="s">
        <v>5150</v>
      </c>
      <c r="I2315" s="96">
        <v>1</v>
      </c>
      <c r="J2315" s="97">
        <v>8358621</v>
      </c>
      <c r="K2315" s="98">
        <f t="shared" si="1203"/>
        <v>1260346.95</v>
      </c>
      <c r="L2315" s="99">
        <f t="shared" si="1204"/>
        <v>1.0815399999999999</v>
      </c>
      <c r="M2315" s="100">
        <f t="shared" si="1205"/>
        <v>1.0590999999999999</v>
      </c>
      <c r="N2315" s="101">
        <f t="shared" si="1206"/>
        <v>0.97811300000000001</v>
      </c>
      <c r="O2315" s="100">
        <f t="shared" si="1207"/>
        <v>1</v>
      </c>
      <c r="P2315" s="98">
        <f t="shared" si="1208"/>
        <v>1412078.04</v>
      </c>
      <c r="Q2315" s="97">
        <f t="shared" si="1209"/>
        <v>9364901.5600000005</v>
      </c>
      <c r="R2315" s="97"/>
      <c r="S2315" s="97"/>
    </row>
    <row r="2316" spans="1:19" x14ac:dyDescent="0.25">
      <c r="A2316" s="89" t="s">
        <v>5151</v>
      </c>
      <c r="B2316" s="89" t="s">
        <v>5090</v>
      </c>
      <c r="C2316" s="89"/>
      <c r="D2316" s="89" t="s">
        <v>191</v>
      </c>
      <c r="E2316" s="94" t="s">
        <v>582</v>
      </c>
      <c r="F2316" s="95" t="s">
        <v>583</v>
      </c>
      <c r="G2316" s="89" t="s">
        <v>81</v>
      </c>
      <c r="H2316" s="89" t="s">
        <v>5152</v>
      </c>
      <c r="I2316" s="96">
        <v>1</v>
      </c>
      <c r="J2316" s="97">
        <v>-3316172</v>
      </c>
      <c r="K2316" s="98">
        <f t="shared" si="1203"/>
        <v>4926.3599999999997</v>
      </c>
      <c r="L2316" s="99">
        <f t="shared" si="1204"/>
        <v>1.0815399999999999</v>
      </c>
      <c r="M2316" s="100">
        <f t="shared" si="1205"/>
        <v>1.0590999999999999</v>
      </c>
      <c r="N2316" s="101">
        <f t="shared" si="1206"/>
        <v>0.97811300000000001</v>
      </c>
      <c r="O2316" s="100">
        <f t="shared" si="1207"/>
        <v>1</v>
      </c>
      <c r="P2316" s="98">
        <f t="shared" si="1208"/>
        <v>5519.44</v>
      </c>
      <c r="Q2316" s="97">
        <f t="shared" si="1209"/>
        <v>-3715400</v>
      </c>
      <c r="R2316" s="97"/>
      <c r="S2316" s="97"/>
    </row>
    <row r="2317" spans="1:19" x14ac:dyDescent="0.25">
      <c r="A2317" s="89" t="s">
        <v>5153</v>
      </c>
      <c r="B2317" s="89" t="s">
        <v>5090</v>
      </c>
      <c r="C2317" s="89"/>
      <c r="D2317" s="89" t="s">
        <v>146</v>
      </c>
      <c r="E2317" s="94" t="s">
        <v>586</v>
      </c>
      <c r="F2317" s="95" t="s">
        <v>587</v>
      </c>
      <c r="G2317" s="89" t="s">
        <v>81</v>
      </c>
      <c r="H2317" s="89" t="s">
        <v>5154</v>
      </c>
      <c r="I2317" s="96">
        <v>1</v>
      </c>
      <c r="J2317" s="97">
        <v>4277069</v>
      </c>
      <c r="K2317" s="98">
        <f t="shared" si="1203"/>
        <v>6353.83</v>
      </c>
      <c r="L2317" s="99">
        <f t="shared" si="1204"/>
        <v>1.0815399999999999</v>
      </c>
      <c r="M2317" s="100">
        <f t="shared" si="1205"/>
        <v>1.0590999999999999</v>
      </c>
      <c r="N2317" s="101">
        <f t="shared" si="1206"/>
        <v>0.97811300000000001</v>
      </c>
      <c r="O2317" s="100">
        <f t="shared" si="1207"/>
        <v>1</v>
      </c>
      <c r="P2317" s="98">
        <f t="shared" si="1208"/>
        <v>7118.76</v>
      </c>
      <c r="Q2317" s="97">
        <f t="shared" si="1209"/>
        <v>4791979.0599999996</v>
      </c>
      <c r="R2317" s="97"/>
      <c r="S2317" s="97"/>
    </row>
    <row r="2318" spans="1:19" ht="22.5" x14ac:dyDescent="0.25">
      <c r="A2318" s="89" t="s">
        <v>5155</v>
      </c>
      <c r="B2318" s="89" t="s">
        <v>5090</v>
      </c>
      <c r="C2318" s="89"/>
      <c r="D2318" s="89" t="s">
        <v>291</v>
      </c>
      <c r="E2318" s="94" t="s">
        <v>3069</v>
      </c>
      <c r="F2318" s="95" t="s">
        <v>3070</v>
      </c>
      <c r="G2318" s="89" t="s">
        <v>502</v>
      </c>
      <c r="H2318" s="89" t="s">
        <v>5156</v>
      </c>
      <c r="I2318" s="96">
        <v>1</v>
      </c>
      <c r="J2318" s="97">
        <v>3677683</v>
      </c>
      <c r="K2318" s="98">
        <f t="shared" si="1203"/>
        <v>41040.879999999997</v>
      </c>
      <c r="L2318" s="99">
        <f t="shared" si="1204"/>
        <v>1.0815399999999999</v>
      </c>
      <c r="M2318" s="100">
        <f t="shared" si="1205"/>
        <v>1.0590999999999999</v>
      </c>
      <c r="N2318" s="101">
        <f t="shared" si="1206"/>
        <v>0.97811300000000001</v>
      </c>
      <c r="O2318" s="100">
        <f t="shared" si="1207"/>
        <v>1</v>
      </c>
      <c r="P2318" s="98">
        <f t="shared" si="1208"/>
        <v>45981.72</v>
      </c>
      <c r="Q2318" s="97">
        <f t="shared" si="1209"/>
        <v>4120432.5</v>
      </c>
      <c r="R2318" s="97"/>
      <c r="S2318" s="97"/>
    </row>
    <row r="2319" spans="1:19" ht="22.5" x14ac:dyDescent="0.25">
      <c r="A2319" s="89" t="s">
        <v>5157</v>
      </c>
      <c r="B2319" s="89" t="s">
        <v>5090</v>
      </c>
      <c r="C2319" s="89"/>
      <c r="D2319" s="89" t="s">
        <v>154</v>
      </c>
      <c r="E2319" s="94" t="s">
        <v>742</v>
      </c>
      <c r="F2319" s="95" t="s">
        <v>743</v>
      </c>
      <c r="G2319" s="89" t="s">
        <v>502</v>
      </c>
      <c r="H2319" s="89" t="s">
        <v>5158</v>
      </c>
      <c r="I2319" s="96">
        <v>1</v>
      </c>
      <c r="J2319" s="97">
        <v>88252</v>
      </c>
      <c r="K2319" s="98">
        <f t="shared" si="1203"/>
        <v>41099.050000000003</v>
      </c>
      <c r="L2319" s="99">
        <f t="shared" si="1204"/>
        <v>1.0815399999999999</v>
      </c>
      <c r="M2319" s="100">
        <f t="shared" si="1205"/>
        <v>1.0590999999999999</v>
      </c>
      <c r="N2319" s="101">
        <f t="shared" si="1206"/>
        <v>0.97811300000000001</v>
      </c>
      <c r="O2319" s="100">
        <f t="shared" si="1207"/>
        <v>1</v>
      </c>
      <c r="P2319" s="98">
        <f t="shared" si="1208"/>
        <v>46046.9</v>
      </c>
      <c r="Q2319" s="97">
        <f t="shared" si="1209"/>
        <v>98876.51</v>
      </c>
      <c r="R2319" s="97"/>
      <c r="S2319" s="97"/>
    </row>
    <row r="2320" spans="1:19" ht="22.5" x14ac:dyDescent="0.25">
      <c r="A2320" s="89" t="s">
        <v>5159</v>
      </c>
      <c r="B2320" s="89" t="s">
        <v>5090</v>
      </c>
      <c r="C2320" s="89"/>
      <c r="D2320" s="89" t="s">
        <v>293</v>
      </c>
      <c r="E2320" s="94" t="s">
        <v>738</v>
      </c>
      <c r="F2320" s="95" t="s">
        <v>5160</v>
      </c>
      <c r="G2320" s="89" t="s">
        <v>502</v>
      </c>
      <c r="H2320" s="89" t="s">
        <v>5161</v>
      </c>
      <c r="I2320" s="96">
        <v>1</v>
      </c>
      <c r="J2320" s="97">
        <v>262645</v>
      </c>
      <c r="K2320" s="98">
        <f t="shared" si="1203"/>
        <v>41098.839999999997</v>
      </c>
      <c r="L2320" s="99">
        <f t="shared" si="1204"/>
        <v>1.0815399999999999</v>
      </c>
      <c r="M2320" s="100">
        <f t="shared" si="1205"/>
        <v>1.0590999999999999</v>
      </c>
      <c r="N2320" s="101">
        <f t="shared" si="1206"/>
        <v>0.97811300000000001</v>
      </c>
      <c r="O2320" s="100">
        <f t="shared" si="1207"/>
        <v>1</v>
      </c>
      <c r="P2320" s="98">
        <f t="shared" si="1208"/>
        <v>46046.66</v>
      </c>
      <c r="Q2320" s="97">
        <f t="shared" si="1209"/>
        <v>294264.40000000002</v>
      </c>
      <c r="R2320" s="97"/>
      <c r="S2320" s="97"/>
    </row>
    <row r="2321" spans="1:19" ht="22.5" x14ac:dyDescent="0.25">
      <c r="A2321" s="89" t="s">
        <v>5162</v>
      </c>
      <c r="B2321" s="89" t="s">
        <v>5090</v>
      </c>
      <c r="C2321" s="89"/>
      <c r="D2321" s="89" t="s">
        <v>157</v>
      </c>
      <c r="E2321" s="94" t="s">
        <v>4030</v>
      </c>
      <c r="F2321" s="95" t="s">
        <v>5163</v>
      </c>
      <c r="G2321" s="89" t="s">
        <v>502</v>
      </c>
      <c r="H2321" s="89" t="s">
        <v>5164</v>
      </c>
      <c r="I2321" s="96">
        <v>1</v>
      </c>
      <c r="J2321" s="97">
        <v>1787</v>
      </c>
      <c r="K2321" s="98">
        <f t="shared" si="1203"/>
        <v>42720.54</v>
      </c>
      <c r="L2321" s="99">
        <f t="shared" si="1204"/>
        <v>1.0815399999999999</v>
      </c>
      <c r="M2321" s="100">
        <f t="shared" si="1205"/>
        <v>1.0590999999999999</v>
      </c>
      <c r="N2321" s="101">
        <f t="shared" si="1206"/>
        <v>0.97811300000000001</v>
      </c>
      <c r="O2321" s="100">
        <f t="shared" si="1207"/>
        <v>1</v>
      </c>
      <c r="P2321" s="98">
        <f t="shared" si="1208"/>
        <v>47863.6</v>
      </c>
      <c r="Q2321" s="97">
        <f t="shared" si="1209"/>
        <v>2002.13</v>
      </c>
      <c r="R2321" s="97"/>
      <c r="S2321" s="97"/>
    </row>
    <row r="2322" spans="1:19" x14ac:dyDescent="0.25">
      <c r="A2322" s="89" t="s">
        <v>5165</v>
      </c>
      <c r="B2322" s="89" t="s">
        <v>5090</v>
      </c>
      <c r="C2322" s="89"/>
      <c r="D2322" s="89" t="s">
        <v>158</v>
      </c>
      <c r="E2322" s="94" t="s">
        <v>781</v>
      </c>
      <c r="F2322" s="95" t="s">
        <v>5166</v>
      </c>
      <c r="G2322" s="89" t="s">
        <v>502</v>
      </c>
      <c r="H2322" s="89" t="s">
        <v>5167</v>
      </c>
      <c r="I2322" s="96">
        <v>1</v>
      </c>
      <c r="J2322" s="97">
        <v>48200</v>
      </c>
      <c r="K2322" s="98">
        <f t="shared" si="1203"/>
        <v>44246.98</v>
      </c>
      <c r="L2322" s="99">
        <f t="shared" si="1204"/>
        <v>1.0815399999999999</v>
      </c>
      <c r="M2322" s="100">
        <f t="shared" si="1205"/>
        <v>1.0590999999999999</v>
      </c>
      <c r="N2322" s="101">
        <f t="shared" si="1206"/>
        <v>0.97811300000000001</v>
      </c>
      <c r="O2322" s="100">
        <f t="shared" si="1207"/>
        <v>1</v>
      </c>
      <c r="P2322" s="98">
        <f t="shared" si="1208"/>
        <v>49573.8</v>
      </c>
      <c r="Q2322" s="97">
        <f t="shared" si="1209"/>
        <v>54002.720000000001</v>
      </c>
      <c r="R2322" s="97"/>
      <c r="S2322" s="97"/>
    </row>
    <row r="2323" spans="1:19" x14ac:dyDescent="0.25">
      <c r="A2323" s="89"/>
      <c r="B2323" s="90"/>
      <c r="C2323" s="90"/>
      <c r="D2323" s="91"/>
      <c r="E2323" s="92"/>
      <c r="F2323" s="92" t="s">
        <v>5168</v>
      </c>
      <c r="G2323" s="91"/>
      <c r="H2323" s="91"/>
      <c r="I2323" s="93">
        <v>1</v>
      </c>
      <c r="J2323" s="91"/>
      <c r="K2323" s="98"/>
      <c r="L2323" s="99"/>
      <c r="M2323" s="100"/>
      <c r="N2323" s="101"/>
      <c r="O2323" s="100"/>
      <c r="P2323" s="98"/>
      <c r="Q2323" s="91"/>
      <c r="R2323" s="91"/>
      <c r="S2323" s="91"/>
    </row>
    <row r="2324" spans="1:19" ht="22.5" x14ac:dyDescent="0.25">
      <c r="A2324" s="89" t="s">
        <v>5169</v>
      </c>
      <c r="B2324" s="89" t="s">
        <v>5090</v>
      </c>
      <c r="C2324" s="89"/>
      <c r="D2324" s="89" t="s">
        <v>178</v>
      </c>
      <c r="E2324" s="94" t="s">
        <v>578</v>
      </c>
      <c r="F2324" s="95" t="s">
        <v>579</v>
      </c>
      <c r="G2324" s="89" t="s">
        <v>51</v>
      </c>
      <c r="H2324" s="89" t="s">
        <v>5170</v>
      </c>
      <c r="I2324" s="96">
        <v>1</v>
      </c>
      <c r="J2324" s="97">
        <v>8372484</v>
      </c>
      <c r="K2324" s="98">
        <f t="shared" ref="K2324:K2331" si="1210">J2324/H2324</f>
        <v>1260346.83</v>
      </c>
      <c r="L2324" s="99">
        <f t="shared" ref="L2324:L2331" si="1211">$L$8</f>
        <v>1.0815399999999999</v>
      </c>
      <c r="M2324" s="100">
        <f t="shared" ref="M2324:M2331" si="1212">$M$8</f>
        <v>1.0590999999999999</v>
      </c>
      <c r="N2324" s="101">
        <f t="shared" ref="N2324:N2331" si="1213">$N$8</f>
        <v>0.97811300000000001</v>
      </c>
      <c r="O2324" s="100">
        <f t="shared" ref="O2324:O2331" si="1214">$O$8</f>
        <v>1</v>
      </c>
      <c r="P2324" s="98">
        <f t="shared" ref="P2324:P2331" si="1215">K2324*L2324*M2324*N2324*O2324</f>
        <v>1412077.91</v>
      </c>
      <c r="Q2324" s="97">
        <f t="shared" ref="Q2324:Q2331" si="1216">H2324*P2324</f>
        <v>9380433.5600000005</v>
      </c>
      <c r="R2324" s="97"/>
      <c r="S2324" s="97"/>
    </row>
    <row r="2325" spans="1:19" x14ac:dyDescent="0.25">
      <c r="A2325" s="89" t="s">
        <v>5171</v>
      </c>
      <c r="B2325" s="89" t="s">
        <v>5090</v>
      </c>
      <c r="C2325" s="89"/>
      <c r="D2325" s="89" t="s">
        <v>283</v>
      </c>
      <c r="E2325" s="94" t="s">
        <v>582</v>
      </c>
      <c r="F2325" s="95" t="s">
        <v>583</v>
      </c>
      <c r="G2325" s="89" t="s">
        <v>81</v>
      </c>
      <c r="H2325" s="89" t="s">
        <v>5172</v>
      </c>
      <c r="I2325" s="96">
        <v>1</v>
      </c>
      <c r="J2325" s="97">
        <v>-3321673</v>
      </c>
      <c r="K2325" s="98">
        <f t="shared" si="1210"/>
        <v>4926.3599999999997</v>
      </c>
      <c r="L2325" s="99">
        <f t="shared" si="1211"/>
        <v>1.0815399999999999</v>
      </c>
      <c r="M2325" s="100">
        <f t="shared" si="1212"/>
        <v>1.0590999999999999</v>
      </c>
      <c r="N2325" s="101">
        <f t="shared" si="1213"/>
        <v>0.97811300000000001</v>
      </c>
      <c r="O2325" s="100">
        <f t="shared" si="1214"/>
        <v>1</v>
      </c>
      <c r="P2325" s="98">
        <f t="shared" si="1215"/>
        <v>5519.44</v>
      </c>
      <c r="Q2325" s="97">
        <f t="shared" si="1216"/>
        <v>-3721562.45</v>
      </c>
      <c r="R2325" s="97"/>
      <c r="S2325" s="97"/>
    </row>
    <row r="2326" spans="1:19" x14ac:dyDescent="0.25">
      <c r="A2326" s="89" t="s">
        <v>5173</v>
      </c>
      <c r="B2326" s="89" t="s">
        <v>5090</v>
      </c>
      <c r="C2326" s="89"/>
      <c r="D2326" s="89" t="s">
        <v>181</v>
      </c>
      <c r="E2326" s="94" t="s">
        <v>586</v>
      </c>
      <c r="F2326" s="95" t="s">
        <v>587</v>
      </c>
      <c r="G2326" s="89" t="s">
        <v>81</v>
      </c>
      <c r="H2326" s="89" t="s">
        <v>5174</v>
      </c>
      <c r="I2326" s="96">
        <v>1</v>
      </c>
      <c r="J2326" s="97">
        <v>4284163</v>
      </c>
      <c r="K2326" s="98">
        <f t="shared" si="1210"/>
        <v>6353.83</v>
      </c>
      <c r="L2326" s="99">
        <f t="shared" si="1211"/>
        <v>1.0815399999999999</v>
      </c>
      <c r="M2326" s="100">
        <f t="shared" si="1212"/>
        <v>1.0590999999999999</v>
      </c>
      <c r="N2326" s="101">
        <f t="shared" si="1213"/>
        <v>0.97811300000000001</v>
      </c>
      <c r="O2326" s="100">
        <f t="shared" si="1214"/>
        <v>1</v>
      </c>
      <c r="P2326" s="98">
        <f t="shared" si="1215"/>
        <v>7118.76</v>
      </c>
      <c r="Q2326" s="97">
        <f t="shared" si="1216"/>
        <v>4799927.1500000004</v>
      </c>
      <c r="R2326" s="97"/>
      <c r="S2326" s="97"/>
    </row>
    <row r="2327" spans="1:19" ht="22.5" x14ac:dyDescent="0.25">
      <c r="A2327" s="89" t="s">
        <v>5175</v>
      </c>
      <c r="B2327" s="89" t="s">
        <v>5090</v>
      </c>
      <c r="C2327" s="89"/>
      <c r="D2327" s="89" t="s">
        <v>182</v>
      </c>
      <c r="E2327" s="94" t="s">
        <v>738</v>
      </c>
      <c r="F2327" s="95" t="s">
        <v>4051</v>
      </c>
      <c r="G2327" s="89" t="s">
        <v>502</v>
      </c>
      <c r="H2327" s="89" t="s">
        <v>5176</v>
      </c>
      <c r="I2327" s="96">
        <v>1</v>
      </c>
      <c r="J2327" s="97">
        <v>2189948</v>
      </c>
      <c r="K2327" s="98">
        <f t="shared" si="1210"/>
        <v>41098.910000000003</v>
      </c>
      <c r="L2327" s="99">
        <f t="shared" si="1211"/>
        <v>1.0815399999999999</v>
      </c>
      <c r="M2327" s="100">
        <f t="shared" si="1212"/>
        <v>1.0590999999999999</v>
      </c>
      <c r="N2327" s="101">
        <f t="shared" si="1213"/>
        <v>0.97811300000000001</v>
      </c>
      <c r="O2327" s="100">
        <f t="shared" si="1214"/>
        <v>1</v>
      </c>
      <c r="P2327" s="98">
        <f t="shared" si="1215"/>
        <v>46046.74</v>
      </c>
      <c r="Q2327" s="97">
        <f t="shared" si="1216"/>
        <v>2453592.25</v>
      </c>
      <c r="R2327" s="97"/>
      <c r="S2327" s="97"/>
    </row>
    <row r="2328" spans="1:19" x14ac:dyDescent="0.25">
      <c r="A2328" s="89" t="s">
        <v>5177</v>
      </c>
      <c r="B2328" s="89" t="s">
        <v>5090</v>
      </c>
      <c r="C2328" s="89"/>
      <c r="D2328" s="89" t="s">
        <v>165</v>
      </c>
      <c r="E2328" s="94" t="s">
        <v>2218</v>
      </c>
      <c r="F2328" s="95" t="s">
        <v>2219</v>
      </c>
      <c r="G2328" s="89" t="s">
        <v>110</v>
      </c>
      <c r="H2328" s="89" t="s">
        <v>5178</v>
      </c>
      <c r="I2328" s="96">
        <v>1</v>
      </c>
      <c r="J2328" s="97">
        <v>713254</v>
      </c>
      <c r="K2328" s="98">
        <f t="shared" si="1210"/>
        <v>29352.02</v>
      </c>
      <c r="L2328" s="99">
        <f t="shared" si="1211"/>
        <v>1.0815399999999999</v>
      </c>
      <c r="M2328" s="100">
        <f t="shared" si="1212"/>
        <v>1.0590999999999999</v>
      </c>
      <c r="N2328" s="101">
        <f t="shared" si="1213"/>
        <v>0.97811300000000001</v>
      </c>
      <c r="O2328" s="100">
        <f t="shared" si="1214"/>
        <v>1</v>
      </c>
      <c r="P2328" s="98">
        <f t="shared" si="1215"/>
        <v>32885.660000000003</v>
      </c>
      <c r="Q2328" s="97">
        <f t="shared" si="1216"/>
        <v>799121.54</v>
      </c>
      <c r="R2328" s="97"/>
      <c r="S2328" s="97"/>
    </row>
    <row r="2329" spans="1:19" ht="22.5" x14ac:dyDescent="0.25">
      <c r="A2329" s="89" t="s">
        <v>5179</v>
      </c>
      <c r="B2329" s="89" t="s">
        <v>5090</v>
      </c>
      <c r="C2329" s="89"/>
      <c r="D2329" s="89" t="s">
        <v>151</v>
      </c>
      <c r="E2329" s="94" t="s">
        <v>4220</v>
      </c>
      <c r="F2329" s="95" t="s">
        <v>5180</v>
      </c>
      <c r="G2329" s="89" t="s">
        <v>110</v>
      </c>
      <c r="H2329" s="89" t="s">
        <v>5178</v>
      </c>
      <c r="I2329" s="96">
        <v>1</v>
      </c>
      <c r="J2329" s="97">
        <v>87338</v>
      </c>
      <c r="K2329" s="98">
        <f t="shared" si="1210"/>
        <v>3594.16</v>
      </c>
      <c r="L2329" s="99">
        <f t="shared" si="1211"/>
        <v>1.0815399999999999</v>
      </c>
      <c r="M2329" s="100">
        <f t="shared" si="1212"/>
        <v>1.0590999999999999</v>
      </c>
      <c r="N2329" s="101">
        <f t="shared" si="1213"/>
        <v>0.97811300000000001</v>
      </c>
      <c r="O2329" s="100">
        <f t="shared" si="1214"/>
        <v>1</v>
      </c>
      <c r="P2329" s="98">
        <f t="shared" si="1215"/>
        <v>4026.86</v>
      </c>
      <c r="Q2329" s="97">
        <f t="shared" si="1216"/>
        <v>97852.7</v>
      </c>
      <c r="R2329" s="97"/>
      <c r="S2329" s="97"/>
    </row>
    <row r="2330" spans="1:19" x14ac:dyDescent="0.25">
      <c r="A2330" s="89" t="s">
        <v>5181</v>
      </c>
      <c r="B2330" s="89" t="s">
        <v>5090</v>
      </c>
      <c r="C2330" s="89"/>
      <c r="D2330" s="89" t="s">
        <v>168</v>
      </c>
      <c r="E2330" s="94" t="s">
        <v>5182</v>
      </c>
      <c r="F2330" s="95" t="s">
        <v>5183</v>
      </c>
      <c r="G2330" s="89" t="s">
        <v>81</v>
      </c>
      <c r="H2330" s="89" t="s">
        <v>5184</v>
      </c>
      <c r="I2330" s="96">
        <v>1</v>
      </c>
      <c r="J2330" s="97">
        <v>877062</v>
      </c>
      <c r="K2330" s="98">
        <f t="shared" si="1210"/>
        <v>7077.08</v>
      </c>
      <c r="L2330" s="99">
        <f t="shared" si="1211"/>
        <v>1.0815399999999999</v>
      </c>
      <c r="M2330" s="100">
        <f t="shared" si="1212"/>
        <v>1.0590999999999999</v>
      </c>
      <c r="N2330" s="101">
        <f t="shared" si="1213"/>
        <v>0.97811300000000001</v>
      </c>
      <c r="O2330" s="100">
        <f t="shared" si="1214"/>
        <v>1</v>
      </c>
      <c r="P2330" s="98">
        <f t="shared" si="1215"/>
        <v>7929.08</v>
      </c>
      <c r="Q2330" s="97">
        <f t="shared" si="1216"/>
        <v>982650.88</v>
      </c>
      <c r="R2330" s="97"/>
      <c r="S2330" s="97"/>
    </row>
    <row r="2331" spans="1:19" ht="22.5" x14ac:dyDescent="0.25">
      <c r="A2331" s="89" t="s">
        <v>5185</v>
      </c>
      <c r="B2331" s="89" t="s">
        <v>5090</v>
      </c>
      <c r="C2331" s="89"/>
      <c r="D2331" s="89" t="s">
        <v>183</v>
      </c>
      <c r="E2331" s="94" t="s">
        <v>5186</v>
      </c>
      <c r="F2331" s="95" t="s">
        <v>5187</v>
      </c>
      <c r="G2331" s="89" t="s">
        <v>1071</v>
      </c>
      <c r="H2331" s="89" t="s">
        <v>5188</v>
      </c>
      <c r="I2331" s="96">
        <v>1</v>
      </c>
      <c r="J2331" s="97">
        <v>90378</v>
      </c>
      <c r="K2331" s="98">
        <f t="shared" si="1210"/>
        <v>69207.44</v>
      </c>
      <c r="L2331" s="99">
        <f t="shared" si="1211"/>
        <v>1.0815399999999999</v>
      </c>
      <c r="M2331" s="100">
        <f t="shared" si="1212"/>
        <v>1.0590999999999999</v>
      </c>
      <c r="N2331" s="101">
        <f t="shared" si="1213"/>
        <v>0.97811300000000001</v>
      </c>
      <c r="O2331" s="100">
        <f t="shared" si="1214"/>
        <v>1</v>
      </c>
      <c r="P2331" s="98">
        <f t="shared" si="1215"/>
        <v>77539.210000000006</v>
      </c>
      <c r="Q2331" s="97">
        <f t="shared" si="1216"/>
        <v>101258.45</v>
      </c>
      <c r="R2331" s="97"/>
      <c r="S2331" s="97"/>
    </row>
    <row r="2332" spans="1:19" x14ac:dyDescent="0.25">
      <c r="A2332" s="89"/>
      <c r="B2332" s="90"/>
      <c r="C2332" s="90"/>
      <c r="D2332" s="91"/>
      <c r="E2332" s="92"/>
      <c r="F2332" s="92" t="s">
        <v>5189</v>
      </c>
      <c r="G2332" s="91"/>
      <c r="H2332" s="91"/>
      <c r="I2332" s="93">
        <v>1</v>
      </c>
      <c r="J2332" s="91"/>
      <c r="K2332" s="98"/>
      <c r="L2332" s="99"/>
      <c r="M2332" s="100"/>
      <c r="N2332" s="101"/>
      <c r="O2332" s="100"/>
      <c r="P2332" s="98"/>
      <c r="Q2332" s="91"/>
      <c r="R2332" s="91"/>
      <c r="S2332" s="91"/>
    </row>
    <row r="2333" spans="1:19" x14ac:dyDescent="0.25">
      <c r="A2333" s="89" t="s">
        <v>5190</v>
      </c>
      <c r="B2333" s="89" t="s">
        <v>5090</v>
      </c>
      <c r="C2333" s="89"/>
      <c r="D2333" s="89" t="s">
        <v>311</v>
      </c>
      <c r="E2333" s="94" t="s">
        <v>798</v>
      </c>
      <c r="F2333" s="95" t="s">
        <v>4082</v>
      </c>
      <c r="G2333" s="89" t="s">
        <v>110</v>
      </c>
      <c r="H2333" s="89" t="s">
        <v>5191</v>
      </c>
      <c r="I2333" s="96">
        <v>1</v>
      </c>
      <c r="J2333" s="97">
        <v>129190</v>
      </c>
      <c r="K2333" s="98">
        <f t="shared" ref="K2333:K2340" si="1217">J2333/H2333</f>
        <v>28798.48</v>
      </c>
      <c r="L2333" s="99">
        <f t="shared" ref="L2333:L2340" si="1218">$L$8</f>
        <v>1.0815399999999999</v>
      </c>
      <c r="M2333" s="100">
        <f t="shared" ref="M2333:M2340" si="1219">$M$8</f>
        <v>1.0590999999999999</v>
      </c>
      <c r="N2333" s="101">
        <f t="shared" ref="N2333:N2340" si="1220">$N$8</f>
        <v>0.97811300000000001</v>
      </c>
      <c r="O2333" s="100">
        <f t="shared" ref="O2333:O2340" si="1221">$O$8</f>
        <v>1</v>
      </c>
      <c r="P2333" s="98">
        <f t="shared" ref="P2333:P2340" si="1222">K2333*L2333*M2333*N2333*O2333</f>
        <v>32265.48</v>
      </c>
      <c r="Q2333" s="97">
        <f t="shared" ref="Q2333:Q2340" si="1223">H2333*P2333</f>
        <v>144742.94</v>
      </c>
      <c r="R2333" s="97"/>
      <c r="S2333" s="97"/>
    </row>
    <row r="2334" spans="1:19" x14ac:dyDescent="0.25">
      <c r="A2334" s="89" t="s">
        <v>5192</v>
      </c>
      <c r="B2334" s="89" t="s">
        <v>5090</v>
      </c>
      <c r="C2334" s="89"/>
      <c r="D2334" s="89" t="s">
        <v>156</v>
      </c>
      <c r="E2334" s="94" t="s">
        <v>634</v>
      </c>
      <c r="F2334" s="95" t="s">
        <v>635</v>
      </c>
      <c r="G2334" s="89" t="s">
        <v>502</v>
      </c>
      <c r="H2334" s="89" t="s">
        <v>5193</v>
      </c>
      <c r="I2334" s="96">
        <v>1</v>
      </c>
      <c r="J2334" s="97">
        <v>-8855</v>
      </c>
      <c r="K2334" s="98">
        <f t="shared" si="1217"/>
        <v>49347.97</v>
      </c>
      <c r="L2334" s="99">
        <f t="shared" si="1218"/>
        <v>1.0815399999999999</v>
      </c>
      <c r="M2334" s="100">
        <f t="shared" si="1219"/>
        <v>1.0590999999999999</v>
      </c>
      <c r="N2334" s="101">
        <f t="shared" si="1220"/>
        <v>0.97811300000000001</v>
      </c>
      <c r="O2334" s="100">
        <f t="shared" si="1221"/>
        <v>1</v>
      </c>
      <c r="P2334" s="98">
        <f t="shared" si="1222"/>
        <v>55288.89</v>
      </c>
      <c r="Q2334" s="97">
        <f t="shared" si="1223"/>
        <v>-9921.0400000000009</v>
      </c>
      <c r="R2334" s="97"/>
      <c r="S2334" s="97"/>
    </row>
    <row r="2335" spans="1:19" x14ac:dyDescent="0.25">
      <c r="A2335" s="89" t="s">
        <v>5194</v>
      </c>
      <c r="B2335" s="89" t="s">
        <v>5090</v>
      </c>
      <c r="C2335" s="89"/>
      <c r="D2335" s="89" t="s">
        <v>144</v>
      </c>
      <c r="E2335" s="94" t="s">
        <v>804</v>
      </c>
      <c r="F2335" s="95" t="s">
        <v>805</v>
      </c>
      <c r="G2335" s="89" t="s">
        <v>502</v>
      </c>
      <c r="H2335" s="89" t="s">
        <v>5195</v>
      </c>
      <c r="I2335" s="96">
        <v>1</v>
      </c>
      <c r="J2335" s="97">
        <v>-1194</v>
      </c>
      <c r="K2335" s="98">
        <f t="shared" si="1217"/>
        <v>13308.07</v>
      </c>
      <c r="L2335" s="99">
        <f t="shared" si="1218"/>
        <v>1.0815399999999999</v>
      </c>
      <c r="M2335" s="100">
        <f t="shared" si="1219"/>
        <v>1.0590999999999999</v>
      </c>
      <c r="N2335" s="101">
        <f t="shared" si="1220"/>
        <v>0.97811300000000001</v>
      </c>
      <c r="O2335" s="100">
        <f t="shared" si="1221"/>
        <v>1</v>
      </c>
      <c r="P2335" s="98">
        <f t="shared" si="1222"/>
        <v>14910.21</v>
      </c>
      <c r="Q2335" s="97">
        <f t="shared" si="1223"/>
        <v>-1337.74</v>
      </c>
      <c r="R2335" s="97"/>
      <c r="S2335" s="97"/>
    </row>
    <row r="2336" spans="1:19" x14ac:dyDescent="0.25">
      <c r="A2336" s="89" t="s">
        <v>5196</v>
      </c>
      <c r="B2336" s="89" t="s">
        <v>5090</v>
      </c>
      <c r="C2336" s="89"/>
      <c r="D2336" s="89" t="s">
        <v>201</v>
      </c>
      <c r="E2336" s="94" t="s">
        <v>638</v>
      </c>
      <c r="F2336" s="95" t="s">
        <v>639</v>
      </c>
      <c r="G2336" s="89" t="s">
        <v>518</v>
      </c>
      <c r="H2336" s="89" t="s">
        <v>5197</v>
      </c>
      <c r="I2336" s="96">
        <v>1</v>
      </c>
      <c r="J2336" s="97">
        <v>22871</v>
      </c>
      <c r="K2336" s="98">
        <f t="shared" si="1217"/>
        <v>72.83</v>
      </c>
      <c r="L2336" s="99">
        <f t="shared" si="1218"/>
        <v>1.0815399999999999</v>
      </c>
      <c r="M2336" s="100">
        <f t="shared" si="1219"/>
        <v>1.0590999999999999</v>
      </c>
      <c r="N2336" s="101">
        <f t="shared" si="1220"/>
        <v>0.97811300000000001</v>
      </c>
      <c r="O2336" s="100">
        <f t="shared" si="1221"/>
        <v>1</v>
      </c>
      <c r="P2336" s="98">
        <f t="shared" si="1222"/>
        <v>81.599999999999994</v>
      </c>
      <c r="Q2336" s="97">
        <f t="shared" si="1223"/>
        <v>25624.03</v>
      </c>
      <c r="R2336" s="97"/>
      <c r="S2336" s="97"/>
    </row>
    <row r="2337" spans="1:19" ht="22.5" x14ac:dyDescent="0.25">
      <c r="A2337" s="89" t="s">
        <v>5198</v>
      </c>
      <c r="B2337" s="89" t="s">
        <v>5090</v>
      </c>
      <c r="C2337" s="89"/>
      <c r="D2337" s="89" t="s">
        <v>204</v>
      </c>
      <c r="E2337" s="94" t="s">
        <v>626</v>
      </c>
      <c r="F2337" s="95" t="s">
        <v>627</v>
      </c>
      <c r="G2337" s="89" t="s">
        <v>110</v>
      </c>
      <c r="H2337" s="89" t="s">
        <v>5199</v>
      </c>
      <c r="I2337" s="96">
        <v>1</v>
      </c>
      <c r="J2337" s="97">
        <v>340475</v>
      </c>
      <c r="K2337" s="98">
        <f t="shared" si="1217"/>
        <v>27506.46</v>
      </c>
      <c r="L2337" s="99">
        <f t="shared" si="1218"/>
        <v>1.0815399999999999</v>
      </c>
      <c r="M2337" s="100">
        <f t="shared" si="1219"/>
        <v>1.0590999999999999</v>
      </c>
      <c r="N2337" s="101">
        <f t="shared" si="1220"/>
        <v>0.97811300000000001</v>
      </c>
      <c r="O2337" s="100">
        <f t="shared" si="1221"/>
        <v>1</v>
      </c>
      <c r="P2337" s="98">
        <f t="shared" si="1222"/>
        <v>30817.919999999998</v>
      </c>
      <c r="Q2337" s="97">
        <f t="shared" si="1223"/>
        <v>381464.21</v>
      </c>
      <c r="R2337" s="97"/>
      <c r="S2337" s="97"/>
    </row>
    <row r="2338" spans="1:19" x14ac:dyDescent="0.25">
      <c r="A2338" s="89" t="s">
        <v>5200</v>
      </c>
      <c r="B2338" s="89" t="s">
        <v>5090</v>
      </c>
      <c r="C2338" s="89"/>
      <c r="D2338" s="89" t="s">
        <v>175</v>
      </c>
      <c r="E2338" s="94" t="s">
        <v>634</v>
      </c>
      <c r="F2338" s="95" t="s">
        <v>635</v>
      </c>
      <c r="G2338" s="89" t="s">
        <v>502</v>
      </c>
      <c r="H2338" s="89" t="s">
        <v>5201</v>
      </c>
      <c r="I2338" s="96">
        <v>1</v>
      </c>
      <c r="J2338" s="97">
        <v>-14659</v>
      </c>
      <c r="K2338" s="98">
        <f t="shared" si="1217"/>
        <v>49344.94</v>
      </c>
      <c r="L2338" s="99">
        <f t="shared" si="1218"/>
        <v>1.0815399999999999</v>
      </c>
      <c r="M2338" s="100">
        <f t="shared" si="1219"/>
        <v>1.0590999999999999</v>
      </c>
      <c r="N2338" s="101">
        <f t="shared" si="1220"/>
        <v>0.97811300000000001</v>
      </c>
      <c r="O2338" s="100">
        <f t="shared" si="1221"/>
        <v>1</v>
      </c>
      <c r="P2338" s="98">
        <f t="shared" si="1222"/>
        <v>55285.5</v>
      </c>
      <c r="Q2338" s="97">
        <f t="shared" si="1223"/>
        <v>-16423.77</v>
      </c>
      <c r="R2338" s="97"/>
      <c r="S2338" s="97"/>
    </row>
    <row r="2339" spans="1:19" x14ac:dyDescent="0.25">
      <c r="A2339" s="89" t="s">
        <v>5202</v>
      </c>
      <c r="B2339" s="89" t="s">
        <v>5090</v>
      </c>
      <c r="C2339" s="89"/>
      <c r="D2339" s="89" t="s">
        <v>170</v>
      </c>
      <c r="E2339" s="94" t="s">
        <v>630</v>
      </c>
      <c r="F2339" s="95" t="s">
        <v>631</v>
      </c>
      <c r="G2339" s="89" t="s">
        <v>502</v>
      </c>
      <c r="H2339" s="89" t="s">
        <v>5203</v>
      </c>
      <c r="I2339" s="96">
        <v>1</v>
      </c>
      <c r="J2339" s="97">
        <v>-87095</v>
      </c>
      <c r="K2339" s="98">
        <f t="shared" si="1217"/>
        <v>29317.81</v>
      </c>
      <c r="L2339" s="99">
        <f t="shared" si="1218"/>
        <v>1.0815399999999999</v>
      </c>
      <c r="M2339" s="100">
        <f t="shared" si="1219"/>
        <v>1.0590999999999999</v>
      </c>
      <c r="N2339" s="101">
        <f t="shared" si="1220"/>
        <v>0.97811300000000001</v>
      </c>
      <c r="O2339" s="100">
        <f t="shared" si="1221"/>
        <v>1</v>
      </c>
      <c r="P2339" s="98">
        <f t="shared" si="1222"/>
        <v>32847.33</v>
      </c>
      <c r="Q2339" s="97">
        <f t="shared" si="1223"/>
        <v>-97580.22</v>
      </c>
      <c r="R2339" s="97"/>
      <c r="S2339" s="97"/>
    </row>
    <row r="2340" spans="1:19" x14ac:dyDescent="0.25">
      <c r="A2340" s="89" t="s">
        <v>5204</v>
      </c>
      <c r="B2340" s="89" t="s">
        <v>5090</v>
      </c>
      <c r="C2340" s="89"/>
      <c r="D2340" s="89" t="s">
        <v>207</v>
      </c>
      <c r="E2340" s="94" t="s">
        <v>638</v>
      </c>
      <c r="F2340" s="95" t="s">
        <v>639</v>
      </c>
      <c r="G2340" s="89" t="s">
        <v>518</v>
      </c>
      <c r="H2340" s="89" t="s">
        <v>5205</v>
      </c>
      <c r="I2340" s="96">
        <v>1</v>
      </c>
      <c r="J2340" s="97">
        <v>180308</v>
      </c>
      <c r="K2340" s="98">
        <f t="shared" si="1217"/>
        <v>72.83</v>
      </c>
      <c r="L2340" s="99">
        <f t="shared" si="1218"/>
        <v>1.0815399999999999</v>
      </c>
      <c r="M2340" s="100">
        <f t="shared" si="1219"/>
        <v>1.0590999999999999</v>
      </c>
      <c r="N2340" s="101">
        <f t="shared" si="1220"/>
        <v>0.97811300000000001</v>
      </c>
      <c r="O2340" s="100">
        <f t="shared" si="1221"/>
        <v>1</v>
      </c>
      <c r="P2340" s="98">
        <f t="shared" si="1222"/>
        <v>81.599999999999994</v>
      </c>
      <c r="Q2340" s="97">
        <f t="shared" si="1223"/>
        <v>202008.95999999999</v>
      </c>
      <c r="R2340" s="97"/>
      <c r="S2340" s="97"/>
    </row>
    <row r="2341" spans="1:19" x14ac:dyDescent="0.25">
      <c r="A2341" s="89"/>
      <c r="B2341" s="90"/>
      <c r="C2341" s="90"/>
      <c r="D2341" s="91"/>
      <c r="E2341" s="92"/>
      <c r="F2341" s="92" t="s">
        <v>5206</v>
      </c>
      <c r="G2341" s="91"/>
      <c r="H2341" s="91"/>
      <c r="I2341" s="93">
        <v>1</v>
      </c>
      <c r="J2341" s="91"/>
      <c r="K2341" s="98"/>
      <c r="L2341" s="99"/>
      <c r="M2341" s="100"/>
      <c r="N2341" s="101"/>
      <c r="O2341" s="100"/>
      <c r="P2341" s="98"/>
      <c r="Q2341" s="91"/>
      <c r="R2341" s="91"/>
      <c r="S2341" s="91"/>
    </row>
    <row r="2342" spans="1:19" ht="22.5" x14ac:dyDescent="0.25">
      <c r="A2342" s="89" t="s">
        <v>5207</v>
      </c>
      <c r="B2342" s="89" t="s">
        <v>5090</v>
      </c>
      <c r="C2342" s="89"/>
      <c r="D2342" s="89" t="s">
        <v>208</v>
      </c>
      <c r="E2342" s="94" t="s">
        <v>831</v>
      </c>
      <c r="F2342" s="95" t="s">
        <v>832</v>
      </c>
      <c r="G2342" s="89" t="s">
        <v>502</v>
      </c>
      <c r="H2342" s="89" t="s">
        <v>5208</v>
      </c>
      <c r="I2342" s="96">
        <v>1</v>
      </c>
      <c r="J2342" s="97">
        <v>187975</v>
      </c>
      <c r="K2342" s="98">
        <f>J2342/H2342</f>
        <v>16658.689999999999</v>
      </c>
      <c r="L2342" s="99">
        <f>$L$8</f>
        <v>1.0815399999999999</v>
      </c>
      <c r="M2342" s="100">
        <f>$M$8</f>
        <v>1.0590999999999999</v>
      </c>
      <c r="N2342" s="101">
        <f>$N$8</f>
        <v>0.97811300000000001</v>
      </c>
      <c r="O2342" s="100">
        <f>$O$8</f>
        <v>1</v>
      </c>
      <c r="P2342" s="98">
        <f>K2342*L2342*M2342*N2342*O2342</f>
        <v>18664.2</v>
      </c>
      <c r="Q2342" s="97">
        <f>H2342*P2342</f>
        <v>210604.97</v>
      </c>
      <c r="R2342" s="97"/>
      <c r="S2342" s="97"/>
    </row>
    <row r="2343" spans="1:19" ht="33.75" x14ac:dyDescent="0.25">
      <c r="A2343" s="89" t="s">
        <v>5209</v>
      </c>
      <c r="B2343" s="89" t="s">
        <v>5090</v>
      </c>
      <c r="C2343" s="89"/>
      <c r="D2343" s="89" t="s">
        <v>220</v>
      </c>
      <c r="E2343" s="94" t="s">
        <v>835</v>
      </c>
      <c r="F2343" s="95" t="s">
        <v>836</v>
      </c>
      <c r="G2343" s="89" t="s">
        <v>502</v>
      </c>
      <c r="H2343" s="89" t="s">
        <v>5208</v>
      </c>
      <c r="I2343" s="96">
        <v>1</v>
      </c>
      <c r="J2343" s="97">
        <v>1066336</v>
      </c>
      <c r="K2343" s="98">
        <f>J2343/H2343</f>
        <v>94500.66</v>
      </c>
      <c r="L2343" s="99">
        <f>$L$8</f>
        <v>1.0815399999999999</v>
      </c>
      <c r="M2343" s="100">
        <f>$M$8</f>
        <v>1.0590999999999999</v>
      </c>
      <c r="N2343" s="101">
        <f>$N$8</f>
        <v>0.97811300000000001</v>
      </c>
      <c r="O2343" s="100">
        <f>$O$8</f>
        <v>1</v>
      </c>
      <c r="P2343" s="98">
        <f>K2343*L2343*M2343*N2343*O2343</f>
        <v>105877.44</v>
      </c>
      <c r="Q2343" s="97">
        <f>H2343*P2343</f>
        <v>1194710.45</v>
      </c>
      <c r="R2343" s="97"/>
      <c r="S2343" s="97"/>
    </row>
    <row r="2344" spans="1:19" x14ac:dyDescent="0.25">
      <c r="A2344" s="89" t="s">
        <v>5210</v>
      </c>
      <c r="B2344" s="89" t="s">
        <v>5090</v>
      </c>
      <c r="C2344" s="89"/>
      <c r="D2344" s="89" t="s">
        <v>223</v>
      </c>
      <c r="E2344" s="94" t="s">
        <v>838</v>
      </c>
      <c r="F2344" s="95" t="s">
        <v>839</v>
      </c>
      <c r="G2344" s="89" t="s">
        <v>110</v>
      </c>
      <c r="H2344" s="89" t="s">
        <v>5211</v>
      </c>
      <c r="I2344" s="96">
        <v>1</v>
      </c>
      <c r="J2344" s="97">
        <v>10391</v>
      </c>
      <c r="K2344" s="98">
        <f>J2344/H2344</f>
        <v>5943.66</v>
      </c>
      <c r="L2344" s="99">
        <f>$L$8</f>
        <v>1.0815399999999999</v>
      </c>
      <c r="M2344" s="100">
        <f>$M$8</f>
        <v>1.0590999999999999</v>
      </c>
      <c r="N2344" s="101">
        <f>$N$8</f>
        <v>0.97811300000000001</v>
      </c>
      <c r="O2344" s="100">
        <f>$O$8</f>
        <v>1</v>
      </c>
      <c r="P2344" s="98">
        <f>K2344*L2344*M2344*N2344*O2344</f>
        <v>6659.21</v>
      </c>
      <c r="Q2344" s="97">
        <f>H2344*P2344</f>
        <v>11641.95</v>
      </c>
      <c r="R2344" s="97"/>
      <c r="S2344" s="97"/>
    </row>
    <row r="2345" spans="1:19" x14ac:dyDescent="0.25">
      <c r="A2345" s="89" t="s">
        <v>5212</v>
      </c>
      <c r="B2345" s="89" t="s">
        <v>5090</v>
      </c>
      <c r="C2345" s="89"/>
      <c r="D2345" s="89" t="s">
        <v>226</v>
      </c>
      <c r="E2345" s="94" t="s">
        <v>999</v>
      </c>
      <c r="F2345" s="95" t="s">
        <v>1000</v>
      </c>
      <c r="G2345" s="89" t="s">
        <v>110</v>
      </c>
      <c r="H2345" s="89" t="s">
        <v>5211</v>
      </c>
      <c r="I2345" s="96">
        <v>1</v>
      </c>
      <c r="J2345" s="97">
        <v>10394</v>
      </c>
      <c r="K2345" s="98">
        <f>J2345/H2345</f>
        <v>5945.38</v>
      </c>
      <c r="L2345" s="99">
        <f>$L$8</f>
        <v>1.0815399999999999</v>
      </c>
      <c r="M2345" s="100">
        <f>$M$8</f>
        <v>1.0590999999999999</v>
      </c>
      <c r="N2345" s="101">
        <f>$N$8</f>
        <v>0.97811300000000001</v>
      </c>
      <c r="O2345" s="100">
        <f>$O$8</f>
        <v>1</v>
      </c>
      <c r="P2345" s="98">
        <f>K2345*L2345*M2345*N2345*O2345</f>
        <v>6661.13</v>
      </c>
      <c r="Q2345" s="97">
        <f>H2345*P2345</f>
        <v>11645.31</v>
      </c>
      <c r="R2345" s="97"/>
      <c r="S2345" s="97"/>
    </row>
    <row r="2346" spans="1:19" x14ac:dyDescent="0.25">
      <c r="A2346" s="89"/>
      <c r="B2346" s="90"/>
      <c r="C2346" s="90"/>
      <c r="D2346" s="91"/>
      <c r="E2346" s="92"/>
      <c r="F2346" s="92" t="s">
        <v>5213</v>
      </c>
      <c r="G2346" s="91"/>
      <c r="H2346" s="91"/>
      <c r="I2346" s="93">
        <v>1</v>
      </c>
      <c r="J2346" s="91"/>
      <c r="K2346" s="98"/>
      <c r="L2346" s="99"/>
      <c r="M2346" s="100"/>
      <c r="N2346" s="101"/>
      <c r="O2346" s="100"/>
      <c r="P2346" s="98"/>
      <c r="Q2346" s="91"/>
      <c r="R2346" s="91"/>
      <c r="S2346" s="91"/>
    </row>
    <row r="2347" spans="1:19" ht="22.5" x14ac:dyDescent="0.25">
      <c r="A2347" s="89" t="s">
        <v>5214</v>
      </c>
      <c r="B2347" s="89" t="s">
        <v>5090</v>
      </c>
      <c r="C2347" s="89"/>
      <c r="D2347" s="89" t="s">
        <v>229</v>
      </c>
      <c r="E2347" s="94" t="s">
        <v>850</v>
      </c>
      <c r="F2347" s="95" t="s">
        <v>851</v>
      </c>
      <c r="G2347" s="89" t="s">
        <v>502</v>
      </c>
      <c r="H2347" s="89" t="s">
        <v>5215</v>
      </c>
      <c r="I2347" s="96">
        <v>1</v>
      </c>
      <c r="J2347" s="97">
        <v>3436833</v>
      </c>
      <c r="K2347" s="98">
        <f>J2347/H2347</f>
        <v>35941.599999999999</v>
      </c>
      <c r="L2347" s="99">
        <f>$L$8</f>
        <v>1.0815399999999999</v>
      </c>
      <c r="M2347" s="100">
        <f>$M$8</f>
        <v>1.0590999999999999</v>
      </c>
      <c r="N2347" s="101">
        <f>$N$8</f>
        <v>0.97811300000000001</v>
      </c>
      <c r="O2347" s="100">
        <f>$O$8</f>
        <v>1</v>
      </c>
      <c r="P2347" s="98">
        <f>K2347*L2347*M2347*N2347*O2347</f>
        <v>40268.550000000003</v>
      </c>
      <c r="Q2347" s="97">
        <f>H2347*P2347</f>
        <v>3850587.48</v>
      </c>
      <c r="R2347" s="97"/>
      <c r="S2347" s="97"/>
    </row>
    <row r="2348" spans="1:19" ht="22.5" x14ac:dyDescent="0.25">
      <c r="A2348" s="89" t="s">
        <v>5216</v>
      </c>
      <c r="B2348" s="89" t="s">
        <v>5090</v>
      </c>
      <c r="C2348" s="89"/>
      <c r="D2348" s="89" t="s">
        <v>231</v>
      </c>
      <c r="E2348" s="94" t="s">
        <v>854</v>
      </c>
      <c r="F2348" s="95" t="s">
        <v>855</v>
      </c>
      <c r="G2348" s="89" t="s">
        <v>502</v>
      </c>
      <c r="H2348" s="89" t="s">
        <v>5215</v>
      </c>
      <c r="I2348" s="96">
        <v>1</v>
      </c>
      <c r="J2348" s="97">
        <v>6120956</v>
      </c>
      <c r="K2348" s="98">
        <f>J2348/H2348</f>
        <v>64011.54</v>
      </c>
      <c r="L2348" s="99">
        <f>$L$8</f>
        <v>1.0815399999999999</v>
      </c>
      <c r="M2348" s="100">
        <f>$M$8</f>
        <v>1.0590999999999999</v>
      </c>
      <c r="N2348" s="101">
        <f>$N$8</f>
        <v>0.97811300000000001</v>
      </c>
      <c r="O2348" s="100">
        <f>$O$8</f>
        <v>1</v>
      </c>
      <c r="P2348" s="98">
        <f>K2348*L2348*M2348*N2348*O2348</f>
        <v>71717.78</v>
      </c>
      <c r="Q2348" s="97">
        <f>H2348*P2348</f>
        <v>6857847.7599999998</v>
      </c>
      <c r="R2348" s="97"/>
      <c r="S2348" s="97"/>
    </row>
    <row r="2349" spans="1:19" x14ac:dyDescent="0.25">
      <c r="A2349" s="89" t="s">
        <v>5217</v>
      </c>
      <c r="B2349" s="89" t="s">
        <v>5090</v>
      </c>
      <c r="C2349" s="89"/>
      <c r="D2349" s="89" t="s">
        <v>236</v>
      </c>
      <c r="E2349" s="94" t="s">
        <v>838</v>
      </c>
      <c r="F2349" s="95" t="s">
        <v>839</v>
      </c>
      <c r="G2349" s="89" t="s">
        <v>110</v>
      </c>
      <c r="H2349" s="89" t="s">
        <v>5218</v>
      </c>
      <c r="I2349" s="96">
        <v>1</v>
      </c>
      <c r="J2349" s="97">
        <v>185226</v>
      </c>
      <c r="K2349" s="98">
        <f>J2349/H2349</f>
        <v>5943.59</v>
      </c>
      <c r="L2349" s="99">
        <f>$L$8</f>
        <v>1.0815399999999999</v>
      </c>
      <c r="M2349" s="100">
        <f>$M$8</f>
        <v>1.0590999999999999</v>
      </c>
      <c r="N2349" s="101">
        <f>$N$8</f>
        <v>0.97811300000000001</v>
      </c>
      <c r="O2349" s="100">
        <f>$O$8</f>
        <v>1</v>
      </c>
      <c r="P2349" s="98">
        <f>K2349*L2349*M2349*N2349*O2349</f>
        <v>6659.13</v>
      </c>
      <c r="Q2349" s="97">
        <f>H2349*P2349</f>
        <v>207525.08</v>
      </c>
      <c r="R2349" s="97"/>
      <c r="S2349" s="97"/>
    </row>
    <row r="2350" spans="1:19" x14ac:dyDescent="0.25">
      <c r="A2350" s="89" t="s">
        <v>5219</v>
      </c>
      <c r="B2350" s="89" t="s">
        <v>5090</v>
      </c>
      <c r="C2350" s="89"/>
      <c r="D2350" s="89" t="s">
        <v>239</v>
      </c>
      <c r="E2350" s="94" t="s">
        <v>999</v>
      </c>
      <c r="F2350" s="95" t="s">
        <v>1000</v>
      </c>
      <c r="G2350" s="89" t="s">
        <v>110</v>
      </c>
      <c r="H2350" s="89" t="s">
        <v>5220</v>
      </c>
      <c r="I2350" s="96">
        <v>1</v>
      </c>
      <c r="J2350" s="97">
        <v>185267</v>
      </c>
      <c r="K2350" s="98">
        <f>J2350/H2350</f>
        <v>5944.9</v>
      </c>
      <c r="L2350" s="99">
        <f>$L$8</f>
        <v>1.0815399999999999</v>
      </c>
      <c r="M2350" s="100">
        <f>$M$8</f>
        <v>1.0590999999999999</v>
      </c>
      <c r="N2350" s="101">
        <f>$N$8</f>
        <v>0.97811300000000001</v>
      </c>
      <c r="O2350" s="100">
        <f>$O$8</f>
        <v>1</v>
      </c>
      <c r="P2350" s="98">
        <f>K2350*L2350*M2350*N2350*O2350</f>
        <v>6660.6</v>
      </c>
      <c r="Q2350" s="97">
        <f>H2350*P2350</f>
        <v>207570.94</v>
      </c>
      <c r="R2350" s="97"/>
      <c r="S2350" s="97"/>
    </row>
    <row r="2351" spans="1:19" x14ac:dyDescent="0.25">
      <c r="A2351" s="89"/>
      <c r="B2351" s="90"/>
      <c r="C2351" s="90"/>
      <c r="D2351" s="91"/>
      <c r="E2351" s="92"/>
      <c r="F2351" s="92" t="s">
        <v>5221</v>
      </c>
      <c r="G2351" s="91"/>
      <c r="H2351" s="91"/>
      <c r="I2351" s="93">
        <v>1</v>
      </c>
      <c r="J2351" s="91"/>
      <c r="K2351" s="98"/>
      <c r="L2351" s="99"/>
      <c r="M2351" s="100"/>
      <c r="N2351" s="101"/>
      <c r="O2351" s="100"/>
      <c r="P2351" s="98"/>
      <c r="Q2351" s="91"/>
      <c r="R2351" s="91"/>
      <c r="S2351" s="91"/>
    </row>
    <row r="2352" spans="1:19" x14ac:dyDescent="0.25">
      <c r="A2352" s="89" t="s">
        <v>5222</v>
      </c>
      <c r="B2352" s="89" t="s">
        <v>5090</v>
      </c>
      <c r="C2352" s="89"/>
      <c r="D2352" s="89" t="s">
        <v>241</v>
      </c>
      <c r="E2352" s="94" t="s">
        <v>906</v>
      </c>
      <c r="F2352" s="95" t="s">
        <v>907</v>
      </c>
      <c r="G2352" s="89" t="s">
        <v>502</v>
      </c>
      <c r="H2352" s="89" t="s">
        <v>5223</v>
      </c>
      <c r="I2352" s="96">
        <v>1</v>
      </c>
      <c r="J2352" s="97">
        <v>413411</v>
      </c>
      <c r="K2352" s="98">
        <f>J2352/H2352</f>
        <v>16746.03</v>
      </c>
      <c r="L2352" s="99">
        <f>$L$8</f>
        <v>1.0815399999999999</v>
      </c>
      <c r="M2352" s="100">
        <f>$M$8</f>
        <v>1.0590999999999999</v>
      </c>
      <c r="N2352" s="101">
        <f>$N$8</f>
        <v>0.97811300000000001</v>
      </c>
      <c r="O2352" s="100">
        <f>$O$8</f>
        <v>1</v>
      </c>
      <c r="P2352" s="98">
        <f>K2352*L2352*M2352*N2352*O2352</f>
        <v>18762.060000000001</v>
      </c>
      <c r="Q2352" s="97">
        <f>H2352*P2352</f>
        <v>463180.85</v>
      </c>
      <c r="R2352" s="97"/>
      <c r="S2352" s="97"/>
    </row>
    <row r="2353" spans="1:19" ht="22.5" x14ac:dyDescent="0.25">
      <c r="A2353" s="89" t="s">
        <v>5224</v>
      </c>
      <c r="B2353" s="89" t="s">
        <v>5090</v>
      </c>
      <c r="C2353" s="89"/>
      <c r="D2353" s="89" t="s">
        <v>243</v>
      </c>
      <c r="E2353" s="94" t="s">
        <v>5225</v>
      </c>
      <c r="F2353" s="95" t="s">
        <v>5226</v>
      </c>
      <c r="G2353" s="89" t="s">
        <v>502</v>
      </c>
      <c r="H2353" s="89" t="s">
        <v>5223</v>
      </c>
      <c r="I2353" s="96">
        <v>1</v>
      </c>
      <c r="J2353" s="97">
        <v>1457789</v>
      </c>
      <c r="K2353" s="98">
        <f>J2353/H2353</f>
        <v>59050.64</v>
      </c>
      <c r="L2353" s="99">
        <f>$L$8</f>
        <v>1.0815399999999999</v>
      </c>
      <c r="M2353" s="100">
        <f>$M$8</f>
        <v>1.0590999999999999</v>
      </c>
      <c r="N2353" s="101">
        <f>$N$8</f>
        <v>0.97811300000000001</v>
      </c>
      <c r="O2353" s="100">
        <f>$O$8</f>
        <v>1</v>
      </c>
      <c r="P2353" s="98">
        <f>K2353*L2353*M2353*N2353*O2353</f>
        <v>66159.649999999994</v>
      </c>
      <c r="Q2353" s="97">
        <f>H2353*P2353</f>
        <v>1633289.9</v>
      </c>
      <c r="R2353" s="97"/>
      <c r="S2353" s="97"/>
    </row>
    <row r="2354" spans="1:19" x14ac:dyDescent="0.25">
      <c r="A2354" s="89" t="s">
        <v>5227</v>
      </c>
      <c r="B2354" s="89" t="s">
        <v>5090</v>
      </c>
      <c r="C2354" s="89"/>
      <c r="D2354" s="89" t="s">
        <v>248</v>
      </c>
      <c r="E2354" s="94" t="s">
        <v>838</v>
      </c>
      <c r="F2354" s="95" t="s">
        <v>839</v>
      </c>
      <c r="G2354" s="89" t="s">
        <v>110</v>
      </c>
      <c r="H2354" s="89" t="s">
        <v>5228</v>
      </c>
      <c r="I2354" s="96">
        <v>1</v>
      </c>
      <c r="J2354" s="97">
        <v>55318</v>
      </c>
      <c r="K2354" s="98">
        <f>J2354/H2354</f>
        <v>5943.67</v>
      </c>
      <c r="L2354" s="99">
        <f>$L$8</f>
        <v>1.0815399999999999</v>
      </c>
      <c r="M2354" s="100">
        <f>$M$8</f>
        <v>1.0590999999999999</v>
      </c>
      <c r="N2354" s="101">
        <f>$N$8</f>
        <v>0.97811300000000001</v>
      </c>
      <c r="O2354" s="100">
        <f>$O$8</f>
        <v>1</v>
      </c>
      <c r="P2354" s="98">
        <f>K2354*L2354*M2354*N2354*O2354</f>
        <v>6659.22</v>
      </c>
      <c r="Q2354" s="97">
        <f>H2354*P2354</f>
        <v>61977.61</v>
      </c>
      <c r="R2354" s="97"/>
      <c r="S2354" s="97"/>
    </row>
    <row r="2355" spans="1:19" x14ac:dyDescent="0.25">
      <c r="A2355" s="89" t="s">
        <v>5229</v>
      </c>
      <c r="B2355" s="89" t="s">
        <v>5090</v>
      </c>
      <c r="C2355" s="89"/>
      <c r="D2355" s="89" t="s">
        <v>251</v>
      </c>
      <c r="E2355" s="94" t="s">
        <v>999</v>
      </c>
      <c r="F2355" s="95" t="s">
        <v>1000</v>
      </c>
      <c r="G2355" s="89" t="s">
        <v>110</v>
      </c>
      <c r="H2355" s="89" t="s">
        <v>5230</v>
      </c>
      <c r="I2355" s="96">
        <v>1</v>
      </c>
      <c r="J2355" s="97">
        <v>55329</v>
      </c>
      <c r="K2355" s="98">
        <f>J2355/H2355</f>
        <v>5944.88</v>
      </c>
      <c r="L2355" s="99">
        <f>$L$8</f>
        <v>1.0815399999999999</v>
      </c>
      <c r="M2355" s="100">
        <f>$M$8</f>
        <v>1.0590999999999999</v>
      </c>
      <c r="N2355" s="101">
        <f>$N$8</f>
        <v>0.97811300000000001</v>
      </c>
      <c r="O2355" s="100">
        <f>$O$8</f>
        <v>1</v>
      </c>
      <c r="P2355" s="98">
        <f>K2355*L2355*M2355*N2355*O2355</f>
        <v>6660.57</v>
      </c>
      <c r="Q2355" s="97">
        <f>H2355*P2355</f>
        <v>61989.919999999998</v>
      </c>
      <c r="R2355" s="97"/>
      <c r="S2355" s="97"/>
    </row>
    <row r="2356" spans="1:19" x14ac:dyDescent="0.25">
      <c r="A2356" s="82" t="s">
        <v>1017</v>
      </c>
      <c r="B2356" s="83"/>
      <c r="C2356" s="84"/>
      <c r="D2356" s="85"/>
      <c r="E2356" s="86"/>
      <c r="F2356" s="86" t="s">
        <v>1055</v>
      </c>
      <c r="G2356" s="82"/>
      <c r="H2356" s="82"/>
      <c r="I2356" s="87"/>
      <c r="J2356" s="88">
        <f>SUM(J2357:J2367)</f>
        <v>3335011</v>
      </c>
      <c r="K2356" s="98"/>
      <c r="L2356" s="99"/>
      <c r="M2356" s="100"/>
      <c r="N2356" s="101"/>
      <c r="O2356" s="100"/>
      <c r="P2356" s="98"/>
      <c r="Q2356" s="88">
        <f>SUM(Q2357:Q2367)</f>
        <v>3736486.52</v>
      </c>
      <c r="R2356" s="88">
        <f t="shared" ref="R2356:S2356" si="1224">SUM(R2357:R2367)</f>
        <v>0</v>
      </c>
      <c r="S2356" s="88">
        <f t="shared" si="1224"/>
        <v>0</v>
      </c>
    </row>
    <row r="2357" spans="1:19" x14ac:dyDescent="0.25">
      <c r="A2357" s="89"/>
      <c r="B2357" s="90"/>
      <c r="C2357" s="90"/>
      <c r="D2357" s="91"/>
      <c r="E2357" s="92"/>
      <c r="F2357" s="92" t="s">
        <v>5232</v>
      </c>
      <c r="G2357" s="91"/>
      <c r="H2357" s="91"/>
      <c r="I2357" s="93">
        <v>1</v>
      </c>
      <c r="J2357" s="91"/>
      <c r="K2357" s="98"/>
      <c r="L2357" s="99"/>
      <c r="M2357" s="100"/>
      <c r="N2357" s="101"/>
      <c r="O2357" s="100"/>
      <c r="P2357" s="98"/>
      <c r="Q2357" s="91"/>
      <c r="R2357" s="91"/>
      <c r="S2357" s="91"/>
    </row>
    <row r="2358" spans="1:19" x14ac:dyDescent="0.25">
      <c r="A2358" s="89" t="s">
        <v>5233</v>
      </c>
      <c r="B2358" s="89" t="s">
        <v>5090</v>
      </c>
      <c r="C2358" s="89"/>
      <c r="D2358" s="89" t="s">
        <v>256</v>
      </c>
      <c r="E2358" s="94" t="s">
        <v>5234</v>
      </c>
      <c r="F2358" s="95" t="s">
        <v>5235</v>
      </c>
      <c r="G2358" s="89" t="s">
        <v>110</v>
      </c>
      <c r="H2358" s="89" t="s">
        <v>5236</v>
      </c>
      <c r="I2358" s="96">
        <v>1</v>
      </c>
      <c r="J2358" s="97">
        <v>295822</v>
      </c>
      <c r="K2358" s="98">
        <f t="shared" ref="K2358:K2367" si="1225">J2358/H2358</f>
        <v>12093.37</v>
      </c>
      <c r="L2358" s="99">
        <f t="shared" ref="L2358:L2367" si="1226">$L$8</f>
        <v>1.0815399999999999</v>
      </c>
      <c r="M2358" s="100">
        <f t="shared" ref="M2358:M2367" si="1227">$M$8</f>
        <v>1.0590999999999999</v>
      </c>
      <c r="N2358" s="101">
        <f t="shared" ref="N2358:N2367" si="1228">$N$8</f>
        <v>0.97811300000000001</v>
      </c>
      <c r="O2358" s="100">
        <f t="shared" ref="O2358:O2367" si="1229">$O$8</f>
        <v>1</v>
      </c>
      <c r="P2358" s="98">
        <f t="shared" ref="P2358:P2367" si="1230">K2358*L2358*M2358*N2358*O2358</f>
        <v>13549.27</v>
      </c>
      <c r="Q2358" s="97">
        <f t="shared" ref="Q2358:Q2367" si="1231">H2358*P2358</f>
        <v>331435.46999999997</v>
      </c>
      <c r="R2358" s="97"/>
      <c r="S2358" s="97"/>
    </row>
    <row r="2359" spans="1:19" x14ac:dyDescent="0.25">
      <c r="A2359" s="89" t="s">
        <v>5237</v>
      </c>
      <c r="B2359" s="89" t="s">
        <v>5090</v>
      </c>
      <c r="C2359" s="89"/>
      <c r="D2359" s="89" t="s">
        <v>218</v>
      </c>
      <c r="E2359" s="94" t="s">
        <v>5238</v>
      </c>
      <c r="F2359" s="95" t="s">
        <v>5239</v>
      </c>
      <c r="G2359" s="89" t="s">
        <v>949</v>
      </c>
      <c r="H2359" s="89" t="s">
        <v>5240</v>
      </c>
      <c r="I2359" s="96">
        <v>1</v>
      </c>
      <c r="J2359" s="97">
        <v>-104308</v>
      </c>
      <c r="K2359" s="98">
        <f t="shared" si="1225"/>
        <v>38.770000000000003</v>
      </c>
      <c r="L2359" s="99">
        <f t="shared" si="1226"/>
        <v>1.0815399999999999</v>
      </c>
      <c r="M2359" s="100">
        <f t="shared" si="1227"/>
        <v>1.0590999999999999</v>
      </c>
      <c r="N2359" s="101">
        <f t="shared" si="1228"/>
        <v>0.97811300000000001</v>
      </c>
      <c r="O2359" s="100">
        <f t="shared" si="1229"/>
        <v>1</v>
      </c>
      <c r="P2359" s="98">
        <f t="shared" si="1230"/>
        <v>43.44</v>
      </c>
      <c r="Q2359" s="97">
        <f t="shared" si="1231"/>
        <v>-116886.83</v>
      </c>
      <c r="R2359" s="97"/>
      <c r="S2359" s="97"/>
    </row>
    <row r="2360" spans="1:19" x14ac:dyDescent="0.25">
      <c r="A2360" s="89" t="s">
        <v>5241</v>
      </c>
      <c r="B2360" s="89" t="s">
        <v>5090</v>
      </c>
      <c r="C2360" s="89"/>
      <c r="D2360" s="89" t="s">
        <v>295</v>
      </c>
      <c r="E2360" s="94" t="s">
        <v>5242</v>
      </c>
      <c r="F2360" s="95" t="s">
        <v>5243</v>
      </c>
      <c r="G2360" s="89" t="s">
        <v>949</v>
      </c>
      <c r="H2360" s="89" t="s">
        <v>5244</v>
      </c>
      <c r="I2360" s="96">
        <v>1</v>
      </c>
      <c r="J2360" s="97">
        <v>985679</v>
      </c>
      <c r="K2360" s="98">
        <f t="shared" si="1225"/>
        <v>366.32</v>
      </c>
      <c r="L2360" s="99">
        <f t="shared" si="1226"/>
        <v>1.0815399999999999</v>
      </c>
      <c r="M2360" s="100">
        <f t="shared" si="1227"/>
        <v>1.0590999999999999</v>
      </c>
      <c r="N2360" s="101">
        <f t="shared" si="1228"/>
        <v>0.97811300000000001</v>
      </c>
      <c r="O2360" s="100">
        <f t="shared" si="1229"/>
        <v>1</v>
      </c>
      <c r="P2360" s="98">
        <f t="shared" si="1230"/>
        <v>410.42</v>
      </c>
      <c r="Q2360" s="97">
        <f t="shared" si="1231"/>
        <v>1104343.77</v>
      </c>
      <c r="R2360" s="97"/>
      <c r="S2360" s="97"/>
    </row>
    <row r="2361" spans="1:19" ht="22.5" x14ac:dyDescent="0.25">
      <c r="A2361" s="89" t="s">
        <v>5245</v>
      </c>
      <c r="B2361" s="89" t="s">
        <v>5090</v>
      </c>
      <c r="C2361" s="89"/>
      <c r="D2361" s="89" t="s">
        <v>254</v>
      </c>
      <c r="E2361" s="94" t="s">
        <v>5246</v>
      </c>
      <c r="F2361" s="95" t="s">
        <v>5247</v>
      </c>
      <c r="G2361" s="89" t="s">
        <v>110</v>
      </c>
      <c r="H2361" s="89" t="s">
        <v>5236</v>
      </c>
      <c r="I2361" s="96">
        <v>1</v>
      </c>
      <c r="J2361" s="97">
        <v>842107</v>
      </c>
      <c r="K2361" s="98">
        <f t="shared" si="1225"/>
        <v>34425.81</v>
      </c>
      <c r="L2361" s="99">
        <f t="shared" si="1226"/>
        <v>1.0815399999999999</v>
      </c>
      <c r="M2361" s="100">
        <f t="shared" si="1227"/>
        <v>1.0590999999999999</v>
      </c>
      <c r="N2361" s="101">
        <f t="shared" si="1228"/>
        <v>0.97811300000000001</v>
      </c>
      <c r="O2361" s="100">
        <f t="shared" si="1229"/>
        <v>1</v>
      </c>
      <c r="P2361" s="98">
        <f t="shared" si="1230"/>
        <v>38570.28</v>
      </c>
      <c r="Q2361" s="97">
        <f t="shared" si="1231"/>
        <v>943486.9</v>
      </c>
      <c r="R2361" s="97"/>
      <c r="S2361" s="97"/>
    </row>
    <row r="2362" spans="1:19" x14ac:dyDescent="0.25">
      <c r="A2362" s="89" t="s">
        <v>5248</v>
      </c>
      <c r="B2362" s="89" t="s">
        <v>5090</v>
      </c>
      <c r="C2362" s="89"/>
      <c r="D2362" s="89" t="s">
        <v>286</v>
      </c>
      <c r="E2362" s="94" t="s">
        <v>5249</v>
      </c>
      <c r="F2362" s="95" t="s">
        <v>5250</v>
      </c>
      <c r="G2362" s="89" t="s">
        <v>502</v>
      </c>
      <c r="H2362" s="89" t="s">
        <v>5251</v>
      </c>
      <c r="I2362" s="96">
        <v>1</v>
      </c>
      <c r="J2362" s="97">
        <v>1253330</v>
      </c>
      <c r="K2362" s="98">
        <f t="shared" si="1225"/>
        <v>72781.09</v>
      </c>
      <c r="L2362" s="99">
        <f t="shared" si="1226"/>
        <v>1.0815399999999999</v>
      </c>
      <c r="M2362" s="100">
        <f t="shared" si="1227"/>
        <v>1.0590999999999999</v>
      </c>
      <c r="N2362" s="101">
        <f t="shared" si="1228"/>
        <v>0.97811300000000001</v>
      </c>
      <c r="O2362" s="100">
        <f t="shared" si="1229"/>
        <v>1</v>
      </c>
      <c r="P2362" s="98">
        <f t="shared" si="1230"/>
        <v>81543.09</v>
      </c>
      <c r="Q2362" s="97">
        <f t="shared" si="1231"/>
        <v>1404216.37</v>
      </c>
      <c r="R2362" s="97"/>
      <c r="S2362" s="97"/>
    </row>
    <row r="2363" spans="1:19" x14ac:dyDescent="0.25">
      <c r="A2363" s="89" t="s">
        <v>5252</v>
      </c>
      <c r="B2363" s="89" t="s">
        <v>5090</v>
      </c>
      <c r="C2363" s="89"/>
      <c r="D2363" s="89" t="s">
        <v>260</v>
      </c>
      <c r="E2363" s="94" t="s">
        <v>1069</v>
      </c>
      <c r="F2363" s="95" t="s">
        <v>1070</v>
      </c>
      <c r="G2363" s="89" t="s">
        <v>1071</v>
      </c>
      <c r="H2363" s="89" t="s">
        <v>5253</v>
      </c>
      <c r="I2363" s="96">
        <v>1</v>
      </c>
      <c r="J2363" s="97">
        <v>47262</v>
      </c>
      <c r="K2363" s="98">
        <f t="shared" si="1225"/>
        <v>65188.97</v>
      </c>
      <c r="L2363" s="99">
        <f t="shared" si="1226"/>
        <v>1.0815399999999999</v>
      </c>
      <c r="M2363" s="100">
        <f t="shared" si="1227"/>
        <v>1.0590999999999999</v>
      </c>
      <c r="N2363" s="101">
        <f t="shared" si="1228"/>
        <v>0.97811300000000001</v>
      </c>
      <c r="O2363" s="100">
        <f t="shared" si="1229"/>
        <v>1</v>
      </c>
      <c r="P2363" s="98">
        <f t="shared" si="1230"/>
        <v>73036.960000000006</v>
      </c>
      <c r="Q2363" s="97">
        <f t="shared" si="1231"/>
        <v>52951.8</v>
      </c>
      <c r="R2363" s="97"/>
      <c r="S2363" s="97"/>
    </row>
    <row r="2364" spans="1:19" x14ac:dyDescent="0.25">
      <c r="A2364" s="89" t="s">
        <v>5254</v>
      </c>
      <c r="B2364" s="89" t="s">
        <v>5090</v>
      </c>
      <c r="C2364" s="89"/>
      <c r="D2364" s="89" t="s">
        <v>309</v>
      </c>
      <c r="E2364" s="94" t="s">
        <v>1075</v>
      </c>
      <c r="F2364" s="95" t="s">
        <v>1076</v>
      </c>
      <c r="G2364" s="89" t="s">
        <v>1077</v>
      </c>
      <c r="H2364" s="89" t="s">
        <v>5255</v>
      </c>
      <c r="I2364" s="96">
        <v>1</v>
      </c>
      <c r="J2364" s="97">
        <v>3624</v>
      </c>
      <c r="K2364" s="98">
        <f t="shared" si="1225"/>
        <v>160.35</v>
      </c>
      <c r="L2364" s="99">
        <f t="shared" si="1226"/>
        <v>1.0815399999999999</v>
      </c>
      <c r="M2364" s="100">
        <f t="shared" si="1227"/>
        <v>1.0590999999999999</v>
      </c>
      <c r="N2364" s="101">
        <f t="shared" si="1228"/>
        <v>0.97811300000000001</v>
      </c>
      <c r="O2364" s="100">
        <f t="shared" si="1229"/>
        <v>1</v>
      </c>
      <c r="P2364" s="98">
        <f t="shared" si="1230"/>
        <v>179.65</v>
      </c>
      <c r="Q2364" s="97">
        <f t="shared" si="1231"/>
        <v>4060.09</v>
      </c>
      <c r="R2364" s="97"/>
      <c r="S2364" s="97"/>
    </row>
    <row r="2365" spans="1:19" ht="22.5" x14ac:dyDescent="0.25">
      <c r="A2365" s="89" t="s">
        <v>5256</v>
      </c>
      <c r="B2365" s="89" t="s">
        <v>5090</v>
      </c>
      <c r="C2365" s="89"/>
      <c r="D2365" s="89" t="s">
        <v>265</v>
      </c>
      <c r="E2365" s="94" t="s">
        <v>1081</v>
      </c>
      <c r="F2365" s="95" t="s">
        <v>1082</v>
      </c>
      <c r="G2365" s="89" t="s">
        <v>1077</v>
      </c>
      <c r="H2365" s="89" t="s">
        <v>5255</v>
      </c>
      <c r="I2365" s="96">
        <v>1</v>
      </c>
      <c r="J2365" s="97">
        <v>8331</v>
      </c>
      <c r="K2365" s="98">
        <f t="shared" si="1225"/>
        <v>368.63</v>
      </c>
      <c r="L2365" s="99">
        <f t="shared" si="1226"/>
        <v>1.0815399999999999</v>
      </c>
      <c r="M2365" s="100">
        <f t="shared" si="1227"/>
        <v>1.0590999999999999</v>
      </c>
      <c r="N2365" s="101">
        <f t="shared" si="1228"/>
        <v>0.97811300000000001</v>
      </c>
      <c r="O2365" s="100">
        <f t="shared" si="1229"/>
        <v>1</v>
      </c>
      <c r="P2365" s="98">
        <f t="shared" si="1230"/>
        <v>413.01</v>
      </c>
      <c r="Q2365" s="97">
        <f t="shared" si="1231"/>
        <v>9334.0300000000007</v>
      </c>
      <c r="R2365" s="97"/>
      <c r="S2365" s="97"/>
    </row>
    <row r="2366" spans="1:19" x14ac:dyDescent="0.25">
      <c r="A2366" s="89" t="s">
        <v>5257</v>
      </c>
      <c r="B2366" s="89" t="s">
        <v>5090</v>
      </c>
      <c r="C2366" s="89"/>
      <c r="D2366" s="89" t="s">
        <v>263</v>
      </c>
      <c r="E2366" s="94" t="s">
        <v>1085</v>
      </c>
      <c r="F2366" s="95" t="s">
        <v>1086</v>
      </c>
      <c r="G2366" s="89" t="s">
        <v>648</v>
      </c>
      <c r="H2366" s="89" t="s">
        <v>34</v>
      </c>
      <c r="I2366" s="96">
        <v>1</v>
      </c>
      <c r="J2366" s="97">
        <v>591</v>
      </c>
      <c r="K2366" s="98">
        <f t="shared" si="1225"/>
        <v>147.75</v>
      </c>
      <c r="L2366" s="99">
        <f t="shared" si="1226"/>
        <v>1.0815399999999999</v>
      </c>
      <c r="M2366" s="100">
        <f t="shared" si="1227"/>
        <v>1.0590999999999999</v>
      </c>
      <c r="N2366" s="101">
        <f t="shared" si="1228"/>
        <v>0.97811300000000001</v>
      </c>
      <c r="O2366" s="100">
        <f t="shared" si="1229"/>
        <v>1</v>
      </c>
      <c r="P2366" s="98">
        <f t="shared" si="1230"/>
        <v>165.54</v>
      </c>
      <c r="Q2366" s="97">
        <f t="shared" si="1231"/>
        <v>662.16</v>
      </c>
      <c r="R2366" s="97"/>
      <c r="S2366" s="97"/>
    </row>
    <row r="2367" spans="1:19" x14ac:dyDescent="0.25">
      <c r="A2367" s="89" t="s">
        <v>5258</v>
      </c>
      <c r="B2367" s="89" t="s">
        <v>5090</v>
      </c>
      <c r="C2367" s="89"/>
      <c r="D2367" s="89" t="s">
        <v>297</v>
      </c>
      <c r="E2367" s="94" t="s">
        <v>1089</v>
      </c>
      <c r="F2367" s="95" t="s">
        <v>1090</v>
      </c>
      <c r="G2367" s="89" t="s">
        <v>648</v>
      </c>
      <c r="H2367" s="89" t="s">
        <v>34</v>
      </c>
      <c r="I2367" s="96">
        <v>1</v>
      </c>
      <c r="J2367" s="97">
        <v>2573</v>
      </c>
      <c r="K2367" s="98">
        <f t="shared" si="1225"/>
        <v>643.25</v>
      </c>
      <c r="L2367" s="99">
        <f t="shared" si="1226"/>
        <v>1.0815399999999999</v>
      </c>
      <c r="M2367" s="100">
        <f t="shared" si="1227"/>
        <v>1.0590999999999999</v>
      </c>
      <c r="N2367" s="101">
        <f t="shared" si="1228"/>
        <v>0.97811300000000001</v>
      </c>
      <c r="O2367" s="100">
        <f t="shared" si="1229"/>
        <v>1</v>
      </c>
      <c r="P2367" s="98">
        <f t="shared" si="1230"/>
        <v>720.69</v>
      </c>
      <c r="Q2367" s="97">
        <f t="shared" si="1231"/>
        <v>2882.76</v>
      </c>
      <c r="R2367" s="97"/>
      <c r="S2367" s="97"/>
    </row>
    <row r="2368" spans="1:19" x14ac:dyDescent="0.25">
      <c r="A2368" s="82" t="s">
        <v>1022</v>
      </c>
      <c r="B2368" s="83"/>
      <c r="C2368" s="84"/>
      <c r="D2368" s="85"/>
      <c r="E2368" s="86"/>
      <c r="F2368" s="86" t="s">
        <v>5260</v>
      </c>
      <c r="G2368" s="82"/>
      <c r="H2368" s="82"/>
      <c r="I2368" s="87"/>
      <c r="J2368" s="88">
        <f>SUM(J2369:J2379)</f>
        <v>674955</v>
      </c>
      <c r="K2368" s="98"/>
      <c r="L2368" s="99"/>
      <c r="M2368" s="100"/>
      <c r="N2368" s="101"/>
      <c r="O2368" s="100"/>
      <c r="P2368" s="98"/>
      <c r="Q2368" s="88">
        <f>SUM(Q2369:Q2379)</f>
        <v>756210.44</v>
      </c>
      <c r="R2368" s="88">
        <f t="shared" ref="R2368:S2368" si="1232">SUM(R2369:R2379)</f>
        <v>0</v>
      </c>
      <c r="S2368" s="88">
        <f t="shared" si="1232"/>
        <v>0</v>
      </c>
    </row>
    <row r="2369" spans="1:19" x14ac:dyDescent="0.25">
      <c r="A2369" s="89"/>
      <c r="B2369" s="90"/>
      <c r="C2369" s="90"/>
      <c r="D2369" s="91"/>
      <c r="E2369" s="92"/>
      <c r="F2369" s="92" t="s">
        <v>5261</v>
      </c>
      <c r="G2369" s="91"/>
      <c r="H2369" s="91"/>
      <c r="I2369" s="93">
        <v>1</v>
      </c>
      <c r="J2369" s="91"/>
      <c r="K2369" s="98"/>
      <c r="L2369" s="99"/>
      <c r="M2369" s="100"/>
      <c r="N2369" s="101"/>
      <c r="O2369" s="100"/>
      <c r="P2369" s="98"/>
      <c r="Q2369" s="91"/>
      <c r="R2369" s="91"/>
      <c r="S2369" s="91"/>
    </row>
    <row r="2370" spans="1:19" ht="22.5" x14ac:dyDescent="0.25">
      <c r="A2370" s="89" t="s">
        <v>5262</v>
      </c>
      <c r="B2370" s="89" t="s">
        <v>5090</v>
      </c>
      <c r="C2370" s="89"/>
      <c r="D2370" s="89" t="s">
        <v>267</v>
      </c>
      <c r="E2370" s="94" t="s">
        <v>842</v>
      </c>
      <c r="F2370" s="95" t="s">
        <v>843</v>
      </c>
      <c r="G2370" s="89" t="s">
        <v>110</v>
      </c>
      <c r="H2370" s="89" t="s">
        <v>5263</v>
      </c>
      <c r="I2370" s="96">
        <v>1</v>
      </c>
      <c r="J2370" s="97">
        <v>444</v>
      </c>
      <c r="K2370" s="98">
        <f t="shared" ref="K2370:K2379" si="1233">J2370/H2370</f>
        <v>11108.33</v>
      </c>
      <c r="L2370" s="99">
        <f t="shared" ref="L2370:L2379" si="1234">$L$8</f>
        <v>1.0815399999999999</v>
      </c>
      <c r="M2370" s="100">
        <f t="shared" ref="M2370:M2379" si="1235">$M$8</f>
        <v>1.0590999999999999</v>
      </c>
      <c r="N2370" s="101">
        <f t="shared" ref="N2370:N2379" si="1236">$N$8</f>
        <v>0.97811300000000001</v>
      </c>
      <c r="O2370" s="100">
        <f t="shared" ref="O2370:O2379" si="1237">$O$8</f>
        <v>1</v>
      </c>
      <c r="P2370" s="98">
        <f t="shared" ref="P2370:P2379" si="1238">K2370*L2370*M2370*N2370*O2370</f>
        <v>12445.64</v>
      </c>
      <c r="Q2370" s="97">
        <f t="shared" ref="Q2370:Q2379" si="1239">H2370*P2370</f>
        <v>497.45</v>
      </c>
      <c r="R2370" s="97"/>
      <c r="S2370" s="97"/>
    </row>
    <row r="2371" spans="1:19" ht="22.5" x14ac:dyDescent="0.25">
      <c r="A2371" s="89" t="s">
        <v>5264</v>
      </c>
      <c r="B2371" s="89" t="s">
        <v>5090</v>
      </c>
      <c r="C2371" s="89"/>
      <c r="D2371" s="89" t="s">
        <v>276</v>
      </c>
      <c r="E2371" s="94" t="s">
        <v>845</v>
      </c>
      <c r="F2371" s="95" t="s">
        <v>846</v>
      </c>
      <c r="G2371" s="89" t="s">
        <v>518</v>
      </c>
      <c r="H2371" s="89" t="s">
        <v>5265</v>
      </c>
      <c r="I2371" s="96">
        <v>1</v>
      </c>
      <c r="J2371" s="97">
        <v>4748</v>
      </c>
      <c r="K2371" s="98">
        <f t="shared" si="1233"/>
        <v>989.91</v>
      </c>
      <c r="L2371" s="99">
        <f t="shared" si="1234"/>
        <v>1.0815399999999999</v>
      </c>
      <c r="M2371" s="100">
        <f t="shared" si="1235"/>
        <v>1.0590999999999999</v>
      </c>
      <c r="N2371" s="101">
        <f t="shared" si="1236"/>
        <v>0.97811300000000001</v>
      </c>
      <c r="O2371" s="100">
        <f t="shared" si="1237"/>
        <v>1</v>
      </c>
      <c r="P2371" s="98">
        <f t="shared" si="1238"/>
        <v>1109.08</v>
      </c>
      <c r="Q2371" s="97">
        <f t="shared" si="1239"/>
        <v>5319.59</v>
      </c>
      <c r="R2371" s="97"/>
      <c r="S2371" s="97"/>
    </row>
    <row r="2372" spans="1:19" x14ac:dyDescent="0.25">
      <c r="A2372" s="89" t="s">
        <v>5266</v>
      </c>
      <c r="B2372" s="89" t="s">
        <v>5090</v>
      </c>
      <c r="C2372" s="89"/>
      <c r="D2372" s="89" t="s">
        <v>196</v>
      </c>
      <c r="E2372" s="94" t="s">
        <v>5267</v>
      </c>
      <c r="F2372" s="95" t="s">
        <v>5268</v>
      </c>
      <c r="G2372" s="89" t="s">
        <v>949</v>
      </c>
      <c r="H2372" s="89" t="s">
        <v>5269</v>
      </c>
      <c r="I2372" s="96">
        <v>1</v>
      </c>
      <c r="J2372" s="97">
        <v>21683</v>
      </c>
      <c r="K2372" s="98">
        <f t="shared" si="1233"/>
        <v>66.77</v>
      </c>
      <c r="L2372" s="99">
        <f t="shared" si="1234"/>
        <v>1.0815399999999999</v>
      </c>
      <c r="M2372" s="100">
        <f t="shared" si="1235"/>
        <v>1.0590999999999999</v>
      </c>
      <c r="N2372" s="101">
        <f t="shared" si="1236"/>
        <v>0.97811300000000001</v>
      </c>
      <c r="O2372" s="100">
        <f t="shared" si="1237"/>
        <v>1</v>
      </c>
      <c r="P2372" s="98">
        <f t="shared" si="1238"/>
        <v>74.81</v>
      </c>
      <c r="Q2372" s="97">
        <f t="shared" si="1239"/>
        <v>24293.05</v>
      </c>
      <c r="R2372" s="97"/>
      <c r="S2372" s="97"/>
    </row>
    <row r="2373" spans="1:19" x14ac:dyDescent="0.25">
      <c r="A2373" s="89" t="s">
        <v>5270</v>
      </c>
      <c r="B2373" s="89" t="s">
        <v>5090</v>
      </c>
      <c r="C2373" s="89"/>
      <c r="D2373" s="89" t="s">
        <v>206</v>
      </c>
      <c r="E2373" s="94" t="s">
        <v>5271</v>
      </c>
      <c r="F2373" s="95" t="s">
        <v>5272</v>
      </c>
      <c r="G2373" s="89" t="s">
        <v>110</v>
      </c>
      <c r="H2373" s="89" t="s">
        <v>5273</v>
      </c>
      <c r="I2373" s="96">
        <v>1</v>
      </c>
      <c r="J2373" s="97">
        <v>35025</v>
      </c>
      <c r="K2373" s="98">
        <f t="shared" si="1233"/>
        <v>10785.88</v>
      </c>
      <c r="L2373" s="99">
        <f t="shared" si="1234"/>
        <v>1.0815399999999999</v>
      </c>
      <c r="M2373" s="100">
        <f t="shared" si="1235"/>
        <v>1.0590999999999999</v>
      </c>
      <c r="N2373" s="101">
        <f t="shared" si="1236"/>
        <v>0.97811300000000001</v>
      </c>
      <c r="O2373" s="100">
        <f t="shared" si="1237"/>
        <v>1</v>
      </c>
      <c r="P2373" s="98">
        <f t="shared" si="1238"/>
        <v>12084.37</v>
      </c>
      <c r="Q2373" s="97">
        <f t="shared" si="1239"/>
        <v>39241.57</v>
      </c>
      <c r="R2373" s="97"/>
      <c r="S2373" s="97"/>
    </row>
    <row r="2374" spans="1:19" x14ac:dyDescent="0.25">
      <c r="A2374" s="89" t="s">
        <v>5274</v>
      </c>
      <c r="B2374" s="89" t="s">
        <v>5090</v>
      </c>
      <c r="C2374" s="89"/>
      <c r="D2374" s="89" t="s">
        <v>278</v>
      </c>
      <c r="E2374" s="94" t="s">
        <v>5275</v>
      </c>
      <c r="F2374" s="95" t="s">
        <v>5276</v>
      </c>
      <c r="G2374" s="89" t="s">
        <v>502</v>
      </c>
      <c r="H2374" s="89" t="s">
        <v>5277</v>
      </c>
      <c r="I2374" s="96">
        <v>1</v>
      </c>
      <c r="J2374" s="97">
        <v>-11968</v>
      </c>
      <c r="K2374" s="98">
        <f t="shared" si="1233"/>
        <v>160239.93</v>
      </c>
      <c r="L2374" s="99">
        <f t="shared" si="1234"/>
        <v>1.0815399999999999</v>
      </c>
      <c r="M2374" s="100">
        <f t="shared" si="1235"/>
        <v>1.0590999999999999</v>
      </c>
      <c r="N2374" s="101">
        <f t="shared" si="1236"/>
        <v>0.97811300000000001</v>
      </c>
      <c r="O2374" s="100">
        <f t="shared" si="1237"/>
        <v>1</v>
      </c>
      <c r="P2374" s="98">
        <f t="shared" si="1238"/>
        <v>179530.95</v>
      </c>
      <c r="Q2374" s="97">
        <f t="shared" si="1239"/>
        <v>-13408.81</v>
      </c>
      <c r="R2374" s="97"/>
      <c r="S2374" s="97"/>
    </row>
    <row r="2375" spans="1:19" ht="22.5" x14ac:dyDescent="0.25">
      <c r="A2375" s="89" t="s">
        <v>5278</v>
      </c>
      <c r="B2375" s="89" t="s">
        <v>5090</v>
      </c>
      <c r="C2375" s="89"/>
      <c r="D2375" s="89" t="s">
        <v>288</v>
      </c>
      <c r="E2375" s="94" t="s">
        <v>5279</v>
      </c>
      <c r="F2375" s="95" t="s">
        <v>5280</v>
      </c>
      <c r="G2375" s="89" t="s">
        <v>518</v>
      </c>
      <c r="H2375" s="89" t="s">
        <v>5281</v>
      </c>
      <c r="I2375" s="96">
        <v>1</v>
      </c>
      <c r="J2375" s="97">
        <v>76621</v>
      </c>
      <c r="K2375" s="98">
        <f t="shared" si="1233"/>
        <v>1025.8800000000001</v>
      </c>
      <c r="L2375" s="99">
        <f t="shared" si="1234"/>
        <v>1.0815399999999999</v>
      </c>
      <c r="M2375" s="100">
        <f t="shared" si="1235"/>
        <v>1.0590999999999999</v>
      </c>
      <c r="N2375" s="101">
        <f t="shared" si="1236"/>
        <v>0.97811300000000001</v>
      </c>
      <c r="O2375" s="100">
        <f t="shared" si="1237"/>
        <v>1</v>
      </c>
      <c r="P2375" s="98">
        <f t="shared" si="1238"/>
        <v>1149.3800000000001</v>
      </c>
      <c r="Q2375" s="97">
        <f t="shared" si="1239"/>
        <v>85844.89</v>
      </c>
      <c r="R2375" s="97"/>
      <c r="S2375" s="97"/>
    </row>
    <row r="2376" spans="1:19" ht="22.5" x14ac:dyDescent="0.25">
      <c r="A2376" s="89" t="s">
        <v>5282</v>
      </c>
      <c r="B2376" s="89" t="s">
        <v>5090</v>
      </c>
      <c r="C2376" s="89"/>
      <c r="D2376" s="89" t="s">
        <v>194</v>
      </c>
      <c r="E2376" s="94" t="s">
        <v>5283</v>
      </c>
      <c r="F2376" s="95" t="s">
        <v>5284</v>
      </c>
      <c r="G2376" s="89" t="s">
        <v>110</v>
      </c>
      <c r="H2376" s="89" t="s">
        <v>5273</v>
      </c>
      <c r="I2376" s="96">
        <v>1</v>
      </c>
      <c r="J2376" s="97">
        <v>45540</v>
      </c>
      <c r="K2376" s="98">
        <f t="shared" si="1233"/>
        <v>14023.96</v>
      </c>
      <c r="L2376" s="99">
        <f t="shared" si="1234"/>
        <v>1.0815399999999999</v>
      </c>
      <c r="M2376" s="100">
        <f t="shared" si="1235"/>
        <v>1.0590999999999999</v>
      </c>
      <c r="N2376" s="101">
        <f t="shared" si="1236"/>
        <v>0.97811300000000001</v>
      </c>
      <c r="O2376" s="100">
        <f t="shared" si="1237"/>
        <v>1</v>
      </c>
      <c r="P2376" s="98">
        <f t="shared" si="1238"/>
        <v>15712.28</v>
      </c>
      <c r="Q2376" s="97">
        <f t="shared" si="1239"/>
        <v>51022.49</v>
      </c>
      <c r="R2376" s="97"/>
      <c r="S2376" s="97"/>
    </row>
    <row r="2377" spans="1:19" x14ac:dyDescent="0.25">
      <c r="A2377" s="89" t="s">
        <v>5285</v>
      </c>
      <c r="B2377" s="89" t="s">
        <v>5090</v>
      </c>
      <c r="C2377" s="89"/>
      <c r="D2377" s="89" t="s">
        <v>266</v>
      </c>
      <c r="E2377" s="94" t="s">
        <v>5286</v>
      </c>
      <c r="F2377" s="95" t="s">
        <v>5287</v>
      </c>
      <c r="G2377" s="89" t="s">
        <v>502</v>
      </c>
      <c r="H2377" s="89" t="s">
        <v>5288</v>
      </c>
      <c r="I2377" s="96">
        <v>1</v>
      </c>
      <c r="J2377" s="97">
        <v>-26042</v>
      </c>
      <c r="K2377" s="98">
        <f t="shared" si="1233"/>
        <v>200489.64</v>
      </c>
      <c r="L2377" s="99">
        <f t="shared" si="1234"/>
        <v>1.0815399999999999</v>
      </c>
      <c r="M2377" s="100">
        <f t="shared" si="1235"/>
        <v>1.0590999999999999</v>
      </c>
      <c r="N2377" s="101">
        <f t="shared" si="1236"/>
        <v>0.97811300000000001</v>
      </c>
      <c r="O2377" s="100">
        <f t="shared" si="1237"/>
        <v>1</v>
      </c>
      <c r="P2377" s="98">
        <f t="shared" si="1238"/>
        <v>224626.26</v>
      </c>
      <c r="Q2377" s="97">
        <f t="shared" si="1239"/>
        <v>-29177.15</v>
      </c>
      <c r="R2377" s="97"/>
      <c r="S2377" s="97"/>
    </row>
    <row r="2378" spans="1:19" x14ac:dyDescent="0.25">
      <c r="A2378" s="89" t="s">
        <v>5289</v>
      </c>
      <c r="B2378" s="89" t="s">
        <v>5090</v>
      </c>
      <c r="C2378" s="89"/>
      <c r="D2378" s="89" t="s">
        <v>184</v>
      </c>
      <c r="E2378" s="94" t="s">
        <v>5290</v>
      </c>
      <c r="F2378" s="95" t="s">
        <v>5291</v>
      </c>
      <c r="G2378" s="89" t="s">
        <v>502</v>
      </c>
      <c r="H2378" s="89" t="s">
        <v>5292</v>
      </c>
      <c r="I2378" s="96">
        <v>1</v>
      </c>
      <c r="J2378" s="97">
        <v>-755</v>
      </c>
      <c r="K2378" s="98">
        <f t="shared" si="1233"/>
        <v>387577</v>
      </c>
      <c r="L2378" s="99">
        <f t="shared" si="1234"/>
        <v>1.0815399999999999</v>
      </c>
      <c r="M2378" s="100">
        <f t="shared" si="1235"/>
        <v>1.0590999999999999</v>
      </c>
      <c r="N2378" s="101">
        <f t="shared" si="1236"/>
        <v>0.97811300000000001</v>
      </c>
      <c r="O2378" s="100">
        <f t="shared" si="1237"/>
        <v>1</v>
      </c>
      <c r="P2378" s="98">
        <f t="shared" si="1238"/>
        <v>434236.76</v>
      </c>
      <c r="Q2378" s="97">
        <f t="shared" si="1239"/>
        <v>-845.89</v>
      </c>
      <c r="R2378" s="97"/>
      <c r="S2378" s="97"/>
    </row>
    <row r="2379" spans="1:19" x14ac:dyDescent="0.25">
      <c r="A2379" s="89" t="s">
        <v>5293</v>
      </c>
      <c r="B2379" s="89" t="s">
        <v>5090</v>
      </c>
      <c r="C2379" s="89"/>
      <c r="D2379" s="89" t="s">
        <v>289</v>
      </c>
      <c r="E2379" s="94" t="s">
        <v>5294</v>
      </c>
      <c r="F2379" s="95" t="s">
        <v>5295</v>
      </c>
      <c r="G2379" s="89" t="s">
        <v>518</v>
      </c>
      <c r="H2379" s="89" t="s">
        <v>5296</v>
      </c>
      <c r="I2379" s="96">
        <v>1</v>
      </c>
      <c r="J2379" s="97">
        <v>529659</v>
      </c>
      <c r="K2379" s="98">
        <f t="shared" si="1233"/>
        <v>4077.75</v>
      </c>
      <c r="L2379" s="99">
        <f t="shared" si="1234"/>
        <v>1.0815399999999999</v>
      </c>
      <c r="M2379" s="100">
        <f t="shared" si="1235"/>
        <v>1.0590999999999999</v>
      </c>
      <c r="N2379" s="101">
        <f t="shared" si="1236"/>
        <v>0.97811300000000001</v>
      </c>
      <c r="O2379" s="100">
        <f t="shared" si="1237"/>
        <v>1</v>
      </c>
      <c r="P2379" s="98">
        <f t="shared" si="1238"/>
        <v>4568.66</v>
      </c>
      <c r="Q2379" s="97">
        <f t="shared" si="1239"/>
        <v>593423.25</v>
      </c>
      <c r="R2379" s="97"/>
      <c r="S2379" s="97"/>
    </row>
    <row r="2380" spans="1:19" x14ac:dyDescent="0.25">
      <c r="A2380" s="72"/>
      <c r="B2380" s="77"/>
      <c r="C2380" s="77"/>
      <c r="D2380" s="77"/>
      <c r="E2380" s="76"/>
      <c r="F2380" s="76" t="s">
        <v>5297</v>
      </c>
      <c r="G2380" s="77"/>
      <c r="H2380" s="77"/>
      <c r="I2380" s="78"/>
      <c r="J2380" s="79">
        <f>J2381</f>
        <v>24150127</v>
      </c>
      <c r="K2380" s="98"/>
      <c r="L2380" s="99"/>
      <c r="M2380" s="100"/>
      <c r="N2380" s="101"/>
      <c r="O2380" s="100"/>
      <c r="P2380" s="98"/>
      <c r="Q2380" s="79">
        <f>Q2381</f>
        <v>27057521.140000001</v>
      </c>
      <c r="R2380" s="79">
        <f t="shared" ref="R2380:S2380" si="1240">R2381</f>
        <v>24414136.109999999</v>
      </c>
      <c r="S2380" s="79">
        <f t="shared" si="1240"/>
        <v>0</v>
      </c>
    </row>
    <row r="2381" spans="1:19" ht="25.5" x14ac:dyDescent="0.25">
      <c r="A2381" s="82" t="s">
        <v>1027</v>
      </c>
      <c r="B2381" s="83"/>
      <c r="C2381" s="84"/>
      <c r="D2381" s="85"/>
      <c r="E2381" s="86"/>
      <c r="F2381" s="86" t="s">
        <v>5299</v>
      </c>
      <c r="G2381" s="82"/>
      <c r="H2381" s="82"/>
      <c r="I2381" s="87"/>
      <c r="J2381" s="88">
        <f>SUM(J2382:J2397)</f>
        <v>24150127</v>
      </c>
      <c r="K2381" s="98"/>
      <c r="L2381" s="99"/>
      <c r="M2381" s="100"/>
      <c r="N2381" s="101"/>
      <c r="O2381" s="100"/>
      <c r="P2381" s="98"/>
      <c r="Q2381" s="88">
        <f>SUM(Q2382:Q2397)</f>
        <v>27057521.140000001</v>
      </c>
      <c r="R2381" s="88">
        <f t="shared" ref="R2381:S2381" si="1241">SUM(R2382:R2397)</f>
        <v>24414136.109999999</v>
      </c>
      <c r="S2381" s="88">
        <f t="shared" si="1241"/>
        <v>0</v>
      </c>
    </row>
    <row r="2382" spans="1:19" x14ac:dyDescent="0.25">
      <c r="A2382" s="89" t="s">
        <v>5300</v>
      </c>
      <c r="B2382" s="89" t="s">
        <v>5301</v>
      </c>
      <c r="C2382" s="89"/>
      <c r="D2382" s="89" t="s">
        <v>12</v>
      </c>
      <c r="E2382" s="94" t="s">
        <v>1880</v>
      </c>
      <c r="F2382" s="95" t="s">
        <v>1881</v>
      </c>
      <c r="G2382" s="89" t="s">
        <v>648</v>
      </c>
      <c r="H2382" s="89" t="s">
        <v>12</v>
      </c>
      <c r="I2382" s="96">
        <v>1</v>
      </c>
      <c r="J2382" s="97">
        <v>43722</v>
      </c>
      <c r="K2382" s="98">
        <f>J2382/H2382</f>
        <v>43722</v>
      </c>
      <c r="L2382" s="99">
        <f>$L$8</f>
        <v>1.0815399999999999</v>
      </c>
      <c r="M2382" s="100">
        <f>$M$8</f>
        <v>1.0590999999999999</v>
      </c>
      <c r="N2382" s="101">
        <f>$N$8</f>
        <v>0.97811300000000001</v>
      </c>
      <c r="O2382" s="100">
        <f>$O$8</f>
        <v>1</v>
      </c>
      <c r="P2382" s="98">
        <f>K2382*L2382*M2382*N2382*O2382</f>
        <v>48985.62</v>
      </c>
      <c r="Q2382" s="97">
        <f>H2382*P2382</f>
        <v>48985.62</v>
      </c>
      <c r="R2382" s="97"/>
      <c r="S2382" s="97"/>
    </row>
    <row r="2383" spans="1:19" ht="22.5" x14ac:dyDescent="0.25">
      <c r="A2383" s="89" t="s">
        <v>5302</v>
      </c>
      <c r="B2383" s="89" t="s">
        <v>5301</v>
      </c>
      <c r="C2383" s="89" t="s">
        <v>17297</v>
      </c>
      <c r="D2383" s="89" t="s">
        <v>24</v>
      </c>
      <c r="E2383" s="94" t="s">
        <v>5303</v>
      </c>
      <c r="F2383" s="95" t="s">
        <v>5304</v>
      </c>
      <c r="G2383" s="89" t="s">
        <v>652</v>
      </c>
      <c r="H2383" s="89" t="s">
        <v>12</v>
      </c>
      <c r="I2383" s="96">
        <v>1</v>
      </c>
      <c r="J2383" s="97">
        <v>13261859</v>
      </c>
      <c r="K2383" s="98">
        <f>J2383/H2383</f>
        <v>13261859</v>
      </c>
      <c r="L2383" s="99">
        <f>$L$8</f>
        <v>1.0815399999999999</v>
      </c>
      <c r="M2383" s="100">
        <f>$M$8</f>
        <v>1.0590999999999999</v>
      </c>
      <c r="N2383" s="101">
        <f>$N$8</f>
        <v>0.97811300000000001</v>
      </c>
      <c r="O2383" s="100">
        <f>$O$8</f>
        <v>1</v>
      </c>
      <c r="P2383" s="98">
        <f>K2383*L2383*M2383*N2383*O2383</f>
        <v>14858432.359999999</v>
      </c>
      <c r="Q2383" s="97">
        <f>H2383*P2383</f>
        <v>14858432.359999999</v>
      </c>
      <c r="R2383" s="97">
        <f t="shared" ref="R2383" si="1242">Q2383</f>
        <v>14858432.359999999</v>
      </c>
      <c r="S2383" s="97"/>
    </row>
    <row r="2384" spans="1:19" ht="22.5" x14ac:dyDescent="0.25">
      <c r="A2384" s="89"/>
      <c r="B2384" s="89" t="s">
        <v>5301</v>
      </c>
      <c r="C2384" s="89"/>
      <c r="D2384" s="89" t="s">
        <v>30</v>
      </c>
      <c r="E2384" s="94" t="s">
        <v>675</v>
      </c>
      <c r="F2384" s="95" t="s">
        <v>676</v>
      </c>
      <c r="G2384" s="89" t="s">
        <v>502</v>
      </c>
      <c r="H2384" s="89"/>
      <c r="I2384" s="96">
        <v>1</v>
      </c>
      <c r="J2384" s="97"/>
      <c r="K2384" s="98"/>
      <c r="L2384" s="99"/>
      <c r="M2384" s="100"/>
      <c r="N2384" s="101"/>
      <c r="O2384" s="100"/>
      <c r="P2384" s="98"/>
      <c r="Q2384" s="97"/>
      <c r="R2384" s="97"/>
      <c r="S2384" s="97"/>
    </row>
    <row r="2385" spans="1:19" ht="22.5" x14ac:dyDescent="0.25">
      <c r="A2385" s="89" t="s">
        <v>5305</v>
      </c>
      <c r="B2385" s="89" t="s">
        <v>5301</v>
      </c>
      <c r="C2385" s="89"/>
      <c r="D2385" s="89" t="s">
        <v>34</v>
      </c>
      <c r="E2385" s="94" t="s">
        <v>5306</v>
      </c>
      <c r="F2385" s="95" t="s">
        <v>5307</v>
      </c>
      <c r="G2385" s="89" t="s">
        <v>652</v>
      </c>
      <c r="H2385" s="89" t="s">
        <v>12</v>
      </c>
      <c r="I2385" s="96">
        <v>1</v>
      </c>
      <c r="J2385" s="97">
        <v>1178355</v>
      </c>
      <c r="K2385" s="98">
        <f t="shared" ref="K2385:K2397" si="1243">J2385/H2385</f>
        <v>1178355</v>
      </c>
      <c r="L2385" s="99">
        <f t="shared" ref="L2385:L2397" si="1244">$L$8</f>
        <v>1.0815399999999999</v>
      </c>
      <c r="M2385" s="100">
        <f t="shared" ref="M2385:M2397" si="1245">$M$8</f>
        <v>1.0590999999999999</v>
      </c>
      <c r="N2385" s="101">
        <f t="shared" ref="N2385:N2397" si="1246">$N$8</f>
        <v>0.97811300000000001</v>
      </c>
      <c r="O2385" s="100">
        <f t="shared" ref="O2385:O2397" si="1247">$O$8</f>
        <v>1</v>
      </c>
      <c r="P2385" s="98">
        <f t="shared" ref="P2385:P2397" si="1248">K2385*L2385*M2385*N2385*O2385</f>
        <v>1320215.22</v>
      </c>
      <c r="Q2385" s="97">
        <f t="shared" ref="Q2385:Q2397" si="1249">H2385*P2385</f>
        <v>1320215.22</v>
      </c>
      <c r="R2385" s="97"/>
      <c r="S2385" s="97"/>
    </row>
    <row r="2386" spans="1:19" x14ac:dyDescent="0.25">
      <c r="A2386" s="89" t="s">
        <v>5308</v>
      </c>
      <c r="B2386" s="89" t="s">
        <v>5301</v>
      </c>
      <c r="C2386" s="89"/>
      <c r="D2386" s="89" t="s">
        <v>40</v>
      </c>
      <c r="E2386" s="94" t="s">
        <v>1914</v>
      </c>
      <c r="F2386" s="95" t="s">
        <v>1915</v>
      </c>
      <c r="G2386" s="89" t="s">
        <v>648</v>
      </c>
      <c r="H2386" s="89" t="s">
        <v>12</v>
      </c>
      <c r="I2386" s="96">
        <v>1</v>
      </c>
      <c r="J2386" s="97">
        <v>4323</v>
      </c>
      <c r="K2386" s="98">
        <f t="shared" si="1243"/>
        <v>4323</v>
      </c>
      <c r="L2386" s="99">
        <f t="shared" si="1244"/>
        <v>1.0815399999999999</v>
      </c>
      <c r="M2386" s="100">
        <f t="shared" si="1245"/>
        <v>1.0590999999999999</v>
      </c>
      <c r="N2386" s="101">
        <f t="shared" si="1246"/>
        <v>0.97811300000000001</v>
      </c>
      <c r="O2386" s="100">
        <f t="shared" si="1247"/>
        <v>1</v>
      </c>
      <c r="P2386" s="98">
        <f t="shared" si="1248"/>
        <v>4843.4399999999996</v>
      </c>
      <c r="Q2386" s="97">
        <f t="shared" si="1249"/>
        <v>4843.4399999999996</v>
      </c>
      <c r="R2386" s="97"/>
      <c r="S2386" s="97"/>
    </row>
    <row r="2387" spans="1:19" ht="22.5" x14ac:dyDescent="0.25">
      <c r="A2387" s="89" t="s">
        <v>5309</v>
      </c>
      <c r="B2387" s="89" t="s">
        <v>5301</v>
      </c>
      <c r="C2387" s="89" t="s">
        <v>17297</v>
      </c>
      <c r="D2387" s="89" t="s">
        <v>43</v>
      </c>
      <c r="E2387" s="94" t="s">
        <v>5310</v>
      </c>
      <c r="F2387" s="95" t="s">
        <v>5311</v>
      </c>
      <c r="G2387" s="89" t="s">
        <v>648</v>
      </c>
      <c r="H2387" s="89" t="s">
        <v>12</v>
      </c>
      <c r="I2387" s="96">
        <v>1</v>
      </c>
      <c r="J2387" s="97">
        <v>633584</v>
      </c>
      <c r="K2387" s="98">
        <f t="shared" si="1243"/>
        <v>633584</v>
      </c>
      <c r="L2387" s="99">
        <f t="shared" si="1244"/>
        <v>1.0815399999999999</v>
      </c>
      <c r="M2387" s="100">
        <f t="shared" si="1245"/>
        <v>1.0590999999999999</v>
      </c>
      <c r="N2387" s="101">
        <f t="shared" si="1246"/>
        <v>0.97811300000000001</v>
      </c>
      <c r="O2387" s="100">
        <f t="shared" si="1247"/>
        <v>1</v>
      </c>
      <c r="P2387" s="98">
        <f t="shared" si="1248"/>
        <v>709860.13</v>
      </c>
      <c r="Q2387" s="97">
        <f t="shared" si="1249"/>
        <v>709860.13</v>
      </c>
      <c r="R2387" s="97">
        <f t="shared" ref="R2387" si="1250">Q2387</f>
        <v>709860.13</v>
      </c>
      <c r="S2387" s="97"/>
    </row>
    <row r="2388" spans="1:19" x14ac:dyDescent="0.25">
      <c r="A2388" s="89" t="s">
        <v>5312</v>
      </c>
      <c r="B2388" s="89" t="s">
        <v>5301</v>
      </c>
      <c r="C2388" s="89"/>
      <c r="D2388" s="89" t="s">
        <v>48</v>
      </c>
      <c r="E2388" s="94" t="s">
        <v>1880</v>
      </c>
      <c r="F2388" s="95" t="s">
        <v>1881</v>
      </c>
      <c r="G2388" s="89" t="s">
        <v>648</v>
      </c>
      <c r="H2388" s="89" t="s">
        <v>12</v>
      </c>
      <c r="I2388" s="96">
        <v>1</v>
      </c>
      <c r="J2388" s="97">
        <v>43722</v>
      </c>
      <c r="K2388" s="98">
        <f t="shared" si="1243"/>
        <v>43722</v>
      </c>
      <c r="L2388" s="99">
        <f t="shared" si="1244"/>
        <v>1.0815399999999999</v>
      </c>
      <c r="M2388" s="100">
        <f t="shared" si="1245"/>
        <v>1.0590999999999999</v>
      </c>
      <c r="N2388" s="101">
        <f t="shared" si="1246"/>
        <v>0.97811300000000001</v>
      </c>
      <c r="O2388" s="100">
        <f t="shared" si="1247"/>
        <v>1</v>
      </c>
      <c r="P2388" s="98">
        <f t="shared" si="1248"/>
        <v>48985.62</v>
      </c>
      <c r="Q2388" s="97">
        <f t="shared" si="1249"/>
        <v>48985.62</v>
      </c>
      <c r="R2388" s="97"/>
      <c r="S2388" s="97"/>
    </row>
    <row r="2389" spans="1:19" ht="22.5" x14ac:dyDescent="0.25">
      <c r="A2389" s="89" t="s">
        <v>5313</v>
      </c>
      <c r="B2389" s="89" t="s">
        <v>5301</v>
      </c>
      <c r="C2389" s="89" t="s">
        <v>17297</v>
      </c>
      <c r="D2389" s="89" t="s">
        <v>55</v>
      </c>
      <c r="E2389" s="94" t="s">
        <v>5314</v>
      </c>
      <c r="F2389" s="95" t="s">
        <v>5315</v>
      </c>
      <c r="G2389" s="89" t="s">
        <v>652</v>
      </c>
      <c r="H2389" s="89" t="s">
        <v>12</v>
      </c>
      <c r="I2389" s="96">
        <v>1</v>
      </c>
      <c r="J2389" s="97">
        <v>2970649</v>
      </c>
      <c r="K2389" s="98">
        <f t="shared" si="1243"/>
        <v>2970649</v>
      </c>
      <c r="L2389" s="99">
        <f t="shared" si="1244"/>
        <v>1.0815399999999999</v>
      </c>
      <c r="M2389" s="100">
        <f t="shared" si="1245"/>
        <v>1.0590999999999999</v>
      </c>
      <c r="N2389" s="101">
        <f t="shared" si="1246"/>
        <v>0.97811300000000001</v>
      </c>
      <c r="O2389" s="100">
        <f t="shared" si="1247"/>
        <v>1</v>
      </c>
      <c r="P2389" s="98">
        <f t="shared" si="1248"/>
        <v>3328280.54</v>
      </c>
      <c r="Q2389" s="97">
        <f t="shared" si="1249"/>
        <v>3328280.54</v>
      </c>
      <c r="R2389" s="97">
        <f t="shared" ref="R2389" si="1251">Q2389</f>
        <v>3328280.54</v>
      </c>
      <c r="S2389" s="97"/>
    </row>
    <row r="2390" spans="1:19" x14ac:dyDescent="0.25">
      <c r="A2390" s="89" t="s">
        <v>5316</v>
      </c>
      <c r="B2390" s="89" t="s">
        <v>5301</v>
      </c>
      <c r="C2390" s="89"/>
      <c r="D2390" s="89" t="s">
        <v>58</v>
      </c>
      <c r="E2390" s="94" t="s">
        <v>5317</v>
      </c>
      <c r="F2390" s="95" t="s">
        <v>5318</v>
      </c>
      <c r="G2390" s="89" t="s">
        <v>648</v>
      </c>
      <c r="H2390" s="89" t="s">
        <v>12</v>
      </c>
      <c r="I2390" s="96">
        <v>1</v>
      </c>
      <c r="J2390" s="97">
        <v>77967</v>
      </c>
      <c r="K2390" s="98">
        <f t="shared" si="1243"/>
        <v>77967</v>
      </c>
      <c r="L2390" s="99">
        <f t="shared" si="1244"/>
        <v>1.0815399999999999</v>
      </c>
      <c r="M2390" s="100">
        <f t="shared" si="1245"/>
        <v>1.0590999999999999</v>
      </c>
      <c r="N2390" s="101">
        <f t="shared" si="1246"/>
        <v>0.97811300000000001</v>
      </c>
      <c r="O2390" s="100">
        <f t="shared" si="1247"/>
        <v>1</v>
      </c>
      <c r="P2390" s="98">
        <f t="shared" si="1248"/>
        <v>87353.32</v>
      </c>
      <c r="Q2390" s="97">
        <f t="shared" si="1249"/>
        <v>87353.32</v>
      </c>
      <c r="R2390" s="97"/>
      <c r="S2390" s="97"/>
    </row>
    <row r="2391" spans="1:19" ht="22.5" x14ac:dyDescent="0.25">
      <c r="A2391" s="89" t="s">
        <v>5319</v>
      </c>
      <c r="B2391" s="89" t="s">
        <v>5301</v>
      </c>
      <c r="C2391" s="89" t="s">
        <v>17297</v>
      </c>
      <c r="D2391" s="89" t="s">
        <v>60</v>
      </c>
      <c r="E2391" s="94" t="s">
        <v>5320</v>
      </c>
      <c r="F2391" s="95" t="s">
        <v>5321</v>
      </c>
      <c r="G2391" s="89" t="s">
        <v>652</v>
      </c>
      <c r="H2391" s="89" t="s">
        <v>12</v>
      </c>
      <c r="I2391" s="96">
        <v>1</v>
      </c>
      <c r="J2391" s="97">
        <v>2673493</v>
      </c>
      <c r="K2391" s="98">
        <f t="shared" si="1243"/>
        <v>2673493</v>
      </c>
      <c r="L2391" s="99">
        <f t="shared" si="1244"/>
        <v>1.0815399999999999</v>
      </c>
      <c r="M2391" s="100">
        <f t="shared" si="1245"/>
        <v>1.0590999999999999</v>
      </c>
      <c r="N2391" s="101">
        <f t="shared" si="1246"/>
        <v>0.97811300000000001</v>
      </c>
      <c r="O2391" s="100">
        <f t="shared" si="1247"/>
        <v>1</v>
      </c>
      <c r="P2391" s="98">
        <f t="shared" si="1248"/>
        <v>2995350.42</v>
      </c>
      <c r="Q2391" s="97">
        <f t="shared" si="1249"/>
        <v>2995350.42</v>
      </c>
      <c r="R2391" s="97">
        <f t="shared" ref="R2391" si="1252">Q2391</f>
        <v>2995350.42</v>
      </c>
      <c r="S2391" s="97"/>
    </row>
    <row r="2392" spans="1:19" ht="22.5" x14ac:dyDescent="0.25">
      <c r="A2392" s="89" t="s">
        <v>5322</v>
      </c>
      <c r="B2392" s="89" t="s">
        <v>5301</v>
      </c>
      <c r="C2392" s="89"/>
      <c r="D2392" s="89" t="s">
        <v>65</v>
      </c>
      <c r="E2392" s="94" t="s">
        <v>4765</v>
      </c>
      <c r="F2392" s="95" t="s">
        <v>4766</v>
      </c>
      <c r="G2392" s="89" t="s">
        <v>648</v>
      </c>
      <c r="H2392" s="89" t="s">
        <v>12</v>
      </c>
      <c r="I2392" s="96">
        <v>1</v>
      </c>
      <c r="J2392" s="97">
        <v>3088</v>
      </c>
      <c r="K2392" s="98">
        <f t="shared" si="1243"/>
        <v>3088</v>
      </c>
      <c r="L2392" s="99">
        <f t="shared" si="1244"/>
        <v>1.0815399999999999</v>
      </c>
      <c r="M2392" s="100">
        <f t="shared" si="1245"/>
        <v>1.0590999999999999</v>
      </c>
      <c r="N2392" s="101">
        <f t="shared" si="1246"/>
        <v>0.97811300000000001</v>
      </c>
      <c r="O2392" s="100">
        <f t="shared" si="1247"/>
        <v>1</v>
      </c>
      <c r="P2392" s="98">
        <f t="shared" si="1248"/>
        <v>3459.76</v>
      </c>
      <c r="Q2392" s="97">
        <f t="shared" si="1249"/>
        <v>3459.76</v>
      </c>
      <c r="R2392" s="97"/>
      <c r="S2392" s="97"/>
    </row>
    <row r="2393" spans="1:19" ht="22.5" x14ac:dyDescent="0.25">
      <c r="A2393" s="89" t="s">
        <v>5323</v>
      </c>
      <c r="B2393" s="89" t="s">
        <v>5301</v>
      </c>
      <c r="C2393" s="89" t="s">
        <v>17297</v>
      </c>
      <c r="D2393" s="89" t="s">
        <v>68</v>
      </c>
      <c r="E2393" s="94" t="s">
        <v>5324</v>
      </c>
      <c r="F2393" s="95" t="s">
        <v>5325</v>
      </c>
      <c r="G2393" s="89" t="s">
        <v>652</v>
      </c>
      <c r="H2393" s="89" t="s">
        <v>12</v>
      </c>
      <c r="I2393" s="96">
        <v>1</v>
      </c>
      <c r="J2393" s="97">
        <v>2251195</v>
      </c>
      <c r="K2393" s="98">
        <f t="shared" si="1243"/>
        <v>2251195</v>
      </c>
      <c r="L2393" s="99">
        <f t="shared" si="1244"/>
        <v>1.0815399999999999</v>
      </c>
      <c r="M2393" s="100">
        <f t="shared" si="1245"/>
        <v>1.0590999999999999</v>
      </c>
      <c r="N2393" s="101">
        <f t="shared" si="1246"/>
        <v>0.97811300000000001</v>
      </c>
      <c r="O2393" s="100">
        <f t="shared" si="1247"/>
        <v>1</v>
      </c>
      <c r="P2393" s="98">
        <f t="shared" si="1248"/>
        <v>2522212.66</v>
      </c>
      <c r="Q2393" s="97">
        <f t="shared" si="1249"/>
        <v>2522212.66</v>
      </c>
      <c r="R2393" s="97">
        <f t="shared" ref="R2393" si="1253">Q2393</f>
        <v>2522212.66</v>
      </c>
      <c r="S2393" s="97"/>
    </row>
    <row r="2394" spans="1:19" ht="22.5" x14ac:dyDescent="0.25">
      <c r="A2394" s="89" t="s">
        <v>5326</v>
      </c>
      <c r="B2394" s="89" t="s">
        <v>5301</v>
      </c>
      <c r="C2394" s="89"/>
      <c r="D2394" s="89" t="s">
        <v>70</v>
      </c>
      <c r="E2394" s="94" t="s">
        <v>2505</v>
      </c>
      <c r="F2394" s="95" t="s">
        <v>2506</v>
      </c>
      <c r="G2394" s="89" t="s">
        <v>670</v>
      </c>
      <c r="H2394" s="89" t="s">
        <v>129</v>
      </c>
      <c r="I2394" s="96">
        <v>1</v>
      </c>
      <c r="J2394" s="97">
        <v>455918</v>
      </c>
      <c r="K2394" s="98">
        <f t="shared" si="1243"/>
        <v>16282.79</v>
      </c>
      <c r="L2394" s="99">
        <f t="shared" si="1244"/>
        <v>1.0815399999999999</v>
      </c>
      <c r="M2394" s="100">
        <f t="shared" si="1245"/>
        <v>1.0590999999999999</v>
      </c>
      <c r="N2394" s="101">
        <f t="shared" si="1246"/>
        <v>0.97811300000000001</v>
      </c>
      <c r="O2394" s="100">
        <f t="shared" si="1247"/>
        <v>1</v>
      </c>
      <c r="P2394" s="98">
        <f t="shared" si="1248"/>
        <v>18243.05</v>
      </c>
      <c r="Q2394" s="97">
        <f t="shared" si="1249"/>
        <v>510805.4</v>
      </c>
      <c r="R2394" s="97"/>
      <c r="S2394" s="97"/>
    </row>
    <row r="2395" spans="1:19" ht="33.75" x14ac:dyDescent="0.25">
      <c r="A2395" s="89" t="s">
        <v>5327</v>
      </c>
      <c r="B2395" s="89" t="s">
        <v>5301</v>
      </c>
      <c r="C2395" s="89"/>
      <c r="D2395" s="89" t="s">
        <v>73</v>
      </c>
      <c r="E2395" s="94" t="s">
        <v>5328</v>
      </c>
      <c r="F2395" s="95" t="s">
        <v>5329</v>
      </c>
      <c r="G2395" s="89" t="s">
        <v>659</v>
      </c>
      <c r="H2395" s="89" t="s">
        <v>12</v>
      </c>
      <c r="I2395" s="96">
        <v>1</v>
      </c>
      <c r="J2395" s="97">
        <v>485041</v>
      </c>
      <c r="K2395" s="98">
        <f t="shared" si="1243"/>
        <v>485041</v>
      </c>
      <c r="L2395" s="99">
        <f t="shared" si="1244"/>
        <v>1.0815399999999999</v>
      </c>
      <c r="M2395" s="100">
        <f t="shared" si="1245"/>
        <v>1.0590999999999999</v>
      </c>
      <c r="N2395" s="101">
        <f t="shared" si="1246"/>
        <v>0.97811300000000001</v>
      </c>
      <c r="O2395" s="100">
        <f t="shared" si="1247"/>
        <v>1</v>
      </c>
      <c r="P2395" s="98">
        <f t="shared" si="1248"/>
        <v>543434.29</v>
      </c>
      <c r="Q2395" s="97">
        <f t="shared" si="1249"/>
        <v>543434.29</v>
      </c>
      <c r="R2395" s="97"/>
      <c r="S2395" s="97"/>
    </row>
    <row r="2396" spans="1:19" ht="22.5" x14ac:dyDescent="0.25">
      <c r="A2396" s="89" t="s">
        <v>5330</v>
      </c>
      <c r="B2396" s="89" t="s">
        <v>5301</v>
      </c>
      <c r="C2396" s="89"/>
      <c r="D2396" s="89" t="s">
        <v>75</v>
      </c>
      <c r="E2396" s="94" t="s">
        <v>2505</v>
      </c>
      <c r="F2396" s="95" t="s">
        <v>2506</v>
      </c>
      <c r="G2396" s="89" t="s">
        <v>670</v>
      </c>
      <c r="H2396" s="89" t="s">
        <v>24</v>
      </c>
      <c r="I2396" s="96">
        <v>1</v>
      </c>
      <c r="J2396" s="97">
        <v>32566</v>
      </c>
      <c r="K2396" s="98">
        <f t="shared" si="1243"/>
        <v>16283</v>
      </c>
      <c r="L2396" s="99">
        <f t="shared" si="1244"/>
        <v>1.0815399999999999</v>
      </c>
      <c r="M2396" s="100">
        <f t="shared" si="1245"/>
        <v>1.0590999999999999</v>
      </c>
      <c r="N2396" s="101">
        <f t="shared" si="1246"/>
        <v>0.97811300000000001</v>
      </c>
      <c r="O2396" s="100">
        <f t="shared" si="1247"/>
        <v>1</v>
      </c>
      <c r="P2396" s="98">
        <f t="shared" si="1248"/>
        <v>18243.28</v>
      </c>
      <c r="Q2396" s="97">
        <f t="shared" si="1249"/>
        <v>36486.559999999998</v>
      </c>
      <c r="R2396" s="97"/>
      <c r="S2396" s="97"/>
    </row>
    <row r="2397" spans="1:19" ht="22.5" x14ac:dyDescent="0.25">
      <c r="A2397" s="89" t="s">
        <v>5331</v>
      </c>
      <c r="B2397" s="89" t="s">
        <v>5301</v>
      </c>
      <c r="C2397" s="89"/>
      <c r="D2397" s="89" t="s">
        <v>87</v>
      </c>
      <c r="E2397" s="94" t="s">
        <v>5332</v>
      </c>
      <c r="F2397" s="95" t="s">
        <v>5333</v>
      </c>
      <c r="G2397" s="89" t="s">
        <v>1077</v>
      </c>
      <c r="H2397" s="89" t="s">
        <v>101</v>
      </c>
      <c r="I2397" s="96">
        <v>1</v>
      </c>
      <c r="J2397" s="97">
        <v>34645</v>
      </c>
      <c r="K2397" s="98">
        <f t="shared" si="1243"/>
        <v>1732.25</v>
      </c>
      <c r="L2397" s="99">
        <f t="shared" si="1244"/>
        <v>1.0815399999999999</v>
      </c>
      <c r="M2397" s="100">
        <f t="shared" si="1245"/>
        <v>1.0590999999999999</v>
      </c>
      <c r="N2397" s="101">
        <f t="shared" si="1246"/>
        <v>0.97811300000000001</v>
      </c>
      <c r="O2397" s="100">
        <f t="shared" si="1247"/>
        <v>1</v>
      </c>
      <c r="P2397" s="98">
        <f t="shared" si="1248"/>
        <v>1940.79</v>
      </c>
      <c r="Q2397" s="97">
        <f t="shared" si="1249"/>
        <v>38815.800000000003</v>
      </c>
      <c r="R2397" s="97"/>
      <c r="S2397" s="97"/>
    </row>
    <row r="2398" spans="1:19" ht="28.5" x14ac:dyDescent="0.25">
      <c r="A2398" s="72"/>
      <c r="B2398" s="77"/>
      <c r="C2398" s="77"/>
      <c r="D2398" s="77"/>
      <c r="E2398" s="76"/>
      <c r="F2398" s="76" t="s">
        <v>5334</v>
      </c>
      <c r="G2398" s="77"/>
      <c r="H2398" s="77"/>
      <c r="I2398" s="78"/>
      <c r="J2398" s="79">
        <f>J2399+J2415</f>
        <v>105182559</v>
      </c>
      <c r="K2398" s="98"/>
      <c r="L2398" s="99"/>
      <c r="M2398" s="100"/>
      <c r="N2398" s="101"/>
      <c r="O2398" s="100"/>
      <c r="P2398" s="98"/>
      <c r="Q2398" s="79">
        <f>Q2399+Q2415</f>
        <v>117845393.78</v>
      </c>
      <c r="R2398" s="79">
        <f t="shared" ref="R2398:S2398" si="1254">R2399+R2415</f>
        <v>0</v>
      </c>
      <c r="S2398" s="79">
        <f t="shared" si="1254"/>
        <v>0</v>
      </c>
    </row>
    <row r="2399" spans="1:19" x14ac:dyDescent="0.25">
      <c r="A2399" s="82" t="s">
        <v>1032</v>
      </c>
      <c r="B2399" s="83"/>
      <c r="C2399" s="84"/>
      <c r="D2399" s="85"/>
      <c r="E2399" s="86"/>
      <c r="F2399" s="86" t="s">
        <v>685</v>
      </c>
      <c r="G2399" s="82"/>
      <c r="H2399" s="82"/>
      <c r="I2399" s="87"/>
      <c r="J2399" s="88">
        <f>SUM(J2400:J2414)</f>
        <v>15036352</v>
      </c>
      <c r="K2399" s="98"/>
      <c r="L2399" s="99"/>
      <c r="M2399" s="100"/>
      <c r="N2399" s="101"/>
      <c r="O2399" s="100"/>
      <c r="P2399" s="98"/>
      <c r="Q2399" s="88">
        <f>SUM(Q2400:Q2414)</f>
        <v>16846650.620000001</v>
      </c>
      <c r="R2399" s="88">
        <f t="shared" ref="R2399:S2399" si="1255">SUM(R2400:R2414)</f>
        <v>0</v>
      </c>
      <c r="S2399" s="88">
        <f t="shared" si="1255"/>
        <v>0</v>
      </c>
    </row>
    <row r="2400" spans="1:19" x14ac:dyDescent="0.25">
      <c r="A2400" s="89"/>
      <c r="B2400" s="90"/>
      <c r="C2400" s="90"/>
      <c r="D2400" s="91"/>
      <c r="E2400" s="92"/>
      <c r="F2400" s="92" t="s">
        <v>5336</v>
      </c>
      <c r="G2400" s="91"/>
      <c r="H2400" s="91"/>
      <c r="I2400" s="93">
        <v>1</v>
      </c>
      <c r="J2400" s="91"/>
      <c r="K2400" s="98"/>
      <c r="L2400" s="99"/>
      <c r="M2400" s="100"/>
      <c r="N2400" s="101"/>
      <c r="O2400" s="100"/>
      <c r="P2400" s="98"/>
      <c r="Q2400" s="91"/>
      <c r="R2400" s="91"/>
      <c r="S2400" s="91"/>
    </row>
    <row r="2401" spans="1:19" ht="22.5" x14ac:dyDescent="0.25">
      <c r="A2401" s="89" t="s">
        <v>5337</v>
      </c>
      <c r="B2401" s="89" t="s">
        <v>5338</v>
      </c>
      <c r="C2401" s="89"/>
      <c r="D2401" s="89" t="s">
        <v>12</v>
      </c>
      <c r="E2401" s="94" t="s">
        <v>530</v>
      </c>
      <c r="F2401" s="95" t="s">
        <v>531</v>
      </c>
      <c r="G2401" s="89" t="s">
        <v>37</v>
      </c>
      <c r="H2401" s="89" t="s">
        <v>5339</v>
      </c>
      <c r="I2401" s="96">
        <v>1</v>
      </c>
      <c r="J2401" s="97">
        <v>320122</v>
      </c>
      <c r="K2401" s="98">
        <f t="shared" ref="K2401:K2414" si="1256">J2401/H2401</f>
        <v>41555.94</v>
      </c>
      <c r="L2401" s="99">
        <f t="shared" ref="L2401:L2414" si="1257">$L$8</f>
        <v>1.0815399999999999</v>
      </c>
      <c r="M2401" s="100">
        <f t="shared" ref="M2401:M2414" si="1258">$M$8</f>
        <v>1.0590999999999999</v>
      </c>
      <c r="N2401" s="101">
        <f t="shared" ref="N2401:N2414" si="1259">$N$8</f>
        <v>0.97811300000000001</v>
      </c>
      <c r="O2401" s="100">
        <f t="shared" ref="O2401:O2414" si="1260">$O$8</f>
        <v>1</v>
      </c>
      <c r="P2401" s="98">
        <f>K2401*L2401*M2401*N2401*O2401</f>
        <v>46558.79</v>
      </c>
      <c r="Q2401" s="97">
        <f t="shared" ref="Q2401:Q2414" si="1261">H2401*P2401</f>
        <v>358660.98</v>
      </c>
      <c r="R2401" s="97"/>
      <c r="S2401" s="97"/>
    </row>
    <row r="2402" spans="1:19" ht="22.5" x14ac:dyDescent="0.25">
      <c r="A2402" s="89" t="s">
        <v>5340</v>
      </c>
      <c r="B2402" s="89" t="s">
        <v>5338</v>
      </c>
      <c r="C2402" s="89"/>
      <c r="D2402" s="89" t="s">
        <v>24</v>
      </c>
      <c r="E2402" s="94" t="s">
        <v>534</v>
      </c>
      <c r="F2402" s="95" t="s">
        <v>535</v>
      </c>
      <c r="G2402" s="89" t="s">
        <v>37</v>
      </c>
      <c r="H2402" s="89" t="s">
        <v>5341</v>
      </c>
      <c r="I2402" s="96">
        <v>1</v>
      </c>
      <c r="J2402" s="97">
        <v>576972</v>
      </c>
      <c r="K2402" s="98">
        <f t="shared" si="1256"/>
        <v>59079.66</v>
      </c>
      <c r="L2402" s="99">
        <f t="shared" si="1257"/>
        <v>1.0815399999999999</v>
      </c>
      <c r="M2402" s="100">
        <f t="shared" si="1258"/>
        <v>1.0590999999999999</v>
      </c>
      <c r="N2402" s="101">
        <f t="shared" si="1259"/>
        <v>0.97811300000000001</v>
      </c>
      <c r="O2402" s="100">
        <f t="shared" si="1260"/>
        <v>1</v>
      </c>
      <c r="P2402" s="98">
        <f>K2402*L2402*M2402*N2402*O2402</f>
        <v>66192.160000000003</v>
      </c>
      <c r="Q2402" s="97">
        <f t="shared" si="1261"/>
        <v>646432.63</v>
      </c>
      <c r="R2402" s="97"/>
      <c r="S2402" s="97"/>
    </row>
    <row r="2403" spans="1:19" ht="22.5" x14ac:dyDescent="0.25">
      <c r="A2403" s="89" t="s">
        <v>5342</v>
      </c>
      <c r="B2403" s="89" t="s">
        <v>5338</v>
      </c>
      <c r="C2403" s="89"/>
      <c r="D2403" s="89" t="s">
        <v>30</v>
      </c>
      <c r="E2403" s="94" t="s">
        <v>31</v>
      </c>
      <c r="F2403" s="95" t="s">
        <v>32</v>
      </c>
      <c r="G2403" s="89" t="s">
        <v>27</v>
      </c>
      <c r="H2403" s="89" t="s">
        <v>5343</v>
      </c>
      <c r="I2403" s="96">
        <v>1</v>
      </c>
      <c r="J2403" s="97">
        <v>11770201</v>
      </c>
      <c r="K2403" s="98">
        <f t="shared" si="1256"/>
        <v>708.95</v>
      </c>
      <c r="L2403" s="99">
        <f t="shared" si="1257"/>
        <v>1.0815399999999999</v>
      </c>
      <c r="M2403" s="100">
        <f t="shared" si="1258"/>
        <v>1.0590999999999999</v>
      </c>
      <c r="N2403" s="101">
        <f t="shared" si="1259"/>
        <v>0.97811300000000001</v>
      </c>
      <c r="O2403" s="100">
        <f t="shared" si="1260"/>
        <v>1</v>
      </c>
      <c r="P2403" s="98">
        <f>K2403*L2403*M2403*N2403*O2403+0.01</f>
        <v>794.31</v>
      </c>
      <c r="Q2403" s="97">
        <f t="shared" si="1261"/>
        <v>13187293.48</v>
      </c>
      <c r="R2403" s="97"/>
      <c r="S2403" s="97"/>
    </row>
    <row r="2404" spans="1:19" ht="22.5" x14ac:dyDescent="0.25">
      <c r="A2404" s="89" t="s">
        <v>5344</v>
      </c>
      <c r="B2404" s="89" t="s">
        <v>5338</v>
      </c>
      <c r="C2404" s="89"/>
      <c r="D2404" s="89" t="s">
        <v>34</v>
      </c>
      <c r="E2404" s="94" t="s">
        <v>540</v>
      </c>
      <c r="F2404" s="95" t="s">
        <v>541</v>
      </c>
      <c r="G2404" s="89" t="s">
        <v>51</v>
      </c>
      <c r="H2404" s="89" t="s">
        <v>5345</v>
      </c>
      <c r="I2404" s="96">
        <v>1</v>
      </c>
      <c r="J2404" s="97">
        <v>320583</v>
      </c>
      <c r="K2404" s="98">
        <f t="shared" si="1256"/>
        <v>416557.95</v>
      </c>
      <c r="L2404" s="99">
        <f t="shared" si="1257"/>
        <v>1.0815399999999999</v>
      </c>
      <c r="M2404" s="100">
        <f t="shared" si="1258"/>
        <v>1.0590999999999999</v>
      </c>
      <c r="N2404" s="101">
        <f t="shared" si="1259"/>
        <v>0.97811300000000001</v>
      </c>
      <c r="O2404" s="100">
        <f t="shared" si="1260"/>
        <v>1</v>
      </c>
      <c r="P2404" s="98">
        <f t="shared" ref="P2404:P2414" si="1262">K2404*L2404*M2404*N2404*O2404</f>
        <v>466706.68</v>
      </c>
      <c r="Q2404" s="97">
        <f t="shared" si="1261"/>
        <v>359177.46</v>
      </c>
      <c r="R2404" s="97"/>
      <c r="S2404" s="97"/>
    </row>
    <row r="2405" spans="1:19" ht="22.5" x14ac:dyDescent="0.25">
      <c r="A2405" s="89" t="s">
        <v>5346</v>
      </c>
      <c r="B2405" s="89" t="s">
        <v>5338</v>
      </c>
      <c r="C2405" s="89"/>
      <c r="D2405" s="89" t="s">
        <v>40</v>
      </c>
      <c r="E2405" s="94" t="s">
        <v>546</v>
      </c>
      <c r="F2405" s="95" t="s">
        <v>700</v>
      </c>
      <c r="G2405" s="89" t="s">
        <v>37</v>
      </c>
      <c r="H2405" s="89" t="s">
        <v>5347</v>
      </c>
      <c r="I2405" s="96">
        <v>1</v>
      </c>
      <c r="J2405" s="97">
        <v>16428</v>
      </c>
      <c r="K2405" s="98">
        <f t="shared" si="1256"/>
        <v>35576.92</v>
      </c>
      <c r="L2405" s="99">
        <f t="shared" si="1257"/>
        <v>1.0815399999999999</v>
      </c>
      <c r="M2405" s="100">
        <f t="shared" si="1258"/>
        <v>1.0590999999999999</v>
      </c>
      <c r="N2405" s="101">
        <f t="shared" si="1259"/>
        <v>0.97811300000000001</v>
      </c>
      <c r="O2405" s="100">
        <f t="shared" si="1260"/>
        <v>1</v>
      </c>
      <c r="P2405" s="98">
        <f t="shared" si="1262"/>
        <v>39859.97</v>
      </c>
      <c r="Q2405" s="97">
        <f t="shared" si="1261"/>
        <v>18405.740000000002</v>
      </c>
      <c r="R2405" s="97"/>
      <c r="S2405" s="97"/>
    </row>
    <row r="2406" spans="1:19" ht="22.5" x14ac:dyDescent="0.25">
      <c r="A2406" s="89" t="s">
        <v>5348</v>
      </c>
      <c r="B2406" s="89" t="s">
        <v>5338</v>
      </c>
      <c r="C2406" s="89"/>
      <c r="D2406" s="89" t="s">
        <v>43</v>
      </c>
      <c r="E2406" s="94" t="s">
        <v>549</v>
      </c>
      <c r="F2406" s="95" t="s">
        <v>703</v>
      </c>
      <c r="G2406" s="89" t="s">
        <v>37</v>
      </c>
      <c r="H2406" s="89" t="s">
        <v>5347</v>
      </c>
      <c r="I2406" s="96">
        <v>1</v>
      </c>
      <c r="J2406" s="97">
        <v>3170</v>
      </c>
      <c r="K2406" s="98">
        <f t="shared" si="1256"/>
        <v>6865.04</v>
      </c>
      <c r="L2406" s="99">
        <f t="shared" si="1257"/>
        <v>1.0815399999999999</v>
      </c>
      <c r="M2406" s="100">
        <f t="shared" si="1258"/>
        <v>1.0590999999999999</v>
      </c>
      <c r="N2406" s="101">
        <f t="shared" si="1259"/>
        <v>0.97811300000000001</v>
      </c>
      <c r="O2406" s="100">
        <f t="shared" si="1260"/>
        <v>1</v>
      </c>
      <c r="P2406" s="98">
        <f t="shared" si="1262"/>
        <v>7691.51</v>
      </c>
      <c r="Q2406" s="97">
        <f t="shared" si="1261"/>
        <v>3551.63</v>
      </c>
      <c r="R2406" s="97"/>
      <c r="S2406" s="97"/>
    </row>
    <row r="2407" spans="1:19" ht="22.5" x14ac:dyDescent="0.25">
      <c r="A2407" s="89" t="s">
        <v>5349</v>
      </c>
      <c r="B2407" s="89" t="s">
        <v>5338</v>
      </c>
      <c r="C2407" s="89"/>
      <c r="D2407" s="89" t="s">
        <v>48</v>
      </c>
      <c r="E2407" s="94" t="s">
        <v>44</v>
      </c>
      <c r="F2407" s="95" t="s">
        <v>45</v>
      </c>
      <c r="G2407" s="89" t="s">
        <v>37</v>
      </c>
      <c r="H2407" s="89" t="s">
        <v>5350</v>
      </c>
      <c r="I2407" s="96">
        <v>1</v>
      </c>
      <c r="J2407" s="97">
        <v>8684</v>
      </c>
      <c r="K2407" s="98">
        <f t="shared" si="1256"/>
        <v>9246.17</v>
      </c>
      <c r="L2407" s="99">
        <f t="shared" si="1257"/>
        <v>1.0815399999999999</v>
      </c>
      <c r="M2407" s="100">
        <f t="shared" si="1258"/>
        <v>1.0590999999999999</v>
      </c>
      <c r="N2407" s="101">
        <f t="shared" si="1259"/>
        <v>0.97811300000000001</v>
      </c>
      <c r="O2407" s="100">
        <f t="shared" si="1260"/>
        <v>1</v>
      </c>
      <c r="P2407" s="98">
        <f t="shared" si="1262"/>
        <v>10359.299999999999</v>
      </c>
      <c r="Q2407" s="97">
        <f t="shared" si="1261"/>
        <v>9729.4500000000007</v>
      </c>
      <c r="R2407" s="97"/>
      <c r="S2407" s="97"/>
    </row>
    <row r="2408" spans="1:19" ht="22.5" x14ac:dyDescent="0.25">
      <c r="A2408" s="89" t="s">
        <v>5351</v>
      </c>
      <c r="B2408" s="89" t="s">
        <v>5338</v>
      </c>
      <c r="C2408" s="89"/>
      <c r="D2408" s="89" t="s">
        <v>55</v>
      </c>
      <c r="E2408" s="94" t="s">
        <v>546</v>
      </c>
      <c r="F2408" s="95" t="s">
        <v>547</v>
      </c>
      <c r="G2408" s="89" t="s">
        <v>37</v>
      </c>
      <c r="H2408" s="89" t="s">
        <v>5350</v>
      </c>
      <c r="I2408" s="96">
        <v>1</v>
      </c>
      <c r="J2408" s="97">
        <v>33412</v>
      </c>
      <c r="K2408" s="98">
        <f t="shared" si="1256"/>
        <v>35574.959999999999</v>
      </c>
      <c r="L2408" s="99">
        <f t="shared" si="1257"/>
        <v>1.0815399999999999</v>
      </c>
      <c r="M2408" s="100">
        <f t="shared" si="1258"/>
        <v>1.0590999999999999</v>
      </c>
      <c r="N2408" s="101">
        <f t="shared" si="1259"/>
        <v>0.97811300000000001</v>
      </c>
      <c r="O2408" s="100">
        <f t="shared" si="1260"/>
        <v>1</v>
      </c>
      <c r="P2408" s="98">
        <f t="shared" si="1262"/>
        <v>39857.769999999997</v>
      </c>
      <c r="Q2408" s="97">
        <f t="shared" si="1261"/>
        <v>37434.42</v>
      </c>
      <c r="R2408" s="97"/>
      <c r="S2408" s="97"/>
    </row>
    <row r="2409" spans="1:19" ht="22.5" x14ac:dyDescent="0.25">
      <c r="A2409" s="89" t="s">
        <v>5352</v>
      </c>
      <c r="B2409" s="89" t="s">
        <v>5338</v>
      </c>
      <c r="C2409" s="89"/>
      <c r="D2409" s="89" t="s">
        <v>58</v>
      </c>
      <c r="E2409" s="94" t="s">
        <v>549</v>
      </c>
      <c r="F2409" s="95" t="s">
        <v>550</v>
      </c>
      <c r="G2409" s="89" t="s">
        <v>37</v>
      </c>
      <c r="H2409" s="89" t="s">
        <v>5350</v>
      </c>
      <c r="I2409" s="96">
        <v>1</v>
      </c>
      <c r="J2409" s="97">
        <v>11815</v>
      </c>
      <c r="K2409" s="98">
        <f t="shared" si="1256"/>
        <v>12579.86</v>
      </c>
      <c r="L2409" s="99">
        <f t="shared" si="1257"/>
        <v>1.0815399999999999</v>
      </c>
      <c r="M2409" s="100">
        <f t="shared" si="1258"/>
        <v>1.0590999999999999</v>
      </c>
      <c r="N2409" s="101">
        <f t="shared" si="1259"/>
        <v>0.97811300000000001</v>
      </c>
      <c r="O2409" s="100">
        <f t="shared" si="1260"/>
        <v>1</v>
      </c>
      <c r="P2409" s="98">
        <f t="shared" si="1262"/>
        <v>14094.33</v>
      </c>
      <c r="Q2409" s="97">
        <f t="shared" si="1261"/>
        <v>13237.39</v>
      </c>
      <c r="R2409" s="97"/>
      <c r="S2409" s="97"/>
    </row>
    <row r="2410" spans="1:19" x14ac:dyDescent="0.25">
      <c r="A2410" s="89" t="s">
        <v>5353</v>
      </c>
      <c r="B2410" s="89" t="s">
        <v>5338</v>
      </c>
      <c r="C2410" s="89"/>
      <c r="D2410" s="89" t="s">
        <v>60</v>
      </c>
      <c r="E2410" s="94" t="s">
        <v>552</v>
      </c>
      <c r="F2410" s="95" t="s">
        <v>553</v>
      </c>
      <c r="G2410" s="89" t="s">
        <v>81</v>
      </c>
      <c r="H2410" s="89" t="s">
        <v>2057</v>
      </c>
      <c r="I2410" s="96">
        <v>1</v>
      </c>
      <c r="J2410" s="97">
        <v>1042526</v>
      </c>
      <c r="K2410" s="98">
        <f t="shared" si="1256"/>
        <v>2166.96</v>
      </c>
      <c r="L2410" s="99">
        <f t="shared" si="1257"/>
        <v>1.0815399999999999</v>
      </c>
      <c r="M2410" s="100">
        <f t="shared" si="1258"/>
        <v>1.0590999999999999</v>
      </c>
      <c r="N2410" s="101">
        <f t="shared" si="1259"/>
        <v>0.97811300000000001</v>
      </c>
      <c r="O2410" s="100">
        <f t="shared" si="1260"/>
        <v>1</v>
      </c>
      <c r="P2410" s="98">
        <f t="shared" si="1262"/>
        <v>2427.84</v>
      </c>
      <c r="Q2410" s="97">
        <f t="shared" si="1261"/>
        <v>1168033.82</v>
      </c>
      <c r="R2410" s="97"/>
      <c r="S2410" s="97"/>
    </row>
    <row r="2411" spans="1:19" x14ac:dyDescent="0.25">
      <c r="A2411" s="89" t="s">
        <v>5354</v>
      </c>
      <c r="B2411" s="89" t="s">
        <v>5338</v>
      </c>
      <c r="C2411" s="89"/>
      <c r="D2411" s="89" t="s">
        <v>65</v>
      </c>
      <c r="E2411" s="94" t="s">
        <v>556</v>
      </c>
      <c r="F2411" s="95" t="s">
        <v>557</v>
      </c>
      <c r="G2411" s="89" t="s">
        <v>81</v>
      </c>
      <c r="H2411" s="89" t="s">
        <v>5355</v>
      </c>
      <c r="I2411" s="96">
        <v>1</v>
      </c>
      <c r="J2411" s="97">
        <v>640562</v>
      </c>
      <c r="K2411" s="98">
        <f t="shared" si="1256"/>
        <v>1109.54</v>
      </c>
      <c r="L2411" s="99">
        <f t="shared" si="1257"/>
        <v>1.0815399999999999</v>
      </c>
      <c r="M2411" s="100">
        <f t="shared" si="1258"/>
        <v>1.0590999999999999</v>
      </c>
      <c r="N2411" s="101">
        <f t="shared" si="1259"/>
        <v>0.97811300000000001</v>
      </c>
      <c r="O2411" s="100">
        <f t="shared" si="1260"/>
        <v>1</v>
      </c>
      <c r="P2411" s="98">
        <f t="shared" si="1262"/>
        <v>1243.1199999999999</v>
      </c>
      <c r="Q2411" s="97">
        <f t="shared" si="1261"/>
        <v>717678.04</v>
      </c>
      <c r="R2411" s="97"/>
      <c r="S2411" s="97"/>
    </row>
    <row r="2412" spans="1:19" ht="22.5" x14ac:dyDescent="0.25">
      <c r="A2412" s="89" t="s">
        <v>5356</v>
      </c>
      <c r="B2412" s="89" t="s">
        <v>5338</v>
      </c>
      <c r="C2412" s="89"/>
      <c r="D2412" s="89" t="s">
        <v>68</v>
      </c>
      <c r="E2412" s="94" t="s">
        <v>44</v>
      </c>
      <c r="F2412" s="95" t="s">
        <v>560</v>
      </c>
      <c r="G2412" s="89" t="s">
        <v>37</v>
      </c>
      <c r="H2412" s="89" t="s">
        <v>5357</v>
      </c>
      <c r="I2412" s="96">
        <v>1</v>
      </c>
      <c r="J2412" s="97">
        <v>63251</v>
      </c>
      <c r="K2412" s="98">
        <f t="shared" si="1256"/>
        <v>9245.6</v>
      </c>
      <c r="L2412" s="99">
        <f t="shared" si="1257"/>
        <v>1.0815399999999999</v>
      </c>
      <c r="M2412" s="100">
        <f t="shared" si="1258"/>
        <v>1.0590999999999999</v>
      </c>
      <c r="N2412" s="101">
        <f t="shared" si="1259"/>
        <v>0.97811300000000001</v>
      </c>
      <c r="O2412" s="100">
        <f t="shared" si="1260"/>
        <v>1</v>
      </c>
      <c r="P2412" s="98">
        <f t="shared" si="1262"/>
        <v>10358.66</v>
      </c>
      <c r="Q2412" s="97">
        <f t="shared" si="1261"/>
        <v>70865.66</v>
      </c>
      <c r="R2412" s="97"/>
      <c r="S2412" s="97"/>
    </row>
    <row r="2413" spans="1:19" ht="22.5" x14ac:dyDescent="0.25">
      <c r="A2413" s="89" t="s">
        <v>5358</v>
      </c>
      <c r="B2413" s="89" t="s">
        <v>5338</v>
      </c>
      <c r="C2413" s="89"/>
      <c r="D2413" s="89" t="s">
        <v>70</v>
      </c>
      <c r="E2413" s="94" t="s">
        <v>563</v>
      </c>
      <c r="F2413" s="95" t="s">
        <v>564</v>
      </c>
      <c r="G2413" s="89" t="s">
        <v>37</v>
      </c>
      <c r="H2413" s="89" t="s">
        <v>5357</v>
      </c>
      <c r="I2413" s="96">
        <v>1</v>
      </c>
      <c r="J2413" s="97">
        <v>146751</v>
      </c>
      <c r="K2413" s="98">
        <f t="shared" si="1256"/>
        <v>21451.06</v>
      </c>
      <c r="L2413" s="99">
        <f t="shared" si="1257"/>
        <v>1.0815399999999999</v>
      </c>
      <c r="M2413" s="100">
        <f t="shared" si="1258"/>
        <v>1.0590999999999999</v>
      </c>
      <c r="N2413" s="101">
        <f t="shared" si="1259"/>
        <v>0.97811300000000001</v>
      </c>
      <c r="O2413" s="100">
        <f t="shared" si="1260"/>
        <v>1</v>
      </c>
      <c r="P2413" s="98">
        <f t="shared" si="1262"/>
        <v>24033.52</v>
      </c>
      <c r="Q2413" s="97">
        <f t="shared" si="1261"/>
        <v>164418.12</v>
      </c>
      <c r="R2413" s="97"/>
      <c r="S2413" s="97"/>
    </row>
    <row r="2414" spans="1:19" ht="22.5" x14ac:dyDescent="0.25">
      <c r="A2414" s="89" t="s">
        <v>5359</v>
      </c>
      <c r="B2414" s="89" t="s">
        <v>5338</v>
      </c>
      <c r="C2414" s="89"/>
      <c r="D2414" s="89" t="s">
        <v>73</v>
      </c>
      <c r="E2414" s="94" t="s">
        <v>566</v>
      </c>
      <c r="F2414" s="95" t="s">
        <v>567</v>
      </c>
      <c r="G2414" s="89" t="s">
        <v>37</v>
      </c>
      <c r="H2414" s="89" t="s">
        <v>5357</v>
      </c>
      <c r="I2414" s="96">
        <v>1</v>
      </c>
      <c r="J2414" s="97">
        <v>81875</v>
      </c>
      <c r="K2414" s="98">
        <f t="shared" si="1256"/>
        <v>11967.93</v>
      </c>
      <c r="L2414" s="99">
        <f t="shared" si="1257"/>
        <v>1.0815399999999999</v>
      </c>
      <c r="M2414" s="100">
        <f t="shared" si="1258"/>
        <v>1.0590999999999999</v>
      </c>
      <c r="N2414" s="101">
        <f t="shared" si="1259"/>
        <v>0.97811300000000001</v>
      </c>
      <c r="O2414" s="100">
        <f t="shared" si="1260"/>
        <v>1</v>
      </c>
      <c r="P2414" s="98">
        <f t="shared" si="1262"/>
        <v>13408.73</v>
      </c>
      <c r="Q2414" s="97">
        <f t="shared" si="1261"/>
        <v>91731.8</v>
      </c>
      <c r="R2414" s="97"/>
      <c r="S2414" s="97"/>
    </row>
    <row r="2415" spans="1:19" x14ac:dyDescent="0.25">
      <c r="A2415" s="82" t="s">
        <v>1037</v>
      </c>
      <c r="B2415" s="83"/>
      <c r="C2415" s="84"/>
      <c r="D2415" s="85"/>
      <c r="E2415" s="86"/>
      <c r="F2415" s="86" t="s">
        <v>354</v>
      </c>
      <c r="G2415" s="82"/>
      <c r="H2415" s="82"/>
      <c r="I2415" s="87"/>
      <c r="J2415" s="88">
        <f>SUM(J2416:J2463)</f>
        <v>90146207</v>
      </c>
      <c r="K2415" s="98"/>
      <c r="L2415" s="99"/>
      <c r="M2415" s="100"/>
      <c r="N2415" s="101"/>
      <c r="O2415" s="100"/>
      <c r="P2415" s="98"/>
      <c r="Q2415" s="88">
        <f>SUM(Q2416:Q2463)</f>
        <v>100998743.16</v>
      </c>
      <c r="R2415" s="88">
        <f t="shared" ref="R2415:S2415" si="1263">SUM(R2416:R2463)</f>
        <v>0</v>
      </c>
      <c r="S2415" s="88">
        <f t="shared" si="1263"/>
        <v>0</v>
      </c>
    </row>
    <row r="2416" spans="1:19" x14ac:dyDescent="0.25">
      <c r="A2416" s="89"/>
      <c r="B2416" s="90"/>
      <c r="C2416" s="90"/>
      <c r="D2416" s="91"/>
      <c r="E2416" s="92"/>
      <c r="F2416" s="92" t="s">
        <v>5361</v>
      </c>
      <c r="G2416" s="91"/>
      <c r="H2416" s="91"/>
      <c r="I2416" s="93">
        <v>1</v>
      </c>
      <c r="J2416" s="91"/>
      <c r="K2416" s="98"/>
      <c r="L2416" s="99"/>
      <c r="M2416" s="100"/>
      <c r="N2416" s="101"/>
      <c r="O2416" s="100"/>
      <c r="P2416" s="98"/>
      <c r="Q2416" s="91"/>
      <c r="R2416" s="91"/>
      <c r="S2416" s="91"/>
    </row>
    <row r="2417" spans="1:19" x14ac:dyDescent="0.25">
      <c r="A2417" s="89" t="s">
        <v>5362</v>
      </c>
      <c r="B2417" s="89" t="s">
        <v>5338</v>
      </c>
      <c r="C2417" s="89"/>
      <c r="D2417" s="89" t="s">
        <v>75</v>
      </c>
      <c r="E2417" s="94" t="s">
        <v>570</v>
      </c>
      <c r="F2417" s="95" t="s">
        <v>571</v>
      </c>
      <c r="G2417" s="89" t="s">
        <v>51</v>
      </c>
      <c r="H2417" s="89" t="s">
        <v>5363</v>
      </c>
      <c r="I2417" s="96">
        <v>1</v>
      </c>
      <c r="J2417" s="97">
        <v>195796</v>
      </c>
      <c r="K2417" s="98">
        <f t="shared" ref="K2417:K2424" si="1264">J2417/H2417</f>
        <v>157265.85999999999</v>
      </c>
      <c r="L2417" s="99">
        <f t="shared" ref="L2417:L2424" si="1265">$L$8</f>
        <v>1.0815399999999999</v>
      </c>
      <c r="M2417" s="100">
        <f t="shared" ref="M2417:M2424" si="1266">$M$8</f>
        <v>1.0590999999999999</v>
      </c>
      <c r="N2417" s="101">
        <f t="shared" ref="N2417:N2424" si="1267">$N$8</f>
        <v>0.97811300000000001</v>
      </c>
      <c r="O2417" s="100">
        <f t="shared" ref="O2417:O2424" si="1268">$O$8</f>
        <v>1</v>
      </c>
      <c r="P2417" s="98">
        <f t="shared" ref="P2417:P2424" si="1269">K2417*L2417*M2417*N2417*O2417</f>
        <v>176198.84</v>
      </c>
      <c r="Q2417" s="97">
        <f t="shared" ref="Q2417:Q2424" si="1270">H2417*P2417</f>
        <v>219367.56</v>
      </c>
      <c r="R2417" s="97"/>
      <c r="S2417" s="97"/>
    </row>
    <row r="2418" spans="1:19" x14ac:dyDescent="0.25">
      <c r="A2418" s="89" t="s">
        <v>5364</v>
      </c>
      <c r="B2418" s="89" t="s">
        <v>5338</v>
      </c>
      <c r="C2418" s="89"/>
      <c r="D2418" s="89" t="s">
        <v>87</v>
      </c>
      <c r="E2418" s="94" t="s">
        <v>5365</v>
      </c>
      <c r="F2418" s="95" t="s">
        <v>5366</v>
      </c>
      <c r="G2418" s="89" t="s">
        <v>81</v>
      </c>
      <c r="H2418" s="89" t="s">
        <v>5367</v>
      </c>
      <c r="I2418" s="96">
        <v>1</v>
      </c>
      <c r="J2418" s="97">
        <v>637335</v>
      </c>
      <c r="K2418" s="98">
        <f t="shared" si="1264"/>
        <v>5018.78</v>
      </c>
      <c r="L2418" s="99">
        <f t="shared" si="1265"/>
        <v>1.0815399999999999</v>
      </c>
      <c r="M2418" s="100">
        <f t="shared" si="1266"/>
        <v>1.0590999999999999</v>
      </c>
      <c r="N2418" s="101">
        <f t="shared" si="1267"/>
        <v>0.97811300000000001</v>
      </c>
      <c r="O2418" s="100">
        <f t="shared" si="1268"/>
        <v>1</v>
      </c>
      <c r="P2418" s="98">
        <f t="shared" si="1269"/>
        <v>5622.98</v>
      </c>
      <c r="Q2418" s="97">
        <f t="shared" si="1270"/>
        <v>714062.23</v>
      </c>
      <c r="R2418" s="97"/>
      <c r="S2418" s="97"/>
    </row>
    <row r="2419" spans="1:19" ht="22.5" x14ac:dyDescent="0.25">
      <c r="A2419" s="89" t="s">
        <v>5368</v>
      </c>
      <c r="B2419" s="89" t="s">
        <v>5338</v>
      </c>
      <c r="C2419" s="89"/>
      <c r="D2419" s="89" t="s">
        <v>89</v>
      </c>
      <c r="E2419" s="94" t="s">
        <v>578</v>
      </c>
      <c r="F2419" s="95" t="s">
        <v>579</v>
      </c>
      <c r="G2419" s="89" t="s">
        <v>51</v>
      </c>
      <c r="H2419" s="89" t="s">
        <v>5369</v>
      </c>
      <c r="I2419" s="96">
        <v>1</v>
      </c>
      <c r="J2419" s="97">
        <v>9301361</v>
      </c>
      <c r="K2419" s="98">
        <f t="shared" si="1264"/>
        <v>1260347.02</v>
      </c>
      <c r="L2419" s="99">
        <f t="shared" si="1265"/>
        <v>1.0815399999999999</v>
      </c>
      <c r="M2419" s="100">
        <f t="shared" si="1266"/>
        <v>1.0590999999999999</v>
      </c>
      <c r="N2419" s="101">
        <f t="shared" si="1267"/>
        <v>0.97811300000000001</v>
      </c>
      <c r="O2419" s="100">
        <f t="shared" si="1268"/>
        <v>1</v>
      </c>
      <c r="P2419" s="98">
        <f t="shared" si="1269"/>
        <v>1412078.12</v>
      </c>
      <c r="Q2419" s="97">
        <f t="shared" si="1270"/>
        <v>10421136.529999999</v>
      </c>
      <c r="R2419" s="97"/>
      <c r="S2419" s="97"/>
    </row>
    <row r="2420" spans="1:19" x14ac:dyDescent="0.25">
      <c r="A2420" s="89" t="s">
        <v>5370</v>
      </c>
      <c r="B2420" s="89" t="s">
        <v>5338</v>
      </c>
      <c r="C2420" s="89"/>
      <c r="D2420" s="89" t="s">
        <v>90</v>
      </c>
      <c r="E2420" s="94" t="s">
        <v>582</v>
      </c>
      <c r="F2420" s="95" t="s">
        <v>583</v>
      </c>
      <c r="G2420" s="89" t="s">
        <v>81</v>
      </c>
      <c r="H2420" s="89" t="s">
        <v>5371</v>
      </c>
      <c r="I2420" s="96">
        <v>1</v>
      </c>
      <c r="J2420" s="97">
        <v>-3690192</v>
      </c>
      <c r="K2420" s="98">
        <f t="shared" si="1264"/>
        <v>4926.3599999999997</v>
      </c>
      <c r="L2420" s="99">
        <f t="shared" si="1265"/>
        <v>1.0815399999999999</v>
      </c>
      <c r="M2420" s="100">
        <f t="shared" si="1266"/>
        <v>1.0590999999999999</v>
      </c>
      <c r="N2420" s="101">
        <f t="shared" si="1267"/>
        <v>0.97811300000000001</v>
      </c>
      <c r="O2420" s="100">
        <f t="shared" si="1268"/>
        <v>1</v>
      </c>
      <c r="P2420" s="98">
        <f t="shared" si="1269"/>
        <v>5519.44</v>
      </c>
      <c r="Q2420" s="97">
        <f t="shared" si="1270"/>
        <v>-4134446.92</v>
      </c>
      <c r="R2420" s="97"/>
      <c r="S2420" s="97"/>
    </row>
    <row r="2421" spans="1:19" x14ac:dyDescent="0.25">
      <c r="A2421" s="89" t="s">
        <v>5372</v>
      </c>
      <c r="B2421" s="89" t="s">
        <v>5338</v>
      </c>
      <c r="C2421" s="89"/>
      <c r="D2421" s="89" t="s">
        <v>91</v>
      </c>
      <c r="E2421" s="94" t="s">
        <v>586</v>
      </c>
      <c r="F2421" s="95" t="s">
        <v>587</v>
      </c>
      <c r="G2421" s="89" t="s">
        <v>81</v>
      </c>
      <c r="H2421" s="89" t="s">
        <v>5373</v>
      </c>
      <c r="I2421" s="96">
        <v>1</v>
      </c>
      <c r="J2421" s="97">
        <v>4759464</v>
      </c>
      <c r="K2421" s="98">
        <f t="shared" si="1264"/>
        <v>6353.83</v>
      </c>
      <c r="L2421" s="99">
        <f t="shared" si="1265"/>
        <v>1.0815399999999999</v>
      </c>
      <c r="M2421" s="100">
        <f t="shared" si="1266"/>
        <v>1.0590999999999999</v>
      </c>
      <c r="N2421" s="101">
        <f t="shared" si="1267"/>
        <v>0.97811300000000001</v>
      </c>
      <c r="O2421" s="100">
        <f t="shared" si="1268"/>
        <v>1</v>
      </c>
      <c r="P2421" s="98">
        <f t="shared" si="1269"/>
        <v>7118.76</v>
      </c>
      <c r="Q2421" s="97">
        <f t="shared" si="1270"/>
        <v>5332449.55</v>
      </c>
      <c r="R2421" s="97"/>
      <c r="S2421" s="97"/>
    </row>
    <row r="2422" spans="1:19" ht="33.75" x14ac:dyDescent="0.25">
      <c r="A2422" s="89" t="s">
        <v>5374</v>
      </c>
      <c r="B2422" s="89" t="s">
        <v>5338</v>
      </c>
      <c r="C2422" s="89"/>
      <c r="D2422" s="89" t="s">
        <v>101</v>
      </c>
      <c r="E2422" s="94" t="s">
        <v>590</v>
      </c>
      <c r="F2422" s="95" t="s">
        <v>591</v>
      </c>
      <c r="G2422" s="89" t="s">
        <v>81</v>
      </c>
      <c r="H2422" s="89" t="s">
        <v>5373</v>
      </c>
      <c r="I2422" s="96">
        <v>1</v>
      </c>
      <c r="J2422" s="97">
        <v>558454</v>
      </c>
      <c r="K2422" s="98">
        <f t="shared" si="1264"/>
        <v>745.53</v>
      </c>
      <c r="L2422" s="99">
        <f t="shared" si="1265"/>
        <v>1.0815399999999999</v>
      </c>
      <c r="M2422" s="100">
        <f t="shared" si="1266"/>
        <v>1.0590999999999999</v>
      </c>
      <c r="N2422" s="101">
        <f t="shared" si="1267"/>
        <v>0.97811300000000001</v>
      </c>
      <c r="O2422" s="100">
        <f t="shared" si="1268"/>
        <v>1</v>
      </c>
      <c r="P2422" s="98">
        <f t="shared" si="1269"/>
        <v>835.28</v>
      </c>
      <c r="Q2422" s="97">
        <f t="shared" si="1270"/>
        <v>625683.18999999994</v>
      </c>
      <c r="R2422" s="97"/>
      <c r="S2422" s="97"/>
    </row>
    <row r="2423" spans="1:19" ht="22.5" x14ac:dyDescent="0.25">
      <c r="A2423" s="89" t="s">
        <v>5375</v>
      </c>
      <c r="B2423" s="89" t="s">
        <v>5338</v>
      </c>
      <c r="C2423" s="89"/>
      <c r="D2423" s="89" t="s">
        <v>106</v>
      </c>
      <c r="E2423" s="94" t="s">
        <v>734</v>
      </c>
      <c r="F2423" s="95" t="s">
        <v>5376</v>
      </c>
      <c r="G2423" s="89" t="s">
        <v>502</v>
      </c>
      <c r="H2423" s="89" t="s">
        <v>5377</v>
      </c>
      <c r="I2423" s="96">
        <v>1</v>
      </c>
      <c r="J2423" s="97">
        <v>2147962</v>
      </c>
      <c r="K2423" s="98">
        <f t="shared" si="1264"/>
        <v>41040.89</v>
      </c>
      <c r="L2423" s="99">
        <f t="shared" si="1265"/>
        <v>1.0815399999999999</v>
      </c>
      <c r="M2423" s="100">
        <f t="shared" si="1266"/>
        <v>1.0590999999999999</v>
      </c>
      <c r="N2423" s="101">
        <f t="shared" si="1267"/>
        <v>0.97811300000000001</v>
      </c>
      <c r="O2423" s="100">
        <f t="shared" si="1268"/>
        <v>1</v>
      </c>
      <c r="P2423" s="98">
        <f t="shared" si="1269"/>
        <v>45981.74</v>
      </c>
      <c r="Q2423" s="97">
        <f t="shared" si="1270"/>
        <v>2406551.84</v>
      </c>
      <c r="R2423" s="97"/>
      <c r="S2423" s="97"/>
    </row>
    <row r="2424" spans="1:19" ht="22.5" x14ac:dyDescent="0.25">
      <c r="A2424" s="89" t="s">
        <v>5378</v>
      </c>
      <c r="B2424" s="89" t="s">
        <v>5338</v>
      </c>
      <c r="C2424" s="89"/>
      <c r="D2424" s="89" t="s">
        <v>107</v>
      </c>
      <c r="E2424" s="94" t="s">
        <v>742</v>
      </c>
      <c r="F2424" s="95" t="s">
        <v>743</v>
      </c>
      <c r="G2424" s="89" t="s">
        <v>502</v>
      </c>
      <c r="H2424" s="89" t="s">
        <v>5379</v>
      </c>
      <c r="I2424" s="96">
        <v>1</v>
      </c>
      <c r="J2424" s="97">
        <v>145662</v>
      </c>
      <c r="K2424" s="98">
        <f t="shared" si="1264"/>
        <v>41098.93</v>
      </c>
      <c r="L2424" s="99">
        <f t="shared" si="1265"/>
        <v>1.0815399999999999</v>
      </c>
      <c r="M2424" s="100">
        <f t="shared" si="1266"/>
        <v>1.0590999999999999</v>
      </c>
      <c r="N2424" s="101">
        <f t="shared" si="1267"/>
        <v>0.97811300000000001</v>
      </c>
      <c r="O2424" s="100">
        <f t="shared" si="1268"/>
        <v>1</v>
      </c>
      <c r="P2424" s="98">
        <f t="shared" si="1269"/>
        <v>46046.76</v>
      </c>
      <c r="Q2424" s="97">
        <f t="shared" si="1270"/>
        <v>163198.01</v>
      </c>
      <c r="R2424" s="97"/>
      <c r="S2424" s="97"/>
    </row>
    <row r="2425" spans="1:19" x14ac:dyDescent="0.25">
      <c r="A2425" s="89"/>
      <c r="B2425" s="90"/>
      <c r="C2425" s="90"/>
      <c r="D2425" s="91"/>
      <c r="E2425" s="92"/>
      <c r="F2425" s="92" t="s">
        <v>5380</v>
      </c>
      <c r="G2425" s="91"/>
      <c r="H2425" s="91"/>
      <c r="I2425" s="93">
        <v>1</v>
      </c>
      <c r="J2425" s="91"/>
      <c r="K2425" s="98"/>
      <c r="L2425" s="99"/>
      <c r="M2425" s="100"/>
      <c r="N2425" s="101"/>
      <c r="O2425" s="100"/>
      <c r="P2425" s="98"/>
      <c r="Q2425" s="91"/>
      <c r="R2425" s="91"/>
      <c r="S2425" s="91"/>
    </row>
    <row r="2426" spans="1:19" ht="22.5" x14ac:dyDescent="0.25">
      <c r="A2426" s="89" t="s">
        <v>5382</v>
      </c>
      <c r="B2426" s="89" t="s">
        <v>5338</v>
      </c>
      <c r="C2426" s="89"/>
      <c r="D2426" s="89" t="s">
        <v>108</v>
      </c>
      <c r="E2426" s="94" t="s">
        <v>734</v>
      </c>
      <c r="F2426" s="95" t="s">
        <v>5383</v>
      </c>
      <c r="G2426" s="89" t="s">
        <v>502</v>
      </c>
      <c r="H2426" s="89" t="s">
        <v>5381</v>
      </c>
      <c r="I2426" s="96">
        <v>1</v>
      </c>
      <c r="J2426" s="97">
        <v>377637</v>
      </c>
      <c r="K2426" s="98">
        <f>J2426/H2426</f>
        <v>41040.85</v>
      </c>
      <c r="L2426" s="99">
        <f>$L$8</f>
        <v>1.0815399999999999</v>
      </c>
      <c r="M2426" s="100">
        <f>$M$8</f>
        <v>1.0590999999999999</v>
      </c>
      <c r="N2426" s="101">
        <f>$N$8</f>
        <v>0.97811300000000001</v>
      </c>
      <c r="O2426" s="100">
        <f>$O$8</f>
        <v>1</v>
      </c>
      <c r="P2426" s="98">
        <f>K2426*L2426*M2426*N2426*O2426</f>
        <v>45981.69</v>
      </c>
      <c r="Q2426" s="97">
        <f>H2426*P2426</f>
        <v>423100.06</v>
      </c>
      <c r="R2426" s="97"/>
      <c r="S2426" s="97"/>
    </row>
    <row r="2427" spans="1:19" x14ac:dyDescent="0.25">
      <c r="A2427" s="89"/>
      <c r="B2427" s="90"/>
      <c r="C2427" s="90"/>
      <c r="D2427" s="91"/>
      <c r="E2427" s="92"/>
      <c r="F2427" s="92" t="s">
        <v>5384</v>
      </c>
      <c r="G2427" s="91"/>
      <c r="H2427" s="91"/>
      <c r="I2427" s="93">
        <v>1</v>
      </c>
      <c r="J2427" s="91"/>
      <c r="K2427" s="98"/>
      <c r="L2427" s="99"/>
      <c r="M2427" s="100"/>
      <c r="N2427" s="101"/>
      <c r="O2427" s="100"/>
      <c r="P2427" s="98"/>
      <c r="Q2427" s="91"/>
      <c r="R2427" s="91"/>
      <c r="S2427" s="91"/>
    </row>
    <row r="2428" spans="1:19" ht="22.5" x14ac:dyDescent="0.25">
      <c r="A2428" s="89" t="s">
        <v>5385</v>
      </c>
      <c r="B2428" s="89" t="s">
        <v>5338</v>
      </c>
      <c r="C2428" s="89"/>
      <c r="D2428" s="89" t="s">
        <v>109</v>
      </c>
      <c r="E2428" s="94" t="s">
        <v>578</v>
      </c>
      <c r="F2428" s="95" t="s">
        <v>5386</v>
      </c>
      <c r="G2428" s="89" t="s">
        <v>51</v>
      </c>
      <c r="H2428" s="89" t="s">
        <v>5387</v>
      </c>
      <c r="I2428" s="96">
        <v>1</v>
      </c>
      <c r="J2428" s="97">
        <v>10570530</v>
      </c>
      <c r="K2428" s="98">
        <f t="shared" ref="K2428:K2440" si="1271">J2428/H2428</f>
        <v>1260346.97</v>
      </c>
      <c r="L2428" s="99">
        <f t="shared" ref="L2428:L2440" si="1272">$L$8</f>
        <v>1.0815399999999999</v>
      </c>
      <c r="M2428" s="100">
        <f t="shared" ref="M2428:M2440" si="1273">$M$8</f>
        <v>1.0590999999999999</v>
      </c>
      <c r="N2428" s="101">
        <f t="shared" ref="N2428:N2440" si="1274">$N$8</f>
        <v>0.97811300000000001</v>
      </c>
      <c r="O2428" s="100">
        <f t="shared" ref="O2428:O2440" si="1275">$O$8</f>
        <v>1</v>
      </c>
      <c r="P2428" s="98">
        <f t="shared" ref="P2428:P2440" si="1276">K2428*L2428*M2428*N2428*O2428</f>
        <v>1412078.07</v>
      </c>
      <c r="Q2428" s="97">
        <f t="shared" ref="Q2428:Q2440" si="1277">H2428*P2428</f>
        <v>11843098.77</v>
      </c>
      <c r="R2428" s="97"/>
      <c r="S2428" s="97"/>
    </row>
    <row r="2429" spans="1:19" ht="22.5" x14ac:dyDescent="0.25">
      <c r="A2429" s="89" t="s">
        <v>5388</v>
      </c>
      <c r="B2429" s="89" t="s">
        <v>5338</v>
      </c>
      <c r="C2429" s="89"/>
      <c r="D2429" s="89" t="s">
        <v>122</v>
      </c>
      <c r="E2429" s="94" t="s">
        <v>5389</v>
      </c>
      <c r="F2429" s="95" t="s">
        <v>5390</v>
      </c>
      <c r="G2429" s="89" t="s">
        <v>81</v>
      </c>
      <c r="H2429" s="89" t="s">
        <v>5391</v>
      </c>
      <c r="I2429" s="96">
        <v>1</v>
      </c>
      <c r="J2429" s="97">
        <v>-52528</v>
      </c>
      <c r="K2429" s="98">
        <f t="shared" si="1271"/>
        <v>13615.27</v>
      </c>
      <c r="L2429" s="99">
        <f t="shared" si="1272"/>
        <v>1.0815399999999999</v>
      </c>
      <c r="M2429" s="100">
        <f t="shared" si="1273"/>
        <v>1.0590999999999999</v>
      </c>
      <c r="N2429" s="101">
        <f t="shared" si="1274"/>
        <v>0.97811300000000001</v>
      </c>
      <c r="O2429" s="100">
        <f t="shared" si="1275"/>
        <v>1</v>
      </c>
      <c r="P2429" s="98">
        <f t="shared" si="1276"/>
        <v>15254.39</v>
      </c>
      <c r="Q2429" s="97">
        <f t="shared" si="1277"/>
        <v>-58851.74</v>
      </c>
      <c r="R2429" s="97"/>
      <c r="S2429" s="97"/>
    </row>
    <row r="2430" spans="1:19" x14ac:dyDescent="0.25">
      <c r="A2430" s="89" t="s">
        <v>5392</v>
      </c>
      <c r="B2430" s="89" t="s">
        <v>5338</v>
      </c>
      <c r="C2430" s="89"/>
      <c r="D2430" s="89" t="s">
        <v>126</v>
      </c>
      <c r="E2430" s="94" t="s">
        <v>5393</v>
      </c>
      <c r="F2430" s="95" t="s">
        <v>5394</v>
      </c>
      <c r="G2430" s="89" t="s">
        <v>949</v>
      </c>
      <c r="H2430" s="89" t="s">
        <v>5395</v>
      </c>
      <c r="I2430" s="96">
        <v>1</v>
      </c>
      <c r="J2430" s="97">
        <v>-47994</v>
      </c>
      <c r="K2430" s="98">
        <f t="shared" si="1271"/>
        <v>364.49</v>
      </c>
      <c r="L2430" s="99">
        <f t="shared" si="1272"/>
        <v>1.0815399999999999</v>
      </c>
      <c r="M2430" s="100">
        <f t="shared" si="1273"/>
        <v>1.0590999999999999</v>
      </c>
      <c r="N2430" s="101">
        <f t="shared" si="1274"/>
        <v>0.97811300000000001</v>
      </c>
      <c r="O2430" s="100">
        <f t="shared" si="1275"/>
        <v>1</v>
      </c>
      <c r="P2430" s="98">
        <f t="shared" si="1276"/>
        <v>408.37</v>
      </c>
      <c r="Q2430" s="97">
        <f t="shared" si="1277"/>
        <v>-53772.49</v>
      </c>
      <c r="R2430" s="97"/>
      <c r="S2430" s="97"/>
    </row>
    <row r="2431" spans="1:19" ht="22.5" x14ac:dyDescent="0.25">
      <c r="A2431" s="89" t="s">
        <v>5396</v>
      </c>
      <c r="B2431" s="89" t="s">
        <v>5338</v>
      </c>
      <c r="C2431" s="89"/>
      <c r="D2431" s="89" t="s">
        <v>124</v>
      </c>
      <c r="E2431" s="94" t="s">
        <v>5397</v>
      </c>
      <c r="F2431" s="95" t="s">
        <v>5398</v>
      </c>
      <c r="G2431" s="89" t="s">
        <v>648</v>
      </c>
      <c r="H2431" s="89" t="s">
        <v>5399</v>
      </c>
      <c r="I2431" s="96">
        <v>1</v>
      </c>
      <c r="J2431" s="97">
        <v>27954294</v>
      </c>
      <c r="K2431" s="98">
        <f t="shared" si="1271"/>
        <v>33082</v>
      </c>
      <c r="L2431" s="99">
        <f t="shared" si="1272"/>
        <v>1.0815399999999999</v>
      </c>
      <c r="M2431" s="100">
        <f t="shared" si="1273"/>
        <v>1.0590999999999999</v>
      </c>
      <c r="N2431" s="101">
        <f t="shared" si="1274"/>
        <v>0.97811300000000001</v>
      </c>
      <c r="O2431" s="100">
        <f t="shared" si="1275"/>
        <v>1</v>
      </c>
      <c r="P2431" s="98">
        <f t="shared" si="1276"/>
        <v>37064.69</v>
      </c>
      <c r="Q2431" s="97">
        <f t="shared" si="1277"/>
        <v>31319663.050000001</v>
      </c>
      <c r="R2431" s="97"/>
      <c r="S2431" s="97"/>
    </row>
    <row r="2432" spans="1:19" x14ac:dyDescent="0.25">
      <c r="A2432" s="89" t="s">
        <v>5400</v>
      </c>
      <c r="B2432" s="89" t="s">
        <v>5338</v>
      </c>
      <c r="C2432" s="89"/>
      <c r="D2432" s="89" t="s">
        <v>129</v>
      </c>
      <c r="E2432" s="94" t="s">
        <v>582</v>
      </c>
      <c r="F2432" s="95" t="s">
        <v>583</v>
      </c>
      <c r="G2432" s="89" t="s">
        <v>81</v>
      </c>
      <c r="H2432" s="89" t="s">
        <v>5401</v>
      </c>
      <c r="I2432" s="96">
        <v>1</v>
      </c>
      <c r="J2432" s="97">
        <v>-4193718</v>
      </c>
      <c r="K2432" s="98">
        <f t="shared" si="1271"/>
        <v>4926.3599999999997</v>
      </c>
      <c r="L2432" s="99">
        <f t="shared" si="1272"/>
        <v>1.0815399999999999</v>
      </c>
      <c r="M2432" s="100">
        <f t="shared" si="1273"/>
        <v>1.0590999999999999</v>
      </c>
      <c r="N2432" s="101">
        <f t="shared" si="1274"/>
        <v>0.97811300000000001</v>
      </c>
      <c r="O2432" s="100">
        <f t="shared" si="1275"/>
        <v>1</v>
      </c>
      <c r="P2432" s="98">
        <f t="shared" si="1276"/>
        <v>5519.44</v>
      </c>
      <c r="Q2432" s="97">
        <f t="shared" si="1277"/>
        <v>-4698591.6399999997</v>
      </c>
      <c r="R2432" s="97"/>
      <c r="S2432" s="97"/>
    </row>
    <row r="2433" spans="1:19" x14ac:dyDescent="0.25">
      <c r="A2433" s="89" t="s">
        <v>5402</v>
      </c>
      <c r="B2433" s="89" t="s">
        <v>5338</v>
      </c>
      <c r="C2433" s="89"/>
      <c r="D2433" s="89" t="s">
        <v>133</v>
      </c>
      <c r="E2433" s="94" t="s">
        <v>586</v>
      </c>
      <c r="F2433" s="95" t="s">
        <v>587</v>
      </c>
      <c r="G2433" s="89" t="s">
        <v>81</v>
      </c>
      <c r="H2433" s="89" t="s">
        <v>5403</v>
      </c>
      <c r="I2433" s="96">
        <v>1</v>
      </c>
      <c r="J2433" s="97">
        <v>5408893</v>
      </c>
      <c r="K2433" s="98">
        <f t="shared" si="1271"/>
        <v>6353.83</v>
      </c>
      <c r="L2433" s="99">
        <f t="shared" si="1272"/>
        <v>1.0815399999999999</v>
      </c>
      <c r="M2433" s="100">
        <f t="shared" si="1273"/>
        <v>1.0590999999999999</v>
      </c>
      <c r="N2433" s="101">
        <f t="shared" si="1274"/>
        <v>0.97811300000000001</v>
      </c>
      <c r="O2433" s="100">
        <f t="shared" si="1275"/>
        <v>1</v>
      </c>
      <c r="P2433" s="98">
        <f t="shared" si="1276"/>
        <v>7118.76</v>
      </c>
      <c r="Q2433" s="97">
        <f t="shared" si="1277"/>
        <v>6060061.5700000003</v>
      </c>
      <c r="R2433" s="97"/>
      <c r="S2433" s="97"/>
    </row>
    <row r="2434" spans="1:19" ht="33.75" x14ac:dyDescent="0.25">
      <c r="A2434" s="89" t="s">
        <v>5404</v>
      </c>
      <c r="B2434" s="89" t="s">
        <v>5338</v>
      </c>
      <c r="C2434" s="89"/>
      <c r="D2434" s="89" t="s">
        <v>136</v>
      </c>
      <c r="E2434" s="94" t="s">
        <v>590</v>
      </c>
      <c r="F2434" s="95" t="s">
        <v>591</v>
      </c>
      <c r="G2434" s="89" t="s">
        <v>81</v>
      </c>
      <c r="H2434" s="89" t="s">
        <v>5403</v>
      </c>
      <c r="I2434" s="96">
        <v>1</v>
      </c>
      <c r="J2434" s="97">
        <v>609317</v>
      </c>
      <c r="K2434" s="98">
        <f t="shared" si="1271"/>
        <v>715.77</v>
      </c>
      <c r="L2434" s="99">
        <f t="shared" si="1272"/>
        <v>1.0815399999999999</v>
      </c>
      <c r="M2434" s="100">
        <f t="shared" si="1273"/>
        <v>1.0590999999999999</v>
      </c>
      <c r="N2434" s="101">
        <f t="shared" si="1274"/>
        <v>0.97811300000000001</v>
      </c>
      <c r="O2434" s="100">
        <f t="shared" si="1275"/>
        <v>1</v>
      </c>
      <c r="P2434" s="98">
        <f t="shared" si="1276"/>
        <v>801.94</v>
      </c>
      <c r="Q2434" s="97">
        <f t="shared" si="1277"/>
        <v>682675.88</v>
      </c>
      <c r="R2434" s="97"/>
      <c r="S2434" s="97"/>
    </row>
    <row r="2435" spans="1:19" ht="22.5" x14ac:dyDescent="0.25">
      <c r="A2435" s="89" t="s">
        <v>5405</v>
      </c>
      <c r="B2435" s="89" t="s">
        <v>5338</v>
      </c>
      <c r="C2435" s="89"/>
      <c r="D2435" s="89" t="s">
        <v>141</v>
      </c>
      <c r="E2435" s="94" t="s">
        <v>734</v>
      </c>
      <c r="F2435" s="95" t="s">
        <v>5383</v>
      </c>
      <c r="G2435" s="89" t="s">
        <v>502</v>
      </c>
      <c r="H2435" s="89" t="s">
        <v>5406</v>
      </c>
      <c r="I2435" s="96">
        <v>1</v>
      </c>
      <c r="J2435" s="97">
        <v>995589</v>
      </c>
      <c r="K2435" s="98">
        <f t="shared" si="1271"/>
        <v>41040.879999999997</v>
      </c>
      <c r="L2435" s="99">
        <f t="shared" si="1272"/>
        <v>1.0815399999999999</v>
      </c>
      <c r="M2435" s="100">
        <f t="shared" si="1273"/>
        <v>1.0590999999999999</v>
      </c>
      <c r="N2435" s="101">
        <f t="shared" si="1274"/>
        <v>0.97811300000000001</v>
      </c>
      <c r="O2435" s="100">
        <f t="shared" si="1275"/>
        <v>1</v>
      </c>
      <c r="P2435" s="98">
        <f t="shared" si="1276"/>
        <v>45981.72</v>
      </c>
      <c r="Q2435" s="97">
        <f t="shared" si="1277"/>
        <v>1115446.18</v>
      </c>
      <c r="R2435" s="97"/>
      <c r="S2435" s="97"/>
    </row>
    <row r="2436" spans="1:19" ht="22.5" x14ac:dyDescent="0.25">
      <c r="A2436" s="89" t="s">
        <v>5407</v>
      </c>
      <c r="B2436" s="89" t="s">
        <v>5338</v>
      </c>
      <c r="C2436" s="89"/>
      <c r="D2436" s="89" t="s">
        <v>144</v>
      </c>
      <c r="E2436" s="94" t="s">
        <v>742</v>
      </c>
      <c r="F2436" s="95" t="s">
        <v>743</v>
      </c>
      <c r="G2436" s="89" t="s">
        <v>502</v>
      </c>
      <c r="H2436" s="89" t="s">
        <v>5408</v>
      </c>
      <c r="I2436" s="96">
        <v>1</v>
      </c>
      <c r="J2436" s="97">
        <v>972544</v>
      </c>
      <c r="K2436" s="98">
        <f t="shared" si="1271"/>
        <v>41098.92</v>
      </c>
      <c r="L2436" s="99">
        <f t="shared" si="1272"/>
        <v>1.0815399999999999</v>
      </c>
      <c r="M2436" s="100">
        <f t="shared" si="1273"/>
        <v>1.0590999999999999</v>
      </c>
      <c r="N2436" s="101">
        <f t="shared" si="1274"/>
        <v>0.97811300000000001</v>
      </c>
      <c r="O2436" s="100">
        <f t="shared" si="1275"/>
        <v>1</v>
      </c>
      <c r="P2436" s="98">
        <f t="shared" si="1276"/>
        <v>46046.75</v>
      </c>
      <c r="Q2436" s="97">
        <f t="shared" si="1277"/>
        <v>1089626.81</v>
      </c>
      <c r="R2436" s="97"/>
      <c r="S2436" s="97"/>
    </row>
    <row r="2437" spans="1:19" x14ac:dyDescent="0.25">
      <c r="A2437" s="89" t="s">
        <v>5409</v>
      </c>
      <c r="B2437" s="89" t="s">
        <v>5338</v>
      </c>
      <c r="C2437" s="89"/>
      <c r="D2437" s="89" t="s">
        <v>146</v>
      </c>
      <c r="E2437" s="94" t="s">
        <v>777</v>
      </c>
      <c r="F2437" s="95" t="s">
        <v>778</v>
      </c>
      <c r="G2437" s="89" t="s">
        <v>502</v>
      </c>
      <c r="H2437" s="89" t="s">
        <v>5410</v>
      </c>
      <c r="I2437" s="96">
        <v>1</v>
      </c>
      <c r="J2437" s="97">
        <v>175818</v>
      </c>
      <c r="K2437" s="98">
        <f t="shared" si="1271"/>
        <v>44190.48</v>
      </c>
      <c r="L2437" s="99">
        <f t="shared" si="1272"/>
        <v>1.0815399999999999</v>
      </c>
      <c r="M2437" s="100">
        <f t="shared" si="1273"/>
        <v>1.0590999999999999</v>
      </c>
      <c r="N2437" s="101">
        <f t="shared" si="1274"/>
        <v>0.97811300000000001</v>
      </c>
      <c r="O2437" s="100">
        <f t="shared" si="1275"/>
        <v>1</v>
      </c>
      <c r="P2437" s="98">
        <f t="shared" si="1276"/>
        <v>49510.5</v>
      </c>
      <c r="Q2437" s="97">
        <f t="shared" si="1277"/>
        <v>196984.46</v>
      </c>
      <c r="R2437" s="97"/>
      <c r="S2437" s="97"/>
    </row>
    <row r="2438" spans="1:19" x14ac:dyDescent="0.25">
      <c r="A2438" s="89" t="s">
        <v>5411</v>
      </c>
      <c r="B2438" s="89" t="s">
        <v>5338</v>
      </c>
      <c r="C2438" s="89"/>
      <c r="D2438" s="89" t="s">
        <v>151</v>
      </c>
      <c r="E2438" s="94" t="s">
        <v>5412</v>
      </c>
      <c r="F2438" s="95" t="s">
        <v>5413</v>
      </c>
      <c r="G2438" s="89" t="s">
        <v>502</v>
      </c>
      <c r="H2438" s="89" t="s">
        <v>5414</v>
      </c>
      <c r="I2438" s="96">
        <v>1</v>
      </c>
      <c r="J2438" s="97">
        <v>20452</v>
      </c>
      <c r="K2438" s="98">
        <f t="shared" si="1271"/>
        <v>110045.74</v>
      </c>
      <c r="L2438" s="99">
        <f t="shared" si="1272"/>
        <v>1.0815399999999999</v>
      </c>
      <c r="M2438" s="100">
        <f t="shared" si="1273"/>
        <v>1.0590999999999999</v>
      </c>
      <c r="N2438" s="101">
        <f t="shared" si="1274"/>
        <v>0.97811300000000001</v>
      </c>
      <c r="O2438" s="100">
        <f t="shared" si="1275"/>
        <v>1</v>
      </c>
      <c r="P2438" s="98">
        <f t="shared" si="1276"/>
        <v>123293.97</v>
      </c>
      <c r="Q2438" s="97">
        <f t="shared" si="1277"/>
        <v>22914.18</v>
      </c>
      <c r="R2438" s="97"/>
      <c r="S2438" s="97"/>
    </row>
    <row r="2439" spans="1:19" ht="33.75" x14ac:dyDescent="0.25">
      <c r="A2439" s="89" t="s">
        <v>5415</v>
      </c>
      <c r="B2439" s="89" t="s">
        <v>5338</v>
      </c>
      <c r="C2439" s="89"/>
      <c r="D2439" s="89" t="s">
        <v>154</v>
      </c>
      <c r="E2439" s="94" t="s">
        <v>1607</v>
      </c>
      <c r="F2439" s="95" t="s">
        <v>1608</v>
      </c>
      <c r="G2439" s="89" t="s">
        <v>502</v>
      </c>
      <c r="H2439" s="89" t="s">
        <v>5416</v>
      </c>
      <c r="I2439" s="96">
        <v>1</v>
      </c>
      <c r="J2439" s="97">
        <v>-13891</v>
      </c>
      <c r="K2439" s="98">
        <f t="shared" si="1271"/>
        <v>74743.070000000007</v>
      </c>
      <c r="L2439" s="99">
        <f t="shared" si="1272"/>
        <v>1.0815399999999999</v>
      </c>
      <c r="M2439" s="100">
        <f t="shared" si="1273"/>
        <v>1.0590999999999999</v>
      </c>
      <c r="N2439" s="101">
        <f t="shared" si="1274"/>
        <v>0.97811300000000001</v>
      </c>
      <c r="O2439" s="100">
        <f t="shared" si="1275"/>
        <v>1</v>
      </c>
      <c r="P2439" s="98">
        <f t="shared" si="1276"/>
        <v>83741.27</v>
      </c>
      <c r="Q2439" s="97">
        <f t="shared" si="1277"/>
        <v>-15563.32</v>
      </c>
      <c r="R2439" s="97"/>
      <c r="S2439" s="97"/>
    </row>
    <row r="2440" spans="1:19" ht="33.75" x14ac:dyDescent="0.25">
      <c r="A2440" s="89" t="s">
        <v>5417</v>
      </c>
      <c r="B2440" s="89" t="s">
        <v>5338</v>
      </c>
      <c r="C2440" s="89"/>
      <c r="D2440" s="89" t="s">
        <v>156</v>
      </c>
      <c r="E2440" s="94" t="s">
        <v>5418</v>
      </c>
      <c r="F2440" s="95" t="s">
        <v>5419</v>
      </c>
      <c r="G2440" s="89" t="s">
        <v>1077</v>
      </c>
      <c r="H2440" s="89" t="s">
        <v>1451</v>
      </c>
      <c r="I2440" s="96">
        <v>1</v>
      </c>
      <c r="J2440" s="97">
        <v>14561</v>
      </c>
      <c r="K2440" s="98">
        <f t="shared" si="1271"/>
        <v>9707.33</v>
      </c>
      <c r="L2440" s="99">
        <f t="shared" si="1272"/>
        <v>1.0815399999999999</v>
      </c>
      <c r="M2440" s="100">
        <f t="shared" si="1273"/>
        <v>1.0590999999999999</v>
      </c>
      <c r="N2440" s="101">
        <f t="shared" si="1274"/>
        <v>0.97811300000000001</v>
      </c>
      <c r="O2440" s="100">
        <f t="shared" si="1275"/>
        <v>1</v>
      </c>
      <c r="P2440" s="98">
        <f t="shared" si="1276"/>
        <v>10875.98</v>
      </c>
      <c r="Q2440" s="97">
        <f t="shared" si="1277"/>
        <v>16313.97</v>
      </c>
      <c r="R2440" s="97"/>
      <c r="S2440" s="97"/>
    </row>
    <row r="2441" spans="1:19" x14ac:dyDescent="0.25">
      <c r="A2441" s="89"/>
      <c r="B2441" s="90"/>
      <c r="C2441" s="90"/>
      <c r="D2441" s="91"/>
      <c r="E2441" s="92"/>
      <c r="F2441" s="92" t="s">
        <v>5420</v>
      </c>
      <c r="G2441" s="91"/>
      <c r="H2441" s="91"/>
      <c r="I2441" s="93">
        <v>1</v>
      </c>
      <c r="J2441" s="91"/>
      <c r="K2441" s="98"/>
      <c r="L2441" s="99"/>
      <c r="M2441" s="100"/>
      <c r="N2441" s="101"/>
      <c r="O2441" s="100"/>
      <c r="P2441" s="98"/>
      <c r="Q2441" s="91"/>
      <c r="R2441" s="91"/>
      <c r="S2441" s="91"/>
    </row>
    <row r="2442" spans="1:19" ht="22.5" x14ac:dyDescent="0.25">
      <c r="A2442" s="89" t="s">
        <v>5421</v>
      </c>
      <c r="B2442" s="89" t="s">
        <v>5338</v>
      </c>
      <c r="C2442" s="89"/>
      <c r="D2442" s="89" t="s">
        <v>157</v>
      </c>
      <c r="E2442" s="94" t="s">
        <v>5422</v>
      </c>
      <c r="F2442" s="95" t="s">
        <v>5423</v>
      </c>
      <c r="G2442" s="89" t="s">
        <v>648</v>
      </c>
      <c r="H2442" s="89" t="s">
        <v>30</v>
      </c>
      <c r="I2442" s="96">
        <v>1</v>
      </c>
      <c r="J2442" s="97">
        <v>12233</v>
      </c>
      <c r="K2442" s="98">
        <f t="shared" ref="K2442:K2447" si="1278">J2442/H2442</f>
        <v>4077.67</v>
      </c>
      <c r="L2442" s="99">
        <f t="shared" ref="L2442:L2447" si="1279">$L$8</f>
        <v>1.0815399999999999</v>
      </c>
      <c r="M2442" s="100">
        <f t="shared" ref="M2442:M2447" si="1280">$M$8</f>
        <v>1.0590999999999999</v>
      </c>
      <c r="N2442" s="101">
        <f t="shared" ref="N2442:N2447" si="1281">$N$8</f>
        <v>0.97811300000000001</v>
      </c>
      <c r="O2442" s="100">
        <f t="shared" ref="O2442:O2447" si="1282">$O$8</f>
        <v>1</v>
      </c>
      <c r="P2442" s="98">
        <f t="shared" ref="P2442:P2447" si="1283">K2442*L2442*M2442*N2442*O2442</f>
        <v>4568.57</v>
      </c>
      <c r="Q2442" s="97">
        <f t="shared" ref="Q2442:Q2447" si="1284">H2442*P2442</f>
        <v>13705.71</v>
      </c>
      <c r="R2442" s="97"/>
      <c r="S2442" s="97"/>
    </row>
    <row r="2443" spans="1:19" ht="22.5" x14ac:dyDescent="0.25">
      <c r="A2443" s="89" t="s">
        <v>5424</v>
      </c>
      <c r="B2443" s="89" t="s">
        <v>5338</v>
      </c>
      <c r="C2443" s="89"/>
      <c r="D2443" s="89" t="s">
        <v>158</v>
      </c>
      <c r="E2443" s="94" t="s">
        <v>5425</v>
      </c>
      <c r="F2443" s="95" t="s">
        <v>5426</v>
      </c>
      <c r="G2443" s="89" t="s">
        <v>110</v>
      </c>
      <c r="H2443" s="89" t="s">
        <v>5427</v>
      </c>
      <c r="I2443" s="96">
        <v>1</v>
      </c>
      <c r="J2443" s="97">
        <v>432801</v>
      </c>
      <c r="K2443" s="98">
        <f t="shared" si="1278"/>
        <v>29047.05</v>
      </c>
      <c r="L2443" s="99">
        <f t="shared" si="1279"/>
        <v>1.0815399999999999</v>
      </c>
      <c r="M2443" s="100">
        <f t="shared" si="1280"/>
        <v>1.0590999999999999</v>
      </c>
      <c r="N2443" s="101">
        <f t="shared" si="1281"/>
        <v>0.97811300000000001</v>
      </c>
      <c r="O2443" s="100">
        <f t="shared" si="1282"/>
        <v>1</v>
      </c>
      <c r="P2443" s="98">
        <f t="shared" si="1283"/>
        <v>32543.98</v>
      </c>
      <c r="Q2443" s="97">
        <f t="shared" si="1284"/>
        <v>484905.3</v>
      </c>
      <c r="R2443" s="97"/>
      <c r="S2443" s="97"/>
    </row>
    <row r="2444" spans="1:19" x14ac:dyDescent="0.25">
      <c r="A2444" s="89" t="s">
        <v>5428</v>
      </c>
      <c r="B2444" s="89" t="s">
        <v>5338</v>
      </c>
      <c r="C2444" s="89"/>
      <c r="D2444" s="89" t="s">
        <v>165</v>
      </c>
      <c r="E2444" s="94" t="s">
        <v>5429</v>
      </c>
      <c r="F2444" s="95" t="s">
        <v>5430</v>
      </c>
      <c r="G2444" s="89" t="s">
        <v>518</v>
      </c>
      <c r="H2444" s="89" t="s">
        <v>5431</v>
      </c>
      <c r="I2444" s="96">
        <v>1</v>
      </c>
      <c r="J2444" s="97">
        <v>-292509</v>
      </c>
      <c r="K2444" s="98">
        <f t="shared" si="1278"/>
        <v>48</v>
      </c>
      <c r="L2444" s="99">
        <f t="shared" si="1279"/>
        <v>1.0815399999999999</v>
      </c>
      <c r="M2444" s="100">
        <f t="shared" si="1280"/>
        <v>1.0590999999999999</v>
      </c>
      <c r="N2444" s="101">
        <f t="shared" si="1281"/>
        <v>0.97811300000000001</v>
      </c>
      <c r="O2444" s="100">
        <f t="shared" si="1282"/>
        <v>1</v>
      </c>
      <c r="P2444" s="98">
        <f t="shared" si="1283"/>
        <v>53.78</v>
      </c>
      <c r="Q2444" s="97">
        <f t="shared" si="1284"/>
        <v>-327740.7</v>
      </c>
      <c r="R2444" s="97"/>
      <c r="S2444" s="97"/>
    </row>
    <row r="2445" spans="1:19" ht="33.75" x14ac:dyDescent="0.25">
      <c r="A2445" s="89" t="s">
        <v>5432</v>
      </c>
      <c r="B2445" s="89" t="s">
        <v>5338</v>
      </c>
      <c r="C2445" s="89"/>
      <c r="D2445" s="89" t="s">
        <v>168</v>
      </c>
      <c r="E2445" s="94" t="s">
        <v>5433</v>
      </c>
      <c r="F2445" s="95" t="s">
        <v>5434</v>
      </c>
      <c r="G2445" s="89" t="s">
        <v>949</v>
      </c>
      <c r="H2445" s="89" t="s">
        <v>5435</v>
      </c>
      <c r="I2445" s="96">
        <v>1</v>
      </c>
      <c r="J2445" s="97">
        <v>7363451</v>
      </c>
      <c r="K2445" s="98">
        <f t="shared" si="1278"/>
        <v>4941.91</v>
      </c>
      <c r="L2445" s="99">
        <f t="shared" si="1279"/>
        <v>1.0815399999999999</v>
      </c>
      <c r="M2445" s="100">
        <f t="shared" si="1280"/>
        <v>1.0590999999999999</v>
      </c>
      <c r="N2445" s="101">
        <f t="shared" si="1281"/>
        <v>0.97811300000000001</v>
      </c>
      <c r="O2445" s="100">
        <f t="shared" si="1282"/>
        <v>1</v>
      </c>
      <c r="P2445" s="98">
        <f t="shared" si="1283"/>
        <v>5536.86</v>
      </c>
      <c r="Q2445" s="97">
        <f t="shared" si="1284"/>
        <v>8249921.4000000004</v>
      </c>
      <c r="R2445" s="97"/>
      <c r="S2445" s="97"/>
    </row>
    <row r="2446" spans="1:19" ht="22.5" x14ac:dyDescent="0.25">
      <c r="A2446" s="89" t="s">
        <v>5436</v>
      </c>
      <c r="B2446" s="89" t="s">
        <v>5338</v>
      </c>
      <c r="C2446" s="89"/>
      <c r="D2446" s="89" t="s">
        <v>170</v>
      </c>
      <c r="E2446" s="94" t="s">
        <v>5437</v>
      </c>
      <c r="F2446" s="95" t="s">
        <v>5438</v>
      </c>
      <c r="G2446" s="89" t="s">
        <v>518</v>
      </c>
      <c r="H2446" s="89" t="s">
        <v>5439</v>
      </c>
      <c r="I2446" s="96">
        <v>1</v>
      </c>
      <c r="J2446" s="97">
        <v>2509915</v>
      </c>
      <c r="K2446" s="98">
        <f t="shared" si="1278"/>
        <v>637.52</v>
      </c>
      <c r="L2446" s="99">
        <f t="shared" si="1279"/>
        <v>1.0815399999999999</v>
      </c>
      <c r="M2446" s="100">
        <f t="shared" si="1280"/>
        <v>1.0590999999999999</v>
      </c>
      <c r="N2446" s="101">
        <f t="shared" si="1281"/>
        <v>0.97811300000000001</v>
      </c>
      <c r="O2446" s="100">
        <f t="shared" si="1282"/>
        <v>1</v>
      </c>
      <c r="P2446" s="98">
        <f t="shared" si="1283"/>
        <v>714.27</v>
      </c>
      <c r="Q2446" s="97">
        <f t="shared" si="1284"/>
        <v>2812080.99</v>
      </c>
      <c r="R2446" s="97"/>
      <c r="S2446" s="97"/>
    </row>
    <row r="2447" spans="1:19" ht="22.5" x14ac:dyDescent="0.25">
      <c r="A2447" s="89" t="s">
        <v>5440</v>
      </c>
      <c r="B2447" s="89" t="s">
        <v>5338</v>
      </c>
      <c r="C2447" s="89"/>
      <c r="D2447" s="89" t="s">
        <v>175</v>
      </c>
      <c r="E2447" s="94" t="s">
        <v>5441</v>
      </c>
      <c r="F2447" s="95" t="s">
        <v>5442</v>
      </c>
      <c r="G2447" s="89" t="s">
        <v>648</v>
      </c>
      <c r="H2447" s="89" t="s">
        <v>5443</v>
      </c>
      <c r="I2447" s="96">
        <v>1</v>
      </c>
      <c r="J2447" s="97">
        <v>732725</v>
      </c>
      <c r="K2447" s="98">
        <f t="shared" si="1278"/>
        <v>216.78</v>
      </c>
      <c r="L2447" s="99">
        <f t="shared" si="1279"/>
        <v>1.0815399999999999</v>
      </c>
      <c r="M2447" s="100">
        <f t="shared" si="1280"/>
        <v>1.0590999999999999</v>
      </c>
      <c r="N2447" s="101">
        <f t="shared" si="1281"/>
        <v>0.97811300000000001</v>
      </c>
      <c r="O2447" s="100">
        <f t="shared" si="1282"/>
        <v>1</v>
      </c>
      <c r="P2447" s="98">
        <f t="shared" si="1283"/>
        <v>242.88</v>
      </c>
      <c r="Q2447" s="97">
        <f t="shared" si="1284"/>
        <v>820934.4</v>
      </c>
      <c r="R2447" s="97"/>
      <c r="S2447" s="97"/>
    </row>
    <row r="2448" spans="1:19" x14ac:dyDescent="0.25">
      <c r="A2448" s="89"/>
      <c r="B2448" s="90"/>
      <c r="C2448" s="90"/>
      <c r="D2448" s="91"/>
      <c r="E2448" s="92"/>
      <c r="F2448" s="92" t="s">
        <v>5444</v>
      </c>
      <c r="G2448" s="91"/>
      <c r="H2448" s="91"/>
      <c r="I2448" s="93">
        <v>1</v>
      </c>
      <c r="J2448" s="91"/>
      <c r="K2448" s="98"/>
      <c r="L2448" s="99"/>
      <c r="M2448" s="100"/>
      <c r="N2448" s="101"/>
      <c r="O2448" s="100"/>
      <c r="P2448" s="98"/>
      <c r="Q2448" s="91"/>
      <c r="R2448" s="91"/>
      <c r="S2448" s="91"/>
    </row>
    <row r="2449" spans="1:19" x14ac:dyDescent="0.25">
      <c r="A2449" s="89" t="s">
        <v>5445</v>
      </c>
      <c r="B2449" s="89" t="s">
        <v>5338</v>
      </c>
      <c r="C2449" s="89"/>
      <c r="D2449" s="89" t="s">
        <v>178</v>
      </c>
      <c r="E2449" s="94" t="s">
        <v>4056</v>
      </c>
      <c r="F2449" s="95" t="s">
        <v>4057</v>
      </c>
      <c r="G2449" s="89" t="s">
        <v>110</v>
      </c>
      <c r="H2449" s="89" t="s">
        <v>5446</v>
      </c>
      <c r="I2449" s="96">
        <v>1</v>
      </c>
      <c r="J2449" s="97">
        <v>289565</v>
      </c>
      <c r="K2449" s="98">
        <f t="shared" ref="K2449:K2463" si="1285">J2449/H2449</f>
        <v>29642.43</v>
      </c>
      <c r="L2449" s="99">
        <f t="shared" ref="L2449:L2463" si="1286">$L$8</f>
        <v>1.0815399999999999</v>
      </c>
      <c r="M2449" s="100">
        <f t="shared" ref="M2449:M2463" si="1287">$M$8</f>
        <v>1.0590999999999999</v>
      </c>
      <c r="N2449" s="101">
        <f t="shared" ref="N2449:N2463" si="1288">$N$8</f>
        <v>0.97811300000000001</v>
      </c>
      <c r="O2449" s="100">
        <f t="shared" ref="O2449:O2463" si="1289">$O$8</f>
        <v>1</v>
      </c>
      <c r="P2449" s="98">
        <f t="shared" ref="P2449:P2463" si="1290">K2449*L2449*M2449*N2449*O2449</f>
        <v>33211.03</v>
      </c>
      <c r="Q2449" s="97">
        <f t="shared" ref="Q2449:Q2463" si="1291">H2449*P2449</f>
        <v>324425.27</v>
      </c>
      <c r="R2449" s="97"/>
      <c r="S2449" s="97"/>
    </row>
    <row r="2450" spans="1:19" x14ac:dyDescent="0.25">
      <c r="A2450" s="89" t="s">
        <v>5447</v>
      </c>
      <c r="B2450" s="89" t="s">
        <v>5338</v>
      </c>
      <c r="C2450" s="89"/>
      <c r="D2450" s="89" t="s">
        <v>181</v>
      </c>
      <c r="E2450" s="94" t="s">
        <v>5448</v>
      </c>
      <c r="F2450" s="95" t="s">
        <v>5449</v>
      </c>
      <c r="G2450" s="89" t="s">
        <v>81</v>
      </c>
      <c r="H2450" s="89" t="s">
        <v>5450</v>
      </c>
      <c r="I2450" s="96">
        <v>1</v>
      </c>
      <c r="J2450" s="97">
        <v>93874</v>
      </c>
      <c r="K2450" s="98">
        <f t="shared" si="1285"/>
        <v>4710.67</v>
      </c>
      <c r="L2450" s="99">
        <f t="shared" si="1286"/>
        <v>1.0815399999999999</v>
      </c>
      <c r="M2450" s="100">
        <f t="shared" si="1287"/>
        <v>1.0590999999999999</v>
      </c>
      <c r="N2450" s="101">
        <f t="shared" si="1288"/>
        <v>0.97811300000000001</v>
      </c>
      <c r="O2450" s="100">
        <f t="shared" si="1289"/>
        <v>1</v>
      </c>
      <c r="P2450" s="98">
        <f t="shared" si="1290"/>
        <v>5277.78</v>
      </c>
      <c r="Q2450" s="97">
        <f t="shared" si="1291"/>
        <v>105175.3</v>
      </c>
      <c r="R2450" s="97"/>
      <c r="S2450" s="97"/>
    </row>
    <row r="2451" spans="1:19" ht="22.5" x14ac:dyDescent="0.25">
      <c r="A2451" s="89" t="s">
        <v>5451</v>
      </c>
      <c r="B2451" s="89" t="s">
        <v>5338</v>
      </c>
      <c r="C2451" s="89"/>
      <c r="D2451" s="89" t="s">
        <v>182</v>
      </c>
      <c r="E2451" s="94" t="s">
        <v>4060</v>
      </c>
      <c r="F2451" s="95" t="s">
        <v>5452</v>
      </c>
      <c r="G2451" s="89" t="s">
        <v>110</v>
      </c>
      <c r="H2451" s="89" t="s">
        <v>5446</v>
      </c>
      <c r="I2451" s="96">
        <v>1</v>
      </c>
      <c r="J2451" s="97">
        <v>46346</v>
      </c>
      <c r="K2451" s="98">
        <f t="shared" si="1285"/>
        <v>4744.3900000000003</v>
      </c>
      <c r="L2451" s="99">
        <f t="shared" si="1286"/>
        <v>1.0815399999999999</v>
      </c>
      <c r="M2451" s="100">
        <f t="shared" si="1287"/>
        <v>1.0590999999999999</v>
      </c>
      <c r="N2451" s="101">
        <f t="shared" si="1288"/>
        <v>0.97811300000000001</v>
      </c>
      <c r="O2451" s="100">
        <f t="shared" si="1289"/>
        <v>1</v>
      </c>
      <c r="P2451" s="98">
        <f t="shared" si="1290"/>
        <v>5315.56</v>
      </c>
      <c r="Q2451" s="97">
        <f t="shared" si="1291"/>
        <v>51925.58</v>
      </c>
      <c r="R2451" s="97"/>
      <c r="S2451" s="97"/>
    </row>
    <row r="2452" spans="1:19" x14ac:dyDescent="0.25">
      <c r="A2452" s="89" t="s">
        <v>5453</v>
      </c>
      <c r="B2452" s="89" t="s">
        <v>5338</v>
      </c>
      <c r="C2452" s="89"/>
      <c r="D2452" s="89" t="s">
        <v>183</v>
      </c>
      <c r="E2452" s="94" t="s">
        <v>5448</v>
      </c>
      <c r="F2452" s="95" t="s">
        <v>5449</v>
      </c>
      <c r="G2452" s="89" t="s">
        <v>81</v>
      </c>
      <c r="H2452" s="89" t="s">
        <v>5454</v>
      </c>
      <c r="I2452" s="96">
        <v>1</v>
      </c>
      <c r="J2452" s="97">
        <v>187747</v>
      </c>
      <c r="K2452" s="98">
        <f t="shared" si="1285"/>
        <v>4710.6499999999996</v>
      </c>
      <c r="L2452" s="99">
        <f t="shared" si="1286"/>
        <v>1.0815399999999999</v>
      </c>
      <c r="M2452" s="100">
        <f t="shared" si="1287"/>
        <v>1.0590999999999999</v>
      </c>
      <c r="N2452" s="101">
        <f t="shared" si="1288"/>
        <v>0.97811300000000001</v>
      </c>
      <c r="O2452" s="100">
        <f t="shared" si="1289"/>
        <v>1</v>
      </c>
      <c r="P2452" s="98">
        <f t="shared" si="1290"/>
        <v>5277.76</v>
      </c>
      <c r="Q2452" s="97">
        <f t="shared" si="1291"/>
        <v>210349.81</v>
      </c>
      <c r="R2452" s="97"/>
      <c r="S2452" s="97"/>
    </row>
    <row r="2453" spans="1:19" ht="22.5" x14ac:dyDescent="0.25">
      <c r="A2453" s="89" t="s">
        <v>5455</v>
      </c>
      <c r="B2453" s="89" t="s">
        <v>5338</v>
      </c>
      <c r="C2453" s="89"/>
      <c r="D2453" s="89" t="s">
        <v>191</v>
      </c>
      <c r="E2453" s="94" t="s">
        <v>5456</v>
      </c>
      <c r="F2453" s="95" t="s">
        <v>5457</v>
      </c>
      <c r="G2453" s="89" t="s">
        <v>110</v>
      </c>
      <c r="H2453" s="89" t="s">
        <v>5446</v>
      </c>
      <c r="I2453" s="96">
        <v>1</v>
      </c>
      <c r="J2453" s="97">
        <v>238486</v>
      </c>
      <c r="K2453" s="98">
        <f t="shared" si="1285"/>
        <v>24413.53</v>
      </c>
      <c r="L2453" s="99">
        <f t="shared" si="1286"/>
        <v>1.0815399999999999</v>
      </c>
      <c r="M2453" s="100">
        <f t="shared" si="1287"/>
        <v>1.0590999999999999</v>
      </c>
      <c r="N2453" s="101">
        <f t="shared" si="1288"/>
        <v>0.97811300000000001</v>
      </c>
      <c r="O2453" s="100">
        <f t="shared" si="1289"/>
        <v>1</v>
      </c>
      <c r="P2453" s="98">
        <f t="shared" si="1290"/>
        <v>27352.63</v>
      </c>
      <c r="Q2453" s="97">
        <f t="shared" si="1291"/>
        <v>267196.90000000002</v>
      </c>
      <c r="R2453" s="97"/>
      <c r="S2453" s="97"/>
    </row>
    <row r="2454" spans="1:19" ht="22.5" x14ac:dyDescent="0.25">
      <c r="A2454" s="89" t="s">
        <v>5458</v>
      </c>
      <c r="B2454" s="89" t="s">
        <v>5338</v>
      </c>
      <c r="C2454" s="89"/>
      <c r="D2454" s="89" t="s">
        <v>194</v>
      </c>
      <c r="E2454" s="94" t="s">
        <v>5459</v>
      </c>
      <c r="F2454" s="95" t="s">
        <v>5460</v>
      </c>
      <c r="G2454" s="89" t="s">
        <v>648</v>
      </c>
      <c r="H2454" s="89" t="s">
        <v>5461</v>
      </c>
      <c r="I2454" s="96">
        <v>1</v>
      </c>
      <c r="J2454" s="97">
        <v>19948449</v>
      </c>
      <c r="K2454" s="98">
        <f t="shared" si="1285"/>
        <v>33082</v>
      </c>
      <c r="L2454" s="99">
        <f t="shared" si="1286"/>
        <v>1.0815399999999999</v>
      </c>
      <c r="M2454" s="100">
        <f t="shared" si="1287"/>
        <v>1.0590999999999999</v>
      </c>
      <c r="N2454" s="101">
        <f t="shared" si="1288"/>
        <v>0.97811300000000001</v>
      </c>
      <c r="O2454" s="100">
        <f t="shared" si="1289"/>
        <v>1</v>
      </c>
      <c r="P2454" s="98">
        <f t="shared" si="1290"/>
        <v>37064.69</v>
      </c>
      <c r="Q2454" s="97">
        <f t="shared" si="1291"/>
        <v>22350008.07</v>
      </c>
      <c r="R2454" s="97"/>
      <c r="S2454" s="97"/>
    </row>
    <row r="2455" spans="1:19" ht="22.5" x14ac:dyDescent="0.25">
      <c r="A2455" s="89" t="s">
        <v>5462</v>
      </c>
      <c r="B2455" s="89" t="s">
        <v>5338</v>
      </c>
      <c r="C2455" s="89"/>
      <c r="D2455" s="89" t="s">
        <v>196</v>
      </c>
      <c r="E2455" s="94" t="s">
        <v>5463</v>
      </c>
      <c r="F2455" s="95" t="s">
        <v>5464</v>
      </c>
      <c r="G2455" s="89" t="s">
        <v>1071</v>
      </c>
      <c r="H2455" s="89" t="s">
        <v>5465</v>
      </c>
      <c r="I2455" s="96">
        <v>1</v>
      </c>
      <c r="J2455" s="97">
        <v>91007</v>
      </c>
      <c r="K2455" s="98">
        <f t="shared" si="1285"/>
        <v>13442.69</v>
      </c>
      <c r="L2455" s="99">
        <f t="shared" si="1286"/>
        <v>1.0815399999999999</v>
      </c>
      <c r="M2455" s="100">
        <f t="shared" si="1287"/>
        <v>1.0590999999999999</v>
      </c>
      <c r="N2455" s="101">
        <f t="shared" si="1288"/>
        <v>0.97811300000000001</v>
      </c>
      <c r="O2455" s="100">
        <f t="shared" si="1289"/>
        <v>1</v>
      </c>
      <c r="P2455" s="98">
        <f t="shared" si="1290"/>
        <v>15061.03</v>
      </c>
      <c r="Q2455" s="97">
        <f t="shared" si="1291"/>
        <v>101963.17</v>
      </c>
      <c r="R2455" s="97"/>
      <c r="S2455" s="97"/>
    </row>
    <row r="2456" spans="1:19" x14ac:dyDescent="0.25">
      <c r="A2456" s="89" t="s">
        <v>5466</v>
      </c>
      <c r="B2456" s="89" t="s">
        <v>5338</v>
      </c>
      <c r="C2456" s="89"/>
      <c r="D2456" s="89" t="s">
        <v>201</v>
      </c>
      <c r="E2456" s="94" t="s">
        <v>5467</v>
      </c>
      <c r="F2456" s="95" t="s">
        <v>5468</v>
      </c>
      <c r="G2456" s="89" t="s">
        <v>71</v>
      </c>
      <c r="H2456" s="89" t="s">
        <v>5469</v>
      </c>
      <c r="I2456" s="96">
        <v>1</v>
      </c>
      <c r="J2456" s="97">
        <v>-3611</v>
      </c>
      <c r="K2456" s="98">
        <f t="shared" si="1285"/>
        <v>79.61</v>
      </c>
      <c r="L2456" s="99">
        <f t="shared" si="1286"/>
        <v>1.0815399999999999</v>
      </c>
      <c r="M2456" s="100">
        <f t="shared" si="1287"/>
        <v>1.0590999999999999</v>
      </c>
      <c r="N2456" s="101">
        <f t="shared" si="1288"/>
        <v>0.97811300000000001</v>
      </c>
      <c r="O2456" s="100">
        <f t="shared" si="1289"/>
        <v>1</v>
      </c>
      <c r="P2456" s="98">
        <f t="shared" si="1290"/>
        <v>89.19</v>
      </c>
      <c r="Q2456" s="97">
        <f t="shared" si="1291"/>
        <v>-4045.57</v>
      </c>
      <c r="R2456" s="97"/>
      <c r="S2456" s="97"/>
    </row>
    <row r="2457" spans="1:19" ht="22.5" x14ac:dyDescent="0.25">
      <c r="A2457" s="89" t="s">
        <v>5470</v>
      </c>
      <c r="B2457" s="89" t="s">
        <v>5338</v>
      </c>
      <c r="C2457" s="89"/>
      <c r="D2457" s="89" t="s">
        <v>204</v>
      </c>
      <c r="E2457" s="94" t="s">
        <v>5471</v>
      </c>
      <c r="F2457" s="95" t="s">
        <v>5472</v>
      </c>
      <c r="G2457" s="89" t="s">
        <v>1077</v>
      </c>
      <c r="H2457" s="89" t="s">
        <v>5473</v>
      </c>
      <c r="I2457" s="96">
        <v>1</v>
      </c>
      <c r="J2457" s="97">
        <v>489151</v>
      </c>
      <c r="K2457" s="98">
        <f t="shared" si="1285"/>
        <v>722.53</v>
      </c>
      <c r="L2457" s="99">
        <f t="shared" si="1286"/>
        <v>1.0815399999999999</v>
      </c>
      <c r="M2457" s="100">
        <f t="shared" si="1287"/>
        <v>1.0590999999999999</v>
      </c>
      <c r="N2457" s="101">
        <f t="shared" si="1288"/>
        <v>0.97811300000000001</v>
      </c>
      <c r="O2457" s="100">
        <f t="shared" si="1289"/>
        <v>1</v>
      </c>
      <c r="P2457" s="98">
        <f t="shared" si="1290"/>
        <v>809.51</v>
      </c>
      <c r="Q2457" s="97">
        <f t="shared" si="1291"/>
        <v>548038.27</v>
      </c>
      <c r="R2457" s="97"/>
      <c r="S2457" s="97"/>
    </row>
    <row r="2458" spans="1:19" ht="22.5" x14ac:dyDescent="0.25">
      <c r="A2458" s="89" t="s">
        <v>5474</v>
      </c>
      <c r="B2458" s="89" t="s">
        <v>5338</v>
      </c>
      <c r="C2458" s="89"/>
      <c r="D2458" s="89" t="s">
        <v>206</v>
      </c>
      <c r="E2458" s="94" t="s">
        <v>626</v>
      </c>
      <c r="F2458" s="95" t="s">
        <v>627</v>
      </c>
      <c r="G2458" s="89" t="s">
        <v>110</v>
      </c>
      <c r="H2458" s="89" t="s">
        <v>5475</v>
      </c>
      <c r="I2458" s="96">
        <v>1</v>
      </c>
      <c r="J2458" s="97">
        <v>368479</v>
      </c>
      <c r="K2458" s="98">
        <f t="shared" si="1285"/>
        <v>27506.639999999999</v>
      </c>
      <c r="L2458" s="99">
        <f t="shared" si="1286"/>
        <v>1.0815399999999999</v>
      </c>
      <c r="M2458" s="100">
        <f t="shared" si="1287"/>
        <v>1.0590999999999999</v>
      </c>
      <c r="N2458" s="101">
        <f t="shared" si="1288"/>
        <v>0.97811300000000001</v>
      </c>
      <c r="O2458" s="100">
        <f t="shared" si="1289"/>
        <v>1</v>
      </c>
      <c r="P2458" s="98">
        <f t="shared" si="1290"/>
        <v>30818.12</v>
      </c>
      <c r="Q2458" s="97">
        <f t="shared" si="1291"/>
        <v>412839.54</v>
      </c>
      <c r="R2458" s="97"/>
      <c r="S2458" s="97"/>
    </row>
    <row r="2459" spans="1:19" x14ac:dyDescent="0.25">
      <c r="A2459" s="89" t="s">
        <v>5476</v>
      </c>
      <c r="B2459" s="89" t="s">
        <v>5338</v>
      </c>
      <c r="C2459" s="89"/>
      <c r="D2459" s="89" t="s">
        <v>207</v>
      </c>
      <c r="E2459" s="94" t="s">
        <v>630</v>
      </c>
      <c r="F2459" s="95" t="s">
        <v>631</v>
      </c>
      <c r="G2459" s="89" t="s">
        <v>502</v>
      </c>
      <c r="H2459" s="89" t="s">
        <v>5477</v>
      </c>
      <c r="I2459" s="96">
        <v>1</v>
      </c>
      <c r="J2459" s="97">
        <v>-94258</v>
      </c>
      <c r="K2459" s="98">
        <f t="shared" si="1285"/>
        <v>29317.83</v>
      </c>
      <c r="L2459" s="99">
        <f t="shared" si="1286"/>
        <v>1.0815399999999999</v>
      </c>
      <c r="M2459" s="100">
        <f t="shared" si="1287"/>
        <v>1.0590999999999999</v>
      </c>
      <c r="N2459" s="101">
        <f t="shared" si="1288"/>
        <v>0.97811300000000001</v>
      </c>
      <c r="O2459" s="100">
        <f t="shared" si="1289"/>
        <v>1</v>
      </c>
      <c r="P2459" s="98">
        <f t="shared" si="1290"/>
        <v>32847.360000000001</v>
      </c>
      <c r="Q2459" s="97">
        <f t="shared" si="1291"/>
        <v>-105605.58</v>
      </c>
      <c r="R2459" s="97"/>
      <c r="S2459" s="97"/>
    </row>
    <row r="2460" spans="1:19" x14ac:dyDescent="0.25">
      <c r="A2460" s="89" t="s">
        <v>5478</v>
      </c>
      <c r="B2460" s="89" t="s">
        <v>5338</v>
      </c>
      <c r="C2460" s="89"/>
      <c r="D2460" s="89" t="s">
        <v>208</v>
      </c>
      <c r="E2460" s="94" t="s">
        <v>634</v>
      </c>
      <c r="F2460" s="95" t="s">
        <v>635</v>
      </c>
      <c r="G2460" s="89" t="s">
        <v>502</v>
      </c>
      <c r="H2460" s="89" t="s">
        <v>5479</v>
      </c>
      <c r="I2460" s="96">
        <v>1</v>
      </c>
      <c r="J2460" s="97">
        <v>-15865</v>
      </c>
      <c r="K2460" s="98">
        <f t="shared" si="1285"/>
        <v>49346.2</v>
      </c>
      <c r="L2460" s="99">
        <f t="shared" si="1286"/>
        <v>1.0815399999999999</v>
      </c>
      <c r="M2460" s="100">
        <f t="shared" si="1287"/>
        <v>1.0590999999999999</v>
      </c>
      <c r="N2460" s="101">
        <f t="shared" si="1288"/>
        <v>0.97811300000000001</v>
      </c>
      <c r="O2460" s="100">
        <f t="shared" si="1289"/>
        <v>1</v>
      </c>
      <c r="P2460" s="98">
        <f t="shared" si="1290"/>
        <v>55286.91</v>
      </c>
      <c r="Q2460" s="97">
        <f t="shared" si="1291"/>
        <v>-17774.96</v>
      </c>
      <c r="R2460" s="97"/>
      <c r="S2460" s="97"/>
    </row>
    <row r="2461" spans="1:19" x14ac:dyDescent="0.25">
      <c r="A2461" s="89" t="s">
        <v>5480</v>
      </c>
      <c r="B2461" s="89" t="s">
        <v>5338</v>
      </c>
      <c r="C2461" s="89"/>
      <c r="D2461" s="89" t="s">
        <v>220</v>
      </c>
      <c r="E2461" s="94" t="s">
        <v>638</v>
      </c>
      <c r="F2461" s="95" t="s">
        <v>639</v>
      </c>
      <c r="G2461" s="89" t="s">
        <v>518</v>
      </c>
      <c r="H2461" s="89" t="s">
        <v>5481</v>
      </c>
      <c r="I2461" s="96">
        <v>1</v>
      </c>
      <c r="J2461" s="97">
        <v>376770</v>
      </c>
      <c r="K2461" s="98">
        <f t="shared" si="1285"/>
        <v>72.83</v>
      </c>
      <c r="L2461" s="99">
        <f t="shared" si="1286"/>
        <v>1.0815399999999999</v>
      </c>
      <c r="M2461" s="100">
        <f t="shared" si="1287"/>
        <v>1.0590999999999999</v>
      </c>
      <c r="N2461" s="101">
        <f t="shared" si="1288"/>
        <v>0.97811300000000001</v>
      </c>
      <c r="O2461" s="100">
        <f t="shared" si="1289"/>
        <v>1</v>
      </c>
      <c r="P2461" s="98">
        <f t="shared" si="1290"/>
        <v>81.599999999999994</v>
      </c>
      <c r="Q2461" s="97">
        <f t="shared" si="1291"/>
        <v>422116.8</v>
      </c>
      <c r="R2461" s="97"/>
      <c r="S2461" s="97"/>
    </row>
    <row r="2462" spans="1:19" x14ac:dyDescent="0.25">
      <c r="A2462" s="89" t="s">
        <v>5482</v>
      </c>
      <c r="B2462" s="89" t="s">
        <v>5338</v>
      </c>
      <c r="C2462" s="89"/>
      <c r="D2462" s="89" t="s">
        <v>223</v>
      </c>
      <c r="E2462" s="94" t="s">
        <v>5483</v>
      </c>
      <c r="F2462" s="95" t="s">
        <v>5484</v>
      </c>
      <c r="G2462" s="89" t="s">
        <v>110</v>
      </c>
      <c r="H2462" s="89" t="s">
        <v>5485</v>
      </c>
      <c r="I2462" s="96">
        <v>1</v>
      </c>
      <c r="J2462" s="97">
        <v>426635</v>
      </c>
      <c r="K2462" s="98">
        <f t="shared" si="1285"/>
        <v>39015.550000000003</v>
      </c>
      <c r="L2462" s="99">
        <f t="shared" si="1286"/>
        <v>1.0815399999999999</v>
      </c>
      <c r="M2462" s="100">
        <f t="shared" si="1287"/>
        <v>1.0590999999999999</v>
      </c>
      <c r="N2462" s="101">
        <f t="shared" si="1288"/>
        <v>0.97811300000000001</v>
      </c>
      <c r="O2462" s="100">
        <f t="shared" si="1289"/>
        <v>1</v>
      </c>
      <c r="P2462" s="98">
        <f t="shared" si="1290"/>
        <v>43712.57</v>
      </c>
      <c r="Q2462" s="97">
        <f t="shared" si="1291"/>
        <v>477996.95</v>
      </c>
      <c r="R2462" s="97"/>
      <c r="S2462" s="97"/>
    </row>
    <row r="2463" spans="1:19" x14ac:dyDescent="0.25">
      <c r="A2463" s="89" t="s">
        <v>5486</v>
      </c>
      <c r="B2463" s="89" t="s">
        <v>5338</v>
      </c>
      <c r="C2463" s="89"/>
      <c r="D2463" s="89" t="s">
        <v>226</v>
      </c>
      <c r="E2463" s="94" t="s">
        <v>5487</v>
      </c>
      <c r="F2463" s="95" t="s">
        <v>5488</v>
      </c>
      <c r="G2463" s="89" t="s">
        <v>949</v>
      </c>
      <c r="H2463" s="89" t="s">
        <v>5489</v>
      </c>
      <c r="I2463" s="96">
        <v>1</v>
      </c>
      <c r="J2463" s="97">
        <v>97470</v>
      </c>
      <c r="K2463" s="98">
        <f t="shared" si="1285"/>
        <v>40.520000000000003</v>
      </c>
      <c r="L2463" s="99">
        <f t="shared" si="1286"/>
        <v>1.0815399999999999</v>
      </c>
      <c r="M2463" s="100">
        <f t="shared" si="1287"/>
        <v>1.0590999999999999</v>
      </c>
      <c r="N2463" s="101">
        <f t="shared" si="1288"/>
        <v>0.97811300000000001</v>
      </c>
      <c r="O2463" s="100">
        <f t="shared" si="1289"/>
        <v>1</v>
      </c>
      <c r="P2463" s="98">
        <f t="shared" si="1290"/>
        <v>45.4</v>
      </c>
      <c r="Q2463" s="97">
        <f t="shared" si="1291"/>
        <v>109218.78</v>
      </c>
      <c r="R2463" s="97"/>
      <c r="S2463" s="97"/>
    </row>
    <row r="2464" spans="1:19" x14ac:dyDescent="0.25">
      <c r="A2464" s="72"/>
      <c r="B2464" s="77"/>
      <c r="C2464" s="77"/>
      <c r="D2464" s="77"/>
      <c r="E2464" s="76"/>
      <c r="F2464" s="76" t="s">
        <v>5490</v>
      </c>
      <c r="G2464" s="77"/>
      <c r="H2464" s="77"/>
      <c r="I2464" s="78"/>
      <c r="J2464" s="79">
        <f>J2465</f>
        <v>2905725</v>
      </c>
      <c r="K2464" s="98"/>
      <c r="L2464" s="99"/>
      <c r="M2464" s="100"/>
      <c r="N2464" s="101"/>
      <c r="O2464" s="100"/>
      <c r="P2464" s="98"/>
      <c r="Q2464" s="79">
        <f>Q2465</f>
        <v>3255540.41</v>
      </c>
      <c r="R2464" s="79">
        <f t="shared" ref="R2464:S2464" si="1292">R2465</f>
        <v>3048373.89</v>
      </c>
      <c r="S2464" s="79">
        <f t="shared" si="1292"/>
        <v>0</v>
      </c>
    </row>
    <row r="2465" spans="1:19" x14ac:dyDescent="0.25">
      <c r="A2465" s="82" t="s">
        <v>1045</v>
      </c>
      <c r="B2465" s="83"/>
      <c r="C2465" s="84"/>
      <c r="D2465" s="85"/>
      <c r="E2465" s="86"/>
      <c r="F2465" s="86" t="s">
        <v>5492</v>
      </c>
      <c r="G2465" s="82"/>
      <c r="H2465" s="82"/>
      <c r="I2465" s="87"/>
      <c r="J2465" s="88">
        <f>SUM(J2466:J2471)</f>
        <v>2905725</v>
      </c>
      <c r="K2465" s="98"/>
      <c r="L2465" s="99"/>
      <c r="M2465" s="100"/>
      <c r="N2465" s="101"/>
      <c r="O2465" s="100"/>
      <c r="P2465" s="98"/>
      <c r="Q2465" s="88">
        <f>SUM(Q2466:Q2471)</f>
        <v>3255540.41</v>
      </c>
      <c r="R2465" s="88">
        <f t="shared" ref="R2465:S2465" si="1293">SUM(R2466:R2471)</f>
        <v>3048373.89</v>
      </c>
      <c r="S2465" s="88">
        <f t="shared" si="1293"/>
        <v>0</v>
      </c>
    </row>
    <row r="2466" spans="1:19" ht="33.75" x14ac:dyDescent="0.25">
      <c r="A2466" s="89" t="s">
        <v>5493</v>
      </c>
      <c r="B2466" s="89" t="s">
        <v>5494</v>
      </c>
      <c r="C2466" s="89"/>
      <c r="D2466" s="89" t="s">
        <v>12</v>
      </c>
      <c r="E2466" s="94" t="s">
        <v>3816</v>
      </c>
      <c r="F2466" s="95" t="s">
        <v>3817</v>
      </c>
      <c r="G2466" s="89" t="s">
        <v>648</v>
      </c>
      <c r="H2466" s="89" t="s">
        <v>24</v>
      </c>
      <c r="I2466" s="96">
        <v>1</v>
      </c>
      <c r="J2466" s="97">
        <v>56565</v>
      </c>
      <c r="K2466" s="98">
        <f t="shared" ref="K2466:K2471" si="1294">J2466/H2466</f>
        <v>28282.5</v>
      </c>
      <c r="L2466" s="99">
        <f t="shared" ref="L2466:L2471" si="1295">$L$8</f>
        <v>1.0815399999999999</v>
      </c>
      <c r="M2466" s="100">
        <f t="shared" ref="M2466:M2471" si="1296">$M$8</f>
        <v>1.0590999999999999</v>
      </c>
      <c r="N2466" s="101">
        <f t="shared" ref="N2466:N2471" si="1297">$N$8</f>
        <v>0.97811300000000001</v>
      </c>
      <c r="O2466" s="100">
        <f t="shared" ref="O2466:O2471" si="1298">$O$8</f>
        <v>1</v>
      </c>
      <c r="P2466" s="98">
        <f t="shared" ref="P2466:P2471" si="1299">K2466*L2466*M2466*N2466*O2466</f>
        <v>31687.38</v>
      </c>
      <c r="Q2466" s="97">
        <f t="shared" ref="Q2466:Q2471" si="1300">H2466*P2466</f>
        <v>63374.76</v>
      </c>
      <c r="R2466" s="97"/>
      <c r="S2466" s="97"/>
    </row>
    <row r="2467" spans="1:19" ht="33.75" x14ac:dyDescent="0.25">
      <c r="A2467" s="89" t="s">
        <v>5495</v>
      </c>
      <c r="B2467" s="89" t="s">
        <v>5494</v>
      </c>
      <c r="C2467" s="89" t="s">
        <v>17297</v>
      </c>
      <c r="D2467" s="89" t="s">
        <v>24</v>
      </c>
      <c r="E2467" s="94" t="s">
        <v>5496</v>
      </c>
      <c r="F2467" s="95" t="s">
        <v>5497</v>
      </c>
      <c r="G2467" s="89" t="s">
        <v>652</v>
      </c>
      <c r="H2467" s="89" t="s">
        <v>30</v>
      </c>
      <c r="I2467" s="96">
        <v>1</v>
      </c>
      <c r="J2467" s="97">
        <v>1664437</v>
      </c>
      <c r="K2467" s="98">
        <f t="shared" si="1294"/>
        <v>554812.32999999996</v>
      </c>
      <c r="L2467" s="99">
        <f t="shared" si="1295"/>
        <v>1.0815399999999999</v>
      </c>
      <c r="M2467" s="100">
        <f t="shared" si="1296"/>
        <v>1.0590999999999999</v>
      </c>
      <c r="N2467" s="101">
        <f t="shared" si="1297"/>
        <v>0.97811300000000001</v>
      </c>
      <c r="O2467" s="100">
        <f t="shared" si="1298"/>
        <v>1</v>
      </c>
      <c r="P2467" s="98">
        <f t="shared" si="1299"/>
        <v>621605.27</v>
      </c>
      <c r="Q2467" s="97">
        <f t="shared" si="1300"/>
        <v>1864815.81</v>
      </c>
      <c r="R2467" s="97">
        <f t="shared" ref="R2467" si="1301">Q2467</f>
        <v>1864815.81</v>
      </c>
      <c r="S2467" s="97"/>
    </row>
    <row r="2468" spans="1:19" ht="22.5" x14ac:dyDescent="0.25">
      <c r="A2468" s="89" t="s">
        <v>5498</v>
      </c>
      <c r="B2468" s="89" t="s">
        <v>5494</v>
      </c>
      <c r="C2468" s="89"/>
      <c r="D2468" s="89" t="s">
        <v>30</v>
      </c>
      <c r="E2468" s="94" t="s">
        <v>1874</v>
      </c>
      <c r="F2468" s="95" t="s">
        <v>1875</v>
      </c>
      <c r="G2468" s="89" t="s">
        <v>648</v>
      </c>
      <c r="H2468" s="89" t="s">
        <v>24</v>
      </c>
      <c r="I2468" s="96">
        <v>1</v>
      </c>
      <c r="J2468" s="97">
        <v>60535</v>
      </c>
      <c r="K2468" s="98">
        <f t="shared" si="1294"/>
        <v>30267.5</v>
      </c>
      <c r="L2468" s="99">
        <f t="shared" si="1295"/>
        <v>1.0815399999999999</v>
      </c>
      <c r="M2468" s="100">
        <f t="shared" si="1296"/>
        <v>1.0590999999999999</v>
      </c>
      <c r="N2468" s="101">
        <f t="shared" si="1297"/>
        <v>0.97811300000000001</v>
      </c>
      <c r="O2468" s="100">
        <f t="shared" si="1298"/>
        <v>1</v>
      </c>
      <c r="P2468" s="98">
        <f t="shared" si="1299"/>
        <v>33911.35</v>
      </c>
      <c r="Q2468" s="97">
        <f t="shared" si="1300"/>
        <v>67822.7</v>
      </c>
      <c r="R2468" s="97"/>
      <c r="S2468" s="97"/>
    </row>
    <row r="2469" spans="1:19" ht="22.5" x14ac:dyDescent="0.25">
      <c r="A2469" s="89" t="s">
        <v>5499</v>
      </c>
      <c r="B2469" s="89" t="s">
        <v>5494</v>
      </c>
      <c r="C2469" s="89" t="s">
        <v>17297</v>
      </c>
      <c r="D2469" s="89" t="s">
        <v>34</v>
      </c>
      <c r="E2469" s="94" t="s">
        <v>5500</v>
      </c>
      <c r="F2469" s="95" t="s">
        <v>5501</v>
      </c>
      <c r="G2469" s="89" t="s">
        <v>652</v>
      </c>
      <c r="H2469" s="89" t="s">
        <v>24</v>
      </c>
      <c r="I2469" s="96">
        <v>1</v>
      </c>
      <c r="J2469" s="97">
        <v>1056382</v>
      </c>
      <c r="K2469" s="98">
        <f t="shared" si="1294"/>
        <v>528191</v>
      </c>
      <c r="L2469" s="99">
        <f t="shared" si="1295"/>
        <v>1.0815399999999999</v>
      </c>
      <c r="M2469" s="100">
        <f t="shared" si="1296"/>
        <v>1.0590999999999999</v>
      </c>
      <c r="N2469" s="101">
        <f t="shared" si="1297"/>
        <v>0.97811300000000001</v>
      </c>
      <c r="O2469" s="100">
        <f t="shared" si="1298"/>
        <v>1</v>
      </c>
      <c r="P2469" s="98">
        <f t="shared" si="1299"/>
        <v>591779.04</v>
      </c>
      <c r="Q2469" s="97">
        <f t="shared" si="1300"/>
        <v>1183558.08</v>
      </c>
      <c r="R2469" s="97">
        <f t="shared" ref="R2469" si="1302">Q2469</f>
        <v>1183558.08</v>
      </c>
      <c r="S2469" s="97"/>
    </row>
    <row r="2470" spans="1:19" ht="22.5" x14ac:dyDescent="0.25">
      <c r="A2470" s="89" t="s">
        <v>5502</v>
      </c>
      <c r="B2470" s="89" t="s">
        <v>5494</v>
      </c>
      <c r="C2470" s="89"/>
      <c r="D2470" s="89" t="s">
        <v>40</v>
      </c>
      <c r="E2470" s="94" t="s">
        <v>1899</v>
      </c>
      <c r="F2470" s="95" t="s">
        <v>1900</v>
      </c>
      <c r="G2470" s="89" t="s">
        <v>502</v>
      </c>
      <c r="H2470" s="89" t="s">
        <v>1234</v>
      </c>
      <c r="I2470" s="96">
        <v>1</v>
      </c>
      <c r="J2470" s="97">
        <v>2628</v>
      </c>
      <c r="K2470" s="98">
        <f t="shared" si="1294"/>
        <v>65700</v>
      </c>
      <c r="L2470" s="99">
        <f t="shared" si="1295"/>
        <v>1.0815399999999999</v>
      </c>
      <c r="M2470" s="100">
        <f t="shared" si="1296"/>
        <v>1.0590999999999999</v>
      </c>
      <c r="N2470" s="101">
        <f t="shared" si="1297"/>
        <v>0.97811300000000001</v>
      </c>
      <c r="O2470" s="100">
        <f t="shared" si="1298"/>
        <v>1</v>
      </c>
      <c r="P2470" s="98">
        <f t="shared" si="1299"/>
        <v>73609.509999999995</v>
      </c>
      <c r="Q2470" s="97">
        <f t="shared" si="1300"/>
        <v>2944.38</v>
      </c>
      <c r="R2470" s="97"/>
      <c r="S2470" s="97"/>
    </row>
    <row r="2471" spans="1:19" ht="22.5" x14ac:dyDescent="0.25">
      <c r="A2471" s="89" t="s">
        <v>5503</v>
      </c>
      <c r="B2471" s="89" t="s">
        <v>5494</v>
      </c>
      <c r="C2471" s="89"/>
      <c r="D2471" s="89" t="s">
        <v>43</v>
      </c>
      <c r="E2471" s="94" t="s">
        <v>5504</v>
      </c>
      <c r="F2471" s="95" t="s">
        <v>5505</v>
      </c>
      <c r="G2471" s="89" t="s">
        <v>652</v>
      </c>
      <c r="H2471" s="89" t="s">
        <v>34</v>
      </c>
      <c r="I2471" s="96">
        <v>1</v>
      </c>
      <c r="J2471" s="97">
        <v>65178</v>
      </c>
      <c r="K2471" s="98">
        <f t="shared" si="1294"/>
        <v>16294.5</v>
      </c>
      <c r="L2471" s="99">
        <f t="shared" si="1295"/>
        <v>1.0815399999999999</v>
      </c>
      <c r="M2471" s="100">
        <f t="shared" si="1296"/>
        <v>1.0590999999999999</v>
      </c>
      <c r="N2471" s="101">
        <f t="shared" si="1297"/>
        <v>0.97811300000000001</v>
      </c>
      <c r="O2471" s="100">
        <f t="shared" si="1298"/>
        <v>1</v>
      </c>
      <c r="P2471" s="98">
        <f t="shared" si="1299"/>
        <v>18256.169999999998</v>
      </c>
      <c r="Q2471" s="97">
        <f t="shared" si="1300"/>
        <v>73024.679999999993</v>
      </c>
      <c r="R2471" s="97"/>
      <c r="S2471" s="97"/>
    </row>
    <row r="2472" spans="1:19" ht="28.5" x14ac:dyDescent="0.25">
      <c r="A2472" s="72"/>
      <c r="B2472" s="77"/>
      <c r="C2472" s="77"/>
      <c r="D2472" s="77"/>
      <c r="E2472" s="76"/>
      <c r="F2472" s="76" t="s">
        <v>5506</v>
      </c>
      <c r="G2472" s="77"/>
      <c r="H2472" s="77"/>
      <c r="I2472" s="78"/>
      <c r="J2472" s="79">
        <f>J2473</f>
        <v>79348359</v>
      </c>
      <c r="K2472" s="98"/>
      <c r="L2472" s="99"/>
      <c r="M2472" s="100"/>
      <c r="N2472" s="101"/>
      <c r="O2472" s="100"/>
      <c r="P2472" s="98"/>
      <c r="Q2472" s="79">
        <f>Q2473</f>
        <v>88900983.090000004</v>
      </c>
      <c r="R2472" s="79">
        <f t="shared" ref="R2472:S2472" si="1303">R2473</f>
        <v>86871270.480000004</v>
      </c>
      <c r="S2472" s="79">
        <f t="shared" si="1303"/>
        <v>0</v>
      </c>
    </row>
    <row r="2473" spans="1:19" x14ac:dyDescent="0.25">
      <c r="A2473" s="82" t="s">
        <v>1050</v>
      </c>
      <c r="B2473" s="83"/>
      <c r="C2473" s="84"/>
      <c r="D2473" s="85"/>
      <c r="E2473" s="86"/>
      <c r="F2473" s="86" t="s">
        <v>5508</v>
      </c>
      <c r="G2473" s="82"/>
      <c r="H2473" s="82"/>
      <c r="I2473" s="87"/>
      <c r="J2473" s="88">
        <f>SUM(J2474:J2515)</f>
        <v>79348359</v>
      </c>
      <c r="K2473" s="98"/>
      <c r="L2473" s="99"/>
      <c r="M2473" s="100"/>
      <c r="N2473" s="101"/>
      <c r="O2473" s="100"/>
      <c r="P2473" s="98"/>
      <c r="Q2473" s="88">
        <f>SUM(Q2474:Q2515)</f>
        <v>88900983.090000004</v>
      </c>
      <c r="R2473" s="88">
        <f t="shared" ref="R2473:S2473" si="1304">SUM(R2474:R2515)</f>
        <v>86871270.480000004</v>
      </c>
      <c r="S2473" s="88">
        <f t="shared" si="1304"/>
        <v>0</v>
      </c>
    </row>
    <row r="2474" spans="1:19" ht="22.5" x14ac:dyDescent="0.25">
      <c r="A2474" s="89" t="s">
        <v>5509</v>
      </c>
      <c r="B2474" s="89" t="s">
        <v>5510</v>
      </c>
      <c r="C2474" s="89"/>
      <c r="D2474" s="89" t="s">
        <v>12</v>
      </c>
      <c r="E2474" s="94" t="s">
        <v>530</v>
      </c>
      <c r="F2474" s="95" t="s">
        <v>531</v>
      </c>
      <c r="G2474" s="89" t="s">
        <v>37</v>
      </c>
      <c r="H2474" s="89" t="s">
        <v>5511</v>
      </c>
      <c r="I2474" s="96">
        <v>1</v>
      </c>
      <c r="J2474" s="97">
        <v>914</v>
      </c>
      <c r="K2474" s="98">
        <f t="shared" ref="K2474:K2483" si="1305">J2474/H2474</f>
        <v>41545.449999999997</v>
      </c>
      <c r="L2474" s="99">
        <f t="shared" ref="L2474:L2483" si="1306">$L$8</f>
        <v>1.0815399999999999</v>
      </c>
      <c r="M2474" s="100">
        <f t="shared" ref="M2474:M2483" si="1307">$M$8</f>
        <v>1.0590999999999999</v>
      </c>
      <c r="N2474" s="101">
        <f t="shared" ref="N2474:N2483" si="1308">$N$8</f>
        <v>0.97811300000000001</v>
      </c>
      <c r="O2474" s="100">
        <f t="shared" ref="O2474:O2483" si="1309">$O$8</f>
        <v>1</v>
      </c>
      <c r="P2474" s="98">
        <f>K2474*L2474*M2474*N2474*O2474</f>
        <v>46547.040000000001</v>
      </c>
      <c r="Q2474" s="97">
        <f t="shared" ref="Q2474:Q2483" si="1310">H2474*P2474</f>
        <v>1024.03</v>
      </c>
      <c r="R2474" s="97"/>
      <c r="S2474" s="97"/>
    </row>
    <row r="2475" spans="1:19" ht="22.5" x14ac:dyDescent="0.25">
      <c r="A2475" s="89" t="s">
        <v>5512</v>
      </c>
      <c r="B2475" s="89" t="s">
        <v>5510</v>
      </c>
      <c r="C2475" s="89"/>
      <c r="D2475" s="89" t="s">
        <v>24</v>
      </c>
      <c r="E2475" s="94" t="s">
        <v>534</v>
      </c>
      <c r="F2475" s="95" t="s">
        <v>535</v>
      </c>
      <c r="G2475" s="89" t="s">
        <v>37</v>
      </c>
      <c r="H2475" s="89" t="s">
        <v>5513</v>
      </c>
      <c r="I2475" s="96">
        <v>1</v>
      </c>
      <c r="J2475" s="97">
        <v>17641</v>
      </c>
      <c r="K2475" s="98">
        <f t="shared" si="1305"/>
        <v>59079.040000000001</v>
      </c>
      <c r="L2475" s="99">
        <f t="shared" si="1306"/>
        <v>1.0815399999999999</v>
      </c>
      <c r="M2475" s="100">
        <f t="shared" si="1307"/>
        <v>1.0590999999999999</v>
      </c>
      <c r="N2475" s="101">
        <f t="shared" si="1308"/>
        <v>0.97811300000000001</v>
      </c>
      <c r="O2475" s="100">
        <f t="shared" si="1309"/>
        <v>1</v>
      </c>
      <c r="P2475" s="98">
        <f>K2475*L2475*M2475*N2475*O2475</f>
        <v>66191.47</v>
      </c>
      <c r="Q2475" s="97">
        <f t="shared" si="1310"/>
        <v>19764.77</v>
      </c>
      <c r="R2475" s="97"/>
      <c r="S2475" s="97"/>
    </row>
    <row r="2476" spans="1:19" ht="22.5" x14ac:dyDescent="0.25">
      <c r="A2476" s="89" t="s">
        <v>5514</v>
      </c>
      <c r="B2476" s="89" t="s">
        <v>5510</v>
      </c>
      <c r="C2476" s="89"/>
      <c r="D2476" s="89" t="s">
        <v>30</v>
      </c>
      <c r="E2476" s="94" t="s">
        <v>31</v>
      </c>
      <c r="F2476" s="95" t="s">
        <v>32</v>
      </c>
      <c r="G2476" s="89" t="s">
        <v>27</v>
      </c>
      <c r="H2476" s="89" t="s">
        <v>5515</v>
      </c>
      <c r="I2476" s="96">
        <v>1</v>
      </c>
      <c r="J2476" s="97">
        <v>359879</v>
      </c>
      <c r="K2476" s="98">
        <f t="shared" si="1305"/>
        <v>708.95</v>
      </c>
      <c r="L2476" s="99">
        <f t="shared" si="1306"/>
        <v>1.0815399999999999</v>
      </c>
      <c r="M2476" s="100">
        <f t="shared" si="1307"/>
        <v>1.0590999999999999</v>
      </c>
      <c r="N2476" s="101">
        <f t="shared" si="1308"/>
        <v>0.97811300000000001</v>
      </c>
      <c r="O2476" s="100">
        <f t="shared" si="1309"/>
        <v>1</v>
      </c>
      <c r="P2476" s="98">
        <f>K2476*L2476*M2476*N2476*O2476+0.01</f>
        <v>794.31</v>
      </c>
      <c r="Q2476" s="97">
        <f t="shared" si="1310"/>
        <v>403207.64</v>
      </c>
      <c r="R2476" s="97"/>
      <c r="S2476" s="97"/>
    </row>
    <row r="2477" spans="1:19" ht="22.5" x14ac:dyDescent="0.25">
      <c r="A2477" s="89" t="s">
        <v>5516</v>
      </c>
      <c r="B2477" s="89" t="s">
        <v>5510</v>
      </c>
      <c r="C2477" s="89"/>
      <c r="D2477" s="89" t="s">
        <v>34</v>
      </c>
      <c r="E2477" s="94" t="s">
        <v>5517</v>
      </c>
      <c r="F2477" s="95" t="s">
        <v>5518</v>
      </c>
      <c r="G2477" s="89" t="s">
        <v>51</v>
      </c>
      <c r="H2477" s="89" t="s">
        <v>5519</v>
      </c>
      <c r="I2477" s="96">
        <v>1</v>
      </c>
      <c r="J2477" s="97">
        <v>8347</v>
      </c>
      <c r="K2477" s="98">
        <f t="shared" si="1305"/>
        <v>170346.94</v>
      </c>
      <c r="L2477" s="99">
        <f t="shared" si="1306"/>
        <v>1.0815399999999999</v>
      </c>
      <c r="M2477" s="100">
        <f t="shared" si="1307"/>
        <v>1.0590999999999999</v>
      </c>
      <c r="N2477" s="101">
        <f t="shared" si="1308"/>
        <v>0.97811300000000001</v>
      </c>
      <c r="O2477" s="100">
        <f t="shared" si="1309"/>
        <v>1</v>
      </c>
      <c r="P2477" s="98">
        <f t="shared" ref="P2477:P2483" si="1311">K2477*L2477*M2477*N2477*O2477</f>
        <v>190854.73</v>
      </c>
      <c r="Q2477" s="97">
        <f t="shared" si="1310"/>
        <v>9351.8799999999992</v>
      </c>
      <c r="R2477" s="97"/>
      <c r="S2477" s="97"/>
    </row>
    <row r="2478" spans="1:19" ht="22.5" x14ac:dyDescent="0.25">
      <c r="A2478" s="89" t="s">
        <v>5520</v>
      </c>
      <c r="B2478" s="89" t="s">
        <v>5510</v>
      </c>
      <c r="C2478" s="89"/>
      <c r="D2478" s="89" t="s">
        <v>40</v>
      </c>
      <c r="E2478" s="94" t="s">
        <v>5521</v>
      </c>
      <c r="F2478" s="95" t="s">
        <v>5522</v>
      </c>
      <c r="G2478" s="89" t="s">
        <v>37</v>
      </c>
      <c r="H2478" s="89" t="s">
        <v>5523</v>
      </c>
      <c r="I2478" s="96">
        <v>1</v>
      </c>
      <c r="J2478" s="97">
        <v>118</v>
      </c>
      <c r="K2478" s="98">
        <f t="shared" si="1305"/>
        <v>4386.62</v>
      </c>
      <c r="L2478" s="99">
        <f t="shared" si="1306"/>
        <v>1.0815399999999999</v>
      </c>
      <c r="M2478" s="100">
        <f t="shared" si="1307"/>
        <v>1.0590999999999999</v>
      </c>
      <c r="N2478" s="101">
        <f t="shared" si="1308"/>
        <v>0.97811300000000001</v>
      </c>
      <c r="O2478" s="100">
        <f t="shared" si="1309"/>
        <v>1</v>
      </c>
      <c r="P2478" s="98">
        <f t="shared" si="1311"/>
        <v>4914.72</v>
      </c>
      <c r="Q2478" s="97">
        <f t="shared" si="1310"/>
        <v>132.21</v>
      </c>
      <c r="R2478" s="97"/>
      <c r="S2478" s="97"/>
    </row>
    <row r="2479" spans="1:19" x14ac:dyDescent="0.25">
      <c r="A2479" s="89" t="s">
        <v>5524</v>
      </c>
      <c r="B2479" s="89" t="s">
        <v>5510</v>
      </c>
      <c r="C2479" s="89"/>
      <c r="D2479" s="89" t="s">
        <v>43</v>
      </c>
      <c r="E2479" s="94" t="s">
        <v>552</v>
      </c>
      <c r="F2479" s="95" t="s">
        <v>2174</v>
      </c>
      <c r="G2479" s="89" t="s">
        <v>81</v>
      </c>
      <c r="H2479" s="89" t="s">
        <v>5525</v>
      </c>
      <c r="I2479" s="96">
        <v>1</v>
      </c>
      <c r="J2479" s="97">
        <v>8885</v>
      </c>
      <c r="K2479" s="98">
        <f t="shared" si="1305"/>
        <v>2167.0700000000002</v>
      </c>
      <c r="L2479" s="99">
        <f t="shared" si="1306"/>
        <v>1.0815399999999999</v>
      </c>
      <c r="M2479" s="100">
        <f t="shared" si="1307"/>
        <v>1.0590999999999999</v>
      </c>
      <c r="N2479" s="101">
        <f t="shared" si="1308"/>
        <v>0.97811300000000001</v>
      </c>
      <c r="O2479" s="100">
        <f t="shared" si="1309"/>
        <v>1</v>
      </c>
      <c r="P2479" s="98">
        <f t="shared" si="1311"/>
        <v>2427.96</v>
      </c>
      <c r="Q2479" s="97">
        <f t="shared" si="1310"/>
        <v>9954.64</v>
      </c>
      <c r="R2479" s="97"/>
      <c r="S2479" s="97"/>
    </row>
    <row r="2480" spans="1:19" x14ac:dyDescent="0.25">
      <c r="A2480" s="89" t="s">
        <v>5526</v>
      </c>
      <c r="B2480" s="89" t="s">
        <v>5510</v>
      </c>
      <c r="C2480" s="89"/>
      <c r="D2480" s="89" t="s">
        <v>48</v>
      </c>
      <c r="E2480" s="94" t="s">
        <v>2177</v>
      </c>
      <c r="F2480" s="95" t="s">
        <v>2178</v>
      </c>
      <c r="G2480" s="89" t="s">
        <v>81</v>
      </c>
      <c r="H2480" s="89" t="s">
        <v>5527</v>
      </c>
      <c r="I2480" s="96">
        <v>1</v>
      </c>
      <c r="J2480" s="97">
        <v>10377</v>
      </c>
      <c r="K2480" s="98">
        <f t="shared" si="1305"/>
        <v>2109.15</v>
      </c>
      <c r="L2480" s="99">
        <f t="shared" si="1306"/>
        <v>1.0815399999999999</v>
      </c>
      <c r="M2480" s="100">
        <f t="shared" si="1307"/>
        <v>1.0590999999999999</v>
      </c>
      <c r="N2480" s="101">
        <f t="shared" si="1308"/>
        <v>0.97811300000000001</v>
      </c>
      <c r="O2480" s="100">
        <f t="shared" si="1309"/>
        <v>1</v>
      </c>
      <c r="P2480" s="98">
        <f t="shared" si="1311"/>
        <v>2363.0700000000002</v>
      </c>
      <c r="Q2480" s="97">
        <f t="shared" si="1310"/>
        <v>11626.3</v>
      </c>
      <c r="R2480" s="97"/>
      <c r="S2480" s="97"/>
    </row>
    <row r="2481" spans="1:19" ht="22.5" x14ac:dyDescent="0.25">
      <c r="A2481" s="89" t="s">
        <v>5528</v>
      </c>
      <c r="B2481" s="89" t="s">
        <v>5510</v>
      </c>
      <c r="C2481" s="89"/>
      <c r="D2481" s="89" t="s">
        <v>55</v>
      </c>
      <c r="E2481" s="94" t="s">
        <v>5521</v>
      </c>
      <c r="F2481" s="95" t="s">
        <v>5529</v>
      </c>
      <c r="G2481" s="89" t="s">
        <v>37</v>
      </c>
      <c r="H2481" s="89" t="s">
        <v>5530</v>
      </c>
      <c r="I2481" s="96">
        <v>1</v>
      </c>
      <c r="J2481" s="97">
        <v>1173</v>
      </c>
      <c r="K2481" s="98">
        <f t="shared" si="1305"/>
        <v>4341.2299999999996</v>
      </c>
      <c r="L2481" s="99">
        <f t="shared" si="1306"/>
        <v>1.0815399999999999</v>
      </c>
      <c r="M2481" s="100">
        <f t="shared" si="1307"/>
        <v>1.0590999999999999</v>
      </c>
      <c r="N2481" s="101">
        <f t="shared" si="1308"/>
        <v>0.97811300000000001</v>
      </c>
      <c r="O2481" s="100">
        <f t="shared" si="1309"/>
        <v>1</v>
      </c>
      <c r="P2481" s="98">
        <f t="shared" si="1311"/>
        <v>4863.8599999999997</v>
      </c>
      <c r="Q2481" s="97">
        <f t="shared" si="1310"/>
        <v>1314.21</v>
      </c>
      <c r="R2481" s="97"/>
      <c r="S2481" s="97"/>
    </row>
    <row r="2482" spans="1:19" x14ac:dyDescent="0.25">
      <c r="A2482" s="89" t="s">
        <v>5531</v>
      </c>
      <c r="B2482" s="89" t="s">
        <v>5510</v>
      </c>
      <c r="C2482" s="89"/>
      <c r="D2482" s="89" t="s">
        <v>58</v>
      </c>
      <c r="E2482" s="94" t="s">
        <v>556</v>
      </c>
      <c r="F2482" s="95" t="s">
        <v>557</v>
      </c>
      <c r="G2482" s="89" t="s">
        <v>81</v>
      </c>
      <c r="H2482" s="89" t="s">
        <v>5532</v>
      </c>
      <c r="I2482" s="96">
        <v>1</v>
      </c>
      <c r="J2482" s="97">
        <v>359759</v>
      </c>
      <c r="K2482" s="98">
        <f t="shared" si="1305"/>
        <v>1109.55</v>
      </c>
      <c r="L2482" s="99">
        <f t="shared" si="1306"/>
        <v>1.0815399999999999</v>
      </c>
      <c r="M2482" s="100">
        <f t="shared" si="1307"/>
        <v>1.0590999999999999</v>
      </c>
      <c r="N2482" s="101">
        <f t="shared" si="1308"/>
        <v>0.97811300000000001</v>
      </c>
      <c r="O2482" s="100">
        <f t="shared" si="1309"/>
        <v>1</v>
      </c>
      <c r="P2482" s="98">
        <f t="shared" si="1311"/>
        <v>1243.1300000000001</v>
      </c>
      <c r="Q2482" s="97">
        <f t="shared" si="1310"/>
        <v>403072.47</v>
      </c>
      <c r="R2482" s="97"/>
      <c r="S2482" s="97"/>
    </row>
    <row r="2483" spans="1:19" x14ac:dyDescent="0.25">
      <c r="A2483" s="89" t="s">
        <v>5533</v>
      </c>
      <c r="B2483" s="89" t="s">
        <v>5510</v>
      </c>
      <c r="C2483" s="89"/>
      <c r="D2483" s="89" t="s">
        <v>60</v>
      </c>
      <c r="E2483" s="94" t="s">
        <v>49</v>
      </c>
      <c r="F2483" s="95" t="s">
        <v>50</v>
      </c>
      <c r="G2483" s="89" t="s">
        <v>51</v>
      </c>
      <c r="H2483" s="89" t="s">
        <v>5534</v>
      </c>
      <c r="I2483" s="96">
        <v>1</v>
      </c>
      <c r="J2483" s="97">
        <v>34625</v>
      </c>
      <c r="K2483" s="98">
        <f t="shared" si="1305"/>
        <v>12814.58</v>
      </c>
      <c r="L2483" s="99">
        <f t="shared" si="1306"/>
        <v>1.0815399999999999</v>
      </c>
      <c r="M2483" s="100">
        <f t="shared" si="1307"/>
        <v>1.0590999999999999</v>
      </c>
      <c r="N2483" s="101">
        <f t="shared" si="1308"/>
        <v>0.97811300000000001</v>
      </c>
      <c r="O2483" s="100">
        <f t="shared" si="1309"/>
        <v>1</v>
      </c>
      <c r="P2483" s="98">
        <f t="shared" si="1311"/>
        <v>14357.31</v>
      </c>
      <c r="Q2483" s="97">
        <f t="shared" si="1310"/>
        <v>38793.449999999997</v>
      </c>
      <c r="R2483" s="97"/>
      <c r="S2483" s="97"/>
    </row>
    <row r="2484" spans="1:19" x14ac:dyDescent="0.25">
      <c r="A2484" s="89"/>
      <c r="B2484" s="90"/>
      <c r="C2484" s="90"/>
      <c r="D2484" s="91"/>
      <c r="E2484" s="92"/>
      <c r="F2484" s="92" t="s">
        <v>5535</v>
      </c>
      <c r="G2484" s="91"/>
      <c r="H2484" s="91"/>
      <c r="I2484" s="93">
        <v>1</v>
      </c>
      <c r="J2484" s="91"/>
      <c r="K2484" s="98"/>
      <c r="L2484" s="99"/>
      <c r="M2484" s="100"/>
      <c r="N2484" s="101"/>
      <c r="O2484" s="100"/>
      <c r="P2484" s="98"/>
      <c r="Q2484" s="91"/>
      <c r="R2484" s="91"/>
      <c r="S2484" s="91"/>
    </row>
    <row r="2485" spans="1:19" ht="22.5" x14ac:dyDescent="0.25">
      <c r="A2485" s="89" t="s">
        <v>5536</v>
      </c>
      <c r="B2485" s="89" t="s">
        <v>5510</v>
      </c>
      <c r="C2485" s="89"/>
      <c r="D2485" s="89" t="s">
        <v>65</v>
      </c>
      <c r="E2485" s="94" t="s">
        <v>5517</v>
      </c>
      <c r="F2485" s="95" t="s">
        <v>5537</v>
      </c>
      <c r="G2485" s="89" t="s">
        <v>51</v>
      </c>
      <c r="H2485" s="89" t="s">
        <v>5538</v>
      </c>
      <c r="I2485" s="96">
        <v>1</v>
      </c>
      <c r="J2485" s="97">
        <v>10220</v>
      </c>
      <c r="K2485" s="98">
        <f t="shared" ref="K2485:K2495" si="1312">J2485/H2485</f>
        <v>141944.44</v>
      </c>
      <c r="L2485" s="99">
        <f t="shared" ref="L2485:L2495" si="1313">$L$8</f>
        <v>1.0815399999999999</v>
      </c>
      <c r="M2485" s="100">
        <f t="shared" ref="M2485:M2495" si="1314">$M$8</f>
        <v>1.0590999999999999</v>
      </c>
      <c r="N2485" s="101">
        <f t="shared" ref="N2485:N2495" si="1315">$N$8</f>
        <v>0.97811300000000001</v>
      </c>
      <c r="O2485" s="100">
        <f t="shared" ref="O2485:O2495" si="1316">$O$8</f>
        <v>1</v>
      </c>
      <c r="P2485" s="98">
        <f t="shared" ref="P2485:P2495" si="1317">K2485*L2485*M2485*N2485*O2485</f>
        <v>159032.9</v>
      </c>
      <c r="Q2485" s="97">
        <f t="shared" ref="Q2485:Q2495" si="1318">H2485*P2485</f>
        <v>11450.37</v>
      </c>
      <c r="R2485" s="97"/>
      <c r="S2485" s="97"/>
    </row>
    <row r="2486" spans="1:19" ht="22.5" x14ac:dyDescent="0.25">
      <c r="A2486" s="89" t="s">
        <v>5539</v>
      </c>
      <c r="B2486" s="89" t="s">
        <v>5510</v>
      </c>
      <c r="C2486" s="89"/>
      <c r="D2486" s="89" t="s">
        <v>68</v>
      </c>
      <c r="E2486" s="94" t="s">
        <v>5540</v>
      </c>
      <c r="F2486" s="95" t="s">
        <v>5541</v>
      </c>
      <c r="G2486" s="89" t="s">
        <v>484</v>
      </c>
      <c r="H2486" s="89" t="s">
        <v>5542</v>
      </c>
      <c r="I2486" s="96">
        <v>1</v>
      </c>
      <c r="J2486" s="97">
        <v>2699</v>
      </c>
      <c r="K2486" s="98">
        <f t="shared" si="1312"/>
        <v>56182.35</v>
      </c>
      <c r="L2486" s="99">
        <f t="shared" si="1313"/>
        <v>1.0815399999999999</v>
      </c>
      <c r="M2486" s="100">
        <f t="shared" si="1314"/>
        <v>1.0590999999999999</v>
      </c>
      <c r="N2486" s="101">
        <f t="shared" si="1315"/>
        <v>0.97811300000000001</v>
      </c>
      <c r="O2486" s="100">
        <f t="shared" si="1316"/>
        <v>1</v>
      </c>
      <c r="P2486" s="98">
        <f t="shared" si="1317"/>
        <v>62946.05</v>
      </c>
      <c r="Q2486" s="97">
        <f t="shared" si="1318"/>
        <v>3023.93</v>
      </c>
      <c r="R2486" s="97"/>
      <c r="S2486" s="97"/>
    </row>
    <row r="2487" spans="1:19" x14ac:dyDescent="0.25">
      <c r="A2487" s="89" t="s">
        <v>5543</v>
      </c>
      <c r="B2487" s="89" t="s">
        <v>5510</v>
      </c>
      <c r="C2487" s="89"/>
      <c r="D2487" s="89" t="s">
        <v>70</v>
      </c>
      <c r="E2487" s="94" t="s">
        <v>5544</v>
      </c>
      <c r="F2487" s="95" t="s">
        <v>5545</v>
      </c>
      <c r="G2487" s="89" t="s">
        <v>81</v>
      </c>
      <c r="H2487" s="89" t="s">
        <v>5546</v>
      </c>
      <c r="I2487" s="96">
        <v>1</v>
      </c>
      <c r="J2487" s="97">
        <v>19653</v>
      </c>
      <c r="K2487" s="98">
        <f t="shared" si="1312"/>
        <v>2727.31</v>
      </c>
      <c r="L2487" s="99">
        <f t="shared" si="1313"/>
        <v>1.0815399999999999</v>
      </c>
      <c r="M2487" s="100">
        <f t="shared" si="1314"/>
        <v>1.0590999999999999</v>
      </c>
      <c r="N2487" s="101">
        <f t="shared" si="1315"/>
        <v>0.97811300000000001</v>
      </c>
      <c r="O2487" s="100">
        <f t="shared" si="1316"/>
        <v>1</v>
      </c>
      <c r="P2487" s="98">
        <f t="shared" si="1317"/>
        <v>3055.65</v>
      </c>
      <c r="Q2487" s="97">
        <f t="shared" si="1318"/>
        <v>22019.01</v>
      </c>
      <c r="R2487" s="97"/>
      <c r="S2487" s="97"/>
    </row>
    <row r="2488" spans="1:19" x14ac:dyDescent="0.25">
      <c r="A2488" s="89" t="s">
        <v>5547</v>
      </c>
      <c r="B2488" s="89" t="s">
        <v>5510</v>
      </c>
      <c r="C2488" s="89"/>
      <c r="D2488" s="89" t="s">
        <v>73</v>
      </c>
      <c r="E2488" s="94" t="s">
        <v>711</v>
      </c>
      <c r="F2488" s="95" t="s">
        <v>3050</v>
      </c>
      <c r="G2488" s="89" t="s">
        <v>81</v>
      </c>
      <c r="H2488" s="89" t="s">
        <v>5548</v>
      </c>
      <c r="I2488" s="96">
        <v>1</v>
      </c>
      <c r="J2488" s="97">
        <v>12644</v>
      </c>
      <c r="K2488" s="98">
        <f t="shared" si="1312"/>
        <v>1086.7</v>
      </c>
      <c r="L2488" s="99">
        <f t="shared" si="1313"/>
        <v>1.0815399999999999</v>
      </c>
      <c r="M2488" s="100">
        <f t="shared" si="1314"/>
        <v>1.0590999999999999</v>
      </c>
      <c r="N2488" s="101">
        <f t="shared" si="1315"/>
        <v>0.97811300000000001</v>
      </c>
      <c r="O2488" s="100">
        <f t="shared" si="1316"/>
        <v>1</v>
      </c>
      <c r="P2488" s="98">
        <f t="shared" si="1317"/>
        <v>1217.53</v>
      </c>
      <c r="Q2488" s="97">
        <f t="shared" si="1318"/>
        <v>14166.21</v>
      </c>
      <c r="R2488" s="97"/>
      <c r="S2488" s="97"/>
    </row>
    <row r="2489" spans="1:19" x14ac:dyDescent="0.25">
      <c r="A2489" s="89" t="s">
        <v>5549</v>
      </c>
      <c r="B2489" s="89" t="s">
        <v>5510</v>
      </c>
      <c r="C2489" s="89"/>
      <c r="D2489" s="89" t="s">
        <v>75</v>
      </c>
      <c r="E2489" s="94" t="s">
        <v>570</v>
      </c>
      <c r="F2489" s="95" t="s">
        <v>571</v>
      </c>
      <c r="G2489" s="89" t="s">
        <v>51</v>
      </c>
      <c r="H2489" s="89" t="s">
        <v>5550</v>
      </c>
      <c r="I2489" s="96">
        <v>1</v>
      </c>
      <c r="J2489" s="97">
        <v>4765</v>
      </c>
      <c r="K2489" s="98">
        <f t="shared" si="1312"/>
        <v>157260.73000000001</v>
      </c>
      <c r="L2489" s="99">
        <f t="shared" si="1313"/>
        <v>1.0815399999999999</v>
      </c>
      <c r="M2489" s="100">
        <f t="shared" si="1314"/>
        <v>1.0590999999999999</v>
      </c>
      <c r="N2489" s="101">
        <f t="shared" si="1315"/>
        <v>0.97811300000000001</v>
      </c>
      <c r="O2489" s="100">
        <f t="shared" si="1316"/>
        <v>1</v>
      </c>
      <c r="P2489" s="98">
        <f t="shared" si="1317"/>
        <v>176193.09</v>
      </c>
      <c r="Q2489" s="97">
        <f t="shared" si="1318"/>
        <v>5338.65</v>
      </c>
      <c r="R2489" s="97"/>
      <c r="S2489" s="97"/>
    </row>
    <row r="2490" spans="1:19" x14ac:dyDescent="0.25">
      <c r="A2490" s="89" t="s">
        <v>5551</v>
      </c>
      <c r="B2490" s="89" t="s">
        <v>5510</v>
      </c>
      <c r="C2490" s="89"/>
      <c r="D2490" s="89" t="s">
        <v>87</v>
      </c>
      <c r="E2490" s="94" t="s">
        <v>722</v>
      </c>
      <c r="F2490" s="95" t="s">
        <v>723</v>
      </c>
      <c r="G2490" s="89" t="s">
        <v>81</v>
      </c>
      <c r="H2490" s="89" t="s">
        <v>5552</v>
      </c>
      <c r="I2490" s="96">
        <v>1</v>
      </c>
      <c r="J2490" s="97">
        <v>14561</v>
      </c>
      <c r="K2490" s="98">
        <f t="shared" si="1312"/>
        <v>4710.7700000000004</v>
      </c>
      <c r="L2490" s="99">
        <f t="shared" si="1313"/>
        <v>1.0815399999999999</v>
      </c>
      <c r="M2490" s="100">
        <f t="shared" si="1314"/>
        <v>1.0590999999999999</v>
      </c>
      <c r="N2490" s="101">
        <f t="shared" si="1315"/>
        <v>0.97811300000000001</v>
      </c>
      <c r="O2490" s="100">
        <f t="shared" si="1316"/>
        <v>1</v>
      </c>
      <c r="P2490" s="98">
        <f t="shared" si="1317"/>
        <v>5277.89</v>
      </c>
      <c r="Q2490" s="97">
        <f t="shared" si="1318"/>
        <v>16313.96</v>
      </c>
      <c r="R2490" s="97"/>
      <c r="S2490" s="97"/>
    </row>
    <row r="2491" spans="1:19" x14ac:dyDescent="0.25">
      <c r="A2491" s="89" t="s">
        <v>5553</v>
      </c>
      <c r="B2491" s="89" t="s">
        <v>5510</v>
      </c>
      <c r="C2491" s="89"/>
      <c r="D2491" s="89" t="s">
        <v>89</v>
      </c>
      <c r="E2491" s="94" t="s">
        <v>747</v>
      </c>
      <c r="F2491" s="95" t="s">
        <v>748</v>
      </c>
      <c r="G2491" s="89" t="s">
        <v>51</v>
      </c>
      <c r="H2491" s="89" t="s">
        <v>5554</v>
      </c>
      <c r="I2491" s="96">
        <v>1</v>
      </c>
      <c r="J2491" s="97">
        <v>20259</v>
      </c>
      <c r="K2491" s="98">
        <f t="shared" si="1312"/>
        <v>211031.25</v>
      </c>
      <c r="L2491" s="99">
        <f t="shared" si="1313"/>
        <v>1.0815399999999999</v>
      </c>
      <c r="M2491" s="100">
        <f t="shared" si="1314"/>
        <v>1.0590999999999999</v>
      </c>
      <c r="N2491" s="101">
        <f t="shared" si="1315"/>
        <v>0.97811300000000001</v>
      </c>
      <c r="O2491" s="100">
        <f t="shared" si="1316"/>
        <v>1</v>
      </c>
      <c r="P2491" s="98">
        <f t="shared" si="1317"/>
        <v>236436.95</v>
      </c>
      <c r="Q2491" s="97">
        <f t="shared" si="1318"/>
        <v>22697.95</v>
      </c>
      <c r="R2491" s="97"/>
      <c r="S2491" s="97"/>
    </row>
    <row r="2492" spans="1:19" x14ac:dyDescent="0.25">
      <c r="A2492" s="89" t="s">
        <v>5555</v>
      </c>
      <c r="B2492" s="89" t="s">
        <v>5510</v>
      </c>
      <c r="C2492" s="89"/>
      <c r="D2492" s="89" t="s">
        <v>90</v>
      </c>
      <c r="E2492" s="94" t="s">
        <v>586</v>
      </c>
      <c r="F2492" s="95" t="s">
        <v>587</v>
      </c>
      <c r="G2492" s="89" t="s">
        <v>81</v>
      </c>
      <c r="H2492" s="89" t="s">
        <v>5556</v>
      </c>
      <c r="I2492" s="96">
        <v>1</v>
      </c>
      <c r="J2492" s="97">
        <v>61912</v>
      </c>
      <c r="K2492" s="98">
        <f t="shared" si="1312"/>
        <v>6353.86</v>
      </c>
      <c r="L2492" s="99">
        <f t="shared" si="1313"/>
        <v>1.0815399999999999</v>
      </c>
      <c r="M2492" s="100">
        <f t="shared" si="1314"/>
        <v>1.0590999999999999</v>
      </c>
      <c r="N2492" s="101">
        <f t="shared" si="1315"/>
        <v>0.97811300000000001</v>
      </c>
      <c r="O2492" s="100">
        <f t="shared" si="1316"/>
        <v>1</v>
      </c>
      <c r="P2492" s="98">
        <f t="shared" si="1317"/>
        <v>7118.79</v>
      </c>
      <c r="Q2492" s="97">
        <f t="shared" si="1318"/>
        <v>69365.490000000005</v>
      </c>
      <c r="R2492" s="97"/>
      <c r="S2492" s="97"/>
    </row>
    <row r="2493" spans="1:19" ht="33.75" x14ac:dyDescent="0.25">
      <c r="A2493" s="89" t="s">
        <v>5557</v>
      </c>
      <c r="B2493" s="89" t="s">
        <v>5510</v>
      </c>
      <c r="C2493" s="89"/>
      <c r="D2493" s="89" t="s">
        <v>91</v>
      </c>
      <c r="E2493" s="94" t="s">
        <v>590</v>
      </c>
      <c r="F2493" s="95" t="s">
        <v>732</v>
      </c>
      <c r="G2493" s="89" t="s">
        <v>81</v>
      </c>
      <c r="H2493" s="89" t="s">
        <v>5556</v>
      </c>
      <c r="I2493" s="96">
        <v>1</v>
      </c>
      <c r="J2493" s="97">
        <v>9066</v>
      </c>
      <c r="K2493" s="98">
        <f t="shared" si="1312"/>
        <v>930.42</v>
      </c>
      <c r="L2493" s="99">
        <f t="shared" si="1313"/>
        <v>1.0815399999999999</v>
      </c>
      <c r="M2493" s="100">
        <f t="shared" si="1314"/>
        <v>1.0590999999999999</v>
      </c>
      <c r="N2493" s="101">
        <f t="shared" si="1315"/>
        <v>0.97811300000000001</v>
      </c>
      <c r="O2493" s="100">
        <f t="shared" si="1316"/>
        <v>1</v>
      </c>
      <c r="P2493" s="98">
        <f t="shared" si="1317"/>
        <v>1042.43</v>
      </c>
      <c r="Q2493" s="97">
        <f t="shared" si="1318"/>
        <v>10157.44</v>
      </c>
      <c r="R2493" s="97"/>
      <c r="S2493" s="97"/>
    </row>
    <row r="2494" spans="1:19" ht="22.5" x14ac:dyDescent="0.25">
      <c r="A2494" s="89" t="s">
        <v>5558</v>
      </c>
      <c r="B2494" s="89" t="s">
        <v>5510</v>
      </c>
      <c r="C2494" s="89"/>
      <c r="D2494" s="89" t="s">
        <v>101</v>
      </c>
      <c r="E2494" s="94" t="s">
        <v>738</v>
      </c>
      <c r="F2494" s="95" t="s">
        <v>739</v>
      </c>
      <c r="G2494" s="89" t="s">
        <v>502</v>
      </c>
      <c r="H2494" s="89" t="s">
        <v>5559</v>
      </c>
      <c r="I2494" s="96">
        <v>1</v>
      </c>
      <c r="J2494" s="97">
        <v>38539</v>
      </c>
      <c r="K2494" s="98">
        <f t="shared" si="1312"/>
        <v>41098.620000000003</v>
      </c>
      <c r="L2494" s="99">
        <f t="shared" si="1313"/>
        <v>1.0815399999999999</v>
      </c>
      <c r="M2494" s="100">
        <f t="shared" si="1314"/>
        <v>1.0590999999999999</v>
      </c>
      <c r="N2494" s="101">
        <f t="shared" si="1315"/>
        <v>0.97811300000000001</v>
      </c>
      <c r="O2494" s="100">
        <f t="shared" si="1316"/>
        <v>1</v>
      </c>
      <c r="P2494" s="98">
        <f t="shared" si="1317"/>
        <v>46046.42</v>
      </c>
      <c r="Q2494" s="97">
        <f t="shared" si="1318"/>
        <v>43178.65</v>
      </c>
      <c r="R2494" s="97"/>
      <c r="S2494" s="97"/>
    </row>
    <row r="2495" spans="1:19" ht="22.5" x14ac:dyDescent="0.25">
      <c r="A2495" s="89" t="s">
        <v>5560</v>
      </c>
      <c r="B2495" s="89" t="s">
        <v>5510</v>
      </c>
      <c r="C2495" s="89"/>
      <c r="D2495" s="89" t="s">
        <v>106</v>
      </c>
      <c r="E2495" s="94" t="s">
        <v>5561</v>
      </c>
      <c r="F2495" s="95" t="s">
        <v>5562</v>
      </c>
      <c r="G2495" s="89" t="s">
        <v>502</v>
      </c>
      <c r="H2495" s="89" t="s">
        <v>5563</v>
      </c>
      <c r="I2495" s="96">
        <v>1</v>
      </c>
      <c r="J2495" s="97">
        <v>2475</v>
      </c>
      <c r="K2495" s="98">
        <f t="shared" si="1312"/>
        <v>41147.129999999997</v>
      </c>
      <c r="L2495" s="99">
        <f t="shared" si="1313"/>
        <v>1.0815399999999999</v>
      </c>
      <c r="M2495" s="100">
        <f t="shared" si="1314"/>
        <v>1.0590999999999999</v>
      </c>
      <c r="N2495" s="101">
        <f t="shared" si="1315"/>
        <v>0.97811300000000001</v>
      </c>
      <c r="O2495" s="100">
        <f t="shared" si="1316"/>
        <v>1</v>
      </c>
      <c r="P2495" s="98">
        <f t="shared" si="1317"/>
        <v>46100.77</v>
      </c>
      <c r="Q2495" s="97">
        <f t="shared" si="1318"/>
        <v>2772.96</v>
      </c>
      <c r="R2495" s="97"/>
      <c r="S2495" s="97"/>
    </row>
    <row r="2496" spans="1:19" x14ac:dyDescent="0.25">
      <c r="A2496" s="89"/>
      <c r="B2496" s="90"/>
      <c r="C2496" s="90"/>
      <c r="D2496" s="91"/>
      <c r="E2496" s="92"/>
      <c r="F2496" s="92" t="s">
        <v>5564</v>
      </c>
      <c r="G2496" s="91"/>
      <c r="H2496" s="91"/>
      <c r="I2496" s="93">
        <v>1</v>
      </c>
      <c r="J2496" s="91"/>
      <c r="K2496" s="98"/>
      <c r="L2496" s="99"/>
      <c r="M2496" s="100"/>
      <c r="N2496" s="101"/>
      <c r="O2496" s="100"/>
      <c r="P2496" s="98"/>
      <c r="Q2496" s="91"/>
      <c r="R2496" s="91"/>
      <c r="S2496" s="91"/>
    </row>
    <row r="2497" spans="1:19" x14ac:dyDescent="0.25">
      <c r="A2497" s="89" t="s">
        <v>5565</v>
      </c>
      <c r="B2497" s="89" t="s">
        <v>5510</v>
      </c>
      <c r="C2497" s="89"/>
      <c r="D2497" s="89" t="s">
        <v>107</v>
      </c>
      <c r="E2497" s="94" t="s">
        <v>570</v>
      </c>
      <c r="F2497" s="95" t="s">
        <v>571</v>
      </c>
      <c r="G2497" s="89" t="s">
        <v>51</v>
      </c>
      <c r="H2497" s="89" t="s">
        <v>5566</v>
      </c>
      <c r="I2497" s="96">
        <v>1</v>
      </c>
      <c r="J2497" s="97">
        <v>2830</v>
      </c>
      <c r="K2497" s="98">
        <f t="shared" ref="K2497:K2506" si="1319">J2497/H2497</f>
        <v>157222.22</v>
      </c>
      <c r="L2497" s="99">
        <f t="shared" ref="L2497:L2506" si="1320">$L$8</f>
        <v>1.0815399999999999</v>
      </c>
      <c r="M2497" s="100">
        <f t="shared" ref="M2497:M2506" si="1321">$M$8</f>
        <v>1.0590999999999999</v>
      </c>
      <c r="N2497" s="101">
        <f t="shared" ref="N2497:N2506" si="1322">$N$8</f>
        <v>0.97811300000000001</v>
      </c>
      <c r="O2497" s="100">
        <f t="shared" ref="O2497:O2506" si="1323">$O$8</f>
        <v>1</v>
      </c>
      <c r="P2497" s="98">
        <f t="shared" ref="P2497:P2506" si="1324">K2497*L2497*M2497*N2497*O2497</f>
        <v>176149.94</v>
      </c>
      <c r="Q2497" s="97">
        <f t="shared" ref="Q2497:Q2506" si="1325">H2497*P2497</f>
        <v>3170.7</v>
      </c>
      <c r="R2497" s="97"/>
      <c r="S2497" s="97"/>
    </row>
    <row r="2498" spans="1:19" x14ac:dyDescent="0.25">
      <c r="A2498" s="89" t="s">
        <v>5567</v>
      </c>
      <c r="B2498" s="89" t="s">
        <v>5510</v>
      </c>
      <c r="C2498" s="89"/>
      <c r="D2498" s="89" t="s">
        <v>108</v>
      </c>
      <c r="E2498" s="94" t="s">
        <v>722</v>
      </c>
      <c r="F2498" s="95" t="s">
        <v>723</v>
      </c>
      <c r="G2498" s="89" t="s">
        <v>81</v>
      </c>
      <c r="H2498" s="89" t="s">
        <v>5568</v>
      </c>
      <c r="I2498" s="96">
        <v>1</v>
      </c>
      <c r="J2498" s="97">
        <v>8649</v>
      </c>
      <c r="K2498" s="98">
        <f t="shared" si="1319"/>
        <v>4710.78</v>
      </c>
      <c r="L2498" s="99">
        <f t="shared" si="1320"/>
        <v>1.0815399999999999</v>
      </c>
      <c r="M2498" s="100">
        <f t="shared" si="1321"/>
        <v>1.0590999999999999</v>
      </c>
      <c r="N2498" s="101">
        <f t="shared" si="1322"/>
        <v>0.97811300000000001</v>
      </c>
      <c r="O2498" s="100">
        <f t="shared" si="1323"/>
        <v>1</v>
      </c>
      <c r="P2498" s="98">
        <f t="shared" si="1324"/>
        <v>5277.9</v>
      </c>
      <c r="Q2498" s="97">
        <f t="shared" si="1325"/>
        <v>9690.2199999999993</v>
      </c>
      <c r="R2498" s="97"/>
      <c r="S2498" s="97"/>
    </row>
    <row r="2499" spans="1:19" x14ac:dyDescent="0.25">
      <c r="A2499" s="89" t="s">
        <v>5569</v>
      </c>
      <c r="B2499" s="89" t="s">
        <v>5510</v>
      </c>
      <c r="C2499" s="89"/>
      <c r="D2499" s="89" t="s">
        <v>109</v>
      </c>
      <c r="E2499" s="94" t="s">
        <v>747</v>
      </c>
      <c r="F2499" s="95" t="s">
        <v>748</v>
      </c>
      <c r="G2499" s="89" t="s">
        <v>51</v>
      </c>
      <c r="H2499" s="89" t="s">
        <v>5570</v>
      </c>
      <c r="I2499" s="96">
        <v>1</v>
      </c>
      <c r="J2499" s="97">
        <v>83564</v>
      </c>
      <c r="K2499" s="98">
        <f t="shared" si="1319"/>
        <v>211020.2</v>
      </c>
      <c r="L2499" s="99">
        <f t="shared" si="1320"/>
        <v>1.0815399999999999</v>
      </c>
      <c r="M2499" s="100">
        <f t="shared" si="1321"/>
        <v>1.0590999999999999</v>
      </c>
      <c r="N2499" s="101">
        <f t="shared" si="1322"/>
        <v>0.97811300000000001</v>
      </c>
      <c r="O2499" s="100">
        <f t="shared" si="1323"/>
        <v>1</v>
      </c>
      <c r="P2499" s="98">
        <f t="shared" si="1324"/>
        <v>236424.57</v>
      </c>
      <c r="Q2499" s="97">
        <f t="shared" si="1325"/>
        <v>93624.13</v>
      </c>
      <c r="R2499" s="97"/>
      <c r="S2499" s="97"/>
    </row>
    <row r="2500" spans="1:19" x14ac:dyDescent="0.25">
      <c r="A2500" s="89" t="s">
        <v>5571</v>
      </c>
      <c r="B2500" s="89" t="s">
        <v>5510</v>
      </c>
      <c r="C2500" s="89"/>
      <c r="D2500" s="89" t="s">
        <v>122</v>
      </c>
      <c r="E2500" s="94" t="s">
        <v>586</v>
      </c>
      <c r="F2500" s="95" t="s">
        <v>587</v>
      </c>
      <c r="G2500" s="89" t="s">
        <v>81</v>
      </c>
      <c r="H2500" s="89" t="s">
        <v>5572</v>
      </c>
      <c r="I2500" s="96">
        <v>1</v>
      </c>
      <c r="J2500" s="97">
        <v>255386</v>
      </c>
      <c r="K2500" s="98">
        <f t="shared" si="1319"/>
        <v>6353.83</v>
      </c>
      <c r="L2500" s="99">
        <f t="shared" si="1320"/>
        <v>1.0815399999999999</v>
      </c>
      <c r="M2500" s="100">
        <f t="shared" si="1321"/>
        <v>1.0590999999999999</v>
      </c>
      <c r="N2500" s="101">
        <f t="shared" si="1322"/>
        <v>0.97811300000000001</v>
      </c>
      <c r="O2500" s="100">
        <f t="shared" si="1323"/>
        <v>1</v>
      </c>
      <c r="P2500" s="98">
        <f t="shared" si="1324"/>
        <v>7118.76</v>
      </c>
      <c r="Q2500" s="97">
        <f t="shared" si="1325"/>
        <v>286131.44</v>
      </c>
      <c r="R2500" s="97"/>
      <c r="S2500" s="97"/>
    </row>
    <row r="2501" spans="1:19" ht="33.75" x14ac:dyDescent="0.25">
      <c r="A2501" s="89" t="s">
        <v>5573</v>
      </c>
      <c r="B2501" s="89" t="s">
        <v>5510</v>
      </c>
      <c r="C2501" s="89"/>
      <c r="D2501" s="89" t="s">
        <v>126</v>
      </c>
      <c r="E2501" s="94" t="s">
        <v>590</v>
      </c>
      <c r="F2501" s="95" t="s">
        <v>732</v>
      </c>
      <c r="G2501" s="89" t="s">
        <v>81</v>
      </c>
      <c r="H2501" s="89" t="s">
        <v>5572</v>
      </c>
      <c r="I2501" s="96">
        <v>1</v>
      </c>
      <c r="J2501" s="97">
        <v>37401</v>
      </c>
      <c r="K2501" s="98">
        <f t="shared" si="1319"/>
        <v>930.51</v>
      </c>
      <c r="L2501" s="99">
        <f t="shared" si="1320"/>
        <v>1.0815399999999999</v>
      </c>
      <c r="M2501" s="100">
        <f t="shared" si="1321"/>
        <v>1.0590999999999999</v>
      </c>
      <c r="N2501" s="101">
        <f t="shared" si="1322"/>
        <v>0.97811300000000001</v>
      </c>
      <c r="O2501" s="100">
        <f t="shared" si="1323"/>
        <v>1</v>
      </c>
      <c r="P2501" s="98">
        <f t="shared" si="1324"/>
        <v>1042.53</v>
      </c>
      <c r="Q2501" s="97">
        <f t="shared" si="1325"/>
        <v>41903.449999999997</v>
      </c>
      <c r="R2501" s="97"/>
      <c r="S2501" s="97"/>
    </row>
    <row r="2502" spans="1:19" ht="22.5" x14ac:dyDescent="0.25">
      <c r="A2502" s="89" t="s">
        <v>5574</v>
      </c>
      <c r="B2502" s="89" t="s">
        <v>5510</v>
      </c>
      <c r="C2502" s="89"/>
      <c r="D2502" s="89" t="s">
        <v>124</v>
      </c>
      <c r="E2502" s="94" t="s">
        <v>734</v>
      </c>
      <c r="F2502" s="95" t="s">
        <v>4010</v>
      </c>
      <c r="G2502" s="89" t="s">
        <v>502</v>
      </c>
      <c r="H2502" s="89" t="s">
        <v>5575</v>
      </c>
      <c r="I2502" s="96">
        <v>1</v>
      </c>
      <c r="J2502" s="97">
        <v>64931</v>
      </c>
      <c r="K2502" s="98">
        <f t="shared" si="1319"/>
        <v>41041.019999999997</v>
      </c>
      <c r="L2502" s="99">
        <f t="shared" si="1320"/>
        <v>1.0815399999999999</v>
      </c>
      <c r="M2502" s="100">
        <f t="shared" si="1321"/>
        <v>1.0590999999999999</v>
      </c>
      <c r="N2502" s="101">
        <f t="shared" si="1322"/>
        <v>0.97811300000000001</v>
      </c>
      <c r="O2502" s="100">
        <f t="shared" si="1323"/>
        <v>1</v>
      </c>
      <c r="P2502" s="98">
        <f t="shared" si="1324"/>
        <v>45981.88</v>
      </c>
      <c r="Q2502" s="97">
        <f t="shared" si="1325"/>
        <v>72747.929999999993</v>
      </c>
      <c r="R2502" s="97"/>
      <c r="S2502" s="97"/>
    </row>
    <row r="2503" spans="1:19" ht="22.5" x14ac:dyDescent="0.25">
      <c r="A2503" s="89" t="s">
        <v>5576</v>
      </c>
      <c r="B2503" s="89" t="s">
        <v>5510</v>
      </c>
      <c r="C2503" s="89"/>
      <c r="D2503" s="89" t="s">
        <v>129</v>
      </c>
      <c r="E2503" s="94" t="s">
        <v>738</v>
      </c>
      <c r="F2503" s="95" t="s">
        <v>739</v>
      </c>
      <c r="G2503" s="89" t="s">
        <v>502</v>
      </c>
      <c r="H2503" s="89" t="s">
        <v>5577</v>
      </c>
      <c r="I2503" s="96">
        <v>1</v>
      </c>
      <c r="J2503" s="97">
        <v>7883</v>
      </c>
      <c r="K2503" s="98">
        <f t="shared" si="1319"/>
        <v>41097.96</v>
      </c>
      <c r="L2503" s="99">
        <f t="shared" si="1320"/>
        <v>1.0815399999999999</v>
      </c>
      <c r="M2503" s="100">
        <f t="shared" si="1321"/>
        <v>1.0590999999999999</v>
      </c>
      <c r="N2503" s="101">
        <f t="shared" si="1322"/>
        <v>0.97811300000000001</v>
      </c>
      <c r="O2503" s="100">
        <f t="shared" si="1323"/>
        <v>1</v>
      </c>
      <c r="P2503" s="98">
        <f t="shared" si="1324"/>
        <v>46045.68</v>
      </c>
      <c r="Q2503" s="97">
        <f t="shared" si="1325"/>
        <v>8832.02</v>
      </c>
      <c r="R2503" s="97"/>
      <c r="S2503" s="97"/>
    </row>
    <row r="2504" spans="1:19" ht="22.5" x14ac:dyDescent="0.25">
      <c r="A2504" s="89" t="s">
        <v>5578</v>
      </c>
      <c r="B2504" s="89" t="s">
        <v>5510</v>
      </c>
      <c r="C2504" s="89"/>
      <c r="D2504" s="89" t="s">
        <v>133</v>
      </c>
      <c r="E2504" s="94" t="s">
        <v>742</v>
      </c>
      <c r="F2504" s="95" t="s">
        <v>743</v>
      </c>
      <c r="G2504" s="89" t="s">
        <v>502</v>
      </c>
      <c r="H2504" s="89" t="s">
        <v>5579</v>
      </c>
      <c r="I2504" s="96">
        <v>1</v>
      </c>
      <c r="J2504" s="97">
        <v>2225</v>
      </c>
      <c r="K2504" s="98">
        <f t="shared" si="1319"/>
        <v>41097.160000000003</v>
      </c>
      <c r="L2504" s="99">
        <f t="shared" si="1320"/>
        <v>1.0815399999999999</v>
      </c>
      <c r="M2504" s="100">
        <f t="shared" si="1321"/>
        <v>1.0590999999999999</v>
      </c>
      <c r="N2504" s="101">
        <f t="shared" si="1322"/>
        <v>0.97811300000000001</v>
      </c>
      <c r="O2504" s="100">
        <f t="shared" si="1323"/>
        <v>1</v>
      </c>
      <c r="P2504" s="98">
        <f t="shared" si="1324"/>
        <v>46044.78</v>
      </c>
      <c r="Q2504" s="97">
        <f t="shared" si="1325"/>
        <v>2492.86</v>
      </c>
      <c r="R2504" s="97"/>
      <c r="S2504" s="97"/>
    </row>
    <row r="2505" spans="1:19" x14ac:dyDescent="0.25">
      <c r="A2505" s="89" t="s">
        <v>5580</v>
      </c>
      <c r="B2505" s="89" t="s">
        <v>5510</v>
      </c>
      <c r="C2505" s="89"/>
      <c r="D2505" s="89" t="s">
        <v>136</v>
      </c>
      <c r="E2505" s="94" t="s">
        <v>5561</v>
      </c>
      <c r="F2505" s="95" t="s">
        <v>5581</v>
      </c>
      <c r="G2505" s="89" t="s">
        <v>502</v>
      </c>
      <c r="H2505" s="89" t="s">
        <v>5582</v>
      </c>
      <c r="I2505" s="96">
        <v>1</v>
      </c>
      <c r="J2505" s="97">
        <v>3156</v>
      </c>
      <c r="K2505" s="98">
        <f t="shared" si="1319"/>
        <v>41147.33</v>
      </c>
      <c r="L2505" s="99">
        <f t="shared" si="1320"/>
        <v>1.0815399999999999</v>
      </c>
      <c r="M2505" s="100">
        <f t="shared" si="1321"/>
        <v>1.0590999999999999</v>
      </c>
      <c r="N2505" s="101">
        <f t="shared" si="1322"/>
        <v>0.97811300000000001</v>
      </c>
      <c r="O2505" s="100">
        <f t="shared" si="1323"/>
        <v>1</v>
      </c>
      <c r="P2505" s="98">
        <f t="shared" si="1324"/>
        <v>46100.99</v>
      </c>
      <c r="Q2505" s="97">
        <f t="shared" si="1325"/>
        <v>3535.95</v>
      </c>
      <c r="R2505" s="97"/>
      <c r="S2505" s="97"/>
    </row>
    <row r="2506" spans="1:19" x14ac:dyDescent="0.25">
      <c r="A2506" s="89" t="s">
        <v>5583</v>
      </c>
      <c r="B2506" s="89" t="s">
        <v>5510</v>
      </c>
      <c r="C2506" s="89"/>
      <c r="D2506" s="89" t="s">
        <v>141</v>
      </c>
      <c r="E2506" s="94" t="s">
        <v>819</v>
      </c>
      <c r="F2506" s="95" t="s">
        <v>820</v>
      </c>
      <c r="G2506" s="89" t="s">
        <v>502</v>
      </c>
      <c r="H2506" s="89" t="s">
        <v>5584</v>
      </c>
      <c r="I2506" s="96">
        <v>1</v>
      </c>
      <c r="J2506" s="97">
        <v>858</v>
      </c>
      <c r="K2506" s="98">
        <f t="shared" si="1319"/>
        <v>181395.35</v>
      </c>
      <c r="L2506" s="99">
        <f t="shared" si="1320"/>
        <v>1.0815399999999999</v>
      </c>
      <c r="M2506" s="100">
        <f t="shared" si="1321"/>
        <v>1.0590999999999999</v>
      </c>
      <c r="N2506" s="101">
        <f t="shared" si="1322"/>
        <v>0.97811300000000001</v>
      </c>
      <c r="O2506" s="100">
        <f t="shared" si="1323"/>
        <v>1</v>
      </c>
      <c r="P2506" s="98">
        <f t="shared" si="1324"/>
        <v>203233.24</v>
      </c>
      <c r="Q2506" s="97">
        <f t="shared" si="1325"/>
        <v>961.29</v>
      </c>
      <c r="R2506" s="97"/>
      <c r="S2506" s="97"/>
    </row>
    <row r="2507" spans="1:19" x14ac:dyDescent="0.25">
      <c r="A2507" s="89"/>
      <c r="B2507" s="90"/>
      <c r="C2507" s="90"/>
      <c r="D2507" s="91"/>
      <c r="E2507" s="92"/>
      <c r="F2507" s="92" t="s">
        <v>5585</v>
      </c>
      <c r="G2507" s="91"/>
      <c r="H2507" s="91"/>
      <c r="I2507" s="93">
        <v>1</v>
      </c>
      <c r="J2507" s="91"/>
      <c r="K2507" s="98"/>
      <c r="L2507" s="99"/>
      <c r="M2507" s="100"/>
      <c r="N2507" s="101"/>
      <c r="O2507" s="100"/>
      <c r="P2507" s="98"/>
      <c r="Q2507" s="91"/>
      <c r="R2507" s="91"/>
      <c r="S2507" s="91"/>
    </row>
    <row r="2508" spans="1:19" ht="22.5" x14ac:dyDescent="0.25">
      <c r="A2508" s="89" t="s">
        <v>5586</v>
      </c>
      <c r="B2508" s="89" t="s">
        <v>5510</v>
      </c>
      <c r="C2508" s="89"/>
      <c r="D2508" s="89" t="s">
        <v>144</v>
      </c>
      <c r="E2508" s="94" t="s">
        <v>626</v>
      </c>
      <c r="F2508" s="95" t="s">
        <v>627</v>
      </c>
      <c r="G2508" s="89" t="s">
        <v>110</v>
      </c>
      <c r="H2508" s="89" t="s">
        <v>5587</v>
      </c>
      <c r="I2508" s="96">
        <v>1</v>
      </c>
      <c r="J2508" s="97">
        <v>4291</v>
      </c>
      <c r="K2508" s="98">
        <f>J2508/H2508</f>
        <v>27506.41</v>
      </c>
      <c r="L2508" s="99">
        <f>$L$8</f>
        <v>1.0815399999999999</v>
      </c>
      <c r="M2508" s="100">
        <f>$M$8</f>
        <v>1.0590999999999999</v>
      </c>
      <c r="N2508" s="101">
        <f>$N$8</f>
        <v>0.97811300000000001</v>
      </c>
      <c r="O2508" s="100">
        <f>$O$8</f>
        <v>1</v>
      </c>
      <c r="P2508" s="98">
        <f>K2508*L2508*M2508*N2508*O2508</f>
        <v>30817.86</v>
      </c>
      <c r="Q2508" s="97">
        <f>H2508*P2508</f>
        <v>4807.59</v>
      </c>
      <c r="R2508" s="97"/>
      <c r="S2508" s="97"/>
    </row>
    <row r="2509" spans="1:19" x14ac:dyDescent="0.25">
      <c r="A2509" s="89" t="s">
        <v>5588</v>
      </c>
      <c r="B2509" s="89" t="s">
        <v>5510</v>
      </c>
      <c r="C2509" s="89"/>
      <c r="D2509" s="89" t="s">
        <v>146</v>
      </c>
      <c r="E2509" s="94" t="s">
        <v>630</v>
      </c>
      <c r="F2509" s="95" t="s">
        <v>631</v>
      </c>
      <c r="G2509" s="89" t="s">
        <v>502</v>
      </c>
      <c r="H2509" s="89" t="s">
        <v>5589</v>
      </c>
      <c r="I2509" s="96">
        <v>1</v>
      </c>
      <c r="J2509" s="97">
        <v>-1098</v>
      </c>
      <c r="K2509" s="98">
        <f>J2509/H2509</f>
        <v>29326.92</v>
      </c>
      <c r="L2509" s="99">
        <f>$L$8</f>
        <v>1.0815399999999999</v>
      </c>
      <c r="M2509" s="100">
        <f>$M$8</f>
        <v>1.0590999999999999</v>
      </c>
      <c r="N2509" s="101">
        <f>$N$8</f>
        <v>0.97811300000000001</v>
      </c>
      <c r="O2509" s="100">
        <f>$O$8</f>
        <v>1</v>
      </c>
      <c r="P2509" s="98">
        <f>K2509*L2509*M2509*N2509*O2509</f>
        <v>32857.54</v>
      </c>
      <c r="Q2509" s="97">
        <f>H2509*P2509</f>
        <v>-1230.19</v>
      </c>
      <c r="R2509" s="97"/>
      <c r="S2509" s="97"/>
    </row>
    <row r="2510" spans="1:19" x14ac:dyDescent="0.25">
      <c r="A2510" s="89" t="s">
        <v>5590</v>
      </c>
      <c r="B2510" s="89" t="s">
        <v>5510</v>
      </c>
      <c r="C2510" s="89"/>
      <c r="D2510" s="89" t="s">
        <v>151</v>
      </c>
      <c r="E2510" s="94" t="s">
        <v>634</v>
      </c>
      <c r="F2510" s="95" t="s">
        <v>635</v>
      </c>
      <c r="G2510" s="89" t="s">
        <v>502</v>
      </c>
      <c r="H2510" s="89" t="s">
        <v>5591</v>
      </c>
      <c r="I2510" s="96">
        <v>1</v>
      </c>
      <c r="J2510" s="97">
        <v>-185</v>
      </c>
      <c r="K2510" s="98">
        <f>J2510/H2510</f>
        <v>49412.39</v>
      </c>
      <c r="L2510" s="99">
        <f>$L$8</f>
        <v>1.0815399999999999</v>
      </c>
      <c r="M2510" s="100">
        <f>$M$8</f>
        <v>1.0590999999999999</v>
      </c>
      <c r="N2510" s="101">
        <f>$N$8</f>
        <v>0.97811300000000001</v>
      </c>
      <c r="O2510" s="100">
        <f>$O$8</f>
        <v>1</v>
      </c>
      <c r="P2510" s="98">
        <f>K2510*L2510*M2510*N2510*O2510</f>
        <v>55361.07</v>
      </c>
      <c r="Q2510" s="97">
        <f>H2510*P2510</f>
        <v>-207.27</v>
      </c>
      <c r="R2510" s="97"/>
      <c r="S2510" s="97"/>
    </row>
    <row r="2511" spans="1:19" x14ac:dyDescent="0.25">
      <c r="A2511" s="89" t="s">
        <v>5592</v>
      </c>
      <c r="B2511" s="89" t="s">
        <v>5510</v>
      </c>
      <c r="C2511" s="89"/>
      <c r="D2511" s="89" t="s">
        <v>154</v>
      </c>
      <c r="E2511" s="94" t="s">
        <v>638</v>
      </c>
      <c r="F2511" s="95" t="s">
        <v>639</v>
      </c>
      <c r="G2511" s="89" t="s">
        <v>518</v>
      </c>
      <c r="H2511" s="89" t="s">
        <v>5593</v>
      </c>
      <c r="I2511" s="96">
        <v>1</v>
      </c>
      <c r="J2511" s="97">
        <v>1914</v>
      </c>
      <c r="K2511" s="98">
        <f>J2511/H2511</f>
        <v>72.83</v>
      </c>
      <c r="L2511" s="99">
        <f>$L$8</f>
        <v>1.0815399999999999</v>
      </c>
      <c r="M2511" s="100">
        <f>$M$8</f>
        <v>1.0590999999999999</v>
      </c>
      <c r="N2511" s="101">
        <f>$N$8</f>
        <v>0.97811300000000001</v>
      </c>
      <c r="O2511" s="100">
        <f>$O$8</f>
        <v>1</v>
      </c>
      <c r="P2511" s="98">
        <f>K2511*L2511*M2511*N2511*O2511</f>
        <v>81.599999999999994</v>
      </c>
      <c r="Q2511" s="97">
        <f>H2511*P2511</f>
        <v>2144.4499999999998</v>
      </c>
      <c r="R2511" s="97"/>
      <c r="S2511" s="97"/>
    </row>
    <row r="2512" spans="1:19" x14ac:dyDescent="0.25">
      <c r="A2512" s="89"/>
      <c r="B2512" s="90"/>
      <c r="C2512" s="90"/>
      <c r="D2512" s="91"/>
      <c r="E2512" s="92"/>
      <c r="F2512" s="92" t="s">
        <v>5594</v>
      </c>
      <c r="G2512" s="91"/>
      <c r="H2512" s="91"/>
      <c r="I2512" s="93">
        <v>1</v>
      </c>
      <c r="J2512" s="91"/>
      <c r="K2512" s="98"/>
      <c r="L2512" s="99"/>
      <c r="M2512" s="100"/>
      <c r="N2512" s="101"/>
      <c r="O2512" s="100"/>
      <c r="P2512" s="98"/>
      <c r="Q2512" s="91"/>
      <c r="R2512" s="91"/>
      <c r="S2512" s="91"/>
    </row>
    <row r="2513" spans="1:19" x14ac:dyDescent="0.25">
      <c r="A2513" s="89" t="s">
        <v>5595</v>
      </c>
      <c r="B2513" s="89" t="s">
        <v>5510</v>
      </c>
      <c r="C2513" s="89"/>
      <c r="D2513" s="89" t="s">
        <v>156</v>
      </c>
      <c r="E2513" s="94" t="s">
        <v>5596</v>
      </c>
      <c r="F2513" s="95" t="s">
        <v>5597</v>
      </c>
      <c r="G2513" s="89" t="s">
        <v>648</v>
      </c>
      <c r="H2513" s="89" t="s">
        <v>12</v>
      </c>
      <c r="I2513" s="96">
        <v>1</v>
      </c>
      <c r="J2513" s="97">
        <v>170647</v>
      </c>
      <c r="K2513" s="98">
        <f>J2513/H2513</f>
        <v>170647</v>
      </c>
      <c r="L2513" s="99">
        <f>$L$8</f>
        <v>1.0815399999999999</v>
      </c>
      <c r="M2513" s="100">
        <f>$M$8</f>
        <v>1.0590999999999999</v>
      </c>
      <c r="N2513" s="101">
        <f>$N$8</f>
        <v>0.97811300000000001</v>
      </c>
      <c r="O2513" s="100">
        <f>$O$8</f>
        <v>1</v>
      </c>
      <c r="P2513" s="98">
        <f>K2513*L2513*M2513*N2513*O2513</f>
        <v>191190.91</v>
      </c>
      <c r="Q2513" s="97">
        <f>H2513*P2513</f>
        <v>191190.91</v>
      </c>
      <c r="R2513" s="97"/>
      <c r="S2513" s="97"/>
    </row>
    <row r="2514" spans="1:19" x14ac:dyDescent="0.25">
      <c r="A2514" s="89" t="s">
        <v>5598</v>
      </c>
      <c r="B2514" s="89" t="s">
        <v>5510</v>
      </c>
      <c r="C2514" s="89"/>
      <c r="D2514" s="89" t="s">
        <v>157</v>
      </c>
      <c r="E2514" s="94" t="s">
        <v>5596</v>
      </c>
      <c r="F2514" s="95" t="s">
        <v>5597</v>
      </c>
      <c r="G2514" s="89" t="s">
        <v>648</v>
      </c>
      <c r="H2514" s="89" t="s">
        <v>12</v>
      </c>
      <c r="I2514" s="96">
        <v>1</v>
      </c>
      <c r="J2514" s="97">
        <v>170647</v>
      </c>
      <c r="K2514" s="98">
        <f>J2514/H2514</f>
        <v>170647</v>
      </c>
      <c r="L2514" s="99">
        <f>$L$8</f>
        <v>1.0815399999999999</v>
      </c>
      <c r="M2514" s="100">
        <f>$M$8</f>
        <v>1.0590999999999999</v>
      </c>
      <c r="N2514" s="101">
        <f>$N$8</f>
        <v>0.97811300000000001</v>
      </c>
      <c r="O2514" s="100">
        <f>$O$8</f>
        <v>1</v>
      </c>
      <c r="P2514" s="98">
        <f>K2514*L2514*M2514*N2514*O2514</f>
        <v>191190.91</v>
      </c>
      <c r="Q2514" s="97">
        <f>H2514*P2514</f>
        <v>191190.91</v>
      </c>
      <c r="R2514" s="97"/>
      <c r="S2514" s="97"/>
    </row>
    <row r="2515" spans="1:19" ht="22.5" x14ac:dyDescent="0.25">
      <c r="A2515" s="89" t="s">
        <v>5599</v>
      </c>
      <c r="B2515" s="89" t="s">
        <v>5510</v>
      </c>
      <c r="C2515" s="89" t="s">
        <v>17297</v>
      </c>
      <c r="D2515" s="89" t="s">
        <v>158</v>
      </c>
      <c r="E2515" s="94" t="s">
        <v>5600</v>
      </c>
      <c r="F2515" s="95" t="s">
        <v>5601</v>
      </c>
      <c r="G2515" s="89" t="s">
        <v>648</v>
      </c>
      <c r="H2515" s="89" t="s">
        <v>12</v>
      </c>
      <c r="I2515" s="96">
        <v>1</v>
      </c>
      <c r="J2515" s="97">
        <v>77536749</v>
      </c>
      <c r="K2515" s="98">
        <f>J2515/H2515</f>
        <v>77536749</v>
      </c>
      <c r="L2515" s="99">
        <f>$L$8</f>
        <v>1.0815399999999999</v>
      </c>
      <c r="M2515" s="100">
        <f>$M$8</f>
        <v>1.0590999999999999</v>
      </c>
      <c r="N2515" s="101">
        <f>$N$8</f>
        <v>0.97811300000000001</v>
      </c>
      <c r="O2515" s="100">
        <f>$O$8</f>
        <v>1</v>
      </c>
      <c r="P2515" s="98">
        <f>K2515*L2515*M2515*N2515*O2515</f>
        <v>86871270.480000004</v>
      </c>
      <c r="Q2515" s="97">
        <f>H2515*P2515</f>
        <v>86871270.480000004</v>
      </c>
      <c r="R2515" s="97">
        <f t="shared" ref="R2515" si="1326">Q2515</f>
        <v>86871270.480000004</v>
      </c>
      <c r="S2515" s="97"/>
    </row>
    <row r="2516" spans="1:19" x14ac:dyDescent="0.25">
      <c r="A2516" s="72"/>
      <c r="B2516" s="77"/>
      <c r="C2516" s="77"/>
      <c r="D2516" s="77"/>
      <c r="E2516" s="76"/>
      <c r="F2516" s="76" t="s">
        <v>5602</v>
      </c>
      <c r="G2516" s="77"/>
      <c r="H2516" s="77"/>
      <c r="I2516" s="78"/>
      <c r="J2516" s="79">
        <f>J2517+J2527</f>
        <v>3735025</v>
      </c>
      <c r="K2516" s="98"/>
      <c r="L2516" s="99"/>
      <c r="M2516" s="100"/>
      <c r="N2516" s="101"/>
      <c r="O2516" s="100"/>
      <c r="P2516" s="98"/>
      <c r="Q2516" s="79">
        <f>Q2517+Q2527</f>
        <v>4184678.49</v>
      </c>
      <c r="R2516" s="79">
        <f t="shared" ref="R2516:S2516" si="1327">R2517+R2527</f>
        <v>2081484.37</v>
      </c>
      <c r="S2516" s="79">
        <f t="shared" si="1327"/>
        <v>0</v>
      </c>
    </row>
    <row r="2517" spans="1:19" x14ac:dyDescent="0.25">
      <c r="A2517" s="82" t="s">
        <v>1058</v>
      </c>
      <c r="B2517" s="83"/>
      <c r="C2517" s="84"/>
      <c r="D2517" s="85"/>
      <c r="E2517" s="86"/>
      <c r="F2517" s="86" t="s">
        <v>5604</v>
      </c>
      <c r="G2517" s="82"/>
      <c r="H2517" s="82"/>
      <c r="I2517" s="87"/>
      <c r="J2517" s="88">
        <f>SUM(J2518:J2526)</f>
        <v>3088100</v>
      </c>
      <c r="K2517" s="98"/>
      <c r="L2517" s="99"/>
      <c r="M2517" s="100"/>
      <c r="N2517" s="101"/>
      <c r="O2517" s="100"/>
      <c r="P2517" s="98"/>
      <c r="Q2517" s="88">
        <f>SUM(Q2518:Q2526)</f>
        <v>3459871.26</v>
      </c>
      <c r="R2517" s="88">
        <f t="shared" ref="R2517:S2517" si="1328">SUM(R2518:R2526)</f>
        <v>1442157.17</v>
      </c>
      <c r="S2517" s="88">
        <f t="shared" si="1328"/>
        <v>0</v>
      </c>
    </row>
    <row r="2518" spans="1:19" ht="33.75" x14ac:dyDescent="0.25">
      <c r="A2518" s="89" t="s">
        <v>5605</v>
      </c>
      <c r="B2518" s="89" t="s">
        <v>5606</v>
      </c>
      <c r="C2518" s="89"/>
      <c r="D2518" s="89" t="s">
        <v>12</v>
      </c>
      <c r="E2518" s="94" t="s">
        <v>2298</v>
      </c>
      <c r="F2518" s="95" t="s">
        <v>2299</v>
      </c>
      <c r="G2518" s="89" t="s">
        <v>648</v>
      </c>
      <c r="H2518" s="89" t="s">
        <v>24</v>
      </c>
      <c r="I2518" s="96">
        <v>1</v>
      </c>
      <c r="J2518" s="97">
        <v>50475</v>
      </c>
      <c r="K2518" s="98">
        <f t="shared" ref="K2518:K2526" si="1329">J2518/H2518</f>
        <v>25237.5</v>
      </c>
      <c r="L2518" s="99">
        <f t="shared" ref="L2518:L2526" si="1330">$L$8</f>
        <v>1.0815399999999999</v>
      </c>
      <c r="M2518" s="100">
        <f t="shared" ref="M2518:M2526" si="1331">$M$8</f>
        <v>1.0590999999999999</v>
      </c>
      <c r="N2518" s="101">
        <f t="shared" ref="N2518:N2526" si="1332">$N$8</f>
        <v>0.97811300000000001</v>
      </c>
      <c r="O2518" s="100">
        <f t="shared" ref="O2518:O2526" si="1333">$O$8</f>
        <v>1</v>
      </c>
      <c r="P2518" s="98">
        <f t="shared" ref="P2518:P2526" si="1334">K2518*L2518*M2518*N2518*O2518</f>
        <v>28275.8</v>
      </c>
      <c r="Q2518" s="97">
        <f t="shared" ref="Q2518:Q2526" si="1335">H2518*P2518</f>
        <v>56551.6</v>
      </c>
      <c r="R2518" s="97"/>
      <c r="S2518" s="97"/>
    </row>
    <row r="2519" spans="1:19" ht="33.75" x14ac:dyDescent="0.25">
      <c r="A2519" s="89" t="s">
        <v>5607</v>
      </c>
      <c r="B2519" s="89" t="s">
        <v>5606</v>
      </c>
      <c r="C2519" s="89" t="s">
        <v>17297</v>
      </c>
      <c r="D2519" s="89" t="s">
        <v>24</v>
      </c>
      <c r="E2519" s="94" t="s">
        <v>5608</v>
      </c>
      <c r="F2519" s="95" t="s">
        <v>5609</v>
      </c>
      <c r="G2519" s="89" t="s">
        <v>652</v>
      </c>
      <c r="H2519" s="89" t="s">
        <v>24</v>
      </c>
      <c r="I2519" s="96">
        <v>1</v>
      </c>
      <c r="J2519" s="97">
        <v>1095427</v>
      </c>
      <c r="K2519" s="98">
        <f t="shared" si="1329"/>
        <v>547713.5</v>
      </c>
      <c r="L2519" s="99">
        <f t="shared" si="1330"/>
        <v>1.0815399999999999</v>
      </c>
      <c r="M2519" s="100">
        <f t="shared" si="1331"/>
        <v>1.0590999999999999</v>
      </c>
      <c r="N2519" s="101">
        <f t="shared" si="1332"/>
        <v>0.97811300000000001</v>
      </c>
      <c r="O2519" s="100">
        <f t="shared" si="1333"/>
        <v>1</v>
      </c>
      <c r="P2519" s="98">
        <f t="shared" si="1334"/>
        <v>613651.82999999996</v>
      </c>
      <c r="Q2519" s="97">
        <f t="shared" si="1335"/>
        <v>1227303.6599999999</v>
      </c>
      <c r="R2519" s="97">
        <f t="shared" ref="R2519" si="1336">Q2519</f>
        <v>1227303.6599999999</v>
      </c>
      <c r="S2519" s="97"/>
    </row>
    <row r="2520" spans="1:19" ht="22.5" x14ac:dyDescent="0.25">
      <c r="A2520" s="89" t="s">
        <v>5610</v>
      </c>
      <c r="B2520" s="89" t="s">
        <v>5606</v>
      </c>
      <c r="C2520" s="89"/>
      <c r="D2520" s="89" t="s">
        <v>30</v>
      </c>
      <c r="E2520" s="94" t="s">
        <v>5611</v>
      </c>
      <c r="F2520" s="95" t="s">
        <v>5612</v>
      </c>
      <c r="G2520" s="89" t="s">
        <v>648</v>
      </c>
      <c r="H2520" s="89" t="s">
        <v>12</v>
      </c>
      <c r="I2520" s="96">
        <v>1</v>
      </c>
      <c r="J2520" s="97">
        <v>28380</v>
      </c>
      <c r="K2520" s="98">
        <f t="shared" si="1329"/>
        <v>28380</v>
      </c>
      <c r="L2520" s="99">
        <f t="shared" si="1330"/>
        <v>1.0815399999999999</v>
      </c>
      <c r="M2520" s="100">
        <f t="shared" si="1331"/>
        <v>1.0590999999999999</v>
      </c>
      <c r="N2520" s="101">
        <f t="shared" si="1332"/>
        <v>0.97811300000000001</v>
      </c>
      <c r="O2520" s="100">
        <f t="shared" si="1333"/>
        <v>1</v>
      </c>
      <c r="P2520" s="98">
        <f t="shared" si="1334"/>
        <v>31796.62</v>
      </c>
      <c r="Q2520" s="97">
        <f t="shared" si="1335"/>
        <v>31796.62</v>
      </c>
      <c r="R2520" s="97"/>
      <c r="S2520" s="97"/>
    </row>
    <row r="2521" spans="1:19" ht="22.5" x14ac:dyDescent="0.25">
      <c r="A2521" s="89" t="s">
        <v>5613</v>
      </c>
      <c r="B2521" s="89" t="s">
        <v>5606</v>
      </c>
      <c r="C2521" s="89" t="s">
        <v>17297</v>
      </c>
      <c r="D2521" s="89" t="s">
        <v>34</v>
      </c>
      <c r="E2521" s="94" t="s">
        <v>5614</v>
      </c>
      <c r="F2521" s="95" t="s">
        <v>5615</v>
      </c>
      <c r="G2521" s="89" t="s">
        <v>652</v>
      </c>
      <c r="H2521" s="89" t="s">
        <v>12</v>
      </c>
      <c r="I2521" s="96">
        <v>1</v>
      </c>
      <c r="J2521" s="97">
        <v>191767</v>
      </c>
      <c r="K2521" s="98">
        <f t="shared" si="1329"/>
        <v>191767</v>
      </c>
      <c r="L2521" s="99">
        <f t="shared" si="1330"/>
        <v>1.0815399999999999</v>
      </c>
      <c r="M2521" s="100">
        <f t="shared" si="1331"/>
        <v>1.0590999999999999</v>
      </c>
      <c r="N2521" s="101">
        <f t="shared" si="1332"/>
        <v>0.97811300000000001</v>
      </c>
      <c r="O2521" s="100">
        <f t="shared" si="1333"/>
        <v>1</v>
      </c>
      <c r="P2521" s="98">
        <f t="shared" si="1334"/>
        <v>214853.51</v>
      </c>
      <c r="Q2521" s="97">
        <f t="shared" si="1335"/>
        <v>214853.51</v>
      </c>
      <c r="R2521" s="97">
        <f t="shared" ref="R2521" si="1337">Q2521</f>
        <v>214853.51</v>
      </c>
      <c r="S2521" s="97"/>
    </row>
    <row r="2522" spans="1:19" ht="22.5" x14ac:dyDescent="0.25">
      <c r="A2522" s="89" t="s">
        <v>5616</v>
      </c>
      <c r="B2522" s="89" t="s">
        <v>5606</v>
      </c>
      <c r="C2522" s="89"/>
      <c r="D2522" s="89" t="s">
        <v>40</v>
      </c>
      <c r="E2522" s="94" t="s">
        <v>5617</v>
      </c>
      <c r="F2522" s="95" t="s">
        <v>5618</v>
      </c>
      <c r="G2522" s="89" t="s">
        <v>652</v>
      </c>
      <c r="H2522" s="89" t="s">
        <v>12</v>
      </c>
      <c r="I2522" s="96">
        <v>1</v>
      </c>
      <c r="J2522" s="97">
        <v>160948</v>
      </c>
      <c r="K2522" s="98">
        <f t="shared" si="1329"/>
        <v>160948</v>
      </c>
      <c r="L2522" s="99">
        <f t="shared" si="1330"/>
        <v>1.0815399999999999</v>
      </c>
      <c r="M2522" s="100">
        <f t="shared" si="1331"/>
        <v>1.0590999999999999</v>
      </c>
      <c r="N2522" s="101">
        <f t="shared" si="1332"/>
        <v>0.97811300000000001</v>
      </c>
      <c r="O2522" s="100">
        <f t="shared" si="1333"/>
        <v>1</v>
      </c>
      <c r="P2522" s="98">
        <f t="shared" si="1334"/>
        <v>180324.26</v>
      </c>
      <c r="Q2522" s="97">
        <f t="shared" si="1335"/>
        <v>180324.26</v>
      </c>
      <c r="R2522" s="97"/>
      <c r="S2522" s="97"/>
    </row>
    <row r="2523" spans="1:19" ht="22.5" x14ac:dyDescent="0.25">
      <c r="A2523" s="89" t="s">
        <v>5619</v>
      </c>
      <c r="B2523" s="89" t="s">
        <v>5606</v>
      </c>
      <c r="C2523" s="89"/>
      <c r="D2523" s="89" t="s">
        <v>43</v>
      </c>
      <c r="E2523" s="94" t="s">
        <v>668</v>
      </c>
      <c r="F2523" s="95" t="s">
        <v>669</v>
      </c>
      <c r="G2523" s="89" t="s">
        <v>670</v>
      </c>
      <c r="H2523" s="89" t="s">
        <v>24</v>
      </c>
      <c r="I2523" s="96">
        <v>1</v>
      </c>
      <c r="J2523" s="97">
        <v>16320</v>
      </c>
      <c r="K2523" s="98">
        <f t="shared" si="1329"/>
        <v>8160</v>
      </c>
      <c r="L2523" s="99">
        <f t="shared" si="1330"/>
        <v>1.0815399999999999</v>
      </c>
      <c r="M2523" s="100">
        <f t="shared" si="1331"/>
        <v>1.0590999999999999</v>
      </c>
      <c r="N2523" s="101">
        <f t="shared" si="1332"/>
        <v>0.97811300000000001</v>
      </c>
      <c r="O2523" s="100">
        <f t="shared" si="1333"/>
        <v>1</v>
      </c>
      <c r="P2523" s="98">
        <f t="shared" si="1334"/>
        <v>9142.3700000000008</v>
      </c>
      <c r="Q2523" s="97">
        <f t="shared" si="1335"/>
        <v>18284.740000000002</v>
      </c>
      <c r="R2523" s="97"/>
      <c r="S2523" s="97"/>
    </row>
    <row r="2524" spans="1:19" ht="22.5" x14ac:dyDescent="0.25">
      <c r="A2524" s="89" t="s">
        <v>5620</v>
      </c>
      <c r="B2524" s="89" t="s">
        <v>5606</v>
      </c>
      <c r="C2524" s="89"/>
      <c r="D2524" s="89" t="s">
        <v>48</v>
      </c>
      <c r="E2524" s="94" t="s">
        <v>5621</v>
      </c>
      <c r="F2524" s="95" t="s">
        <v>5622</v>
      </c>
      <c r="G2524" s="89" t="s">
        <v>652</v>
      </c>
      <c r="H2524" s="89" t="s">
        <v>12</v>
      </c>
      <c r="I2524" s="96">
        <v>1</v>
      </c>
      <c r="J2524" s="97">
        <v>23310</v>
      </c>
      <c r="K2524" s="98">
        <f t="shared" si="1329"/>
        <v>23310</v>
      </c>
      <c r="L2524" s="99">
        <f t="shared" si="1330"/>
        <v>1.0815399999999999</v>
      </c>
      <c r="M2524" s="100">
        <f t="shared" si="1331"/>
        <v>1.0590999999999999</v>
      </c>
      <c r="N2524" s="101">
        <f t="shared" si="1332"/>
        <v>0.97811300000000001</v>
      </c>
      <c r="O2524" s="100">
        <f t="shared" si="1333"/>
        <v>1</v>
      </c>
      <c r="P2524" s="98">
        <f t="shared" si="1334"/>
        <v>26116.25</v>
      </c>
      <c r="Q2524" s="97">
        <f t="shared" si="1335"/>
        <v>26116.25</v>
      </c>
      <c r="R2524" s="97"/>
      <c r="S2524" s="97"/>
    </row>
    <row r="2525" spans="1:19" ht="22.5" x14ac:dyDescent="0.25">
      <c r="A2525" s="89" t="s">
        <v>5623</v>
      </c>
      <c r="B2525" s="89" t="s">
        <v>5606</v>
      </c>
      <c r="C2525" s="89"/>
      <c r="D2525" s="89" t="s">
        <v>55</v>
      </c>
      <c r="E2525" s="94" t="s">
        <v>5624</v>
      </c>
      <c r="F2525" s="95" t="s">
        <v>4936</v>
      </c>
      <c r="G2525" s="89" t="s">
        <v>652</v>
      </c>
      <c r="H2525" s="89" t="s">
        <v>12</v>
      </c>
      <c r="I2525" s="96">
        <v>1</v>
      </c>
      <c r="J2525" s="97">
        <v>1482016</v>
      </c>
      <c r="K2525" s="98">
        <f t="shared" si="1329"/>
        <v>1482016</v>
      </c>
      <c r="L2525" s="99">
        <f t="shared" si="1330"/>
        <v>1.0815399999999999</v>
      </c>
      <c r="M2525" s="100">
        <f t="shared" si="1331"/>
        <v>1.0590999999999999</v>
      </c>
      <c r="N2525" s="101">
        <f t="shared" si="1332"/>
        <v>0.97811300000000001</v>
      </c>
      <c r="O2525" s="100">
        <f t="shared" si="1333"/>
        <v>1</v>
      </c>
      <c r="P2525" s="98">
        <f t="shared" si="1334"/>
        <v>1660433.46</v>
      </c>
      <c r="Q2525" s="97">
        <f t="shared" si="1335"/>
        <v>1660433.46</v>
      </c>
      <c r="R2525" s="97"/>
      <c r="S2525" s="97"/>
    </row>
    <row r="2526" spans="1:19" ht="22.5" x14ac:dyDescent="0.25">
      <c r="A2526" s="89" t="s">
        <v>5625</v>
      </c>
      <c r="B2526" s="89" t="s">
        <v>5606</v>
      </c>
      <c r="C2526" s="89"/>
      <c r="D2526" s="89" t="s">
        <v>58</v>
      </c>
      <c r="E2526" s="94" t="s">
        <v>5626</v>
      </c>
      <c r="F2526" s="95" t="s">
        <v>1984</v>
      </c>
      <c r="G2526" s="89" t="s">
        <v>652</v>
      </c>
      <c r="H2526" s="89" t="s">
        <v>12</v>
      </c>
      <c r="I2526" s="96">
        <v>1</v>
      </c>
      <c r="J2526" s="97">
        <v>39457</v>
      </c>
      <c r="K2526" s="98">
        <f t="shared" si="1329"/>
        <v>39457</v>
      </c>
      <c r="L2526" s="99">
        <f t="shared" si="1330"/>
        <v>1.0815399999999999</v>
      </c>
      <c r="M2526" s="100">
        <f t="shared" si="1331"/>
        <v>1.0590999999999999</v>
      </c>
      <c r="N2526" s="101">
        <f t="shared" si="1332"/>
        <v>0.97811300000000001</v>
      </c>
      <c r="O2526" s="100">
        <f t="shared" si="1333"/>
        <v>1</v>
      </c>
      <c r="P2526" s="98">
        <f t="shared" si="1334"/>
        <v>44207.16</v>
      </c>
      <c r="Q2526" s="97">
        <f t="shared" si="1335"/>
        <v>44207.16</v>
      </c>
      <c r="R2526" s="97"/>
      <c r="S2526" s="97"/>
    </row>
    <row r="2527" spans="1:19" x14ac:dyDescent="0.25">
      <c r="A2527" s="82" t="s">
        <v>1063</v>
      </c>
      <c r="B2527" s="83"/>
      <c r="C2527" s="84"/>
      <c r="D2527" s="85"/>
      <c r="E2527" s="86"/>
      <c r="F2527" s="86" t="s">
        <v>5628</v>
      </c>
      <c r="G2527" s="82"/>
      <c r="H2527" s="82"/>
      <c r="I2527" s="87"/>
      <c r="J2527" s="88">
        <f>SUM(J2528:J2534)</f>
        <v>646925</v>
      </c>
      <c r="K2527" s="98"/>
      <c r="L2527" s="99"/>
      <c r="M2527" s="100"/>
      <c r="N2527" s="101"/>
      <c r="O2527" s="100"/>
      <c r="P2527" s="98"/>
      <c r="Q2527" s="88">
        <f>SUM(Q2528:Q2534)</f>
        <v>724807.23</v>
      </c>
      <c r="R2527" s="88">
        <f t="shared" ref="R2527:S2527" si="1338">SUM(R2528:R2534)</f>
        <v>639327.19999999995</v>
      </c>
      <c r="S2527" s="88">
        <f t="shared" si="1338"/>
        <v>0</v>
      </c>
    </row>
    <row r="2528" spans="1:19" ht="22.5" x14ac:dyDescent="0.25">
      <c r="A2528" s="89" t="s">
        <v>5629</v>
      </c>
      <c r="B2528" s="89" t="s">
        <v>5606</v>
      </c>
      <c r="C2528" s="89"/>
      <c r="D2528" s="89" t="s">
        <v>60</v>
      </c>
      <c r="E2528" s="94" t="s">
        <v>5630</v>
      </c>
      <c r="F2528" s="95" t="s">
        <v>5631</v>
      </c>
      <c r="G2528" s="89" t="s">
        <v>648</v>
      </c>
      <c r="H2528" s="89" t="s">
        <v>12</v>
      </c>
      <c r="I2528" s="96">
        <v>1</v>
      </c>
      <c r="J2528" s="97">
        <v>25510</v>
      </c>
      <c r="K2528" s="98">
        <f t="shared" ref="K2528:K2534" si="1339">J2528/H2528</f>
        <v>25510</v>
      </c>
      <c r="L2528" s="99">
        <f t="shared" ref="L2528:L2534" si="1340">$L$8</f>
        <v>1.0815399999999999</v>
      </c>
      <c r="M2528" s="100">
        <f t="shared" ref="M2528:M2534" si="1341">$M$8</f>
        <v>1.0590999999999999</v>
      </c>
      <c r="N2528" s="101">
        <f t="shared" ref="N2528:N2534" si="1342">$N$8</f>
        <v>0.97811300000000001</v>
      </c>
      <c r="O2528" s="100">
        <f t="shared" ref="O2528:O2534" si="1343">$O$8</f>
        <v>1</v>
      </c>
      <c r="P2528" s="98">
        <f t="shared" ref="P2528:P2534" si="1344">K2528*L2528*M2528*N2528*O2528</f>
        <v>28581.11</v>
      </c>
      <c r="Q2528" s="97">
        <f t="shared" ref="Q2528:Q2534" si="1345">H2528*P2528</f>
        <v>28581.11</v>
      </c>
      <c r="R2528" s="97"/>
      <c r="S2528" s="97"/>
    </row>
    <row r="2529" spans="1:19" ht="22.5" x14ac:dyDescent="0.25">
      <c r="A2529" s="89" t="s">
        <v>5632</v>
      </c>
      <c r="B2529" s="89" t="s">
        <v>5606</v>
      </c>
      <c r="C2529" s="89" t="s">
        <v>17297</v>
      </c>
      <c r="D2529" s="89" t="s">
        <v>65</v>
      </c>
      <c r="E2529" s="94" t="s">
        <v>5633</v>
      </c>
      <c r="F2529" s="95" t="s">
        <v>5634</v>
      </c>
      <c r="G2529" s="89" t="s">
        <v>652</v>
      </c>
      <c r="H2529" s="89" t="s">
        <v>12</v>
      </c>
      <c r="I2529" s="96">
        <v>1</v>
      </c>
      <c r="J2529" s="97">
        <v>440865</v>
      </c>
      <c r="K2529" s="98">
        <f t="shared" si="1339"/>
        <v>440865</v>
      </c>
      <c r="L2529" s="99">
        <f t="shared" si="1340"/>
        <v>1.0815399999999999</v>
      </c>
      <c r="M2529" s="100">
        <f t="shared" si="1341"/>
        <v>1.0590999999999999</v>
      </c>
      <c r="N2529" s="101">
        <f t="shared" si="1342"/>
        <v>0.97811300000000001</v>
      </c>
      <c r="O2529" s="100">
        <f t="shared" si="1343"/>
        <v>1</v>
      </c>
      <c r="P2529" s="98">
        <f t="shared" si="1344"/>
        <v>493940.01</v>
      </c>
      <c r="Q2529" s="97">
        <f t="shared" si="1345"/>
        <v>493940.01</v>
      </c>
      <c r="R2529" s="97">
        <f t="shared" ref="R2529" si="1346">Q2529</f>
        <v>493940.01</v>
      </c>
      <c r="S2529" s="97"/>
    </row>
    <row r="2530" spans="1:19" ht="22.5" x14ac:dyDescent="0.25">
      <c r="A2530" s="89" t="s">
        <v>5635</v>
      </c>
      <c r="B2530" s="89" t="s">
        <v>5606</v>
      </c>
      <c r="C2530" s="89"/>
      <c r="D2530" s="89" t="s">
        <v>68</v>
      </c>
      <c r="E2530" s="94" t="s">
        <v>4917</v>
      </c>
      <c r="F2530" s="95" t="s">
        <v>4918</v>
      </c>
      <c r="G2530" s="89" t="s">
        <v>648</v>
      </c>
      <c r="H2530" s="89" t="s">
        <v>12</v>
      </c>
      <c r="I2530" s="96">
        <v>1</v>
      </c>
      <c r="J2530" s="97">
        <v>739</v>
      </c>
      <c r="K2530" s="98">
        <f t="shared" si="1339"/>
        <v>739</v>
      </c>
      <c r="L2530" s="99">
        <f t="shared" si="1340"/>
        <v>1.0815399999999999</v>
      </c>
      <c r="M2530" s="100">
        <f t="shared" si="1341"/>
        <v>1.0590999999999999</v>
      </c>
      <c r="N2530" s="101">
        <f t="shared" si="1342"/>
        <v>0.97811300000000001</v>
      </c>
      <c r="O2530" s="100">
        <f t="shared" si="1343"/>
        <v>1</v>
      </c>
      <c r="P2530" s="98">
        <f t="shared" si="1344"/>
        <v>827.97</v>
      </c>
      <c r="Q2530" s="97">
        <f t="shared" si="1345"/>
        <v>827.97</v>
      </c>
      <c r="R2530" s="97"/>
      <c r="S2530" s="97"/>
    </row>
    <row r="2531" spans="1:19" ht="22.5" x14ac:dyDescent="0.25">
      <c r="A2531" s="89" t="s">
        <v>5636</v>
      </c>
      <c r="B2531" s="89" t="s">
        <v>5606</v>
      </c>
      <c r="C2531" s="89" t="s">
        <v>17297</v>
      </c>
      <c r="D2531" s="89" t="s">
        <v>70</v>
      </c>
      <c r="E2531" s="94" t="s">
        <v>5637</v>
      </c>
      <c r="F2531" s="95" t="s">
        <v>5638</v>
      </c>
      <c r="G2531" s="89" t="s">
        <v>652</v>
      </c>
      <c r="H2531" s="89" t="s">
        <v>12</v>
      </c>
      <c r="I2531" s="96">
        <v>1</v>
      </c>
      <c r="J2531" s="97">
        <v>129765</v>
      </c>
      <c r="K2531" s="98">
        <f t="shared" si="1339"/>
        <v>129765</v>
      </c>
      <c r="L2531" s="99">
        <f t="shared" si="1340"/>
        <v>1.0815399999999999</v>
      </c>
      <c r="M2531" s="100">
        <f t="shared" si="1341"/>
        <v>1.0590999999999999</v>
      </c>
      <c r="N2531" s="101">
        <f t="shared" si="1342"/>
        <v>0.97811300000000001</v>
      </c>
      <c r="O2531" s="100">
        <f t="shared" si="1343"/>
        <v>1</v>
      </c>
      <c r="P2531" s="98">
        <f t="shared" si="1344"/>
        <v>145387.19</v>
      </c>
      <c r="Q2531" s="97">
        <f t="shared" si="1345"/>
        <v>145387.19</v>
      </c>
      <c r="R2531" s="97">
        <f t="shared" ref="R2531" si="1347">Q2531</f>
        <v>145387.19</v>
      </c>
      <c r="S2531" s="97"/>
    </row>
    <row r="2532" spans="1:19" ht="22.5" x14ac:dyDescent="0.25">
      <c r="A2532" s="89" t="s">
        <v>5639</v>
      </c>
      <c r="B2532" s="89" t="s">
        <v>5606</v>
      </c>
      <c r="C2532" s="89"/>
      <c r="D2532" s="89" t="s">
        <v>73</v>
      </c>
      <c r="E2532" s="94" t="s">
        <v>675</v>
      </c>
      <c r="F2532" s="95" t="s">
        <v>676</v>
      </c>
      <c r="G2532" s="89" t="s">
        <v>502</v>
      </c>
      <c r="H2532" s="89" t="s">
        <v>237</v>
      </c>
      <c r="I2532" s="96">
        <v>1</v>
      </c>
      <c r="J2532" s="97">
        <v>4101</v>
      </c>
      <c r="K2532" s="98">
        <f t="shared" si="1339"/>
        <v>41010</v>
      </c>
      <c r="L2532" s="99">
        <f t="shared" si="1340"/>
        <v>1.0815399999999999</v>
      </c>
      <c r="M2532" s="100">
        <f t="shared" si="1341"/>
        <v>1.0590999999999999</v>
      </c>
      <c r="N2532" s="101">
        <f t="shared" si="1342"/>
        <v>0.97811300000000001</v>
      </c>
      <c r="O2532" s="100">
        <f t="shared" si="1343"/>
        <v>1</v>
      </c>
      <c r="P2532" s="98">
        <f t="shared" si="1344"/>
        <v>45947.13</v>
      </c>
      <c r="Q2532" s="97">
        <f t="shared" si="1345"/>
        <v>4594.71</v>
      </c>
      <c r="R2532" s="97"/>
      <c r="S2532" s="97"/>
    </row>
    <row r="2533" spans="1:19" ht="22.5" x14ac:dyDescent="0.25">
      <c r="A2533" s="89" t="s">
        <v>5640</v>
      </c>
      <c r="B2533" s="89" t="s">
        <v>5606</v>
      </c>
      <c r="C2533" s="89"/>
      <c r="D2533" s="89" t="s">
        <v>75</v>
      </c>
      <c r="E2533" s="94" t="s">
        <v>5641</v>
      </c>
      <c r="F2533" s="95" t="s">
        <v>5642</v>
      </c>
      <c r="G2533" s="89" t="s">
        <v>652</v>
      </c>
      <c r="H2533" s="89" t="s">
        <v>12</v>
      </c>
      <c r="I2533" s="96">
        <v>1</v>
      </c>
      <c r="J2533" s="97">
        <v>38055</v>
      </c>
      <c r="K2533" s="98">
        <f t="shared" si="1339"/>
        <v>38055</v>
      </c>
      <c r="L2533" s="99">
        <f t="shared" si="1340"/>
        <v>1.0815399999999999</v>
      </c>
      <c r="M2533" s="100">
        <f t="shared" si="1341"/>
        <v>1.0590999999999999</v>
      </c>
      <c r="N2533" s="101">
        <f t="shared" si="1342"/>
        <v>0.97811300000000001</v>
      </c>
      <c r="O2533" s="100">
        <f t="shared" si="1343"/>
        <v>1</v>
      </c>
      <c r="P2533" s="98">
        <f t="shared" si="1344"/>
        <v>42636.38</v>
      </c>
      <c r="Q2533" s="97">
        <f t="shared" si="1345"/>
        <v>42636.38</v>
      </c>
      <c r="R2533" s="97"/>
      <c r="S2533" s="97"/>
    </row>
    <row r="2534" spans="1:19" ht="22.5" x14ac:dyDescent="0.25">
      <c r="A2534" s="89" t="s">
        <v>5643</v>
      </c>
      <c r="B2534" s="89" t="s">
        <v>5606</v>
      </c>
      <c r="C2534" s="89"/>
      <c r="D2534" s="89" t="s">
        <v>87</v>
      </c>
      <c r="E2534" s="94" t="s">
        <v>5644</v>
      </c>
      <c r="F2534" s="95" t="s">
        <v>1984</v>
      </c>
      <c r="G2534" s="89" t="s">
        <v>652</v>
      </c>
      <c r="H2534" s="89" t="s">
        <v>12</v>
      </c>
      <c r="I2534" s="96">
        <v>1</v>
      </c>
      <c r="J2534" s="97">
        <v>7890</v>
      </c>
      <c r="K2534" s="98">
        <f t="shared" si="1339"/>
        <v>7890</v>
      </c>
      <c r="L2534" s="99">
        <f t="shared" si="1340"/>
        <v>1.0815399999999999</v>
      </c>
      <c r="M2534" s="100">
        <f t="shared" si="1341"/>
        <v>1.0590999999999999</v>
      </c>
      <c r="N2534" s="101">
        <f t="shared" si="1342"/>
        <v>0.97811300000000001</v>
      </c>
      <c r="O2534" s="100">
        <f t="shared" si="1343"/>
        <v>1</v>
      </c>
      <c r="P2534" s="98">
        <f t="shared" si="1344"/>
        <v>8839.86</v>
      </c>
      <c r="Q2534" s="97">
        <f t="shared" si="1345"/>
        <v>8839.86</v>
      </c>
      <c r="R2534" s="97"/>
      <c r="S2534" s="97"/>
    </row>
    <row r="2535" spans="1:19" ht="28.5" x14ac:dyDescent="0.25">
      <c r="A2535" s="72"/>
      <c r="B2535" s="77"/>
      <c r="C2535" s="77"/>
      <c r="D2535" s="77"/>
      <c r="E2535" s="76"/>
      <c r="F2535" s="76" t="s">
        <v>5645</v>
      </c>
      <c r="G2535" s="77"/>
      <c r="H2535" s="77"/>
      <c r="I2535" s="78"/>
      <c r="J2535" s="79">
        <f>J2536</f>
        <v>6137555</v>
      </c>
      <c r="K2535" s="98"/>
      <c r="L2535" s="99"/>
      <c r="M2535" s="100"/>
      <c r="N2535" s="101"/>
      <c r="O2535" s="100"/>
      <c r="P2535" s="98"/>
      <c r="Q2535" s="79">
        <f>Q2536</f>
        <v>6876450.5700000003</v>
      </c>
      <c r="R2535" s="79">
        <f t="shared" ref="R2535:S2535" si="1348">R2536</f>
        <v>4602028.7699999996</v>
      </c>
      <c r="S2535" s="79">
        <f t="shared" si="1348"/>
        <v>0</v>
      </c>
    </row>
    <row r="2536" spans="1:19" ht="25.5" x14ac:dyDescent="0.25">
      <c r="A2536" s="82" t="s">
        <v>1068</v>
      </c>
      <c r="B2536" s="83"/>
      <c r="C2536" s="84"/>
      <c r="D2536" s="85"/>
      <c r="E2536" s="86"/>
      <c r="F2536" s="86" t="s">
        <v>5647</v>
      </c>
      <c r="G2536" s="82"/>
      <c r="H2536" s="82"/>
      <c r="I2536" s="87"/>
      <c r="J2536" s="88">
        <f>SUM(J2537:J2571)</f>
        <v>6137555</v>
      </c>
      <c r="K2536" s="98"/>
      <c r="L2536" s="99"/>
      <c r="M2536" s="100"/>
      <c r="N2536" s="101"/>
      <c r="O2536" s="100"/>
      <c r="P2536" s="98"/>
      <c r="Q2536" s="88">
        <f>SUM(Q2537:Q2571)</f>
        <v>6876450.5700000003</v>
      </c>
      <c r="R2536" s="88">
        <f t="shared" ref="R2536:S2536" si="1349">SUM(R2537:R2571)</f>
        <v>4602028.7699999996</v>
      </c>
      <c r="S2536" s="88">
        <f t="shared" si="1349"/>
        <v>0</v>
      </c>
    </row>
    <row r="2537" spans="1:19" x14ac:dyDescent="0.25">
      <c r="A2537" s="89"/>
      <c r="B2537" s="90"/>
      <c r="C2537" s="90"/>
      <c r="D2537" s="91"/>
      <c r="E2537" s="92"/>
      <c r="F2537" s="92" t="s">
        <v>5648</v>
      </c>
      <c r="G2537" s="91"/>
      <c r="H2537" s="91"/>
      <c r="I2537" s="93">
        <v>1</v>
      </c>
      <c r="J2537" s="91"/>
      <c r="K2537" s="98"/>
      <c r="L2537" s="99"/>
      <c r="M2537" s="100"/>
      <c r="N2537" s="101"/>
      <c r="O2537" s="100"/>
      <c r="P2537" s="98"/>
      <c r="Q2537" s="91"/>
      <c r="R2537" s="91"/>
      <c r="S2537" s="91"/>
    </row>
    <row r="2538" spans="1:19" ht="22.5" x14ac:dyDescent="0.25">
      <c r="A2538" s="89" t="s">
        <v>5649</v>
      </c>
      <c r="B2538" s="89" t="s">
        <v>5650</v>
      </c>
      <c r="C2538" s="89"/>
      <c r="D2538" s="89" t="s">
        <v>12</v>
      </c>
      <c r="E2538" s="94" t="s">
        <v>530</v>
      </c>
      <c r="F2538" s="95" t="s">
        <v>531</v>
      </c>
      <c r="G2538" s="89" t="s">
        <v>37</v>
      </c>
      <c r="H2538" s="89" t="s">
        <v>5651</v>
      </c>
      <c r="I2538" s="96">
        <v>1</v>
      </c>
      <c r="J2538" s="97">
        <v>1343</v>
      </c>
      <c r="K2538" s="98">
        <f t="shared" ref="K2538:K2549" si="1350">J2538/H2538</f>
        <v>41578.949999999997</v>
      </c>
      <c r="L2538" s="99">
        <f t="shared" ref="L2538:L2549" si="1351">$L$8</f>
        <v>1.0815399999999999</v>
      </c>
      <c r="M2538" s="100">
        <f t="shared" ref="M2538:M2549" si="1352">$M$8</f>
        <v>1.0590999999999999</v>
      </c>
      <c r="N2538" s="101">
        <f t="shared" ref="N2538:N2549" si="1353">$N$8</f>
        <v>0.97811300000000001</v>
      </c>
      <c r="O2538" s="100">
        <f t="shared" ref="O2538:O2549" si="1354">$O$8</f>
        <v>1</v>
      </c>
      <c r="P2538" s="98">
        <f>K2538*L2538*M2538*N2538*O2538</f>
        <v>46584.57</v>
      </c>
      <c r="Q2538" s="97">
        <f t="shared" ref="Q2538:Q2549" si="1355">H2538*P2538</f>
        <v>1504.68</v>
      </c>
      <c r="R2538" s="97"/>
      <c r="S2538" s="97"/>
    </row>
    <row r="2539" spans="1:19" ht="22.5" x14ac:dyDescent="0.25">
      <c r="A2539" s="89" t="s">
        <v>5652</v>
      </c>
      <c r="B2539" s="89" t="s">
        <v>5650</v>
      </c>
      <c r="C2539" s="89"/>
      <c r="D2539" s="89" t="s">
        <v>24</v>
      </c>
      <c r="E2539" s="94" t="s">
        <v>534</v>
      </c>
      <c r="F2539" s="95" t="s">
        <v>535</v>
      </c>
      <c r="G2539" s="89" t="s">
        <v>37</v>
      </c>
      <c r="H2539" s="89" t="s">
        <v>5653</v>
      </c>
      <c r="I2539" s="96">
        <v>1</v>
      </c>
      <c r="J2539" s="97">
        <v>32741</v>
      </c>
      <c r="K2539" s="98">
        <f t="shared" si="1350"/>
        <v>59077.95</v>
      </c>
      <c r="L2539" s="99">
        <f t="shared" si="1351"/>
        <v>1.0815399999999999</v>
      </c>
      <c r="M2539" s="100">
        <f t="shared" si="1352"/>
        <v>1.0590999999999999</v>
      </c>
      <c r="N2539" s="101">
        <f t="shared" si="1353"/>
        <v>0.97811300000000001</v>
      </c>
      <c r="O2539" s="100">
        <f t="shared" si="1354"/>
        <v>1</v>
      </c>
      <c r="P2539" s="98">
        <f>K2539*L2539*M2539*N2539*O2539</f>
        <v>66190.25</v>
      </c>
      <c r="Q2539" s="97">
        <f t="shared" si="1355"/>
        <v>36682.639999999999</v>
      </c>
      <c r="R2539" s="97"/>
      <c r="S2539" s="97"/>
    </row>
    <row r="2540" spans="1:19" ht="22.5" x14ac:dyDescent="0.25">
      <c r="A2540" s="89" t="s">
        <v>5654</v>
      </c>
      <c r="B2540" s="89" t="s">
        <v>5650</v>
      </c>
      <c r="C2540" s="89"/>
      <c r="D2540" s="89" t="s">
        <v>30</v>
      </c>
      <c r="E2540" s="94" t="s">
        <v>31</v>
      </c>
      <c r="F2540" s="95" t="s">
        <v>32</v>
      </c>
      <c r="G2540" s="89" t="s">
        <v>27</v>
      </c>
      <c r="H2540" s="89" t="s">
        <v>5655</v>
      </c>
      <c r="I2540" s="96">
        <v>1</v>
      </c>
      <c r="J2540" s="97">
        <v>667934</v>
      </c>
      <c r="K2540" s="98">
        <f t="shared" si="1350"/>
        <v>708.95</v>
      </c>
      <c r="L2540" s="99">
        <f t="shared" si="1351"/>
        <v>1.0815399999999999</v>
      </c>
      <c r="M2540" s="100">
        <f t="shared" si="1352"/>
        <v>1.0590999999999999</v>
      </c>
      <c r="N2540" s="101">
        <f t="shared" si="1353"/>
        <v>0.97811300000000001</v>
      </c>
      <c r="O2540" s="100">
        <f t="shared" si="1354"/>
        <v>1</v>
      </c>
      <c r="P2540" s="98">
        <f>K2540*L2540*M2540*N2540*O2540+0.01</f>
        <v>794.31</v>
      </c>
      <c r="Q2540" s="97">
        <f t="shared" si="1355"/>
        <v>748351.22</v>
      </c>
      <c r="R2540" s="97"/>
      <c r="S2540" s="97"/>
    </row>
    <row r="2541" spans="1:19" ht="22.5" x14ac:dyDescent="0.25">
      <c r="A2541" s="89" t="s">
        <v>5656</v>
      </c>
      <c r="B2541" s="89" t="s">
        <v>5650</v>
      </c>
      <c r="C2541" s="89"/>
      <c r="D2541" s="89" t="s">
        <v>34</v>
      </c>
      <c r="E2541" s="94" t="s">
        <v>1583</v>
      </c>
      <c r="F2541" s="95" t="s">
        <v>1584</v>
      </c>
      <c r="G2541" s="89" t="s">
        <v>51</v>
      </c>
      <c r="H2541" s="89" t="s">
        <v>5657</v>
      </c>
      <c r="I2541" s="96">
        <v>1</v>
      </c>
      <c r="J2541" s="97">
        <v>7985</v>
      </c>
      <c r="K2541" s="98">
        <f t="shared" si="1350"/>
        <v>105761.59</v>
      </c>
      <c r="L2541" s="99">
        <f t="shared" si="1351"/>
        <v>1.0815399999999999</v>
      </c>
      <c r="M2541" s="100">
        <f t="shared" si="1352"/>
        <v>1.0590999999999999</v>
      </c>
      <c r="N2541" s="101">
        <f t="shared" si="1353"/>
        <v>0.97811300000000001</v>
      </c>
      <c r="O2541" s="100">
        <f t="shared" si="1354"/>
        <v>1</v>
      </c>
      <c r="P2541" s="98">
        <f t="shared" ref="P2541:P2549" si="1356">K2541*L2541*M2541*N2541*O2541</f>
        <v>118494.05</v>
      </c>
      <c r="Q2541" s="97">
        <f t="shared" si="1355"/>
        <v>8946.2999999999993</v>
      </c>
      <c r="R2541" s="97"/>
      <c r="S2541" s="97"/>
    </row>
    <row r="2542" spans="1:19" ht="22.5" x14ac:dyDescent="0.25">
      <c r="A2542" s="89" t="s">
        <v>5658</v>
      </c>
      <c r="B2542" s="89" t="s">
        <v>5650</v>
      </c>
      <c r="C2542" s="89"/>
      <c r="D2542" s="89" t="s">
        <v>40</v>
      </c>
      <c r="E2542" s="94" t="s">
        <v>49</v>
      </c>
      <c r="F2542" s="95" t="s">
        <v>5659</v>
      </c>
      <c r="G2542" s="89" t="s">
        <v>51</v>
      </c>
      <c r="H2542" s="89" t="s">
        <v>5660</v>
      </c>
      <c r="I2542" s="96">
        <v>1</v>
      </c>
      <c r="J2542" s="97">
        <v>2905</v>
      </c>
      <c r="K2542" s="98">
        <f t="shared" si="1350"/>
        <v>12825.61</v>
      </c>
      <c r="L2542" s="99">
        <f t="shared" si="1351"/>
        <v>1.0815399999999999</v>
      </c>
      <c r="M2542" s="100">
        <f t="shared" si="1352"/>
        <v>1.0590999999999999</v>
      </c>
      <c r="N2542" s="101">
        <f t="shared" si="1353"/>
        <v>0.97811300000000001</v>
      </c>
      <c r="O2542" s="100">
        <f t="shared" si="1354"/>
        <v>1</v>
      </c>
      <c r="P2542" s="98">
        <f t="shared" si="1356"/>
        <v>14369.66</v>
      </c>
      <c r="Q2542" s="97">
        <f t="shared" si="1355"/>
        <v>3254.73</v>
      </c>
      <c r="R2542" s="97"/>
      <c r="S2542" s="97"/>
    </row>
    <row r="2543" spans="1:19" ht="22.5" x14ac:dyDescent="0.25">
      <c r="A2543" s="89" t="s">
        <v>5661</v>
      </c>
      <c r="B2543" s="89" t="s">
        <v>5650</v>
      </c>
      <c r="C2543" s="89"/>
      <c r="D2543" s="89" t="s">
        <v>43</v>
      </c>
      <c r="E2543" s="94" t="s">
        <v>44</v>
      </c>
      <c r="F2543" s="95" t="s">
        <v>45</v>
      </c>
      <c r="G2543" s="89" t="s">
        <v>37</v>
      </c>
      <c r="H2543" s="89" t="s">
        <v>5662</v>
      </c>
      <c r="I2543" s="96">
        <v>1</v>
      </c>
      <c r="J2543" s="97">
        <v>368</v>
      </c>
      <c r="K2543" s="98">
        <f t="shared" si="1350"/>
        <v>9246.23</v>
      </c>
      <c r="L2543" s="99">
        <f t="shared" si="1351"/>
        <v>1.0815399999999999</v>
      </c>
      <c r="M2543" s="100">
        <f t="shared" si="1352"/>
        <v>1.0590999999999999</v>
      </c>
      <c r="N2543" s="101">
        <f t="shared" si="1353"/>
        <v>0.97811300000000001</v>
      </c>
      <c r="O2543" s="100">
        <f t="shared" si="1354"/>
        <v>1</v>
      </c>
      <c r="P2543" s="98">
        <f t="shared" si="1356"/>
        <v>10359.370000000001</v>
      </c>
      <c r="Q2543" s="97">
        <f t="shared" si="1355"/>
        <v>412.3</v>
      </c>
      <c r="R2543" s="97"/>
      <c r="S2543" s="97"/>
    </row>
    <row r="2544" spans="1:19" x14ac:dyDescent="0.25">
      <c r="A2544" s="89" t="s">
        <v>5663</v>
      </c>
      <c r="B2544" s="89" t="s">
        <v>5650</v>
      </c>
      <c r="C2544" s="89"/>
      <c r="D2544" s="89" t="s">
        <v>48</v>
      </c>
      <c r="E2544" s="94" t="s">
        <v>49</v>
      </c>
      <c r="F2544" s="95" t="s">
        <v>50</v>
      </c>
      <c r="G2544" s="89" t="s">
        <v>51</v>
      </c>
      <c r="H2544" s="89" t="s">
        <v>5664</v>
      </c>
      <c r="I2544" s="96">
        <v>1</v>
      </c>
      <c r="J2544" s="97">
        <v>5100</v>
      </c>
      <c r="K2544" s="98">
        <f t="shared" si="1350"/>
        <v>12814.07</v>
      </c>
      <c r="L2544" s="99">
        <f t="shared" si="1351"/>
        <v>1.0815399999999999</v>
      </c>
      <c r="M2544" s="100">
        <f t="shared" si="1352"/>
        <v>1.0590999999999999</v>
      </c>
      <c r="N2544" s="101">
        <f t="shared" si="1353"/>
        <v>0.97811300000000001</v>
      </c>
      <c r="O2544" s="100">
        <f t="shared" si="1354"/>
        <v>1</v>
      </c>
      <c r="P2544" s="98">
        <f t="shared" si="1356"/>
        <v>14356.73</v>
      </c>
      <c r="Q2544" s="97">
        <f t="shared" si="1355"/>
        <v>5713.98</v>
      </c>
      <c r="R2544" s="97"/>
      <c r="S2544" s="97"/>
    </row>
    <row r="2545" spans="1:19" x14ac:dyDescent="0.25">
      <c r="A2545" s="89" t="s">
        <v>5665</v>
      </c>
      <c r="B2545" s="89" t="s">
        <v>5650</v>
      </c>
      <c r="C2545" s="89"/>
      <c r="D2545" s="89" t="s">
        <v>55</v>
      </c>
      <c r="E2545" s="94" t="s">
        <v>552</v>
      </c>
      <c r="F2545" s="95" t="s">
        <v>2174</v>
      </c>
      <c r="G2545" s="89" t="s">
        <v>81</v>
      </c>
      <c r="H2545" s="89" t="s">
        <v>5666</v>
      </c>
      <c r="I2545" s="96">
        <v>1</v>
      </c>
      <c r="J2545" s="97">
        <v>20802</v>
      </c>
      <c r="K2545" s="98">
        <f t="shared" si="1350"/>
        <v>2166.88</v>
      </c>
      <c r="L2545" s="99">
        <f t="shared" si="1351"/>
        <v>1.0815399999999999</v>
      </c>
      <c r="M2545" s="100">
        <f t="shared" si="1352"/>
        <v>1.0590999999999999</v>
      </c>
      <c r="N2545" s="101">
        <f t="shared" si="1353"/>
        <v>0.97811300000000001</v>
      </c>
      <c r="O2545" s="100">
        <f t="shared" si="1354"/>
        <v>1</v>
      </c>
      <c r="P2545" s="98">
        <f t="shared" si="1356"/>
        <v>2427.75</v>
      </c>
      <c r="Q2545" s="97">
        <f t="shared" si="1355"/>
        <v>23306.400000000001</v>
      </c>
      <c r="R2545" s="97"/>
      <c r="S2545" s="97"/>
    </row>
    <row r="2546" spans="1:19" x14ac:dyDescent="0.25">
      <c r="A2546" s="89" t="s">
        <v>5667</v>
      </c>
      <c r="B2546" s="89" t="s">
        <v>5650</v>
      </c>
      <c r="C2546" s="89"/>
      <c r="D2546" s="89" t="s">
        <v>58</v>
      </c>
      <c r="E2546" s="94" t="s">
        <v>2177</v>
      </c>
      <c r="F2546" s="95" t="s">
        <v>2178</v>
      </c>
      <c r="G2546" s="89" t="s">
        <v>81</v>
      </c>
      <c r="H2546" s="89" t="s">
        <v>5668</v>
      </c>
      <c r="I2546" s="96">
        <v>1</v>
      </c>
      <c r="J2546" s="97">
        <v>24298</v>
      </c>
      <c r="K2546" s="98">
        <f t="shared" si="1350"/>
        <v>2109.1999999999998</v>
      </c>
      <c r="L2546" s="99">
        <f t="shared" si="1351"/>
        <v>1.0815399999999999</v>
      </c>
      <c r="M2546" s="100">
        <f t="shared" si="1352"/>
        <v>1.0590999999999999</v>
      </c>
      <c r="N2546" s="101">
        <f t="shared" si="1353"/>
        <v>0.97811300000000001</v>
      </c>
      <c r="O2546" s="100">
        <f t="shared" si="1354"/>
        <v>1</v>
      </c>
      <c r="P2546" s="98">
        <f t="shared" si="1356"/>
        <v>2363.12</v>
      </c>
      <c r="Q2546" s="97">
        <f t="shared" si="1355"/>
        <v>27223.14</v>
      </c>
      <c r="R2546" s="97"/>
      <c r="S2546" s="97"/>
    </row>
    <row r="2547" spans="1:19" ht="22.5" x14ac:dyDescent="0.25">
      <c r="A2547" s="89" t="s">
        <v>5669</v>
      </c>
      <c r="B2547" s="89" t="s">
        <v>5650</v>
      </c>
      <c r="C2547" s="89"/>
      <c r="D2547" s="89" t="s">
        <v>60</v>
      </c>
      <c r="E2547" s="94" t="s">
        <v>44</v>
      </c>
      <c r="F2547" s="95" t="s">
        <v>5670</v>
      </c>
      <c r="G2547" s="89" t="s">
        <v>37</v>
      </c>
      <c r="H2547" s="89" t="s">
        <v>5671</v>
      </c>
      <c r="I2547" s="96">
        <v>1</v>
      </c>
      <c r="J2547" s="97">
        <v>4146</v>
      </c>
      <c r="K2547" s="98">
        <f t="shared" si="1350"/>
        <v>9244.15</v>
      </c>
      <c r="L2547" s="99">
        <f t="shared" si="1351"/>
        <v>1.0815399999999999</v>
      </c>
      <c r="M2547" s="100">
        <f t="shared" si="1352"/>
        <v>1.0590999999999999</v>
      </c>
      <c r="N2547" s="101">
        <f t="shared" si="1353"/>
        <v>0.97811300000000001</v>
      </c>
      <c r="O2547" s="100">
        <f t="shared" si="1354"/>
        <v>1</v>
      </c>
      <c r="P2547" s="98">
        <f t="shared" si="1356"/>
        <v>10357.040000000001</v>
      </c>
      <c r="Q2547" s="97">
        <f t="shared" si="1355"/>
        <v>4645.13</v>
      </c>
      <c r="R2547" s="97"/>
      <c r="S2547" s="97"/>
    </row>
    <row r="2548" spans="1:19" x14ac:dyDescent="0.25">
      <c r="A2548" s="89" t="s">
        <v>5672</v>
      </c>
      <c r="B2548" s="89" t="s">
        <v>5650</v>
      </c>
      <c r="C2548" s="89"/>
      <c r="D2548" s="89" t="s">
        <v>65</v>
      </c>
      <c r="E2548" s="94" t="s">
        <v>556</v>
      </c>
      <c r="F2548" s="95" t="s">
        <v>557</v>
      </c>
      <c r="G2548" s="89" t="s">
        <v>81</v>
      </c>
      <c r="H2548" s="89" t="s">
        <v>5673</v>
      </c>
      <c r="I2548" s="96">
        <v>1</v>
      </c>
      <c r="J2548" s="97">
        <v>597157</v>
      </c>
      <c r="K2548" s="98">
        <f t="shared" si="1350"/>
        <v>1109.54</v>
      </c>
      <c r="L2548" s="99">
        <f t="shared" si="1351"/>
        <v>1.0815399999999999</v>
      </c>
      <c r="M2548" s="100">
        <f t="shared" si="1352"/>
        <v>1.0590999999999999</v>
      </c>
      <c r="N2548" s="101">
        <f t="shared" si="1353"/>
        <v>0.97811300000000001</v>
      </c>
      <c r="O2548" s="100">
        <f t="shared" si="1354"/>
        <v>1</v>
      </c>
      <c r="P2548" s="98">
        <f t="shared" si="1356"/>
        <v>1243.1199999999999</v>
      </c>
      <c r="Q2548" s="97">
        <f t="shared" si="1355"/>
        <v>669047.18000000005</v>
      </c>
      <c r="R2548" s="97"/>
      <c r="S2548" s="97"/>
    </row>
    <row r="2549" spans="1:19" x14ac:dyDescent="0.25">
      <c r="A2549" s="89" t="s">
        <v>5674</v>
      </c>
      <c r="B2549" s="89" t="s">
        <v>5650</v>
      </c>
      <c r="C2549" s="89"/>
      <c r="D2549" s="89" t="s">
        <v>68</v>
      </c>
      <c r="E2549" s="94" t="s">
        <v>49</v>
      </c>
      <c r="F2549" s="95" t="s">
        <v>50</v>
      </c>
      <c r="G2549" s="89" t="s">
        <v>51</v>
      </c>
      <c r="H2549" s="89" t="s">
        <v>5675</v>
      </c>
      <c r="I2549" s="96">
        <v>1</v>
      </c>
      <c r="J2549" s="97">
        <v>57472</v>
      </c>
      <c r="K2549" s="98">
        <f t="shared" si="1350"/>
        <v>12814.27</v>
      </c>
      <c r="L2549" s="99">
        <f t="shared" si="1351"/>
        <v>1.0815399999999999</v>
      </c>
      <c r="M2549" s="100">
        <f t="shared" si="1352"/>
        <v>1.0590999999999999</v>
      </c>
      <c r="N2549" s="101">
        <f t="shared" si="1353"/>
        <v>0.97811300000000001</v>
      </c>
      <c r="O2549" s="100">
        <f t="shared" si="1354"/>
        <v>1</v>
      </c>
      <c r="P2549" s="98">
        <f t="shared" si="1356"/>
        <v>14356.96</v>
      </c>
      <c r="Q2549" s="97">
        <f t="shared" si="1355"/>
        <v>64390.97</v>
      </c>
      <c r="R2549" s="97"/>
      <c r="S2549" s="97"/>
    </row>
    <row r="2550" spans="1:19" x14ac:dyDescent="0.25">
      <c r="A2550" s="89"/>
      <c r="B2550" s="90"/>
      <c r="C2550" s="90"/>
      <c r="D2550" s="91"/>
      <c r="E2550" s="92"/>
      <c r="F2550" s="92" t="s">
        <v>5676</v>
      </c>
      <c r="G2550" s="91"/>
      <c r="H2550" s="91"/>
      <c r="I2550" s="93">
        <v>1</v>
      </c>
      <c r="J2550" s="91"/>
      <c r="K2550" s="98"/>
      <c r="L2550" s="99"/>
      <c r="M2550" s="100"/>
      <c r="N2550" s="101"/>
      <c r="O2550" s="100"/>
      <c r="P2550" s="98"/>
      <c r="Q2550" s="91"/>
      <c r="R2550" s="91"/>
      <c r="S2550" s="91"/>
    </row>
    <row r="2551" spans="1:19" x14ac:dyDescent="0.25">
      <c r="A2551" s="89" t="s">
        <v>5677</v>
      </c>
      <c r="B2551" s="89" t="s">
        <v>5650</v>
      </c>
      <c r="C2551" s="89"/>
      <c r="D2551" s="89" t="s">
        <v>70</v>
      </c>
      <c r="E2551" s="94" t="s">
        <v>570</v>
      </c>
      <c r="F2551" s="95" t="s">
        <v>571</v>
      </c>
      <c r="G2551" s="89" t="s">
        <v>51</v>
      </c>
      <c r="H2551" s="89" t="s">
        <v>5678</v>
      </c>
      <c r="I2551" s="96">
        <v>1</v>
      </c>
      <c r="J2551" s="97">
        <v>4247</v>
      </c>
      <c r="K2551" s="98">
        <f t="shared" ref="K2551:K2559" si="1357">J2551/H2551</f>
        <v>157296.29999999999</v>
      </c>
      <c r="L2551" s="99">
        <f t="shared" ref="L2551:L2559" si="1358">$L$8</f>
        <v>1.0815399999999999</v>
      </c>
      <c r="M2551" s="100">
        <f t="shared" ref="M2551:M2559" si="1359">$M$8</f>
        <v>1.0590999999999999</v>
      </c>
      <c r="N2551" s="101">
        <f t="shared" ref="N2551:N2559" si="1360">$N$8</f>
        <v>0.97811300000000001</v>
      </c>
      <c r="O2551" s="100">
        <f t="shared" ref="O2551:O2559" si="1361">$O$8</f>
        <v>1</v>
      </c>
      <c r="P2551" s="98">
        <f t="shared" ref="P2551:P2559" si="1362">K2551*L2551*M2551*N2551*O2551</f>
        <v>176232.94</v>
      </c>
      <c r="Q2551" s="97">
        <f t="shared" ref="Q2551:Q2559" si="1363">H2551*P2551</f>
        <v>4758.29</v>
      </c>
      <c r="R2551" s="97"/>
      <c r="S2551" s="97"/>
    </row>
    <row r="2552" spans="1:19" x14ac:dyDescent="0.25">
      <c r="A2552" s="89" t="s">
        <v>5679</v>
      </c>
      <c r="B2552" s="89" t="s">
        <v>5650</v>
      </c>
      <c r="C2552" s="89"/>
      <c r="D2552" s="89" t="s">
        <v>73</v>
      </c>
      <c r="E2552" s="94" t="s">
        <v>722</v>
      </c>
      <c r="F2552" s="95" t="s">
        <v>723</v>
      </c>
      <c r="G2552" s="89" t="s">
        <v>81</v>
      </c>
      <c r="H2552" s="89" t="s">
        <v>5680</v>
      </c>
      <c r="I2552" s="96">
        <v>1</v>
      </c>
      <c r="J2552" s="97">
        <v>12954</v>
      </c>
      <c r="K2552" s="98">
        <f t="shared" si="1357"/>
        <v>4710.55</v>
      </c>
      <c r="L2552" s="99">
        <f t="shared" si="1358"/>
        <v>1.0815399999999999</v>
      </c>
      <c r="M2552" s="100">
        <f t="shared" si="1359"/>
        <v>1.0590999999999999</v>
      </c>
      <c r="N2552" s="101">
        <f t="shared" si="1360"/>
        <v>0.97811300000000001</v>
      </c>
      <c r="O2552" s="100">
        <f t="shared" si="1361"/>
        <v>1</v>
      </c>
      <c r="P2552" s="98">
        <f t="shared" si="1362"/>
        <v>5277.65</v>
      </c>
      <c r="Q2552" s="97">
        <f t="shared" si="1363"/>
        <v>14513.54</v>
      </c>
      <c r="R2552" s="97"/>
      <c r="S2552" s="97"/>
    </row>
    <row r="2553" spans="1:19" x14ac:dyDescent="0.25">
      <c r="A2553" s="89" t="s">
        <v>5681</v>
      </c>
      <c r="B2553" s="89" t="s">
        <v>5650</v>
      </c>
      <c r="C2553" s="89"/>
      <c r="D2553" s="89" t="s">
        <v>75</v>
      </c>
      <c r="E2553" s="94" t="s">
        <v>747</v>
      </c>
      <c r="F2553" s="95" t="s">
        <v>748</v>
      </c>
      <c r="G2553" s="89" t="s">
        <v>51</v>
      </c>
      <c r="H2553" s="89" t="s">
        <v>5682</v>
      </c>
      <c r="I2553" s="96">
        <v>1</v>
      </c>
      <c r="J2553" s="97">
        <v>62039</v>
      </c>
      <c r="K2553" s="98">
        <f t="shared" si="1357"/>
        <v>211017.01</v>
      </c>
      <c r="L2553" s="99">
        <f t="shared" si="1358"/>
        <v>1.0815399999999999</v>
      </c>
      <c r="M2553" s="100">
        <f t="shared" si="1359"/>
        <v>1.0590999999999999</v>
      </c>
      <c r="N2553" s="101">
        <f t="shared" si="1360"/>
        <v>0.97811300000000001</v>
      </c>
      <c r="O2553" s="100">
        <f t="shared" si="1361"/>
        <v>1</v>
      </c>
      <c r="P2553" s="98">
        <f t="shared" si="1362"/>
        <v>236421</v>
      </c>
      <c r="Q2553" s="97">
        <f t="shared" si="1363"/>
        <v>69507.77</v>
      </c>
      <c r="R2553" s="97"/>
      <c r="S2553" s="97"/>
    </row>
    <row r="2554" spans="1:19" x14ac:dyDescent="0.25">
      <c r="A2554" s="89" t="s">
        <v>5683</v>
      </c>
      <c r="B2554" s="89" t="s">
        <v>5650</v>
      </c>
      <c r="C2554" s="89"/>
      <c r="D2554" s="89" t="s">
        <v>87</v>
      </c>
      <c r="E2554" s="94" t="s">
        <v>586</v>
      </c>
      <c r="F2554" s="95" t="s">
        <v>587</v>
      </c>
      <c r="G2554" s="89" t="s">
        <v>81</v>
      </c>
      <c r="H2554" s="89" t="s">
        <v>5684</v>
      </c>
      <c r="I2554" s="96">
        <v>1</v>
      </c>
      <c r="J2554" s="97">
        <v>189598</v>
      </c>
      <c r="K2554" s="98">
        <f t="shared" si="1357"/>
        <v>6353.82</v>
      </c>
      <c r="L2554" s="99">
        <f t="shared" si="1358"/>
        <v>1.0815399999999999</v>
      </c>
      <c r="M2554" s="100">
        <f t="shared" si="1359"/>
        <v>1.0590999999999999</v>
      </c>
      <c r="N2554" s="101">
        <f t="shared" si="1360"/>
        <v>0.97811300000000001</v>
      </c>
      <c r="O2554" s="100">
        <f t="shared" si="1361"/>
        <v>1</v>
      </c>
      <c r="P2554" s="98">
        <f t="shared" si="1362"/>
        <v>7118.75</v>
      </c>
      <c r="Q2554" s="97">
        <f t="shared" si="1363"/>
        <v>212423.5</v>
      </c>
      <c r="R2554" s="97"/>
      <c r="S2554" s="97"/>
    </row>
    <row r="2555" spans="1:19" ht="33.75" x14ac:dyDescent="0.25">
      <c r="A2555" s="89" t="s">
        <v>5685</v>
      </c>
      <c r="B2555" s="89" t="s">
        <v>5650</v>
      </c>
      <c r="C2555" s="89"/>
      <c r="D2555" s="89" t="s">
        <v>89</v>
      </c>
      <c r="E2555" s="94" t="s">
        <v>590</v>
      </c>
      <c r="F2555" s="95" t="s">
        <v>732</v>
      </c>
      <c r="G2555" s="89" t="s">
        <v>81</v>
      </c>
      <c r="H2555" s="89" t="s">
        <v>5684</v>
      </c>
      <c r="I2555" s="96">
        <v>1</v>
      </c>
      <c r="J2555" s="97">
        <v>27349</v>
      </c>
      <c r="K2555" s="98">
        <f t="shared" si="1357"/>
        <v>916.52</v>
      </c>
      <c r="L2555" s="99">
        <f t="shared" si="1358"/>
        <v>1.0815399999999999</v>
      </c>
      <c r="M2555" s="100">
        <f t="shared" si="1359"/>
        <v>1.0590999999999999</v>
      </c>
      <c r="N2555" s="101">
        <f t="shared" si="1360"/>
        <v>0.97811300000000001</v>
      </c>
      <c r="O2555" s="100">
        <f t="shared" si="1361"/>
        <v>1</v>
      </c>
      <c r="P2555" s="98">
        <f t="shared" si="1362"/>
        <v>1026.8599999999999</v>
      </c>
      <c r="Q2555" s="97">
        <f t="shared" si="1363"/>
        <v>30641.5</v>
      </c>
      <c r="R2555" s="97"/>
      <c r="S2555" s="97"/>
    </row>
    <row r="2556" spans="1:19" x14ac:dyDescent="0.25">
      <c r="A2556" s="89" t="s">
        <v>5686</v>
      </c>
      <c r="B2556" s="89" t="s">
        <v>5650</v>
      </c>
      <c r="C2556" s="89"/>
      <c r="D2556" s="89" t="s">
        <v>90</v>
      </c>
      <c r="E2556" s="94" t="s">
        <v>608</v>
      </c>
      <c r="F2556" s="95" t="s">
        <v>609</v>
      </c>
      <c r="G2556" s="89" t="s">
        <v>502</v>
      </c>
      <c r="H2556" s="89" t="s">
        <v>5687</v>
      </c>
      <c r="I2556" s="96">
        <v>1</v>
      </c>
      <c r="J2556" s="97">
        <v>37772</v>
      </c>
      <c r="K2556" s="98">
        <f t="shared" si="1357"/>
        <v>44453.34</v>
      </c>
      <c r="L2556" s="99">
        <f t="shared" si="1358"/>
        <v>1.0815399999999999</v>
      </c>
      <c r="M2556" s="100">
        <f t="shared" si="1359"/>
        <v>1.0590999999999999</v>
      </c>
      <c r="N2556" s="101">
        <f t="shared" si="1360"/>
        <v>0.97811300000000001</v>
      </c>
      <c r="O2556" s="100">
        <f t="shared" si="1361"/>
        <v>1</v>
      </c>
      <c r="P2556" s="98">
        <f t="shared" si="1362"/>
        <v>49805</v>
      </c>
      <c r="Q2556" s="97">
        <f t="shared" si="1363"/>
        <v>42319.31</v>
      </c>
      <c r="R2556" s="97"/>
      <c r="S2556" s="97"/>
    </row>
    <row r="2557" spans="1:19" x14ac:dyDescent="0.25">
      <c r="A2557" s="89" t="s">
        <v>5688</v>
      </c>
      <c r="B2557" s="89" t="s">
        <v>5650</v>
      </c>
      <c r="C2557" s="89"/>
      <c r="D2557" s="89" t="s">
        <v>91</v>
      </c>
      <c r="E2557" s="94" t="s">
        <v>5561</v>
      </c>
      <c r="F2557" s="95" t="s">
        <v>5689</v>
      </c>
      <c r="G2557" s="89" t="s">
        <v>502</v>
      </c>
      <c r="H2557" s="89" t="s">
        <v>5690</v>
      </c>
      <c r="I2557" s="96">
        <v>1</v>
      </c>
      <c r="J2557" s="97">
        <v>2968</v>
      </c>
      <c r="K2557" s="98">
        <f t="shared" si="1357"/>
        <v>41147.93</v>
      </c>
      <c r="L2557" s="99">
        <f t="shared" si="1358"/>
        <v>1.0815399999999999</v>
      </c>
      <c r="M2557" s="100">
        <f t="shared" si="1359"/>
        <v>1.0590999999999999</v>
      </c>
      <c r="N2557" s="101">
        <f t="shared" si="1360"/>
        <v>0.97811300000000001</v>
      </c>
      <c r="O2557" s="100">
        <f t="shared" si="1361"/>
        <v>1</v>
      </c>
      <c r="P2557" s="98">
        <f t="shared" si="1362"/>
        <v>46101.66</v>
      </c>
      <c r="Q2557" s="97">
        <f t="shared" si="1363"/>
        <v>3325.31</v>
      </c>
      <c r="R2557" s="97"/>
      <c r="S2557" s="97"/>
    </row>
    <row r="2558" spans="1:19" x14ac:dyDescent="0.25">
      <c r="A2558" s="89" t="s">
        <v>5691</v>
      </c>
      <c r="B2558" s="89" t="s">
        <v>5650</v>
      </c>
      <c r="C2558" s="89"/>
      <c r="D2558" s="89" t="s">
        <v>101</v>
      </c>
      <c r="E2558" s="94" t="s">
        <v>5692</v>
      </c>
      <c r="F2558" s="95" t="s">
        <v>5693</v>
      </c>
      <c r="G2558" s="89" t="s">
        <v>502</v>
      </c>
      <c r="H2558" s="89" t="s">
        <v>5694</v>
      </c>
      <c r="I2558" s="96">
        <v>1</v>
      </c>
      <c r="J2558" s="97">
        <v>3404</v>
      </c>
      <c r="K2558" s="98">
        <f t="shared" si="1357"/>
        <v>163653.85</v>
      </c>
      <c r="L2558" s="99">
        <f t="shared" si="1358"/>
        <v>1.0815399999999999</v>
      </c>
      <c r="M2558" s="100">
        <f t="shared" si="1359"/>
        <v>1.0590999999999999</v>
      </c>
      <c r="N2558" s="101">
        <f t="shared" si="1360"/>
        <v>0.97811300000000001</v>
      </c>
      <c r="O2558" s="100">
        <f t="shared" si="1361"/>
        <v>1</v>
      </c>
      <c r="P2558" s="98">
        <f t="shared" si="1362"/>
        <v>183355.87</v>
      </c>
      <c r="Q2558" s="97">
        <f t="shared" si="1363"/>
        <v>3813.8</v>
      </c>
      <c r="R2558" s="97"/>
      <c r="S2558" s="97"/>
    </row>
    <row r="2559" spans="1:19" ht="22.5" x14ac:dyDescent="0.25">
      <c r="A2559" s="89" t="s">
        <v>5695</v>
      </c>
      <c r="B2559" s="89" t="s">
        <v>5650</v>
      </c>
      <c r="C2559" s="89"/>
      <c r="D2559" s="89" t="s">
        <v>106</v>
      </c>
      <c r="E2559" s="94" t="s">
        <v>2214</v>
      </c>
      <c r="F2559" s="95" t="s">
        <v>2215</v>
      </c>
      <c r="G2559" s="89" t="s">
        <v>502</v>
      </c>
      <c r="H2559" s="89" t="s">
        <v>5694</v>
      </c>
      <c r="I2559" s="96">
        <v>1</v>
      </c>
      <c r="J2559" s="97">
        <v>1077</v>
      </c>
      <c r="K2559" s="98">
        <f t="shared" si="1357"/>
        <v>51778.85</v>
      </c>
      <c r="L2559" s="99">
        <f t="shared" si="1358"/>
        <v>1.0815399999999999</v>
      </c>
      <c r="M2559" s="100">
        <f t="shared" si="1359"/>
        <v>1.0590999999999999</v>
      </c>
      <c r="N2559" s="101">
        <f t="shared" si="1360"/>
        <v>0.97811300000000001</v>
      </c>
      <c r="O2559" s="100">
        <f t="shared" si="1361"/>
        <v>1</v>
      </c>
      <c r="P2559" s="98">
        <f t="shared" si="1362"/>
        <v>58012.42</v>
      </c>
      <c r="Q2559" s="97">
        <f t="shared" si="1363"/>
        <v>1206.6600000000001</v>
      </c>
      <c r="R2559" s="97"/>
      <c r="S2559" s="97"/>
    </row>
    <row r="2560" spans="1:19" x14ac:dyDescent="0.25">
      <c r="A2560" s="89"/>
      <c r="B2560" s="90"/>
      <c r="C2560" s="90"/>
      <c r="D2560" s="91"/>
      <c r="E2560" s="92"/>
      <c r="F2560" s="92" t="s">
        <v>5696</v>
      </c>
      <c r="G2560" s="91"/>
      <c r="H2560" s="91"/>
      <c r="I2560" s="93">
        <v>1</v>
      </c>
      <c r="J2560" s="91"/>
      <c r="K2560" s="98"/>
      <c r="L2560" s="99"/>
      <c r="M2560" s="100"/>
      <c r="N2560" s="101"/>
      <c r="O2560" s="100"/>
      <c r="P2560" s="98"/>
      <c r="Q2560" s="91"/>
      <c r="R2560" s="91"/>
      <c r="S2560" s="91"/>
    </row>
    <row r="2561" spans="1:19" ht="22.5" x14ac:dyDescent="0.25">
      <c r="A2561" s="89" t="s">
        <v>5697</v>
      </c>
      <c r="B2561" s="89" t="s">
        <v>5650</v>
      </c>
      <c r="C2561" s="89"/>
      <c r="D2561" s="89" t="s">
        <v>107</v>
      </c>
      <c r="E2561" s="94" t="s">
        <v>626</v>
      </c>
      <c r="F2561" s="95" t="s">
        <v>627</v>
      </c>
      <c r="G2561" s="89" t="s">
        <v>110</v>
      </c>
      <c r="H2561" s="89" t="s">
        <v>5698</v>
      </c>
      <c r="I2561" s="96">
        <v>1</v>
      </c>
      <c r="J2561" s="97">
        <v>17026</v>
      </c>
      <c r="K2561" s="98">
        <f>J2561/H2561</f>
        <v>27505.65</v>
      </c>
      <c r="L2561" s="99">
        <f>$L$8</f>
        <v>1.0815399999999999</v>
      </c>
      <c r="M2561" s="100">
        <f>$M$8</f>
        <v>1.0590999999999999</v>
      </c>
      <c r="N2561" s="101">
        <f>$N$8</f>
        <v>0.97811300000000001</v>
      </c>
      <c r="O2561" s="100">
        <f>$O$8</f>
        <v>1</v>
      </c>
      <c r="P2561" s="98">
        <f>K2561*L2561*M2561*N2561*O2561</f>
        <v>30817.01</v>
      </c>
      <c r="Q2561" s="97">
        <f>H2561*P2561</f>
        <v>19075.73</v>
      </c>
      <c r="R2561" s="97"/>
      <c r="S2561" s="97"/>
    </row>
    <row r="2562" spans="1:19" x14ac:dyDescent="0.25">
      <c r="A2562" s="89" t="s">
        <v>5699</v>
      </c>
      <c r="B2562" s="89" t="s">
        <v>5650</v>
      </c>
      <c r="C2562" s="89"/>
      <c r="D2562" s="89" t="s">
        <v>108</v>
      </c>
      <c r="E2562" s="94" t="s">
        <v>630</v>
      </c>
      <c r="F2562" s="95" t="s">
        <v>631</v>
      </c>
      <c r="G2562" s="89" t="s">
        <v>502</v>
      </c>
      <c r="H2562" s="89" t="s">
        <v>5700</v>
      </c>
      <c r="I2562" s="96">
        <v>1</v>
      </c>
      <c r="J2562" s="97">
        <v>-4355</v>
      </c>
      <c r="K2562" s="98">
        <f>J2562/H2562</f>
        <v>29314.75</v>
      </c>
      <c r="L2562" s="99">
        <f>$L$8</f>
        <v>1.0815399999999999</v>
      </c>
      <c r="M2562" s="100">
        <f>$M$8</f>
        <v>1.0590999999999999</v>
      </c>
      <c r="N2562" s="101">
        <f>$N$8</f>
        <v>0.97811300000000001</v>
      </c>
      <c r="O2562" s="100">
        <f>$O$8</f>
        <v>1</v>
      </c>
      <c r="P2562" s="98">
        <f>K2562*L2562*M2562*N2562*O2562</f>
        <v>32843.9</v>
      </c>
      <c r="Q2562" s="97">
        <f>H2562*P2562</f>
        <v>-4879.29</v>
      </c>
      <c r="R2562" s="97"/>
      <c r="S2562" s="97"/>
    </row>
    <row r="2563" spans="1:19" x14ac:dyDescent="0.25">
      <c r="A2563" s="89" t="s">
        <v>5701</v>
      </c>
      <c r="B2563" s="89" t="s">
        <v>5650</v>
      </c>
      <c r="C2563" s="89"/>
      <c r="D2563" s="89" t="s">
        <v>109</v>
      </c>
      <c r="E2563" s="94" t="s">
        <v>634</v>
      </c>
      <c r="F2563" s="95" t="s">
        <v>635</v>
      </c>
      <c r="G2563" s="89" t="s">
        <v>502</v>
      </c>
      <c r="H2563" s="89" t="s">
        <v>5702</v>
      </c>
      <c r="I2563" s="96">
        <v>1</v>
      </c>
      <c r="J2563" s="97">
        <v>-733</v>
      </c>
      <c r="K2563" s="98">
        <f>J2563/H2563</f>
        <v>49340.33</v>
      </c>
      <c r="L2563" s="99">
        <f>$L$8</f>
        <v>1.0815399999999999</v>
      </c>
      <c r="M2563" s="100">
        <f>$M$8</f>
        <v>1.0590999999999999</v>
      </c>
      <c r="N2563" s="101">
        <f>$N$8</f>
        <v>0.97811300000000001</v>
      </c>
      <c r="O2563" s="100">
        <f>$O$8</f>
        <v>1</v>
      </c>
      <c r="P2563" s="98">
        <f>K2563*L2563*M2563*N2563*O2563</f>
        <v>55280.33</v>
      </c>
      <c r="Q2563" s="97">
        <f>H2563*P2563</f>
        <v>-821.24</v>
      </c>
      <c r="R2563" s="97"/>
      <c r="S2563" s="97"/>
    </row>
    <row r="2564" spans="1:19" x14ac:dyDescent="0.25">
      <c r="A2564" s="89" t="s">
        <v>5703</v>
      </c>
      <c r="B2564" s="89" t="s">
        <v>5650</v>
      </c>
      <c r="C2564" s="89"/>
      <c r="D2564" s="89" t="s">
        <v>122</v>
      </c>
      <c r="E2564" s="94" t="s">
        <v>638</v>
      </c>
      <c r="F2564" s="95" t="s">
        <v>639</v>
      </c>
      <c r="G2564" s="89" t="s">
        <v>518</v>
      </c>
      <c r="H2564" s="89" t="s">
        <v>5704</v>
      </c>
      <c r="I2564" s="96">
        <v>1</v>
      </c>
      <c r="J2564" s="97">
        <v>5340</v>
      </c>
      <c r="K2564" s="98">
        <f>J2564/H2564</f>
        <v>72.83</v>
      </c>
      <c r="L2564" s="99">
        <f>$L$8</f>
        <v>1.0815399999999999</v>
      </c>
      <c r="M2564" s="100">
        <f>$M$8</f>
        <v>1.0590999999999999</v>
      </c>
      <c r="N2564" s="101">
        <f>$N$8</f>
        <v>0.97811300000000001</v>
      </c>
      <c r="O2564" s="100">
        <f>$O$8</f>
        <v>1</v>
      </c>
      <c r="P2564" s="98">
        <f>K2564*L2564*M2564*N2564*O2564</f>
        <v>81.599999999999994</v>
      </c>
      <c r="Q2564" s="97">
        <f>H2564*P2564</f>
        <v>5982.91</v>
      </c>
      <c r="R2564" s="97"/>
      <c r="S2564" s="97"/>
    </row>
    <row r="2565" spans="1:19" x14ac:dyDescent="0.25">
      <c r="A2565" s="89"/>
      <c r="B2565" s="90"/>
      <c r="C2565" s="90"/>
      <c r="D2565" s="91"/>
      <c r="E2565" s="92"/>
      <c r="F2565" s="92" t="s">
        <v>5705</v>
      </c>
      <c r="G2565" s="91"/>
      <c r="H2565" s="91"/>
      <c r="I2565" s="93">
        <v>1</v>
      </c>
      <c r="J2565" s="91"/>
      <c r="K2565" s="98"/>
      <c r="L2565" s="99"/>
      <c r="M2565" s="100"/>
      <c r="N2565" s="101"/>
      <c r="O2565" s="100"/>
      <c r="P2565" s="98"/>
      <c r="Q2565" s="91"/>
      <c r="R2565" s="91"/>
      <c r="S2565" s="91"/>
    </row>
    <row r="2566" spans="1:19" x14ac:dyDescent="0.25">
      <c r="A2566" s="89" t="s">
        <v>5706</v>
      </c>
      <c r="B2566" s="89" t="s">
        <v>5650</v>
      </c>
      <c r="C2566" s="89"/>
      <c r="D2566" s="89" t="s">
        <v>126</v>
      </c>
      <c r="E2566" s="94" t="s">
        <v>5707</v>
      </c>
      <c r="F2566" s="95" t="s">
        <v>5708</v>
      </c>
      <c r="G2566" s="89" t="s">
        <v>648</v>
      </c>
      <c r="H2566" s="89" t="s">
        <v>12</v>
      </c>
      <c r="I2566" s="96">
        <v>1</v>
      </c>
      <c r="J2566" s="97">
        <v>138511</v>
      </c>
      <c r="K2566" s="98">
        <f t="shared" ref="K2566:K2571" si="1364">J2566/H2566</f>
        <v>138511</v>
      </c>
      <c r="L2566" s="99">
        <f t="shared" ref="L2566:L2571" si="1365">$L$8</f>
        <v>1.0815399999999999</v>
      </c>
      <c r="M2566" s="100">
        <f t="shared" ref="M2566:M2571" si="1366">$M$8</f>
        <v>1.0590999999999999</v>
      </c>
      <c r="N2566" s="101">
        <f t="shared" ref="N2566:N2571" si="1367">$N$8</f>
        <v>0.97811300000000001</v>
      </c>
      <c r="O2566" s="100">
        <f t="shared" ref="O2566:O2571" si="1368">$O$8</f>
        <v>1</v>
      </c>
      <c r="P2566" s="98">
        <f t="shared" ref="P2566:P2571" si="1369">K2566*L2566*M2566*N2566*O2566</f>
        <v>155186.10999999999</v>
      </c>
      <c r="Q2566" s="97">
        <f t="shared" ref="Q2566:Q2571" si="1370">H2566*P2566</f>
        <v>155186.10999999999</v>
      </c>
      <c r="R2566" s="97"/>
      <c r="S2566" s="97"/>
    </row>
    <row r="2567" spans="1:19" ht="22.5" x14ac:dyDescent="0.25">
      <c r="A2567" s="89" t="s">
        <v>5709</v>
      </c>
      <c r="B2567" s="89" t="s">
        <v>5650</v>
      </c>
      <c r="C2567" s="89" t="s">
        <v>17297</v>
      </c>
      <c r="D2567" s="89" t="s">
        <v>124</v>
      </c>
      <c r="E2567" s="94" t="s">
        <v>5710</v>
      </c>
      <c r="F2567" s="95" t="s">
        <v>5711</v>
      </c>
      <c r="G2567" s="89" t="s">
        <v>648</v>
      </c>
      <c r="H2567" s="89" t="s">
        <v>12</v>
      </c>
      <c r="I2567" s="96">
        <v>1</v>
      </c>
      <c r="J2567" s="97">
        <v>4040576</v>
      </c>
      <c r="K2567" s="98">
        <f t="shared" si="1364"/>
        <v>4040576</v>
      </c>
      <c r="L2567" s="99">
        <f t="shared" si="1365"/>
        <v>1.0815399999999999</v>
      </c>
      <c r="M2567" s="100">
        <f t="shared" si="1366"/>
        <v>1.0590999999999999</v>
      </c>
      <c r="N2567" s="101">
        <f t="shared" si="1367"/>
        <v>0.97811300000000001</v>
      </c>
      <c r="O2567" s="100">
        <f t="shared" si="1368"/>
        <v>1</v>
      </c>
      <c r="P2567" s="98">
        <f t="shared" si="1369"/>
        <v>4527014.29</v>
      </c>
      <c r="Q2567" s="97">
        <f t="shared" si="1370"/>
        <v>4527014.29</v>
      </c>
      <c r="R2567" s="97">
        <f t="shared" ref="R2567" si="1371">Q2567</f>
        <v>4527014.29</v>
      </c>
      <c r="S2567" s="97"/>
    </row>
    <row r="2568" spans="1:19" x14ac:dyDescent="0.25">
      <c r="A2568" s="89" t="s">
        <v>5712</v>
      </c>
      <c r="B2568" s="89" t="s">
        <v>5650</v>
      </c>
      <c r="C2568" s="89"/>
      <c r="D2568" s="89" t="s">
        <v>129</v>
      </c>
      <c r="E2568" s="94" t="s">
        <v>5713</v>
      </c>
      <c r="F2568" s="95" t="s">
        <v>5714</v>
      </c>
      <c r="G2568" s="89" t="s">
        <v>648</v>
      </c>
      <c r="H2568" s="89" t="s">
        <v>24</v>
      </c>
      <c r="I2568" s="96">
        <v>1</v>
      </c>
      <c r="J2568" s="97">
        <v>26063</v>
      </c>
      <c r="K2568" s="98">
        <f t="shared" si="1364"/>
        <v>13031.5</v>
      </c>
      <c r="L2568" s="99">
        <f t="shared" si="1365"/>
        <v>1.0815399999999999</v>
      </c>
      <c r="M2568" s="100">
        <f t="shared" si="1366"/>
        <v>1.0590999999999999</v>
      </c>
      <c r="N2568" s="101">
        <f t="shared" si="1367"/>
        <v>0.97811300000000001</v>
      </c>
      <c r="O2568" s="100">
        <f t="shared" si="1368"/>
        <v>1</v>
      </c>
      <c r="P2568" s="98">
        <f t="shared" si="1369"/>
        <v>14600.34</v>
      </c>
      <c r="Q2568" s="97">
        <f t="shared" si="1370"/>
        <v>29200.68</v>
      </c>
      <c r="R2568" s="97"/>
      <c r="S2568" s="97"/>
    </row>
    <row r="2569" spans="1:19" ht="33.75" x14ac:dyDescent="0.25">
      <c r="A2569" s="89" t="s">
        <v>5715</v>
      </c>
      <c r="B2569" s="89" t="s">
        <v>5650</v>
      </c>
      <c r="C2569" s="89" t="s">
        <v>17297</v>
      </c>
      <c r="D2569" s="89" t="s">
        <v>133</v>
      </c>
      <c r="E2569" s="94" t="s">
        <v>5716</v>
      </c>
      <c r="F2569" s="95" t="s">
        <v>5717</v>
      </c>
      <c r="G2569" s="89" t="s">
        <v>648</v>
      </c>
      <c r="H2569" s="89" t="s">
        <v>24</v>
      </c>
      <c r="I2569" s="96">
        <v>1</v>
      </c>
      <c r="J2569" s="97">
        <v>66954</v>
      </c>
      <c r="K2569" s="98">
        <f t="shared" si="1364"/>
        <v>33477</v>
      </c>
      <c r="L2569" s="99">
        <f t="shared" si="1365"/>
        <v>1.0815399999999999</v>
      </c>
      <c r="M2569" s="100">
        <f t="shared" si="1366"/>
        <v>1.0590999999999999</v>
      </c>
      <c r="N2569" s="101">
        <f t="shared" si="1367"/>
        <v>0.97811300000000001</v>
      </c>
      <c r="O2569" s="100">
        <f t="shared" si="1368"/>
        <v>1</v>
      </c>
      <c r="P2569" s="98">
        <f t="shared" si="1369"/>
        <v>37507.24</v>
      </c>
      <c r="Q2569" s="97">
        <f t="shared" si="1370"/>
        <v>75014.48</v>
      </c>
      <c r="R2569" s="97">
        <f t="shared" ref="R2569" si="1372">Q2569</f>
        <v>75014.48</v>
      </c>
      <c r="S2569" s="97"/>
    </row>
    <row r="2570" spans="1:19" ht="22.5" x14ac:dyDescent="0.25">
      <c r="A2570" s="89" t="s">
        <v>5718</v>
      </c>
      <c r="B2570" s="89" t="s">
        <v>5650</v>
      </c>
      <c r="C2570" s="89"/>
      <c r="D2570" s="89" t="s">
        <v>136</v>
      </c>
      <c r="E2570" s="94" t="s">
        <v>1221</v>
      </c>
      <c r="F2570" s="95" t="s">
        <v>1222</v>
      </c>
      <c r="G2570" s="89" t="s">
        <v>648</v>
      </c>
      <c r="H2570" s="89" t="s">
        <v>30</v>
      </c>
      <c r="I2570" s="96">
        <v>1</v>
      </c>
      <c r="J2570" s="97">
        <v>8924</v>
      </c>
      <c r="K2570" s="98">
        <f t="shared" si="1364"/>
        <v>2974.67</v>
      </c>
      <c r="L2570" s="99">
        <f t="shared" si="1365"/>
        <v>1.0815399999999999</v>
      </c>
      <c r="M2570" s="100">
        <f t="shared" si="1366"/>
        <v>1.0590999999999999</v>
      </c>
      <c r="N2570" s="101">
        <f t="shared" si="1367"/>
        <v>0.97811300000000001</v>
      </c>
      <c r="O2570" s="100">
        <f t="shared" si="1368"/>
        <v>1</v>
      </c>
      <c r="P2570" s="98">
        <f t="shared" si="1369"/>
        <v>3332.79</v>
      </c>
      <c r="Q2570" s="97">
        <f t="shared" si="1370"/>
        <v>9998.3700000000008</v>
      </c>
      <c r="R2570" s="97"/>
      <c r="S2570" s="97"/>
    </row>
    <row r="2571" spans="1:19" ht="33.75" x14ac:dyDescent="0.25">
      <c r="A2571" s="89" t="s">
        <v>5719</v>
      </c>
      <c r="B2571" s="89" t="s">
        <v>5650</v>
      </c>
      <c r="C2571" s="89"/>
      <c r="D2571" s="89" t="s">
        <v>141</v>
      </c>
      <c r="E2571" s="94" t="s">
        <v>5720</v>
      </c>
      <c r="F2571" s="95" t="s">
        <v>5721</v>
      </c>
      <c r="G2571" s="89" t="s">
        <v>648</v>
      </c>
      <c r="H2571" s="89" t="s">
        <v>30</v>
      </c>
      <c r="I2571" s="96">
        <v>1</v>
      </c>
      <c r="J2571" s="97">
        <v>75590</v>
      </c>
      <c r="K2571" s="98">
        <f t="shared" si="1364"/>
        <v>25196.67</v>
      </c>
      <c r="L2571" s="99">
        <f t="shared" si="1365"/>
        <v>1.0815399999999999</v>
      </c>
      <c r="M2571" s="100">
        <f t="shared" si="1366"/>
        <v>1.0590999999999999</v>
      </c>
      <c r="N2571" s="101">
        <f t="shared" si="1367"/>
        <v>0.97811300000000001</v>
      </c>
      <c r="O2571" s="100">
        <f t="shared" si="1368"/>
        <v>1</v>
      </c>
      <c r="P2571" s="98">
        <f t="shared" si="1369"/>
        <v>28230.06</v>
      </c>
      <c r="Q2571" s="97">
        <f t="shared" si="1370"/>
        <v>84690.18</v>
      </c>
      <c r="R2571" s="97"/>
      <c r="S2571" s="97"/>
    </row>
    <row r="2572" spans="1:19" ht="28.5" x14ac:dyDescent="0.25">
      <c r="A2572" s="72"/>
      <c r="B2572" s="77"/>
      <c r="C2572" s="77"/>
      <c r="D2572" s="77"/>
      <c r="E2572" s="76"/>
      <c r="F2572" s="76" t="s">
        <v>5722</v>
      </c>
      <c r="G2572" s="77"/>
      <c r="H2572" s="77"/>
      <c r="I2572" s="78"/>
      <c r="J2572" s="79">
        <f>J2573</f>
        <v>6134805</v>
      </c>
      <c r="K2572" s="98"/>
      <c r="L2572" s="99"/>
      <c r="M2572" s="100"/>
      <c r="N2572" s="101"/>
      <c r="O2572" s="100"/>
      <c r="P2572" s="98"/>
      <c r="Q2572" s="79">
        <f>Q2573</f>
        <v>6873371.04</v>
      </c>
      <c r="R2572" s="79">
        <f t="shared" ref="R2572:S2572" si="1373">R2573</f>
        <v>5623522.6799999997</v>
      </c>
      <c r="S2572" s="79">
        <f t="shared" si="1373"/>
        <v>0</v>
      </c>
    </row>
    <row r="2573" spans="1:19" x14ac:dyDescent="0.25">
      <c r="A2573" s="82" t="s">
        <v>1074</v>
      </c>
      <c r="B2573" s="83"/>
      <c r="C2573" s="84"/>
      <c r="D2573" s="85"/>
      <c r="E2573" s="86"/>
      <c r="F2573" s="86" t="s">
        <v>5724</v>
      </c>
      <c r="G2573" s="82"/>
      <c r="H2573" s="82"/>
      <c r="I2573" s="87"/>
      <c r="J2573" s="88">
        <f>SUM(J2574:J2603)</f>
        <v>6134805</v>
      </c>
      <c r="K2573" s="98"/>
      <c r="L2573" s="99"/>
      <c r="M2573" s="100"/>
      <c r="N2573" s="101"/>
      <c r="O2573" s="100"/>
      <c r="P2573" s="98"/>
      <c r="Q2573" s="88">
        <f>SUM(Q2574:Q2603)</f>
        <v>6873371.04</v>
      </c>
      <c r="R2573" s="88">
        <f t="shared" ref="R2573:S2573" si="1374">SUM(R2574:R2603)</f>
        <v>5623522.6799999997</v>
      </c>
      <c r="S2573" s="88">
        <f t="shared" si="1374"/>
        <v>0</v>
      </c>
    </row>
    <row r="2574" spans="1:19" x14ac:dyDescent="0.25">
      <c r="A2574" s="89"/>
      <c r="B2574" s="90"/>
      <c r="C2574" s="90"/>
      <c r="D2574" s="91"/>
      <c r="E2574" s="92"/>
      <c r="F2574" s="92" t="s">
        <v>5725</v>
      </c>
      <c r="G2574" s="91"/>
      <c r="H2574" s="91"/>
      <c r="I2574" s="93">
        <v>1</v>
      </c>
      <c r="J2574" s="91"/>
      <c r="K2574" s="98"/>
      <c r="L2574" s="99"/>
      <c r="M2574" s="100"/>
      <c r="N2574" s="101"/>
      <c r="O2574" s="100"/>
      <c r="P2574" s="98"/>
      <c r="Q2574" s="91"/>
      <c r="R2574" s="91"/>
      <c r="S2574" s="91"/>
    </row>
    <row r="2575" spans="1:19" ht="22.5" x14ac:dyDescent="0.25">
      <c r="A2575" s="89" t="s">
        <v>5726</v>
      </c>
      <c r="B2575" s="89" t="s">
        <v>5727</v>
      </c>
      <c r="C2575" s="89"/>
      <c r="D2575" s="89" t="s">
        <v>12</v>
      </c>
      <c r="E2575" s="94" t="s">
        <v>530</v>
      </c>
      <c r="F2575" s="95" t="s">
        <v>531</v>
      </c>
      <c r="G2575" s="89" t="s">
        <v>37</v>
      </c>
      <c r="H2575" s="89" t="s">
        <v>5728</v>
      </c>
      <c r="I2575" s="96">
        <v>1</v>
      </c>
      <c r="J2575" s="97">
        <v>433</v>
      </c>
      <c r="K2575" s="98">
        <f t="shared" ref="K2575:K2585" si="1375">J2575/H2575</f>
        <v>41634.620000000003</v>
      </c>
      <c r="L2575" s="99">
        <f t="shared" ref="L2575:L2585" si="1376">$L$8</f>
        <v>1.0815399999999999</v>
      </c>
      <c r="M2575" s="100">
        <f t="shared" ref="M2575:M2585" si="1377">$M$8</f>
        <v>1.0590999999999999</v>
      </c>
      <c r="N2575" s="101">
        <f t="shared" ref="N2575:N2585" si="1378">$N$8</f>
        <v>0.97811300000000001</v>
      </c>
      <c r="O2575" s="100">
        <f t="shared" ref="O2575:O2585" si="1379">$O$8</f>
        <v>1</v>
      </c>
      <c r="P2575" s="98">
        <f>K2575*L2575*M2575*N2575*O2575</f>
        <v>46646.94</v>
      </c>
      <c r="Q2575" s="97">
        <f t="shared" ref="Q2575:Q2585" si="1380">H2575*P2575</f>
        <v>485.13</v>
      </c>
      <c r="R2575" s="97"/>
      <c r="S2575" s="97"/>
    </row>
    <row r="2576" spans="1:19" ht="22.5" x14ac:dyDescent="0.25">
      <c r="A2576" s="89" t="s">
        <v>5729</v>
      </c>
      <c r="B2576" s="89" t="s">
        <v>5727</v>
      </c>
      <c r="C2576" s="89"/>
      <c r="D2576" s="89" t="s">
        <v>24</v>
      </c>
      <c r="E2576" s="94" t="s">
        <v>534</v>
      </c>
      <c r="F2576" s="95" t="s">
        <v>535</v>
      </c>
      <c r="G2576" s="89" t="s">
        <v>37</v>
      </c>
      <c r="H2576" s="89" t="s">
        <v>5730</v>
      </c>
      <c r="I2576" s="96">
        <v>1</v>
      </c>
      <c r="J2576" s="97">
        <v>21221</v>
      </c>
      <c r="K2576" s="98">
        <f t="shared" si="1375"/>
        <v>59078.51</v>
      </c>
      <c r="L2576" s="99">
        <f t="shared" si="1376"/>
        <v>1.0815399999999999</v>
      </c>
      <c r="M2576" s="100">
        <f t="shared" si="1377"/>
        <v>1.0590999999999999</v>
      </c>
      <c r="N2576" s="101">
        <f t="shared" si="1378"/>
        <v>0.97811300000000001</v>
      </c>
      <c r="O2576" s="100">
        <f t="shared" si="1379"/>
        <v>1</v>
      </c>
      <c r="P2576" s="98">
        <f>K2576*L2576*M2576*N2576*O2576</f>
        <v>66190.87</v>
      </c>
      <c r="Q2576" s="97">
        <f t="shared" si="1380"/>
        <v>23775.759999999998</v>
      </c>
      <c r="R2576" s="97"/>
      <c r="S2576" s="97"/>
    </row>
    <row r="2577" spans="1:19" ht="22.5" x14ac:dyDescent="0.25">
      <c r="A2577" s="89" t="s">
        <v>5731</v>
      </c>
      <c r="B2577" s="89" t="s">
        <v>5727</v>
      </c>
      <c r="C2577" s="89"/>
      <c r="D2577" s="89" t="s">
        <v>30</v>
      </c>
      <c r="E2577" s="94" t="s">
        <v>31</v>
      </c>
      <c r="F2577" s="95" t="s">
        <v>32</v>
      </c>
      <c r="G2577" s="89" t="s">
        <v>27</v>
      </c>
      <c r="H2577" s="89" t="s">
        <v>5732</v>
      </c>
      <c r="I2577" s="96">
        <v>1</v>
      </c>
      <c r="J2577" s="97">
        <v>432916</v>
      </c>
      <c r="K2577" s="98">
        <f t="shared" si="1375"/>
        <v>708.95</v>
      </c>
      <c r="L2577" s="99">
        <f t="shared" si="1376"/>
        <v>1.0815399999999999</v>
      </c>
      <c r="M2577" s="100">
        <f t="shared" si="1377"/>
        <v>1.0590999999999999</v>
      </c>
      <c r="N2577" s="101">
        <f t="shared" si="1378"/>
        <v>0.97811300000000001</v>
      </c>
      <c r="O2577" s="100">
        <f t="shared" si="1379"/>
        <v>1</v>
      </c>
      <c r="P2577" s="98">
        <f>K2577*L2577*M2577*N2577*O2577+0.01</f>
        <v>794.31</v>
      </c>
      <c r="Q2577" s="97">
        <f t="shared" si="1380"/>
        <v>485037.46</v>
      </c>
      <c r="R2577" s="97"/>
      <c r="S2577" s="97"/>
    </row>
    <row r="2578" spans="1:19" ht="22.5" x14ac:dyDescent="0.25">
      <c r="A2578" s="89" t="s">
        <v>5733</v>
      </c>
      <c r="B2578" s="89" t="s">
        <v>5727</v>
      </c>
      <c r="C2578" s="89"/>
      <c r="D2578" s="89" t="s">
        <v>34</v>
      </c>
      <c r="E2578" s="94" t="s">
        <v>5517</v>
      </c>
      <c r="F2578" s="95" t="s">
        <v>5734</v>
      </c>
      <c r="G2578" s="89" t="s">
        <v>51</v>
      </c>
      <c r="H2578" s="89" t="s">
        <v>5735</v>
      </c>
      <c r="I2578" s="96">
        <v>1</v>
      </c>
      <c r="J2578" s="97">
        <v>4132</v>
      </c>
      <c r="K2578" s="98">
        <f t="shared" si="1375"/>
        <v>170349.6</v>
      </c>
      <c r="L2578" s="99">
        <f t="shared" si="1376"/>
        <v>1.0815399999999999</v>
      </c>
      <c r="M2578" s="100">
        <f t="shared" si="1377"/>
        <v>1.0590999999999999</v>
      </c>
      <c r="N2578" s="101">
        <f t="shared" si="1378"/>
        <v>0.97811300000000001</v>
      </c>
      <c r="O2578" s="100">
        <f t="shared" si="1379"/>
        <v>1</v>
      </c>
      <c r="P2578" s="98">
        <f t="shared" ref="P2578:P2585" si="1381">K2578*L2578*M2578*N2578*O2578</f>
        <v>190857.71</v>
      </c>
      <c r="Q2578" s="97">
        <f t="shared" si="1380"/>
        <v>4629.4399999999996</v>
      </c>
      <c r="R2578" s="97"/>
      <c r="S2578" s="97"/>
    </row>
    <row r="2579" spans="1:19" ht="22.5" x14ac:dyDescent="0.25">
      <c r="A2579" s="89" t="s">
        <v>5736</v>
      </c>
      <c r="B2579" s="89" t="s">
        <v>5727</v>
      </c>
      <c r="C2579" s="89"/>
      <c r="D2579" s="89" t="s">
        <v>40</v>
      </c>
      <c r="E2579" s="94" t="s">
        <v>5521</v>
      </c>
      <c r="F2579" s="95" t="s">
        <v>5522</v>
      </c>
      <c r="G2579" s="89" t="s">
        <v>37</v>
      </c>
      <c r="H2579" s="89" t="s">
        <v>5737</v>
      </c>
      <c r="I2579" s="96">
        <v>1</v>
      </c>
      <c r="J2579" s="97">
        <v>56</v>
      </c>
      <c r="K2579" s="98">
        <f t="shared" si="1375"/>
        <v>4375</v>
      </c>
      <c r="L2579" s="99">
        <f t="shared" si="1376"/>
        <v>1.0815399999999999</v>
      </c>
      <c r="M2579" s="100">
        <f t="shared" si="1377"/>
        <v>1.0590999999999999</v>
      </c>
      <c r="N2579" s="101">
        <f t="shared" si="1378"/>
        <v>0.97811300000000001</v>
      </c>
      <c r="O2579" s="100">
        <f t="shared" si="1379"/>
        <v>1</v>
      </c>
      <c r="P2579" s="98">
        <f t="shared" si="1381"/>
        <v>4901.7</v>
      </c>
      <c r="Q2579" s="97">
        <f t="shared" si="1380"/>
        <v>62.74</v>
      </c>
      <c r="R2579" s="97"/>
      <c r="S2579" s="97"/>
    </row>
    <row r="2580" spans="1:19" x14ac:dyDescent="0.25">
      <c r="A2580" s="89" t="s">
        <v>5738</v>
      </c>
      <c r="B2580" s="89" t="s">
        <v>5727</v>
      </c>
      <c r="C2580" s="89"/>
      <c r="D2580" s="89" t="s">
        <v>43</v>
      </c>
      <c r="E2580" s="94" t="s">
        <v>49</v>
      </c>
      <c r="F2580" s="95" t="s">
        <v>50</v>
      </c>
      <c r="G2580" s="89" t="s">
        <v>51</v>
      </c>
      <c r="H2580" s="89" t="s">
        <v>3319</v>
      </c>
      <c r="I2580" s="96">
        <v>1</v>
      </c>
      <c r="J2580" s="97">
        <v>1639</v>
      </c>
      <c r="K2580" s="98">
        <f t="shared" si="1375"/>
        <v>12804.69</v>
      </c>
      <c r="L2580" s="99">
        <f t="shared" si="1376"/>
        <v>1.0815399999999999</v>
      </c>
      <c r="M2580" s="100">
        <f t="shared" si="1377"/>
        <v>1.0590999999999999</v>
      </c>
      <c r="N2580" s="101">
        <f t="shared" si="1378"/>
        <v>0.97811300000000001</v>
      </c>
      <c r="O2580" s="100">
        <f t="shared" si="1379"/>
        <v>1</v>
      </c>
      <c r="P2580" s="98">
        <f t="shared" si="1381"/>
        <v>14346.23</v>
      </c>
      <c r="Q2580" s="97">
        <f t="shared" si="1380"/>
        <v>1836.32</v>
      </c>
      <c r="R2580" s="97"/>
      <c r="S2580" s="97"/>
    </row>
    <row r="2581" spans="1:19" x14ac:dyDescent="0.25">
      <c r="A2581" s="89" t="s">
        <v>5739</v>
      </c>
      <c r="B2581" s="89" t="s">
        <v>5727</v>
      </c>
      <c r="C2581" s="89"/>
      <c r="D2581" s="89" t="s">
        <v>48</v>
      </c>
      <c r="E2581" s="94" t="s">
        <v>552</v>
      </c>
      <c r="F2581" s="95" t="s">
        <v>2174</v>
      </c>
      <c r="G2581" s="89" t="s">
        <v>81</v>
      </c>
      <c r="H2581" s="89" t="s">
        <v>197</v>
      </c>
      <c r="I2581" s="96">
        <v>1</v>
      </c>
      <c r="J2581" s="97">
        <v>6717</v>
      </c>
      <c r="K2581" s="98">
        <f t="shared" si="1375"/>
        <v>2166.77</v>
      </c>
      <c r="L2581" s="99">
        <f t="shared" si="1376"/>
        <v>1.0815399999999999</v>
      </c>
      <c r="M2581" s="100">
        <f t="shared" si="1377"/>
        <v>1.0590999999999999</v>
      </c>
      <c r="N2581" s="101">
        <f t="shared" si="1378"/>
        <v>0.97811300000000001</v>
      </c>
      <c r="O2581" s="100">
        <f t="shared" si="1379"/>
        <v>1</v>
      </c>
      <c r="P2581" s="98">
        <f t="shared" si="1381"/>
        <v>2427.62</v>
      </c>
      <c r="Q2581" s="97">
        <f t="shared" si="1380"/>
        <v>7525.62</v>
      </c>
      <c r="R2581" s="97"/>
      <c r="S2581" s="97"/>
    </row>
    <row r="2582" spans="1:19" x14ac:dyDescent="0.25">
      <c r="A2582" s="89" t="s">
        <v>5740</v>
      </c>
      <c r="B2582" s="89" t="s">
        <v>5727</v>
      </c>
      <c r="C2582" s="89"/>
      <c r="D2582" s="89" t="s">
        <v>55</v>
      </c>
      <c r="E2582" s="94" t="s">
        <v>2177</v>
      </c>
      <c r="F2582" s="95" t="s">
        <v>2178</v>
      </c>
      <c r="G2582" s="89" t="s">
        <v>81</v>
      </c>
      <c r="H2582" s="89" t="s">
        <v>5741</v>
      </c>
      <c r="I2582" s="96">
        <v>1</v>
      </c>
      <c r="J2582" s="97">
        <v>7846</v>
      </c>
      <c r="K2582" s="98">
        <f t="shared" si="1375"/>
        <v>2109.14</v>
      </c>
      <c r="L2582" s="99">
        <f t="shared" si="1376"/>
        <v>1.0815399999999999</v>
      </c>
      <c r="M2582" s="100">
        <f t="shared" si="1377"/>
        <v>1.0590999999999999</v>
      </c>
      <c r="N2582" s="101">
        <f t="shared" si="1378"/>
        <v>0.97811300000000001</v>
      </c>
      <c r="O2582" s="100">
        <f t="shared" si="1379"/>
        <v>1</v>
      </c>
      <c r="P2582" s="98">
        <f t="shared" si="1381"/>
        <v>2363.06</v>
      </c>
      <c r="Q2582" s="97">
        <f t="shared" si="1380"/>
        <v>8790.58</v>
      </c>
      <c r="R2582" s="97"/>
      <c r="S2582" s="97"/>
    </row>
    <row r="2583" spans="1:19" ht="22.5" x14ac:dyDescent="0.25">
      <c r="A2583" s="89" t="s">
        <v>5742</v>
      </c>
      <c r="B2583" s="89" t="s">
        <v>5727</v>
      </c>
      <c r="C2583" s="89"/>
      <c r="D2583" s="89" t="s">
        <v>58</v>
      </c>
      <c r="E2583" s="94" t="s">
        <v>5521</v>
      </c>
      <c r="F2583" s="95" t="s">
        <v>5529</v>
      </c>
      <c r="G2583" s="89" t="s">
        <v>37</v>
      </c>
      <c r="H2583" s="89" t="s">
        <v>5743</v>
      </c>
      <c r="I2583" s="96">
        <v>1</v>
      </c>
      <c r="J2583" s="97">
        <v>1472</v>
      </c>
      <c r="K2583" s="98">
        <f t="shared" si="1375"/>
        <v>4342.18</v>
      </c>
      <c r="L2583" s="99">
        <f t="shared" si="1376"/>
        <v>1.0815399999999999</v>
      </c>
      <c r="M2583" s="100">
        <f t="shared" si="1377"/>
        <v>1.0590999999999999</v>
      </c>
      <c r="N2583" s="101">
        <f t="shared" si="1378"/>
        <v>0.97811300000000001</v>
      </c>
      <c r="O2583" s="100">
        <f t="shared" si="1379"/>
        <v>1</v>
      </c>
      <c r="P2583" s="98">
        <f t="shared" si="1381"/>
        <v>4864.93</v>
      </c>
      <c r="Q2583" s="97">
        <f t="shared" si="1380"/>
        <v>1649.21</v>
      </c>
      <c r="R2583" s="97"/>
      <c r="S2583" s="97"/>
    </row>
    <row r="2584" spans="1:19" x14ac:dyDescent="0.25">
      <c r="A2584" s="89" t="s">
        <v>5744</v>
      </c>
      <c r="B2584" s="89" t="s">
        <v>5727</v>
      </c>
      <c r="C2584" s="89"/>
      <c r="D2584" s="89" t="s">
        <v>60</v>
      </c>
      <c r="E2584" s="94" t="s">
        <v>556</v>
      </c>
      <c r="F2584" s="95" t="s">
        <v>557</v>
      </c>
      <c r="G2584" s="89" t="s">
        <v>81</v>
      </c>
      <c r="H2584" s="89" t="s">
        <v>5745</v>
      </c>
      <c r="I2584" s="96">
        <v>1</v>
      </c>
      <c r="J2584" s="97">
        <v>451363</v>
      </c>
      <c r="K2584" s="98">
        <f t="shared" si="1375"/>
        <v>1109.55</v>
      </c>
      <c r="L2584" s="99">
        <f t="shared" si="1376"/>
        <v>1.0815399999999999</v>
      </c>
      <c r="M2584" s="100">
        <f t="shared" si="1377"/>
        <v>1.0590999999999999</v>
      </c>
      <c r="N2584" s="101">
        <f t="shared" si="1378"/>
        <v>0.97811300000000001</v>
      </c>
      <c r="O2584" s="100">
        <f t="shared" si="1379"/>
        <v>1</v>
      </c>
      <c r="P2584" s="98">
        <f t="shared" si="1381"/>
        <v>1243.1300000000001</v>
      </c>
      <c r="Q2584" s="97">
        <f t="shared" si="1380"/>
        <v>505705.28</v>
      </c>
      <c r="R2584" s="97"/>
      <c r="S2584" s="97"/>
    </row>
    <row r="2585" spans="1:19" x14ac:dyDescent="0.25">
      <c r="A2585" s="89" t="s">
        <v>5746</v>
      </c>
      <c r="B2585" s="89" t="s">
        <v>5727</v>
      </c>
      <c r="C2585" s="89"/>
      <c r="D2585" s="89" t="s">
        <v>65</v>
      </c>
      <c r="E2585" s="94" t="s">
        <v>49</v>
      </c>
      <c r="F2585" s="95" t="s">
        <v>50</v>
      </c>
      <c r="G2585" s="89" t="s">
        <v>51</v>
      </c>
      <c r="H2585" s="89" t="s">
        <v>5747</v>
      </c>
      <c r="I2585" s="96">
        <v>1</v>
      </c>
      <c r="J2585" s="97">
        <v>43440</v>
      </c>
      <c r="K2585" s="98">
        <f t="shared" si="1375"/>
        <v>12814.16</v>
      </c>
      <c r="L2585" s="99">
        <f t="shared" si="1376"/>
        <v>1.0815399999999999</v>
      </c>
      <c r="M2585" s="100">
        <f t="shared" si="1377"/>
        <v>1.0590999999999999</v>
      </c>
      <c r="N2585" s="101">
        <f t="shared" si="1378"/>
        <v>0.97811300000000001</v>
      </c>
      <c r="O2585" s="100">
        <f t="shared" si="1379"/>
        <v>1</v>
      </c>
      <c r="P2585" s="98">
        <f t="shared" si="1381"/>
        <v>14356.84</v>
      </c>
      <c r="Q2585" s="97">
        <f t="shared" si="1380"/>
        <v>48669.69</v>
      </c>
      <c r="R2585" s="97"/>
      <c r="S2585" s="97"/>
    </row>
    <row r="2586" spans="1:19" x14ac:dyDescent="0.25">
      <c r="A2586" s="89"/>
      <c r="B2586" s="90"/>
      <c r="C2586" s="90"/>
      <c r="D2586" s="91"/>
      <c r="E2586" s="92"/>
      <c r="F2586" s="92" t="s">
        <v>5748</v>
      </c>
      <c r="G2586" s="91"/>
      <c r="H2586" s="91"/>
      <c r="I2586" s="93">
        <v>1</v>
      </c>
      <c r="J2586" s="91"/>
      <c r="K2586" s="98"/>
      <c r="L2586" s="99"/>
      <c r="M2586" s="100"/>
      <c r="N2586" s="101"/>
      <c r="O2586" s="100"/>
      <c r="P2586" s="98"/>
      <c r="Q2586" s="91"/>
      <c r="R2586" s="91"/>
      <c r="S2586" s="91"/>
    </row>
    <row r="2587" spans="1:19" x14ac:dyDescent="0.25">
      <c r="A2587" s="89" t="s">
        <v>5749</v>
      </c>
      <c r="B2587" s="89" t="s">
        <v>5727</v>
      </c>
      <c r="C2587" s="89"/>
      <c r="D2587" s="89" t="s">
        <v>68</v>
      </c>
      <c r="E2587" s="94" t="s">
        <v>570</v>
      </c>
      <c r="F2587" s="95" t="s">
        <v>571</v>
      </c>
      <c r="G2587" s="89" t="s">
        <v>51</v>
      </c>
      <c r="H2587" s="89" t="s">
        <v>1598</v>
      </c>
      <c r="I2587" s="96">
        <v>1</v>
      </c>
      <c r="J2587" s="97">
        <v>1179</v>
      </c>
      <c r="K2587" s="98">
        <f t="shared" ref="K2587:K2595" si="1382">J2587/H2587</f>
        <v>157200</v>
      </c>
      <c r="L2587" s="99">
        <f t="shared" ref="L2587:L2595" si="1383">$L$8</f>
        <v>1.0815399999999999</v>
      </c>
      <c r="M2587" s="100">
        <f t="shared" ref="M2587:M2595" si="1384">$M$8</f>
        <v>1.0590999999999999</v>
      </c>
      <c r="N2587" s="101">
        <f t="shared" ref="N2587:N2595" si="1385">$N$8</f>
        <v>0.97811300000000001</v>
      </c>
      <c r="O2587" s="100">
        <f t="shared" ref="O2587:O2595" si="1386">$O$8</f>
        <v>1</v>
      </c>
      <c r="P2587" s="98">
        <f t="shared" ref="P2587:P2595" si="1387">K2587*L2587*M2587*N2587*O2587</f>
        <v>176125.05</v>
      </c>
      <c r="Q2587" s="97">
        <f t="shared" ref="Q2587:Q2595" si="1388">H2587*P2587</f>
        <v>1320.94</v>
      </c>
      <c r="R2587" s="97"/>
      <c r="S2587" s="97"/>
    </row>
    <row r="2588" spans="1:19" x14ac:dyDescent="0.25">
      <c r="A2588" s="89" t="s">
        <v>5750</v>
      </c>
      <c r="B2588" s="89" t="s">
        <v>5727</v>
      </c>
      <c r="C2588" s="89"/>
      <c r="D2588" s="89" t="s">
        <v>70</v>
      </c>
      <c r="E2588" s="94" t="s">
        <v>722</v>
      </c>
      <c r="F2588" s="95" t="s">
        <v>723</v>
      </c>
      <c r="G2588" s="89" t="s">
        <v>81</v>
      </c>
      <c r="H2588" s="89" t="s">
        <v>5751</v>
      </c>
      <c r="I2588" s="96">
        <v>1</v>
      </c>
      <c r="J2588" s="97">
        <v>3604</v>
      </c>
      <c r="K2588" s="98">
        <f t="shared" si="1382"/>
        <v>4711.1099999999997</v>
      </c>
      <c r="L2588" s="99">
        <f t="shared" si="1383"/>
        <v>1.0815399999999999</v>
      </c>
      <c r="M2588" s="100">
        <f t="shared" si="1384"/>
        <v>1.0590999999999999</v>
      </c>
      <c r="N2588" s="101">
        <f t="shared" si="1385"/>
        <v>0.97811300000000001</v>
      </c>
      <c r="O2588" s="100">
        <f t="shared" si="1386"/>
        <v>1</v>
      </c>
      <c r="P2588" s="98">
        <f t="shared" si="1387"/>
        <v>5278.27</v>
      </c>
      <c r="Q2588" s="97">
        <f t="shared" si="1388"/>
        <v>4037.88</v>
      </c>
      <c r="R2588" s="97"/>
      <c r="S2588" s="97"/>
    </row>
    <row r="2589" spans="1:19" x14ac:dyDescent="0.25">
      <c r="A2589" s="89" t="s">
        <v>5752</v>
      </c>
      <c r="B2589" s="89" t="s">
        <v>5727</v>
      </c>
      <c r="C2589" s="89"/>
      <c r="D2589" s="89" t="s">
        <v>73</v>
      </c>
      <c r="E2589" s="94" t="s">
        <v>747</v>
      </c>
      <c r="F2589" s="95" t="s">
        <v>748</v>
      </c>
      <c r="G2589" s="89" t="s">
        <v>51</v>
      </c>
      <c r="H2589" s="89" t="s">
        <v>5753</v>
      </c>
      <c r="I2589" s="96">
        <v>1</v>
      </c>
      <c r="J2589" s="97">
        <v>16670</v>
      </c>
      <c r="K2589" s="98">
        <f t="shared" si="1382"/>
        <v>211012.66</v>
      </c>
      <c r="L2589" s="99">
        <f t="shared" si="1383"/>
        <v>1.0815399999999999</v>
      </c>
      <c r="M2589" s="100">
        <f t="shared" si="1384"/>
        <v>1.0590999999999999</v>
      </c>
      <c r="N2589" s="101">
        <f t="shared" si="1385"/>
        <v>0.97811300000000001</v>
      </c>
      <c r="O2589" s="100">
        <f t="shared" si="1386"/>
        <v>1</v>
      </c>
      <c r="P2589" s="98">
        <f t="shared" si="1387"/>
        <v>236416.13</v>
      </c>
      <c r="Q2589" s="97">
        <f t="shared" si="1388"/>
        <v>18676.87</v>
      </c>
      <c r="R2589" s="97"/>
      <c r="S2589" s="97"/>
    </row>
    <row r="2590" spans="1:19" x14ac:dyDescent="0.25">
      <c r="A2590" s="89" t="s">
        <v>5754</v>
      </c>
      <c r="B2590" s="89" t="s">
        <v>5727</v>
      </c>
      <c r="C2590" s="89"/>
      <c r="D2590" s="89" t="s">
        <v>75</v>
      </c>
      <c r="E2590" s="94" t="s">
        <v>586</v>
      </c>
      <c r="F2590" s="95" t="s">
        <v>587</v>
      </c>
      <c r="G2590" s="89" t="s">
        <v>81</v>
      </c>
      <c r="H2590" s="89" t="s">
        <v>5755</v>
      </c>
      <c r="I2590" s="96">
        <v>1</v>
      </c>
      <c r="J2590" s="97">
        <v>50948</v>
      </c>
      <c r="K2590" s="98">
        <f t="shared" si="1382"/>
        <v>6353.81</v>
      </c>
      <c r="L2590" s="99">
        <f t="shared" si="1383"/>
        <v>1.0815399999999999</v>
      </c>
      <c r="M2590" s="100">
        <f t="shared" si="1384"/>
        <v>1.0590999999999999</v>
      </c>
      <c r="N2590" s="101">
        <f t="shared" si="1385"/>
        <v>0.97811300000000001</v>
      </c>
      <c r="O2590" s="100">
        <f t="shared" si="1386"/>
        <v>1</v>
      </c>
      <c r="P2590" s="98">
        <f t="shared" si="1387"/>
        <v>7118.73</v>
      </c>
      <c r="Q2590" s="97">
        <f t="shared" si="1388"/>
        <v>57081.54</v>
      </c>
      <c r="R2590" s="97"/>
      <c r="S2590" s="97"/>
    </row>
    <row r="2591" spans="1:19" ht="33.75" x14ac:dyDescent="0.25">
      <c r="A2591" s="89" t="s">
        <v>5756</v>
      </c>
      <c r="B2591" s="89" t="s">
        <v>5727</v>
      </c>
      <c r="C2591" s="89"/>
      <c r="D2591" s="89" t="s">
        <v>87</v>
      </c>
      <c r="E2591" s="94" t="s">
        <v>590</v>
      </c>
      <c r="F2591" s="95" t="s">
        <v>732</v>
      </c>
      <c r="G2591" s="89" t="s">
        <v>81</v>
      </c>
      <c r="H2591" s="89" t="s">
        <v>5755</v>
      </c>
      <c r="I2591" s="96">
        <v>1</v>
      </c>
      <c r="J2591" s="97">
        <v>7348</v>
      </c>
      <c r="K2591" s="98">
        <f t="shared" si="1382"/>
        <v>916.38</v>
      </c>
      <c r="L2591" s="99">
        <f t="shared" si="1383"/>
        <v>1.0815399999999999</v>
      </c>
      <c r="M2591" s="100">
        <f t="shared" si="1384"/>
        <v>1.0590999999999999</v>
      </c>
      <c r="N2591" s="101">
        <f t="shared" si="1385"/>
        <v>0.97811300000000001</v>
      </c>
      <c r="O2591" s="100">
        <f t="shared" si="1386"/>
        <v>1</v>
      </c>
      <c r="P2591" s="98">
        <f t="shared" si="1387"/>
        <v>1026.7</v>
      </c>
      <c r="Q2591" s="97">
        <f t="shared" si="1388"/>
        <v>8232.59</v>
      </c>
      <c r="R2591" s="97"/>
      <c r="S2591" s="97"/>
    </row>
    <row r="2592" spans="1:19" ht="22.5" x14ac:dyDescent="0.25">
      <c r="A2592" s="89" t="s">
        <v>5757</v>
      </c>
      <c r="B2592" s="89" t="s">
        <v>5727</v>
      </c>
      <c r="C2592" s="89"/>
      <c r="D2592" s="89" t="s">
        <v>89</v>
      </c>
      <c r="E2592" s="94" t="s">
        <v>738</v>
      </c>
      <c r="F2592" s="95" t="s">
        <v>739</v>
      </c>
      <c r="G2592" s="89" t="s">
        <v>502</v>
      </c>
      <c r="H2592" s="89" t="s">
        <v>5758</v>
      </c>
      <c r="I2592" s="96">
        <v>1</v>
      </c>
      <c r="J2592" s="97">
        <v>10594</v>
      </c>
      <c r="K2592" s="98">
        <f t="shared" si="1382"/>
        <v>41100.25</v>
      </c>
      <c r="L2592" s="99">
        <f t="shared" si="1383"/>
        <v>1.0815399999999999</v>
      </c>
      <c r="M2592" s="100">
        <f t="shared" si="1384"/>
        <v>1.0590999999999999</v>
      </c>
      <c r="N2592" s="101">
        <f t="shared" si="1385"/>
        <v>0.97811300000000001</v>
      </c>
      <c r="O2592" s="100">
        <f t="shared" si="1386"/>
        <v>1</v>
      </c>
      <c r="P2592" s="98">
        <f t="shared" si="1387"/>
        <v>46048.24</v>
      </c>
      <c r="Q2592" s="97">
        <f t="shared" si="1388"/>
        <v>11869.39</v>
      </c>
      <c r="R2592" s="97"/>
      <c r="S2592" s="97"/>
    </row>
    <row r="2593" spans="1:19" ht="22.5" x14ac:dyDescent="0.25">
      <c r="A2593" s="89" t="s">
        <v>5759</v>
      </c>
      <c r="B2593" s="89" t="s">
        <v>5727</v>
      </c>
      <c r="C2593" s="89"/>
      <c r="D2593" s="89" t="s">
        <v>90</v>
      </c>
      <c r="E2593" s="94" t="s">
        <v>5561</v>
      </c>
      <c r="F2593" s="95" t="s">
        <v>5562</v>
      </c>
      <c r="G2593" s="89" t="s">
        <v>502</v>
      </c>
      <c r="H2593" s="89" t="s">
        <v>5760</v>
      </c>
      <c r="I2593" s="96">
        <v>1</v>
      </c>
      <c r="J2593" s="97">
        <v>3835</v>
      </c>
      <c r="K2593" s="98">
        <f t="shared" si="1382"/>
        <v>41152.480000000003</v>
      </c>
      <c r="L2593" s="99">
        <f t="shared" si="1383"/>
        <v>1.0815399999999999</v>
      </c>
      <c r="M2593" s="100">
        <f t="shared" si="1384"/>
        <v>1.0590999999999999</v>
      </c>
      <c r="N2593" s="101">
        <f t="shared" si="1385"/>
        <v>0.97811300000000001</v>
      </c>
      <c r="O2593" s="100">
        <f t="shared" si="1386"/>
        <v>1</v>
      </c>
      <c r="P2593" s="98">
        <f t="shared" si="1387"/>
        <v>46106.76</v>
      </c>
      <c r="Q2593" s="97">
        <f t="shared" si="1388"/>
        <v>4296.6899999999996</v>
      </c>
      <c r="R2593" s="97"/>
      <c r="S2593" s="97"/>
    </row>
    <row r="2594" spans="1:19" x14ac:dyDescent="0.25">
      <c r="A2594" s="89" t="s">
        <v>5761</v>
      </c>
      <c r="B2594" s="89" t="s">
        <v>5727</v>
      </c>
      <c r="C2594" s="89"/>
      <c r="D2594" s="89" t="s">
        <v>91</v>
      </c>
      <c r="E2594" s="94" t="s">
        <v>5692</v>
      </c>
      <c r="F2594" s="95" t="s">
        <v>5693</v>
      </c>
      <c r="G2594" s="89" t="s">
        <v>502</v>
      </c>
      <c r="H2594" s="89" t="s">
        <v>5762</v>
      </c>
      <c r="I2594" s="96">
        <v>1</v>
      </c>
      <c r="J2594" s="97">
        <v>2007</v>
      </c>
      <c r="K2594" s="98">
        <f t="shared" si="1382"/>
        <v>163569.68</v>
      </c>
      <c r="L2594" s="99">
        <f t="shared" si="1383"/>
        <v>1.0815399999999999</v>
      </c>
      <c r="M2594" s="100">
        <f t="shared" si="1384"/>
        <v>1.0590999999999999</v>
      </c>
      <c r="N2594" s="101">
        <f t="shared" si="1385"/>
        <v>0.97811300000000001</v>
      </c>
      <c r="O2594" s="100">
        <f t="shared" si="1386"/>
        <v>1</v>
      </c>
      <c r="P2594" s="98">
        <f t="shared" si="1387"/>
        <v>183261.56</v>
      </c>
      <c r="Q2594" s="97">
        <f t="shared" si="1388"/>
        <v>2248.62</v>
      </c>
      <c r="R2594" s="97"/>
      <c r="S2594" s="97"/>
    </row>
    <row r="2595" spans="1:19" ht="22.5" x14ac:dyDescent="0.25">
      <c r="A2595" s="89" t="s">
        <v>5763</v>
      </c>
      <c r="B2595" s="89" t="s">
        <v>5727</v>
      </c>
      <c r="C2595" s="89"/>
      <c r="D2595" s="89" t="s">
        <v>101</v>
      </c>
      <c r="E2595" s="94" t="s">
        <v>2214</v>
      </c>
      <c r="F2595" s="95" t="s">
        <v>2215</v>
      </c>
      <c r="G2595" s="89" t="s">
        <v>502</v>
      </c>
      <c r="H2595" s="89" t="s">
        <v>5762</v>
      </c>
      <c r="I2595" s="96">
        <v>1</v>
      </c>
      <c r="J2595" s="97">
        <v>636</v>
      </c>
      <c r="K2595" s="98">
        <f t="shared" si="1382"/>
        <v>51833.74</v>
      </c>
      <c r="L2595" s="99">
        <f t="shared" si="1383"/>
        <v>1.0815399999999999</v>
      </c>
      <c r="M2595" s="100">
        <f t="shared" si="1384"/>
        <v>1.0590999999999999</v>
      </c>
      <c r="N2595" s="101">
        <f t="shared" si="1385"/>
        <v>0.97811300000000001</v>
      </c>
      <c r="O2595" s="100">
        <f t="shared" si="1386"/>
        <v>1</v>
      </c>
      <c r="P2595" s="98">
        <f t="shared" si="1387"/>
        <v>58073.919999999998</v>
      </c>
      <c r="Q2595" s="97">
        <f t="shared" si="1388"/>
        <v>712.57</v>
      </c>
      <c r="R2595" s="97"/>
      <c r="S2595" s="97"/>
    </row>
    <row r="2596" spans="1:19" x14ac:dyDescent="0.25">
      <c r="A2596" s="89"/>
      <c r="B2596" s="90"/>
      <c r="C2596" s="90"/>
      <c r="D2596" s="91"/>
      <c r="E2596" s="92"/>
      <c r="F2596" s="92" t="s">
        <v>5764</v>
      </c>
      <c r="G2596" s="91"/>
      <c r="H2596" s="91"/>
      <c r="I2596" s="93">
        <v>1</v>
      </c>
      <c r="J2596" s="91"/>
      <c r="K2596" s="98"/>
      <c r="L2596" s="99"/>
      <c r="M2596" s="100"/>
      <c r="N2596" s="101"/>
      <c r="O2596" s="100"/>
      <c r="P2596" s="98"/>
      <c r="Q2596" s="91"/>
      <c r="R2596" s="91"/>
      <c r="S2596" s="91"/>
    </row>
    <row r="2597" spans="1:19" ht="22.5" x14ac:dyDescent="0.25">
      <c r="A2597" s="89" t="s">
        <v>5765</v>
      </c>
      <c r="B2597" s="89" t="s">
        <v>5727</v>
      </c>
      <c r="C2597" s="89"/>
      <c r="D2597" s="89" t="s">
        <v>106</v>
      </c>
      <c r="E2597" s="94" t="s">
        <v>626</v>
      </c>
      <c r="F2597" s="95" t="s">
        <v>627</v>
      </c>
      <c r="G2597" s="89" t="s">
        <v>110</v>
      </c>
      <c r="H2597" s="89" t="s">
        <v>5766</v>
      </c>
      <c r="I2597" s="96">
        <v>1</v>
      </c>
      <c r="J2597" s="97">
        <v>6903</v>
      </c>
      <c r="K2597" s="98">
        <f>J2597/H2597</f>
        <v>27501.99</v>
      </c>
      <c r="L2597" s="99">
        <f>$L$8</f>
        <v>1.0815399999999999</v>
      </c>
      <c r="M2597" s="100">
        <f>$M$8</f>
        <v>1.0590999999999999</v>
      </c>
      <c r="N2597" s="101">
        <f>$N$8</f>
        <v>0.97811300000000001</v>
      </c>
      <c r="O2597" s="100">
        <f>$O$8</f>
        <v>1</v>
      </c>
      <c r="P2597" s="98">
        <f>K2597*L2597*M2597*N2597*O2597</f>
        <v>30812.91</v>
      </c>
      <c r="Q2597" s="97">
        <f>H2597*P2597</f>
        <v>7734.04</v>
      </c>
      <c r="R2597" s="97"/>
      <c r="S2597" s="97"/>
    </row>
    <row r="2598" spans="1:19" x14ac:dyDescent="0.25">
      <c r="A2598" s="89" t="s">
        <v>5767</v>
      </c>
      <c r="B2598" s="89" t="s">
        <v>5727</v>
      </c>
      <c r="C2598" s="89"/>
      <c r="D2598" s="89" t="s">
        <v>107</v>
      </c>
      <c r="E2598" s="94" t="s">
        <v>630</v>
      </c>
      <c r="F2598" s="95" t="s">
        <v>631</v>
      </c>
      <c r="G2598" s="89" t="s">
        <v>502</v>
      </c>
      <c r="H2598" s="89" t="s">
        <v>5768</v>
      </c>
      <c r="I2598" s="96">
        <v>1</v>
      </c>
      <c r="J2598" s="97">
        <v>-1766</v>
      </c>
      <c r="K2598" s="98">
        <f>J2598/H2598</f>
        <v>29316.07</v>
      </c>
      <c r="L2598" s="99">
        <f>$L$8</f>
        <v>1.0815399999999999</v>
      </c>
      <c r="M2598" s="100">
        <f>$M$8</f>
        <v>1.0590999999999999</v>
      </c>
      <c r="N2598" s="101">
        <f>$N$8</f>
        <v>0.97811300000000001</v>
      </c>
      <c r="O2598" s="100">
        <f>$O$8</f>
        <v>1</v>
      </c>
      <c r="P2598" s="98">
        <f>K2598*L2598*M2598*N2598*O2598</f>
        <v>32845.379999999997</v>
      </c>
      <c r="Q2598" s="97">
        <f>H2598*P2598</f>
        <v>-1978.61</v>
      </c>
      <c r="R2598" s="97"/>
      <c r="S2598" s="97"/>
    </row>
    <row r="2599" spans="1:19" x14ac:dyDescent="0.25">
      <c r="A2599" s="89" t="s">
        <v>5769</v>
      </c>
      <c r="B2599" s="89" t="s">
        <v>5727</v>
      </c>
      <c r="C2599" s="89"/>
      <c r="D2599" s="89" t="s">
        <v>108</v>
      </c>
      <c r="E2599" s="94" t="s">
        <v>634</v>
      </c>
      <c r="F2599" s="95" t="s">
        <v>635</v>
      </c>
      <c r="G2599" s="89" t="s">
        <v>502</v>
      </c>
      <c r="H2599" s="89" t="s">
        <v>5770</v>
      </c>
      <c r="I2599" s="96">
        <v>1</v>
      </c>
      <c r="J2599" s="97">
        <v>-297</v>
      </c>
      <c r="K2599" s="98">
        <f>J2599/H2599</f>
        <v>49302.79</v>
      </c>
      <c r="L2599" s="99">
        <f>$L$8</f>
        <v>1.0815399999999999</v>
      </c>
      <c r="M2599" s="100">
        <f>$M$8</f>
        <v>1.0590999999999999</v>
      </c>
      <c r="N2599" s="101">
        <f>$N$8</f>
        <v>0.97811300000000001</v>
      </c>
      <c r="O2599" s="100">
        <f>$O$8</f>
        <v>1</v>
      </c>
      <c r="P2599" s="98">
        <f>K2599*L2599*M2599*N2599*O2599</f>
        <v>55238.27</v>
      </c>
      <c r="Q2599" s="97">
        <f>H2599*P2599</f>
        <v>-332.76</v>
      </c>
      <c r="R2599" s="97"/>
      <c r="S2599" s="97"/>
    </row>
    <row r="2600" spans="1:19" x14ac:dyDescent="0.25">
      <c r="A2600" s="89" t="s">
        <v>5771</v>
      </c>
      <c r="B2600" s="89" t="s">
        <v>5727</v>
      </c>
      <c r="C2600" s="89"/>
      <c r="D2600" s="89" t="s">
        <v>109</v>
      </c>
      <c r="E2600" s="94" t="s">
        <v>638</v>
      </c>
      <c r="F2600" s="95" t="s">
        <v>639</v>
      </c>
      <c r="G2600" s="89" t="s">
        <v>518</v>
      </c>
      <c r="H2600" s="89" t="s">
        <v>5772</v>
      </c>
      <c r="I2600" s="96">
        <v>1</v>
      </c>
      <c r="J2600" s="97">
        <v>3018</v>
      </c>
      <c r="K2600" s="98">
        <f>J2600/H2600</f>
        <v>72.83</v>
      </c>
      <c r="L2600" s="99">
        <f>$L$8</f>
        <v>1.0815399999999999</v>
      </c>
      <c r="M2600" s="100">
        <f>$M$8</f>
        <v>1.0590999999999999</v>
      </c>
      <c r="N2600" s="101">
        <f>$N$8</f>
        <v>0.97811300000000001</v>
      </c>
      <c r="O2600" s="100">
        <f>$O$8</f>
        <v>1</v>
      </c>
      <c r="P2600" s="98">
        <f>K2600*L2600*M2600*N2600*O2600</f>
        <v>81.599999999999994</v>
      </c>
      <c r="Q2600" s="97">
        <f>H2600*P2600</f>
        <v>3381.5</v>
      </c>
      <c r="R2600" s="97"/>
      <c r="S2600" s="97"/>
    </row>
    <row r="2601" spans="1:19" x14ac:dyDescent="0.25">
      <c r="A2601" s="89"/>
      <c r="B2601" s="90"/>
      <c r="C2601" s="90"/>
      <c r="D2601" s="91"/>
      <c r="E2601" s="92"/>
      <c r="F2601" s="92" t="s">
        <v>5773</v>
      </c>
      <c r="G2601" s="91"/>
      <c r="H2601" s="91"/>
      <c r="I2601" s="93">
        <v>1</v>
      </c>
      <c r="J2601" s="91"/>
      <c r="K2601" s="98"/>
      <c r="L2601" s="99"/>
      <c r="M2601" s="100"/>
      <c r="N2601" s="101"/>
      <c r="O2601" s="100"/>
      <c r="P2601" s="98"/>
      <c r="Q2601" s="91"/>
      <c r="R2601" s="91"/>
      <c r="S2601" s="91"/>
    </row>
    <row r="2602" spans="1:19" ht="22.5" x14ac:dyDescent="0.25">
      <c r="A2602" s="89" t="s">
        <v>5774</v>
      </c>
      <c r="B2602" s="89" t="s">
        <v>5727</v>
      </c>
      <c r="C2602" s="89"/>
      <c r="D2602" s="89" t="s">
        <v>122</v>
      </c>
      <c r="E2602" s="94" t="s">
        <v>5775</v>
      </c>
      <c r="F2602" s="95" t="s">
        <v>5776</v>
      </c>
      <c r="G2602" s="89" t="s">
        <v>648</v>
      </c>
      <c r="H2602" s="89" t="s">
        <v>12</v>
      </c>
      <c r="I2602" s="96">
        <v>1</v>
      </c>
      <c r="J2602" s="97">
        <v>39629</v>
      </c>
      <c r="K2602" s="98">
        <f>J2602/H2602</f>
        <v>39629</v>
      </c>
      <c r="L2602" s="99">
        <f>$L$8</f>
        <v>1.0815399999999999</v>
      </c>
      <c r="M2602" s="100">
        <f>$M$8</f>
        <v>1.0590999999999999</v>
      </c>
      <c r="N2602" s="101">
        <f>$N$8</f>
        <v>0.97811300000000001</v>
      </c>
      <c r="O2602" s="100">
        <f>$O$8</f>
        <v>1</v>
      </c>
      <c r="P2602" s="98">
        <f>K2602*L2602*M2602*N2602*O2602</f>
        <v>44399.87</v>
      </c>
      <c r="Q2602" s="97">
        <f>H2602*P2602</f>
        <v>44399.87</v>
      </c>
      <c r="R2602" s="97"/>
      <c r="S2602" s="97"/>
    </row>
    <row r="2603" spans="1:19" x14ac:dyDescent="0.25">
      <c r="A2603" s="89" t="s">
        <v>5777</v>
      </c>
      <c r="B2603" s="89" t="s">
        <v>5727</v>
      </c>
      <c r="C2603" s="89" t="s">
        <v>17297</v>
      </c>
      <c r="D2603" s="89" t="s">
        <v>126</v>
      </c>
      <c r="E2603" s="94" t="s">
        <v>5778</v>
      </c>
      <c r="F2603" s="95" t="s">
        <v>5779</v>
      </c>
      <c r="G2603" s="89" t="s">
        <v>5780</v>
      </c>
      <c r="H2603" s="89" t="s">
        <v>12</v>
      </c>
      <c r="I2603" s="96">
        <v>1</v>
      </c>
      <c r="J2603" s="97">
        <v>5019262</v>
      </c>
      <c r="K2603" s="98">
        <f>J2603/H2603</f>
        <v>5019262</v>
      </c>
      <c r="L2603" s="99">
        <f>$L$8</f>
        <v>1.0815399999999999</v>
      </c>
      <c r="M2603" s="100">
        <f>$M$8</f>
        <v>1.0590999999999999</v>
      </c>
      <c r="N2603" s="101">
        <f>$N$8</f>
        <v>0.97811300000000001</v>
      </c>
      <c r="O2603" s="100">
        <f>$O$8</f>
        <v>1</v>
      </c>
      <c r="P2603" s="98">
        <f>K2603*L2603*M2603*N2603*O2603</f>
        <v>5623522.6799999997</v>
      </c>
      <c r="Q2603" s="97">
        <f>H2603*P2603</f>
        <v>5623522.6799999997</v>
      </c>
      <c r="R2603" s="97">
        <f t="shared" ref="R2603" si="1389">Q2603</f>
        <v>5623522.6799999997</v>
      </c>
      <c r="S2603" s="97"/>
    </row>
    <row r="2604" spans="1:19" x14ac:dyDescent="0.25">
      <c r="A2604" s="72"/>
      <c r="B2604" s="77"/>
      <c r="C2604" s="77"/>
      <c r="D2604" s="77"/>
      <c r="E2604" s="76"/>
      <c r="F2604" s="76" t="s">
        <v>5781</v>
      </c>
      <c r="G2604" s="77"/>
      <c r="H2604" s="77"/>
      <c r="I2604" s="78"/>
      <c r="J2604" s="79">
        <f>J2605</f>
        <v>7842716</v>
      </c>
      <c r="K2604" s="98"/>
      <c r="L2604" s="99"/>
      <c r="M2604" s="100"/>
      <c r="N2604" s="101"/>
      <c r="O2604" s="100"/>
      <c r="P2604" s="98"/>
      <c r="Q2604" s="79">
        <f>Q2605</f>
        <v>8786892.4900000002</v>
      </c>
      <c r="R2604" s="79">
        <f t="shared" ref="R2604:S2604" si="1390">R2605</f>
        <v>6885209.9299999997</v>
      </c>
      <c r="S2604" s="79">
        <f t="shared" si="1390"/>
        <v>0</v>
      </c>
    </row>
    <row r="2605" spans="1:19" x14ac:dyDescent="0.25">
      <c r="A2605" s="82" t="s">
        <v>1080</v>
      </c>
      <c r="B2605" s="83"/>
      <c r="C2605" s="84"/>
      <c r="D2605" s="85"/>
      <c r="E2605" s="86"/>
      <c r="F2605" s="86" t="s">
        <v>5783</v>
      </c>
      <c r="G2605" s="82"/>
      <c r="H2605" s="82"/>
      <c r="I2605" s="87"/>
      <c r="J2605" s="88">
        <f>SUM(J2606:J2647)</f>
        <v>7842716</v>
      </c>
      <c r="K2605" s="98"/>
      <c r="L2605" s="99"/>
      <c r="M2605" s="100"/>
      <c r="N2605" s="101"/>
      <c r="O2605" s="100"/>
      <c r="P2605" s="98"/>
      <c r="Q2605" s="88">
        <f>SUM(Q2606:Q2647)</f>
        <v>8786892.4900000002</v>
      </c>
      <c r="R2605" s="88">
        <f t="shared" ref="R2605:S2605" si="1391">SUM(R2606:R2647)</f>
        <v>6885209.9299999997</v>
      </c>
      <c r="S2605" s="88">
        <f t="shared" si="1391"/>
        <v>0</v>
      </c>
    </row>
    <row r="2606" spans="1:19" x14ac:dyDescent="0.25">
      <c r="A2606" s="89"/>
      <c r="B2606" s="90"/>
      <c r="C2606" s="90"/>
      <c r="D2606" s="91"/>
      <c r="E2606" s="92"/>
      <c r="F2606" s="92" t="s">
        <v>5784</v>
      </c>
      <c r="G2606" s="91"/>
      <c r="H2606" s="91"/>
      <c r="I2606" s="93">
        <v>1</v>
      </c>
      <c r="J2606" s="91"/>
      <c r="K2606" s="98"/>
      <c r="L2606" s="99"/>
      <c r="M2606" s="100"/>
      <c r="N2606" s="101"/>
      <c r="O2606" s="100"/>
      <c r="P2606" s="98"/>
      <c r="Q2606" s="91"/>
      <c r="R2606" s="91"/>
      <c r="S2606" s="91"/>
    </row>
    <row r="2607" spans="1:19" ht="22.5" x14ac:dyDescent="0.25">
      <c r="A2607" s="89" t="s">
        <v>5785</v>
      </c>
      <c r="B2607" s="89" t="s">
        <v>5786</v>
      </c>
      <c r="C2607" s="89"/>
      <c r="D2607" s="89" t="s">
        <v>12</v>
      </c>
      <c r="E2607" s="94" t="s">
        <v>530</v>
      </c>
      <c r="F2607" s="95" t="s">
        <v>531</v>
      </c>
      <c r="G2607" s="89" t="s">
        <v>37</v>
      </c>
      <c r="H2607" s="89" t="s">
        <v>5787</v>
      </c>
      <c r="I2607" s="96">
        <v>1</v>
      </c>
      <c r="J2607" s="97">
        <v>1500</v>
      </c>
      <c r="K2607" s="98">
        <f t="shared" ref="K2607:K2617" si="1392">J2607/H2607</f>
        <v>41551.25</v>
      </c>
      <c r="L2607" s="99">
        <f t="shared" ref="L2607:L2617" si="1393">$L$8</f>
        <v>1.0815399999999999</v>
      </c>
      <c r="M2607" s="100">
        <f t="shared" ref="M2607:M2617" si="1394">$M$8</f>
        <v>1.0590999999999999</v>
      </c>
      <c r="N2607" s="101">
        <f t="shared" ref="N2607:N2617" si="1395">$N$8</f>
        <v>0.97811300000000001</v>
      </c>
      <c r="O2607" s="100">
        <f t="shared" ref="O2607:O2617" si="1396">$O$8</f>
        <v>1</v>
      </c>
      <c r="P2607" s="98">
        <f>K2607*L2607*M2607*N2607*O2607</f>
        <v>46553.54</v>
      </c>
      <c r="Q2607" s="97">
        <f t="shared" ref="Q2607:Q2617" si="1397">H2607*P2607</f>
        <v>1680.58</v>
      </c>
      <c r="R2607" s="97"/>
      <c r="S2607" s="97"/>
    </row>
    <row r="2608" spans="1:19" ht="22.5" x14ac:dyDescent="0.25">
      <c r="A2608" s="89" t="s">
        <v>5788</v>
      </c>
      <c r="B2608" s="89" t="s">
        <v>5786</v>
      </c>
      <c r="C2608" s="89"/>
      <c r="D2608" s="89" t="s">
        <v>24</v>
      </c>
      <c r="E2608" s="94" t="s">
        <v>534</v>
      </c>
      <c r="F2608" s="95" t="s">
        <v>535</v>
      </c>
      <c r="G2608" s="89" t="s">
        <v>37</v>
      </c>
      <c r="H2608" s="89" t="s">
        <v>5789</v>
      </c>
      <c r="I2608" s="96">
        <v>1</v>
      </c>
      <c r="J2608" s="97">
        <v>32264</v>
      </c>
      <c r="K2608" s="98">
        <f t="shared" si="1392"/>
        <v>59080.75</v>
      </c>
      <c r="L2608" s="99">
        <f t="shared" si="1393"/>
        <v>1.0815399999999999</v>
      </c>
      <c r="M2608" s="100">
        <f t="shared" si="1394"/>
        <v>1.0590999999999999</v>
      </c>
      <c r="N2608" s="101">
        <f t="shared" si="1395"/>
        <v>0.97811300000000001</v>
      </c>
      <c r="O2608" s="100">
        <f t="shared" si="1396"/>
        <v>1</v>
      </c>
      <c r="P2608" s="98">
        <f>K2608*L2608*M2608*N2608*O2608</f>
        <v>66193.38</v>
      </c>
      <c r="Q2608" s="97">
        <f t="shared" si="1397"/>
        <v>36148.199999999997</v>
      </c>
      <c r="R2608" s="97"/>
      <c r="S2608" s="97"/>
    </row>
    <row r="2609" spans="1:19" ht="22.5" x14ac:dyDescent="0.25">
      <c r="A2609" s="89" t="s">
        <v>5790</v>
      </c>
      <c r="B2609" s="89" t="s">
        <v>5786</v>
      </c>
      <c r="C2609" s="89"/>
      <c r="D2609" s="89" t="s">
        <v>30</v>
      </c>
      <c r="E2609" s="94" t="s">
        <v>31</v>
      </c>
      <c r="F2609" s="95" t="s">
        <v>32</v>
      </c>
      <c r="G2609" s="89" t="s">
        <v>27</v>
      </c>
      <c r="H2609" s="89" t="s">
        <v>5791</v>
      </c>
      <c r="I2609" s="96">
        <v>1</v>
      </c>
      <c r="J2609" s="97">
        <v>658172</v>
      </c>
      <c r="K2609" s="98">
        <f t="shared" si="1392"/>
        <v>708.95</v>
      </c>
      <c r="L2609" s="99">
        <f t="shared" si="1393"/>
        <v>1.0815399999999999</v>
      </c>
      <c r="M2609" s="100">
        <f t="shared" si="1394"/>
        <v>1.0590999999999999</v>
      </c>
      <c r="N2609" s="101">
        <f t="shared" si="1395"/>
        <v>0.97811300000000001</v>
      </c>
      <c r="O2609" s="100">
        <f t="shared" si="1396"/>
        <v>1</v>
      </c>
      <c r="P2609" s="98">
        <f>K2609*L2609*M2609*N2609*O2609+0.01</f>
        <v>794.31</v>
      </c>
      <c r="Q2609" s="97">
        <f t="shared" si="1397"/>
        <v>737413.57</v>
      </c>
      <c r="R2609" s="97"/>
      <c r="S2609" s="97"/>
    </row>
    <row r="2610" spans="1:19" ht="22.5" x14ac:dyDescent="0.25">
      <c r="A2610" s="89" t="s">
        <v>5792</v>
      </c>
      <c r="B2610" s="89" t="s">
        <v>5786</v>
      </c>
      <c r="C2610" s="89"/>
      <c r="D2610" s="89" t="s">
        <v>34</v>
      </c>
      <c r="E2610" s="94" t="s">
        <v>5517</v>
      </c>
      <c r="F2610" s="95" t="s">
        <v>5734</v>
      </c>
      <c r="G2610" s="89" t="s">
        <v>51</v>
      </c>
      <c r="H2610" s="89" t="s">
        <v>5793</v>
      </c>
      <c r="I2610" s="96">
        <v>1</v>
      </c>
      <c r="J2610" s="97">
        <v>3005</v>
      </c>
      <c r="K2610" s="98">
        <f t="shared" si="1392"/>
        <v>170351.47</v>
      </c>
      <c r="L2610" s="99">
        <f t="shared" si="1393"/>
        <v>1.0815399999999999</v>
      </c>
      <c r="M2610" s="100">
        <f t="shared" si="1394"/>
        <v>1.0590999999999999</v>
      </c>
      <c r="N2610" s="101">
        <f t="shared" si="1395"/>
        <v>0.97811300000000001</v>
      </c>
      <c r="O2610" s="100">
        <f t="shared" si="1396"/>
        <v>1</v>
      </c>
      <c r="P2610" s="98">
        <f t="shared" ref="P2610:P2617" si="1398">K2610*L2610*M2610*N2610*O2610</f>
        <v>190859.8</v>
      </c>
      <c r="Q2610" s="97">
        <f t="shared" si="1397"/>
        <v>3366.77</v>
      </c>
      <c r="R2610" s="97"/>
      <c r="S2610" s="97"/>
    </row>
    <row r="2611" spans="1:19" ht="22.5" x14ac:dyDescent="0.25">
      <c r="A2611" s="89" t="s">
        <v>5794</v>
      </c>
      <c r="B2611" s="89" t="s">
        <v>5786</v>
      </c>
      <c r="C2611" s="89"/>
      <c r="D2611" s="89" t="s">
        <v>40</v>
      </c>
      <c r="E2611" s="94" t="s">
        <v>5521</v>
      </c>
      <c r="F2611" s="95" t="s">
        <v>5522</v>
      </c>
      <c r="G2611" s="89" t="s">
        <v>37</v>
      </c>
      <c r="H2611" s="89" t="s">
        <v>5795</v>
      </c>
      <c r="I2611" s="96">
        <v>1</v>
      </c>
      <c r="J2611" s="97">
        <v>96</v>
      </c>
      <c r="K2611" s="98">
        <f t="shared" si="1392"/>
        <v>4343.8900000000003</v>
      </c>
      <c r="L2611" s="99">
        <f t="shared" si="1393"/>
        <v>1.0815399999999999</v>
      </c>
      <c r="M2611" s="100">
        <f t="shared" si="1394"/>
        <v>1.0590999999999999</v>
      </c>
      <c r="N2611" s="101">
        <f t="shared" si="1395"/>
        <v>0.97811300000000001</v>
      </c>
      <c r="O2611" s="100">
        <f t="shared" si="1396"/>
        <v>1</v>
      </c>
      <c r="P2611" s="98">
        <f t="shared" si="1398"/>
        <v>4866.84</v>
      </c>
      <c r="Q2611" s="97">
        <f t="shared" si="1397"/>
        <v>107.56</v>
      </c>
      <c r="R2611" s="97"/>
      <c r="S2611" s="97"/>
    </row>
    <row r="2612" spans="1:19" x14ac:dyDescent="0.25">
      <c r="A2612" s="89" t="s">
        <v>5796</v>
      </c>
      <c r="B2612" s="89" t="s">
        <v>5786</v>
      </c>
      <c r="C2612" s="89"/>
      <c r="D2612" s="89" t="s">
        <v>43</v>
      </c>
      <c r="E2612" s="94" t="s">
        <v>49</v>
      </c>
      <c r="F2612" s="95" t="s">
        <v>50</v>
      </c>
      <c r="G2612" s="89" t="s">
        <v>51</v>
      </c>
      <c r="H2612" s="89" t="s">
        <v>5797</v>
      </c>
      <c r="I2612" s="96">
        <v>1</v>
      </c>
      <c r="J2612" s="97">
        <v>2833</v>
      </c>
      <c r="K2612" s="98">
        <f t="shared" si="1392"/>
        <v>12819</v>
      </c>
      <c r="L2612" s="99">
        <f t="shared" si="1393"/>
        <v>1.0815399999999999</v>
      </c>
      <c r="M2612" s="100">
        <f t="shared" si="1394"/>
        <v>1.0590999999999999</v>
      </c>
      <c r="N2612" s="101">
        <f t="shared" si="1395"/>
        <v>0.97811300000000001</v>
      </c>
      <c r="O2612" s="100">
        <f t="shared" si="1396"/>
        <v>1</v>
      </c>
      <c r="P2612" s="98">
        <f t="shared" si="1398"/>
        <v>14362.26</v>
      </c>
      <c r="Q2612" s="97">
        <f t="shared" si="1397"/>
        <v>3174.06</v>
      </c>
      <c r="R2612" s="97"/>
      <c r="S2612" s="97"/>
    </row>
    <row r="2613" spans="1:19" x14ac:dyDescent="0.25">
      <c r="A2613" s="89" t="s">
        <v>5798</v>
      </c>
      <c r="B2613" s="89" t="s">
        <v>5786</v>
      </c>
      <c r="C2613" s="89"/>
      <c r="D2613" s="89" t="s">
        <v>48</v>
      </c>
      <c r="E2613" s="94" t="s">
        <v>552</v>
      </c>
      <c r="F2613" s="95" t="s">
        <v>2174</v>
      </c>
      <c r="G2613" s="89" t="s">
        <v>81</v>
      </c>
      <c r="H2613" s="89" t="s">
        <v>5799</v>
      </c>
      <c r="I2613" s="96">
        <v>1</v>
      </c>
      <c r="J2613" s="97">
        <v>5633</v>
      </c>
      <c r="K2613" s="98">
        <f t="shared" si="1392"/>
        <v>2166.54</v>
      </c>
      <c r="L2613" s="99">
        <f t="shared" si="1393"/>
        <v>1.0815399999999999</v>
      </c>
      <c r="M2613" s="100">
        <f t="shared" si="1394"/>
        <v>1.0590999999999999</v>
      </c>
      <c r="N2613" s="101">
        <f t="shared" si="1395"/>
        <v>0.97811300000000001</v>
      </c>
      <c r="O2613" s="100">
        <f t="shared" si="1396"/>
        <v>1</v>
      </c>
      <c r="P2613" s="98">
        <f t="shared" si="1398"/>
        <v>2427.37</v>
      </c>
      <c r="Q2613" s="97">
        <f t="shared" si="1397"/>
        <v>6311.16</v>
      </c>
      <c r="R2613" s="97"/>
      <c r="S2613" s="97"/>
    </row>
    <row r="2614" spans="1:19" x14ac:dyDescent="0.25">
      <c r="A2614" s="89" t="s">
        <v>5800</v>
      </c>
      <c r="B2614" s="89" t="s">
        <v>5786</v>
      </c>
      <c r="C2614" s="89"/>
      <c r="D2614" s="89" t="s">
        <v>55</v>
      </c>
      <c r="E2614" s="94" t="s">
        <v>2177</v>
      </c>
      <c r="F2614" s="95" t="s">
        <v>2178</v>
      </c>
      <c r="G2614" s="89" t="s">
        <v>81</v>
      </c>
      <c r="H2614" s="89" t="s">
        <v>5801</v>
      </c>
      <c r="I2614" s="96">
        <v>1</v>
      </c>
      <c r="J2614" s="97">
        <v>6581</v>
      </c>
      <c r="K2614" s="98">
        <f t="shared" si="1392"/>
        <v>2109.29</v>
      </c>
      <c r="L2614" s="99">
        <f t="shared" si="1393"/>
        <v>1.0815399999999999</v>
      </c>
      <c r="M2614" s="100">
        <f t="shared" si="1394"/>
        <v>1.0590999999999999</v>
      </c>
      <c r="N2614" s="101">
        <f t="shared" si="1395"/>
        <v>0.97811300000000001</v>
      </c>
      <c r="O2614" s="100">
        <f t="shared" si="1396"/>
        <v>1</v>
      </c>
      <c r="P2614" s="98">
        <f t="shared" si="1398"/>
        <v>2363.2199999999998</v>
      </c>
      <c r="Q2614" s="97">
        <f t="shared" si="1397"/>
        <v>7373.25</v>
      </c>
      <c r="R2614" s="97"/>
      <c r="S2614" s="97"/>
    </row>
    <row r="2615" spans="1:19" ht="22.5" x14ac:dyDescent="0.25">
      <c r="A2615" s="89" t="s">
        <v>5802</v>
      </c>
      <c r="B2615" s="89" t="s">
        <v>5786</v>
      </c>
      <c r="C2615" s="89"/>
      <c r="D2615" s="89" t="s">
        <v>58</v>
      </c>
      <c r="E2615" s="94" t="s">
        <v>5521</v>
      </c>
      <c r="F2615" s="95" t="s">
        <v>5529</v>
      </c>
      <c r="G2615" s="89" t="s">
        <v>37</v>
      </c>
      <c r="H2615" s="89" t="s">
        <v>5803</v>
      </c>
      <c r="I2615" s="96">
        <v>1</v>
      </c>
      <c r="J2615" s="97">
        <v>2359</v>
      </c>
      <c r="K2615" s="98">
        <f t="shared" si="1392"/>
        <v>4340.3900000000003</v>
      </c>
      <c r="L2615" s="99">
        <f t="shared" si="1393"/>
        <v>1.0815399999999999</v>
      </c>
      <c r="M2615" s="100">
        <f t="shared" si="1394"/>
        <v>1.0590999999999999</v>
      </c>
      <c r="N2615" s="101">
        <f t="shared" si="1395"/>
        <v>0.97811300000000001</v>
      </c>
      <c r="O2615" s="100">
        <f t="shared" si="1396"/>
        <v>1</v>
      </c>
      <c r="P2615" s="98">
        <f t="shared" si="1398"/>
        <v>4862.92</v>
      </c>
      <c r="Q2615" s="97">
        <f t="shared" si="1397"/>
        <v>2643</v>
      </c>
      <c r="R2615" s="97"/>
      <c r="S2615" s="97"/>
    </row>
    <row r="2616" spans="1:19" x14ac:dyDescent="0.25">
      <c r="A2616" s="89" t="s">
        <v>5804</v>
      </c>
      <c r="B2616" s="89" t="s">
        <v>5786</v>
      </c>
      <c r="C2616" s="89"/>
      <c r="D2616" s="89" t="s">
        <v>60</v>
      </c>
      <c r="E2616" s="94" t="s">
        <v>556</v>
      </c>
      <c r="F2616" s="95" t="s">
        <v>557</v>
      </c>
      <c r="G2616" s="89" t="s">
        <v>81</v>
      </c>
      <c r="H2616" s="89" t="s">
        <v>5805</v>
      </c>
      <c r="I2616" s="96">
        <v>1</v>
      </c>
      <c r="J2616" s="97">
        <v>723645</v>
      </c>
      <c r="K2616" s="98">
        <f t="shared" si="1392"/>
        <v>1109.54</v>
      </c>
      <c r="L2616" s="99">
        <f t="shared" si="1393"/>
        <v>1.0815399999999999</v>
      </c>
      <c r="M2616" s="100">
        <f t="shared" si="1394"/>
        <v>1.0590999999999999</v>
      </c>
      <c r="N2616" s="101">
        <f t="shared" si="1395"/>
        <v>0.97811300000000001</v>
      </c>
      <c r="O2616" s="100">
        <f t="shared" si="1396"/>
        <v>1</v>
      </c>
      <c r="P2616" s="98">
        <f t="shared" si="1398"/>
        <v>1243.1199999999999</v>
      </c>
      <c r="Q2616" s="97">
        <f t="shared" si="1397"/>
        <v>810762.86</v>
      </c>
      <c r="R2616" s="97"/>
      <c r="S2616" s="97"/>
    </row>
    <row r="2617" spans="1:19" x14ac:dyDescent="0.25">
      <c r="A2617" s="89" t="s">
        <v>5806</v>
      </c>
      <c r="B2617" s="89" t="s">
        <v>5786</v>
      </c>
      <c r="C2617" s="89"/>
      <c r="D2617" s="89" t="s">
        <v>65</v>
      </c>
      <c r="E2617" s="94" t="s">
        <v>49</v>
      </c>
      <c r="F2617" s="95" t="s">
        <v>50</v>
      </c>
      <c r="G2617" s="89" t="s">
        <v>51</v>
      </c>
      <c r="H2617" s="89" t="s">
        <v>5807</v>
      </c>
      <c r="I2617" s="96">
        <v>1</v>
      </c>
      <c r="J2617" s="97">
        <v>69646</v>
      </c>
      <c r="K2617" s="98">
        <f t="shared" si="1392"/>
        <v>12814.35</v>
      </c>
      <c r="L2617" s="99">
        <f t="shared" si="1393"/>
        <v>1.0815399999999999</v>
      </c>
      <c r="M2617" s="100">
        <f t="shared" si="1394"/>
        <v>1.0590999999999999</v>
      </c>
      <c r="N2617" s="101">
        <f t="shared" si="1395"/>
        <v>0.97811300000000001</v>
      </c>
      <c r="O2617" s="100">
        <f t="shared" si="1396"/>
        <v>1</v>
      </c>
      <c r="P2617" s="98">
        <f t="shared" si="1398"/>
        <v>14357.05</v>
      </c>
      <c r="Q2617" s="97">
        <f t="shared" si="1397"/>
        <v>78030.570000000007</v>
      </c>
      <c r="R2617" s="97"/>
      <c r="S2617" s="97"/>
    </row>
    <row r="2618" spans="1:19" x14ac:dyDescent="0.25">
      <c r="A2618" s="89"/>
      <c r="B2618" s="90"/>
      <c r="C2618" s="90"/>
      <c r="D2618" s="91"/>
      <c r="E2618" s="92"/>
      <c r="F2618" s="92" t="s">
        <v>5808</v>
      </c>
      <c r="G2618" s="91"/>
      <c r="H2618" s="91"/>
      <c r="I2618" s="93">
        <v>1</v>
      </c>
      <c r="J2618" s="91"/>
      <c r="K2618" s="98"/>
      <c r="L2618" s="99"/>
      <c r="M2618" s="100"/>
      <c r="N2618" s="101"/>
      <c r="O2618" s="100"/>
      <c r="P2618" s="98"/>
      <c r="Q2618" s="91"/>
      <c r="R2618" s="91"/>
      <c r="S2618" s="91"/>
    </row>
    <row r="2619" spans="1:19" x14ac:dyDescent="0.25">
      <c r="A2619" s="89" t="s">
        <v>5809</v>
      </c>
      <c r="B2619" s="89" t="s">
        <v>5786</v>
      </c>
      <c r="C2619" s="89"/>
      <c r="D2619" s="89" t="s">
        <v>68</v>
      </c>
      <c r="E2619" s="94" t="s">
        <v>570</v>
      </c>
      <c r="F2619" s="95" t="s">
        <v>571</v>
      </c>
      <c r="G2619" s="89" t="s">
        <v>51</v>
      </c>
      <c r="H2619" s="89" t="s">
        <v>5066</v>
      </c>
      <c r="I2619" s="96">
        <v>1</v>
      </c>
      <c r="J2619" s="97">
        <v>785</v>
      </c>
      <c r="K2619" s="98">
        <f t="shared" ref="K2619:K2627" si="1399">J2619/H2619</f>
        <v>157000</v>
      </c>
      <c r="L2619" s="99">
        <f t="shared" ref="L2619:L2627" si="1400">$L$8</f>
        <v>1.0815399999999999</v>
      </c>
      <c r="M2619" s="100">
        <f t="shared" ref="M2619:M2627" si="1401">$M$8</f>
        <v>1.0590999999999999</v>
      </c>
      <c r="N2619" s="101">
        <f t="shared" ref="N2619:N2627" si="1402">$N$8</f>
        <v>0.97811300000000001</v>
      </c>
      <c r="O2619" s="100">
        <f t="shared" ref="O2619:O2627" si="1403">$O$8</f>
        <v>1</v>
      </c>
      <c r="P2619" s="98">
        <f t="shared" ref="P2619:P2627" si="1404">K2619*L2619*M2619*N2619*O2619</f>
        <v>175900.97</v>
      </c>
      <c r="Q2619" s="97">
        <f t="shared" ref="Q2619:Q2627" si="1405">H2619*P2619</f>
        <v>879.5</v>
      </c>
      <c r="R2619" s="97"/>
      <c r="S2619" s="97"/>
    </row>
    <row r="2620" spans="1:19" x14ac:dyDescent="0.25">
      <c r="A2620" s="89" t="s">
        <v>5810</v>
      </c>
      <c r="B2620" s="89" t="s">
        <v>5786</v>
      </c>
      <c r="C2620" s="89"/>
      <c r="D2620" s="89" t="s">
        <v>70</v>
      </c>
      <c r="E2620" s="94" t="s">
        <v>722</v>
      </c>
      <c r="F2620" s="95" t="s">
        <v>723</v>
      </c>
      <c r="G2620" s="89" t="s">
        <v>81</v>
      </c>
      <c r="H2620" s="89" t="s">
        <v>5811</v>
      </c>
      <c r="I2620" s="96">
        <v>1</v>
      </c>
      <c r="J2620" s="97">
        <v>2402</v>
      </c>
      <c r="K2620" s="98">
        <f t="shared" si="1399"/>
        <v>4709.8</v>
      </c>
      <c r="L2620" s="99">
        <f t="shared" si="1400"/>
        <v>1.0815399999999999</v>
      </c>
      <c r="M2620" s="100">
        <f t="shared" si="1401"/>
        <v>1.0590999999999999</v>
      </c>
      <c r="N2620" s="101">
        <f t="shared" si="1402"/>
        <v>0.97811300000000001</v>
      </c>
      <c r="O2620" s="100">
        <f t="shared" si="1403"/>
        <v>1</v>
      </c>
      <c r="P2620" s="98">
        <f t="shared" si="1404"/>
        <v>5276.81</v>
      </c>
      <c r="Q2620" s="97">
        <f t="shared" si="1405"/>
        <v>2691.17</v>
      </c>
      <c r="R2620" s="97"/>
      <c r="S2620" s="97"/>
    </row>
    <row r="2621" spans="1:19" x14ac:dyDescent="0.25">
      <c r="A2621" s="89" t="s">
        <v>5812</v>
      </c>
      <c r="B2621" s="89" t="s">
        <v>5786</v>
      </c>
      <c r="C2621" s="89"/>
      <c r="D2621" s="89" t="s">
        <v>73</v>
      </c>
      <c r="E2621" s="94" t="s">
        <v>747</v>
      </c>
      <c r="F2621" s="95" t="s">
        <v>748</v>
      </c>
      <c r="G2621" s="89" t="s">
        <v>51</v>
      </c>
      <c r="H2621" s="89" t="s">
        <v>5033</v>
      </c>
      <c r="I2621" s="96">
        <v>1</v>
      </c>
      <c r="J2621" s="97">
        <v>11395</v>
      </c>
      <c r="K2621" s="98">
        <f t="shared" si="1399"/>
        <v>211018.52</v>
      </c>
      <c r="L2621" s="99">
        <f t="shared" si="1400"/>
        <v>1.0815399999999999</v>
      </c>
      <c r="M2621" s="100">
        <f t="shared" si="1401"/>
        <v>1.0590999999999999</v>
      </c>
      <c r="N2621" s="101">
        <f t="shared" si="1402"/>
        <v>0.97811300000000001</v>
      </c>
      <c r="O2621" s="100">
        <f t="shared" si="1403"/>
        <v>1</v>
      </c>
      <c r="P2621" s="98">
        <f t="shared" si="1404"/>
        <v>236422.69</v>
      </c>
      <c r="Q2621" s="97">
        <f t="shared" si="1405"/>
        <v>12766.83</v>
      </c>
      <c r="R2621" s="97"/>
      <c r="S2621" s="97"/>
    </row>
    <row r="2622" spans="1:19" x14ac:dyDescent="0.25">
      <c r="A2622" s="89" t="s">
        <v>5813</v>
      </c>
      <c r="B2622" s="89" t="s">
        <v>5786</v>
      </c>
      <c r="C2622" s="89"/>
      <c r="D2622" s="89" t="s">
        <v>75</v>
      </c>
      <c r="E2622" s="94" t="s">
        <v>586</v>
      </c>
      <c r="F2622" s="95" t="s">
        <v>587</v>
      </c>
      <c r="G2622" s="89" t="s">
        <v>81</v>
      </c>
      <c r="H2622" s="89" t="s">
        <v>5814</v>
      </c>
      <c r="I2622" s="96">
        <v>1</v>
      </c>
      <c r="J2622" s="97">
        <v>34825</v>
      </c>
      <c r="K2622" s="98">
        <f t="shared" si="1399"/>
        <v>6353.77</v>
      </c>
      <c r="L2622" s="99">
        <f t="shared" si="1400"/>
        <v>1.0815399999999999</v>
      </c>
      <c r="M2622" s="100">
        <f t="shared" si="1401"/>
        <v>1.0590999999999999</v>
      </c>
      <c r="N2622" s="101">
        <f t="shared" si="1402"/>
        <v>0.97811300000000001</v>
      </c>
      <c r="O2622" s="100">
        <f t="shared" si="1403"/>
        <v>1</v>
      </c>
      <c r="P2622" s="98">
        <f t="shared" si="1404"/>
        <v>7118.69</v>
      </c>
      <c r="Q2622" s="97">
        <f t="shared" si="1405"/>
        <v>39017.54</v>
      </c>
      <c r="R2622" s="97"/>
      <c r="S2622" s="97"/>
    </row>
    <row r="2623" spans="1:19" ht="33.75" x14ac:dyDescent="0.25">
      <c r="A2623" s="89" t="s">
        <v>5815</v>
      </c>
      <c r="B2623" s="89" t="s">
        <v>5786</v>
      </c>
      <c r="C2623" s="89"/>
      <c r="D2623" s="89" t="s">
        <v>87</v>
      </c>
      <c r="E2623" s="94" t="s">
        <v>590</v>
      </c>
      <c r="F2623" s="95" t="s">
        <v>732</v>
      </c>
      <c r="G2623" s="89" t="s">
        <v>81</v>
      </c>
      <c r="H2623" s="89" t="s">
        <v>5814</v>
      </c>
      <c r="I2623" s="96">
        <v>1</v>
      </c>
      <c r="J2623" s="97">
        <v>5024</v>
      </c>
      <c r="K2623" s="98">
        <f t="shared" si="1399"/>
        <v>916.62</v>
      </c>
      <c r="L2623" s="99">
        <f t="shared" si="1400"/>
        <v>1.0815399999999999</v>
      </c>
      <c r="M2623" s="100">
        <f t="shared" si="1401"/>
        <v>1.0590999999999999</v>
      </c>
      <c r="N2623" s="101">
        <f t="shared" si="1402"/>
        <v>0.97811300000000001</v>
      </c>
      <c r="O2623" s="100">
        <f t="shared" si="1403"/>
        <v>1</v>
      </c>
      <c r="P2623" s="98">
        <f t="shared" si="1404"/>
        <v>1026.97</v>
      </c>
      <c r="Q2623" s="97">
        <f t="shared" si="1405"/>
        <v>5628.82</v>
      </c>
      <c r="R2623" s="97"/>
      <c r="S2623" s="97"/>
    </row>
    <row r="2624" spans="1:19" ht="22.5" x14ac:dyDescent="0.25">
      <c r="A2624" s="89" t="s">
        <v>5816</v>
      </c>
      <c r="B2624" s="89" t="s">
        <v>5786</v>
      </c>
      <c r="C2624" s="89"/>
      <c r="D2624" s="89" t="s">
        <v>89</v>
      </c>
      <c r="E2624" s="94" t="s">
        <v>738</v>
      </c>
      <c r="F2624" s="95" t="s">
        <v>739</v>
      </c>
      <c r="G2624" s="89" t="s">
        <v>502</v>
      </c>
      <c r="H2624" s="89" t="s">
        <v>5817</v>
      </c>
      <c r="I2624" s="96">
        <v>1</v>
      </c>
      <c r="J2624" s="97">
        <v>6569</v>
      </c>
      <c r="K2624" s="98">
        <f t="shared" si="1399"/>
        <v>41097.35</v>
      </c>
      <c r="L2624" s="99">
        <f t="shared" si="1400"/>
        <v>1.0815399999999999</v>
      </c>
      <c r="M2624" s="100">
        <f t="shared" si="1401"/>
        <v>1.0590999999999999</v>
      </c>
      <c r="N2624" s="101">
        <f t="shared" si="1402"/>
        <v>0.97811300000000001</v>
      </c>
      <c r="O2624" s="100">
        <f t="shared" si="1403"/>
        <v>1</v>
      </c>
      <c r="P2624" s="98">
        <f t="shared" si="1404"/>
        <v>46044.99</v>
      </c>
      <c r="Q2624" s="97">
        <f t="shared" si="1405"/>
        <v>7359.83</v>
      </c>
      <c r="R2624" s="97"/>
      <c r="S2624" s="97"/>
    </row>
    <row r="2625" spans="1:19" ht="22.5" x14ac:dyDescent="0.25">
      <c r="A2625" s="89" t="s">
        <v>5818</v>
      </c>
      <c r="B2625" s="89" t="s">
        <v>5786</v>
      </c>
      <c r="C2625" s="89"/>
      <c r="D2625" s="89" t="s">
        <v>90</v>
      </c>
      <c r="E2625" s="94" t="s">
        <v>742</v>
      </c>
      <c r="F2625" s="95" t="s">
        <v>5819</v>
      </c>
      <c r="G2625" s="89" t="s">
        <v>502</v>
      </c>
      <c r="H2625" s="89" t="s">
        <v>5820</v>
      </c>
      <c r="I2625" s="96">
        <v>1</v>
      </c>
      <c r="J2625" s="97">
        <v>733</v>
      </c>
      <c r="K2625" s="98">
        <f t="shared" si="1399"/>
        <v>41087.440000000002</v>
      </c>
      <c r="L2625" s="99">
        <f t="shared" si="1400"/>
        <v>1.0815399999999999</v>
      </c>
      <c r="M2625" s="100">
        <f t="shared" si="1401"/>
        <v>1.0590999999999999</v>
      </c>
      <c r="N2625" s="101">
        <f t="shared" si="1402"/>
        <v>0.97811300000000001</v>
      </c>
      <c r="O2625" s="100">
        <f t="shared" si="1403"/>
        <v>1</v>
      </c>
      <c r="P2625" s="98">
        <f t="shared" si="1404"/>
        <v>46033.89</v>
      </c>
      <c r="Q2625" s="97">
        <f t="shared" si="1405"/>
        <v>821.24</v>
      </c>
      <c r="R2625" s="97"/>
      <c r="S2625" s="97"/>
    </row>
    <row r="2626" spans="1:19" ht="22.5" x14ac:dyDescent="0.25">
      <c r="A2626" s="89" t="s">
        <v>5821</v>
      </c>
      <c r="B2626" s="89" t="s">
        <v>5786</v>
      </c>
      <c r="C2626" s="89"/>
      <c r="D2626" s="89" t="s">
        <v>91</v>
      </c>
      <c r="E2626" s="94" t="s">
        <v>5561</v>
      </c>
      <c r="F2626" s="95" t="s">
        <v>5562</v>
      </c>
      <c r="G2626" s="89" t="s">
        <v>502</v>
      </c>
      <c r="H2626" s="89" t="s">
        <v>5822</v>
      </c>
      <c r="I2626" s="96">
        <v>1</v>
      </c>
      <c r="J2626" s="97">
        <v>1030</v>
      </c>
      <c r="K2626" s="98">
        <f t="shared" si="1399"/>
        <v>41134.19</v>
      </c>
      <c r="L2626" s="99">
        <f t="shared" si="1400"/>
        <v>1.0815399999999999</v>
      </c>
      <c r="M2626" s="100">
        <f t="shared" si="1401"/>
        <v>1.0590999999999999</v>
      </c>
      <c r="N2626" s="101">
        <f t="shared" si="1402"/>
        <v>0.97811300000000001</v>
      </c>
      <c r="O2626" s="100">
        <f t="shared" si="1403"/>
        <v>1</v>
      </c>
      <c r="P2626" s="98">
        <f t="shared" si="1404"/>
        <v>46086.27</v>
      </c>
      <c r="Q2626" s="97">
        <f t="shared" si="1405"/>
        <v>1154</v>
      </c>
      <c r="R2626" s="97"/>
      <c r="S2626" s="97"/>
    </row>
    <row r="2627" spans="1:19" x14ac:dyDescent="0.25">
      <c r="A2627" s="89" t="s">
        <v>5823</v>
      </c>
      <c r="B2627" s="89" t="s">
        <v>5786</v>
      </c>
      <c r="C2627" s="89"/>
      <c r="D2627" s="89" t="s">
        <v>101</v>
      </c>
      <c r="E2627" s="94" t="s">
        <v>819</v>
      </c>
      <c r="F2627" s="95" t="s">
        <v>820</v>
      </c>
      <c r="G2627" s="89" t="s">
        <v>502</v>
      </c>
      <c r="H2627" s="89" t="s">
        <v>5824</v>
      </c>
      <c r="I2627" s="96">
        <v>1</v>
      </c>
      <c r="J2627" s="97">
        <v>1270</v>
      </c>
      <c r="K2627" s="98">
        <f t="shared" si="1399"/>
        <v>180911.68</v>
      </c>
      <c r="L2627" s="99">
        <f t="shared" si="1400"/>
        <v>1.0815399999999999</v>
      </c>
      <c r="M2627" s="100">
        <f t="shared" si="1401"/>
        <v>1.0590999999999999</v>
      </c>
      <c r="N2627" s="101">
        <f t="shared" si="1402"/>
        <v>0.97811300000000001</v>
      </c>
      <c r="O2627" s="100">
        <f t="shared" si="1403"/>
        <v>1</v>
      </c>
      <c r="P2627" s="98">
        <f t="shared" si="1404"/>
        <v>202691.34</v>
      </c>
      <c r="Q2627" s="97">
        <f t="shared" si="1405"/>
        <v>1422.89</v>
      </c>
      <c r="R2627" s="97"/>
      <c r="S2627" s="97"/>
    </row>
    <row r="2628" spans="1:19" x14ac:dyDescent="0.25">
      <c r="A2628" s="89"/>
      <c r="B2628" s="90"/>
      <c r="C2628" s="90"/>
      <c r="D2628" s="91"/>
      <c r="E2628" s="92"/>
      <c r="F2628" s="92" t="s">
        <v>5825</v>
      </c>
      <c r="G2628" s="91"/>
      <c r="H2628" s="91"/>
      <c r="I2628" s="93">
        <v>1</v>
      </c>
      <c r="J2628" s="91"/>
      <c r="K2628" s="98"/>
      <c r="L2628" s="99"/>
      <c r="M2628" s="100"/>
      <c r="N2628" s="101"/>
      <c r="O2628" s="100"/>
      <c r="P2628" s="98"/>
      <c r="Q2628" s="91"/>
      <c r="R2628" s="91"/>
      <c r="S2628" s="91"/>
    </row>
    <row r="2629" spans="1:19" ht="22.5" x14ac:dyDescent="0.25">
      <c r="A2629" s="89" t="s">
        <v>5826</v>
      </c>
      <c r="B2629" s="89" t="s">
        <v>5786</v>
      </c>
      <c r="C2629" s="89"/>
      <c r="D2629" s="89" t="s">
        <v>106</v>
      </c>
      <c r="E2629" s="94" t="s">
        <v>5517</v>
      </c>
      <c r="F2629" s="95" t="s">
        <v>5827</v>
      </c>
      <c r="G2629" s="89" t="s">
        <v>51</v>
      </c>
      <c r="H2629" s="89" t="s">
        <v>602</v>
      </c>
      <c r="I2629" s="96">
        <v>1</v>
      </c>
      <c r="J2629" s="97">
        <v>5535</v>
      </c>
      <c r="K2629" s="98">
        <f t="shared" ref="K2629:K2639" si="1406">J2629/H2629</f>
        <v>141923.07999999999</v>
      </c>
      <c r="L2629" s="99">
        <f t="shared" ref="L2629:L2639" si="1407">$L$8</f>
        <v>1.0815399999999999</v>
      </c>
      <c r="M2629" s="100">
        <f t="shared" ref="M2629:M2639" si="1408">$M$8</f>
        <v>1.0590999999999999</v>
      </c>
      <c r="N2629" s="101">
        <f t="shared" ref="N2629:N2639" si="1409">$N$8</f>
        <v>0.97811300000000001</v>
      </c>
      <c r="O2629" s="100">
        <f t="shared" ref="O2629:O2639" si="1410">$O$8</f>
        <v>1</v>
      </c>
      <c r="P2629" s="98">
        <f t="shared" ref="P2629:P2639" si="1411">K2629*L2629*M2629*N2629*O2629</f>
        <v>159008.97</v>
      </c>
      <c r="Q2629" s="97">
        <f t="shared" ref="Q2629:Q2639" si="1412">H2629*P2629</f>
        <v>6201.35</v>
      </c>
      <c r="R2629" s="97"/>
      <c r="S2629" s="97"/>
    </row>
    <row r="2630" spans="1:19" ht="22.5" x14ac:dyDescent="0.25">
      <c r="A2630" s="89" t="s">
        <v>5828</v>
      </c>
      <c r="B2630" s="89" t="s">
        <v>5786</v>
      </c>
      <c r="C2630" s="89"/>
      <c r="D2630" s="89" t="s">
        <v>107</v>
      </c>
      <c r="E2630" s="94" t="s">
        <v>5540</v>
      </c>
      <c r="F2630" s="95" t="s">
        <v>5541</v>
      </c>
      <c r="G2630" s="89" t="s">
        <v>484</v>
      </c>
      <c r="H2630" s="89" t="s">
        <v>5829</v>
      </c>
      <c r="I2630" s="96">
        <v>1</v>
      </c>
      <c r="J2630" s="97">
        <v>1464</v>
      </c>
      <c r="K2630" s="98">
        <f t="shared" si="1406"/>
        <v>56178.05</v>
      </c>
      <c r="L2630" s="99">
        <f t="shared" si="1407"/>
        <v>1.0815399999999999</v>
      </c>
      <c r="M2630" s="100">
        <f t="shared" si="1408"/>
        <v>1.0590999999999999</v>
      </c>
      <c r="N2630" s="101">
        <f t="shared" si="1409"/>
        <v>0.97811300000000001</v>
      </c>
      <c r="O2630" s="100">
        <f t="shared" si="1410"/>
        <v>1</v>
      </c>
      <c r="P2630" s="98">
        <f t="shared" si="1411"/>
        <v>62941.23</v>
      </c>
      <c r="Q2630" s="97">
        <f t="shared" si="1412"/>
        <v>1640.25</v>
      </c>
      <c r="R2630" s="97"/>
      <c r="S2630" s="97"/>
    </row>
    <row r="2631" spans="1:19" x14ac:dyDescent="0.25">
      <c r="A2631" s="89" t="s">
        <v>5830</v>
      </c>
      <c r="B2631" s="89" t="s">
        <v>5786</v>
      </c>
      <c r="C2631" s="89"/>
      <c r="D2631" s="89" t="s">
        <v>108</v>
      </c>
      <c r="E2631" s="94" t="s">
        <v>5544</v>
      </c>
      <c r="F2631" s="95" t="s">
        <v>5545</v>
      </c>
      <c r="G2631" s="89" t="s">
        <v>81</v>
      </c>
      <c r="H2631" s="89" t="s">
        <v>5831</v>
      </c>
      <c r="I2631" s="96">
        <v>1</v>
      </c>
      <c r="J2631" s="97">
        <v>10661</v>
      </c>
      <c r="K2631" s="98">
        <f t="shared" si="1406"/>
        <v>2727.3</v>
      </c>
      <c r="L2631" s="99">
        <f t="shared" si="1407"/>
        <v>1.0815399999999999</v>
      </c>
      <c r="M2631" s="100">
        <f t="shared" si="1408"/>
        <v>1.0590999999999999</v>
      </c>
      <c r="N2631" s="101">
        <f t="shared" si="1409"/>
        <v>0.97811300000000001</v>
      </c>
      <c r="O2631" s="100">
        <f t="shared" si="1410"/>
        <v>1</v>
      </c>
      <c r="P2631" s="98">
        <f t="shared" si="1411"/>
        <v>3055.64</v>
      </c>
      <c r="Q2631" s="97">
        <f t="shared" si="1412"/>
        <v>11944.5</v>
      </c>
      <c r="R2631" s="97"/>
      <c r="S2631" s="97"/>
    </row>
    <row r="2632" spans="1:19" x14ac:dyDescent="0.25">
      <c r="A2632" s="89" t="s">
        <v>5832</v>
      </c>
      <c r="B2632" s="89" t="s">
        <v>5786</v>
      </c>
      <c r="C2632" s="89"/>
      <c r="D2632" s="89" t="s">
        <v>109</v>
      </c>
      <c r="E2632" s="94" t="s">
        <v>711</v>
      </c>
      <c r="F2632" s="95" t="s">
        <v>3050</v>
      </c>
      <c r="G2632" s="89" t="s">
        <v>81</v>
      </c>
      <c r="H2632" s="89" t="s">
        <v>5833</v>
      </c>
      <c r="I2632" s="96">
        <v>1</v>
      </c>
      <c r="J2632" s="97">
        <v>5425</v>
      </c>
      <c r="K2632" s="98">
        <f t="shared" si="1406"/>
        <v>1086.74</v>
      </c>
      <c r="L2632" s="99">
        <f t="shared" si="1407"/>
        <v>1.0815399999999999</v>
      </c>
      <c r="M2632" s="100">
        <f t="shared" si="1408"/>
        <v>1.0590999999999999</v>
      </c>
      <c r="N2632" s="101">
        <f t="shared" si="1409"/>
        <v>0.97811300000000001</v>
      </c>
      <c r="O2632" s="100">
        <f t="shared" si="1410"/>
        <v>1</v>
      </c>
      <c r="P2632" s="98">
        <f t="shared" si="1411"/>
        <v>1217.57</v>
      </c>
      <c r="Q2632" s="97">
        <f t="shared" si="1412"/>
        <v>6078.11</v>
      </c>
      <c r="R2632" s="97"/>
      <c r="S2632" s="97"/>
    </row>
    <row r="2633" spans="1:19" x14ac:dyDescent="0.25">
      <c r="A2633" s="89" t="s">
        <v>5834</v>
      </c>
      <c r="B2633" s="89" t="s">
        <v>5786</v>
      </c>
      <c r="C2633" s="89"/>
      <c r="D2633" s="89" t="s">
        <v>122</v>
      </c>
      <c r="E2633" s="94" t="s">
        <v>570</v>
      </c>
      <c r="F2633" s="95" t="s">
        <v>571</v>
      </c>
      <c r="G2633" s="89" t="s">
        <v>51</v>
      </c>
      <c r="H2633" s="89" t="s">
        <v>5835</v>
      </c>
      <c r="I2633" s="96">
        <v>1</v>
      </c>
      <c r="J2633" s="97">
        <v>1731</v>
      </c>
      <c r="K2633" s="98">
        <f t="shared" si="1406"/>
        <v>157363.64000000001</v>
      </c>
      <c r="L2633" s="99">
        <f t="shared" si="1407"/>
        <v>1.0815399999999999</v>
      </c>
      <c r="M2633" s="100">
        <f t="shared" si="1408"/>
        <v>1.0590999999999999</v>
      </c>
      <c r="N2633" s="101">
        <f t="shared" si="1409"/>
        <v>0.97811300000000001</v>
      </c>
      <c r="O2633" s="100">
        <f t="shared" si="1410"/>
        <v>1</v>
      </c>
      <c r="P2633" s="98">
        <f t="shared" si="1411"/>
        <v>176308.39</v>
      </c>
      <c r="Q2633" s="97">
        <f t="shared" si="1412"/>
        <v>1939.39</v>
      </c>
      <c r="R2633" s="97"/>
      <c r="S2633" s="97"/>
    </row>
    <row r="2634" spans="1:19" x14ac:dyDescent="0.25">
      <c r="A2634" s="89" t="s">
        <v>5836</v>
      </c>
      <c r="B2634" s="89" t="s">
        <v>5786</v>
      </c>
      <c r="C2634" s="89"/>
      <c r="D2634" s="89" t="s">
        <v>126</v>
      </c>
      <c r="E2634" s="94" t="s">
        <v>722</v>
      </c>
      <c r="F2634" s="95" t="s">
        <v>723</v>
      </c>
      <c r="G2634" s="89" t="s">
        <v>81</v>
      </c>
      <c r="H2634" s="89" t="s">
        <v>5837</v>
      </c>
      <c r="I2634" s="96">
        <v>1</v>
      </c>
      <c r="J2634" s="97">
        <v>5276</v>
      </c>
      <c r="K2634" s="98">
        <f t="shared" si="1406"/>
        <v>4710.71</v>
      </c>
      <c r="L2634" s="99">
        <f t="shared" si="1407"/>
        <v>1.0815399999999999</v>
      </c>
      <c r="M2634" s="100">
        <f t="shared" si="1408"/>
        <v>1.0590999999999999</v>
      </c>
      <c r="N2634" s="101">
        <f t="shared" si="1409"/>
        <v>0.97811300000000001</v>
      </c>
      <c r="O2634" s="100">
        <f t="shared" si="1410"/>
        <v>1</v>
      </c>
      <c r="P2634" s="98">
        <f t="shared" si="1411"/>
        <v>5277.82</v>
      </c>
      <c r="Q2634" s="97">
        <f t="shared" si="1412"/>
        <v>5911.16</v>
      </c>
      <c r="R2634" s="97"/>
      <c r="S2634" s="97"/>
    </row>
    <row r="2635" spans="1:19" x14ac:dyDescent="0.25">
      <c r="A2635" s="89" t="s">
        <v>5838</v>
      </c>
      <c r="B2635" s="89" t="s">
        <v>5786</v>
      </c>
      <c r="C2635" s="89"/>
      <c r="D2635" s="89" t="s">
        <v>124</v>
      </c>
      <c r="E2635" s="94" t="s">
        <v>747</v>
      </c>
      <c r="F2635" s="95" t="s">
        <v>748</v>
      </c>
      <c r="G2635" s="89" t="s">
        <v>51</v>
      </c>
      <c r="H2635" s="89" t="s">
        <v>602</v>
      </c>
      <c r="I2635" s="96">
        <v>1</v>
      </c>
      <c r="J2635" s="97">
        <v>8228</v>
      </c>
      <c r="K2635" s="98">
        <f t="shared" si="1406"/>
        <v>210974.36</v>
      </c>
      <c r="L2635" s="99">
        <f t="shared" si="1407"/>
        <v>1.0815399999999999</v>
      </c>
      <c r="M2635" s="100">
        <f t="shared" si="1408"/>
        <v>1.0590999999999999</v>
      </c>
      <c r="N2635" s="101">
        <f t="shared" si="1409"/>
        <v>0.97811300000000001</v>
      </c>
      <c r="O2635" s="100">
        <f t="shared" si="1410"/>
        <v>1</v>
      </c>
      <c r="P2635" s="98">
        <f t="shared" si="1411"/>
        <v>236373.22</v>
      </c>
      <c r="Q2635" s="97">
        <f t="shared" si="1412"/>
        <v>9218.56</v>
      </c>
      <c r="R2635" s="97"/>
      <c r="S2635" s="97"/>
    </row>
    <row r="2636" spans="1:19" x14ac:dyDescent="0.25">
      <c r="A2636" s="89" t="s">
        <v>5839</v>
      </c>
      <c r="B2636" s="89" t="s">
        <v>5786</v>
      </c>
      <c r="C2636" s="89"/>
      <c r="D2636" s="89" t="s">
        <v>129</v>
      </c>
      <c r="E2636" s="94" t="s">
        <v>586</v>
      </c>
      <c r="F2636" s="95" t="s">
        <v>587</v>
      </c>
      <c r="G2636" s="89" t="s">
        <v>81</v>
      </c>
      <c r="H2636" s="89" t="s">
        <v>5840</v>
      </c>
      <c r="I2636" s="96">
        <v>1</v>
      </c>
      <c r="J2636" s="97">
        <v>25152</v>
      </c>
      <c r="K2636" s="98">
        <f t="shared" si="1406"/>
        <v>6353.92</v>
      </c>
      <c r="L2636" s="99">
        <f t="shared" si="1407"/>
        <v>1.0815399999999999</v>
      </c>
      <c r="M2636" s="100">
        <f t="shared" si="1408"/>
        <v>1.0590999999999999</v>
      </c>
      <c r="N2636" s="101">
        <f t="shared" si="1409"/>
        <v>0.97811300000000001</v>
      </c>
      <c r="O2636" s="100">
        <f t="shared" si="1410"/>
        <v>1</v>
      </c>
      <c r="P2636" s="98">
        <f t="shared" si="1411"/>
        <v>7118.86</v>
      </c>
      <c r="Q2636" s="97">
        <f t="shared" si="1412"/>
        <v>28180.01</v>
      </c>
      <c r="R2636" s="97"/>
      <c r="S2636" s="97"/>
    </row>
    <row r="2637" spans="1:19" ht="33.75" x14ac:dyDescent="0.25">
      <c r="A2637" s="89" t="s">
        <v>5841</v>
      </c>
      <c r="B2637" s="89" t="s">
        <v>5786</v>
      </c>
      <c r="C2637" s="89"/>
      <c r="D2637" s="89" t="s">
        <v>133</v>
      </c>
      <c r="E2637" s="94" t="s">
        <v>590</v>
      </c>
      <c r="F2637" s="95" t="s">
        <v>732</v>
      </c>
      <c r="G2637" s="89" t="s">
        <v>81</v>
      </c>
      <c r="H2637" s="89" t="s">
        <v>5842</v>
      </c>
      <c r="I2637" s="96">
        <v>1</v>
      </c>
      <c r="J2637" s="97">
        <v>3630</v>
      </c>
      <c r="K2637" s="98">
        <f t="shared" si="1406"/>
        <v>916.67</v>
      </c>
      <c r="L2637" s="99">
        <f t="shared" si="1407"/>
        <v>1.0815399999999999</v>
      </c>
      <c r="M2637" s="100">
        <f t="shared" si="1408"/>
        <v>1.0590999999999999</v>
      </c>
      <c r="N2637" s="101">
        <f t="shared" si="1409"/>
        <v>0.97811300000000001</v>
      </c>
      <c r="O2637" s="100">
        <f t="shared" si="1410"/>
        <v>1</v>
      </c>
      <c r="P2637" s="98">
        <f t="shared" si="1411"/>
        <v>1027.03</v>
      </c>
      <c r="Q2637" s="97">
        <f t="shared" si="1412"/>
        <v>4067.04</v>
      </c>
      <c r="R2637" s="97"/>
      <c r="S2637" s="97"/>
    </row>
    <row r="2638" spans="1:19" ht="22.5" x14ac:dyDescent="0.25">
      <c r="A2638" s="89" t="s">
        <v>5843</v>
      </c>
      <c r="B2638" s="89" t="s">
        <v>5786</v>
      </c>
      <c r="C2638" s="89"/>
      <c r="D2638" s="89" t="s">
        <v>136</v>
      </c>
      <c r="E2638" s="94" t="s">
        <v>738</v>
      </c>
      <c r="F2638" s="95" t="s">
        <v>739</v>
      </c>
      <c r="G2638" s="89" t="s">
        <v>502</v>
      </c>
      <c r="H2638" s="89" t="s">
        <v>5844</v>
      </c>
      <c r="I2638" s="96">
        <v>1</v>
      </c>
      <c r="J2638" s="97">
        <v>14233</v>
      </c>
      <c r="K2638" s="98">
        <f t="shared" si="1406"/>
        <v>41097.83</v>
      </c>
      <c r="L2638" s="99">
        <f t="shared" si="1407"/>
        <v>1.0815399999999999</v>
      </c>
      <c r="M2638" s="100">
        <f t="shared" si="1408"/>
        <v>1.0590999999999999</v>
      </c>
      <c r="N2638" s="101">
        <f t="shared" si="1409"/>
        <v>0.97811300000000001</v>
      </c>
      <c r="O2638" s="100">
        <f t="shared" si="1410"/>
        <v>1</v>
      </c>
      <c r="P2638" s="98">
        <f t="shared" si="1411"/>
        <v>46045.53</v>
      </c>
      <c r="Q2638" s="97">
        <f t="shared" si="1412"/>
        <v>15946.49</v>
      </c>
      <c r="R2638" s="97"/>
      <c r="S2638" s="97"/>
    </row>
    <row r="2639" spans="1:19" ht="22.5" x14ac:dyDescent="0.25">
      <c r="A2639" s="89" t="s">
        <v>5845</v>
      </c>
      <c r="B2639" s="89" t="s">
        <v>5786</v>
      </c>
      <c r="C2639" s="89"/>
      <c r="D2639" s="89" t="s">
        <v>141</v>
      </c>
      <c r="E2639" s="94" t="s">
        <v>5561</v>
      </c>
      <c r="F2639" s="95" t="s">
        <v>5846</v>
      </c>
      <c r="G2639" s="89" t="s">
        <v>502</v>
      </c>
      <c r="H2639" s="89" t="s">
        <v>5847</v>
      </c>
      <c r="I2639" s="96">
        <v>1</v>
      </c>
      <c r="J2639" s="97">
        <v>1685</v>
      </c>
      <c r="K2639" s="98">
        <f t="shared" si="1406"/>
        <v>41157.79</v>
      </c>
      <c r="L2639" s="99">
        <f t="shared" si="1407"/>
        <v>1.0815399999999999</v>
      </c>
      <c r="M2639" s="100">
        <f t="shared" si="1408"/>
        <v>1.0590999999999999</v>
      </c>
      <c r="N2639" s="101">
        <f t="shared" si="1409"/>
        <v>0.97811300000000001</v>
      </c>
      <c r="O2639" s="100">
        <f t="shared" si="1410"/>
        <v>1</v>
      </c>
      <c r="P2639" s="98">
        <f t="shared" si="1411"/>
        <v>46112.71</v>
      </c>
      <c r="Q2639" s="97">
        <f t="shared" si="1412"/>
        <v>1887.85</v>
      </c>
      <c r="R2639" s="97"/>
      <c r="S2639" s="97"/>
    </row>
    <row r="2640" spans="1:19" x14ac:dyDescent="0.25">
      <c r="A2640" s="89"/>
      <c r="B2640" s="90"/>
      <c r="C2640" s="90"/>
      <c r="D2640" s="91"/>
      <c r="E2640" s="92"/>
      <c r="F2640" s="92" t="s">
        <v>5848</v>
      </c>
      <c r="G2640" s="91"/>
      <c r="H2640" s="91"/>
      <c r="I2640" s="93">
        <v>1</v>
      </c>
      <c r="J2640" s="91"/>
      <c r="K2640" s="98"/>
      <c r="L2640" s="99"/>
      <c r="M2640" s="100"/>
      <c r="N2640" s="101"/>
      <c r="O2640" s="100"/>
      <c r="P2640" s="98"/>
      <c r="Q2640" s="91"/>
      <c r="R2640" s="91"/>
      <c r="S2640" s="91"/>
    </row>
    <row r="2641" spans="1:19" ht="22.5" x14ac:dyDescent="0.25">
      <c r="A2641" s="89" t="s">
        <v>5849</v>
      </c>
      <c r="B2641" s="89" t="s">
        <v>5786</v>
      </c>
      <c r="C2641" s="89"/>
      <c r="D2641" s="89" t="s">
        <v>144</v>
      </c>
      <c r="E2641" s="94" t="s">
        <v>626</v>
      </c>
      <c r="F2641" s="95" t="s">
        <v>627</v>
      </c>
      <c r="G2641" s="89" t="s">
        <v>110</v>
      </c>
      <c r="H2641" s="89" t="s">
        <v>5587</v>
      </c>
      <c r="I2641" s="96">
        <v>1</v>
      </c>
      <c r="J2641" s="97">
        <v>4291</v>
      </c>
      <c r="K2641" s="98">
        <f>J2641/H2641</f>
        <v>27506.41</v>
      </c>
      <c r="L2641" s="99">
        <f>$L$8</f>
        <v>1.0815399999999999</v>
      </c>
      <c r="M2641" s="100">
        <f>$M$8</f>
        <v>1.0590999999999999</v>
      </c>
      <c r="N2641" s="101">
        <f>$N$8</f>
        <v>0.97811300000000001</v>
      </c>
      <c r="O2641" s="100">
        <f>$O$8</f>
        <v>1</v>
      </c>
      <c r="P2641" s="98">
        <f>K2641*L2641*M2641*N2641*O2641</f>
        <v>30817.86</v>
      </c>
      <c r="Q2641" s="97">
        <f>H2641*P2641</f>
        <v>4807.59</v>
      </c>
      <c r="R2641" s="97"/>
      <c r="S2641" s="97"/>
    </row>
    <row r="2642" spans="1:19" x14ac:dyDescent="0.25">
      <c r="A2642" s="89" t="s">
        <v>5850</v>
      </c>
      <c r="B2642" s="89" t="s">
        <v>5786</v>
      </c>
      <c r="C2642" s="89"/>
      <c r="D2642" s="89" t="s">
        <v>146</v>
      </c>
      <c r="E2642" s="94" t="s">
        <v>630</v>
      </c>
      <c r="F2642" s="95" t="s">
        <v>631</v>
      </c>
      <c r="G2642" s="89" t="s">
        <v>502</v>
      </c>
      <c r="H2642" s="89" t="s">
        <v>5589</v>
      </c>
      <c r="I2642" s="96">
        <v>1</v>
      </c>
      <c r="J2642" s="97">
        <v>-1098</v>
      </c>
      <c r="K2642" s="98">
        <f>J2642/H2642</f>
        <v>29326.92</v>
      </c>
      <c r="L2642" s="99">
        <f>$L$8</f>
        <v>1.0815399999999999</v>
      </c>
      <c r="M2642" s="100">
        <f>$M$8</f>
        <v>1.0590999999999999</v>
      </c>
      <c r="N2642" s="101">
        <f>$N$8</f>
        <v>0.97811300000000001</v>
      </c>
      <c r="O2642" s="100">
        <f>$O$8</f>
        <v>1</v>
      </c>
      <c r="P2642" s="98">
        <f>K2642*L2642*M2642*N2642*O2642</f>
        <v>32857.54</v>
      </c>
      <c r="Q2642" s="97">
        <f>H2642*P2642</f>
        <v>-1230.19</v>
      </c>
      <c r="R2642" s="97"/>
      <c r="S2642" s="97"/>
    </row>
    <row r="2643" spans="1:19" x14ac:dyDescent="0.25">
      <c r="A2643" s="89" t="s">
        <v>5851</v>
      </c>
      <c r="B2643" s="89" t="s">
        <v>5786</v>
      </c>
      <c r="C2643" s="89"/>
      <c r="D2643" s="89" t="s">
        <v>151</v>
      </c>
      <c r="E2643" s="94" t="s">
        <v>634</v>
      </c>
      <c r="F2643" s="95" t="s">
        <v>635</v>
      </c>
      <c r="G2643" s="89" t="s">
        <v>502</v>
      </c>
      <c r="H2643" s="89" t="s">
        <v>5591</v>
      </c>
      <c r="I2643" s="96">
        <v>1</v>
      </c>
      <c r="J2643" s="97">
        <v>-185</v>
      </c>
      <c r="K2643" s="98">
        <f>J2643/H2643</f>
        <v>49412.39</v>
      </c>
      <c r="L2643" s="99">
        <f>$L$8</f>
        <v>1.0815399999999999</v>
      </c>
      <c r="M2643" s="100">
        <f>$M$8</f>
        <v>1.0590999999999999</v>
      </c>
      <c r="N2643" s="101">
        <f>$N$8</f>
        <v>0.97811300000000001</v>
      </c>
      <c r="O2643" s="100">
        <f>$O$8</f>
        <v>1</v>
      </c>
      <c r="P2643" s="98">
        <f>K2643*L2643*M2643*N2643*O2643</f>
        <v>55361.07</v>
      </c>
      <c r="Q2643" s="97">
        <f>H2643*P2643</f>
        <v>-207.27</v>
      </c>
      <c r="R2643" s="97"/>
      <c r="S2643" s="97"/>
    </row>
    <row r="2644" spans="1:19" x14ac:dyDescent="0.25">
      <c r="A2644" s="89" t="s">
        <v>5852</v>
      </c>
      <c r="B2644" s="89" t="s">
        <v>5786</v>
      </c>
      <c r="C2644" s="89"/>
      <c r="D2644" s="89" t="s">
        <v>154</v>
      </c>
      <c r="E2644" s="94" t="s">
        <v>638</v>
      </c>
      <c r="F2644" s="95" t="s">
        <v>639</v>
      </c>
      <c r="G2644" s="89" t="s">
        <v>518</v>
      </c>
      <c r="H2644" s="89" t="s">
        <v>5593</v>
      </c>
      <c r="I2644" s="96">
        <v>1</v>
      </c>
      <c r="J2644" s="97">
        <v>1914</v>
      </c>
      <c r="K2644" s="98">
        <f>J2644/H2644</f>
        <v>72.83</v>
      </c>
      <c r="L2644" s="99">
        <f>$L$8</f>
        <v>1.0815399999999999</v>
      </c>
      <c r="M2644" s="100">
        <f>$M$8</f>
        <v>1.0590999999999999</v>
      </c>
      <c r="N2644" s="101">
        <f>$N$8</f>
        <v>0.97811300000000001</v>
      </c>
      <c r="O2644" s="100">
        <f>$O$8</f>
        <v>1</v>
      </c>
      <c r="P2644" s="98">
        <f>K2644*L2644*M2644*N2644*O2644</f>
        <v>81.599999999999994</v>
      </c>
      <c r="Q2644" s="97">
        <f>H2644*P2644</f>
        <v>2144.4499999999998</v>
      </c>
      <c r="R2644" s="97"/>
      <c r="S2644" s="97"/>
    </row>
    <row r="2645" spans="1:19" x14ac:dyDescent="0.25">
      <c r="A2645" s="89"/>
      <c r="B2645" s="90"/>
      <c r="C2645" s="90"/>
      <c r="D2645" s="91"/>
      <c r="E2645" s="92"/>
      <c r="F2645" s="92" t="s">
        <v>5853</v>
      </c>
      <c r="G2645" s="91"/>
      <c r="H2645" s="91"/>
      <c r="I2645" s="93">
        <v>1</v>
      </c>
      <c r="J2645" s="91"/>
      <c r="K2645" s="98"/>
      <c r="L2645" s="99"/>
      <c r="M2645" s="100"/>
      <c r="N2645" s="101"/>
      <c r="O2645" s="100"/>
      <c r="P2645" s="98"/>
      <c r="Q2645" s="91"/>
      <c r="R2645" s="91"/>
      <c r="S2645" s="91"/>
    </row>
    <row r="2646" spans="1:19" ht="22.5" x14ac:dyDescent="0.25">
      <c r="A2646" s="89" t="s">
        <v>5854</v>
      </c>
      <c r="B2646" s="89" t="s">
        <v>5786</v>
      </c>
      <c r="C2646" s="89"/>
      <c r="D2646" s="89" t="s">
        <v>156</v>
      </c>
      <c r="E2646" s="94" t="s">
        <v>5775</v>
      </c>
      <c r="F2646" s="95" t="s">
        <v>5776</v>
      </c>
      <c r="G2646" s="89" t="s">
        <v>648</v>
      </c>
      <c r="H2646" s="89" t="s">
        <v>12</v>
      </c>
      <c r="I2646" s="96">
        <v>1</v>
      </c>
      <c r="J2646" s="97">
        <v>39629</v>
      </c>
      <c r="K2646" s="98">
        <f>J2646/H2646</f>
        <v>39629</v>
      </c>
      <c r="L2646" s="99">
        <f>$L$8</f>
        <v>1.0815399999999999</v>
      </c>
      <c r="M2646" s="100">
        <f>$M$8</f>
        <v>1.0590999999999999</v>
      </c>
      <c r="N2646" s="101">
        <f>$N$8</f>
        <v>0.97811300000000001</v>
      </c>
      <c r="O2646" s="100">
        <f>$O$8</f>
        <v>1</v>
      </c>
      <c r="P2646" s="98">
        <f>K2646*L2646*M2646*N2646*O2646</f>
        <v>44399.87</v>
      </c>
      <c r="Q2646" s="97">
        <f>H2646*P2646</f>
        <v>44399.87</v>
      </c>
      <c r="R2646" s="97"/>
      <c r="S2646" s="97"/>
    </row>
    <row r="2647" spans="1:19" ht="22.5" x14ac:dyDescent="0.25">
      <c r="A2647" s="89" t="s">
        <v>5855</v>
      </c>
      <c r="B2647" s="89" t="s">
        <v>5786</v>
      </c>
      <c r="C2647" s="89" t="s">
        <v>17297</v>
      </c>
      <c r="D2647" s="89" t="s">
        <v>157</v>
      </c>
      <c r="E2647" s="94" t="s">
        <v>5856</v>
      </c>
      <c r="F2647" s="95" t="s">
        <v>5857</v>
      </c>
      <c r="G2647" s="89" t="s">
        <v>5780</v>
      </c>
      <c r="H2647" s="89" t="s">
        <v>12</v>
      </c>
      <c r="I2647" s="96">
        <v>1</v>
      </c>
      <c r="J2647" s="97">
        <v>6145378</v>
      </c>
      <c r="K2647" s="98">
        <f>J2647/H2647</f>
        <v>6145378</v>
      </c>
      <c r="L2647" s="99">
        <f>$L$8</f>
        <v>1.0815399999999999</v>
      </c>
      <c r="M2647" s="100">
        <f>$M$8</f>
        <v>1.0590999999999999</v>
      </c>
      <c r="N2647" s="101">
        <f>$N$8</f>
        <v>0.97811300000000001</v>
      </c>
      <c r="O2647" s="100">
        <f>$O$8</f>
        <v>1</v>
      </c>
      <c r="P2647" s="98">
        <f>K2647*L2647*M2647*N2647*O2647</f>
        <v>6885209.9299999997</v>
      </c>
      <c r="Q2647" s="97">
        <f>H2647*P2647</f>
        <v>6885209.9299999997</v>
      </c>
      <c r="R2647" s="97">
        <f t="shared" ref="R2647" si="1413">Q2647</f>
        <v>6885209.9299999997</v>
      </c>
      <c r="S2647" s="97"/>
    </row>
    <row r="2648" spans="1:19" ht="28.5" x14ac:dyDescent="0.25">
      <c r="A2648" s="72"/>
      <c r="B2648" s="77"/>
      <c r="C2648" s="77"/>
      <c r="D2648" s="77"/>
      <c r="E2648" s="76"/>
      <c r="F2648" s="76" t="s">
        <v>5858</v>
      </c>
      <c r="G2648" s="77"/>
      <c r="H2648" s="77"/>
      <c r="I2648" s="78"/>
      <c r="J2648" s="79">
        <f>J2649</f>
        <v>1161498</v>
      </c>
      <c r="K2648" s="98"/>
      <c r="L2648" s="99"/>
      <c r="M2648" s="100"/>
      <c r="N2648" s="101"/>
      <c r="O2648" s="100"/>
      <c r="P2648" s="98"/>
      <c r="Q2648" s="79">
        <f>Q2649</f>
        <v>1301332.82</v>
      </c>
      <c r="R2648" s="79">
        <f t="shared" ref="R2648:S2648" si="1414">R2649</f>
        <v>0</v>
      </c>
      <c r="S2648" s="79">
        <f t="shared" si="1414"/>
        <v>0</v>
      </c>
    </row>
    <row r="2649" spans="1:19" x14ac:dyDescent="0.25">
      <c r="A2649" s="82" t="s">
        <v>1084</v>
      </c>
      <c r="B2649" s="83"/>
      <c r="C2649" s="84"/>
      <c r="D2649" s="85"/>
      <c r="E2649" s="86"/>
      <c r="F2649" s="86" t="s">
        <v>5860</v>
      </c>
      <c r="G2649" s="82"/>
      <c r="H2649" s="82"/>
      <c r="I2649" s="87"/>
      <c r="J2649" s="88">
        <f>SUM(J2650:J2680)</f>
        <v>1161498</v>
      </c>
      <c r="K2649" s="98"/>
      <c r="L2649" s="99"/>
      <c r="M2649" s="100"/>
      <c r="N2649" s="101"/>
      <c r="O2649" s="100"/>
      <c r="P2649" s="98"/>
      <c r="Q2649" s="88">
        <f>SUM(Q2650:Q2680)</f>
        <v>1301332.82</v>
      </c>
      <c r="R2649" s="88">
        <f t="shared" ref="R2649:S2649" si="1415">SUM(R2650:R2680)</f>
        <v>0</v>
      </c>
      <c r="S2649" s="88">
        <f t="shared" si="1415"/>
        <v>0</v>
      </c>
    </row>
    <row r="2650" spans="1:19" x14ac:dyDescent="0.25">
      <c r="A2650" s="89"/>
      <c r="B2650" s="90"/>
      <c r="C2650" s="90"/>
      <c r="D2650" s="91"/>
      <c r="E2650" s="92"/>
      <c r="F2650" s="92" t="s">
        <v>5861</v>
      </c>
      <c r="G2650" s="91"/>
      <c r="H2650" s="91"/>
      <c r="I2650" s="93">
        <v>1</v>
      </c>
      <c r="J2650" s="91"/>
      <c r="K2650" s="98"/>
      <c r="L2650" s="99"/>
      <c r="M2650" s="100"/>
      <c r="N2650" s="101"/>
      <c r="O2650" s="100"/>
      <c r="P2650" s="98"/>
      <c r="Q2650" s="91"/>
      <c r="R2650" s="91"/>
      <c r="S2650" s="91"/>
    </row>
    <row r="2651" spans="1:19" ht="22.5" x14ac:dyDescent="0.25">
      <c r="A2651" s="89" t="s">
        <v>5862</v>
      </c>
      <c r="B2651" s="89" t="s">
        <v>5863</v>
      </c>
      <c r="C2651" s="89"/>
      <c r="D2651" s="89" t="s">
        <v>12</v>
      </c>
      <c r="E2651" s="94" t="s">
        <v>530</v>
      </c>
      <c r="F2651" s="95" t="s">
        <v>531</v>
      </c>
      <c r="G2651" s="89" t="s">
        <v>37</v>
      </c>
      <c r="H2651" s="89" t="s">
        <v>5864</v>
      </c>
      <c r="I2651" s="96">
        <v>1</v>
      </c>
      <c r="J2651" s="97">
        <v>557</v>
      </c>
      <c r="K2651" s="98">
        <f t="shared" ref="K2651:K2662" si="1416">J2651/H2651</f>
        <v>41567.160000000003</v>
      </c>
      <c r="L2651" s="99">
        <f t="shared" ref="L2651:L2662" si="1417">$L$8</f>
        <v>1.0815399999999999</v>
      </c>
      <c r="M2651" s="100">
        <f t="shared" ref="M2651:M2662" si="1418">$M$8</f>
        <v>1.0590999999999999</v>
      </c>
      <c r="N2651" s="101">
        <f t="shared" ref="N2651:N2662" si="1419">$N$8</f>
        <v>0.97811300000000001</v>
      </c>
      <c r="O2651" s="100">
        <f t="shared" ref="O2651:O2662" si="1420">$O$8</f>
        <v>1</v>
      </c>
      <c r="P2651" s="98">
        <f>K2651*L2651*M2651*N2651*O2651</f>
        <v>46571.360000000001</v>
      </c>
      <c r="Q2651" s="97">
        <f t="shared" ref="Q2651:Q2662" si="1421">H2651*P2651</f>
        <v>624.05999999999995</v>
      </c>
      <c r="R2651" s="97"/>
      <c r="S2651" s="97"/>
    </row>
    <row r="2652" spans="1:19" ht="22.5" x14ac:dyDescent="0.25">
      <c r="A2652" s="89" t="s">
        <v>5865</v>
      </c>
      <c r="B2652" s="89" t="s">
        <v>5863</v>
      </c>
      <c r="C2652" s="89"/>
      <c r="D2652" s="89" t="s">
        <v>24</v>
      </c>
      <c r="E2652" s="94" t="s">
        <v>534</v>
      </c>
      <c r="F2652" s="95" t="s">
        <v>535</v>
      </c>
      <c r="G2652" s="89" t="s">
        <v>37</v>
      </c>
      <c r="H2652" s="89" t="s">
        <v>5866</v>
      </c>
      <c r="I2652" s="96">
        <v>1</v>
      </c>
      <c r="J2652" s="97">
        <v>22470</v>
      </c>
      <c r="K2652" s="98">
        <f t="shared" si="1416"/>
        <v>59084.93</v>
      </c>
      <c r="L2652" s="99">
        <f t="shared" si="1417"/>
        <v>1.0815399999999999</v>
      </c>
      <c r="M2652" s="100">
        <f t="shared" si="1418"/>
        <v>1.0590999999999999</v>
      </c>
      <c r="N2652" s="101">
        <f t="shared" si="1419"/>
        <v>0.97811300000000001</v>
      </c>
      <c r="O2652" s="100">
        <f t="shared" si="1420"/>
        <v>1</v>
      </c>
      <c r="P2652" s="98">
        <f>K2652*L2652*M2652*N2652*O2652</f>
        <v>66198.070000000007</v>
      </c>
      <c r="Q2652" s="97">
        <f t="shared" si="1421"/>
        <v>25175.13</v>
      </c>
      <c r="R2652" s="97"/>
      <c r="S2652" s="97"/>
    </row>
    <row r="2653" spans="1:19" ht="22.5" x14ac:dyDescent="0.25">
      <c r="A2653" s="89" t="s">
        <v>5867</v>
      </c>
      <c r="B2653" s="89" t="s">
        <v>5863</v>
      </c>
      <c r="C2653" s="89"/>
      <c r="D2653" s="89" t="s">
        <v>30</v>
      </c>
      <c r="E2653" s="94" t="s">
        <v>31</v>
      </c>
      <c r="F2653" s="95" t="s">
        <v>32</v>
      </c>
      <c r="G2653" s="89" t="s">
        <v>27</v>
      </c>
      <c r="H2653" s="89" t="s">
        <v>5868</v>
      </c>
      <c r="I2653" s="96">
        <v>1</v>
      </c>
      <c r="J2653" s="97">
        <v>458346</v>
      </c>
      <c r="K2653" s="98">
        <f t="shared" si="1416"/>
        <v>708.95</v>
      </c>
      <c r="L2653" s="99">
        <f t="shared" si="1417"/>
        <v>1.0815399999999999</v>
      </c>
      <c r="M2653" s="100">
        <f t="shared" si="1418"/>
        <v>1.0590999999999999</v>
      </c>
      <c r="N2653" s="101">
        <f t="shared" si="1419"/>
        <v>0.97811300000000001</v>
      </c>
      <c r="O2653" s="100">
        <f t="shared" si="1420"/>
        <v>1</v>
      </c>
      <c r="P2653" s="98">
        <f>K2653*L2653*M2653*N2653*O2653+0.01</f>
        <v>794.31</v>
      </c>
      <c r="Q2653" s="97">
        <f t="shared" si="1421"/>
        <v>513529.36</v>
      </c>
      <c r="R2653" s="97"/>
      <c r="S2653" s="97"/>
    </row>
    <row r="2654" spans="1:19" ht="22.5" x14ac:dyDescent="0.25">
      <c r="A2654" s="89" t="s">
        <v>5869</v>
      </c>
      <c r="B2654" s="89" t="s">
        <v>5863</v>
      </c>
      <c r="C2654" s="89"/>
      <c r="D2654" s="89" t="s">
        <v>34</v>
      </c>
      <c r="E2654" s="94" t="s">
        <v>1583</v>
      </c>
      <c r="F2654" s="95" t="s">
        <v>5870</v>
      </c>
      <c r="G2654" s="89" t="s">
        <v>51</v>
      </c>
      <c r="H2654" s="89" t="s">
        <v>5871</v>
      </c>
      <c r="I2654" s="96">
        <v>1</v>
      </c>
      <c r="J2654" s="97">
        <v>1372</v>
      </c>
      <c r="K2654" s="98">
        <f t="shared" si="1416"/>
        <v>105864.2</v>
      </c>
      <c r="L2654" s="99">
        <f t="shared" si="1417"/>
        <v>1.0815399999999999</v>
      </c>
      <c r="M2654" s="100">
        <f t="shared" si="1418"/>
        <v>1.0590999999999999</v>
      </c>
      <c r="N2654" s="101">
        <f t="shared" si="1419"/>
        <v>0.97811300000000001</v>
      </c>
      <c r="O2654" s="100">
        <f t="shared" si="1420"/>
        <v>1</v>
      </c>
      <c r="P2654" s="98">
        <f t="shared" ref="P2654:P2662" si="1422">K2654*L2654*M2654*N2654*O2654</f>
        <v>118609.02</v>
      </c>
      <c r="Q2654" s="97">
        <f t="shared" si="1421"/>
        <v>1537.17</v>
      </c>
      <c r="R2654" s="97"/>
      <c r="S2654" s="97"/>
    </row>
    <row r="2655" spans="1:19" ht="22.5" x14ac:dyDescent="0.25">
      <c r="A2655" s="89" t="s">
        <v>5872</v>
      </c>
      <c r="B2655" s="89" t="s">
        <v>5863</v>
      </c>
      <c r="C2655" s="89"/>
      <c r="D2655" s="89" t="s">
        <v>40</v>
      </c>
      <c r="E2655" s="94" t="s">
        <v>49</v>
      </c>
      <c r="F2655" s="95" t="s">
        <v>5873</v>
      </c>
      <c r="G2655" s="89" t="s">
        <v>51</v>
      </c>
      <c r="H2655" s="89" t="s">
        <v>5874</v>
      </c>
      <c r="I2655" s="96">
        <v>1</v>
      </c>
      <c r="J2655" s="97">
        <v>497</v>
      </c>
      <c r="K2655" s="98">
        <f t="shared" si="1416"/>
        <v>12782.92</v>
      </c>
      <c r="L2655" s="99">
        <f t="shared" si="1417"/>
        <v>1.0815399999999999</v>
      </c>
      <c r="M2655" s="100">
        <f t="shared" si="1418"/>
        <v>1.0590999999999999</v>
      </c>
      <c r="N2655" s="101">
        <f t="shared" si="1419"/>
        <v>0.97811300000000001</v>
      </c>
      <c r="O2655" s="100">
        <f t="shared" si="1420"/>
        <v>1</v>
      </c>
      <c r="P2655" s="98">
        <f t="shared" si="1422"/>
        <v>14321.83</v>
      </c>
      <c r="Q2655" s="97">
        <f t="shared" si="1421"/>
        <v>556.83000000000004</v>
      </c>
      <c r="R2655" s="97"/>
      <c r="S2655" s="97"/>
    </row>
    <row r="2656" spans="1:19" ht="22.5" x14ac:dyDescent="0.25">
      <c r="A2656" s="89" t="s">
        <v>5875</v>
      </c>
      <c r="B2656" s="89" t="s">
        <v>5863</v>
      </c>
      <c r="C2656" s="89"/>
      <c r="D2656" s="89" t="s">
        <v>43</v>
      </c>
      <c r="E2656" s="94" t="s">
        <v>5521</v>
      </c>
      <c r="F2656" s="95" t="s">
        <v>5522</v>
      </c>
      <c r="G2656" s="89" t="s">
        <v>37</v>
      </c>
      <c r="H2656" s="89" t="s">
        <v>5876</v>
      </c>
      <c r="I2656" s="96">
        <v>1</v>
      </c>
      <c r="J2656" s="97">
        <v>64</v>
      </c>
      <c r="K2656" s="98">
        <f t="shared" si="1416"/>
        <v>4353.74</v>
      </c>
      <c r="L2656" s="99">
        <f t="shared" si="1417"/>
        <v>1.0815399999999999</v>
      </c>
      <c r="M2656" s="100">
        <f t="shared" si="1418"/>
        <v>1.0590999999999999</v>
      </c>
      <c r="N2656" s="101">
        <f t="shared" si="1419"/>
        <v>0.97811300000000001</v>
      </c>
      <c r="O2656" s="100">
        <f t="shared" si="1420"/>
        <v>1</v>
      </c>
      <c r="P2656" s="98">
        <f t="shared" si="1422"/>
        <v>4877.88</v>
      </c>
      <c r="Q2656" s="97">
        <f t="shared" si="1421"/>
        <v>71.7</v>
      </c>
      <c r="R2656" s="97"/>
      <c r="S2656" s="97"/>
    </row>
    <row r="2657" spans="1:19" x14ac:dyDescent="0.25">
      <c r="A2657" s="89" t="s">
        <v>5877</v>
      </c>
      <c r="B2657" s="89" t="s">
        <v>5863</v>
      </c>
      <c r="C2657" s="89"/>
      <c r="D2657" s="89" t="s">
        <v>48</v>
      </c>
      <c r="E2657" s="94" t="s">
        <v>49</v>
      </c>
      <c r="F2657" s="95" t="s">
        <v>50</v>
      </c>
      <c r="G2657" s="89" t="s">
        <v>51</v>
      </c>
      <c r="H2657" s="89" t="s">
        <v>5878</v>
      </c>
      <c r="I2657" s="96">
        <v>1</v>
      </c>
      <c r="J2657" s="97">
        <v>1883</v>
      </c>
      <c r="K2657" s="98">
        <f t="shared" si="1416"/>
        <v>12809.52</v>
      </c>
      <c r="L2657" s="99">
        <f t="shared" si="1417"/>
        <v>1.0815399999999999</v>
      </c>
      <c r="M2657" s="100">
        <f t="shared" si="1418"/>
        <v>1.0590999999999999</v>
      </c>
      <c r="N2657" s="101">
        <f t="shared" si="1419"/>
        <v>0.97811300000000001</v>
      </c>
      <c r="O2657" s="100">
        <f t="shared" si="1420"/>
        <v>1</v>
      </c>
      <c r="P2657" s="98">
        <f t="shared" si="1422"/>
        <v>14351.64</v>
      </c>
      <c r="Q2657" s="97">
        <f t="shared" si="1421"/>
        <v>2109.69</v>
      </c>
      <c r="R2657" s="97"/>
      <c r="S2657" s="97"/>
    </row>
    <row r="2658" spans="1:19" x14ac:dyDescent="0.25">
      <c r="A2658" s="89" t="s">
        <v>5879</v>
      </c>
      <c r="B2658" s="89" t="s">
        <v>5863</v>
      </c>
      <c r="C2658" s="89"/>
      <c r="D2658" s="89" t="s">
        <v>55</v>
      </c>
      <c r="E2658" s="94" t="s">
        <v>552</v>
      </c>
      <c r="F2658" s="95" t="s">
        <v>2174</v>
      </c>
      <c r="G2658" s="89" t="s">
        <v>81</v>
      </c>
      <c r="H2658" s="89" t="s">
        <v>24</v>
      </c>
      <c r="I2658" s="96">
        <v>1</v>
      </c>
      <c r="J2658" s="97">
        <v>4335</v>
      </c>
      <c r="K2658" s="98">
        <f t="shared" si="1416"/>
        <v>2167.5</v>
      </c>
      <c r="L2658" s="99">
        <f t="shared" si="1417"/>
        <v>1.0815399999999999</v>
      </c>
      <c r="M2658" s="100">
        <f t="shared" si="1418"/>
        <v>1.0590999999999999</v>
      </c>
      <c r="N2658" s="101">
        <f t="shared" si="1419"/>
        <v>0.97811300000000001</v>
      </c>
      <c r="O2658" s="100">
        <f t="shared" si="1420"/>
        <v>1</v>
      </c>
      <c r="P2658" s="98">
        <f t="shared" si="1422"/>
        <v>2428.44</v>
      </c>
      <c r="Q2658" s="97">
        <f t="shared" si="1421"/>
        <v>4856.88</v>
      </c>
      <c r="R2658" s="97"/>
      <c r="S2658" s="97"/>
    </row>
    <row r="2659" spans="1:19" x14ac:dyDescent="0.25">
      <c r="A2659" s="89" t="s">
        <v>5880</v>
      </c>
      <c r="B2659" s="89" t="s">
        <v>5863</v>
      </c>
      <c r="C2659" s="89"/>
      <c r="D2659" s="89" t="s">
        <v>58</v>
      </c>
      <c r="E2659" s="94" t="s">
        <v>2177</v>
      </c>
      <c r="F2659" s="95" t="s">
        <v>2178</v>
      </c>
      <c r="G2659" s="89" t="s">
        <v>81</v>
      </c>
      <c r="H2659" s="89" t="s">
        <v>5881</v>
      </c>
      <c r="I2659" s="96">
        <v>1</v>
      </c>
      <c r="J2659" s="97">
        <v>5062</v>
      </c>
      <c r="K2659" s="98">
        <f t="shared" si="1416"/>
        <v>2109.17</v>
      </c>
      <c r="L2659" s="99">
        <f t="shared" si="1417"/>
        <v>1.0815399999999999</v>
      </c>
      <c r="M2659" s="100">
        <f t="shared" si="1418"/>
        <v>1.0590999999999999</v>
      </c>
      <c r="N2659" s="101">
        <f t="shared" si="1419"/>
        <v>0.97811300000000001</v>
      </c>
      <c r="O2659" s="100">
        <f t="shared" si="1420"/>
        <v>1</v>
      </c>
      <c r="P2659" s="98">
        <f t="shared" si="1422"/>
        <v>2363.09</v>
      </c>
      <c r="Q2659" s="97">
        <f t="shared" si="1421"/>
        <v>5671.42</v>
      </c>
      <c r="R2659" s="97"/>
      <c r="S2659" s="97"/>
    </row>
    <row r="2660" spans="1:19" ht="22.5" x14ac:dyDescent="0.25">
      <c r="A2660" s="89" t="s">
        <v>5882</v>
      </c>
      <c r="B2660" s="89" t="s">
        <v>5863</v>
      </c>
      <c r="C2660" s="89"/>
      <c r="D2660" s="89" t="s">
        <v>60</v>
      </c>
      <c r="E2660" s="94" t="s">
        <v>5521</v>
      </c>
      <c r="F2660" s="95" t="s">
        <v>5529</v>
      </c>
      <c r="G2660" s="89" t="s">
        <v>37</v>
      </c>
      <c r="H2660" s="89" t="s">
        <v>5883</v>
      </c>
      <c r="I2660" s="96">
        <v>1</v>
      </c>
      <c r="J2660" s="97">
        <v>1560</v>
      </c>
      <c r="K2660" s="98">
        <f t="shared" si="1416"/>
        <v>4341.78</v>
      </c>
      <c r="L2660" s="99">
        <f t="shared" si="1417"/>
        <v>1.0815399999999999</v>
      </c>
      <c r="M2660" s="100">
        <f t="shared" si="1418"/>
        <v>1.0590999999999999</v>
      </c>
      <c r="N2660" s="101">
        <f t="shared" si="1419"/>
        <v>0.97811300000000001</v>
      </c>
      <c r="O2660" s="100">
        <f t="shared" si="1420"/>
        <v>1</v>
      </c>
      <c r="P2660" s="98">
        <f t="shared" si="1422"/>
        <v>4864.4799999999996</v>
      </c>
      <c r="Q2660" s="97">
        <f t="shared" si="1421"/>
        <v>1747.81</v>
      </c>
      <c r="R2660" s="97"/>
      <c r="S2660" s="97"/>
    </row>
    <row r="2661" spans="1:19" x14ac:dyDescent="0.25">
      <c r="A2661" s="89" t="s">
        <v>5884</v>
      </c>
      <c r="B2661" s="89" t="s">
        <v>5863</v>
      </c>
      <c r="C2661" s="89"/>
      <c r="D2661" s="89" t="s">
        <v>65</v>
      </c>
      <c r="E2661" s="94" t="s">
        <v>556</v>
      </c>
      <c r="F2661" s="95" t="s">
        <v>557</v>
      </c>
      <c r="G2661" s="89" t="s">
        <v>81</v>
      </c>
      <c r="H2661" s="89" t="s">
        <v>5885</v>
      </c>
      <c r="I2661" s="96">
        <v>1</v>
      </c>
      <c r="J2661" s="97">
        <v>478391</v>
      </c>
      <c r="K2661" s="98">
        <f t="shared" si="1416"/>
        <v>1109.54</v>
      </c>
      <c r="L2661" s="99">
        <f t="shared" si="1417"/>
        <v>1.0815399999999999</v>
      </c>
      <c r="M2661" s="100">
        <f t="shared" si="1418"/>
        <v>1.0590999999999999</v>
      </c>
      <c r="N2661" s="101">
        <f t="shared" si="1419"/>
        <v>0.97811300000000001</v>
      </c>
      <c r="O2661" s="100">
        <f t="shared" si="1420"/>
        <v>1</v>
      </c>
      <c r="P2661" s="98">
        <f t="shared" si="1422"/>
        <v>1243.1199999999999</v>
      </c>
      <c r="Q2661" s="97">
        <f t="shared" si="1421"/>
        <v>535983.62</v>
      </c>
      <c r="R2661" s="97"/>
      <c r="S2661" s="97"/>
    </row>
    <row r="2662" spans="1:19" x14ac:dyDescent="0.25">
      <c r="A2662" s="89" t="s">
        <v>5886</v>
      </c>
      <c r="B2662" s="89" t="s">
        <v>5863</v>
      </c>
      <c r="C2662" s="89"/>
      <c r="D2662" s="89" t="s">
        <v>68</v>
      </c>
      <c r="E2662" s="94" t="s">
        <v>49</v>
      </c>
      <c r="F2662" s="95" t="s">
        <v>50</v>
      </c>
      <c r="G2662" s="89" t="s">
        <v>51</v>
      </c>
      <c r="H2662" s="89" t="s">
        <v>5887</v>
      </c>
      <c r="I2662" s="96">
        <v>1</v>
      </c>
      <c r="J2662" s="97">
        <v>46041</v>
      </c>
      <c r="K2662" s="98">
        <f t="shared" si="1416"/>
        <v>12814.08</v>
      </c>
      <c r="L2662" s="99">
        <f t="shared" si="1417"/>
        <v>1.0815399999999999</v>
      </c>
      <c r="M2662" s="100">
        <f t="shared" si="1418"/>
        <v>1.0590999999999999</v>
      </c>
      <c r="N2662" s="101">
        <f t="shared" si="1419"/>
        <v>0.97811300000000001</v>
      </c>
      <c r="O2662" s="100">
        <f t="shared" si="1420"/>
        <v>1</v>
      </c>
      <c r="P2662" s="98">
        <f t="shared" si="1422"/>
        <v>14356.75</v>
      </c>
      <c r="Q2662" s="97">
        <f t="shared" si="1421"/>
        <v>51583.8</v>
      </c>
      <c r="R2662" s="97"/>
      <c r="S2662" s="97"/>
    </row>
    <row r="2663" spans="1:19" x14ac:dyDescent="0.25">
      <c r="A2663" s="89"/>
      <c r="B2663" s="90"/>
      <c r="C2663" s="90"/>
      <c r="D2663" s="91"/>
      <c r="E2663" s="92"/>
      <c r="F2663" s="92" t="s">
        <v>5888</v>
      </c>
      <c r="G2663" s="91"/>
      <c r="H2663" s="91"/>
      <c r="I2663" s="93">
        <v>1</v>
      </c>
      <c r="J2663" s="91"/>
      <c r="K2663" s="98"/>
      <c r="L2663" s="99"/>
      <c r="M2663" s="100"/>
      <c r="N2663" s="101"/>
      <c r="O2663" s="100"/>
      <c r="P2663" s="98"/>
      <c r="Q2663" s="91"/>
      <c r="R2663" s="91"/>
      <c r="S2663" s="91"/>
    </row>
    <row r="2664" spans="1:19" x14ac:dyDescent="0.25">
      <c r="A2664" s="89" t="s">
        <v>5889</v>
      </c>
      <c r="B2664" s="89" t="s">
        <v>5863</v>
      </c>
      <c r="C2664" s="89"/>
      <c r="D2664" s="89" t="s">
        <v>70</v>
      </c>
      <c r="E2664" s="94" t="s">
        <v>570</v>
      </c>
      <c r="F2664" s="95" t="s">
        <v>571</v>
      </c>
      <c r="G2664" s="89" t="s">
        <v>51</v>
      </c>
      <c r="H2664" s="89" t="s">
        <v>5890</v>
      </c>
      <c r="I2664" s="96">
        <v>1</v>
      </c>
      <c r="J2664" s="97">
        <v>1101</v>
      </c>
      <c r="K2664" s="98">
        <f t="shared" ref="K2664:K2672" si="1423">J2664/H2664</f>
        <v>157285.71</v>
      </c>
      <c r="L2664" s="99">
        <f t="shared" ref="L2664:L2672" si="1424">$L$8</f>
        <v>1.0815399999999999</v>
      </c>
      <c r="M2664" s="100">
        <f t="shared" ref="M2664:M2672" si="1425">$M$8</f>
        <v>1.0590999999999999</v>
      </c>
      <c r="N2664" s="101">
        <f t="shared" ref="N2664:N2672" si="1426">$N$8</f>
        <v>0.97811300000000001</v>
      </c>
      <c r="O2664" s="100">
        <f t="shared" ref="O2664:O2672" si="1427">$O$8</f>
        <v>1</v>
      </c>
      <c r="P2664" s="98">
        <f t="shared" ref="P2664:P2672" si="1428">K2664*L2664*M2664*N2664*O2664</f>
        <v>176221.08</v>
      </c>
      <c r="Q2664" s="97">
        <f t="shared" ref="Q2664:Q2672" si="1429">H2664*P2664</f>
        <v>1233.55</v>
      </c>
      <c r="R2664" s="97"/>
      <c r="S2664" s="97"/>
    </row>
    <row r="2665" spans="1:19" x14ac:dyDescent="0.25">
      <c r="A2665" s="89" t="s">
        <v>5891</v>
      </c>
      <c r="B2665" s="89" t="s">
        <v>5863</v>
      </c>
      <c r="C2665" s="89"/>
      <c r="D2665" s="89" t="s">
        <v>73</v>
      </c>
      <c r="E2665" s="94" t="s">
        <v>722</v>
      </c>
      <c r="F2665" s="95" t="s">
        <v>723</v>
      </c>
      <c r="G2665" s="89" t="s">
        <v>81</v>
      </c>
      <c r="H2665" s="89" t="s">
        <v>5892</v>
      </c>
      <c r="I2665" s="96">
        <v>1</v>
      </c>
      <c r="J2665" s="97">
        <v>3363</v>
      </c>
      <c r="K2665" s="98">
        <f t="shared" si="1423"/>
        <v>4710.08</v>
      </c>
      <c r="L2665" s="99">
        <f t="shared" si="1424"/>
        <v>1.0815399999999999</v>
      </c>
      <c r="M2665" s="100">
        <f t="shared" si="1425"/>
        <v>1.0590999999999999</v>
      </c>
      <c r="N2665" s="101">
        <f t="shared" si="1426"/>
        <v>0.97811300000000001</v>
      </c>
      <c r="O2665" s="100">
        <f t="shared" si="1427"/>
        <v>1</v>
      </c>
      <c r="P2665" s="98">
        <f t="shared" si="1428"/>
        <v>5277.12</v>
      </c>
      <c r="Q2665" s="97">
        <f t="shared" si="1429"/>
        <v>3767.86</v>
      </c>
      <c r="R2665" s="97"/>
      <c r="S2665" s="97"/>
    </row>
    <row r="2666" spans="1:19" x14ac:dyDescent="0.25">
      <c r="A2666" s="89" t="s">
        <v>5893</v>
      </c>
      <c r="B2666" s="89" t="s">
        <v>5863</v>
      </c>
      <c r="C2666" s="89"/>
      <c r="D2666" s="89" t="s">
        <v>75</v>
      </c>
      <c r="E2666" s="94" t="s">
        <v>747</v>
      </c>
      <c r="F2666" s="95" t="s">
        <v>748</v>
      </c>
      <c r="G2666" s="89" t="s">
        <v>51</v>
      </c>
      <c r="H2666" s="89" t="s">
        <v>5894</v>
      </c>
      <c r="I2666" s="96">
        <v>1</v>
      </c>
      <c r="J2666" s="97">
        <v>14771</v>
      </c>
      <c r="K2666" s="98">
        <f t="shared" si="1423"/>
        <v>211014.29</v>
      </c>
      <c r="L2666" s="99">
        <f t="shared" si="1424"/>
        <v>1.0815399999999999</v>
      </c>
      <c r="M2666" s="100">
        <f t="shared" si="1425"/>
        <v>1.0590999999999999</v>
      </c>
      <c r="N2666" s="101">
        <f t="shared" si="1426"/>
        <v>0.97811300000000001</v>
      </c>
      <c r="O2666" s="100">
        <f t="shared" si="1427"/>
        <v>1</v>
      </c>
      <c r="P2666" s="98">
        <f t="shared" si="1428"/>
        <v>236417.95</v>
      </c>
      <c r="Q2666" s="97">
        <f t="shared" si="1429"/>
        <v>16549.259999999998</v>
      </c>
      <c r="R2666" s="97"/>
      <c r="S2666" s="97"/>
    </row>
    <row r="2667" spans="1:19" x14ac:dyDescent="0.25">
      <c r="A2667" s="89" t="s">
        <v>5895</v>
      </c>
      <c r="B2667" s="89" t="s">
        <v>5863</v>
      </c>
      <c r="C2667" s="89"/>
      <c r="D2667" s="89" t="s">
        <v>87</v>
      </c>
      <c r="E2667" s="94" t="s">
        <v>586</v>
      </c>
      <c r="F2667" s="95" t="s">
        <v>587</v>
      </c>
      <c r="G2667" s="89" t="s">
        <v>81</v>
      </c>
      <c r="H2667" s="89" t="s">
        <v>5896</v>
      </c>
      <c r="I2667" s="96">
        <v>1</v>
      </c>
      <c r="J2667" s="97">
        <v>45144</v>
      </c>
      <c r="K2667" s="98">
        <f t="shared" si="1423"/>
        <v>6353.84</v>
      </c>
      <c r="L2667" s="99">
        <f t="shared" si="1424"/>
        <v>1.0815399999999999</v>
      </c>
      <c r="M2667" s="100">
        <f t="shared" si="1425"/>
        <v>1.0590999999999999</v>
      </c>
      <c r="N2667" s="101">
        <f t="shared" si="1426"/>
        <v>0.97811300000000001</v>
      </c>
      <c r="O2667" s="100">
        <f t="shared" si="1427"/>
        <v>1</v>
      </c>
      <c r="P2667" s="98">
        <f t="shared" si="1428"/>
        <v>7118.77</v>
      </c>
      <c r="Q2667" s="97">
        <f t="shared" si="1429"/>
        <v>50578.86</v>
      </c>
      <c r="R2667" s="97"/>
      <c r="S2667" s="97"/>
    </row>
    <row r="2668" spans="1:19" ht="33.75" x14ac:dyDescent="0.25">
      <c r="A2668" s="89" t="s">
        <v>5897</v>
      </c>
      <c r="B2668" s="89" t="s">
        <v>5863</v>
      </c>
      <c r="C2668" s="89"/>
      <c r="D2668" s="89" t="s">
        <v>89</v>
      </c>
      <c r="E2668" s="94" t="s">
        <v>590</v>
      </c>
      <c r="F2668" s="95" t="s">
        <v>732</v>
      </c>
      <c r="G2668" s="89" t="s">
        <v>81</v>
      </c>
      <c r="H2668" s="89" t="s">
        <v>5896</v>
      </c>
      <c r="I2668" s="96">
        <v>1</v>
      </c>
      <c r="J2668" s="97">
        <v>6510</v>
      </c>
      <c r="K2668" s="98">
        <f t="shared" si="1423"/>
        <v>916.26</v>
      </c>
      <c r="L2668" s="99">
        <f t="shared" si="1424"/>
        <v>1.0815399999999999</v>
      </c>
      <c r="M2668" s="100">
        <f t="shared" si="1425"/>
        <v>1.0590999999999999</v>
      </c>
      <c r="N2668" s="101">
        <f t="shared" si="1426"/>
        <v>0.97811300000000001</v>
      </c>
      <c r="O2668" s="100">
        <f t="shared" si="1427"/>
        <v>1</v>
      </c>
      <c r="P2668" s="98">
        <f t="shared" si="1428"/>
        <v>1026.57</v>
      </c>
      <c r="Q2668" s="97">
        <f t="shared" si="1429"/>
        <v>7293.78</v>
      </c>
      <c r="R2668" s="97"/>
      <c r="S2668" s="97"/>
    </row>
    <row r="2669" spans="1:19" ht="22.5" x14ac:dyDescent="0.25">
      <c r="A2669" s="89" t="s">
        <v>5898</v>
      </c>
      <c r="B2669" s="89" t="s">
        <v>5863</v>
      </c>
      <c r="C2669" s="89"/>
      <c r="D2669" s="89" t="s">
        <v>90</v>
      </c>
      <c r="E2669" s="94" t="s">
        <v>738</v>
      </c>
      <c r="F2669" s="95" t="s">
        <v>739</v>
      </c>
      <c r="G2669" s="89" t="s">
        <v>502</v>
      </c>
      <c r="H2669" s="89" t="s">
        <v>5899</v>
      </c>
      <c r="I2669" s="96">
        <v>1</v>
      </c>
      <c r="J2669" s="97">
        <v>8978</v>
      </c>
      <c r="K2669" s="98">
        <f t="shared" si="1423"/>
        <v>41100.53</v>
      </c>
      <c r="L2669" s="99">
        <f t="shared" si="1424"/>
        <v>1.0815399999999999</v>
      </c>
      <c r="M2669" s="100">
        <f t="shared" si="1425"/>
        <v>1.0590999999999999</v>
      </c>
      <c r="N2669" s="101">
        <f t="shared" si="1426"/>
        <v>0.97811300000000001</v>
      </c>
      <c r="O2669" s="100">
        <f t="shared" si="1427"/>
        <v>1</v>
      </c>
      <c r="P2669" s="98">
        <f t="shared" si="1428"/>
        <v>46048.56</v>
      </c>
      <c r="Q2669" s="97">
        <f t="shared" si="1429"/>
        <v>10058.85</v>
      </c>
      <c r="R2669" s="97"/>
      <c r="S2669" s="97"/>
    </row>
    <row r="2670" spans="1:19" ht="22.5" x14ac:dyDescent="0.25">
      <c r="A2670" s="89" t="s">
        <v>5900</v>
      </c>
      <c r="B2670" s="89" t="s">
        <v>5863</v>
      </c>
      <c r="C2670" s="89"/>
      <c r="D2670" s="89" t="s">
        <v>91</v>
      </c>
      <c r="E2670" s="94" t="s">
        <v>742</v>
      </c>
      <c r="F2670" s="95" t="s">
        <v>5819</v>
      </c>
      <c r="G2670" s="89" t="s">
        <v>502</v>
      </c>
      <c r="H2670" s="89" t="s">
        <v>5901</v>
      </c>
      <c r="I2670" s="96">
        <v>1</v>
      </c>
      <c r="J2670" s="97">
        <v>1873</v>
      </c>
      <c r="K2670" s="98">
        <f t="shared" si="1423"/>
        <v>41092.58</v>
      </c>
      <c r="L2670" s="99">
        <f t="shared" si="1424"/>
        <v>1.0815399999999999</v>
      </c>
      <c r="M2670" s="100">
        <f t="shared" si="1425"/>
        <v>1.0590999999999999</v>
      </c>
      <c r="N2670" s="101">
        <f t="shared" si="1426"/>
        <v>0.97811300000000001</v>
      </c>
      <c r="O2670" s="100">
        <f t="shared" si="1427"/>
        <v>1</v>
      </c>
      <c r="P2670" s="98">
        <f t="shared" si="1428"/>
        <v>46039.65</v>
      </c>
      <c r="Q2670" s="97">
        <f t="shared" si="1429"/>
        <v>2098.4899999999998</v>
      </c>
      <c r="R2670" s="97"/>
      <c r="S2670" s="97"/>
    </row>
    <row r="2671" spans="1:19" x14ac:dyDescent="0.25">
      <c r="A2671" s="89" t="s">
        <v>5902</v>
      </c>
      <c r="B2671" s="89" t="s">
        <v>5863</v>
      </c>
      <c r="C2671" s="89"/>
      <c r="D2671" s="89" t="s">
        <v>101</v>
      </c>
      <c r="E2671" s="94" t="s">
        <v>5561</v>
      </c>
      <c r="F2671" s="95" t="s">
        <v>5903</v>
      </c>
      <c r="G2671" s="89" t="s">
        <v>502</v>
      </c>
      <c r="H2671" s="89" t="s">
        <v>5904</v>
      </c>
      <c r="I2671" s="96">
        <v>1</v>
      </c>
      <c r="J2671" s="97">
        <v>1202</v>
      </c>
      <c r="K2671" s="98">
        <f t="shared" si="1423"/>
        <v>41136.21</v>
      </c>
      <c r="L2671" s="99">
        <f t="shared" si="1424"/>
        <v>1.0815399999999999</v>
      </c>
      <c r="M2671" s="100">
        <f t="shared" si="1425"/>
        <v>1.0590999999999999</v>
      </c>
      <c r="N2671" s="101">
        <f t="shared" si="1426"/>
        <v>0.97811300000000001</v>
      </c>
      <c r="O2671" s="100">
        <f t="shared" si="1427"/>
        <v>1</v>
      </c>
      <c r="P2671" s="98">
        <f t="shared" si="1428"/>
        <v>46088.53</v>
      </c>
      <c r="Q2671" s="97">
        <f t="shared" si="1429"/>
        <v>1346.71</v>
      </c>
      <c r="R2671" s="97"/>
      <c r="S2671" s="97"/>
    </row>
    <row r="2672" spans="1:19" x14ac:dyDescent="0.25">
      <c r="A2672" s="89" t="s">
        <v>5905</v>
      </c>
      <c r="B2672" s="89" t="s">
        <v>5863</v>
      </c>
      <c r="C2672" s="89"/>
      <c r="D2672" s="89" t="s">
        <v>106</v>
      </c>
      <c r="E2672" s="94" t="s">
        <v>819</v>
      </c>
      <c r="F2672" s="95" t="s">
        <v>820</v>
      </c>
      <c r="G2672" s="89" t="s">
        <v>502</v>
      </c>
      <c r="H2672" s="89" t="s">
        <v>5906</v>
      </c>
      <c r="I2672" s="96">
        <v>1</v>
      </c>
      <c r="J2672" s="97">
        <v>1591</v>
      </c>
      <c r="K2672" s="98">
        <f t="shared" si="1423"/>
        <v>181207.29</v>
      </c>
      <c r="L2672" s="99">
        <f t="shared" si="1424"/>
        <v>1.0815399999999999</v>
      </c>
      <c r="M2672" s="100">
        <f t="shared" si="1425"/>
        <v>1.0590999999999999</v>
      </c>
      <c r="N2672" s="101">
        <f t="shared" si="1426"/>
        <v>0.97811300000000001</v>
      </c>
      <c r="O2672" s="100">
        <f t="shared" si="1427"/>
        <v>1</v>
      </c>
      <c r="P2672" s="98">
        <f t="shared" si="1428"/>
        <v>203022.54</v>
      </c>
      <c r="Q2672" s="97">
        <f t="shared" si="1429"/>
        <v>1782.54</v>
      </c>
      <c r="R2672" s="97"/>
      <c r="S2672" s="97"/>
    </row>
    <row r="2673" spans="1:19" x14ac:dyDescent="0.25">
      <c r="A2673" s="89"/>
      <c r="B2673" s="90"/>
      <c r="C2673" s="90"/>
      <c r="D2673" s="91"/>
      <c r="E2673" s="92"/>
      <c r="F2673" s="92" t="s">
        <v>5907</v>
      </c>
      <c r="G2673" s="91"/>
      <c r="H2673" s="91"/>
      <c r="I2673" s="93">
        <v>1</v>
      </c>
      <c r="J2673" s="91"/>
      <c r="K2673" s="98"/>
      <c r="L2673" s="99"/>
      <c r="M2673" s="100"/>
      <c r="N2673" s="101"/>
      <c r="O2673" s="100"/>
      <c r="P2673" s="98"/>
      <c r="Q2673" s="91"/>
      <c r="R2673" s="91"/>
      <c r="S2673" s="91"/>
    </row>
    <row r="2674" spans="1:19" ht="22.5" x14ac:dyDescent="0.25">
      <c r="A2674" s="89" t="s">
        <v>5908</v>
      </c>
      <c r="B2674" s="89" t="s">
        <v>5863</v>
      </c>
      <c r="C2674" s="89"/>
      <c r="D2674" s="89" t="s">
        <v>107</v>
      </c>
      <c r="E2674" s="94" t="s">
        <v>626</v>
      </c>
      <c r="F2674" s="95" t="s">
        <v>627</v>
      </c>
      <c r="G2674" s="89" t="s">
        <v>110</v>
      </c>
      <c r="H2674" s="89" t="s">
        <v>467</v>
      </c>
      <c r="I2674" s="96">
        <v>1</v>
      </c>
      <c r="J2674" s="97">
        <v>4126</v>
      </c>
      <c r="K2674" s="98">
        <f>J2674/H2674</f>
        <v>27506.67</v>
      </c>
      <c r="L2674" s="99">
        <f>$L$8</f>
        <v>1.0815399999999999</v>
      </c>
      <c r="M2674" s="100">
        <f>$M$8</f>
        <v>1.0590999999999999</v>
      </c>
      <c r="N2674" s="101">
        <f>$N$8</f>
        <v>0.97811300000000001</v>
      </c>
      <c r="O2674" s="100">
        <f>$O$8</f>
        <v>1</v>
      </c>
      <c r="P2674" s="98">
        <f>K2674*L2674*M2674*N2674*O2674</f>
        <v>30818.15</v>
      </c>
      <c r="Q2674" s="97">
        <f>H2674*P2674</f>
        <v>4622.72</v>
      </c>
      <c r="R2674" s="97"/>
      <c r="S2674" s="97"/>
    </row>
    <row r="2675" spans="1:19" x14ac:dyDescent="0.25">
      <c r="A2675" s="89" t="s">
        <v>5909</v>
      </c>
      <c r="B2675" s="89" t="s">
        <v>5863</v>
      </c>
      <c r="C2675" s="89"/>
      <c r="D2675" s="89" t="s">
        <v>108</v>
      </c>
      <c r="E2675" s="94" t="s">
        <v>630</v>
      </c>
      <c r="F2675" s="95" t="s">
        <v>631</v>
      </c>
      <c r="G2675" s="89" t="s">
        <v>502</v>
      </c>
      <c r="H2675" s="89" t="s">
        <v>5910</v>
      </c>
      <c r="I2675" s="96">
        <v>1</v>
      </c>
      <c r="J2675" s="97">
        <v>-1055</v>
      </c>
      <c r="K2675" s="98">
        <f>J2675/H2675</f>
        <v>29305.56</v>
      </c>
      <c r="L2675" s="99">
        <f>$L$8</f>
        <v>1.0815399999999999</v>
      </c>
      <c r="M2675" s="100">
        <f>$M$8</f>
        <v>1.0590999999999999</v>
      </c>
      <c r="N2675" s="101">
        <f>$N$8</f>
        <v>0.97811300000000001</v>
      </c>
      <c r="O2675" s="100">
        <f>$O$8</f>
        <v>1</v>
      </c>
      <c r="P2675" s="98">
        <f>K2675*L2675*M2675*N2675*O2675</f>
        <v>32833.61</v>
      </c>
      <c r="Q2675" s="97">
        <f>H2675*P2675</f>
        <v>-1182.01</v>
      </c>
      <c r="R2675" s="97"/>
      <c r="S2675" s="97"/>
    </row>
    <row r="2676" spans="1:19" x14ac:dyDescent="0.25">
      <c r="A2676" s="89" t="s">
        <v>5911</v>
      </c>
      <c r="B2676" s="89" t="s">
        <v>5863</v>
      </c>
      <c r="C2676" s="89"/>
      <c r="D2676" s="89" t="s">
        <v>109</v>
      </c>
      <c r="E2676" s="94" t="s">
        <v>634</v>
      </c>
      <c r="F2676" s="95" t="s">
        <v>635</v>
      </c>
      <c r="G2676" s="89" t="s">
        <v>502</v>
      </c>
      <c r="H2676" s="89" t="s">
        <v>5912</v>
      </c>
      <c r="I2676" s="96">
        <v>1</v>
      </c>
      <c r="J2676" s="97">
        <v>-178</v>
      </c>
      <c r="K2676" s="98">
        <f>J2676/H2676</f>
        <v>49444.44</v>
      </c>
      <c r="L2676" s="99">
        <f>$L$8</f>
        <v>1.0815399999999999</v>
      </c>
      <c r="M2676" s="100">
        <f>$M$8</f>
        <v>1.0590999999999999</v>
      </c>
      <c r="N2676" s="101">
        <f>$N$8</f>
        <v>0.97811300000000001</v>
      </c>
      <c r="O2676" s="100">
        <f>$O$8</f>
        <v>1</v>
      </c>
      <c r="P2676" s="98">
        <f>K2676*L2676*M2676*N2676*O2676</f>
        <v>55396.97</v>
      </c>
      <c r="Q2676" s="97">
        <f>H2676*P2676</f>
        <v>-199.43</v>
      </c>
      <c r="R2676" s="97"/>
      <c r="S2676" s="97"/>
    </row>
    <row r="2677" spans="1:19" x14ac:dyDescent="0.25">
      <c r="A2677" s="89" t="s">
        <v>5913</v>
      </c>
      <c r="B2677" s="89" t="s">
        <v>5863</v>
      </c>
      <c r="C2677" s="89"/>
      <c r="D2677" s="89" t="s">
        <v>122</v>
      </c>
      <c r="E2677" s="94" t="s">
        <v>638</v>
      </c>
      <c r="F2677" s="95" t="s">
        <v>639</v>
      </c>
      <c r="G2677" s="89" t="s">
        <v>518</v>
      </c>
      <c r="H2677" s="89" t="s">
        <v>5914</v>
      </c>
      <c r="I2677" s="96">
        <v>1</v>
      </c>
      <c r="J2677" s="97">
        <v>1844</v>
      </c>
      <c r="K2677" s="98">
        <f>J2677/H2677</f>
        <v>72.83</v>
      </c>
      <c r="L2677" s="99">
        <f>$L$8</f>
        <v>1.0815399999999999</v>
      </c>
      <c r="M2677" s="100">
        <f>$M$8</f>
        <v>1.0590999999999999</v>
      </c>
      <c r="N2677" s="101">
        <f>$N$8</f>
        <v>0.97811300000000001</v>
      </c>
      <c r="O2677" s="100">
        <f>$O$8</f>
        <v>1</v>
      </c>
      <c r="P2677" s="98">
        <f>K2677*L2677*M2677*N2677*O2677</f>
        <v>81.599999999999994</v>
      </c>
      <c r="Q2677" s="97">
        <f>H2677*P2677</f>
        <v>2066.11</v>
      </c>
      <c r="R2677" s="97"/>
      <c r="S2677" s="97"/>
    </row>
    <row r="2678" spans="1:19" x14ac:dyDescent="0.25">
      <c r="A2678" s="89"/>
      <c r="B2678" s="90"/>
      <c r="C2678" s="90"/>
      <c r="D2678" s="91"/>
      <c r="E2678" s="92"/>
      <c r="F2678" s="92" t="s">
        <v>5915</v>
      </c>
      <c r="G2678" s="91"/>
      <c r="H2678" s="91"/>
      <c r="I2678" s="93">
        <v>1</v>
      </c>
      <c r="J2678" s="91"/>
      <c r="K2678" s="98"/>
      <c r="L2678" s="99"/>
      <c r="M2678" s="100"/>
      <c r="N2678" s="101"/>
      <c r="O2678" s="100"/>
      <c r="P2678" s="98"/>
      <c r="Q2678" s="91"/>
      <c r="R2678" s="91"/>
      <c r="S2678" s="91"/>
    </row>
    <row r="2679" spans="1:19" ht="22.5" x14ac:dyDescent="0.25">
      <c r="A2679" s="89" t="s">
        <v>5916</v>
      </c>
      <c r="B2679" s="89" t="s">
        <v>5863</v>
      </c>
      <c r="C2679" s="89"/>
      <c r="D2679" s="89" t="s">
        <v>126</v>
      </c>
      <c r="E2679" s="94" t="s">
        <v>5917</v>
      </c>
      <c r="F2679" s="95" t="s">
        <v>5918</v>
      </c>
      <c r="G2679" s="89" t="s">
        <v>648</v>
      </c>
      <c r="H2679" s="89" t="s">
        <v>12</v>
      </c>
      <c r="I2679" s="96">
        <v>1</v>
      </c>
      <c r="J2679" s="97">
        <v>51650</v>
      </c>
      <c r="K2679" s="98">
        <f>J2679/H2679</f>
        <v>51650</v>
      </c>
      <c r="L2679" s="99">
        <f>$L$8</f>
        <v>1.0815399999999999</v>
      </c>
      <c r="M2679" s="100">
        <f>$M$8</f>
        <v>1.0590999999999999</v>
      </c>
      <c r="N2679" s="101">
        <f>$N$8</f>
        <v>0.97811300000000001</v>
      </c>
      <c r="O2679" s="100">
        <f>$O$8</f>
        <v>1</v>
      </c>
      <c r="P2679" s="98">
        <f>K2679*L2679*M2679*N2679*O2679</f>
        <v>57868.06</v>
      </c>
      <c r="Q2679" s="97">
        <f>H2679*P2679</f>
        <v>57868.06</v>
      </c>
      <c r="R2679" s="97"/>
      <c r="S2679" s="97"/>
    </row>
    <row r="2680" spans="1:19" ht="22.5" x14ac:dyDescent="0.25">
      <c r="A2680" s="89" t="s">
        <v>5919</v>
      </c>
      <c r="B2680" s="89" t="s">
        <v>5863</v>
      </c>
      <c r="C2680" s="89" t="s">
        <v>17297</v>
      </c>
      <c r="D2680" s="89" t="s">
        <v>124</v>
      </c>
      <c r="E2680" s="94" t="s">
        <v>5920</v>
      </c>
      <c r="F2680" s="95" t="s">
        <v>5921</v>
      </c>
      <c r="G2680" s="89" t="s">
        <v>5780</v>
      </c>
      <c r="H2680" s="89" t="s">
        <v>12</v>
      </c>
      <c r="I2680" s="96">
        <v>1</v>
      </c>
      <c r="J2680" s="97"/>
      <c r="K2680" s="98">
        <f>J2680/H2680</f>
        <v>0</v>
      </c>
      <c r="L2680" s="99">
        <f>$L$8</f>
        <v>1.0815399999999999</v>
      </c>
      <c r="M2680" s="100">
        <f>$M$8</f>
        <v>1.0590999999999999</v>
      </c>
      <c r="N2680" s="101">
        <f>$N$8</f>
        <v>0.97811300000000001</v>
      </c>
      <c r="O2680" s="100">
        <f>$O$8</f>
        <v>1</v>
      </c>
      <c r="P2680" s="98">
        <f>K2680*L2680*M2680*N2680*O2680</f>
        <v>0</v>
      </c>
      <c r="Q2680" s="97"/>
      <c r="R2680" s="97">
        <f t="shared" ref="R2680" si="1430">Q2680</f>
        <v>0</v>
      </c>
      <c r="S2680" s="97"/>
    </row>
    <row r="2681" spans="1:19" x14ac:dyDescent="0.25">
      <c r="A2681" s="72"/>
      <c r="B2681" s="77"/>
      <c r="C2681" s="77"/>
      <c r="D2681" s="77"/>
      <c r="E2681" s="76"/>
      <c r="F2681" s="76" t="s">
        <v>5922</v>
      </c>
      <c r="G2681" s="77"/>
      <c r="H2681" s="77"/>
      <c r="I2681" s="78"/>
      <c r="J2681" s="79">
        <f>J2682+J2697+J2700</f>
        <v>14769259</v>
      </c>
      <c r="K2681" s="98"/>
      <c r="L2681" s="99"/>
      <c r="M2681" s="100"/>
      <c r="N2681" s="101"/>
      <c r="O2681" s="100"/>
      <c r="P2681" s="98"/>
      <c r="Q2681" s="79">
        <f>Q2682+Q2697+Q2700</f>
        <v>16547305.73</v>
      </c>
      <c r="R2681" s="79">
        <f t="shared" ref="R2681:S2681" si="1431">R2682+R2697+R2700</f>
        <v>15931497.720000001</v>
      </c>
      <c r="S2681" s="79">
        <f t="shared" si="1431"/>
        <v>0</v>
      </c>
    </row>
    <row r="2682" spans="1:19" ht="25.5" x14ac:dyDescent="0.25">
      <c r="A2682" s="82" t="s">
        <v>1088</v>
      </c>
      <c r="B2682" s="83"/>
      <c r="C2682" s="84"/>
      <c r="D2682" s="85"/>
      <c r="E2682" s="86"/>
      <c r="F2682" s="86" t="s">
        <v>5924</v>
      </c>
      <c r="G2682" s="82"/>
      <c r="H2682" s="82"/>
      <c r="I2682" s="87"/>
      <c r="J2682" s="88">
        <f>SUM(J2683:J2696)</f>
        <v>11477459</v>
      </c>
      <c r="K2682" s="98"/>
      <c r="L2682" s="99"/>
      <c r="M2682" s="100"/>
      <c r="N2682" s="101"/>
      <c r="O2682" s="100"/>
      <c r="P2682" s="98"/>
      <c r="Q2682" s="88">
        <f>SUM(Q2683:Q2696)</f>
        <v>12859211.369999999</v>
      </c>
      <c r="R2682" s="88">
        <f t="shared" ref="R2682:S2682" si="1432">SUM(R2683:R2696)</f>
        <v>12355652.82</v>
      </c>
      <c r="S2682" s="88">
        <f t="shared" si="1432"/>
        <v>0</v>
      </c>
    </row>
    <row r="2683" spans="1:19" ht="22.5" x14ac:dyDescent="0.25">
      <c r="A2683" s="89" t="s">
        <v>5925</v>
      </c>
      <c r="B2683" s="89" t="s">
        <v>5926</v>
      </c>
      <c r="C2683" s="89"/>
      <c r="D2683" s="89" t="s">
        <v>12</v>
      </c>
      <c r="E2683" s="94" t="s">
        <v>1886</v>
      </c>
      <c r="F2683" s="95" t="s">
        <v>1887</v>
      </c>
      <c r="G2683" s="89" t="s">
        <v>648</v>
      </c>
      <c r="H2683" s="89" t="s">
        <v>12</v>
      </c>
      <c r="I2683" s="96">
        <v>1</v>
      </c>
      <c r="J2683" s="97">
        <v>23307</v>
      </c>
      <c r="K2683" s="98">
        <f t="shared" ref="K2683:K2696" si="1433">J2683/H2683</f>
        <v>23307</v>
      </c>
      <c r="L2683" s="99">
        <f t="shared" ref="L2683:L2696" si="1434">$L$8</f>
        <v>1.0815399999999999</v>
      </c>
      <c r="M2683" s="100">
        <f t="shared" ref="M2683:M2696" si="1435">$M$8</f>
        <v>1.0590999999999999</v>
      </c>
      <c r="N2683" s="101">
        <f t="shared" ref="N2683:N2696" si="1436">$N$8</f>
        <v>0.97811300000000001</v>
      </c>
      <c r="O2683" s="100">
        <f t="shared" ref="O2683:O2696" si="1437">$O$8</f>
        <v>1</v>
      </c>
      <c r="P2683" s="98">
        <f t="shared" ref="P2683:P2696" si="1438">K2683*L2683*M2683*N2683*O2683</f>
        <v>26112.89</v>
      </c>
      <c r="Q2683" s="97">
        <f t="shared" ref="Q2683:Q2696" si="1439">H2683*P2683</f>
        <v>26112.89</v>
      </c>
      <c r="R2683" s="97"/>
      <c r="S2683" s="97"/>
    </row>
    <row r="2684" spans="1:19" ht="33.75" x14ac:dyDescent="0.25">
      <c r="A2684" s="89" t="s">
        <v>5927</v>
      </c>
      <c r="B2684" s="89" t="s">
        <v>5926</v>
      </c>
      <c r="C2684" s="89" t="s">
        <v>17297</v>
      </c>
      <c r="D2684" s="89" t="s">
        <v>24</v>
      </c>
      <c r="E2684" s="94" t="s">
        <v>5928</v>
      </c>
      <c r="F2684" s="95" t="s">
        <v>5929</v>
      </c>
      <c r="G2684" s="89" t="s">
        <v>652</v>
      </c>
      <c r="H2684" s="89" t="s">
        <v>12</v>
      </c>
      <c r="I2684" s="96">
        <v>1</v>
      </c>
      <c r="J2684" s="97">
        <v>8833010</v>
      </c>
      <c r="K2684" s="98">
        <f t="shared" si="1433"/>
        <v>8833010</v>
      </c>
      <c r="L2684" s="99">
        <f t="shared" si="1434"/>
        <v>1.0815399999999999</v>
      </c>
      <c r="M2684" s="100">
        <f t="shared" si="1435"/>
        <v>1.0590999999999999</v>
      </c>
      <c r="N2684" s="101">
        <f t="shared" si="1436"/>
        <v>0.97811300000000001</v>
      </c>
      <c r="O2684" s="100">
        <f t="shared" si="1437"/>
        <v>1</v>
      </c>
      <c r="P2684" s="98">
        <f t="shared" si="1438"/>
        <v>9896401.5199999996</v>
      </c>
      <c r="Q2684" s="97">
        <f t="shared" si="1439"/>
        <v>9896401.5199999996</v>
      </c>
      <c r="R2684" s="97">
        <f t="shared" ref="R2684" si="1440">Q2684</f>
        <v>9896401.5199999996</v>
      </c>
      <c r="S2684" s="97"/>
    </row>
    <row r="2685" spans="1:19" ht="22.5" x14ac:dyDescent="0.25">
      <c r="A2685" s="89" t="s">
        <v>5930</v>
      </c>
      <c r="B2685" s="89" t="s">
        <v>5926</v>
      </c>
      <c r="C2685" s="89"/>
      <c r="D2685" s="89" t="s">
        <v>30</v>
      </c>
      <c r="E2685" s="94" t="s">
        <v>5931</v>
      </c>
      <c r="F2685" s="95" t="s">
        <v>5932</v>
      </c>
      <c r="G2685" s="89" t="s">
        <v>648</v>
      </c>
      <c r="H2685" s="89" t="s">
        <v>24</v>
      </c>
      <c r="I2685" s="96">
        <v>1</v>
      </c>
      <c r="J2685" s="97">
        <v>145720</v>
      </c>
      <c r="K2685" s="98">
        <f t="shared" si="1433"/>
        <v>72860</v>
      </c>
      <c r="L2685" s="99">
        <f t="shared" si="1434"/>
        <v>1.0815399999999999</v>
      </c>
      <c r="M2685" s="100">
        <f t="shared" si="1435"/>
        <v>1.0590999999999999</v>
      </c>
      <c r="N2685" s="101">
        <f t="shared" si="1436"/>
        <v>0.97811300000000001</v>
      </c>
      <c r="O2685" s="100">
        <f t="shared" si="1437"/>
        <v>1</v>
      </c>
      <c r="P2685" s="98">
        <f t="shared" si="1438"/>
        <v>81631.5</v>
      </c>
      <c r="Q2685" s="97">
        <f t="shared" si="1439"/>
        <v>163263</v>
      </c>
      <c r="R2685" s="97"/>
      <c r="S2685" s="97"/>
    </row>
    <row r="2686" spans="1:19" ht="22.5" x14ac:dyDescent="0.25">
      <c r="A2686" s="89" t="s">
        <v>5933</v>
      </c>
      <c r="B2686" s="89" t="s">
        <v>5926</v>
      </c>
      <c r="C2686" s="89" t="s">
        <v>17297</v>
      </c>
      <c r="D2686" s="89" t="s">
        <v>34</v>
      </c>
      <c r="E2686" s="94" t="s">
        <v>5934</v>
      </c>
      <c r="F2686" s="95" t="s">
        <v>5935</v>
      </c>
      <c r="G2686" s="89" t="s">
        <v>652</v>
      </c>
      <c r="H2686" s="89" t="s">
        <v>24</v>
      </c>
      <c r="I2686" s="96">
        <v>1</v>
      </c>
      <c r="J2686" s="97">
        <v>1082680</v>
      </c>
      <c r="K2686" s="98">
        <f t="shared" si="1433"/>
        <v>541340</v>
      </c>
      <c r="L2686" s="99">
        <f t="shared" si="1434"/>
        <v>1.0815399999999999</v>
      </c>
      <c r="M2686" s="100">
        <f t="shared" si="1435"/>
        <v>1.0590999999999999</v>
      </c>
      <c r="N2686" s="101">
        <f t="shared" si="1436"/>
        <v>0.97811300000000001</v>
      </c>
      <c r="O2686" s="100">
        <f t="shared" si="1437"/>
        <v>1</v>
      </c>
      <c r="P2686" s="98">
        <f t="shared" si="1438"/>
        <v>606511.03</v>
      </c>
      <c r="Q2686" s="97">
        <f t="shared" si="1439"/>
        <v>1213022.06</v>
      </c>
      <c r="R2686" s="97">
        <f t="shared" ref="R2686" si="1441">Q2686</f>
        <v>1213022.06</v>
      </c>
      <c r="S2686" s="97"/>
    </row>
    <row r="2687" spans="1:19" ht="22.5" x14ac:dyDescent="0.25">
      <c r="A2687" s="89" t="s">
        <v>5936</v>
      </c>
      <c r="B2687" s="89" t="s">
        <v>5926</v>
      </c>
      <c r="C2687" s="89"/>
      <c r="D2687" s="89" t="s">
        <v>40</v>
      </c>
      <c r="E2687" s="94" t="s">
        <v>5937</v>
      </c>
      <c r="F2687" s="95" t="s">
        <v>5938</v>
      </c>
      <c r="G2687" s="89" t="s">
        <v>648</v>
      </c>
      <c r="H2687" s="89" t="s">
        <v>12</v>
      </c>
      <c r="I2687" s="96">
        <v>1</v>
      </c>
      <c r="J2687" s="97">
        <v>105226</v>
      </c>
      <c r="K2687" s="98">
        <f t="shared" si="1433"/>
        <v>105226</v>
      </c>
      <c r="L2687" s="99">
        <f t="shared" si="1434"/>
        <v>1.0815399999999999</v>
      </c>
      <c r="M2687" s="100">
        <f t="shared" si="1435"/>
        <v>1.0590999999999999</v>
      </c>
      <c r="N2687" s="101">
        <f t="shared" si="1436"/>
        <v>0.97811300000000001</v>
      </c>
      <c r="O2687" s="100">
        <f t="shared" si="1437"/>
        <v>1</v>
      </c>
      <c r="P2687" s="98">
        <f t="shared" si="1438"/>
        <v>117893.98</v>
      </c>
      <c r="Q2687" s="97">
        <f t="shared" si="1439"/>
        <v>117893.98</v>
      </c>
      <c r="R2687" s="97"/>
      <c r="S2687" s="97"/>
    </row>
    <row r="2688" spans="1:19" ht="33.75" x14ac:dyDescent="0.25">
      <c r="A2688" s="89" t="s">
        <v>5939</v>
      </c>
      <c r="B2688" s="89" t="s">
        <v>5926</v>
      </c>
      <c r="C2688" s="89" t="s">
        <v>17297</v>
      </c>
      <c r="D2688" s="89" t="s">
        <v>43</v>
      </c>
      <c r="E2688" s="94" t="s">
        <v>5940</v>
      </c>
      <c r="F2688" s="95" t="s">
        <v>5941</v>
      </c>
      <c r="G2688" s="89" t="s">
        <v>652</v>
      </c>
      <c r="H2688" s="89" t="s">
        <v>12</v>
      </c>
      <c r="I2688" s="96">
        <v>1</v>
      </c>
      <c r="J2688" s="97">
        <v>842179</v>
      </c>
      <c r="K2688" s="98">
        <f t="shared" si="1433"/>
        <v>842179</v>
      </c>
      <c r="L2688" s="99">
        <f t="shared" si="1434"/>
        <v>1.0815399999999999</v>
      </c>
      <c r="M2688" s="100">
        <f t="shared" si="1435"/>
        <v>1.0590999999999999</v>
      </c>
      <c r="N2688" s="101">
        <f t="shared" si="1436"/>
        <v>0.97811300000000001</v>
      </c>
      <c r="O2688" s="100">
        <f t="shared" si="1437"/>
        <v>1</v>
      </c>
      <c r="P2688" s="98">
        <f t="shared" si="1438"/>
        <v>943567.54</v>
      </c>
      <c r="Q2688" s="97">
        <f t="shared" si="1439"/>
        <v>943567.54</v>
      </c>
      <c r="R2688" s="97">
        <f t="shared" ref="R2688" si="1442">Q2688</f>
        <v>943567.54</v>
      </c>
      <c r="S2688" s="97"/>
    </row>
    <row r="2689" spans="1:19" x14ac:dyDescent="0.25">
      <c r="A2689" s="89" t="s">
        <v>5942</v>
      </c>
      <c r="B2689" s="89" t="s">
        <v>5926</v>
      </c>
      <c r="C2689" s="89"/>
      <c r="D2689" s="89" t="s">
        <v>48</v>
      </c>
      <c r="E2689" s="94" t="s">
        <v>3822</v>
      </c>
      <c r="F2689" s="95" t="s">
        <v>3823</v>
      </c>
      <c r="G2689" s="89" t="s">
        <v>648</v>
      </c>
      <c r="H2689" s="89" t="s">
        <v>12</v>
      </c>
      <c r="I2689" s="96">
        <v>1</v>
      </c>
      <c r="J2689" s="97">
        <v>133437</v>
      </c>
      <c r="K2689" s="98">
        <f t="shared" si="1433"/>
        <v>133437</v>
      </c>
      <c r="L2689" s="99">
        <f t="shared" si="1434"/>
        <v>1.0815399999999999</v>
      </c>
      <c r="M2689" s="100">
        <f t="shared" si="1435"/>
        <v>1.0590999999999999</v>
      </c>
      <c r="N2689" s="101">
        <f t="shared" si="1436"/>
        <v>0.97811300000000001</v>
      </c>
      <c r="O2689" s="100">
        <f t="shared" si="1437"/>
        <v>1</v>
      </c>
      <c r="P2689" s="98">
        <f t="shared" si="1438"/>
        <v>149501.26</v>
      </c>
      <c r="Q2689" s="97">
        <f t="shared" si="1439"/>
        <v>149501.26</v>
      </c>
      <c r="R2689" s="97"/>
      <c r="S2689" s="97"/>
    </row>
    <row r="2690" spans="1:19" ht="22.5" x14ac:dyDescent="0.25">
      <c r="A2690" s="89" t="s">
        <v>5943</v>
      </c>
      <c r="B2690" s="89" t="s">
        <v>5926</v>
      </c>
      <c r="C2690" s="89" t="s">
        <v>17297</v>
      </c>
      <c r="D2690" s="89" t="s">
        <v>55</v>
      </c>
      <c r="E2690" s="94" t="s">
        <v>5944</v>
      </c>
      <c r="F2690" s="95" t="s">
        <v>5945</v>
      </c>
      <c r="G2690" s="89" t="s">
        <v>652</v>
      </c>
      <c r="H2690" s="89" t="s">
        <v>12</v>
      </c>
      <c r="I2690" s="96">
        <v>1</v>
      </c>
      <c r="J2690" s="97">
        <v>222793</v>
      </c>
      <c r="K2690" s="98">
        <f t="shared" si="1433"/>
        <v>222793</v>
      </c>
      <c r="L2690" s="99">
        <f t="shared" si="1434"/>
        <v>1.0815399999999999</v>
      </c>
      <c r="M2690" s="100">
        <f t="shared" si="1435"/>
        <v>1.0590999999999999</v>
      </c>
      <c r="N2690" s="101">
        <f t="shared" si="1436"/>
        <v>0.97811300000000001</v>
      </c>
      <c r="O2690" s="100">
        <f t="shared" si="1437"/>
        <v>1</v>
      </c>
      <c r="P2690" s="98">
        <f t="shared" si="1438"/>
        <v>249614.68</v>
      </c>
      <c r="Q2690" s="97">
        <f t="shared" si="1439"/>
        <v>249614.68</v>
      </c>
      <c r="R2690" s="97">
        <f t="shared" ref="R2690" si="1443">Q2690</f>
        <v>249614.68</v>
      </c>
      <c r="S2690" s="97"/>
    </row>
    <row r="2691" spans="1:19" x14ac:dyDescent="0.25">
      <c r="A2691" s="89" t="s">
        <v>5946</v>
      </c>
      <c r="B2691" s="89" t="s">
        <v>5926</v>
      </c>
      <c r="C2691" s="89"/>
      <c r="D2691" s="89" t="s">
        <v>58</v>
      </c>
      <c r="E2691" s="94" t="s">
        <v>5947</v>
      </c>
      <c r="F2691" s="95" t="s">
        <v>5948</v>
      </c>
      <c r="G2691" s="89" t="s">
        <v>970</v>
      </c>
      <c r="H2691" s="89" t="s">
        <v>237</v>
      </c>
      <c r="I2691" s="96">
        <v>1</v>
      </c>
      <c r="J2691" s="97">
        <v>3713</v>
      </c>
      <c r="K2691" s="98">
        <f t="shared" si="1433"/>
        <v>37130</v>
      </c>
      <c r="L2691" s="99">
        <f t="shared" si="1434"/>
        <v>1.0815399999999999</v>
      </c>
      <c r="M2691" s="100">
        <f t="shared" si="1435"/>
        <v>1.0590999999999999</v>
      </c>
      <c r="N2691" s="101">
        <f t="shared" si="1436"/>
        <v>0.97811300000000001</v>
      </c>
      <c r="O2691" s="100">
        <f t="shared" si="1437"/>
        <v>1</v>
      </c>
      <c r="P2691" s="98">
        <f t="shared" si="1438"/>
        <v>41600.019999999997</v>
      </c>
      <c r="Q2691" s="97">
        <f t="shared" si="1439"/>
        <v>4160</v>
      </c>
      <c r="R2691" s="97"/>
      <c r="S2691" s="97"/>
    </row>
    <row r="2692" spans="1:19" ht="22.5" x14ac:dyDescent="0.25">
      <c r="A2692" s="89" t="s">
        <v>5949</v>
      </c>
      <c r="B2692" s="89" t="s">
        <v>5926</v>
      </c>
      <c r="C2692" s="89" t="s">
        <v>17297</v>
      </c>
      <c r="D2692" s="89" t="s">
        <v>60</v>
      </c>
      <c r="E2692" s="94" t="s">
        <v>5950</v>
      </c>
      <c r="F2692" s="95" t="s">
        <v>5951</v>
      </c>
      <c r="G2692" s="89" t="s">
        <v>652</v>
      </c>
      <c r="H2692" s="89" t="s">
        <v>12</v>
      </c>
      <c r="I2692" s="96">
        <v>1</v>
      </c>
      <c r="J2692" s="97">
        <v>18037</v>
      </c>
      <c r="K2692" s="98">
        <f t="shared" si="1433"/>
        <v>18037</v>
      </c>
      <c r="L2692" s="99">
        <f t="shared" si="1434"/>
        <v>1.0815399999999999</v>
      </c>
      <c r="M2692" s="100">
        <f t="shared" si="1435"/>
        <v>1.0590999999999999</v>
      </c>
      <c r="N2692" s="101">
        <f t="shared" si="1436"/>
        <v>0.97811300000000001</v>
      </c>
      <c r="O2692" s="100">
        <f t="shared" si="1437"/>
        <v>1</v>
      </c>
      <c r="P2692" s="98">
        <f t="shared" si="1438"/>
        <v>20208.439999999999</v>
      </c>
      <c r="Q2692" s="97">
        <f t="shared" si="1439"/>
        <v>20208.439999999999</v>
      </c>
      <c r="R2692" s="97">
        <f t="shared" ref="R2692" si="1444">Q2692</f>
        <v>20208.439999999999</v>
      </c>
      <c r="S2692" s="97"/>
    </row>
    <row r="2693" spans="1:19" x14ac:dyDescent="0.25">
      <c r="A2693" s="89" t="s">
        <v>5952</v>
      </c>
      <c r="B2693" s="89" t="s">
        <v>5926</v>
      </c>
      <c r="C2693" s="89"/>
      <c r="D2693" s="89" t="s">
        <v>65</v>
      </c>
      <c r="E2693" s="94" t="s">
        <v>5713</v>
      </c>
      <c r="F2693" s="95" t="s">
        <v>5714</v>
      </c>
      <c r="G2693" s="89" t="s">
        <v>648</v>
      </c>
      <c r="H2693" s="89" t="s">
        <v>12</v>
      </c>
      <c r="I2693" s="96">
        <v>1</v>
      </c>
      <c r="J2693" s="97">
        <v>13030</v>
      </c>
      <c r="K2693" s="98">
        <f t="shared" si="1433"/>
        <v>13030</v>
      </c>
      <c r="L2693" s="99">
        <f t="shared" si="1434"/>
        <v>1.0815399999999999</v>
      </c>
      <c r="M2693" s="100">
        <f t="shared" si="1435"/>
        <v>1.0590999999999999</v>
      </c>
      <c r="N2693" s="101">
        <f t="shared" si="1436"/>
        <v>0.97811300000000001</v>
      </c>
      <c r="O2693" s="100">
        <f t="shared" si="1437"/>
        <v>1</v>
      </c>
      <c r="P2693" s="98">
        <f t="shared" si="1438"/>
        <v>14598.66</v>
      </c>
      <c r="Q2693" s="97">
        <f t="shared" si="1439"/>
        <v>14598.66</v>
      </c>
      <c r="R2693" s="97"/>
      <c r="S2693" s="97"/>
    </row>
    <row r="2694" spans="1:19" ht="22.5" x14ac:dyDescent="0.25">
      <c r="A2694" s="89" t="s">
        <v>5953</v>
      </c>
      <c r="B2694" s="89" t="s">
        <v>5926</v>
      </c>
      <c r="C2694" s="89" t="s">
        <v>17297</v>
      </c>
      <c r="D2694" s="89" t="s">
        <v>68</v>
      </c>
      <c r="E2694" s="94" t="s">
        <v>5954</v>
      </c>
      <c r="F2694" s="95" t="s">
        <v>5955</v>
      </c>
      <c r="G2694" s="89" t="s">
        <v>652</v>
      </c>
      <c r="H2694" s="89" t="s">
        <v>12</v>
      </c>
      <c r="I2694" s="96">
        <v>1</v>
      </c>
      <c r="J2694" s="97">
        <v>15914</v>
      </c>
      <c r="K2694" s="98">
        <f t="shared" si="1433"/>
        <v>15914</v>
      </c>
      <c r="L2694" s="99">
        <f t="shared" si="1434"/>
        <v>1.0815399999999999</v>
      </c>
      <c r="M2694" s="100">
        <f t="shared" si="1435"/>
        <v>1.0590999999999999</v>
      </c>
      <c r="N2694" s="101">
        <f t="shared" si="1436"/>
        <v>0.97811300000000001</v>
      </c>
      <c r="O2694" s="100">
        <f t="shared" si="1437"/>
        <v>1</v>
      </c>
      <c r="P2694" s="98">
        <f t="shared" si="1438"/>
        <v>17829.86</v>
      </c>
      <c r="Q2694" s="97">
        <f t="shared" si="1439"/>
        <v>17829.86</v>
      </c>
      <c r="R2694" s="97">
        <f t="shared" ref="R2694:R2695" si="1445">Q2694</f>
        <v>17829.86</v>
      </c>
      <c r="S2694" s="97"/>
    </row>
    <row r="2695" spans="1:19" ht="22.5" x14ac:dyDescent="0.25">
      <c r="A2695" s="89" t="s">
        <v>5956</v>
      </c>
      <c r="B2695" s="89" t="s">
        <v>5926</v>
      </c>
      <c r="C2695" s="89" t="s">
        <v>17297</v>
      </c>
      <c r="D2695" s="89" t="s">
        <v>70</v>
      </c>
      <c r="E2695" s="94" t="s">
        <v>5957</v>
      </c>
      <c r="F2695" s="95" t="s">
        <v>5958</v>
      </c>
      <c r="G2695" s="89" t="s">
        <v>652</v>
      </c>
      <c r="H2695" s="89" t="s">
        <v>12</v>
      </c>
      <c r="I2695" s="96">
        <v>1</v>
      </c>
      <c r="J2695" s="97">
        <v>13396</v>
      </c>
      <c r="K2695" s="98">
        <f t="shared" si="1433"/>
        <v>13396</v>
      </c>
      <c r="L2695" s="99">
        <f t="shared" si="1434"/>
        <v>1.0815399999999999</v>
      </c>
      <c r="M2695" s="100">
        <f t="shared" si="1435"/>
        <v>1.0590999999999999</v>
      </c>
      <c r="N2695" s="101">
        <f t="shared" si="1436"/>
        <v>0.97811300000000001</v>
      </c>
      <c r="O2695" s="100">
        <f t="shared" si="1437"/>
        <v>1</v>
      </c>
      <c r="P2695" s="98">
        <f t="shared" si="1438"/>
        <v>15008.72</v>
      </c>
      <c r="Q2695" s="97">
        <f t="shared" si="1439"/>
        <v>15008.72</v>
      </c>
      <c r="R2695" s="97">
        <f t="shared" si="1445"/>
        <v>15008.72</v>
      </c>
      <c r="S2695" s="97"/>
    </row>
    <row r="2696" spans="1:19" ht="22.5" x14ac:dyDescent="0.25">
      <c r="A2696" s="89" t="s">
        <v>5959</v>
      </c>
      <c r="B2696" s="89" t="s">
        <v>5926</v>
      </c>
      <c r="C2696" s="89"/>
      <c r="D2696" s="89" t="s">
        <v>73</v>
      </c>
      <c r="E2696" s="94" t="s">
        <v>5960</v>
      </c>
      <c r="F2696" s="95" t="s">
        <v>1984</v>
      </c>
      <c r="G2696" s="89" t="s">
        <v>652</v>
      </c>
      <c r="H2696" s="89" t="s">
        <v>12</v>
      </c>
      <c r="I2696" s="96">
        <v>1</v>
      </c>
      <c r="J2696" s="97">
        <v>25017</v>
      </c>
      <c r="K2696" s="98">
        <f t="shared" si="1433"/>
        <v>25017</v>
      </c>
      <c r="L2696" s="99">
        <f t="shared" si="1434"/>
        <v>1.0815399999999999</v>
      </c>
      <c r="M2696" s="100">
        <f t="shared" si="1435"/>
        <v>1.0590999999999999</v>
      </c>
      <c r="N2696" s="101">
        <f t="shared" si="1436"/>
        <v>0.97811300000000001</v>
      </c>
      <c r="O2696" s="100">
        <f t="shared" si="1437"/>
        <v>1</v>
      </c>
      <c r="P2696" s="98">
        <f t="shared" si="1438"/>
        <v>28028.76</v>
      </c>
      <c r="Q2696" s="97">
        <f t="shared" si="1439"/>
        <v>28028.76</v>
      </c>
      <c r="R2696" s="97"/>
      <c r="S2696" s="97"/>
    </row>
    <row r="2697" spans="1:19" x14ac:dyDescent="0.25">
      <c r="A2697" s="82" t="s">
        <v>2578</v>
      </c>
      <c r="B2697" s="83"/>
      <c r="C2697" s="84"/>
      <c r="D2697" s="85"/>
      <c r="E2697" s="86"/>
      <c r="F2697" s="86" t="s">
        <v>5962</v>
      </c>
      <c r="G2697" s="82"/>
      <c r="H2697" s="82"/>
      <c r="I2697" s="87"/>
      <c r="J2697" s="88">
        <f>SUM(J2698:J2699)</f>
        <v>1850222</v>
      </c>
      <c r="K2697" s="98"/>
      <c r="L2697" s="99"/>
      <c r="M2697" s="100"/>
      <c r="N2697" s="101"/>
      <c r="O2697" s="100"/>
      <c r="P2697" s="98"/>
      <c r="Q2697" s="88">
        <f>SUM(Q2698:Q2699)</f>
        <v>2072967.15</v>
      </c>
      <c r="R2697" s="88">
        <f t="shared" ref="R2697:S2697" si="1446">SUM(R2698:R2699)</f>
        <v>1994630.73</v>
      </c>
      <c r="S2697" s="88">
        <f t="shared" si="1446"/>
        <v>0</v>
      </c>
    </row>
    <row r="2698" spans="1:19" ht="22.5" x14ac:dyDescent="0.25">
      <c r="A2698" s="89" t="s">
        <v>5963</v>
      </c>
      <c r="B2698" s="89" t="s">
        <v>5926</v>
      </c>
      <c r="C2698" s="89"/>
      <c r="D2698" s="89" t="s">
        <v>75</v>
      </c>
      <c r="E2698" s="94" t="s">
        <v>1886</v>
      </c>
      <c r="F2698" s="95" t="s">
        <v>1887</v>
      </c>
      <c r="G2698" s="89" t="s">
        <v>648</v>
      </c>
      <c r="H2698" s="89" t="s">
        <v>30</v>
      </c>
      <c r="I2698" s="96">
        <v>1</v>
      </c>
      <c r="J2698" s="97">
        <v>69919</v>
      </c>
      <c r="K2698" s="98">
        <f>J2698/H2698</f>
        <v>23306.33</v>
      </c>
      <c r="L2698" s="99">
        <f>$L$8</f>
        <v>1.0815399999999999</v>
      </c>
      <c r="M2698" s="100">
        <f>$M$8</f>
        <v>1.0590999999999999</v>
      </c>
      <c r="N2698" s="101">
        <f>$N$8</f>
        <v>0.97811300000000001</v>
      </c>
      <c r="O2698" s="100">
        <f>$O$8</f>
        <v>1</v>
      </c>
      <c r="P2698" s="98">
        <f>K2698*L2698*M2698*N2698*O2698</f>
        <v>26112.14</v>
      </c>
      <c r="Q2698" s="97">
        <f>H2698*P2698</f>
        <v>78336.42</v>
      </c>
      <c r="R2698" s="97"/>
      <c r="S2698" s="97"/>
    </row>
    <row r="2699" spans="1:19" ht="22.5" x14ac:dyDescent="0.25">
      <c r="A2699" s="89" t="s">
        <v>5964</v>
      </c>
      <c r="B2699" s="89" t="s">
        <v>5926</v>
      </c>
      <c r="C2699" s="89" t="s">
        <v>17297</v>
      </c>
      <c r="D2699" s="89" t="s">
        <v>87</v>
      </c>
      <c r="E2699" s="94" t="s">
        <v>5965</v>
      </c>
      <c r="F2699" s="95" t="s">
        <v>5966</v>
      </c>
      <c r="G2699" s="89" t="s">
        <v>652</v>
      </c>
      <c r="H2699" s="89" t="s">
        <v>30</v>
      </c>
      <c r="I2699" s="96">
        <v>1</v>
      </c>
      <c r="J2699" s="97">
        <v>1780303</v>
      </c>
      <c r="K2699" s="98">
        <f>J2699/H2699</f>
        <v>593434.32999999996</v>
      </c>
      <c r="L2699" s="99">
        <f>$L$8</f>
        <v>1.0815399999999999</v>
      </c>
      <c r="M2699" s="100">
        <f>$M$8</f>
        <v>1.0590999999999999</v>
      </c>
      <c r="N2699" s="101">
        <f>$N$8</f>
        <v>0.97811300000000001</v>
      </c>
      <c r="O2699" s="100">
        <f>$O$8</f>
        <v>1</v>
      </c>
      <c r="P2699" s="98">
        <f>K2699*L2699*M2699*N2699*O2699</f>
        <v>664876.91</v>
      </c>
      <c r="Q2699" s="97">
        <f>H2699*P2699</f>
        <v>1994630.73</v>
      </c>
      <c r="R2699" s="97">
        <f t="shared" ref="R2699" si="1447">Q2699</f>
        <v>1994630.73</v>
      </c>
      <c r="S2699" s="97"/>
    </row>
    <row r="2700" spans="1:19" ht="25.5" x14ac:dyDescent="0.25">
      <c r="A2700" s="82" t="s">
        <v>2581</v>
      </c>
      <c r="B2700" s="83"/>
      <c r="C2700" s="84"/>
      <c r="D2700" s="85"/>
      <c r="E2700" s="86"/>
      <c r="F2700" s="86" t="s">
        <v>5968</v>
      </c>
      <c r="G2700" s="82"/>
      <c r="H2700" s="82"/>
      <c r="I2700" s="87"/>
      <c r="J2700" s="88">
        <f>SUM(J2701:J2702)</f>
        <v>1441578</v>
      </c>
      <c r="K2700" s="98"/>
      <c r="L2700" s="99"/>
      <c r="M2700" s="100"/>
      <c r="N2700" s="101"/>
      <c r="O2700" s="100"/>
      <c r="P2700" s="98"/>
      <c r="Q2700" s="88">
        <f>SUM(Q2701:Q2702)</f>
        <v>1615127.21</v>
      </c>
      <c r="R2700" s="88">
        <f t="shared" ref="R2700:S2700" si="1448">SUM(R2701:R2702)</f>
        <v>1581214.17</v>
      </c>
      <c r="S2700" s="88">
        <f t="shared" si="1448"/>
        <v>0</v>
      </c>
    </row>
    <row r="2701" spans="1:19" ht="22.5" x14ac:dyDescent="0.25">
      <c r="A2701" s="89" t="s">
        <v>5969</v>
      </c>
      <c r="B2701" s="89" t="s">
        <v>5926</v>
      </c>
      <c r="C2701" s="89"/>
      <c r="D2701" s="89" t="s">
        <v>89</v>
      </c>
      <c r="E2701" s="94" t="s">
        <v>1874</v>
      </c>
      <c r="F2701" s="95" t="s">
        <v>1875</v>
      </c>
      <c r="G2701" s="89" t="s">
        <v>648</v>
      </c>
      <c r="H2701" s="89" t="s">
        <v>12</v>
      </c>
      <c r="I2701" s="96">
        <v>1</v>
      </c>
      <c r="J2701" s="97">
        <v>30269</v>
      </c>
      <c r="K2701" s="98">
        <f>J2701/H2701</f>
        <v>30269</v>
      </c>
      <c r="L2701" s="99">
        <f>$L$8</f>
        <v>1.0815399999999999</v>
      </c>
      <c r="M2701" s="100">
        <f>$M$8</f>
        <v>1.0590999999999999</v>
      </c>
      <c r="N2701" s="101">
        <f>$N$8</f>
        <v>0.97811300000000001</v>
      </c>
      <c r="O2701" s="100">
        <f>$O$8</f>
        <v>1</v>
      </c>
      <c r="P2701" s="98">
        <f>K2701*L2701*M2701*N2701*O2701</f>
        <v>33913.040000000001</v>
      </c>
      <c r="Q2701" s="97">
        <f>H2701*P2701</f>
        <v>33913.040000000001</v>
      </c>
      <c r="R2701" s="97"/>
      <c r="S2701" s="97"/>
    </row>
    <row r="2702" spans="1:19" ht="22.5" x14ac:dyDescent="0.25">
      <c r="A2702" s="89" t="s">
        <v>5970</v>
      </c>
      <c r="B2702" s="89" t="s">
        <v>5926</v>
      </c>
      <c r="C2702" s="89" t="s">
        <v>17297</v>
      </c>
      <c r="D2702" s="89" t="s">
        <v>90</v>
      </c>
      <c r="E2702" s="94" t="s">
        <v>5971</v>
      </c>
      <c r="F2702" s="95" t="s">
        <v>5972</v>
      </c>
      <c r="G2702" s="89" t="s">
        <v>652</v>
      </c>
      <c r="H2702" s="89" t="s">
        <v>12</v>
      </c>
      <c r="I2702" s="96">
        <v>1</v>
      </c>
      <c r="J2702" s="97">
        <v>1411309</v>
      </c>
      <c r="K2702" s="98">
        <f>J2702/H2702</f>
        <v>1411309</v>
      </c>
      <c r="L2702" s="99">
        <f>$L$8</f>
        <v>1.0815399999999999</v>
      </c>
      <c r="M2702" s="100">
        <f>$M$8</f>
        <v>1.0590999999999999</v>
      </c>
      <c r="N2702" s="101">
        <f>$N$8</f>
        <v>0.97811300000000001</v>
      </c>
      <c r="O2702" s="100">
        <f>$O$8</f>
        <v>1</v>
      </c>
      <c r="P2702" s="98">
        <f>K2702*L2702*M2702*N2702*O2702</f>
        <v>1581214.17</v>
      </c>
      <c r="Q2702" s="97">
        <f>H2702*P2702</f>
        <v>1581214.17</v>
      </c>
      <c r="R2702" s="97">
        <f t="shared" ref="R2702" si="1449">Q2702</f>
        <v>1581214.17</v>
      </c>
      <c r="S2702" s="97"/>
    </row>
    <row r="2703" spans="1:19" x14ac:dyDescent="0.25">
      <c r="A2703" s="72"/>
      <c r="B2703" s="77"/>
      <c r="C2703" s="77"/>
      <c r="D2703" s="77"/>
      <c r="E2703" s="76"/>
      <c r="F2703" s="76" t="s">
        <v>5973</v>
      </c>
      <c r="G2703" s="77"/>
      <c r="H2703" s="77"/>
      <c r="I2703" s="78"/>
      <c r="J2703" s="79">
        <f>J2704</f>
        <v>15698872</v>
      </c>
      <c r="K2703" s="98"/>
      <c r="L2703" s="99"/>
      <c r="M2703" s="100"/>
      <c r="N2703" s="101"/>
      <c r="O2703" s="100"/>
      <c r="P2703" s="98"/>
      <c r="Q2703" s="79">
        <f>Q2704</f>
        <v>17588836.210000001</v>
      </c>
      <c r="R2703" s="79">
        <f t="shared" ref="R2703:S2703" si="1450">R2704</f>
        <v>16309207.550000001</v>
      </c>
      <c r="S2703" s="79">
        <f t="shared" si="1450"/>
        <v>0</v>
      </c>
    </row>
    <row r="2704" spans="1:19" x14ac:dyDescent="0.25">
      <c r="A2704" s="82" t="s">
        <v>2583</v>
      </c>
      <c r="B2704" s="83"/>
      <c r="C2704" s="84"/>
      <c r="D2704" s="85"/>
      <c r="E2704" s="86"/>
      <c r="F2704" s="86" t="s">
        <v>370</v>
      </c>
      <c r="G2704" s="82"/>
      <c r="H2704" s="82"/>
      <c r="I2704" s="87"/>
      <c r="J2704" s="88">
        <f>SUM(J2705:J2748)</f>
        <v>15698872</v>
      </c>
      <c r="K2704" s="98"/>
      <c r="L2704" s="99"/>
      <c r="M2704" s="100"/>
      <c r="N2704" s="101"/>
      <c r="O2704" s="100"/>
      <c r="P2704" s="98"/>
      <c r="Q2704" s="88">
        <f>SUM(Q2705:Q2748)</f>
        <v>17588836.210000001</v>
      </c>
      <c r="R2704" s="88">
        <f t="shared" ref="R2704:S2704" si="1451">SUM(R2705:R2748)</f>
        <v>16309207.550000001</v>
      </c>
      <c r="S2704" s="88">
        <f t="shared" si="1451"/>
        <v>0</v>
      </c>
    </row>
    <row r="2705" spans="1:19" x14ac:dyDescent="0.25">
      <c r="A2705" s="89"/>
      <c r="B2705" s="90"/>
      <c r="C2705" s="90"/>
      <c r="D2705" s="91"/>
      <c r="E2705" s="92"/>
      <c r="F2705" s="92" t="s">
        <v>5975</v>
      </c>
      <c r="G2705" s="91"/>
      <c r="H2705" s="91"/>
      <c r="I2705" s="93">
        <v>1</v>
      </c>
      <c r="J2705" s="91"/>
      <c r="K2705" s="98"/>
      <c r="L2705" s="99"/>
      <c r="M2705" s="100"/>
      <c r="N2705" s="101"/>
      <c r="O2705" s="100"/>
      <c r="P2705" s="98"/>
      <c r="Q2705" s="91"/>
      <c r="R2705" s="91"/>
      <c r="S2705" s="91"/>
    </row>
    <row r="2706" spans="1:19" ht="22.5" x14ac:dyDescent="0.25">
      <c r="A2706" s="89" t="s">
        <v>5976</v>
      </c>
      <c r="B2706" s="89" t="s">
        <v>5977</v>
      </c>
      <c r="C2706" s="89"/>
      <c r="D2706" s="89" t="s">
        <v>12</v>
      </c>
      <c r="E2706" s="94" t="s">
        <v>530</v>
      </c>
      <c r="F2706" s="95" t="s">
        <v>531</v>
      </c>
      <c r="G2706" s="89" t="s">
        <v>37</v>
      </c>
      <c r="H2706" s="89" t="s">
        <v>5978</v>
      </c>
      <c r="I2706" s="96">
        <v>1</v>
      </c>
      <c r="J2706" s="97">
        <v>815</v>
      </c>
      <c r="K2706" s="98">
        <f t="shared" ref="K2706:K2717" si="1452">J2706/H2706</f>
        <v>41581.629999999997</v>
      </c>
      <c r="L2706" s="99">
        <f t="shared" ref="L2706:L2717" si="1453">$L$8</f>
        <v>1.0815399999999999</v>
      </c>
      <c r="M2706" s="100">
        <f t="shared" ref="M2706:M2717" si="1454">$M$8</f>
        <v>1.0590999999999999</v>
      </c>
      <c r="N2706" s="101">
        <f t="shared" ref="N2706:N2717" si="1455">$N$8</f>
        <v>0.97811300000000001</v>
      </c>
      <c r="O2706" s="100">
        <f t="shared" ref="O2706:O2717" si="1456">$O$8</f>
        <v>1</v>
      </c>
      <c r="P2706" s="98">
        <f>K2706*L2706*M2706*N2706*O2706</f>
        <v>46587.57</v>
      </c>
      <c r="Q2706" s="97">
        <f t="shared" ref="Q2706:Q2717" si="1457">H2706*P2706</f>
        <v>913.12</v>
      </c>
      <c r="R2706" s="97"/>
      <c r="S2706" s="97"/>
    </row>
    <row r="2707" spans="1:19" ht="22.5" x14ac:dyDescent="0.25">
      <c r="A2707" s="89" t="s">
        <v>5979</v>
      </c>
      <c r="B2707" s="89" t="s">
        <v>5977</v>
      </c>
      <c r="C2707" s="89"/>
      <c r="D2707" s="89" t="s">
        <v>24</v>
      </c>
      <c r="E2707" s="94" t="s">
        <v>534</v>
      </c>
      <c r="F2707" s="95" t="s">
        <v>535</v>
      </c>
      <c r="G2707" s="89" t="s">
        <v>37</v>
      </c>
      <c r="H2707" s="89" t="s">
        <v>5980</v>
      </c>
      <c r="I2707" s="96">
        <v>1</v>
      </c>
      <c r="J2707" s="97">
        <v>15775</v>
      </c>
      <c r="K2707" s="98">
        <f t="shared" si="1452"/>
        <v>59082.400000000001</v>
      </c>
      <c r="L2707" s="99">
        <f t="shared" si="1453"/>
        <v>1.0815399999999999</v>
      </c>
      <c r="M2707" s="100">
        <f t="shared" si="1454"/>
        <v>1.0590999999999999</v>
      </c>
      <c r="N2707" s="101">
        <f t="shared" si="1455"/>
        <v>0.97811300000000001</v>
      </c>
      <c r="O2707" s="100">
        <f t="shared" si="1456"/>
        <v>1</v>
      </c>
      <c r="P2707" s="98">
        <f>K2707*L2707*M2707*N2707*O2707</f>
        <v>66195.23</v>
      </c>
      <c r="Q2707" s="97">
        <f t="shared" si="1457"/>
        <v>17674.13</v>
      </c>
      <c r="R2707" s="97"/>
      <c r="S2707" s="97"/>
    </row>
    <row r="2708" spans="1:19" ht="22.5" x14ac:dyDescent="0.25">
      <c r="A2708" s="89" t="s">
        <v>5981</v>
      </c>
      <c r="B2708" s="89" t="s">
        <v>5977</v>
      </c>
      <c r="C2708" s="89"/>
      <c r="D2708" s="89" t="s">
        <v>30</v>
      </c>
      <c r="E2708" s="94" t="s">
        <v>31</v>
      </c>
      <c r="F2708" s="95" t="s">
        <v>32</v>
      </c>
      <c r="G2708" s="89" t="s">
        <v>27</v>
      </c>
      <c r="H2708" s="89" t="s">
        <v>5982</v>
      </c>
      <c r="I2708" s="96">
        <v>1</v>
      </c>
      <c r="J2708" s="97">
        <v>321794</v>
      </c>
      <c r="K2708" s="98">
        <f t="shared" si="1452"/>
        <v>708.95</v>
      </c>
      <c r="L2708" s="99">
        <f t="shared" si="1453"/>
        <v>1.0815399999999999</v>
      </c>
      <c r="M2708" s="100">
        <f t="shared" si="1454"/>
        <v>1.0590999999999999</v>
      </c>
      <c r="N2708" s="101">
        <f t="shared" si="1455"/>
        <v>0.97811300000000001</v>
      </c>
      <c r="O2708" s="100">
        <f t="shared" si="1456"/>
        <v>1</v>
      </c>
      <c r="P2708" s="98">
        <f>K2708*L2708*M2708*N2708*O2708+0.01</f>
        <v>794.31</v>
      </c>
      <c r="Q2708" s="97">
        <f t="shared" si="1457"/>
        <v>360537.31</v>
      </c>
      <c r="R2708" s="97"/>
      <c r="S2708" s="97"/>
    </row>
    <row r="2709" spans="1:19" ht="22.5" x14ac:dyDescent="0.25">
      <c r="A2709" s="89" t="s">
        <v>5983</v>
      </c>
      <c r="B2709" s="89" t="s">
        <v>5977</v>
      </c>
      <c r="C2709" s="89"/>
      <c r="D2709" s="89" t="s">
        <v>34</v>
      </c>
      <c r="E2709" s="94" t="s">
        <v>1583</v>
      </c>
      <c r="F2709" s="95" t="s">
        <v>5870</v>
      </c>
      <c r="G2709" s="89" t="s">
        <v>51</v>
      </c>
      <c r="H2709" s="89" t="s">
        <v>5984</v>
      </c>
      <c r="I2709" s="96">
        <v>1</v>
      </c>
      <c r="J2709" s="97">
        <v>2141</v>
      </c>
      <c r="K2709" s="98">
        <f t="shared" si="1452"/>
        <v>105728.4</v>
      </c>
      <c r="L2709" s="99">
        <f t="shared" si="1453"/>
        <v>1.0815399999999999</v>
      </c>
      <c r="M2709" s="100">
        <f t="shared" si="1454"/>
        <v>1.0590999999999999</v>
      </c>
      <c r="N2709" s="101">
        <f t="shared" si="1455"/>
        <v>0.97811300000000001</v>
      </c>
      <c r="O2709" s="100">
        <f t="shared" si="1456"/>
        <v>1</v>
      </c>
      <c r="P2709" s="98">
        <f t="shared" ref="P2709:P2717" si="1458">K2709*L2709*M2709*N2709*O2709</f>
        <v>118456.87</v>
      </c>
      <c r="Q2709" s="97">
        <f t="shared" si="1457"/>
        <v>2398.75</v>
      </c>
      <c r="R2709" s="97"/>
      <c r="S2709" s="97"/>
    </row>
    <row r="2710" spans="1:19" ht="22.5" x14ac:dyDescent="0.25">
      <c r="A2710" s="89" t="s">
        <v>5985</v>
      </c>
      <c r="B2710" s="89" t="s">
        <v>5977</v>
      </c>
      <c r="C2710" s="89"/>
      <c r="D2710" s="89" t="s">
        <v>40</v>
      </c>
      <c r="E2710" s="94" t="s">
        <v>49</v>
      </c>
      <c r="F2710" s="95" t="s">
        <v>5873</v>
      </c>
      <c r="G2710" s="89" t="s">
        <v>51</v>
      </c>
      <c r="H2710" s="89" t="s">
        <v>5986</v>
      </c>
      <c r="I2710" s="96">
        <v>1</v>
      </c>
      <c r="J2710" s="97">
        <v>778</v>
      </c>
      <c r="K2710" s="98">
        <f t="shared" si="1452"/>
        <v>12806.58</v>
      </c>
      <c r="L2710" s="99">
        <f t="shared" si="1453"/>
        <v>1.0815399999999999</v>
      </c>
      <c r="M2710" s="100">
        <f t="shared" si="1454"/>
        <v>1.0590999999999999</v>
      </c>
      <c r="N2710" s="101">
        <f t="shared" si="1455"/>
        <v>0.97811300000000001</v>
      </c>
      <c r="O2710" s="100">
        <f t="shared" si="1456"/>
        <v>1</v>
      </c>
      <c r="P2710" s="98">
        <f t="shared" si="1458"/>
        <v>14348.34</v>
      </c>
      <c r="Q2710" s="97">
        <f t="shared" si="1457"/>
        <v>871.66</v>
      </c>
      <c r="R2710" s="97"/>
      <c r="S2710" s="97"/>
    </row>
    <row r="2711" spans="1:19" ht="22.5" x14ac:dyDescent="0.25">
      <c r="A2711" s="89" t="s">
        <v>5987</v>
      </c>
      <c r="B2711" s="89" t="s">
        <v>5977</v>
      </c>
      <c r="C2711" s="89"/>
      <c r="D2711" s="89" t="s">
        <v>43</v>
      </c>
      <c r="E2711" s="94" t="s">
        <v>5521</v>
      </c>
      <c r="F2711" s="95" t="s">
        <v>5988</v>
      </c>
      <c r="G2711" s="89" t="s">
        <v>37</v>
      </c>
      <c r="H2711" s="89" t="s">
        <v>5989</v>
      </c>
      <c r="I2711" s="96">
        <v>1</v>
      </c>
      <c r="J2711" s="97">
        <v>94</v>
      </c>
      <c r="K2711" s="98">
        <f t="shared" si="1452"/>
        <v>4351.8500000000004</v>
      </c>
      <c r="L2711" s="99">
        <f t="shared" si="1453"/>
        <v>1.0815399999999999</v>
      </c>
      <c r="M2711" s="100">
        <f t="shared" si="1454"/>
        <v>1.0590999999999999</v>
      </c>
      <c r="N2711" s="101">
        <f t="shared" si="1455"/>
        <v>0.97811300000000001</v>
      </c>
      <c r="O2711" s="100">
        <f t="shared" si="1456"/>
        <v>1</v>
      </c>
      <c r="P2711" s="98">
        <f t="shared" si="1458"/>
        <v>4875.76</v>
      </c>
      <c r="Q2711" s="97">
        <f t="shared" si="1457"/>
        <v>105.32</v>
      </c>
      <c r="R2711" s="97"/>
      <c r="S2711" s="97"/>
    </row>
    <row r="2712" spans="1:19" x14ac:dyDescent="0.25">
      <c r="A2712" s="89" t="s">
        <v>5990</v>
      </c>
      <c r="B2712" s="89" t="s">
        <v>5977</v>
      </c>
      <c r="C2712" s="89"/>
      <c r="D2712" s="89" t="s">
        <v>48</v>
      </c>
      <c r="E2712" s="94" t="s">
        <v>49</v>
      </c>
      <c r="F2712" s="95" t="s">
        <v>50</v>
      </c>
      <c r="G2712" s="89" t="s">
        <v>51</v>
      </c>
      <c r="H2712" s="89" t="s">
        <v>5991</v>
      </c>
      <c r="I2712" s="96">
        <v>1</v>
      </c>
      <c r="J2712" s="97">
        <v>2770</v>
      </c>
      <c r="K2712" s="98">
        <f t="shared" si="1452"/>
        <v>12824.07</v>
      </c>
      <c r="L2712" s="99">
        <f t="shared" si="1453"/>
        <v>1.0815399999999999</v>
      </c>
      <c r="M2712" s="100">
        <f t="shared" si="1454"/>
        <v>1.0590999999999999</v>
      </c>
      <c r="N2712" s="101">
        <f t="shared" si="1455"/>
        <v>0.97811300000000001</v>
      </c>
      <c r="O2712" s="100">
        <f t="shared" si="1456"/>
        <v>1</v>
      </c>
      <c r="P2712" s="98">
        <f t="shared" si="1458"/>
        <v>14367.94</v>
      </c>
      <c r="Q2712" s="97">
        <f t="shared" si="1457"/>
        <v>3103.48</v>
      </c>
      <c r="R2712" s="97"/>
      <c r="S2712" s="97"/>
    </row>
    <row r="2713" spans="1:19" x14ac:dyDescent="0.25">
      <c r="A2713" s="89" t="s">
        <v>5992</v>
      </c>
      <c r="B2713" s="89" t="s">
        <v>5977</v>
      </c>
      <c r="C2713" s="89"/>
      <c r="D2713" s="89" t="s">
        <v>55</v>
      </c>
      <c r="E2713" s="94" t="s">
        <v>552</v>
      </c>
      <c r="F2713" s="95" t="s">
        <v>2174</v>
      </c>
      <c r="G2713" s="89" t="s">
        <v>81</v>
      </c>
      <c r="H2713" s="89" t="s">
        <v>5993</v>
      </c>
      <c r="I2713" s="96">
        <v>1</v>
      </c>
      <c r="J2713" s="97">
        <v>6067</v>
      </c>
      <c r="K2713" s="98">
        <f t="shared" si="1452"/>
        <v>2166.79</v>
      </c>
      <c r="L2713" s="99">
        <f t="shared" si="1453"/>
        <v>1.0815399999999999</v>
      </c>
      <c r="M2713" s="100">
        <f t="shared" si="1454"/>
        <v>1.0590999999999999</v>
      </c>
      <c r="N2713" s="101">
        <f t="shared" si="1455"/>
        <v>0.97811300000000001</v>
      </c>
      <c r="O2713" s="100">
        <f t="shared" si="1456"/>
        <v>1</v>
      </c>
      <c r="P2713" s="98">
        <f t="shared" si="1458"/>
        <v>2427.65</v>
      </c>
      <c r="Q2713" s="97">
        <f t="shared" si="1457"/>
        <v>6797.42</v>
      </c>
      <c r="R2713" s="97"/>
      <c r="S2713" s="97"/>
    </row>
    <row r="2714" spans="1:19" x14ac:dyDescent="0.25">
      <c r="A2714" s="89" t="s">
        <v>5994</v>
      </c>
      <c r="B2714" s="89" t="s">
        <v>5977</v>
      </c>
      <c r="C2714" s="89"/>
      <c r="D2714" s="89" t="s">
        <v>58</v>
      </c>
      <c r="E2714" s="94" t="s">
        <v>2177</v>
      </c>
      <c r="F2714" s="95" t="s">
        <v>2178</v>
      </c>
      <c r="G2714" s="89" t="s">
        <v>81</v>
      </c>
      <c r="H2714" s="89" t="s">
        <v>5995</v>
      </c>
      <c r="I2714" s="96">
        <v>1</v>
      </c>
      <c r="J2714" s="97">
        <v>7087</v>
      </c>
      <c r="K2714" s="98">
        <f t="shared" si="1452"/>
        <v>2109.23</v>
      </c>
      <c r="L2714" s="99">
        <f t="shared" si="1453"/>
        <v>1.0815399999999999</v>
      </c>
      <c r="M2714" s="100">
        <f t="shared" si="1454"/>
        <v>1.0590999999999999</v>
      </c>
      <c r="N2714" s="101">
        <f t="shared" si="1455"/>
        <v>0.97811300000000001</v>
      </c>
      <c r="O2714" s="100">
        <f t="shared" si="1456"/>
        <v>1</v>
      </c>
      <c r="P2714" s="98">
        <f t="shared" si="1458"/>
        <v>2363.16</v>
      </c>
      <c r="Q2714" s="97">
        <f t="shared" si="1457"/>
        <v>7940.22</v>
      </c>
      <c r="R2714" s="97"/>
      <c r="S2714" s="97"/>
    </row>
    <row r="2715" spans="1:19" ht="22.5" x14ac:dyDescent="0.25">
      <c r="A2715" s="89" t="s">
        <v>5996</v>
      </c>
      <c r="B2715" s="89" t="s">
        <v>5977</v>
      </c>
      <c r="C2715" s="89"/>
      <c r="D2715" s="89" t="s">
        <v>60</v>
      </c>
      <c r="E2715" s="94" t="s">
        <v>5521</v>
      </c>
      <c r="F2715" s="95" t="s">
        <v>5529</v>
      </c>
      <c r="G2715" s="89" t="s">
        <v>37</v>
      </c>
      <c r="H2715" s="89" t="s">
        <v>5997</v>
      </c>
      <c r="I2715" s="96">
        <v>1</v>
      </c>
      <c r="J2715" s="97">
        <v>1058</v>
      </c>
      <c r="K2715" s="98">
        <f t="shared" si="1452"/>
        <v>4344.97</v>
      </c>
      <c r="L2715" s="99">
        <f t="shared" si="1453"/>
        <v>1.0815399999999999</v>
      </c>
      <c r="M2715" s="100">
        <f t="shared" si="1454"/>
        <v>1.0590999999999999</v>
      </c>
      <c r="N2715" s="101">
        <f t="shared" si="1455"/>
        <v>0.97811300000000001</v>
      </c>
      <c r="O2715" s="100">
        <f t="shared" si="1456"/>
        <v>1</v>
      </c>
      <c r="P2715" s="98">
        <f t="shared" si="1458"/>
        <v>4868.05</v>
      </c>
      <c r="Q2715" s="97">
        <f t="shared" si="1457"/>
        <v>1185.3699999999999</v>
      </c>
      <c r="R2715" s="97"/>
      <c r="S2715" s="97"/>
    </row>
    <row r="2716" spans="1:19" x14ac:dyDescent="0.25">
      <c r="A2716" s="89" t="s">
        <v>5998</v>
      </c>
      <c r="B2716" s="89" t="s">
        <v>5977</v>
      </c>
      <c r="C2716" s="89"/>
      <c r="D2716" s="89" t="s">
        <v>65</v>
      </c>
      <c r="E2716" s="94" t="s">
        <v>556</v>
      </c>
      <c r="F2716" s="95" t="s">
        <v>557</v>
      </c>
      <c r="G2716" s="89" t="s">
        <v>81</v>
      </c>
      <c r="H2716" s="89" t="s">
        <v>5999</v>
      </c>
      <c r="I2716" s="96">
        <v>1</v>
      </c>
      <c r="J2716" s="97">
        <v>324209</v>
      </c>
      <c r="K2716" s="98">
        <f t="shared" si="1452"/>
        <v>1109.54</v>
      </c>
      <c r="L2716" s="99">
        <f t="shared" si="1453"/>
        <v>1.0815399999999999</v>
      </c>
      <c r="M2716" s="100">
        <f t="shared" si="1454"/>
        <v>1.0590999999999999</v>
      </c>
      <c r="N2716" s="101">
        <f t="shared" si="1455"/>
        <v>0.97811300000000001</v>
      </c>
      <c r="O2716" s="100">
        <f t="shared" si="1456"/>
        <v>1</v>
      </c>
      <c r="P2716" s="98">
        <f t="shared" si="1458"/>
        <v>1243.1199999999999</v>
      </c>
      <c r="Q2716" s="97">
        <f t="shared" si="1457"/>
        <v>363239.66</v>
      </c>
      <c r="R2716" s="97"/>
      <c r="S2716" s="97"/>
    </row>
    <row r="2717" spans="1:19" x14ac:dyDescent="0.25">
      <c r="A2717" s="89" t="s">
        <v>6000</v>
      </c>
      <c r="B2717" s="89" t="s">
        <v>5977</v>
      </c>
      <c r="C2717" s="89"/>
      <c r="D2717" s="89" t="s">
        <v>68</v>
      </c>
      <c r="E2717" s="94" t="s">
        <v>49</v>
      </c>
      <c r="F2717" s="95" t="s">
        <v>50</v>
      </c>
      <c r="G2717" s="89" t="s">
        <v>51</v>
      </c>
      <c r="H2717" s="89" t="s">
        <v>6001</v>
      </c>
      <c r="I2717" s="96">
        <v>1</v>
      </c>
      <c r="J2717" s="97">
        <v>31204</v>
      </c>
      <c r="K2717" s="98">
        <f t="shared" si="1452"/>
        <v>12814.78</v>
      </c>
      <c r="L2717" s="99">
        <f t="shared" si="1453"/>
        <v>1.0815399999999999</v>
      </c>
      <c r="M2717" s="100">
        <f t="shared" si="1454"/>
        <v>1.0590999999999999</v>
      </c>
      <c r="N2717" s="101">
        <f t="shared" si="1455"/>
        <v>0.97811300000000001</v>
      </c>
      <c r="O2717" s="100">
        <f t="shared" si="1456"/>
        <v>1</v>
      </c>
      <c r="P2717" s="98">
        <f t="shared" si="1458"/>
        <v>14357.53</v>
      </c>
      <c r="Q2717" s="97">
        <f t="shared" si="1457"/>
        <v>34960.589999999997</v>
      </c>
      <c r="R2717" s="97"/>
      <c r="S2717" s="97"/>
    </row>
    <row r="2718" spans="1:19" x14ac:dyDescent="0.25">
      <c r="A2718" s="89"/>
      <c r="B2718" s="90"/>
      <c r="C2718" s="90"/>
      <c r="D2718" s="91"/>
      <c r="E2718" s="92"/>
      <c r="F2718" s="92" t="s">
        <v>6002</v>
      </c>
      <c r="G2718" s="91"/>
      <c r="H2718" s="91"/>
      <c r="I2718" s="93">
        <v>1</v>
      </c>
      <c r="J2718" s="91"/>
      <c r="K2718" s="98"/>
      <c r="L2718" s="99"/>
      <c r="M2718" s="100"/>
      <c r="N2718" s="101"/>
      <c r="O2718" s="100"/>
      <c r="P2718" s="98"/>
      <c r="Q2718" s="91"/>
      <c r="R2718" s="91"/>
      <c r="S2718" s="91"/>
    </row>
    <row r="2719" spans="1:19" ht="22.5" x14ac:dyDescent="0.25">
      <c r="A2719" s="89" t="s">
        <v>6003</v>
      </c>
      <c r="B2719" s="89" t="s">
        <v>5977</v>
      </c>
      <c r="C2719" s="89"/>
      <c r="D2719" s="89" t="s">
        <v>70</v>
      </c>
      <c r="E2719" s="94" t="s">
        <v>5517</v>
      </c>
      <c r="F2719" s="95" t="s">
        <v>5827</v>
      </c>
      <c r="G2719" s="89" t="s">
        <v>51</v>
      </c>
      <c r="H2719" s="89" t="s">
        <v>602</v>
      </c>
      <c r="I2719" s="96">
        <v>1</v>
      </c>
      <c r="J2719" s="97">
        <v>5535</v>
      </c>
      <c r="K2719" s="98">
        <f t="shared" ref="K2719:K2729" si="1459">J2719/H2719</f>
        <v>141923.07999999999</v>
      </c>
      <c r="L2719" s="99">
        <f t="shared" ref="L2719:L2729" si="1460">$L$8</f>
        <v>1.0815399999999999</v>
      </c>
      <c r="M2719" s="100">
        <f t="shared" ref="M2719:M2729" si="1461">$M$8</f>
        <v>1.0590999999999999</v>
      </c>
      <c r="N2719" s="101">
        <f t="shared" ref="N2719:N2729" si="1462">$N$8</f>
        <v>0.97811300000000001</v>
      </c>
      <c r="O2719" s="100">
        <f t="shared" ref="O2719:O2729" si="1463">$O$8</f>
        <v>1</v>
      </c>
      <c r="P2719" s="98">
        <f t="shared" ref="P2719:P2729" si="1464">K2719*L2719*M2719*N2719*O2719</f>
        <v>159008.97</v>
      </c>
      <c r="Q2719" s="97">
        <f t="shared" ref="Q2719:Q2729" si="1465">H2719*P2719</f>
        <v>6201.35</v>
      </c>
      <c r="R2719" s="97"/>
      <c r="S2719" s="97"/>
    </row>
    <row r="2720" spans="1:19" ht="22.5" x14ac:dyDescent="0.25">
      <c r="A2720" s="89" t="s">
        <v>6004</v>
      </c>
      <c r="B2720" s="89" t="s">
        <v>5977</v>
      </c>
      <c r="C2720" s="89"/>
      <c r="D2720" s="89" t="s">
        <v>73</v>
      </c>
      <c r="E2720" s="94" t="s">
        <v>5540</v>
      </c>
      <c r="F2720" s="95" t="s">
        <v>5541</v>
      </c>
      <c r="G2720" s="89" t="s">
        <v>484</v>
      </c>
      <c r="H2720" s="89" t="s">
        <v>5829</v>
      </c>
      <c r="I2720" s="96">
        <v>1</v>
      </c>
      <c r="J2720" s="97">
        <v>1464</v>
      </c>
      <c r="K2720" s="98">
        <f t="shared" si="1459"/>
        <v>56178.05</v>
      </c>
      <c r="L2720" s="99">
        <f t="shared" si="1460"/>
        <v>1.0815399999999999</v>
      </c>
      <c r="M2720" s="100">
        <f t="shared" si="1461"/>
        <v>1.0590999999999999</v>
      </c>
      <c r="N2720" s="101">
        <f t="shared" si="1462"/>
        <v>0.97811300000000001</v>
      </c>
      <c r="O2720" s="100">
        <f t="shared" si="1463"/>
        <v>1</v>
      </c>
      <c r="P2720" s="98">
        <f t="shared" si="1464"/>
        <v>62941.23</v>
      </c>
      <c r="Q2720" s="97">
        <f t="shared" si="1465"/>
        <v>1640.25</v>
      </c>
      <c r="R2720" s="97"/>
      <c r="S2720" s="97"/>
    </row>
    <row r="2721" spans="1:19" x14ac:dyDescent="0.25">
      <c r="A2721" s="89" t="s">
        <v>6005</v>
      </c>
      <c r="B2721" s="89" t="s">
        <v>5977</v>
      </c>
      <c r="C2721" s="89"/>
      <c r="D2721" s="89" t="s">
        <v>75</v>
      </c>
      <c r="E2721" s="94" t="s">
        <v>5544</v>
      </c>
      <c r="F2721" s="95" t="s">
        <v>5545</v>
      </c>
      <c r="G2721" s="89" t="s">
        <v>81</v>
      </c>
      <c r="H2721" s="89" t="s">
        <v>5831</v>
      </c>
      <c r="I2721" s="96">
        <v>1</v>
      </c>
      <c r="J2721" s="97">
        <v>10661</v>
      </c>
      <c r="K2721" s="98">
        <f t="shared" si="1459"/>
        <v>2727.3</v>
      </c>
      <c r="L2721" s="99">
        <f t="shared" si="1460"/>
        <v>1.0815399999999999</v>
      </c>
      <c r="M2721" s="100">
        <f t="shared" si="1461"/>
        <v>1.0590999999999999</v>
      </c>
      <c r="N2721" s="101">
        <f t="shared" si="1462"/>
        <v>0.97811300000000001</v>
      </c>
      <c r="O2721" s="100">
        <f t="shared" si="1463"/>
        <v>1</v>
      </c>
      <c r="P2721" s="98">
        <f t="shared" si="1464"/>
        <v>3055.64</v>
      </c>
      <c r="Q2721" s="97">
        <f t="shared" si="1465"/>
        <v>11944.5</v>
      </c>
      <c r="R2721" s="97"/>
      <c r="S2721" s="97"/>
    </row>
    <row r="2722" spans="1:19" x14ac:dyDescent="0.25">
      <c r="A2722" s="89" t="s">
        <v>6006</v>
      </c>
      <c r="B2722" s="89" t="s">
        <v>5977</v>
      </c>
      <c r="C2722" s="89"/>
      <c r="D2722" s="89" t="s">
        <v>87</v>
      </c>
      <c r="E2722" s="94" t="s">
        <v>711</v>
      </c>
      <c r="F2722" s="95" t="s">
        <v>3050</v>
      </c>
      <c r="G2722" s="89" t="s">
        <v>81</v>
      </c>
      <c r="H2722" s="89" t="s">
        <v>5833</v>
      </c>
      <c r="I2722" s="96">
        <v>1</v>
      </c>
      <c r="J2722" s="97">
        <v>5425</v>
      </c>
      <c r="K2722" s="98">
        <f t="shared" si="1459"/>
        <v>1086.74</v>
      </c>
      <c r="L2722" s="99">
        <f t="shared" si="1460"/>
        <v>1.0815399999999999</v>
      </c>
      <c r="M2722" s="100">
        <f t="shared" si="1461"/>
        <v>1.0590999999999999</v>
      </c>
      <c r="N2722" s="101">
        <f t="shared" si="1462"/>
        <v>0.97811300000000001</v>
      </c>
      <c r="O2722" s="100">
        <f t="shared" si="1463"/>
        <v>1</v>
      </c>
      <c r="P2722" s="98">
        <f t="shared" si="1464"/>
        <v>1217.57</v>
      </c>
      <c r="Q2722" s="97">
        <f t="shared" si="1465"/>
        <v>6078.11</v>
      </c>
      <c r="R2722" s="97"/>
      <c r="S2722" s="97"/>
    </row>
    <row r="2723" spans="1:19" x14ac:dyDescent="0.25">
      <c r="A2723" s="89" t="s">
        <v>6007</v>
      </c>
      <c r="B2723" s="89" t="s">
        <v>5977</v>
      </c>
      <c r="C2723" s="89"/>
      <c r="D2723" s="89" t="s">
        <v>89</v>
      </c>
      <c r="E2723" s="94" t="s">
        <v>570</v>
      </c>
      <c r="F2723" s="95" t="s">
        <v>571</v>
      </c>
      <c r="G2723" s="89" t="s">
        <v>51</v>
      </c>
      <c r="H2723" s="89" t="s">
        <v>6008</v>
      </c>
      <c r="I2723" s="96">
        <v>1</v>
      </c>
      <c r="J2723" s="97">
        <v>2358</v>
      </c>
      <c r="K2723" s="98">
        <f t="shared" si="1459"/>
        <v>157200</v>
      </c>
      <c r="L2723" s="99">
        <f t="shared" si="1460"/>
        <v>1.0815399999999999</v>
      </c>
      <c r="M2723" s="100">
        <f t="shared" si="1461"/>
        <v>1.0590999999999999</v>
      </c>
      <c r="N2723" s="101">
        <f t="shared" si="1462"/>
        <v>0.97811300000000001</v>
      </c>
      <c r="O2723" s="100">
        <f t="shared" si="1463"/>
        <v>1</v>
      </c>
      <c r="P2723" s="98">
        <f t="shared" si="1464"/>
        <v>176125.05</v>
      </c>
      <c r="Q2723" s="97">
        <f t="shared" si="1465"/>
        <v>2641.88</v>
      </c>
      <c r="R2723" s="97"/>
      <c r="S2723" s="97"/>
    </row>
    <row r="2724" spans="1:19" x14ac:dyDescent="0.25">
      <c r="A2724" s="89" t="s">
        <v>6009</v>
      </c>
      <c r="B2724" s="89" t="s">
        <v>5977</v>
      </c>
      <c r="C2724" s="89"/>
      <c r="D2724" s="89" t="s">
        <v>90</v>
      </c>
      <c r="E2724" s="94" t="s">
        <v>722</v>
      </c>
      <c r="F2724" s="95" t="s">
        <v>723</v>
      </c>
      <c r="G2724" s="89" t="s">
        <v>81</v>
      </c>
      <c r="H2724" s="89" t="s">
        <v>6010</v>
      </c>
      <c r="I2724" s="96">
        <v>1</v>
      </c>
      <c r="J2724" s="97">
        <v>7207</v>
      </c>
      <c r="K2724" s="98">
        <f t="shared" si="1459"/>
        <v>4710.46</v>
      </c>
      <c r="L2724" s="99">
        <f t="shared" si="1460"/>
        <v>1.0815399999999999</v>
      </c>
      <c r="M2724" s="100">
        <f t="shared" si="1461"/>
        <v>1.0590999999999999</v>
      </c>
      <c r="N2724" s="101">
        <f t="shared" si="1462"/>
        <v>0.97811300000000001</v>
      </c>
      <c r="O2724" s="100">
        <f t="shared" si="1463"/>
        <v>1</v>
      </c>
      <c r="P2724" s="98">
        <f t="shared" si="1464"/>
        <v>5277.54</v>
      </c>
      <c r="Q2724" s="97">
        <f t="shared" si="1465"/>
        <v>8074.64</v>
      </c>
      <c r="R2724" s="97"/>
      <c r="S2724" s="97"/>
    </row>
    <row r="2725" spans="1:19" x14ac:dyDescent="0.25">
      <c r="A2725" s="89" t="s">
        <v>6011</v>
      </c>
      <c r="B2725" s="89" t="s">
        <v>5977</v>
      </c>
      <c r="C2725" s="89"/>
      <c r="D2725" s="89" t="s">
        <v>91</v>
      </c>
      <c r="E2725" s="94" t="s">
        <v>747</v>
      </c>
      <c r="F2725" s="95" t="s">
        <v>748</v>
      </c>
      <c r="G2725" s="89" t="s">
        <v>51</v>
      </c>
      <c r="H2725" s="89" t="s">
        <v>5033</v>
      </c>
      <c r="I2725" s="96">
        <v>1</v>
      </c>
      <c r="J2725" s="97">
        <v>11395</v>
      </c>
      <c r="K2725" s="98">
        <f t="shared" si="1459"/>
        <v>211018.52</v>
      </c>
      <c r="L2725" s="99">
        <f t="shared" si="1460"/>
        <v>1.0815399999999999</v>
      </c>
      <c r="M2725" s="100">
        <f t="shared" si="1461"/>
        <v>1.0590999999999999</v>
      </c>
      <c r="N2725" s="101">
        <f t="shared" si="1462"/>
        <v>0.97811300000000001</v>
      </c>
      <c r="O2725" s="100">
        <f t="shared" si="1463"/>
        <v>1</v>
      </c>
      <c r="P2725" s="98">
        <f t="shared" si="1464"/>
        <v>236422.69</v>
      </c>
      <c r="Q2725" s="97">
        <f t="shared" si="1465"/>
        <v>12766.83</v>
      </c>
      <c r="R2725" s="97"/>
      <c r="S2725" s="97"/>
    </row>
    <row r="2726" spans="1:19" x14ac:dyDescent="0.25">
      <c r="A2726" s="89" t="s">
        <v>6012</v>
      </c>
      <c r="B2726" s="89" t="s">
        <v>5977</v>
      </c>
      <c r="C2726" s="89"/>
      <c r="D2726" s="89" t="s">
        <v>101</v>
      </c>
      <c r="E2726" s="94" t="s">
        <v>586</v>
      </c>
      <c r="F2726" s="95" t="s">
        <v>587</v>
      </c>
      <c r="G2726" s="89" t="s">
        <v>81</v>
      </c>
      <c r="H2726" s="89" t="s">
        <v>5814</v>
      </c>
      <c r="I2726" s="96">
        <v>1</v>
      </c>
      <c r="J2726" s="97">
        <v>34825</v>
      </c>
      <c r="K2726" s="98">
        <f t="shared" si="1459"/>
        <v>6353.77</v>
      </c>
      <c r="L2726" s="99">
        <f t="shared" si="1460"/>
        <v>1.0815399999999999</v>
      </c>
      <c r="M2726" s="100">
        <f t="shared" si="1461"/>
        <v>1.0590999999999999</v>
      </c>
      <c r="N2726" s="101">
        <f t="shared" si="1462"/>
        <v>0.97811300000000001</v>
      </c>
      <c r="O2726" s="100">
        <f t="shared" si="1463"/>
        <v>1</v>
      </c>
      <c r="P2726" s="98">
        <f t="shared" si="1464"/>
        <v>7118.69</v>
      </c>
      <c r="Q2726" s="97">
        <f t="shared" si="1465"/>
        <v>39017.54</v>
      </c>
      <c r="R2726" s="97"/>
      <c r="S2726" s="97"/>
    </row>
    <row r="2727" spans="1:19" ht="33.75" x14ac:dyDescent="0.25">
      <c r="A2727" s="89" t="s">
        <v>6013</v>
      </c>
      <c r="B2727" s="89" t="s">
        <v>5977</v>
      </c>
      <c r="C2727" s="89"/>
      <c r="D2727" s="89" t="s">
        <v>106</v>
      </c>
      <c r="E2727" s="94" t="s">
        <v>590</v>
      </c>
      <c r="F2727" s="95" t="s">
        <v>732</v>
      </c>
      <c r="G2727" s="89" t="s">
        <v>81</v>
      </c>
      <c r="H2727" s="89" t="s">
        <v>5814</v>
      </c>
      <c r="I2727" s="96">
        <v>1</v>
      </c>
      <c r="J2727" s="97">
        <v>5024</v>
      </c>
      <c r="K2727" s="98">
        <f t="shared" si="1459"/>
        <v>916.62</v>
      </c>
      <c r="L2727" s="99">
        <f t="shared" si="1460"/>
        <v>1.0815399999999999</v>
      </c>
      <c r="M2727" s="100">
        <f t="shared" si="1461"/>
        <v>1.0590999999999999</v>
      </c>
      <c r="N2727" s="101">
        <f t="shared" si="1462"/>
        <v>0.97811300000000001</v>
      </c>
      <c r="O2727" s="100">
        <f t="shared" si="1463"/>
        <v>1</v>
      </c>
      <c r="P2727" s="98">
        <f t="shared" si="1464"/>
        <v>1026.97</v>
      </c>
      <c r="Q2727" s="97">
        <f t="shared" si="1465"/>
        <v>5628.82</v>
      </c>
      <c r="R2727" s="97"/>
      <c r="S2727" s="97"/>
    </row>
    <row r="2728" spans="1:19" ht="22.5" x14ac:dyDescent="0.25">
      <c r="A2728" s="89" t="s">
        <v>6014</v>
      </c>
      <c r="B2728" s="89" t="s">
        <v>5977</v>
      </c>
      <c r="C2728" s="89"/>
      <c r="D2728" s="89" t="s">
        <v>107</v>
      </c>
      <c r="E2728" s="94" t="s">
        <v>738</v>
      </c>
      <c r="F2728" s="95" t="s">
        <v>739</v>
      </c>
      <c r="G2728" s="89" t="s">
        <v>502</v>
      </c>
      <c r="H2728" s="89" t="s">
        <v>6015</v>
      </c>
      <c r="I2728" s="96">
        <v>1</v>
      </c>
      <c r="J2728" s="97">
        <v>19561</v>
      </c>
      <c r="K2728" s="98">
        <f t="shared" si="1459"/>
        <v>41097.99</v>
      </c>
      <c r="L2728" s="99">
        <f t="shared" si="1460"/>
        <v>1.0815399999999999</v>
      </c>
      <c r="M2728" s="100">
        <f t="shared" si="1461"/>
        <v>1.0590999999999999</v>
      </c>
      <c r="N2728" s="101">
        <f t="shared" si="1462"/>
        <v>0.97811300000000001</v>
      </c>
      <c r="O2728" s="100">
        <f t="shared" si="1463"/>
        <v>1</v>
      </c>
      <c r="P2728" s="98">
        <f t="shared" si="1464"/>
        <v>46045.71</v>
      </c>
      <c r="Q2728" s="97">
        <f t="shared" si="1465"/>
        <v>21915.919999999998</v>
      </c>
      <c r="R2728" s="97"/>
      <c r="S2728" s="97"/>
    </row>
    <row r="2729" spans="1:19" ht="22.5" x14ac:dyDescent="0.25">
      <c r="A2729" s="89" t="s">
        <v>6016</v>
      </c>
      <c r="B2729" s="89" t="s">
        <v>5977</v>
      </c>
      <c r="C2729" s="89"/>
      <c r="D2729" s="89" t="s">
        <v>108</v>
      </c>
      <c r="E2729" s="94" t="s">
        <v>5561</v>
      </c>
      <c r="F2729" s="95" t="s">
        <v>5846</v>
      </c>
      <c r="G2729" s="89" t="s">
        <v>502</v>
      </c>
      <c r="H2729" s="89" t="s">
        <v>6017</v>
      </c>
      <c r="I2729" s="96">
        <v>1</v>
      </c>
      <c r="J2729" s="97">
        <v>1925</v>
      </c>
      <c r="K2729" s="98">
        <f t="shared" si="1459"/>
        <v>41158.86</v>
      </c>
      <c r="L2729" s="99">
        <f t="shared" si="1460"/>
        <v>1.0815399999999999</v>
      </c>
      <c r="M2729" s="100">
        <f t="shared" si="1461"/>
        <v>1.0590999999999999</v>
      </c>
      <c r="N2729" s="101">
        <f t="shared" si="1462"/>
        <v>0.97811300000000001</v>
      </c>
      <c r="O2729" s="100">
        <f t="shared" si="1463"/>
        <v>1</v>
      </c>
      <c r="P2729" s="98">
        <f t="shared" si="1464"/>
        <v>46113.91</v>
      </c>
      <c r="Q2729" s="97">
        <f t="shared" si="1465"/>
        <v>2156.75</v>
      </c>
      <c r="R2729" s="97"/>
      <c r="S2729" s="97"/>
    </row>
    <row r="2730" spans="1:19" x14ac:dyDescent="0.25">
      <c r="A2730" s="89"/>
      <c r="B2730" s="90"/>
      <c r="C2730" s="90"/>
      <c r="D2730" s="91"/>
      <c r="E2730" s="92"/>
      <c r="F2730" s="92" t="s">
        <v>6018</v>
      </c>
      <c r="G2730" s="91"/>
      <c r="H2730" s="91"/>
      <c r="I2730" s="93">
        <v>1</v>
      </c>
      <c r="J2730" s="91"/>
      <c r="K2730" s="98"/>
      <c r="L2730" s="99"/>
      <c r="M2730" s="100"/>
      <c r="N2730" s="101"/>
      <c r="O2730" s="100"/>
      <c r="P2730" s="98"/>
      <c r="Q2730" s="91"/>
      <c r="R2730" s="91"/>
      <c r="S2730" s="91"/>
    </row>
    <row r="2731" spans="1:19" x14ac:dyDescent="0.25">
      <c r="A2731" s="89" t="s">
        <v>6019</v>
      </c>
      <c r="B2731" s="89" t="s">
        <v>5977</v>
      </c>
      <c r="C2731" s="89"/>
      <c r="D2731" s="89" t="s">
        <v>109</v>
      </c>
      <c r="E2731" s="94" t="s">
        <v>570</v>
      </c>
      <c r="F2731" s="95" t="s">
        <v>571</v>
      </c>
      <c r="G2731" s="89" t="s">
        <v>51</v>
      </c>
      <c r="H2731" s="89" t="s">
        <v>5890</v>
      </c>
      <c r="I2731" s="96">
        <v>1</v>
      </c>
      <c r="J2731" s="97">
        <v>1101</v>
      </c>
      <c r="K2731" s="98">
        <f t="shared" ref="K2731:K2739" si="1466">J2731/H2731</f>
        <v>157285.71</v>
      </c>
      <c r="L2731" s="99">
        <f t="shared" ref="L2731:L2739" si="1467">$L$8</f>
        <v>1.0815399999999999</v>
      </c>
      <c r="M2731" s="100">
        <f t="shared" ref="M2731:M2739" si="1468">$M$8</f>
        <v>1.0590999999999999</v>
      </c>
      <c r="N2731" s="101">
        <f t="shared" ref="N2731:N2739" si="1469">$N$8</f>
        <v>0.97811300000000001</v>
      </c>
      <c r="O2731" s="100">
        <f t="shared" ref="O2731:O2739" si="1470">$O$8</f>
        <v>1</v>
      </c>
      <c r="P2731" s="98">
        <f t="shared" ref="P2731:P2739" si="1471">K2731*L2731*M2731*N2731*O2731</f>
        <v>176221.08</v>
      </c>
      <c r="Q2731" s="97">
        <f t="shared" ref="Q2731:Q2739" si="1472">H2731*P2731</f>
        <v>1233.55</v>
      </c>
      <c r="R2731" s="97"/>
      <c r="S2731" s="97"/>
    </row>
    <row r="2732" spans="1:19" x14ac:dyDescent="0.25">
      <c r="A2732" s="89" t="s">
        <v>6020</v>
      </c>
      <c r="B2732" s="89" t="s">
        <v>5977</v>
      </c>
      <c r="C2732" s="89"/>
      <c r="D2732" s="89" t="s">
        <v>122</v>
      </c>
      <c r="E2732" s="94" t="s">
        <v>722</v>
      </c>
      <c r="F2732" s="95" t="s">
        <v>723</v>
      </c>
      <c r="G2732" s="89" t="s">
        <v>81</v>
      </c>
      <c r="H2732" s="89" t="s">
        <v>5892</v>
      </c>
      <c r="I2732" s="96">
        <v>1</v>
      </c>
      <c r="J2732" s="97">
        <v>3363</v>
      </c>
      <c r="K2732" s="98">
        <f t="shared" si="1466"/>
        <v>4710.08</v>
      </c>
      <c r="L2732" s="99">
        <f t="shared" si="1467"/>
        <v>1.0815399999999999</v>
      </c>
      <c r="M2732" s="100">
        <f t="shared" si="1468"/>
        <v>1.0590999999999999</v>
      </c>
      <c r="N2732" s="101">
        <f t="shared" si="1469"/>
        <v>0.97811300000000001</v>
      </c>
      <c r="O2732" s="100">
        <f t="shared" si="1470"/>
        <v>1</v>
      </c>
      <c r="P2732" s="98">
        <f t="shared" si="1471"/>
        <v>5277.12</v>
      </c>
      <c r="Q2732" s="97">
        <f t="shared" si="1472"/>
        <v>3767.86</v>
      </c>
      <c r="R2732" s="97"/>
      <c r="S2732" s="97"/>
    </row>
    <row r="2733" spans="1:19" x14ac:dyDescent="0.25">
      <c r="A2733" s="89" t="s">
        <v>6021</v>
      </c>
      <c r="B2733" s="89" t="s">
        <v>5977</v>
      </c>
      <c r="C2733" s="89"/>
      <c r="D2733" s="89" t="s">
        <v>126</v>
      </c>
      <c r="E2733" s="94" t="s">
        <v>747</v>
      </c>
      <c r="F2733" s="95" t="s">
        <v>748</v>
      </c>
      <c r="G2733" s="89" t="s">
        <v>51</v>
      </c>
      <c r="H2733" s="89" t="s">
        <v>6022</v>
      </c>
      <c r="I2733" s="96">
        <v>1</v>
      </c>
      <c r="J2733" s="97">
        <v>15615</v>
      </c>
      <c r="K2733" s="98">
        <f t="shared" si="1466"/>
        <v>211013.51</v>
      </c>
      <c r="L2733" s="99">
        <f t="shared" si="1467"/>
        <v>1.0815399999999999</v>
      </c>
      <c r="M2733" s="100">
        <f t="shared" si="1468"/>
        <v>1.0590999999999999</v>
      </c>
      <c r="N2733" s="101">
        <f t="shared" si="1469"/>
        <v>0.97811300000000001</v>
      </c>
      <c r="O2733" s="100">
        <f t="shared" si="1470"/>
        <v>1</v>
      </c>
      <c r="P2733" s="98">
        <f t="shared" si="1471"/>
        <v>236417.08</v>
      </c>
      <c r="Q2733" s="97">
        <f t="shared" si="1472"/>
        <v>17494.86</v>
      </c>
      <c r="R2733" s="97"/>
      <c r="S2733" s="97"/>
    </row>
    <row r="2734" spans="1:19" x14ac:dyDescent="0.25">
      <c r="A2734" s="89" t="s">
        <v>6023</v>
      </c>
      <c r="B2734" s="89" t="s">
        <v>5977</v>
      </c>
      <c r="C2734" s="89"/>
      <c r="D2734" s="89" t="s">
        <v>124</v>
      </c>
      <c r="E2734" s="94" t="s">
        <v>586</v>
      </c>
      <c r="F2734" s="95" t="s">
        <v>587</v>
      </c>
      <c r="G2734" s="89" t="s">
        <v>81</v>
      </c>
      <c r="H2734" s="89" t="s">
        <v>6024</v>
      </c>
      <c r="I2734" s="96">
        <v>1</v>
      </c>
      <c r="J2734" s="97">
        <v>47724</v>
      </c>
      <c r="K2734" s="98">
        <f t="shared" si="1466"/>
        <v>6353.88</v>
      </c>
      <c r="L2734" s="99">
        <f t="shared" si="1467"/>
        <v>1.0815399999999999</v>
      </c>
      <c r="M2734" s="100">
        <f t="shared" si="1468"/>
        <v>1.0590999999999999</v>
      </c>
      <c r="N2734" s="101">
        <f t="shared" si="1469"/>
        <v>0.97811300000000001</v>
      </c>
      <c r="O2734" s="100">
        <f t="shared" si="1470"/>
        <v>1</v>
      </c>
      <c r="P2734" s="98">
        <f t="shared" si="1471"/>
        <v>7118.81</v>
      </c>
      <c r="Q2734" s="97">
        <f t="shared" si="1472"/>
        <v>53469.38</v>
      </c>
      <c r="R2734" s="97"/>
      <c r="S2734" s="97"/>
    </row>
    <row r="2735" spans="1:19" ht="33.75" x14ac:dyDescent="0.25">
      <c r="A2735" s="89" t="s">
        <v>6025</v>
      </c>
      <c r="B2735" s="89" t="s">
        <v>5977</v>
      </c>
      <c r="C2735" s="89"/>
      <c r="D2735" s="89" t="s">
        <v>129</v>
      </c>
      <c r="E2735" s="94" t="s">
        <v>590</v>
      </c>
      <c r="F2735" s="95" t="s">
        <v>732</v>
      </c>
      <c r="G2735" s="89" t="s">
        <v>81</v>
      </c>
      <c r="H2735" s="89" t="s">
        <v>6024</v>
      </c>
      <c r="I2735" s="96">
        <v>1</v>
      </c>
      <c r="J2735" s="97">
        <v>6885</v>
      </c>
      <c r="K2735" s="98">
        <f t="shared" si="1466"/>
        <v>916.66</v>
      </c>
      <c r="L2735" s="99">
        <f t="shared" si="1467"/>
        <v>1.0815399999999999</v>
      </c>
      <c r="M2735" s="100">
        <f t="shared" si="1468"/>
        <v>1.0590999999999999</v>
      </c>
      <c r="N2735" s="101">
        <f t="shared" si="1469"/>
        <v>0.97811300000000001</v>
      </c>
      <c r="O2735" s="100">
        <f t="shared" si="1470"/>
        <v>1</v>
      </c>
      <c r="P2735" s="98">
        <f t="shared" si="1471"/>
        <v>1027.02</v>
      </c>
      <c r="Q2735" s="97">
        <f t="shared" si="1472"/>
        <v>7713.95</v>
      </c>
      <c r="R2735" s="97"/>
      <c r="S2735" s="97"/>
    </row>
    <row r="2736" spans="1:19" ht="22.5" x14ac:dyDescent="0.25">
      <c r="A2736" s="89" t="s">
        <v>6026</v>
      </c>
      <c r="B2736" s="89" t="s">
        <v>5977</v>
      </c>
      <c r="C2736" s="89"/>
      <c r="D2736" s="89" t="s">
        <v>133</v>
      </c>
      <c r="E2736" s="94" t="s">
        <v>738</v>
      </c>
      <c r="F2736" s="95" t="s">
        <v>739</v>
      </c>
      <c r="G2736" s="89" t="s">
        <v>502</v>
      </c>
      <c r="H2736" s="89" t="s">
        <v>5899</v>
      </c>
      <c r="I2736" s="96">
        <v>1</v>
      </c>
      <c r="J2736" s="97">
        <v>8978</v>
      </c>
      <c r="K2736" s="98">
        <f t="shared" si="1466"/>
        <v>41100.53</v>
      </c>
      <c r="L2736" s="99">
        <f t="shared" si="1467"/>
        <v>1.0815399999999999</v>
      </c>
      <c r="M2736" s="100">
        <f t="shared" si="1468"/>
        <v>1.0590999999999999</v>
      </c>
      <c r="N2736" s="101">
        <f t="shared" si="1469"/>
        <v>0.97811300000000001</v>
      </c>
      <c r="O2736" s="100">
        <f t="shared" si="1470"/>
        <v>1</v>
      </c>
      <c r="P2736" s="98">
        <f t="shared" si="1471"/>
        <v>46048.56</v>
      </c>
      <c r="Q2736" s="97">
        <f t="shared" si="1472"/>
        <v>10058.85</v>
      </c>
      <c r="R2736" s="97"/>
      <c r="S2736" s="97"/>
    </row>
    <row r="2737" spans="1:19" ht="22.5" x14ac:dyDescent="0.25">
      <c r="A2737" s="89" t="s">
        <v>6027</v>
      </c>
      <c r="B2737" s="89" t="s">
        <v>5977</v>
      </c>
      <c r="C2737" s="89"/>
      <c r="D2737" s="89" t="s">
        <v>136</v>
      </c>
      <c r="E2737" s="94" t="s">
        <v>742</v>
      </c>
      <c r="F2737" s="95" t="s">
        <v>5819</v>
      </c>
      <c r="G2737" s="89" t="s">
        <v>502</v>
      </c>
      <c r="H2737" s="89" t="s">
        <v>5901</v>
      </c>
      <c r="I2737" s="96">
        <v>1</v>
      </c>
      <c r="J2737" s="97">
        <v>1873</v>
      </c>
      <c r="K2737" s="98">
        <f t="shared" si="1466"/>
        <v>41092.58</v>
      </c>
      <c r="L2737" s="99">
        <f t="shared" si="1467"/>
        <v>1.0815399999999999</v>
      </c>
      <c r="M2737" s="100">
        <f t="shared" si="1468"/>
        <v>1.0590999999999999</v>
      </c>
      <c r="N2737" s="101">
        <f t="shared" si="1469"/>
        <v>0.97811300000000001</v>
      </c>
      <c r="O2737" s="100">
        <f t="shared" si="1470"/>
        <v>1</v>
      </c>
      <c r="P2737" s="98">
        <f t="shared" si="1471"/>
        <v>46039.65</v>
      </c>
      <c r="Q2737" s="97">
        <f t="shared" si="1472"/>
        <v>2098.4899999999998</v>
      </c>
      <c r="R2737" s="97"/>
      <c r="S2737" s="97"/>
    </row>
    <row r="2738" spans="1:19" x14ac:dyDescent="0.25">
      <c r="A2738" s="89" t="s">
        <v>6028</v>
      </c>
      <c r="B2738" s="89" t="s">
        <v>5977</v>
      </c>
      <c r="C2738" s="89"/>
      <c r="D2738" s="89" t="s">
        <v>141</v>
      </c>
      <c r="E2738" s="94" t="s">
        <v>5561</v>
      </c>
      <c r="F2738" s="95" t="s">
        <v>5903</v>
      </c>
      <c r="G2738" s="89" t="s">
        <v>502</v>
      </c>
      <c r="H2738" s="89" t="s">
        <v>5904</v>
      </c>
      <c r="I2738" s="96">
        <v>1</v>
      </c>
      <c r="J2738" s="97">
        <v>1202</v>
      </c>
      <c r="K2738" s="98">
        <f t="shared" si="1466"/>
        <v>41136.21</v>
      </c>
      <c r="L2738" s="99">
        <f t="shared" si="1467"/>
        <v>1.0815399999999999</v>
      </c>
      <c r="M2738" s="100">
        <f t="shared" si="1468"/>
        <v>1.0590999999999999</v>
      </c>
      <c r="N2738" s="101">
        <f t="shared" si="1469"/>
        <v>0.97811300000000001</v>
      </c>
      <c r="O2738" s="100">
        <f t="shared" si="1470"/>
        <v>1</v>
      </c>
      <c r="P2738" s="98">
        <f t="shared" si="1471"/>
        <v>46088.53</v>
      </c>
      <c r="Q2738" s="97">
        <f t="shared" si="1472"/>
        <v>1346.71</v>
      </c>
      <c r="R2738" s="97"/>
      <c r="S2738" s="97"/>
    </row>
    <row r="2739" spans="1:19" x14ac:dyDescent="0.25">
      <c r="A2739" s="89" t="s">
        <v>6029</v>
      </c>
      <c r="B2739" s="89" t="s">
        <v>5977</v>
      </c>
      <c r="C2739" s="89"/>
      <c r="D2739" s="89" t="s">
        <v>144</v>
      </c>
      <c r="E2739" s="94" t="s">
        <v>819</v>
      </c>
      <c r="F2739" s="95" t="s">
        <v>820</v>
      </c>
      <c r="G2739" s="89" t="s">
        <v>502</v>
      </c>
      <c r="H2739" s="89" t="s">
        <v>5906</v>
      </c>
      <c r="I2739" s="96">
        <v>1</v>
      </c>
      <c r="J2739" s="97">
        <v>1591</v>
      </c>
      <c r="K2739" s="98">
        <f t="shared" si="1466"/>
        <v>181207.29</v>
      </c>
      <c r="L2739" s="99">
        <f t="shared" si="1467"/>
        <v>1.0815399999999999</v>
      </c>
      <c r="M2739" s="100">
        <f t="shared" si="1468"/>
        <v>1.0590999999999999</v>
      </c>
      <c r="N2739" s="101">
        <f t="shared" si="1469"/>
        <v>0.97811300000000001</v>
      </c>
      <c r="O2739" s="100">
        <f t="shared" si="1470"/>
        <v>1</v>
      </c>
      <c r="P2739" s="98">
        <f t="shared" si="1471"/>
        <v>203022.54</v>
      </c>
      <c r="Q2739" s="97">
        <f t="shared" si="1472"/>
        <v>1782.54</v>
      </c>
      <c r="R2739" s="97"/>
      <c r="S2739" s="97"/>
    </row>
    <row r="2740" spans="1:19" x14ac:dyDescent="0.25">
      <c r="A2740" s="89"/>
      <c r="B2740" s="90"/>
      <c r="C2740" s="90"/>
      <c r="D2740" s="91"/>
      <c r="E2740" s="92"/>
      <c r="F2740" s="92" t="s">
        <v>6030</v>
      </c>
      <c r="G2740" s="91"/>
      <c r="H2740" s="91"/>
      <c r="I2740" s="93">
        <v>1</v>
      </c>
      <c r="J2740" s="91"/>
      <c r="K2740" s="98"/>
      <c r="L2740" s="99"/>
      <c r="M2740" s="100"/>
      <c r="N2740" s="101"/>
      <c r="O2740" s="100"/>
      <c r="P2740" s="98"/>
      <c r="Q2740" s="91"/>
      <c r="R2740" s="91"/>
      <c r="S2740" s="91"/>
    </row>
    <row r="2741" spans="1:19" ht="22.5" x14ac:dyDescent="0.25">
      <c r="A2741" s="89" t="s">
        <v>6031</v>
      </c>
      <c r="B2741" s="89" t="s">
        <v>5977</v>
      </c>
      <c r="C2741" s="89"/>
      <c r="D2741" s="89" t="s">
        <v>146</v>
      </c>
      <c r="E2741" s="94" t="s">
        <v>626</v>
      </c>
      <c r="F2741" s="95" t="s">
        <v>627</v>
      </c>
      <c r="G2741" s="89" t="s">
        <v>110</v>
      </c>
      <c r="H2741" s="89" t="s">
        <v>6032</v>
      </c>
      <c r="I2741" s="96">
        <v>1</v>
      </c>
      <c r="J2741" s="97">
        <v>6298</v>
      </c>
      <c r="K2741" s="98">
        <f>J2741/H2741</f>
        <v>27502.18</v>
      </c>
      <c r="L2741" s="99">
        <f>$L$8</f>
        <v>1.0815399999999999</v>
      </c>
      <c r="M2741" s="100">
        <f>$M$8</f>
        <v>1.0590999999999999</v>
      </c>
      <c r="N2741" s="101">
        <f>$N$8</f>
        <v>0.97811300000000001</v>
      </c>
      <c r="O2741" s="100">
        <f>$O$8</f>
        <v>1</v>
      </c>
      <c r="P2741" s="98">
        <f>K2741*L2741*M2741*N2741*O2741</f>
        <v>30813.119999999999</v>
      </c>
      <c r="Q2741" s="97">
        <f>H2741*P2741</f>
        <v>7056.2</v>
      </c>
      <c r="R2741" s="97"/>
      <c r="S2741" s="97"/>
    </row>
    <row r="2742" spans="1:19" x14ac:dyDescent="0.25">
      <c r="A2742" s="89" t="s">
        <v>6033</v>
      </c>
      <c r="B2742" s="89" t="s">
        <v>5977</v>
      </c>
      <c r="C2742" s="89"/>
      <c r="D2742" s="89" t="s">
        <v>151</v>
      </c>
      <c r="E2742" s="94" t="s">
        <v>630</v>
      </c>
      <c r="F2742" s="95" t="s">
        <v>631</v>
      </c>
      <c r="G2742" s="89" t="s">
        <v>502</v>
      </c>
      <c r="H2742" s="89" t="s">
        <v>6034</v>
      </c>
      <c r="I2742" s="96">
        <v>1</v>
      </c>
      <c r="J2742" s="97">
        <v>-1611</v>
      </c>
      <c r="K2742" s="98">
        <f>J2742/H2742</f>
        <v>29312.23</v>
      </c>
      <c r="L2742" s="99">
        <f>$L$8</f>
        <v>1.0815399999999999</v>
      </c>
      <c r="M2742" s="100">
        <f>$M$8</f>
        <v>1.0590999999999999</v>
      </c>
      <c r="N2742" s="101">
        <f>$N$8</f>
        <v>0.97811300000000001</v>
      </c>
      <c r="O2742" s="100">
        <f>$O$8</f>
        <v>1</v>
      </c>
      <c r="P2742" s="98">
        <f>K2742*L2742*M2742*N2742*O2742</f>
        <v>32841.08</v>
      </c>
      <c r="Q2742" s="97">
        <f>H2742*P2742</f>
        <v>-1804.95</v>
      </c>
      <c r="R2742" s="97"/>
      <c r="S2742" s="97"/>
    </row>
    <row r="2743" spans="1:19" x14ac:dyDescent="0.25">
      <c r="A2743" s="89" t="s">
        <v>6035</v>
      </c>
      <c r="B2743" s="89" t="s">
        <v>5977</v>
      </c>
      <c r="C2743" s="89"/>
      <c r="D2743" s="89" t="s">
        <v>154</v>
      </c>
      <c r="E2743" s="94" t="s">
        <v>634</v>
      </c>
      <c r="F2743" s="95" t="s">
        <v>635</v>
      </c>
      <c r="G2743" s="89" t="s">
        <v>502</v>
      </c>
      <c r="H2743" s="89" t="s">
        <v>6036</v>
      </c>
      <c r="I2743" s="96">
        <v>1</v>
      </c>
      <c r="J2743" s="97">
        <v>-271</v>
      </c>
      <c r="K2743" s="98">
        <f>J2743/H2743</f>
        <v>49308.59</v>
      </c>
      <c r="L2743" s="99">
        <f>$L$8</f>
        <v>1.0815399999999999</v>
      </c>
      <c r="M2743" s="100">
        <f>$M$8</f>
        <v>1.0590999999999999</v>
      </c>
      <c r="N2743" s="101">
        <f>$N$8</f>
        <v>0.97811300000000001</v>
      </c>
      <c r="O2743" s="100">
        <f>$O$8</f>
        <v>1</v>
      </c>
      <c r="P2743" s="98">
        <f>K2743*L2743*M2743*N2743*O2743</f>
        <v>55244.77</v>
      </c>
      <c r="Q2743" s="97">
        <f>H2743*P2743</f>
        <v>-303.63</v>
      </c>
      <c r="R2743" s="97"/>
      <c r="S2743" s="97"/>
    </row>
    <row r="2744" spans="1:19" x14ac:dyDescent="0.25">
      <c r="A2744" s="89" t="s">
        <v>6037</v>
      </c>
      <c r="B2744" s="89" t="s">
        <v>5977</v>
      </c>
      <c r="C2744" s="89"/>
      <c r="D2744" s="89" t="s">
        <v>156</v>
      </c>
      <c r="E2744" s="94" t="s">
        <v>638</v>
      </c>
      <c r="F2744" s="95" t="s">
        <v>639</v>
      </c>
      <c r="G2744" s="89" t="s">
        <v>518</v>
      </c>
      <c r="H2744" s="89" t="s">
        <v>6038</v>
      </c>
      <c r="I2744" s="96">
        <v>1</v>
      </c>
      <c r="J2744" s="97">
        <v>2733</v>
      </c>
      <c r="K2744" s="98">
        <f>J2744/H2744</f>
        <v>72.84</v>
      </c>
      <c r="L2744" s="99">
        <f>$L$8</f>
        <v>1.0815399999999999</v>
      </c>
      <c r="M2744" s="100">
        <f>$M$8</f>
        <v>1.0590999999999999</v>
      </c>
      <c r="N2744" s="101">
        <f>$N$8</f>
        <v>0.97811300000000001</v>
      </c>
      <c r="O2744" s="100">
        <f>$O$8</f>
        <v>1</v>
      </c>
      <c r="P2744" s="98">
        <f>K2744*L2744*M2744*N2744*O2744</f>
        <v>81.61</v>
      </c>
      <c r="Q2744" s="97">
        <f>H2744*P2744</f>
        <v>3062.01</v>
      </c>
      <c r="R2744" s="97"/>
      <c r="S2744" s="97"/>
    </row>
    <row r="2745" spans="1:19" x14ac:dyDescent="0.25">
      <c r="A2745" s="89"/>
      <c r="B2745" s="90"/>
      <c r="C2745" s="90"/>
      <c r="D2745" s="91"/>
      <c r="E2745" s="92"/>
      <c r="F2745" s="92" t="s">
        <v>6039</v>
      </c>
      <c r="G2745" s="91"/>
      <c r="H2745" s="91"/>
      <c r="I2745" s="93">
        <v>1</v>
      </c>
      <c r="J2745" s="91"/>
      <c r="K2745" s="98"/>
      <c r="L2745" s="99"/>
      <c r="M2745" s="100"/>
      <c r="N2745" s="101"/>
      <c r="O2745" s="100"/>
      <c r="P2745" s="98"/>
      <c r="Q2745" s="91"/>
      <c r="R2745" s="91"/>
      <c r="S2745" s="91"/>
    </row>
    <row r="2746" spans="1:19" x14ac:dyDescent="0.25">
      <c r="A2746" s="89" t="s">
        <v>6040</v>
      </c>
      <c r="B2746" s="89" t="s">
        <v>5977</v>
      </c>
      <c r="C2746" s="89"/>
      <c r="D2746" s="89" t="s">
        <v>157</v>
      </c>
      <c r="E2746" s="94" t="s">
        <v>6041</v>
      </c>
      <c r="F2746" s="95" t="s">
        <v>6042</v>
      </c>
      <c r="G2746" s="89" t="s">
        <v>648</v>
      </c>
      <c r="H2746" s="89" t="s">
        <v>12</v>
      </c>
      <c r="I2746" s="96">
        <v>1</v>
      </c>
      <c r="J2746" s="97">
        <v>113737</v>
      </c>
      <c r="K2746" s="98">
        <f>J2746/H2746</f>
        <v>113737</v>
      </c>
      <c r="L2746" s="99">
        <f>$L$8</f>
        <v>1.0815399999999999</v>
      </c>
      <c r="M2746" s="100">
        <f>$M$8</f>
        <v>1.0590999999999999</v>
      </c>
      <c r="N2746" s="101">
        <f>$N$8</f>
        <v>0.97811300000000001</v>
      </c>
      <c r="O2746" s="100">
        <f>$O$8</f>
        <v>1</v>
      </c>
      <c r="P2746" s="98">
        <f>K2746*L2746*M2746*N2746*O2746</f>
        <v>127429.61</v>
      </c>
      <c r="Q2746" s="97">
        <f>H2746*P2746</f>
        <v>127429.61</v>
      </c>
      <c r="R2746" s="97"/>
      <c r="S2746" s="97"/>
    </row>
    <row r="2747" spans="1:19" x14ac:dyDescent="0.25">
      <c r="A2747" s="89" t="s">
        <v>6043</v>
      </c>
      <c r="B2747" s="89" t="s">
        <v>5977</v>
      </c>
      <c r="C2747" s="89"/>
      <c r="D2747" s="89" t="s">
        <v>158</v>
      </c>
      <c r="E2747" s="94" t="s">
        <v>6041</v>
      </c>
      <c r="F2747" s="95" t="s">
        <v>6042</v>
      </c>
      <c r="G2747" s="89" t="s">
        <v>648</v>
      </c>
      <c r="H2747" s="89" t="s">
        <v>12</v>
      </c>
      <c r="I2747" s="96">
        <v>1</v>
      </c>
      <c r="J2747" s="97">
        <v>113737</v>
      </c>
      <c r="K2747" s="98">
        <f>J2747/H2747</f>
        <v>113737</v>
      </c>
      <c r="L2747" s="99">
        <f>$L$8</f>
        <v>1.0815399999999999</v>
      </c>
      <c r="M2747" s="100">
        <f>$M$8</f>
        <v>1.0590999999999999</v>
      </c>
      <c r="N2747" s="101">
        <f>$N$8</f>
        <v>0.97811300000000001</v>
      </c>
      <c r="O2747" s="100">
        <f>$O$8</f>
        <v>1</v>
      </c>
      <c r="P2747" s="98">
        <f>K2747*L2747*M2747*N2747*O2747</f>
        <v>127429.61</v>
      </c>
      <c r="Q2747" s="97">
        <f>H2747*P2747</f>
        <v>127429.61</v>
      </c>
      <c r="R2747" s="97"/>
      <c r="S2747" s="97"/>
    </row>
    <row r="2748" spans="1:19" ht="22.5" x14ac:dyDescent="0.25">
      <c r="A2748" s="89" t="s">
        <v>6044</v>
      </c>
      <c r="B2748" s="89" t="s">
        <v>5977</v>
      </c>
      <c r="C2748" s="89" t="s">
        <v>17297</v>
      </c>
      <c r="D2748" s="89" t="s">
        <v>165</v>
      </c>
      <c r="E2748" s="94" t="s">
        <v>6045</v>
      </c>
      <c r="F2748" s="95" t="s">
        <v>6046</v>
      </c>
      <c r="G2748" s="89" t="s">
        <v>5780</v>
      </c>
      <c r="H2748" s="89" t="s">
        <v>12</v>
      </c>
      <c r="I2748" s="96">
        <v>1</v>
      </c>
      <c r="J2748" s="97">
        <v>14556745</v>
      </c>
      <c r="K2748" s="98">
        <f>J2748/H2748</f>
        <v>14556745</v>
      </c>
      <c r="L2748" s="99">
        <f>$L$8</f>
        <v>1.0815399999999999</v>
      </c>
      <c r="M2748" s="100">
        <f>$M$8</f>
        <v>1.0590999999999999</v>
      </c>
      <c r="N2748" s="101">
        <f>$N$8</f>
        <v>0.97811300000000001</v>
      </c>
      <c r="O2748" s="100">
        <f>$O$8</f>
        <v>1</v>
      </c>
      <c r="P2748" s="98">
        <f>K2748*L2748*M2748*N2748*O2748</f>
        <v>16309207.550000001</v>
      </c>
      <c r="Q2748" s="97">
        <f>H2748*P2748</f>
        <v>16309207.550000001</v>
      </c>
      <c r="R2748" s="97">
        <f t="shared" ref="R2748" si="1473">Q2748</f>
        <v>16309207.550000001</v>
      </c>
      <c r="S2748" s="97"/>
    </row>
    <row r="2749" spans="1:19" ht="28.5" x14ac:dyDescent="0.25">
      <c r="A2749" s="72"/>
      <c r="B2749" s="77"/>
      <c r="C2749" s="77"/>
      <c r="D2749" s="77"/>
      <c r="E2749" s="76"/>
      <c r="F2749" s="76" t="s">
        <v>6047</v>
      </c>
      <c r="G2749" s="77"/>
      <c r="H2749" s="77"/>
      <c r="I2749" s="78"/>
      <c r="J2749" s="79">
        <f>J2750</f>
        <v>14544</v>
      </c>
      <c r="K2749" s="98"/>
      <c r="L2749" s="99"/>
      <c r="M2749" s="100"/>
      <c r="N2749" s="101"/>
      <c r="O2749" s="100"/>
      <c r="P2749" s="98"/>
      <c r="Q2749" s="79">
        <f>Q2750</f>
        <v>16294.93</v>
      </c>
      <c r="R2749" s="79">
        <f t="shared" ref="R2749:S2749" si="1474">R2750</f>
        <v>0</v>
      </c>
      <c r="S2749" s="79">
        <f t="shared" si="1474"/>
        <v>0</v>
      </c>
    </row>
    <row r="2750" spans="1:19" x14ac:dyDescent="0.25">
      <c r="A2750" s="82" t="s">
        <v>2587</v>
      </c>
      <c r="B2750" s="83"/>
      <c r="C2750" s="84"/>
      <c r="D2750" s="85"/>
      <c r="E2750" s="86"/>
      <c r="F2750" s="86" t="s">
        <v>6049</v>
      </c>
      <c r="G2750" s="82"/>
      <c r="H2750" s="82"/>
      <c r="I2750" s="87"/>
      <c r="J2750" s="88">
        <f>SUM(J2751:J2759)</f>
        <v>14544</v>
      </c>
      <c r="K2750" s="98"/>
      <c r="L2750" s="99"/>
      <c r="M2750" s="100"/>
      <c r="N2750" s="101"/>
      <c r="O2750" s="100"/>
      <c r="P2750" s="98"/>
      <c r="Q2750" s="88">
        <f>SUM(Q2751:Q2759)</f>
        <v>16294.93</v>
      </c>
      <c r="R2750" s="88">
        <f t="shared" ref="R2750:S2750" si="1475">SUM(R2751:R2759)</f>
        <v>0</v>
      </c>
      <c r="S2750" s="88">
        <f t="shared" si="1475"/>
        <v>0</v>
      </c>
    </row>
    <row r="2751" spans="1:19" x14ac:dyDescent="0.25">
      <c r="A2751" s="89"/>
      <c r="B2751" s="90"/>
      <c r="C2751" s="90"/>
      <c r="D2751" s="91"/>
      <c r="E2751" s="92"/>
      <c r="F2751" s="92" t="s">
        <v>6050</v>
      </c>
      <c r="G2751" s="91"/>
      <c r="H2751" s="91"/>
      <c r="I2751" s="93">
        <v>1</v>
      </c>
      <c r="J2751" s="91"/>
      <c r="K2751" s="98"/>
      <c r="L2751" s="99"/>
      <c r="M2751" s="100"/>
      <c r="N2751" s="101"/>
      <c r="O2751" s="100"/>
      <c r="P2751" s="98"/>
      <c r="Q2751" s="91"/>
      <c r="R2751" s="91"/>
      <c r="S2751" s="91"/>
    </row>
    <row r="2752" spans="1:19" ht="22.5" x14ac:dyDescent="0.25">
      <c r="A2752" s="89" t="s">
        <v>6051</v>
      </c>
      <c r="B2752" s="89" t="s">
        <v>6052</v>
      </c>
      <c r="C2752" s="89"/>
      <c r="D2752" s="89" t="s">
        <v>12</v>
      </c>
      <c r="E2752" s="94" t="s">
        <v>3749</v>
      </c>
      <c r="F2752" s="95" t="s">
        <v>3750</v>
      </c>
      <c r="G2752" s="89" t="s">
        <v>110</v>
      </c>
      <c r="H2752" s="89" t="s">
        <v>6053</v>
      </c>
      <c r="I2752" s="96">
        <v>1</v>
      </c>
      <c r="J2752" s="97">
        <v>2331</v>
      </c>
      <c r="K2752" s="98">
        <f>J2752/H2752</f>
        <v>132443.18</v>
      </c>
      <c r="L2752" s="99">
        <f>$L$8</f>
        <v>1.0815399999999999</v>
      </c>
      <c r="M2752" s="100">
        <f>$M$8</f>
        <v>1.0590999999999999</v>
      </c>
      <c r="N2752" s="101">
        <f>$N$8</f>
        <v>0.97811300000000001</v>
      </c>
      <c r="O2752" s="100">
        <f>$O$8</f>
        <v>1</v>
      </c>
      <c r="P2752" s="98">
        <f>K2752*L2752*M2752*N2752*O2752</f>
        <v>148387.79999999999</v>
      </c>
      <c r="Q2752" s="97">
        <f>H2752*P2752</f>
        <v>2611.63</v>
      </c>
      <c r="R2752" s="97"/>
      <c r="S2752" s="97"/>
    </row>
    <row r="2753" spans="1:19" ht="22.5" x14ac:dyDescent="0.25">
      <c r="A2753" s="89" t="s">
        <v>6054</v>
      </c>
      <c r="B2753" s="89" t="s">
        <v>6052</v>
      </c>
      <c r="C2753" s="89"/>
      <c r="D2753" s="89" t="s">
        <v>24</v>
      </c>
      <c r="E2753" s="94" t="s">
        <v>6055</v>
      </c>
      <c r="F2753" s="95" t="s">
        <v>6056</v>
      </c>
      <c r="G2753" s="89" t="s">
        <v>949</v>
      </c>
      <c r="H2753" s="89" t="s">
        <v>6057</v>
      </c>
      <c r="I2753" s="96">
        <v>1</v>
      </c>
      <c r="J2753" s="97">
        <v>1309</v>
      </c>
      <c r="K2753" s="98">
        <f>J2753/H2753</f>
        <v>744.43</v>
      </c>
      <c r="L2753" s="99">
        <f>$L$8</f>
        <v>1.0815399999999999</v>
      </c>
      <c r="M2753" s="100">
        <f>$M$8</f>
        <v>1.0590999999999999</v>
      </c>
      <c r="N2753" s="101">
        <f>$N$8</f>
        <v>0.97811300000000001</v>
      </c>
      <c r="O2753" s="100">
        <f>$O$8</f>
        <v>1</v>
      </c>
      <c r="P2753" s="98">
        <f>K2753*L2753*M2753*N2753*O2753</f>
        <v>834.05</v>
      </c>
      <c r="Q2753" s="97">
        <f>H2753*P2753</f>
        <v>1466.59</v>
      </c>
      <c r="R2753" s="97"/>
      <c r="S2753" s="97"/>
    </row>
    <row r="2754" spans="1:19" x14ac:dyDescent="0.25">
      <c r="A2754" s="89"/>
      <c r="B2754" s="90"/>
      <c r="C2754" s="90"/>
      <c r="D2754" s="91"/>
      <c r="E2754" s="92"/>
      <c r="F2754" s="92" t="s">
        <v>6058</v>
      </c>
      <c r="G2754" s="91"/>
      <c r="H2754" s="91"/>
      <c r="I2754" s="93">
        <v>1</v>
      </c>
      <c r="J2754" s="91"/>
      <c r="K2754" s="98"/>
      <c r="L2754" s="99"/>
      <c r="M2754" s="100"/>
      <c r="N2754" s="101"/>
      <c r="O2754" s="100"/>
      <c r="P2754" s="98"/>
      <c r="Q2754" s="91"/>
      <c r="R2754" s="91"/>
      <c r="S2754" s="91"/>
    </row>
    <row r="2755" spans="1:19" x14ac:dyDescent="0.25">
      <c r="A2755" s="89" t="s">
        <v>6059</v>
      </c>
      <c r="B2755" s="89" t="s">
        <v>6052</v>
      </c>
      <c r="C2755" s="89"/>
      <c r="D2755" s="89" t="s">
        <v>30</v>
      </c>
      <c r="E2755" s="94" t="s">
        <v>2336</v>
      </c>
      <c r="F2755" s="95" t="s">
        <v>2337</v>
      </c>
      <c r="G2755" s="89" t="s">
        <v>648</v>
      </c>
      <c r="H2755" s="89" t="s">
        <v>12</v>
      </c>
      <c r="I2755" s="96">
        <v>1</v>
      </c>
      <c r="J2755" s="97">
        <v>2425</v>
      </c>
      <c r="K2755" s="98">
        <f>J2755/H2755</f>
        <v>2425</v>
      </c>
      <c r="L2755" s="99">
        <f>$L$8</f>
        <v>1.0815399999999999</v>
      </c>
      <c r="M2755" s="100">
        <f>$M$8</f>
        <v>1.0590999999999999</v>
      </c>
      <c r="N2755" s="101">
        <f>$N$8</f>
        <v>0.97811300000000001</v>
      </c>
      <c r="O2755" s="100">
        <f>$O$8</f>
        <v>1</v>
      </c>
      <c r="P2755" s="98">
        <f>K2755*L2755*M2755*N2755*O2755</f>
        <v>2716.94</v>
      </c>
      <c r="Q2755" s="97">
        <f>H2755*P2755</f>
        <v>2716.94</v>
      </c>
      <c r="R2755" s="97"/>
      <c r="S2755" s="97"/>
    </row>
    <row r="2756" spans="1:19" x14ac:dyDescent="0.25">
      <c r="A2756" s="89" t="s">
        <v>6060</v>
      </c>
      <c r="B2756" s="89" t="s">
        <v>6052</v>
      </c>
      <c r="C2756" s="89"/>
      <c r="D2756" s="89" t="s">
        <v>34</v>
      </c>
      <c r="E2756" s="94" t="s">
        <v>4861</v>
      </c>
      <c r="F2756" s="95" t="s">
        <v>4862</v>
      </c>
      <c r="G2756" s="89" t="s">
        <v>648</v>
      </c>
      <c r="H2756" s="89" t="s">
        <v>12</v>
      </c>
      <c r="I2756" s="96">
        <v>1</v>
      </c>
      <c r="J2756" s="97">
        <v>7032</v>
      </c>
      <c r="K2756" s="98">
        <f>J2756/H2756</f>
        <v>7032</v>
      </c>
      <c r="L2756" s="99">
        <f>$L$8</f>
        <v>1.0815399999999999</v>
      </c>
      <c r="M2756" s="100">
        <f>$M$8</f>
        <v>1.0590999999999999</v>
      </c>
      <c r="N2756" s="101">
        <f>$N$8</f>
        <v>0.97811300000000001</v>
      </c>
      <c r="O2756" s="100">
        <f>$O$8</f>
        <v>1</v>
      </c>
      <c r="P2756" s="98">
        <f>K2756*L2756*M2756*N2756*O2756</f>
        <v>7878.57</v>
      </c>
      <c r="Q2756" s="97">
        <f>H2756*P2756</f>
        <v>7878.57</v>
      </c>
      <c r="R2756" s="97"/>
      <c r="S2756" s="97"/>
    </row>
    <row r="2757" spans="1:19" x14ac:dyDescent="0.25">
      <c r="A2757" s="89"/>
      <c r="B2757" s="90"/>
      <c r="C2757" s="90"/>
      <c r="D2757" s="91"/>
      <c r="E2757" s="92"/>
      <c r="F2757" s="92" t="s">
        <v>6061</v>
      </c>
      <c r="G2757" s="91"/>
      <c r="H2757" s="91"/>
      <c r="I2757" s="93">
        <v>1</v>
      </c>
      <c r="J2757" s="91"/>
      <c r="K2757" s="98"/>
      <c r="L2757" s="99"/>
      <c r="M2757" s="100"/>
      <c r="N2757" s="101"/>
      <c r="O2757" s="100"/>
      <c r="P2757" s="98"/>
      <c r="Q2757" s="91"/>
      <c r="R2757" s="91"/>
      <c r="S2757" s="91"/>
    </row>
    <row r="2758" spans="1:19" x14ac:dyDescent="0.25">
      <c r="A2758" s="89" t="s">
        <v>6062</v>
      </c>
      <c r="B2758" s="89" t="s">
        <v>6052</v>
      </c>
      <c r="C2758" s="89"/>
      <c r="D2758" s="89" t="s">
        <v>40</v>
      </c>
      <c r="E2758" s="94" t="s">
        <v>1654</v>
      </c>
      <c r="F2758" s="95" t="s">
        <v>1655</v>
      </c>
      <c r="G2758" s="89" t="s">
        <v>648</v>
      </c>
      <c r="H2758" s="89" t="s">
        <v>12</v>
      </c>
      <c r="I2758" s="96">
        <v>1</v>
      </c>
      <c r="J2758" s="97">
        <v>959</v>
      </c>
      <c r="K2758" s="98">
        <f>J2758/H2758</f>
        <v>959</v>
      </c>
      <c r="L2758" s="99">
        <f>$L$8</f>
        <v>1.0815399999999999</v>
      </c>
      <c r="M2758" s="100">
        <f>$M$8</f>
        <v>1.0590999999999999</v>
      </c>
      <c r="N2758" s="101">
        <f>$N$8</f>
        <v>0.97811300000000001</v>
      </c>
      <c r="O2758" s="100">
        <f>$O$8</f>
        <v>1</v>
      </c>
      <c r="P2758" s="98">
        <f>K2758*L2758*M2758*N2758*O2758</f>
        <v>1074.45</v>
      </c>
      <c r="Q2758" s="97">
        <f>H2758*P2758</f>
        <v>1074.45</v>
      </c>
      <c r="R2758" s="97"/>
      <c r="S2758" s="97"/>
    </row>
    <row r="2759" spans="1:19" ht="22.5" x14ac:dyDescent="0.25">
      <c r="A2759" s="89" t="s">
        <v>6063</v>
      </c>
      <c r="B2759" s="89" t="s">
        <v>6052</v>
      </c>
      <c r="C2759" s="89"/>
      <c r="D2759" s="89" t="s">
        <v>43</v>
      </c>
      <c r="E2759" s="94" t="s">
        <v>6064</v>
      </c>
      <c r="F2759" s="95" t="s">
        <v>6065</v>
      </c>
      <c r="G2759" s="89" t="s">
        <v>648</v>
      </c>
      <c r="H2759" s="89" t="s">
        <v>12</v>
      </c>
      <c r="I2759" s="96">
        <v>1</v>
      </c>
      <c r="J2759" s="97">
        <v>488</v>
      </c>
      <c r="K2759" s="98">
        <f>J2759/H2759</f>
        <v>488</v>
      </c>
      <c r="L2759" s="99">
        <f>$L$8</f>
        <v>1.0815399999999999</v>
      </c>
      <c r="M2759" s="100">
        <f>$M$8</f>
        <v>1.0590999999999999</v>
      </c>
      <c r="N2759" s="101">
        <f>$N$8</f>
        <v>0.97811300000000001</v>
      </c>
      <c r="O2759" s="100">
        <f>$O$8</f>
        <v>1</v>
      </c>
      <c r="P2759" s="98">
        <f>K2759*L2759*M2759*N2759*O2759</f>
        <v>546.75</v>
      </c>
      <c r="Q2759" s="97">
        <f>H2759*P2759</f>
        <v>546.75</v>
      </c>
      <c r="R2759" s="97"/>
      <c r="S2759" s="97"/>
    </row>
    <row r="2760" spans="1:19" x14ac:dyDescent="0.25">
      <c r="A2760" s="72"/>
      <c r="B2760" s="77"/>
      <c r="C2760" s="77"/>
      <c r="D2760" s="77"/>
      <c r="E2760" s="76"/>
      <c r="F2760" s="76" t="s">
        <v>6066</v>
      </c>
      <c r="G2760" s="77"/>
      <c r="H2760" s="77"/>
      <c r="I2760" s="78"/>
      <c r="J2760" s="79">
        <f>J2761+J2767</f>
        <v>145929</v>
      </c>
      <c r="K2760" s="98"/>
      <c r="L2760" s="99"/>
      <c r="M2760" s="100"/>
      <c r="N2760" s="101"/>
      <c r="O2760" s="100"/>
      <c r="P2760" s="98"/>
      <c r="Q2760" s="79">
        <f>Q2761+Q2767</f>
        <v>163497.16</v>
      </c>
      <c r="R2760" s="79">
        <f t="shared" ref="R2760:S2760" si="1476">R2761+R2767</f>
        <v>0</v>
      </c>
      <c r="S2760" s="79">
        <f t="shared" si="1476"/>
        <v>0</v>
      </c>
    </row>
    <row r="2761" spans="1:19" x14ac:dyDescent="0.25">
      <c r="A2761" s="82" t="s">
        <v>2590</v>
      </c>
      <c r="B2761" s="83"/>
      <c r="C2761" s="84"/>
      <c r="D2761" s="85"/>
      <c r="E2761" s="86"/>
      <c r="F2761" s="86" t="s">
        <v>5009</v>
      </c>
      <c r="G2761" s="82"/>
      <c r="H2761" s="82"/>
      <c r="I2761" s="87"/>
      <c r="J2761" s="88">
        <f>SUM(J2762:J2766)</f>
        <v>51694</v>
      </c>
      <c r="K2761" s="98"/>
      <c r="L2761" s="99"/>
      <c r="M2761" s="100"/>
      <c r="N2761" s="101"/>
      <c r="O2761" s="100"/>
      <c r="P2761" s="98"/>
      <c r="Q2761" s="88">
        <f>SUM(Q2762:Q2766)</f>
        <v>57917.37</v>
      </c>
      <c r="R2761" s="88">
        <f t="shared" ref="R2761:S2761" si="1477">SUM(R2762:R2766)</f>
        <v>0</v>
      </c>
      <c r="S2761" s="88">
        <f t="shared" si="1477"/>
        <v>0</v>
      </c>
    </row>
    <row r="2762" spans="1:19" ht="22.5" x14ac:dyDescent="0.25">
      <c r="A2762" s="89" t="s">
        <v>6068</v>
      </c>
      <c r="B2762" s="89" t="s">
        <v>6069</v>
      </c>
      <c r="C2762" s="89"/>
      <c r="D2762" s="89" t="s">
        <v>12</v>
      </c>
      <c r="E2762" s="94" t="s">
        <v>1626</v>
      </c>
      <c r="F2762" s="95" t="s">
        <v>1627</v>
      </c>
      <c r="G2762" s="89" t="s">
        <v>1071</v>
      </c>
      <c r="H2762" s="89" t="s">
        <v>1634</v>
      </c>
      <c r="I2762" s="96">
        <v>1</v>
      </c>
      <c r="J2762" s="97">
        <v>1547</v>
      </c>
      <c r="K2762" s="98">
        <f>J2762/H2762</f>
        <v>30940</v>
      </c>
      <c r="L2762" s="99">
        <f>$L$8</f>
        <v>1.0815399999999999</v>
      </c>
      <c r="M2762" s="100">
        <f>$M$8</f>
        <v>1.0590999999999999</v>
      </c>
      <c r="N2762" s="101">
        <f>$N$8</f>
        <v>0.97811300000000001</v>
      </c>
      <c r="O2762" s="100">
        <f>$O$8</f>
        <v>1</v>
      </c>
      <c r="P2762" s="98">
        <f>K2762*L2762*M2762*N2762*O2762</f>
        <v>34664.82</v>
      </c>
      <c r="Q2762" s="97">
        <f>H2762*P2762</f>
        <v>1733.24</v>
      </c>
      <c r="R2762" s="97"/>
      <c r="S2762" s="97"/>
    </row>
    <row r="2763" spans="1:19" ht="22.5" x14ac:dyDescent="0.25">
      <c r="A2763" s="89" t="s">
        <v>6070</v>
      </c>
      <c r="B2763" s="89" t="s">
        <v>6069</v>
      </c>
      <c r="C2763" s="89"/>
      <c r="D2763" s="89" t="s">
        <v>24</v>
      </c>
      <c r="E2763" s="94" t="s">
        <v>1629</v>
      </c>
      <c r="F2763" s="95" t="s">
        <v>1630</v>
      </c>
      <c r="G2763" s="89" t="s">
        <v>1077</v>
      </c>
      <c r="H2763" s="89" t="s">
        <v>40</v>
      </c>
      <c r="I2763" s="96">
        <v>1</v>
      </c>
      <c r="J2763" s="97">
        <v>752</v>
      </c>
      <c r="K2763" s="98">
        <f>J2763/H2763</f>
        <v>150.4</v>
      </c>
      <c r="L2763" s="99">
        <f>$L$8</f>
        <v>1.0815399999999999</v>
      </c>
      <c r="M2763" s="100">
        <f>$M$8</f>
        <v>1.0590999999999999</v>
      </c>
      <c r="N2763" s="101">
        <f>$N$8</f>
        <v>0.97811300000000001</v>
      </c>
      <c r="O2763" s="100">
        <f>$O$8</f>
        <v>1</v>
      </c>
      <c r="P2763" s="98">
        <f>K2763*L2763*M2763*N2763*O2763</f>
        <v>168.51</v>
      </c>
      <c r="Q2763" s="97">
        <f>H2763*P2763</f>
        <v>842.55</v>
      </c>
      <c r="R2763" s="97"/>
      <c r="S2763" s="97"/>
    </row>
    <row r="2764" spans="1:19" x14ac:dyDescent="0.25">
      <c r="A2764" s="89" t="s">
        <v>6071</v>
      </c>
      <c r="B2764" s="89" t="s">
        <v>6069</v>
      </c>
      <c r="C2764" s="89"/>
      <c r="D2764" s="89" t="s">
        <v>30</v>
      </c>
      <c r="E2764" s="94" t="s">
        <v>5019</v>
      </c>
      <c r="F2764" s="95" t="s">
        <v>5020</v>
      </c>
      <c r="G2764" s="89" t="s">
        <v>5021</v>
      </c>
      <c r="H2764" s="89" t="s">
        <v>6072</v>
      </c>
      <c r="I2764" s="96">
        <v>1</v>
      </c>
      <c r="J2764" s="97">
        <v>44463</v>
      </c>
      <c r="K2764" s="98">
        <f>J2764/H2764</f>
        <v>67368.179999999993</v>
      </c>
      <c r="L2764" s="99">
        <f>$L$8</f>
        <v>1.0815399999999999</v>
      </c>
      <c r="M2764" s="100">
        <f>$M$8</f>
        <v>1.0590999999999999</v>
      </c>
      <c r="N2764" s="101">
        <f>$N$8</f>
        <v>0.97811300000000001</v>
      </c>
      <c r="O2764" s="100">
        <f>$O$8</f>
        <v>1</v>
      </c>
      <c r="P2764" s="98">
        <f>K2764*L2764*M2764*N2764*O2764</f>
        <v>75478.52</v>
      </c>
      <c r="Q2764" s="97">
        <f>H2764*P2764</f>
        <v>49815.82</v>
      </c>
      <c r="R2764" s="97"/>
      <c r="S2764" s="97"/>
    </row>
    <row r="2765" spans="1:19" ht="22.5" x14ac:dyDescent="0.25">
      <c r="A2765" s="89" t="s">
        <v>6073</v>
      </c>
      <c r="B2765" s="89" t="s">
        <v>6069</v>
      </c>
      <c r="C2765" s="89"/>
      <c r="D2765" s="89" t="s">
        <v>34</v>
      </c>
      <c r="E2765" s="94" t="s">
        <v>5024</v>
      </c>
      <c r="F2765" s="95" t="s">
        <v>5025</v>
      </c>
      <c r="G2765" s="89" t="s">
        <v>648</v>
      </c>
      <c r="H2765" s="89" t="s">
        <v>12</v>
      </c>
      <c r="I2765" s="96">
        <v>1</v>
      </c>
      <c r="J2765" s="97">
        <v>4321</v>
      </c>
      <c r="K2765" s="98">
        <f>J2765/H2765</f>
        <v>4321</v>
      </c>
      <c r="L2765" s="99">
        <f>$L$8</f>
        <v>1.0815399999999999</v>
      </c>
      <c r="M2765" s="100">
        <f>$M$8</f>
        <v>1.0590999999999999</v>
      </c>
      <c r="N2765" s="101">
        <f>$N$8</f>
        <v>0.97811300000000001</v>
      </c>
      <c r="O2765" s="100">
        <f>$O$8</f>
        <v>1</v>
      </c>
      <c r="P2765" s="98">
        <f>K2765*L2765*M2765*N2765*O2765</f>
        <v>4841.2</v>
      </c>
      <c r="Q2765" s="97">
        <f>H2765*P2765</f>
        <v>4841.2</v>
      </c>
      <c r="R2765" s="97"/>
      <c r="S2765" s="97"/>
    </row>
    <row r="2766" spans="1:19" x14ac:dyDescent="0.25">
      <c r="A2766" s="89" t="s">
        <v>6074</v>
      </c>
      <c r="B2766" s="89" t="s">
        <v>6069</v>
      </c>
      <c r="C2766" s="89"/>
      <c r="D2766" s="89" t="s">
        <v>40</v>
      </c>
      <c r="E2766" s="94" t="s">
        <v>1682</v>
      </c>
      <c r="F2766" s="95" t="s">
        <v>1683</v>
      </c>
      <c r="G2766" s="89" t="s">
        <v>110</v>
      </c>
      <c r="H2766" s="89" t="s">
        <v>5033</v>
      </c>
      <c r="I2766" s="96">
        <v>1</v>
      </c>
      <c r="J2766" s="97">
        <v>611</v>
      </c>
      <c r="K2766" s="98">
        <f>J2766/H2766</f>
        <v>11314.81</v>
      </c>
      <c r="L2766" s="99">
        <f>$L$8</f>
        <v>1.0815399999999999</v>
      </c>
      <c r="M2766" s="100">
        <f>$M$8</f>
        <v>1.0590999999999999</v>
      </c>
      <c r="N2766" s="101">
        <f>$N$8</f>
        <v>0.97811300000000001</v>
      </c>
      <c r="O2766" s="100">
        <f>$O$8</f>
        <v>1</v>
      </c>
      <c r="P2766" s="98">
        <f>K2766*L2766*M2766*N2766*O2766</f>
        <v>12676.98</v>
      </c>
      <c r="Q2766" s="97">
        <f>H2766*P2766</f>
        <v>684.56</v>
      </c>
      <c r="R2766" s="97"/>
      <c r="S2766" s="97"/>
    </row>
    <row r="2767" spans="1:19" ht="25.5" x14ac:dyDescent="0.25">
      <c r="A2767" s="82" t="s">
        <v>2594</v>
      </c>
      <c r="B2767" s="83"/>
      <c r="C2767" s="84"/>
      <c r="D2767" s="85"/>
      <c r="E2767" s="86"/>
      <c r="F2767" s="86" t="s">
        <v>6076</v>
      </c>
      <c r="G2767" s="82"/>
      <c r="H2767" s="82"/>
      <c r="I2767" s="87"/>
      <c r="J2767" s="88">
        <f>SUM(J2768:J2786)</f>
        <v>94235</v>
      </c>
      <c r="K2767" s="98"/>
      <c r="L2767" s="99"/>
      <c r="M2767" s="100"/>
      <c r="N2767" s="101"/>
      <c r="O2767" s="100"/>
      <c r="P2767" s="98"/>
      <c r="Q2767" s="88">
        <f>SUM(Q2768:Q2786)</f>
        <v>105579.79</v>
      </c>
      <c r="R2767" s="88">
        <f t="shared" ref="R2767:S2767" si="1478">SUM(R2768:R2786)</f>
        <v>0</v>
      </c>
      <c r="S2767" s="88">
        <f t="shared" si="1478"/>
        <v>0</v>
      </c>
    </row>
    <row r="2768" spans="1:19" ht="22.5" x14ac:dyDescent="0.25">
      <c r="A2768" s="89" t="s">
        <v>6077</v>
      </c>
      <c r="B2768" s="89" t="s">
        <v>6069</v>
      </c>
      <c r="C2768" s="89"/>
      <c r="D2768" s="89" t="s">
        <v>43</v>
      </c>
      <c r="E2768" s="94" t="s">
        <v>1188</v>
      </c>
      <c r="F2768" s="95" t="s">
        <v>1189</v>
      </c>
      <c r="G2768" s="89" t="s">
        <v>648</v>
      </c>
      <c r="H2768" s="89" t="s">
        <v>55</v>
      </c>
      <c r="I2768" s="96">
        <v>1</v>
      </c>
      <c r="J2768" s="97">
        <v>11898</v>
      </c>
      <c r="K2768" s="98">
        <f t="shared" ref="K2768:K2786" si="1479">J2768/H2768</f>
        <v>1487.25</v>
      </c>
      <c r="L2768" s="99">
        <f t="shared" ref="L2768:L2786" si="1480">$L$8</f>
        <v>1.0815399999999999</v>
      </c>
      <c r="M2768" s="100">
        <f t="shared" ref="M2768:M2786" si="1481">$M$8</f>
        <v>1.0590999999999999</v>
      </c>
      <c r="N2768" s="101">
        <f t="shared" ref="N2768:N2786" si="1482">$N$8</f>
        <v>0.97811300000000001</v>
      </c>
      <c r="O2768" s="100">
        <f t="shared" ref="O2768:O2786" si="1483">$O$8</f>
        <v>1</v>
      </c>
      <c r="P2768" s="98">
        <f t="shared" ref="P2768:P2786" si="1484">K2768*L2768*M2768*N2768*O2768</f>
        <v>1666.3</v>
      </c>
      <c r="Q2768" s="97">
        <f t="shared" ref="Q2768:Q2786" si="1485">H2768*P2768</f>
        <v>13330.4</v>
      </c>
      <c r="R2768" s="97"/>
      <c r="S2768" s="97"/>
    </row>
    <row r="2769" spans="1:19" ht="22.5" x14ac:dyDescent="0.25">
      <c r="A2769" s="89" t="s">
        <v>6078</v>
      </c>
      <c r="B2769" s="89" t="s">
        <v>6069</v>
      </c>
      <c r="C2769" s="89"/>
      <c r="D2769" s="89" t="s">
        <v>48</v>
      </c>
      <c r="E2769" s="94" t="s">
        <v>6079</v>
      </c>
      <c r="F2769" s="95" t="s">
        <v>6080</v>
      </c>
      <c r="G2769" s="89" t="s">
        <v>648</v>
      </c>
      <c r="H2769" s="89" t="s">
        <v>24</v>
      </c>
      <c r="I2769" s="96">
        <v>1</v>
      </c>
      <c r="J2769" s="97">
        <v>1601</v>
      </c>
      <c r="K2769" s="98">
        <f t="shared" si="1479"/>
        <v>800.5</v>
      </c>
      <c r="L2769" s="99">
        <f t="shared" si="1480"/>
        <v>1.0815399999999999</v>
      </c>
      <c r="M2769" s="100">
        <f t="shared" si="1481"/>
        <v>1.0590999999999999</v>
      </c>
      <c r="N2769" s="101">
        <f t="shared" si="1482"/>
        <v>0.97811300000000001</v>
      </c>
      <c r="O2769" s="100">
        <f t="shared" si="1483"/>
        <v>1</v>
      </c>
      <c r="P2769" s="98">
        <f t="shared" si="1484"/>
        <v>896.87</v>
      </c>
      <c r="Q2769" s="97">
        <f t="shared" si="1485"/>
        <v>1793.74</v>
      </c>
      <c r="R2769" s="97"/>
      <c r="S2769" s="97"/>
    </row>
    <row r="2770" spans="1:19" ht="22.5" x14ac:dyDescent="0.25">
      <c r="A2770" s="89" t="s">
        <v>6081</v>
      </c>
      <c r="B2770" s="89" t="s">
        <v>6069</v>
      </c>
      <c r="C2770" s="89"/>
      <c r="D2770" s="89" t="s">
        <v>55</v>
      </c>
      <c r="E2770" s="94" t="s">
        <v>6082</v>
      </c>
      <c r="F2770" s="95" t="s">
        <v>6083</v>
      </c>
      <c r="G2770" s="89" t="s">
        <v>648</v>
      </c>
      <c r="H2770" s="89" t="s">
        <v>43</v>
      </c>
      <c r="I2770" s="96">
        <v>1</v>
      </c>
      <c r="J2770" s="97">
        <v>6849</v>
      </c>
      <c r="K2770" s="98">
        <f t="shared" si="1479"/>
        <v>1141.5</v>
      </c>
      <c r="L2770" s="99">
        <f t="shared" si="1480"/>
        <v>1.0815399999999999</v>
      </c>
      <c r="M2770" s="100">
        <f t="shared" si="1481"/>
        <v>1.0590999999999999</v>
      </c>
      <c r="N2770" s="101">
        <f t="shared" si="1482"/>
        <v>0.97811300000000001</v>
      </c>
      <c r="O2770" s="100">
        <f t="shared" si="1483"/>
        <v>1</v>
      </c>
      <c r="P2770" s="98">
        <f t="shared" si="1484"/>
        <v>1278.92</v>
      </c>
      <c r="Q2770" s="97">
        <f t="shared" si="1485"/>
        <v>7673.52</v>
      </c>
      <c r="R2770" s="97"/>
      <c r="S2770" s="97"/>
    </row>
    <row r="2771" spans="1:19" x14ac:dyDescent="0.25">
      <c r="A2771" s="89" t="s">
        <v>6084</v>
      </c>
      <c r="B2771" s="89" t="s">
        <v>6069</v>
      </c>
      <c r="C2771" s="89"/>
      <c r="D2771" s="89" t="s">
        <v>58</v>
      </c>
      <c r="E2771" s="94" t="s">
        <v>1122</v>
      </c>
      <c r="F2771" s="95" t="s">
        <v>1123</v>
      </c>
      <c r="G2771" s="89" t="s">
        <v>970</v>
      </c>
      <c r="H2771" s="89" t="s">
        <v>1183</v>
      </c>
      <c r="I2771" s="96">
        <v>1</v>
      </c>
      <c r="J2771" s="97">
        <v>1638</v>
      </c>
      <c r="K2771" s="98">
        <f t="shared" si="1479"/>
        <v>8190</v>
      </c>
      <c r="L2771" s="99">
        <f t="shared" si="1480"/>
        <v>1.0815399999999999</v>
      </c>
      <c r="M2771" s="100">
        <f t="shared" si="1481"/>
        <v>1.0590999999999999</v>
      </c>
      <c r="N2771" s="101">
        <f t="shared" si="1482"/>
        <v>0.97811300000000001</v>
      </c>
      <c r="O2771" s="100">
        <f t="shared" si="1483"/>
        <v>1</v>
      </c>
      <c r="P2771" s="98">
        <f t="shared" si="1484"/>
        <v>9175.98</v>
      </c>
      <c r="Q2771" s="97">
        <f t="shared" si="1485"/>
        <v>1835.2</v>
      </c>
      <c r="R2771" s="97"/>
      <c r="S2771" s="97"/>
    </row>
    <row r="2772" spans="1:19" ht="22.5" x14ac:dyDescent="0.25">
      <c r="A2772" s="89" t="s">
        <v>6085</v>
      </c>
      <c r="B2772" s="89" t="s">
        <v>6069</v>
      </c>
      <c r="C2772" s="89"/>
      <c r="D2772" s="89" t="s">
        <v>60</v>
      </c>
      <c r="E2772" s="94" t="s">
        <v>4333</v>
      </c>
      <c r="F2772" s="95" t="s">
        <v>4334</v>
      </c>
      <c r="G2772" s="89" t="s">
        <v>648</v>
      </c>
      <c r="H2772" s="89" t="s">
        <v>24</v>
      </c>
      <c r="I2772" s="96">
        <v>1</v>
      </c>
      <c r="J2772" s="97">
        <v>4990</v>
      </c>
      <c r="K2772" s="98">
        <f t="shared" si="1479"/>
        <v>2495</v>
      </c>
      <c r="L2772" s="99">
        <f t="shared" si="1480"/>
        <v>1.0815399999999999</v>
      </c>
      <c r="M2772" s="100">
        <f t="shared" si="1481"/>
        <v>1.0590999999999999</v>
      </c>
      <c r="N2772" s="101">
        <f t="shared" si="1482"/>
        <v>0.97811300000000001</v>
      </c>
      <c r="O2772" s="100">
        <f t="shared" si="1483"/>
        <v>1</v>
      </c>
      <c r="P2772" s="98">
        <f t="shared" si="1484"/>
        <v>2795.37</v>
      </c>
      <c r="Q2772" s="97">
        <f t="shared" si="1485"/>
        <v>5590.74</v>
      </c>
      <c r="R2772" s="97"/>
      <c r="S2772" s="97"/>
    </row>
    <row r="2773" spans="1:19" x14ac:dyDescent="0.25">
      <c r="A2773" s="89" t="s">
        <v>6086</v>
      </c>
      <c r="B2773" s="89" t="s">
        <v>6069</v>
      </c>
      <c r="C2773" s="89"/>
      <c r="D2773" s="89" t="s">
        <v>65</v>
      </c>
      <c r="E2773" s="94" t="s">
        <v>1645</v>
      </c>
      <c r="F2773" s="95" t="s">
        <v>1646</v>
      </c>
      <c r="G2773" s="89" t="s">
        <v>648</v>
      </c>
      <c r="H2773" s="89" t="s">
        <v>30</v>
      </c>
      <c r="I2773" s="96">
        <v>1</v>
      </c>
      <c r="J2773" s="97">
        <v>2347</v>
      </c>
      <c r="K2773" s="98">
        <f t="shared" si="1479"/>
        <v>782.33</v>
      </c>
      <c r="L2773" s="99">
        <f t="shared" si="1480"/>
        <v>1.0815399999999999</v>
      </c>
      <c r="M2773" s="100">
        <f t="shared" si="1481"/>
        <v>1.0590999999999999</v>
      </c>
      <c r="N2773" s="101">
        <f t="shared" si="1482"/>
        <v>0.97811300000000001</v>
      </c>
      <c r="O2773" s="100">
        <f t="shared" si="1483"/>
        <v>1</v>
      </c>
      <c r="P2773" s="98">
        <f t="shared" si="1484"/>
        <v>876.51</v>
      </c>
      <c r="Q2773" s="97">
        <f t="shared" si="1485"/>
        <v>2629.53</v>
      </c>
      <c r="R2773" s="97"/>
      <c r="S2773" s="97"/>
    </row>
    <row r="2774" spans="1:19" ht="22.5" x14ac:dyDescent="0.25">
      <c r="A2774" s="89" t="s">
        <v>6087</v>
      </c>
      <c r="B2774" s="89" t="s">
        <v>6069</v>
      </c>
      <c r="C2774" s="89"/>
      <c r="D2774" s="89" t="s">
        <v>68</v>
      </c>
      <c r="E2774" s="94" t="s">
        <v>6088</v>
      </c>
      <c r="F2774" s="95" t="s">
        <v>6089</v>
      </c>
      <c r="G2774" s="89" t="s">
        <v>652</v>
      </c>
      <c r="H2774" s="89" t="s">
        <v>24</v>
      </c>
      <c r="I2774" s="96">
        <v>1</v>
      </c>
      <c r="J2774" s="97">
        <v>10213</v>
      </c>
      <c r="K2774" s="98">
        <f t="shared" si="1479"/>
        <v>5106.5</v>
      </c>
      <c r="L2774" s="99">
        <f t="shared" si="1480"/>
        <v>1.0815399999999999</v>
      </c>
      <c r="M2774" s="100">
        <f t="shared" si="1481"/>
        <v>1.0590999999999999</v>
      </c>
      <c r="N2774" s="101">
        <f t="shared" si="1482"/>
        <v>0.97811300000000001</v>
      </c>
      <c r="O2774" s="100">
        <f t="shared" si="1483"/>
        <v>1</v>
      </c>
      <c r="P2774" s="98">
        <f t="shared" si="1484"/>
        <v>5721.26</v>
      </c>
      <c r="Q2774" s="97">
        <f t="shared" si="1485"/>
        <v>11442.52</v>
      </c>
      <c r="R2774" s="97"/>
      <c r="S2774" s="97"/>
    </row>
    <row r="2775" spans="1:19" x14ac:dyDescent="0.25">
      <c r="A2775" s="89" t="s">
        <v>6090</v>
      </c>
      <c r="B2775" s="89" t="s">
        <v>6069</v>
      </c>
      <c r="C2775" s="89"/>
      <c r="D2775" s="89" t="s">
        <v>70</v>
      </c>
      <c r="E2775" s="94" t="s">
        <v>6091</v>
      </c>
      <c r="F2775" s="95" t="s">
        <v>6092</v>
      </c>
      <c r="G2775" s="89" t="s">
        <v>648</v>
      </c>
      <c r="H2775" s="89" t="s">
        <v>12</v>
      </c>
      <c r="I2775" s="96">
        <v>1</v>
      </c>
      <c r="J2775" s="97">
        <v>24662</v>
      </c>
      <c r="K2775" s="98">
        <f t="shared" si="1479"/>
        <v>24662</v>
      </c>
      <c r="L2775" s="99">
        <f t="shared" si="1480"/>
        <v>1.0815399999999999</v>
      </c>
      <c r="M2775" s="100">
        <f t="shared" si="1481"/>
        <v>1.0590999999999999</v>
      </c>
      <c r="N2775" s="101">
        <f t="shared" si="1482"/>
        <v>0.97811300000000001</v>
      </c>
      <c r="O2775" s="100">
        <f t="shared" si="1483"/>
        <v>1</v>
      </c>
      <c r="P2775" s="98">
        <f t="shared" si="1484"/>
        <v>27631.02</v>
      </c>
      <c r="Q2775" s="97">
        <f t="shared" si="1485"/>
        <v>27631.02</v>
      </c>
      <c r="R2775" s="97"/>
      <c r="S2775" s="97"/>
    </row>
    <row r="2776" spans="1:19" x14ac:dyDescent="0.25">
      <c r="A2776" s="89" t="s">
        <v>6093</v>
      </c>
      <c r="B2776" s="89" t="s">
        <v>6069</v>
      </c>
      <c r="C2776" s="89"/>
      <c r="D2776" s="89" t="s">
        <v>73</v>
      </c>
      <c r="E2776" s="94" t="s">
        <v>1712</v>
      </c>
      <c r="F2776" s="95" t="s">
        <v>1713</v>
      </c>
      <c r="G2776" s="89" t="s">
        <v>652</v>
      </c>
      <c r="H2776" s="89" t="s">
        <v>40</v>
      </c>
      <c r="I2776" s="96">
        <v>1</v>
      </c>
      <c r="J2776" s="97">
        <v>1423</v>
      </c>
      <c r="K2776" s="98">
        <f t="shared" si="1479"/>
        <v>284.60000000000002</v>
      </c>
      <c r="L2776" s="99">
        <f t="shared" si="1480"/>
        <v>1.0815399999999999</v>
      </c>
      <c r="M2776" s="100">
        <f t="shared" si="1481"/>
        <v>1.0590999999999999</v>
      </c>
      <c r="N2776" s="101">
        <f t="shared" si="1482"/>
        <v>0.97811300000000001</v>
      </c>
      <c r="O2776" s="100">
        <f t="shared" si="1483"/>
        <v>1</v>
      </c>
      <c r="P2776" s="98">
        <f t="shared" si="1484"/>
        <v>318.86</v>
      </c>
      <c r="Q2776" s="97">
        <f t="shared" si="1485"/>
        <v>1594.3</v>
      </c>
      <c r="R2776" s="97"/>
      <c r="S2776" s="97"/>
    </row>
    <row r="2777" spans="1:19" ht="22.5" x14ac:dyDescent="0.25">
      <c r="A2777" s="89" t="s">
        <v>6094</v>
      </c>
      <c r="B2777" s="89" t="s">
        <v>6069</v>
      </c>
      <c r="C2777" s="89"/>
      <c r="D2777" s="89" t="s">
        <v>75</v>
      </c>
      <c r="E2777" s="94" t="s">
        <v>6095</v>
      </c>
      <c r="F2777" s="95" t="s">
        <v>6096</v>
      </c>
      <c r="G2777" s="89" t="s">
        <v>652</v>
      </c>
      <c r="H2777" s="89" t="s">
        <v>40</v>
      </c>
      <c r="I2777" s="96">
        <v>1</v>
      </c>
      <c r="J2777" s="97">
        <v>7960</v>
      </c>
      <c r="K2777" s="98">
        <f t="shared" si="1479"/>
        <v>1592</v>
      </c>
      <c r="L2777" s="99">
        <f t="shared" si="1480"/>
        <v>1.0815399999999999</v>
      </c>
      <c r="M2777" s="100">
        <f t="shared" si="1481"/>
        <v>1.0590999999999999</v>
      </c>
      <c r="N2777" s="101">
        <f t="shared" si="1482"/>
        <v>0.97811300000000001</v>
      </c>
      <c r="O2777" s="100">
        <f t="shared" si="1483"/>
        <v>1</v>
      </c>
      <c r="P2777" s="98">
        <f t="shared" si="1484"/>
        <v>1783.66</v>
      </c>
      <c r="Q2777" s="97">
        <f t="shared" si="1485"/>
        <v>8918.2999999999993</v>
      </c>
      <c r="R2777" s="97"/>
      <c r="S2777" s="97"/>
    </row>
    <row r="2778" spans="1:19" x14ac:dyDescent="0.25">
      <c r="A2778" s="89" t="s">
        <v>6097</v>
      </c>
      <c r="B2778" s="89" t="s">
        <v>6069</v>
      </c>
      <c r="C2778" s="89"/>
      <c r="D2778" s="89" t="s">
        <v>87</v>
      </c>
      <c r="E2778" s="94" t="s">
        <v>1175</v>
      </c>
      <c r="F2778" s="95" t="s">
        <v>1176</v>
      </c>
      <c r="G2778" s="89" t="s">
        <v>652</v>
      </c>
      <c r="H2778" s="89" t="s">
        <v>65</v>
      </c>
      <c r="I2778" s="96">
        <v>1</v>
      </c>
      <c r="J2778" s="97">
        <v>2321</v>
      </c>
      <c r="K2778" s="98">
        <f t="shared" si="1479"/>
        <v>211</v>
      </c>
      <c r="L2778" s="99">
        <f t="shared" si="1480"/>
        <v>1.0815399999999999</v>
      </c>
      <c r="M2778" s="100">
        <f t="shared" si="1481"/>
        <v>1.0590999999999999</v>
      </c>
      <c r="N2778" s="101">
        <f t="shared" si="1482"/>
        <v>0.97811300000000001</v>
      </c>
      <c r="O2778" s="100">
        <f t="shared" si="1483"/>
        <v>1</v>
      </c>
      <c r="P2778" s="98">
        <f t="shared" si="1484"/>
        <v>236.4</v>
      </c>
      <c r="Q2778" s="97">
        <f t="shared" si="1485"/>
        <v>2600.4</v>
      </c>
      <c r="R2778" s="97"/>
      <c r="S2778" s="97"/>
    </row>
    <row r="2779" spans="1:19" ht="22.5" x14ac:dyDescent="0.25">
      <c r="A2779" s="89" t="s">
        <v>6098</v>
      </c>
      <c r="B2779" s="89" t="s">
        <v>6069</v>
      </c>
      <c r="C2779" s="89"/>
      <c r="D2779" s="89" t="s">
        <v>89</v>
      </c>
      <c r="E2779" s="94" t="s">
        <v>1719</v>
      </c>
      <c r="F2779" s="95" t="s">
        <v>1720</v>
      </c>
      <c r="G2779" s="89" t="s">
        <v>648</v>
      </c>
      <c r="H2779" s="89" t="s">
        <v>65</v>
      </c>
      <c r="I2779" s="96">
        <v>1</v>
      </c>
      <c r="J2779" s="97">
        <v>6986</v>
      </c>
      <c r="K2779" s="98">
        <f t="shared" si="1479"/>
        <v>635.09</v>
      </c>
      <c r="L2779" s="99">
        <f t="shared" si="1480"/>
        <v>1.0815399999999999</v>
      </c>
      <c r="M2779" s="100">
        <f t="shared" si="1481"/>
        <v>1.0590999999999999</v>
      </c>
      <c r="N2779" s="101">
        <f t="shared" si="1482"/>
        <v>0.97811300000000001</v>
      </c>
      <c r="O2779" s="100">
        <f t="shared" si="1483"/>
        <v>1</v>
      </c>
      <c r="P2779" s="98">
        <f t="shared" si="1484"/>
        <v>711.55</v>
      </c>
      <c r="Q2779" s="97">
        <f t="shared" si="1485"/>
        <v>7827.05</v>
      </c>
      <c r="R2779" s="97"/>
      <c r="S2779" s="97"/>
    </row>
    <row r="2780" spans="1:19" ht="22.5" x14ac:dyDescent="0.25">
      <c r="A2780" s="89" t="s">
        <v>6099</v>
      </c>
      <c r="B2780" s="89" t="s">
        <v>6069</v>
      </c>
      <c r="C2780" s="89"/>
      <c r="D2780" s="89" t="s">
        <v>90</v>
      </c>
      <c r="E2780" s="94" t="s">
        <v>6100</v>
      </c>
      <c r="F2780" s="95" t="s">
        <v>6101</v>
      </c>
      <c r="G2780" s="89" t="s">
        <v>1071</v>
      </c>
      <c r="H2780" s="89" t="s">
        <v>72</v>
      </c>
      <c r="I2780" s="96">
        <v>1</v>
      </c>
      <c r="J2780" s="97">
        <v>2348</v>
      </c>
      <c r="K2780" s="98">
        <f t="shared" si="1479"/>
        <v>29350</v>
      </c>
      <c r="L2780" s="99">
        <f t="shared" si="1480"/>
        <v>1.0815399999999999</v>
      </c>
      <c r="M2780" s="100">
        <f t="shared" si="1481"/>
        <v>1.0590999999999999</v>
      </c>
      <c r="N2780" s="101">
        <f t="shared" si="1482"/>
        <v>0.97811300000000001</v>
      </c>
      <c r="O2780" s="100">
        <f t="shared" si="1483"/>
        <v>1</v>
      </c>
      <c r="P2780" s="98">
        <f t="shared" si="1484"/>
        <v>32883.4</v>
      </c>
      <c r="Q2780" s="97">
        <f t="shared" si="1485"/>
        <v>2630.67</v>
      </c>
      <c r="R2780" s="97"/>
      <c r="S2780" s="97"/>
    </row>
    <row r="2781" spans="1:19" ht="22.5" x14ac:dyDescent="0.25">
      <c r="A2781" s="89" t="s">
        <v>6102</v>
      </c>
      <c r="B2781" s="89" t="s">
        <v>6069</v>
      </c>
      <c r="C2781" s="89"/>
      <c r="D2781" s="89" t="s">
        <v>91</v>
      </c>
      <c r="E2781" s="94" t="s">
        <v>6103</v>
      </c>
      <c r="F2781" s="95" t="s">
        <v>6104</v>
      </c>
      <c r="G2781" s="89" t="s">
        <v>1077</v>
      </c>
      <c r="H2781" s="89" t="s">
        <v>55</v>
      </c>
      <c r="I2781" s="96">
        <v>1</v>
      </c>
      <c r="J2781" s="97">
        <v>964</v>
      </c>
      <c r="K2781" s="98">
        <f t="shared" si="1479"/>
        <v>120.5</v>
      </c>
      <c r="L2781" s="99">
        <f t="shared" si="1480"/>
        <v>1.0815399999999999</v>
      </c>
      <c r="M2781" s="100">
        <f t="shared" si="1481"/>
        <v>1.0590999999999999</v>
      </c>
      <c r="N2781" s="101">
        <f t="shared" si="1482"/>
        <v>0.97811300000000001</v>
      </c>
      <c r="O2781" s="100">
        <f t="shared" si="1483"/>
        <v>1</v>
      </c>
      <c r="P2781" s="98">
        <f t="shared" si="1484"/>
        <v>135.01</v>
      </c>
      <c r="Q2781" s="97">
        <f t="shared" si="1485"/>
        <v>1080.08</v>
      </c>
      <c r="R2781" s="97"/>
      <c r="S2781" s="97"/>
    </row>
    <row r="2782" spans="1:19" ht="22.5" x14ac:dyDescent="0.25">
      <c r="A2782" s="89" t="s">
        <v>6105</v>
      </c>
      <c r="B2782" s="89" t="s">
        <v>6069</v>
      </c>
      <c r="C2782" s="89"/>
      <c r="D2782" s="89" t="s">
        <v>101</v>
      </c>
      <c r="E2782" s="94" t="s">
        <v>6106</v>
      </c>
      <c r="F2782" s="95" t="s">
        <v>6107</v>
      </c>
      <c r="G2782" s="89" t="s">
        <v>1071</v>
      </c>
      <c r="H2782" s="89" t="s">
        <v>451</v>
      </c>
      <c r="I2782" s="96">
        <v>1</v>
      </c>
      <c r="J2782" s="97">
        <v>292</v>
      </c>
      <c r="K2782" s="98">
        <f t="shared" si="1479"/>
        <v>29200</v>
      </c>
      <c r="L2782" s="99">
        <f t="shared" si="1480"/>
        <v>1.0815399999999999</v>
      </c>
      <c r="M2782" s="100">
        <f t="shared" si="1481"/>
        <v>1.0590999999999999</v>
      </c>
      <c r="N2782" s="101">
        <f t="shared" si="1482"/>
        <v>0.97811300000000001</v>
      </c>
      <c r="O2782" s="100">
        <f t="shared" si="1483"/>
        <v>1</v>
      </c>
      <c r="P2782" s="98">
        <f t="shared" si="1484"/>
        <v>32715.34</v>
      </c>
      <c r="Q2782" s="97">
        <f t="shared" si="1485"/>
        <v>327.14999999999998</v>
      </c>
      <c r="R2782" s="97"/>
      <c r="S2782" s="97"/>
    </row>
    <row r="2783" spans="1:19" ht="22.5" x14ac:dyDescent="0.25">
      <c r="A2783" s="89" t="s">
        <v>6108</v>
      </c>
      <c r="B2783" s="89" t="s">
        <v>6069</v>
      </c>
      <c r="C2783" s="89"/>
      <c r="D2783" s="89" t="s">
        <v>106</v>
      </c>
      <c r="E2783" s="94" t="s">
        <v>6109</v>
      </c>
      <c r="F2783" s="95" t="s">
        <v>6110</v>
      </c>
      <c r="G2783" s="89" t="s">
        <v>1077</v>
      </c>
      <c r="H2783" s="89" t="s">
        <v>12</v>
      </c>
      <c r="I2783" s="96">
        <v>1</v>
      </c>
      <c r="J2783" s="97">
        <v>84</v>
      </c>
      <c r="K2783" s="98">
        <f t="shared" si="1479"/>
        <v>84</v>
      </c>
      <c r="L2783" s="99">
        <f t="shared" si="1480"/>
        <v>1.0815399999999999</v>
      </c>
      <c r="M2783" s="100">
        <f t="shared" si="1481"/>
        <v>1.0590999999999999</v>
      </c>
      <c r="N2783" s="101">
        <f t="shared" si="1482"/>
        <v>0.97811300000000001</v>
      </c>
      <c r="O2783" s="100">
        <f t="shared" si="1483"/>
        <v>1</v>
      </c>
      <c r="P2783" s="98">
        <f t="shared" si="1484"/>
        <v>94.11</v>
      </c>
      <c r="Q2783" s="97">
        <f t="shared" si="1485"/>
        <v>94.11</v>
      </c>
      <c r="R2783" s="97"/>
      <c r="S2783" s="97"/>
    </row>
    <row r="2784" spans="1:19" ht="22.5" x14ac:dyDescent="0.25">
      <c r="A2784" s="89" t="s">
        <v>6111</v>
      </c>
      <c r="B2784" s="89" t="s">
        <v>6069</v>
      </c>
      <c r="C2784" s="89"/>
      <c r="D2784" s="89" t="s">
        <v>107</v>
      </c>
      <c r="E2784" s="94" t="s">
        <v>1660</v>
      </c>
      <c r="F2784" s="95" t="s">
        <v>1661</v>
      </c>
      <c r="G2784" s="89" t="s">
        <v>670</v>
      </c>
      <c r="H2784" s="89" t="s">
        <v>3534</v>
      </c>
      <c r="I2784" s="96">
        <v>1</v>
      </c>
      <c r="J2784" s="97">
        <v>3328</v>
      </c>
      <c r="K2784" s="98">
        <f t="shared" si="1479"/>
        <v>3697.78</v>
      </c>
      <c r="L2784" s="99">
        <f t="shared" si="1480"/>
        <v>1.0815399999999999</v>
      </c>
      <c r="M2784" s="100">
        <f t="shared" si="1481"/>
        <v>1.0590999999999999</v>
      </c>
      <c r="N2784" s="101">
        <f t="shared" si="1482"/>
        <v>0.97811300000000001</v>
      </c>
      <c r="O2784" s="100">
        <f t="shared" si="1483"/>
        <v>1</v>
      </c>
      <c r="P2784" s="98">
        <f t="shared" si="1484"/>
        <v>4142.95</v>
      </c>
      <c r="Q2784" s="97">
        <f t="shared" si="1485"/>
        <v>3728.66</v>
      </c>
      <c r="R2784" s="97"/>
      <c r="S2784" s="97"/>
    </row>
    <row r="2785" spans="1:19" ht="22.5" x14ac:dyDescent="0.25">
      <c r="A2785" s="89" t="s">
        <v>6112</v>
      </c>
      <c r="B2785" s="89" t="s">
        <v>6069</v>
      </c>
      <c r="C2785" s="89"/>
      <c r="D2785" s="89" t="s">
        <v>108</v>
      </c>
      <c r="E2785" s="94" t="s">
        <v>6113</v>
      </c>
      <c r="F2785" s="95" t="s">
        <v>6114</v>
      </c>
      <c r="G2785" s="89" t="s">
        <v>670</v>
      </c>
      <c r="H2785" s="89" t="s">
        <v>456</v>
      </c>
      <c r="I2785" s="96">
        <v>1</v>
      </c>
      <c r="J2785" s="97">
        <v>437</v>
      </c>
      <c r="K2785" s="98">
        <f t="shared" si="1479"/>
        <v>3972.73</v>
      </c>
      <c r="L2785" s="99">
        <f t="shared" si="1480"/>
        <v>1.0815399999999999</v>
      </c>
      <c r="M2785" s="100">
        <f t="shared" si="1481"/>
        <v>1.0590999999999999</v>
      </c>
      <c r="N2785" s="101">
        <f t="shared" si="1482"/>
        <v>0.97811300000000001</v>
      </c>
      <c r="O2785" s="100">
        <f t="shared" si="1483"/>
        <v>1</v>
      </c>
      <c r="P2785" s="98">
        <f t="shared" si="1484"/>
        <v>4451</v>
      </c>
      <c r="Q2785" s="97">
        <f t="shared" si="1485"/>
        <v>489.61</v>
      </c>
      <c r="R2785" s="97"/>
      <c r="S2785" s="97"/>
    </row>
    <row r="2786" spans="1:19" ht="22.5" x14ac:dyDescent="0.25">
      <c r="A2786" s="89" t="s">
        <v>6115</v>
      </c>
      <c r="B2786" s="89" t="s">
        <v>6069</v>
      </c>
      <c r="C2786" s="89"/>
      <c r="D2786" s="89" t="s">
        <v>109</v>
      </c>
      <c r="E2786" s="94" t="s">
        <v>6116</v>
      </c>
      <c r="F2786" s="95" t="s">
        <v>6117</v>
      </c>
      <c r="G2786" s="89" t="s">
        <v>670</v>
      </c>
      <c r="H2786" s="89" t="s">
        <v>6118</v>
      </c>
      <c r="I2786" s="96">
        <v>1</v>
      </c>
      <c r="J2786" s="97">
        <v>3894</v>
      </c>
      <c r="K2786" s="98">
        <f t="shared" si="1479"/>
        <v>4425</v>
      </c>
      <c r="L2786" s="99">
        <f t="shared" si="1480"/>
        <v>1.0815399999999999</v>
      </c>
      <c r="M2786" s="100">
        <f t="shared" si="1481"/>
        <v>1.0590999999999999</v>
      </c>
      <c r="N2786" s="101">
        <f t="shared" si="1482"/>
        <v>0.97811300000000001</v>
      </c>
      <c r="O2786" s="100">
        <f t="shared" si="1483"/>
        <v>1</v>
      </c>
      <c r="P2786" s="98">
        <f t="shared" si="1484"/>
        <v>4957.72</v>
      </c>
      <c r="Q2786" s="97">
        <f t="shared" si="1485"/>
        <v>4362.79</v>
      </c>
      <c r="R2786" s="97"/>
      <c r="S2786" s="97"/>
    </row>
    <row r="2787" spans="1:19" x14ac:dyDescent="0.25">
      <c r="A2787" s="72"/>
      <c r="B2787" s="77"/>
      <c r="C2787" s="77"/>
      <c r="D2787" s="77"/>
      <c r="E2787" s="76"/>
      <c r="F2787" s="76" t="s">
        <v>6119</v>
      </c>
      <c r="G2787" s="77"/>
      <c r="H2787" s="77"/>
      <c r="I2787" s="78"/>
      <c r="J2787" s="79">
        <f>J2788</f>
        <v>24221168</v>
      </c>
      <c r="K2787" s="98"/>
      <c r="L2787" s="99"/>
      <c r="M2787" s="100"/>
      <c r="N2787" s="101"/>
      <c r="O2787" s="100"/>
      <c r="P2787" s="98"/>
      <c r="Q2787" s="79">
        <f>Q2788</f>
        <v>27137116.27</v>
      </c>
      <c r="R2787" s="79">
        <f t="shared" ref="R2787:S2787" si="1486">R2788</f>
        <v>26266981.699999999</v>
      </c>
      <c r="S2787" s="79">
        <f t="shared" si="1486"/>
        <v>0</v>
      </c>
    </row>
    <row r="2788" spans="1:19" x14ac:dyDescent="0.25">
      <c r="A2788" s="82" t="s">
        <v>2596</v>
      </c>
      <c r="B2788" s="83"/>
      <c r="C2788" s="84"/>
      <c r="D2788" s="85"/>
      <c r="E2788" s="86"/>
      <c r="F2788" s="86" t="s">
        <v>374</v>
      </c>
      <c r="G2788" s="82"/>
      <c r="H2788" s="82"/>
      <c r="I2788" s="87"/>
      <c r="J2788" s="88">
        <f>SUM(J2789:J2827)</f>
        <v>24221168</v>
      </c>
      <c r="K2788" s="98"/>
      <c r="L2788" s="99"/>
      <c r="M2788" s="100"/>
      <c r="N2788" s="101"/>
      <c r="O2788" s="100"/>
      <c r="P2788" s="98"/>
      <c r="Q2788" s="88">
        <f>SUM(Q2789:Q2827)</f>
        <v>27137116.27</v>
      </c>
      <c r="R2788" s="88">
        <f t="shared" ref="R2788:S2788" si="1487">SUM(R2789:R2827)</f>
        <v>26266981.699999999</v>
      </c>
      <c r="S2788" s="88">
        <f t="shared" si="1487"/>
        <v>0</v>
      </c>
    </row>
    <row r="2789" spans="1:19" x14ac:dyDescent="0.25">
      <c r="A2789" s="89"/>
      <c r="B2789" s="90"/>
      <c r="C2789" s="90"/>
      <c r="D2789" s="91"/>
      <c r="E2789" s="92"/>
      <c r="F2789" s="92" t="s">
        <v>6121</v>
      </c>
      <c r="G2789" s="91"/>
      <c r="H2789" s="91"/>
      <c r="I2789" s="93">
        <v>1</v>
      </c>
      <c r="J2789" s="91"/>
      <c r="K2789" s="98"/>
      <c r="L2789" s="99"/>
      <c r="M2789" s="100"/>
      <c r="N2789" s="101"/>
      <c r="O2789" s="100"/>
      <c r="P2789" s="98"/>
      <c r="Q2789" s="91"/>
      <c r="R2789" s="91"/>
      <c r="S2789" s="91"/>
    </row>
    <row r="2790" spans="1:19" ht="22.5" x14ac:dyDescent="0.25">
      <c r="A2790" s="89" t="s">
        <v>6122</v>
      </c>
      <c r="B2790" s="89" t="s">
        <v>6123</v>
      </c>
      <c r="C2790" s="89"/>
      <c r="D2790" s="89" t="s">
        <v>12</v>
      </c>
      <c r="E2790" s="94" t="s">
        <v>530</v>
      </c>
      <c r="F2790" s="95" t="s">
        <v>531</v>
      </c>
      <c r="G2790" s="89" t="s">
        <v>37</v>
      </c>
      <c r="H2790" s="89" t="s">
        <v>6124</v>
      </c>
      <c r="I2790" s="96">
        <v>1</v>
      </c>
      <c r="J2790" s="97">
        <v>563</v>
      </c>
      <c r="K2790" s="98">
        <f t="shared" ref="K2790:K2801" si="1488">J2790/H2790</f>
        <v>41397.06</v>
      </c>
      <c r="L2790" s="99">
        <f t="shared" ref="L2790:L2801" si="1489">$L$8</f>
        <v>1.0815399999999999</v>
      </c>
      <c r="M2790" s="100">
        <f t="shared" ref="M2790:M2801" si="1490">$M$8</f>
        <v>1.0590999999999999</v>
      </c>
      <c r="N2790" s="101">
        <f t="shared" ref="N2790:N2801" si="1491">$N$8</f>
        <v>0.97811300000000001</v>
      </c>
      <c r="O2790" s="100">
        <f t="shared" ref="O2790:O2801" si="1492">$O$8</f>
        <v>1</v>
      </c>
      <c r="P2790" s="98">
        <f>K2790*L2790*M2790*N2790*O2790</f>
        <v>46380.78</v>
      </c>
      <c r="Q2790" s="97">
        <f t="shared" ref="Q2790:Q2801" si="1493">H2790*P2790</f>
        <v>630.78</v>
      </c>
      <c r="R2790" s="97"/>
      <c r="S2790" s="97"/>
    </row>
    <row r="2791" spans="1:19" ht="22.5" x14ac:dyDescent="0.25">
      <c r="A2791" s="89" t="s">
        <v>6125</v>
      </c>
      <c r="B2791" s="89" t="s">
        <v>6123</v>
      </c>
      <c r="C2791" s="89"/>
      <c r="D2791" s="89" t="s">
        <v>24</v>
      </c>
      <c r="E2791" s="94" t="s">
        <v>534</v>
      </c>
      <c r="F2791" s="95" t="s">
        <v>535</v>
      </c>
      <c r="G2791" s="89" t="s">
        <v>37</v>
      </c>
      <c r="H2791" s="89" t="s">
        <v>163</v>
      </c>
      <c r="I2791" s="96">
        <v>1</v>
      </c>
      <c r="J2791" s="97">
        <v>10575</v>
      </c>
      <c r="K2791" s="98">
        <f t="shared" si="1488"/>
        <v>59078.21</v>
      </c>
      <c r="L2791" s="99">
        <f t="shared" si="1489"/>
        <v>1.0815399999999999</v>
      </c>
      <c r="M2791" s="100">
        <f t="shared" si="1490"/>
        <v>1.0590999999999999</v>
      </c>
      <c r="N2791" s="101">
        <f t="shared" si="1491"/>
        <v>0.97811300000000001</v>
      </c>
      <c r="O2791" s="100">
        <f t="shared" si="1492"/>
        <v>1</v>
      </c>
      <c r="P2791" s="98">
        <f>K2791*L2791*M2791*N2791*O2791</f>
        <v>66190.539999999994</v>
      </c>
      <c r="Q2791" s="97">
        <f t="shared" si="1493"/>
        <v>11848.11</v>
      </c>
      <c r="R2791" s="97"/>
      <c r="S2791" s="97"/>
    </row>
    <row r="2792" spans="1:19" ht="22.5" x14ac:dyDescent="0.25">
      <c r="A2792" s="89" t="s">
        <v>6126</v>
      </c>
      <c r="B2792" s="89" t="s">
        <v>6123</v>
      </c>
      <c r="C2792" s="89"/>
      <c r="D2792" s="89" t="s">
        <v>30</v>
      </c>
      <c r="E2792" s="94" t="s">
        <v>31</v>
      </c>
      <c r="F2792" s="95" t="s">
        <v>32</v>
      </c>
      <c r="G2792" s="89" t="s">
        <v>27</v>
      </c>
      <c r="H2792" s="89" t="s">
        <v>166</v>
      </c>
      <c r="I2792" s="96">
        <v>1</v>
      </c>
      <c r="J2792" s="97">
        <v>215735</v>
      </c>
      <c r="K2792" s="98">
        <f t="shared" si="1488"/>
        <v>708.95</v>
      </c>
      <c r="L2792" s="99">
        <f t="shared" si="1489"/>
        <v>1.0815399999999999</v>
      </c>
      <c r="M2792" s="100">
        <f t="shared" si="1490"/>
        <v>1.0590999999999999</v>
      </c>
      <c r="N2792" s="101">
        <f t="shared" si="1491"/>
        <v>0.97811300000000001</v>
      </c>
      <c r="O2792" s="100">
        <f t="shared" si="1492"/>
        <v>1</v>
      </c>
      <c r="P2792" s="98">
        <f>K2792*L2792*M2792*N2792*O2792+0.01</f>
        <v>794.31</v>
      </c>
      <c r="Q2792" s="97">
        <f t="shared" si="1493"/>
        <v>241708.53</v>
      </c>
      <c r="R2792" s="97"/>
      <c r="S2792" s="97"/>
    </row>
    <row r="2793" spans="1:19" ht="22.5" x14ac:dyDescent="0.25">
      <c r="A2793" s="89" t="s">
        <v>6127</v>
      </c>
      <c r="B2793" s="89" t="s">
        <v>6123</v>
      </c>
      <c r="C2793" s="89"/>
      <c r="D2793" s="89" t="s">
        <v>34</v>
      </c>
      <c r="E2793" s="94" t="s">
        <v>1583</v>
      </c>
      <c r="F2793" s="95" t="s">
        <v>5870</v>
      </c>
      <c r="G2793" s="89" t="s">
        <v>51</v>
      </c>
      <c r="H2793" s="89" t="s">
        <v>6128</v>
      </c>
      <c r="I2793" s="96">
        <v>1</v>
      </c>
      <c r="J2793" s="97">
        <v>1693</v>
      </c>
      <c r="K2793" s="98">
        <f t="shared" si="1488"/>
        <v>105812.5</v>
      </c>
      <c r="L2793" s="99">
        <f t="shared" si="1489"/>
        <v>1.0815399999999999</v>
      </c>
      <c r="M2793" s="100">
        <f t="shared" si="1490"/>
        <v>1.0590999999999999</v>
      </c>
      <c r="N2793" s="101">
        <f t="shared" si="1491"/>
        <v>0.97811300000000001</v>
      </c>
      <c r="O2793" s="100">
        <f t="shared" si="1492"/>
        <v>1</v>
      </c>
      <c r="P2793" s="98">
        <f t="shared" ref="P2793:P2801" si="1494">K2793*L2793*M2793*N2793*O2793</f>
        <v>118551.09</v>
      </c>
      <c r="Q2793" s="97">
        <f t="shared" si="1493"/>
        <v>1896.82</v>
      </c>
      <c r="R2793" s="97"/>
      <c r="S2793" s="97"/>
    </row>
    <row r="2794" spans="1:19" x14ac:dyDescent="0.25">
      <c r="A2794" s="89" t="s">
        <v>6129</v>
      </c>
      <c r="B2794" s="89" t="s">
        <v>6123</v>
      </c>
      <c r="C2794" s="89"/>
      <c r="D2794" s="89" t="s">
        <v>40</v>
      </c>
      <c r="E2794" s="94" t="s">
        <v>49</v>
      </c>
      <c r="F2794" s="95" t="s">
        <v>6130</v>
      </c>
      <c r="G2794" s="89" t="s">
        <v>51</v>
      </c>
      <c r="H2794" s="89" t="s">
        <v>3096</v>
      </c>
      <c r="I2794" s="96">
        <v>1</v>
      </c>
      <c r="J2794" s="97">
        <v>615</v>
      </c>
      <c r="K2794" s="98">
        <f t="shared" si="1488"/>
        <v>12812.5</v>
      </c>
      <c r="L2794" s="99">
        <f t="shared" si="1489"/>
        <v>1.0815399999999999</v>
      </c>
      <c r="M2794" s="100">
        <f t="shared" si="1490"/>
        <v>1.0590999999999999</v>
      </c>
      <c r="N2794" s="101">
        <f t="shared" si="1491"/>
        <v>0.97811300000000001</v>
      </c>
      <c r="O2794" s="100">
        <f t="shared" si="1492"/>
        <v>1</v>
      </c>
      <c r="P2794" s="98">
        <f t="shared" si="1494"/>
        <v>14354.98</v>
      </c>
      <c r="Q2794" s="97">
        <f t="shared" si="1493"/>
        <v>689.04</v>
      </c>
      <c r="R2794" s="97"/>
      <c r="S2794" s="97"/>
    </row>
    <row r="2795" spans="1:19" ht="22.5" x14ac:dyDescent="0.25">
      <c r="A2795" s="89" t="s">
        <v>6131</v>
      </c>
      <c r="B2795" s="89" t="s">
        <v>6123</v>
      </c>
      <c r="C2795" s="89"/>
      <c r="D2795" s="89" t="s">
        <v>43</v>
      </c>
      <c r="E2795" s="94" t="s">
        <v>5521</v>
      </c>
      <c r="F2795" s="95" t="s">
        <v>6132</v>
      </c>
      <c r="G2795" s="89" t="s">
        <v>37</v>
      </c>
      <c r="H2795" s="89" t="s">
        <v>6133</v>
      </c>
      <c r="I2795" s="96">
        <v>1</v>
      </c>
      <c r="J2795" s="97">
        <v>66</v>
      </c>
      <c r="K2795" s="98">
        <f t="shared" si="1488"/>
        <v>4342.1099999999997</v>
      </c>
      <c r="L2795" s="99">
        <f t="shared" si="1489"/>
        <v>1.0815399999999999</v>
      </c>
      <c r="M2795" s="100">
        <f t="shared" si="1490"/>
        <v>1.0590999999999999</v>
      </c>
      <c r="N2795" s="101">
        <f t="shared" si="1491"/>
        <v>0.97811300000000001</v>
      </c>
      <c r="O2795" s="100">
        <f t="shared" si="1492"/>
        <v>1</v>
      </c>
      <c r="P2795" s="98">
        <f t="shared" si="1494"/>
        <v>4864.8500000000004</v>
      </c>
      <c r="Q2795" s="97">
        <f t="shared" si="1493"/>
        <v>73.95</v>
      </c>
      <c r="R2795" s="97"/>
      <c r="S2795" s="97"/>
    </row>
    <row r="2796" spans="1:19" x14ac:dyDescent="0.25">
      <c r="A2796" s="89" t="s">
        <v>6134</v>
      </c>
      <c r="B2796" s="89" t="s">
        <v>6123</v>
      </c>
      <c r="C2796" s="89"/>
      <c r="D2796" s="89" t="s">
        <v>48</v>
      </c>
      <c r="E2796" s="94" t="s">
        <v>49</v>
      </c>
      <c r="F2796" s="95" t="s">
        <v>50</v>
      </c>
      <c r="G2796" s="89" t="s">
        <v>51</v>
      </c>
      <c r="H2796" s="89" t="s">
        <v>6135</v>
      </c>
      <c r="I2796" s="96">
        <v>1</v>
      </c>
      <c r="J2796" s="97">
        <v>1948</v>
      </c>
      <c r="K2796" s="98">
        <f t="shared" si="1488"/>
        <v>12815.79</v>
      </c>
      <c r="L2796" s="99">
        <f t="shared" si="1489"/>
        <v>1.0815399999999999</v>
      </c>
      <c r="M2796" s="100">
        <f t="shared" si="1490"/>
        <v>1.0590999999999999</v>
      </c>
      <c r="N2796" s="101">
        <f t="shared" si="1491"/>
        <v>0.97811300000000001</v>
      </c>
      <c r="O2796" s="100">
        <f t="shared" si="1492"/>
        <v>1</v>
      </c>
      <c r="P2796" s="98">
        <f t="shared" si="1494"/>
        <v>14358.66</v>
      </c>
      <c r="Q2796" s="97">
        <f t="shared" si="1493"/>
        <v>2182.52</v>
      </c>
      <c r="R2796" s="97"/>
      <c r="S2796" s="97"/>
    </row>
    <row r="2797" spans="1:19" x14ac:dyDescent="0.25">
      <c r="A2797" s="89" t="s">
        <v>6136</v>
      </c>
      <c r="B2797" s="89" t="s">
        <v>6123</v>
      </c>
      <c r="C2797" s="89"/>
      <c r="D2797" s="89" t="s">
        <v>55</v>
      </c>
      <c r="E2797" s="94" t="s">
        <v>552</v>
      </c>
      <c r="F2797" s="95" t="s">
        <v>2174</v>
      </c>
      <c r="G2797" s="89" t="s">
        <v>81</v>
      </c>
      <c r="H2797" s="89" t="s">
        <v>5799</v>
      </c>
      <c r="I2797" s="96">
        <v>1</v>
      </c>
      <c r="J2797" s="97">
        <v>5633</v>
      </c>
      <c r="K2797" s="98">
        <f t="shared" si="1488"/>
        <v>2166.54</v>
      </c>
      <c r="L2797" s="99">
        <f t="shared" si="1489"/>
        <v>1.0815399999999999</v>
      </c>
      <c r="M2797" s="100">
        <f t="shared" si="1490"/>
        <v>1.0590999999999999</v>
      </c>
      <c r="N2797" s="101">
        <f t="shared" si="1491"/>
        <v>0.97811300000000001</v>
      </c>
      <c r="O2797" s="100">
        <f t="shared" si="1492"/>
        <v>1</v>
      </c>
      <c r="P2797" s="98">
        <f t="shared" si="1494"/>
        <v>2427.37</v>
      </c>
      <c r="Q2797" s="97">
        <f t="shared" si="1493"/>
        <v>6311.16</v>
      </c>
      <c r="R2797" s="97"/>
      <c r="S2797" s="97"/>
    </row>
    <row r="2798" spans="1:19" x14ac:dyDescent="0.25">
      <c r="A2798" s="89" t="s">
        <v>6137</v>
      </c>
      <c r="B2798" s="89" t="s">
        <v>6123</v>
      </c>
      <c r="C2798" s="89"/>
      <c r="D2798" s="89" t="s">
        <v>58</v>
      </c>
      <c r="E2798" s="94" t="s">
        <v>2177</v>
      </c>
      <c r="F2798" s="95" t="s">
        <v>2178</v>
      </c>
      <c r="G2798" s="89" t="s">
        <v>81</v>
      </c>
      <c r="H2798" s="89" t="s">
        <v>5801</v>
      </c>
      <c r="I2798" s="96">
        <v>1</v>
      </c>
      <c r="J2798" s="97">
        <v>6581</v>
      </c>
      <c r="K2798" s="98">
        <f t="shared" si="1488"/>
        <v>2109.29</v>
      </c>
      <c r="L2798" s="99">
        <f t="shared" si="1489"/>
        <v>1.0815399999999999</v>
      </c>
      <c r="M2798" s="100">
        <f t="shared" si="1490"/>
        <v>1.0590999999999999</v>
      </c>
      <c r="N2798" s="101">
        <f t="shared" si="1491"/>
        <v>0.97811300000000001</v>
      </c>
      <c r="O2798" s="100">
        <f t="shared" si="1492"/>
        <v>1</v>
      </c>
      <c r="P2798" s="98">
        <f t="shared" si="1494"/>
        <v>2363.2199999999998</v>
      </c>
      <c r="Q2798" s="97">
        <f t="shared" si="1493"/>
        <v>7373.25</v>
      </c>
      <c r="R2798" s="97"/>
      <c r="S2798" s="97"/>
    </row>
    <row r="2799" spans="1:19" ht="22.5" x14ac:dyDescent="0.25">
      <c r="A2799" s="89" t="s">
        <v>6138</v>
      </c>
      <c r="B2799" s="89" t="s">
        <v>6123</v>
      </c>
      <c r="C2799" s="89"/>
      <c r="D2799" s="89" t="s">
        <v>60</v>
      </c>
      <c r="E2799" s="94" t="s">
        <v>5521</v>
      </c>
      <c r="F2799" s="95" t="s">
        <v>5529</v>
      </c>
      <c r="G2799" s="89" t="s">
        <v>37</v>
      </c>
      <c r="H2799" s="89" t="s">
        <v>6139</v>
      </c>
      <c r="I2799" s="96">
        <v>1</v>
      </c>
      <c r="J2799" s="97">
        <v>701</v>
      </c>
      <c r="K2799" s="98">
        <f t="shared" si="1488"/>
        <v>4348.6400000000003</v>
      </c>
      <c r="L2799" s="99">
        <f t="shared" si="1489"/>
        <v>1.0815399999999999</v>
      </c>
      <c r="M2799" s="100">
        <f t="shared" si="1490"/>
        <v>1.0590999999999999</v>
      </c>
      <c r="N2799" s="101">
        <f t="shared" si="1491"/>
        <v>0.97811300000000001</v>
      </c>
      <c r="O2799" s="100">
        <f t="shared" si="1492"/>
        <v>1</v>
      </c>
      <c r="P2799" s="98">
        <f t="shared" si="1494"/>
        <v>4872.17</v>
      </c>
      <c r="Q2799" s="97">
        <f t="shared" si="1493"/>
        <v>785.39</v>
      </c>
      <c r="R2799" s="97"/>
      <c r="S2799" s="97"/>
    </row>
    <row r="2800" spans="1:19" x14ac:dyDescent="0.25">
      <c r="A2800" s="89" t="s">
        <v>6140</v>
      </c>
      <c r="B2800" s="89" t="s">
        <v>6123</v>
      </c>
      <c r="C2800" s="89"/>
      <c r="D2800" s="89" t="s">
        <v>65</v>
      </c>
      <c r="E2800" s="94" t="s">
        <v>556</v>
      </c>
      <c r="F2800" s="95" t="s">
        <v>557</v>
      </c>
      <c r="G2800" s="89" t="s">
        <v>81</v>
      </c>
      <c r="H2800" s="89" t="s">
        <v>6141</v>
      </c>
      <c r="I2800" s="96">
        <v>1</v>
      </c>
      <c r="J2800" s="97">
        <v>214630</v>
      </c>
      <c r="K2800" s="98">
        <f t="shared" si="1488"/>
        <v>1109.54</v>
      </c>
      <c r="L2800" s="99">
        <f t="shared" si="1489"/>
        <v>1.0815399999999999</v>
      </c>
      <c r="M2800" s="100">
        <f t="shared" si="1490"/>
        <v>1.0590999999999999</v>
      </c>
      <c r="N2800" s="101">
        <f t="shared" si="1491"/>
        <v>0.97811300000000001</v>
      </c>
      <c r="O2800" s="100">
        <f t="shared" si="1492"/>
        <v>1</v>
      </c>
      <c r="P2800" s="98">
        <f t="shared" si="1494"/>
        <v>1243.1199999999999</v>
      </c>
      <c r="Q2800" s="97">
        <f t="shared" si="1493"/>
        <v>240469.13</v>
      </c>
      <c r="R2800" s="97"/>
      <c r="S2800" s="97"/>
    </row>
    <row r="2801" spans="1:19" x14ac:dyDescent="0.25">
      <c r="A2801" s="89" t="s">
        <v>6142</v>
      </c>
      <c r="B2801" s="89" t="s">
        <v>6123</v>
      </c>
      <c r="C2801" s="89"/>
      <c r="D2801" s="89" t="s">
        <v>68</v>
      </c>
      <c r="E2801" s="94" t="s">
        <v>49</v>
      </c>
      <c r="F2801" s="95" t="s">
        <v>50</v>
      </c>
      <c r="G2801" s="89" t="s">
        <v>51</v>
      </c>
      <c r="H2801" s="89" t="s">
        <v>6143</v>
      </c>
      <c r="I2801" s="96">
        <v>1</v>
      </c>
      <c r="J2801" s="97">
        <v>20658</v>
      </c>
      <c r="K2801" s="98">
        <f t="shared" si="1488"/>
        <v>12815.14</v>
      </c>
      <c r="L2801" s="99">
        <f t="shared" si="1489"/>
        <v>1.0815399999999999</v>
      </c>
      <c r="M2801" s="100">
        <f t="shared" si="1490"/>
        <v>1.0590999999999999</v>
      </c>
      <c r="N2801" s="101">
        <f t="shared" si="1491"/>
        <v>0.97811300000000001</v>
      </c>
      <c r="O2801" s="100">
        <f t="shared" si="1492"/>
        <v>1</v>
      </c>
      <c r="P2801" s="98">
        <f t="shared" si="1494"/>
        <v>14357.93</v>
      </c>
      <c r="Q2801" s="97">
        <f t="shared" si="1493"/>
        <v>23144.98</v>
      </c>
      <c r="R2801" s="97"/>
      <c r="S2801" s="97"/>
    </row>
    <row r="2802" spans="1:19" x14ac:dyDescent="0.25">
      <c r="A2802" s="89"/>
      <c r="B2802" s="90"/>
      <c r="C2802" s="90"/>
      <c r="D2802" s="91"/>
      <c r="E2802" s="92"/>
      <c r="F2802" s="92" t="s">
        <v>6144</v>
      </c>
      <c r="G2802" s="91"/>
      <c r="H2802" s="91"/>
      <c r="I2802" s="93">
        <v>1</v>
      </c>
      <c r="J2802" s="91"/>
      <c r="K2802" s="98"/>
      <c r="L2802" s="99"/>
      <c r="M2802" s="100"/>
      <c r="N2802" s="101"/>
      <c r="O2802" s="100"/>
      <c r="P2802" s="98"/>
      <c r="Q2802" s="91"/>
      <c r="R2802" s="91"/>
      <c r="S2802" s="91"/>
    </row>
    <row r="2803" spans="1:19" x14ac:dyDescent="0.25">
      <c r="A2803" s="89" t="s">
        <v>6145</v>
      </c>
      <c r="B2803" s="89" t="s">
        <v>6123</v>
      </c>
      <c r="C2803" s="89"/>
      <c r="D2803" s="89" t="s">
        <v>70</v>
      </c>
      <c r="E2803" s="94" t="s">
        <v>570</v>
      </c>
      <c r="F2803" s="95" t="s">
        <v>571</v>
      </c>
      <c r="G2803" s="89" t="s">
        <v>51</v>
      </c>
      <c r="H2803" s="89" t="s">
        <v>6146</v>
      </c>
      <c r="I2803" s="96">
        <v>1</v>
      </c>
      <c r="J2803" s="97">
        <v>741</v>
      </c>
      <c r="K2803" s="98">
        <f t="shared" ref="K2803:K2811" si="1495">J2803/H2803</f>
        <v>157659.57</v>
      </c>
      <c r="L2803" s="99">
        <f t="shared" ref="L2803:L2811" si="1496">$L$8</f>
        <v>1.0815399999999999</v>
      </c>
      <c r="M2803" s="100">
        <f t="shared" ref="M2803:M2811" si="1497">$M$8</f>
        <v>1.0590999999999999</v>
      </c>
      <c r="N2803" s="101">
        <f t="shared" ref="N2803:N2811" si="1498">$N$8</f>
        <v>0.97811300000000001</v>
      </c>
      <c r="O2803" s="100">
        <f t="shared" ref="O2803:O2811" si="1499">$O$8</f>
        <v>1</v>
      </c>
      <c r="P2803" s="98">
        <f t="shared" ref="P2803:P2811" si="1500">K2803*L2803*M2803*N2803*O2803</f>
        <v>176639.95</v>
      </c>
      <c r="Q2803" s="97">
        <f t="shared" ref="Q2803:Q2811" si="1501">H2803*P2803</f>
        <v>830.21</v>
      </c>
      <c r="R2803" s="97"/>
      <c r="S2803" s="97"/>
    </row>
    <row r="2804" spans="1:19" x14ac:dyDescent="0.25">
      <c r="A2804" s="89" t="s">
        <v>6147</v>
      </c>
      <c r="B2804" s="89" t="s">
        <v>6123</v>
      </c>
      <c r="C2804" s="89"/>
      <c r="D2804" s="89" t="s">
        <v>73</v>
      </c>
      <c r="E2804" s="94" t="s">
        <v>722</v>
      </c>
      <c r="F2804" s="95" t="s">
        <v>723</v>
      </c>
      <c r="G2804" s="89" t="s">
        <v>81</v>
      </c>
      <c r="H2804" s="89" t="s">
        <v>6148</v>
      </c>
      <c r="I2804" s="96">
        <v>1</v>
      </c>
      <c r="J2804" s="97">
        <v>2258</v>
      </c>
      <c r="K2804" s="98">
        <f t="shared" si="1495"/>
        <v>4710.05</v>
      </c>
      <c r="L2804" s="99">
        <f t="shared" si="1496"/>
        <v>1.0815399999999999</v>
      </c>
      <c r="M2804" s="100">
        <f t="shared" si="1497"/>
        <v>1.0590999999999999</v>
      </c>
      <c r="N2804" s="101">
        <f t="shared" si="1498"/>
        <v>0.97811300000000001</v>
      </c>
      <c r="O2804" s="100">
        <f t="shared" si="1499"/>
        <v>1</v>
      </c>
      <c r="P2804" s="98">
        <f t="shared" si="1500"/>
        <v>5277.09</v>
      </c>
      <c r="Q2804" s="97">
        <f t="shared" si="1501"/>
        <v>2529.84</v>
      </c>
      <c r="R2804" s="97"/>
      <c r="S2804" s="97"/>
    </row>
    <row r="2805" spans="1:19" x14ac:dyDescent="0.25">
      <c r="A2805" s="89" t="s">
        <v>6149</v>
      </c>
      <c r="B2805" s="89" t="s">
        <v>6123</v>
      </c>
      <c r="C2805" s="89"/>
      <c r="D2805" s="89" t="s">
        <v>75</v>
      </c>
      <c r="E2805" s="94" t="s">
        <v>747</v>
      </c>
      <c r="F2805" s="95" t="s">
        <v>748</v>
      </c>
      <c r="G2805" s="89" t="s">
        <v>51</v>
      </c>
      <c r="H2805" s="89" t="s">
        <v>5519</v>
      </c>
      <c r="I2805" s="96">
        <v>1</v>
      </c>
      <c r="J2805" s="97">
        <v>10342</v>
      </c>
      <c r="K2805" s="98">
        <f t="shared" si="1495"/>
        <v>211061.22</v>
      </c>
      <c r="L2805" s="99">
        <f t="shared" si="1496"/>
        <v>1.0815399999999999</v>
      </c>
      <c r="M2805" s="100">
        <f t="shared" si="1497"/>
        <v>1.0590999999999999</v>
      </c>
      <c r="N2805" s="101">
        <f t="shared" si="1498"/>
        <v>0.97811300000000001</v>
      </c>
      <c r="O2805" s="100">
        <f t="shared" si="1499"/>
        <v>1</v>
      </c>
      <c r="P2805" s="98">
        <f t="shared" si="1500"/>
        <v>236470.53</v>
      </c>
      <c r="Q2805" s="97">
        <f t="shared" si="1501"/>
        <v>11587.06</v>
      </c>
      <c r="R2805" s="97"/>
      <c r="S2805" s="97"/>
    </row>
    <row r="2806" spans="1:19" x14ac:dyDescent="0.25">
      <c r="A2806" s="89" t="s">
        <v>6150</v>
      </c>
      <c r="B2806" s="89" t="s">
        <v>6123</v>
      </c>
      <c r="C2806" s="89"/>
      <c r="D2806" s="89" t="s">
        <v>87</v>
      </c>
      <c r="E2806" s="94" t="s">
        <v>586</v>
      </c>
      <c r="F2806" s="95" t="s">
        <v>587</v>
      </c>
      <c r="G2806" s="89" t="s">
        <v>81</v>
      </c>
      <c r="H2806" s="89" t="s">
        <v>6151</v>
      </c>
      <c r="I2806" s="96">
        <v>1</v>
      </c>
      <c r="J2806" s="97">
        <v>31598</v>
      </c>
      <c r="K2806" s="98">
        <f t="shared" si="1495"/>
        <v>6353.91</v>
      </c>
      <c r="L2806" s="99">
        <f t="shared" si="1496"/>
        <v>1.0815399999999999</v>
      </c>
      <c r="M2806" s="100">
        <f t="shared" si="1497"/>
        <v>1.0590999999999999</v>
      </c>
      <c r="N2806" s="101">
        <f t="shared" si="1498"/>
        <v>0.97811300000000001</v>
      </c>
      <c r="O2806" s="100">
        <f t="shared" si="1499"/>
        <v>1</v>
      </c>
      <c r="P2806" s="98">
        <f t="shared" si="1500"/>
        <v>7118.85</v>
      </c>
      <c r="Q2806" s="97">
        <f t="shared" si="1501"/>
        <v>35402.04</v>
      </c>
      <c r="R2806" s="97"/>
      <c r="S2806" s="97"/>
    </row>
    <row r="2807" spans="1:19" ht="33.75" x14ac:dyDescent="0.25">
      <c r="A2807" s="89" t="s">
        <v>6152</v>
      </c>
      <c r="B2807" s="89" t="s">
        <v>6123</v>
      </c>
      <c r="C2807" s="89"/>
      <c r="D2807" s="89" t="s">
        <v>89</v>
      </c>
      <c r="E2807" s="94" t="s">
        <v>590</v>
      </c>
      <c r="F2807" s="95" t="s">
        <v>732</v>
      </c>
      <c r="G2807" s="89" t="s">
        <v>81</v>
      </c>
      <c r="H2807" s="89" t="s">
        <v>6151</v>
      </c>
      <c r="I2807" s="96">
        <v>1</v>
      </c>
      <c r="J2807" s="97">
        <v>4558</v>
      </c>
      <c r="K2807" s="98">
        <f t="shared" si="1495"/>
        <v>916.55</v>
      </c>
      <c r="L2807" s="99">
        <f t="shared" si="1496"/>
        <v>1.0815399999999999</v>
      </c>
      <c r="M2807" s="100">
        <f t="shared" si="1497"/>
        <v>1.0590999999999999</v>
      </c>
      <c r="N2807" s="101">
        <f t="shared" si="1498"/>
        <v>0.97811300000000001</v>
      </c>
      <c r="O2807" s="100">
        <f t="shared" si="1499"/>
        <v>1</v>
      </c>
      <c r="P2807" s="98">
        <f t="shared" si="1500"/>
        <v>1026.8900000000001</v>
      </c>
      <c r="Q2807" s="97">
        <f t="shared" si="1501"/>
        <v>5106.72</v>
      </c>
      <c r="R2807" s="97"/>
      <c r="S2807" s="97"/>
    </row>
    <row r="2808" spans="1:19" ht="22.5" x14ac:dyDescent="0.25">
      <c r="A2808" s="89" t="s">
        <v>6153</v>
      </c>
      <c r="B2808" s="89" t="s">
        <v>6123</v>
      </c>
      <c r="C2808" s="89"/>
      <c r="D2808" s="89" t="s">
        <v>90</v>
      </c>
      <c r="E2808" s="94" t="s">
        <v>738</v>
      </c>
      <c r="F2808" s="95" t="s">
        <v>739</v>
      </c>
      <c r="G2808" s="89" t="s">
        <v>502</v>
      </c>
      <c r="H2808" s="89" t="s">
        <v>5817</v>
      </c>
      <c r="I2808" s="96">
        <v>1</v>
      </c>
      <c r="J2808" s="97">
        <v>6569</v>
      </c>
      <c r="K2808" s="98">
        <f t="shared" si="1495"/>
        <v>41097.35</v>
      </c>
      <c r="L2808" s="99">
        <f t="shared" si="1496"/>
        <v>1.0815399999999999</v>
      </c>
      <c r="M2808" s="100">
        <f t="shared" si="1497"/>
        <v>1.0590999999999999</v>
      </c>
      <c r="N2808" s="101">
        <f t="shared" si="1498"/>
        <v>0.97811300000000001</v>
      </c>
      <c r="O2808" s="100">
        <f t="shared" si="1499"/>
        <v>1</v>
      </c>
      <c r="P2808" s="98">
        <f t="shared" si="1500"/>
        <v>46044.99</v>
      </c>
      <c r="Q2808" s="97">
        <f t="shared" si="1501"/>
        <v>7359.83</v>
      </c>
      <c r="R2808" s="97"/>
      <c r="S2808" s="97"/>
    </row>
    <row r="2809" spans="1:19" ht="22.5" x14ac:dyDescent="0.25">
      <c r="A2809" s="89" t="s">
        <v>6154</v>
      </c>
      <c r="B2809" s="89" t="s">
        <v>6123</v>
      </c>
      <c r="C2809" s="89"/>
      <c r="D2809" s="89" t="s">
        <v>91</v>
      </c>
      <c r="E2809" s="94" t="s">
        <v>742</v>
      </c>
      <c r="F2809" s="95" t="s">
        <v>6155</v>
      </c>
      <c r="G2809" s="89" t="s">
        <v>502</v>
      </c>
      <c r="H2809" s="89" t="s">
        <v>6156</v>
      </c>
      <c r="I2809" s="96">
        <v>1</v>
      </c>
      <c r="J2809" s="97">
        <v>1547</v>
      </c>
      <c r="K2809" s="98">
        <f t="shared" si="1495"/>
        <v>41088.980000000003</v>
      </c>
      <c r="L2809" s="99">
        <f t="shared" si="1496"/>
        <v>1.0815399999999999</v>
      </c>
      <c r="M2809" s="100">
        <f t="shared" si="1497"/>
        <v>1.0590999999999999</v>
      </c>
      <c r="N2809" s="101">
        <f t="shared" si="1498"/>
        <v>0.97811300000000001</v>
      </c>
      <c r="O2809" s="100">
        <f t="shared" si="1499"/>
        <v>1</v>
      </c>
      <c r="P2809" s="98">
        <f t="shared" si="1500"/>
        <v>46035.61</v>
      </c>
      <c r="Q2809" s="97">
        <f t="shared" si="1501"/>
        <v>1733.24</v>
      </c>
      <c r="R2809" s="97"/>
      <c r="S2809" s="97"/>
    </row>
    <row r="2810" spans="1:19" x14ac:dyDescent="0.25">
      <c r="A2810" s="89" t="s">
        <v>6157</v>
      </c>
      <c r="B2810" s="89" t="s">
        <v>6123</v>
      </c>
      <c r="C2810" s="89"/>
      <c r="D2810" s="89" t="s">
        <v>101</v>
      </c>
      <c r="E2810" s="94" t="s">
        <v>5561</v>
      </c>
      <c r="F2810" s="95" t="s">
        <v>5903</v>
      </c>
      <c r="G2810" s="89" t="s">
        <v>502</v>
      </c>
      <c r="H2810" s="89" t="s">
        <v>6158</v>
      </c>
      <c r="I2810" s="96">
        <v>1</v>
      </c>
      <c r="J2810" s="97">
        <v>1099</v>
      </c>
      <c r="K2810" s="98">
        <f t="shared" si="1495"/>
        <v>41145.64</v>
      </c>
      <c r="L2810" s="99">
        <f t="shared" si="1496"/>
        <v>1.0815399999999999</v>
      </c>
      <c r="M2810" s="100">
        <f t="shared" si="1497"/>
        <v>1.0590999999999999</v>
      </c>
      <c r="N2810" s="101">
        <f t="shared" si="1498"/>
        <v>0.97811300000000001</v>
      </c>
      <c r="O2810" s="100">
        <f t="shared" si="1499"/>
        <v>1</v>
      </c>
      <c r="P2810" s="98">
        <f t="shared" si="1500"/>
        <v>46099.1</v>
      </c>
      <c r="Q2810" s="97">
        <f t="shared" si="1501"/>
        <v>1231.31</v>
      </c>
      <c r="R2810" s="97"/>
      <c r="S2810" s="97"/>
    </row>
    <row r="2811" spans="1:19" x14ac:dyDescent="0.25">
      <c r="A2811" s="89" t="s">
        <v>6159</v>
      </c>
      <c r="B2811" s="89" t="s">
        <v>6123</v>
      </c>
      <c r="C2811" s="89"/>
      <c r="D2811" s="89" t="s">
        <v>106</v>
      </c>
      <c r="E2811" s="94" t="s">
        <v>819</v>
      </c>
      <c r="F2811" s="95" t="s">
        <v>820</v>
      </c>
      <c r="G2811" s="89" t="s">
        <v>502</v>
      </c>
      <c r="H2811" s="89" t="s">
        <v>6160</v>
      </c>
      <c r="I2811" s="96">
        <v>1</v>
      </c>
      <c r="J2811" s="97">
        <v>1746</v>
      </c>
      <c r="K2811" s="98">
        <f t="shared" si="1495"/>
        <v>180932.64</v>
      </c>
      <c r="L2811" s="99">
        <f t="shared" si="1496"/>
        <v>1.0815399999999999</v>
      </c>
      <c r="M2811" s="100">
        <f t="shared" si="1497"/>
        <v>1.0590999999999999</v>
      </c>
      <c r="N2811" s="101">
        <f t="shared" si="1498"/>
        <v>0.97811300000000001</v>
      </c>
      <c r="O2811" s="100">
        <f t="shared" si="1499"/>
        <v>1</v>
      </c>
      <c r="P2811" s="98">
        <f t="shared" si="1500"/>
        <v>202714.82</v>
      </c>
      <c r="Q2811" s="97">
        <f t="shared" si="1501"/>
        <v>1956.2</v>
      </c>
      <c r="R2811" s="97"/>
      <c r="S2811" s="97"/>
    </row>
    <row r="2812" spans="1:19" x14ac:dyDescent="0.25">
      <c r="A2812" s="89"/>
      <c r="B2812" s="90"/>
      <c r="C2812" s="90"/>
      <c r="D2812" s="91"/>
      <c r="E2812" s="92"/>
      <c r="F2812" s="92" t="s">
        <v>6161</v>
      </c>
      <c r="G2812" s="91"/>
      <c r="H2812" s="91"/>
      <c r="I2812" s="93">
        <v>1</v>
      </c>
      <c r="J2812" s="91"/>
      <c r="K2812" s="98"/>
      <c r="L2812" s="99"/>
      <c r="M2812" s="100"/>
      <c r="N2812" s="101"/>
      <c r="O2812" s="100"/>
      <c r="P2812" s="98"/>
      <c r="Q2812" s="91"/>
      <c r="R2812" s="91"/>
      <c r="S2812" s="91"/>
    </row>
    <row r="2813" spans="1:19" ht="22.5" x14ac:dyDescent="0.25">
      <c r="A2813" s="89" t="s">
        <v>6162</v>
      </c>
      <c r="B2813" s="89" t="s">
        <v>6123</v>
      </c>
      <c r="C2813" s="89"/>
      <c r="D2813" s="89" t="s">
        <v>107</v>
      </c>
      <c r="E2813" s="94" t="s">
        <v>626</v>
      </c>
      <c r="F2813" s="95" t="s">
        <v>627</v>
      </c>
      <c r="G2813" s="89" t="s">
        <v>110</v>
      </c>
      <c r="H2813" s="89" t="s">
        <v>5587</v>
      </c>
      <c r="I2813" s="96">
        <v>1</v>
      </c>
      <c r="J2813" s="97">
        <v>4291</v>
      </c>
      <c r="K2813" s="98">
        <f>J2813/H2813</f>
        <v>27506.41</v>
      </c>
      <c r="L2813" s="99">
        <f>$L$8</f>
        <v>1.0815399999999999</v>
      </c>
      <c r="M2813" s="100">
        <f>$M$8</f>
        <v>1.0590999999999999</v>
      </c>
      <c r="N2813" s="101">
        <f>$N$8</f>
        <v>0.97811300000000001</v>
      </c>
      <c r="O2813" s="100">
        <f>$O$8</f>
        <v>1</v>
      </c>
      <c r="P2813" s="98">
        <f>K2813*L2813*M2813*N2813*O2813</f>
        <v>30817.86</v>
      </c>
      <c r="Q2813" s="97">
        <f>H2813*P2813</f>
        <v>4807.59</v>
      </c>
      <c r="R2813" s="97"/>
      <c r="S2813" s="97"/>
    </row>
    <row r="2814" spans="1:19" x14ac:dyDescent="0.25">
      <c r="A2814" s="89" t="s">
        <v>6163</v>
      </c>
      <c r="B2814" s="89" t="s">
        <v>6123</v>
      </c>
      <c r="C2814" s="89"/>
      <c r="D2814" s="89" t="s">
        <v>108</v>
      </c>
      <c r="E2814" s="94" t="s">
        <v>630</v>
      </c>
      <c r="F2814" s="95" t="s">
        <v>631</v>
      </c>
      <c r="G2814" s="89" t="s">
        <v>502</v>
      </c>
      <c r="H2814" s="89" t="s">
        <v>5589</v>
      </c>
      <c r="I2814" s="96">
        <v>1</v>
      </c>
      <c r="J2814" s="97">
        <v>-1098</v>
      </c>
      <c r="K2814" s="98">
        <f>J2814/H2814</f>
        <v>29326.92</v>
      </c>
      <c r="L2814" s="99">
        <f>$L$8</f>
        <v>1.0815399999999999</v>
      </c>
      <c r="M2814" s="100">
        <f>$M$8</f>
        <v>1.0590999999999999</v>
      </c>
      <c r="N2814" s="101">
        <f>$N$8</f>
        <v>0.97811300000000001</v>
      </c>
      <c r="O2814" s="100">
        <f>$O$8</f>
        <v>1</v>
      </c>
      <c r="P2814" s="98">
        <f>K2814*L2814*M2814*N2814*O2814</f>
        <v>32857.54</v>
      </c>
      <c r="Q2814" s="97">
        <f>H2814*P2814</f>
        <v>-1230.19</v>
      </c>
      <c r="R2814" s="97"/>
      <c r="S2814" s="97"/>
    </row>
    <row r="2815" spans="1:19" x14ac:dyDescent="0.25">
      <c r="A2815" s="89" t="s">
        <v>6164</v>
      </c>
      <c r="B2815" s="89" t="s">
        <v>6123</v>
      </c>
      <c r="C2815" s="89"/>
      <c r="D2815" s="89" t="s">
        <v>109</v>
      </c>
      <c r="E2815" s="94" t="s">
        <v>634</v>
      </c>
      <c r="F2815" s="95" t="s">
        <v>635</v>
      </c>
      <c r="G2815" s="89" t="s">
        <v>502</v>
      </c>
      <c r="H2815" s="89" t="s">
        <v>5591</v>
      </c>
      <c r="I2815" s="96">
        <v>1</v>
      </c>
      <c r="J2815" s="97">
        <v>-185</v>
      </c>
      <c r="K2815" s="98">
        <f>J2815/H2815</f>
        <v>49412.39</v>
      </c>
      <c r="L2815" s="99">
        <f>$L$8</f>
        <v>1.0815399999999999</v>
      </c>
      <c r="M2815" s="100">
        <f>$M$8</f>
        <v>1.0590999999999999</v>
      </c>
      <c r="N2815" s="101">
        <f>$N$8</f>
        <v>0.97811300000000001</v>
      </c>
      <c r="O2815" s="100">
        <f>$O$8</f>
        <v>1</v>
      </c>
      <c r="P2815" s="98">
        <f>K2815*L2815*M2815*N2815*O2815</f>
        <v>55361.07</v>
      </c>
      <c r="Q2815" s="97">
        <f>H2815*P2815</f>
        <v>-207.27</v>
      </c>
      <c r="R2815" s="97"/>
      <c r="S2815" s="97"/>
    </row>
    <row r="2816" spans="1:19" x14ac:dyDescent="0.25">
      <c r="A2816" s="89" t="s">
        <v>6165</v>
      </c>
      <c r="B2816" s="89" t="s">
        <v>6123</v>
      </c>
      <c r="C2816" s="89"/>
      <c r="D2816" s="89" t="s">
        <v>122</v>
      </c>
      <c r="E2816" s="94" t="s">
        <v>638</v>
      </c>
      <c r="F2816" s="95" t="s">
        <v>639</v>
      </c>
      <c r="G2816" s="89" t="s">
        <v>518</v>
      </c>
      <c r="H2816" s="89" t="s">
        <v>5593</v>
      </c>
      <c r="I2816" s="96">
        <v>1</v>
      </c>
      <c r="J2816" s="97">
        <v>1914</v>
      </c>
      <c r="K2816" s="98">
        <f>J2816/H2816</f>
        <v>72.83</v>
      </c>
      <c r="L2816" s="99">
        <f>$L$8</f>
        <v>1.0815399999999999</v>
      </c>
      <c r="M2816" s="100">
        <f>$M$8</f>
        <v>1.0590999999999999</v>
      </c>
      <c r="N2816" s="101">
        <f>$N$8</f>
        <v>0.97811300000000001</v>
      </c>
      <c r="O2816" s="100">
        <f>$O$8</f>
        <v>1</v>
      </c>
      <c r="P2816" s="98">
        <f>K2816*L2816*M2816*N2816*O2816</f>
        <v>81.599999999999994</v>
      </c>
      <c r="Q2816" s="97">
        <f>H2816*P2816</f>
        <v>2144.4499999999998</v>
      </c>
      <c r="R2816" s="97"/>
      <c r="S2816" s="97"/>
    </row>
    <row r="2817" spans="1:19" x14ac:dyDescent="0.25">
      <c r="A2817" s="89"/>
      <c r="B2817" s="90"/>
      <c r="C2817" s="90"/>
      <c r="D2817" s="91"/>
      <c r="E2817" s="92"/>
      <c r="F2817" s="92" t="s">
        <v>6166</v>
      </c>
      <c r="G2817" s="91"/>
      <c r="H2817" s="91"/>
      <c r="I2817" s="93">
        <v>1</v>
      </c>
      <c r="J2817" s="91"/>
      <c r="K2817" s="98"/>
      <c r="L2817" s="99"/>
      <c r="M2817" s="100"/>
      <c r="N2817" s="101"/>
      <c r="O2817" s="100"/>
      <c r="P2817" s="98"/>
      <c r="Q2817" s="91"/>
      <c r="R2817" s="91"/>
      <c r="S2817" s="91"/>
    </row>
    <row r="2818" spans="1:19" x14ac:dyDescent="0.25">
      <c r="A2818" s="89" t="s">
        <v>6167</v>
      </c>
      <c r="B2818" s="89" t="s">
        <v>6123</v>
      </c>
      <c r="C2818" s="89"/>
      <c r="D2818" s="89" t="s">
        <v>126</v>
      </c>
      <c r="E2818" s="94" t="s">
        <v>570</v>
      </c>
      <c r="F2818" s="95" t="s">
        <v>571</v>
      </c>
      <c r="G2818" s="89" t="s">
        <v>51</v>
      </c>
      <c r="H2818" s="89" t="s">
        <v>6168</v>
      </c>
      <c r="I2818" s="96">
        <v>1</v>
      </c>
      <c r="J2818" s="97">
        <v>2045</v>
      </c>
      <c r="K2818" s="98">
        <f t="shared" ref="K2818:K2823" si="1502">J2818/H2818</f>
        <v>157307.69</v>
      </c>
      <c r="L2818" s="99">
        <f t="shared" ref="L2818:L2823" si="1503">$L$8</f>
        <v>1.0815399999999999</v>
      </c>
      <c r="M2818" s="100">
        <f t="shared" ref="M2818:M2823" si="1504">$M$8</f>
        <v>1.0590999999999999</v>
      </c>
      <c r="N2818" s="101">
        <f t="shared" ref="N2818:N2823" si="1505">$N$8</f>
        <v>0.97811300000000001</v>
      </c>
      <c r="O2818" s="100">
        <f t="shared" ref="O2818:O2823" si="1506">$O$8</f>
        <v>1</v>
      </c>
      <c r="P2818" s="98">
        <f t="shared" ref="P2818:P2823" si="1507">K2818*L2818*M2818*N2818*O2818</f>
        <v>176245.7</v>
      </c>
      <c r="Q2818" s="97">
        <f t="shared" ref="Q2818:Q2823" si="1508">H2818*P2818</f>
        <v>2291.19</v>
      </c>
      <c r="R2818" s="97"/>
      <c r="S2818" s="97"/>
    </row>
    <row r="2819" spans="1:19" x14ac:dyDescent="0.25">
      <c r="A2819" s="89" t="s">
        <v>6169</v>
      </c>
      <c r="B2819" s="89" t="s">
        <v>6123</v>
      </c>
      <c r="C2819" s="89"/>
      <c r="D2819" s="89" t="s">
        <v>124</v>
      </c>
      <c r="E2819" s="94" t="s">
        <v>722</v>
      </c>
      <c r="F2819" s="95" t="s">
        <v>723</v>
      </c>
      <c r="G2819" s="89" t="s">
        <v>81</v>
      </c>
      <c r="H2819" s="89" t="s">
        <v>6170</v>
      </c>
      <c r="I2819" s="96">
        <v>1</v>
      </c>
      <c r="J2819" s="97">
        <v>6246</v>
      </c>
      <c r="K2819" s="98">
        <f t="shared" si="1502"/>
        <v>4710.41</v>
      </c>
      <c r="L2819" s="99">
        <f t="shared" si="1503"/>
        <v>1.0815399999999999</v>
      </c>
      <c r="M2819" s="100">
        <f t="shared" si="1504"/>
        <v>1.0590999999999999</v>
      </c>
      <c r="N2819" s="101">
        <f t="shared" si="1505"/>
        <v>0.97811300000000001</v>
      </c>
      <c r="O2819" s="100">
        <f t="shared" si="1506"/>
        <v>1</v>
      </c>
      <c r="P2819" s="98">
        <f t="shared" si="1507"/>
        <v>5277.49</v>
      </c>
      <c r="Q2819" s="97">
        <f t="shared" si="1508"/>
        <v>6997.95</v>
      </c>
      <c r="R2819" s="97"/>
      <c r="S2819" s="97"/>
    </row>
    <row r="2820" spans="1:19" x14ac:dyDescent="0.25">
      <c r="A2820" s="89" t="s">
        <v>6171</v>
      </c>
      <c r="B2820" s="89" t="s">
        <v>6123</v>
      </c>
      <c r="C2820" s="89"/>
      <c r="D2820" s="89" t="s">
        <v>129</v>
      </c>
      <c r="E2820" s="94" t="s">
        <v>747</v>
      </c>
      <c r="F2820" s="95" t="s">
        <v>748</v>
      </c>
      <c r="G2820" s="89" t="s">
        <v>51</v>
      </c>
      <c r="H2820" s="89" t="s">
        <v>6172</v>
      </c>
      <c r="I2820" s="96">
        <v>1</v>
      </c>
      <c r="J2820" s="97">
        <v>9708</v>
      </c>
      <c r="K2820" s="98">
        <f t="shared" si="1502"/>
        <v>211043.48</v>
      </c>
      <c r="L2820" s="99">
        <f t="shared" si="1503"/>
        <v>1.0815399999999999</v>
      </c>
      <c r="M2820" s="100">
        <f t="shared" si="1504"/>
        <v>1.0590999999999999</v>
      </c>
      <c r="N2820" s="101">
        <f t="shared" si="1505"/>
        <v>0.97811300000000001</v>
      </c>
      <c r="O2820" s="100">
        <f t="shared" si="1506"/>
        <v>1</v>
      </c>
      <c r="P2820" s="98">
        <f t="shared" si="1507"/>
        <v>236450.66</v>
      </c>
      <c r="Q2820" s="97">
        <f t="shared" si="1508"/>
        <v>10876.73</v>
      </c>
      <c r="R2820" s="97"/>
      <c r="S2820" s="97"/>
    </row>
    <row r="2821" spans="1:19" x14ac:dyDescent="0.25">
      <c r="A2821" s="89" t="s">
        <v>6173</v>
      </c>
      <c r="B2821" s="89" t="s">
        <v>6123</v>
      </c>
      <c r="C2821" s="89"/>
      <c r="D2821" s="89" t="s">
        <v>133</v>
      </c>
      <c r="E2821" s="94" t="s">
        <v>586</v>
      </c>
      <c r="F2821" s="95" t="s">
        <v>587</v>
      </c>
      <c r="G2821" s="89" t="s">
        <v>81</v>
      </c>
      <c r="H2821" s="89" t="s">
        <v>6174</v>
      </c>
      <c r="I2821" s="96">
        <v>1</v>
      </c>
      <c r="J2821" s="97">
        <v>29666</v>
      </c>
      <c r="K2821" s="98">
        <f t="shared" si="1502"/>
        <v>6353.82</v>
      </c>
      <c r="L2821" s="99">
        <f t="shared" si="1503"/>
        <v>1.0815399999999999</v>
      </c>
      <c r="M2821" s="100">
        <f t="shared" si="1504"/>
        <v>1.0590999999999999</v>
      </c>
      <c r="N2821" s="101">
        <f t="shared" si="1505"/>
        <v>0.97811300000000001</v>
      </c>
      <c r="O2821" s="100">
        <f t="shared" si="1506"/>
        <v>1</v>
      </c>
      <c r="P2821" s="98">
        <f t="shared" si="1507"/>
        <v>7118.75</v>
      </c>
      <c r="Q2821" s="97">
        <f t="shared" si="1508"/>
        <v>33237.440000000002</v>
      </c>
      <c r="R2821" s="97"/>
      <c r="S2821" s="97"/>
    </row>
    <row r="2822" spans="1:19" ht="22.5" x14ac:dyDescent="0.25">
      <c r="A2822" s="89" t="s">
        <v>6175</v>
      </c>
      <c r="B2822" s="89" t="s">
        <v>6123</v>
      </c>
      <c r="C2822" s="89"/>
      <c r="D2822" s="89" t="s">
        <v>136</v>
      </c>
      <c r="E2822" s="94" t="s">
        <v>738</v>
      </c>
      <c r="F2822" s="95" t="s">
        <v>739</v>
      </c>
      <c r="G2822" s="89" t="s">
        <v>502</v>
      </c>
      <c r="H2822" s="89" t="s">
        <v>6176</v>
      </c>
      <c r="I2822" s="96">
        <v>1</v>
      </c>
      <c r="J2822" s="97">
        <v>17080</v>
      </c>
      <c r="K2822" s="98">
        <f t="shared" si="1502"/>
        <v>41099.19</v>
      </c>
      <c r="L2822" s="99">
        <f t="shared" si="1503"/>
        <v>1.0815399999999999</v>
      </c>
      <c r="M2822" s="100">
        <f t="shared" si="1504"/>
        <v>1.0590999999999999</v>
      </c>
      <c r="N2822" s="101">
        <f t="shared" si="1505"/>
        <v>0.97811300000000001</v>
      </c>
      <c r="O2822" s="100">
        <f t="shared" si="1506"/>
        <v>1</v>
      </c>
      <c r="P2822" s="98">
        <f t="shared" si="1507"/>
        <v>46047.05</v>
      </c>
      <c r="Q2822" s="97">
        <f t="shared" si="1508"/>
        <v>19136.23</v>
      </c>
      <c r="R2822" s="97"/>
      <c r="S2822" s="97"/>
    </row>
    <row r="2823" spans="1:19" ht="22.5" x14ac:dyDescent="0.25">
      <c r="A2823" s="89" t="s">
        <v>6177</v>
      </c>
      <c r="B2823" s="89" t="s">
        <v>6123</v>
      </c>
      <c r="C2823" s="89"/>
      <c r="D2823" s="89" t="s">
        <v>141</v>
      </c>
      <c r="E2823" s="94" t="s">
        <v>5561</v>
      </c>
      <c r="F2823" s="95" t="s">
        <v>6178</v>
      </c>
      <c r="G2823" s="89" t="s">
        <v>502</v>
      </c>
      <c r="H2823" s="89" t="s">
        <v>6179</v>
      </c>
      <c r="I2823" s="96">
        <v>1</v>
      </c>
      <c r="J2823" s="97">
        <v>1725</v>
      </c>
      <c r="K2823" s="98">
        <f t="shared" si="1502"/>
        <v>41140</v>
      </c>
      <c r="L2823" s="99">
        <f t="shared" si="1503"/>
        <v>1.0815399999999999</v>
      </c>
      <c r="M2823" s="100">
        <f t="shared" si="1504"/>
        <v>1.0590999999999999</v>
      </c>
      <c r="N2823" s="101">
        <f t="shared" si="1505"/>
        <v>0.97811300000000001</v>
      </c>
      <c r="O2823" s="100">
        <f t="shared" si="1506"/>
        <v>1</v>
      </c>
      <c r="P2823" s="98">
        <f t="shared" si="1507"/>
        <v>46092.78</v>
      </c>
      <c r="Q2823" s="97">
        <f t="shared" si="1508"/>
        <v>1932.67</v>
      </c>
      <c r="R2823" s="97"/>
      <c r="S2823" s="97"/>
    </row>
    <row r="2824" spans="1:19" x14ac:dyDescent="0.25">
      <c r="A2824" s="89"/>
      <c r="B2824" s="90"/>
      <c r="C2824" s="90"/>
      <c r="D2824" s="91"/>
      <c r="E2824" s="92"/>
      <c r="F2824" s="92" t="s">
        <v>6180</v>
      </c>
      <c r="G2824" s="91"/>
      <c r="H2824" s="91"/>
      <c r="I2824" s="93">
        <v>1</v>
      </c>
      <c r="J2824" s="91"/>
      <c r="K2824" s="98"/>
      <c r="L2824" s="99"/>
      <c r="M2824" s="100"/>
      <c r="N2824" s="101"/>
      <c r="O2824" s="100"/>
      <c r="P2824" s="98"/>
      <c r="Q2824" s="91"/>
      <c r="R2824" s="91"/>
      <c r="S2824" s="91"/>
    </row>
    <row r="2825" spans="1:19" x14ac:dyDescent="0.25">
      <c r="A2825" s="89" t="s">
        <v>6181</v>
      </c>
      <c r="B2825" s="89" t="s">
        <v>6123</v>
      </c>
      <c r="C2825" s="89"/>
      <c r="D2825" s="89" t="s">
        <v>144</v>
      </c>
      <c r="E2825" s="94" t="s">
        <v>6041</v>
      </c>
      <c r="F2825" s="95" t="s">
        <v>6042</v>
      </c>
      <c r="G2825" s="89" t="s">
        <v>648</v>
      </c>
      <c r="H2825" s="89" t="s">
        <v>12</v>
      </c>
      <c r="I2825" s="96">
        <v>1</v>
      </c>
      <c r="J2825" s="97">
        <v>113737</v>
      </c>
      <c r="K2825" s="98">
        <f>J2825/H2825</f>
        <v>113737</v>
      </c>
      <c r="L2825" s="99">
        <f>$L$8</f>
        <v>1.0815399999999999</v>
      </c>
      <c r="M2825" s="100">
        <f>$M$8</f>
        <v>1.0590999999999999</v>
      </c>
      <c r="N2825" s="101">
        <f>$N$8</f>
        <v>0.97811300000000001</v>
      </c>
      <c r="O2825" s="100">
        <f>$O$8</f>
        <v>1</v>
      </c>
      <c r="P2825" s="98">
        <f>K2825*L2825*M2825*N2825*O2825</f>
        <v>127429.61</v>
      </c>
      <c r="Q2825" s="97">
        <f>H2825*P2825</f>
        <v>127429.61</v>
      </c>
      <c r="R2825" s="97"/>
      <c r="S2825" s="97"/>
    </row>
    <row r="2826" spans="1:19" ht="22.5" x14ac:dyDescent="0.25">
      <c r="A2826" s="89" t="s">
        <v>6182</v>
      </c>
      <c r="B2826" s="89" t="s">
        <v>6123</v>
      </c>
      <c r="C2826" s="89"/>
      <c r="D2826" s="89" t="s">
        <v>146</v>
      </c>
      <c r="E2826" s="94" t="s">
        <v>5917</v>
      </c>
      <c r="F2826" s="95" t="s">
        <v>5918</v>
      </c>
      <c r="G2826" s="89" t="s">
        <v>648</v>
      </c>
      <c r="H2826" s="89" t="s">
        <v>12</v>
      </c>
      <c r="I2826" s="96">
        <v>1</v>
      </c>
      <c r="J2826" s="97">
        <v>51650</v>
      </c>
      <c r="K2826" s="98">
        <f>J2826/H2826</f>
        <v>51650</v>
      </c>
      <c r="L2826" s="99">
        <f>$L$8</f>
        <v>1.0815399999999999</v>
      </c>
      <c r="M2826" s="100">
        <f>$M$8</f>
        <v>1.0590999999999999</v>
      </c>
      <c r="N2826" s="101">
        <f>$N$8</f>
        <v>0.97811300000000001</v>
      </c>
      <c r="O2826" s="100">
        <f>$O$8</f>
        <v>1</v>
      </c>
      <c r="P2826" s="98">
        <f>K2826*L2826*M2826*N2826*O2826</f>
        <v>57868.06</v>
      </c>
      <c r="Q2826" s="97">
        <f>H2826*P2826</f>
        <v>57868.06</v>
      </c>
      <c r="R2826" s="97"/>
      <c r="S2826" s="97"/>
    </row>
    <row r="2827" spans="1:19" ht="22.5" x14ac:dyDescent="0.25">
      <c r="A2827" s="89" t="s">
        <v>6183</v>
      </c>
      <c r="B2827" s="89" t="s">
        <v>6123</v>
      </c>
      <c r="C2827" s="89" t="s">
        <v>17297</v>
      </c>
      <c r="D2827" s="89" t="s">
        <v>151</v>
      </c>
      <c r="E2827" s="94" t="s">
        <v>6184</v>
      </c>
      <c r="F2827" s="95" t="s">
        <v>6185</v>
      </c>
      <c r="G2827" s="89" t="s">
        <v>5780</v>
      </c>
      <c r="H2827" s="89" t="s">
        <v>12</v>
      </c>
      <c r="I2827" s="96">
        <v>1</v>
      </c>
      <c r="J2827" s="97">
        <v>23444533</v>
      </c>
      <c r="K2827" s="98">
        <f>J2827/H2827</f>
        <v>23444533</v>
      </c>
      <c r="L2827" s="99">
        <f>$L$8</f>
        <v>1.0815399999999999</v>
      </c>
      <c r="M2827" s="100">
        <f>$M$8</f>
        <v>1.0590999999999999</v>
      </c>
      <c r="N2827" s="101">
        <f>$N$8</f>
        <v>0.97811300000000001</v>
      </c>
      <c r="O2827" s="100">
        <f>$O$8</f>
        <v>1</v>
      </c>
      <c r="P2827" s="98">
        <f>K2827*L2827*M2827*N2827*O2827</f>
        <v>26266981.699999999</v>
      </c>
      <c r="Q2827" s="97">
        <f>H2827*P2827</f>
        <v>26266981.699999999</v>
      </c>
      <c r="R2827" s="97">
        <f t="shared" ref="R2827" si="1509">Q2827</f>
        <v>26266981.699999999</v>
      </c>
      <c r="S2827" s="97"/>
    </row>
    <row r="2828" spans="1:19" x14ac:dyDescent="0.25">
      <c r="A2828" s="72"/>
      <c r="B2828" s="77"/>
      <c r="C2828" s="77"/>
      <c r="D2828" s="77"/>
      <c r="E2828" s="76"/>
      <c r="F2828" s="76" t="s">
        <v>6186</v>
      </c>
      <c r="G2828" s="77"/>
      <c r="H2828" s="77"/>
      <c r="I2828" s="78"/>
      <c r="J2828" s="79">
        <f>J2829+J2861</f>
        <v>988003</v>
      </c>
      <c r="K2828" s="98"/>
      <c r="L2828" s="99"/>
      <c r="M2828" s="100"/>
      <c r="N2828" s="101"/>
      <c r="O2828" s="100"/>
      <c r="P2828" s="98"/>
      <c r="Q2828" s="79">
        <f>Q2829+Q2861</f>
        <v>1106948.67</v>
      </c>
      <c r="R2828" s="79">
        <f t="shared" ref="R2828:S2828" si="1510">R2829+R2861</f>
        <v>552959.82999999996</v>
      </c>
      <c r="S2828" s="79">
        <f t="shared" si="1510"/>
        <v>0</v>
      </c>
    </row>
    <row r="2829" spans="1:19" x14ac:dyDescent="0.25">
      <c r="A2829" s="82" t="s">
        <v>2600</v>
      </c>
      <c r="B2829" s="83"/>
      <c r="C2829" s="84"/>
      <c r="D2829" s="85"/>
      <c r="E2829" s="86"/>
      <c r="F2829" s="86" t="s">
        <v>6188</v>
      </c>
      <c r="G2829" s="82"/>
      <c r="H2829" s="82"/>
      <c r="I2829" s="87"/>
      <c r="J2829" s="88">
        <f>SUM(J2830:J2860)</f>
        <v>981079</v>
      </c>
      <c r="K2829" s="98"/>
      <c r="L2829" s="99"/>
      <c r="M2829" s="100"/>
      <c r="N2829" s="101"/>
      <c r="O2829" s="100"/>
      <c r="P2829" s="98"/>
      <c r="Q2829" s="88">
        <f>SUM(Q2830:Q2860)</f>
        <v>1099191.0900000001</v>
      </c>
      <c r="R2829" s="88">
        <f t="shared" ref="R2829:S2829" si="1511">SUM(R2830:R2860)</f>
        <v>552959.82999999996</v>
      </c>
      <c r="S2829" s="88">
        <f t="shared" si="1511"/>
        <v>0</v>
      </c>
    </row>
    <row r="2830" spans="1:19" x14ac:dyDescent="0.25">
      <c r="A2830" s="89"/>
      <c r="B2830" s="90"/>
      <c r="C2830" s="90"/>
      <c r="D2830" s="91"/>
      <c r="E2830" s="92"/>
      <c r="F2830" s="92" t="s">
        <v>6189</v>
      </c>
      <c r="G2830" s="91"/>
      <c r="H2830" s="91"/>
      <c r="I2830" s="93">
        <v>1</v>
      </c>
      <c r="J2830" s="91"/>
      <c r="K2830" s="98"/>
      <c r="L2830" s="99"/>
      <c r="M2830" s="100"/>
      <c r="N2830" s="101"/>
      <c r="O2830" s="100"/>
      <c r="P2830" s="98"/>
      <c r="Q2830" s="91"/>
      <c r="R2830" s="91"/>
      <c r="S2830" s="91"/>
    </row>
    <row r="2831" spans="1:19" ht="22.5" x14ac:dyDescent="0.25">
      <c r="A2831" s="89" t="s">
        <v>6190</v>
      </c>
      <c r="B2831" s="89" t="s">
        <v>6191</v>
      </c>
      <c r="C2831" s="89"/>
      <c r="D2831" s="89" t="s">
        <v>12</v>
      </c>
      <c r="E2831" s="94" t="s">
        <v>530</v>
      </c>
      <c r="F2831" s="95" t="s">
        <v>531</v>
      </c>
      <c r="G2831" s="89" t="s">
        <v>37</v>
      </c>
      <c r="H2831" s="89" t="s">
        <v>6192</v>
      </c>
      <c r="I2831" s="96">
        <v>1</v>
      </c>
      <c r="J2831" s="97">
        <v>522</v>
      </c>
      <c r="K2831" s="98">
        <f t="shared" ref="K2831:K2842" si="1512">J2831/H2831</f>
        <v>41428.57</v>
      </c>
      <c r="L2831" s="99">
        <f t="shared" ref="L2831:L2842" si="1513">$L$8</f>
        <v>1.0815399999999999</v>
      </c>
      <c r="M2831" s="100">
        <f t="shared" ref="M2831:M2842" si="1514">$M$8</f>
        <v>1.0590999999999999</v>
      </c>
      <c r="N2831" s="101">
        <f t="shared" ref="N2831:N2842" si="1515">$N$8</f>
        <v>0.97811300000000001</v>
      </c>
      <c r="O2831" s="100">
        <f t="shared" ref="O2831:O2842" si="1516">$O$8</f>
        <v>1</v>
      </c>
      <c r="P2831" s="98">
        <f t="shared" ref="P2831:P2842" si="1517">K2831*L2831*M2831*N2831*O2831</f>
        <v>46416.09</v>
      </c>
      <c r="Q2831" s="97">
        <f t="shared" ref="Q2831:Q2842" si="1518">H2831*P2831</f>
        <v>584.84</v>
      </c>
      <c r="R2831" s="97"/>
      <c r="S2831" s="97"/>
    </row>
    <row r="2832" spans="1:19" ht="22.5" x14ac:dyDescent="0.25">
      <c r="A2832" s="89" t="s">
        <v>6193</v>
      </c>
      <c r="B2832" s="89" t="s">
        <v>6191</v>
      </c>
      <c r="C2832" s="89"/>
      <c r="D2832" s="89" t="s">
        <v>24</v>
      </c>
      <c r="E2832" s="94" t="s">
        <v>534</v>
      </c>
      <c r="F2832" s="95" t="s">
        <v>535</v>
      </c>
      <c r="G2832" s="89" t="s">
        <v>37</v>
      </c>
      <c r="H2832" s="89" t="s">
        <v>6194</v>
      </c>
      <c r="I2832" s="96">
        <v>1</v>
      </c>
      <c r="J2832" s="97">
        <v>8447</v>
      </c>
      <c r="K2832" s="98">
        <f t="shared" si="1512"/>
        <v>59069.93</v>
      </c>
      <c r="L2832" s="99">
        <f t="shared" si="1513"/>
        <v>1.0815399999999999</v>
      </c>
      <c r="M2832" s="100">
        <f t="shared" si="1514"/>
        <v>1.0590999999999999</v>
      </c>
      <c r="N2832" s="101">
        <f t="shared" si="1515"/>
        <v>0.97811300000000001</v>
      </c>
      <c r="O2832" s="100">
        <f t="shared" si="1516"/>
        <v>1</v>
      </c>
      <c r="P2832" s="98">
        <f t="shared" si="1517"/>
        <v>66181.259999999995</v>
      </c>
      <c r="Q2832" s="97">
        <f t="shared" si="1518"/>
        <v>9463.92</v>
      </c>
      <c r="R2832" s="97"/>
      <c r="S2832" s="97"/>
    </row>
    <row r="2833" spans="1:19" ht="22.5" x14ac:dyDescent="0.25">
      <c r="A2833" s="89" t="s">
        <v>6195</v>
      </c>
      <c r="B2833" s="89" t="s">
        <v>6191</v>
      </c>
      <c r="C2833" s="89"/>
      <c r="D2833" s="89" t="s">
        <v>30</v>
      </c>
      <c r="E2833" s="94" t="s">
        <v>31</v>
      </c>
      <c r="F2833" s="95" t="s">
        <v>32</v>
      </c>
      <c r="G2833" s="89" t="s">
        <v>27</v>
      </c>
      <c r="H2833" s="89" t="s">
        <v>6196</v>
      </c>
      <c r="I2833" s="96">
        <v>1</v>
      </c>
      <c r="J2833" s="97">
        <v>172347</v>
      </c>
      <c r="K2833" s="98">
        <f t="shared" si="1512"/>
        <v>708.96</v>
      </c>
      <c r="L2833" s="99">
        <f t="shared" si="1513"/>
        <v>1.0815399999999999</v>
      </c>
      <c r="M2833" s="100">
        <f t="shared" si="1514"/>
        <v>1.0590999999999999</v>
      </c>
      <c r="N2833" s="101">
        <f t="shared" si="1515"/>
        <v>0.97811300000000001</v>
      </c>
      <c r="O2833" s="100">
        <f t="shared" si="1516"/>
        <v>1</v>
      </c>
      <c r="P2833" s="98">
        <f t="shared" si="1517"/>
        <v>794.31</v>
      </c>
      <c r="Q2833" s="97">
        <f t="shared" si="1518"/>
        <v>193096.76</v>
      </c>
      <c r="R2833" s="97"/>
      <c r="S2833" s="97"/>
    </row>
    <row r="2834" spans="1:19" ht="22.5" x14ac:dyDescent="0.25">
      <c r="A2834" s="89" t="s">
        <v>6197</v>
      </c>
      <c r="B2834" s="89" t="s">
        <v>6191</v>
      </c>
      <c r="C2834" s="89"/>
      <c r="D2834" s="89" t="s">
        <v>34</v>
      </c>
      <c r="E2834" s="94" t="s">
        <v>1583</v>
      </c>
      <c r="F2834" s="95" t="s">
        <v>5870</v>
      </c>
      <c r="G2834" s="89" t="s">
        <v>51</v>
      </c>
      <c r="H2834" s="89" t="s">
        <v>6198</v>
      </c>
      <c r="I2834" s="96">
        <v>1</v>
      </c>
      <c r="J2834" s="97">
        <v>2334</v>
      </c>
      <c r="K2834" s="98">
        <f t="shared" si="1512"/>
        <v>105764</v>
      </c>
      <c r="L2834" s="99">
        <f t="shared" si="1513"/>
        <v>1.0815399999999999</v>
      </c>
      <c r="M2834" s="100">
        <f t="shared" si="1514"/>
        <v>1.0590999999999999</v>
      </c>
      <c r="N2834" s="101">
        <f t="shared" si="1515"/>
        <v>0.97811300000000001</v>
      </c>
      <c r="O2834" s="100">
        <f t="shared" si="1516"/>
        <v>1</v>
      </c>
      <c r="P2834" s="98">
        <f t="shared" si="1517"/>
        <v>118496.75</v>
      </c>
      <c r="Q2834" s="97">
        <f t="shared" si="1518"/>
        <v>2614.9899999999998</v>
      </c>
      <c r="R2834" s="97"/>
      <c r="S2834" s="97"/>
    </row>
    <row r="2835" spans="1:19" x14ac:dyDescent="0.25">
      <c r="A2835" s="89" t="s">
        <v>6199</v>
      </c>
      <c r="B2835" s="89" t="s">
        <v>6191</v>
      </c>
      <c r="C2835" s="89"/>
      <c r="D2835" s="89" t="s">
        <v>40</v>
      </c>
      <c r="E2835" s="94" t="s">
        <v>49</v>
      </c>
      <c r="F2835" s="95" t="s">
        <v>6200</v>
      </c>
      <c r="G2835" s="89" t="s">
        <v>51</v>
      </c>
      <c r="H2835" s="89" t="s">
        <v>6201</v>
      </c>
      <c r="I2835" s="96">
        <v>1</v>
      </c>
      <c r="J2835" s="97">
        <v>847</v>
      </c>
      <c r="K2835" s="98">
        <f t="shared" si="1512"/>
        <v>12793.79</v>
      </c>
      <c r="L2835" s="99">
        <f t="shared" si="1513"/>
        <v>1.0815399999999999</v>
      </c>
      <c r="M2835" s="100">
        <f t="shared" si="1514"/>
        <v>1.0590999999999999</v>
      </c>
      <c r="N2835" s="101">
        <f t="shared" si="1515"/>
        <v>0.97811300000000001</v>
      </c>
      <c r="O2835" s="100">
        <f t="shared" si="1516"/>
        <v>1</v>
      </c>
      <c r="P2835" s="98">
        <f t="shared" si="1517"/>
        <v>14334.01</v>
      </c>
      <c r="Q2835" s="97">
        <f t="shared" si="1518"/>
        <v>948.97</v>
      </c>
      <c r="R2835" s="97"/>
      <c r="S2835" s="97"/>
    </row>
    <row r="2836" spans="1:19" ht="22.5" x14ac:dyDescent="0.25">
      <c r="A2836" s="89" t="s">
        <v>6202</v>
      </c>
      <c r="B2836" s="89" t="s">
        <v>6191</v>
      </c>
      <c r="C2836" s="89"/>
      <c r="D2836" s="89" t="s">
        <v>43</v>
      </c>
      <c r="E2836" s="94" t="s">
        <v>5521</v>
      </c>
      <c r="F2836" s="95" t="s">
        <v>5522</v>
      </c>
      <c r="G2836" s="89" t="s">
        <v>37</v>
      </c>
      <c r="H2836" s="89" t="s">
        <v>6203</v>
      </c>
      <c r="I2836" s="96">
        <v>1</v>
      </c>
      <c r="J2836" s="97">
        <v>65</v>
      </c>
      <c r="K2836" s="98">
        <f t="shared" si="1512"/>
        <v>4391.8900000000003</v>
      </c>
      <c r="L2836" s="99">
        <f t="shared" si="1513"/>
        <v>1.0815399999999999</v>
      </c>
      <c r="M2836" s="100">
        <f t="shared" si="1514"/>
        <v>1.0590999999999999</v>
      </c>
      <c r="N2836" s="101">
        <f t="shared" si="1515"/>
        <v>0.97811300000000001</v>
      </c>
      <c r="O2836" s="100">
        <f t="shared" si="1516"/>
        <v>1</v>
      </c>
      <c r="P2836" s="98">
        <f t="shared" si="1517"/>
        <v>4920.62</v>
      </c>
      <c r="Q2836" s="97">
        <f t="shared" si="1518"/>
        <v>72.83</v>
      </c>
      <c r="R2836" s="97"/>
      <c r="S2836" s="97"/>
    </row>
    <row r="2837" spans="1:19" x14ac:dyDescent="0.25">
      <c r="A2837" s="89" t="s">
        <v>6204</v>
      </c>
      <c r="B2837" s="89" t="s">
        <v>6191</v>
      </c>
      <c r="C2837" s="89"/>
      <c r="D2837" s="89" t="s">
        <v>48</v>
      </c>
      <c r="E2837" s="94" t="s">
        <v>49</v>
      </c>
      <c r="F2837" s="95" t="s">
        <v>50</v>
      </c>
      <c r="G2837" s="89" t="s">
        <v>51</v>
      </c>
      <c r="H2837" s="89" t="s">
        <v>6205</v>
      </c>
      <c r="I2837" s="96">
        <v>1</v>
      </c>
      <c r="J2837" s="97">
        <v>1896</v>
      </c>
      <c r="K2837" s="98">
        <f t="shared" si="1512"/>
        <v>12810.81</v>
      </c>
      <c r="L2837" s="99">
        <f t="shared" si="1513"/>
        <v>1.0815399999999999</v>
      </c>
      <c r="M2837" s="100">
        <f t="shared" si="1514"/>
        <v>1.0590999999999999</v>
      </c>
      <c r="N2837" s="101">
        <f t="shared" si="1515"/>
        <v>0.97811300000000001</v>
      </c>
      <c r="O2837" s="100">
        <f t="shared" si="1516"/>
        <v>1</v>
      </c>
      <c r="P2837" s="98">
        <f t="shared" si="1517"/>
        <v>14353.08</v>
      </c>
      <c r="Q2837" s="97">
        <f t="shared" si="1518"/>
        <v>2124.2600000000002</v>
      </c>
      <c r="R2837" s="97"/>
      <c r="S2837" s="97"/>
    </row>
    <row r="2838" spans="1:19" x14ac:dyDescent="0.25">
      <c r="A2838" s="89" t="s">
        <v>6206</v>
      </c>
      <c r="B2838" s="89" t="s">
        <v>6191</v>
      </c>
      <c r="C2838" s="89"/>
      <c r="D2838" s="89" t="s">
        <v>55</v>
      </c>
      <c r="E2838" s="94" t="s">
        <v>552</v>
      </c>
      <c r="F2838" s="95" t="s">
        <v>2174</v>
      </c>
      <c r="G2838" s="89" t="s">
        <v>81</v>
      </c>
      <c r="H2838" s="89" t="s">
        <v>6207</v>
      </c>
      <c r="I2838" s="96">
        <v>1</v>
      </c>
      <c r="J2838" s="97">
        <v>5851</v>
      </c>
      <c r="K2838" s="98">
        <f t="shared" si="1512"/>
        <v>2167.04</v>
      </c>
      <c r="L2838" s="99">
        <f t="shared" si="1513"/>
        <v>1.0815399999999999</v>
      </c>
      <c r="M2838" s="100">
        <f t="shared" si="1514"/>
        <v>1.0590999999999999</v>
      </c>
      <c r="N2838" s="101">
        <f t="shared" si="1515"/>
        <v>0.97811300000000001</v>
      </c>
      <c r="O2838" s="100">
        <f t="shared" si="1516"/>
        <v>1</v>
      </c>
      <c r="P2838" s="98">
        <f t="shared" si="1517"/>
        <v>2427.9299999999998</v>
      </c>
      <c r="Q2838" s="97">
        <f t="shared" si="1518"/>
        <v>6555.41</v>
      </c>
      <c r="R2838" s="97"/>
      <c r="S2838" s="97"/>
    </row>
    <row r="2839" spans="1:19" x14ac:dyDescent="0.25">
      <c r="A2839" s="89" t="s">
        <v>6208</v>
      </c>
      <c r="B2839" s="89" t="s">
        <v>6191</v>
      </c>
      <c r="C2839" s="89"/>
      <c r="D2839" s="89" t="s">
        <v>58</v>
      </c>
      <c r="E2839" s="94" t="s">
        <v>2177</v>
      </c>
      <c r="F2839" s="95" t="s">
        <v>2178</v>
      </c>
      <c r="G2839" s="89" t="s">
        <v>81</v>
      </c>
      <c r="H2839" s="89" t="s">
        <v>5097</v>
      </c>
      <c r="I2839" s="96">
        <v>1</v>
      </c>
      <c r="J2839" s="97">
        <v>6834</v>
      </c>
      <c r="K2839" s="98">
        <f t="shared" si="1512"/>
        <v>2109.2600000000002</v>
      </c>
      <c r="L2839" s="99">
        <f t="shared" si="1513"/>
        <v>1.0815399999999999</v>
      </c>
      <c r="M2839" s="100">
        <f t="shared" si="1514"/>
        <v>1.0590999999999999</v>
      </c>
      <c r="N2839" s="101">
        <f t="shared" si="1515"/>
        <v>0.97811300000000001</v>
      </c>
      <c r="O2839" s="100">
        <f t="shared" si="1516"/>
        <v>1</v>
      </c>
      <c r="P2839" s="98">
        <f t="shared" si="1517"/>
        <v>2363.19</v>
      </c>
      <c r="Q2839" s="97">
        <f t="shared" si="1518"/>
        <v>7656.74</v>
      </c>
      <c r="R2839" s="97"/>
      <c r="S2839" s="97"/>
    </row>
    <row r="2840" spans="1:19" ht="22.5" x14ac:dyDescent="0.25">
      <c r="A2840" s="89" t="s">
        <v>6209</v>
      </c>
      <c r="B2840" s="89" t="s">
        <v>6191</v>
      </c>
      <c r="C2840" s="89"/>
      <c r="D2840" s="89" t="s">
        <v>60</v>
      </c>
      <c r="E2840" s="94" t="s">
        <v>5521</v>
      </c>
      <c r="F2840" s="95" t="s">
        <v>5529</v>
      </c>
      <c r="G2840" s="89" t="s">
        <v>37</v>
      </c>
      <c r="H2840" s="89" t="s">
        <v>6210</v>
      </c>
      <c r="I2840" s="96">
        <v>1</v>
      </c>
      <c r="J2840" s="97">
        <v>537</v>
      </c>
      <c r="K2840" s="98">
        <f t="shared" si="1512"/>
        <v>4348.18</v>
      </c>
      <c r="L2840" s="99">
        <f t="shared" si="1513"/>
        <v>1.0815399999999999</v>
      </c>
      <c r="M2840" s="100">
        <f t="shared" si="1514"/>
        <v>1.0590999999999999</v>
      </c>
      <c r="N2840" s="101">
        <f t="shared" si="1515"/>
        <v>0.97811300000000001</v>
      </c>
      <c r="O2840" s="100">
        <f t="shared" si="1516"/>
        <v>1</v>
      </c>
      <c r="P2840" s="98">
        <f t="shared" si="1517"/>
        <v>4871.6499999999996</v>
      </c>
      <c r="Q2840" s="97">
        <f t="shared" si="1518"/>
        <v>601.65</v>
      </c>
      <c r="R2840" s="97"/>
      <c r="S2840" s="97"/>
    </row>
    <row r="2841" spans="1:19" x14ac:dyDescent="0.25">
      <c r="A2841" s="89" t="s">
        <v>6211</v>
      </c>
      <c r="B2841" s="89" t="s">
        <v>6191</v>
      </c>
      <c r="C2841" s="89"/>
      <c r="D2841" s="89" t="s">
        <v>65</v>
      </c>
      <c r="E2841" s="94" t="s">
        <v>556</v>
      </c>
      <c r="F2841" s="95" t="s">
        <v>557</v>
      </c>
      <c r="G2841" s="89" t="s">
        <v>81</v>
      </c>
      <c r="H2841" s="89" t="s">
        <v>6212</v>
      </c>
      <c r="I2841" s="96">
        <v>1</v>
      </c>
      <c r="J2841" s="97">
        <v>164434</v>
      </c>
      <c r="K2841" s="98">
        <f t="shared" si="1512"/>
        <v>1109.54</v>
      </c>
      <c r="L2841" s="99">
        <f t="shared" si="1513"/>
        <v>1.0815399999999999</v>
      </c>
      <c r="M2841" s="100">
        <f t="shared" si="1514"/>
        <v>1.0590999999999999</v>
      </c>
      <c r="N2841" s="101">
        <f t="shared" si="1515"/>
        <v>0.97811300000000001</v>
      </c>
      <c r="O2841" s="100">
        <f t="shared" si="1516"/>
        <v>1</v>
      </c>
      <c r="P2841" s="98">
        <f t="shared" si="1517"/>
        <v>1243.1199999999999</v>
      </c>
      <c r="Q2841" s="97">
        <f t="shared" si="1518"/>
        <v>184230.38</v>
      </c>
      <c r="R2841" s="97"/>
      <c r="S2841" s="97"/>
    </row>
    <row r="2842" spans="1:19" x14ac:dyDescent="0.25">
      <c r="A2842" s="89" t="s">
        <v>6213</v>
      </c>
      <c r="B2842" s="89" t="s">
        <v>6191</v>
      </c>
      <c r="C2842" s="89"/>
      <c r="D2842" s="89" t="s">
        <v>68</v>
      </c>
      <c r="E2842" s="94" t="s">
        <v>49</v>
      </c>
      <c r="F2842" s="95" t="s">
        <v>50</v>
      </c>
      <c r="G2842" s="89" t="s">
        <v>51</v>
      </c>
      <c r="H2842" s="89" t="s">
        <v>6214</v>
      </c>
      <c r="I2842" s="96">
        <v>1</v>
      </c>
      <c r="J2842" s="97">
        <v>15826</v>
      </c>
      <c r="K2842" s="98">
        <f t="shared" si="1512"/>
        <v>12814.57</v>
      </c>
      <c r="L2842" s="99">
        <f t="shared" si="1513"/>
        <v>1.0815399999999999</v>
      </c>
      <c r="M2842" s="100">
        <f t="shared" si="1514"/>
        <v>1.0590999999999999</v>
      </c>
      <c r="N2842" s="101">
        <f t="shared" si="1515"/>
        <v>0.97811300000000001</v>
      </c>
      <c r="O2842" s="100">
        <f t="shared" si="1516"/>
        <v>1</v>
      </c>
      <c r="P2842" s="98">
        <f t="shared" si="1517"/>
        <v>14357.29</v>
      </c>
      <c r="Q2842" s="97">
        <f t="shared" si="1518"/>
        <v>17731.25</v>
      </c>
      <c r="R2842" s="97"/>
      <c r="S2842" s="97"/>
    </row>
    <row r="2843" spans="1:19" x14ac:dyDescent="0.25">
      <c r="A2843" s="89"/>
      <c r="B2843" s="90"/>
      <c r="C2843" s="90"/>
      <c r="D2843" s="91"/>
      <c r="E2843" s="92"/>
      <c r="F2843" s="92" t="s">
        <v>6215</v>
      </c>
      <c r="G2843" s="91"/>
      <c r="H2843" s="91"/>
      <c r="I2843" s="93">
        <v>1</v>
      </c>
      <c r="J2843" s="91"/>
      <c r="K2843" s="98"/>
      <c r="L2843" s="99"/>
      <c r="M2843" s="100"/>
      <c r="N2843" s="101"/>
      <c r="O2843" s="100"/>
      <c r="P2843" s="98"/>
      <c r="Q2843" s="91"/>
      <c r="R2843" s="91"/>
      <c r="S2843" s="91"/>
    </row>
    <row r="2844" spans="1:19" x14ac:dyDescent="0.25">
      <c r="A2844" s="89" t="s">
        <v>6216</v>
      </c>
      <c r="B2844" s="89" t="s">
        <v>6191</v>
      </c>
      <c r="C2844" s="89"/>
      <c r="D2844" s="89" t="s">
        <v>70</v>
      </c>
      <c r="E2844" s="94" t="s">
        <v>570</v>
      </c>
      <c r="F2844" s="95" t="s">
        <v>571</v>
      </c>
      <c r="G2844" s="89" t="s">
        <v>51</v>
      </c>
      <c r="H2844" s="89" t="s">
        <v>1598</v>
      </c>
      <c r="I2844" s="96">
        <v>1</v>
      </c>
      <c r="J2844" s="97">
        <v>1179</v>
      </c>
      <c r="K2844" s="98">
        <f t="shared" ref="K2844:K2852" si="1519">J2844/H2844</f>
        <v>157200</v>
      </c>
      <c r="L2844" s="99">
        <f t="shared" ref="L2844:L2852" si="1520">$L$8</f>
        <v>1.0815399999999999</v>
      </c>
      <c r="M2844" s="100">
        <f t="shared" ref="M2844:M2852" si="1521">$M$8</f>
        <v>1.0590999999999999</v>
      </c>
      <c r="N2844" s="101">
        <f t="shared" ref="N2844:N2852" si="1522">$N$8</f>
        <v>0.97811300000000001</v>
      </c>
      <c r="O2844" s="100">
        <f t="shared" ref="O2844:O2852" si="1523">$O$8</f>
        <v>1</v>
      </c>
      <c r="P2844" s="98">
        <f t="shared" ref="P2844:P2852" si="1524">K2844*L2844*M2844*N2844*O2844</f>
        <v>176125.05</v>
      </c>
      <c r="Q2844" s="97">
        <f t="shared" ref="Q2844:Q2852" si="1525">H2844*P2844</f>
        <v>1320.94</v>
      </c>
      <c r="R2844" s="97"/>
      <c r="S2844" s="97"/>
    </row>
    <row r="2845" spans="1:19" x14ac:dyDescent="0.25">
      <c r="A2845" s="89" t="s">
        <v>6217</v>
      </c>
      <c r="B2845" s="89" t="s">
        <v>6191</v>
      </c>
      <c r="C2845" s="89"/>
      <c r="D2845" s="89" t="s">
        <v>73</v>
      </c>
      <c r="E2845" s="94" t="s">
        <v>722</v>
      </c>
      <c r="F2845" s="95" t="s">
        <v>723</v>
      </c>
      <c r="G2845" s="89" t="s">
        <v>81</v>
      </c>
      <c r="H2845" s="89" t="s">
        <v>5751</v>
      </c>
      <c r="I2845" s="96">
        <v>1</v>
      </c>
      <c r="J2845" s="97">
        <v>3604</v>
      </c>
      <c r="K2845" s="98">
        <f t="shared" si="1519"/>
        <v>4711.1099999999997</v>
      </c>
      <c r="L2845" s="99">
        <f t="shared" si="1520"/>
        <v>1.0815399999999999</v>
      </c>
      <c r="M2845" s="100">
        <f t="shared" si="1521"/>
        <v>1.0590999999999999</v>
      </c>
      <c r="N2845" s="101">
        <f t="shared" si="1522"/>
        <v>0.97811300000000001</v>
      </c>
      <c r="O2845" s="100">
        <f t="shared" si="1523"/>
        <v>1</v>
      </c>
      <c r="P2845" s="98">
        <f t="shared" si="1524"/>
        <v>5278.27</v>
      </c>
      <c r="Q2845" s="97">
        <f t="shared" si="1525"/>
        <v>4037.88</v>
      </c>
      <c r="R2845" s="97"/>
      <c r="S2845" s="97"/>
    </row>
    <row r="2846" spans="1:19" x14ac:dyDescent="0.25">
      <c r="A2846" s="89" t="s">
        <v>6218</v>
      </c>
      <c r="B2846" s="89" t="s">
        <v>6191</v>
      </c>
      <c r="C2846" s="89"/>
      <c r="D2846" s="89" t="s">
        <v>75</v>
      </c>
      <c r="E2846" s="94" t="s">
        <v>747</v>
      </c>
      <c r="F2846" s="95" t="s">
        <v>748</v>
      </c>
      <c r="G2846" s="89" t="s">
        <v>51</v>
      </c>
      <c r="H2846" s="89" t="s">
        <v>5033</v>
      </c>
      <c r="I2846" s="96">
        <v>1</v>
      </c>
      <c r="J2846" s="97">
        <v>11395</v>
      </c>
      <c r="K2846" s="98">
        <f t="shared" si="1519"/>
        <v>211018.52</v>
      </c>
      <c r="L2846" s="99">
        <f t="shared" si="1520"/>
        <v>1.0815399999999999</v>
      </c>
      <c r="M2846" s="100">
        <f t="shared" si="1521"/>
        <v>1.0590999999999999</v>
      </c>
      <c r="N2846" s="101">
        <f t="shared" si="1522"/>
        <v>0.97811300000000001</v>
      </c>
      <c r="O2846" s="100">
        <f t="shared" si="1523"/>
        <v>1</v>
      </c>
      <c r="P2846" s="98">
        <f t="shared" si="1524"/>
        <v>236422.69</v>
      </c>
      <c r="Q2846" s="97">
        <f t="shared" si="1525"/>
        <v>12766.83</v>
      </c>
      <c r="R2846" s="97"/>
      <c r="S2846" s="97"/>
    </row>
    <row r="2847" spans="1:19" x14ac:dyDescent="0.25">
      <c r="A2847" s="89" t="s">
        <v>6219</v>
      </c>
      <c r="B2847" s="89" t="s">
        <v>6191</v>
      </c>
      <c r="C2847" s="89"/>
      <c r="D2847" s="89" t="s">
        <v>87</v>
      </c>
      <c r="E2847" s="94" t="s">
        <v>586</v>
      </c>
      <c r="F2847" s="95" t="s">
        <v>587</v>
      </c>
      <c r="G2847" s="89" t="s">
        <v>81</v>
      </c>
      <c r="H2847" s="89" t="s">
        <v>5814</v>
      </c>
      <c r="I2847" s="96">
        <v>1</v>
      </c>
      <c r="J2847" s="97">
        <v>34825</v>
      </c>
      <c r="K2847" s="98">
        <f t="shared" si="1519"/>
        <v>6353.77</v>
      </c>
      <c r="L2847" s="99">
        <f t="shared" si="1520"/>
        <v>1.0815399999999999</v>
      </c>
      <c r="M2847" s="100">
        <f t="shared" si="1521"/>
        <v>1.0590999999999999</v>
      </c>
      <c r="N2847" s="101">
        <f t="shared" si="1522"/>
        <v>0.97811300000000001</v>
      </c>
      <c r="O2847" s="100">
        <f t="shared" si="1523"/>
        <v>1</v>
      </c>
      <c r="P2847" s="98">
        <f t="shared" si="1524"/>
        <v>7118.69</v>
      </c>
      <c r="Q2847" s="97">
        <f t="shared" si="1525"/>
        <v>39017.54</v>
      </c>
      <c r="R2847" s="97"/>
      <c r="S2847" s="97"/>
    </row>
    <row r="2848" spans="1:19" ht="33.75" x14ac:dyDescent="0.25">
      <c r="A2848" s="89" t="s">
        <v>6220</v>
      </c>
      <c r="B2848" s="89" t="s">
        <v>6191</v>
      </c>
      <c r="C2848" s="89"/>
      <c r="D2848" s="89" t="s">
        <v>89</v>
      </c>
      <c r="E2848" s="94" t="s">
        <v>590</v>
      </c>
      <c r="F2848" s="95" t="s">
        <v>732</v>
      </c>
      <c r="G2848" s="89" t="s">
        <v>81</v>
      </c>
      <c r="H2848" s="89" t="s">
        <v>5814</v>
      </c>
      <c r="I2848" s="96">
        <v>1</v>
      </c>
      <c r="J2848" s="97">
        <v>5024</v>
      </c>
      <c r="K2848" s="98">
        <f t="shared" si="1519"/>
        <v>916.62</v>
      </c>
      <c r="L2848" s="99">
        <f t="shared" si="1520"/>
        <v>1.0815399999999999</v>
      </c>
      <c r="M2848" s="100">
        <f t="shared" si="1521"/>
        <v>1.0590999999999999</v>
      </c>
      <c r="N2848" s="101">
        <f t="shared" si="1522"/>
        <v>0.97811300000000001</v>
      </c>
      <c r="O2848" s="100">
        <f t="shared" si="1523"/>
        <v>1</v>
      </c>
      <c r="P2848" s="98">
        <f t="shared" si="1524"/>
        <v>1026.97</v>
      </c>
      <c r="Q2848" s="97">
        <f t="shared" si="1525"/>
        <v>5628.82</v>
      </c>
      <c r="R2848" s="97"/>
      <c r="S2848" s="97"/>
    </row>
    <row r="2849" spans="1:19" ht="22.5" x14ac:dyDescent="0.25">
      <c r="A2849" s="89" t="s">
        <v>6221</v>
      </c>
      <c r="B2849" s="89" t="s">
        <v>6191</v>
      </c>
      <c r="C2849" s="89"/>
      <c r="D2849" s="89" t="s">
        <v>90</v>
      </c>
      <c r="E2849" s="94" t="s">
        <v>738</v>
      </c>
      <c r="F2849" s="95" t="s">
        <v>739</v>
      </c>
      <c r="G2849" s="89" t="s">
        <v>502</v>
      </c>
      <c r="H2849" s="89" t="s">
        <v>6222</v>
      </c>
      <c r="I2849" s="96">
        <v>1</v>
      </c>
      <c r="J2849" s="97">
        <v>10228</v>
      </c>
      <c r="K2849" s="98">
        <f t="shared" si="1519"/>
        <v>41099.410000000003</v>
      </c>
      <c r="L2849" s="99">
        <f t="shared" si="1520"/>
        <v>1.0815399999999999</v>
      </c>
      <c r="M2849" s="100">
        <f t="shared" si="1521"/>
        <v>1.0590999999999999</v>
      </c>
      <c r="N2849" s="101">
        <f t="shared" si="1522"/>
        <v>0.97811300000000001</v>
      </c>
      <c r="O2849" s="100">
        <f t="shared" si="1523"/>
        <v>1</v>
      </c>
      <c r="P2849" s="98">
        <f t="shared" si="1524"/>
        <v>46047.3</v>
      </c>
      <c r="Q2849" s="97">
        <f t="shared" si="1525"/>
        <v>11459.33</v>
      </c>
      <c r="R2849" s="97"/>
      <c r="S2849" s="97"/>
    </row>
    <row r="2850" spans="1:19" ht="22.5" x14ac:dyDescent="0.25">
      <c r="A2850" s="89" t="s">
        <v>6223</v>
      </c>
      <c r="B2850" s="89" t="s">
        <v>6191</v>
      </c>
      <c r="C2850" s="89"/>
      <c r="D2850" s="89" t="s">
        <v>91</v>
      </c>
      <c r="E2850" s="94" t="s">
        <v>5561</v>
      </c>
      <c r="F2850" s="95" t="s">
        <v>6224</v>
      </c>
      <c r="G2850" s="89" t="s">
        <v>502</v>
      </c>
      <c r="H2850" s="89" t="s">
        <v>6225</v>
      </c>
      <c r="I2850" s="96">
        <v>1</v>
      </c>
      <c r="J2850" s="97">
        <v>2123</v>
      </c>
      <c r="K2850" s="98">
        <f t="shared" si="1519"/>
        <v>41151.39</v>
      </c>
      <c r="L2850" s="99">
        <f t="shared" si="1520"/>
        <v>1.0815399999999999</v>
      </c>
      <c r="M2850" s="100">
        <f t="shared" si="1521"/>
        <v>1.0590999999999999</v>
      </c>
      <c r="N2850" s="101">
        <f t="shared" si="1522"/>
        <v>0.97811300000000001</v>
      </c>
      <c r="O2850" s="100">
        <f t="shared" si="1523"/>
        <v>1</v>
      </c>
      <c r="P2850" s="98">
        <f t="shared" si="1524"/>
        <v>46105.54</v>
      </c>
      <c r="Q2850" s="97">
        <f t="shared" si="1525"/>
        <v>2378.58</v>
      </c>
      <c r="R2850" s="97"/>
      <c r="S2850" s="97"/>
    </row>
    <row r="2851" spans="1:19" x14ac:dyDescent="0.25">
      <c r="A2851" s="89" t="s">
        <v>6226</v>
      </c>
      <c r="B2851" s="89" t="s">
        <v>6191</v>
      </c>
      <c r="C2851" s="89"/>
      <c r="D2851" s="89" t="s">
        <v>101</v>
      </c>
      <c r="E2851" s="94" t="s">
        <v>5692</v>
      </c>
      <c r="F2851" s="95" t="s">
        <v>5693</v>
      </c>
      <c r="G2851" s="89" t="s">
        <v>502</v>
      </c>
      <c r="H2851" s="89" t="s">
        <v>6227</v>
      </c>
      <c r="I2851" s="96">
        <v>1</v>
      </c>
      <c r="J2851" s="97">
        <v>1604</v>
      </c>
      <c r="K2851" s="98">
        <f t="shared" si="1519"/>
        <v>163506.63</v>
      </c>
      <c r="L2851" s="99">
        <f t="shared" si="1520"/>
        <v>1.0815399999999999</v>
      </c>
      <c r="M2851" s="100">
        <f t="shared" si="1521"/>
        <v>1.0590999999999999</v>
      </c>
      <c r="N2851" s="101">
        <f t="shared" si="1522"/>
        <v>0.97811300000000001</v>
      </c>
      <c r="O2851" s="100">
        <f t="shared" si="1523"/>
        <v>1</v>
      </c>
      <c r="P2851" s="98">
        <f t="shared" si="1524"/>
        <v>183190.92</v>
      </c>
      <c r="Q2851" s="97">
        <f t="shared" si="1525"/>
        <v>1797.1</v>
      </c>
      <c r="R2851" s="97"/>
      <c r="S2851" s="97"/>
    </row>
    <row r="2852" spans="1:19" ht="22.5" x14ac:dyDescent="0.25">
      <c r="A2852" s="89" t="s">
        <v>6228</v>
      </c>
      <c r="B2852" s="89" t="s">
        <v>6191</v>
      </c>
      <c r="C2852" s="89"/>
      <c r="D2852" s="89" t="s">
        <v>106</v>
      </c>
      <c r="E2852" s="94" t="s">
        <v>2214</v>
      </c>
      <c r="F2852" s="95" t="s">
        <v>2215</v>
      </c>
      <c r="G2852" s="89" t="s">
        <v>502</v>
      </c>
      <c r="H2852" s="89" t="s">
        <v>6227</v>
      </c>
      <c r="I2852" s="96">
        <v>1</v>
      </c>
      <c r="J2852" s="97">
        <v>508</v>
      </c>
      <c r="K2852" s="98">
        <f t="shared" si="1519"/>
        <v>51783.89</v>
      </c>
      <c r="L2852" s="99">
        <f t="shared" si="1520"/>
        <v>1.0815399999999999</v>
      </c>
      <c r="M2852" s="100">
        <f t="shared" si="1521"/>
        <v>1.0590999999999999</v>
      </c>
      <c r="N2852" s="101">
        <f t="shared" si="1522"/>
        <v>0.97811300000000001</v>
      </c>
      <c r="O2852" s="100">
        <f t="shared" si="1523"/>
        <v>1</v>
      </c>
      <c r="P2852" s="98">
        <f t="shared" si="1524"/>
        <v>58018.07</v>
      </c>
      <c r="Q2852" s="97">
        <f t="shared" si="1525"/>
        <v>569.16</v>
      </c>
      <c r="R2852" s="97"/>
      <c r="S2852" s="97"/>
    </row>
    <row r="2853" spans="1:19" x14ac:dyDescent="0.25">
      <c r="A2853" s="89"/>
      <c r="B2853" s="90"/>
      <c r="C2853" s="90"/>
      <c r="D2853" s="91"/>
      <c r="E2853" s="92"/>
      <c r="F2853" s="92" t="s">
        <v>6229</v>
      </c>
      <c r="G2853" s="91"/>
      <c r="H2853" s="91"/>
      <c r="I2853" s="93">
        <v>1</v>
      </c>
      <c r="J2853" s="91"/>
      <c r="K2853" s="98"/>
      <c r="L2853" s="99"/>
      <c r="M2853" s="100"/>
      <c r="N2853" s="101"/>
      <c r="O2853" s="100"/>
      <c r="P2853" s="98"/>
      <c r="Q2853" s="91"/>
      <c r="R2853" s="91"/>
      <c r="S2853" s="91"/>
    </row>
    <row r="2854" spans="1:19" ht="22.5" x14ac:dyDescent="0.25">
      <c r="A2854" s="89" t="s">
        <v>6230</v>
      </c>
      <c r="B2854" s="89" t="s">
        <v>6191</v>
      </c>
      <c r="C2854" s="89"/>
      <c r="D2854" s="89" t="s">
        <v>107</v>
      </c>
      <c r="E2854" s="94" t="s">
        <v>626</v>
      </c>
      <c r="F2854" s="95" t="s">
        <v>627</v>
      </c>
      <c r="G2854" s="89" t="s">
        <v>110</v>
      </c>
      <c r="H2854" s="89" t="s">
        <v>6231</v>
      </c>
      <c r="I2854" s="96">
        <v>1</v>
      </c>
      <c r="J2854" s="97">
        <v>5804</v>
      </c>
      <c r="K2854" s="98">
        <f>J2854/H2854</f>
        <v>27507.11</v>
      </c>
      <c r="L2854" s="99">
        <f>$L$8</f>
        <v>1.0815399999999999</v>
      </c>
      <c r="M2854" s="100">
        <f>$M$8</f>
        <v>1.0590999999999999</v>
      </c>
      <c r="N2854" s="101">
        <f>$N$8</f>
        <v>0.97811300000000001</v>
      </c>
      <c r="O2854" s="100">
        <f>$O$8</f>
        <v>1</v>
      </c>
      <c r="P2854" s="98">
        <f>K2854*L2854*M2854*N2854*O2854</f>
        <v>30818.65</v>
      </c>
      <c r="Q2854" s="97">
        <f>H2854*P2854</f>
        <v>6502.74</v>
      </c>
      <c r="R2854" s="97"/>
      <c r="S2854" s="97"/>
    </row>
    <row r="2855" spans="1:19" x14ac:dyDescent="0.25">
      <c r="A2855" s="89" t="s">
        <v>6232</v>
      </c>
      <c r="B2855" s="89" t="s">
        <v>6191</v>
      </c>
      <c r="C2855" s="89"/>
      <c r="D2855" s="89" t="s">
        <v>108</v>
      </c>
      <c r="E2855" s="94" t="s">
        <v>630</v>
      </c>
      <c r="F2855" s="95" t="s">
        <v>631</v>
      </c>
      <c r="G2855" s="89" t="s">
        <v>502</v>
      </c>
      <c r="H2855" s="89" t="s">
        <v>6233</v>
      </c>
      <c r="I2855" s="96">
        <v>1</v>
      </c>
      <c r="J2855" s="97">
        <v>-1485</v>
      </c>
      <c r="K2855" s="98">
        <f>J2855/H2855</f>
        <v>29324.639999999999</v>
      </c>
      <c r="L2855" s="99">
        <f>$L$8</f>
        <v>1.0815399999999999</v>
      </c>
      <c r="M2855" s="100">
        <f>$M$8</f>
        <v>1.0590999999999999</v>
      </c>
      <c r="N2855" s="101">
        <f>$N$8</f>
        <v>0.97811300000000001</v>
      </c>
      <c r="O2855" s="100">
        <f>$O$8</f>
        <v>1</v>
      </c>
      <c r="P2855" s="98">
        <f>K2855*L2855*M2855*N2855*O2855</f>
        <v>32854.99</v>
      </c>
      <c r="Q2855" s="97">
        <f>H2855*P2855</f>
        <v>-1663.78</v>
      </c>
      <c r="R2855" s="97"/>
      <c r="S2855" s="97"/>
    </row>
    <row r="2856" spans="1:19" x14ac:dyDescent="0.25">
      <c r="A2856" s="89" t="s">
        <v>6234</v>
      </c>
      <c r="B2856" s="89" t="s">
        <v>6191</v>
      </c>
      <c r="C2856" s="89"/>
      <c r="D2856" s="89" t="s">
        <v>109</v>
      </c>
      <c r="E2856" s="94" t="s">
        <v>634</v>
      </c>
      <c r="F2856" s="95" t="s">
        <v>635</v>
      </c>
      <c r="G2856" s="89" t="s">
        <v>502</v>
      </c>
      <c r="H2856" s="89" t="s">
        <v>6235</v>
      </c>
      <c r="I2856" s="96">
        <v>1</v>
      </c>
      <c r="J2856" s="97">
        <v>-250</v>
      </c>
      <c r="K2856" s="98">
        <f>J2856/H2856</f>
        <v>49368.09</v>
      </c>
      <c r="L2856" s="99">
        <f>$L$8</f>
        <v>1.0815399999999999</v>
      </c>
      <c r="M2856" s="100">
        <f>$M$8</f>
        <v>1.0590999999999999</v>
      </c>
      <c r="N2856" s="101">
        <f>$N$8</f>
        <v>0.97811300000000001</v>
      </c>
      <c r="O2856" s="100">
        <f>$O$8</f>
        <v>1</v>
      </c>
      <c r="P2856" s="98">
        <f>K2856*L2856*M2856*N2856*O2856</f>
        <v>55311.43</v>
      </c>
      <c r="Q2856" s="97">
        <f>H2856*P2856</f>
        <v>-280.10000000000002</v>
      </c>
      <c r="R2856" s="97"/>
      <c r="S2856" s="97"/>
    </row>
    <row r="2857" spans="1:19" x14ac:dyDescent="0.25">
      <c r="A2857" s="89" t="s">
        <v>6236</v>
      </c>
      <c r="B2857" s="89" t="s">
        <v>6191</v>
      </c>
      <c r="C2857" s="89"/>
      <c r="D2857" s="89" t="s">
        <v>122</v>
      </c>
      <c r="E2857" s="94" t="s">
        <v>638</v>
      </c>
      <c r="F2857" s="95" t="s">
        <v>639</v>
      </c>
      <c r="G2857" s="89" t="s">
        <v>518</v>
      </c>
      <c r="H2857" s="89" t="s">
        <v>158</v>
      </c>
      <c r="I2857" s="96">
        <v>1</v>
      </c>
      <c r="J2857" s="97">
        <v>2768</v>
      </c>
      <c r="K2857" s="98">
        <f>J2857/H2857</f>
        <v>72.84</v>
      </c>
      <c r="L2857" s="99">
        <f>$L$8</f>
        <v>1.0815399999999999</v>
      </c>
      <c r="M2857" s="100">
        <f>$M$8</f>
        <v>1.0590999999999999</v>
      </c>
      <c r="N2857" s="101">
        <f>$N$8</f>
        <v>0.97811300000000001</v>
      </c>
      <c r="O2857" s="100">
        <f>$O$8</f>
        <v>1</v>
      </c>
      <c r="P2857" s="98">
        <f>K2857*L2857*M2857*N2857*O2857</f>
        <v>81.61</v>
      </c>
      <c r="Q2857" s="97">
        <f>H2857*P2857</f>
        <v>3101.18</v>
      </c>
      <c r="R2857" s="97"/>
      <c r="S2857" s="97"/>
    </row>
    <row r="2858" spans="1:19" x14ac:dyDescent="0.25">
      <c r="A2858" s="89"/>
      <c r="B2858" s="90"/>
      <c r="C2858" s="90"/>
      <c r="D2858" s="91"/>
      <c r="E2858" s="92"/>
      <c r="F2858" s="92" t="s">
        <v>6237</v>
      </c>
      <c r="G2858" s="91"/>
      <c r="H2858" s="91"/>
      <c r="I2858" s="93">
        <v>1</v>
      </c>
      <c r="J2858" s="91"/>
      <c r="K2858" s="98"/>
      <c r="L2858" s="99"/>
      <c r="M2858" s="100"/>
      <c r="N2858" s="101"/>
      <c r="O2858" s="100"/>
      <c r="P2858" s="98"/>
      <c r="Q2858" s="91"/>
      <c r="R2858" s="91"/>
      <c r="S2858" s="91"/>
    </row>
    <row r="2859" spans="1:19" ht="22.5" x14ac:dyDescent="0.25">
      <c r="A2859" s="89" t="s">
        <v>6238</v>
      </c>
      <c r="B2859" s="89" t="s">
        <v>6191</v>
      </c>
      <c r="C2859" s="89"/>
      <c r="D2859" s="89" t="s">
        <v>126</v>
      </c>
      <c r="E2859" s="94" t="s">
        <v>1874</v>
      </c>
      <c r="F2859" s="95" t="s">
        <v>1875</v>
      </c>
      <c r="G2859" s="89" t="s">
        <v>648</v>
      </c>
      <c r="H2859" s="89" t="s">
        <v>12</v>
      </c>
      <c r="I2859" s="96">
        <v>1</v>
      </c>
      <c r="J2859" s="97">
        <v>30269</v>
      </c>
      <c r="K2859" s="98">
        <f>J2859/H2859</f>
        <v>30269</v>
      </c>
      <c r="L2859" s="99">
        <f>$L$8</f>
        <v>1.0815399999999999</v>
      </c>
      <c r="M2859" s="100">
        <f>$M$8</f>
        <v>1.0590999999999999</v>
      </c>
      <c r="N2859" s="101">
        <f>$N$8</f>
        <v>0.97811300000000001</v>
      </c>
      <c r="O2859" s="100">
        <f>$O$8</f>
        <v>1</v>
      </c>
      <c r="P2859" s="98">
        <f>K2859*L2859*M2859*N2859*O2859</f>
        <v>33913.040000000001</v>
      </c>
      <c r="Q2859" s="97">
        <f>H2859*P2859</f>
        <v>33913.040000000001</v>
      </c>
      <c r="R2859" s="97"/>
      <c r="S2859" s="97"/>
    </row>
    <row r="2860" spans="1:19" ht="22.5" x14ac:dyDescent="0.25">
      <c r="A2860" s="89" t="s">
        <v>6239</v>
      </c>
      <c r="B2860" s="89" t="s">
        <v>6191</v>
      </c>
      <c r="C2860" s="89" t="s">
        <v>17297</v>
      </c>
      <c r="D2860" s="89" t="s">
        <v>124</v>
      </c>
      <c r="E2860" s="94" t="s">
        <v>6240</v>
      </c>
      <c r="F2860" s="95" t="s">
        <v>6241</v>
      </c>
      <c r="G2860" s="89" t="s">
        <v>648</v>
      </c>
      <c r="H2860" s="89" t="s">
        <v>12</v>
      </c>
      <c r="I2860" s="96">
        <v>1</v>
      </c>
      <c r="J2860" s="97">
        <v>493543</v>
      </c>
      <c r="K2860" s="98">
        <f>J2860/H2860</f>
        <v>493543</v>
      </c>
      <c r="L2860" s="99">
        <f>$L$8</f>
        <v>1.0815399999999999</v>
      </c>
      <c r="M2860" s="100">
        <f>$M$8</f>
        <v>1.0590999999999999</v>
      </c>
      <c r="N2860" s="101">
        <f>$N$8</f>
        <v>0.97811300000000001</v>
      </c>
      <c r="O2860" s="100">
        <f>$O$8</f>
        <v>1</v>
      </c>
      <c r="P2860" s="98">
        <f>K2860*L2860*M2860*N2860*O2860</f>
        <v>552959.82999999996</v>
      </c>
      <c r="Q2860" s="97">
        <f>H2860*P2860</f>
        <v>552959.82999999996</v>
      </c>
      <c r="R2860" s="97">
        <f t="shared" ref="R2860" si="1526">Q2860</f>
        <v>552959.82999999996</v>
      </c>
      <c r="S2860" s="97"/>
    </row>
    <row r="2861" spans="1:19" x14ac:dyDescent="0.25">
      <c r="A2861" s="82" t="s">
        <v>2498</v>
      </c>
      <c r="B2861" s="83"/>
      <c r="C2861" s="84"/>
      <c r="D2861" s="85"/>
      <c r="E2861" s="86"/>
      <c r="F2861" s="86" t="s">
        <v>6243</v>
      </c>
      <c r="G2861" s="82"/>
      <c r="H2861" s="82"/>
      <c r="I2861" s="87"/>
      <c r="J2861" s="88">
        <f>SUM(J2862:J2866)</f>
        <v>6924</v>
      </c>
      <c r="K2861" s="98"/>
      <c r="L2861" s="99"/>
      <c r="M2861" s="100"/>
      <c r="N2861" s="101"/>
      <c r="O2861" s="100"/>
      <c r="P2861" s="98"/>
      <c r="Q2861" s="88">
        <f>SUM(Q2862:Q2866)</f>
        <v>7757.58</v>
      </c>
      <c r="R2861" s="88">
        <f t="shared" ref="R2861:S2861" si="1527">SUM(R2862:R2866)</f>
        <v>0</v>
      </c>
      <c r="S2861" s="88">
        <f t="shared" si="1527"/>
        <v>0</v>
      </c>
    </row>
    <row r="2862" spans="1:19" ht="22.5" x14ac:dyDescent="0.25">
      <c r="A2862" s="89" t="s">
        <v>6244</v>
      </c>
      <c r="B2862" s="89" t="s">
        <v>6191</v>
      </c>
      <c r="C2862" s="89"/>
      <c r="D2862" s="89" t="s">
        <v>129</v>
      </c>
      <c r="E2862" s="94" t="s">
        <v>6245</v>
      </c>
      <c r="F2862" s="95" t="s">
        <v>6246</v>
      </c>
      <c r="G2862" s="89" t="s">
        <v>209</v>
      </c>
      <c r="H2862" s="89" t="s">
        <v>6247</v>
      </c>
      <c r="I2862" s="96">
        <v>1</v>
      </c>
      <c r="J2862" s="97">
        <v>2595</v>
      </c>
      <c r="K2862" s="98">
        <f>J2862/H2862</f>
        <v>432500</v>
      </c>
      <c r="L2862" s="99">
        <f>$L$8</f>
        <v>1.0815399999999999</v>
      </c>
      <c r="M2862" s="100">
        <f>$M$8</f>
        <v>1.0590999999999999</v>
      </c>
      <c r="N2862" s="101">
        <f>$N$8</f>
        <v>0.97811300000000001</v>
      </c>
      <c r="O2862" s="100">
        <f>$O$8</f>
        <v>1</v>
      </c>
      <c r="P2862" s="98">
        <f>K2862*L2862*M2862*N2862*O2862</f>
        <v>484567.96</v>
      </c>
      <c r="Q2862" s="97">
        <f>H2862*P2862</f>
        <v>2907.41</v>
      </c>
      <c r="R2862" s="97"/>
      <c r="S2862" s="97"/>
    </row>
    <row r="2863" spans="1:19" ht="22.5" x14ac:dyDescent="0.25">
      <c r="A2863" s="89" t="s">
        <v>6248</v>
      </c>
      <c r="B2863" s="89" t="s">
        <v>6191</v>
      </c>
      <c r="C2863" s="89"/>
      <c r="D2863" s="89" t="s">
        <v>133</v>
      </c>
      <c r="E2863" s="94" t="s">
        <v>6249</v>
      </c>
      <c r="F2863" s="95" t="s">
        <v>6250</v>
      </c>
      <c r="G2863" s="89" t="s">
        <v>1077</v>
      </c>
      <c r="H2863" s="89" t="s">
        <v>43</v>
      </c>
      <c r="I2863" s="96">
        <v>1</v>
      </c>
      <c r="J2863" s="97">
        <v>3188</v>
      </c>
      <c r="K2863" s="98">
        <f>J2863/H2863</f>
        <v>531.33000000000004</v>
      </c>
      <c r="L2863" s="99">
        <f>$L$8</f>
        <v>1.0815399999999999</v>
      </c>
      <c r="M2863" s="100">
        <f>$M$8</f>
        <v>1.0590999999999999</v>
      </c>
      <c r="N2863" s="101">
        <f>$N$8</f>
        <v>0.97811300000000001</v>
      </c>
      <c r="O2863" s="100">
        <f>$O$8</f>
        <v>1</v>
      </c>
      <c r="P2863" s="98">
        <f>K2863*L2863*M2863*N2863*O2863</f>
        <v>595.29999999999995</v>
      </c>
      <c r="Q2863" s="97">
        <f>H2863*P2863</f>
        <v>3571.8</v>
      </c>
      <c r="R2863" s="97"/>
      <c r="S2863" s="97"/>
    </row>
    <row r="2864" spans="1:19" ht="22.5" x14ac:dyDescent="0.25">
      <c r="A2864" s="89" t="s">
        <v>6251</v>
      </c>
      <c r="B2864" s="89" t="s">
        <v>6191</v>
      </c>
      <c r="C2864" s="89"/>
      <c r="D2864" s="89" t="s">
        <v>136</v>
      </c>
      <c r="E2864" s="94" t="s">
        <v>6252</v>
      </c>
      <c r="F2864" s="95" t="s">
        <v>6253</v>
      </c>
      <c r="G2864" s="89" t="s">
        <v>648</v>
      </c>
      <c r="H2864" s="89" t="s">
        <v>12</v>
      </c>
      <c r="I2864" s="96">
        <v>1</v>
      </c>
      <c r="J2864" s="97">
        <v>323</v>
      </c>
      <c r="K2864" s="98">
        <f>J2864/H2864</f>
        <v>323</v>
      </c>
      <c r="L2864" s="99">
        <f>$L$8</f>
        <v>1.0815399999999999</v>
      </c>
      <c r="M2864" s="100">
        <f>$M$8</f>
        <v>1.0590999999999999</v>
      </c>
      <c r="N2864" s="101">
        <f>$N$8</f>
        <v>0.97811300000000001</v>
      </c>
      <c r="O2864" s="100">
        <f>$O$8</f>
        <v>1</v>
      </c>
      <c r="P2864" s="98">
        <f>K2864*L2864*M2864*N2864*O2864</f>
        <v>361.89</v>
      </c>
      <c r="Q2864" s="97">
        <f>H2864*P2864</f>
        <v>361.89</v>
      </c>
      <c r="R2864" s="97"/>
      <c r="S2864" s="97"/>
    </row>
    <row r="2865" spans="1:19" ht="22.5" x14ac:dyDescent="0.25">
      <c r="A2865" s="89" t="s">
        <v>6254</v>
      </c>
      <c r="B2865" s="89" t="s">
        <v>6191</v>
      </c>
      <c r="C2865" s="89"/>
      <c r="D2865" s="89" t="s">
        <v>141</v>
      </c>
      <c r="E2865" s="94" t="s">
        <v>6255</v>
      </c>
      <c r="F2865" s="95" t="s">
        <v>6256</v>
      </c>
      <c r="G2865" s="89" t="s">
        <v>648</v>
      </c>
      <c r="H2865" s="89" t="s">
        <v>12</v>
      </c>
      <c r="I2865" s="96">
        <v>1</v>
      </c>
      <c r="J2865" s="97">
        <v>457</v>
      </c>
      <c r="K2865" s="98">
        <f>J2865/H2865</f>
        <v>457</v>
      </c>
      <c r="L2865" s="99">
        <f>$L$8</f>
        <v>1.0815399999999999</v>
      </c>
      <c r="M2865" s="100">
        <f>$M$8</f>
        <v>1.0590999999999999</v>
      </c>
      <c r="N2865" s="101">
        <f>$N$8</f>
        <v>0.97811300000000001</v>
      </c>
      <c r="O2865" s="100">
        <f>$O$8</f>
        <v>1</v>
      </c>
      <c r="P2865" s="98">
        <f>K2865*L2865*M2865*N2865*O2865</f>
        <v>512.02</v>
      </c>
      <c r="Q2865" s="97">
        <f>H2865*P2865</f>
        <v>512.02</v>
      </c>
      <c r="R2865" s="97"/>
      <c r="S2865" s="97"/>
    </row>
    <row r="2866" spans="1:19" ht="22.5" x14ac:dyDescent="0.25">
      <c r="A2866" s="89" t="s">
        <v>6257</v>
      </c>
      <c r="B2866" s="89" t="s">
        <v>6191</v>
      </c>
      <c r="C2866" s="89"/>
      <c r="D2866" s="89" t="s">
        <v>144</v>
      </c>
      <c r="E2866" s="94" t="s">
        <v>6258</v>
      </c>
      <c r="F2866" s="95" t="s">
        <v>6259</v>
      </c>
      <c r="G2866" s="89" t="s">
        <v>648</v>
      </c>
      <c r="H2866" s="89" t="s">
        <v>12</v>
      </c>
      <c r="I2866" s="96">
        <v>1</v>
      </c>
      <c r="J2866" s="97">
        <v>361</v>
      </c>
      <c r="K2866" s="98">
        <f>J2866/H2866</f>
        <v>361</v>
      </c>
      <c r="L2866" s="99">
        <f>$L$8</f>
        <v>1.0815399999999999</v>
      </c>
      <c r="M2866" s="100">
        <f>$M$8</f>
        <v>1.0590999999999999</v>
      </c>
      <c r="N2866" s="101">
        <f>$N$8</f>
        <v>0.97811300000000001</v>
      </c>
      <c r="O2866" s="100">
        <f>$O$8</f>
        <v>1</v>
      </c>
      <c r="P2866" s="98">
        <f>K2866*L2866*M2866*N2866*O2866</f>
        <v>404.46</v>
      </c>
      <c r="Q2866" s="97">
        <f>H2866*P2866</f>
        <v>404.46</v>
      </c>
      <c r="R2866" s="97"/>
      <c r="S2866" s="97"/>
    </row>
    <row r="2867" spans="1:19" x14ac:dyDescent="0.25">
      <c r="A2867" s="72"/>
      <c r="B2867" s="77"/>
      <c r="C2867" s="77"/>
      <c r="D2867" s="77"/>
      <c r="E2867" s="76"/>
      <c r="F2867" s="76" t="s">
        <v>6260</v>
      </c>
      <c r="G2867" s="77"/>
      <c r="H2867" s="77"/>
      <c r="I2867" s="78"/>
      <c r="J2867" s="79">
        <f>J2868</f>
        <v>5511973</v>
      </c>
      <c r="K2867" s="98"/>
      <c r="L2867" s="99"/>
      <c r="M2867" s="100"/>
      <c r="N2867" s="101"/>
      <c r="O2867" s="100"/>
      <c r="P2867" s="98"/>
      <c r="Q2867" s="79">
        <f>Q2868</f>
        <v>6175555.1799999997</v>
      </c>
      <c r="R2867" s="79">
        <f t="shared" ref="R2867:S2867" si="1528">R2868</f>
        <v>4273872.62</v>
      </c>
      <c r="S2867" s="79">
        <f t="shared" si="1528"/>
        <v>0</v>
      </c>
    </row>
    <row r="2868" spans="1:19" x14ac:dyDescent="0.25">
      <c r="A2868" s="82" t="s">
        <v>2606</v>
      </c>
      <c r="B2868" s="83"/>
      <c r="C2868" s="84"/>
      <c r="D2868" s="85"/>
      <c r="E2868" s="86"/>
      <c r="F2868" s="86" t="s">
        <v>6262</v>
      </c>
      <c r="G2868" s="82"/>
      <c r="H2868" s="82"/>
      <c r="I2868" s="87"/>
      <c r="J2868" s="88">
        <f>SUM(J2869:J2910)</f>
        <v>5511973</v>
      </c>
      <c r="K2868" s="98"/>
      <c r="L2868" s="99"/>
      <c r="M2868" s="100"/>
      <c r="N2868" s="101"/>
      <c r="O2868" s="100"/>
      <c r="P2868" s="98"/>
      <c r="Q2868" s="88">
        <f>SUM(Q2869:Q2910)</f>
        <v>6175555.1799999997</v>
      </c>
      <c r="R2868" s="88">
        <f t="shared" ref="R2868:S2868" si="1529">SUM(R2869:R2910)</f>
        <v>4273872.62</v>
      </c>
      <c r="S2868" s="88">
        <f t="shared" si="1529"/>
        <v>0</v>
      </c>
    </row>
    <row r="2869" spans="1:19" x14ac:dyDescent="0.25">
      <c r="A2869" s="89"/>
      <c r="B2869" s="90"/>
      <c r="C2869" s="90"/>
      <c r="D2869" s="91"/>
      <c r="E2869" s="92"/>
      <c r="F2869" s="92" t="s">
        <v>5784</v>
      </c>
      <c r="G2869" s="91"/>
      <c r="H2869" s="91"/>
      <c r="I2869" s="93">
        <v>1</v>
      </c>
      <c r="J2869" s="91"/>
      <c r="K2869" s="98"/>
      <c r="L2869" s="99"/>
      <c r="M2869" s="100"/>
      <c r="N2869" s="101"/>
      <c r="O2869" s="100"/>
      <c r="P2869" s="98"/>
      <c r="Q2869" s="91"/>
      <c r="R2869" s="91"/>
      <c r="S2869" s="91"/>
    </row>
    <row r="2870" spans="1:19" ht="22.5" x14ac:dyDescent="0.25">
      <c r="A2870" s="89" t="s">
        <v>6263</v>
      </c>
      <c r="B2870" s="89" t="s">
        <v>6264</v>
      </c>
      <c r="C2870" s="89"/>
      <c r="D2870" s="89" t="s">
        <v>12</v>
      </c>
      <c r="E2870" s="94" t="s">
        <v>530</v>
      </c>
      <c r="F2870" s="95" t="s">
        <v>531</v>
      </c>
      <c r="G2870" s="89" t="s">
        <v>37</v>
      </c>
      <c r="H2870" s="89" t="s">
        <v>5787</v>
      </c>
      <c r="I2870" s="96">
        <v>1</v>
      </c>
      <c r="J2870" s="97">
        <v>1500</v>
      </c>
      <c r="K2870" s="98">
        <f t="shared" ref="K2870:K2880" si="1530">J2870/H2870</f>
        <v>41551.25</v>
      </c>
      <c r="L2870" s="99">
        <f t="shared" ref="L2870:L2880" si="1531">$L$8</f>
        <v>1.0815399999999999</v>
      </c>
      <c r="M2870" s="100">
        <f t="shared" ref="M2870:M2880" si="1532">$M$8</f>
        <v>1.0590999999999999</v>
      </c>
      <c r="N2870" s="101">
        <f t="shared" ref="N2870:N2880" si="1533">$N$8</f>
        <v>0.97811300000000001</v>
      </c>
      <c r="O2870" s="100">
        <f t="shared" ref="O2870:O2880" si="1534">$O$8</f>
        <v>1</v>
      </c>
      <c r="P2870" s="98">
        <f>K2870*L2870*M2870*N2870*O2870</f>
        <v>46553.54</v>
      </c>
      <c r="Q2870" s="97">
        <f t="shared" ref="Q2870:Q2880" si="1535">H2870*P2870</f>
        <v>1680.58</v>
      </c>
      <c r="R2870" s="97"/>
      <c r="S2870" s="97"/>
    </row>
    <row r="2871" spans="1:19" ht="22.5" x14ac:dyDescent="0.25">
      <c r="A2871" s="89" t="s">
        <v>6265</v>
      </c>
      <c r="B2871" s="89" t="s">
        <v>6264</v>
      </c>
      <c r="C2871" s="89"/>
      <c r="D2871" s="89" t="s">
        <v>24</v>
      </c>
      <c r="E2871" s="94" t="s">
        <v>534</v>
      </c>
      <c r="F2871" s="95" t="s">
        <v>535</v>
      </c>
      <c r="G2871" s="89" t="s">
        <v>37</v>
      </c>
      <c r="H2871" s="89" t="s">
        <v>5789</v>
      </c>
      <c r="I2871" s="96">
        <v>1</v>
      </c>
      <c r="J2871" s="97">
        <v>32264</v>
      </c>
      <c r="K2871" s="98">
        <f t="shared" si="1530"/>
        <v>59080.75</v>
      </c>
      <c r="L2871" s="99">
        <f t="shared" si="1531"/>
        <v>1.0815399999999999</v>
      </c>
      <c r="M2871" s="100">
        <f t="shared" si="1532"/>
        <v>1.0590999999999999</v>
      </c>
      <c r="N2871" s="101">
        <f t="shared" si="1533"/>
        <v>0.97811300000000001</v>
      </c>
      <c r="O2871" s="100">
        <f t="shared" si="1534"/>
        <v>1</v>
      </c>
      <c r="P2871" s="98">
        <f>K2871*L2871*M2871*N2871*O2871</f>
        <v>66193.38</v>
      </c>
      <c r="Q2871" s="97">
        <f t="shared" si="1535"/>
        <v>36148.199999999997</v>
      </c>
      <c r="R2871" s="97"/>
      <c r="S2871" s="97"/>
    </row>
    <row r="2872" spans="1:19" ht="22.5" x14ac:dyDescent="0.25">
      <c r="A2872" s="89" t="s">
        <v>6266</v>
      </c>
      <c r="B2872" s="89" t="s">
        <v>6264</v>
      </c>
      <c r="C2872" s="89"/>
      <c r="D2872" s="89" t="s">
        <v>30</v>
      </c>
      <c r="E2872" s="94" t="s">
        <v>31</v>
      </c>
      <c r="F2872" s="95" t="s">
        <v>32</v>
      </c>
      <c r="G2872" s="89" t="s">
        <v>27</v>
      </c>
      <c r="H2872" s="89" t="s">
        <v>5791</v>
      </c>
      <c r="I2872" s="96">
        <v>1</v>
      </c>
      <c r="J2872" s="97">
        <v>658172</v>
      </c>
      <c r="K2872" s="98">
        <f t="shared" si="1530"/>
        <v>708.95</v>
      </c>
      <c r="L2872" s="99">
        <f t="shared" si="1531"/>
        <v>1.0815399999999999</v>
      </c>
      <c r="M2872" s="100">
        <f t="shared" si="1532"/>
        <v>1.0590999999999999</v>
      </c>
      <c r="N2872" s="101">
        <f t="shared" si="1533"/>
        <v>0.97811300000000001</v>
      </c>
      <c r="O2872" s="100">
        <f t="shared" si="1534"/>
        <v>1</v>
      </c>
      <c r="P2872" s="98">
        <f>K2872*L2872*M2872*N2872*O2872+0.01</f>
        <v>794.31</v>
      </c>
      <c r="Q2872" s="97">
        <f t="shared" si="1535"/>
        <v>737413.57</v>
      </c>
      <c r="R2872" s="97"/>
      <c r="S2872" s="97"/>
    </row>
    <row r="2873" spans="1:19" ht="22.5" x14ac:dyDescent="0.25">
      <c r="A2873" s="89" t="s">
        <v>6267</v>
      </c>
      <c r="B2873" s="89" t="s">
        <v>6264</v>
      </c>
      <c r="C2873" s="89"/>
      <c r="D2873" s="89" t="s">
        <v>34</v>
      </c>
      <c r="E2873" s="94" t="s">
        <v>5517</v>
      </c>
      <c r="F2873" s="95" t="s">
        <v>5734</v>
      </c>
      <c r="G2873" s="89" t="s">
        <v>51</v>
      </c>
      <c r="H2873" s="89" t="s">
        <v>5793</v>
      </c>
      <c r="I2873" s="96">
        <v>1</v>
      </c>
      <c r="J2873" s="97">
        <v>3005</v>
      </c>
      <c r="K2873" s="98">
        <f t="shared" si="1530"/>
        <v>170351.47</v>
      </c>
      <c r="L2873" s="99">
        <f t="shared" si="1531"/>
        <v>1.0815399999999999</v>
      </c>
      <c r="M2873" s="100">
        <f t="shared" si="1532"/>
        <v>1.0590999999999999</v>
      </c>
      <c r="N2873" s="101">
        <f t="shared" si="1533"/>
        <v>0.97811300000000001</v>
      </c>
      <c r="O2873" s="100">
        <f t="shared" si="1534"/>
        <v>1</v>
      </c>
      <c r="P2873" s="98">
        <f t="shared" ref="P2873:P2880" si="1536">K2873*L2873*M2873*N2873*O2873</f>
        <v>190859.8</v>
      </c>
      <c r="Q2873" s="97">
        <f t="shared" si="1535"/>
        <v>3366.77</v>
      </c>
      <c r="R2873" s="97"/>
      <c r="S2873" s="97"/>
    </row>
    <row r="2874" spans="1:19" ht="22.5" x14ac:dyDescent="0.25">
      <c r="A2874" s="89" t="s">
        <v>6268</v>
      </c>
      <c r="B2874" s="89" t="s">
        <v>6264</v>
      </c>
      <c r="C2874" s="89"/>
      <c r="D2874" s="89" t="s">
        <v>40</v>
      </c>
      <c r="E2874" s="94" t="s">
        <v>5521</v>
      </c>
      <c r="F2874" s="95" t="s">
        <v>5522</v>
      </c>
      <c r="G2874" s="89" t="s">
        <v>37</v>
      </c>
      <c r="H2874" s="89" t="s">
        <v>5795</v>
      </c>
      <c r="I2874" s="96">
        <v>1</v>
      </c>
      <c r="J2874" s="97">
        <v>96</v>
      </c>
      <c r="K2874" s="98">
        <f t="shared" si="1530"/>
        <v>4343.8900000000003</v>
      </c>
      <c r="L2874" s="99">
        <f t="shared" si="1531"/>
        <v>1.0815399999999999</v>
      </c>
      <c r="M2874" s="100">
        <f t="shared" si="1532"/>
        <v>1.0590999999999999</v>
      </c>
      <c r="N2874" s="101">
        <f t="shared" si="1533"/>
        <v>0.97811300000000001</v>
      </c>
      <c r="O2874" s="100">
        <f t="shared" si="1534"/>
        <v>1</v>
      </c>
      <c r="P2874" s="98">
        <f t="shared" si="1536"/>
        <v>4866.84</v>
      </c>
      <c r="Q2874" s="97">
        <f t="shared" si="1535"/>
        <v>107.56</v>
      </c>
      <c r="R2874" s="97"/>
      <c r="S2874" s="97"/>
    </row>
    <row r="2875" spans="1:19" x14ac:dyDescent="0.25">
      <c r="A2875" s="89" t="s">
        <v>6269</v>
      </c>
      <c r="B2875" s="89" t="s">
        <v>6264</v>
      </c>
      <c r="C2875" s="89"/>
      <c r="D2875" s="89" t="s">
        <v>43</v>
      </c>
      <c r="E2875" s="94" t="s">
        <v>49</v>
      </c>
      <c r="F2875" s="95" t="s">
        <v>50</v>
      </c>
      <c r="G2875" s="89" t="s">
        <v>51</v>
      </c>
      <c r="H2875" s="89" t="s">
        <v>5797</v>
      </c>
      <c r="I2875" s="96">
        <v>1</v>
      </c>
      <c r="J2875" s="97">
        <v>2833</v>
      </c>
      <c r="K2875" s="98">
        <f t="shared" si="1530"/>
        <v>12819</v>
      </c>
      <c r="L2875" s="99">
        <f t="shared" si="1531"/>
        <v>1.0815399999999999</v>
      </c>
      <c r="M2875" s="100">
        <f t="shared" si="1532"/>
        <v>1.0590999999999999</v>
      </c>
      <c r="N2875" s="101">
        <f t="shared" si="1533"/>
        <v>0.97811300000000001</v>
      </c>
      <c r="O2875" s="100">
        <f t="shared" si="1534"/>
        <v>1</v>
      </c>
      <c r="P2875" s="98">
        <f t="shared" si="1536"/>
        <v>14362.26</v>
      </c>
      <c r="Q2875" s="97">
        <f t="shared" si="1535"/>
        <v>3174.06</v>
      </c>
      <c r="R2875" s="97"/>
      <c r="S2875" s="97"/>
    </row>
    <row r="2876" spans="1:19" x14ac:dyDescent="0.25">
      <c r="A2876" s="89" t="s">
        <v>6270</v>
      </c>
      <c r="B2876" s="89" t="s">
        <v>6264</v>
      </c>
      <c r="C2876" s="89"/>
      <c r="D2876" s="89" t="s">
        <v>48</v>
      </c>
      <c r="E2876" s="94" t="s">
        <v>552</v>
      </c>
      <c r="F2876" s="95" t="s">
        <v>2174</v>
      </c>
      <c r="G2876" s="89" t="s">
        <v>81</v>
      </c>
      <c r="H2876" s="89" t="s">
        <v>5799</v>
      </c>
      <c r="I2876" s="96">
        <v>1</v>
      </c>
      <c r="J2876" s="97">
        <v>5633</v>
      </c>
      <c r="K2876" s="98">
        <f t="shared" si="1530"/>
        <v>2166.54</v>
      </c>
      <c r="L2876" s="99">
        <f t="shared" si="1531"/>
        <v>1.0815399999999999</v>
      </c>
      <c r="M2876" s="100">
        <f t="shared" si="1532"/>
        <v>1.0590999999999999</v>
      </c>
      <c r="N2876" s="101">
        <f t="shared" si="1533"/>
        <v>0.97811300000000001</v>
      </c>
      <c r="O2876" s="100">
        <f t="shared" si="1534"/>
        <v>1</v>
      </c>
      <c r="P2876" s="98">
        <f t="shared" si="1536"/>
        <v>2427.37</v>
      </c>
      <c r="Q2876" s="97">
        <f t="shared" si="1535"/>
        <v>6311.16</v>
      </c>
      <c r="R2876" s="97"/>
      <c r="S2876" s="97"/>
    </row>
    <row r="2877" spans="1:19" x14ac:dyDescent="0.25">
      <c r="A2877" s="89" t="s">
        <v>6271</v>
      </c>
      <c r="B2877" s="89" t="s">
        <v>6264</v>
      </c>
      <c r="C2877" s="89"/>
      <c r="D2877" s="89" t="s">
        <v>55</v>
      </c>
      <c r="E2877" s="94" t="s">
        <v>2177</v>
      </c>
      <c r="F2877" s="95" t="s">
        <v>2178</v>
      </c>
      <c r="G2877" s="89" t="s">
        <v>81</v>
      </c>
      <c r="H2877" s="89" t="s">
        <v>5801</v>
      </c>
      <c r="I2877" s="96">
        <v>1</v>
      </c>
      <c r="J2877" s="97">
        <v>6581</v>
      </c>
      <c r="K2877" s="98">
        <f t="shared" si="1530"/>
        <v>2109.29</v>
      </c>
      <c r="L2877" s="99">
        <f t="shared" si="1531"/>
        <v>1.0815399999999999</v>
      </c>
      <c r="M2877" s="100">
        <f t="shared" si="1532"/>
        <v>1.0590999999999999</v>
      </c>
      <c r="N2877" s="101">
        <f t="shared" si="1533"/>
        <v>0.97811300000000001</v>
      </c>
      <c r="O2877" s="100">
        <f t="shared" si="1534"/>
        <v>1</v>
      </c>
      <c r="P2877" s="98">
        <f t="shared" si="1536"/>
        <v>2363.2199999999998</v>
      </c>
      <c r="Q2877" s="97">
        <f t="shared" si="1535"/>
        <v>7373.25</v>
      </c>
      <c r="R2877" s="97"/>
      <c r="S2877" s="97"/>
    </row>
    <row r="2878" spans="1:19" ht="22.5" x14ac:dyDescent="0.25">
      <c r="A2878" s="89" t="s">
        <v>6272</v>
      </c>
      <c r="B2878" s="89" t="s">
        <v>6264</v>
      </c>
      <c r="C2878" s="89"/>
      <c r="D2878" s="89" t="s">
        <v>58</v>
      </c>
      <c r="E2878" s="94" t="s">
        <v>5521</v>
      </c>
      <c r="F2878" s="95" t="s">
        <v>5529</v>
      </c>
      <c r="G2878" s="89" t="s">
        <v>37</v>
      </c>
      <c r="H2878" s="89" t="s">
        <v>5803</v>
      </c>
      <c r="I2878" s="96">
        <v>1</v>
      </c>
      <c r="J2878" s="97">
        <v>2359</v>
      </c>
      <c r="K2878" s="98">
        <f t="shared" si="1530"/>
        <v>4340.3900000000003</v>
      </c>
      <c r="L2878" s="99">
        <f t="shared" si="1531"/>
        <v>1.0815399999999999</v>
      </c>
      <c r="M2878" s="100">
        <f t="shared" si="1532"/>
        <v>1.0590999999999999</v>
      </c>
      <c r="N2878" s="101">
        <f t="shared" si="1533"/>
        <v>0.97811300000000001</v>
      </c>
      <c r="O2878" s="100">
        <f t="shared" si="1534"/>
        <v>1</v>
      </c>
      <c r="P2878" s="98">
        <f t="shared" si="1536"/>
        <v>4862.92</v>
      </c>
      <c r="Q2878" s="97">
        <f t="shared" si="1535"/>
        <v>2643</v>
      </c>
      <c r="R2878" s="97"/>
      <c r="S2878" s="97"/>
    </row>
    <row r="2879" spans="1:19" x14ac:dyDescent="0.25">
      <c r="A2879" s="89" t="s">
        <v>6273</v>
      </c>
      <c r="B2879" s="89" t="s">
        <v>6264</v>
      </c>
      <c r="C2879" s="89"/>
      <c r="D2879" s="89" t="s">
        <v>60</v>
      </c>
      <c r="E2879" s="94" t="s">
        <v>556</v>
      </c>
      <c r="F2879" s="95" t="s">
        <v>557</v>
      </c>
      <c r="G2879" s="89" t="s">
        <v>81</v>
      </c>
      <c r="H2879" s="89" t="s">
        <v>5805</v>
      </c>
      <c r="I2879" s="96">
        <v>1</v>
      </c>
      <c r="J2879" s="97">
        <v>723645</v>
      </c>
      <c r="K2879" s="98">
        <f t="shared" si="1530"/>
        <v>1109.54</v>
      </c>
      <c r="L2879" s="99">
        <f t="shared" si="1531"/>
        <v>1.0815399999999999</v>
      </c>
      <c r="M2879" s="100">
        <f t="shared" si="1532"/>
        <v>1.0590999999999999</v>
      </c>
      <c r="N2879" s="101">
        <f t="shared" si="1533"/>
        <v>0.97811300000000001</v>
      </c>
      <c r="O2879" s="100">
        <f t="shared" si="1534"/>
        <v>1</v>
      </c>
      <c r="P2879" s="98">
        <f t="shared" si="1536"/>
        <v>1243.1199999999999</v>
      </c>
      <c r="Q2879" s="97">
        <f t="shared" si="1535"/>
        <v>810762.86</v>
      </c>
      <c r="R2879" s="97"/>
      <c r="S2879" s="97"/>
    </row>
    <row r="2880" spans="1:19" x14ac:dyDescent="0.25">
      <c r="A2880" s="89" t="s">
        <v>6274</v>
      </c>
      <c r="B2880" s="89" t="s">
        <v>6264</v>
      </c>
      <c r="C2880" s="89"/>
      <c r="D2880" s="89" t="s">
        <v>65</v>
      </c>
      <c r="E2880" s="94" t="s">
        <v>49</v>
      </c>
      <c r="F2880" s="95" t="s">
        <v>50</v>
      </c>
      <c r="G2880" s="89" t="s">
        <v>51</v>
      </c>
      <c r="H2880" s="89" t="s">
        <v>5807</v>
      </c>
      <c r="I2880" s="96">
        <v>1</v>
      </c>
      <c r="J2880" s="97">
        <v>69646</v>
      </c>
      <c r="K2880" s="98">
        <f t="shared" si="1530"/>
        <v>12814.35</v>
      </c>
      <c r="L2880" s="99">
        <f t="shared" si="1531"/>
        <v>1.0815399999999999</v>
      </c>
      <c r="M2880" s="100">
        <f t="shared" si="1532"/>
        <v>1.0590999999999999</v>
      </c>
      <c r="N2880" s="101">
        <f t="shared" si="1533"/>
        <v>0.97811300000000001</v>
      </c>
      <c r="O2880" s="100">
        <f t="shared" si="1534"/>
        <v>1</v>
      </c>
      <c r="P2880" s="98">
        <f t="shared" si="1536"/>
        <v>14357.05</v>
      </c>
      <c r="Q2880" s="97">
        <f t="shared" si="1535"/>
        <v>78030.570000000007</v>
      </c>
      <c r="R2880" s="97"/>
      <c r="S2880" s="97"/>
    </row>
    <row r="2881" spans="1:19" x14ac:dyDescent="0.25">
      <c r="A2881" s="89"/>
      <c r="B2881" s="90"/>
      <c r="C2881" s="90"/>
      <c r="D2881" s="91"/>
      <c r="E2881" s="92"/>
      <c r="F2881" s="92" t="s">
        <v>5808</v>
      </c>
      <c r="G2881" s="91"/>
      <c r="H2881" s="91"/>
      <c r="I2881" s="93">
        <v>1</v>
      </c>
      <c r="J2881" s="91"/>
      <c r="K2881" s="98"/>
      <c r="L2881" s="99"/>
      <c r="M2881" s="100"/>
      <c r="N2881" s="101"/>
      <c r="O2881" s="100"/>
      <c r="P2881" s="98"/>
      <c r="Q2881" s="91"/>
      <c r="R2881" s="91"/>
      <c r="S2881" s="91"/>
    </row>
    <row r="2882" spans="1:19" x14ac:dyDescent="0.25">
      <c r="A2882" s="89" t="s">
        <v>6275</v>
      </c>
      <c r="B2882" s="89" t="s">
        <v>6264</v>
      </c>
      <c r="C2882" s="89"/>
      <c r="D2882" s="89" t="s">
        <v>68</v>
      </c>
      <c r="E2882" s="94" t="s">
        <v>570</v>
      </c>
      <c r="F2882" s="95" t="s">
        <v>571</v>
      </c>
      <c r="G2882" s="89" t="s">
        <v>51</v>
      </c>
      <c r="H2882" s="89" t="s">
        <v>5066</v>
      </c>
      <c r="I2882" s="96">
        <v>1</v>
      </c>
      <c r="J2882" s="97">
        <v>785</v>
      </c>
      <c r="K2882" s="98">
        <f t="shared" ref="K2882:K2890" si="1537">J2882/H2882</f>
        <v>157000</v>
      </c>
      <c r="L2882" s="99">
        <f t="shared" ref="L2882:L2890" si="1538">$L$8</f>
        <v>1.0815399999999999</v>
      </c>
      <c r="M2882" s="100">
        <f t="shared" ref="M2882:M2890" si="1539">$M$8</f>
        <v>1.0590999999999999</v>
      </c>
      <c r="N2882" s="101">
        <f t="shared" ref="N2882:N2890" si="1540">$N$8</f>
        <v>0.97811300000000001</v>
      </c>
      <c r="O2882" s="100">
        <f t="shared" ref="O2882:O2890" si="1541">$O$8</f>
        <v>1</v>
      </c>
      <c r="P2882" s="98">
        <f t="shared" ref="P2882:P2890" si="1542">K2882*L2882*M2882*N2882*O2882</f>
        <v>175900.97</v>
      </c>
      <c r="Q2882" s="97">
        <f t="shared" ref="Q2882:Q2890" si="1543">H2882*P2882</f>
        <v>879.5</v>
      </c>
      <c r="R2882" s="97"/>
      <c r="S2882" s="97"/>
    </row>
    <row r="2883" spans="1:19" x14ac:dyDescent="0.25">
      <c r="A2883" s="89" t="s">
        <v>6276</v>
      </c>
      <c r="B2883" s="89" t="s">
        <v>6264</v>
      </c>
      <c r="C2883" s="89"/>
      <c r="D2883" s="89" t="s">
        <v>70</v>
      </c>
      <c r="E2883" s="94" t="s">
        <v>722</v>
      </c>
      <c r="F2883" s="95" t="s">
        <v>723</v>
      </c>
      <c r="G2883" s="89" t="s">
        <v>81</v>
      </c>
      <c r="H2883" s="89" t="s">
        <v>5811</v>
      </c>
      <c r="I2883" s="96">
        <v>1</v>
      </c>
      <c r="J2883" s="97">
        <v>2402</v>
      </c>
      <c r="K2883" s="98">
        <f t="shared" si="1537"/>
        <v>4709.8</v>
      </c>
      <c r="L2883" s="99">
        <f t="shared" si="1538"/>
        <v>1.0815399999999999</v>
      </c>
      <c r="M2883" s="100">
        <f t="shared" si="1539"/>
        <v>1.0590999999999999</v>
      </c>
      <c r="N2883" s="101">
        <f t="shared" si="1540"/>
        <v>0.97811300000000001</v>
      </c>
      <c r="O2883" s="100">
        <f t="shared" si="1541"/>
        <v>1</v>
      </c>
      <c r="P2883" s="98">
        <f t="shared" si="1542"/>
        <v>5276.81</v>
      </c>
      <c r="Q2883" s="97">
        <f t="shared" si="1543"/>
        <v>2691.17</v>
      </c>
      <c r="R2883" s="97"/>
      <c r="S2883" s="97"/>
    </row>
    <row r="2884" spans="1:19" x14ac:dyDescent="0.25">
      <c r="A2884" s="89" t="s">
        <v>6277</v>
      </c>
      <c r="B2884" s="89" t="s">
        <v>6264</v>
      </c>
      <c r="C2884" s="89"/>
      <c r="D2884" s="89" t="s">
        <v>73</v>
      </c>
      <c r="E2884" s="94" t="s">
        <v>747</v>
      </c>
      <c r="F2884" s="95" t="s">
        <v>748</v>
      </c>
      <c r="G2884" s="89" t="s">
        <v>51</v>
      </c>
      <c r="H2884" s="89" t="s">
        <v>5033</v>
      </c>
      <c r="I2884" s="96">
        <v>1</v>
      </c>
      <c r="J2884" s="97">
        <v>11395</v>
      </c>
      <c r="K2884" s="98">
        <f t="shared" si="1537"/>
        <v>211018.52</v>
      </c>
      <c r="L2884" s="99">
        <f t="shared" si="1538"/>
        <v>1.0815399999999999</v>
      </c>
      <c r="M2884" s="100">
        <f t="shared" si="1539"/>
        <v>1.0590999999999999</v>
      </c>
      <c r="N2884" s="101">
        <f t="shared" si="1540"/>
        <v>0.97811300000000001</v>
      </c>
      <c r="O2884" s="100">
        <f t="shared" si="1541"/>
        <v>1</v>
      </c>
      <c r="P2884" s="98">
        <f t="shared" si="1542"/>
        <v>236422.69</v>
      </c>
      <c r="Q2884" s="97">
        <f t="shared" si="1543"/>
        <v>12766.83</v>
      </c>
      <c r="R2884" s="97"/>
      <c r="S2884" s="97"/>
    </row>
    <row r="2885" spans="1:19" x14ac:dyDescent="0.25">
      <c r="A2885" s="89" t="s">
        <v>6278</v>
      </c>
      <c r="B2885" s="89" t="s">
        <v>6264</v>
      </c>
      <c r="C2885" s="89"/>
      <c r="D2885" s="89" t="s">
        <v>75</v>
      </c>
      <c r="E2885" s="94" t="s">
        <v>586</v>
      </c>
      <c r="F2885" s="95" t="s">
        <v>587</v>
      </c>
      <c r="G2885" s="89" t="s">
        <v>81</v>
      </c>
      <c r="H2885" s="89" t="s">
        <v>5814</v>
      </c>
      <c r="I2885" s="96">
        <v>1</v>
      </c>
      <c r="J2885" s="97">
        <v>34825</v>
      </c>
      <c r="K2885" s="98">
        <f t="shared" si="1537"/>
        <v>6353.77</v>
      </c>
      <c r="L2885" s="99">
        <f t="shared" si="1538"/>
        <v>1.0815399999999999</v>
      </c>
      <c r="M2885" s="100">
        <f t="shared" si="1539"/>
        <v>1.0590999999999999</v>
      </c>
      <c r="N2885" s="101">
        <f t="shared" si="1540"/>
        <v>0.97811300000000001</v>
      </c>
      <c r="O2885" s="100">
        <f t="shared" si="1541"/>
        <v>1</v>
      </c>
      <c r="P2885" s="98">
        <f t="shared" si="1542"/>
        <v>7118.69</v>
      </c>
      <c r="Q2885" s="97">
        <f t="shared" si="1543"/>
        <v>39017.54</v>
      </c>
      <c r="R2885" s="97"/>
      <c r="S2885" s="97"/>
    </row>
    <row r="2886" spans="1:19" ht="33.75" x14ac:dyDescent="0.25">
      <c r="A2886" s="89" t="s">
        <v>6279</v>
      </c>
      <c r="B2886" s="89" t="s">
        <v>6264</v>
      </c>
      <c r="C2886" s="89"/>
      <c r="D2886" s="89" t="s">
        <v>87</v>
      </c>
      <c r="E2886" s="94" t="s">
        <v>590</v>
      </c>
      <c r="F2886" s="95" t="s">
        <v>732</v>
      </c>
      <c r="G2886" s="89" t="s">
        <v>81</v>
      </c>
      <c r="H2886" s="89" t="s">
        <v>5814</v>
      </c>
      <c r="I2886" s="96">
        <v>1</v>
      </c>
      <c r="J2886" s="97">
        <v>5024</v>
      </c>
      <c r="K2886" s="98">
        <f t="shared" si="1537"/>
        <v>916.62</v>
      </c>
      <c r="L2886" s="99">
        <f t="shared" si="1538"/>
        <v>1.0815399999999999</v>
      </c>
      <c r="M2886" s="100">
        <f t="shared" si="1539"/>
        <v>1.0590999999999999</v>
      </c>
      <c r="N2886" s="101">
        <f t="shared" si="1540"/>
        <v>0.97811300000000001</v>
      </c>
      <c r="O2886" s="100">
        <f t="shared" si="1541"/>
        <v>1</v>
      </c>
      <c r="P2886" s="98">
        <f t="shared" si="1542"/>
        <v>1026.97</v>
      </c>
      <c r="Q2886" s="97">
        <f t="shared" si="1543"/>
        <v>5628.82</v>
      </c>
      <c r="R2886" s="97"/>
      <c r="S2886" s="97"/>
    </row>
    <row r="2887" spans="1:19" ht="22.5" x14ac:dyDescent="0.25">
      <c r="A2887" s="89" t="s">
        <v>6280</v>
      </c>
      <c r="B2887" s="89" t="s">
        <v>6264</v>
      </c>
      <c r="C2887" s="89"/>
      <c r="D2887" s="89" t="s">
        <v>89</v>
      </c>
      <c r="E2887" s="94" t="s">
        <v>738</v>
      </c>
      <c r="F2887" s="95" t="s">
        <v>739</v>
      </c>
      <c r="G2887" s="89" t="s">
        <v>502</v>
      </c>
      <c r="H2887" s="89" t="s">
        <v>5817</v>
      </c>
      <c r="I2887" s="96">
        <v>1</v>
      </c>
      <c r="J2887" s="97">
        <v>6569</v>
      </c>
      <c r="K2887" s="98">
        <f t="shared" si="1537"/>
        <v>41097.35</v>
      </c>
      <c r="L2887" s="99">
        <f t="shared" si="1538"/>
        <v>1.0815399999999999</v>
      </c>
      <c r="M2887" s="100">
        <f t="shared" si="1539"/>
        <v>1.0590999999999999</v>
      </c>
      <c r="N2887" s="101">
        <f t="shared" si="1540"/>
        <v>0.97811300000000001</v>
      </c>
      <c r="O2887" s="100">
        <f t="shared" si="1541"/>
        <v>1</v>
      </c>
      <c r="P2887" s="98">
        <f t="shared" si="1542"/>
        <v>46044.99</v>
      </c>
      <c r="Q2887" s="97">
        <f t="shared" si="1543"/>
        <v>7359.83</v>
      </c>
      <c r="R2887" s="97"/>
      <c r="S2887" s="97"/>
    </row>
    <row r="2888" spans="1:19" ht="22.5" x14ac:dyDescent="0.25">
      <c r="A2888" s="89" t="s">
        <v>6281</v>
      </c>
      <c r="B2888" s="89" t="s">
        <v>6264</v>
      </c>
      <c r="C2888" s="89"/>
      <c r="D2888" s="89" t="s">
        <v>90</v>
      </c>
      <c r="E2888" s="94" t="s">
        <v>742</v>
      </c>
      <c r="F2888" s="95" t="s">
        <v>5819</v>
      </c>
      <c r="G2888" s="89" t="s">
        <v>502</v>
      </c>
      <c r="H2888" s="89" t="s">
        <v>5820</v>
      </c>
      <c r="I2888" s="96">
        <v>1</v>
      </c>
      <c r="J2888" s="97">
        <v>733</v>
      </c>
      <c r="K2888" s="98">
        <f t="shared" si="1537"/>
        <v>41087.440000000002</v>
      </c>
      <c r="L2888" s="99">
        <f t="shared" si="1538"/>
        <v>1.0815399999999999</v>
      </c>
      <c r="M2888" s="100">
        <f t="shared" si="1539"/>
        <v>1.0590999999999999</v>
      </c>
      <c r="N2888" s="101">
        <f t="shared" si="1540"/>
        <v>0.97811300000000001</v>
      </c>
      <c r="O2888" s="100">
        <f t="shared" si="1541"/>
        <v>1</v>
      </c>
      <c r="P2888" s="98">
        <f t="shared" si="1542"/>
        <v>46033.89</v>
      </c>
      <c r="Q2888" s="97">
        <f t="shared" si="1543"/>
        <v>821.24</v>
      </c>
      <c r="R2888" s="97"/>
      <c r="S2888" s="97"/>
    </row>
    <row r="2889" spans="1:19" ht="22.5" x14ac:dyDescent="0.25">
      <c r="A2889" s="89" t="s">
        <v>6282</v>
      </c>
      <c r="B2889" s="89" t="s">
        <v>6264</v>
      </c>
      <c r="C2889" s="89"/>
      <c r="D2889" s="89" t="s">
        <v>91</v>
      </c>
      <c r="E2889" s="94" t="s">
        <v>5561</v>
      </c>
      <c r="F2889" s="95" t="s">
        <v>5562</v>
      </c>
      <c r="G2889" s="89" t="s">
        <v>502</v>
      </c>
      <c r="H2889" s="89" t="s">
        <v>5822</v>
      </c>
      <c r="I2889" s="96">
        <v>1</v>
      </c>
      <c r="J2889" s="97">
        <v>1030</v>
      </c>
      <c r="K2889" s="98">
        <f t="shared" si="1537"/>
        <v>41134.19</v>
      </c>
      <c r="L2889" s="99">
        <f t="shared" si="1538"/>
        <v>1.0815399999999999</v>
      </c>
      <c r="M2889" s="100">
        <f t="shared" si="1539"/>
        <v>1.0590999999999999</v>
      </c>
      <c r="N2889" s="101">
        <f t="shared" si="1540"/>
        <v>0.97811300000000001</v>
      </c>
      <c r="O2889" s="100">
        <f t="shared" si="1541"/>
        <v>1</v>
      </c>
      <c r="P2889" s="98">
        <f t="shared" si="1542"/>
        <v>46086.27</v>
      </c>
      <c r="Q2889" s="97">
        <f t="shared" si="1543"/>
        <v>1154</v>
      </c>
      <c r="R2889" s="97"/>
      <c r="S2889" s="97"/>
    </row>
    <row r="2890" spans="1:19" x14ac:dyDescent="0.25">
      <c r="A2890" s="89" t="s">
        <v>6283</v>
      </c>
      <c r="B2890" s="89" t="s">
        <v>6264</v>
      </c>
      <c r="C2890" s="89"/>
      <c r="D2890" s="89" t="s">
        <v>101</v>
      </c>
      <c r="E2890" s="94" t="s">
        <v>819</v>
      </c>
      <c r="F2890" s="95" t="s">
        <v>820</v>
      </c>
      <c r="G2890" s="89" t="s">
        <v>502</v>
      </c>
      <c r="H2890" s="89" t="s">
        <v>5824</v>
      </c>
      <c r="I2890" s="96">
        <v>1</v>
      </c>
      <c r="J2890" s="97">
        <v>1270</v>
      </c>
      <c r="K2890" s="98">
        <f t="shared" si="1537"/>
        <v>180911.68</v>
      </c>
      <c r="L2890" s="99">
        <f t="shared" si="1538"/>
        <v>1.0815399999999999</v>
      </c>
      <c r="M2890" s="100">
        <f t="shared" si="1539"/>
        <v>1.0590999999999999</v>
      </c>
      <c r="N2890" s="101">
        <f t="shared" si="1540"/>
        <v>0.97811300000000001</v>
      </c>
      <c r="O2890" s="100">
        <f t="shared" si="1541"/>
        <v>1</v>
      </c>
      <c r="P2890" s="98">
        <f t="shared" si="1542"/>
        <v>202691.34</v>
      </c>
      <c r="Q2890" s="97">
        <f t="shared" si="1543"/>
        <v>1422.89</v>
      </c>
      <c r="R2890" s="97"/>
      <c r="S2890" s="97"/>
    </row>
    <row r="2891" spans="1:19" x14ac:dyDescent="0.25">
      <c r="A2891" s="89"/>
      <c r="B2891" s="90"/>
      <c r="C2891" s="90"/>
      <c r="D2891" s="91"/>
      <c r="E2891" s="92"/>
      <c r="F2891" s="92" t="s">
        <v>5825</v>
      </c>
      <c r="G2891" s="91"/>
      <c r="H2891" s="91"/>
      <c r="I2891" s="93">
        <v>1</v>
      </c>
      <c r="J2891" s="91"/>
      <c r="K2891" s="98"/>
      <c r="L2891" s="99"/>
      <c r="M2891" s="100"/>
      <c r="N2891" s="101"/>
      <c r="O2891" s="100"/>
      <c r="P2891" s="98"/>
      <c r="Q2891" s="91"/>
      <c r="R2891" s="91"/>
      <c r="S2891" s="91"/>
    </row>
    <row r="2892" spans="1:19" ht="22.5" x14ac:dyDescent="0.25">
      <c r="A2892" s="89" t="s">
        <v>6284</v>
      </c>
      <c r="B2892" s="89" t="s">
        <v>6264</v>
      </c>
      <c r="C2892" s="89"/>
      <c r="D2892" s="89" t="s">
        <v>106</v>
      </c>
      <c r="E2892" s="94" t="s">
        <v>5517</v>
      </c>
      <c r="F2892" s="95" t="s">
        <v>5827</v>
      </c>
      <c r="G2892" s="89" t="s">
        <v>51</v>
      </c>
      <c r="H2892" s="89" t="s">
        <v>602</v>
      </c>
      <c r="I2892" s="96">
        <v>1</v>
      </c>
      <c r="J2892" s="97">
        <v>5535</v>
      </c>
      <c r="K2892" s="98">
        <f t="shared" ref="K2892:K2902" si="1544">J2892/H2892</f>
        <v>141923.07999999999</v>
      </c>
      <c r="L2892" s="99">
        <f t="shared" ref="L2892:L2902" si="1545">$L$8</f>
        <v>1.0815399999999999</v>
      </c>
      <c r="M2892" s="100">
        <f t="shared" ref="M2892:M2902" si="1546">$M$8</f>
        <v>1.0590999999999999</v>
      </c>
      <c r="N2892" s="101">
        <f t="shared" ref="N2892:N2902" si="1547">$N$8</f>
        <v>0.97811300000000001</v>
      </c>
      <c r="O2892" s="100">
        <f t="shared" ref="O2892:O2902" si="1548">$O$8</f>
        <v>1</v>
      </c>
      <c r="P2892" s="98">
        <f t="shared" ref="P2892:P2902" si="1549">K2892*L2892*M2892*N2892*O2892</f>
        <v>159008.97</v>
      </c>
      <c r="Q2892" s="97">
        <f t="shared" ref="Q2892:Q2902" si="1550">H2892*P2892</f>
        <v>6201.35</v>
      </c>
      <c r="R2892" s="97"/>
      <c r="S2892" s="97"/>
    </row>
    <row r="2893" spans="1:19" ht="22.5" x14ac:dyDescent="0.25">
      <c r="A2893" s="89" t="s">
        <v>6285</v>
      </c>
      <c r="B2893" s="89" t="s">
        <v>6264</v>
      </c>
      <c r="C2893" s="89"/>
      <c r="D2893" s="89" t="s">
        <v>107</v>
      </c>
      <c r="E2893" s="94" t="s">
        <v>5540</v>
      </c>
      <c r="F2893" s="95" t="s">
        <v>5541</v>
      </c>
      <c r="G2893" s="89" t="s">
        <v>484</v>
      </c>
      <c r="H2893" s="89" t="s">
        <v>5829</v>
      </c>
      <c r="I2893" s="96">
        <v>1</v>
      </c>
      <c r="J2893" s="97">
        <v>1464</v>
      </c>
      <c r="K2893" s="98">
        <f t="shared" si="1544"/>
        <v>56178.05</v>
      </c>
      <c r="L2893" s="99">
        <f t="shared" si="1545"/>
        <v>1.0815399999999999</v>
      </c>
      <c r="M2893" s="100">
        <f t="shared" si="1546"/>
        <v>1.0590999999999999</v>
      </c>
      <c r="N2893" s="101">
        <f t="shared" si="1547"/>
        <v>0.97811300000000001</v>
      </c>
      <c r="O2893" s="100">
        <f t="shared" si="1548"/>
        <v>1</v>
      </c>
      <c r="P2893" s="98">
        <f t="shared" si="1549"/>
        <v>62941.23</v>
      </c>
      <c r="Q2893" s="97">
        <f t="shared" si="1550"/>
        <v>1640.25</v>
      </c>
      <c r="R2893" s="97"/>
      <c r="S2893" s="97"/>
    </row>
    <row r="2894" spans="1:19" x14ac:dyDescent="0.25">
      <c r="A2894" s="89" t="s">
        <v>6286</v>
      </c>
      <c r="B2894" s="89" t="s">
        <v>6264</v>
      </c>
      <c r="C2894" s="89"/>
      <c r="D2894" s="89" t="s">
        <v>108</v>
      </c>
      <c r="E2894" s="94" t="s">
        <v>5544</v>
      </c>
      <c r="F2894" s="95" t="s">
        <v>5545</v>
      </c>
      <c r="G2894" s="89" t="s">
        <v>81</v>
      </c>
      <c r="H2894" s="89" t="s">
        <v>5831</v>
      </c>
      <c r="I2894" s="96">
        <v>1</v>
      </c>
      <c r="J2894" s="97">
        <v>10661</v>
      </c>
      <c r="K2894" s="98">
        <f t="shared" si="1544"/>
        <v>2727.3</v>
      </c>
      <c r="L2894" s="99">
        <f t="shared" si="1545"/>
        <v>1.0815399999999999</v>
      </c>
      <c r="M2894" s="100">
        <f t="shared" si="1546"/>
        <v>1.0590999999999999</v>
      </c>
      <c r="N2894" s="101">
        <f t="shared" si="1547"/>
        <v>0.97811300000000001</v>
      </c>
      <c r="O2894" s="100">
        <f t="shared" si="1548"/>
        <v>1</v>
      </c>
      <c r="P2894" s="98">
        <f t="shared" si="1549"/>
        <v>3055.64</v>
      </c>
      <c r="Q2894" s="97">
        <f t="shared" si="1550"/>
        <v>11944.5</v>
      </c>
      <c r="R2894" s="97"/>
      <c r="S2894" s="97"/>
    </row>
    <row r="2895" spans="1:19" x14ac:dyDescent="0.25">
      <c r="A2895" s="89" t="s">
        <v>6287</v>
      </c>
      <c r="B2895" s="89" t="s">
        <v>6264</v>
      </c>
      <c r="C2895" s="89"/>
      <c r="D2895" s="89" t="s">
        <v>109</v>
      </c>
      <c r="E2895" s="94" t="s">
        <v>711</v>
      </c>
      <c r="F2895" s="95" t="s">
        <v>3050</v>
      </c>
      <c r="G2895" s="89" t="s">
        <v>81</v>
      </c>
      <c r="H2895" s="89" t="s">
        <v>5833</v>
      </c>
      <c r="I2895" s="96">
        <v>1</v>
      </c>
      <c r="J2895" s="97">
        <v>5425</v>
      </c>
      <c r="K2895" s="98">
        <f t="shared" si="1544"/>
        <v>1086.74</v>
      </c>
      <c r="L2895" s="99">
        <f t="shared" si="1545"/>
        <v>1.0815399999999999</v>
      </c>
      <c r="M2895" s="100">
        <f t="shared" si="1546"/>
        <v>1.0590999999999999</v>
      </c>
      <c r="N2895" s="101">
        <f t="shared" si="1547"/>
        <v>0.97811300000000001</v>
      </c>
      <c r="O2895" s="100">
        <f t="shared" si="1548"/>
        <v>1</v>
      </c>
      <c r="P2895" s="98">
        <f t="shared" si="1549"/>
        <v>1217.57</v>
      </c>
      <c r="Q2895" s="97">
        <f t="shared" si="1550"/>
        <v>6078.11</v>
      </c>
      <c r="R2895" s="97"/>
      <c r="S2895" s="97"/>
    </row>
    <row r="2896" spans="1:19" x14ac:dyDescent="0.25">
      <c r="A2896" s="89" t="s">
        <v>6288</v>
      </c>
      <c r="B2896" s="89" t="s">
        <v>6264</v>
      </c>
      <c r="C2896" s="89"/>
      <c r="D2896" s="89" t="s">
        <v>122</v>
      </c>
      <c r="E2896" s="94" t="s">
        <v>570</v>
      </c>
      <c r="F2896" s="95" t="s">
        <v>571</v>
      </c>
      <c r="G2896" s="89" t="s">
        <v>51</v>
      </c>
      <c r="H2896" s="89" t="s">
        <v>5835</v>
      </c>
      <c r="I2896" s="96">
        <v>1</v>
      </c>
      <c r="J2896" s="97">
        <v>1731</v>
      </c>
      <c r="K2896" s="98">
        <f t="shared" si="1544"/>
        <v>157363.64000000001</v>
      </c>
      <c r="L2896" s="99">
        <f t="shared" si="1545"/>
        <v>1.0815399999999999</v>
      </c>
      <c r="M2896" s="100">
        <f t="shared" si="1546"/>
        <v>1.0590999999999999</v>
      </c>
      <c r="N2896" s="101">
        <f t="shared" si="1547"/>
        <v>0.97811300000000001</v>
      </c>
      <c r="O2896" s="100">
        <f t="shared" si="1548"/>
        <v>1</v>
      </c>
      <c r="P2896" s="98">
        <f t="shared" si="1549"/>
        <v>176308.39</v>
      </c>
      <c r="Q2896" s="97">
        <f t="shared" si="1550"/>
        <v>1939.39</v>
      </c>
      <c r="R2896" s="97"/>
      <c r="S2896" s="97"/>
    </row>
    <row r="2897" spans="1:19" x14ac:dyDescent="0.25">
      <c r="A2897" s="89" t="s">
        <v>6289</v>
      </c>
      <c r="B2897" s="89" t="s">
        <v>6264</v>
      </c>
      <c r="C2897" s="89"/>
      <c r="D2897" s="89" t="s">
        <v>126</v>
      </c>
      <c r="E2897" s="94" t="s">
        <v>722</v>
      </c>
      <c r="F2897" s="95" t="s">
        <v>723</v>
      </c>
      <c r="G2897" s="89" t="s">
        <v>81</v>
      </c>
      <c r="H2897" s="89" t="s">
        <v>5837</v>
      </c>
      <c r="I2897" s="96">
        <v>1</v>
      </c>
      <c r="J2897" s="97">
        <v>5276</v>
      </c>
      <c r="K2897" s="98">
        <f t="shared" si="1544"/>
        <v>4710.71</v>
      </c>
      <c r="L2897" s="99">
        <f t="shared" si="1545"/>
        <v>1.0815399999999999</v>
      </c>
      <c r="M2897" s="100">
        <f t="shared" si="1546"/>
        <v>1.0590999999999999</v>
      </c>
      <c r="N2897" s="101">
        <f t="shared" si="1547"/>
        <v>0.97811300000000001</v>
      </c>
      <c r="O2897" s="100">
        <f t="shared" si="1548"/>
        <v>1</v>
      </c>
      <c r="P2897" s="98">
        <f t="shared" si="1549"/>
        <v>5277.82</v>
      </c>
      <c r="Q2897" s="97">
        <f t="shared" si="1550"/>
        <v>5911.16</v>
      </c>
      <c r="R2897" s="97"/>
      <c r="S2897" s="97"/>
    </row>
    <row r="2898" spans="1:19" x14ac:dyDescent="0.25">
      <c r="A2898" s="89" t="s">
        <v>6290</v>
      </c>
      <c r="B2898" s="89" t="s">
        <v>6264</v>
      </c>
      <c r="C2898" s="89"/>
      <c r="D2898" s="89" t="s">
        <v>124</v>
      </c>
      <c r="E2898" s="94" t="s">
        <v>747</v>
      </c>
      <c r="F2898" s="95" t="s">
        <v>748</v>
      </c>
      <c r="G2898" s="89" t="s">
        <v>51</v>
      </c>
      <c r="H2898" s="89" t="s">
        <v>602</v>
      </c>
      <c r="I2898" s="96">
        <v>1</v>
      </c>
      <c r="J2898" s="97">
        <v>8228</v>
      </c>
      <c r="K2898" s="98">
        <f t="shared" si="1544"/>
        <v>210974.36</v>
      </c>
      <c r="L2898" s="99">
        <f t="shared" si="1545"/>
        <v>1.0815399999999999</v>
      </c>
      <c r="M2898" s="100">
        <f t="shared" si="1546"/>
        <v>1.0590999999999999</v>
      </c>
      <c r="N2898" s="101">
        <f t="shared" si="1547"/>
        <v>0.97811300000000001</v>
      </c>
      <c r="O2898" s="100">
        <f t="shared" si="1548"/>
        <v>1</v>
      </c>
      <c r="P2898" s="98">
        <f t="shared" si="1549"/>
        <v>236373.22</v>
      </c>
      <c r="Q2898" s="97">
        <f t="shared" si="1550"/>
        <v>9218.56</v>
      </c>
      <c r="R2898" s="97"/>
      <c r="S2898" s="97"/>
    </row>
    <row r="2899" spans="1:19" x14ac:dyDescent="0.25">
      <c r="A2899" s="89" t="s">
        <v>6291</v>
      </c>
      <c r="B2899" s="89" t="s">
        <v>6264</v>
      </c>
      <c r="C2899" s="89"/>
      <c r="D2899" s="89" t="s">
        <v>129</v>
      </c>
      <c r="E2899" s="94" t="s">
        <v>586</v>
      </c>
      <c r="F2899" s="95" t="s">
        <v>587</v>
      </c>
      <c r="G2899" s="89" t="s">
        <v>81</v>
      </c>
      <c r="H2899" s="89" t="s">
        <v>5840</v>
      </c>
      <c r="I2899" s="96">
        <v>1</v>
      </c>
      <c r="J2899" s="97">
        <v>25152</v>
      </c>
      <c r="K2899" s="98">
        <f t="shared" si="1544"/>
        <v>6353.92</v>
      </c>
      <c r="L2899" s="99">
        <f t="shared" si="1545"/>
        <v>1.0815399999999999</v>
      </c>
      <c r="M2899" s="100">
        <f t="shared" si="1546"/>
        <v>1.0590999999999999</v>
      </c>
      <c r="N2899" s="101">
        <f t="shared" si="1547"/>
        <v>0.97811300000000001</v>
      </c>
      <c r="O2899" s="100">
        <f t="shared" si="1548"/>
        <v>1</v>
      </c>
      <c r="P2899" s="98">
        <f t="shared" si="1549"/>
        <v>7118.86</v>
      </c>
      <c r="Q2899" s="97">
        <f t="shared" si="1550"/>
        <v>28180.01</v>
      </c>
      <c r="R2899" s="97"/>
      <c r="S2899" s="97"/>
    </row>
    <row r="2900" spans="1:19" ht="33.75" x14ac:dyDescent="0.25">
      <c r="A2900" s="89" t="s">
        <v>6292</v>
      </c>
      <c r="B2900" s="89" t="s">
        <v>6264</v>
      </c>
      <c r="C2900" s="89"/>
      <c r="D2900" s="89" t="s">
        <v>133</v>
      </c>
      <c r="E2900" s="94" t="s">
        <v>590</v>
      </c>
      <c r="F2900" s="95" t="s">
        <v>732</v>
      </c>
      <c r="G2900" s="89" t="s">
        <v>81</v>
      </c>
      <c r="H2900" s="89" t="s">
        <v>5842</v>
      </c>
      <c r="I2900" s="96">
        <v>1</v>
      </c>
      <c r="J2900" s="97">
        <v>3630</v>
      </c>
      <c r="K2900" s="98">
        <f t="shared" si="1544"/>
        <v>916.67</v>
      </c>
      <c r="L2900" s="99">
        <f t="shared" si="1545"/>
        <v>1.0815399999999999</v>
      </c>
      <c r="M2900" s="100">
        <f t="shared" si="1546"/>
        <v>1.0590999999999999</v>
      </c>
      <c r="N2900" s="101">
        <f t="shared" si="1547"/>
        <v>0.97811300000000001</v>
      </c>
      <c r="O2900" s="100">
        <f t="shared" si="1548"/>
        <v>1</v>
      </c>
      <c r="P2900" s="98">
        <f t="shared" si="1549"/>
        <v>1027.03</v>
      </c>
      <c r="Q2900" s="97">
        <f t="shared" si="1550"/>
        <v>4067.04</v>
      </c>
      <c r="R2900" s="97"/>
      <c r="S2900" s="97"/>
    </row>
    <row r="2901" spans="1:19" ht="22.5" x14ac:dyDescent="0.25">
      <c r="A2901" s="89" t="s">
        <v>6293</v>
      </c>
      <c r="B2901" s="89" t="s">
        <v>6264</v>
      </c>
      <c r="C2901" s="89"/>
      <c r="D2901" s="89" t="s">
        <v>136</v>
      </c>
      <c r="E2901" s="94" t="s">
        <v>738</v>
      </c>
      <c r="F2901" s="95" t="s">
        <v>739</v>
      </c>
      <c r="G2901" s="89" t="s">
        <v>502</v>
      </c>
      <c r="H2901" s="89" t="s">
        <v>5844</v>
      </c>
      <c r="I2901" s="96">
        <v>1</v>
      </c>
      <c r="J2901" s="97">
        <v>14233</v>
      </c>
      <c r="K2901" s="98">
        <f t="shared" si="1544"/>
        <v>41097.83</v>
      </c>
      <c r="L2901" s="99">
        <f t="shared" si="1545"/>
        <v>1.0815399999999999</v>
      </c>
      <c r="M2901" s="100">
        <f t="shared" si="1546"/>
        <v>1.0590999999999999</v>
      </c>
      <c r="N2901" s="101">
        <f t="shared" si="1547"/>
        <v>0.97811300000000001</v>
      </c>
      <c r="O2901" s="100">
        <f t="shared" si="1548"/>
        <v>1</v>
      </c>
      <c r="P2901" s="98">
        <f t="shared" si="1549"/>
        <v>46045.53</v>
      </c>
      <c r="Q2901" s="97">
        <f t="shared" si="1550"/>
        <v>15946.49</v>
      </c>
      <c r="R2901" s="97"/>
      <c r="S2901" s="97"/>
    </row>
    <row r="2902" spans="1:19" ht="22.5" x14ac:dyDescent="0.25">
      <c r="A2902" s="89" t="s">
        <v>6294</v>
      </c>
      <c r="B2902" s="89" t="s">
        <v>6264</v>
      </c>
      <c r="C2902" s="89"/>
      <c r="D2902" s="89" t="s">
        <v>141</v>
      </c>
      <c r="E2902" s="94" t="s">
        <v>5561</v>
      </c>
      <c r="F2902" s="95" t="s">
        <v>5846</v>
      </c>
      <c r="G2902" s="89" t="s">
        <v>502</v>
      </c>
      <c r="H2902" s="89" t="s">
        <v>5847</v>
      </c>
      <c r="I2902" s="96">
        <v>1</v>
      </c>
      <c r="J2902" s="97">
        <v>1685</v>
      </c>
      <c r="K2902" s="98">
        <f t="shared" si="1544"/>
        <v>41157.79</v>
      </c>
      <c r="L2902" s="99">
        <f t="shared" si="1545"/>
        <v>1.0815399999999999</v>
      </c>
      <c r="M2902" s="100">
        <f t="shared" si="1546"/>
        <v>1.0590999999999999</v>
      </c>
      <c r="N2902" s="101">
        <f t="shared" si="1547"/>
        <v>0.97811300000000001</v>
      </c>
      <c r="O2902" s="100">
        <f t="shared" si="1548"/>
        <v>1</v>
      </c>
      <c r="P2902" s="98">
        <f t="shared" si="1549"/>
        <v>46112.71</v>
      </c>
      <c r="Q2902" s="97">
        <f t="shared" si="1550"/>
        <v>1887.85</v>
      </c>
      <c r="R2902" s="97"/>
      <c r="S2902" s="97"/>
    </row>
    <row r="2903" spans="1:19" x14ac:dyDescent="0.25">
      <c r="A2903" s="89"/>
      <c r="B2903" s="90"/>
      <c r="C2903" s="90"/>
      <c r="D2903" s="91"/>
      <c r="E2903" s="92"/>
      <c r="F2903" s="92" t="s">
        <v>5848</v>
      </c>
      <c r="G2903" s="91"/>
      <c r="H2903" s="91"/>
      <c r="I2903" s="93">
        <v>1</v>
      </c>
      <c r="J2903" s="91"/>
      <c r="K2903" s="98"/>
      <c r="L2903" s="99"/>
      <c r="M2903" s="100"/>
      <c r="N2903" s="101"/>
      <c r="O2903" s="100"/>
      <c r="P2903" s="98"/>
      <c r="Q2903" s="91"/>
      <c r="R2903" s="91"/>
      <c r="S2903" s="91"/>
    </row>
    <row r="2904" spans="1:19" ht="22.5" x14ac:dyDescent="0.25">
      <c r="A2904" s="89" t="s">
        <v>6295</v>
      </c>
      <c r="B2904" s="89" t="s">
        <v>6264</v>
      </c>
      <c r="C2904" s="89"/>
      <c r="D2904" s="89" t="s">
        <v>144</v>
      </c>
      <c r="E2904" s="94" t="s">
        <v>626</v>
      </c>
      <c r="F2904" s="95" t="s">
        <v>627</v>
      </c>
      <c r="G2904" s="89" t="s">
        <v>110</v>
      </c>
      <c r="H2904" s="89" t="s">
        <v>5587</v>
      </c>
      <c r="I2904" s="96">
        <v>1</v>
      </c>
      <c r="J2904" s="97">
        <v>4291</v>
      </c>
      <c r="K2904" s="98">
        <f>J2904/H2904</f>
        <v>27506.41</v>
      </c>
      <c r="L2904" s="99">
        <f>$L$8</f>
        <v>1.0815399999999999</v>
      </c>
      <c r="M2904" s="100">
        <f>$M$8</f>
        <v>1.0590999999999999</v>
      </c>
      <c r="N2904" s="101">
        <f>$N$8</f>
        <v>0.97811300000000001</v>
      </c>
      <c r="O2904" s="100">
        <f>$O$8</f>
        <v>1</v>
      </c>
      <c r="P2904" s="98">
        <f>K2904*L2904*M2904*N2904*O2904</f>
        <v>30817.86</v>
      </c>
      <c r="Q2904" s="97">
        <f>H2904*P2904</f>
        <v>4807.59</v>
      </c>
      <c r="R2904" s="97"/>
      <c r="S2904" s="97"/>
    </row>
    <row r="2905" spans="1:19" x14ac:dyDescent="0.25">
      <c r="A2905" s="89" t="s">
        <v>6296</v>
      </c>
      <c r="B2905" s="89" t="s">
        <v>6264</v>
      </c>
      <c r="C2905" s="89"/>
      <c r="D2905" s="89" t="s">
        <v>146</v>
      </c>
      <c r="E2905" s="94" t="s">
        <v>630</v>
      </c>
      <c r="F2905" s="95" t="s">
        <v>631</v>
      </c>
      <c r="G2905" s="89" t="s">
        <v>502</v>
      </c>
      <c r="H2905" s="89" t="s">
        <v>5589</v>
      </c>
      <c r="I2905" s="96">
        <v>1</v>
      </c>
      <c r="J2905" s="97">
        <v>-1098</v>
      </c>
      <c r="K2905" s="98">
        <f>J2905/H2905</f>
        <v>29326.92</v>
      </c>
      <c r="L2905" s="99">
        <f>$L$8</f>
        <v>1.0815399999999999</v>
      </c>
      <c r="M2905" s="100">
        <f>$M$8</f>
        <v>1.0590999999999999</v>
      </c>
      <c r="N2905" s="101">
        <f>$N$8</f>
        <v>0.97811300000000001</v>
      </c>
      <c r="O2905" s="100">
        <f>$O$8</f>
        <v>1</v>
      </c>
      <c r="P2905" s="98">
        <f>K2905*L2905*M2905*N2905*O2905</f>
        <v>32857.54</v>
      </c>
      <c r="Q2905" s="97">
        <f>H2905*P2905</f>
        <v>-1230.19</v>
      </c>
      <c r="R2905" s="97"/>
      <c r="S2905" s="97"/>
    </row>
    <row r="2906" spans="1:19" x14ac:dyDescent="0.25">
      <c r="A2906" s="89" t="s">
        <v>6297</v>
      </c>
      <c r="B2906" s="89" t="s">
        <v>6264</v>
      </c>
      <c r="C2906" s="89"/>
      <c r="D2906" s="89" t="s">
        <v>151</v>
      </c>
      <c r="E2906" s="94" t="s">
        <v>634</v>
      </c>
      <c r="F2906" s="95" t="s">
        <v>635</v>
      </c>
      <c r="G2906" s="89" t="s">
        <v>502</v>
      </c>
      <c r="H2906" s="89" t="s">
        <v>5591</v>
      </c>
      <c r="I2906" s="96">
        <v>1</v>
      </c>
      <c r="J2906" s="97">
        <v>-185</v>
      </c>
      <c r="K2906" s="98">
        <f>J2906/H2906</f>
        <v>49412.39</v>
      </c>
      <c r="L2906" s="99">
        <f>$L$8</f>
        <v>1.0815399999999999</v>
      </c>
      <c r="M2906" s="100">
        <f>$M$8</f>
        <v>1.0590999999999999</v>
      </c>
      <c r="N2906" s="101">
        <f>$N$8</f>
        <v>0.97811300000000001</v>
      </c>
      <c r="O2906" s="100">
        <f>$O$8</f>
        <v>1</v>
      </c>
      <c r="P2906" s="98">
        <f>K2906*L2906*M2906*N2906*O2906</f>
        <v>55361.07</v>
      </c>
      <c r="Q2906" s="97">
        <f>H2906*P2906</f>
        <v>-207.27</v>
      </c>
      <c r="R2906" s="97"/>
      <c r="S2906" s="97"/>
    </row>
    <row r="2907" spans="1:19" x14ac:dyDescent="0.25">
      <c r="A2907" s="89" t="s">
        <v>6298</v>
      </c>
      <c r="B2907" s="89" t="s">
        <v>6264</v>
      </c>
      <c r="C2907" s="89"/>
      <c r="D2907" s="89" t="s">
        <v>154</v>
      </c>
      <c r="E2907" s="94" t="s">
        <v>638</v>
      </c>
      <c r="F2907" s="95" t="s">
        <v>639</v>
      </c>
      <c r="G2907" s="89" t="s">
        <v>518</v>
      </c>
      <c r="H2907" s="89" t="s">
        <v>5593</v>
      </c>
      <c r="I2907" s="96">
        <v>1</v>
      </c>
      <c r="J2907" s="97">
        <v>1914</v>
      </c>
      <c r="K2907" s="98">
        <f>J2907/H2907</f>
        <v>72.83</v>
      </c>
      <c r="L2907" s="99">
        <f>$L$8</f>
        <v>1.0815399999999999</v>
      </c>
      <c r="M2907" s="100">
        <f>$M$8</f>
        <v>1.0590999999999999</v>
      </c>
      <c r="N2907" s="101">
        <f>$N$8</f>
        <v>0.97811300000000001</v>
      </c>
      <c r="O2907" s="100">
        <f>$O$8</f>
        <v>1</v>
      </c>
      <c r="P2907" s="98">
        <f>K2907*L2907*M2907*N2907*O2907</f>
        <v>81.599999999999994</v>
      </c>
      <c r="Q2907" s="97">
        <f>H2907*P2907</f>
        <v>2144.4499999999998</v>
      </c>
      <c r="R2907" s="97"/>
      <c r="S2907" s="97"/>
    </row>
    <row r="2908" spans="1:19" x14ac:dyDescent="0.25">
      <c r="A2908" s="89"/>
      <c r="B2908" s="90"/>
      <c r="C2908" s="90"/>
      <c r="D2908" s="91"/>
      <c r="E2908" s="92"/>
      <c r="F2908" s="92" t="s">
        <v>6299</v>
      </c>
      <c r="G2908" s="91"/>
      <c r="H2908" s="91"/>
      <c r="I2908" s="93">
        <v>1</v>
      </c>
      <c r="J2908" s="91"/>
      <c r="K2908" s="98"/>
      <c r="L2908" s="99"/>
      <c r="M2908" s="100"/>
      <c r="N2908" s="101"/>
      <c r="O2908" s="100"/>
      <c r="P2908" s="98"/>
      <c r="Q2908" s="91"/>
      <c r="R2908" s="91"/>
      <c r="S2908" s="91"/>
    </row>
    <row r="2909" spans="1:19" ht="22.5" x14ac:dyDescent="0.25">
      <c r="A2909" s="89" t="s">
        <v>6300</v>
      </c>
      <c r="B2909" s="89" t="s">
        <v>6264</v>
      </c>
      <c r="C2909" s="89"/>
      <c r="D2909" s="89" t="s">
        <v>156</v>
      </c>
      <c r="E2909" s="94" t="s">
        <v>5775</v>
      </c>
      <c r="F2909" s="95" t="s">
        <v>5776</v>
      </c>
      <c r="G2909" s="89" t="s">
        <v>648</v>
      </c>
      <c r="H2909" s="89" t="s">
        <v>12</v>
      </c>
      <c r="I2909" s="96">
        <v>1</v>
      </c>
      <c r="J2909" s="97">
        <v>39629</v>
      </c>
      <c r="K2909" s="98">
        <f>J2909/H2909</f>
        <v>39629</v>
      </c>
      <c r="L2909" s="99">
        <f>$L$8</f>
        <v>1.0815399999999999</v>
      </c>
      <c r="M2909" s="100">
        <f>$M$8</f>
        <v>1.0590999999999999</v>
      </c>
      <c r="N2909" s="101">
        <f>$N$8</f>
        <v>0.97811300000000001</v>
      </c>
      <c r="O2909" s="100">
        <f>$O$8</f>
        <v>1</v>
      </c>
      <c r="P2909" s="98">
        <f>K2909*L2909*M2909*N2909*O2909</f>
        <v>44399.87</v>
      </c>
      <c r="Q2909" s="97">
        <f>H2909*P2909</f>
        <v>44399.87</v>
      </c>
      <c r="R2909" s="97"/>
      <c r="S2909" s="97"/>
    </row>
    <row r="2910" spans="1:19" ht="22.5" x14ac:dyDescent="0.25">
      <c r="A2910" s="89" t="s">
        <v>6301</v>
      </c>
      <c r="B2910" s="89" t="s">
        <v>6264</v>
      </c>
      <c r="C2910" s="89" t="s">
        <v>17297</v>
      </c>
      <c r="D2910" s="89" t="s">
        <v>157</v>
      </c>
      <c r="E2910" s="94" t="s">
        <v>6302</v>
      </c>
      <c r="F2910" s="95" t="s">
        <v>6303</v>
      </c>
      <c r="G2910" s="89" t="s">
        <v>5780</v>
      </c>
      <c r="H2910" s="89" t="s">
        <v>12</v>
      </c>
      <c r="I2910" s="96">
        <v>1</v>
      </c>
      <c r="J2910" s="97">
        <v>3814635</v>
      </c>
      <c r="K2910" s="98">
        <f>J2910/H2910</f>
        <v>3814635</v>
      </c>
      <c r="L2910" s="99">
        <f>$L$8</f>
        <v>1.0815399999999999</v>
      </c>
      <c r="M2910" s="100">
        <f>$M$8</f>
        <v>1.0590999999999999</v>
      </c>
      <c r="N2910" s="101">
        <f>$N$8</f>
        <v>0.97811300000000001</v>
      </c>
      <c r="O2910" s="100">
        <f>$O$8</f>
        <v>1</v>
      </c>
      <c r="P2910" s="98">
        <f>K2910*L2910*M2910*N2910*O2910</f>
        <v>4273872.62</v>
      </c>
      <c r="Q2910" s="97">
        <f>H2910*P2910</f>
        <v>4273872.62</v>
      </c>
      <c r="R2910" s="97">
        <f t="shared" ref="R2910" si="1551">Q2910</f>
        <v>4273872.62</v>
      </c>
      <c r="S2910" s="97"/>
    </row>
    <row r="2911" spans="1:19" x14ac:dyDescent="0.25">
      <c r="A2911" s="72"/>
      <c r="B2911" s="77"/>
      <c r="C2911" s="77"/>
      <c r="D2911" s="77"/>
      <c r="E2911" s="76"/>
      <c r="F2911" s="76" t="s">
        <v>6304</v>
      </c>
      <c r="G2911" s="77"/>
      <c r="H2911" s="77"/>
      <c r="I2911" s="78"/>
      <c r="J2911" s="79">
        <f>J2912+J2960+J2977+J2987+J2996+J3005</f>
        <v>1449593</v>
      </c>
      <c r="K2911" s="98"/>
      <c r="L2911" s="99"/>
      <c r="M2911" s="100"/>
      <c r="N2911" s="101"/>
      <c r="O2911" s="100"/>
      <c r="P2911" s="98"/>
      <c r="Q2911" s="79">
        <f>Q2912+Q2960+Q2977+Q2987+Q2996+Q3005</f>
        <v>1624108.01</v>
      </c>
      <c r="R2911" s="79">
        <f t="shared" ref="R2911:S2911" si="1552">R2912+R2960+R2977+R2987+R2996+R3005</f>
        <v>0</v>
      </c>
      <c r="S2911" s="79">
        <f t="shared" si="1552"/>
        <v>0</v>
      </c>
    </row>
    <row r="2912" spans="1:19" x14ac:dyDescent="0.25">
      <c r="A2912" s="82" t="s">
        <v>2610</v>
      </c>
      <c r="B2912" s="83"/>
      <c r="C2912" s="84"/>
      <c r="D2912" s="85"/>
      <c r="E2912" s="86"/>
      <c r="F2912" s="86" t="s">
        <v>6306</v>
      </c>
      <c r="G2912" s="82"/>
      <c r="H2912" s="82"/>
      <c r="I2912" s="87"/>
      <c r="J2912" s="88">
        <f>SUM(J2913:J2959)</f>
        <v>373640</v>
      </c>
      <c r="K2912" s="98"/>
      <c r="L2912" s="99"/>
      <c r="M2912" s="100"/>
      <c r="N2912" s="101"/>
      <c r="O2912" s="100"/>
      <c r="P2912" s="98"/>
      <c r="Q2912" s="88">
        <f>SUM(Q2913:Q2959)</f>
        <v>418622.69</v>
      </c>
      <c r="R2912" s="88">
        <f t="shared" ref="R2912:S2912" si="1553">SUM(R2913:R2959)</f>
        <v>0</v>
      </c>
      <c r="S2912" s="88">
        <f t="shared" si="1553"/>
        <v>0</v>
      </c>
    </row>
    <row r="2913" spans="1:19" x14ac:dyDescent="0.25">
      <c r="A2913" s="89"/>
      <c r="B2913" s="90"/>
      <c r="C2913" s="90"/>
      <c r="D2913" s="91"/>
      <c r="E2913" s="92"/>
      <c r="F2913" s="92" t="s">
        <v>6307</v>
      </c>
      <c r="G2913" s="91"/>
      <c r="H2913" s="91"/>
      <c r="I2913" s="93">
        <v>1</v>
      </c>
      <c r="J2913" s="91"/>
      <c r="K2913" s="98"/>
      <c r="L2913" s="99"/>
      <c r="M2913" s="100"/>
      <c r="N2913" s="101"/>
      <c r="O2913" s="100"/>
      <c r="P2913" s="98"/>
      <c r="Q2913" s="91"/>
      <c r="R2913" s="91"/>
      <c r="S2913" s="91"/>
    </row>
    <row r="2914" spans="1:19" ht="22.5" x14ac:dyDescent="0.25">
      <c r="A2914" s="89" t="s">
        <v>6308</v>
      </c>
      <c r="B2914" s="89" t="s">
        <v>6309</v>
      </c>
      <c r="C2914" s="89"/>
      <c r="D2914" s="89" t="s">
        <v>12</v>
      </c>
      <c r="E2914" s="94" t="s">
        <v>688</v>
      </c>
      <c r="F2914" s="95" t="s">
        <v>689</v>
      </c>
      <c r="G2914" s="89" t="s">
        <v>37</v>
      </c>
      <c r="H2914" s="89" t="s">
        <v>6310</v>
      </c>
      <c r="I2914" s="96">
        <v>1</v>
      </c>
      <c r="J2914" s="97">
        <v>795</v>
      </c>
      <c r="K2914" s="98">
        <f t="shared" ref="K2914:K2921" si="1554">J2914/H2914</f>
        <v>64634.15</v>
      </c>
      <c r="L2914" s="99">
        <f t="shared" ref="L2914:L2921" si="1555">$L$8</f>
        <v>1.0815399999999999</v>
      </c>
      <c r="M2914" s="100">
        <f t="shared" ref="M2914:M2921" si="1556">$M$8</f>
        <v>1.0590999999999999</v>
      </c>
      <c r="N2914" s="101">
        <f t="shared" ref="N2914:N2921" si="1557">$N$8</f>
        <v>0.97811300000000001</v>
      </c>
      <c r="O2914" s="100">
        <f t="shared" ref="O2914:O2921" si="1558">$O$8</f>
        <v>1</v>
      </c>
      <c r="P2914" s="98">
        <f>K2914*L2914*M2914*N2914*O2914</f>
        <v>72415.350000000006</v>
      </c>
      <c r="Q2914" s="97">
        <f t="shared" ref="Q2914:Q2921" si="1559">H2914*P2914</f>
        <v>890.71</v>
      </c>
      <c r="R2914" s="97"/>
      <c r="S2914" s="97"/>
    </row>
    <row r="2915" spans="1:19" ht="22.5" x14ac:dyDescent="0.25">
      <c r="A2915" s="89" t="s">
        <v>6311</v>
      </c>
      <c r="B2915" s="89" t="s">
        <v>6309</v>
      </c>
      <c r="C2915" s="89"/>
      <c r="D2915" s="89" t="s">
        <v>24</v>
      </c>
      <c r="E2915" s="94" t="s">
        <v>137</v>
      </c>
      <c r="F2915" s="95" t="s">
        <v>694</v>
      </c>
      <c r="G2915" s="89" t="s">
        <v>37</v>
      </c>
      <c r="H2915" s="89" t="s">
        <v>92</v>
      </c>
      <c r="I2915" s="96">
        <v>1</v>
      </c>
      <c r="J2915" s="97">
        <v>1792</v>
      </c>
      <c r="K2915" s="98">
        <f t="shared" si="1554"/>
        <v>89600</v>
      </c>
      <c r="L2915" s="99">
        <f t="shared" si="1555"/>
        <v>1.0815399999999999</v>
      </c>
      <c r="M2915" s="100">
        <f t="shared" si="1556"/>
        <v>1.0590999999999999</v>
      </c>
      <c r="N2915" s="101">
        <f t="shared" si="1557"/>
        <v>0.97811300000000001</v>
      </c>
      <c r="O2915" s="100">
        <f t="shared" si="1558"/>
        <v>1</v>
      </c>
      <c r="P2915" s="98">
        <f>K2915*L2915*M2915*N2915*O2915</f>
        <v>100386.8</v>
      </c>
      <c r="Q2915" s="97">
        <f t="shared" si="1559"/>
        <v>2007.74</v>
      </c>
      <c r="R2915" s="97"/>
      <c r="S2915" s="97"/>
    </row>
    <row r="2916" spans="1:19" ht="22.5" x14ac:dyDescent="0.25">
      <c r="A2916" s="89" t="s">
        <v>6312</v>
      </c>
      <c r="B2916" s="89" t="s">
        <v>6309</v>
      </c>
      <c r="C2916" s="89"/>
      <c r="D2916" s="89" t="s">
        <v>30</v>
      </c>
      <c r="E2916" s="94" t="s">
        <v>31</v>
      </c>
      <c r="F2916" s="95" t="s">
        <v>32</v>
      </c>
      <c r="G2916" s="89" t="s">
        <v>27</v>
      </c>
      <c r="H2916" s="89" t="s">
        <v>151</v>
      </c>
      <c r="I2916" s="96">
        <v>1</v>
      </c>
      <c r="J2916" s="97">
        <v>24104</v>
      </c>
      <c r="K2916" s="98">
        <f t="shared" si="1554"/>
        <v>708.94</v>
      </c>
      <c r="L2916" s="99">
        <f t="shared" si="1555"/>
        <v>1.0815399999999999</v>
      </c>
      <c r="M2916" s="100">
        <f t="shared" si="1556"/>
        <v>1.0590999999999999</v>
      </c>
      <c r="N2916" s="101">
        <f t="shared" si="1557"/>
        <v>0.97811300000000001</v>
      </c>
      <c r="O2916" s="100">
        <f t="shared" si="1558"/>
        <v>1</v>
      </c>
      <c r="P2916" s="98">
        <f>K2916*L2916*M2916*N2916*O2916+0.02</f>
        <v>794.31</v>
      </c>
      <c r="Q2916" s="97">
        <f t="shared" si="1559"/>
        <v>27006.54</v>
      </c>
      <c r="R2916" s="97"/>
      <c r="S2916" s="97"/>
    </row>
    <row r="2917" spans="1:19" ht="22.5" x14ac:dyDescent="0.25">
      <c r="A2917" s="89" t="s">
        <v>6313</v>
      </c>
      <c r="B2917" s="89" t="s">
        <v>6309</v>
      </c>
      <c r="C2917" s="89"/>
      <c r="D2917" s="89" t="s">
        <v>34</v>
      </c>
      <c r="E2917" s="94" t="s">
        <v>44</v>
      </c>
      <c r="F2917" s="95" t="s">
        <v>3045</v>
      </c>
      <c r="G2917" s="89" t="s">
        <v>37</v>
      </c>
      <c r="H2917" s="89" t="s">
        <v>92</v>
      </c>
      <c r="I2917" s="96">
        <v>1</v>
      </c>
      <c r="J2917" s="97">
        <v>185</v>
      </c>
      <c r="K2917" s="98">
        <f t="shared" si="1554"/>
        <v>9250</v>
      </c>
      <c r="L2917" s="99">
        <f t="shared" si="1555"/>
        <v>1.0815399999999999</v>
      </c>
      <c r="M2917" s="100">
        <f t="shared" si="1556"/>
        <v>1.0590999999999999</v>
      </c>
      <c r="N2917" s="101">
        <f t="shared" si="1557"/>
        <v>0.97811300000000001</v>
      </c>
      <c r="O2917" s="100">
        <f t="shared" si="1558"/>
        <v>1</v>
      </c>
      <c r="P2917" s="98">
        <f>K2917*L2917*M2917*N2917*O2917</f>
        <v>10363.59</v>
      </c>
      <c r="Q2917" s="97">
        <f t="shared" si="1559"/>
        <v>207.27</v>
      </c>
      <c r="R2917" s="97"/>
      <c r="S2917" s="97"/>
    </row>
    <row r="2918" spans="1:19" x14ac:dyDescent="0.25">
      <c r="A2918" s="89" t="s">
        <v>6314</v>
      </c>
      <c r="B2918" s="89" t="s">
        <v>6309</v>
      </c>
      <c r="C2918" s="89"/>
      <c r="D2918" s="89" t="s">
        <v>40</v>
      </c>
      <c r="E2918" s="94" t="s">
        <v>711</v>
      </c>
      <c r="F2918" s="95" t="s">
        <v>3050</v>
      </c>
      <c r="G2918" s="89" t="s">
        <v>81</v>
      </c>
      <c r="H2918" s="89" t="s">
        <v>109</v>
      </c>
      <c r="I2918" s="96">
        <v>1</v>
      </c>
      <c r="J2918" s="97">
        <v>26081</v>
      </c>
      <c r="K2918" s="98">
        <f t="shared" si="1554"/>
        <v>1086.71</v>
      </c>
      <c r="L2918" s="99">
        <f t="shared" si="1555"/>
        <v>1.0815399999999999</v>
      </c>
      <c r="M2918" s="100">
        <f t="shared" si="1556"/>
        <v>1.0590999999999999</v>
      </c>
      <c r="N2918" s="101">
        <f t="shared" si="1557"/>
        <v>0.97811300000000001</v>
      </c>
      <c r="O2918" s="100">
        <f t="shared" si="1558"/>
        <v>1</v>
      </c>
      <c r="P2918" s="98">
        <f>K2918*L2918*M2918*N2918*O2918</f>
        <v>1217.54</v>
      </c>
      <c r="Q2918" s="97">
        <f t="shared" si="1559"/>
        <v>29220.959999999999</v>
      </c>
      <c r="R2918" s="97"/>
      <c r="S2918" s="97"/>
    </row>
    <row r="2919" spans="1:19" x14ac:dyDescent="0.25">
      <c r="A2919" s="89" t="s">
        <v>6315</v>
      </c>
      <c r="B2919" s="89" t="s">
        <v>6309</v>
      </c>
      <c r="C2919" s="89"/>
      <c r="D2919" s="89" t="s">
        <v>43</v>
      </c>
      <c r="E2919" s="94" t="s">
        <v>49</v>
      </c>
      <c r="F2919" s="95" t="s">
        <v>50</v>
      </c>
      <c r="G2919" s="89" t="s">
        <v>51</v>
      </c>
      <c r="H2919" s="89" t="s">
        <v>1183</v>
      </c>
      <c r="I2919" s="96">
        <v>1</v>
      </c>
      <c r="J2919" s="97">
        <v>2563</v>
      </c>
      <c r="K2919" s="98">
        <f t="shared" si="1554"/>
        <v>12815</v>
      </c>
      <c r="L2919" s="99">
        <f t="shared" si="1555"/>
        <v>1.0815399999999999</v>
      </c>
      <c r="M2919" s="100">
        <f t="shared" si="1556"/>
        <v>1.0590999999999999</v>
      </c>
      <c r="N2919" s="101">
        <f t="shared" si="1557"/>
        <v>0.97811300000000001</v>
      </c>
      <c r="O2919" s="100">
        <f t="shared" si="1558"/>
        <v>1</v>
      </c>
      <c r="P2919" s="98">
        <f>K2919*L2919*M2919*N2919*O2919</f>
        <v>14357.78</v>
      </c>
      <c r="Q2919" s="97">
        <f t="shared" si="1559"/>
        <v>2871.56</v>
      </c>
      <c r="R2919" s="97"/>
      <c r="S2919" s="97"/>
    </row>
    <row r="2920" spans="1:19" ht="22.5" x14ac:dyDescent="0.25">
      <c r="A2920" s="89" t="s">
        <v>6316</v>
      </c>
      <c r="B2920" s="89" t="s">
        <v>6309</v>
      </c>
      <c r="C2920" s="89"/>
      <c r="D2920" s="89" t="s">
        <v>48</v>
      </c>
      <c r="E2920" s="94" t="s">
        <v>44</v>
      </c>
      <c r="F2920" s="95" t="s">
        <v>560</v>
      </c>
      <c r="G2920" s="89" t="s">
        <v>37</v>
      </c>
      <c r="H2920" s="89" t="s">
        <v>6317</v>
      </c>
      <c r="I2920" s="96">
        <v>1</v>
      </c>
      <c r="J2920" s="97">
        <v>36</v>
      </c>
      <c r="K2920" s="98">
        <f t="shared" si="1554"/>
        <v>9230.77</v>
      </c>
      <c r="L2920" s="99">
        <f t="shared" si="1555"/>
        <v>1.0815399999999999</v>
      </c>
      <c r="M2920" s="100">
        <f t="shared" si="1556"/>
        <v>1.0590999999999999</v>
      </c>
      <c r="N2920" s="101">
        <f t="shared" si="1557"/>
        <v>0.97811300000000001</v>
      </c>
      <c r="O2920" s="100">
        <f t="shared" si="1558"/>
        <v>1</v>
      </c>
      <c r="P2920" s="98">
        <f>K2920*L2920*M2920*N2920*O2920</f>
        <v>10342.049999999999</v>
      </c>
      <c r="Q2920" s="97">
        <f t="shared" si="1559"/>
        <v>40.33</v>
      </c>
      <c r="R2920" s="97"/>
      <c r="S2920" s="97"/>
    </row>
    <row r="2921" spans="1:19" x14ac:dyDescent="0.25">
      <c r="A2921" s="89" t="s">
        <v>6318</v>
      </c>
      <c r="B2921" s="89" t="s">
        <v>6309</v>
      </c>
      <c r="C2921" s="89"/>
      <c r="D2921" s="89" t="s">
        <v>55</v>
      </c>
      <c r="E2921" s="94" t="s">
        <v>49</v>
      </c>
      <c r="F2921" s="95" t="s">
        <v>50</v>
      </c>
      <c r="G2921" s="89" t="s">
        <v>51</v>
      </c>
      <c r="H2921" s="89" t="s">
        <v>602</v>
      </c>
      <c r="I2921" s="96">
        <v>1</v>
      </c>
      <c r="J2921" s="97">
        <v>500</v>
      </c>
      <c r="K2921" s="98">
        <f t="shared" si="1554"/>
        <v>12820.51</v>
      </c>
      <c r="L2921" s="99">
        <f t="shared" si="1555"/>
        <v>1.0815399999999999</v>
      </c>
      <c r="M2921" s="100">
        <f t="shared" si="1556"/>
        <v>1.0590999999999999</v>
      </c>
      <c r="N2921" s="101">
        <f t="shared" si="1557"/>
        <v>0.97811300000000001</v>
      </c>
      <c r="O2921" s="100">
        <f t="shared" si="1558"/>
        <v>1</v>
      </c>
      <c r="P2921" s="98">
        <f>K2921*L2921*M2921*N2921*O2921</f>
        <v>14363.95</v>
      </c>
      <c r="Q2921" s="97">
        <f t="shared" si="1559"/>
        <v>560.19000000000005</v>
      </c>
      <c r="R2921" s="97"/>
      <c r="S2921" s="97"/>
    </row>
    <row r="2922" spans="1:19" x14ac:dyDescent="0.25">
      <c r="A2922" s="89"/>
      <c r="B2922" s="90"/>
      <c r="C2922" s="90"/>
      <c r="D2922" s="91"/>
      <c r="E2922" s="92"/>
      <c r="F2922" s="92" t="s">
        <v>6319</v>
      </c>
      <c r="G2922" s="91"/>
      <c r="H2922" s="91"/>
      <c r="I2922" s="93">
        <v>1</v>
      </c>
      <c r="J2922" s="91"/>
      <c r="K2922" s="98"/>
      <c r="L2922" s="99"/>
      <c r="M2922" s="100"/>
      <c r="N2922" s="101"/>
      <c r="O2922" s="100"/>
      <c r="P2922" s="98"/>
      <c r="Q2922" s="91"/>
      <c r="R2922" s="91"/>
      <c r="S2922" s="91"/>
    </row>
    <row r="2923" spans="1:19" x14ac:dyDescent="0.25">
      <c r="A2923" s="89" t="s">
        <v>6320</v>
      </c>
      <c r="B2923" s="89" t="s">
        <v>6309</v>
      </c>
      <c r="C2923" s="89"/>
      <c r="D2923" s="89" t="s">
        <v>58</v>
      </c>
      <c r="E2923" s="94" t="s">
        <v>570</v>
      </c>
      <c r="F2923" s="95" t="s">
        <v>571</v>
      </c>
      <c r="G2923" s="89" t="s">
        <v>51</v>
      </c>
      <c r="H2923" s="89" t="s">
        <v>6321</v>
      </c>
      <c r="I2923" s="96">
        <v>1</v>
      </c>
      <c r="J2923" s="97">
        <v>2625</v>
      </c>
      <c r="K2923" s="98">
        <f t="shared" ref="K2923:K2930" si="1560">J2923/H2923</f>
        <v>157185.63</v>
      </c>
      <c r="L2923" s="99">
        <f t="shared" ref="L2923:L2930" si="1561">$L$8</f>
        <v>1.0815399999999999</v>
      </c>
      <c r="M2923" s="100">
        <f t="shared" ref="M2923:M2930" si="1562">$M$8</f>
        <v>1.0590999999999999</v>
      </c>
      <c r="N2923" s="101">
        <f t="shared" ref="N2923:N2930" si="1563">$N$8</f>
        <v>0.97811300000000001</v>
      </c>
      <c r="O2923" s="100">
        <f t="shared" ref="O2923:O2930" si="1564">$O$8</f>
        <v>1</v>
      </c>
      <c r="P2923" s="98">
        <f t="shared" ref="P2923:P2930" si="1565">K2923*L2923*M2923*N2923*O2923</f>
        <v>176108.95</v>
      </c>
      <c r="Q2923" s="97">
        <f t="shared" ref="Q2923:Q2930" si="1566">H2923*P2923</f>
        <v>2941.02</v>
      </c>
      <c r="R2923" s="97"/>
      <c r="S2923" s="97"/>
    </row>
    <row r="2924" spans="1:19" x14ac:dyDescent="0.25">
      <c r="A2924" s="89" t="s">
        <v>6322</v>
      </c>
      <c r="B2924" s="89" t="s">
        <v>6309</v>
      </c>
      <c r="C2924" s="89"/>
      <c r="D2924" s="89" t="s">
        <v>60</v>
      </c>
      <c r="E2924" s="94" t="s">
        <v>574</v>
      </c>
      <c r="F2924" s="95" t="s">
        <v>575</v>
      </c>
      <c r="G2924" s="89" t="s">
        <v>81</v>
      </c>
      <c r="H2924" s="89" t="s">
        <v>2222</v>
      </c>
      <c r="I2924" s="96">
        <v>1</v>
      </c>
      <c r="J2924" s="97">
        <v>8008</v>
      </c>
      <c r="K2924" s="98">
        <f t="shared" si="1560"/>
        <v>4710.59</v>
      </c>
      <c r="L2924" s="99">
        <f t="shared" si="1561"/>
        <v>1.0815399999999999</v>
      </c>
      <c r="M2924" s="100">
        <f t="shared" si="1562"/>
        <v>1.0590999999999999</v>
      </c>
      <c r="N2924" s="101">
        <f t="shared" si="1563"/>
        <v>0.97811300000000001</v>
      </c>
      <c r="O2924" s="100">
        <f t="shared" si="1564"/>
        <v>1</v>
      </c>
      <c r="P2924" s="98">
        <f t="shared" si="1565"/>
        <v>5277.69</v>
      </c>
      <c r="Q2924" s="97">
        <f t="shared" si="1566"/>
        <v>8972.07</v>
      </c>
      <c r="R2924" s="97"/>
      <c r="S2924" s="97"/>
    </row>
    <row r="2925" spans="1:19" ht="22.5" x14ac:dyDescent="0.25">
      <c r="A2925" s="89" t="s">
        <v>6323</v>
      </c>
      <c r="B2925" s="89" t="s">
        <v>6309</v>
      </c>
      <c r="C2925" s="89"/>
      <c r="D2925" s="89" t="s">
        <v>65</v>
      </c>
      <c r="E2925" s="94" t="s">
        <v>578</v>
      </c>
      <c r="F2925" s="95" t="s">
        <v>579</v>
      </c>
      <c r="G2925" s="89" t="s">
        <v>51</v>
      </c>
      <c r="H2925" s="89" t="s">
        <v>6324</v>
      </c>
      <c r="I2925" s="96">
        <v>1</v>
      </c>
      <c r="J2925" s="97">
        <v>136748</v>
      </c>
      <c r="K2925" s="98">
        <f t="shared" si="1560"/>
        <v>1260350.23</v>
      </c>
      <c r="L2925" s="99">
        <f t="shared" si="1561"/>
        <v>1.0815399999999999</v>
      </c>
      <c r="M2925" s="100">
        <f t="shared" si="1562"/>
        <v>1.0590999999999999</v>
      </c>
      <c r="N2925" s="101">
        <f t="shared" si="1563"/>
        <v>0.97811300000000001</v>
      </c>
      <c r="O2925" s="100">
        <f t="shared" si="1564"/>
        <v>1</v>
      </c>
      <c r="P2925" s="98">
        <f t="shared" si="1565"/>
        <v>1412081.72</v>
      </c>
      <c r="Q2925" s="97">
        <f t="shared" si="1566"/>
        <v>153210.87</v>
      </c>
      <c r="R2925" s="97"/>
      <c r="S2925" s="97"/>
    </row>
    <row r="2926" spans="1:19" x14ac:dyDescent="0.25">
      <c r="A2926" s="89" t="s">
        <v>6325</v>
      </c>
      <c r="B2926" s="89" t="s">
        <v>6309</v>
      </c>
      <c r="C2926" s="89"/>
      <c r="D2926" s="89" t="s">
        <v>68</v>
      </c>
      <c r="E2926" s="94" t="s">
        <v>6326</v>
      </c>
      <c r="F2926" s="95" t="s">
        <v>6327</v>
      </c>
      <c r="G2926" s="89" t="s">
        <v>81</v>
      </c>
      <c r="H2926" s="89" t="s">
        <v>6328</v>
      </c>
      <c r="I2926" s="96">
        <v>1</v>
      </c>
      <c r="J2926" s="97">
        <v>-57270</v>
      </c>
      <c r="K2926" s="98">
        <f t="shared" si="1560"/>
        <v>5200.34</v>
      </c>
      <c r="L2926" s="99">
        <f t="shared" si="1561"/>
        <v>1.0815399999999999</v>
      </c>
      <c r="M2926" s="100">
        <f t="shared" si="1562"/>
        <v>1.0590999999999999</v>
      </c>
      <c r="N2926" s="101">
        <f t="shared" si="1563"/>
        <v>0.97811300000000001</v>
      </c>
      <c r="O2926" s="100">
        <f t="shared" si="1564"/>
        <v>1</v>
      </c>
      <c r="P2926" s="98">
        <f t="shared" si="1565"/>
        <v>5826.4</v>
      </c>
      <c r="Q2926" s="97">
        <f t="shared" si="1566"/>
        <v>-64164.69</v>
      </c>
      <c r="R2926" s="97"/>
      <c r="S2926" s="97"/>
    </row>
    <row r="2927" spans="1:19" x14ac:dyDescent="0.25">
      <c r="A2927" s="89" t="s">
        <v>6329</v>
      </c>
      <c r="B2927" s="89" t="s">
        <v>6309</v>
      </c>
      <c r="C2927" s="89"/>
      <c r="D2927" s="89" t="s">
        <v>70</v>
      </c>
      <c r="E2927" s="94" t="s">
        <v>586</v>
      </c>
      <c r="F2927" s="95" t="s">
        <v>587</v>
      </c>
      <c r="G2927" s="89" t="s">
        <v>81</v>
      </c>
      <c r="H2927" s="89" t="s">
        <v>6330</v>
      </c>
      <c r="I2927" s="96">
        <v>1</v>
      </c>
      <c r="J2927" s="97">
        <v>69956</v>
      </c>
      <c r="K2927" s="98">
        <f t="shared" si="1560"/>
        <v>6353.86</v>
      </c>
      <c r="L2927" s="99">
        <f t="shared" si="1561"/>
        <v>1.0815399999999999</v>
      </c>
      <c r="M2927" s="100">
        <f t="shared" si="1562"/>
        <v>1.0590999999999999</v>
      </c>
      <c r="N2927" s="101">
        <f t="shared" si="1563"/>
        <v>0.97811300000000001</v>
      </c>
      <c r="O2927" s="100">
        <f t="shared" si="1564"/>
        <v>1</v>
      </c>
      <c r="P2927" s="98">
        <f t="shared" si="1565"/>
        <v>7118.79</v>
      </c>
      <c r="Q2927" s="97">
        <f t="shared" si="1566"/>
        <v>78377.88</v>
      </c>
      <c r="R2927" s="97"/>
      <c r="S2927" s="97"/>
    </row>
    <row r="2928" spans="1:19" ht="33.75" x14ac:dyDescent="0.25">
      <c r="A2928" s="89" t="s">
        <v>6331</v>
      </c>
      <c r="B2928" s="89" t="s">
        <v>6309</v>
      </c>
      <c r="C2928" s="89"/>
      <c r="D2928" s="89" t="s">
        <v>73</v>
      </c>
      <c r="E2928" s="94" t="s">
        <v>590</v>
      </c>
      <c r="F2928" s="95" t="s">
        <v>732</v>
      </c>
      <c r="G2928" s="89" t="s">
        <v>81</v>
      </c>
      <c r="H2928" s="89" t="s">
        <v>6330</v>
      </c>
      <c r="I2928" s="96">
        <v>1</v>
      </c>
      <c r="J2928" s="97">
        <v>3940</v>
      </c>
      <c r="K2928" s="98">
        <f t="shared" si="1560"/>
        <v>357.86</v>
      </c>
      <c r="L2928" s="99">
        <f t="shared" si="1561"/>
        <v>1.0815399999999999</v>
      </c>
      <c r="M2928" s="100">
        <f t="shared" si="1562"/>
        <v>1.0590999999999999</v>
      </c>
      <c r="N2928" s="101">
        <f t="shared" si="1563"/>
        <v>0.97811300000000001</v>
      </c>
      <c r="O2928" s="100">
        <f t="shared" si="1564"/>
        <v>1</v>
      </c>
      <c r="P2928" s="98">
        <f t="shared" si="1565"/>
        <v>400.94</v>
      </c>
      <c r="Q2928" s="97">
        <f t="shared" si="1566"/>
        <v>4414.3500000000004</v>
      </c>
      <c r="R2928" s="97"/>
      <c r="S2928" s="97"/>
    </row>
    <row r="2929" spans="1:19" ht="22.5" x14ac:dyDescent="0.25">
      <c r="A2929" s="89" t="s">
        <v>6332</v>
      </c>
      <c r="B2929" s="89" t="s">
        <v>6309</v>
      </c>
      <c r="C2929" s="89"/>
      <c r="D2929" s="89" t="s">
        <v>75</v>
      </c>
      <c r="E2929" s="94" t="s">
        <v>742</v>
      </c>
      <c r="F2929" s="95" t="s">
        <v>743</v>
      </c>
      <c r="G2929" s="89" t="s">
        <v>502</v>
      </c>
      <c r="H2929" s="89" t="s">
        <v>6333</v>
      </c>
      <c r="I2929" s="96">
        <v>1</v>
      </c>
      <c r="J2929" s="97">
        <v>32424</v>
      </c>
      <c r="K2929" s="98">
        <f t="shared" si="1560"/>
        <v>41099.22</v>
      </c>
      <c r="L2929" s="99">
        <f t="shared" si="1561"/>
        <v>1.0815399999999999</v>
      </c>
      <c r="M2929" s="100">
        <f t="shared" si="1562"/>
        <v>1.0590999999999999</v>
      </c>
      <c r="N2929" s="101">
        <f t="shared" si="1563"/>
        <v>0.97811300000000001</v>
      </c>
      <c r="O2929" s="100">
        <f t="shared" si="1564"/>
        <v>1</v>
      </c>
      <c r="P2929" s="98">
        <f t="shared" si="1565"/>
        <v>46047.09</v>
      </c>
      <c r="Q2929" s="97">
        <f t="shared" si="1566"/>
        <v>36327.47</v>
      </c>
      <c r="R2929" s="97"/>
      <c r="S2929" s="97"/>
    </row>
    <row r="2930" spans="1:19" ht="22.5" x14ac:dyDescent="0.25">
      <c r="A2930" s="89" t="s">
        <v>6334</v>
      </c>
      <c r="B2930" s="89" t="s">
        <v>6309</v>
      </c>
      <c r="C2930" s="89"/>
      <c r="D2930" s="89" t="s">
        <v>87</v>
      </c>
      <c r="E2930" s="94" t="s">
        <v>738</v>
      </c>
      <c r="F2930" s="95" t="s">
        <v>739</v>
      </c>
      <c r="G2930" s="89" t="s">
        <v>502</v>
      </c>
      <c r="H2930" s="89" t="s">
        <v>6335</v>
      </c>
      <c r="I2930" s="96">
        <v>1</v>
      </c>
      <c r="J2930" s="97">
        <v>2722</v>
      </c>
      <c r="K2930" s="98">
        <f t="shared" si="1560"/>
        <v>41105.410000000003</v>
      </c>
      <c r="L2930" s="99">
        <f t="shared" si="1561"/>
        <v>1.0815399999999999</v>
      </c>
      <c r="M2930" s="100">
        <f t="shared" si="1562"/>
        <v>1.0590999999999999</v>
      </c>
      <c r="N2930" s="101">
        <f t="shared" si="1563"/>
        <v>0.97811300000000001</v>
      </c>
      <c r="O2930" s="100">
        <f t="shared" si="1564"/>
        <v>1</v>
      </c>
      <c r="P2930" s="98">
        <f t="shared" si="1565"/>
        <v>46054.02</v>
      </c>
      <c r="Q2930" s="97">
        <f t="shared" si="1566"/>
        <v>3049.7</v>
      </c>
      <c r="R2930" s="97"/>
      <c r="S2930" s="97"/>
    </row>
    <row r="2931" spans="1:19" x14ac:dyDescent="0.25">
      <c r="A2931" s="89"/>
      <c r="B2931" s="90"/>
      <c r="C2931" s="90"/>
      <c r="D2931" s="91"/>
      <c r="E2931" s="92"/>
      <c r="F2931" s="92" t="s">
        <v>6336</v>
      </c>
      <c r="G2931" s="91"/>
      <c r="H2931" s="91"/>
      <c r="I2931" s="93">
        <v>1</v>
      </c>
      <c r="J2931" s="91"/>
      <c r="K2931" s="98"/>
      <c r="L2931" s="99"/>
      <c r="M2931" s="100"/>
      <c r="N2931" s="101"/>
      <c r="O2931" s="100"/>
      <c r="P2931" s="98"/>
      <c r="Q2931" s="91"/>
      <c r="R2931" s="91"/>
      <c r="S2931" s="91"/>
    </row>
    <row r="2932" spans="1:19" ht="22.5" x14ac:dyDescent="0.25">
      <c r="A2932" s="89" t="s">
        <v>6337</v>
      </c>
      <c r="B2932" s="89" t="s">
        <v>6309</v>
      </c>
      <c r="C2932" s="89"/>
      <c r="D2932" s="89" t="s">
        <v>89</v>
      </c>
      <c r="E2932" s="94" t="s">
        <v>742</v>
      </c>
      <c r="F2932" s="95" t="s">
        <v>743</v>
      </c>
      <c r="G2932" s="89" t="s">
        <v>502</v>
      </c>
      <c r="H2932" s="89" t="s">
        <v>6338</v>
      </c>
      <c r="I2932" s="96">
        <v>1</v>
      </c>
      <c r="J2932" s="97">
        <v>2327</v>
      </c>
      <c r="K2932" s="98">
        <f>J2932/H2932</f>
        <v>41091.29</v>
      </c>
      <c r="L2932" s="99">
        <f>$L$8</f>
        <v>1.0815399999999999</v>
      </c>
      <c r="M2932" s="100">
        <f>$M$8</f>
        <v>1.0590999999999999</v>
      </c>
      <c r="N2932" s="101">
        <f>$N$8</f>
        <v>0.97811300000000001</v>
      </c>
      <c r="O2932" s="100">
        <f>$O$8</f>
        <v>1</v>
      </c>
      <c r="P2932" s="98">
        <f>K2932*L2932*M2932*N2932*O2932</f>
        <v>46038.2</v>
      </c>
      <c r="Q2932" s="97">
        <f>H2932*P2932</f>
        <v>2607.14</v>
      </c>
      <c r="R2932" s="97"/>
      <c r="S2932" s="97"/>
    </row>
    <row r="2933" spans="1:19" x14ac:dyDescent="0.25">
      <c r="A2933" s="89"/>
      <c r="B2933" s="90"/>
      <c r="C2933" s="90"/>
      <c r="D2933" s="91"/>
      <c r="E2933" s="92"/>
      <c r="F2933" s="92" t="s">
        <v>6339</v>
      </c>
      <c r="G2933" s="91"/>
      <c r="H2933" s="91"/>
      <c r="I2933" s="93">
        <v>1</v>
      </c>
      <c r="J2933" s="91"/>
      <c r="K2933" s="98"/>
      <c r="L2933" s="99"/>
      <c r="M2933" s="100"/>
      <c r="N2933" s="101"/>
      <c r="O2933" s="100"/>
      <c r="P2933" s="98"/>
      <c r="Q2933" s="91"/>
      <c r="R2933" s="91"/>
      <c r="S2933" s="91"/>
    </row>
    <row r="2934" spans="1:19" ht="22.5" x14ac:dyDescent="0.25">
      <c r="A2934" s="89" t="s">
        <v>6340</v>
      </c>
      <c r="B2934" s="89" t="s">
        <v>6309</v>
      </c>
      <c r="C2934" s="89"/>
      <c r="D2934" s="89" t="s">
        <v>90</v>
      </c>
      <c r="E2934" s="94" t="s">
        <v>6341</v>
      </c>
      <c r="F2934" s="95" t="s">
        <v>6342</v>
      </c>
      <c r="G2934" s="89" t="s">
        <v>51</v>
      </c>
      <c r="H2934" s="89" t="s">
        <v>6343</v>
      </c>
      <c r="I2934" s="96">
        <v>1</v>
      </c>
      <c r="J2934" s="97">
        <v>9063</v>
      </c>
      <c r="K2934" s="98">
        <f>J2934/H2934</f>
        <v>1416093.75</v>
      </c>
      <c r="L2934" s="99">
        <f>$L$8</f>
        <v>1.0815399999999999</v>
      </c>
      <c r="M2934" s="100">
        <f>$M$8</f>
        <v>1.0590999999999999</v>
      </c>
      <c r="N2934" s="101">
        <f>$N$8</f>
        <v>0.97811300000000001</v>
      </c>
      <c r="O2934" s="100">
        <f>$O$8</f>
        <v>1</v>
      </c>
      <c r="P2934" s="98">
        <f>K2934*L2934*M2934*N2934*O2934</f>
        <v>1586574.94</v>
      </c>
      <c r="Q2934" s="97">
        <f>H2934*P2934</f>
        <v>10154.08</v>
      </c>
      <c r="R2934" s="97"/>
      <c r="S2934" s="97"/>
    </row>
    <row r="2935" spans="1:19" x14ac:dyDescent="0.25">
      <c r="A2935" s="89" t="s">
        <v>6344</v>
      </c>
      <c r="B2935" s="89" t="s">
        <v>6309</v>
      </c>
      <c r="C2935" s="89"/>
      <c r="D2935" s="89" t="s">
        <v>91</v>
      </c>
      <c r="E2935" s="94" t="s">
        <v>586</v>
      </c>
      <c r="F2935" s="95" t="s">
        <v>587</v>
      </c>
      <c r="G2935" s="89" t="s">
        <v>81</v>
      </c>
      <c r="H2935" s="89" t="s">
        <v>6345</v>
      </c>
      <c r="I2935" s="96">
        <v>1</v>
      </c>
      <c r="J2935" s="97">
        <v>4127</v>
      </c>
      <c r="K2935" s="98">
        <f>J2935/H2935</f>
        <v>6353.14</v>
      </c>
      <c r="L2935" s="99">
        <f>$L$8</f>
        <v>1.0815399999999999</v>
      </c>
      <c r="M2935" s="100">
        <f>$M$8</f>
        <v>1.0590999999999999</v>
      </c>
      <c r="N2935" s="101">
        <f>$N$8</f>
        <v>0.97811300000000001</v>
      </c>
      <c r="O2935" s="100">
        <f>$O$8</f>
        <v>1</v>
      </c>
      <c r="P2935" s="98">
        <f>K2935*L2935*M2935*N2935*O2935</f>
        <v>7117.98</v>
      </c>
      <c r="Q2935" s="97">
        <f>H2935*P2935</f>
        <v>4623.84</v>
      </c>
      <c r="R2935" s="97"/>
      <c r="S2935" s="97"/>
    </row>
    <row r="2936" spans="1:19" ht="33.75" x14ac:dyDescent="0.25">
      <c r="A2936" s="89" t="s">
        <v>6346</v>
      </c>
      <c r="B2936" s="89" t="s">
        <v>6309</v>
      </c>
      <c r="C2936" s="89"/>
      <c r="D2936" s="89" t="s">
        <v>101</v>
      </c>
      <c r="E2936" s="94" t="s">
        <v>590</v>
      </c>
      <c r="F2936" s="95" t="s">
        <v>732</v>
      </c>
      <c r="G2936" s="89" t="s">
        <v>81</v>
      </c>
      <c r="H2936" s="89" t="s">
        <v>6345</v>
      </c>
      <c r="I2936" s="96">
        <v>1</v>
      </c>
      <c r="J2936" s="97">
        <v>232</v>
      </c>
      <c r="K2936" s="98">
        <f>J2936/H2936</f>
        <v>357.14</v>
      </c>
      <c r="L2936" s="99">
        <f>$L$8</f>
        <v>1.0815399999999999</v>
      </c>
      <c r="M2936" s="100">
        <f>$M$8</f>
        <v>1.0590999999999999</v>
      </c>
      <c r="N2936" s="101">
        <f>$N$8</f>
        <v>0.97811300000000001</v>
      </c>
      <c r="O2936" s="100">
        <f>$O$8</f>
        <v>1</v>
      </c>
      <c r="P2936" s="98">
        <f>K2936*L2936*M2936*N2936*O2936</f>
        <v>400.14</v>
      </c>
      <c r="Q2936" s="97">
        <f>H2936*P2936</f>
        <v>259.93</v>
      </c>
      <c r="R2936" s="97"/>
      <c r="S2936" s="97"/>
    </row>
    <row r="2937" spans="1:19" x14ac:dyDescent="0.25">
      <c r="A2937" s="89" t="s">
        <v>6347</v>
      </c>
      <c r="B2937" s="89" t="s">
        <v>6309</v>
      </c>
      <c r="C2937" s="89"/>
      <c r="D2937" s="89" t="s">
        <v>106</v>
      </c>
      <c r="E2937" s="94" t="s">
        <v>597</v>
      </c>
      <c r="F2937" s="95" t="s">
        <v>598</v>
      </c>
      <c r="G2937" s="89" t="s">
        <v>502</v>
      </c>
      <c r="H2937" s="89" t="s">
        <v>6348</v>
      </c>
      <c r="I2937" s="96">
        <v>1</v>
      </c>
      <c r="J2937" s="97">
        <v>2663</v>
      </c>
      <c r="K2937" s="98">
        <f>J2937/H2937</f>
        <v>43691.55</v>
      </c>
      <c r="L2937" s="99">
        <f>$L$8</f>
        <v>1.0815399999999999</v>
      </c>
      <c r="M2937" s="100">
        <f>$M$8</f>
        <v>1.0590999999999999</v>
      </c>
      <c r="N2937" s="101">
        <f>$N$8</f>
        <v>0.97811300000000001</v>
      </c>
      <c r="O2937" s="100">
        <f>$O$8</f>
        <v>1</v>
      </c>
      <c r="P2937" s="98">
        <f>K2937*L2937*M2937*N2937*O2937</f>
        <v>48951.5</v>
      </c>
      <c r="Q2937" s="97">
        <f>H2937*P2937</f>
        <v>2983.59</v>
      </c>
      <c r="R2937" s="97"/>
      <c r="S2937" s="97"/>
    </row>
    <row r="2938" spans="1:19" x14ac:dyDescent="0.25">
      <c r="A2938" s="89" t="s">
        <v>6349</v>
      </c>
      <c r="B2938" s="89" t="s">
        <v>6309</v>
      </c>
      <c r="C2938" s="89"/>
      <c r="D2938" s="89" t="s">
        <v>107</v>
      </c>
      <c r="E2938" s="94" t="s">
        <v>781</v>
      </c>
      <c r="F2938" s="95" t="s">
        <v>782</v>
      </c>
      <c r="G2938" s="89" t="s">
        <v>502</v>
      </c>
      <c r="H2938" s="89" t="s">
        <v>6350</v>
      </c>
      <c r="I2938" s="96">
        <v>1</v>
      </c>
      <c r="J2938" s="97">
        <v>747</v>
      </c>
      <c r="K2938" s="98">
        <f>J2938/H2938</f>
        <v>44253.55</v>
      </c>
      <c r="L2938" s="99">
        <f>$L$8</f>
        <v>1.0815399999999999</v>
      </c>
      <c r="M2938" s="100">
        <f>$M$8</f>
        <v>1.0590999999999999</v>
      </c>
      <c r="N2938" s="101">
        <f>$N$8</f>
        <v>0.97811300000000001</v>
      </c>
      <c r="O2938" s="100">
        <f>$O$8</f>
        <v>1</v>
      </c>
      <c r="P2938" s="98">
        <f>K2938*L2938*M2938*N2938*O2938</f>
        <v>49581.16</v>
      </c>
      <c r="Q2938" s="97">
        <f>H2938*P2938</f>
        <v>836.93</v>
      </c>
      <c r="R2938" s="97"/>
      <c r="S2938" s="97"/>
    </row>
    <row r="2939" spans="1:19" x14ac:dyDescent="0.25">
      <c r="A2939" s="89"/>
      <c r="B2939" s="90"/>
      <c r="C2939" s="90"/>
      <c r="D2939" s="91"/>
      <c r="E2939" s="92"/>
      <c r="F2939" s="92" t="s">
        <v>6351</v>
      </c>
      <c r="G2939" s="91"/>
      <c r="H2939" s="91"/>
      <c r="I2939" s="93">
        <v>1</v>
      </c>
      <c r="J2939" s="91"/>
      <c r="K2939" s="98"/>
      <c r="L2939" s="99"/>
      <c r="M2939" s="100"/>
      <c r="N2939" s="101"/>
      <c r="O2939" s="100"/>
      <c r="P2939" s="98"/>
      <c r="Q2939" s="91"/>
      <c r="R2939" s="91"/>
      <c r="S2939" s="91"/>
    </row>
    <row r="2940" spans="1:19" ht="33.75" x14ac:dyDescent="0.25">
      <c r="A2940" s="89" t="s">
        <v>6352</v>
      </c>
      <c r="B2940" s="89" t="s">
        <v>6309</v>
      </c>
      <c r="C2940" s="89"/>
      <c r="D2940" s="89" t="s">
        <v>108</v>
      </c>
      <c r="E2940" s="94" t="s">
        <v>6353</v>
      </c>
      <c r="F2940" s="95" t="s">
        <v>6354</v>
      </c>
      <c r="G2940" s="89" t="s">
        <v>51</v>
      </c>
      <c r="H2940" s="89" t="s">
        <v>6355</v>
      </c>
      <c r="I2940" s="96">
        <v>1</v>
      </c>
      <c r="J2940" s="97">
        <v>12288</v>
      </c>
      <c r="K2940" s="98">
        <f t="shared" ref="K2940:K2946" si="1567">J2940/H2940</f>
        <v>1541008.28</v>
      </c>
      <c r="L2940" s="99">
        <f t="shared" ref="L2940:L2946" si="1568">$L$8</f>
        <v>1.0815399999999999</v>
      </c>
      <c r="M2940" s="100">
        <f t="shared" ref="M2940:M2946" si="1569">$M$8</f>
        <v>1.0590999999999999</v>
      </c>
      <c r="N2940" s="101">
        <f t="shared" ref="N2940:N2946" si="1570">$N$8</f>
        <v>0.97811300000000001</v>
      </c>
      <c r="O2940" s="100">
        <f t="shared" ref="O2940:O2946" si="1571">$O$8</f>
        <v>1</v>
      </c>
      <c r="P2940" s="98">
        <f t="shared" ref="P2940:P2946" si="1572">K2940*L2940*M2940*N2940*O2940</f>
        <v>1726527.73</v>
      </c>
      <c r="Q2940" s="97">
        <f t="shared" ref="Q2940:Q2946" si="1573">H2940*P2940</f>
        <v>13767.33</v>
      </c>
      <c r="R2940" s="97"/>
      <c r="S2940" s="97"/>
    </row>
    <row r="2941" spans="1:19" x14ac:dyDescent="0.25">
      <c r="A2941" s="89" t="s">
        <v>6356</v>
      </c>
      <c r="B2941" s="89" t="s">
        <v>6309</v>
      </c>
      <c r="C2941" s="89"/>
      <c r="D2941" s="89" t="s">
        <v>109</v>
      </c>
      <c r="E2941" s="94" t="s">
        <v>586</v>
      </c>
      <c r="F2941" s="95" t="s">
        <v>587</v>
      </c>
      <c r="G2941" s="89" t="s">
        <v>81</v>
      </c>
      <c r="H2941" s="89" t="s">
        <v>6357</v>
      </c>
      <c r="I2941" s="96">
        <v>1</v>
      </c>
      <c r="J2941" s="97">
        <v>5143</v>
      </c>
      <c r="K2941" s="98">
        <f t="shared" si="1567"/>
        <v>6354.4</v>
      </c>
      <c r="L2941" s="99">
        <f t="shared" si="1568"/>
        <v>1.0815399999999999</v>
      </c>
      <c r="M2941" s="100">
        <f t="shared" si="1569"/>
        <v>1.0590999999999999</v>
      </c>
      <c r="N2941" s="101">
        <f t="shared" si="1570"/>
        <v>0.97811300000000001</v>
      </c>
      <c r="O2941" s="100">
        <f t="shared" si="1571"/>
        <v>1</v>
      </c>
      <c r="P2941" s="98">
        <f t="shared" si="1572"/>
        <v>7119.4</v>
      </c>
      <c r="Q2941" s="97">
        <f t="shared" si="1573"/>
        <v>5762.16</v>
      </c>
      <c r="R2941" s="97"/>
      <c r="S2941" s="97"/>
    </row>
    <row r="2942" spans="1:19" x14ac:dyDescent="0.25">
      <c r="A2942" s="89" t="s">
        <v>6358</v>
      </c>
      <c r="B2942" s="89" t="s">
        <v>6309</v>
      </c>
      <c r="C2942" s="89"/>
      <c r="D2942" s="89" t="s">
        <v>122</v>
      </c>
      <c r="E2942" s="94" t="s">
        <v>6359</v>
      </c>
      <c r="F2942" s="95" t="s">
        <v>6360</v>
      </c>
      <c r="G2942" s="89" t="s">
        <v>51</v>
      </c>
      <c r="H2942" s="89" t="s">
        <v>6361</v>
      </c>
      <c r="I2942" s="96">
        <v>1</v>
      </c>
      <c r="J2942" s="97">
        <v>4059</v>
      </c>
      <c r="K2942" s="98">
        <f t="shared" si="1567"/>
        <v>1546285.71</v>
      </c>
      <c r="L2942" s="99">
        <f t="shared" si="1568"/>
        <v>1.0815399999999999</v>
      </c>
      <c r="M2942" s="100">
        <f t="shared" si="1569"/>
        <v>1.0590999999999999</v>
      </c>
      <c r="N2942" s="101">
        <f t="shared" si="1570"/>
        <v>0.97811300000000001</v>
      </c>
      <c r="O2942" s="100">
        <f t="shared" si="1571"/>
        <v>1</v>
      </c>
      <c r="P2942" s="98">
        <f t="shared" si="1572"/>
        <v>1732440.5</v>
      </c>
      <c r="Q2942" s="97">
        <f t="shared" si="1573"/>
        <v>4547.66</v>
      </c>
      <c r="R2942" s="97"/>
      <c r="S2942" s="97"/>
    </row>
    <row r="2943" spans="1:19" x14ac:dyDescent="0.25">
      <c r="A2943" s="89" t="s">
        <v>6362</v>
      </c>
      <c r="B2943" s="89" t="s">
        <v>6309</v>
      </c>
      <c r="C2943" s="89"/>
      <c r="D2943" s="89" t="s">
        <v>126</v>
      </c>
      <c r="E2943" s="94" t="s">
        <v>586</v>
      </c>
      <c r="F2943" s="95" t="s">
        <v>587</v>
      </c>
      <c r="G2943" s="89" t="s">
        <v>81</v>
      </c>
      <c r="H2943" s="89" t="s">
        <v>6363</v>
      </c>
      <c r="I2943" s="96">
        <v>1</v>
      </c>
      <c r="J2943" s="97">
        <v>1693</v>
      </c>
      <c r="K2943" s="98">
        <f t="shared" si="1567"/>
        <v>6354.2</v>
      </c>
      <c r="L2943" s="99">
        <f t="shared" si="1568"/>
        <v>1.0815399999999999</v>
      </c>
      <c r="M2943" s="100">
        <f t="shared" si="1569"/>
        <v>1.0590999999999999</v>
      </c>
      <c r="N2943" s="101">
        <f t="shared" si="1570"/>
        <v>0.97811300000000001</v>
      </c>
      <c r="O2943" s="100">
        <f t="shared" si="1571"/>
        <v>1</v>
      </c>
      <c r="P2943" s="98">
        <f t="shared" si="1572"/>
        <v>7119.17</v>
      </c>
      <c r="Q2943" s="97">
        <f t="shared" si="1573"/>
        <v>1896.82</v>
      </c>
      <c r="R2943" s="97"/>
      <c r="S2943" s="97"/>
    </row>
    <row r="2944" spans="1:19" ht="22.5" x14ac:dyDescent="0.25">
      <c r="A2944" s="89" t="s">
        <v>6364</v>
      </c>
      <c r="B2944" s="89" t="s">
        <v>6309</v>
      </c>
      <c r="C2944" s="89"/>
      <c r="D2944" s="89" t="s">
        <v>124</v>
      </c>
      <c r="E2944" s="94" t="s">
        <v>742</v>
      </c>
      <c r="F2944" s="95" t="s">
        <v>743</v>
      </c>
      <c r="G2944" s="89" t="s">
        <v>502</v>
      </c>
      <c r="H2944" s="89" t="s">
        <v>6365</v>
      </c>
      <c r="I2944" s="96">
        <v>1</v>
      </c>
      <c r="J2944" s="97">
        <v>2295</v>
      </c>
      <c r="K2944" s="98">
        <f t="shared" si="1567"/>
        <v>41106.93</v>
      </c>
      <c r="L2944" s="99">
        <f t="shared" si="1568"/>
        <v>1.0815399999999999</v>
      </c>
      <c r="M2944" s="100">
        <f t="shared" si="1569"/>
        <v>1.0590999999999999</v>
      </c>
      <c r="N2944" s="101">
        <f t="shared" si="1570"/>
        <v>0.97811300000000001</v>
      </c>
      <c r="O2944" s="100">
        <f t="shared" si="1571"/>
        <v>1</v>
      </c>
      <c r="P2944" s="98">
        <f t="shared" si="1572"/>
        <v>46055.73</v>
      </c>
      <c r="Q2944" s="97">
        <f t="shared" si="1573"/>
        <v>2571.29</v>
      </c>
      <c r="R2944" s="97"/>
      <c r="S2944" s="97"/>
    </row>
    <row r="2945" spans="1:19" x14ac:dyDescent="0.25">
      <c r="A2945" s="89" t="s">
        <v>6366</v>
      </c>
      <c r="B2945" s="89" t="s">
        <v>6309</v>
      </c>
      <c r="C2945" s="89"/>
      <c r="D2945" s="89" t="s">
        <v>129</v>
      </c>
      <c r="E2945" s="94" t="s">
        <v>781</v>
      </c>
      <c r="F2945" s="95" t="s">
        <v>782</v>
      </c>
      <c r="G2945" s="89" t="s">
        <v>502</v>
      </c>
      <c r="H2945" s="89" t="s">
        <v>6367</v>
      </c>
      <c r="I2945" s="96">
        <v>1</v>
      </c>
      <c r="J2945" s="97">
        <v>132</v>
      </c>
      <c r="K2945" s="98">
        <f t="shared" si="1567"/>
        <v>44295.3</v>
      </c>
      <c r="L2945" s="99">
        <f t="shared" si="1568"/>
        <v>1.0815399999999999</v>
      </c>
      <c r="M2945" s="100">
        <f t="shared" si="1569"/>
        <v>1.0590999999999999</v>
      </c>
      <c r="N2945" s="101">
        <f t="shared" si="1570"/>
        <v>0.97811300000000001</v>
      </c>
      <c r="O2945" s="100">
        <f t="shared" si="1571"/>
        <v>1</v>
      </c>
      <c r="P2945" s="98">
        <f t="shared" si="1572"/>
        <v>49627.94</v>
      </c>
      <c r="Q2945" s="97">
        <f t="shared" si="1573"/>
        <v>147.88999999999999</v>
      </c>
      <c r="R2945" s="97"/>
      <c r="S2945" s="97"/>
    </row>
    <row r="2946" spans="1:19" x14ac:dyDescent="0.25">
      <c r="A2946" s="89" t="s">
        <v>6368</v>
      </c>
      <c r="B2946" s="89" t="s">
        <v>6309</v>
      </c>
      <c r="C2946" s="89"/>
      <c r="D2946" s="89" t="s">
        <v>133</v>
      </c>
      <c r="E2946" s="94" t="s">
        <v>6369</v>
      </c>
      <c r="F2946" s="95" t="s">
        <v>6370</v>
      </c>
      <c r="G2946" s="89" t="s">
        <v>502</v>
      </c>
      <c r="H2946" s="89" t="s">
        <v>6371</v>
      </c>
      <c r="I2946" s="96">
        <v>1</v>
      </c>
      <c r="J2946" s="97">
        <v>228</v>
      </c>
      <c r="K2946" s="98">
        <f t="shared" si="1567"/>
        <v>44271.839999999997</v>
      </c>
      <c r="L2946" s="99">
        <f t="shared" si="1568"/>
        <v>1.0815399999999999</v>
      </c>
      <c r="M2946" s="100">
        <f t="shared" si="1569"/>
        <v>1.0590999999999999</v>
      </c>
      <c r="N2946" s="101">
        <f t="shared" si="1570"/>
        <v>0.97811300000000001</v>
      </c>
      <c r="O2946" s="100">
        <f t="shared" si="1571"/>
        <v>1</v>
      </c>
      <c r="P2946" s="98">
        <f t="shared" si="1572"/>
        <v>49601.65</v>
      </c>
      <c r="Q2946" s="97">
        <f t="shared" si="1573"/>
        <v>255.45</v>
      </c>
      <c r="R2946" s="97"/>
      <c r="S2946" s="97"/>
    </row>
    <row r="2947" spans="1:19" x14ac:dyDescent="0.25">
      <c r="A2947" s="89"/>
      <c r="B2947" s="90"/>
      <c r="C2947" s="90"/>
      <c r="D2947" s="91"/>
      <c r="E2947" s="92"/>
      <c r="F2947" s="92" t="s">
        <v>6372</v>
      </c>
      <c r="G2947" s="91"/>
      <c r="H2947" s="91"/>
      <c r="I2947" s="93">
        <v>1</v>
      </c>
      <c r="J2947" s="91"/>
      <c r="K2947" s="98"/>
      <c r="L2947" s="99"/>
      <c r="M2947" s="100"/>
      <c r="N2947" s="101"/>
      <c r="O2947" s="100"/>
      <c r="P2947" s="98"/>
      <c r="Q2947" s="91"/>
      <c r="R2947" s="91"/>
      <c r="S2947" s="91"/>
    </row>
    <row r="2948" spans="1:19" ht="22.5" x14ac:dyDescent="0.25">
      <c r="A2948" s="89" t="s">
        <v>6373</v>
      </c>
      <c r="B2948" s="89" t="s">
        <v>6309</v>
      </c>
      <c r="C2948" s="89"/>
      <c r="D2948" s="89" t="s">
        <v>136</v>
      </c>
      <c r="E2948" s="94" t="s">
        <v>6374</v>
      </c>
      <c r="F2948" s="95" t="s">
        <v>6375</v>
      </c>
      <c r="G2948" s="89" t="s">
        <v>51</v>
      </c>
      <c r="H2948" s="89" t="s">
        <v>6376</v>
      </c>
      <c r="I2948" s="96">
        <v>1</v>
      </c>
      <c r="J2948" s="97">
        <v>215</v>
      </c>
      <c r="K2948" s="98">
        <f t="shared" ref="K2948:K2955" si="1574">J2948/H2948</f>
        <v>431726.91</v>
      </c>
      <c r="L2948" s="99">
        <f t="shared" ref="L2948:L2955" si="1575">$L$8</f>
        <v>1.0815399999999999</v>
      </c>
      <c r="M2948" s="100">
        <f t="shared" ref="M2948:M2955" si="1576">$M$8</f>
        <v>1.0590999999999999</v>
      </c>
      <c r="N2948" s="101">
        <f t="shared" ref="N2948:N2955" si="1577">$N$8</f>
        <v>0.97811300000000001</v>
      </c>
      <c r="O2948" s="100">
        <f t="shared" ref="O2948:O2955" si="1578">$O$8</f>
        <v>1</v>
      </c>
      <c r="P2948" s="98">
        <f t="shared" ref="P2948:P2955" si="1579">K2948*L2948*M2948*N2948*O2948</f>
        <v>483701.8</v>
      </c>
      <c r="Q2948" s="97">
        <f t="shared" ref="Q2948:Q2955" si="1580">H2948*P2948</f>
        <v>240.88</v>
      </c>
      <c r="R2948" s="97"/>
      <c r="S2948" s="97"/>
    </row>
    <row r="2949" spans="1:19" x14ac:dyDescent="0.25">
      <c r="A2949" s="89" t="s">
        <v>6377</v>
      </c>
      <c r="B2949" s="89" t="s">
        <v>6309</v>
      </c>
      <c r="C2949" s="89"/>
      <c r="D2949" s="89" t="s">
        <v>141</v>
      </c>
      <c r="E2949" s="94" t="s">
        <v>6359</v>
      </c>
      <c r="F2949" s="95" t="s">
        <v>6360</v>
      </c>
      <c r="G2949" s="89" t="s">
        <v>51</v>
      </c>
      <c r="H2949" s="89" t="s">
        <v>6378</v>
      </c>
      <c r="I2949" s="96">
        <v>1</v>
      </c>
      <c r="J2949" s="97">
        <v>365</v>
      </c>
      <c r="K2949" s="98">
        <f t="shared" si="1574"/>
        <v>1540084.39</v>
      </c>
      <c r="L2949" s="99">
        <f t="shared" si="1575"/>
        <v>1.0815399999999999</v>
      </c>
      <c r="M2949" s="100">
        <f t="shared" si="1576"/>
        <v>1.0590999999999999</v>
      </c>
      <c r="N2949" s="101">
        <f t="shared" si="1577"/>
        <v>0.97811300000000001</v>
      </c>
      <c r="O2949" s="100">
        <f t="shared" si="1578"/>
        <v>1</v>
      </c>
      <c r="P2949" s="98">
        <f t="shared" si="1579"/>
        <v>1725492.61</v>
      </c>
      <c r="Q2949" s="97">
        <f t="shared" si="1580"/>
        <v>408.94</v>
      </c>
      <c r="R2949" s="97"/>
      <c r="S2949" s="97"/>
    </row>
    <row r="2950" spans="1:19" x14ac:dyDescent="0.25">
      <c r="A2950" s="89" t="s">
        <v>6379</v>
      </c>
      <c r="B2950" s="89" t="s">
        <v>6309</v>
      </c>
      <c r="C2950" s="89"/>
      <c r="D2950" s="89" t="s">
        <v>144</v>
      </c>
      <c r="E2950" s="94" t="s">
        <v>586</v>
      </c>
      <c r="F2950" s="95" t="s">
        <v>587</v>
      </c>
      <c r="G2950" s="89" t="s">
        <v>81</v>
      </c>
      <c r="H2950" s="89" t="s">
        <v>6380</v>
      </c>
      <c r="I2950" s="96">
        <v>1</v>
      </c>
      <c r="J2950" s="97">
        <v>322</v>
      </c>
      <c r="K2950" s="98">
        <f t="shared" si="1574"/>
        <v>6344.83</v>
      </c>
      <c r="L2950" s="99">
        <f t="shared" si="1575"/>
        <v>1.0815399999999999</v>
      </c>
      <c r="M2950" s="100">
        <f t="shared" si="1576"/>
        <v>1.0590999999999999</v>
      </c>
      <c r="N2950" s="101">
        <f t="shared" si="1577"/>
        <v>0.97811300000000001</v>
      </c>
      <c r="O2950" s="100">
        <f t="shared" si="1578"/>
        <v>1</v>
      </c>
      <c r="P2950" s="98">
        <f t="shared" si="1579"/>
        <v>7108.67</v>
      </c>
      <c r="Q2950" s="97">
        <f t="shared" si="1580"/>
        <v>360.77</v>
      </c>
      <c r="R2950" s="97"/>
      <c r="S2950" s="97"/>
    </row>
    <row r="2951" spans="1:19" ht="22.5" x14ac:dyDescent="0.25">
      <c r="A2951" s="89" t="s">
        <v>6381</v>
      </c>
      <c r="B2951" s="89" t="s">
        <v>6309</v>
      </c>
      <c r="C2951" s="89"/>
      <c r="D2951" s="89" t="s">
        <v>146</v>
      </c>
      <c r="E2951" s="94" t="s">
        <v>742</v>
      </c>
      <c r="F2951" s="95" t="s">
        <v>743</v>
      </c>
      <c r="G2951" s="89" t="s">
        <v>502</v>
      </c>
      <c r="H2951" s="89" t="s">
        <v>6382</v>
      </c>
      <c r="I2951" s="96">
        <v>1</v>
      </c>
      <c r="J2951" s="97">
        <v>209</v>
      </c>
      <c r="K2951" s="98">
        <f t="shared" si="1574"/>
        <v>41141.730000000003</v>
      </c>
      <c r="L2951" s="99">
        <f t="shared" si="1575"/>
        <v>1.0815399999999999</v>
      </c>
      <c r="M2951" s="100">
        <f t="shared" si="1576"/>
        <v>1.0590999999999999</v>
      </c>
      <c r="N2951" s="101">
        <f t="shared" si="1577"/>
        <v>0.97811300000000001</v>
      </c>
      <c r="O2951" s="100">
        <f t="shared" si="1578"/>
        <v>1</v>
      </c>
      <c r="P2951" s="98">
        <f t="shared" si="1579"/>
        <v>46094.720000000001</v>
      </c>
      <c r="Q2951" s="97">
        <f t="shared" si="1580"/>
        <v>234.16</v>
      </c>
      <c r="R2951" s="97"/>
      <c r="S2951" s="97"/>
    </row>
    <row r="2952" spans="1:19" x14ac:dyDescent="0.25">
      <c r="A2952" s="89" t="s">
        <v>6383</v>
      </c>
      <c r="B2952" s="89" t="s">
        <v>6309</v>
      </c>
      <c r="C2952" s="89"/>
      <c r="D2952" s="89" t="s">
        <v>151</v>
      </c>
      <c r="E2952" s="94" t="s">
        <v>823</v>
      </c>
      <c r="F2952" s="95" t="s">
        <v>6384</v>
      </c>
      <c r="G2952" s="89" t="s">
        <v>502</v>
      </c>
      <c r="H2952" s="89" t="s">
        <v>6385</v>
      </c>
      <c r="I2952" s="96">
        <v>1</v>
      </c>
      <c r="J2952" s="97">
        <v>2155</v>
      </c>
      <c r="K2952" s="98">
        <f t="shared" si="1574"/>
        <v>17090.97</v>
      </c>
      <c r="L2952" s="99">
        <f t="shared" si="1575"/>
        <v>1.0815399999999999</v>
      </c>
      <c r="M2952" s="100">
        <f t="shared" si="1576"/>
        <v>1.0590999999999999</v>
      </c>
      <c r="N2952" s="101">
        <f t="shared" si="1577"/>
        <v>0.97811300000000001</v>
      </c>
      <c r="O2952" s="100">
        <f t="shared" si="1578"/>
        <v>1</v>
      </c>
      <c r="P2952" s="98">
        <f t="shared" si="1579"/>
        <v>19148.52</v>
      </c>
      <c r="Q2952" s="97">
        <f t="shared" si="1580"/>
        <v>2414.44</v>
      </c>
      <c r="R2952" s="97"/>
      <c r="S2952" s="97"/>
    </row>
    <row r="2953" spans="1:19" ht="33.75" x14ac:dyDescent="0.25">
      <c r="A2953" s="89" t="s">
        <v>6386</v>
      </c>
      <c r="B2953" s="89" t="s">
        <v>6309</v>
      </c>
      <c r="C2953" s="89"/>
      <c r="D2953" s="89" t="s">
        <v>154</v>
      </c>
      <c r="E2953" s="94" t="s">
        <v>6387</v>
      </c>
      <c r="F2953" s="95" t="s">
        <v>6388</v>
      </c>
      <c r="G2953" s="89" t="s">
        <v>1077</v>
      </c>
      <c r="H2953" s="89" t="s">
        <v>1072</v>
      </c>
      <c r="I2953" s="96">
        <v>1</v>
      </c>
      <c r="J2953" s="97">
        <v>5386</v>
      </c>
      <c r="K2953" s="98">
        <f t="shared" si="1574"/>
        <v>10772</v>
      </c>
      <c r="L2953" s="99">
        <f t="shared" si="1575"/>
        <v>1.0815399999999999</v>
      </c>
      <c r="M2953" s="100">
        <f t="shared" si="1576"/>
        <v>1.0590999999999999</v>
      </c>
      <c r="N2953" s="101">
        <f t="shared" si="1577"/>
        <v>0.97811300000000001</v>
      </c>
      <c r="O2953" s="100">
        <f t="shared" si="1578"/>
        <v>1</v>
      </c>
      <c r="P2953" s="98">
        <f t="shared" si="1579"/>
        <v>12068.82</v>
      </c>
      <c r="Q2953" s="97">
        <f t="shared" si="1580"/>
        <v>6034.41</v>
      </c>
      <c r="R2953" s="97"/>
      <c r="S2953" s="97"/>
    </row>
    <row r="2954" spans="1:19" ht="22.5" x14ac:dyDescent="0.25">
      <c r="A2954" s="89" t="s">
        <v>6389</v>
      </c>
      <c r="B2954" s="89" t="s">
        <v>6309</v>
      </c>
      <c r="C2954" s="89"/>
      <c r="D2954" s="89" t="s">
        <v>156</v>
      </c>
      <c r="E2954" s="94" t="s">
        <v>6390</v>
      </c>
      <c r="F2954" s="95" t="s">
        <v>6391</v>
      </c>
      <c r="G2954" s="89" t="s">
        <v>81</v>
      </c>
      <c r="H2954" s="89" t="s">
        <v>1234</v>
      </c>
      <c r="I2954" s="96">
        <v>1</v>
      </c>
      <c r="J2954" s="97">
        <v>2735</v>
      </c>
      <c r="K2954" s="98">
        <f t="shared" si="1574"/>
        <v>68375</v>
      </c>
      <c r="L2954" s="99">
        <f t="shared" si="1575"/>
        <v>1.0815399999999999</v>
      </c>
      <c r="M2954" s="100">
        <f t="shared" si="1576"/>
        <v>1.0590999999999999</v>
      </c>
      <c r="N2954" s="101">
        <f t="shared" si="1577"/>
        <v>0.97811300000000001</v>
      </c>
      <c r="O2954" s="100">
        <f t="shared" si="1578"/>
        <v>1</v>
      </c>
      <c r="P2954" s="98">
        <f t="shared" si="1579"/>
        <v>76606.55</v>
      </c>
      <c r="Q2954" s="97">
        <f t="shared" si="1580"/>
        <v>3064.26</v>
      </c>
      <c r="R2954" s="97"/>
      <c r="S2954" s="97"/>
    </row>
    <row r="2955" spans="1:19" ht="22.5" x14ac:dyDescent="0.25">
      <c r="A2955" s="89" t="s">
        <v>6392</v>
      </c>
      <c r="B2955" s="89" t="s">
        <v>6309</v>
      </c>
      <c r="C2955" s="89"/>
      <c r="D2955" s="89" t="s">
        <v>157</v>
      </c>
      <c r="E2955" s="94" t="s">
        <v>6393</v>
      </c>
      <c r="F2955" s="95" t="s">
        <v>6394</v>
      </c>
      <c r="G2955" s="89" t="s">
        <v>949</v>
      </c>
      <c r="H2955" s="89" t="s">
        <v>6395</v>
      </c>
      <c r="I2955" s="96">
        <v>1</v>
      </c>
      <c r="J2955" s="97">
        <v>1069</v>
      </c>
      <c r="K2955" s="98">
        <f t="shared" si="1574"/>
        <v>3340.63</v>
      </c>
      <c r="L2955" s="99">
        <f t="shared" si="1575"/>
        <v>1.0815399999999999</v>
      </c>
      <c r="M2955" s="100">
        <f t="shared" si="1576"/>
        <v>1.0590999999999999</v>
      </c>
      <c r="N2955" s="101">
        <f t="shared" si="1577"/>
        <v>0.97811300000000001</v>
      </c>
      <c r="O2955" s="100">
        <f t="shared" si="1578"/>
        <v>1</v>
      </c>
      <c r="P2955" s="98">
        <f t="shared" si="1579"/>
        <v>3742.8</v>
      </c>
      <c r="Q2955" s="97">
        <f t="shared" si="1580"/>
        <v>1197.7</v>
      </c>
      <c r="R2955" s="97"/>
      <c r="S2955" s="97"/>
    </row>
    <row r="2956" spans="1:19" x14ac:dyDescent="0.25">
      <c r="A2956" s="89"/>
      <c r="B2956" s="90"/>
      <c r="C2956" s="90"/>
      <c r="D2956" s="91"/>
      <c r="E2956" s="92"/>
      <c r="F2956" s="92" t="s">
        <v>6396</v>
      </c>
      <c r="G2956" s="91"/>
      <c r="H2956" s="91"/>
      <c r="I2956" s="93">
        <v>1</v>
      </c>
      <c r="J2956" s="91"/>
      <c r="K2956" s="98"/>
      <c r="L2956" s="99"/>
      <c r="M2956" s="100"/>
      <c r="N2956" s="101"/>
      <c r="O2956" s="100"/>
      <c r="P2956" s="98"/>
      <c r="Q2956" s="91"/>
      <c r="R2956" s="91"/>
      <c r="S2956" s="91"/>
    </row>
    <row r="2957" spans="1:19" ht="22.5" x14ac:dyDescent="0.25">
      <c r="A2957" s="89" t="s">
        <v>6397</v>
      </c>
      <c r="B2957" s="89" t="s">
        <v>6309</v>
      </c>
      <c r="C2957" s="89"/>
      <c r="D2957" s="89" t="s">
        <v>158</v>
      </c>
      <c r="E2957" s="94" t="s">
        <v>6398</v>
      </c>
      <c r="F2957" s="95" t="s">
        <v>6399</v>
      </c>
      <c r="G2957" s="89" t="s">
        <v>51</v>
      </c>
      <c r="H2957" s="89" t="s">
        <v>6400</v>
      </c>
      <c r="I2957" s="96">
        <v>1</v>
      </c>
      <c r="J2957" s="97">
        <v>22690</v>
      </c>
      <c r="K2957" s="98">
        <f>J2957/H2957</f>
        <v>687575.76</v>
      </c>
      <c r="L2957" s="99">
        <f>$L$8</f>
        <v>1.0815399999999999</v>
      </c>
      <c r="M2957" s="100">
        <f>$M$8</f>
        <v>1.0590999999999999</v>
      </c>
      <c r="N2957" s="101">
        <f>$N$8</f>
        <v>0.97811300000000001</v>
      </c>
      <c r="O2957" s="100">
        <f>$O$8</f>
        <v>1</v>
      </c>
      <c r="P2957" s="98">
        <f>K2957*L2957*M2957*N2957*O2957</f>
        <v>770351.87</v>
      </c>
      <c r="Q2957" s="97">
        <f>H2957*P2957</f>
        <v>25421.61</v>
      </c>
      <c r="R2957" s="97"/>
      <c r="S2957" s="97"/>
    </row>
    <row r="2958" spans="1:19" x14ac:dyDescent="0.25">
      <c r="A2958" s="89" t="s">
        <v>6401</v>
      </c>
      <c r="B2958" s="89" t="s">
        <v>6309</v>
      </c>
      <c r="C2958" s="89"/>
      <c r="D2958" s="89" t="s">
        <v>165</v>
      </c>
      <c r="E2958" s="94" t="s">
        <v>586</v>
      </c>
      <c r="F2958" s="95" t="s">
        <v>587</v>
      </c>
      <c r="G2958" s="89" t="s">
        <v>81</v>
      </c>
      <c r="H2958" s="89" t="s">
        <v>3803</v>
      </c>
      <c r="I2958" s="96">
        <v>1</v>
      </c>
      <c r="J2958" s="97">
        <v>21285</v>
      </c>
      <c r="K2958" s="98">
        <f>J2958/H2958</f>
        <v>6353.73</v>
      </c>
      <c r="L2958" s="99">
        <f>$L$8</f>
        <v>1.0815399999999999</v>
      </c>
      <c r="M2958" s="100">
        <f>$M$8</f>
        <v>1.0590999999999999</v>
      </c>
      <c r="N2958" s="101">
        <f>$N$8</f>
        <v>0.97811300000000001</v>
      </c>
      <c r="O2958" s="100">
        <f>$O$8</f>
        <v>1</v>
      </c>
      <c r="P2958" s="98">
        <f>K2958*L2958*M2958*N2958*O2958</f>
        <v>7118.65</v>
      </c>
      <c r="Q2958" s="97">
        <f>H2958*P2958</f>
        <v>23847.48</v>
      </c>
      <c r="R2958" s="97"/>
      <c r="S2958" s="97"/>
    </row>
    <row r="2959" spans="1:19" x14ac:dyDescent="0.25">
      <c r="A2959" s="89" t="s">
        <v>6402</v>
      </c>
      <c r="B2959" s="89" t="s">
        <v>6309</v>
      </c>
      <c r="C2959" s="89"/>
      <c r="D2959" s="89" t="s">
        <v>168</v>
      </c>
      <c r="E2959" s="94" t="s">
        <v>608</v>
      </c>
      <c r="F2959" s="95" t="s">
        <v>609</v>
      </c>
      <c r="G2959" s="89" t="s">
        <v>502</v>
      </c>
      <c r="H2959" s="89" t="s">
        <v>6403</v>
      </c>
      <c r="I2959" s="96">
        <v>1</v>
      </c>
      <c r="J2959" s="97">
        <v>17003</v>
      </c>
      <c r="K2959" s="98">
        <f>J2959/H2959</f>
        <v>44452.29</v>
      </c>
      <c r="L2959" s="99">
        <f>$L$8</f>
        <v>1.0815399999999999</v>
      </c>
      <c r="M2959" s="100">
        <f>$M$8</f>
        <v>1.0590999999999999</v>
      </c>
      <c r="N2959" s="101">
        <f>$N$8</f>
        <v>0.97811300000000001</v>
      </c>
      <c r="O2959" s="100">
        <f>$O$8</f>
        <v>1</v>
      </c>
      <c r="P2959" s="98">
        <f>K2959*L2959*M2959*N2959*O2959</f>
        <v>49803.83</v>
      </c>
      <c r="Q2959" s="97">
        <f>H2959*P2959</f>
        <v>19049.96</v>
      </c>
      <c r="R2959" s="97"/>
      <c r="S2959" s="97"/>
    </row>
    <row r="2960" spans="1:19" x14ac:dyDescent="0.25">
      <c r="A2960" s="82" t="s">
        <v>2612</v>
      </c>
      <c r="B2960" s="83"/>
      <c r="C2960" s="84"/>
      <c r="D2960" s="85"/>
      <c r="E2960" s="86"/>
      <c r="F2960" s="86" t="s">
        <v>6405</v>
      </c>
      <c r="G2960" s="82"/>
      <c r="H2960" s="82"/>
      <c r="I2960" s="87"/>
      <c r="J2960" s="88">
        <f>SUM(J2961:J2976)</f>
        <v>448834</v>
      </c>
      <c r="K2960" s="98"/>
      <c r="L2960" s="99"/>
      <c r="M2960" s="100"/>
      <c r="N2960" s="101"/>
      <c r="O2960" s="100"/>
      <c r="P2960" s="98"/>
      <c r="Q2960" s="88">
        <f>SUM(Q2961:Q2976)</f>
        <v>502868.23</v>
      </c>
      <c r="R2960" s="88">
        <f t="shared" ref="R2960:S2960" si="1581">SUM(R2961:R2976)</f>
        <v>0</v>
      </c>
      <c r="S2960" s="88">
        <f t="shared" si="1581"/>
        <v>0</v>
      </c>
    </row>
    <row r="2961" spans="1:19" x14ac:dyDescent="0.25">
      <c r="A2961" s="89"/>
      <c r="B2961" s="90"/>
      <c r="C2961" s="90"/>
      <c r="D2961" s="91"/>
      <c r="E2961" s="92"/>
      <c r="F2961" s="92" t="s">
        <v>6406</v>
      </c>
      <c r="G2961" s="91"/>
      <c r="H2961" s="91"/>
      <c r="I2961" s="93">
        <v>1</v>
      </c>
      <c r="J2961" s="91"/>
      <c r="K2961" s="98"/>
      <c r="L2961" s="99"/>
      <c r="M2961" s="100"/>
      <c r="N2961" s="101"/>
      <c r="O2961" s="100"/>
      <c r="P2961" s="98"/>
      <c r="Q2961" s="91"/>
      <c r="R2961" s="91"/>
      <c r="S2961" s="91"/>
    </row>
    <row r="2962" spans="1:19" x14ac:dyDescent="0.25">
      <c r="A2962" s="89" t="s">
        <v>6407</v>
      </c>
      <c r="B2962" s="89" t="s">
        <v>6309</v>
      </c>
      <c r="C2962" s="89"/>
      <c r="D2962" s="89" t="s">
        <v>170</v>
      </c>
      <c r="E2962" s="94" t="s">
        <v>6408</v>
      </c>
      <c r="F2962" s="95" t="s">
        <v>6409</v>
      </c>
      <c r="G2962" s="89" t="s">
        <v>81</v>
      </c>
      <c r="H2962" s="89" t="s">
        <v>6410</v>
      </c>
      <c r="I2962" s="96">
        <v>1</v>
      </c>
      <c r="J2962" s="97">
        <v>204701</v>
      </c>
      <c r="K2962" s="98">
        <f t="shared" ref="K2962:K2967" si="1582">J2962/H2962</f>
        <v>5987.16</v>
      </c>
      <c r="L2962" s="99">
        <f t="shared" ref="L2962:L2967" si="1583">$L$8</f>
        <v>1.0815399999999999</v>
      </c>
      <c r="M2962" s="100">
        <f t="shared" ref="M2962:M2967" si="1584">$M$8</f>
        <v>1.0590999999999999</v>
      </c>
      <c r="N2962" s="101">
        <f t="shared" ref="N2962:N2967" si="1585">$N$8</f>
        <v>0.97811300000000001</v>
      </c>
      <c r="O2962" s="100">
        <f t="shared" ref="O2962:O2967" si="1586">$O$8</f>
        <v>1</v>
      </c>
      <c r="P2962" s="98">
        <f t="shared" ref="P2962:P2967" si="1587">K2962*L2962*M2962*N2962*O2962</f>
        <v>6707.94</v>
      </c>
      <c r="Q2962" s="97">
        <f t="shared" ref="Q2962:Q2967" si="1588">H2962*P2962</f>
        <v>229344.47</v>
      </c>
      <c r="R2962" s="97"/>
      <c r="S2962" s="97"/>
    </row>
    <row r="2963" spans="1:19" x14ac:dyDescent="0.25">
      <c r="A2963" s="89" t="s">
        <v>6411</v>
      </c>
      <c r="B2963" s="89" t="s">
        <v>6309</v>
      </c>
      <c r="C2963" s="89"/>
      <c r="D2963" s="89" t="s">
        <v>175</v>
      </c>
      <c r="E2963" s="94" t="s">
        <v>6412</v>
      </c>
      <c r="F2963" s="95" t="s">
        <v>6413</v>
      </c>
      <c r="G2963" s="89" t="s">
        <v>6414</v>
      </c>
      <c r="H2963" s="89" t="s">
        <v>6415</v>
      </c>
      <c r="I2963" s="96">
        <v>1</v>
      </c>
      <c r="J2963" s="97">
        <v>188701</v>
      </c>
      <c r="K2963" s="98">
        <f t="shared" si="1582"/>
        <v>14008.09</v>
      </c>
      <c r="L2963" s="99">
        <f t="shared" si="1583"/>
        <v>1.0815399999999999</v>
      </c>
      <c r="M2963" s="100">
        <f t="shared" si="1584"/>
        <v>1.0590999999999999</v>
      </c>
      <c r="N2963" s="101">
        <f t="shared" si="1585"/>
        <v>0.97811300000000001</v>
      </c>
      <c r="O2963" s="100">
        <f t="shared" si="1586"/>
        <v>1</v>
      </c>
      <c r="P2963" s="98">
        <f t="shared" si="1587"/>
        <v>15694.5</v>
      </c>
      <c r="Q2963" s="97">
        <f t="shared" si="1588"/>
        <v>211418.41</v>
      </c>
      <c r="R2963" s="97"/>
      <c r="S2963" s="97"/>
    </row>
    <row r="2964" spans="1:19" x14ac:dyDescent="0.25">
      <c r="A2964" s="89" t="s">
        <v>6416</v>
      </c>
      <c r="B2964" s="89" t="s">
        <v>6309</v>
      </c>
      <c r="C2964" s="89"/>
      <c r="D2964" s="89" t="s">
        <v>178</v>
      </c>
      <c r="E2964" s="94" t="s">
        <v>6417</v>
      </c>
      <c r="F2964" s="95" t="s">
        <v>6418</v>
      </c>
      <c r="G2964" s="89" t="s">
        <v>502</v>
      </c>
      <c r="H2964" s="89" t="s">
        <v>6419</v>
      </c>
      <c r="I2964" s="96">
        <v>1</v>
      </c>
      <c r="J2964" s="97">
        <v>16089</v>
      </c>
      <c r="K2964" s="98">
        <f t="shared" si="1582"/>
        <v>46134.92</v>
      </c>
      <c r="L2964" s="99">
        <f t="shared" si="1583"/>
        <v>1.0815399999999999</v>
      </c>
      <c r="M2964" s="100">
        <f t="shared" si="1584"/>
        <v>1.0590999999999999</v>
      </c>
      <c r="N2964" s="101">
        <f t="shared" si="1585"/>
        <v>0.97811300000000001</v>
      </c>
      <c r="O2964" s="100">
        <f t="shared" si="1586"/>
        <v>1</v>
      </c>
      <c r="P2964" s="98">
        <f t="shared" si="1587"/>
        <v>51689.03</v>
      </c>
      <c r="Q2964" s="97">
        <f t="shared" si="1588"/>
        <v>18025.93</v>
      </c>
      <c r="R2964" s="97"/>
      <c r="S2964" s="97"/>
    </row>
    <row r="2965" spans="1:19" x14ac:dyDescent="0.25">
      <c r="A2965" s="89" t="s">
        <v>6420</v>
      </c>
      <c r="B2965" s="89" t="s">
        <v>6309</v>
      </c>
      <c r="C2965" s="89"/>
      <c r="D2965" s="89" t="s">
        <v>181</v>
      </c>
      <c r="E2965" s="94" t="s">
        <v>6421</v>
      </c>
      <c r="F2965" s="95" t="s">
        <v>6422</v>
      </c>
      <c r="G2965" s="89" t="s">
        <v>502</v>
      </c>
      <c r="H2965" s="89" t="s">
        <v>6419</v>
      </c>
      <c r="I2965" s="96">
        <v>1</v>
      </c>
      <c r="J2965" s="97">
        <v>16377</v>
      </c>
      <c r="K2965" s="98">
        <f t="shared" si="1582"/>
        <v>46960.76</v>
      </c>
      <c r="L2965" s="99">
        <f t="shared" si="1583"/>
        <v>1.0815399999999999</v>
      </c>
      <c r="M2965" s="100">
        <f t="shared" si="1584"/>
        <v>1.0590999999999999</v>
      </c>
      <c r="N2965" s="101">
        <f t="shared" si="1585"/>
        <v>0.97811300000000001</v>
      </c>
      <c r="O2965" s="100">
        <f t="shared" si="1586"/>
        <v>1</v>
      </c>
      <c r="P2965" s="98">
        <f t="shared" si="1587"/>
        <v>52614.29</v>
      </c>
      <c r="Q2965" s="97">
        <f t="shared" si="1588"/>
        <v>18348.599999999999</v>
      </c>
      <c r="R2965" s="97"/>
      <c r="S2965" s="97"/>
    </row>
    <row r="2966" spans="1:19" ht="22.5" x14ac:dyDescent="0.25">
      <c r="A2966" s="89" t="s">
        <v>6423</v>
      </c>
      <c r="B2966" s="89" t="s">
        <v>6309</v>
      </c>
      <c r="C2966" s="89"/>
      <c r="D2966" s="89" t="s">
        <v>182</v>
      </c>
      <c r="E2966" s="94" t="s">
        <v>6424</v>
      </c>
      <c r="F2966" s="95" t="s">
        <v>6425</v>
      </c>
      <c r="G2966" s="89" t="s">
        <v>110</v>
      </c>
      <c r="H2966" s="89" t="s">
        <v>6426</v>
      </c>
      <c r="I2966" s="96">
        <v>1</v>
      </c>
      <c r="J2966" s="97">
        <v>10307</v>
      </c>
      <c r="K2966" s="98">
        <f t="shared" si="1582"/>
        <v>153377.98000000001</v>
      </c>
      <c r="L2966" s="99">
        <f t="shared" si="1583"/>
        <v>1.0815399999999999</v>
      </c>
      <c r="M2966" s="100">
        <f t="shared" si="1584"/>
        <v>1.0590999999999999</v>
      </c>
      <c r="N2966" s="101">
        <f t="shared" si="1585"/>
        <v>0.97811300000000001</v>
      </c>
      <c r="O2966" s="100">
        <f t="shared" si="1586"/>
        <v>1</v>
      </c>
      <c r="P2966" s="98">
        <f t="shared" si="1587"/>
        <v>171842.9</v>
      </c>
      <c r="Q2966" s="97">
        <f t="shared" si="1588"/>
        <v>11547.84</v>
      </c>
      <c r="R2966" s="97"/>
      <c r="S2966" s="97"/>
    </row>
    <row r="2967" spans="1:19" x14ac:dyDescent="0.25">
      <c r="A2967" s="89" t="s">
        <v>6427</v>
      </c>
      <c r="B2967" s="89" t="s">
        <v>6309</v>
      </c>
      <c r="C2967" s="89"/>
      <c r="D2967" s="89" t="s">
        <v>183</v>
      </c>
      <c r="E2967" s="94" t="s">
        <v>6412</v>
      </c>
      <c r="F2967" s="95" t="s">
        <v>6413</v>
      </c>
      <c r="G2967" s="89" t="s">
        <v>6414</v>
      </c>
      <c r="H2967" s="89" t="s">
        <v>6428</v>
      </c>
      <c r="I2967" s="96">
        <v>1</v>
      </c>
      <c r="J2967" s="97">
        <v>4744</v>
      </c>
      <c r="K2967" s="98">
        <f t="shared" si="1582"/>
        <v>14006.99</v>
      </c>
      <c r="L2967" s="99">
        <f t="shared" si="1583"/>
        <v>1.0815399999999999</v>
      </c>
      <c r="M2967" s="100">
        <f t="shared" si="1584"/>
        <v>1.0590999999999999</v>
      </c>
      <c r="N2967" s="101">
        <f t="shared" si="1585"/>
        <v>0.97811300000000001</v>
      </c>
      <c r="O2967" s="100">
        <f t="shared" si="1586"/>
        <v>1</v>
      </c>
      <c r="P2967" s="98">
        <f t="shared" si="1587"/>
        <v>15693.27</v>
      </c>
      <c r="Q2967" s="97">
        <f t="shared" si="1588"/>
        <v>5315.12</v>
      </c>
      <c r="R2967" s="97"/>
      <c r="S2967" s="97"/>
    </row>
    <row r="2968" spans="1:19" x14ac:dyDescent="0.25">
      <c r="A2968" s="89"/>
      <c r="B2968" s="90"/>
      <c r="C2968" s="90"/>
      <c r="D2968" s="91"/>
      <c r="E2968" s="92"/>
      <c r="F2968" s="92" t="s">
        <v>6429</v>
      </c>
      <c r="G2968" s="91"/>
      <c r="H2968" s="91"/>
      <c r="I2968" s="93">
        <v>1</v>
      </c>
      <c r="J2968" s="91"/>
      <c r="K2968" s="98"/>
      <c r="L2968" s="99"/>
      <c r="M2968" s="100"/>
      <c r="N2968" s="101"/>
      <c r="O2968" s="100"/>
      <c r="P2968" s="98"/>
      <c r="Q2968" s="91"/>
      <c r="R2968" s="91"/>
      <c r="S2968" s="91"/>
    </row>
    <row r="2969" spans="1:19" x14ac:dyDescent="0.25">
      <c r="A2969" s="89" t="s">
        <v>6430</v>
      </c>
      <c r="B2969" s="89" t="s">
        <v>6309</v>
      </c>
      <c r="C2969" s="89"/>
      <c r="D2969" s="89" t="s">
        <v>191</v>
      </c>
      <c r="E2969" s="94" t="s">
        <v>5692</v>
      </c>
      <c r="F2969" s="95" t="s">
        <v>5693</v>
      </c>
      <c r="G2969" s="89" t="s">
        <v>502</v>
      </c>
      <c r="H2969" s="89" t="s">
        <v>6431</v>
      </c>
      <c r="I2969" s="96">
        <v>1</v>
      </c>
      <c r="J2969" s="97">
        <v>2737</v>
      </c>
      <c r="K2969" s="98">
        <f t="shared" ref="K2969:K2976" si="1589">J2969/H2969</f>
        <v>163696.17000000001</v>
      </c>
      <c r="L2969" s="99">
        <f t="shared" ref="L2969:L2976" si="1590">$L$8</f>
        <v>1.0815399999999999</v>
      </c>
      <c r="M2969" s="100">
        <f t="shared" ref="M2969:M2976" si="1591">$M$8</f>
        <v>1.0590999999999999</v>
      </c>
      <c r="N2969" s="101">
        <f t="shared" ref="N2969:N2976" si="1592">$N$8</f>
        <v>0.97811300000000001</v>
      </c>
      <c r="O2969" s="100">
        <f t="shared" ref="O2969:O2976" si="1593">$O$8</f>
        <v>1</v>
      </c>
      <c r="P2969" s="98">
        <f t="shared" ref="P2969:P2976" si="1594">K2969*L2969*M2969*N2969*O2969</f>
        <v>183403.28</v>
      </c>
      <c r="Q2969" s="97">
        <f t="shared" ref="Q2969:Q2976" si="1595">H2969*P2969</f>
        <v>3066.5</v>
      </c>
      <c r="R2969" s="97"/>
      <c r="S2969" s="97"/>
    </row>
    <row r="2970" spans="1:19" x14ac:dyDescent="0.25">
      <c r="A2970" s="89" t="s">
        <v>6432</v>
      </c>
      <c r="B2970" s="89" t="s">
        <v>6309</v>
      </c>
      <c r="C2970" s="89"/>
      <c r="D2970" s="89" t="s">
        <v>194</v>
      </c>
      <c r="E2970" s="94" t="s">
        <v>6433</v>
      </c>
      <c r="F2970" s="95" t="s">
        <v>6434</v>
      </c>
      <c r="G2970" s="89" t="s">
        <v>502</v>
      </c>
      <c r="H2970" s="89" t="s">
        <v>6431</v>
      </c>
      <c r="I2970" s="96">
        <v>1</v>
      </c>
      <c r="J2970" s="97">
        <v>1274</v>
      </c>
      <c r="K2970" s="98">
        <f t="shared" si="1589"/>
        <v>76196.17</v>
      </c>
      <c r="L2970" s="99">
        <f t="shared" si="1590"/>
        <v>1.0815399999999999</v>
      </c>
      <c r="M2970" s="100">
        <f t="shared" si="1591"/>
        <v>1.0590999999999999</v>
      </c>
      <c r="N2970" s="101">
        <f t="shared" si="1592"/>
        <v>0.97811300000000001</v>
      </c>
      <c r="O2970" s="100">
        <f t="shared" si="1593"/>
        <v>1</v>
      </c>
      <c r="P2970" s="98">
        <f t="shared" si="1594"/>
        <v>85369.3</v>
      </c>
      <c r="Q2970" s="97">
        <f t="shared" si="1595"/>
        <v>1427.37</v>
      </c>
      <c r="R2970" s="97"/>
      <c r="S2970" s="97"/>
    </row>
    <row r="2971" spans="1:19" x14ac:dyDescent="0.25">
      <c r="A2971" s="89" t="s">
        <v>6435</v>
      </c>
      <c r="B2971" s="89" t="s">
        <v>6309</v>
      </c>
      <c r="C2971" s="89"/>
      <c r="D2971" s="89" t="s">
        <v>196</v>
      </c>
      <c r="E2971" s="94" t="s">
        <v>6436</v>
      </c>
      <c r="F2971" s="95" t="s">
        <v>6437</v>
      </c>
      <c r="G2971" s="89" t="s">
        <v>502</v>
      </c>
      <c r="H2971" s="89" t="s">
        <v>6438</v>
      </c>
      <c r="I2971" s="96">
        <v>1</v>
      </c>
      <c r="J2971" s="97">
        <v>258</v>
      </c>
      <c r="K2971" s="98">
        <f t="shared" si="1589"/>
        <v>313106.8</v>
      </c>
      <c r="L2971" s="99">
        <f t="shared" si="1590"/>
        <v>1.0815399999999999</v>
      </c>
      <c r="M2971" s="100">
        <f t="shared" si="1591"/>
        <v>1.0590999999999999</v>
      </c>
      <c r="N2971" s="101">
        <f t="shared" si="1592"/>
        <v>0.97811300000000001</v>
      </c>
      <c r="O2971" s="100">
        <f t="shared" si="1593"/>
        <v>1</v>
      </c>
      <c r="P2971" s="98">
        <f t="shared" si="1594"/>
        <v>350801.21</v>
      </c>
      <c r="Q2971" s="97">
        <f t="shared" si="1595"/>
        <v>289.06</v>
      </c>
      <c r="R2971" s="97"/>
      <c r="S2971" s="97"/>
    </row>
    <row r="2972" spans="1:19" ht="22.5" x14ac:dyDescent="0.25">
      <c r="A2972" s="89" t="s">
        <v>6439</v>
      </c>
      <c r="B2972" s="89" t="s">
        <v>6309</v>
      </c>
      <c r="C2972" s="89"/>
      <c r="D2972" s="89" t="s">
        <v>201</v>
      </c>
      <c r="E2972" s="94" t="s">
        <v>6440</v>
      </c>
      <c r="F2972" s="95" t="s">
        <v>6441</v>
      </c>
      <c r="G2972" s="89" t="s">
        <v>502</v>
      </c>
      <c r="H2972" s="89" t="s">
        <v>6442</v>
      </c>
      <c r="I2972" s="96">
        <v>1</v>
      </c>
      <c r="J2972" s="97">
        <v>-65</v>
      </c>
      <c r="K2972" s="98">
        <f t="shared" si="1589"/>
        <v>78883.5</v>
      </c>
      <c r="L2972" s="99">
        <f t="shared" si="1590"/>
        <v>1.0815399999999999</v>
      </c>
      <c r="M2972" s="100">
        <f t="shared" si="1591"/>
        <v>1.0590999999999999</v>
      </c>
      <c r="N2972" s="101">
        <f t="shared" si="1592"/>
        <v>0.97811300000000001</v>
      </c>
      <c r="O2972" s="100">
        <f t="shared" si="1593"/>
        <v>1</v>
      </c>
      <c r="P2972" s="98">
        <f t="shared" si="1594"/>
        <v>88380.15</v>
      </c>
      <c r="Q2972" s="97">
        <f t="shared" si="1595"/>
        <v>-72.83</v>
      </c>
      <c r="R2972" s="97"/>
      <c r="S2972" s="97"/>
    </row>
    <row r="2973" spans="1:19" x14ac:dyDescent="0.25">
      <c r="A2973" s="89" t="s">
        <v>6443</v>
      </c>
      <c r="B2973" s="89" t="s">
        <v>6309</v>
      </c>
      <c r="C2973" s="89"/>
      <c r="D2973" s="89" t="s">
        <v>204</v>
      </c>
      <c r="E2973" s="94" t="s">
        <v>6444</v>
      </c>
      <c r="F2973" s="95" t="s">
        <v>6445</v>
      </c>
      <c r="G2973" s="89" t="s">
        <v>71</v>
      </c>
      <c r="H2973" s="89" t="s">
        <v>72</v>
      </c>
      <c r="I2973" s="96">
        <v>1</v>
      </c>
      <c r="J2973" s="97">
        <v>173</v>
      </c>
      <c r="K2973" s="98">
        <f t="shared" si="1589"/>
        <v>2162.5</v>
      </c>
      <c r="L2973" s="99">
        <f t="shared" si="1590"/>
        <v>1.0815399999999999</v>
      </c>
      <c r="M2973" s="100">
        <f t="shared" si="1591"/>
        <v>1.0590999999999999</v>
      </c>
      <c r="N2973" s="101">
        <f t="shared" si="1592"/>
        <v>0.97811300000000001</v>
      </c>
      <c r="O2973" s="100">
        <f t="shared" si="1593"/>
        <v>1</v>
      </c>
      <c r="P2973" s="98">
        <f t="shared" si="1594"/>
        <v>2422.84</v>
      </c>
      <c r="Q2973" s="97">
        <f t="shared" si="1595"/>
        <v>193.83</v>
      </c>
      <c r="R2973" s="97"/>
      <c r="S2973" s="97"/>
    </row>
    <row r="2974" spans="1:19" x14ac:dyDescent="0.25">
      <c r="A2974" s="89" t="s">
        <v>6446</v>
      </c>
      <c r="B2974" s="89" t="s">
        <v>6309</v>
      </c>
      <c r="C2974" s="89"/>
      <c r="D2974" s="89" t="s">
        <v>206</v>
      </c>
      <c r="E2974" s="94" t="s">
        <v>6417</v>
      </c>
      <c r="F2974" s="95" t="s">
        <v>6418</v>
      </c>
      <c r="G2974" s="89" t="s">
        <v>502</v>
      </c>
      <c r="H2974" s="89" t="s">
        <v>6447</v>
      </c>
      <c r="I2974" s="96">
        <v>1</v>
      </c>
      <c r="J2974" s="97">
        <v>1608</v>
      </c>
      <c r="K2974" s="98">
        <f t="shared" si="1589"/>
        <v>46100.92</v>
      </c>
      <c r="L2974" s="99">
        <f t="shared" si="1590"/>
        <v>1.0815399999999999</v>
      </c>
      <c r="M2974" s="100">
        <f t="shared" si="1591"/>
        <v>1.0590999999999999</v>
      </c>
      <c r="N2974" s="101">
        <f t="shared" si="1592"/>
        <v>0.97811300000000001</v>
      </c>
      <c r="O2974" s="100">
        <f t="shared" si="1593"/>
        <v>1</v>
      </c>
      <c r="P2974" s="98">
        <f t="shared" si="1594"/>
        <v>51650.93</v>
      </c>
      <c r="Q2974" s="97">
        <f t="shared" si="1595"/>
        <v>1801.58</v>
      </c>
      <c r="R2974" s="97"/>
      <c r="S2974" s="97"/>
    </row>
    <row r="2975" spans="1:19" ht="22.5" x14ac:dyDescent="0.25">
      <c r="A2975" s="89" t="s">
        <v>6448</v>
      </c>
      <c r="B2975" s="89" t="s">
        <v>6309</v>
      </c>
      <c r="C2975" s="89"/>
      <c r="D2975" s="89" t="s">
        <v>207</v>
      </c>
      <c r="E2975" s="94" t="s">
        <v>6449</v>
      </c>
      <c r="F2975" s="95" t="s">
        <v>6450</v>
      </c>
      <c r="G2975" s="89" t="s">
        <v>502</v>
      </c>
      <c r="H2975" s="89" t="s">
        <v>6451</v>
      </c>
      <c r="I2975" s="96">
        <v>1</v>
      </c>
      <c r="J2975" s="97">
        <v>900</v>
      </c>
      <c r="K2975" s="98">
        <f t="shared" si="1589"/>
        <v>41512.92</v>
      </c>
      <c r="L2975" s="99">
        <f t="shared" si="1590"/>
        <v>1.0815399999999999</v>
      </c>
      <c r="M2975" s="100">
        <f t="shared" si="1591"/>
        <v>1.0590999999999999</v>
      </c>
      <c r="N2975" s="101">
        <f t="shared" si="1592"/>
        <v>0.97811300000000001</v>
      </c>
      <c r="O2975" s="100">
        <f t="shared" si="1593"/>
        <v>1</v>
      </c>
      <c r="P2975" s="98">
        <f t="shared" si="1594"/>
        <v>46510.59</v>
      </c>
      <c r="Q2975" s="97">
        <f t="shared" si="1595"/>
        <v>1008.35</v>
      </c>
      <c r="R2975" s="97"/>
      <c r="S2975" s="97"/>
    </row>
    <row r="2976" spans="1:19" x14ac:dyDescent="0.25">
      <c r="A2976" s="89" t="s">
        <v>6452</v>
      </c>
      <c r="B2976" s="89" t="s">
        <v>6309</v>
      </c>
      <c r="C2976" s="89"/>
      <c r="D2976" s="89" t="s">
        <v>208</v>
      </c>
      <c r="E2976" s="94" t="s">
        <v>6453</v>
      </c>
      <c r="F2976" s="95" t="s">
        <v>6454</v>
      </c>
      <c r="G2976" s="89" t="s">
        <v>502</v>
      </c>
      <c r="H2976" s="89" t="s">
        <v>4425</v>
      </c>
      <c r="I2976" s="96">
        <v>1</v>
      </c>
      <c r="J2976" s="97">
        <v>1030</v>
      </c>
      <c r="K2976" s="98">
        <f t="shared" si="1589"/>
        <v>78030.3</v>
      </c>
      <c r="L2976" s="99">
        <f t="shared" si="1590"/>
        <v>1.0815399999999999</v>
      </c>
      <c r="M2976" s="100">
        <f t="shared" si="1591"/>
        <v>1.0590999999999999</v>
      </c>
      <c r="N2976" s="101">
        <f t="shared" si="1592"/>
        <v>0.97811300000000001</v>
      </c>
      <c r="O2976" s="100">
        <f t="shared" si="1593"/>
        <v>1</v>
      </c>
      <c r="P2976" s="98">
        <f t="shared" si="1594"/>
        <v>87424.24</v>
      </c>
      <c r="Q2976" s="97">
        <f t="shared" si="1595"/>
        <v>1154</v>
      </c>
      <c r="R2976" s="97"/>
      <c r="S2976" s="97"/>
    </row>
    <row r="2977" spans="1:19" x14ac:dyDescent="0.25">
      <c r="A2977" s="82" t="s">
        <v>2616</v>
      </c>
      <c r="B2977" s="83"/>
      <c r="C2977" s="84"/>
      <c r="D2977" s="85"/>
      <c r="E2977" s="86"/>
      <c r="F2977" s="86" t="s">
        <v>6456</v>
      </c>
      <c r="G2977" s="82"/>
      <c r="H2977" s="82"/>
      <c r="I2977" s="87"/>
      <c r="J2977" s="88">
        <f>SUM(J2978:J2986)</f>
        <v>156977</v>
      </c>
      <c r="K2977" s="98"/>
      <c r="L2977" s="99"/>
      <c r="M2977" s="100"/>
      <c r="N2977" s="101"/>
      <c r="O2977" s="100"/>
      <c r="P2977" s="98"/>
      <c r="Q2977" s="88">
        <f>SUM(Q2978:Q2986)</f>
        <v>175875.12</v>
      </c>
      <c r="R2977" s="88">
        <f t="shared" ref="R2977:S2977" si="1596">SUM(R2978:R2986)</f>
        <v>0</v>
      </c>
      <c r="S2977" s="88">
        <f t="shared" si="1596"/>
        <v>0</v>
      </c>
    </row>
    <row r="2978" spans="1:19" x14ac:dyDescent="0.25">
      <c r="A2978" s="89"/>
      <c r="B2978" s="90"/>
      <c r="C2978" s="90"/>
      <c r="D2978" s="91"/>
      <c r="E2978" s="92"/>
      <c r="F2978" s="92" t="s">
        <v>6457</v>
      </c>
      <c r="G2978" s="91"/>
      <c r="H2978" s="91"/>
      <c r="I2978" s="93">
        <v>1</v>
      </c>
      <c r="J2978" s="91"/>
      <c r="K2978" s="98"/>
      <c r="L2978" s="99"/>
      <c r="M2978" s="100"/>
      <c r="N2978" s="101"/>
      <c r="O2978" s="100"/>
      <c r="P2978" s="98"/>
      <c r="Q2978" s="91"/>
      <c r="R2978" s="91"/>
      <c r="S2978" s="91"/>
    </row>
    <row r="2979" spans="1:19" ht="22.5" x14ac:dyDescent="0.25">
      <c r="A2979" s="89" t="s">
        <v>6458</v>
      </c>
      <c r="B2979" s="89" t="s">
        <v>6309</v>
      </c>
      <c r="C2979" s="89"/>
      <c r="D2979" s="89" t="s">
        <v>220</v>
      </c>
      <c r="E2979" s="94" t="s">
        <v>6459</v>
      </c>
      <c r="F2979" s="95" t="s">
        <v>6460</v>
      </c>
      <c r="G2979" s="89" t="s">
        <v>110</v>
      </c>
      <c r="H2979" s="89" t="s">
        <v>6461</v>
      </c>
      <c r="I2979" s="96">
        <v>1</v>
      </c>
      <c r="J2979" s="97">
        <v>9724</v>
      </c>
      <c r="K2979" s="98">
        <f>J2979/H2979</f>
        <v>102899.47</v>
      </c>
      <c r="L2979" s="99">
        <f>$L$8</f>
        <v>1.0815399999999999</v>
      </c>
      <c r="M2979" s="100">
        <f>$M$8</f>
        <v>1.0590999999999999</v>
      </c>
      <c r="N2979" s="101">
        <f>$N$8</f>
        <v>0.97811300000000001</v>
      </c>
      <c r="O2979" s="100">
        <f>$O$8</f>
        <v>1</v>
      </c>
      <c r="P2979" s="98">
        <f>K2979*L2979*M2979*N2979*O2979</f>
        <v>115287.37</v>
      </c>
      <c r="Q2979" s="97">
        <f>H2979*P2979</f>
        <v>10894.66</v>
      </c>
      <c r="R2979" s="97"/>
      <c r="S2979" s="97"/>
    </row>
    <row r="2980" spans="1:19" ht="22.5" x14ac:dyDescent="0.25">
      <c r="A2980" s="89" t="s">
        <v>6462</v>
      </c>
      <c r="B2980" s="89" t="s">
        <v>6309</v>
      </c>
      <c r="C2980" s="89"/>
      <c r="D2980" s="89" t="s">
        <v>223</v>
      </c>
      <c r="E2980" s="94" t="s">
        <v>6463</v>
      </c>
      <c r="F2980" s="95" t="s">
        <v>6464</v>
      </c>
      <c r="G2980" s="89" t="s">
        <v>949</v>
      </c>
      <c r="H2980" s="89" t="s">
        <v>6465</v>
      </c>
      <c r="I2980" s="96">
        <v>1</v>
      </c>
      <c r="J2980" s="97">
        <v>15533</v>
      </c>
      <c r="K2980" s="98">
        <f>J2980/H2980</f>
        <v>1643.7</v>
      </c>
      <c r="L2980" s="99">
        <f>$L$8</f>
        <v>1.0815399999999999</v>
      </c>
      <c r="M2980" s="100">
        <f>$M$8</f>
        <v>1.0590999999999999</v>
      </c>
      <c r="N2980" s="101">
        <f>$N$8</f>
        <v>0.97811300000000001</v>
      </c>
      <c r="O2980" s="100">
        <f>$O$8</f>
        <v>1</v>
      </c>
      <c r="P2980" s="98">
        <f>K2980*L2980*M2980*N2980*O2980</f>
        <v>1841.58</v>
      </c>
      <c r="Q2980" s="97">
        <f>H2980*P2980</f>
        <v>17402.93</v>
      </c>
      <c r="R2980" s="97"/>
      <c r="S2980" s="97"/>
    </row>
    <row r="2981" spans="1:19" x14ac:dyDescent="0.25">
      <c r="A2981" s="89" t="s">
        <v>6466</v>
      </c>
      <c r="B2981" s="89" t="s">
        <v>6309</v>
      </c>
      <c r="C2981" s="89"/>
      <c r="D2981" s="89" t="s">
        <v>226</v>
      </c>
      <c r="E2981" s="94" t="s">
        <v>6467</v>
      </c>
      <c r="F2981" s="95" t="s">
        <v>6468</v>
      </c>
      <c r="G2981" s="89" t="s">
        <v>652</v>
      </c>
      <c r="H2981" s="89" t="s">
        <v>40</v>
      </c>
      <c r="I2981" s="96">
        <v>1</v>
      </c>
      <c r="J2981" s="97">
        <v>3768</v>
      </c>
      <c r="K2981" s="98">
        <f>J2981/H2981</f>
        <v>753.6</v>
      </c>
      <c r="L2981" s="99">
        <f>$L$8</f>
        <v>1.0815399999999999</v>
      </c>
      <c r="M2981" s="100">
        <f>$M$8</f>
        <v>1.0590999999999999</v>
      </c>
      <c r="N2981" s="101">
        <f>$N$8</f>
        <v>0.97811300000000001</v>
      </c>
      <c r="O2981" s="100">
        <f>$O$8</f>
        <v>1</v>
      </c>
      <c r="P2981" s="98">
        <f>K2981*L2981*M2981*N2981*O2981</f>
        <v>844.32</v>
      </c>
      <c r="Q2981" s="97">
        <f>H2981*P2981</f>
        <v>4221.6000000000004</v>
      </c>
      <c r="R2981" s="97"/>
      <c r="S2981" s="97"/>
    </row>
    <row r="2982" spans="1:19" x14ac:dyDescent="0.25">
      <c r="A2982" s="89"/>
      <c r="B2982" s="90"/>
      <c r="C2982" s="90"/>
      <c r="D2982" s="91"/>
      <c r="E2982" s="92"/>
      <c r="F2982" s="92" t="s">
        <v>1030</v>
      </c>
      <c r="G2982" s="91"/>
      <c r="H2982" s="91"/>
      <c r="I2982" s="93">
        <v>1</v>
      </c>
      <c r="J2982" s="91"/>
      <c r="K2982" s="98"/>
      <c r="L2982" s="99"/>
      <c r="M2982" s="100"/>
      <c r="N2982" s="101"/>
      <c r="O2982" s="100"/>
      <c r="P2982" s="98"/>
      <c r="Q2982" s="91"/>
      <c r="R2982" s="91"/>
      <c r="S2982" s="91"/>
    </row>
    <row r="2983" spans="1:19" ht="22.5" x14ac:dyDescent="0.25">
      <c r="A2983" s="89" t="s">
        <v>6469</v>
      </c>
      <c r="B2983" s="89" t="s">
        <v>6309</v>
      </c>
      <c r="C2983" s="89"/>
      <c r="D2983" s="89" t="s">
        <v>229</v>
      </c>
      <c r="E2983" s="94" t="s">
        <v>6470</v>
      </c>
      <c r="F2983" s="95" t="s">
        <v>6471</v>
      </c>
      <c r="G2983" s="89" t="s">
        <v>110</v>
      </c>
      <c r="H2983" s="89" t="s">
        <v>6472</v>
      </c>
      <c r="I2983" s="96">
        <v>1</v>
      </c>
      <c r="J2983" s="97">
        <v>7249</v>
      </c>
      <c r="K2983" s="98">
        <f>J2983/H2983</f>
        <v>188285.71</v>
      </c>
      <c r="L2983" s="99">
        <f>$L$8</f>
        <v>1.0815399999999999</v>
      </c>
      <c r="M2983" s="100">
        <f>$M$8</f>
        <v>1.0590999999999999</v>
      </c>
      <c r="N2983" s="101">
        <f>$N$8</f>
        <v>0.97811300000000001</v>
      </c>
      <c r="O2983" s="100">
        <f>$O$8</f>
        <v>1</v>
      </c>
      <c r="P2983" s="98">
        <f>K2983*L2983*M2983*N2983*O2983</f>
        <v>210953.12</v>
      </c>
      <c r="Q2983" s="97">
        <f>H2983*P2983</f>
        <v>8121.7</v>
      </c>
      <c r="R2983" s="97"/>
      <c r="S2983" s="97"/>
    </row>
    <row r="2984" spans="1:19" ht="22.5" x14ac:dyDescent="0.25">
      <c r="A2984" s="89" t="s">
        <v>6473</v>
      </c>
      <c r="B2984" s="89" t="s">
        <v>6309</v>
      </c>
      <c r="C2984" s="89"/>
      <c r="D2984" s="89" t="s">
        <v>231</v>
      </c>
      <c r="E2984" s="94" t="s">
        <v>6474</v>
      </c>
      <c r="F2984" s="95" t="s">
        <v>6475</v>
      </c>
      <c r="G2984" s="89" t="s">
        <v>949</v>
      </c>
      <c r="H2984" s="89" t="s">
        <v>77</v>
      </c>
      <c r="I2984" s="96">
        <v>1</v>
      </c>
      <c r="J2984" s="97">
        <v>11087</v>
      </c>
      <c r="K2984" s="98">
        <f>J2984/H2984</f>
        <v>44348</v>
      </c>
      <c r="L2984" s="99">
        <f>$L$8</f>
        <v>1.0815399999999999</v>
      </c>
      <c r="M2984" s="100">
        <f>$M$8</f>
        <v>1.0590999999999999</v>
      </c>
      <c r="N2984" s="101">
        <f>$N$8</f>
        <v>0.97811300000000001</v>
      </c>
      <c r="O2984" s="100">
        <f>$O$8</f>
        <v>1</v>
      </c>
      <c r="P2984" s="98">
        <f>K2984*L2984*M2984*N2984*O2984</f>
        <v>49686.98</v>
      </c>
      <c r="Q2984" s="97">
        <f>H2984*P2984</f>
        <v>12421.75</v>
      </c>
      <c r="R2984" s="97"/>
      <c r="S2984" s="97"/>
    </row>
    <row r="2985" spans="1:19" ht="22.5" x14ac:dyDescent="0.25">
      <c r="A2985" s="89" t="s">
        <v>6476</v>
      </c>
      <c r="B2985" s="89" t="s">
        <v>6309</v>
      </c>
      <c r="C2985" s="89"/>
      <c r="D2985" s="89" t="s">
        <v>236</v>
      </c>
      <c r="E2985" s="94" t="s">
        <v>6477</v>
      </c>
      <c r="F2985" s="95" t="s">
        <v>6478</v>
      </c>
      <c r="G2985" s="89" t="s">
        <v>949</v>
      </c>
      <c r="H2985" s="89" t="s">
        <v>2892</v>
      </c>
      <c r="I2985" s="96">
        <v>1</v>
      </c>
      <c r="J2985" s="97">
        <v>56830</v>
      </c>
      <c r="K2985" s="98">
        <f>J2985/H2985</f>
        <v>35518.75</v>
      </c>
      <c r="L2985" s="99">
        <f>$L$8</f>
        <v>1.0815399999999999</v>
      </c>
      <c r="M2985" s="100">
        <f>$M$8</f>
        <v>1.0590999999999999</v>
      </c>
      <c r="N2985" s="101">
        <f>$N$8</f>
        <v>0.97811300000000001</v>
      </c>
      <c r="O2985" s="100">
        <f>$O$8</f>
        <v>1</v>
      </c>
      <c r="P2985" s="98">
        <f>K2985*L2985*M2985*N2985*O2985</f>
        <v>39794.79</v>
      </c>
      <c r="Q2985" s="97">
        <f>H2985*P2985</f>
        <v>63671.66</v>
      </c>
      <c r="R2985" s="97"/>
      <c r="S2985" s="97"/>
    </row>
    <row r="2986" spans="1:19" ht="22.5" x14ac:dyDescent="0.25">
      <c r="A2986" s="89" t="s">
        <v>6479</v>
      </c>
      <c r="B2986" s="89" t="s">
        <v>6309</v>
      </c>
      <c r="C2986" s="89"/>
      <c r="D2986" s="89" t="s">
        <v>239</v>
      </c>
      <c r="E2986" s="94" t="s">
        <v>6480</v>
      </c>
      <c r="F2986" s="95" t="s">
        <v>6481</v>
      </c>
      <c r="G2986" s="89" t="s">
        <v>949</v>
      </c>
      <c r="H2986" s="89" t="s">
        <v>24</v>
      </c>
      <c r="I2986" s="96">
        <v>1</v>
      </c>
      <c r="J2986" s="97">
        <v>52786</v>
      </c>
      <c r="K2986" s="98">
        <f>J2986/H2986</f>
        <v>26393</v>
      </c>
      <c r="L2986" s="99">
        <f>$L$8</f>
        <v>1.0815399999999999</v>
      </c>
      <c r="M2986" s="100">
        <f>$M$8</f>
        <v>1.0590999999999999</v>
      </c>
      <c r="N2986" s="101">
        <f>$N$8</f>
        <v>0.97811300000000001</v>
      </c>
      <c r="O2986" s="100">
        <f>$O$8</f>
        <v>1</v>
      </c>
      <c r="P2986" s="98">
        <f>K2986*L2986*M2986*N2986*O2986</f>
        <v>29570.41</v>
      </c>
      <c r="Q2986" s="97">
        <f>H2986*P2986</f>
        <v>59140.82</v>
      </c>
      <c r="R2986" s="97"/>
      <c r="S2986" s="97"/>
    </row>
    <row r="2987" spans="1:19" x14ac:dyDescent="0.25">
      <c r="A2987" s="82" t="s">
        <v>519</v>
      </c>
      <c r="B2987" s="83"/>
      <c r="C2987" s="84"/>
      <c r="D2987" s="85"/>
      <c r="E2987" s="86"/>
      <c r="F2987" s="86" t="s">
        <v>6483</v>
      </c>
      <c r="G2987" s="82"/>
      <c r="H2987" s="82"/>
      <c r="I2987" s="87"/>
      <c r="J2987" s="88">
        <f>SUM(J2988:J2995)</f>
        <v>68865</v>
      </c>
      <c r="K2987" s="98"/>
      <c r="L2987" s="99"/>
      <c r="M2987" s="100"/>
      <c r="N2987" s="101"/>
      <c r="O2987" s="100"/>
      <c r="P2987" s="98"/>
      <c r="Q2987" s="88">
        <f>SUM(Q2988:Q2995)</f>
        <v>77155.55</v>
      </c>
      <c r="R2987" s="88">
        <f t="shared" ref="R2987:S2987" si="1597">SUM(R2988:R2995)</f>
        <v>0</v>
      </c>
      <c r="S2987" s="88">
        <f t="shared" si="1597"/>
        <v>0</v>
      </c>
    </row>
    <row r="2988" spans="1:19" x14ac:dyDescent="0.25">
      <c r="A2988" s="89"/>
      <c r="B2988" s="90"/>
      <c r="C2988" s="90"/>
      <c r="D2988" s="91"/>
      <c r="E2988" s="92"/>
      <c r="F2988" s="92" t="s">
        <v>6484</v>
      </c>
      <c r="G2988" s="91"/>
      <c r="H2988" s="91"/>
      <c r="I2988" s="93">
        <v>1</v>
      </c>
      <c r="J2988" s="91"/>
      <c r="K2988" s="98"/>
      <c r="L2988" s="99"/>
      <c r="M2988" s="100"/>
      <c r="N2988" s="101"/>
      <c r="O2988" s="100"/>
      <c r="P2988" s="98"/>
      <c r="Q2988" s="91"/>
      <c r="R2988" s="91"/>
      <c r="S2988" s="91"/>
    </row>
    <row r="2989" spans="1:19" ht="22.5" x14ac:dyDescent="0.25">
      <c r="A2989" s="89" t="s">
        <v>6485</v>
      </c>
      <c r="B2989" s="89" t="s">
        <v>6309</v>
      </c>
      <c r="C2989" s="89"/>
      <c r="D2989" s="89" t="s">
        <v>241</v>
      </c>
      <c r="E2989" s="94" t="s">
        <v>6486</v>
      </c>
      <c r="F2989" s="95" t="s">
        <v>6487</v>
      </c>
      <c r="G2989" s="89" t="s">
        <v>110</v>
      </c>
      <c r="H2989" s="89" t="s">
        <v>6488</v>
      </c>
      <c r="I2989" s="96">
        <v>1</v>
      </c>
      <c r="J2989" s="97">
        <v>34482</v>
      </c>
      <c r="K2989" s="98">
        <f>J2989/H2989</f>
        <v>79105.3</v>
      </c>
      <c r="L2989" s="99">
        <f>$L$8</f>
        <v>1.0815399999999999</v>
      </c>
      <c r="M2989" s="100">
        <f>$M$8</f>
        <v>1.0590999999999999</v>
      </c>
      <c r="N2989" s="101">
        <f>$N$8</f>
        <v>0.97811300000000001</v>
      </c>
      <c r="O2989" s="100">
        <f>$O$8</f>
        <v>1</v>
      </c>
      <c r="P2989" s="98">
        <f>K2989*L2989*M2989*N2989*O2989</f>
        <v>88628.66</v>
      </c>
      <c r="Q2989" s="97">
        <f>H2989*P2989</f>
        <v>38633.230000000003</v>
      </c>
      <c r="R2989" s="97"/>
      <c r="S2989" s="97"/>
    </row>
    <row r="2990" spans="1:19" ht="22.5" x14ac:dyDescent="0.25">
      <c r="A2990" s="89" t="s">
        <v>6489</v>
      </c>
      <c r="B2990" s="89" t="s">
        <v>6309</v>
      </c>
      <c r="C2990" s="89"/>
      <c r="D2990" s="89" t="s">
        <v>243</v>
      </c>
      <c r="E2990" s="94" t="s">
        <v>6490</v>
      </c>
      <c r="F2990" s="95" t="s">
        <v>6491</v>
      </c>
      <c r="G2990" s="89" t="s">
        <v>110</v>
      </c>
      <c r="H2990" s="89" t="s">
        <v>6488</v>
      </c>
      <c r="I2990" s="96">
        <v>1</v>
      </c>
      <c r="J2990" s="97">
        <v>14480</v>
      </c>
      <c r="K2990" s="98">
        <f>J2990/H2990</f>
        <v>33218.629999999997</v>
      </c>
      <c r="L2990" s="99">
        <f>$L$8</f>
        <v>1.0815399999999999</v>
      </c>
      <c r="M2990" s="100">
        <f>$M$8</f>
        <v>1.0590999999999999</v>
      </c>
      <c r="N2990" s="101">
        <f>$N$8</f>
        <v>0.97811300000000001</v>
      </c>
      <c r="O2990" s="100">
        <f>$O$8</f>
        <v>1</v>
      </c>
      <c r="P2990" s="98">
        <f>K2990*L2990*M2990*N2990*O2990</f>
        <v>37217.769999999997</v>
      </c>
      <c r="Q2990" s="97">
        <f>H2990*P2990</f>
        <v>16223.23</v>
      </c>
      <c r="R2990" s="97"/>
      <c r="S2990" s="97"/>
    </row>
    <row r="2991" spans="1:19" x14ac:dyDescent="0.25">
      <c r="A2991" s="89" t="s">
        <v>6492</v>
      </c>
      <c r="B2991" s="89" t="s">
        <v>6309</v>
      </c>
      <c r="C2991" s="89"/>
      <c r="D2991" s="89" t="s">
        <v>248</v>
      </c>
      <c r="E2991" s="94" t="s">
        <v>6493</v>
      </c>
      <c r="F2991" s="95" t="s">
        <v>6494</v>
      </c>
      <c r="G2991" s="89" t="s">
        <v>502</v>
      </c>
      <c r="H2991" s="89" t="s">
        <v>3354</v>
      </c>
      <c r="I2991" s="96">
        <v>1</v>
      </c>
      <c r="J2991" s="97">
        <v>2777</v>
      </c>
      <c r="K2991" s="98">
        <f>J2991/H2991</f>
        <v>100981.82</v>
      </c>
      <c r="L2991" s="99">
        <f>$L$8</f>
        <v>1.0815399999999999</v>
      </c>
      <c r="M2991" s="100">
        <f>$M$8</f>
        <v>1.0590999999999999</v>
      </c>
      <c r="N2991" s="101">
        <f>$N$8</f>
        <v>0.97811300000000001</v>
      </c>
      <c r="O2991" s="100">
        <f>$O$8</f>
        <v>1</v>
      </c>
      <c r="P2991" s="98">
        <f>K2991*L2991*M2991*N2991*O2991</f>
        <v>113138.85</v>
      </c>
      <c r="Q2991" s="97">
        <f>H2991*P2991</f>
        <v>3111.32</v>
      </c>
      <c r="R2991" s="97"/>
      <c r="S2991" s="97"/>
    </row>
    <row r="2992" spans="1:19" x14ac:dyDescent="0.25">
      <c r="A2992" s="89"/>
      <c r="B2992" s="90"/>
      <c r="C2992" s="90"/>
      <c r="D2992" s="91"/>
      <c r="E2992" s="92"/>
      <c r="F2992" s="92" t="s">
        <v>6495</v>
      </c>
      <c r="G2992" s="91"/>
      <c r="H2992" s="91"/>
      <c r="I2992" s="93">
        <v>1</v>
      </c>
      <c r="J2992" s="91"/>
      <c r="K2992" s="98"/>
      <c r="L2992" s="99"/>
      <c r="M2992" s="100"/>
      <c r="N2992" s="101"/>
      <c r="O2992" s="100"/>
      <c r="P2992" s="98"/>
      <c r="Q2992" s="91"/>
      <c r="R2992" s="91"/>
      <c r="S2992" s="91"/>
    </row>
    <row r="2993" spans="1:19" ht="22.5" x14ac:dyDescent="0.25">
      <c r="A2993" s="89" t="s">
        <v>6496</v>
      </c>
      <c r="B2993" s="89" t="s">
        <v>6309</v>
      </c>
      <c r="C2993" s="89"/>
      <c r="D2993" s="89" t="s">
        <v>251</v>
      </c>
      <c r="E2993" s="94" t="s">
        <v>6497</v>
      </c>
      <c r="F2993" s="95" t="s">
        <v>6498</v>
      </c>
      <c r="G2993" s="89" t="s">
        <v>110</v>
      </c>
      <c r="H2993" s="89" t="s">
        <v>6499</v>
      </c>
      <c r="I2993" s="96">
        <v>1</v>
      </c>
      <c r="J2993" s="97">
        <v>10697</v>
      </c>
      <c r="K2993" s="98">
        <f>J2993/H2993</f>
        <v>80187.41</v>
      </c>
      <c r="L2993" s="99">
        <f>$L$8</f>
        <v>1.0815399999999999</v>
      </c>
      <c r="M2993" s="100">
        <f>$M$8</f>
        <v>1.0590999999999999</v>
      </c>
      <c r="N2993" s="101">
        <f>$N$8</f>
        <v>0.97811300000000001</v>
      </c>
      <c r="O2993" s="100">
        <f>$O$8</f>
        <v>1</v>
      </c>
      <c r="P2993" s="98">
        <f>K2993*L2993*M2993*N2993*O2993</f>
        <v>89841.04</v>
      </c>
      <c r="Q2993" s="97">
        <f>H2993*P2993</f>
        <v>11984.79</v>
      </c>
      <c r="R2993" s="97"/>
      <c r="S2993" s="97"/>
    </row>
    <row r="2994" spans="1:19" ht="22.5" x14ac:dyDescent="0.25">
      <c r="A2994" s="89" t="s">
        <v>6500</v>
      </c>
      <c r="B2994" s="89" t="s">
        <v>6309</v>
      </c>
      <c r="C2994" s="89"/>
      <c r="D2994" s="89" t="s">
        <v>254</v>
      </c>
      <c r="E2994" s="94" t="s">
        <v>6501</v>
      </c>
      <c r="F2994" s="95" t="s">
        <v>6502</v>
      </c>
      <c r="G2994" s="89" t="s">
        <v>110</v>
      </c>
      <c r="H2994" s="89" t="s">
        <v>6499</v>
      </c>
      <c r="I2994" s="96">
        <v>1</v>
      </c>
      <c r="J2994" s="97">
        <v>5500</v>
      </c>
      <c r="K2994" s="98">
        <f>J2994/H2994</f>
        <v>41229.39</v>
      </c>
      <c r="L2994" s="99">
        <f>$L$8</f>
        <v>1.0815399999999999</v>
      </c>
      <c r="M2994" s="100">
        <f>$M$8</f>
        <v>1.0590999999999999</v>
      </c>
      <c r="N2994" s="101">
        <f>$N$8</f>
        <v>0.97811300000000001</v>
      </c>
      <c r="O2994" s="100">
        <f>$O$8</f>
        <v>1</v>
      </c>
      <c r="P2994" s="98">
        <f>K2994*L2994*M2994*N2994*O2994</f>
        <v>46192.93</v>
      </c>
      <c r="Q2994" s="97">
        <f>H2994*P2994</f>
        <v>6162.14</v>
      </c>
      <c r="R2994" s="97"/>
      <c r="S2994" s="97"/>
    </row>
    <row r="2995" spans="1:19" x14ac:dyDescent="0.25">
      <c r="A2995" s="89" t="s">
        <v>6503</v>
      </c>
      <c r="B2995" s="89" t="s">
        <v>6309</v>
      </c>
      <c r="C2995" s="89"/>
      <c r="D2995" s="89" t="s">
        <v>256</v>
      </c>
      <c r="E2995" s="94" t="s">
        <v>6493</v>
      </c>
      <c r="F2995" s="95" t="s">
        <v>6494</v>
      </c>
      <c r="G2995" s="89" t="s">
        <v>502</v>
      </c>
      <c r="H2995" s="89" t="s">
        <v>6504</v>
      </c>
      <c r="I2995" s="96">
        <v>1</v>
      </c>
      <c r="J2995" s="97">
        <v>929</v>
      </c>
      <c r="K2995" s="98">
        <f>J2995/H2995</f>
        <v>100978.26</v>
      </c>
      <c r="L2995" s="99">
        <f>$L$8</f>
        <v>1.0815399999999999</v>
      </c>
      <c r="M2995" s="100">
        <f>$M$8</f>
        <v>1.0590999999999999</v>
      </c>
      <c r="N2995" s="101">
        <f>$N$8</f>
        <v>0.97811300000000001</v>
      </c>
      <c r="O2995" s="100">
        <f>$O$8</f>
        <v>1</v>
      </c>
      <c r="P2995" s="98">
        <f>K2995*L2995*M2995*N2995*O2995</f>
        <v>113134.87</v>
      </c>
      <c r="Q2995" s="97">
        <f>H2995*P2995</f>
        <v>1040.8399999999999</v>
      </c>
      <c r="R2995" s="97"/>
      <c r="S2995" s="97"/>
    </row>
    <row r="2996" spans="1:19" x14ac:dyDescent="0.25">
      <c r="A2996" s="82" t="s">
        <v>2620</v>
      </c>
      <c r="B2996" s="83"/>
      <c r="C2996" s="84"/>
      <c r="D2996" s="85"/>
      <c r="E2996" s="86"/>
      <c r="F2996" s="86" t="s">
        <v>6506</v>
      </c>
      <c r="G2996" s="82"/>
      <c r="H2996" s="82"/>
      <c r="I2996" s="87"/>
      <c r="J2996" s="88">
        <f>SUM(J2997:J3004)</f>
        <v>48106</v>
      </c>
      <c r="K2996" s="98"/>
      <c r="L2996" s="99"/>
      <c r="M2996" s="100"/>
      <c r="N2996" s="101"/>
      <c r="O2996" s="100"/>
      <c r="P2996" s="98"/>
      <c r="Q2996" s="88">
        <f>SUM(Q2997:Q3004)</f>
        <v>53897.47</v>
      </c>
      <c r="R2996" s="88">
        <f t="shared" ref="R2996:S2996" si="1598">SUM(R2997:R3004)</f>
        <v>0</v>
      </c>
      <c r="S2996" s="88">
        <f t="shared" si="1598"/>
        <v>0</v>
      </c>
    </row>
    <row r="2997" spans="1:19" x14ac:dyDescent="0.25">
      <c r="A2997" s="89" t="s">
        <v>6507</v>
      </c>
      <c r="B2997" s="89" t="s">
        <v>6309</v>
      </c>
      <c r="C2997" s="89"/>
      <c r="D2997" s="89" t="s">
        <v>260</v>
      </c>
      <c r="E2997" s="94" t="s">
        <v>6508</v>
      </c>
      <c r="F2997" s="95" t="s">
        <v>6509</v>
      </c>
      <c r="G2997" s="89" t="s">
        <v>110</v>
      </c>
      <c r="H2997" s="89" t="s">
        <v>6510</v>
      </c>
      <c r="I2997" s="96">
        <v>1</v>
      </c>
      <c r="J2997" s="97">
        <v>4919</v>
      </c>
      <c r="K2997" s="98">
        <f t="shared" ref="K2997:K3004" si="1599">J2997/H2997</f>
        <v>41266.78</v>
      </c>
      <c r="L2997" s="99">
        <f t="shared" ref="L2997:L3004" si="1600">$L$8</f>
        <v>1.0815399999999999</v>
      </c>
      <c r="M2997" s="100">
        <f t="shared" ref="M2997:M3004" si="1601">$M$8</f>
        <v>1.0590999999999999</v>
      </c>
      <c r="N2997" s="101">
        <f t="shared" ref="N2997:N3004" si="1602">$N$8</f>
        <v>0.97811300000000001</v>
      </c>
      <c r="O2997" s="100">
        <f t="shared" ref="O2997:O3004" si="1603">$O$8</f>
        <v>1</v>
      </c>
      <c r="P2997" s="98">
        <f t="shared" ref="P2997:P3004" si="1604">K2997*L2997*M2997*N2997*O2997</f>
        <v>46234.82</v>
      </c>
      <c r="Q2997" s="97">
        <f t="shared" ref="Q2997:Q3004" si="1605">H2997*P2997</f>
        <v>5511.19</v>
      </c>
      <c r="R2997" s="97"/>
      <c r="S2997" s="97"/>
    </row>
    <row r="2998" spans="1:19" x14ac:dyDescent="0.25">
      <c r="A2998" s="89" t="s">
        <v>6511</v>
      </c>
      <c r="B2998" s="89" t="s">
        <v>6309</v>
      </c>
      <c r="C2998" s="89"/>
      <c r="D2998" s="89" t="s">
        <v>263</v>
      </c>
      <c r="E2998" s="94" t="s">
        <v>6512</v>
      </c>
      <c r="F2998" s="95" t="s">
        <v>6513</v>
      </c>
      <c r="G2998" s="89" t="s">
        <v>110</v>
      </c>
      <c r="H2998" s="89" t="s">
        <v>6510</v>
      </c>
      <c r="I2998" s="96">
        <v>1</v>
      </c>
      <c r="J2998" s="97">
        <v>5814</v>
      </c>
      <c r="K2998" s="98">
        <f t="shared" si="1599"/>
        <v>48775.17</v>
      </c>
      <c r="L2998" s="99">
        <f t="shared" si="1600"/>
        <v>1.0815399999999999</v>
      </c>
      <c r="M2998" s="100">
        <f t="shared" si="1601"/>
        <v>1.0590999999999999</v>
      </c>
      <c r="N2998" s="101">
        <f t="shared" si="1602"/>
        <v>0.97811300000000001</v>
      </c>
      <c r="O2998" s="100">
        <f t="shared" si="1603"/>
        <v>1</v>
      </c>
      <c r="P2998" s="98">
        <f t="shared" si="1604"/>
        <v>54647.13</v>
      </c>
      <c r="Q2998" s="97">
        <f t="shared" si="1605"/>
        <v>6513.94</v>
      </c>
      <c r="R2998" s="97"/>
      <c r="S2998" s="97"/>
    </row>
    <row r="2999" spans="1:19" ht="22.5" x14ac:dyDescent="0.25">
      <c r="A2999" s="89" t="s">
        <v>6514</v>
      </c>
      <c r="B2999" s="89" t="s">
        <v>6309</v>
      </c>
      <c r="C2999" s="89"/>
      <c r="D2999" s="89" t="s">
        <v>265</v>
      </c>
      <c r="E2999" s="94" t="s">
        <v>5456</v>
      </c>
      <c r="F2999" s="95" t="s">
        <v>6515</v>
      </c>
      <c r="G2999" s="89" t="s">
        <v>110</v>
      </c>
      <c r="H2999" s="89" t="s">
        <v>6510</v>
      </c>
      <c r="I2999" s="96">
        <v>1</v>
      </c>
      <c r="J2999" s="97">
        <v>2912</v>
      </c>
      <c r="K2999" s="98">
        <f t="shared" si="1599"/>
        <v>24429.53</v>
      </c>
      <c r="L2999" s="99">
        <f t="shared" si="1600"/>
        <v>1.0815399999999999</v>
      </c>
      <c r="M2999" s="100">
        <f t="shared" si="1601"/>
        <v>1.0590999999999999</v>
      </c>
      <c r="N2999" s="101">
        <f t="shared" si="1602"/>
        <v>0.97811300000000001</v>
      </c>
      <c r="O2999" s="100">
        <f t="shared" si="1603"/>
        <v>1</v>
      </c>
      <c r="P2999" s="98">
        <f t="shared" si="1604"/>
        <v>27370.560000000001</v>
      </c>
      <c r="Q2999" s="97">
        <f t="shared" si="1605"/>
        <v>3262.57</v>
      </c>
      <c r="R2999" s="97"/>
      <c r="S2999" s="97"/>
    </row>
    <row r="3000" spans="1:19" x14ac:dyDescent="0.25">
      <c r="A3000" s="89" t="s">
        <v>6516</v>
      </c>
      <c r="B3000" s="89" t="s">
        <v>6309</v>
      </c>
      <c r="C3000" s="89"/>
      <c r="D3000" s="89" t="s">
        <v>266</v>
      </c>
      <c r="E3000" s="94" t="s">
        <v>6517</v>
      </c>
      <c r="F3000" s="95" t="s">
        <v>6518</v>
      </c>
      <c r="G3000" s="89" t="s">
        <v>81</v>
      </c>
      <c r="H3000" s="89" t="s">
        <v>6519</v>
      </c>
      <c r="I3000" s="96">
        <v>1</v>
      </c>
      <c r="J3000" s="97">
        <v>14907</v>
      </c>
      <c r="K3000" s="98">
        <f t="shared" si="1599"/>
        <v>24283.25</v>
      </c>
      <c r="L3000" s="99">
        <f t="shared" si="1600"/>
        <v>1.0815399999999999</v>
      </c>
      <c r="M3000" s="100">
        <f t="shared" si="1601"/>
        <v>1.0590999999999999</v>
      </c>
      <c r="N3000" s="101">
        <f t="shared" si="1602"/>
        <v>0.97811300000000001</v>
      </c>
      <c r="O3000" s="100">
        <f t="shared" si="1603"/>
        <v>1</v>
      </c>
      <c r="P3000" s="98">
        <f t="shared" si="1604"/>
        <v>27206.67</v>
      </c>
      <c r="Q3000" s="97">
        <f t="shared" si="1605"/>
        <v>16701.63</v>
      </c>
      <c r="R3000" s="97"/>
      <c r="S3000" s="97"/>
    </row>
    <row r="3001" spans="1:19" x14ac:dyDescent="0.25">
      <c r="A3001" s="89" t="s">
        <v>6520</v>
      </c>
      <c r="B3001" s="89" t="s">
        <v>6309</v>
      </c>
      <c r="C3001" s="89"/>
      <c r="D3001" s="89" t="s">
        <v>267</v>
      </c>
      <c r="E3001" s="94" t="s">
        <v>6521</v>
      </c>
      <c r="F3001" s="95" t="s">
        <v>6522</v>
      </c>
      <c r="G3001" s="89" t="s">
        <v>110</v>
      </c>
      <c r="H3001" s="89" t="s">
        <v>6510</v>
      </c>
      <c r="I3001" s="96">
        <v>1</v>
      </c>
      <c r="J3001" s="97">
        <v>7709</v>
      </c>
      <c r="K3001" s="98">
        <f t="shared" si="1599"/>
        <v>64672.82</v>
      </c>
      <c r="L3001" s="99">
        <f t="shared" si="1600"/>
        <v>1.0815399999999999</v>
      </c>
      <c r="M3001" s="100">
        <f t="shared" si="1601"/>
        <v>1.0590999999999999</v>
      </c>
      <c r="N3001" s="101">
        <f t="shared" si="1602"/>
        <v>0.97811300000000001</v>
      </c>
      <c r="O3001" s="100">
        <f t="shared" si="1603"/>
        <v>1</v>
      </c>
      <c r="P3001" s="98">
        <f t="shared" si="1604"/>
        <v>72458.67</v>
      </c>
      <c r="Q3001" s="97">
        <f t="shared" si="1605"/>
        <v>8637.07</v>
      </c>
      <c r="R3001" s="97"/>
      <c r="S3001" s="97"/>
    </row>
    <row r="3002" spans="1:19" x14ac:dyDescent="0.25">
      <c r="A3002" s="89" t="s">
        <v>6523</v>
      </c>
      <c r="B3002" s="89" t="s">
        <v>6309</v>
      </c>
      <c r="C3002" s="89"/>
      <c r="D3002" s="89" t="s">
        <v>184</v>
      </c>
      <c r="E3002" s="94" t="s">
        <v>6524</v>
      </c>
      <c r="F3002" s="95" t="s">
        <v>6525</v>
      </c>
      <c r="G3002" s="89" t="s">
        <v>110</v>
      </c>
      <c r="H3002" s="89" t="s">
        <v>6510</v>
      </c>
      <c r="I3002" s="96">
        <v>1</v>
      </c>
      <c r="J3002" s="97">
        <v>3872</v>
      </c>
      <c r="K3002" s="98">
        <f t="shared" si="1599"/>
        <v>32483.22</v>
      </c>
      <c r="L3002" s="99">
        <f t="shared" si="1600"/>
        <v>1.0815399999999999</v>
      </c>
      <c r="M3002" s="100">
        <f t="shared" si="1601"/>
        <v>1.0590999999999999</v>
      </c>
      <c r="N3002" s="101">
        <f t="shared" si="1602"/>
        <v>0.97811300000000001</v>
      </c>
      <c r="O3002" s="100">
        <f t="shared" si="1603"/>
        <v>1</v>
      </c>
      <c r="P3002" s="98">
        <f t="shared" si="1604"/>
        <v>36393.82</v>
      </c>
      <c r="Q3002" s="97">
        <f t="shared" si="1605"/>
        <v>4338.1400000000003</v>
      </c>
      <c r="R3002" s="97"/>
      <c r="S3002" s="97"/>
    </row>
    <row r="3003" spans="1:19" x14ac:dyDescent="0.25">
      <c r="A3003" s="89" t="s">
        <v>6526</v>
      </c>
      <c r="B3003" s="89" t="s">
        <v>6309</v>
      </c>
      <c r="C3003" s="89"/>
      <c r="D3003" s="89" t="s">
        <v>276</v>
      </c>
      <c r="E3003" s="94" t="s">
        <v>6527</v>
      </c>
      <c r="F3003" s="95" t="s">
        <v>6528</v>
      </c>
      <c r="G3003" s="89" t="s">
        <v>949</v>
      </c>
      <c r="H3003" s="89" t="s">
        <v>6529</v>
      </c>
      <c r="I3003" s="96">
        <v>1</v>
      </c>
      <c r="J3003" s="97">
        <v>7810</v>
      </c>
      <c r="K3003" s="98">
        <f t="shared" si="1599"/>
        <v>642.79999999999995</v>
      </c>
      <c r="L3003" s="99">
        <f t="shared" si="1600"/>
        <v>1.0815399999999999</v>
      </c>
      <c r="M3003" s="100">
        <f t="shared" si="1601"/>
        <v>1.0590999999999999</v>
      </c>
      <c r="N3003" s="101">
        <f t="shared" si="1602"/>
        <v>0.97811300000000001</v>
      </c>
      <c r="O3003" s="100">
        <f t="shared" si="1603"/>
        <v>1</v>
      </c>
      <c r="P3003" s="98">
        <f t="shared" si="1604"/>
        <v>720.19</v>
      </c>
      <c r="Q3003" s="97">
        <f t="shared" si="1605"/>
        <v>8750.31</v>
      </c>
      <c r="R3003" s="97"/>
      <c r="S3003" s="97"/>
    </row>
    <row r="3004" spans="1:19" x14ac:dyDescent="0.25">
      <c r="A3004" s="89" t="s">
        <v>6530</v>
      </c>
      <c r="B3004" s="89" t="s">
        <v>6309</v>
      </c>
      <c r="C3004" s="89"/>
      <c r="D3004" s="89" t="s">
        <v>278</v>
      </c>
      <c r="E3004" s="94" t="s">
        <v>6531</v>
      </c>
      <c r="F3004" s="95" t="s">
        <v>6532</v>
      </c>
      <c r="G3004" s="89" t="s">
        <v>502</v>
      </c>
      <c r="H3004" s="89" t="s">
        <v>6533</v>
      </c>
      <c r="I3004" s="96">
        <v>1</v>
      </c>
      <c r="J3004" s="97">
        <v>163</v>
      </c>
      <c r="K3004" s="98">
        <f t="shared" si="1599"/>
        <v>27348.99</v>
      </c>
      <c r="L3004" s="99">
        <f t="shared" si="1600"/>
        <v>1.0815399999999999</v>
      </c>
      <c r="M3004" s="100">
        <f t="shared" si="1601"/>
        <v>1.0590999999999999</v>
      </c>
      <c r="N3004" s="101">
        <f t="shared" si="1602"/>
        <v>0.97811300000000001</v>
      </c>
      <c r="O3004" s="100">
        <f t="shared" si="1603"/>
        <v>1</v>
      </c>
      <c r="P3004" s="98">
        <f t="shared" si="1604"/>
        <v>30641.49</v>
      </c>
      <c r="Q3004" s="97">
        <f t="shared" si="1605"/>
        <v>182.62</v>
      </c>
      <c r="R3004" s="97"/>
      <c r="S3004" s="97"/>
    </row>
    <row r="3005" spans="1:19" x14ac:dyDescent="0.25">
      <c r="A3005" s="82" t="s">
        <v>2623</v>
      </c>
      <c r="B3005" s="83"/>
      <c r="C3005" s="84"/>
      <c r="D3005" s="85"/>
      <c r="E3005" s="86"/>
      <c r="F3005" s="86" t="s">
        <v>6535</v>
      </c>
      <c r="G3005" s="82"/>
      <c r="H3005" s="82"/>
      <c r="I3005" s="87"/>
      <c r="J3005" s="88">
        <f>SUM(J3006:J3022)</f>
        <v>353171</v>
      </c>
      <c r="K3005" s="98"/>
      <c r="L3005" s="99"/>
      <c r="M3005" s="100"/>
      <c r="N3005" s="101"/>
      <c r="O3005" s="100"/>
      <c r="P3005" s="98"/>
      <c r="Q3005" s="88">
        <f>SUM(Q3006:Q3022)</f>
        <v>395688.95</v>
      </c>
      <c r="R3005" s="88">
        <f t="shared" ref="R3005:S3005" si="1606">SUM(R3006:R3022)</f>
        <v>0</v>
      </c>
      <c r="S3005" s="88">
        <f t="shared" si="1606"/>
        <v>0</v>
      </c>
    </row>
    <row r="3006" spans="1:19" x14ac:dyDescent="0.25">
      <c r="A3006" s="89" t="s">
        <v>6536</v>
      </c>
      <c r="B3006" s="89" t="s">
        <v>6309</v>
      </c>
      <c r="C3006" s="89"/>
      <c r="D3006" s="89" t="s">
        <v>283</v>
      </c>
      <c r="E3006" s="94" t="s">
        <v>5234</v>
      </c>
      <c r="F3006" s="95" t="s">
        <v>5235</v>
      </c>
      <c r="G3006" s="89" t="s">
        <v>110</v>
      </c>
      <c r="H3006" s="89" t="s">
        <v>6499</v>
      </c>
      <c r="I3006" s="96">
        <v>1</v>
      </c>
      <c r="J3006" s="97">
        <v>1612</v>
      </c>
      <c r="K3006" s="98">
        <f t="shared" ref="K3006:K3013" si="1607">J3006/H3006</f>
        <v>12083.96</v>
      </c>
      <c r="L3006" s="99">
        <f t="shared" ref="L3006:L3013" si="1608">$L$8</f>
        <v>1.0815399999999999</v>
      </c>
      <c r="M3006" s="100">
        <f t="shared" ref="M3006:M3013" si="1609">$M$8</f>
        <v>1.0590999999999999</v>
      </c>
      <c r="N3006" s="101">
        <f t="shared" ref="N3006:N3013" si="1610">$N$8</f>
        <v>0.97811300000000001</v>
      </c>
      <c r="O3006" s="100">
        <f t="shared" ref="O3006:O3013" si="1611">$O$8</f>
        <v>1</v>
      </c>
      <c r="P3006" s="98">
        <f t="shared" ref="P3006:P3013" si="1612">K3006*L3006*M3006*N3006*O3006</f>
        <v>13538.73</v>
      </c>
      <c r="Q3006" s="97">
        <f t="shared" ref="Q3006:Q3013" si="1613">H3006*P3006</f>
        <v>1806.07</v>
      </c>
      <c r="R3006" s="97"/>
      <c r="S3006" s="97"/>
    </row>
    <row r="3007" spans="1:19" x14ac:dyDescent="0.25">
      <c r="A3007" s="89" t="s">
        <v>6537</v>
      </c>
      <c r="B3007" s="89" t="s">
        <v>6309</v>
      </c>
      <c r="C3007" s="89"/>
      <c r="D3007" s="89" t="s">
        <v>286</v>
      </c>
      <c r="E3007" s="94" t="s">
        <v>630</v>
      </c>
      <c r="F3007" s="95" t="s">
        <v>631</v>
      </c>
      <c r="G3007" s="89" t="s">
        <v>502</v>
      </c>
      <c r="H3007" s="89" t="s">
        <v>6538</v>
      </c>
      <c r="I3007" s="96">
        <v>1</v>
      </c>
      <c r="J3007" s="97">
        <v>-196</v>
      </c>
      <c r="K3007" s="98">
        <f t="shared" si="1607"/>
        <v>29385.31</v>
      </c>
      <c r="L3007" s="99">
        <f t="shared" si="1608"/>
        <v>1.0815399999999999</v>
      </c>
      <c r="M3007" s="100">
        <f t="shared" si="1609"/>
        <v>1.0590999999999999</v>
      </c>
      <c r="N3007" s="101">
        <f t="shared" si="1610"/>
        <v>0.97811300000000001</v>
      </c>
      <c r="O3007" s="100">
        <f t="shared" si="1611"/>
        <v>1</v>
      </c>
      <c r="P3007" s="98">
        <f t="shared" si="1612"/>
        <v>32922.959999999999</v>
      </c>
      <c r="Q3007" s="97">
        <f t="shared" si="1613"/>
        <v>-219.6</v>
      </c>
      <c r="R3007" s="97"/>
      <c r="S3007" s="97"/>
    </row>
    <row r="3008" spans="1:19" x14ac:dyDescent="0.25">
      <c r="A3008" s="89" t="s">
        <v>6539</v>
      </c>
      <c r="B3008" s="89" t="s">
        <v>6309</v>
      </c>
      <c r="C3008" s="89"/>
      <c r="D3008" s="89" t="s">
        <v>288</v>
      </c>
      <c r="E3008" s="94" t="s">
        <v>5238</v>
      </c>
      <c r="F3008" s="95" t="s">
        <v>5239</v>
      </c>
      <c r="G3008" s="89" t="s">
        <v>949</v>
      </c>
      <c r="H3008" s="89" t="s">
        <v>6540</v>
      </c>
      <c r="I3008" s="96">
        <v>1</v>
      </c>
      <c r="J3008" s="97">
        <v>-569</v>
      </c>
      <c r="K3008" s="98">
        <f t="shared" si="1607"/>
        <v>38.78</v>
      </c>
      <c r="L3008" s="99">
        <f t="shared" si="1608"/>
        <v>1.0815399999999999</v>
      </c>
      <c r="M3008" s="100">
        <f t="shared" si="1609"/>
        <v>1.0590999999999999</v>
      </c>
      <c r="N3008" s="101">
        <f t="shared" si="1610"/>
        <v>0.97811300000000001</v>
      </c>
      <c r="O3008" s="100">
        <f t="shared" si="1611"/>
        <v>1</v>
      </c>
      <c r="P3008" s="98">
        <f t="shared" si="1612"/>
        <v>43.45</v>
      </c>
      <c r="Q3008" s="97">
        <f t="shared" si="1613"/>
        <v>-637.59</v>
      </c>
      <c r="R3008" s="97"/>
      <c r="S3008" s="97"/>
    </row>
    <row r="3009" spans="1:19" x14ac:dyDescent="0.25">
      <c r="A3009" s="89" t="s">
        <v>6541</v>
      </c>
      <c r="B3009" s="89" t="s">
        <v>6309</v>
      </c>
      <c r="C3009" s="89"/>
      <c r="D3009" s="89" t="s">
        <v>289</v>
      </c>
      <c r="E3009" s="94" t="s">
        <v>6542</v>
      </c>
      <c r="F3009" s="95" t="s">
        <v>6543</v>
      </c>
      <c r="G3009" s="89" t="s">
        <v>949</v>
      </c>
      <c r="H3009" s="89" t="s">
        <v>6544</v>
      </c>
      <c r="I3009" s="96">
        <v>1</v>
      </c>
      <c r="J3009" s="97">
        <v>1576</v>
      </c>
      <c r="K3009" s="98">
        <f t="shared" si="1607"/>
        <v>118.14</v>
      </c>
      <c r="L3009" s="99">
        <f t="shared" si="1608"/>
        <v>1.0815399999999999</v>
      </c>
      <c r="M3009" s="100">
        <f t="shared" si="1609"/>
        <v>1.0590999999999999</v>
      </c>
      <c r="N3009" s="101">
        <f t="shared" si="1610"/>
        <v>0.97811300000000001</v>
      </c>
      <c r="O3009" s="100">
        <f t="shared" si="1611"/>
        <v>1</v>
      </c>
      <c r="P3009" s="98">
        <f t="shared" si="1612"/>
        <v>132.36000000000001</v>
      </c>
      <c r="Q3009" s="97">
        <f t="shared" si="1613"/>
        <v>1765.68</v>
      </c>
      <c r="R3009" s="97"/>
      <c r="S3009" s="97"/>
    </row>
    <row r="3010" spans="1:19" x14ac:dyDescent="0.25">
      <c r="A3010" s="89" t="s">
        <v>6545</v>
      </c>
      <c r="B3010" s="89" t="s">
        <v>6309</v>
      </c>
      <c r="C3010" s="89"/>
      <c r="D3010" s="89" t="s">
        <v>291</v>
      </c>
      <c r="E3010" s="94" t="s">
        <v>6546</v>
      </c>
      <c r="F3010" s="95" t="s">
        <v>6547</v>
      </c>
      <c r="G3010" s="89" t="s">
        <v>81</v>
      </c>
      <c r="H3010" s="89" t="s">
        <v>6548</v>
      </c>
      <c r="I3010" s="96">
        <v>1</v>
      </c>
      <c r="J3010" s="97">
        <v>15617</v>
      </c>
      <c r="K3010" s="98">
        <f t="shared" si="1607"/>
        <v>36217.53</v>
      </c>
      <c r="L3010" s="99">
        <f t="shared" si="1608"/>
        <v>1.0815399999999999</v>
      </c>
      <c r="M3010" s="100">
        <f t="shared" si="1609"/>
        <v>1.0590999999999999</v>
      </c>
      <c r="N3010" s="101">
        <f t="shared" si="1610"/>
        <v>0.97811300000000001</v>
      </c>
      <c r="O3010" s="100">
        <f t="shared" si="1611"/>
        <v>1</v>
      </c>
      <c r="P3010" s="98">
        <f t="shared" si="1612"/>
        <v>40577.699999999997</v>
      </c>
      <c r="Q3010" s="97">
        <f t="shared" si="1613"/>
        <v>17497.099999999999</v>
      </c>
      <c r="R3010" s="97"/>
      <c r="S3010" s="97"/>
    </row>
    <row r="3011" spans="1:19" x14ac:dyDescent="0.25">
      <c r="A3011" s="89" t="s">
        <v>6549</v>
      </c>
      <c r="B3011" s="89" t="s">
        <v>6309</v>
      </c>
      <c r="C3011" s="89"/>
      <c r="D3011" s="89" t="s">
        <v>293</v>
      </c>
      <c r="E3011" s="94" t="s">
        <v>6550</v>
      </c>
      <c r="F3011" s="95" t="s">
        <v>6551</v>
      </c>
      <c r="G3011" s="89" t="s">
        <v>110</v>
      </c>
      <c r="H3011" s="89" t="s">
        <v>6552</v>
      </c>
      <c r="I3011" s="96">
        <v>1</v>
      </c>
      <c r="J3011" s="97">
        <v>3145</v>
      </c>
      <c r="K3011" s="98">
        <f t="shared" si="1607"/>
        <v>16045.92</v>
      </c>
      <c r="L3011" s="99">
        <f t="shared" si="1608"/>
        <v>1.0815399999999999</v>
      </c>
      <c r="M3011" s="100">
        <f t="shared" si="1609"/>
        <v>1.0590999999999999</v>
      </c>
      <c r="N3011" s="101">
        <f t="shared" si="1610"/>
        <v>0.97811300000000001</v>
      </c>
      <c r="O3011" s="100">
        <f t="shared" si="1611"/>
        <v>1</v>
      </c>
      <c r="P3011" s="98">
        <f t="shared" si="1612"/>
        <v>17977.66</v>
      </c>
      <c r="Q3011" s="97">
        <f t="shared" si="1613"/>
        <v>3523.62</v>
      </c>
      <c r="R3011" s="97"/>
      <c r="S3011" s="97"/>
    </row>
    <row r="3012" spans="1:19" ht="22.5" x14ac:dyDescent="0.25">
      <c r="A3012" s="89" t="s">
        <v>6553</v>
      </c>
      <c r="B3012" s="89" t="s">
        <v>6309</v>
      </c>
      <c r="C3012" s="89"/>
      <c r="D3012" s="89" t="s">
        <v>295</v>
      </c>
      <c r="E3012" s="94" t="s">
        <v>6554</v>
      </c>
      <c r="F3012" s="95" t="s">
        <v>6555</v>
      </c>
      <c r="G3012" s="89" t="s">
        <v>110</v>
      </c>
      <c r="H3012" s="89" t="s">
        <v>6556</v>
      </c>
      <c r="I3012" s="96">
        <v>1</v>
      </c>
      <c r="J3012" s="97">
        <v>5189</v>
      </c>
      <c r="K3012" s="98">
        <f t="shared" si="1607"/>
        <v>25067.63</v>
      </c>
      <c r="L3012" s="99">
        <f t="shared" si="1608"/>
        <v>1.0815399999999999</v>
      </c>
      <c r="M3012" s="100">
        <f t="shared" si="1609"/>
        <v>1.0590999999999999</v>
      </c>
      <c r="N3012" s="101">
        <f t="shared" si="1610"/>
        <v>0.97811300000000001</v>
      </c>
      <c r="O3012" s="100">
        <f t="shared" si="1611"/>
        <v>1</v>
      </c>
      <c r="P3012" s="98">
        <f t="shared" si="1612"/>
        <v>28085.48</v>
      </c>
      <c r="Q3012" s="97">
        <f t="shared" si="1613"/>
        <v>5813.69</v>
      </c>
      <c r="R3012" s="97"/>
      <c r="S3012" s="97"/>
    </row>
    <row r="3013" spans="1:19" x14ac:dyDescent="0.25">
      <c r="A3013" s="89" t="s">
        <v>6557</v>
      </c>
      <c r="B3013" s="89" t="s">
        <v>6309</v>
      </c>
      <c r="C3013" s="89"/>
      <c r="D3013" s="89" t="s">
        <v>297</v>
      </c>
      <c r="E3013" s="94" t="s">
        <v>6558</v>
      </c>
      <c r="F3013" s="95" t="s">
        <v>6559</v>
      </c>
      <c r="G3013" s="89" t="s">
        <v>502</v>
      </c>
      <c r="H3013" s="89" t="s">
        <v>6560</v>
      </c>
      <c r="I3013" s="96">
        <v>1</v>
      </c>
      <c r="J3013" s="97">
        <v>14803</v>
      </c>
      <c r="K3013" s="98">
        <f t="shared" si="1607"/>
        <v>101579.66</v>
      </c>
      <c r="L3013" s="99">
        <f t="shared" si="1608"/>
        <v>1.0815399999999999</v>
      </c>
      <c r="M3013" s="100">
        <f t="shared" si="1609"/>
        <v>1.0590999999999999</v>
      </c>
      <c r="N3013" s="101">
        <f t="shared" si="1610"/>
        <v>0.97811300000000001</v>
      </c>
      <c r="O3013" s="100">
        <f t="shared" si="1611"/>
        <v>1</v>
      </c>
      <c r="P3013" s="98">
        <f t="shared" si="1612"/>
        <v>113808.67</v>
      </c>
      <c r="Q3013" s="97">
        <f t="shared" si="1613"/>
        <v>16585.11</v>
      </c>
      <c r="R3013" s="97"/>
      <c r="S3013" s="97"/>
    </row>
    <row r="3014" spans="1:19" x14ac:dyDescent="0.25">
      <c r="A3014" s="89"/>
      <c r="B3014" s="90"/>
      <c r="C3014" s="90"/>
      <c r="D3014" s="91"/>
      <c r="E3014" s="92"/>
      <c r="F3014" s="92" t="s">
        <v>6561</v>
      </c>
      <c r="G3014" s="91"/>
      <c r="H3014" s="91"/>
      <c r="I3014" s="93">
        <v>1</v>
      </c>
      <c r="J3014" s="91"/>
      <c r="K3014" s="98"/>
      <c r="L3014" s="99"/>
      <c r="M3014" s="100"/>
      <c r="N3014" s="101"/>
      <c r="O3014" s="100"/>
      <c r="P3014" s="98"/>
      <c r="Q3014" s="91"/>
      <c r="R3014" s="91"/>
      <c r="S3014" s="91"/>
    </row>
    <row r="3015" spans="1:19" x14ac:dyDescent="0.25">
      <c r="A3015" s="89"/>
      <c r="B3015" s="90"/>
      <c r="C3015" s="90"/>
      <c r="D3015" s="91"/>
      <c r="E3015" s="92"/>
      <c r="F3015" s="92" t="s">
        <v>6405</v>
      </c>
      <c r="G3015" s="91"/>
      <c r="H3015" s="91"/>
      <c r="I3015" s="93">
        <v>1</v>
      </c>
      <c r="J3015" s="91"/>
      <c r="K3015" s="98"/>
      <c r="L3015" s="99"/>
      <c r="M3015" s="100"/>
      <c r="N3015" s="101"/>
      <c r="O3015" s="100"/>
      <c r="P3015" s="98"/>
      <c r="Q3015" s="91"/>
      <c r="R3015" s="91"/>
      <c r="S3015" s="91"/>
    </row>
    <row r="3016" spans="1:19" ht="22.5" x14ac:dyDescent="0.25">
      <c r="A3016" s="89" t="s">
        <v>6562</v>
      </c>
      <c r="B3016" s="89" t="s">
        <v>6309</v>
      </c>
      <c r="C3016" s="89"/>
      <c r="D3016" s="89" t="s">
        <v>309</v>
      </c>
      <c r="E3016" s="94" t="s">
        <v>6563</v>
      </c>
      <c r="F3016" s="95" t="s">
        <v>6564</v>
      </c>
      <c r="G3016" s="89" t="s">
        <v>110</v>
      </c>
      <c r="H3016" s="89" t="s">
        <v>6565</v>
      </c>
      <c r="I3016" s="96">
        <v>1</v>
      </c>
      <c r="J3016" s="97">
        <v>41635</v>
      </c>
      <c r="K3016" s="98">
        <f t="shared" ref="K3016:K3022" si="1614">J3016/H3016</f>
        <v>30443.84</v>
      </c>
      <c r="L3016" s="99">
        <f t="shared" ref="L3016:L3022" si="1615">$L$8</f>
        <v>1.0815399999999999</v>
      </c>
      <c r="M3016" s="100">
        <f t="shared" ref="M3016:M3022" si="1616">$M$8</f>
        <v>1.0590999999999999</v>
      </c>
      <c r="N3016" s="101">
        <f t="shared" ref="N3016:N3022" si="1617">$N$8</f>
        <v>0.97811300000000001</v>
      </c>
      <c r="O3016" s="100">
        <f t="shared" ref="O3016:O3022" si="1618">$O$8</f>
        <v>1</v>
      </c>
      <c r="P3016" s="98">
        <f t="shared" ref="P3016:P3022" si="1619">K3016*L3016*M3016*N3016*O3016</f>
        <v>34108.92</v>
      </c>
      <c r="Q3016" s="97">
        <f t="shared" ref="Q3016:Q3022" si="1620">H3016*P3016</f>
        <v>46647.360000000001</v>
      </c>
      <c r="R3016" s="97"/>
      <c r="S3016" s="97"/>
    </row>
    <row r="3017" spans="1:19" x14ac:dyDescent="0.25">
      <c r="A3017" s="89" t="s">
        <v>6566</v>
      </c>
      <c r="B3017" s="89" t="s">
        <v>6309</v>
      </c>
      <c r="C3017" s="89"/>
      <c r="D3017" s="89" t="s">
        <v>311</v>
      </c>
      <c r="E3017" s="94" t="s">
        <v>6567</v>
      </c>
      <c r="F3017" s="95" t="s">
        <v>6568</v>
      </c>
      <c r="G3017" s="89" t="s">
        <v>970</v>
      </c>
      <c r="H3017" s="89" t="s">
        <v>6569</v>
      </c>
      <c r="I3017" s="96">
        <v>1</v>
      </c>
      <c r="J3017" s="97">
        <v>16364</v>
      </c>
      <c r="K3017" s="98">
        <f t="shared" si="1614"/>
        <v>149.57</v>
      </c>
      <c r="L3017" s="99">
        <f t="shared" si="1615"/>
        <v>1.0815399999999999</v>
      </c>
      <c r="M3017" s="100">
        <f t="shared" si="1616"/>
        <v>1.0590999999999999</v>
      </c>
      <c r="N3017" s="101">
        <f t="shared" si="1617"/>
        <v>0.97811300000000001</v>
      </c>
      <c r="O3017" s="100">
        <f t="shared" si="1618"/>
        <v>1</v>
      </c>
      <c r="P3017" s="98">
        <f t="shared" si="1619"/>
        <v>167.58</v>
      </c>
      <c r="Q3017" s="97">
        <f t="shared" si="1620"/>
        <v>18334.59</v>
      </c>
      <c r="R3017" s="97"/>
      <c r="S3017" s="97"/>
    </row>
    <row r="3018" spans="1:19" x14ac:dyDescent="0.25">
      <c r="A3018" s="89" t="s">
        <v>6570</v>
      </c>
      <c r="B3018" s="89" t="s">
        <v>6309</v>
      </c>
      <c r="C3018" s="89"/>
      <c r="D3018" s="89" t="s">
        <v>218</v>
      </c>
      <c r="E3018" s="94" t="s">
        <v>980</v>
      </c>
      <c r="F3018" s="95" t="s">
        <v>981</v>
      </c>
      <c r="G3018" s="89" t="s">
        <v>81</v>
      </c>
      <c r="H3018" s="89" t="s">
        <v>6571</v>
      </c>
      <c r="I3018" s="96">
        <v>1</v>
      </c>
      <c r="J3018" s="97">
        <v>64404</v>
      </c>
      <c r="K3018" s="98">
        <f t="shared" si="1614"/>
        <v>5715.14</v>
      </c>
      <c r="L3018" s="99">
        <f t="shared" si="1615"/>
        <v>1.0815399999999999</v>
      </c>
      <c r="M3018" s="100">
        <f t="shared" si="1616"/>
        <v>1.0590999999999999</v>
      </c>
      <c r="N3018" s="101">
        <f t="shared" si="1617"/>
        <v>0.97811300000000001</v>
      </c>
      <c r="O3018" s="100">
        <f t="shared" si="1618"/>
        <v>1</v>
      </c>
      <c r="P3018" s="98">
        <f t="shared" si="1619"/>
        <v>6403.18</v>
      </c>
      <c r="Q3018" s="97">
        <f t="shared" si="1620"/>
        <v>72157.59</v>
      </c>
      <c r="R3018" s="97"/>
      <c r="S3018" s="97"/>
    </row>
    <row r="3019" spans="1:19" x14ac:dyDescent="0.25">
      <c r="A3019" s="89" t="s">
        <v>6572</v>
      </c>
      <c r="B3019" s="89" t="s">
        <v>6309</v>
      </c>
      <c r="C3019" s="89"/>
      <c r="D3019" s="89" t="s">
        <v>922</v>
      </c>
      <c r="E3019" s="94" t="s">
        <v>6573</v>
      </c>
      <c r="F3019" s="95" t="s">
        <v>6574</v>
      </c>
      <c r="G3019" s="89" t="s">
        <v>110</v>
      </c>
      <c r="H3019" s="89" t="s">
        <v>6565</v>
      </c>
      <c r="I3019" s="96">
        <v>1</v>
      </c>
      <c r="J3019" s="97">
        <v>44111</v>
      </c>
      <c r="K3019" s="98">
        <f t="shared" si="1614"/>
        <v>32254.31</v>
      </c>
      <c r="L3019" s="99">
        <f t="shared" si="1615"/>
        <v>1.0815399999999999</v>
      </c>
      <c r="M3019" s="100">
        <f t="shared" si="1616"/>
        <v>1.0590999999999999</v>
      </c>
      <c r="N3019" s="101">
        <f t="shared" si="1617"/>
        <v>0.97811300000000001</v>
      </c>
      <c r="O3019" s="100">
        <f t="shared" si="1618"/>
        <v>1</v>
      </c>
      <c r="P3019" s="98">
        <f t="shared" si="1619"/>
        <v>36137.35</v>
      </c>
      <c r="Q3019" s="97">
        <f t="shared" si="1620"/>
        <v>49421.440000000002</v>
      </c>
      <c r="R3019" s="97"/>
      <c r="S3019" s="97"/>
    </row>
    <row r="3020" spans="1:19" x14ac:dyDescent="0.25">
      <c r="A3020" s="89" t="s">
        <v>6575</v>
      </c>
      <c r="B3020" s="89" t="s">
        <v>6309</v>
      </c>
      <c r="C3020" s="89"/>
      <c r="D3020" s="89" t="s">
        <v>924</v>
      </c>
      <c r="E3020" s="94" t="s">
        <v>6576</v>
      </c>
      <c r="F3020" s="95" t="s">
        <v>6577</v>
      </c>
      <c r="G3020" s="89" t="s">
        <v>110</v>
      </c>
      <c r="H3020" s="89" t="s">
        <v>6565</v>
      </c>
      <c r="I3020" s="96">
        <v>1</v>
      </c>
      <c r="J3020" s="97">
        <v>89921</v>
      </c>
      <c r="K3020" s="98">
        <f t="shared" si="1614"/>
        <v>65750.95</v>
      </c>
      <c r="L3020" s="99">
        <f t="shared" si="1615"/>
        <v>1.0815399999999999</v>
      </c>
      <c r="M3020" s="100">
        <f t="shared" si="1616"/>
        <v>1.0590999999999999</v>
      </c>
      <c r="N3020" s="101">
        <f t="shared" si="1617"/>
        <v>0.97811300000000001</v>
      </c>
      <c r="O3020" s="100">
        <f t="shared" si="1618"/>
        <v>1</v>
      </c>
      <c r="P3020" s="98">
        <f t="shared" si="1619"/>
        <v>73666.600000000006</v>
      </c>
      <c r="Q3020" s="97">
        <f t="shared" si="1620"/>
        <v>100746.44</v>
      </c>
      <c r="R3020" s="97"/>
      <c r="S3020" s="97"/>
    </row>
    <row r="3021" spans="1:19" x14ac:dyDescent="0.25">
      <c r="A3021" s="89" t="s">
        <v>6578</v>
      </c>
      <c r="B3021" s="89" t="s">
        <v>6309</v>
      </c>
      <c r="C3021" s="89"/>
      <c r="D3021" s="89" t="s">
        <v>927</v>
      </c>
      <c r="E3021" s="94" t="s">
        <v>6579</v>
      </c>
      <c r="F3021" s="95" t="s">
        <v>6580</v>
      </c>
      <c r="G3021" s="89" t="s">
        <v>110</v>
      </c>
      <c r="H3021" s="89" t="s">
        <v>6565</v>
      </c>
      <c r="I3021" s="96">
        <v>1</v>
      </c>
      <c r="J3021" s="97">
        <v>23428</v>
      </c>
      <c r="K3021" s="98">
        <f t="shared" si="1614"/>
        <v>17130.740000000002</v>
      </c>
      <c r="L3021" s="99">
        <f t="shared" si="1615"/>
        <v>1.0815399999999999</v>
      </c>
      <c r="M3021" s="100">
        <f t="shared" si="1616"/>
        <v>1.0590999999999999</v>
      </c>
      <c r="N3021" s="101">
        <f t="shared" si="1617"/>
        <v>0.97811300000000001</v>
      </c>
      <c r="O3021" s="100">
        <f t="shared" si="1618"/>
        <v>1</v>
      </c>
      <c r="P3021" s="98">
        <f t="shared" si="1619"/>
        <v>19193.080000000002</v>
      </c>
      <c r="Q3021" s="97">
        <f t="shared" si="1620"/>
        <v>26248.46</v>
      </c>
      <c r="R3021" s="97"/>
      <c r="S3021" s="97"/>
    </row>
    <row r="3022" spans="1:19" x14ac:dyDescent="0.25">
      <c r="A3022" s="89" t="s">
        <v>6581</v>
      </c>
      <c r="B3022" s="89" t="s">
        <v>6309</v>
      </c>
      <c r="C3022" s="89"/>
      <c r="D3022" s="89" t="s">
        <v>930</v>
      </c>
      <c r="E3022" s="94" t="s">
        <v>6582</v>
      </c>
      <c r="F3022" s="95" t="s">
        <v>6583</v>
      </c>
      <c r="G3022" s="89" t="s">
        <v>6584</v>
      </c>
      <c r="H3022" s="89" t="s">
        <v>6585</v>
      </c>
      <c r="I3022" s="96">
        <v>1</v>
      </c>
      <c r="J3022" s="97">
        <v>32131</v>
      </c>
      <c r="K3022" s="98">
        <f t="shared" si="1614"/>
        <v>522.1</v>
      </c>
      <c r="L3022" s="99">
        <f t="shared" si="1615"/>
        <v>1.0815399999999999</v>
      </c>
      <c r="M3022" s="100">
        <f t="shared" si="1616"/>
        <v>1.0590999999999999</v>
      </c>
      <c r="N3022" s="101">
        <f t="shared" si="1617"/>
        <v>0.97811300000000001</v>
      </c>
      <c r="O3022" s="100">
        <f t="shared" si="1618"/>
        <v>1</v>
      </c>
      <c r="P3022" s="98">
        <f t="shared" si="1619"/>
        <v>584.95000000000005</v>
      </c>
      <c r="Q3022" s="97">
        <f t="shared" si="1620"/>
        <v>35998.99</v>
      </c>
      <c r="R3022" s="97"/>
      <c r="S3022" s="97"/>
    </row>
    <row r="3023" spans="1:19" x14ac:dyDescent="0.25">
      <c r="A3023" s="72"/>
      <c r="B3023" s="77"/>
      <c r="C3023" s="77"/>
      <c r="D3023" s="77"/>
      <c r="E3023" s="76"/>
      <c r="F3023" s="76" t="s">
        <v>6586</v>
      </c>
      <c r="G3023" s="77"/>
      <c r="H3023" s="77"/>
      <c r="I3023" s="78"/>
      <c r="J3023" s="79">
        <f>J3024</f>
        <v>49126</v>
      </c>
      <c r="K3023" s="98"/>
      <c r="L3023" s="99"/>
      <c r="M3023" s="100"/>
      <c r="N3023" s="101"/>
      <c r="O3023" s="100"/>
      <c r="P3023" s="98"/>
      <c r="Q3023" s="79">
        <f>Q3024</f>
        <v>55040.26</v>
      </c>
      <c r="R3023" s="79">
        <f t="shared" ref="R3023:S3023" si="1621">R3024</f>
        <v>5538.08</v>
      </c>
      <c r="S3023" s="79">
        <f t="shared" si="1621"/>
        <v>0</v>
      </c>
    </row>
    <row r="3024" spans="1:19" x14ac:dyDescent="0.25">
      <c r="A3024" s="82" t="s">
        <v>2625</v>
      </c>
      <c r="B3024" s="83"/>
      <c r="C3024" s="84"/>
      <c r="D3024" s="85"/>
      <c r="E3024" s="86"/>
      <c r="F3024" s="86" t="s">
        <v>6588</v>
      </c>
      <c r="G3024" s="82"/>
      <c r="H3024" s="82"/>
      <c r="I3024" s="87"/>
      <c r="J3024" s="88">
        <f>SUM(J3025:J3060)</f>
        <v>49126</v>
      </c>
      <c r="K3024" s="98"/>
      <c r="L3024" s="99"/>
      <c r="M3024" s="100"/>
      <c r="N3024" s="101"/>
      <c r="O3024" s="100"/>
      <c r="P3024" s="98"/>
      <c r="Q3024" s="88">
        <f>SUM(Q3025:Q3060)</f>
        <v>55040.26</v>
      </c>
      <c r="R3024" s="88">
        <f t="shared" ref="R3024:S3024" si="1622">SUM(R3025:R3060)</f>
        <v>5538.08</v>
      </c>
      <c r="S3024" s="88">
        <f t="shared" si="1622"/>
        <v>0</v>
      </c>
    </row>
    <row r="3025" spans="1:19" ht="22.5" x14ac:dyDescent="0.25">
      <c r="A3025" s="89" t="s">
        <v>6589</v>
      </c>
      <c r="B3025" s="89" t="s">
        <v>6590</v>
      </c>
      <c r="C3025" s="89"/>
      <c r="D3025" s="89" t="s">
        <v>12</v>
      </c>
      <c r="E3025" s="94" t="s">
        <v>1097</v>
      </c>
      <c r="F3025" s="95" t="s">
        <v>1098</v>
      </c>
      <c r="G3025" s="89" t="s">
        <v>1071</v>
      </c>
      <c r="H3025" s="89" t="s">
        <v>92</v>
      </c>
      <c r="I3025" s="96">
        <v>1</v>
      </c>
      <c r="J3025" s="97">
        <v>1844</v>
      </c>
      <c r="K3025" s="98">
        <f t="shared" ref="K3025:K3035" si="1623">J3025/H3025</f>
        <v>92200</v>
      </c>
      <c r="L3025" s="99">
        <f t="shared" ref="L3025:L3035" si="1624">$L$8</f>
        <v>1.0815399999999999</v>
      </c>
      <c r="M3025" s="100">
        <f t="shared" ref="M3025:M3035" si="1625">$M$8</f>
        <v>1.0590999999999999</v>
      </c>
      <c r="N3025" s="101">
        <f t="shared" ref="N3025:N3035" si="1626">$N$8</f>
        <v>0.97811300000000001</v>
      </c>
      <c r="O3025" s="100">
        <f t="shared" ref="O3025:O3035" si="1627">$O$8</f>
        <v>1</v>
      </c>
      <c r="P3025" s="98">
        <f t="shared" ref="P3025:P3035" si="1628">K3025*L3025*M3025*N3025*O3025</f>
        <v>103299.81</v>
      </c>
      <c r="Q3025" s="97">
        <f t="shared" ref="Q3025:Q3035" si="1629">H3025*P3025</f>
        <v>2066</v>
      </c>
      <c r="R3025" s="97"/>
      <c r="S3025" s="97"/>
    </row>
    <row r="3026" spans="1:19" ht="33.75" x14ac:dyDescent="0.25">
      <c r="A3026" s="89" t="s">
        <v>6591</v>
      </c>
      <c r="B3026" s="89" t="s">
        <v>6590</v>
      </c>
      <c r="C3026" s="89"/>
      <c r="D3026" s="89" t="s">
        <v>24</v>
      </c>
      <c r="E3026" s="94" t="s">
        <v>1100</v>
      </c>
      <c r="F3026" s="95" t="s">
        <v>1101</v>
      </c>
      <c r="G3026" s="89" t="s">
        <v>1077</v>
      </c>
      <c r="H3026" s="89" t="s">
        <v>24</v>
      </c>
      <c r="I3026" s="96">
        <v>1</v>
      </c>
      <c r="J3026" s="97">
        <v>156</v>
      </c>
      <c r="K3026" s="98">
        <f t="shared" si="1623"/>
        <v>78</v>
      </c>
      <c r="L3026" s="99">
        <f t="shared" si="1624"/>
        <v>1.0815399999999999</v>
      </c>
      <c r="M3026" s="100">
        <f t="shared" si="1625"/>
        <v>1.0590999999999999</v>
      </c>
      <c r="N3026" s="101">
        <f t="shared" si="1626"/>
        <v>0.97811300000000001</v>
      </c>
      <c r="O3026" s="100">
        <f t="shared" si="1627"/>
        <v>1</v>
      </c>
      <c r="P3026" s="98">
        <f t="shared" si="1628"/>
        <v>87.39</v>
      </c>
      <c r="Q3026" s="97">
        <f t="shared" si="1629"/>
        <v>174.78</v>
      </c>
      <c r="R3026" s="97"/>
      <c r="S3026" s="97"/>
    </row>
    <row r="3027" spans="1:19" ht="22.5" x14ac:dyDescent="0.25">
      <c r="A3027" s="89" t="s">
        <v>6592</v>
      </c>
      <c r="B3027" s="89" t="s">
        <v>6590</v>
      </c>
      <c r="C3027" s="89"/>
      <c r="D3027" s="89" t="s">
        <v>30</v>
      </c>
      <c r="E3027" s="94" t="s">
        <v>1097</v>
      </c>
      <c r="F3027" s="95" t="s">
        <v>1098</v>
      </c>
      <c r="G3027" s="89" t="s">
        <v>1071</v>
      </c>
      <c r="H3027" s="89" t="s">
        <v>1104</v>
      </c>
      <c r="I3027" s="96">
        <v>1</v>
      </c>
      <c r="J3027" s="97">
        <v>11068</v>
      </c>
      <c r="K3027" s="98">
        <f t="shared" si="1623"/>
        <v>92233.33</v>
      </c>
      <c r="L3027" s="99">
        <f t="shared" si="1624"/>
        <v>1.0815399999999999</v>
      </c>
      <c r="M3027" s="100">
        <f t="shared" si="1625"/>
        <v>1.0590999999999999</v>
      </c>
      <c r="N3027" s="101">
        <f t="shared" si="1626"/>
        <v>0.97811300000000001</v>
      </c>
      <c r="O3027" s="100">
        <f t="shared" si="1627"/>
        <v>1</v>
      </c>
      <c r="P3027" s="98">
        <f t="shared" si="1628"/>
        <v>103337.15</v>
      </c>
      <c r="Q3027" s="97">
        <f t="shared" si="1629"/>
        <v>12400.46</v>
      </c>
      <c r="R3027" s="97"/>
      <c r="S3027" s="97"/>
    </row>
    <row r="3028" spans="1:19" ht="33.75" x14ac:dyDescent="0.25">
      <c r="A3028" s="89" t="s">
        <v>6593</v>
      </c>
      <c r="B3028" s="89" t="s">
        <v>6590</v>
      </c>
      <c r="C3028" s="89"/>
      <c r="D3028" s="89" t="s">
        <v>34</v>
      </c>
      <c r="E3028" s="94" t="s">
        <v>1106</v>
      </c>
      <c r="F3028" s="95" t="s">
        <v>1107</v>
      </c>
      <c r="G3028" s="89" t="s">
        <v>1077</v>
      </c>
      <c r="H3028" s="89" t="s">
        <v>1108</v>
      </c>
      <c r="I3028" s="96">
        <v>1</v>
      </c>
      <c r="J3028" s="97">
        <v>633</v>
      </c>
      <c r="K3028" s="98">
        <f t="shared" si="1623"/>
        <v>52.49</v>
      </c>
      <c r="L3028" s="99">
        <f t="shared" si="1624"/>
        <v>1.0815399999999999</v>
      </c>
      <c r="M3028" s="100">
        <f t="shared" si="1625"/>
        <v>1.0590999999999999</v>
      </c>
      <c r="N3028" s="101">
        <f t="shared" si="1626"/>
        <v>0.97811300000000001</v>
      </c>
      <c r="O3028" s="100">
        <f t="shared" si="1627"/>
        <v>1</v>
      </c>
      <c r="P3028" s="98">
        <f t="shared" si="1628"/>
        <v>58.81</v>
      </c>
      <c r="Q3028" s="97">
        <f t="shared" si="1629"/>
        <v>709.25</v>
      </c>
      <c r="R3028" s="97"/>
      <c r="S3028" s="97"/>
    </row>
    <row r="3029" spans="1:19" ht="22.5" x14ac:dyDescent="0.25">
      <c r="A3029" s="89" t="s">
        <v>6594</v>
      </c>
      <c r="B3029" s="89" t="s">
        <v>6590</v>
      </c>
      <c r="C3029" s="89"/>
      <c r="D3029" s="89" t="s">
        <v>40</v>
      </c>
      <c r="E3029" s="94" t="s">
        <v>4346</v>
      </c>
      <c r="F3029" s="95" t="s">
        <v>4347</v>
      </c>
      <c r="G3029" s="89" t="s">
        <v>648</v>
      </c>
      <c r="H3029" s="89" t="s">
        <v>12</v>
      </c>
      <c r="I3029" s="96">
        <v>1</v>
      </c>
      <c r="J3029" s="97">
        <v>242</v>
      </c>
      <c r="K3029" s="98">
        <f t="shared" si="1623"/>
        <v>242</v>
      </c>
      <c r="L3029" s="99">
        <f t="shared" si="1624"/>
        <v>1.0815399999999999</v>
      </c>
      <c r="M3029" s="100">
        <f t="shared" si="1625"/>
        <v>1.0590999999999999</v>
      </c>
      <c r="N3029" s="101">
        <f t="shared" si="1626"/>
        <v>0.97811300000000001</v>
      </c>
      <c r="O3029" s="100">
        <f t="shared" si="1627"/>
        <v>1</v>
      </c>
      <c r="P3029" s="98">
        <f t="shared" si="1628"/>
        <v>271.13</v>
      </c>
      <c r="Q3029" s="97">
        <f t="shared" si="1629"/>
        <v>271.13</v>
      </c>
      <c r="R3029" s="97"/>
      <c r="S3029" s="97"/>
    </row>
    <row r="3030" spans="1:19" ht="22.5" x14ac:dyDescent="0.25">
      <c r="A3030" s="89" t="s">
        <v>6595</v>
      </c>
      <c r="B3030" s="89" t="s">
        <v>6590</v>
      </c>
      <c r="C3030" s="89"/>
      <c r="D3030" s="89" t="s">
        <v>43</v>
      </c>
      <c r="E3030" s="94" t="s">
        <v>1113</v>
      </c>
      <c r="F3030" s="95" t="s">
        <v>1114</v>
      </c>
      <c r="G3030" s="89" t="s">
        <v>648</v>
      </c>
      <c r="H3030" s="89" t="s">
        <v>12</v>
      </c>
      <c r="I3030" s="96">
        <v>1</v>
      </c>
      <c r="J3030" s="97">
        <v>347</v>
      </c>
      <c r="K3030" s="98">
        <f t="shared" si="1623"/>
        <v>347</v>
      </c>
      <c r="L3030" s="99">
        <f t="shared" si="1624"/>
        <v>1.0815399999999999</v>
      </c>
      <c r="M3030" s="100">
        <f t="shared" si="1625"/>
        <v>1.0590999999999999</v>
      </c>
      <c r="N3030" s="101">
        <f t="shared" si="1626"/>
        <v>0.97811300000000001</v>
      </c>
      <c r="O3030" s="100">
        <f t="shared" si="1627"/>
        <v>1</v>
      </c>
      <c r="P3030" s="98">
        <f t="shared" si="1628"/>
        <v>388.77</v>
      </c>
      <c r="Q3030" s="97">
        <f t="shared" si="1629"/>
        <v>388.77</v>
      </c>
      <c r="R3030" s="97"/>
      <c r="S3030" s="97"/>
    </row>
    <row r="3031" spans="1:19" ht="22.5" x14ac:dyDescent="0.25">
      <c r="A3031" s="89" t="s">
        <v>6596</v>
      </c>
      <c r="B3031" s="89" t="s">
        <v>6590</v>
      </c>
      <c r="C3031" s="89" t="s">
        <v>17297</v>
      </c>
      <c r="D3031" s="89" t="s">
        <v>48</v>
      </c>
      <c r="E3031" s="94" t="s">
        <v>3346</v>
      </c>
      <c r="F3031" s="95" t="s">
        <v>1117</v>
      </c>
      <c r="G3031" s="89" t="s">
        <v>648</v>
      </c>
      <c r="H3031" s="89" t="s">
        <v>12</v>
      </c>
      <c r="I3031" s="96">
        <v>1</v>
      </c>
      <c r="J3031" s="97">
        <v>4943</v>
      </c>
      <c r="K3031" s="98">
        <f t="shared" si="1623"/>
        <v>4943</v>
      </c>
      <c r="L3031" s="99">
        <f t="shared" si="1624"/>
        <v>1.0815399999999999</v>
      </c>
      <c r="M3031" s="100">
        <f t="shared" si="1625"/>
        <v>1.0590999999999999</v>
      </c>
      <c r="N3031" s="101">
        <f t="shared" si="1626"/>
        <v>0.97811300000000001</v>
      </c>
      <c r="O3031" s="100">
        <f t="shared" si="1627"/>
        <v>1</v>
      </c>
      <c r="P3031" s="98">
        <f t="shared" si="1628"/>
        <v>5538.08</v>
      </c>
      <c r="Q3031" s="97">
        <f t="shared" si="1629"/>
        <v>5538.08</v>
      </c>
      <c r="R3031" s="97">
        <f t="shared" ref="R3031" si="1630">Q3031</f>
        <v>5538.08</v>
      </c>
      <c r="S3031" s="97"/>
    </row>
    <row r="3032" spans="1:19" ht="22.5" x14ac:dyDescent="0.25">
      <c r="A3032" s="89" t="s">
        <v>6597</v>
      </c>
      <c r="B3032" s="89" t="s">
        <v>6590</v>
      </c>
      <c r="C3032" s="89"/>
      <c r="D3032" s="89" t="s">
        <v>55</v>
      </c>
      <c r="E3032" s="94" t="s">
        <v>1119</v>
      </c>
      <c r="F3032" s="95" t="s">
        <v>1120</v>
      </c>
      <c r="G3032" s="89" t="s">
        <v>648</v>
      </c>
      <c r="H3032" s="89" t="s">
        <v>12</v>
      </c>
      <c r="I3032" s="96">
        <v>1</v>
      </c>
      <c r="J3032" s="97">
        <v>190</v>
      </c>
      <c r="K3032" s="98">
        <f t="shared" si="1623"/>
        <v>190</v>
      </c>
      <c r="L3032" s="99">
        <f t="shared" si="1624"/>
        <v>1.0815399999999999</v>
      </c>
      <c r="M3032" s="100">
        <f t="shared" si="1625"/>
        <v>1.0590999999999999</v>
      </c>
      <c r="N3032" s="101">
        <f t="shared" si="1626"/>
        <v>0.97811300000000001</v>
      </c>
      <c r="O3032" s="100">
        <f t="shared" si="1627"/>
        <v>1</v>
      </c>
      <c r="P3032" s="98">
        <f t="shared" si="1628"/>
        <v>212.87</v>
      </c>
      <c r="Q3032" s="97">
        <f t="shared" si="1629"/>
        <v>212.87</v>
      </c>
      <c r="R3032" s="97"/>
      <c r="S3032" s="97"/>
    </row>
    <row r="3033" spans="1:19" x14ac:dyDescent="0.25">
      <c r="A3033" s="89" t="s">
        <v>6598</v>
      </c>
      <c r="B3033" s="89" t="s">
        <v>6590</v>
      </c>
      <c r="C3033" s="89"/>
      <c r="D3033" s="89" t="s">
        <v>58</v>
      </c>
      <c r="E3033" s="94" t="s">
        <v>1122</v>
      </c>
      <c r="F3033" s="95" t="s">
        <v>1123</v>
      </c>
      <c r="G3033" s="89" t="s">
        <v>970</v>
      </c>
      <c r="H3033" s="89" t="s">
        <v>237</v>
      </c>
      <c r="I3033" s="96">
        <v>1</v>
      </c>
      <c r="J3033" s="97">
        <v>817</v>
      </c>
      <c r="K3033" s="98">
        <f t="shared" si="1623"/>
        <v>8170</v>
      </c>
      <c r="L3033" s="99">
        <f t="shared" si="1624"/>
        <v>1.0815399999999999</v>
      </c>
      <c r="M3033" s="100">
        <f t="shared" si="1625"/>
        <v>1.0590999999999999</v>
      </c>
      <c r="N3033" s="101">
        <f t="shared" si="1626"/>
        <v>0.97811300000000001</v>
      </c>
      <c r="O3033" s="100">
        <f t="shared" si="1627"/>
        <v>1</v>
      </c>
      <c r="P3033" s="98">
        <f t="shared" si="1628"/>
        <v>9153.57</v>
      </c>
      <c r="Q3033" s="97">
        <f t="shared" si="1629"/>
        <v>915.36</v>
      </c>
      <c r="R3033" s="97"/>
      <c r="S3033" s="97"/>
    </row>
    <row r="3034" spans="1:19" ht="22.5" x14ac:dyDescent="0.25">
      <c r="A3034" s="89" t="s">
        <v>6599</v>
      </c>
      <c r="B3034" s="89" t="s">
        <v>6590</v>
      </c>
      <c r="C3034" s="89"/>
      <c r="D3034" s="89" t="s">
        <v>60</v>
      </c>
      <c r="E3034" s="94" t="s">
        <v>1125</v>
      </c>
      <c r="F3034" s="95" t="s">
        <v>1126</v>
      </c>
      <c r="G3034" s="89" t="s">
        <v>648</v>
      </c>
      <c r="H3034" s="89" t="s">
        <v>12</v>
      </c>
      <c r="I3034" s="96">
        <v>1</v>
      </c>
      <c r="J3034" s="97">
        <v>2408</v>
      </c>
      <c r="K3034" s="98">
        <f t="shared" si="1623"/>
        <v>2408</v>
      </c>
      <c r="L3034" s="99">
        <f t="shared" si="1624"/>
        <v>1.0815399999999999</v>
      </c>
      <c r="M3034" s="100">
        <f t="shared" si="1625"/>
        <v>1.0590999999999999</v>
      </c>
      <c r="N3034" s="101">
        <f t="shared" si="1626"/>
        <v>0.97811300000000001</v>
      </c>
      <c r="O3034" s="100">
        <f t="shared" si="1627"/>
        <v>1</v>
      </c>
      <c r="P3034" s="98">
        <f t="shared" si="1628"/>
        <v>2697.9</v>
      </c>
      <c r="Q3034" s="97">
        <f t="shared" si="1629"/>
        <v>2697.9</v>
      </c>
      <c r="R3034" s="97"/>
      <c r="S3034" s="97"/>
    </row>
    <row r="3035" spans="1:19" x14ac:dyDescent="0.25">
      <c r="A3035" s="89" t="s">
        <v>6600</v>
      </c>
      <c r="B3035" s="89" t="s">
        <v>6590</v>
      </c>
      <c r="C3035" s="89"/>
      <c r="D3035" s="89" t="s">
        <v>65</v>
      </c>
      <c r="E3035" s="94" t="s">
        <v>1128</v>
      </c>
      <c r="F3035" s="95" t="s">
        <v>1129</v>
      </c>
      <c r="G3035" s="89" t="s">
        <v>648</v>
      </c>
      <c r="H3035" s="89" t="s">
        <v>24</v>
      </c>
      <c r="I3035" s="96">
        <v>1</v>
      </c>
      <c r="J3035" s="97">
        <v>561</v>
      </c>
      <c r="K3035" s="98">
        <f t="shared" si="1623"/>
        <v>280.5</v>
      </c>
      <c r="L3035" s="99">
        <f t="shared" si="1624"/>
        <v>1.0815399999999999</v>
      </c>
      <c r="M3035" s="100">
        <f t="shared" si="1625"/>
        <v>1.0590999999999999</v>
      </c>
      <c r="N3035" s="101">
        <f t="shared" si="1626"/>
        <v>0.97811300000000001</v>
      </c>
      <c r="O3035" s="100">
        <f t="shared" si="1627"/>
        <v>1</v>
      </c>
      <c r="P3035" s="98">
        <f t="shared" si="1628"/>
        <v>314.27</v>
      </c>
      <c r="Q3035" s="97">
        <f t="shared" si="1629"/>
        <v>628.54</v>
      </c>
      <c r="R3035" s="97"/>
      <c r="S3035" s="97"/>
    </row>
    <row r="3036" spans="1:19" x14ac:dyDescent="0.25">
      <c r="A3036" s="89"/>
      <c r="B3036" s="90"/>
      <c r="C3036" s="90"/>
      <c r="D3036" s="91"/>
      <c r="E3036" s="92"/>
      <c r="F3036" s="92" t="s">
        <v>1154</v>
      </c>
      <c r="G3036" s="91"/>
      <c r="H3036" s="91"/>
      <c r="I3036" s="93">
        <v>1</v>
      </c>
      <c r="J3036" s="91"/>
      <c r="K3036" s="98"/>
      <c r="L3036" s="99"/>
      <c r="M3036" s="100"/>
      <c r="N3036" s="101"/>
      <c r="O3036" s="100"/>
      <c r="P3036" s="98"/>
      <c r="Q3036" s="91"/>
      <c r="R3036" s="91"/>
      <c r="S3036" s="91"/>
    </row>
    <row r="3037" spans="1:19" x14ac:dyDescent="0.25">
      <c r="A3037" s="89" t="s">
        <v>6601</v>
      </c>
      <c r="B3037" s="89" t="s">
        <v>6590</v>
      </c>
      <c r="C3037" s="89"/>
      <c r="D3037" s="89" t="s">
        <v>68</v>
      </c>
      <c r="E3037" s="94" t="s">
        <v>1156</v>
      </c>
      <c r="F3037" s="95" t="s">
        <v>1157</v>
      </c>
      <c r="G3037" s="89" t="s">
        <v>648</v>
      </c>
      <c r="H3037" s="89" t="s">
        <v>12</v>
      </c>
      <c r="I3037" s="96">
        <v>1</v>
      </c>
      <c r="J3037" s="97">
        <v>384</v>
      </c>
      <c r="K3037" s="98">
        <f t="shared" ref="K3037:K3049" si="1631">J3037/H3037</f>
        <v>384</v>
      </c>
      <c r="L3037" s="99">
        <f t="shared" ref="L3037:L3049" si="1632">$L$8</f>
        <v>1.0815399999999999</v>
      </c>
      <c r="M3037" s="100">
        <f t="shared" ref="M3037:M3049" si="1633">$M$8</f>
        <v>1.0590999999999999</v>
      </c>
      <c r="N3037" s="101">
        <f t="shared" ref="N3037:N3049" si="1634">$N$8</f>
        <v>0.97811300000000001</v>
      </c>
      <c r="O3037" s="100">
        <f t="shared" ref="O3037:O3049" si="1635">$O$8</f>
        <v>1</v>
      </c>
      <c r="P3037" s="98">
        <f t="shared" ref="P3037:P3049" si="1636">K3037*L3037*M3037*N3037*O3037</f>
        <v>430.23</v>
      </c>
      <c r="Q3037" s="97">
        <f t="shared" ref="Q3037:Q3049" si="1637">H3037*P3037</f>
        <v>430.23</v>
      </c>
      <c r="R3037" s="97"/>
      <c r="S3037" s="97"/>
    </row>
    <row r="3038" spans="1:19" x14ac:dyDescent="0.25">
      <c r="A3038" s="89" t="s">
        <v>6602</v>
      </c>
      <c r="B3038" s="89" t="s">
        <v>6590</v>
      </c>
      <c r="C3038" s="89"/>
      <c r="D3038" s="89" t="s">
        <v>70</v>
      </c>
      <c r="E3038" s="94" t="s">
        <v>6603</v>
      </c>
      <c r="F3038" s="95" t="s">
        <v>6604</v>
      </c>
      <c r="G3038" s="89" t="s">
        <v>648</v>
      </c>
      <c r="H3038" s="89" t="s">
        <v>12</v>
      </c>
      <c r="I3038" s="96">
        <v>1</v>
      </c>
      <c r="J3038" s="97">
        <v>1006</v>
      </c>
      <c r="K3038" s="98">
        <f t="shared" si="1631"/>
        <v>1006</v>
      </c>
      <c r="L3038" s="99">
        <f t="shared" si="1632"/>
        <v>1.0815399999999999</v>
      </c>
      <c r="M3038" s="100">
        <f t="shared" si="1633"/>
        <v>1.0590999999999999</v>
      </c>
      <c r="N3038" s="101">
        <f t="shared" si="1634"/>
        <v>0.97811300000000001</v>
      </c>
      <c r="O3038" s="100">
        <f t="shared" si="1635"/>
        <v>1</v>
      </c>
      <c r="P3038" s="98">
        <f t="shared" si="1636"/>
        <v>1127.1099999999999</v>
      </c>
      <c r="Q3038" s="97">
        <f t="shared" si="1637"/>
        <v>1127.1099999999999</v>
      </c>
      <c r="R3038" s="97"/>
      <c r="S3038" s="97"/>
    </row>
    <row r="3039" spans="1:19" ht="22.5" x14ac:dyDescent="0.25">
      <c r="A3039" s="89" t="s">
        <v>6605</v>
      </c>
      <c r="B3039" s="89" t="s">
        <v>6590</v>
      </c>
      <c r="C3039" s="89"/>
      <c r="D3039" s="89" t="s">
        <v>73</v>
      </c>
      <c r="E3039" s="94" t="s">
        <v>1188</v>
      </c>
      <c r="F3039" s="95" t="s">
        <v>1189</v>
      </c>
      <c r="G3039" s="89" t="s">
        <v>648</v>
      </c>
      <c r="H3039" s="89" t="s">
        <v>12</v>
      </c>
      <c r="I3039" s="96">
        <v>1</v>
      </c>
      <c r="J3039" s="97">
        <v>1488</v>
      </c>
      <c r="K3039" s="98">
        <f t="shared" si="1631"/>
        <v>1488</v>
      </c>
      <c r="L3039" s="99">
        <f t="shared" si="1632"/>
        <v>1.0815399999999999</v>
      </c>
      <c r="M3039" s="100">
        <f t="shared" si="1633"/>
        <v>1.0590999999999999</v>
      </c>
      <c r="N3039" s="101">
        <f t="shared" si="1634"/>
        <v>0.97811300000000001</v>
      </c>
      <c r="O3039" s="100">
        <f t="shared" si="1635"/>
        <v>1</v>
      </c>
      <c r="P3039" s="98">
        <f t="shared" si="1636"/>
        <v>1667.14</v>
      </c>
      <c r="Q3039" s="97">
        <f t="shared" si="1637"/>
        <v>1667.14</v>
      </c>
      <c r="R3039" s="97"/>
      <c r="S3039" s="97"/>
    </row>
    <row r="3040" spans="1:19" ht="22.5" x14ac:dyDescent="0.25">
      <c r="A3040" s="89" t="s">
        <v>6606</v>
      </c>
      <c r="B3040" s="89" t="s">
        <v>6590</v>
      </c>
      <c r="C3040" s="89"/>
      <c r="D3040" s="89" t="s">
        <v>75</v>
      </c>
      <c r="E3040" s="94" t="s">
        <v>4329</v>
      </c>
      <c r="F3040" s="95" t="s">
        <v>4330</v>
      </c>
      <c r="G3040" s="89" t="s">
        <v>648</v>
      </c>
      <c r="H3040" s="89" t="s">
        <v>12</v>
      </c>
      <c r="I3040" s="96">
        <v>1</v>
      </c>
      <c r="J3040" s="97">
        <v>168</v>
      </c>
      <c r="K3040" s="98">
        <f t="shared" si="1631"/>
        <v>168</v>
      </c>
      <c r="L3040" s="99">
        <f t="shared" si="1632"/>
        <v>1.0815399999999999</v>
      </c>
      <c r="M3040" s="100">
        <f t="shared" si="1633"/>
        <v>1.0590999999999999</v>
      </c>
      <c r="N3040" s="101">
        <f t="shared" si="1634"/>
        <v>0.97811300000000001</v>
      </c>
      <c r="O3040" s="100">
        <f t="shared" si="1635"/>
        <v>1</v>
      </c>
      <c r="P3040" s="98">
        <f t="shared" si="1636"/>
        <v>188.23</v>
      </c>
      <c r="Q3040" s="97">
        <f t="shared" si="1637"/>
        <v>188.23</v>
      </c>
      <c r="R3040" s="97"/>
      <c r="S3040" s="97"/>
    </row>
    <row r="3041" spans="1:19" x14ac:dyDescent="0.25">
      <c r="A3041" s="89" t="s">
        <v>6607</v>
      </c>
      <c r="B3041" s="89" t="s">
        <v>6590</v>
      </c>
      <c r="C3041" s="89"/>
      <c r="D3041" s="89" t="s">
        <v>87</v>
      </c>
      <c r="E3041" s="94" t="s">
        <v>1122</v>
      </c>
      <c r="F3041" s="95" t="s">
        <v>1123</v>
      </c>
      <c r="G3041" s="89" t="s">
        <v>970</v>
      </c>
      <c r="H3041" s="89" t="s">
        <v>237</v>
      </c>
      <c r="I3041" s="96">
        <v>1</v>
      </c>
      <c r="J3041" s="97">
        <v>817</v>
      </c>
      <c r="K3041" s="98">
        <f t="shared" si="1631"/>
        <v>8170</v>
      </c>
      <c r="L3041" s="99">
        <f t="shared" si="1632"/>
        <v>1.0815399999999999</v>
      </c>
      <c r="M3041" s="100">
        <f t="shared" si="1633"/>
        <v>1.0590999999999999</v>
      </c>
      <c r="N3041" s="101">
        <f t="shared" si="1634"/>
        <v>0.97811300000000001</v>
      </c>
      <c r="O3041" s="100">
        <f t="shared" si="1635"/>
        <v>1</v>
      </c>
      <c r="P3041" s="98">
        <f t="shared" si="1636"/>
        <v>9153.57</v>
      </c>
      <c r="Q3041" s="97">
        <f t="shared" si="1637"/>
        <v>915.36</v>
      </c>
      <c r="R3041" s="97"/>
      <c r="S3041" s="97"/>
    </row>
    <row r="3042" spans="1:19" ht="22.5" x14ac:dyDescent="0.25">
      <c r="A3042" s="89" t="s">
        <v>6608</v>
      </c>
      <c r="B3042" s="89" t="s">
        <v>6590</v>
      </c>
      <c r="C3042" s="89"/>
      <c r="D3042" s="89" t="s">
        <v>89</v>
      </c>
      <c r="E3042" s="94" t="s">
        <v>4333</v>
      </c>
      <c r="F3042" s="95" t="s">
        <v>4334</v>
      </c>
      <c r="G3042" s="89" t="s">
        <v>648</v>
      </c>
      <c r="H3042" s="89" t="s">
        <v>12</v>
      </c>
      <c r="I3042" s="96">
        <v>1</v>
      </c>
      <c r="J3042" s="97">
        <v>2495</v>
      </c>
      <c r="K3042" s="98">
        <f t="shared" si="1631"/>
        <v>2495</v>
      </c>
      <c r="L3042" s="99">
        <f t="shared" si="1632"/>
        <v>1.0815399999999999</v>
      </c>
      <c r="M3042" s="100">
        <f t="shared" si="1633"/>
        <v>1.0590999999999999</v>
      </c>
      <c r="N3042" s="101">
        <f t="shared" si="1634"/>
        <v>0.97811300000000001</v>
      </c>
      <c r="O3042" s="100">
        <f t="shared" si="1635"/>
        <v>1</v>
      </c>
      <c r="P3042" s="98">
        <f t="shared" si="1636"/>
        <v>2795.37</v>
      </c>
      <c r="Q3042" s="97">
        <f t="shared" si="1637"/>
        <v>2795.37</v>
      </c>
      <c r="R3042" s="97"/>
      <c r="S3042" s="97"/>
    </row>
    <row r="3043" spans="1:19" ht="22.5" x14ac:dyDescent="0.25">
      <c r="A3043" s="89" t="s">
        <v>6609</v>
      </c>
      <c r="B3043" s="89" t="s">
        <v>6590</v>
      </c>
      <c r="C3043" s="89"/>
      <c r="D3043" s="89" t="s">
        <v>90</v>
      </c>
      <c r="E3043" s="94" t="s">
        <v>1188</v>
      </c>
      <c r="F3043" s="95" t="s">
        <v>1189</v>
      </c>
      <c r="G3043" s="89" t="s">
        <v>648</v>
      </c>
      <c r="H3043" s="89" t="s">
        <v>30</v>
      </c>
      <c r="I3043" s="96">
        <v>1</v>
      </c>
      <c r="J3043" s="97">
        <v>4461</v>
      </c>
      <c r="K3043" s="98">
        <f t="shared" si="1631"/>
        <v>1487</v>
      </c>
      <c r="L3043" s="99">
        <f t="shared" si="1632"/>
        <v>1.0815399999999999</v>
      </c>
      <c r="M3043" s="100">
        <f t="shared" si="1633"/>
        <v>1.0590999999999999</v>
      </c>
      <c r="N3043" s="101">
        <f t="shared" si="1634"/>
        <v>0.97811300000000001</v>
      </c>
      <c r="O3043" s="100">
        <f t="shared" si="1635"/>
        <v>1</v>
      </c>
      <c r="P3043" s="98">
        <f t="shared" si="1636"/>
        <v>1666.02</v>
      </c>
      <c r="Q3043" s="97">
        <f t="shared" si="1637"/>
        <v>4998.0600000000004</v>
      </c>
      <c r="R3043" s="97"/>
      <c r="S3043" s="97"/>
    </row>
    <row r="3044" spans="1:19" ht="22.5" x14ac:dyDescent="0.25">
      <c r="A3044" s="89" t="s">
        <v>6610</v>
      </c>
      <c r="B3044" s="89" t="s">
        <v>6590</v>
      </c>
      <c r="C3044" s="89"/>
      <c r="D3044" s="89" t="s">
        <v>91</v>
      </c>
      <c r="E3044" s="94" t="s">
        <v>4337</v>
      </c>
      <c r="F3044" s="95" t="s">
        <v>4338</v>
      </c>
      <c r="G3044" s="89" t="s">
        <v>648</v>
      </c>
      <c r="H3044" s="89" t="s">
        <v>30</v>
      </c>
      <c r="I3044" s="96">
        <v>1</v>
      </c>
      <c r="J3044" s="97">
        <v>359</v>
      </c>
      <c r="K3044" s="98">
        <f t="shared" si="1631"/>
        <v>119.67</v>
      </c>
      <c r="L3044" s="99">
        <f t="shared" si="1632"/>
        <v>1.0815399999999999</v>
      </c>
      <c r="M3044" s="100">
        <f t="shared" si="1633"/>
        <v>1.0590999999999999</v>
      </c>
      <c r="N3044" s="101">
        <f t="shared" si="1634"/>
        <v>0.97811300000000001</v>
      </c>
      <c r="O3044" s="100">
        <f t="shared" si="1635"/>
        <v>1</v>
      </c>
      <c r="P3044" s="98">
        <f t="shared" si="1636"/>
        <v>134.08000000000001</v>
      </c>
      <c r="Q3044" s="97">
        <f t="shared" si="1637"/>
        <v>402.24</v>
      </c>
      <c r="R3044" s="97"/>
      <c r="S3044" s="97"/>
    </row>
    <row r="3045" spans="1:19" x14ac:dyDescent="0.25">
      <c r="A3045" s="89" t="s">
        <v>6611</v>
      </c>
      <c r="B3045" s="89" t="s">
        <v>6590</v>
      </c>
      <c r="C3045" s="89"/>
      <c r="D3045" s="89" t="s">
        <v>101</v>
      </c>
      <c r="E3045" s="94" t="s">
        <v>1175</v>
      </c>
      <c r="F3045" s="95" t="s">
        <v>1176</v>
      </c>
      <c r="G3045" s="89" t="s">
        <v>652</v>
      </c>
      <c r="H3045" s="89" t="s">
        <v>12</v>
      </c>
      <c r="I3045" s="96">
        <v>1</v>
      </c>
      <c r="J3045" s="97">
        <v>211</v>
      </c>
      <c r="K3045" s="98">
        <f t="shared" si="1631"/>
        <v>211</v>
      </c>
      <c r="L3045" s="99">
        <f t="shared" si="1632"/>
        <v>1.0815399999999999</v>
      </c>
      <c r="M3045" s="100">
        <f t="shared" si="1633"/>
        <v>1.0590999999999999</v>
      </c>
      <c r="N3045" s="101">
        <f t="shared" si="1634"/>
        <v>0.97811300000000001</v>
      </c>
      <c r="O3045" s="100">
        <f t="shared" si="1635"/>
        <v>1</v>
      </c>
      <c r="P3045" s="98">
        <f t="shared" si="1636"/>
        <v>236.4</v>
      </c>
      <c r="Q3045" s="97">
        <f t="shared" si="1637"/>
        <v>236.4</v>
      </c>
      <c r="R3045" s="97"/>
      <c r="S3045" s="97"/>
    </row>
    <row r="3046" spans="1:19" x14ac:dyDescent="0.25">
      <c r="A3046" s="89" t="s">
        <v>6612</v>
      </c>
      <c r="B3046" s="89" t="s">
        <v>6590</v>
      </c>
      <c r="C3046" s="89"/>
      <c r="D3046" s="89" t="s">
        <v>106</v>
      </c>
      <c r="E3046" s="94" t="s">
        <v>1178</v>
      </c>
      <c r="F3046" s="95" t="s">
        <v>1179</v>
      </c>
      <c r="G3046" s="89" t="s">
        <v>652</v>
      </c>
      <c r="H3046" s="89" t="s">
        <v>12</v>
      </c>
      <c r="I3046" s="96">
        <v>1</v>
      </c>
      <c r="J3046" s="97">
        <v>675</v>
      </c>
      <c r="K3046" s="98">
        <f t="shared" si="1631"/>
        <v>675</v>
      </c>
      <c r="L3046" s="99">
        <f t="shared" si="1632"/>
        <v>1.0815399999999999</v>
      </c>
      <c r="M3046" s="100">
        <f t="shared" si="1633"/>
        <v>1.0590999999999999</v>
      </c>
      <c r="N3046" s="101">
        <f t="shared" si="1634"/>
        <v>0.97811300000000001</v>
      </c>
      <c r="O3046" s="100">
        <f t="shared" si="1635"/>
        <v>1</v>
      </c>
      <c r="P3046" s="98">
        <f t="shared" si="1636"/>
        <v>756.26</v>
      </c>
      <c r="Q3046" s="97">
        <f t="shared" si="1637"/>
        <v>756.26</v>
      </c>
      <c r="R3046" s="97"/>
      <c r="S3046" s="97"/>
    </row>
    <row r="3047" spans="1:19" x14ac:dyDescent="0.25">
      <c r="A3047" s="89" t="s">
        <v>6613</v>
      </c>
      <c r="B3047" s="89" t="s">
        <v>6590</v>
      </c>
      <c r="C3047" s="89"/>
      <c r="D3047" s="89" t="s">
        <v>107</v>
      </c>
      <c r="E3047" s="94" t="s">
        <v>4342</v>
      </c>
      <c r="F3047" s="95" t="s">
        <v>4343</v>
      </c>
      <c r="G3047" s="89" t="s">
        <v>970</v>
      </c>
      <c r="H3047" s="89" t="s">
        <v>1183</v>
      </c>
      <c r="I3047" s="96">
        <v>1</v>
      </c>
      <c r="J3047" s="97">
        <v>9</v>
      </c>
      <c r="K3047" s="98">
        <f t="shared" si="1631"/>
        <v>45</v>
      </c>
      <c r="L3047" s="99">
        <f t="shared" si="1632"/>
        <v>1.0815399999999999</v>
      </c>
      <c r="M3047" s="100">
        <f t="shared" si="1633"/>
        <v>1.0590999999999999</v>
      </c>
      <c r="N3047" s="101">
        <f t="shared" si="1634"/>
        <v>0.97811300000000001</v>
      </c>
      <c r="O3047" s="100">
        <f t="shared" si="1635"/>
        <v>1</v>
      </c>
      <c r="P3047" s="98">
        <f t="shared" si="1636"/>
        <v>50.42</v>
      </c>
      <c r="Q3047" s="97">
        <f t="shared" si="1637"/>
        <v>10.08</v>
      </c>
      <c r="R3047" s="97"/>
      <c r="S3047" s="97"/>
    </row>
    <row r="3048" spans="1:19" ht="22.5" x14ac:dyDescent="0.25">
      <c r="A3048" s="89" t="s">
        <v>6614</v>
      </c>
      <c r="B3048" s="89" t="s">
        <v>6590</v>
      </c>
      <c r="C3048" s="89"/>
      <c r="D3048" s="89" t="s">
        <v>108</v>
      </c>
      <c r="E3048" s="94" t="s">
        <v>1188</v>
      </c>
      <c r="F3048" s="95" t="s">
        <v>1189</v>
      </c>
      <c r="G3048" s="89" t="s">
        <v>648</v>
      </c>
      <c r="H3048" s="89" t="s">
        <v>12</v>
      </c>
      <c r="I3048" s="96">
        <v>1</v>
      </c>
      <c r="J3048" s="97">
        <v>1488</v>
      </c>
      <c r="K3048" s="98">
        <f t="shared" si="1631"/>
        <v>1488</v>
      </c>
      <c r="L3048" s="99">
        <f t="shared" si="1632"/>
        <v>1.0815399999999999</v>
      </c>
      <c r="M3048" s="100">
        <f t="shared" si="1633"/>
        <v>1.0590999999999999</v>
      </c>
      <c r="N3048" s="101">
        <f t="shared" si="1634"/>
        <v>0.97811300000000001</v>
      </c>
      <c r="O3048" s="100">
        <f t="shared" si="1635"/>
        <v>1</v>
      </c>
      <c r="P3048" s="98">
        <f t="shared" si="1636"/>
        <v>1667.14</v>
      </c>
      <c r="Q3048" s="97">
        <f t="shared" si="1637"/>
        <v>1667.14</v>
      </c>
      <c r="R3048" s="97"/>
      <c r="S3048" s="97"/>
    </row>
    <row r="3049" spans="1:19" ht="22.5" x14ac:dyDescent="0.25">
      <c r="A3049" s="89" t="s">
        <v>6615</v>
      </c>
      <c r="B3049" s="89" t="s">
        <v>6590</v>
      </c>
      <c r="C3049" s="89"/>
      <c r="D3049" s="89" t="s">
        <v>109</v>
      </c>
      <c r="E3049" s="94" t="s">
        <v>4346</v>
      </c>
      <c r="F3049" s="95" t="s">
        <v>4347</v>
      </c>
      <c r="G3049" s="89" t="s">
        <v>648</v>
      </c>
      <c r="H3049" s="89" t="s">
        <v>12</v>
      </c>
      <c r="I3049" s="96">
        <v>1</v>
      </c>
      <c r="J3049" s="97">
        <v>242</v>
      </c>
      <c r="K3049" s="98">
        <f t="shared" si="1631"/>
        <v>242</v>
      </c>
      <c r="L3049" s="99">
        <f t="shared" si="1632"/>
        <v>1.0815399999999999</v>
      </c>
      <c r="M3049" s="100">
        <f t="shared" si="1633"/>
        <v>1.0590999999999999</v>
      </c>
      <c r="N3049" s="101">
        <f t="shared" si="1634"/>
        <v>0.97811300000000001</v>
      </c>
      <c r="O3049" s="100">
        <f t="shared" si="1635"/>
        <v>1</v>
      </c>
      <c r="P3049" s="98">
        <f t="shared" si="1636"/>
        <v>271.13</v>
      </c>
      <c r="Q3049" s="97">
        <f t="shared" si="1637"/>
        <v>271.13</v>
      </c>
      <c r="R3049" s="97"/>
      <c r="S3049" s="97"/>
    </row>
    <row r="3050" spans="1:19" x14ac:dyDescent="0.25">
      <c r="A3050" s="89"/>
      <c r="B3050" s="90"/>
      <c r="C3050" s="90"/>
      <c r="D3050" s="91"/>
      <c r="E3050" s="92"/>
      <c r="F3050" s="92" t="s">
        <v>4381</v>
      </c>
      <c r="G3050" s="91"/>
      <c r="H3050" s="91"/>
      <c r="I3050" s="93">
        <v>1</v>
      </c>
      <c r="J3050" s="91"/>
      <c r="K3050" s="98"/>
      <c r="L3050" s="99"/>
      <c r="M3050" s="100"/>
      <c r="N3050" s="101"/>
      <c r="O3050" s="100"/>
      <c r="P3050" s="98"/>
      <c r="Q3050" s="91"/>
      <c r="R3050" s="91"/>
      <c r="S3050" s="91"/>
    </row>
    <row r="3051" spans="1:19" x14ac:dyDescent="0.25">
      <c r="A3051" s="89" t="s">
        <v>6616</v>
      </c>
      <c r="B3051" s="89" t="s">
        <v>6590</v>
      </c>
      <c r="C3051" s="89"/>
      <c r="D3051" s="89" t="s">
        <v>122</v>
      </c>
      <c r="E3051" s="94" t="s">
        <v>4383</v>
      </c>
      <c r="F3051" s="95" t="s">
        <v>4384</v>
      </c>
      <c r="G3051" s="89" t="s">
        <v>1230</v>
      </c>
      <c r="H3051" s="89" t="s">
        <v>237</v>
      </c>
      <c r="I3051" s="96">
        <v>1</v>
      </c>
      <c r="J3051" s="97">
        <v>3563</v>
      </c>
      <c r="K3051" s="98">
        <f t="shared" ref="K3051:K3060" si="1638">J3051/H3051</f>
        <v>35630</v>
      </c>
      <c r="L3051" s="99">
        <f t="shared" ref="L3051:L3060" si="1639">$L$8</f>
        <v>1.0815399999999999</v>
      </c>
      <c r="M3051" s="100">
        <f t="shared" ref="M3051:M3060" si="1640">$M$8</f>
        <v>1.0590999999999999</v>
      </c>
      <c r="N3051" s="101">
        <f t="shared" ref="N3051:N3060" si="1641">$N$8</f>
        <v>0.97811300000000001</v>
      </c>
      <c r="O3051" s="100">
        <f t="shared" ref="O3051:O3060" si="1642">$O$8</f>
        <v>1</v>
      </c>
      <c r="P3051" s="98">
        <f t="shared" ref="P3051:P3060" si="1643">K3051*L3051*M3051*N3051*O3051</f>
        <v>39919.440000000002</v>
      </c>
      <c r="Q3051" s="97">
        <f t="shared" ref="Q3051:Q3060" si="1644">H3051*P3051</f>
        <v>3991.94</v>
      </c>
      <c r="R3051" s="97"/>
      <c r="S3051" s="97"/>
    </row>
    <row r="3052" spans="1:19" x14ac:dyDescent="0.25">
      <c r="A3052" s="89" t="s">
        <v>6617</v>
      </c>
      <c r="B3052" s="89" t="s">
        <v>6590</v>
      </c>
      <c r="C3052" s="89"/>
      <c r="D3052" s="89" t="s">
        <v>126</v>
      </c>
      <c r="E3052" s="94" t="s">
        <v>1232</v>
      </c>
      <c r="F3052" s="95" t="s">
        <v>1233</v>
      </c>
      <c r="G3052" s="89" t="s">
        <v>71</v>
      </c>
      <c r="H3052" s="89" t="s">
        <v>294</v>
      </c>
      <c r="I3052" s="96">
        <v>1</v>
      </c>
      <c r="J3052" s="97">
        <v>11</v>
      </c>
      <c r="K3052" s="98">
        <f t="shared" si="1638"/>
        <v>183.33</v>
      </c>
      <c r="L3052" s="99">
        <f t="shared" si="1639"/>
        <v>1.0815399999999999</v>
      </c>
      <c r="M3052" s="100">
        <f t="shared" si="1640"/>
        <v>1.0590999999999999</v>
      </c>
      <c r="N3052" s="101">
        <f t="shared" si="1641"/>
        <v>0.97811300000000001</v>
      </c>
      <c r="O3052" s="100">
        <f t="shared" si="1642"/>
        <v>1</v>
      </c>
      <c r="P3052" s="98">
        <f t="shared" si="1643"/>
        <v>205.4</v>
      </c>
      <c r="Q3052" s="97">
        <f t="shared" si="1644"/>
        <v>12.32</v>
      </c>
      <c r="R3052" s="97"/>
      <c r="S3052" s="97"/>
    </row>
    <row r="3053" spans="1:19" x14ac:dyDescent="0.25">
      <c r="A3053" s="89" t="s">
        <v>6618</v>
      </c>
      <c r="B3053" s="89" t="s">
        <v>6590</v>
      </c>
      <c r="C3053" s="89"/>
      <c r="D3053" s="89" t="s">
        <v>124</v>
      </c>
      <c r="E3053" s="94" t="s">
        <v>4387</v>
      </c>
      <c r="F3053" s="95" t="s">
        <v>4388</v>
      </c>
      <c r="G3053" s="89" t="s">
        <v>648</v>
      </c>
      <c r="H3053" s="89" t="s">
        <v>12</v>
      </c>
      <c r="I3053" s="96">
        <v>1</v>
      </c>
      <c r="J3053" s="97">
        <v>54</v>
      </c>
      <c r="K3053" s="98">
        <f t="shared" si="1638"/>
        <v>54</v>
      </c>
      <c r="L3053" s="99">
        <f t="shared" si="1639"/>
        <v>1.0815399999999999</v>
      </c>
      <c r="M3053" s="100">
        <f t="shared" si="1640"/>
        <v>1.0590999999999999</v>
      </c>
      <c r="N3053" s="101">
        <f t="shared" si="1641"/>
        <v>0.97811300000000001</v>
      </c>
      <c r="O3053" s="100">
        <f t="shared" si="1642"/>
        <v>1</v>
      </c>
      <c r="P3053" s="98">
        <f t="shared" si="1643"/>
        <v>60.5</v>
      </c>
      <c r="Q3053" s="97">
        <f t="shared" si="1644"/>
        <v>60.5</v>
      </c>
      <c r="R3053" s="97"/>
      <c r="S3053" s="97"/>
    </row>
    <row r="3054" spans="1:19" x14ac:dyDescent="0.25">
      <c r="A3054" s="89" t="s">
        <v>6619</v>
      </c>
      <c r="B3054" s="89" t="s">
        <v>6590</v>
      </c>
      <c r="C3054" s="89"/>
      <c r="D3054" s="89" t="s">
        <v>129</v>
      </c>
      <c r="E3054" s="94" t="s">
        <v>1236</v>
      </c>
      <c r="F3054" s="95" t="s">
        <v>1237</v>
      </c>
      <c r="G3054" s="89" t="s">
        <v>518</v>
      </c>
      <c r="H3054" s="89" t="s">
        <v>2537</v>
      </c>
      <c r="I3054" s="96">
        <v>1</v>
      </c>
      <c r="J3054" s="97">
        <v>31</v>
      </c>
      <c r="K3054" s="98">
        <f t="shared" si="1638"/>
        <v>77.5</v>
      </c>
      <c r="L3054" s="99">
        <f t="shared" si="1639"/>
        <v>1.0815399999999999</v>
      </c>
      <c r="M3054" s="100">
        <f t="shared" si="1640"/>
        <v>1.0590999999999999</v>
      </c>
      <c r="N3054" s="101">
        <f t="shared" si="1641"/>
        <v>0.97811300000000001</v>
      </c>
      <c r="O3054" s="100">
        <f t="shared" si="1642"/>
        <v>1</v>
      </c>
      <c r="P3054" s="98">
        <f t="shared" si="1643"/>
        <v>86.83</v>
      </c>
      <c r="Q3054" s="97">
        <f t="shared" si="1644"/>
        <v>34.729999999999997</v>
      </c>
      <c r="R3054" s="97"/>
      <c r="S3054" s="97"/>
    </row>
    <row r="3055" spans="1:19" ht="22.5" x14ac:dyDescent="0.25">
      <c r="A3055" s="89" t="s">
        <v>6620</v>
      </c>
      <c r="B3055" s="89" t="s">
        <v>6590</v>
      </c>
      <c r="C3055" s="89"/>
      <c r="D3055" s="89" t="s">
        <v>133</v>
      </c>
      <c r="E3055" s="94" t="s">
        <v>4391</v>
      </c>
      <c r="F3055" s="95" t="s">
        <v>4392</v>
      </c>
      <c r="G3055" s="89" t="s">
        <v>652</v>
      </c>
      <c r="H3055" s="89" t="s">
        <v>12</v>
      </c>
      <c r="I3055" s="96">
        <v>1</v>
      </c>
      <c r="J3055" s="97">
        <v>1603</v>
      </c>
      <c r="K3055" s="98">
        <f t="shared" si="1638"/>
        <v>1603</v>
      </c>
      <c r="L3055" s="99">
        <f t="shared" si="1639"/>
        <v>1.0815399999999999</v>
      </c>
      <c r="M3055" s="100">
        <f t="shared" si="1640"/>
        <v>1.0590999999999999</v>
      </c>
      <c r="N3055" s="101">
        <f t="shared" si="1641"/>
        <v>0.97811300000000001</v>
      </c>
      <c r="O3055" s="100">
        <f t="shared" si="1642"/>
        <v>1</v>
      </c>
      <c r="P3055" s="98">
        <f t="shared" si="1643"/>
        <v>1795.98</v>
      </c>
      <c r="Q3055" s="97">
        <f t="shared" si="1644"/>
        <v>1795.98</v>
      </c>
      <c r="R3055" s="97"/>
      <c r="S3055" s="97"/>
    </row>
    <row r="3056" spans="1:19" x14ac:dyDescent="0.25">
      <c r="A3056" s="89" t="s">
        <v>6621</v>
      </c>
      <c r="B3056" s="89" t="s">
        <v>6590</v>
      </c>
      <c r="C3056" s="89"/>
      <c r="D3056" s="89" t="s">
        <v>136</v>
      </c>
      <c r="E3056" s="94" t="s">
        <v>4394</v>
      </c>
      <c r="F3056" s="95" t="s">
        <v>4395</v>
      </c>
      <c r="G3056" s="89" t="s">
        <v>652</v>
      </c>
      <c r="H3056" s="89" t="s">
        <v>12</v>
      </c>
      <c r="I3056" s="96">
        <v>1</v>
      </c>
      <c r="J3056" s="97">
        <v>2683</v>
      </c>
      <c r="K3056" s="98">
        <f t="shared" si="1638"/>
        <v>2683</v>
      </c>
      <c r="L3056" s="99">
        <f t="shared" si="1639"/>
        <v>1.0815399999999999</v>
      </c>
      <c r="M3056" s="100">
        <f t="shared" si="1640"/>
        <v>1.0590999999999999</v>
      </c>
      <c r="N3056" s="101">
        <f t="shared" si="1641"/>
        <v>0.97811300000000001</v>
      </c>
      <c r="O3056" s="100">
        <f t="shared" si="1642"/>
        <v>1</v>
      </c>
      <c r="P3056" s="98">
        <f t="shared" si="1643"/>
        <v>3006</v>
      </c>
      <c r="Q3056" s="97">
        <f t="shared" si="1644"/>
        <v>3006</v>
      </c>
      <c r="R3056" s="97"/>
      <c r="S3056" s="97"/>
    </row>
    <row r="3057" spans="1:19" x14ac:dyDescent="0.25">
      <c r="A3057" s="89" t="s">
        <v>6622</v>
      </c>
      <c r="B3057" s="89" t="s">
        <v>6590</v>
      </c>
      <c r="C3057" s="89"/>
      <c r="D3057" s="89" t="s">
        <v>141</v>
      </c>
      <c r="E3057" s="94" t="s">
        <v>1228</v>
      </c>
      <c r="F3057" s="95" t="s">
        <v>1229</v>
      </c>
      <c r="G3057" s="89" t="s">
        <v>1230</v>
      </c>
      <c r="H3057" s="89" t="s">
        <v>237</v>
      </c>
      <c r="I3057" s="96">
        <v>1</v>
      </c>
      <c r="J3057" s="97">
        <v>2043</v>
      </c>
      <c r="K3057" s="98">
        <f t="shared" si="1638"/>
        <v>20430</v>
      </c>
      <c r="L3057" s="99">
        <f t="shared" si="1639"/>
        <v>1.0815399999999999</v>
      </c>
      <c r="M3057" s="100">
        <f t="shared" si="1640"/>
        <v>1.0590999999999999</v>
      </c>
      <c r="N3057" s="101">
        <f t="shared" si="1641"/>
        <v>0.97811300000000001</v>
      </c>
      <c r="O3057" s="100">
        <f t="shared" si="1642"/>
        <v>1</v>
      </c>
      <c r="P3057" s="98">
        <f t="shared" si="1643"/>
        <v>22889.53</v>
      </c>
      <c r="Q3057" s="97">
        <f t="shared" si="1644"/>
        <v>2288.9499999999998</v>
      </c>
      <c r="R3057" s="97"/>
      <c r="S3057" s="97"/>
    </row>
    <row r="3058" spans="1:19" x14ac:dyDescent="0.25">
      <c r="A3058" s="89" t="s">
        <v>6623</v>
      </c>
      <c r="B3058" s="89" t="s">
        <v>6590</v>
      </c>
      <c r="C3058" s="89"/>
      <c r="D3058" s="89" t="s">
        <v>144</v>
      </c>
      <c r="E3058" s="94" t="s">
        <v>1232</v>
      </c>
      <c r="F3058" s="95" t="s">
        <v>1233</v>
      </c>
      <c r="G3058" s="89" t="s">
        <v>71</v>
      </c>
      <c r="H3058" s="89" t="s">
        <v>1234</v>
      </c>
      <c r="I3058" s="96">
        <v>1</v>
      </c>
      <c r="J3058" s="97">
        <v>8</v>
      </c>
      <c r="K3058" s="98">
        <f t="shared" si="1638"/>
        <v>200</v>
      </c>
      <c r="L3058" s="99">
        <f t="shared" si="1639"/>
        <v>1.0815399999999999</v>
      </c>
      <c r="M3058" s="100">
        <f t="shared" si="1640"/>
        <v>1.0590999999999999</v>
      </c>
      <c r="N3058" s="101">
        <f t="shared" si="1641"/>
        <v>0.97811300000000001</v>
      </c>
      <c r="O3058" s="100">
        <f t="shared" si="1642"/>
        <v>1</v>
      </c>
      <c r="P3058" s="98">
        <f t="shared" si="1643"/>
        <v>224.08</v>
      </c>
      <c r="Q3058" s="97">
        <f t="shared" si="1644"/>
        <v>8.9600000000000009</v>
      </c>
      <c r="R3058" s="97"/>
      <c r="S3058" s="97"/>
    </row>
    <row r="3059" spans="1:19" x14ac:dyDescent="0.25">
      <c r="A3059" s="89" t="s">
        <v>6624</v>
      </c>
      <c r="B3059" s="89" t="s">
        <v>6590</v>
      </c>
      <c r="C3059" s="89"/>
      <c r="D3059" s="89" t="s">
        <v>146</v>
      </c>
      <c r="E3059" s="94" t="s">
        <v>1236</v>
      </c>
      <c r="F3059" s="95" t="s">
        <v>1237</v>
      </c>
      <c r="G3059" s="89" t="s">
        <v>518</v>
      </c>
      <c r="H3059" s="89" t="s">
        <v>1183</v>
      </c>
      <c r="I3059" s="96">
        <v>1</v>
      </c>
      <c r="J3059" s="97">
        <v>15</v>
      </c>
      <c r="K3059" s="98">
        <f t="shared" si="1638"/>
        <v>75</v>
      </c>
      <c r="L3059" s="99">
        <f t="shared" si="1639"/>
        <v>1.0815399999999999</v>
      </c>
      <c r="M3059" s="100">
        <f t="shared" si="1640"/>
        <v>1.0590999999999999</v>
      </c>
      <c r="N3059" s="101">
        <f t="shared" si="1641"/>
        <v>0.97811300000000001</v>
      </c>
      <c r="O3059" s="100">
        <f t="shared" si="1642"/>
        <v>1</v>
      </c>
      <c r="P3059" s="98">
        <f t="shared" si="1643"/>
        <v>84.03</v>
      </c>
      <c r="Q3059" s="97">
        <f t="shared" si="1644"/>
        <v>16.809999999999999</v>
      </c>
      <c r="R3059" s="97"/>
      <c r="S3059" s="97"/>
    </row>
    <row r="3060" spans="1:19" ht="33.75" x14ac:dyDescent="0.25">
      <c r="A3060" s="89" t="s">
        <v>6625</v>
      </c>
      <c r="B3060" s="89" t="s">
        <v>6590</v>
      </c>
      <c r="C3060" s="89"/>
      <c r="D3060" s="89" t="s">
        <v>151</v>
      </c>
      <c r="E3060" s="94" t="s">
        <v>1239</v>
      </c>
      <c r="F3060" s="95" t="s">
        <v>1240</v>
      </c>
      <c r="G3060" s="89" t="s">
        <v>652</v>
      </c>
      <c r="H3060" s="89" t="s">
        <v>12</v>
      </c>
      <c r="I3060" s="96">
        <v>1</v>
      </c>
      <c r="J3060" s="97">
        <v>2103</v>
      </c>
      <c r="K3060" s="98">
        <f t="shared" si="1638"/>
        <v>2103</v>
      </c>
      <c r="L3060" s="99">
        <f t="shared" si="1639"/>
        <v>1.0815399999999999</v>
      </c>
      <c r="M3060" s="100">
        <f t="shared" si="1640"/>
        <v>1.0590999999999999</v>
      </c>
      <c r="N3060" s="101">
        <f t="shared" si="1641"/>
        <v>0.97811300000000001</v>
      </c>
      <c r="O3060" s="100">
        <f t="shared" si="1642"/>
        <v>1</v>
      </c>
      <c r="P3060" s="98">
        <f t="shared" si="1643"/>
        <v>2356.1799999999998</v>
      </c>
      <c r="Q3060" s="97">
        <f t="shared" si="1644"/>
        <v>2356.1799999999998</v>
      </c>
      <c r="R3060" s="97"/>
      <c r="S3060" s="97"/>
    </row>
    <row r="3061" spans="1:19" x14ac:dyDescent="0.25">
      <c r="A3061" s="72"/>
      <c r="B3061" s="77"/>
      <c r="C3061" s="77"/>
      <c r="D3061" s="77"/>
      <c r="E3061" s="76"/>
      <c r="F3061" s="76" t="s">
        <v>6628</v>
      </c>
      <c r="G3061" s="77"/>
      <c r="H3061" s="77"/>
      <c r="I3061" s="78"/>
      <c r="J3061" s="79">
        <f>J3062</f>
        <v>4196</v>
      </c>
      <c r="K3061" s="98"/>
      <c r="L3061" s="99"/>
      <c r="M3061" s="100"/>
      <c r="N3061" s="101"/>
      <c r="O3061" s="100"/>
      <c r="P3061" s="98"/>
      <c r="Q3061" s="79">
        <f>Q3062</f>
        <v>4701.12</v>
      </c>
      <c r="R3061" s="79">
        <f t="shared" ref="R3061:S3061" si="1645">R3062</f>
        <v>0</v>
      </c>
      <c r="S3061" s="79">
        <f t="shared" si="1645"/>
        <v>0</v>
      </c>
    </row>
    <row r="3062" spans="1:19" x14ac:dyDescent="0.25">
      <c r="A3062" s="82" t="s">
        <v>2629</v>
      </c>
      <c r="B3062" s="83"/>
      <c r="C3062" s="84"/>
      <c r="D3062" s="85"/>
      <c r="E3062" s="86"/>
      <c r="F3062" s="86" t="s">
        <v>6630</v>
      </c>
      <c r="G3062" s="82"/>
      <c r="H3062" s="82"/>
      <c r="I3062" s="87"/>
      <c r="J3062" s="88">
        <f>SUM(J3063:J3071)</f>
        <v>4196</v>
      </c>
      <c r="K3062" s="98"/>
      <c r="L3062" s="99"/>
      <c r="M3062" s="100"/>
      <c r="N3062" s="101"/>
      <c r="O3062" s="100"/>
      <c r="P3062" s="98"/>
      <c r="Q3062" s="88">
        <f>SUM(Q3063:Q3071)</f>
        <v>4701.12</v>
      </c>
      <c r="R3062" s="88">
        <f t="shared" ref="R3062:S3062" si="1646">SUM(R3063:R3071)</f>
        <v>0</v>
      </c>
      <c r="S3062" s="88">
        <f t="shared" si="1646"/>
        <v>0</v>
      </c>
    </row>
    <row r="3063" spans="1:19" ht="22.5" x14ac:dyDescent="0.25">
      <c r="A3063" s="89" t="s">
        <v>6631</v>
      </c>
      <c r="B3063" s="89" t="s">
        <v>6632</v>
      </c>
      <c r="C3063" s="89"/>
      <c r="D3063" s="89" t="s">
        <v>12</v>
      </c>
      <c r="E3063" s="94" t="s">
        <v>3383</v>
      </c>
      <c r="F3063" s="95" t="s">
        <v>3384</v>
      </c>
      <c r="G3063" s="89" t="s">
        <v>1071</v>
      </c>
      <c r="H3063" s="89" t="s">
        <v>1634</v>
      </c>
      <c r="I3063" s="96">
        <v>1</v>
      </c>
      <c r="J3063" s="97">
        <v>2524</v>
      </c>
      <c r="K3063" s="98">
        <f t="shared" ref="K3063:K3071" si="1647">J3063/H3063</f>
        <v>50480</v>
      </c>
      <c r="L3063" s="99">
        <f t="shared" ref="L3063:L3071" si="1648">$L$8</f>
        <v>1.0815399999999999</v>
      </c>
      <c r="M3063" s="100">
        <f t="shared" ref="M3063:M3071" si="1649">$M$8</f>
        <v>1.0590999999999999</v>
      </c>
      <c r="N3063" s="101">
        <f t="shared" ref="N3063:N3071" si="1650">$N$8</f>
        <v>0.97811300000000001</v>
      </c>
      <c r="O3063" s="100">
        <f t="shared" ref="O3063:O3071" si="1651">$O$8</f>
        <v>1</v>
      </c>
      <c r="P3063" s="98">
        <f t="shared" ref="P3063:P3071" si="1652">K3063*L3063*M3063*N3063*O3063</f>
        <v>56557.2</v>
      </c>
      <c r="Q3063" s="97">
        <f t="shared" ref="Q3063:Q3071" si="1653">H3063*P3063</f>
        <v>2827.86</v>
      </c>
      <c r="R3063" s="97"/>
      <c r="S3063" s="97"/>
    </row>
    <row r="3064" spans="1:19" x14ac:dyDescent="0.25">
      <c r="A3064" s="89" t="s">
        <v>6633</v>
      </c>
      <c r="B3064" s="89" t="s">
        <v>6632</v>
      </c>
      <c r="C3064" s="89"/>
      <c r="D3064" s="89" t="s">
        <v>24</v>
      </c>
      <c r="E3064" s="94" t="s">
        <v>3386</v>
      </c>
      <c r="F3064" s="95" t="s">
        <v>3387</v>
      </c>
      <c r="G3064" s="89" t="s">
        <v>71</v>
      </c>
      <c r="H3064" s="89" t="s">
        <v>6247</v>
      </c>
      <c r="I3064" s="96">
        <v>1</v>
      </c>
      <c r="J3064" s="97">
        <v>7</v>
      </c>
      <c r="K3064" s="98">
        <f t="shared" si="1647"/>
        <v>1166.67</v>
      </c>
      <c r="L3064" s="99">
        <f t="shared" si="1648"/>
        <v>1.0815399999999999</v>
      </c>
      <c r="M3064" s="100">
        <f t="shared" si="1649"/>
        <v>1.0590999999999999</v>
      </c>
      <c r="N3064" s="101">
        <f t="shared" si="1650"/>
        <v>0.97811300000000001</v>
      </c>
      <c r="O3064" s="100">
        <f t="shared" si="1651"/>
        <v>1</v>
      </c>
      <c r="P3064" s="98">
        <f t="shared" si="1652"/>
        <v>1307.1199999999999</v>
      </c>
      <c r="Q3064" s="97">
        <f t="shared" si="1653"/>
        <v>7.84</v>
      </c>
      <c r="R3064" s="97"/>
      <c r="S3064" s="97"/>
    </row>
    <row r="3065" spans="1:19" ht="22.5" x14ac:dyDescent="0.25">
      <c r="A3065" s="89" t="s">
        <v>6634</v>
      </c>
      <c r="B3065" s="89" t="s">
        <v>6632</v>
      </c>
      <c r="C3065" s="89"/>
      <c r="D3065" s="89" t="s">
        <v>30</v>
      </c>
      <c r="E3065" s="94" t="s">
        <v>3390</v>
      </c>
      <c r="F3065" s="95" t="s">
        <v>3391</v>
      </c>
      <c r="G3065" s="89" t="s">
        <v>648</v>
      </c>
      <c r="H3065" s="89" t="s">
        <v>6635</v>
      </c>
      <c r="I3065" s="96">
        <v>1</v>
      </c>
      <c r="J3065" s="97">
        <v>657</v>
      </c>
      <c r="K3065" s="98">
        <f t="shared" si="1647"/>
        <v>131.66</v>
      </c>
      <c r="L3065" s="99">
        <f t="shared" si="1648"/>
        <v>1.0815399999999999</v>
      </c>
      <c r="M3065" s="100">
        <f t="shared" si="1649"/>
        <v>1.0590999999999999</v>
      </c>
      <c r="N3065" s="101">
        <f t="shared" si="1650"/>
        <v>0.97811300000000001</v>
      </c>
      <c r="O3065" s="100">
        <f t="shared" si="1651"/>
        <v>1</v>
      </c>
      <c r="P3065" s="98">
        <f t="shared" si="1652"/>
        <v>147.51</v>
      </c>
      <c r="Q3065" s="97">
        <f t="shared" si="1653"/>
        <v>736.07</v>
      </c>
      <c r="R3065" s="97"/>
      <c r="S3065" s="97"/>
    </row>
    <row r="3066" spans="1:19" ht="22.5" x14ac:dyDescent="0.25">
      <c r="A3066" s="89" t="s">
        <v>6636</v>
      </c>
      <c r="B3066" s="89" t="s">
        <v>6632</v>
      </c>
      <c r="C3066" s="89"/>
      <c r="D3066" s="89" t="s">
        <v>34</v>
      </c>
      <c r="E3066" s="94" t="s">
        <v>1246</v>
      </c>
      <c r="F3066" s="95" t="s">
        <v>1247</v>
      </c>
      <c r="G3066" s="89" t="s">
        <v>1071</v>
      </c>
      <c r="H3066" s="89" t="s">
        <v>451</v>
      </c>
      <c r="I3066" s="96">
        <v>1</v>
      </c>
      <c r="J3066" s="97">
        <v>531</v>
      </c>
      <c r="K3066" s="98">
        <f t="shared" si="1647"/>
        <v>53100</v>
      </c>
      <c r="L3066" s="99">
        <f t="shared" si="1648"/>
        <v>1.0815399999999999</v>
      </c>
      <c r="M3066" s="100">
        <f t="shared" si="1649"/>
        <v>1.0590999999999999</v>
      </c>
      <c r="N3066" s="101">
        <f t="shared" si="1650"/>
        <v>0.97811300000000001</v>
      </c>
      <c r="O3066" s="100">
        <f t="shared" si="1651"/>
        <v>1</v>
      </c>
      <c r="P3066" s="98">
        <f t="shared" si="1652"/>
        <v>59492.62</v>
      </c>
      <c r="Q3066" s="97">
        <f t="shared" si="1653"/>
        <v>594.92999999999995</v>
      </c>
      <c r="R3066" s="97"/>
      <c r="S3066" s="97"/>
    </row>
    <row r="3067" spans="1:19" x14ac:dyDescent="0.25">
      <c r="A3067" s="89" t="s">
        <v>6637</v>
      </c>
      <c r="B3067" s="89" t="s">
        <v>6632</v>
      </c>
      <c r="C3067" s="89"/>
      <c r="D3067" s="89" t="s">
        <v>40</v>
      </c>
      <c r="E3067" s="94" t="s">
        <v>1249</v>
      </c>
      <c r="F3067" s="95" t="s">
        <v>1250</v>
      </c>
      <c r="G3067" s="89" t="s">
        <v>71</v>
      </c>
      <c r="H3067" s="89" t="s">
        <v>1251</v>
      </c>
      <c r="I3067" s="96">
        <v>1</v>
      </c>
      <c r="J3067" s="97">
        <v>1</v>
      </c>
      <c r="K3067" s="98">
        <f t="shared" si="1647"/>
        <v>833.33</v>
      </c>
      <c r="L3067" s="99">
        <f t="shared" si="1648"/>
        <v>1.0815399999999999</v>
      </c>
      <c r="M3067" s="100">
        <f t="shared" si="1649"/>
        <v>1.0590999999999999</v>
      </c>
      <c r="N3067" s="101">
        <f t="shared" si="1650"/>
        <v>0.97811300000000001</v>
      </c>
      <c r="O3067" s="100">
        <f t="shared" si="1651"/>
        <v>1</v>
      </c>
      <c r="P3067" s="98">
        <f t="shared" si="1652"/>
        <v>933.65</v>
      </c>
      <c r="Q3067" s="97">
        <f t="shared" si="1653"/>
        <v>1.1200000000000001</v>
      </c>
      <c r="R3067" s="97"/>
      <c r="S3067" s="97"/>
    </row>
    <row r="3068" spans="1:19" ht="22.5" x14ac:dyDescent="0.25">
      <c r="A3068" s="89" t="s">
        <v>6638</v>
      </c>
      <c r="B3068" s="89" t="s">
        <v>6632</v>
      </c>
      <c r="C3068" s="89"/>
      <c r="D3068" s="89" t="s">
        <v>43</v>
      </c>
      <c r="E3068" s="94" t="s">
        <v>1253</v>
      </c>
      <c r="F3068" s="95" t="s">
        <v>1254</v>
      </c>
      <c r="G3068" s="89" t="s">
        <v>648</v>
      </c>
      <c r="H3068" s="89" t="s">
        <v>1255</v>
      </c>
      <c r="I3068" s="96">
        <v>1</v>
      </c>
      <c r="J3068" s="97">
        <v>65</v>
      </c>
      <c r="K3068" s="98">
        <f t="shared" si="1647"/>
        <v>65.13</v>
      </c>
      <c r="L3068" s="99">
        <f t="shared" si="1648"/>
        <v>1.0815399999999999</v>
      </c>
      <c r="M3068" s="100">
        <f t="shared" si="1649"/>
        <v>1.0590999999999999</v>
      </c>
      <c r="N3068" s="101">
        <f t="shared" si="1650"/>
        <v>0.97811300000000001</v>
      </c>
      <c r="O3068" s="100">
        <f t="shared" si="1651"/>
        <v>1</v>
      </c>
      <c r="P3068" s="98">
        <f t="shared" si="1652"/>
        <v>72.97</v>
      </c>
      <c r="Q3068" s="97">
        <f t="shared" si="1653"/>
        <v>72.819999999999993</v>
      </c>
      <c r="R3068" s="97"/>
      <c r="S3068" s="97"/>
    </row>
    <row r="3069" spans="1:19" x14ac:dyDescent="0.25">
      <c r="A3069" s="89" t="s">
        <v>6639</v>
      </c>
      <c r="B3069" s="89" t="s">
        <v>6632</v>
      </c>
      <c r="C3069" s="89"/>
      <c r="D3069" s="89" t="s">
        <v>48</v>
      </c>
      <c r="E3069" s="94" t="s">
        <v>4429</v>
      </c>
      <c r="F3069" s="95" t="s">
        <v>4430</v>
      </c>
      <c r="G3069" s="89" t="s">
        <v>648</v>
      </c>
      <c r="H3069" s="89" t="s">
        <v>12</v>
      </c>
      <c r="I3069" s="96">
        <v>1</v>
      </c>
      <c r="J3069" s="97">
        <v>121</v>
      </c>
      <c r="K3069" s="98">
        <f t="shared" si="1647"/>
        <v>121</v>
      </c>
      <c r="L3069" s="99">
        <f t="shared" si="1648"/>
        <v>1.0815399999999999</v>
      </c>
      <c r="M3069" s="100">
        <f t="shared" si="1649"/>
        <v>1.0590999999999999</v>
      </c>
      <c r="N3069" s="101">
        <f t="shared" si="1650"/>
        <v>0.97811300000000001</v>
      </c>
      <c r="O3069" s="100">
        <f t="shared" si="1651"/>
        <v>1</v>
      </c>
      <c r="P3069" s="98">
        <f t="shared" si="1652"/>
        <v>135.57</v>
      </c>
      <c r="Q3069" s="97">
        <f t="shared" si="1653"/>
        <v>135.57</v>
      </c>
      <c r="R3069" s="97"/>
      <c r="S3069" s="97"/>
    </row>
    <row r="3070" spans="1:19" x14ac:dyDescent="0.25">
      <c r="A3070" s="89" t="s">
        <v>6640</v>
      </c>
      <c r="B3070" s="89" t="s">
        <v>6632</v>
      </c>
      <c r="C3070" s="89"/>
      <c r="D3070" s="89" t="s">
        <v>55</v>
      </c>
      <c r="E3070" s="94" t="s">
        <v>3397</v>
      </c>
      <c r="F3070" s="95" t="s">
        <v>3398</v>
      </c>
      <c r="G3070" s="89" t="s">
        <v>648</v>
      </c>
      <c r="H3070" s="89" t="s">
        <v>12</v>
      </c>
      <c r="I3070" s="96">
        <v>1</v>
      </c>
      <c r="J3070" s="97">
        <v>205</v>
      </c>
      <c r="K3070" s="98">
        <f t="shared" si="1647"/>
        <v>205</v>
      </c>
      <c r="L3070" s="99">
        <f t="shared" si="1648"/>
        <v>1.0815399999999999</v>
      </c>
      <c r="M3070" s="100">
        <f t="shared" si="1649"/>
        <v>1.0590999999999999</v>
      </c>
      <c r="N3070" s="101">
        <f t="shared" si="1650"/>
        <v>0.97811300000000001</v>
      </c>
      <c r="O3070" s="100">
        <f t="shared" si="1651"/>
        <v>1</v>
      </c>
      <c r="P3070" s="98">
        <f t="shared" si="1652"/>
        <v>229.68</v>
      </c>
      <c r="Q3070" s="97">
        <f t="shared" si="1653"/>
        <v>229.68</v>
      </c>
      <c r="R3070" s="97"/>
      <c r="S3070" s="97"/>
    </row>
    <row r="3071" spans="1:19" x14ac:dyDescent="0.25">
      <c r="A3071" s="89" t="s">
        <v>6641</v>
      </c>
      <c r="B3071" s="89" t="s">
        <v>6632</v>
      </c>
      <c r="C3071" s="89"/>
      <c r="D3071" s="89" t="s">
        <v>58</v>
      </c>
      <c r="E3071" s="94" t="s">
        <v>4433</v>
      </c>
      <c r="F3071" s="95" t="s">
        <v>4434</v>
      </c>
      <c r="G3071" s="89" t="s">
        <v>648</v>
      </c>
      <c r="H3071" s="89" t="s">
        <v>12</v>
      </c>
      <c r="I3071" s="96">
        <v>1</v>
      </c>
      <c r="J3071" s="97">
        <v>85</v>
      </c>
      <c r="K3071" s="98">
        <f t="shared" si="1647"/>
        <v>85</v>
      </c>
      <c r="L3071" s="99">
        <f t="shared" si="1648"/>
        <v>1.0815399999999999</v>
      </c>
      <c r="M3071" s="100">
        <f t="shared" si="1649"/>
        <v>1.0590999999999999</v>
      </c>
      <c r="N3071" s="101">
        <f t="shared" si="1650"/>
        <v>0.97811300000000001</v>
      </c>
      <c r="O3071" s="100">
        <f t="shared" si="1651"/>
        <v>1</v>
      </c>
      <c r="P3071" s="98">
        <f t="shared" si="1652"/>
        <v>95.23</v>
      </c>
      <c r="Q3071" s="97">
        <f t="shared" si="1653"/>
        <v>95.23</v>
      </c>
      <c r="R3071" s="97"/>
      <c r="S3071" s="97"/>
    </row>
    <row r="3072" spans="1:19" ht="28.5" x14ac:dyDescent="0.25">
      <c r="A3072" s="72"/>
      <c r="B3072" s="77"/>
      <c r="C3072" s="77"/>
      <c r="D3072" s="77"/>
      <c r="E3072" s="76"/>
      <c r="F3072" s="76" t="s">
        <v>6642</v>
      </c>
      <c r="G3072" s="77"/>
      <c r="H3072" s="77"/>
      <c r="I3072" s="78"/>
      <c r="J3072" s="79">
        <f>J3073</f>
        <v>288166</v>
      </c>
      <c r="K3072" s="98"/>
      <c r="L3072" s="99"/>
      <c r="M3072" s="100"/>
      <c r="N3072" s="101"/>
      <c r="O3072" s="100"/>
      <c r="P3072" s="98"/>
      <c r="Q3072" s="79">
        <f>Q3073</f>
        <v>322857.71000000002</v>
      </c>
      <c r="R3072" s="79">
        <f t="shared" ref="R3072:S3072" si="1654">R3073</f>
        <v>242242.49</v>
      </c>
      <c r="S3072" s="79">
        <f t="shared" si="1654"/>
        <v>0</v>
      </c>
    </row>
    <row r="3073" spans="1:19" ht="25.5" x14ac:dyDescent="0.25">
      <c r="A3073" s="82" t="s">
        <v>2633</v>
      </c>
      <c r="B3073" s="83"/>
      <c r="C3073" s="84"/>
      <c r="D3073" s="85"/>
      <c r="E3073" s="86"/>
      <c r="F3073" s="86" t="s">
        <v>6644</v>
      </c>
      <c r="G3073" s="82"/>
      <c r="H3073" s="82"/>
      <c r="I3073" s="87"/>
      <c r="J3073" s="88">
        <f>SUM(J3074:J3116)</f>
        <v>288166</v>
      </c>
      <c r="K3073" s="98"/>
      <c r="L3073" s="99"/>
      <c r="M3073" s="100"/>
      <c r="N3073" s="101"/>
      <c r="O3073" s="100"/>
      <c r="P3073" s="98"/>
      <c r="Q3073" s="88">
        <f>SUM(Q3074:Q3116)</f>
        <v>322857.71000000002</v>
      </c>
      <c r="R3073" s="88">
        <f t="shared" ref="R3073:S3073" si="1655">SUM(R3074:R3116)</f>
        <v>242242.49</v>
      </c>
      <c r="S3073" s="88">
        <f t="shared" si="1655"/>
        <v>0</v>
      </c>
    </row>
    <row r="3074" spans="1:19" ht="22.5" x14ac:dyDescent="0.25">
      <c r="A3074" s="89" t="s">
        <v>6645</v>
      </c>
      <c r="B3074" s="89" t="s">
        <v>6646</v>
      </c>
      <c r="C3074" s="89"/>
      <c r="D3074" s="89" t="s">
        <v>12</v>
      </c>
      <c r="E3074" s="94" t="s">
        <v>1990</v>
      </c>
      <c r="F3074" s="95" t="s">
        <v>1991</v>
      </c>
      <c r="G3074" s="89" t="s">
        <v>648</v>
      </c>
      <c r="H3074" s="89" t="s">
        <v>24</v>
      </c>
      <c r="I3074" s="96">
        <v>1</v>
      </c>
      <c r="J3074" s="97">
        <v>17975</v>
      </c>
      <c r="K3074" s="98">
        <f t="shared" ref="K3074:K3083" si="1656">J3074/H3074</f>
        <v>8987.5</v>
      </c>
      <c r="L3074" s="99">
        <f t="shared" ref="L3074:L3083" si="1657">$L$8</f>
        <v>1.0815399999999999</v>
      </c>
      <c r="M3074" s="100">
        <f t="shared" ref="M3074:M3083" si="1658">$M$8</f>
        <v>1.0590999999999999</v>
      </c>
      <c r="N3074" s="101">
        <f t="shared" ref="N3074:N3083" si="1659">$N$8</f>
        <v>0.97811300000000001</v>
      </c>
      <c r="O3074" s="100">
        <f t="shared" ref="O3074:O3083" si="1660">$O$8</f>
        <v>1</v>
      </c>
      <c r="P3074" s="98">
        <f t="shared" ref="P3074:P3083" si="1661">K3074*L3074*M3074*N3074*O3074</f>
        <v>10069.49</v>
      </c>
      <c r="Q3074" s="97">
        <f t="shared" ref="Q3074:Q3083" si="1662">H3074*P3074</f>
        <v>20138.98</v>
      </c>
      <c r="R3074" s="97"/>
      <c r="S3074" s="97"/>
    </row>
    <row r="3075" spans="1:19" x14ac:dyDescent="0.25">
      <c r="A3075" s="89" t="s">
        <v>6648</v>
      </c>
      <c r="B3075" s="89" t="s">
        <v>6646</v>
      </c>
      <c r="C3075" s="89"/>
      <c r="D3075" s="89" t="s">
        <v>24</v>
      </c>
      <c r="E3075" s="94" t="s">
        <v>1442</v>
      </c>
      <c r="F3075" s="95" t="s">
        <v>1443</v>
      </c>
      <c r="G3075" s="89" t="s">
        <v>648</v>
      </c>
      <c r="H3075" s="89" t="s">
        <v>12</v>
      </c>
      <c r="I3075" s="96">
        <v>1</v>
      </c>
      <c r="J3075" s="97">
        <v>1290</v>
      </c>
      <c r="K3075" s="98">
        <f t="shared" si="1656"/>
        <v>1290</v>
      </c>
      <c r="L3075" s="99">
        <f t="shared" si="1657"/>
        <v>1.0815399999999999</v>
      </c>
      <c r="M3075" s="100">
        <f t="shared" si="1658"/>
        <v>1.0590999999999999</v>
      </c>
      <c r="N3075" s="101">
        <f t="shared" si="1659"/>
        <v>0.97811300000000001</v>
      </c>
      <c r="O3075" s="100">
        <f t="shared" si="1660"/>
        <v>1</v>
      </c>
      <c r="P3075" s="98">
        <f t="shared" si="1661"/>
        <v>1445.3</v>
      </c>
      <c r="Q3075" s="97">
        <f t="shared" si="1662"/>
        <v>1445.3</v>
      </c>
      <c r="R3075" s="97"/>
      <c r="S3075" s="97"/>
    </row>
    <row r="3076" spans="1:19" ht="22.5" x14ac:dyDescent="0.25">
      <c r="A3076" s="89" t="s">
        <v>6650</v>
      </c>
      <c r="B3076" s="89" t="s">
        <v>6646</v>
      </c>
      <c r="C3076" s="89"/>
      <c r="D3076" s="89" t="s">
        <v>30</v>
      </c>
      <c r="E3076" s="94" t="s">
        <v>1993</v>
      </c>
      <c r="F3076" s="95" t="s">
        <v>1994</v>
      </c>
      <c r="G3076" s="89" t="s">
        <v>648</v>
      </c>
      <c r="H3076" s="89" t="s">
        <v>34</v>
      </c>
      <c r="I3076" s="96">
        <v>1</v>
      </c>
      <c r="J3076" s="97">
        <v>4947</v>
      </c>
      <c r="K3076" s="98">
        <f t="shared" si="1656"/>
        <v>1236.75</v>
      </c>
      <c r="L3076" s="99">
        <f t="shared" si="1657"/>
        <v>1.0815399999999999</v>
      </c>
      <c r="M3076" s="100">
        <f t="shared" si="1658"/>
        <v>1.0590999999999999</v>
      </c>
      <c r="N3076" s="101">
        <f t="shared" si="1659"/>
        <v>0.97811300000000001</v>
      </c>
      <c r="O3076" s="100">
        <f t="shared" si="1660"/>
        <v>1</v>
      </c>
      <c r="P3076" s="98">
        <f t="shared" si="1661"/>
        <v>1385.64</v>
      </c>
      <c r="Q3076" s="97">
        <f t="shared" si="1662"/>
        <v>5542.56</v>
      </c>
      <c r="R3076" s="97"/>
      <c r="S3076" s="97"/>
    </row>
    <row r="3077" spans="1:19" x14ac:dyDescent="0.25">
      <c r="A3077" s="89" t="s">
        <v>6651</v>
      </c>
      <c r="B3077" s="89" t="s">
        <v>6646</v>
      </c>
      <c r="C3077" s="89"/>
      <c r="D3077" s="89" t="s">
        <v>34</v>
      </c>
      <c r="E3077" s="94" t="s">
        <v>1442</v>
      </c>
      <c r="F3077" s="95" t="s">
        <v>1443</v>
      </c>
      <c r="G3077" s="89" t="s">
        <v>648</v>
      </c>
      <c r="H3077" s="89" t="s">
        <v>24</v>
      </c>
      <c r="I3077" s="96">
        <v>1</v>
      </c>
      <c r="J3077" s="97">
        <v>2582</v>
      </c>
      <c r="K3077" s="98">
        <f t="shared" si="1656"/>
        <v>1291</v>
      </c>
      <c r="L3077" s="99">
        <f t="shared" si="1657"/>
        <v>1.0815399999999999</v>
      </c>
      <c r="M3077" s="100">
        <f t="shared" si="1658"/>
        <v>1.0590999999999999</v>
      </c>
      <c r="N3077" s="101">
        <f t="shared" si="1659"/>
        <v>0.97811300000000001</v>
      </c>
      <c r="O3077" s="100">
        <f t="shared" si="1660"/>
        <v>1</v>
      </c>
      <c r="P3077" s="98">
        <f t="shared" si="1661"/>
        <v>1446.42</v>
      </c>
      <c r="Q3077" s="97">
        <f t="shared" si="1662"/>
        <v>2892.84</v>
      </c>
      <c r="R3077" s="97"/>
      <c r="S3077" s="97"/>
    </row>
    <row r="3078" spans="1:19" x14ac:dyDescent="0.25">
      <c r="A3078" s="89" t="s">
        <v>6652</v>
      </c>
      <c r="B3078" s="89" t="s">
        <v>6646</v>
      </c>
      <c r="C3078" s="89"/>
      <c r="D3078" s="89" t="s">
        <v>40</v>
      </c>
      <c r="E3078" s="94" t="s">
        <v>1442</v>
      </c>
      <c r="F3078" s="95" t="s">
        <v>1443</v>
      </c>
      <c r="G3078" s="89" t="s">
        <v>648</v>
      </c>
      <c r="H3078" s="89" t="s">
        <v>30</v>
      </c>
      <c r="I3078" s="96">
        <v>1</v>
      </c>
      <c r="J3078" s="97">
        <v>3870</v>
      </c>
      <c r="K3078" s="98">
        <f t="shared" si="1656"/>
        <v>1290</v>
      </c>
      <c r="L3078" s="99">
        <f t="shared" si="1657"/>
        <v>1.0815399999999999</v>
      </c>
      <c r="M3078" s="100">
        <f t="shared" si="1658"/>
        <v>1.0590999999999999</v>
      </c>
      <c r="N3078" s="101">
        <f t="shared" si="1659"/>
        <v>0.97811300000000001</v>
      </c>
      <c r="O3078" s="100">
        <f t="shared" si="1660"/>
        <v>1</v>
      </c>
      <c r="P3078" s="98">
        <f t="shared" si="1661"/>
        <v>1445.3</v>
      </c>
      <c r="Q3078" s="97">
        <f t="shared" si="1662"/>
        <v>4335.8999999999996</v>
      </c>
      <c r="R3078" s="97"/>
      <c r="S3078" s="97"/>
    </row>
    <row r="3079" spans="1:19" x14ac:dyDescent="0.25">
      <c r="A3079" s="89" t="s">
        <v>6656</v>
      </c>
      <c r="B3079" s="89" t="s">
        <v>6646</v>
      </c>
      <c r="C3079" s="89"/>
      <c r="D3079" s="89" t="s">
        <v>43</v>
      </c>
      <c r="E3079" s="94" t="s">
        <v>1999</v>
      </c>
      <c r="F3079" s="95" t="s">
        <v>2000</v>
      </c>
      <c r="G3079" s="89" t="s">
        <v>648</v>
      </c>
      <c r="H3079" s="89" t="s">
        <v>12</v>
      </c>
      <c r="I3079" s="96">
        <v>1</v>
      </c>
      <c r="J3079" s="97">
        <v>2804</v>
      </c>
      <c r="K3079" s="98">
        <f t="shared" si="1656"/>
        <v>2804</v>
      </c>
      <c r="L3079" s="99">
        <f t="shared" si="1657"/>
        <v>1.0815399999999999</v>
      </c>
      <c r="M3079" s="100">
        <f t="shared" si="1658"/>
        <v>1.0590999999999999</v>
      </c>
      <c r="N3079" s="101">
        <f t="shared" si="1659"/>
        <v>0.97811300000000001</v>
      </c>
      <c r="O3079" s="100">
        <f t="shared" si="1660"/>
        <v>1</v>
      </c>
      <c r="P3079" s="98">
        <f t="shared" si="1661"/>
        <v>3141.57</v>
      </c>
      <c r="Q3079" s="97">
        <f t="shared" si="1662"/>
        <v>3141.57</v>
      </c>
      <c r="R3079" s="97"/>
      <c r="S3079" s="97"/>
    </row>
    <row r="3080" spans="1:19" ht="22.5" x14ac:dyDescent="0.25">
      <c r="A3080" s="89" t="s">
        <v>6657</v>
      </c>
      <c r="B3080" s="89" t="s">
        <v>6646</v>
      </c>
      <c r="C3080" s="89"/>
      <c r="D3080" s="89" t="s">
        <v>48</v>
      </c>
      <c r="E3080" s="94" t="s">
        <v>6658</v>
      </c>
      <c r="F3080" s="95" t="s">
        <v>6659</v>
      </c>
      <c r="G3080" s="89" t="s">
        <v>648</v>
      </c>
      <c r="H3080" s="89" t="s">
        <v>12</v>
      </c>
      <c r="I3080" s="96">
        <v>1</v>
      </c>
      <c r="J3080" s="97">
        <v>3704</v>
      </c>
      <c r="K3080" s="98">
        <f t="shared" si="1656"/>
        <v>3704</v>
      </c>
      <c r="L3080" s="99">
        <f t="shared" si="1657"/>
        <v>1.0815399999999999</v>
      </c>
      <c r="M3080" s="100">
        <f t="shared" si="1658"/>
        <v>1.0590999999999999</v>
      </c>
      <c r="N3080" s="101">
        <f t="shared" si="1659"/>
        <v>0.97811300000000001</v>
      </c>
      <c r="O3080" s="100">
        <f t="shared" si="1660"/>
        <v>1</v>
      </c>
      <c r="P3080" s="98">
        <f t="shared" si="1661"/>
        <v>4149.92</v>
      </c>
      <c r="Q3080" s="97">
        <f t="shared" si="1662"/>
        <v>4149.92</v>
      </c>
      <c r="R3080" s="97"/>
      <c r="S3080" s="97"/>
    </row>
    <row r="3081" spans="1:19" x14ac:dyDescent="0.25">
      <c r="A3081" s="89" t="s">
        <v>6661</v>
      </c>
      <c r="B3081" s="89" t="s">
        <v>6646</v>
      </c>
      <c r="C3081" s="89"/>
      <c r="D3081" s="89" t="s">
        <v>55</v>
      </c>
      <c r="E3081" s="94" t="s">
        <v>2003</v>
      </c>
      <c r="F3081" s="95" t="s">
        <v>2004</v>
      </c>
      <c r="G3081" s="89" t="s">
        <v>648</v>
      </c>
      <c r="H3081" s="89" t="s">
        <v>34</v>
      </c>
      <c r="I3081" s="96">
        <v>1</v>
      </c>
      <c r="J3081" s="97">
        <v>2891</v>
      </c>
      <c r="K3081" s="98">
        <f t="shared" si="1656"/>
        <v>722.75</v>
      </c>
      <c r="L3081" s="99">
        <f t="shared" si="1657"/>
        <v>1.0815399999999999</v>
      </c>
      <c r="M3081" s="100">
        <f t="shared" si="1658"/>
        <v>1.0590999999999999</v>
      </c>
      <c r="N3081" s="101">
        <f t="shared" si="1659"/>
        <v>0.97811300000000001</v>
      </c>
      <c r="O3081" s="100">
        <f t="shared" si="1660"/>
        <v>1</v>
      </c>
      <c r="P3081" s="98">
        <f t="shared" si="1661"/>
        <v>809.76</v>
      </c>
      <c r="Q3081" s="97">
        <f t="shared" si="1662"/>
        <v>3239.04</v>
      </c>
      <c r="R3081" s="97"/>
      <c r="S3081" s="97"/>
    </row>
    <row r="3082" spans="1:19" x14ac:dyDescent="0.25">
      <c r="A3082" s="89" t="s">
        <v>6664</v>
      </c>
      <c r="B3082" s="89" t="s">
        <v>6646</v>
      </c>
      <c r="C3082" s="89"/>
      <c r="D3082" s="89" t="s">
        <v>58</v>
      </c>
      <c r="E3082" s="94" t="s">
        <v>2007</v>
      </c>
      <c r="F3082" s="95" t="s">
        <v>2008</v>
      </c>
      <c r="G3082" s="89" t="s">
        <v>648</v>
      </c>
      <c r="H3082" s="89" t="s">
        <v>40</v>
      </c>
      <c r="I3082" s="96">
        <v>1</v>
      </c>
      <c r="J3082" s="97">
        <v>7720</v>
      </c>
      <c r="K3082" s="98">
        <f t="shared" si="1656"/>
        <v>1544</v>
      </c>
      <c r="L3082" s="99">
        <f t="shared" si="1657"/>
        <v>1.0815399999999999</v>
      </c>
      <c r="M3082" s="100">
        <f t="shared" si="1658"/>
        <v>1.0590999999999999</v>
      </c>
      <c r="N3082" s="101">
        <f t="shared" si="1659"/>
        <v>0.97811300000000001</v>
      </c>
      <c r="O3082" s="100">
        <f t="shared" si="1660"/>
        <v>1</v>
      </c>
      <c r="P3082" s="98">
        <f t="shared" si="1661"/>
        <v>1729.88</v>
      </c>
      <c r="Q3082" s="97">
        <f t="shared" si="1662"/>
        <v>8649.4</v>
      </c>
      <c r="R3082" s="97"/>
      <c r="S3082" s="97"/>
    </row>
    <row r="3083" spans="1:19" x14ac:dyDescent="0.25">
      <c r="A3083" s="89" t="s">
        <v>6665</v>
      </c>
      <c r="B3083" s="89" t="s">
        <v>6646</v>
      </c>
      <c r="C3083" s="89"/>
      <c r="D3083" s="89" t="s">
        <v>60</v>
      </c>
      <c r="E3083" s="94" t="s">
        <v>2003</v>
      </c>
      <c r="F3083" s="95" t="s">
        <v>2004</v>
      </c>
      <c r="G3083" s="89" t="s">
        <v>648</v>
      </c>
      <c r="H3083" s="89" t="s">
        <v>12</v>
      </c>
      <c r="I3083" s="96">
        <v>1</v>
      </c>
      <c r="J3083" s="97">
        <v>724</v>
      </c>
      <c r="K3083" s="98">
        <f t="shared" si="1656"/>
        <v>724</v>
      </c>
      <c r="L3083" s="99">
        <f t="shared" si="1657"/>
        <v>1.0815399999999999</v>
      </c>
      <c r="M3083" s="100">
        <f t="shared" si="1658"/>
        <v>1.0590999999999999</v>
      </c>
      <c r="N3083" s="101">
        <f t="shared" si="1659"/>
        <v>0.97811300000000001</v>
      </c>
      <c r="O3083" s="100">
        <f t="shared" si="1660"/>
        <v>1</v>
      </c>
      <c r="P3083" s="98">
        <f t="shared" si="1661"/>
        <v>811.16</v>
      </c>
      <c r="Q3083" s="97">
        <f t="shared" si="1662"/>
        <v>811.16</v>
      </c>
      <c r="R3083" s="97"/>
      <c r="S3083" s="97"/>
    </row>
    <row r="3084" spans="1:19" x14ac:dyDescent="0.25">
      <c r="A3084" s="89"/>
      <c r="B3084" s="90"/>
      <c r="C3084" s="90"/>
      <c r="D3084" s="91"/>
      <c r="E3084" s="92"/>
      <c r="F3084" s="92" t="s">
        <v>6666</v>
      </c>
      <c r="G3084" s="91"/>
      <c r="H3084" s="91"/>
      <c r="I3084" s="93">
        <v>1</v>
      </c>
      <c r="J3084" s="91"/>
      <c r="K3084" s="98"/>
      <c r="L3084" s="99"/>
      <c r="M3084" s="100"/>
      <c r="N3084" s="101"/>
      <c r="O3084" s="100"/>
      <c r="P3084" s="98"/>
      <c r="Q3084" s="91"/>
      <c r="R3084" s="91"/>
      <c r="S3084" s="91"/>
    </row>
    <row r="3085" spans="1:19" x14ac:dyDescent="0.25">
      <c r="A3085" s="89" t="s">
        <v>6667</v>
      </c>
      <c r="B3085" s="89" t="s">
        <v>6646</v>
      </c>
      <c r="C3085" s="89"/>
      <c r="D3085" s="89" t="s">
        <v>65</v>
      </c>
      <c r="E3085" s="94" t="s">
        <v>6668</v>
      </c>
      <c r="F3085" s="95" t="s">
        <v>6669</v>
      </c>
      <c r="G3085" s="89" t="s">
        <v>648</v>
      </c>
      <c r="H3085" s="89" t="s">
        <v>24</v>
      </c>
      <c r="I3085" s="96">
        <v>1</v>
      </c>
      <c r="J3085" s="97">
        <v>1896</v>
      </c>
      <c r="K3085" s="98">
        <f>J3085/H3085</f>
        <v>948</v>
      </c>
      <c r="L3085" s="99">
        <f>$L$8</f>
        <v>1.0815399999999999</v>
      </c>
      <c r="M3085" s="100">
        <f>$M$8</f>
        <v>1.0590999999999999</v>
      </c>
      <c r="N3085" s="101">
        <f>$N$8</f>
        <v>0.97811300000000001</v>
      </c>
      <c r="O3085" s="100">
        <f>$O$8</f>
        <v>1</v>
      </c>
      <c r="P3085" s="98">
        <f>K3085*L3085*M3085*N3085*O3085</f>
        <v>1062.1300000000001</v>
      </c>
      <c r="Q3085" s="97">
        <f>H3085*P3085</f>
        <v>2124.2600000000002</v>
      </c>
      <c r="R3085" s="97"/>
      <c r="S3085" s="97"/>
    </row>
    <row r="3086" spans="1:19" ht="22.5" x14ac:dyDescent="0.25">
      <c r="A3086" s="89" t="s">
        <v>6670</v>
      </c>
      <c r="B3086" s="89" t="s">
        <v>6646</v>
      </c>
      <c r="C3086" s="89" t="s">
        <v>17297</v>
      </c>
      <c r="D3086" s="89" t="s">
        <v>68</v>
      </c>
      <c r="E3086" s="94" t="s">
        <v>6671</v>
      </c>
      <c r="F3086" s="95" t="s">
        <v>6672</v>
      </c>
      <c r="G3086" s="89" t="s">
        <v>648</v>
      </c>
      <c r="H3086" s="89" t="s">
        <v>12</v>
      </c>
      <c r="I3086" s="96">
        <v>1</v>
      </c>
      <c r="J3086" s="97">
        <v>15232</v>
      </c>
      <c r="K3086" s="98">
        <f>J3086/H3086</f>
        <v>15232</v>
      </c>
      <c r="L3086" s="99">
        <f>$L$8</f>
        <v>1.0815399999999999</v>
      </c>
      <c r="M3086" s="100">
        <f>$M$8</f>
        <v>1.0590999999999999</v>
      </c>
      <c r="N3086" s="101">
        <f>$N$8</f>
        <v>0.97811300000000001</v>
      </c>
      <c r="O3086" s="100">
        <f>$O$8</f>
        <v>1</v>
      </c>
      <c r="P3086" s="98">
        <f>K3086*L3086*M3086*N3086*O3086</f>
        <v>17065.759999999998</v>
      </c>
      <c r="Q3086" s="97">
        <f>H3086*P3086</f>
        <v>17065.759999999998</v>
      </c>
      <c r="R3086" s="97">
        <f t="shared" ref="R3086:R3088" si="1663">Q3086</f>
        <v>17065.759999999998</v>
      </c>
      <c r="S3086" s="97"/>
    </row>
    <row r="3087" spans="1:19" ht="22.5" x14ac:dyDescent="0.25">
      <c r="A3087" s="89" t="s">
        <v>6673</v>
      </c>
      <c r="B3087" s="89" t="s">
        <v>6646</v>
      </c>
      <c r="C3087" s="89" t="s">
        <v>17297</v>
      </c>
      <c r="D3087" s="89" t="s">
        <v>70</v>
      </c>
      <c r="E3087" s="94" t="s">
        <v>6674</v>
      </c>
      <c r="F3087" s="95" t="s">
        <v>6675</v>
      </c>
      <c r="G3087" s="89" t="s">
        <v>648</v>
      </c>
      <c r="H3087" s="89" t="s">
        <v>12</v>
      </c>
      <c r="I3087" s="96">
        <v>1</v>
      </c>
      <c r="J3087" s="97">
        <v>911</v>
      </c>
      <c r="K3087" s="98">
        <f>J3087/H3087</f>
        <v>911</v>
      </c>
      <c r="L3087" s="99">
        <f>$L$8</f>
        <v>1.0815399999999999</v>
      </c>
      <c r="M3087" s="100">
        <f>$M$8</f>
        <v>1.0590999999999999</v>
      </c>
      <c r="N3087" s="101">
        <f>$N$8</f>
        <v>0.97811300000000001</v>
      </c>
      <c r="O3087" s="100">
        <f>$O$8</f>
        <v>1</v>
      </c>
      <c r="P3087" s="98">
        <f>K3087*L3087*M3087*N3087*O3087</f>
        <v>1020.67</v>
      </c>
      <c r="Q3087" s="97">
        <f>H3087*P3087</f>
        <v>1020.67</v>
      </c>
      <c r="R3087" s="97">
        <f t="shared" si="1663"/>
        <v>1020.67</v>
      </c>
      <c r="S3087" s="97"/>
    </row>
    <row r="3088" spans="1:19" ht="22.5" x14ac:dyDescent="0.25">
      <c r="A3088" s="89" t="s">
        <v>6676</v>
      </c>
      <c r="B3088" s="89" t="s">
        <v>6646</v>
      </c>
      <c r="C3088" s="89" t="s">
        <v>17297</v>
      </c>
      <c r="D3088" s="89" t="s">
        <v>73</v>
      </c>
      <c r="E3088" s="94" t="s">
        <v>6677</v>
      </c>
      <c r="F3088" s="95" t="s">
        <v>6678</v>
      </c>
      <c r="G3088" s="89" t="s">
        <v>648</v>
      </c>
      <c r="H3088" s="89" t="s">
        <v>12</v>
      </c>
      <c r="I3088" s="96">
        <v>1</v>
      </c>
      <c r="J3088" s="97">
        <v>8851</v>
      </c>
      <c r="K3088" s="98">
        <f>J3088/H3088</f>
        <v>8851</v>
      </c>
      <c r="L3088" s="99">
        <f>$L$8</f>
        <v>1.0815399999999999</v>
      </c>
      <c r="M3088" s="100">
        <f>$M$8</f>
        <v>1.0590999999999999</v>
      </c>
      <c r="N3088" s="101">
        <f>$N$8</f>
        <v>0.97811300000000001</v>
      </c>
      <c r="O3088" s="100">
        <f>$O$8</f>
        <v>1</v>
      </c>
      <c r="P3088" s="98">
        <f>K3088*L3088*M3088*N3088*O3088</f>
        <v>9916.56</v>
      </c>
      <c r="Q3088" s="97">
        <f>H3088*P3088</f>
        <v>9916.56</v>
      </c>
      <c r="R3088" s="97">
        <f t="shared" si="1663"/>
        <v>9916.56</v>
      </c>
      <c r="S3088" s="97"/>
    </row>
    <row r="3089" spans="1:19" x14ac:dyDescent="0.25">
      <c r="A3089" s="89"/>
      <c r="B3089" s="90"/>
      <c r="C3089" s="90"/>
      <c r="D3089" s="91"/>
      <c r="E3089" s="92"/>
      <c r="F3089" s="92" t="s">
        <v>6679</v>
      </c>
      <c r="G3089" s="91"/>
      <c r="H3089" s="91"/>
      <c r="I3089" s="93">
        <v>1</v>
      </c>
      <c r="J3089" s="91"/>
      <c r="K3089" s="98"/>
      <c r="L3089" s="99"/>
      <c r="M3089" s="100"/>
      <c r="N3089" s="101"/>
      <c r="O3089" s="100"/>
      <c r="P3089" s="98"/>
      <c r="Q3089" s="91"/>
      <c r="R3089" s="91"/>
      <c r="S3089" s="91"/>
    </row>
    <row r="3090" spans="1:19" ht="22.5" x14ac:dyDescent="0.25">
      <c r="A3090" s="89" t="s">
        <v>6680</v>
      </c>
      <c r="B3090" s="89" t="s">
        <v>6646</v>
      </c>
      <c r="C3090" s="89" t="s">
        <v>17297</v>
      </c>
      <c r="D3090" s="89" t="s">
        <v>75</v>
      </c>
      <c r="E3090" s="94" t="s">
        <v>6681</v>
      </c>
      <c r="F3090" s="95" t="s">
        <v>6682</v>
      </c>
      <c r="G3090" s="89" t="s">
        <v>648</v>
      </c>
      <c r="H3090" s="89" t="s">
        <v>12</v>
      </c>
      <c r="I3090" s="96">
        <v>1</v>
      </c>
      <c r="J3090" s="97">
        <v>63590</v>
      </c>
      <c r="K3090" s="98">
        <f>J3090/H3090</f>
        <v>63590</v>
      </c>
      <c r="L3090" s="99">
        <f>$L$8</f>
        <v>1.0815399999999999</v>
      </c>
      <c r="M3090" s="100">
        <f>$M$8</f>
        <v>1.0590999999999999</v>
      </c>
      <c r="N3090" s="101">
        <f>$N$8</f>
        <v>0.97811300000000001</v>
      </c>
      <c r="O3090" s="100">
        <f>$O$8</f>
        <v>1</v>
      </c>
      <c r="P3090" s="98">
        <f>K3090*L3090*M3090*N3090*O3090</f>
        <v>71245.5</v>
      </c>
      <c r="Q3090" s="97">
        <f>H3090*P3090</f>
        <v>71245.5</v>
      </c>
      <c r="R3090" s="97">
        <f t="shared" ref="R3090" si="1664">Q3090</f>
        <v>71245.5</v>
      </c>
      <c r="S3090" s="97"/>
    </row>
    <row r="3091" spans="1:19" x14ac:dyDescent="0.25">
      <c r="A3091" s="89"/>
      <c r="B3091" s="90"/>
      <c r="C3091" s="90"/>
      <c r="D3091" s="91"/>
      <c r="E3091" s="92"/>
      <c r="F3091" s="92" t="s">
        <v>2013</v>
      </c>
      <c r="G3091" s="91"/>
      <c r="H3091" s="91"/>
      <c r="I3091" s="93">
        <v>1</v>
      </c>
      <c r="J3091" s="91"/>
      <c r="K3091" s="98"/>
      <c r="L3091" s="99"/>
      <c r="M3091" s="100"/>
      <c r="N3091" s="101"/>
      <c r="O3091" s="100"/>
      <c r="P3091" s="98"/>
      <c r="Q3091" s="91"/>
      <c r="R3091" s="91"/>
      <c r="S3091" s="91"/>
    </row>
    <row r="3092" spans="1:19" ht="22.5" x14ac:dyDescent="0.25">
      <c r="A3092" s="89" t="s">
        <v>6683</v>
      </c>
      <c r="B3092" s="89" t="s">
        <v>6646</v>
      </c>
      <c r="C3092" s="89"/>
      <c r="D3092" s="89" t="s">
        <v>87</v>
      </c>
      <c r="E3092" s="94" t="s">
        <v>2015</v>
      </c>
      <c r="F3092" s="95" t="s">
        <v>2016</v>
      </c>
      <c r="G3092" s="89" t="s">
        <v>1071</v>
      </c>
      <c r="H3092" s="89" t="s">
        <v>6684</v>
      </c>
      <c r="I3092" s="96">
        <v>1</v>
      </c>
      <c r="J3092" s="97">
        <v>18429</v>
      </c>
      <c r="K3092" s="98">
        <f t="shared" ref="K3092:K3098" si="1665">J3092/H3092</f>
        <v>12709.66</v>
      </c>
      <c r="L3092" s="99">
        <f t="shared" ref="L3092:L3098" si="1666">$L$8</f>
        <v>1.0815399999999999</v>
      </c>
      <c r="M3092" s="100">
        <f t="shared" ref="M3092:M3098" si="1667">$M$8</f>
        <v>1.0590999999999999</v>
      </c>
      <c r="N3092" s="101">
        <f t="shared" ref="N3092:N3098" si="1668">$N$8</f>
        <v>0.97811300000000001</v>
      </c>
      <c r="O3092" s="100">
        <f t="shared" ref="O3092:O3098" si="1669">$O$8</f>
        <v>1</v>
      </c>
      <c r="P3092" s="98">
        <f t="shared" ref="P3092:P3098" si="1670">K3092*L3092*M3092*N3092*O3092</f>
        <v>14239.76</v>
      </c>
      <c r="Q3092" s="97">
        <f t="shared" ref="Q3092:Q3098" si="1671">H3092*P3092</f>
        <v>20647.650000000001</v>
      </c>
      <c r="R3092" s="97"/>
      <c r="S3092" s="97"/>
    </row>
    <row r="3093" spans="1:19" ht="22.5" x14ac:dyDescent="0.25">
      <c r="A3093" s="89" t="s">
        <v>6685</v>
      </c>
      <c r="B3093" s="89" t="s">
        <v>6646</v>
      </c>
      <c r="C3093" s="89"/>
      <c r="D3093" s="89" t="s">
        <v>89</v>
      </c>
      <c r="E3093" s="94" t="s">
        <v>2019</v>
      </c>
      <c r="F3093" s="95" t="s">
        <v>2020</v>
      </c>
      <c r="G3093" s="89" t="s">
        <v>1077</v>
      </c>
      <c r="H3093" s="89" t="s">
        <v>183</v>
      </c>
      <c r="I3093" s="96">
        <v>1</v>
      </c>
      <c r="J3093" s="97">
        <v>758</v>
      </c>
      <c r="K3093" s="98">
        <f t="shared" si="1665"/>
        <v>16.48</v>
      </c>
      <c r="L3093" s="99">
        <f t="shared" si="1666"/>
        <v>1.0815399999999999</v>
      </c>
      <c r="M3093" s="100">
        <f t="shared" si="1667"/>
        <v>1.0590999999999999</v>
      </c>
      <c r="N3093" s="101">
        <f t="shared" si="1668"/>
        <v>0.97811300000000001</v>
      </c>
      <c r="O3093" s="100">
        <f t="shared" si="1669"/>
        <v>1</v>
      </c>
      <c r="P3093" s="98">
        <f t="shared" si="1670"/>
        <v>18.46</v>
      </c>
      <c r="Q3093" s="97">
        <f t="shared" si="1671"/>
        <v>849.16</v>
      </c>
      <c r="R3093" s="97"/>
      <c r="S3093" s="97"/>
    </row>
    <row r="3094" spans="1:19" ht="45" x14ac:dyDescent="0.25">
      <c r="A3094" s="89" t="s">
        <v>6686</v>
      </c>
      <c r="B3094" s="89" t="s">
        <v>6646</v>
      </c>
      <c r="C3094" s="89"/>
      <c r="D3094" s="89" t="s">
        <v>90</v>
      </c>
      <c r="E3094" s="94" t="s">
        <v>5062</v>
      </c>
      <c r="F3094" s="95" t="s">
        <v>5063</v>
      </c>
      <c r="G3094" s="89" t="s">
        <v>1459</v>
      </c>
      <c r="H3094" s="89" t="s">
        <v>5890</v>
      </c>
      <c r="I3094" s="96">
        <v>1</v>
      </c>
      <c r="J3094" s="97">
        <v>407</v>
      </c>
      <c r="K3094" s="98">
        <f t="shared" si="1665"/>
        <v>58142.86</v>
      </c>
      <c r="L3094" s="99">
        <f t="shared" si="1666"/>
        <v>1.0815399999999999</v>
      </c>
      <c r="M3094" s="100">
        <f t="shared" si="1667"/>
        <v>1.0590999999999999</v>
      </c>
      <c r="N3094" s="101">
        <f t="shared" si="1668"/>
        <v>0.97811300000000001</v>
      </c>
      <c r="O3094" s="100">
        <f t="shared" si="1669"/>
        <v>1</v>
      </c>
      <c r="P3094" s="98">
        <f t="shared" si="1670"/>
        <v>65142.58</v>
      </c>
      <c r="Q3094" s="97">
        <f t="shared" si="1671"/>
        <v>456</v>
      </c>
      <c r="R3094" s="97"/>
      <c r="S3094" s="97"/>
    </row>
    <row r="3095" spans="1:19" x14ac:dyDescent="0.25">
      <c r="A3095" s="89" t="s">
        <v>6687</v>
      </c>
      <c r="B3095" s="89" t="s">
        <v>6646</v>
      </c>
      <c r="C3095" s="89"/>
      <c r="D3095" s="89" t="s">
        <v>91</v>
      </c>
      <c r="E3095" s="94" t="s">
        <v>2023</v>
      </c>
      <c r="F3095" s="95" t="s">
        <v>2024</v>
      </c>
      <c r="G3095" s="89" t="s">
        <v>1459</v>
      </c>
      <c r="H3095" s="89" t="s">
        <v>6022</v>
      </c>
      <c r="I3095" s="96">
        <v>1</v>
      </c>
      <c r="J3095" s="97">
        <v>528</v>
      </c>
      <c r="K3095" s="98">
        <f t="shared" si="1665"/>
        <v>7135.14</v>
      </c>
      <c r="L3095" s="99">
        <f t="shared" si="1666"/>
        <v>1.0815399999999999</v>
      </c>
      <c r="M3095" s="100">
        <f t="shared" si="1667"/>
        <v>1.0590999999999999</v>
      </c>
      <c r="N3095" s="101">
        <f t="shared" si="1668"/>
        <v>0.97811300000000001</v>
      </c>
      <c r="O3095" s="100">
        <f t="shared" si="1669"/>
        <v>1</v>
      </c>
      <c r="P3095" s="98">
        <f t="shared" si="1670"/>
        <v>7994.13</v>
      </c>
      <c r="Q3095" s="97">
        <f t="shared" si="1671"/>
        <v>591.57000000000005</v>
      </c>
      <c r="R3095" s="97"/>
      <c r="S3095" s="97"/>
    </row>
    <row r="3096" spans="1:19" ht="45" x14ac:dyDescent="0.25">
      <c r="A3096" s="89" t="s">
        <v>6688</v>
      </c>
      <c r="B3096" s="89" t="s">
        <v>6646</v>
      </c>
      <c r="C3096" s="89"/>
      <c r="D3096" s="89" t="s">
        <v>101</v>
      </c>
      <c r="E3096" s="94" t="s">
        <v>2027</v>
      </c>
      <c r="F3096" s="95" t="s">
        <v>2028</v>
      </c>
      <c r="G3096" s="89" t="s">
        <v>1459</v>
      </c>
      <c r="H3096" s="89" t="s">
        <v>5835</v>
      </c>
      <c r="I3096" s="96">
        <v>1</v>
      </c>
      <c r="J3096" s="97">
        <v>928</v>
      </c>
      <c r="K3096" s="98">
        <f t="shared" si="1665"/>
        <v>84363.64</v>
      </c>
      <c r="L3096" s="99">
        <f t="shared" si="1666"/>
        <v>1.0815399999999999</v>
      </c>
      <c r="M3096" s="100">
        <f t="shared" si="1667"/>
        <v>1.0590999999999999</v>
      </c>
      <c r="N3096" s="101">
        <f t="shared" si="1668"/>
        <v>0.97811300000000001</v>
      </c>
      <c r="O3096" s="100">
        <f t="shared" si="1669"/>
        <v>1</v>
      </c>
      <c r="P3096" s="98">
        <f t="shared" si="1670"/>
        <v>94520.04</v>
      </c>
      <c r="Q3096" s="97">
        <f t="shared" si="1671"/>
        <v>1039.72</v>
      </c>
      <c r="R3096" s="97"/>
      <c r="S3096" s="97"/>
    </row>
    <row r="3097" spans="1:19" ht="45" x14ac:dyDescent="0.25">
      <c r="A3097" s="89" t="s">
        <v>6689</v>
      </c>
      <c r="B3097" s="89" t="s">
        <v>6646</v>
      </c>
      <c r="C3097" s="89"/>
      <c r="D3097" s="89" t="s">
        <v>106</v>
      </c>
      <c r="E3097" s="94" t="s">
        <v>6690</v>
      </c>
      <c r="F3097" s="95" t="s">
        <v>6691</v>
      </c>
      <c r="G3097" s="89" t="s">
        <v>1459</v>
      </c>
      <c r="H3097" s="89" t="s">
        <v>5890</v>
      </c>
      <c r="I3097" s="96">
        <v>1</v>
      </c>
      <c r="J3097" s="97">
        <v>500</v>
      </c>
      <c r="K3097" s="98">
        <f t="shared" si="1665"/>
        <v>71428.570000000007</v>
      </c>
      <c r="L3097" s="99">
        <f t="shared" si="1666"/>
        <v>1.0815399999999999</v>
      </c>
      <c r="M3097" s="100">
        <f t="shared" si="1667"/>
        <v>1.0590999999999999</v>
      </c>
      <c r="N3097" s="101">
        <f t="shared" si="1668"/>
        <v>0.97811300000000001</v>
      </c>
      <c r="O3097" s="100">
        <f t="shared" si="1669"/>
        <v>1</v>
      </c>
      <c r="P3097" s="98">
        <f t="shared" si="1670"/>
        <v>80027.740000000005</v>
      </c>
      <c r="Q3097" s="97">
        <f t="shared" si="1671"/>
        <v>560.19000000000005</v>
      </c>
      <c r="R3097" s="97"/>
      <c r="S3097" s="97"/>
    </row>
    <row r="3098" spans="1:19" x14ac:dyDescent="0.25">
      <c r="A3098" s="89" t="s">
        <v>6692</v>
      </c>
      <c r="B3098" s="89" t="s">
        <v>6646</v>
      </c>
      <c r="C3098" s="89" t="s">
        <v>17297</v>
      </c>
      <c r="D3098" s="89" t="s">
        <v>107</v>
      </c>
      <c r="E3098" s="94" t="s">
        <v>5069</v>
      </c>
      <c r="F3098" s="95" t="s">
        <v>5070</v>
      </c>
      <c r="G3098" s="89" t="s">
        <v>970</v>
      </c>
      <c r="H3098" s="89" t="s">
        <v>237</v>
      </c>
      <c r="I3098" s="96">
        <v>1</v>
      </c>
      <c r="J3098" s="97">
        <v>37</v>
      </c>
      <c r="K3098" s="98">
        <f t="shared" si="1665"/>
        <v>370</v>
      </c>
      <c r="L3098" s="99">
        <f t="shared" si="1666"/>
        <v>1.0815399999999999</v>
      </c>
      <c r="M3098" s="100">
        <f t="shared" si="1667"/>
        <v>1.0590999999999999</v>
      </c>
      <c r="N3098" s="101">
        <f t="shared" si="1668"/>
        <v>0.97811300000000001</v>
      </c>
      <c r="O3098" s="100">
        <f t="shared" si="1669"/>
        <v>1</v>
      </c>
      <c r="P3098" s="98">
        <f t="shared" si="1670"/>
        <v>414.54</v>
      </c>
      <c r="Q3098" s="97">
        <f t="shared" si="1671"/>
        <v>41.45</v>
      </c>
      <c r="R3098" s="97">
        <f t="shared" ref="R3098" si="1672">Q3098</f>
        <v>41.45</v>
      </c>
      <c r="S3098" s="97"/>
    </row>
    <row r="3099" spans="1:19" x14ac:dyDescent="0.25">
      <c r="A3099" s="89"/>
      <c r="B3099" s="90"/>
      <c r="C3099" s="90"/>
      <c r="D3099" s="91"/>
      <c r="E3099" s="92"/>
      <c r="F3099" s="92" t="s">
        <v>2030</v>
      </c>
      <c r="G3099" s="91"/>
      <c r="H3099" s="91"/>
      <c r="I3099" s="93">
        <v>1</v>
      </c>
      <c r="J3099" s="91"/>
      <c r="K3099" s="98"/>
      <c r="L3099" s="99"/>
      <c r="M3099" s="100"/>
      <c r="N3099" s="101"/>
      <c r="O3099" s="100"/>
      <c r="P3099" s="98"/>
      <c r="Q3099" s="91"/>
      <c r="R3099" s="91"/>
      <c r="S3099" s="91"/>
    </row>
    <row r="3100" spans="1:19" ht="22.5" x14ac:dyDescent="0.25">
      <c r="A3100" s="89" t="s">
        <v>6693</v>
      </c>
      <c r="B3100" s="89" t="s">
        <v>6646</v>
      </c>
      <c r="C3100" s="89" t="s">
        <v>17297</v>
      </c>
      <c r="D3100" s="89" t="s">
        <v>108</v>
      </c>
      <c r="E3100" s="94" t="s">
        <v>2032</v>
      </c>
      <c r="F3100" s="95" t="s">
        <v>2033</v>
      </c>
      <c r="G3100" s="89" t="s">
        <v>648</v>
      </c>
      <c r="H3100" s="89" t="s">
        <v>24</v>
      </c>
      <c r="I3100" s="96">
        <v>1</v>
      </c>
      <c r="J3100" s="97">
        <v>41793</v>
      </c>
      <c r="K3100" s="98">
        <f t="shared" ref="K3100:K3116" si="1673">J3100/H3100</f>
        <v>20896.5</v>
      </c>
      <c r="L3100" s="99">
        <f t="shared" ref="L3100:L3116" si="1674">$L$8</f>
        <v>1.0815399999999999</v>
      </c>
      <c r="M3100" s="100">
        <f t="shared" ref="M3100:M3116" si="1675">$M$8</f>
        <v>1.0590999999999999</v>
      </c>
      <c r="N3100" s="101">
        <f t="shared" ref="N3100:N3116" si="1676">$N$8</f>
        <v>0.97811300000000001</v>
      </c>
      <c r="O3100" s="100">
        <f t="shared" ref="O3100:O3116" si="1677">$O$8</f>
        <v>1</v>
      </c>
      <c r="P3100" s="98">
        <f t="shared" ref="P3100:P3116" si="1678">K3100*L3100*M3100*N3100*O3100</f>
        <v>23412.2</v>
      </c>
      <c r="Q3100" s="97">
        <f t="shared" ref="Q3100:Q3116" si="1679">H3100*P3100</f>
        <v>46824.4</v>
      </c>
      <c r="R3100" s="97">
        <f t="shared" ref="R3100:R3116" si="1680">Q3100</f>
        <v>46824.4</v>
      </c>
      <c r="S3100" s="97"/>
    </row>
    <row r="3101" spans="1:19" ht="22.5" x14ac:dyDescent="0.25">
      <c r="A3101" s="89" t="s">
        <v>6694</v>
      </c>
      <c r="B3101" s="89" t="s">
        <v>6646</v>
      </c>
      <c r="C3101" s="89" t="s">
        <v>17297</v>
      </c>
      <c r="D3101" s="89" t="s">
        <v>109</v>
      </c>
      <c r="E3101" s="94" t="s">
        <v>6695</v>
      </c>
      <c r="F3101" s="95" t="s">
        <v>6647</v>
      </c>
      <c r="G3101" s="89" t="s">
        <v>648</v>
      </c>
      <c r="H3101" s="89" t="s">
        <v>24</v>
      </c>
      <c r="I3101" s="96">
        <v>1</v>
      </c>
      <c r="J3101" s="97">
        <v>28524</v>
      </c>
      <c r="K3101" s="98">
        <f t="shared" si="1673"/>
        <v>14262</v>
      </c>
      <c r="L3101" s="99">
        <f t="shared" si="1674"/>
        <v>1.0815399999999999</v>
      </c>
      <c r="M3101" s="100">
        <f t="shared" si="1675"/>
        <v>1.0590999999999999</v>
      </c>
      <c r="N3101" s="101">
        <f t="shared" si="1676"/>
        <v>0.97811300000000001</v>
      </c>
      <c r="O3101" s="100">
        <f t="shared" si="1677"/>
        <v>1</v>
      </c>
      <c r="P3101" s="98">
        <f t="shared" si="1678"/>
        <v>15978.98</v>
      </c>
      <c r="Q3101" s="97">
        <f t="shared" si="1679"/>
        <v>31957.96</v>
      </c>
      <c r="R3101" s="97">
        <f t="shared" si="1680"/>
        <v>31957.96</v>
      </c>
      <c r="S3101" s="97"/>
    </row>
    <row r="3102" spans="1:19" ht="22.5" x14ac:dyDescent="0.25">
      <c r="A3102" s="89" t="s">
        <v>6696</v>
      </c>
      <c r="B3102" s="89" t="s">
        <v>6646</v>
      </c>
      <c r="C3102" s="89" t="s">
        <v>17297</v>
      </c>
      <c r="D3102" s="89" t="s">
        <v>122</v>
      </c>
      <c r="E3102" s="94" t="s">
        <v>6697</v>
      </c>
      <c r="F3102" s="95" t="s">
        <v>6649</v>
      </c>
      <c r="G3102" s="89" t="s">
        <v>648</v>
      </c>
      <c r="H3102" s="89" t="s">
        <v>12</v>
      </c>
      <c r="I3102" s="96">
        <v>1</v>
      </c>
      <c r="J3102" s="97">
        <v>7000</v>
      </c>
      <c r="K3102" s="98">
        <f t="shared" si="1673"/>
        <v>7000</v>
      </c>
      <c r="L3102" s="99">
        <f t="shared" si="1674"/>
        <v>1.0815399999999999</v>
      </c>
      <c r="M3102" s="100">
        <f t="shared" si="1675"/>
        <v>1.0590999999999999</v>
      </c>
      <c r="N3102" s="101">
        <f t="shared" si="1676"/>
        <v>0.97811300000000001</v>
      </c>
      <c r="O3102" s="100">
        <f t="shared" si="1677"/>
        <v>1</v>
      </c>
      <c r="P3102" s="98">
        <f t="shared" si="1678"/>
        <v>7842.72</v>
      </c>
      <c r="Q3102" s="97">
        <f t="shared" si="1679"/>
        <v>7842.72</v>
      </c>
      <c r="R3102" s="97">
        <f t="shared" si="1680"/>
        <v>7842.72</v>
      </c>
      <c r="S3102" s="97"/>
    </row>
    <row r="3103" spans="1:19" ht="22.5" x14ac:dyDescent="0.25">
      <c r="A3103" s="89" t="s">
        <v>6698</v>
      </c>
      <c r="B3103" s="89" t="s">
        <v>6646</v>
      </c>
      <c r="C3103" s="89" t="s">
        <v>17297</v>
      </c>
      <c r="D3103" s="89" t="s">
        <v>126</v>
      </c>
      <c r="E3103" s="94" t="s">
        <v>2035</v>
      </c>
      <c r="F3103" s="95" t="s">
        <v>1995</v>
      </c>
      <c r="G3103" s="89" t="s">
        <v>648</v>
      </c>
      <c r="H3103" s="89" t="s">
        <v>34</v>
      </c>
      <c r="I3103" s="96">
        <v>1</v>
      </c>
      <c r="J3103" s="97">
        <v>4739</v>
      </c>
      <c r="K3103" s="98">
        <f t="shared" si="1673"/>
        <v>1184.75</v>
      </c>
      <c r="L3103" s="99">
        <f t="shared" si="1674"/>
        <v>1.0815399999999999</v>
      </c>
      <c r="M3103" s="100">
        <f t="shared" si="1675"/>
        <v>1.0590999999999999</v>
      </c>
      <c r="N3103" s="101">
        <f t="shared" si="1676"/>
        <v>0.97811300000000001</v>
      </c>
      <c r="O3103" s="100">
        <f t="shared" si="1677"/>
        <v>1</v>
      </c>
      <c r="P3103" s="98">
        <f t="shared" si="1678"/>
        <v>1327.38</v>
      </c>
      <c r="Q3103" s="97">
        <f t="shared" si="1679"/>
        <v>5309.52</v>
      </c>
      <c r="R3103" s="97">
        <f t="shared" si="1680"/>
        <v>5309.52</v>
      </c>
      <c r="S3103" s="97"/>
    </row>
    <row r="3104" spans="1:19" ht="22.5" x14ac:dyDescent="0.25">
      <c r="A3104" s="89" t="s">
        <v>6699</v>
      </c>
      <c r="B3104" s="89" t="s">
        <v>6646</v>
      </c>
      <c r="C3104" s="89" t="s">
        <v>17297</v>
      </c>
      <c r="D3104" s="89" t="s">
        <v>124</v>
      </c>
      <c r="E3104" s="94" t="s">
        <v>2037</v>
      </c>
      <c r="F3104" s="95" t="s">
        <v>1997</v>
      </c>
      <c r="G3104" s="89" t="s">
        <v>648</v>
      </c>
      <c r="H3104" s="89" t="s">
        <v>24</v>
      </c>
      <c r="I3104" s="96">
        <v>1</v>
      </c>
      <c r="J3104" s="97">
        <v>1928</v>
      </c>
      <c r="K3104" s="98">
        <f t="shared" si="1673"/>
        <v>964</v>
      </c>
      <c r="L3104" s="99">
        <f t="shared" si="1674"/>
        <v>1.0815399999999999</v>
      </c>
      <c r="M3104" s="100">
        <f t="shared" si="1675"/>
        <v>1.0590999999999999</v>
      </c>
      <c r="N3104" s="101">
        <f t="shared" si="1676"/>
        <v>0.97811300000000001</v>
      </c>
      <c r="O3104" s="100">
        <f t="shared" si="1677"/>
        <v>1</v>
      </c>
      <c r="P3104" s="98">
        <f t="shared" si="1678"/>
        <v>1080.05</v>
      </c>
      <c r="Q3104" s="97">
        <f t="shared" si="1679"/>
        <v>2160.1</v>
      </c>
      <c r="R3104" s="97">
        <f t="shared" si="1680"/>
        <v>2160.1</v>
      </c>
      <c r="S3104" s="97"/>
    </row>
    <row r="3105" spans="1:19" ht="22.5" x14ac:dyDescent="0.25">
      <c r="A3105" s="89" t="s">
        <v>6700</v>
      </c>
      <c r="B3105" s="89" t="s">
        <v>6646</v>
      </c>
      <c r="C3105" s="89" t="s">
        <v>17297</v>
      </c>
      <c r="D3105" s="89" t="s">
        <v>129</v>
      </c>
      <c r="E3105" s="94" t="s">
        <v>6701</v>
      </c>
      <c r="F3105" s="95" t="s">
        <v>6653</v>
      </c>
      <c r="G3105" s="89" t="s">
        <v>648</v>
      </c>
      <c r="H3105" s="89" t="s">
        <v>12</v>
      </c>
      <c r="I3105" s="96">
        <v>1</v>
      </c>
      <c r="J3105" s="97">
        <v>978</v>
      </c>
      <c r="K3105" s="98">
        <f t="shared" si="1673"/>
        <v>978</v>
      </c>
      <c r="L3105" s="99">
        <f t="shared" si="1674"/>
        <v>1.0815399999999999</v>
      </c>
      <c r="M3105" s="100">
        <f t="shared" si="1675"/>
        <v>1.0590999999999999</v>
      </c>
      <c r="N3105" s="101">
        <f t="shared" si="1676"/>
        <v>0.97811300000000001</v>
      </c>
      <c r="O3105" s="100">
        <f t="shared" si="1677"/>
        <v>1</v>
      </c>
      <c r="P3105" s="98">
        <f t="shared" si="1678"/>
        <v>1095.74</v>
      </c>
      <c r="Q3105" s="97">
        <f t="shared" si="1679"/>
        <v>1095.74</v>
      </c>
      <c r="R3105" s="97">
        <f t="shared" si="1680"/>
        <v>1095.74</v>
      </c>
      <c r="S3105" s="97"/>
    </row>
    <row r="3106" spans="1:19" ht="33.75" x14ac:dyDescent="0.25">
      <c r="A3106" s="89" t="s">
        <v>6702</v>
      </c>
      <c r="B3106" s="89" t="s">
        <v>6646</v>
      </c>
      <c r="C3106" s="89" t="s">
        <v>17297</v>
      </c>
      <c r="D3106" s="89" t="s">
        <v>133</v>
      </c>
      <c r="E3106" s="94" t="s">
        <v>6703</v>
      </c>
      <c r="F3106" s="95" t="s">
        <v>6654</v>
      </c>
      <c r="G3106" s="89" t="s">
        <v>648</v>
      </c>
      <c r="H3106" s="89" t="s">
        <v>12</v>
      </c>
      <c r="I3106" s="96">
        <v>1</v>
      </c>
      <c r="J3106" s="97">
        <v>2455</v>
      </c>
      <c r="K3106" s="98">
        <f t="shared" si="1673"/>
        <v>2455</v>
      </c>
      <c r="L3106" s="99">
        <f t="shared" si="1674"/>
        <v>1.0815399999999999</v>
      </c>
      <c r="M3106" s="100">
        <f t="shared" si="1675"/>
        <v>1.0590999999999999</v>
      </c>
      <c r="N3106" s="101">
        <f t="shared" si="1676"/>
        <v>0.97811300000000001</v>
      </c>
      <c r="O3106" s="100">
        <f t="shared" si="1677"/>
        <v>1</v>
      </c>
      <c r="P3106" s="98">
        <f t="shared" si="1678"/>
        <v>2750.55</v>
      </c>
      <c r="Q3106" s="97">
        <f t="shared" si="1679"/>
        <v>2750.55</v>
      </c>
      <c r="R3106" s="97">
        <f t="shared" si="1680"/>
        <v>2750.55</v>
      </c>
      <c r="S3106" s="97"/>
    </row>
    <row r="3107" spans="1:19" ht="22.5" x14ac:dyDescent="0.25">
      <c r="A3107" s="89" t="s">
        <v>6704</v>
      </c>
      <c r="B3107" s="89" t="s">
        <v>6646</v>
      </c>
      <c r="C3107" s="89" t="s">
        <v>17297</v>
      </c>
      <c r="D3107" s="89" t="s">
        <v>136</v>
      </c>
      <c r="E3107" s="94" t="s">
        <v>6705</v>
      </c>
      <c r="F3107" s="95" t="s">
        <v>6655</v>
      </c>
      <c r="G3107" s="89" t="s">
        <v>648</v>
      </c>
      <c r="H3107" s="89" t="s">
        <v>12</v>
      </c>
      <c r="I3107" s="96">
        <v>1</v>
      </c>
      <c r="J3107" s="97">
        <v>9408</v>
      </c>
      <c r="K3107" s="98">
        <f t="shared" si="1673"/>
        <v>9408</v>
      </c>
      <c r="L3107" s="99">
        <f t="shared" si="1674"/>
        <v>1.0815399999999999</v>
      </c>
      <c r="M3107" s="100">
        <f t="shared" si="1675"/>
        <v>1.0590999999999999</v>
      </c>
      <c r="N3107" s="101">
        <f t="shared" si="1676"/>
        <v>0.97811300000000001</v>
      </c>
      <c r="O3107" s="100">
        <f t="shared" si="1677"/>
        <v>1</v>
      </c>
      <c r="P3107" s="98">
        <f t="shared" si="1678"/>
        <v>10540.61</v>
      </c>
      <c r="Q3107" s="97">
        <f t="shared" si="1679"/>
        <v>10540.61</v>
      </c>
      <c r="R3107" s="97">
        <f t="shared" si="1680"/>
        <v>10540.61</v>
      </c>
      <c r="S3107" s="97"/>
    </row>
    <row r="3108" spans="1:19" ht="22.5" x14ac:dyDescent="0.25">
      <c r="A3108" s="89" t="s">
        <v>6706</v>
      </c>
      <c r="B3108" s="89" t="s">
        <v>6646</v>
      </c>
      <c r="C3108" s="89" t="s">
        <v>17297</v>
      </c>
      <c r="D3108" s="89" t="s">
        <v>141</v>
      </c>
      <c r="E3108" s="94" t="s">
        <v>2039</v>
      </c>
      <c r="F3108" s="95" t="s">
        <v>2001</v>
      </c>
      <c r="G3108" s="89" t="s">
        <v>648</v>
      </c>
      <c r="H3108" s="89" t="s">
        <v>12</v>
      </c>
      <c r="I3108" s="96">
        <v>1</v>
      </c>
      <c r="J3108" s="97">
        <v>5580</v>
      </c>
      <c r="K3108" s="98">
        <f t="shared" si="1673"/>
        <v>5580</v>
      </c>
      <c r="L3108" s="99">
        <f t="shared" si="1674"/>
        <v>1.0815399999999999</v>
      </c>
      <c r="M3108" s="100">
        <f t="shared" si="1675"/>
        <v>1.0590999999999999</v>
      </c>
      <c r="N3108" s="101">
        <f t="shared" si="1676"/>
        <v>0.97811300000000001</v>
      </c>
      <c r="O3108" s="100">
        <f t="shared" si="1677"/>
        <v>1</v>
      </c>
      <c r="P3108" s="98">
        <f t="shared" si="1678"/>
        <v>6251.77</v>
      </c>
      <c r="Q3108" s="97">
        <f t="shared" si="1679"/>
        <v>6251.77</v>
      </c>
      <c r="R3108" s="97">
        <f t="shared" si="1680"/>
        <v>6251.77</v>
      </c>
      <c r="S3108" s="97"/>
    </row>
    <row r="3109" spans="1:19" ht="22.5" x14ac:dyDescent="0.25">
      <c r="A3109" s="89" t="s">
        <v>6707</v>
      </c>
      <c r="B3109" s="89" t="s">
        <v>6646</v>
      </c>
      <c r="C3109" s="89" t="s">
        <v>17297</v>
      </c>
      <c r="D3109" s="89" t="s">
        <v>144</v>
      </c>
      <c r="E3109" s="94" t="s">
        <v>6708</v>
      </c>
      <c r="F3109" s="95" t="s">
        <v>6660</v>
      </c>
      <c r="G3109" s="89" t="s">
        <v>648</v>
      </c>
      <c r="H3109" s="89" t="s">
        <v>12</v>
      </c>
      <c r="I3109" s="96">
        <v>1</v>
      </c>
      <c r="J3109" s="97">
        <v>6275</v>
      </c>
      <c r="K3109" s="98">
        <f t="shared" si="1673"/>
        <v>6275</v>
      </c>
      <c r="L3109" s="99">
        <f t="shared" si="1674"/>
        <v>1.0815399999999999</v>
      </c>
      <c r="M3109" s="100">
        <f t="shared" si="1675"/>
        <v>1.0590999999999999</v>
      </c>
      <c r="N3109" s="101">
        <f t="shared" si="1676"/>
        <v>0.97811300000000001</v>
      </c>
      <c r="O3109" s="100">
        <f t="shared" si="1677"/>
        <v>1</v>
      </c>
      <c r="P3109" s="98">
        <f t="shared" si="1678"/>
        <v>7030.44</v>
      </c>
      <c r="Q3109" s="97">
        <f t="shared" si="1679"/>
        <v>7030.44</v>
      </c>
      <c r="R3109" s="97">
        <f t="shared" si="1680"/>
        <v>7030.44</v>
      </c>
      <c r="S3109" s="97"/>
    </row>
    <row r="3110" spans="1:19" x14ac:dyDescent="0.25">
      <c r="A3110" s="89" t="s">
        <v>6709</v>
      </c>
      <c r="B3110" s="89" t="s">
        <v>6646</v>
      </c>
      <c r="C3110" s="89" t="s">
        <v>17297</v>
      </c>
      <c r="D3110" s="89" t="s">
        <v>146</v>
      </c>
      <c r="E3110" s="94" t="s">
        <v>6710</v>
      </c>
      <c r="F3110" s="95" t="s">
        <v>6662</v>
      </c>
      <c r="G3110" s="89" t="s">
        <v>970</v>
      </c>
      <c r="H3110" s="89" t="s">
        <v>1183</v>
      </c>
      <c r="I3110" s="96">
        <v>1</v>
      </c>
      <c r="J3110" s="97">
        <v>423</v>
      </c>
      <c r="K3110" s="98">
        <f t="shared" si="1673"/>
        <v>2115</v>
      </c>
      <c r="L3110" s="99">
        <f t="shared" si="1674"/>
        <v>1.0815399999999999</v>
      </c>
      <c r="M3110" s="100">
        <f t="shared" si="1675"/>
        <v>1.0590999999999999</v>
      </c>
      <c r="N3110" s="101">
        <f t="shared" si="1676"/>
        <v>0.97811300000000001</v>
      </c>
      <c r="O3110" s="100">
        <f t="shared" si="1677"/>
        <v>1</v>
      </c>
      <c r="P3110" s="98">
        <f t="shared" si="1678"/>
        <v>2369.62</v>
      </c>
      <c r="Q3110" s="97">
        <f t="shared" si="1679"/>
        <v>473.92</v>
      </c>
      <c r="R3110" s="97">
        <f t="shared" si="1680"/>
        <v>473.92</v>
      </c>
      <c r="S3110" s="97"/>
    </row>
    <row r="3111" spans="1:19" x14ac:dyDescent="0.25">
      <c r="A3111" s="89" t="s">
        <v>6711</v>
      </c>
      <c r="B3111" s="89" t="s">
        <v>6646</v>
      </c>
      <c r="C3111" s="89" t="s">
        <v>17297</v>
      </c>
      <c r="D3111" s="89" t="s">
        <v>151</v>
      </c>
      <c r="E3111" s="94" t="s">
        <v>6712</v>
      </c>
      <c r="F3111" s="95" t="s">
        <v>6663</v>
      </c>
      <c r="G3111" s="89" t="s">
        <v>648</v>
      </c>
      <c r="H3111" s="89" t="s">
        <v>24</v>
      </c>
      <c r="I3111" s="96">
        <v>1</v>
      </c>
      <c r="J3111" s="97">
        <v>3417</v>
      </c>
      <c r="K3111" s="98">
        <f t="shared" si="1673"/>
        <v>1708.5</v>
      </c>
      <c r="L3111" s="99">
        <f t="shared" si="1674"/>
        <v>1.0815399999999999</v>
      </c>
      <c r="M3111" s="100">
        <f t="shared" si="1675"/>
        <v>1.0590999999999999</v>
      </c>
      <c r="N3111" s="101">
        <f t="shared" si="1676"/>
        <v>0.97811300000000001</v>
      </c>
      <c r="O3111" s="100">
        <f t="shared" si="1677"/>
        <v>1</v>
      </c>
      <c r="P3111" s="98">
        <f t="shared" si="1678"/>
        <v>1914.18</v>
      </c>
      <c r="Q3111" s="97">
        <f t="shared" si="1679"/>
        <v>3828.36</v>
      </c>
      <c r="R3111" s="97">
        <f t="shared" si="1680"/>
        <v>3828.36</v>
      </c>
      <c r="S3111" s="97"/>
    </row>
    <row r="3112" spans="1:19" x14ac:dyDescent="0.25">
      <c r="A3112" s="89" t="s">
        <v>6713</v>
      </c>
      <c r="B3112" s="89" t="s">
        <v>6646</v>
      </c>
      <c r="C3112" s="89" t="s">
        <v>17297</v>
      </c>
      <c r="D3112" s="89" t="s">
        <v>154</v>
      </c>
      <c r="E3112" s="94" t="s">
        <v>2041</v>
      </c>
      <c r="F3112" s="95" t="s">
        <v>2005</v>
      </c>
      <c r="G3112" s="89" t="s">
        <v>648</v>
      </c>
      <c r="H3112" s="89" t="s">
        <v>24</v>
      </c>
      <c r="I3112" s="96">
        <v>1</v>
      </c>
      <c r="J3112" s="97">
        <v>1600</v>
      </c>
      <c r="K3112" s="98">
        <f t="shared" si="1673"/>
        <v>800</v>
      </c>
      <c r="L3112" s="99">
        <f t="shared" si="1674"/>
        <v>1.0815399999999999</v>
      </c>
      <c r="M3112" s="100">
        <f t="shared" si="1675"/>
        <v>1.0590999999999999</v>
      </c>
      <c r="N3112" s="101">
        <f t="shared" si="1676"/>
        <v>0.97811300000000001</v>
      </c>
      <c r="O3112" s="100">
        <f t="shared" si="1677"/>
        <v>1</v>
      </c>
      <c r="P3112" s="98">
        <f t="shared" si="1678"/>
        <v>896.31</v>
      </c>
      <c r="Q3112" s="97">
        <f t="shared" si="1679"/>
        <v>1792.62</v>
      </c>
      <c r="R3112" s="97">
        <f t="shared" si="1680"/>
        <v>1792.62</v>
      </c>
      <c r="S3112" s="97"/>
    </row>
    <row r="3113" spans="1:19" ht="22.5" x14ac:dyDescent="0.25">
      <c r="A3113" s="89" t="s">
        <v>6714</v>
      </c>
      <c r="B3113" s="89" t="s">
        <v>6646</v>
      </c>
      <c r="C3113" s="89" t="s">
        <v>17297</v>
      </c>
      <c r="D3113" s="89" t="s">
        <v>156</v>
      </c>
      <c r="E3113" s="94" t="s">
        <v>5082</v>
      </c>
      <c r="F3113" s="95" t="s">
        <v>5055</v>
      </c>
      <c r="G3113" s="89" t="s">
        <v>648</v>
      </c>
      <c r="H3113" s="89" t="s">
        <v>12</v>
      </c>
      <c r="I3113" s="96">
        <v>1</v>
      </c>
      <c r="J3113" s="97">
        <v>468</v>
      </c>
      <c r="K3113" s="98">
        <f t="shared" si="1673"/>
        <v>468</v>
      </c>
      <c r="L3113" s="99">
        <f t="shared" si="1674"/>
        <v>1.0815399999999999</v>
      </c>
      <c r="M3113" s="100">
        <f t="shared" si="1675"/>
        <v>1.0590999999999999</v>
      </c>
      <c r="N3113" s="101">
        <f t="shared" si="1676"/>
        <v>0.97811300000000001</v>
      </c>
      <c r="O3113" s="100">
        <f t="shared" si="1677"/>
        <v>1</v>
      </c>
      <c r="P3113" s="98">
        <f t="shared" si="1678"/>
        <v>524.34</v>
      </c>
      <c r="Q3113" s="97">
        <f t="shared" si="1679"/>
        <v>524.34</v>
      </c>
      <c r="R3113" s="97">
        <f t="shared" si="1680"/>
        <v>524.34</v>
      </c>
      <c r="S3113" s="97"/>
    </row>
    <row r="3114" spans="1:19" ht="22.5" x14ac:dyDescent="0.25">
      <c r="A3114" s="89" t="s">
        <v>6715</v>
      </c>
      <c r="B3114" s="89" t="s">
        <v>6646</v>
      </c>
      <c r="C3114" s="89" t="s">
        <v>17297</v>
      </c>
      <c r="D3114" s="89" t="s">
        <v>157</v>
      </c>
      <c r="E3114" s="94" t="s">
        <v>2043</v>
      </c>
      <c r="F3114" s="95" t="s">
        <v>2009</v>
      </c>
      <c r="G3114" s="89" t="s">
        <v>648</v>
      </c>
      <c r="H3114" s="89" t="s">
        <v>30</v>
      </c>
      <c r="I3114" s="96">
        <v>1</v>
      </c>
      <c r="J3114" s="97">
        <v>3820</v>
      </c>
      <c r="K3114" s="98">
        <f t="shared" si="1673"/>
        <v>1273.33</v>
      </c>
      <c r="L3114" s="99">
        <f t="shared" si="1674"/>
        <v>1.0815399999999999</v>
      </c>
      <c r="M3114" s="100">
        <f t="shared" si="1675"/>
        <v>1.0590999999999999</v>
      </c>
      <c r="N3114" s="101">
        <f t="shared" si="1676"/>
        <v>0.97811300000000001</v>
      </c>
      <c r="O3114" s="100">
        <f t="shared" si="1677"/>
        <v>1</v>
      </c>
      <c r="P3114" s="98">
        <f t="shared" si="1678"/>
        <v>1426.62</v>
      </c>
      <c r="Q3114" s="97">
        <f t="shared" si="1679"/>
        <v>4279.8599999999997</v>
      </c>
      <c r="R3114" s="97">
        <f t="shared" si="1680"/>
        <v>4279.8599999999997</v>
      </c>
      <c r="S3114" s="97"/>
    </row>
    <row r="3115" spans="1:19" ht="22.5" x14ac:dyDescent="0.25">
      <c r="A3115" s="89" t="s">
        <v>6716</v>
      </c>
      <c r="B3115" s="89" t="s">
        <v>6646</v>
      </c>
      <c r="C3115" s="89" t="s">
        <v>17297</v>
      </c>
      <c r="D3115" s="89" t="s">
        <v>158</v>
      </c>
      <c r="E3115" s="94" t="s">
        <v>2045</v>
      </c>
      <c r="F3115" s="95" t="s">
        <v>2010</v>
      </c>
      <c r="G3115" s="89" t="s">
        <v>648</v>
      </c>
      <c r="H3115" s="89" t="s">
        <v>12</v>
      </c>
      <c r="I3115" s="96">
        <v>1</v>
      </c>
      <c r="J3115" s="97">
        <v>3045</v>
      </c>
      <c r="K3115" s="98">
        <f t="shared" si="1673"/>
        <v>3045</v>
      </c>
      <c r="L3115" s="99">
        <f t="shared" si="1674"/>
        <v>1.0815399999999999</v>
      </c>
      <c r="M3115" s="100">
        <f t="shared" si="1675"/>
        <v>1.0590999999999999</v>
      </c>
      <c r="N3115" s="101">
        <f t="shared" si="1676"/>
        <v>0.97811300000000001</v>
      </c>
      <c r="O3115" s="100">
        <f t="shared" si="1677"/>
        <v>1</v>
      </c>
      <c r="P3115" s="98">
        <f t="shared" si="1678"/>
        <v>3411.58</v>
      </c>
      <c r="Q3115" s="97">
        <f t="shared" si="1679"/>
        <v>3411.58</v>
      </c>
      <c r="R3115" s="97">
        <f t="shared" si="1680"/>
        <v>3411.58</v>
      </c>
      <c r="S3115" s="97"/>
    </row>
    <row r="3116" spans="1:19" ht="22.5" x14ac:dyDescent="0.25">
      <c r="A3116" s="89" t="s">
        <v>6717</v>
      </c>
      <c r="B3116" s="89" t="s">
        <v>6646</v>
      </c>
      <c r="C3116" s="89" t="s">
        <v>17297</v>
      </c>
      <c r="D3116" s="89" t="s">
        <v>165</v>
      </c>
      <c r="E3116" s="94" t="s">
        <v>2047</v>
      </c>
      <c r="F3116" s="95" t="s">
        <v>2012</v>
      </c>
      <c r="G3116" s="89" t="s">
        <v>648</v>
      </c>
      <c r="H3116" s="89" t="s">
        <v>12</v>
      </c>
      <c r="I3116" s="96">
        <v>1</v>
      </c>
      <c r="J3116" s="97">
        <v>6139</v>
      </c>
      <c r="K3116" s="98">
        <f t="shared" si="1673"/>
        <v>6139</v>
      </c>
      <c r="L3116" s="99">
        <f t="shared" si="1674"/>
        <v>1.0815399999999999</v>
      </c>
      <c r="M3116" s="100">
        <f t="shared" si="1675"/>
        <v>1.0590999999999999</v>
      </c>
      <c r="N3116" s="101">
        <f t="shared" si="1676"/>
        <v>0.97811300000000001</v>
      </c>
      <c r="O3116" s="100">
        <f t="shared" si="1677"/>
        <v>1</v>
      </c>
      <c r="P3116" s="98">
        <f t="shared" si="1678"/>
        <v>6878.06</v>
      </c>
      <c r="Q3116" s="97">
        <f t="shared" si="1679"/>
        <v>6878.06</v>
      </c>
      <c r="R3116" s="97">
        <f t="shared" si="1680"/>
        <v>6878.06</v>
      </c>
      <c r="S3116" s="97"/>
    </row>
    <row r="3117" spans="1:19" x14ac:dyDescent="0.25">
      <c r="A3117" s="72"/>
      <c r="B3117" s="77"/>
      <c r="C3117" s="77"/>
      <c r="D3117" s="77"/>
      <c r="E3117" s="76"/>
      <c r="F3117" s="76" t="s">
        <v>6718</v>
      </c>
      <c r="G3117" s="77"/>
      <c r="H3117" s="77"/>
      <c r="I3117" s="78"/>
      <c r="J3117" s="79">
        <f>J3118+J3148</f>
        <v>912394</v>
      </c>
      <c r="K3117" s="98"/>
      <c r="L3117" s="99"/>
      <c r="M3117" s="100"/>
      <c r="N3117" s="101"/>
      <c r="O3117" s="100"/>
      <c r="P3117" s="98"/>
      <c r="Q3117" s="79">
        <f>Q3118+Q3148</f>
        <v>1022235.95</v>
      </c>
      <c r="R3117" s="79">
        <f t="shared" ref="R3117:S3117" si="1681">R3118+R3148</f>
        <v>31795.52</v>
      </c>
      <c r="S3117" s="79">
        <f t="shared" si="1681"/>
        <v>0</v>
      </c>
    </row>
    <row r="3118" spans="1:19" x14ac:dyDescent="0.25">
      <c r="A3118" s="82" t="s">
        <v>2637</v>
      </c>
      <c r="B3118" s="83"/>
      <c r="C3118" s="84"/>
      <c r="D3118" s="85"/>
      <c r="E3118" s="86"/>
      <c r="F3118" s="86" t="s">
        <v>6720</v>
      </c>
      <c r="G3118" s="82"/>
      <c r="H3118" s="82"/>
      <c r="I3118" s="87"/>
      <c r="J3118" s="88">
        <f>SUM(J3119:J3147)</f>
        <v>93084</v>
      </c>
      <c r="K3118" s="98"/>
      <c r="L3118" s="99"/>
      <c r="M3118" s="100"/>
      <c r="N3118" s="101"/>
      <c r="O3118" s="100"/>
      <c r="P3118" s="98"/>
      <c r="Q3118" s="88">
        <f>SUM(Q3119:Q3147)</f>
        <v>104290.28</v>
      </c>
      <c r="R3118" s="88">
        <f t="shared" ref="R3118:S3118" si="1682">SUM(R3119:R3147)</f>
        <v>31795.52</v>
      </c>
      <c r="S3118" s="88">
        <f t="shared" si="1682"/>
        <v>0</v>
      </c>
    </row>
    <row r="3119" spans="1:19" x14ac:dyDescent="0.25">
      <c r="A3119" s="89"/>
      <c r="B3119" s="90"/>
      <c r="C3119" s="90"/>
      <c r="D3119" s="91"/>
      <c r="E3119" s="92"/>
      <c r="F3119" s="92" t="s">
        <v>6721</v>
      </c>
      <c r="G3119" s="91"/>
      <c r="H3119" s="91"/>
      <c r="I3119" s="93">
        <v>1</v>
      </c>
      <c r="J3119" s="91"/>
      <c r="K3119" s="98"/>
      <c r="L3119" s="99"/>
      <c r="M3119" s="100"/>
      <c r="N3119" s="101"/>
      <c r="O3119" s="100"/>
      <c r="P3119" s="98"/>
      <c r="Q3119" s="91"/>
      <c r="R3119" s="91"/>
      <c r="S3119" s="91"/>
    </row>
    <row r="3120" spans="1:19" x14ac:dyDescent="0.25">
      <c r="A3120" s="89" t="s">
        <v>6722</v>
      </c>
      <c r="B3120" s="89" t="s">
        <v>6723</v>
      </c>
      <c r="C3120" s="89"/>
      <c r="D3120" s="89" t="s">
        <v>12</v>
      </c>
      <c r="E3120" s="94" t="s">
        <v>1282</v>
      </c>
      <c r="F3120" s="95" t="s">
        <v>1283</v>
      </c>
      <c r="G3120" s="89" t="s">
        <v>648</v>
      </c>
      <c r="H3120" s="89" t="s">
        <v>65</v>
      </c>
      <c r="I3120" s="96">
        <v>1</v>
      </c>
      <c r="J3120" s="97">
        <v>9741</v>
      </c>
      <c r="K3120" s="98">
        <f t="shared" ref="K3120:K3133" si="1683">J3120/H3120</f>
        <v>885.55</v>
      </c>
      <c r="L3120" s="99">
        <f t="shared" ref="L3120:L3133" si="1684">$L$8</f>
        <v>1.0815399999999999</v>
      </c>
      <c r="M3120" s="100">
        <f t="shared" ref="M3120:M3133" si="1685">$M$8</f>
        <v>1.0590999999999999</v>
      </c>
      <c r="N3120" s="101">
        <f t="shared" ref="N3120:N3133" si="1686">$N$8</f>
        <v>0.97811300000000001</v>
      </c>
      <c r="O3120" s="100">
        <f t="shared" ref="O3120:O3133" si="1687">$O$8</f>
        <v>1</v>
      </c>
      <c r="P3120" s="98">
        <f t="shared" ref="P3120:P3133" si="1688">K3120*L3120*M3120*N3120*O3120</f>
        <v>992.16</v>
      </c>
      <c r="Q3120" s="97">
        <f t="shared" ref="Q3120:Q3133" si="1689">H3120*P3120</f>
        <v>10913.76</v>
      </c>
      <c r="R3120" s="97"/>
      <c r="S3120" s="97"/>
    </row>
    <row r="3121" spans="1:19" x14ac:dyDescent="0.25">
      <c r="A3121" s="89" t="s">
        <v>6724</v>
      </c>
      <c r="B3121" s="89" t="s">
        <v>6723</v>
      </c>
      <c r="C3121" s="89" t="s">
        <v>17297</v>
      </c>
      <c r="D3121" s="89" t="s">
        <v>24</v>
      </c>
      <c r="E3121" s="94" t="s">
        <v>6725</v>
      </c>
      <c r="F3121" s="95" t="s">
        <v>6726</v>
      </c>
      <c r="G3121" s="89" t="s">
        <v>648</v>
      </c>
      <c r="H3121" s="89" t="s">
        <v>12</v>
      </c>
      <c r="I3121" s="96">
        <v>1</v>
      </c>
      <c r="J3121" s="97">
        <v>1054</v>
      </c>
      <c r="K3121" s="98">
        <f t="shared" si="1683"/>
        <v>1054</v>
      </c>
      <c r="L3121" s="99">
        <f t="shared" si="1684"/>
        <v>1.0815399999999999</v>
      </c>
      <c r="M3121" s="100">
        <f t="shared" si="1685"/>
        <v>1.0590999999999999</v>
      </c>
      <c r="N3121" s="101">
        <f t="shared" si="1686"/>
        <v>0.97811300000000001</v>
      </c>
      <c r="O3121" s="100">
        <f t="shared" si="1687"/>
        <v>1</v>
      </c>
      <c r="P3121" s="98">
        <f t="shared" si="1688"/>
        <v>1180.8900000000001</v>
      </c>
      <c r="Q3121" s="97">
        <f t="shared" si="1689"/>
        <v>1180.8900000000001</v>
      </c>
      <c r="R3121" s="97">
        <f t="shared" ref="R3121:R3125" si="1690">Q3121</f>
        <v>1180.8900000000001</v>
      </c>
      <c r="S3121" s="97"/>
    </row>
    <row r="3122" spans="1:19" ht="22.5" x14ac:dyDescent="0.25">
      <c r="A3122" s="89" t="s">
        <v>6727</v>
      </c>
      <c r="B3122" s="89" t="s">
        <v>6723</v>
      </c>
      <c r="C3122" s="89" t="s">
        <v>17297</v>
      </c>
      <c r="D3122" s="89" t="s">
        <v>30</v>
      </c>
      <c r="E3122" s="94" t="s">
        <v>6728</v>
      </c>
      <c r="F3122" s="95" t="s">
        <v>6729</v>
      </c>
      <c r="G3122" s="89" t="s">
        <v>648</v>
      </c>
      <c r="H3122" s="89" t="s">
        <v>12</v>
      </c>
      <c r="I3122" s="96">
        <v>1</v>
      </c>
      <c r="J3122" s="97">
        <v>1743</v>
      </c>
      <c r="K3122" s="98">
        <f t="shared" si="1683"/>
        <v>1743</v>
      </c>
      <c r="L3122" s="99">
        <f t="shared" si="1684"/>
        <v>1.0815399999999999</v>
      </c>
      <c r="M3122" s="100">
        <f t="shared" si="1685"/>
        <v>1.0590999999999999</v>
      </c>
      <c r="N3122" s="101">
        <f t="shared" si="1686"/>
        <v>0.97811300000000001</v>
      </c>
      <c r="O3122" s="100">
        <f t="shared" si="1687"/>
        <v>1</v>
      </c>
      <c r="P3122" s="98">
        <f t="shared" si="1688"/>
        <v>1952.84</v>
      </c>
      <c r="Q3122" s="97">
        <f t="shared" si="1689"/>
        <v>1952.84</v>
      </c>
      <c r="R3122" s="97">
        <f t="shared" si="1690"/>
        <v>1952.84</v>
      </c>
      <c r="S3122" s="97"/>
    </row>
    <row r="3123" spans="1:19" x14ac:dyDescent="0.25">
      <c r="A3123" s="89" t="s">
        <v>6730</v>
      </c>
      <c r="B3123" s="89" t="s">
        <v>6723</v>
      </c>
      <c r="C3123" s="89" t="s">
        <v>17297</v>
      </c>
      <c r="D3123" s="89" t="s">
        <v>34</v>
      </c>
      <c r="E3123" s="94" t="s">
        <v>6731</v>
      </c>
      <c r="F3123" s="95" t="s">
        <v>6732</v>
      </c>
      <c r="G3123" s="89" t="s">
        <v>648</v>
      </c>
      <c r="H3123" s="89" t="s">
        <v>12</v>
      </c>
      <c r="I3123" s="96">
        <v>1</v>
      </c>
      <c r="J3123" s="97">
        <v>68</v>
      </c>
      <c r="K3123" s="98">
        <f t="shared" si="1683"/>
        <v>68</v>
      </c>
      <c r="L3123" s="99">
        <f t="shared" si="1684"/>
        <v>1.0815399999999999</v>
      </c>
      <c r="M3123" s="100">
        <f t="shared" si="1685"/>
        <v>1.0590999999999999</v>
      </c>
      <c r="N3123" s="101">
        <f t="shared" si="1686"/>
        <v>0.97811300000000001</v>
      </c>
      <c r="O3123" s="100">
        <f t="shared" si="1687"/>
        <v>1</v>
      </c>
      <c r="P3123" s="98">
        <f t="shared" si="1688"/>
        <v>76.19</v>
      </c>
      <c r="Q3123" s="97">
        <f t="shared" si="1689"/>
        <v>76.19</v>
      </c>
      <c r="R3123" s="97">
        <f t="shared" si="1690"/>
        <v>76.19</v>
      </c>
      <c r="S3123" s="97"/>
    </row>
    <row r="3124" spans="1:19" ht="22.5" x14ac:dyDescent="0.25">
      <c r="A3124" s="89" t="s">
        <v>6733</v>
      </c>
      <c r="B3124" s="89" t="s">
        <v>6723</v>
      </c>
      <c r="C3124" s="89" t="s">
        <v>17297</v>
      </c>
      <c r="D3124" s="89" t="s">
        <v>40</v>
      </c>
      <c r="E3124" s="94" t="s">
        <v>6734</v>
      </c>
      <c r="F3124" s="95" t="s">
        <v>6735</v>
      </c>
      <c r="G3124" s="89" t="s">
        <v>648</v>
      </c>
      <c r="H3124" s="89" t="s">
        <v>34</v>
      </c>
      <c r="I3124" s="96">
        <v>1</v>
      </c>
      <c r="J3124" s="97">
        <v>2944</v>
      </c>
      <c r="K3124" s="98">
        <f t="shared" si="1683"/>
        <v>736</v>
      </c>
      <c r="L3124" s="99">
        <f t="shared" si="1684"/>
        <v>1.0815399999999999</v>
      </c>
      <c r="M3124" s="100">
        <f t="shared" si="1685"/>
        <v>1.0590999999999999</v>
      </c>
      <c r="N3124" s="101">
        <f t="shared" si="1686"/>
        <v>0.97811300000000001</v>
      </c>
      <c r="O3124" s="100">
        <f t="shared" si="1687"/>
        <v>1</v>
      </c>
      <c r="P3124" s="98">
        <f t="shared" si="1688"/>
        <v>824.61</v>
      </c>
      <c r="Q3124" s="97">
        <f t="shared" si="1689"/>
        <v>3298.44</v>
      </c>
      <c r="R3124" s="97">
        <f t="shared" si="1690"/>
        <v>3298.44</v>
      </c>
      <c r="S3124" s="97"/>
    </row>
    <row r="3125" spans="1:19" x14ac:dyDescent="0.25">
      <c r="A3125" s="89" t="s">
        <v>6736</v>
      </c>
      <c r="B3125" s="89" t="s">
        <v>6723</v>
      </c>
      <c r="C3125" s="89" t="s">
        <v>17297</v>
      </c>
      <c r="D3125" s="89" t="s">
        <v>43</v>
      </c>
      <c r="E3125" s="94" t="s">
        <v>6737</v>
      </c>
      <c r="F3125" s="95" t="s">
        <v>6738</v>
      </c>
      <c r="G3125" s="89" t="s">
        <v>648</v>
      </c>
      <c r="H3125" s="89" t="s">
        <v>34</v>
      </c>
      <c r="I3125" s="96">
        <v>1</v>
      </c>
      <c r="J3125" s="97">
        <v>647</v>
      </c>
      <c r="K3125" s="98">
        <f t="shared" si="1683"/>
        <v>161.75</v>
      </c>
      <c r="L3125" s="99">
        <f t="shared" si="1684"/>
        <v>1.0815399999999999</v>
      </c>
      <c r="M3125" s="100">
        <f t="shared" si="1685"/>
        <v>1.0590999999999999</v>
      </c>
      <c r="N3125" s="101">
        <f t="shared" si="1686"/>
        <v>0.97811300000000001</v>
      </c>
      <c r="O3125" s="100">
        <f t="shared" si="1687"/>
        <v>1</v>
      </c>
      <c r="P3125" s="98">
        <f t="shared" si="1688"/>
        <v>181.22</v>
      </c>
      <c r="Q3125" s="97">
        <f t="shared" si="1689"/>
        <v>724.88</v>
      </c>
      <c r="R3125" s="97">
        <f t="shared" si="1690"/>
        <v>724.88</v>
      </c>
      <c r="S3125" s="97"/>
    </row>
    <row r="3126" spans="1:19" ht="22.5" x14ac:dyDescent="0.25">
      <c r="A3126" s="89" t="s">
        <v>6739</v>
      </c>
      <c r="B3126" s="89" t="s">
        <v>6723</v>
      </c>
      <c r="C3126" s="89"/>
      <c r="D3126" s="89" t="s">
        <v>48</v>
      </c>
      <c r="E3126" s="94" t="s">
        <v>6740</v>
      </c>
      <c r="F3126" s="95" t="s">
        <v>6741</v>
      </c>
      <c r="G3126" s="89" t="s">
        <v>648</v>
      </c>
      <c r="H3126" s="89" t="s">
        <v>24</v>
      </c>
      <c r="I3126" s="96">
        <v>1</v>
      </c>
      <c r="J3126" s="97">
        <v>573</v>
      </c>
      <c r="K3126" s="98">
        <f t="shared" si="1683"/>
        <v>286.5</v>
      </c>
      <c r="L3126" s="99">
        <f t="shared" si="1684"/>
        <v>1.0815399999999999</v>
      </c>
      <c r="M3126" s="100">
        <f t="shared" si="1685"/>
        <v>1.0590999999999999</v>
      </c>
      <c r="N3126" s="101">
        <f t="shared" si="1686"/>
        <v>0.97811300000000001</v>
      </c>
      <c r="O3126" s="100">
        <f t="shared" si="1687"/>
        <v>1</v>
      </c>
      <c r="P3126" s="98">
        <f t="shared" si="1688"/>
        <v>320.99</v>
      </c>
      <c r="Q3126" s="97">
        <f t="shared" si="1689"/>
        <v>641.98</v>
      </c>
      <c r="R3126" s="97"/>
      <c r="S3126" s="97"/>
    </row>
    <row r="3127" spans="1:19" ht="22.5" x14ac:dyDescent="0.25">
      <c r="A3127" s="89" t="s">
        <v>6742</v>
      </c>
      <c r="B3127" s="89" t="s">
        <v>6723</v>
      </c>
      <c r="C3127" s="89"/>
      <c r="D3127" s="89" t="s">
        <v>55</v>
      </c>
      <c r="E3127" s="94" t="s">
        <v>1263</v>
      </c>
      <c r="F3127" s="95" t="s">
        <v>1264</v>
      </c>
      <c r="G3127" s="89" t="s">
        <v>1077</v>
      </c>
      <c r="H3127" s="89" t="s">
        <v>1196</v>
      </c>
      <c r="I3127" s="96">
        <v>1</v>
      </c>
      <c r="J3127" s="97">
        <v>23094</v>
      </c>
      <c r="K3127" s="98">
        <f t="shared" si="1683"/>
        <v>35529.230000000003</v>
      </c>
      <c r="L3127" s="99">
        <f t="shared" si="1684"/>
        <v>1.0815399999999999</v>
      </c>
      <c r="M3127" s="100">
        <f t="shared" si="1685"/>
        <v>1.0590999999999999</v>
      </c>
      <c r="N3127" s="101">
        <f t="shared" si="1686"/>
        <v>0.97811300000000001</v>
      </c>
      <c r="O3127" s="100">
        <f t="shared" si="1687"/>
        <v>1</v>
      </c>
      <c r="P3127" s="98">
        <f t="shared" si="1688"/>
        <v>39806.54</v>
      </c>
      <c r="Q3127" s="97">
        <f t="shared" si="1689"/>
        <v>25874.25</v>
      </c>
      <c r="R3127" s="97"/>
      <c r="S3127" s="97"/>
    </row>
    <row r="3128" spans="1:19" ht="22.5" x14ac:dyDescent="0.25">
      <c r="A3128" s="89" t="s">
        <v>6743</v>
      </c>
      <c r="B3128" s="89" t="s">
        <v>6723</v>
      </c>
      <c r="C3128" s="89"/>
      <c r="D3128" s="89" t="s">
        <v>58</v>
      </c>
      <c r="E3128" s="94" t="s">
        <v>6744</v>
      </c>
      <c r="F3128" s="95" t="s">
        <v>4558</v>
      </c>
      <c r="G3128" s="89" t="s">
        <v>648</v>
      </c>
      <c r="H3128" s="89" t="s">
        <v>12</v>
      </c>
      <c r="I3128" s="96">
        <v>1</v>
      </c>
      <c r="J3128" s="97">
        <v>9277</v>
      </c>
      <c r="K3128" s="98">
        <f t="shared" si="1683"/>
        <v>9277</v>
      </c>
      <c r="L3128" s="99">
        <f t="shared" si="1684"/>
        <v>1.0815399999999999</v>
      </c>
      <c r="M3128" s="100">
        <f t="shared" si="1685"/>
        <v>1.0590999999999999</v>
      </c>
      <c r="N3128" s="101">
        <f t="shared" si="1686"/>
        <v>0.97811300000000001</v>
      </c>
      <c r="O3128" s="100">
        <f t="shared" si="1687"/>
        <v>1</v>
      </c>
      <c r="P3128" s="98">
        <f t="shared" si="1688"/>
        <v>10393.84</v>
      </c>
      <c r="Q3128" s="97">
        <f t="shared" si="1689"/>
        <v>10393.84</v>
      </c>
      <c r="R3128" s="97"/>
      <c r="S3128" s="97"/>
    </row>
    <row r="3129" spans="1:19" ht="22.5" x14ac:dyDescent="0.25">
      <c r="A3129" s="89" t="s">
        <v>6745</v>
      </c>
      <c r="B3129" s="89" t="s">
        <v>6723</v>
      </c>
      <c r="C3129" s="89"/>
      <c r="D3129" s="89" t="s">
        <v>60</v>
      </c>
      <c r="E3129" s="94" t="s">
        <v>6746</v>
      </c>
      <c r="F3129" s="95" t="s">
        <v>6747</v>
      </c>
      <c r="G3129" s="89" t="s">
        <v>648</v>
      </c>
      <c r="H3129" s="89" t="s">
        <v>24</v>
      </c>
      <c r="I3129" s="96">
        <v>1</v>
      </c>
      <c r="J3129" s="97">
        <v>966</v>
      </c>
      <c r="K3129" s="98">
        <f t="shared" si="1683"/>
        <v>483</v>
      </c>
      <c r="L3129" s="99">
        <f t="shared" si="1684"/>
        <v>1.0815399999999999</v>
      </c>
      <c r="M3129" s="100">
        <f t="shared" si="1685"/>
        <v>1.0590999999999999</v>
      </c>
      <c r="N3129" s="101">
        <f t="shared" si="1686"/>
        <v>0.97811300000000001</v>
      </c>
      <c r="O3129" s="100">
        <f t="shared" si="1687"/>
        <v>1</v>
      </c>
      <c r="P3129" s="98">
        <f t="shared" si="1688"/>
        <v>541.15</v>
      </c>
      <c r="Q3129" s="97">
        <f t="shared" si="1689"/>
        <v>1082.3</v>
      </c>
      <c r="R3129" s="97"/>
      <c r="S3129" s="97"/>
    </row>
    <row r="3130" spans="1:19" ht="22.5" x14ac:dyDescent="0.25">
      <c r="A3130" s="89" t="s">
        <v>6748</v>
      </c>
      <c r="B3130" s="89" t="s">
        <v>6723</v>
      </c>
      <c r="C3130" s="89"/>
      <c r="D3130" s="89" t="s">
        <v>65</v>
      </c>
      <c r="E3130" s="94" t="s">
        <v>6749</v>
      </c>
      <c r="F3130" s="95" t="s">
        <v>4564</v>
      </c>
      <c r="G3130" s="89" t="s">
        <v>648</v>
      </c>
      <c r="H3130" s="89" t="s">
        <v>12</v>
      </c>
      <c r="I3130" s="96">
        <v>1</v>
      </c>
      <c r="J3130" s="97">
        <v>390</v>
      </c>
      <c r="K3130" s="98">
        <f t="shared" si="1683"/>
        <v>390</v>
      </c>
      <c r="L3130" s="99">
        <f t="shared" si="1684"/>
        <v>1.0815399999999999</v>
      </c>
      <c r="M3130" s="100">
        <f t="shared" si="1685"/>
        <v>1.0590999999999999</v>
      </c>
      <c r="N3130" s="101">
        <f t="shared" si="1686"/>
        <v>0.97811300000000001</v>
      </c>
      <c r="O3130" s="100">
        <f t="shared" si="1687"/>
        <v>1</v>
      </c>
      <c r="P3130" s="98">
        <f t="shared" si="1688"/>
        <v>436.95</v>
      </c>
      <c r="Q3130" s="97">
        <f t="shared" si="1689"/>
        <v>436.95</v>
      </c>
      <c r="R3130" s="97"/>
      <c r="S3130" s="97"/>
    </row>
    <row r="3131" spans="1:19" ht="22.5" x14ac:dyDescent="0.25">
      <c r="A3131" s="89" t="s">
        <v>6750</v>
      </c>
      <c r="B3131" s="89" t="s">
        <v>6723</v>
      </c>
      <c r="C3131" s="89"/>
      <c r="D3131" s="89" t="s">
        <v>68</v>
      </c>
      <c r="E3131" s="94" t="s">
        <v>6751</v>
      </c>
      <c r="F3131" s="95" t="s">
        <v>1332</v>
      </c>
      <c r="G3131" s="89" t="s">
        <v>648</v>
      </c>
      <c r="H3131" s="89" t="s">
        <v>12</v>
      </c>
      <c r="I3131" s="96">
        <v>1</v>
      </c>
      <c r="J3131" s="97">
        <v>1867</v>
      </c>
      <c r="K3131" s="98">
        <f t="shared" si="1683"/>
        <v>1867</v>
      </c>
      <c r="L3131" s="99">
        <f t="shared" si="1684"/>
        <v>1.0815399999999999</v>
      </c>
      <c r="M3131" s="100">
        <f t="shared" si="1685"/>
        <v>1.0590999999999999</v>
      </c>
      <c r="N3131" s="101">
        <f t="shared" si="1686"/>
        <v>0.97811300000000001</v>
      </c>
      <c r="O3131" s="100">
        <f t="shared" si="1687"/>
        <v>1</v>
      </c>
      <c r="P3131" s="98">
        <f t="shared" si="1688"/>
        <v>2091.77</v>
      </c>
      <c r="Q3131" s="97">
        <f t="shared" si="1689"/>
        <v>2091.77</v>
      </c>
      <c r="R3131" s="97"/>
      <c r="S3131" s="97"/>
    </row>
    <row r="3132" spans="1:19" ht="22.5" x14ac:dyDescent="0.25">
      <c r="A3132" s="89" t="s">
        <v>6752</v>
      </c>
      <c r="B3132" s="89" t="s">
        <v>6723</v>
      </c>
      <c r="C3132" s="89"/>
      <c r="D3132" s="89" t="s">
        <v>70</v>
      </c>
      <c r="E3132" s="94" t="s">
        <v>6753</v>
      </c>
      <c r="F3132" s="95" t="s">
        <v>1335</v>
      </c>
      <c r="G3132" s="89" t="s">
        <v>648</v>
      </c>
      <c r="H3132" s="89" t="s">
        <v>12</v>
      </c>
      <c r="I3132" s="96">
        <v>1</v>
      </c>
      <c r="J3132" s="97">
        <v>1670</v>
      </c>
      <c r="K3132" s="98">
        <f t="shared" si="1683"/>
        <v>1670</v>
      </c>
      <c r="L3132" s="99">
        <f t="shared" si="1684"/>
        <v>1.0815399999999999</v>
      </c>
      <c r="M3132" s="100">
        <f t="shared" si="1685"/>
        <v>1.0590999999999999</v>
      </c>
      <c r="N3132" s="101">
        <f t="shared" si="1686"/>
        <v>0.97811300000000001</v>
      </c>
      <c r="O3132" s="100">
        <f t="shared" si="1687"/>
        <v>1</v>
      </c>
      <c r="P3132" s="98">
        <f t="shared" si="1688"/>
        <v>1871.05</v>
      </c>
      <c r="Q3132" s="97">
        <f t="shared" si="1689"/>
        <v>1871.05</v>
      </c>
      <c r="R3132" s="97"/>
      <c r="S3132" s="97"/>
    </row>
    <row r="3133" spans="1:19" ht="22.5" x14ac:dyDescent="0.25">
      <c r="A3133" s="89" t="s">
        <v>6754</v>
      </c>
      <c r="B3133" s="89" t="s">
        <v>6723</v>
      </c>
      <c r="C3133" s="89"/>
      <c r="D3133" s="89" t="s">
        <v>73</v>
      </c>
      <c r="E3133" s="94" t="s">
        <v>6755</v>
      </c>
      <c r="F3133" s="95" t="s">
        <v>1338</v>
      </c>
      <c r="G3133" s="89" t="s">
        <v>648</v>
      </c>
      <c r="H3133" s="89" t="s">
        <v>24</v>
      </c>
      <c r="I3133" s="96">
        <v>1</v>
      </c>
      <c r="J3133" s="97">
        <v>189</v>
      </c>
      <c r="K3133" s="98">
        <f t="shared" si="1683"/>
        <v>94.5</v>
      </c>
      <c r="L3133" s="99">
        <f t="shared" si="1684"/>
        <v>1.0815399999999999</v>
      </c>
      <c r="M3133" s="100">
        <f t="shared" si="1685"/>
        <v>1.0590999999999999</v>
      </c>
      <c r="N3133" s="101">
        <f t="shared" si="1686"/>
        <v>0.97811300000000001</v>
      </c>
      <c r="O3133" s="100">
        <f t="shared" si="1687"/>
        <v>1</v>
      </c>
      <c r="P3133" s="98">
        <f t="shared" si="1688"/>
        <v>105.88</v>
      </c>
      <c r="Q3133" s="97">
        <f t="shared" si="1689"/>
        <v>211.76</v>
      </c>
      <c r="R3133" s="97"/>
      <c r="S3133" s="97"/>
    </row>
    <row r="3134" spans="1:19" x14ac:dyDescent="0.25">
      <c r="A3134" s="89"/>
      <c r="B3134" s="90"/>
      <c r="C3134" s="90"/>
      <c r="D3134" s="91"/>
      <c r="E3134" s="92"/>
      <c r="F3134" s="92" t="s">
        <v>6756</v>
      </c>
      <c r="G3134" s="91"/>
      <c r="H3134" s="91"/>
      <c r="I3134" s="93">
        <v>1</v>
      </c>
      <c r="J3134" s="91"/>
      <c r="K3134" s="98"/>
      <c r="L3134" s="99"/>
      <c r="M3134" s="100"/>
      <c r="N3134" s="101"/>
      <c r="O3134" s="100"/>
      <c r="P3134" s="98"/>
      <c r="Q3134" s="91"/>
      <c r="R3134" s="91"/>
      <c r="S3134" s="91"/>
    </row>
    <row r="3135" spans="1:19" x14ac:dyDescent="0.25">
      <c r="A3135" s="89" t="s">
        <v>6757</v>
      </c>
      <c r="B3135" s="89" t="s">
        <v>6723</v>
      </c>
      <c r="C3135" s="89"/>
      <c r="D3135" s="89" t="s">
        <v>75</v>
      </c>
      <c r="E3135" s="94" t="s">
        <v>1282</v>
      </c>
      <c r="F3135" s="95" t="s">
        <v>1283</v>
      </c>
      <c r="G3135" s="89" t="s">
        <v>648</v>
      </c>
      <c r="H3135" s="89" t="s">
        <v>60</v>
      </c>
      <c r="I3135" s="96">
        <v>1</v>
      </c>
      <c r="J3135" s="97">
        <v>8855</v>
      </c>
      <c r="K3135" s="98">
        <f t="shared" ref="K3135:K3144" si="1691">J3135/H3135</f>
        <v>885.5</v>
      </c>
      <c r="L3135" s="99">
        <f t="shared" ref="L3135:L3144" si="1692">$L$8</f>
        <v>1.0815399999999999</v>
      </c>
      <c r="M3135" s="100">
        <f t="shared" ref="M3135:M3144" si="1693">$M$8</f>
        <v>1.0590999999999999</v>
      </c>
      <c r="N3135" s="101">
        <f t="shared" ref="N3135:N3144" si="1694">$N$8</f>
        <v>0.97811300000000001</v>
      </c>
      <c r="O3135" s="100">
        <f t="shared" ref="O3135:O3144" si="1695">$O$8</f>
        <v>1</v>
      </c>
      <c r="P3135" s="98">
        <f t="shared" ref="P3135:P3144" si="1696">K3135*L3135*M3135*N3135*O3135</f>
        <v>992.1</v>
      </c>
      <c r="Q3135" s="97">
        <f t="shared" ref="Q3135:Q3144" si="1697">H3135*P3135</f>
        <v>9921</v>
      </c>
      <c r="R3135" s="97"/>
      <c r="S3135" s="97"/>
    </row>
    <row r="3136" spans="1:19" x14ac:dyDescent="0.25">
      <c r="A3136" s="89" t="s">
        <v>6758</v>
      </c>
      <c r="B3136" s="89" t="s">
        <v>6723</v>
      </c>
      <c r="C3136" s="89" t="s">
        <v>17297</v>
      </c>
      <c r="D3136" s="89" t="s">
        <v>87</v>
      </c>
      <c r="E3136" s="94" t="s">
        <v>6759</v>
      </c>
      <c r="F3136" s="95" t="s">
        <v>6760</v>
      </c>
      <c r="G3136" s="89" t="s">
        <v>648</v>
      </c>
      <c r="H3136" s="89" t="s">
        <v>24</v>
      </c>
      <c r="I3136" s="96">
        <v>1</v>
      </c>
      <c r="J3136" s="97">
        <v>405</v>
      </c>
      <c r="K3136" s="98">
        <f t="shared" si="1691"/>
        <v>202.5</v>
      </c>
      <c r="L3136" s="99">
        <f t="shared" si="1692"/>
        <v>1.0815399999999999</v>
      </c>
      <c r="M3136" s="100">
        <f t="shared" si="1693"/>
        <v>1.0590999999999999</v>
      </c>
      <c r="N3136" s="101">
        <f t="shared" si="1694"/>
        <v>0.97811300000000001</v>
      </c>
      <c r="O3136" s="100">
        <f t="shared" si="1695"/>
        <v>1</v>
      </c>
      <c r="P3136" s="98">
        <f t="shared" si="1696"/>
        <v>226.88</v>
      </c>
      <c r="Q3136" s="97">
        <f t="shared" si="1697"/>
        <v>453.76</v>
      </c>
      <c r="R3136" s="97">
        <f t="shared" ref="R3136:R3139" si="1698">Q3136</f>
        <v>453.76</v>
      </c>
      <c r="S3136" s="97"/>
    </row>
    <row r="3137" spans="1:19" x14ac:dyDescent="0.25">
      <c r="A3137" s="89" t="s">
        <v>6761</v>
      </c>
      <c r="B3137" s="89" t="s">
        <v>6723</v>
      </c>
      <c r="C3137" s="89" t="s">
        <v>17297</v>
      </c>
      <c r="D3137" s="89" t="s">
        <v>89</v>
      </c>
      <c r="E3137" s="94" t="s">
        <v>6731</v>
      </c>
      <c r="F3137" s="95" t="s">
        <v>6732</v>
      </c>
      <c r="G3137" s="89" t="s">
        <v>648</v>
      </c>
      <c r="H3137" s="89" t="s">
        <v>12</v>
      </c>
      <c r="I3137" s="96">
        <v>1</v>
      </c>
      <c r="J3137" s="97">
        <v>68</v>
      </c>
      <c r="K3137" s="98">
        <f t="shared" si="1691"/>
        <v>68</v>
      </c>
      <c r="L3137" s="99">
        <f t="shared" si="1692"/>
        <v>1.0815399999999999</v>
      </c>
      <c r="M3137" s="100">
        <f t="shared" si="1693"/>
        <v>1.0590999999999999</v>
      </c>
      <c r="N3137" s="101">
        <f t="shared" si="1694"/>
        <v>0.97811300000000001</v>
      </c>
      <c r="O3137" s="100">
        <f t="shared" si="1695"/>
        <v>1</v>
      </c>
      <c r="P3137" s="98">
        <f t="shared" si="1696"/>
        <v>76.19</v>
      </c>
      <c r="Q3137" s="97">
        <f t="shared" si="1697"/>
        <v>76.19</v>
      </c>
      <c r="R3137" s="97">
        <f t="shared" si="1698"/>
        <v>76.19</v>
      </c>
      <c r="S3137" s="97"/>
    </row>
    <row r="3138" spans="1:19" ht="22.5" x14ac:dyDescent="0.25">
      <c r="A3138" s="89" t="s">
        <v>6762</v>
      </c>
      <c r="B3138" s="89" t="s">
        <v>6723</v>
      </c>
      <c r="C3138" s="89" t="s">
        <v>17297</v>
      </c>
      <c r="D3138" s="89" t="s">
        <v>90</v>
      </c>
      <c r="E3138" s="94" t="s">
        <v>6763</v>
      </c>
      <c r="F3138" s="95" t="s">
        <v>6764</v>
      </c>
      <c r="G3138" s="89" t="s">
        <v>648</v>
      </c>
      <c r="H3138" s="89" t="s">
        <v>24</v>
      </c>
      <c r="I3138" s="96">
        <v>1</v>
      </c>
      <c r="J3138" s="97">
        <v>4451</v>
      </c>
      <c r="K3138" s="98">
        <f t="shared" si="1691"/>
        <v>2225.5</v>
      </c>
      <c r="L3138" s="99">
        <f t="shared" si="1692"/>
        <v>1.0815399999999999</v>
      </c>
      <c r="M3138" s="100">
        <f t="shared" si="1693"/>
        <v>1.0590999999999999</v>
      </c>
      <c r="N3138" s="101">
        <f t="shared" si="1694"/>
        <v>0.97811300000000001</v>
      </c>
      <c r="O3138" s="100">
        <f t="shared" si="1695"/>
        <v>1</v>
      </c>
      <c r="P3138" s="98">
        <f t="shared" si="1696"/>
        <v>2493.42</v>
      </c>
      <c r="Q3138" s="97">
        <f t="shared" si="1697"/>
        <v>4986.84</v>
      </c>
      <c r="R3138" s="97">
        <f t="shared" si="1698"/>
        <v>4986.84</v>
      </c>
      <c r="S3138" s="97"/>
    </row>
    <row r="3139" spans="1:19" ht="22.5" x14ac:dyDescent="0.25">
      <c r="A3139" s="89" t="s">
        <v>6765</v>
      </c>
      <c r="B3139" s="89" t="s">
        <v>6723</v>
      </c>
      <c r="C3139" s="89" t="s">
        <v>17297</v>
      </c>
      <c r="D3139" s="89" t="s">
        <v>91</v>
      </c>
      <c r="E3139" s="94" t="s">
        <v>6766</v>
      </c>
      <c r="F3139" s="95" t="s">
        <v>4594</v>
      </c>
      <c r="G3139" s="89" t="s">
        <v>648</v>
      </c>
      <c r="H3139" s="89" t="s">
        <v>12</v>
      </c>
      <c r="I3139" s="96">
        <v>1</v>
      </c>
      <c r="J3139" s="97">
        <v>312</v>
      </c>
      <c r="K3139" s="98">
        <f t="shared" si="1691"/>
        <v>312</v>
      </c>
      <c r="L3139" s="99">
        <f t="shared" si="1692"/>
        <v>1.0815399999999999</v>
      </c>
      <c r="M3139" s="100">
        <f t="shared" si="1693"/>
        <v>1.0590999999999999</v>
      </c>
      <c r="N3139" s="101">
        <f t="shared" si="1694"/>
        <v>0.97811300000000001</v>
      </c>
      <c r="O3139" s="100">
        <f t="shared" si="1695"/>
        <v>1</v>
      </c>
      <c r="P3139" s="98">
        <f t="shared" si="1696"/>
        <v>349.56</v>
      </c>
      <c r="Q3139" s="97">
        <f t="shared" si="1697"/>
        <v>349.56</v>
      </c>
      <c r="R3139" s="97">
        <f t="shared" si="1698"/>
        <v>349.56</v>
      </c>
      <c r="S3139" s="97"/>
    </row>
    <row r="3140" spans="1:19" ht="22.5" x14ac:dyDescent="0.25">
      <c r="A3140" s="89" t="s">
        <v>6767</v>
      </c>
      <c r="B3140" s="89" t="s">
        <v>6723</v>
      </c>
      <c r="C3140" s="89"/>
      <c r="D3140" s="89" t="s">
        <v>101</v>
      </c>
      <c r="E3140" s="94" t="s">
        <v>4467</v>
      </c>
      <c r="F3140" s="95" t="s">
        <v>4468</v>
      </c>
      <c r="G3140" s="89" t="s">
        <v>648</v>
      </c>
      <c r="H3140" s="89" t="s">
        <v>24</v>
      </c>
      <c r="I3140" s="96">
        <v>1</v>
      </c>
      <c r="J3140" s="97">
        <v>134</v>
      </c>
      <c r="K3140" s="98">
        <f t="shared" si="1691"/>
        <v>67</v>
      </c>
      <c r="L3140" s="99">
        <f t="shared" si="1692"/>
        <v>1.0815399999999999</v>
      </c>
      <c r="M3140" s="100">
        <f t="shared" si="1693"/>
        <v>1.0590999999999999</v>
      </c>
      <c r="N3140" s="101">
        <f t="shared" si="1694"/>
        <v>0.97811300000000001</v>
      </c>
      <c r="O3140" s="100">
        <f t="shared" si="1695"/>
        <v>1</v>
      </c>
      <c r="P3140" s="98">
        <f t="shared" si="1696"/>
        <v>75.069999999999993</v>
      </c>
      <c r="Q3140" s="97">
        <f t="shared" si="1697"/>
        <v>150.13999999999999</v>
      </c>
      <c r="R3140" s="97"/>
      <c r="S3140" s="97"/>
    </row>
    <row r="3141" spans="1:19" ht="22.5" x14ac:dyDescent="0.25">
      <c r="A3141" s="89" t="s">
        <v>6768</v>
      </c>
      <c r="B3141" s="89" t="s">
        <v>6723</v>
      </c>
      <c r="C3141" s="89" t="s">
        <v>17297</v>
      </c>
      <c r="D3141" s="89" t="s">
        <v>106</v>
      </c>
      <c r="E3141" s="94" t="s">
        <v>6769</v>
      </c>
      <c r="F3141" s="95" t="s">
        <v>4598</v>
      </c>
      <c r="G3141" s="89" t="s">
        <v>648</v>
      </c>
      <c r="H3141" s="89" t="s">
        <v>12</v>
      </c>
      <c r="I3141" s="96">
        <v>1</v>
      </c>
      <c r="J3141" s="97">
        <v>2438</v>
      </c>
      <c r="K3141" s="98">
        <f t="shared" si="1691"/>
        <v>2438</v>
      </c>
      <c r="L3141" s="99">
        <f t="shared" si="1692"/>
        <v>1.0815399999999999</v>
      </c>
      <c r="M3141" s="100">
        <f t="shared" si="1693"/>
        <v>1.0590999999999999</v>
      </c>
      <c r="N3141" s="101">
        <f t="shared" si="1694"/>
        <v>0.97811300000000001</v>
      </c>
      <c r="O3141" s="100">
        <f t="shared" si="1695"/>
        <v>1</v>
      </c>
      <c r="P3141" s="98">
        <f t="shared" si="1696"/>
        <v>2731.51</v>
      </c>
      <c r="Q3141" s="97">
        <f t="shared" si="1697"/>
        <v>2731.51</v>
      </c>
      <c r="R3141" s="97">
        <f t="shared" ref="R3141:R3142" si="1699">Q3141</f>
        <v>2731.51</v>
      </c>
      <c r="S3141" s="97"/>
    </row>
    <row r="3142" spans="1:19" ht="22.5" x14ac:dyDescent="0.25">
      <c r="A3142" s="89" t="s">
        <v>6770</v>
      </c>
      <c r="B3142" s="89" t="s">
        <v>6723</v>
      </c>
      <c r="C3142" s="89" t="s">
        <v>17297</v>
      </c>
      <c r="D3142" s="89" t="s">
        <v>107</v>
      </c>
      <c r="E3142" s="94" t="s">
        <v>6771</v>
      </c>
      <c r="F3142" s="95" t="s">
        <v>6772</v>
      </c>
      <c r="G3142" s="89" t="s">
        <v>648</v>
      </c>
      <c r="H3142" s="89" t="s">
        <v>12</v>
      </c>
      <c r="I3142" s="96">
        <v>1</v>
      </c>
      <c r="J3142" s="97">
        <v>146</v>
      </c>
      <c r="K3142" s="98">
        <f t="shared" si="1691"/>
        <v>146</v>
      </c>
      <c r="L3142" s="99">
        <f t="shared" si="1692"/>
        <v>1.0815399999999999</v>
      </c>
      <c r="M3142" s="100">
        <f t="shared" si="1693"/>
        <v>1.0590999999999999</v>
      </c>
      <c r="N3142" s="101">
        <f t="shared" si="1694"/>
        <v>0.97811300000000001</v>
      </c>
      <c r="O3142" s="100">
        <f t="shared" si="1695"/>
        <v>1</v>
      </c>
      <c r="P3142" s="98">
        <f t="shared" si="1696"/>
        <v>163.58000000000001</v>
      </c>
      <c r="Q3142" s="97">
        <f t="shared" si="1697"/>
        <v>163.58000000000001</v>
      </c>
      <c r="R3142" s="97">
        <f t="shared" si="1699"/>
        <v>163.58000000000001</v>
      </c>
      <c r="S3142" s="97"/>
    </row>
    <row r="3143" spans="1:19" ht="22.5" x14ac:dyDescent="0.25">
      <c r="A3143" s="89" t="s">
        <v>6773</v>
      </c>
      <c r="B3143" s="89" t="s">
        <v>6723</v>
      </c>
      <c r="C3143" s="89"/>
      <c r="D3143" s="89" t="s">
        <v>108</v>
      </c>
      <c r="E3143" s="94" t="s">
        <v>4495</v>
      </c>
      <c r="F3143" s="95" t="s">
        <v>4496</v>
      </c>
      <c r="G3143" s="89" t="s">
        <v>1077</v>
      </c>
      <c r="H3143" s="89" t="s">
        <v>2537</v>
      </c>
      <c r="I3143" s="96">
        <v>1</v>
      </c>
      <c r="J3143" s="97">
        <v>3192</v>
      </c>
      <c r="K3143" s="98">
        <f t="shared" si="1691"/>
        <v>7980</v>
      </c>
      <c r="L3143" s="99">
        <f t="shared" si="1692"/>
        <v>1.0815399999999999</v>
      </c>
      <c r="M3143" s="100">
        <f t="shared" si="1693"/>
        <v>1.0590999999999999</v>
      </c>
      <c r="N3143" s="101">
        <f t="shared" si="1694"/>
        <v>0.97811300000000001</v>
      </c>
      <c r="O3143" s="100">
        <f t="shared" si="1695"/>
        <v>1</v>
      </c>
      <c r="P3143" s="98">
        <f t="shared" si="1696"/>
        <v>8940.7000000000007</v>
      </c>
      <c r="Q3143" s="97">
        <f t="shared" si="1697"/>
        <v>3576.28</v>
      </c>
      <c r="R3143" s="97"/>
      <c r="S3143" s="97"/>
    </row>
    <row r="3144" spans="1:19" ht="22.5" x14ac:dyDescent="0.25">
      <c r="A3144" s="89" t="s">
        <v>6774</v>
      </c>
      <c r="B3144" s="89" t="s">
        <v>6723</v>
      </c>
      <c r="C3144" s="89" t="s">
        <v>17297</v>
      </c>
      <c r="D3144" s="89" t="s">
        <v>109</v>
      </c>
      <c r="E3144" s="94" t="s">
        <v>6775</v>
      </c>
      <c r="F3144" s="95" t="s">
        <v>6776</v>
      </c>
      <c r="G3144" s="89" t="s">
        <v>648</v>
      </c>
      <c r="H3144" s="89" t="s">
        <v>12</v>
      </c>
      <c r="I3144" s="96">
        <v>1</v>
      </c>
      <c r="J3144" s="97">
        <v>2984</v>
      </c>
      <c r="K3144" s="98">
        <f t="shared" si="1691"/>
        <v>2984</v>
      </c>
      <c r="L3144" s="99">
        <f t="shared" si="1692"/>
        <v>1.0815399999999999</v>
      </c>
      <c r="M3144" s="100">
        <f t="shared" si="1693"/>
        <v>1.0590999999999999</v>
      </c>
      <c r="N3144" s="101">
        <f t="shared" si="1694"/>
        <v>0.97811300000000001</v>
      </c>
      <c r="O3144" s="100">
        <f t="shared" si="1695"/>
        <v>1</v>
      </c>
      <c r="P3144" s="98">
        <f t="shared" si="1696"/>
        <v>3343.24</v>
      </c>
      <c r="Q3144" s="97">
        <f t="shared" si="1697"/>
        <v>3343.24</v>
      </c>
      <c r="R3144" s="97">
        <f t="shared" ref="R3144" si="1700">Q3144</f>
        <v>3343.24</v>
      </c>
      <c r="S3144" s="97"/>
    </row>
    <row r="3145" spans="1:19" x14ac:dyDescent="0.25">
      <c r="A3145" s="89"/>
      <c r="B3145" s="90"/>
      <c r="C3145" s="90"/>
      <c r="D3145" s="91"/>
      <c r="E3145" s="92"/>
      <c r="F3145" s="92" t="s">
        <v>6777</v>
      </c>
      <c r="G3145" s="91"/>
      <c r="H3145" s="91"/>
      <c r="I3145" s="93">
        <v>1</v>
      </c>
      <c r="J3145" s="91"/>
      <c r="K3145" s="98"/>
      <c r="L3145" s="99"/>
      <c r="M3145" s="100"/>
      <c r="N3145" s="101"/>
      <c r="O3145" s="100"/>
      <c r="P3145" s="98"/>
      <c r="Q3145" s="91"/>
      <c r="R3145" s="91"/>
      <c r="S3145" s="91"/>
    </row>
    <row r="3146" spans="1:19" ht="22.5" x14ac:dyDescent="0.25">
      <c r="A3146" s="89" t="s">
        <v>6778</v>
      </c>
      <c r="B3146" s="89" t="s">
        <v>6723</v>
      </c>
      <c r="C3146" s="89"/>
      <c r="D3146" s="89" t="s">
        <v>122</v>
      </c>
      <c r="E3146" s="94" t="s">
        <v>1367</v>
      </c>
      <c r="F3146" s="95" t="s">
        <v>1368</v>
      </c>
      <c r="G3146" s="89" t="s">
        <v>648</v>
      </c>
      <c r="H3146" s="89" t="s">
        <v>24</v>
      </c>
      <c r="I3146" s="96">
        <v>1</v>
      </c>
      <c r="J3146" s="97">
        <v>4757</v>
      </c>
      <c r="K3146" s="98">
        <f>J3146/H3146</f>
        <v>2378.5</v>
      </c>
      <c r="L3146" s="99">
        <f>$L$8</f>
        <v>1.0815399999999999</v>
      </c>
      <c r="M3146" s="100">
        <f>$M$8</f>
        <v>1.0590999999999999</v>
      </c>
      <c r="N3146" s="101">
        <f>$N$8</f>
        <v>0.97811300000000001</v>
      </c>
      <c r="O3146" s="100">
        <f>$O$8</f>
        <v>1</v>
      </c>
      <c r="P3146" s="98">
        <f>K3146*L3146*M3146*N3146*O3146</f>
        <v>2664.84</v>
      </c>
      <c r="Q3146" s="97">
        <f>H3146*P3146</f>
        <v>5329.68</v>
      </c>
      <c r="R3146" s="97"/>
      <c r="S3146" s="97"/>
    </row>
    <row r="3147" spans="1:19" ht="22.5" x14ac:dyDescent="0.25">
      <c r="A3147" s="89" t="s">
        <v>6779</v>
      </c>
      <c r="B3147" s="89" t="s">
        <v>6723</v>
      </c>
      <c r="C3147" s="89" t="s">
        <v>17297</v>
      </c>
      <c r="D3147" s="89" t="s">
        <v>126</v>
      </c>
      <c r="E3147" s="94" t="s">
        <v>6780</v>
      </c>
      <c r="F3147" s="95" t="s">
        <v>6781</v>
      </c>
      <c r="G3147" s="89" t="s">
        <v>648</v>
      </c>
      <c r="H3147" s="89" t="s">
        <v>24</v>
      </c>
      <c r="I3147" s="96">
        <v>1</v>
      </c>
      <c r="J3147" s="97">
        <v>11119</v>
      </c>
      <c r="K3147" s="98">
        <f>J3147/H3147</f>
        <v>5559.5</v>
      </c>
      <c r="L3147" s="99">
        <f>$L$8</f>
        <v>1.0815399999999999</v>
      </c>
      <c r="M3147" s="100">
        <f>$M$8</f>
        <v>1.0590999999999999</v>
      </c>
      <c r="N3147" s="101">
        <f>$N$8</f>
        <v>0.97811300000000001</v>
      </c>
      <c r="O3147" s="100">
        <f>$O$8</f>
        <v>1</v>
      </c>
      <c r="P3147" s="98">
        <f>K3147*L3147*M3147*N3147*O3147</f>
        <v>6228.8</v>
      </c>
      <c r="Q3147" s="97">
        <f>H3147*P3147</f>
        <v>12457.6</v>
      </c>
      <c r="R3147" s="97">
        <f t="shared" ref="R3147" si="1701">Q3147</f>
        <v>12457.6</v>
      </c>
      <c r="S3147" s="97"/>
    </row>
    <row r="3148" spans="1:19" x14ac:dyDescent="0.25">
      <c r="A3148" s="82" t="s">
        <v>2639</v>
      </c>
      <c r="B3148" s="83"/>
      <c r="C3148" s="84"/>
      <c r="D3148" s="85"/>
      <c r="E3148" s="86"/>
      <c r="F3148" s="86" t="s">
        <v>17302</v>
      </c>
      <c r="G3148" s="82"/>
      <c r="H3148" s="82"/>
      <c r="I3148" s="87"/>
      <c r="J3148" s="88">
        <f>SUM(J3149:J3201)</f>
        <v>819310</v>
      </c>
      <c r="K3148" s="98"/>
      <c r="L3148" s="99"/>
      <c r="M3148" s="100"/>
      <c r="N3148" s="101"/>
      <c r="O3148" s="100"/>
      <c r="P3148" s="98"/>
      <c r="Q3148" s="88">
        <f>SUM(Q3149:Q3201)</f>
        <v>917945.67</v>
      </c>
      <c r="R3148" s="88">
        <f t="shared" ref="R3148:S3148" si="1702">SUM(R3149:R3201)</f>
        <v>0</v>
      </c>
      <c r="S3148" s="88">
        <f t="shared" si="1702"/>
        <v>0</v>
      </c>
    </row>
    <row r="3149" spans="1:19" x14ac:dyDescent="0.25">
      <c r="A3149" s="89"/>
      <c r="B3149" s="90"/>
      <c r="C3149" s="90"/>
      <c r="D3149" s="91"/>
      <c r="E3149" s="92"/>
      <c r="F3149" s="92" t="s">
        <v>1447</v>
      </c>
      <c r="G3149" s="91"/>
      <c r="H3149" s="91"/>
      <c r="I3149" s="93">
        <v>1</v>
      </c>
      <c r="J3149" s="91"/>
      <c r="K3149" s="98"/>
      <c r="L3149" s="99"/>
      <c r="M3149" s="100"/>
      <c r="N3149" s="101"/>
      <c r="O3149" s="100"/>
      <c r="P3149" s="98"/>
      <c r="Q3149" s="91"/>
      <c r="R3149" s="91"/>
      <c r="S3149" s="91"/>
    </row>
    <row r="3150" spans="1:19" x14ac:dyDescent="0.25">
      <c r="A3150" s="89" t="s">
        <v>6784</v>
      </c>
      <c r="B3150" s="89" t="s">
        <v>6723</v>
      </c>
      <c r="C3150" s="89"/>
      <c r="D3150" s="89" t="s">
        <v>124</v>
      </c>
      <c r="E3150" s="94" t="s">
        <v>2951</v>
      </c>
      <c r="F3150" s="95" t="s">
        <v>2952</v>
      </c>
      <c r="G3150" s="89" t="s">
        <v>1071</v>
      </c>
      <c r="H3150" s="89" t="s">
        <v>1265</v>
      </c>
      <c r="I3150" s="96">
        <v>1</v>
      </c>
      <c r="J3150" s="97">
        <v>1797</v>
      </c>
      <c r="K3150" s="98">
        <f t="shared" ref="K3150:K3160" si="1703">J3150/H3150</f>
        <v>2246.25</v>
      </c>
      <c r="L3150" s="99">
        <f t="shared" ref="L3150:L3160" si="1704">$L$8</f>
        <v>1.0815399999999999</v>
      </c>
      <c r="M3150" s="100">
        <f t="shared" ref="M3150:M3160" si="1705">$M$8</f>
        <v>1.0590999999999999</v>
      </c>
      <c r="N3150" s="101">
        <f t="shared" ref="N3150:N3160" si="1706">$N$8</f>
        <v>0.97811300000000001</v>
      </c>
      <c r="O3150" s="100">
        <f t="shared" ref="O3150:O3160" si="1707">$O$8</f>
        <v>1</v>
      </c>
      <c r="P3150" s="98">
        <f t="shared" ref="P3150:P3160" si="1708">K3150*L3150*M3150*N3150*O3150</f>
        <v>2516.67</v>
      </c>
      <c r="Q3150" s="97">
        <f t="shared" ref="Q3150:Q3160" si="1709">H3150*P3150</f>
        <v>2013.34</v>
      </c>
      <c r="R3150" s="97"/>
      <c r="S3150" s="97"/>
    </row>
    <row r="3151" spans="1:19" ht="22.5" x14ac:dyDescent="0.25">
      <c r="A3151" s="89" t="s">
        <v>6785</v>
      </c>
      <c r="B3151" s="89" t="s">
        <v>6723</v>
      </c>
      <c r="C3151" s="89"/>
      <c r="D3151" s="89" t="s">
        <v>129</v>
      </c>
      <c r="E3151" s="94" t="s">
        <v>2954</v>
      </c>
      <c r="F3151" s="95" t="s">
        <v>2955</v>
      </c>
      <c r="G3151" s="89" t="s">
        <v>1071</v>
      </c>
      <c r="H3151" s="89" t="s">
        <v>6786</v>
      </c>
      <c r="I3151" s="96">
        <v>1</v>
      </c>
      <c r="J3151" s="97">
        <v>26870</v>
      </c>
      <c r="K3151" s="98">
        <f t="shared" si="1703"/>
        <v>3489.61</v>
      </c>
      <c r="L3151" s="99">
        <f t="shared" si="1704"/>
        <v>1.0815399999999999</v>
      </c>
      <c r="M3151" s="100">
        <f t="shared" si="1705"/>
        <v>1.0590999999999999</v>
      </c>
      <c r="N3151" s="101">
        <f t="shared" si="1706"/>
        <v>0.97811300000000001</v>
      </c>
      <c r="O3151" s="100">
        <f t="shared" si="1707"/>
        <v>1</v>
      </c>
      <c r="P3151" s="98">
        <f t="shared" si="1708"/>
        <v>3909.72</v>
      </c>
      <c r="Q3151" s="97">
        <f t="shared" si="1709"/>
        <v>30104.84</v>
      </c>
      <c r="R3151" s="97"/>
      <c r="S3151" s="97"/>
    </row>
    <row r="3152" spans="1:19" ht="33.75" x14ac:dyDescent="0.25">
      <c r="A3152" s="89" t="s">
        <v>6787</v>
      </c>
      <c r="B3152" s="89" t="s">
        <v>6723</v>
      </c>
      <c r="C3152" s="89"/>
      <c r="D3152" s="89" t="s">
        <v>133</v>
      </c>
      <c r="E3152" s="94" t="s">
        <v>6788</v>
      </c>
      <c r="F3152" s="95" t="s">
        <v>6789</v>
      </c>
      <c r="G3152" s="89" t="s">
        <v>1459</v>
      </c>
      <c r="H3152" s="89" t="s">
        <v>6790</v>
      </c>
      <c r="I3152" s="96">
        <v>1</v>
      </c>
      <c r="J3152" s="97">
        <v>588</v>
      </c>
      <c r="K3152" s="98">
        <f t="shared" si="1703"/>
        <v>38431.370000000003</v>
      </c>
      <c r="L3152" s="99">
        <f t="shared" si="1704"/>
        <v>1.0815399999999999</v>
      </c>
      <c r="M3152" s="100">
        <f t="shared" si="1705"/>
        <v>1.0590999999999999</v>
      </c>
      <c r="N3152" s="101">
        <f t="shared" si="1706"/>
        <v>0.97811300000000001</v>
      </c>
      <c r="O3152" s="100">
        <f t="shared" si="1707"/>
        <v>1</v>
      </c>
      <c r="P3152" s="98">
        <f t="shared" si="1708"/>
        <v>43058.06</v>
      </c>
      <c r="Q3152" s="97">
        <f t="shared" si="1709"/>
        <v>658.79</v>
      </c>
      <c r="R3152" s="97"/>
      <c r="S3152" s="97"/>
    </row>
    <row r="3153" spans="1:19" ht="33.75" x14ac:dyDescent="0.25">
      <c r="A3153" s="89" t="s">
        <v>6791</v>
      </c>
      <c r="B3153" s="89" t="s">
        <v>6723</v>
      </c>
      <c r="C3153" s="89"/>
      <c r="D3153" s="89" t="s">
        <v>136</v>
      </c>
      <c r="E3153" s="94" t="s">
        <v>6792</v>
      </c>
      <c r="F3153" s="95" t="s">
        <v>6793</v>
      </c>
      <c r="G3153" s="89" t="s">
        <v>1459</v>
      </c>
      <c r="H3153" s="89" t="s">
        <v>6794</v>
      </c>
      <c r="I3153" s="96">
        <v>1</v>
      </c>
      <c r="J3153" s="97">
        <v>3652</v>
      </c>
      <c r="K3153" s="98">
        <f t="shared" si="1703"/>
        <v>55082.96</v>
      </c>
      <c r="L3153" s="99">
        <f t="shared" si="1704"/>
        <v>1.0815399999999999</v>
      </c>
      <c r="M3153" s="100">
        <f t="shared" si="1705"/>
        <v>1.0590999999999999</v>
      </c>
      <c r="N3153" s="101">
        <f t="shared" si="1706"/>
        <v>0.97811300000000001</v>
      </c>
      <c r="O3153" s="100">
        <f t="shared" si="1707"/>
        <v>1</v>
      </c>
      <c r="P3153" s="98">
        <f t="shared" si="1708"/>
        <v>61714.31</v>
      </c>
      <c r="Q3153" s="97">
        <f t="shared" si="1709"/>
        <v>4091.66</v>
      </c>
      <c r="R3153" s="97"/>
      <c r="S3153" s="97"/>
    </row>
    <row r="3154" spans="1:19" ht="33.75" x14ac:dyDescent="0.25">
      <c r="A3154" s="89" t="s">
        <v>6795</v>
      </c>
      <c r="B3154" s="89" t="s">
        <v>6723</v>
      </c>
      <c r="C3154" s="89"/>
      <c r="D3154" s="89" t="s">
        <v>141</v>
      </c>
      <c r="E3154" s="94" t="s">
        <v>6796</v>
      </c>
      <c r="F3154" s="95" t="s">
        <v>6797</v>
      </c>
      <c r="G3154" s="89" t="s">
        <v>1459</v>
      </c>
      <c r="H3154" s="89" t="s">
        <v>6798</v>
      </c>
      <c r="I3154" s="96">
        <v>1</v>
      </c>
      <c r="J3154" s="97">
        <v>8259</v>
      </c>
      <c r="K3154" s="98">
        <f t="shared" si="1703"/>
        <v>202426.47</v>
      </c>
      <c r="L3154" s="99">
        <f t="shared" si="1704"/>
        <v>1.0815399999999999</v>
      </c>
      <c r="M3154" s="100">
        <f t="shared" si="1705"/>
        <v>1.0590999999999999</v>
      </c>
      <c r="N3154" s="101">
        <f t="shared" si="1706"/>
        <v>0.97811300000000001</v>
      </c>
      <c r="O3154" s="100">
        <f t="shared" si="1707"/>
        <v>1</v>
      </c>
      <c r="P3154" s="98">
        <f t="shared" si="1708"/>
        <v>226796.26</v>
      </c>
      <c r="Q3154" s="97">
        <f t="shared" si="1709"/>
        <v>9253.2900000000009</v>
      </c>
      <c r="R3154" s="97"/>
      <c r="S3154" s="97"/>
    </row>
    <row r="3155" spans="1:19" ht="22.5" x14ac:dyDescent="0.25">
      <c r="A3155" s="89" t="s">
        <v>6799</v>
      </c>
      <c r="B3155" s="89" t="s">
        <v>6723</v>
      </c>
      <c r="C3155" s="89"/>
      <c r="D3155" s="89" t="s">
        <v>144</v>
      </c>
      <c r="E3155" s="94" t="s">
        <v>1510</v>
      </c>
      <c r="F3155" s="95" t="s">
        <v>1511</v>
      </c>
      <c r="G3155" s="89" t="s">
        <v>1077</v>
      </c>
      <c r="H3155" s="89" t="s">
        <v>6800</v>
      </c>
      <c r="I3155" s="96">
        <v>1</v>
      </c>
      <c r="J3155" s="97">
        <v>4358</v>
      </c>
      <c r="K3155" s="98">
        <f t="shared" si="1703"/>
        <v>213.63</v>
      </c>
      <c r="L3155" s="99">
        <f t="shared" si="1704"/>
        <v>1.0815399999999999</v>
      </c>
      <c r="M3155" s="100">
        <f t="shared" si="1705"/>
        <v>1.0590999999999999</v>
      </c>
      <c r="N3155" s="101">
        <f t="shared" si="1706"/>
        <v>0.97811300000000001</v>
      </c>
      <c r="O3155" s="100">
        <f t="shared" si="1707"/>
        <v>1</v>
      </c>
      <c r="P3155" s="98">
        <f t="shared" si="1708"/>
        <v>239.35</v>
      </c>
      <c r="Q3155" s="97">
        <f t="shared" si="1709"/>
        <v>4882.74</v>
      </c>
      <c r="R3155" s="97"/>
      <c r="S3155" s="97"/>
    </row>
    <row r="3156" spans="1:19" ht="22.5" x14ac:dyDescent="0.25">
      <c r="A3156" s="89" t="s">
        <v>6801</v>
      </c>
      <c r="B3156" s="89" t="s">
        <v>6723</v>
      </c>
      <c r="C3156" s="89"/>
      <c r="D3156" s="89" t="s">
        <v>146</v>
      </c>
      <c r="E3156" s="94" t="s">
        <v>6802</v>
      </c>
      <c r="F3156" s="95" t="s">
        <v>6803</v>
      </c>
      <c r="G3156" s="89" t="s">
        <v>1077</v>
      </c>
      <c r="H3156" s="89" t="s">
        <v>6804</v>
      </c>
      <c r="I3156" s="96">
        <v>1</v>
      </c>
      <c r="J3156" s="97">
        <v>57800</v>
      </c>
      <c r="K3156" s="98">
        <f t="shared" si="1703"/>
        <v>79.81</v>
      </c>
      <c r="L3156" s="99">
        <f t="shared" si="1704"/>
        <v>1.0815399999999999</v>
      </c>
      <c r="M3156" s="100">
        <f t="shared" si="1705"/>
        <v>1.0590999999999999</v>
      </c>
      <c r="N3156" s="101">
        <f t="shared" si="1706"/>
        <v>0.97811300000000001</v>
      </c>
      <c r="O3156" s="100">
        <f t="shared" si="1707"/>
        <v>1</v>
      </c>
      <c r="P3156" s="98">
        <f t="shared" si="1708"/>
        <v>89.42</v>
      </c>
      <c r="Q3156" s="97">
        <f t="shared" si="1709"/>
        <v>64757.96</v>
      </c>
      <c r="R3156" s="97"/>
      <c r="S3156" s="97"/>
    </row>
    <row r="3157" spans="1:19" ht="22.5" x14ac:dyDescent="0.25">
      <c r="A3157" s="89" t="s">
        <v>6805</v>
      </c>
      <c r="B3157" s="89" t="s">
        <v>6723</v>
      </c>
      <c r="C3157" s="89"/>
      <c r="D3157" s="89" t="s">
        <v>151</v>
      </c>
      <c r="E3157" s="94" t="s">
        <v>1490</v>
      </c>
      <c r="F3157" s="95" t="s">
        <v>1491</v>
      </c>
      <c r="G3157" s="89" t="s">
        <v>648</v>
      </c>
      <c r="H3157" s="89" t="s">
        <v>68</v>
      </c>
      <c r="I3157" s="96">
        <v>1</v>
      </c>
      <c r="J3157" s="97">
        <v>126721</v>
      </c>
      <c r="K3157" s="98">
        <f t="shared" si="1703"/>
        <v>10560.08</v>
      </c>
      <c r="L3157" s="99">
        <f t="shared" si="1704"/>
        <v>1.0815399999999999</v>
      </c>
      <c r="M3157" s="100">
        <f t="shared" si="1705"/>
        <v>1.0590999999999999</v>
      </c>
      <c r="N3157" s="101">
        <f t="shared" si="1706"/>
        <v>0.97811300000000001</v>
      </c>
      <c r="O3157" s="100">
        <f t="shared" si="1707"/>
        <v>1</v>
      </c>
      <c r="P3157" s="98">
        <f t="shared" si="1708"/>
        <v>11831.39</v>
      </c>
      <c r="Q3157" s="97">
        <f t="shared" si="1709"/>
        <v>141976.68</v>
      </c>
      <c r="R3157" s="97"/>
      <c r="S3157" s="97"/>
    </row>
    <row r="3158" spans="1:19" ht="22.5" x14ac:dyDescent="0.25">
      <c r="A3158" s="89" t="s">
        <v>6806</v>
      </c>
      <c r="B3158" s="89" t="s">
        <v>6723</v>
      </c>
      <c r="C3158" s="89"/>
      <c r="D3158" s="89" t="s">
        <v>154</v>
      </c>
      <c r="E3158" s="94" t="s">
        <v>6807</v>
      </c>
      <c r="F3158" s="95" t="s">
        <v>1494</v>
      </c>
      <c r="G3158" s="89" t="s">
        <v>648</v>
      </c>
      <c r="H3158" s="89" t="s">
        <v>68</v>
      </c>
      <c r="I3158" s="96">
        <v>1</v>
      </c>
      <c r="J3158" s="97">
        <v>5895</v>
      </c>
      <c r="K3158" s="98">
        <f t="shared" si="1703"/>
        <v>491.25</v>
      </c>
      <c r="L3158" s="99">
        <f t="shared" si="1704"/>
        <v>1.0815399999999999</v>
      </c>
      <c r="M3158" s="100">
        <f t="shared" si="1705"/>
        <v>1.0590999999999999</v>
      </c>
      <c r="N3158" s="101">
        <f t="shared" si="1706"/>
        <v>0.97811300000000001</v>
      </c>
      <c r="O3158" s="100">
        <f t="shared" si="1707"/>
        <v>1</v>
      </c>
      <c r="P3158" s="98">
        <f t="shared" si="1708"/>
        <v>550.39</v>
      </c>
      <c r="Q3158" s="97">
        <f t="shared" si="1709"/>
        <v>6604.68</v>
      </c>
      <c r="R3158" s="97"/>
      <c r="S3158" s="97"/>
    </row>
    <row r="3159" spans="1:19" x14ac:dyDescent="0.25">
      <c r="A3159" s="89" t="s">
        <v>6808</v>
      </c>
      <c r="B3159" s="89" t="s">
        <v>6723</v>
      </c>
      <c r="C3159" s="89"/>
      <c r="D3159" s="89" t="s">
        <v>156</v>
      </c>
      <c r="E3159" s="94" t="s">
        <v>1496</v>
      </c>
      <c r="F3159" s="95" t="s">
        <v>1497</v>
      </c>
      <c r="G3159" s="89" t="s">
        <v>71</v>
      </c>
      <c r="H3159" s="89" t="s">
        <v>1569</v>
      </c>
      <c r="I3159" s="96">
        <v>1</v>
      </c>
      <c r="J3159" s="97">
        <v>564</v>
      </c>
      <c r="K3159" s="98">
        <f t="shared" si="1703"/>
        <v>940</v>
      </c>
      <c r="L3159" s="99">
        <f t="shared" si="1704"/>
        <v>1.0815399999999999</v>
      </c>
      <c r="M3159" s="100">
        <f t="shared" si="1705"/>
        <v>1.0590999999999999</v>
      </c>
      <c r="N3159" s="101">
        <f t="shared" si="1706"/>
        <v>0.97811300000000001</v>
      </c>
      <c r="O3159" s="100">
        <f t="shared" si="1707"/>
        <v>1</v>
      </c>
      <c r="P3159" s="98">
        <f t="shared" si="1708"/>
        <v>1053.17</v>
      </c>
      <c r="Q3159" s="97">
        <f t="shared" si="1709"/>
        <v>631.9</v>
      </c>
      <c r="R3159" s="97"/>
      <c r="S3159" s="97"/>
    </row>
    <row r="3160" spans="1:19" x14ac:dyDescent="0.25">
      <c r="A3160" s="89" t="s">
        <v>6809</v>
      </c>
      <c r="B3160" s="89" t="s">
        <v>6723</v>
      </c>
      <c r="C3160" s="89"/>
      <c r="D3160" s="89" t="s">
        <v>157</v>
      </c>
      <c r="E3160" s="94" t="s">
        <v>1499</v>
      </c>
      <c r="F3160" s="95" t="s">
        <v>1500</v>
      </c>
      <c r="G3160" s="89" t="s">
        <v>71</v>
      </c>
      <c r="H3160" s="89" t="s">
        <v>237</v>
      </c>
      <c r="I3160" s="96">
        <v>1</v>
      </c>
      <c r="J3160" s="97">
        <v>293</v>
      </c>
      <c r="K3160" s="98">
        <f t="shared" si="1703"/>
        <v>2930</v>
      </c>
      <c r="L3160" s="99">
        <f t="shared" si="1704"/>
        <v>1.0815399999999999</v>
      </c>
      <c r="M3160" s="100">
        <f t="shared" si="1705"/>
        <v>1.0590999999999999</v>
      </c>
      <c r="N3160" s="101">
        <f t="shared" si="1706"/>
        <v>0.97811300000000001</v>
      </c>
      <c r="O3160" s="100">
        <f t="shared" si="1707"/>
        <v>1</v>
      </c>
      <c r="P3160" s="98">
        <f t="shared" si="1708"/>
        <v>3282.74</v>
      </c>
      <c r="Q3160" s="97">
        <f t="shared" si="1709"/>
        <v>328.27</v>
      </c>
      <c r="R3160" s="97"/>
      <c r="S3160" s="97"/>
    </row>
    <row r="3161" spans="1:19" x14ac:dyDescent="0.25">
      <c r="A3161" s="89"/>
      <c r="B3161" s="90"/>
      <c r="C3161" s="90"/>
      <c r="D3161" s="91"/>
      <c r="E3161" s="92"/>
      <c r="F3161" s="92" t="s">
        <v>1513</v>
      </c>
      <c r="G3161" s="91"/>
      <c r="H3161" s="91"/>
      <c r="I3161" s="93">
        <v>1</v>
      </c>
      <c r="J3161" s="91"/>
      <c r="K3161" s="98"/>
      <c r="L3161" s="99"/>
      <c r="M3161" s="100"/>
      <c r="N3161" s="101"/>
      <c r="O3161" s="100"/>
      <c r="P3161" s="98"/>
      <c r="Q3161" s="91"/>
      <c r="R3161" s="91"/>
      <c r="S3161" s="91"/>
    </row>
    <row r="3162" spans="1:19" x14ac:dyDescent="0.25">
      <c r="A3162" s="89" t="s">
        <v>6810</v>
      </c>
      <c r="B3162" s="89" t="s">
        <v>6723</v>
      </c>
      <c r="C3162" s="89"/>
      <c r="D3162" s="89" t="s">
        <v>158</v>
      </c>
      <c r="E3162" s="94" t="s">
        <v>6811</v>
      </c>
      <c r="F3162" s="95" t="s">
        <v>6812</v>
      </c>
      <c r="G3162" s="89" t="s">
        <v>1071</v>
      </c>
      <c r="H3162" s="89" t="s">
        <v>1265</v>
      </c>
      <c r="I3162" s="96">
        <v>1</v>
      </c>
      <c r="J3162" s="97">
        <v>9989</v>
      </c>
      <c r="K3162" s="98">
        <f t="shared" ref="K3162:K3171" si="1710">J3162/H3162</f>
        <v>12486.25</v>
      </c>
      <c r="L3162" s="99">
        <f t="shared" ref="L3162:L3171" si="1711">$L$8</f>
        <v>1.0815399999999999</v>
      </c>
      <c r="M3162" s="100">
        <f t="shared" ref="M3162:M3171" si="1712">$M$8</f>
        <v>1.0590999999999999</v>
      </c>
      <c r="N3162" s="101">
        <f t="shared" ref="N3162:N3171" si="1713">$N$8</f>
        <v>0.97811300000000001</v>
      </c>
      <c r="O3162" s="100">
        <f t="shared" ref="O3162:O3171" si="1714">$O$8</f>
        <v>1</v>
      </c>
      <c r="P3162" s="98">
        <f t="shared" ref="P3162:P3171" si="1715">K3162*L3162*M3162*N3162*O3162</f>
        <v>13989.45</v>
      </c>
      <c r="Q3162" s="97">
        <f t="shared" ref="Q3162:Q3171" si="1716">H3162*P3162</f>
        <v>11191.56</v>
      </c>
      <c r="R3162" s="97"/>
      <c r="S3162" s="97"/>
    </row>
    <row r="3163" spans="1:19" x14ac:dyDescent="0.25">
      <c r="A3163" s="89" t="s">
        <v>6813</v>
      </c>
      <c r="B3163" s="89" t="s">
        <v>6723</v>
      </c>
      <c r="C3163" s="89"/>
      <c r="D3163" s="89" t="s">
        <v>165</v>
      </c>
      <c r="E3163" s="94" t="s">
        <v>6814</v>
      </c>
      <c r="F3163" s="95" t="s">
        <v>6815</v>
      </c>
      <c r="G3163" s="89" t="s">
        <v>1071</v>
      </c>
      <c r="H3163" s="89" t="s">
        <v>1265</v>
      </c>
      <c r="I3163" s="96">
        <v>1</v>
      </c>
      <c r="J3163" s="97">
        <v>6413</v>
      </c>
      <c r="K3163" s="98">
        <f t="shared" si="1710"/>
        <v>8016.25</v>
      </c>
      <c r="L3163" s="99">
        <f t="shared" si="1711"/>
        <v>1.0815399999999999</v>
      </c>
      <c r="M3163" s="100">
        <f t="shared" si="1712"/>
        <v>1.0590999999999999</v>
      </c>
      <c r="N3163" s="101">
        <f t="shared" si="1713"/>
        <v>0.97811300000000001</v>
      </c>
      <c r="O3163" s="100">
        <f t="shared" si="1714"/>
        <v>1</v>
      </c>
      <c r="P3163" s="98">
        <f t="shared" si="1715"/>
        <v>8981.31</v>
      </c>
      <c r="Q3163" s="97">
        <f t="shared" si="1716"/>
        <v>7185.05</v>
      </c>
      <c r="R3163" s="97"/>
      <c r="S3163" s="97"/>
    </row>
    <row r="3164" spans="1:19" x14ac:dyDescent="0.25">
      <c r="A3164" s="89" t="s">
        <v>6816</v>
      </c>
      <c r="B3164" s="89" t="s">
        <v>6723</v>
      </c>
      <c r="C3164" s="89"/>
      <c r="D3164" s="89" t="s">
        <v>168</v>
      </c>
      <c r="E3164" s="94" t="s">
        <v>6817</v>
      </c>
      <c r="F3164" s="95" t="s">
        <v>6818</v>
      </c>
      <c r="G3164" s="89" t="s">
        <v>71</v>
      </c>
      <c r="H3164" s="89" t="s">
        <v>2537</v>
      </c>
      <c r="I3164" s="96">
        <v>1</v>
      </c>
      <c r="J3164" s="97">
        <v>927</v>
      </c>
      <c r="K3164" s="98">
        <f t="shared" si="1710"/>
        <v>2317.5</v>
      </c>
      <c r="L3164" s="99">
        <f t="shared" si="1711"/>
        <v>1.0815399999999999</v>
      </c>
      <c r="M3164" s="100">
        <f t="shared" si="1712"/>
        <v>1.0590999999999999</v>
      </c>
      <c r="N3164" s="101">
        <f t="shared" si="1713"/>
        <v>0.97811300000000001</v>
      </c>
      <c r="O3164" s="100">
        <f t="shared" si="1714"/>
        <v>1</v>
      </c>
      <c r="P3164" s="98">
        <f t="shared" si="1715"/>
        <v>2596.5</v>
      </c>
      <c r="Q3164" s="97">
        <f t="shared" si="1716"/>
        <v>1038.5999999999999</v>
      </c>
      <c r="R3164" s="97"/>
      <c r="S3164" s="97"/>
    </row>
    <row r="3165" spans="1:19" x14ac:dyDescent="0.25">
      <c r="A3165" s="89" t="s">
        <v>6819</v>
      </c>
      <c r="B3165" s="89" t="s">
        <v>6723</v>
      </c>
      <c r="C3165" s="89"/>
      <c r="D3165" s="89" t="s">
        <v>170</v>
      </c>
      <c r="E3165" s="94" t="s">
        <v>6820</v>
      </c>
      <c r="F3165" s="95" t="s">
        <v>6821</v>
      </c>
      <c r="G3165" s="89" t="s">
        <v>71</v>
      </c>
      <c r="H3165" s="89" t="s">
        <v>1183</v>
      </c>
      <c r="I3165" s="96">
        <v>1</v>
      </c>
      <c r="J3165" s="97">
        <v>4440</v>
      </c>
      <c r="K3165" s="98">
        <f t="shared" si="1710"/>
        <v>22200</v>
      </c>
      <c r="L3165" s="99">
        <f t="shared" si="1711"/>
        <v>1.0815399999999999</v>
      </c>
      <c r="M3165" s="100">
        <f t="shared" si="1712"/>
        <v>1.0590999999999999</v>
      </c>
      <c r="N3165" s="101">
        <f t="shared" si="1713"/>
        <v>0.97811300000000001</v>
      </c>
      <c r="O3165" s="100">
        <f t="shared" si="1714"/>
        <v>1</v>
      </c>
      <c r="P3165" s="98">
        <f t="shared" si="1715"/>
        <v>24872.62</v>
      </c>
      <c r="Q3165" s="97">
        <f t="shared" si="1716"/>
        <v>4974.5200000000004</v>
      </c>
      <c r="R3165" s="97"/>
      <c r="S3165" s="97"/>
    </row>
    <row r="3166" spans="1:19" x14ac:dyDescent="0.25">
      <c r="A3166" s="89" t="s">
        <v>6822</v>
      </c>
      <c r="B3166" s="89" t="s">
        <v>6723</v>
      </c>
      <c r="C3166" s="89"/>
      <c r="D3166" s="89" t="s">
        <v>175</v>
      </c>
      <c r="E3166" s="94" t="s">
        <v>6823</v>
      </c>
      <c r="F3166" s="95" t="s">
        <v>6824</v>
      </c>
      <c r="G3166" s="89" t="s">
        <v>71</v>
      </c>
      <c r="H3166" s="89" t="s">
        <v>1183</v>
      </c>
      <c r="I3166" s="96">
        <v>1</v>
      </c>
      <c r="J3166" s="97">
        <v>4440</v>
      </c>
      <c r="K3166" s="98">
        <f t="shared" si="1710"/>
        <v>22200</v>
      </c>
      <c r="L3166" s="99">
        <f t="shared" si="1711"/>
        <v>1.0815399999999999</v>
      </c>
      <c r="M3166" s="100">
        <f t="shared" si="1712"/>
        <v>1.0590999999999999</v>
      </c>
      <c r="N3166" s="101">
        <f t="shared" si="1713"/>
        <v>0.97811300000000001</v>
      </c>
      <c r="O3166" s="100">
        <f t="shared" si="1714"/>
        <v>1</v>
      </c>
      <c r="P3166" s="98">
        <f t="shared" si="1715"/>
        <v>24872.62</v>
      </c>
      <c r="Q3166" s="97">
        <f t="shared" si="1716"/>
        <v>4974.5200000000004</v>
      </c>
      <c r="R3166" s="97"/>
      <c r="S3166" s="97"/>
    </row>
    <row r="3167" spans="1:19" x14ac:dyDescent="0.25">
      <c r="A3167" s="89" t="s">
        <v>6825</v>
      </c>
      <c r="B3167" s="89" t="s">
        <v>6723</v>
      </c>
      <c r="C3167" s="89"/>
      <c r="D3167" s="89" t="s">
        <v>178</v>
      </c>
      <c r="E3167" s="94" t="s">
        <v>6826</v>
      </c>
      <c r="F3167" s="95" t="s">
        <v>6827</v>
      </c>
      <c r="G3167" s="89" t="s">
        <v>71</v>
      </c>
      <c r="H3167" s="89" t="s">
        <v>1183</v>
      </c>
      <c r="I3167" s="96">
        <v>1</v>
      </c>
      <c r="J3167" s="97">
        <v>3120</v>
      </c>
      <c r="K3167" s="98">
        <f t="shared" si="1710"/>
        <v>15600</v>
      </c>
      <c r="L3167" s="99">
        <f t="shared" si="1711"/>
        <v>1.0815399999999999</v>
      </c>
      <c r="M3167" s="100">
        <f t="shared" si="1712"/>
        <v>1.0590999999999999</v>
      </c>
      <c r="N3167" s="101">
        <f t="shared" si="1713"/>
        <v>0.97811300000000001</v>
      </c>
      <c r="O3167" s="100">
        <f t="shared" si="1714"/>
        <v>1</v>
      </c>
      <c r="P3167" s="98">
        <f t="shared" si="1715"/>
        <v>17478.060000000001</v>
      </c>
      <c r="Q3167" s="97">
        <f t="shared" si="1716"/>
        <v>3495.61</v>
      </c>
      <c r="R3167" s="97"/>
      <c r="S3167" s="97"/>
    </row>
    <row r="3168" spans="1:19" x14ac:dyDescent="0.25">
      <c r="A3168" s="89" t="s">
        <v>6828</v>
      </c>
      <c r="B3168" s="89" t="s">
        <v>6723</v>
      </c>
      <c r="C3168" s="89"/>
      <c r="D3168" s="89" t="s">
        <v>181</v>
      </c>
      <c r="E3168" s="94" t="s">
        <v>6829</v>
      </c>
      <c r="F3168" s="95" t="s">
        <v>6830</v>
      </c>
      <c r="G3168" s="89" t="s">
        <v>71</v>
      </c>
      <c r="H3168" s="89" t="s">
        <v>1183</v>
      </c>
      <c r="I3168" s="96">
        <v>1</v>
      </c>
      <c r="J3168" s="97">
        <v>3120</v>
      </c>
      <c r="K3168" s="98">
        <f t="shared" si="1710"/>
        <v>15600</v>
      </c>
      <c r="L3168" s="99">
        <f t="shared" si="1711"/>
        <v>1.0815399999999999</v>
      </c>
      <c r="M3168" s="100">
        <f t="shared" si="1712"/>
        <v>1.0590999999999999</v>
      </c>
      <c r="N3168" s="101">
        <f t="shared" si="1713"/>
        <v>0.97811300000000001</v>
      </c>
      <c r="O3168" s="100">
        <f t="shared" si="1714"/>
        <v>1</v>
      </c>
      <c r="P3168" s="98">
        <f t="shared" si="1715"/>
        <v>17478.060000000001</v>
      </c>
      <c r="Q3168" s="97">
        <f t="shared" si="1716"/>
        <v>3495.61</v>
      </c>
      <c r="R3168" s="97"/>
      <c r="S3168" s="97"/>
    </row>
    <row r="3169" spans="1:19" x14ac:dyDescent="0.25">
      <c r="A3169" s="89" t="s">
        <v>6831</v>
      </c>
      <c r="B3169" s="89" t="s">
        <v>6723</v>
      </c>
      <c r="C3169" s="89"/>
      <c r="D3169" s="89" t="s">
        <v>182</v>
      </c>
      <c r="E3169" s="94" t="s">
        <v>6832</v>
      </c>
      <c r="F3169" s="95" t="s">
        <v>6833</v>
      </c>
      <c r="G3169" s="89" t="s">
        <v>1071</v>
      </c>
      <c r="H3169" s="89" t="s">
        <v>55</v>
      </c>
      <c r="I3169" s="96">
        <v>1</v>
      </c>
      <c r="J3169" s="97">
        <v>226017</v>
      </c>
      <c r="K3169" s="98">
        <f t="shared" si="1710"/>
        <v>28252.13</v>
      </c>
      <c r="L3169" s="99">
        <f t="shared" si="1711"/>
        <v>1.0815399999999999</v>
      </c>
      <c r="M3169" s="100">
        <f t="shared" si="1712"/>
        <v>1.0590999999999999</v>
      </c>
      <c r="N3169" s="101">
        <f t="shared" si="1713"/>
        <v>0.97811300000000001</v>
      </c>
      <c r="O3169" s="100">
        <f t="shared" si="1714"/>
        <v>1</v>
      </c>
      <c r="P3169" s="98">
        <f t="shared" si="1715"/>
        <v>31653.360000000001</v>
      </c>
      <c r="Q3169" s="97">
        <f t="shared" si="1716"/>
        <v>253226.88</v>
      </c>
      <c r="R3169" s="97"/>
      <c r="S3169" s="97"/>
    </row>
    <row r="3170" spans="1:19" x14ac:dyDescent="0.25">
      <c r="A3170" s="89" t="s">
        <v>6834</v>
      </c>
      <c r="B3170" s="89" t="s">
        <v>6723</v>
      </c>
      <c r="C3170" s="89"/>
      <c r="D3170" s="89" t="s">
        <v>183</v>
      </c>
      <c r="E3170" s="94" t="s">
        <v>6835</v>
      </c>
      <c r="F3170" s="95" t="s">
        <v>6836</v>
      </c>
      <c r="G3170" s="89" t="s">
        <v>1077</v>
      </c>
      <c r="H3170" s="89" t="s">
        <v>6837</v>
      </c>
      <c r="I3170" s="96">
        <v>1</v>
      </c>
      <c r="J3170" s="97">
        <v>58458</v>
      </c>
      <c r="K3170" s="98">
        <f t="shared" si="1710"/>
        <v>73.069999999999993</v>
      </c>
      <c r="L3170" s="99">
        <f t="shared" si="1711"/>
        <v>1.0815399999999999</v>
      </c>
      <c r="M3170" s="100">
        <f t="shared" si="1712"/>
        <v>1.0590999999999999</v>
      </c>
      <c r="N3170" s="101">
        <f t="shared" si="1713"/>
        <v>0.97811300000000001</v>
      </c>
      <c r="O3170" s="100">
        <f t="shared" si="1714"/>
        <v>1</v>
      </c>
      <c r="P3170" s="98">
        <f t="shared" si="1715"/>
        <v>81.87</v>
      </c>
      <c r="Q3170" s="97">
        <f t="shared" si="1716"/>
        <v>65496</v>
      </c>
      <c r="R3170" s="97"/>
      <c r="S3170" s="97"/>
    </row>
    <row r="3171" spans="1:19" x14ac:dyDescent="0.25">
      <c r="A3171" s="89" t="s">
        <v>6838</v>
      </c>
      <c r="B3171" s="89" t="s">
        <v>6723</v>
      </c>
      <c r="C3171" s="89"/>
      <c r="D3171" s="89" t="s">
        <v>191</v>
      </c>
      <c r="E3171" s="94" t="s">
        <v>6839</v>
      </c>
      <c r="F3171" s="95" t="s">
        <v>6840</v>
      </c>
      <c r="G3171" s="89" t="s">
        <v>71</v>
      </c>
      <c r="H3171" s="89" t="s">
        <v>1451</v>
      </c>
      <c r="I3171" s="96">
        <v>1</v>
      </c>
      <c r="J3171" s="97">
        <v>454</v>
      </c>
      <c r="K3171" s="98">
        <f t="shared" si="1710"/>
        <v>302.67</v>
      </c>
      <c r="L3171" s="99">
        <f t="shared" si="1711"/>
        <v>1.0815399999999999</v>
      </c>
      <c r="M3171" s="100">
        <f t="shared" si="1712"/>
        <v>1.0590999999999999</v>
      </c>
      <c r="N3171" s="101">
        <f t="shared" si="1713"/>
        <v>0.97811300000000001</v>
      </c>
      <c r="O3171" s="100">
        <f t="shared" si="1714"/>
        <v>1</v>
      </c>
      <c r="P3171" s="98">
        <f t="shared" si="1715"/>
        <v>339.11</v>
      </c>
      <c r="Q3171" s="97">
        <f t="shared" si="1716"/>
        <v>508.67</v>
      </c>
      <c r="R3171" s="97"/>
      <c r="S3171" s="97"/>
    </row>
    <row r="3172" spans="1:19" x14ac:dyDescent="0.25">
      <c r="A3172" s="89"/>
      <c r="B3172" s="90"/>
      <c r="C3172" s="90"/>
      <c r="D3172" s="91"/>
      <c r="E3172" s="92"/>
      <c r="F3172" s="92" t="s">
        <v>6841</v>
      </c>
      <c r="G3172" s="91"/>
      <c r="H3172" s="91"/>
      <c r="I3172" s="93">
        <v>1</v>
      </c>
      <c r="J3172" s="91"/>
      <c r="K3172" s="98"/>
      <c r="L3172" s="99"/>
      <c r="M3172" s="100"/>
      <c r="N3172" s="101"/>
      <c r="O3172" s="100"/>
      <c r="P3172" s="98"/>
      <c r="Q3172" s="91"/>
      <c r="R3172" s="91"/>
      <c r="S3172" s="91"/>
    </row>
    <row r="3173" spans="1:19" ht="22.5" x14ac:dyDescent="0.25">
      <c r="A3173" s="89" t="s">
        <v>6842</v>
      </c>
      <c r="B3173" s="89" t="s">
        <v>6723</v>
      </c>
      <c r="C3173" s="89"/>
      <c r="D3173" s="89" t="s">
        <v>194</v>
      </c>
      <c r="E3173" s="94" t="s">
        <v>4615</v>
      </c>
      <c r="F3173" s="95" t="s">
        <v>4616</v>
      </c>
      <c r="G3173" s="89" t="s">
        <v>71</v>
      </c>
      <c r="H3173" s="89" t="s">
        <v>294</v>
      </c>
      <c r="I3173" s="96">
        <v>1</v>
      </c>
      <c r="J3173" s="97">
        <v>4047</v>
      </c>
      <c r="K3173" s="98">
        <f>J3173/H3173</f>
        <v>67450</v>
      </c>
      <c r="L3173" s="99">
        <f>$L$8</f>
        <v>1.0815399999999999</v>
      </c>
      <c r="M3173" s="100">
        <f>$M$8</f>
        <v>1.0590999999999999</v>
      </c>
      <c r="N3173" s="101">
        <f>$N$8</f>
        <v>0.97811300000000001</v>
      </c>
      <c r="O3173" s="100">
        <f>$O$8</f>
        <v>1</v>
      </c>
      <c r="P3173" s="98">
        <f>K3173*L3173*M3173*N3173*O3173</f>
        <v>75570.19</v>
      </c>
      <c r="Q3173" s="97">
        <f>H3173*P3173</f>
        <v>4534.21</v>
      </c>
      <c r="R3173" s="97"/>
      <c r="S3173" s="97"/>
    </row>
    <row r="3174" spans="1:19" ht="22.5" x14ac:dyDescent="0.25">
      <c r="A3174" s="89" t="s">
        <v>6843</v>
      </c>
      <c r="B3174" s="89" t="s">
        <v>6723</v>
      </c>
      <c r="C3174" s="89"/>
      <c r="D3174" s="89" t="s">
        <v>196</v>
      </c>
      <c r="E3174" s="94" t="s">
        <v>6844</v>
      </c>
      <c r="F3174" s="95" t="s">
        <v>6845</v>
      </c>
      <c r="G3174" s="89" t="s">
        <v>648</v>
      </c>
      <c r="H3174" s="89" t="s">
        <v>34</v>
      </c>
      <c r="I3174" s="96">
        <v>1</v>
      </c>
      <c r="J3174" s="97">
        <v>28219</v>
      </c>
      <c r="K3174" s="98">
        <f>J3174/H3174</f>
        <v>7054.75</v>
      </c>
      <c r="L3174" s="99">
        <f>$L$8</f>
        <v>1.0815399999999999</v>
      </c>
      <c r="M3174" s="100">
        <f>$M$8</f>
        <v>1.0590999999999999</v>
      </c>
      <c r="N3174" s="101">
        <f>$N$8</f>
        <v>0.97811300000000001</v>
      </c>
      <c r="O3174" s="100">
        <f>$O$8</f>
        <v>1</v>
      </c>
      <c r="P3174" s="98">
        <f>K3174*L3174*M3174*N3174*O3174</f>
        <v>7904.06</v>
      </c>
      <c r="Q3174" s="97">
        <f>H3174*P3174</f>
        <v>31616.240000000002</v>
      </c>
      <c r="R3174" s="97"/>
      <c r="S3174" s="97"/>
    </row>
    <row r="3175" spans="1:19" ht="22.5" x14ac:dyDescent="0.25">
      <c r="A3175" s="89" t="s">
        <v>6846</v>
      </c>
      <c r="B3175" s="89" t="s">
        <v>6723</v>
      </c>
      <c r="C3175" s="89"/>
      <c r="D3175" s="89" t="s">
        <v>201</v>
      </c>
      <c r="E3175" s="94" t="s">
        <v>6847</v>
      </c>
      <c r="F3175" s="95" t="s">
        <v>6848</v>
      </c>
      <c r="G3175" s="89" t="s">
        <v>648</v>
      </c>
      <c r="H3175" s="89" t="s">
        <v>24</v>
      </c>
      <c r="I3175" s="96">
        <v>1</v>
      </c>
      <c r="J3175" s="97">
        <v>21909</v>
      </c>
      <c r="K3175" s="98">
        <f>J3175/H3175</f>
        <v>10954.5</v>
      </c>
      <c r="L3175" s="99">
        <f>$L$8</f>
        <v>1.0815399999999999</v>
      </c>
      <c r="M3175" s="100">
        <f>$M$8</f>
        <v>1.0590999999999999</v>
      </c>
      <c r="N3175" s="101">
        <f>$N$8</f>
        <v>0.97811300000000001</v>
      </c>
      <c r="O3175" s="100">
        <f>$O$8</f>
        <v>1</v>
      </c>
      <c r="P3175" s="98">
        <f>K3175*L3175*M3175*N3175*O3175</f>
        <v>12273.29</v>
      </c>
      <c r="Q3175" s="97">
        <f>H3175*P3175</f>
        <v>24546.58</v>
      </c>
      <c r="R3175" s="97"/>
      <c r="S3175" s="97"/>
    </row>
    <row r="3176" spans="1:19" x14ac:dyDescent="0.25">
      <c r="A3176" s="89"/>
      <c r="B3176" s="90"/>
      <c r="C3176" s="90"/>
      <c r="D3176" s="91"/>
      <c r="E3176" s="92"/>
      <c r="F3176" s="92" t="s">
        <v>1409</v>
      </c>
      <c r="G3176" s="91"/>
      <c r="H3176" s="91"/>
      <c r="I3176" s="93">
        <v>1</v>
      </c>
      <c r="J3176" s="91"/>
      <c r="K3176" s="98"/>
      <c r="L3176" s="99"/>
      <c r="M3176" s="100"/>
      <c r="N3176" s="101"/>
      <c r="O3176" s="100"/>
      <c r="P3176" s="98"/>
      <c r="Q3176" s="91"/>
      <c r="R3176" s="91"/>
      <c r="S3176" s="91"/>
    </row>
    <row r="3177" spans="1:19" x14ac:dyDescent="0.25">
      <c r="A3177" s="89" t="s">
        <v>6849</v>
      </c>
      <c r="B3177" s="89" t="s">
        <v>6723</v>
      </c>
      <c r="C3177" s="89"/>
      <c r="D3177" s="89" t="s">
        <v>204</v>
      </c>
      <c r="E3177" s="94" t="s">
        <v>1411</v>
      </c>
      <c r="F3177" s="95" t="s">
        <v>1412</v>
      </c>
      <c r="G3177" s="89" t="s">
        <v>71</v>
      </c>
      <c r="H3177" s="89" t="s">
        <v>451</v>
      </c>
      <c r="I3177" s="96">
        <v>1</v>
      </c>
      <c r="J3177" s="97">
        <v>208</v>
      </c>
      <c r="K3177" s="98">
        <f t="shared" ref="K3177:K3183" si="1717">J3177/H3177</f>
        <v>20800</v>
      </c>
      <c r="L3177" s="99">
        <f t="shared" ref="L3177:L3183" si="1718">$L$8</f>
        <v>1.0815399999999999</v>
      </c>
      <c r="M3177" s="100">
        <f t="shared" ref="M3177:M3183" si="1719">$M$8</f>
        <v>1.0590999999999999</v>
      </c>
      <c r="N3177" s="101">
        <f t="shared" ref="N3177:N3183" si="1720">$N$8</f>
        <v>0.97811300000000001</v>
      </c>
      <c r="O3177" s="100">
        <f t="shared" ref="O3177:O3183" si="1721">$O$8</f>
        <v>1</v>
      </c>
      <c r="P3177" s="98">
        <f t="shared" ref="P3177:P3183" si="1722">K3177*L3177*M3177*N3177*O3177</f>
        <v>23304.080000000002</v>
      </c>
      <c r="Q3177" s="97">
        <f t="shared" ref="Q3177:Q3183" si="1723">H3177*P3177</f>
        <v>233.04</v>
      </c>
      <c r="R3177" s="97"/>
      <c r="S3177" s="97"/>
    </row>
    <row r="3178" spans="1:19" ht="22.5" x14ac:dyDescent="0.25">
      <c r="A3178" s="89" t="s">
        <v>6850</v>
      </c>
      <c r="B3178" s="89" t="s">
        <v>6723</v>
      </c>
      <c r="C3178" s="89"/>
      <c r="D3178" s="89" t="s">
        <v>206</v>
      </c>
      <c r="E3178" s="94" t="s">
        <v>6851</v>
      </c>
      <c r="F3178" s="95" t="s">
        <v>6852</v>
      </c>
      <c r="G3178" s="89" t="s">
        <v>970</v>
      </c>
      <c r="H3178" s="89" t="s">
        <v>237</v>
      </c>
      <c r="I3178" s="96">
        <v>1</v>
      </c>
      <c r="J3178" s="97">
        <v>63</v>
      </c>
      <c r="K3178" s="98">
        <f t="shared" si="1717"/>
        <v>630</v>
      </c>
      <c r="L3178" s="99">
        <f t="shared" si="1718"/>
        <v>1.0815399999999999</v>
      </c>
      <c r="M3178" s="100">
        <f t="shared" si="1719"/>
        <v>1.0590999999999999</v>
      </c>
      <c r="N3178" s="101">
        <f t="shared" si="1720"/>
        <v>0.97811300000000001</v>
      </c>
      <c r="O3178" s="100">
        <f t="shared" si="1721"/>
        <v>1</v>
      </c>
      <c r="P3178" s="98">
        <f t="shared" si="1722"/>
        <v>705.84</v>
      </c>
      <c r="Q3178" s="97">
        <f t="shared" si="1723"/>
        <v>70.58</v>
      </c>
      <c r="R3178" s="97"/>
      <c r="S3178" s="97"/>
    </row>
    <row r="3179" spans="1:19" x14ac:dyDescent="0.25">
      <c r="A3179" s="89" t="s">
        <v>6853</v>
      </c>
      <c r="B3179" s="89" t="s">
        <v>6723</v>
      </c>
      <c r="C3179" s="89"/>
      <c r="D3179" s="89" t="s">
        <v>207</v>
      </c>
      <c r="E3179" s="94" t="s">
        <v>1420</v>
      </c>
      <c r="F3179" s="95" t="s">
        <v>1421</v>
      </c>
      <c r="G3179" s="89" t="s">
        <v>71</v>
      </c>
      <c r="H3179" s="89" t="s">
        <v>451</v>
      </c>
      <c r="I3179" s="96">
        <v>1</v>
      </c>
      <c r="J3179" s="97">
        <v>210</v>
      </c>
      <c r="K3179" s="98">
        <f t="shared" si="1717"/>
        <v>21000</v>
      </c>
      <c r="L3179" s="99">
        <f t="shared" si="1718"/>
        <v>1.0815399999999999</v>
      </c>
      <c r="M3179" s="100">
        <f t="shared" si="1719"/>
        <v>1.0590999999999999</v>
      </c>
      <c r="N3179" s="101">
        <f t="shared" si="1720"/>
        <v>0.97811300000000001</v>
      </c>
      <c r="O3179" s="100">
        <f t="shared" si="1721"/>
        <v>1</v>
      </c>
      <c r="P3179" s="98">
        <f t="shared" si="1722"/>
        <v>23528.16</v>
      </c>
      <c r="Q3179" s="97">
        <f t="shared" si="1723"/>
        <v>235.28</v>
      </c>
      <c r="R3179" s="97"/>
      <c r="S3179" s="97"/>
    </row>
    <row r="3180" spans="1:19" ht="22.5" x14ac:dyDescent="0.25">
      <c r="A3180" s="89" t="s">
        <v>6854</v>
      </c>
      <c r="B3180" s="89" t="s">
        <v>6723</v>
      </c>
      <c r="C3180" s="89"/>
      <c r="D3180" s="89" t="s">
        <v>208</v>
      </c>
      <c r="E3180" s="94" t="s">
        <v>6855</v>
      </c>
      <c r="F3180" s="95" t="s">
        <v>6856</v>
      </c>
      <c r="G3180" s="89" t="s">
        <v>970</v>
      </c>
      <c r="H3180" s="89" t="s">
        <v>237</v>
      </c>
      <c r="I3180" s="96">
        <v>1</v>
      </c>
      <c r="J3180" s="97">
        <v>69</v>
      </c>
      <c r="K3180" s="98">
        <f t="shared" si="1717"/>
        <v>690</v>
      </c>
      <c r="L3180" s="99">
        <f t="shared" si="1718"/>
        <v>1.0815399999999999</v>
      </c>
      <c r="M3180" s="100">
        <f t="shared" si="1719"/>
        <v>1.0590999999999999</v>
      </c>
      <c r="N3180" s="101">
        <f t="shared" si="1720"/>
        <v>0.97811300000000001</v>
      </c>
      <c r="O3180" s="100">
        <f t="shared" si="1721"/>
        <v>1</v>
      </c>
      <c r="P3180" s="98">
        <f t="shared" si="1722"/>
        <v>773.07</v>
      </c>
      <c r="Q3180" s="97">
        <f t="shared" si="1723"/>
        <v>77.31</v>
      </c>
      <c r="R3180" s="97"/>
      <c r="S3180" s="97"/>
    </row>
    <row r="3181" spans="1:19" x14ac:dyDescent="0.25">
      <c r="A3181" s="89" t="s">
        <v>6857</v>
      </c>
      <c r="B3181" s="89" t="s">
        <v>6723</v>
      </c>
      <c r="C3181" s="89"/>
      <c r="D3181" s="89" t="s">
        <v>220</v>
      </c>
      <c r="E3181" s="94" t="s">
        <v>6858</v>
      </c>
      <c r="F3181" s="95" t="s">
        <v>6859</v>
      </c>
      <c r="G3181" s="89" t="s">
        <v>71</v>
      </c>
      <c r="H3181" s="89" t="s">
        <v>294</v>
      </c>
      <c r="I3181" s="96">
        <v>1</v>
      </c>
      <c r="J3181" s="97">
        <v>1483</v>
      </c>
      <c r="K3181" s="98">
        <f t="shared" si="1717"/>
        <v>24716.67</v>
      </c>
      <c r="L3181" s="99">
        <f t="shared" si="1718"/>
        <v>1.0815399999999999</v>
      </c>
      <c r="M3181" s="100">
        <f t="shared" si="1719"/>
        <v>1.0590999999999999</v>
      </c>
      <c r="N3181" s="101">
        <f t="shared" si="1720"/>
        <v>0.97811300000000001</v>
      </c>
      <c r="O3181" s="100">
        <f t="shared" si="1721"/>
        <v>1</v>
      </c>
      <c r="P3181" s="98">
        <f t="shared" si="1722"/>
        <v>27692.27</v>
      </c>
      <c r="Q3181" s="97">
        <f t="shared" si="1723"/>
        <v>1661.54</v>
      </c>
      <c r="R3181" s="97"/>
      <c r="S3181" s="97"/>
    </row>
    <row r="3182" spans="1:19" ht="22.5" x14ac:dyDescent="0.25">
      <c r="A3182" s="89" t="s">
        <v>6860</v>
      </c>
      <c r="B3182" s="89" t="s">
        <v>6723</v>
      </c>
      <c r="C3182" s="89"/>
      <c r="D3182" s="89" t="s">
        <v>223</v>
      </c>
      <c r="E3182" s="94" t="s">
        <v>6861</v>
      </c>
      <c r="F3182" s="95" t="s">
        <v>6862</v>
      </c>
      <c r="G3182" s="89" t="s">
        <v>71</v>
      </c>
      <c r="H3182" s="89" t="s">
        <v>294</v>
      </c>
      <c r="I3182" s="96">
        <v>1</v>
      </c>
      <c r="J3182" s="97">
        <v>398</v>
      </c>
      <c r="K3182" s="98">
        <f t="shared" si="1717"/>
        <v>6633.33</v>
      </c>
      <c r="L3182" s="99">
        <f t="shared" si="1718"/>
        <v>1.0815399999999999</v>
      </c>
      <c r="M3182" s="100">
        <f t="shared" si="1719"/>
        <v>1.0590999999999999</v>
      </c>
      <c r="N3182" s="101">
        <f t="shared" si="1720"/>
        <v>0.97811300000000001</v>
      </c>
      <c r="O3182" s="100">
        <f t="shared" si="1721"/>
        <v>1</v>
      </c>
      <c r="P3182" s="98">
        <f t="shared" si="1722"/>
        <v>7431.91</v>
      </c>
      <c r="Q3182" s="97">
        <f t="shared" si="1723"/>
        <v>445.91</v>
      </c>
      <c r="R3182" s="97"/>
      <c r="S3182" s="97"/>
    </row>
    <row r="3183" spans="1:19" x14ac:dyDescent="0.25">
      <c r="A3183" s="89" t="s">
        <v>6863</v>
      </c>
      <c r="B3183" s="89" t="s">
        <v>6723</v>
      </c>
      <c r="C3183" s="89"/>
      <c r="D3183" s="89" t="s">
        <v>226</v>
      </c>
      <c r="E3183" s="94" t="s">
        <v>6864</v>
      </c>
      <c r="F3183" s="95" t="s">
        <v>6865</v>
      </c>
      <c r="G3183" s="89" t="s">
        <v>648</v>
      </c>
      <c r="H3183" s="89" t="s">
        <v>43</v>
      </c>
      <c r="I3183" s="96">
        <v>1</v>
      </c>
      <c r="J3183" s="97">
        <v>1138</v>
      </c>
      <c r="K3183" s="98">
        <f t="shared" si="1717"/>
        <v>189.67</v>
      </c>
      <c r="L3183" s="99">
        <f t="shared" si="1718"/>
        <v>1.0815399999999999</v>
      </c>
      <c r="M3183" s="100">
        <f t="shared" si="1719"/>
        <v>1.0590999999999999</v>
      </c>
      <c r="N3183" s="101">
        <f t="shared" si="1720"/>
        <v>0.97811300000000001</v>
      </c>
      <c r="O3183" s="100">
        <f t="shared" si="1721"/>
        <v>1</v>
      </c>
      <c r="P3183" s="98">
        <f t="shared" si="1722"/>
        <v>212.5</v>
      </c>
      <c r="Q3183" s="97">
        <f t="shared" si="1723"/>
        <v>1275</v>
      </c>
      <c r="R3183" s="97"/>
      <c r="S3183" s="97"/>
    </row>
    <row r="3184" spans="1:19" x14ac:dyDescent="0.25">
      <c r="A3184" s="89"/>
      <c r="B3184" s="90"/>
      <c r="C3184" s="90"/>
      <c r="D3184" s="91"/>
      <c r="E3184" s="92"/>
      <c r="F3184" s="92" t="s">
        <v>1558</v>
      </c>
      <c r="G3184" s="91"/>
      <c r="H3184" s="91"/>
      <c r="I3184" s="93">
        <v>1</v>
      </c>
      <c r="J3184" s="91"/>
      <c r="K3184" s="98"/>
      <c r="L3184" s="99"/>
      <c r="M3184" s="100"/>
      <c r="N3184" s="101"/>
      <c r="O3184" s="100"/>
      <c r="P3184" s="98"/>
      <c r="Q3184" s="91"/>
      <c r="R3184" s="91"/>
      <c r="S3184" s="91"/>
    </row>
    <row r="3185" spans="1:19" ht="22.5" x14ac:dyDescent="0.25">
      <c r="A3185" s="89" t="s">
        <v>6866</v>
      </c>
      <c r="B3185" s="89" t="s">
        <v>6723</v>
      </c>
      <c r="C3185" s="89"/>
      <c r="D3185" s="89" t="s">
        <v>229</v>
      </c>
      <c r="E3185" s="94" t="s">
        <v>1560</v>
      </c>
      <c r="F3185" s="95" t="s">
        <v>1561</v>
      </c>
      <c r="G3185" s="89" t="s">
        <v>1071</v>
      </c>
      <c r="H3185" s="89" t="s">
        <v>1183</v>
      </c>
      <c r="I3185" s="96">
        <v>1</v>
      </c>
      <c r="J3185" s="97">
        <v>3848</v>
      </c>
      <c r="K3185" s="98">
        <f>J3185/H3185</f>
        <v>19240</v>
      </c>
      <c r="L3185" s="99">
        <f>$L$8</f>
        <v>1.0815399999999999</v>
      </c>
      <c r="M3185" s="100">
        <f>$M$8</f>
        <v>1.0590999999999999</v>
      </c>
      <c r="N3185" s="101">
        <f>$N$8</f>
        <v>0.97811300000000001</v>
      </c>
      <c r="O3185" s="100">
        <f>$O$8</f>
        <v>1</v>
      </c>
      <c r="P3185" s="98">
        <f>K3185*L3185*M3185*N3185*O3185</f>
        <v>21556.27</v>
      </c>
      <c r="Q3185" s="97">
        <f>H3185*P3185</f>
        <v>4311.25</v>
      </c>
      <c r="R3185" s="97"/>
      <c r="S3185" s="97"/>
    </row>
    <row r="3186" spans="1:19" x14ac:dyDescent="0.25">
      <c r="A3186" s="89" t="s">
        <v>6867</v>
      </c>
      <c r="B3186" s="89" t="s">
        <v>6723</v>
      </c>
      <c r="C3186" s="89"/>
      <c r="D3186" s="89" t="s">
        <v>231</v>
      </c>
      <c r="E3186" s="94" t="s">
        <v>1563</v>
      </c>
      <c r="F3186" s="95" t="s">
        <v>1564</v>
      </c>
      <c r="G3186" s="89" t="s">
        <v>502</v>
      </c>
      <c r="H3186" s="89" t="s">
        <v>6868</v>
      </c>
      <c r="I3186" s="96">
        <v>1</v>
      </c>
      <c r="J3186" s="97">
        <v>1227</v>
      </c>
      <c r="K3186" s="98">
        <f>J3186/H3186</f>
        <v>47631.99</v>
      </c>
      <c r="L3186" s="99">
        <f>$L$8</f>
        <v>1.0815399999999999</v>
      </c>
      <c r="M3186" s="100">
        <f>$M$8</f>
        <v>1.0590999999999999</v>
      </c>
      <c r="N3186" s="101">
        <f>$N$8</f>
        <v>0.97811300000000001</v>
      </c>
      <c r="O3186" s="100">
        <f>$O$8</f>
        <v>1</v>
      </c>
      <c r="P3186" s="98">
        <f>K3186*L3186*M3186*N3186*O3186</f>
        <v>53366.33</v>
      </c>
      <c r="Q3186" s="97">
        <f>H3186*P3186</f>
        <v>1374.72</v>
      </c>
      <c r="R3186" s="97"/>
      <c r="S3186" s="97"/>
    </row>
    <row r="3187" spans="1:19" x14ac:dyDescent="0.25">
      <c r="A3187" s="89" t="s">
        <v>6869</v>
      </c>
      <c r="B3187" s="89" t="s">
        <v>6723</v>
      </c>
      <c r="C3187" s="89"/>
      <c r="D3187" s="89" t="s">
        <v>236</v>
      </c>
      <c r="E3187" s="94" t="s">
        <v>1567</v>
      </c>
      <c r="F3187" s="95" t="s">
        <v>1568</v>
      </c>
      <c r="G3187" s="89" t="s">
        <v>970</v>
      </c>
      <c r="H3187" s="89" t="s">
        <v>1696</v>
      </c>
      <c r="I3187" s="96">
        <v>1</v>
      </c>
      <c r="J3187" s="97">
        <v>3148</v>
      </c>
      <c r="K3187" s="98">
        <f>J3187/H3187</f>
        <v>10493.33</v>
      </c>
      <c r="L3187" s="99">
        <f>$L$8</f>
        <v>1.0815399999999999</v>
      </c>
      <c r="M3187" s="100">
        <f>$M$8</f>
        <v>1.0590999999999999</v>
      </c>
      <c r="N3187" s="101">
        <f>$N$8</f>
        <v>0.97811300000000001</v>
      </c>
      <c r="O3187" s="100">
        <f>$O$8</f>
        <v>1</v>
      </c>
      <c r="P3187" s="98">
        <f>K3187*L3187*M3187*N3187*O3187</f>
        <v>11756.6</v>
      </c>
      <c r="Q3187" s="97">
        <f>H3187*P3187</f>
        <v>3526.98</v>
      </c>
      <c r="R3187" s="97"/>
      <c r="S3187" s="97"/>
    </row>
    <row r="3188" spans="1:19" x14ac:dyDescent="0.25">
      <c r="A3188" s="89" t="s">
        <v>6870</v>
      </c>
      <c r="B3188" s="89" t="s">
        <v>6723</v>
      </c>
      <c r="C3188" s="89"/>
      <c r="D3188" s="89" t="s">
        <v>239</v>
      </c>
      <c r="E3188" s="94" t="s">
        <v>1571</v>
      </c>
      <c r="F3188" s="95" t="s">
        <v>1572</v>
      </c>
      <c r="G3188" s="89" t="s">
        <v>502</v>
      </c>
      <c r="H3188" s="89" t="s">
        <v>6871</v>
      </c>
      <c r="I3188" s="96">
        <v>1</v>
      </c>
      <c r="J3188" s="97">
        <v>1379</v>
      </c>
      <c r="K3188" s="98">
        <f>J3188/H3188</f>
        <v>40642.5</v>
      </c>
      <c r="L3188" s="99">
        <f>$L$8</f>
        <v>1.0815399999999999</v>
      </c>
      <c r="M3188" s="100">
        <f>$M$8</f>
        <v>1.0590999999999999</v>
      </c>
      <c r="N3188" s="101">
        <f>$N$8</f>
        <v>0.97811300000000001</v>
      </c>
      <c r="O3188" s="100">
        <f>$O$8</f>
        <v>1</v>
      </c>
      <c r="P3188" s="98">
        <f>K3188*L3188*M3188*N3188*O3188</f>
        <v>45535.38</v>
      </c>
      <c r="Q3188" s="97">
        <f>H3188*P3188</f>
        <v>1545.02</v>
      </c>
      <c r="R3188" s="97"/>
      <c r="S3188" s="97"/>
    </row>
    <row r="3189" spans="1:19" x14ac:dyDescent="0.25">
      <c r="A3189" s="89"/>
      <c r="B3189" s="90"/>
      <c r="C3189" s="90"/>
      <c r="D3189" s="91"/>
      <c r="E3189" s="92"/>
      <c r="F3189" s="92" t="s">
        <v>1574</v>
      </c>
      <c r="G3189" s="91"/>
      <c r="H3189" s="91"/>
      <c r="I3189" s="93">
        <v>1</v>
      </c>
      <c r="J3189" s="91"/>
      <c r="K3189" s="98"/>
      <c r="L3189" s="99"/>
      <c r="M3189" s="100"/>
      <c r="N3189" s="101"/>
      <c r="O3189" s="100"/>
      <c r="P3189" s="98"/>
      <c r="Q3189" s="91"/>
      <c r="R3189" s="91"/>
      <c r="S3189" s="91"/>
    </row>
    <row r="3190" spans="1:19" ht="22.5" x14ac:dyDescent="0.25">
      <c r="A3190" s="89" t="s">
        <v>6872</v>
      </c>
      <c r="B3190" s="89" t="s">
        <v>6723</v>
      </c>
      <c r="C3190" s="89"/>
      <c r="D3190" s="89" t="s">
        <v>241</v>
      </c>
      <c r="E3190" s="94" t="s">
        <v>1577</v>
      </c>
      <c r="F3190" s="95" t="s">
        <v>1578</v>
      </c>
      <c r="G3190" s="89" t="s">
        <v>37</v>
      </c>
      <c r="H3190" s="89" t="s">
        <v>6873</v>
      </c>
      <c r="I3190" s="96">
        <v>1</v>
      </c>
      <c r="J3190" s="97">
        <v>7660</v>
      </c>
      <c r="K3190" s="98">
        <f t="shared" ref="K3190:K3201" si="1724">J3190/H3190</f>
        <v>190547.26</v>
      </c>
      <c r="L3190" s="99">
        <f t="shared" ref="L3190:L3201" si="1725">$L$8</f>
        <v>1.0815399999999999</v>
      </c>
      <c r="M3190" s="100">
        <f t="shared" ref="M3190:M3201" si="1726">$M$8</f>
        <v>1.0590999999999999</v>
      </c>
      <c r="N3190" s="101">
        <f t="shared" ref="N3190:N3201" si="1727">$N$8</f>
        <v>0.97811300000000001</v>
      </c>
      <c r="O3190" s="100">
        <f t="shared" ref="O3190:O3201" si="1728">$O$8</f>
        <v>1</v>
      </c>
      <c r="P3190" s="98">
        <f t="shared" ref="P3190:P3201" si="1729">K3190*L3190*M3190*N3190*O3190</f>
        <v>213486.93</v>
      </c>
      <c r="Q3190" s="97">
        <f t="shared" ref="Q3190:Q3201" si="1730">H3190*P3190</f>
        <v>8582.17</v>
      </c>
      <c r="R3190" s="97"/>
      <c r="S3190" s="97"/>
    </row>
    <row r="3191" spans="1:19" ht="22.5" x14ac:dyDescent="0.25">
      <c r="A3191" s="89" t="s">
        <v>6874</v>
      </c>
      <c r="B3191" s="89" t="s">
        <v>6723</v>
      </c>
      <c r="C3191" s="89"/>
      <c r="D3191" s="89" t="s">
        <v>243</v>
      </c>
      <c r="E3191" s="94" t="s">
        <v>6875</v>
      </c>
      <c r="F3191" s="95" t="s">
        <v>6876</v>
      </c>
      <c r="G3191" s="89" t="s">
        <v>37</v>
      </c>
      <c r="H3191" s="89" t="s">
        <v>1957</v>
      </c>
      <c r="I3191" s="96">
        <v>1</v>
      </c>
      <c r="J3191" s="97">
        <v>6530</v>
      </c>
      <c r="K3191" s="98">
        <f t="shared" si="1724"/>
        <v>145111.10999999999</v>
      </c>
      <c r="L3191" s="99">
        <f t="shared" si="1725"/>
        <v>1.0815399999999999</v>
      </c>
      <c r="M3191" s="100">
        <f t="shared" si="1726"/>
        <v>1.0590999999999999</v>
      </c>
      <c r="N3191" s="101">
        <f t="shared" si="1727"/>
        <v>0.97811300000000001</v>
      </c>
      <c r="O3191" s="100">
        <f t="shared" si="1728"/>
        <v>1</v>
      </c>
      <c r="P3191" s="98">
        <f t="shared" si="1729"/>
        <v>162580.79999999999</v>
      </c>
      <c r="Q3191" s="97">
        <f t="shared" si="1730"/>
        <v>7316.14</v>
      </c>
      <c r="R3191" s="97"/>
      <c r="S3191" s="97"/>
    </row>
    <row r="3192" spans="1:19" ht="22.5" x14ac:dyDescent="0.25">
      <c r="A3192" s="89" t="s">
        <v>6877</v>
      </c>
      <c r="B3192" s="89" t="s">
        <v>6723</v>
      </c>
      <c r="C3192" s="89"/>
      <c r="D3192" s="89" t="s">
        <v>248</v>
      </c>
      <c r="E3192" s="94" t="s">
        <v>31</v>
      </c>
      <c r="F3192" s="95" t="s">
        <v>32</v>
      </c>
      <c r="G3192" s="89" t="s">
        <v>27</v>
      </c>
      <c r="H3192" s="89" t="s">
        <v>6878</v>
      </c>
      <c r="I3192" s="96">
        <v>1</v>
      </c>
      <c r="J3192" s="97">
        <v>48450</v>
      </c>
      <c r="K3192" s="98">
        <f t="shared" si="1724"/>
        <v>708.96</v>
      </c>
      <c r="L3192" s="99">
        <f t="shared" si="1725"/>
        <v>1.0815399999999999</v>
      </c>
      <c r="M3192" s="100">
        <f t="shared" si="1726"/>
        <v>1.0590999999999999</v>
      </c>
      <c r="N3192" s="101">
        <f t="shared" si="1727"/>
        <v>0.97811300000000001</v>
      </c>
      <c r="O3192" s="100">
        <f t="shared" si="1728"/>
        <v>1</v>
      </c>
      <c r="P3192" s="98">
        <f t="shared" si="1729"/>
        <v>794.31</v>
      </c>
      <c r="Q3192" s="97">
        <f t="shared" si="1730"/>
        <v>54283.15</v>
      </c>
      <c r="R3192" s="97"/>
      <c r="S3192" s="97"/>
    </row>
    <row r="3193" spans="1:19" x14ac:dyDescent="0.25">
      <c r="A3193" s="89" t="s">
        <v>6879</v>
      </c>
      <c r="B3193" s="89" t="s">
        <v>6723</v>
      </c>
      <c r="C3193" s="89"/>
      <c r="D3193" s="89" t="s">
        <v>251</v>
      </c>
      <c r="E3193" s="94" t="s">
        <v>6880</v>
      </c>
      <c r="F3193" s="95" t="s">
        <v>6881</v>
      </c>
      <c r="G3193" s="89" t="s">
        <v>1071</v>
      </c>
      <c r="H3193" s="89" t="s">
        <v>6882</v>
      </c>
      <c r="I3193" s="96">
        <v>1</v>
      </c>
      <c r="J3193" s="97">
        <v>72068</v>
      </c>
      <c r="K3193" s="98">
        <f t="shared" si="1724"/>
        <v>10150.42</v>
      </c>
      <c r="L3193" s="99">
        <f t="shared" si="1725"/>
        <v>1.0815399999999999</v>
      </c>
      <c r="M3193" s="100">
        <f t="shared" si="1726"/>
        <v>1.0590999999999999</v>
      </c>
      <c r="N3193" s="101">
        <f t="shared" si="1727"/>
        <v>0.97811300000000001</v>
      </c>
      <c r="O3193" s="100">
        <f t="shared" si="1728"/>
        <v>1</v>
      </c>
      <c r="P3193" s="98">
        <f t="shared" si="1729"/>
        <v>11372.41</v>
      </c>
      <c r="Q3193" s="97">
        <f t="shared" si="1730"/>
        <v>80744.11</v>
      </c>
      <c r="R3193" s="97"/>
      <c r="S3193" s="97"/>
    </row>
    <row r="3194" spans="1:19" x14ac:dyDescent="0.25">
      <c r="A3194" s="89" t="s">
        <v>6883</v>
      </c>
      <c r="B3194" s="89" t="s">
        <v>6723</v>
      </c>
      <c r="C3194" s="89"/>
      <c r="D3194" s="89" t="s">
        <v>254</v>
      </c>
      <c r="E3194" s="94" t="s">
        <v>556</v>
      </c>
      <c r="F3194" s="95" t="s">
        <v>557</v>
      </c>
      <c r="G3194" s="89" t="s">
        <v>81</v>
      </c>
      <c r="H3194" s="89" t="s">
        <v>6884</v>
      </c>
      <c r="I3194" s="96">
        <v>1</v>
      </c>
      <c r="J3194" s="97">
        <v>44604</v>
      </c>
      <c r="K3194" s="98">
        <f t="shared" si="1724"/>
        <v>1109.55</v>
      </c>
      <c r="L3194" s="99">
        <f t="shared" si="1725"/>
        <v>1.0815399999999999</v>
      </c>
      <c r="M3194" s="100">
        <f t="shared" si="1726"/>
        <v>1.0590999999999999</v>
      </c>
      <c r="N3194" s="101">
        <f t="shared" si="1727"/>
        <v>0.97811300000000001</v>
      </c>
      <c r="O3194" s="100">
        <f t="shared" si="1728"/>
        <v>1</v>
      </c>
      <c r="P3194" s="98">
        <f t="shared" si="1729"/>
        <v>1243.1300000000001</v>
      </c>
      <c r="Q3194" s="97">
        <f t="shared" si="1730"/>
        <v>49973.83</v>
      </c>
      <c r="R3194" s="97"/>
      <c r="S3194" s="97"/>
    </row>
    <row r="3195" spans="1:19" ht="22.5" x14ac:dyDescent="0.25">
      <c r="A3195" s="89" t="s">
        <v>6885</v>
      </c>
      <c r="B3195" s="89" t="s">
        <v>6723</v>
      </c>
      <c r="C3195" s="89"/>
      <c r="D3195" s="89" t="s">
        <v>256</v>
      </c>
      <c r="E3195" s="94" t="s">
        <v>44</v>
      </c>
      <c r="F3195" s="95" t="s">
        <v>1589</v>
      </c>
      <c r="G3195" s="89" t="s">
        <v>37</v>
      </c>
      <c r="H3195" s="89" t="s">
        <v>1957</v>
      </c>
      <c r="I3195" s="96">
        <v>1</v>
      </c>
      <c r="J3195" s="97">
        <v>416</v>
      </c>
      <c r="K3195" s="98">
        <f t="shared" si="1724"/>
        <v>9244.44</v>
      </c>
      <c r="L3195" s="99">
        <f t="shared" si="1725"/>
        <v>1.0815399999999999</v>
      </c>
      <c r="M3195" s="100">
        <f t="shared" si="1726"/>
        <v>1.0590999999999999</v>
      </c>
      <c r="N3195" s="101">
        <f t="shared" si="1727"/>
        <v>0.97811300000000001</v>
      </c>
      <c r="O3195" s="100">
        <f t="shared" si="1728"/>
        <v>1</v>
      </c>
      <c r="P3195" s="98">
        <f t="shared" si="1729"/>
        <v>10357.36</v>
      </c>
      <c r="Q3195" s="97">
        <f t="shared" si="1730"/>
        <v>466.08</v>
      </c>
      <c r="R3195" s="97"/>
      <c r="S3195" s="97"/>
    </row>
    <row r="3196" spans="1:19" x14ac:dyDescent="0.25">
      <c r="A3196" s="89" t="s">
        <v>6886</v>
      </c>
      <c r="B3196" s="89" t="s">
        <v>6723</v>
      </c>
      <c r="C3196" s="89"/>
      <c r="D3196" s="89" t="s">
        <v>260</v>
      </c>
      <c r="E3196" s="94" t="s">
        <v>49</v>
      </c>
      <c r="F3196" s="95" t="s">
        <v>50</v>
      </c>
      <c r="G3196" s="89" t="s">
        <v>51</v>
      </c>
      <c r="H3196" s="89" t="s">
        <v>1621</v>
      </c>
      <c r="I3196" s="96">
        <v>1</v>
      </c>
      <c r="J3196" s="97">
        <v>5766</v>
      </c>
      <c r="K3196" s="98">
        <f t="shared" si="1724"/>
        <v>12813.33</v>
      </c>
      <c r="L3196" s="99">
        <f t="shared" si="1725"/>
        <v>1.0815399999999999</v>
      </c>
      <c r="M3196" s="100">
        <f t="shared" si="1726"/>
        <v>1.0590999999999999</v>
      </c>
      <c r="N3196" s="101">
        <f t="shared" si="1727"/>
        <v>0.97811300000000001</v>
      </c>
      <c r="O3196" s="100">
        <f t="shared" si="1728"/>
        <v>1</v>
      </c>
      <c r="P3196" s="98">
        <f t="shared" si="1729"/>
        <v>14355.91</v>
      </c>
      <c r="Q3196" s="97">
        <f t="shared" si="1730"/>
        <v>6460.16</v>
      </c>
      <c r="R3196" s="97"/>
      <c r="S3196" s="97"/>
    </row>
    <row r="3197" spans="1:19" x14ac:dyDescent="0.25">
      <c r="A3197" s="89" t="s">
        <v>6887</v>
      </c>
      <c r="B3197" s="89" t="s">
        <v>6723</v>
      </c>
      <c r="C3197" s="89"/>
      <c r="D3197" s="89" t="s">
        <v>263</v>
      </c>
      <c r="E3197" s="94" t="s">
        <v>1596</v>
      </c>
      <c r="F3197" s="95" t="s">
        <v>1597</v>
      </c>
      <c r="G3197" s="89" t="s">
        <v>81</v>
      </c>
      <c r="H3197" s="89" t="s">
        <v>6888</v>
      </c>
      <c r="I3197" s="96">
        <v>1</v>
      </c>
      <c r="J3197" s="97">
        <v>426</v>
      </c>
      <c r="K3197" s="98">
        <f t="shared" si="1724"/>
        <v>142000</v>
      </c>
      <c r="L3197" s="99">
        <f t="shared" si="1725"/>
        <v>1.0815399999999999</v>
      </c>
      <c r="M3197" s="100">
        <f t="shared" si="1726"/>
        <v>1.0590999999999999</v>
      </c>
      <c r="N3197" s="101">
        <f t="shared" si="1727"/>
        <v>0.97811300000000001</v>
      </c>
      <c r="O3197" s="100">
        <f t="shared" si="1728"/>
        <v>1</v>
      </c>
      <c r="P3197" s="98">
        <f t="shared" si="1729"/>
        <v>159095.15</v>
      </c>
      <c r="Q3197" s="97">
        <f t="shared" si="1730"/>
        <v>477.29</v>
      </c>
      <c r="R3197" s="97"/>
      <c r="S3197" s="97"/>
    </row>
    <row r="3198" spans="1:19" ht="22.5" x14ac:dyDescent="0.25">
      <c r="A3198" s="89" t="s">
        <v>6889</v>
      </c>
      <c r="B3198" s="89" t="s">
        <v>6723</v>
      </c>
      <c r="C3198" s="89"/>
      <c r="D3198" s="89" t="s">
        <v>265</v>
      </c>
      <c r="E3198" s="94" t="s">
        <v>1600</v>
      </c>
      <c r="F3198" s="95" t="s">
        <v>1601</v>
      </c>
      <c r="G3198" s="89" t="s">
        <v>648</v>
      </c>
      <c r="H3198" s="89" t="s">
        <v>34</v>
      </c>
      <c r="I3198" s="96">
        <v>1</v>
      </c>
      <c r="J3198" s="97">
        <v>1532</v>
      </c>
      <c r="K3198" s="98">
        <f t="shared" si="1724"/>
        <v>383</v>
      </c>
      <c r="L3198" s="99">
        <f t="shared" si="1725"/>
        <v>1.0815399999999999</v>
      </c>
      <c r="M3198" s="100">
        <f t="shared" si="1726"/>
        <v>1.0590999999999999</v>
      </c>
      <c r="N3198" s="101">
        <f t="shared" si="1727"/>
        <v>0.97811300000000001</v>
      </c>
      <c r="O3198" s="100">
        <f t="shared" si="1728"/>
        <v>1</v>
      </c>
      <c r="P3198" s="98">
        <f t="shared" si="1729"/>
        <v>429.11</v>
      </c>
      <c r="Q3198" s="97">
        <f t="shared" si="1730"/>
        <v>1716.44</v>
      </c>
      <c r="R3198" s="97"/>
      <c r="S3198" s="97"/>
    </row>
    <row r="3199" spans="1:19" x14ac:dyDescent="0.25">
      <c r="A3199" s="89" t="s">
        <v>6890</v>
      </c>
      <c r="B3199" s="89" t="s">
        <v>6723</v>
      </c>
      <c r="C3199" s="89"/>
      <c r="D3199" s="89" t="s">
        <v>266</v>
      </c>
      <c r="E3199" s="94" t="s">
        <v>1603</v>
      </c>
      <c r="F3199" s="95" t="s">
        <v>1604</v>
      </c>
      <c r="G3199" s="89" t="s">
        <v>502</v>
      </c>
      <c r="H3199" s="89" t="s">
        <v>6891</v>
      </c>
      <c r="I3199" s="96">
        <v>1</v>
      </c>
      <c r="J3199" s="97">
        <v>9198</v>
      </c>
      <c r="K3199" s="98">
        <f t="shared" si="1724"/>
        <v>121441.77</v>
      </c>
      <c r="L3199" s="99">
        <f t="shared" si="1725"/>
        <v>1.0815399999999999</v>
      </c>
      <c r="M3199" s="100">
        <f t="shared" si="1726"/>
        <v>1.0590999999999999</v>
      </c>
      <c r="N3199" s="101">
        <f t="shared" si="1727"/>
        <v>0.97811300000000001</v>
      </c>
      <c r="O3199" s="100">
        <f t="shared" si="1728"/>
        <v>1</v>
      </c>
      <c r="P3199" s="98">
        <f t="shared" si="1729"/>
        <v>136061.94</v>
      </c>
      <c r="Q3199" s="97">
        <f t="shared" si="1730"/>
        <v>10305.33</v>
      </c>
      <c r="R3199" s="97"/>
      <c r="S3199" s="97"/>
    </row>
    <row r="3200" spans="1:19" ht="33.75" x14ac:dyDescent="0.25">
      <c r="A3200" s="89" t="s">
        <v>6892</v>
      </c>
      <c r="B3200" s="89" t="s">
        <v>6723</v>
      </c>
      <c r="C3200" s="89"/>
      <c r="D3200" s="89" t="s">
        <v>267</v>
      </c>
      <c r="E3200" s="94" t="s">
        <v>1607</v>
      </c>
      <c r="F3200" s="95" t="s">
        <v>1608</v>
      </c>
      <c r="G3200" s="89" t="s">
        <v>502</v>
      </c>
      <c r="H3200" s="89" t="s">
        <v>6893</v>
      </c>
      <c r="I3200" s="96">
        <v>1</v>
      </c>
      <c r="J3200" s="97">
        <v>-5661</v>
      </c>
      <c r="K3200" s="98">
        <f t="shared" si="1724"/>
        <v>74742.539999999994</v>
      </c>
      <c r="L3200" s="99">
        <f t="shared" si="1725"/>
        <v>1.0815399999999999</v>
      </c>
      <c r="M3200" s="100">
        <f t="shared" si="1726"/>
        <v>1.0590999999999999</v>
      </c>
      <c r="N3200" s="101">
        <f t="shared" si="1727"/>
        <v>0.97811300000000001</v>
      </c>
      <c r="O3200" s="100">
        <f t="shared" si="1728"/>
        <v>1</v>
      </c>
      <c r="P3200" s="98">
        <f t="shared" si="1729"/>
        <v>83740.67</v>
      </c>
      <c r="Q3200" s="97">
        <f t="shared" si="1730"/>
        <v>-6342.52</v>
      </c>
      <c r="R3200" s="97"/>
      <c r="S3200" s="97"/>
    </row>
    <row r="3201" spans="1:19" ht="22.5" x14ac:dyDescent="0.25">
      <c r="A3201" s="89" t="s">
        <v>6894</v>
      </c>
      <c r="B3201" s="89" t="s">
        <v>6723</v>
      </c>
      <c r="C3201" s="89"/>
      <c r="D3201" s="89" t="s">
        <v>184</v>
      </c>
      <c r="E3201" s="94" t="s">
        <v>6895</v>
      </c>
      <c r="F3201" s="95" t="s">
        <v>6896</v>
      </c>
      <c r="G3201" s="89" t="s">
        <v>1077</v>
      </c>
      <c r="H3201" s="89" t="s">
        <v>48</v>
      </c>
      <c r="I3201" s="96">
        <v>1</v>
      </c>
      <c r="J3201" s="97">
        <v>6800</v>
      </c>
      <c r="K3201" s="98">
        <f t="shared" si="1724"/>
        <v>971.43</v>
      </c>
      <c r="L3201" s="99">
        <f t="shared" si="1725"/>
        <v>1.0815399999999999</v>
      </c>
      <c r="M3201" s="100">
        <f t="shared" si="1726"/>
        <v>1.0590999999999999</v>
      </c>
      <c r="N3201" s="101">
        <f t="shared" si="1727"/>
        <v>0.97811300000000001</v>
      </c>
      <c r="O3201" s="100">
        <f t="shared" si="1728"/>
        <v>1</v>
      </c>
      <c r="P3201" s="98">
        <f t="shared" si="1729"/>
        <v>1088.3800000000001</v>
      </c>
      <c r="Q3201" s="97">
        <f t="shared" si="1730"/>
        <v>7618.66</v>
      </c>
      <c r="R3201" s="97"/>
      <c r="S3201" s="97"/>
    </row>
    <row r="3202" spans="1:19" x14ac:dyDescent="0.25">
      <c r="A3202" s="72"/>
      <c r="B3202" s="77"/>
      <c r="C3202" s="77"/>
      <c r="D3202" s="77"/>
      <c r="E3202" s="76"/>
      <c r="F3202" s="76" t="s">
        <v>6897</v>
      </c>
      <c r="G3202" s="77"/>
      <c r="H3202" s="77"/>
      <c r="I3202" s="78"/>
      <c r="J3202" s="79">
        <f>J3203</f>
        <v>5203</v>
      </c>
      <c r="K3202" s="98"/>
      <c r="L3202" s="99"/>
      <c r="M3202" s="100"/>
      <c r="N3202" s="101"/>
      <c r="O3202" s="100"/>
      <c r="P3202" s="98"/>
      <c r="Q3202" s="79">
        <f>Q3203</f>
        <v>5829.38</v>
      </c>
      <c r="R3202" s="79">
        <f t="shared" ref="R3202:S3202" si="1731">R3203</f>
        <v>5829.38</v>
      </c>
      <c r="S3202" s="79">
        <f t="shared" si="1731"/>
        <v>0</v>
      </c>
    </row>
    <row r="3203" spans="1:19" x14ac:dyDescent="0.25">
      <c r="A3203" s="82" t="s">
        <v>2643</v>
      </c>
      <c r="B3203" s="83"/>
      <c r="C3203" s="84"/>
      <c r="D3203" s="85"/>
      <c r="E3203" s="86"/>
      <c r="F3203" s="86" t="s">
        <v>6899</v>
      </c>
      <c r="G3203" s="82"/>
      <c r="H3203" s="82"/>
      <c r="I3203" s="87"/>
      <c r="J3203" s="88">
        <f>SUM(J3204:J3205)</f>
        <v>5203</v>
      </c>
      <c r="K3203" s="98"/>
      <c r="L3203" s="99"/>
      <c r="M3203" s="100"/>
      <c r="N3203" s="101"/>
      <c r="O3203" s="100"/>
      <c r="P3203" s="98"/>
      <c r="Q3203" s="88">
        <f>SUM(Q3204:Q3205)</f>
        <v>5829.38</v>
      </c>
      <c r="R3203" s="88">
        <f t="shared" ref="R3203:S3203" si="1732">SUM(R3204:R3205)</f>
        <v>5829.38</v>
      </c>
      <c r="S3203" s="88">
        <f t="shared" si="1732"/>
        <v>0</v>
      </c>
    </row>
    <row r="3204" spans="1:19" ht="22.5" x14ac:dyDescent="0.25">
      <c r="A3204" s="89" t="s">
        <v>6900</v>
      </c>
      <c r="B3204" s="89" t="s">
        <v>6901</v>
      </c>
      <c r="C3204" s="89" t="s">
        <v>17297</v>
      </c>
      <c r="D3204" s="89" t="s">
        <v>12</v>
      </c>
      <c r="E3204" s="94" t="s">
        <v>6902</v>
      </c>
      <c r="F3204" s="95" t="s">
        <v>1674</v>
      </c>
      <c r="G3204" s="89" t="s">
        <v>648</v>
      </c>
      <c r="H3204" s="89" t="s">
        <v>12</v>
      </c>
      <c r="I3204" s="96">
        <v>1</v>
      </c>
      <c r="J3204" s="97">
        <v>3292</v>
      </c>
      <c r="K3204" s="98">
        <f>J3204/H3204</f>
        <v>3292</v>
      </c>
      <c r="L3204" s="99">
        <f>$L$8</f>
        <v>1.0815399999999999</v>
      </c>
      <c r="M3204" s="100">
        <f>$M$8</f>
        <v>1.0590999999999999</v>
      </c>
      <c r="N3204" s="101">
        <f>$N$8</f>
        <v>0.97811300000000001</v>
      </c>
      <c r="O3204" s="100">
        <f>$O$8</f>
        <v>1</v>
      </c>
      <c r="P3204" s="98">
        <f>K3204*L3204*M3204*N3204*O3204</f>
        <v>3688.32</v>
      </c>
      <c r="Q3204" s="97">
        <f>H3204*P3204</f>
        <v>3688.32</v>
      </c>
      <c r="R3204" s="97">
        <f t="shared" ref="R3204:R3205" si="1733">Q3204</f>
        <v>3688.32</v>
      </c>
      <c r="S3204" s="97"/>
    </row>
    <row r="3205" spans="1:19" ht="22.5" x14ac:dyDescent="0.25">
      <c r="A3205" s="89" t="s">
        <v>6903</v>
      </c>
      <c r="B3205" s="89" t="s">
        <v>6901</v>
      </c>
      <c r="C3205" s="89" t="s">
        <v>17297</v>
      </c>
      <c r="D3205" s="89" t="s">
        <v>24</v>
      </c>
      <c r="E3205" s="94" t="s">
        <v>6904</v>
      </c>
      <c r="F3205" s="95" t="s">
        <v>6905</v>
      </c>
      <c r="G3205" s="89" t="s">
        <v>648</v>
      </c>
      <c r="H3205" s="89" t="s">
        <v>12</v>
      </c>
      <c r="I3205" s="96">
        <v>1</v>
      </c>
      <c r="J3205" s="97">
        <v>1911</v>
      </c>
      <c r="K3205" s="98">
        <f>J3205/H3205</f>
        <v>1911</v>
      </c>
      <c r="L3205" s="99">
        <f>$L$8</f>
        <v>1.0815399999999999</v>
      </c>
      <c r="M3205" s="100">
        <f>$M$8</f>
        <v>1.0590999999999999</v>
      </c>
      <c r="N3205" s="101">
        <f>$N$8</f>
        <v>0.97811300000000001</v>
      </c>
      <c r="O3205" s="100">
        <f>$O$8</f>
        <v>1</v>
      </c>
      <c r="P3205" s="98">
        <f>K3205*L3205*M3205*N3205*O3205</f>
        <v>2141.06</v>
      </c>
      <c r="Q3205" s="97">
        <f>H3205*P3205</f>
        <v>2141.06</v>
      </c>
      <c r="R3205" s="97">
        <f t="shared" si="1733"/>
        <v>2141.06</v>
      </c>
      <c r="S3205" s="97"/>
    </row>
    <row r="3206" spans="1:19" x14ac:dyDescent="0.25">
      <c r="A3206" s="72"/>
      <c r="B3206" s="77"/>
      <c r="C3206" s="77"/>
      <c r="D3206" s="77"/>
      <c r="E3206" s="76"/>
      <c r="F3206" s="76" t="s">
        <v>6906</v>
      </c>
      <c r="G3206" s="77"/>
      <c r="H3206" s="77"/>
      <c r="I3206" s="78"/>
      <c r="J3206" s="79">
        <f>J3207+J3223</f>
        <v>100792</v>
      </c>
      <c r="K3206" s="98"/>
      <c r="L3206" s="99"/>
      <c r="M3206" s="100"/>
      <c r="N3206" s="101"/>
      <c r="O3206" s="100"/>
      <c r="P3206" s="98"/>
      <c r="Q3206" s="79">
        <f>Q3207+Q3223</f>
        <v>112926.16</v>
      </c>
      <c r="R3206" s="79">
        <f t="shared" ref="R3206:S3206" si="1734">R3207+R3223</f>
        <v>86994.79</v>
      </c>
      <c r="S3206" s="79">
        <f t="shared" si="1734"/>
        <v>0</v>
      </c>
    </row>
    <row r="3207" spans="1:19" x14ac:dyDescent="0.25">
      <c r="A3207" s="82" t="s">
        <v>2645</v>
      </c>
      <c r="B3207" s="83"/>
      <c r="C3207" s="84"/>
      <c r="D3207" s="85"/>
      <c r="E3207" s="86"/>
      <c r="F3207" s="86" t="s">
        <v>6908</v>
      </c>
      <c r="G3207" s="82"/>
      <c r="H3207" s="82"/>
      <c r="I3207" s="87"/>
      <c r="J3207" s="88">
        <f>SUM(J3208:J3222)</f>
        <v>19174</v>
      </c>
      <c r="K3207" s="98"/>
      <c r="L3207" s="99"/>
      <c r="M3207" s="100"/>
      <c r="N3207" s="101"/>
      <c r="O3207" s="100"/>
      <c r="P3207" s="98"/>
      <c r="Q3207" s="88">
        <f>SUM(Q3208:Q3222)</f>
        <v>21482.31</v>
      </c>
      <c r="R3207" s="88">
        <f t="shared" ref="R3207:S3207" si="1735">SUM(R3208:R3222)</f>
        <v>0</v>
      </c>
      <c r="S3207" s="88">
        <f t="shared" si="1735"/>
        <v>0</v>
      </c>
    </row>
    <row r="3208" spans="1:19" x14ac:dyDescent="0.25">
      <c r="A3208" s="89"/>
      <c r="B3208" s="90"/>
      <c r="C3208" s="90"/>
      <c r="D3208" s="91"/>
      <c r="E3208" s="92"/>
      <c r="F3208" s="92" t="s">
        <v>6909</v>
      </c>
      <c r="G3208" s="91"/>
      <c r="H3208" s="91"/>
      <c r="I3208" s="93">
        <v>1</v>
      </c>
      <c r="J3208" s="91"/>
      <c r="K3208" s="98"/>
      <c r="L3208" s="99"/>
      <c r="M3208" s="100"/>
      <c r="N3208" s="101"/>
      <c r="O3208" s="100"/>
      <c r="P3208" s="98"/>
      <c r="Q3208" s="91"/>
      <c r="R3208" s="91"/>
      <c r="S3208" s="91"/>
    </row>
    <row r="3209" spans="1:19" ht="22.5" x14ac:dyDescent="0.25">
      <c r="A3209" s="89" t="s">
        <v>6910</v>
      </c>
      <c r="B3209" s="89" t="s">
        <v>6911</v>
      </c>
      <c r="C3209" s="89"/>
      <c r="D3209" s="89" t="s">
        <v>12</v>
      </c>
      <c r="E3209" s="94" t="s">
        <v>1807</v>
      </c>
      <c r="F3209" s="95" t="s">
        <v>1808</v>
      </c>
      <c r="G3209" s="89" t="s">
        <v>110</v>
      </c>
      <c r="H3209" s="89" t="s">
        <v>6912</v>
      </c>
      <c r="I3209" s="96">
        <v>1</v>
      </c>
      <c r="J3209" s="97">
        <v>3096</v>
      </c>
      <c r="K3209" s="98">
        <f>J3209/H3209</f>
        <v>144998.13</v>
      </c>
      <c r="L3209" s="99">
        <f>$L$8</f>
        <v>1.0815399999999999</v>
      </c>
      <c r="M3209" s="100">
        <f>$M$8</f>
        <v>1.0590999999999999</v>
      </c>
      <c r="N3209" s="101">
        <f>$N$8</f>
        <v>0.97811300000000001</v>
      </c>
      <c r="O3209" s="100">
        <f>$O$8</f>
        <v>1</v>
      </c>
      <c r="P3209" s="98">
        <f>K3209*L3209*M3209*N3209*O3209</f>
        <v>162454.22</v>
      </c>
      <c r="Q3209" s="97">
        <f>H3209*P3209</f>
        <v>3468.72</v>
      </c>
      <c r="R3209" s="97"/>
      <c r="S3209" s="97"/>
    </row>
    <row r="3210" spans="1:19" ht="22.5" x14ac:dyDescent="0.25">
      <c r="A3210" s="89" t="s">
        <v>6913</v>
      </c>
      <c r="B3210" s="89" t="s">
        <v>6911</v>
      </c>
      <c r="C3210" s="89"/>
      <c r="D3210" s="89" t="s">
        <v>24</v>
      </c>
      <c r="E3210" s="94" t="s">
        <v>1811</v>
      </c>
      <c r="F3210" s="95" t="s">
        <v>6914</v>
      </c>
      <c r="G3210" s="89" t="s">
        <v>949</v>
      </c>
      <c r="H3210" s="89" t="s">
        <v>6915</v>
      </c>
      <c r="I3210" s="96">
        <v>1</v>
      </c>
      <c r="J3210" s="97">
        <v>1637</v>
      </c>
      <c r="K3210" s="98">
        <f>J3210/H3210</f>
        <v>766.67</v>
      </c>
      <c r="L3210" s="99">
        <f>$L$8</f>
        <v>1.0815399999999999</v>
      </c>
      <c r="M3210" s="100">
        <f>$M$8</f>
        <v>1.0590999999999999</v>
      </c>
      <c r="N3210" s="101">
        <f>$N$8</f>
        <v>0.97811300000000001</v>
      </c>
      <c r="O3210" s="100">
        <f>$O$8</f>
        <v>1</v>
      </c>
      <c r="P3210" s="98">
        <f>K3210*L3210*M3210*N3210*O3210</f>
        <v>858.97</v>
      </c>
      <c r="Q3210" s="97">
        <f>H3210*P3210</f>
        <v>1834.07</v>
      </c>
      <c r="R3210" s="97"/>
      <c r="S3210" s="97"/>
    </row>
    <row r="3211" spans="1:19" x14ac:dyDescent="0.25">
      <c r="A3211" s="89"/>
      <c r="B3211" s="90"/>
      <c r="C3211" s="90"/>
      <c r="D3211" s="91"/>
      <c r="E3211" s="92"/>
      <c r="F3211" s="92" t="s">
        <v>6058</v>
      </c>
      <c r="G3211" s="91"/>
      <c r="H3211" s="91"/>
      <c r="I3211" s="93">
        <v>1</v>
      </c>
      <c r="J3211" s="91"/>
      <c r="K3211" s="98"/>
      <c r="L3211" s="99"/>
      <c r="M3211" s="100"/>
      <c r="N3211" s="101"/>
      <c r="O3211" s="100"/>
      <c r="P3211" s="98"/>
      <c r="Q3211" s="91"/>
      <c r="R3211" s="91"/>
      <c r="S3211" s="91"/>
    </row>
    <row r="3212" spans="1:19" x14ac:dyDescent="0.25">
      <c r="A3212" s="89" t="s">
        <v>6916</v>
      </c>
      <c r="B3212" s="89" t="s">
        <v>6911</v>
      </c>
      <c r="C3212" s="89"/>
      <c r="D3212" s="89" t="s">
        <v>30</v>
      </c>
      <c r="E3212" s="94" t="s">
        <v>2336</v>
      </c>
      <c r="F3212" s="95" t="s">
        <v>2337</v>
      </c>
      <c r="G3212" s="89" t="s">
        <v>648</v>
      </c>
      <c r="H3212" s="89" t="s">
        <v>12</v>
      </c>
      <c r="I3212" s="96">
        <v>1</v>
      </c>
      <c r="J3212" s="97">
        <v>2425</v>
      </c>
      <c r="K3212" s="98">
        <f>J3212/H3212</f>
        <v>2425</v>
      </c>
      <c r="L3212" s="99">
        <f>$L$8</f>
        <v>1.0815399999999999</v>
      </c>
      <c r="M3212" s="100">
        <f>$M$8</f>
        <v>1.0590999999999999</v>
      </c>
      <c r="N3212" s="101">
        <f>$N$8</f>
        <v>0.97811300000000001</v>
      </c>
      <c r="O3212" s="100">
        <f>$O$8</f>
        <v>1</v>
      </c>
      <c r="P3212" s="98">
        <f>K3212*L3212*M3212*N3212*O3212</f>
        <v>2716.94</v>
      </c>
      <c r="Q3212" s="97">
        <f>H3212*P3212</f>
        <v>2716.94</v>
      </c>
      <c r="R3212" s="97"/>
      <c r="S3212" s="97"/>
    </row>
    <row r="3213" spans="1:19" x14ac:dyDescent="0.25">
      <c r="A3213" s="89" t="s">
        <v>6917</v>
      </c>
      <c r="B3213" s="89" t="s">
        <v>6911</v>
      </c>
      <c r="C3213" s="89"/>
      <c r="D3213" s="89" t="s">
        <v>34</v>
      </c>
      <c r="E3213" s="94" t="s">
        <v>4855</v>
      </c>
      <c r="F3213" s="95" t="s">
        <v>4856</v>
      </c>
      <c r="G3213" s="89" t="s">
        <v>648</v>
      </c>
      <c r="H3213" s="89" t="s">
        <v>12</v>
      </c>
      <c r="I3213" s="96">
        <v>1</v>
      </c>
      <c r="J3213" s="97">
        <v>2083</v>
      </c>
      <c r="K3213" s="98">
        <f>J3213/H3213</f>
        <v>2083</v>
      </c>
      <c r="L3213" s="99">
        <f>$L$8</f>
        <v>1.0815399999999999</v>
      </c>
      <c r="M3213" s="100">
        <f>$M$8</f>
        <v>1.0590999999999999</v>
      </c>
      <c r="N3213" s="101">
        <f>$N$8</f>
        <v>0.97811300000000001</v>
      </c>
      <c r="O3213" s="100">
        <f>$O$8</f>
        <v>1</v>
      </c>
      <c r="P3213" s="98">
        <f>K3213*L3213*M3213*N3213*O3213</f>
        <v>2333.77</v>
      </c>
      <c r="Q3213" s="97">
        <f>H3213*P3213</f>
        <v>2333.77</v>
      </c>
      <c r="R3213" s="97"/>
      <c r="S3213" s="97"/>
    </row>
    <row r="3214" spans="1:19" x14ac:dyDescent="0.25">
      <c r="A3214" s="89"/>
      <c r="B3214" s="90"/>
      <c r="C3214" s="90"/>
      <c r="D3214" s="91"/>
      <c r="E3214" s="92"/>
      <c r="F3214" s="92" t="s">
        <v>6061</v>
      </c>
      <c r="G3214" s="91"/>
      <c r="H3214" s="91"/>
      <c r="I3214" s="93">
        <v>1</v>
      </c>
      <c r="J3214" s="91"/>
      <c r="K3214" s="98"/>
      <c r="L3214" s="99"/>
      <c r="M3214" s="100"/>
      <c r="N3214" s="101"/>
      <c r="O3214" s="100"/>
      <c r="P3214" s="98"/>
      <c r="Q3214" s="91"/>
      <c r="R3214" s="91"/>
      <c r="S3214" s="91"/>
    </row>
    <row r="3215" spans="1:19" x14ac:dyDescent="0.25">
      <c r="A3215" s="89" t="s">
        <v>6918</v>
      </c>
      <c r="B3215" s="89" t="s">
        <v>6911</v>
      </c>
      <c r="C3215" s="89"/>
      <c r="D3215" s="89" t="s">
        <v>40</v>
      </c>
      <c r="E3215" s="94" t="s">
        <v>1654</v>
      </c>
      <c r="F3215" s="95" t="s">
        <v>1655</v>
      </c>
      <c r="G3215" s="89" t="s">
        <v>648</v>
      </c>
      <c r="H3215" s="89" t="s">
        <v>12</v>
      </c>
      <c r="I3215" s="96">
        <v>1</v>
      </c>
      <c r="J3215" s="97">
        <v>959</v>
      </c>
      <c r="K3215" s="98">
        <f>J3215/H3215</f>
        <v>959</v>
      </c>
      <c r="L3215" s="99">
        <f>$L$8</f>
        <v>1.0815399999999999</v>
      </c>
      <c r="M3215" s="100">
        <f>$M$8</f>
        <v>1.0590999999999999</v>
      </c>
      <c r="N3215" s="101">
        <f>$N$8</f>
        <v>0.97811300000000001</v>
      </c>
      <c r="O3215" s="100">
        <f>$O$8</f>
        <v>1</v>
      </c>
      <c r="P3215" s="98">
        <f>K3215*L3215*M3215*N3215*O3215</f>
        <v>1074.45</v>
      </c>
      <c r="Q3215" s="97">
        <f>H3215*P3215</f>
        <v>1074.45</v>
      </c>
      <c r="R3215" s="97"/>
      <c r="S3215" s="97"/>
    </row>
    <row r="3216" spans="1:19" ht="22.5" x14ac:dyDescent="0.25">
      <c r="A3216" s="89" t="s">
        <v>6919</v>
      </c>
      <c r="B3216" s="89" t="s">
        <v>6911</v>
      </c>
      <c r="C3216" s="89"/>
      <c r="D3216" s="89" t="s">
        <v>43</v>
      </c>
      <c r="E3216" s="94" t="s">
        <v>6920</v>
      </c>
      <c r="F3216" s="95" t="s">
        <v>6921</v>
      </c>
      <c r="G3216" s="89" t="s">
        <v>648</v>
      </c>
      <c r="H3216" s="89" t="s">
        <v>12</v>
      </c>
      <c r="I3216" s="96">
        <v>1</v>
      </c>
      <c r="J3216" s="97">
        <v>232</v>
      </c>
      <c r="K3216" s="98">
        <f>J3216/H3216</f>
        <v>232</v>
      </c>
      <c r="L3216" s="99">
        <f>$L$8</f>
        <v>1.0815399999999999</v>
      </c>
      <c r="M3216" s="100">
        <f>$M$8</f>
        <v>1.0590999999999999</v>
      </c>
      <c r="N3216" s="101">
        <f>$N$8</f>
        <v>0.97811300000000001</v>
      </c>
      <c r="O3216" s="100">
        <f>$O$8</f>
        <v>1</v>
      </c>
      <c r="P3216" s="98">
        <f>K3216*L3216*M3216*N3216*O3216</f>
        <v>259.93</v>
      </c>
      <c r="Q3216" s="97">
        <f>H3216*P3216</f>
        <v>259.93</v>
      </c>
      <c r="R3216" s="97"/>
      <c r="S3216" s="97"/>
    </row>
    <row r="3217" spans="1:19" x14ac:dyDescent="0.25">
      <c r="A3217" s="89"/>
      <c r="B3217" s="90"/>
      <c r="C3217" s="90"/>
      <c r="D3217" s="91"/>
      <c r="E3217" s="92"/>
      <c r="F3217" s="92" t="s">
        <v>6058</v>
      </c>
      <c r="G3217" s="91"/>
      <c r="H3217" s="91"/>
      <c r="I3217" s="93">
        <v>1</v>
      </c>
      <c r="J3217" s="91"/>
      <c r="K3217" s="98"/>
      <c r="L3217" s="99"/>
      <c r="M3217" s="100"/>
      <c r="N3217" s="101"/>
      <c r="O3217" s="100"/>
      <c r="P3217" s="98"/>
      <c r="Q3217" s="91"/>
      <c r="R3217" s="91"/>
      <c r="S3217" s="91"/>
    </row>
    <row r="3218" spans="1:19" x14ac:dyDescent="0.25">
      <c r="A3218" s="89" t="s">
        <v>6922</v>
      </c>
      <c r="B3218" s="89" t="s">
        <v>6911</v>
      </c>
      <c r="C3218" s="89"/>
      <c r="D3218" s="89" t="s">
        <v>48</v>
      </c>
      <c r="E3218" s="94" t="s">
        <v>2336</v>
      </c>
      <c r="F3218" s="95" t="s">
        <v>2337</v>
      </c>
      <c r="G3218" s="89" t="s">
        <v>648</v>
      </c>
      <c r="H3218" s="89" t="s">
        <v>12</v>
      </c>
      <c r="I3218" s="96">
        <v>1</v>
      </c>
      <c r="J3218" s="97">
        <v>2425</v>
      </c>
      <c r="K3218" s="98">
        <f>J3218/H3218</f>
        <v>2425</v>
      </c>
      <c r="L3218" s="99">
        <f>$L$8</f>
        <v>1.0815399999999999</v>
      </c>
      <c r="M3218" s="100">
        <f>$M$8</f>
        <v>1.0590999999999999</v>
      </c>
      <c r="N3218" s="101">
        <f>$N$8</f>
        <v>0.97811300000000001</v>
      </c>
      <c r="O3218" s="100">
        <f>$O$8</f>
        <v>1</v>
      </c>
      <c r="P3218" s="98">
        <f>K3218*L3218*M3218*N3218*O3218</f>
        <v>2716.94</v>
      </c>
      <c r="Q3218" s="97">
        <f>H3218*P3218</f>
        <v>2716.94</v>
      </c>
      <c r="R3218" s="97"/>
      <c r="S3218" s="97"/>
    </row>
    <row r="3219" spans="1:19" x14ac:dyDescent="0.25">
      <c r="A3219" s="89" t="s">
        <v>6923</v>
      </c>
      <c r="B3219" s="89" t="s">
        <v>6911</v>
      </c>
      <c r="C3219" s="89"/>
      <c r="D3219" s="89" t="s">
        <v>55</v>
      </c>
      <c r="E3219" s="94" t="s">
        <v>4858</v>
      </c>
      <c r="F3219" s="95" t="s">
        <v>4859</v>
      </c>
      <c r="G3219" s="89" t="s">
        <v>648</v>
      </c>
      <c r="H3219" s="89" t="s">
        <v>12</v>
      </c>
      <c r="I3219" s="96">
        <v>1</v>
      </c>
      <c r="J3219" s="97">
        <v>4998</v>
      </c>
      <c r="K3219" s="98">
        <f>J3219/H3219</f>
        <v>4998</v>
      </c>
      <c r="L3219" s="99">
        <f>$L$8</f>
        <v>1.0815399999999999</v>
      </c>
      <c r="M3219" s="100">
        <f>$M$8</f>
        <v>1.0590999999999999</v>
      </c>
      <c r="N3219" s="101">
        <f>$N$8</f>
        <v>0.97811300000000001</v>
      </c>
      <c r="O3219" s="100">
        <f>$O$8</f>
        <v>1</v>
      </c>
      <c r="P3219" s="98">
        <f>K3219*L3219*M3219*N3219*O3219</f>
        <v>5599.7</v>
      </c>
      <c r="Q3219" s="97">
        <f>H3219*P3219</f>
        <v>5599.7</v>
      </c>
      <c r="R3219" s="97"/>
      <c r="S3219" s="97"/>
    </row>
    <row r="3220" spans="1:19" x14ac:dyDescent="0.25">
      <c r="A3220" s="89"/>
      <c r="B3220" s="90"/>
      <c r="C3220" s="90"/>
      <c r="D3220" s="91"/>
      <c r="E3220" s="92"/>
      <c r="F3220" s="92" t="s">
        <v>6061</v>
      </c>
      <c r="G3220" s="91"/>
      <c r="H3220" s="91"/>
      <c r="I3220" s="93">
        <v>1</v>
      </c>
      <c r="J3220" s="91"/>
      <c r="K3220" s="98"/>
      <c r="L3220" s="99"/>
      <c r="M3220" s="100"/>
      <c r="N3220" s="101"/>
      <c r="O3220" s="100"/>
      <c r="P3220" s="98"/>
      <c r="Q3220" s="91"/>
      <c r="R3220" s="91"/>
      <c r="S3220" s="91"/>
    </row>
    <row r="3221" spans="1:19" x14ac:dyDescent="0.25">
      <c r="A3221" s="89" t="s">
        <v>6924</v>
      </c>
      <c r="B3221" s="89" t="s">
        <v>6911</v>
      </c>
      <c r="C3221" s="89"/>
      <c r="D3221" s="89" t="s">
        <v>58</v>
      </c>
      <c r="E3221" s="94" t="s">
        <v>1654</v>
      </c>
      <c r="F3221" s="95" t="s">
        <v>1655</v>
      </c>
      <c r="G3221" s="89" t="s">
        <v>648</v>
      </c>
      <c r="H3221" s="89" t="s">
        <v>12</v>
      </c>
      <c r="I3221" s="96">
        <v>1</v>
      </c>
      <c r="J3221" s="97">
        <v>959</v>
      </c>
      <c r="K3221" s="98">
        <f>J3221/H3221</f>
        <v>959</v>
      </c>
      <c r="L3221" s="99">
        <f>$L$8</f>
        <v>1.0815399999999999</v>
      </c>
      <c r="M3221" s="100">
        <f>$M$8</f>
        <v>1.0590999999999999</v>
      </c>
      <c r="N3221" s="101">
        <f>$N$8</f>
        <v>0.97811300000000001</v>
      </c>
      <c r="O3221" s="100">
        <f>$O$8</f>
        <v>1</v>
      </c>
      <c r="P3221" s="98">
        <f>K3221*L3221*M3221*N3221*O3221</f>
        <v>1074.45</v>
      </c>
      <c r="Q3221" s="97">
        <f>H3221*P3221</f>
        <v>1074.45</v>
      </c>
      <c r="R3221" s="97"/>
      <c r="S3221" s="97"/>
    </row>
    <row r="3222" spans="1:19" ht="22.5" x14ac:dyDescent="0.25">
      <c r="A3222" s="89" t="s">
        <v>6925</v>
      </c>
      <c r="B3222" s="89" t="s">
        <v>6911</v>
      </c>
      <c r="C3222" s="89"/>
      <c r="D3222" s="89" t="s">
        <v>60</v>
      </c>
      <c r="E3222" s="94" t="s">
        <v>6926</v>
      </c>
      <c r="F3222" s="95" t="s">
        <v>6927</v>
      </c>
      <c r="G3222" s="89" t="s">
        <v>648</v>
      </c>
      <c r="H3222" s="89" t="s">
        <v>12</v>
      </c>
      <c r="I3222" s="96">
        <v>1</v>
      </c>
      <c r="J3222" s="97">
        <v>360</v>
      </c>
      <c r="K3222" s="98">
        <f>J3222/H3222</f>
        <v>360</v>
      </c>
      <c r="L3222" s="99">
        <f>$L$8</f>
        <v>1.0815399999999999</v>
      </c>
      <c r="M3222" s="100">
        <f>$M$8</f>
        <v>1.0590999999999999</v>
      </c>
      <c r="N3222" s="101">
        <f>$N$8</f>
        <v>0.97811300000000001</v>
      </c>
      <c r="O3222" s="100">
        <f>$O$8</f>
        <v>1</v>
      </c>
      <c r="P3222" s="98">
        <f>K3222*L3222*M3222*N3222*O3222</f>
        <v>403.34</v>
      </c>
      <c r="Q3222" s="97">
        <f>H3222*P3222</f>
        <v>403.34</v>
      </c>
      <c r="R3222" s="97"/>
      <c r="S3222" s="97"/>
    </row>
    <row r="3223" spans="1:19" x14ac:dyDescent="0.25">
      <c r="A3223" s="82" t="s">
        <v>2648</v>
      </c>
      <c r="B3223" s="83"/>
      <c r="C3223" s="84"/>
      <c r="D3223" s="85"/>
      <c r="E3223" s="86"/>
      <c r="F3223" s="86" t="s">
        <v>6929</v>
      </c>
      <c r="G3223" s="82"/>
      <c r="H3223" s="82"/>
      <c r="I3223" s="87"/>
      <c r="J3223" s="88">
        <f>SUM(J3224:J3225)</f>
        <v>81618</v>
      </c>
      <c r="K3223" s="98"/>
      <c r="L3223" s="99"/>
      <c r="M3223" s="100"/>
      <c r="N3223" s="101"/>
      <c r="O3223" s="100"/>
      <c r="P3223" s="98"/>
      <c r="Q3223" s="88">
        <f>SUM(Q3224:Q3225)</f>
        <v>91443.85</v>
      </c>
      <c r="R3223" s="88">
        <f t="shared" ref="R3223:S3223" si="1736">SUM(R3224:R3225)</f>
        <v>86994.79</v>
      </c>
      <c r="S3223" s="88">
        <f t="shared" si="1736"/>
        <v>0</v>
      </c>
    </row>
    <row r="3224" spans="1:19" x14ac:dyDescent="0.25">
      <c r="A3224" s="89" t="s">
        <v>6930</v>
      </c>
      <c r="B3224" s="89" t="s">
        <v>6911</v>
      </c>
      <c r="C3224" s="89"/>
      <c r="D3224" s="89" t="s">
        <v>65</v>
      </c>
      <c r="E3224" s="94" t="s">
        <v>6931</v>
      </c>
      <c r="F3224" s="95" t="s">
        <v>6932</v>
      </c>
      <c r="G3224" s="89" t="s">
        <v>6933</v>
      </c>
      <c r="H3224" s="89" t="s">
        <v>12</v>
      </c>
      <c r="I3224" s="96">
        <v>1</v>
      </c>
      <c r="J3224" s="97">
        <v>3971</v>
      </c>
      <c r="K3224" s="98">
        <f>J3224/H3224</f>
        <v>3971</v>
      </c>
      <c r="L3224" s="99">
        <f>$L$8</f>
        <v>1.0815399999999999</v>
      </c>
      <c r="M3224" s="100">
        <f>$M$8</f>
        <v>1.0590999999999999</v>
      </c>
      <c r="N3224" s="101">
        <f>$N$8</f>
        <v>0.97811300000000001</v>
      </c>
      <c r="O3224" s="100">
        <f>$O$8</f>
        <v>1</v>
      </c>
      <c r="P3224" s="98">
        <f>K3224*L3224*M3224*N3224*O3224</f>
        <v>4449.0600000000004</v>
      </c>
      <c r="Q3224" s="97">
        <f>H3224*P3224</f>
        <v>4449.0600000000004</v>
      </c>
      <c r="R3224" s="97"/>
      <c r="S3224" s="97"/>
    </row>
    <row r="3225" spans="1:19" ht="22.5" x14ac:dyDescent="0.25">
      <c r="A3225" s="89" t="s">
        <v>6934</v>
      </c>
      <c r="B3225" s="89" t="s">
        <v>6911</v>
      </c>
      <c r="C3225" s="89" t="s">
        <v>17297</v>
      </c>
      <c r="D3225" s="89" t="s">
        <v>68</v>
      </c>
      <c r="E3225" s="94" t="s">
        <v>6935</v>
      </c>
      <c r="F3225" s="95" t="s">
        <v>6936</v>
      </c>
      <c r="G3225" s="89" t="s">
        <v>648</v>
      </c>
      <c r="H3225" s="89" t="s">
        <v>12</v>
      </c>
      <c r="I3225" s="96">
        <v>1</v>
      </c>
      <c r="J3225" s="97">
        <v>77647</v>
      </c>
      <c r="K3225" s="98">
        <f>J3225/H3225</f>
        <v>77647</v>
      </c>
      <c r="L3225" s="99">
        <f>$L$8</f>
        <v>1.0815399999999999</v>
      </c>
      <c r="M3225" s="100">
        <f>$M$8</f>
        <v>1.0590999999999999</v>
      </c>
      <c r="N3225" s="101">
        <f>$N$8</f>
        <v>0.97811300000000001</v>
      </c>
      <c r="O3225" s="100">
        <f>$O$8</f>
        <v>1</v>
      </c>
      <c r="P3225" s="98">
        <f>K3225*L3225*M3225*N3225*O3225</f>
        <v>86994.79</v>
      </c>
      <c r="Q3225" s="97">
        <f>H3225*P3225</f>
        <v>86994.79</v>
      </c>
      <c r="R3225" s="97">
        <f t="shared" ref="R3225" si="1737">Q3225</f>
        <v>86994.79</v>
      </c>
      <c r="S3225" s="97"/>
    </row>
    <row r="3226" spans="1:19" x14ac:dyDescent="0.25">
      <c r="A3226" s="72"/>
      <c r="B3226" s="77"/>
      <c r="C3226" s="77"/>
      <c r="D3226" s="77"/>
      <c r="E3226" s="76"/>
      <c r="F3226" s="76" t="s">
        <v>6937</v>
      </c>
      <c r="G3226" s="77"/>
      <c r="H3226" s="77"/>
      <c r="I3226" s="78"/>
      <c r="J3226" s="79">
        <f>J3227</f>
        <v>36446</v>
      </c>
      <c r="K3226" s="98"/>
      <c r="L3226" s="99"/>
      <c r="M3226" s="100"/>
      <c r="N3226" s="101"/>
      <c r="O3226" s="100"/>
      <c r="P3226" s="98"/>
      <c r="Q3226" s="79">
        <f>Q3227</f>
        <v>40833.68</v>
      </c>
      <c r="R3226" s="79">
        <f t="shared" ref="R3226:S3226" si="1738">R3227</f>
        <v>38508.870000000003</v>
      </c>
      <c r="S3226" s="79">
        <f t="shared" si="1738"/>
        <v>0</v>
      </c>
    </row>
    <row r="3227" spans="1:19" x14ac:dyDescent="0.25">
      <c r="A3227" s="82" t="s">
        <v>2650</v>
      </c>
      <c r="B3227" s="83"/>
      <c r="C3227" s="84"/>
      <c r="D3227" s="85"/>
      <c r="E3227" s="86"/>
      <c r="F3227" s="86" t="s">
        <v>6939</v>
      </c>
      <c r="G3227" s="82"/>
      <c r="H3227" s="82"/>
      <c r="I3227" s="87"/>
      <c r="J3227" s="88">
        <f>SUM(J3228:J3231)</f>
        <v>36446</v>
      </c>
      <c r="K3227" s="98"/>
      <c r="L3227" s="99"/>
      <c r="M3227" s="100"/>
      <c r="N3227" s="101"/>
      <c r="O3227" s="100"/>
      <c r="P3227" s="98"/>
      <c r="Q3227" s="88">
        <f>SUM(Q3228:Q3231)</f>
        <v>40833.68</v>
      </c>
      <c r="R3227" s="88">
        <f t="shared" ref="R3227:S3227" si="1739">SUM(R3228:R3231)</f>
        <v>38508.870000000003</v>
      </c>
      <c r="S3227" s="88">
        <f t="shared" si="1739"/>
        <v>0</v>
      </c>
    </row>
    <row r="3228" spans="1:19" x14ac:dyDescent="0.25">
      <c r="A3228" s="89" t="s">
        <v>6940</v>
      </c>
      <c r="B3228" s="89" t="s">
        <v>6941</v>
      </c>
      <c r="C3228" s="89"/>
      <c r="D3228" s="89" t="s">
        <v>12</v>
      </c>
      <c r="E3228" s="94" t="s">
        <v>6942</v>
      </c>
      <c r="F3228" s="95" t="s">
        <v>6943</v>
      </c>
      <c r="G3228" s="89" t="s">
        <v>71</v>
      </c>
      <c r="H3228" s="89" t="s">
        <v>460</v>
      </c>
      <c r="I3228" s="96">
        <v>1</v>
      </c>
      <c r="J3228" s="97">
        <v>2075</v>
      </c>
      <c r="K3228" s="98">
        <f>J3228/H3228</f>
        <v>69166.67</v>
      </c>
      <c r="L3228" s="99">
        <f>$L$8</f>
        <v>1.0815399999999999</v>
      </c>
      <c r="M3228" s="100">
        <f>$M$8</f>
        <v>1.0590999999999999</v>
      </c>
      <c r="N3228" s="101">
        <f>$N$8</f>
        <v>0.97811300000000001</v>
      </c>
      <c r="O3228" s="100">
        <f>$O$8</f>
        <v>1</v>
      </c>
      <c r="P3228" s="98">
        <f>K3228*L3228*M3228*N3228*O3228</f>
        <v>77493.53</v>
      </c>
      <c r="Q3228" s="97">
        <f>H3228*P3228</f>
        <v>2324.81</v>
      </c>
      <c r="R3228" s="97"/>
      <c r="S3228" s="97"/>
    </row>
    <row r="3229" spans="1:19" ht="22.5" x14ac:dyDescent="0.25">
      <c r="A3229" s="89" t="s">
        <v>6944</v>
      </c>
      <c r="B3229" s="89" t="s">
        <v>6941</v>
      </c>
      <c r="C3229" s="89" t="s">
        <v>17297</v>
      </c>
      <c r="D3229" s="89" t="s">
        <v>24</v>
      </c>
      <c r="E3229" s="94" t="s">
        <v>6945</v>
      </c>
      <c r="F3229" s="95" t="s">
        <v>6946</v>
      </c>
      <c r="G3229" s="89" t="s">
        <v>648</v>
      </c>
      <c r="H3229" s="89" t="s">
        <v>24</v>
      </c>
      <c r="I3229" s="96">
        <v>1</v>
      </c>
      <c r="J3229" s="97">
        <v>2519</v>
      </c>
      <c r="K3229" s="98">
        <f>J3229/H3229</f>
        <v>1259.5</v>
      </c>
      <c r="L3229" s="99">
        <f>$L$8</f>
        <v>1.0815399999999999</v>
      </c>
      <c r="M3229" s="100">
        <f>$M$8</f>
        <v>1.0590999999999999</v>
      </c>
      <c r="N3229" s="101">
        <f>$N$8</f>
        <v>0.97811300000000001</v>
      </c>
      <c r="O3229" s="100">
        <f>$O$8</f>
        <v>1</v>
      </c>
      <c r="P3229" s="98">
        <f>K3229*L3229*M3229*N3229*O3229</f>
        <v>1411.13</v>
      </c>
      <c r="Q3229" s="97">
        <f>H3229*P3229</f>
        <v>2822.26</v>
      </c>
      <c r="R3229" s="97">
        <f t="shared" ref="R3229:R3231" si="1740">Q3229</f>
        <v>2822.26</v>
      </c>
      <c r="S3229" s="97"/>
    </row>
    <row r="3230" spans="1:19" ht="22.5" x14ac:dyDescent="0.25">
      <c r="A3230" s="89" t="s">
        <v>6947</v>
      </c>
      <c r="B3230" s="89" t="s">
        <v>6941</v>
      </c>
      <c r="C3230" s="89" t="s">
        <v>17297</v>
      </c>
      <c r="D3230" s="89" t="s">
        <v>30</v>
      </c>
      <c r="E3230" s="94" t="s">
        <v>6948</v>
      </c>
      <c r="F3230" s="95" t="s">
        <v>6949</v>
      </c>
      <c r="G3230" s="89" t="s">
        <v>648</v>
      </c>
      <c r="H3230" s="89" t="s">
        <v>12</v>
      </c>
      <c r="I3230" s="96">
        <v>1</v>
      </c>
      <c r="J3230" s="97">
        <v>9650</v>
      </c>
      <c r="K3230" s="98">
        <f>J3230/H3230</f>
        <v>9650</v>
      </c>
      <c r="L3230" s="99">
        <f>$L$8</f>
        <v>1.0815399999999999</v>
      </c>
      <c r="M3230" s="100">
        <f>$M$8</f>
        <v>1.0590999999999999</v>
      </c>
      <c r="N3230" s="101">
        <f>$N$8</f>
        <v>0.97811300000000001</v>
      </c>
      <c r="O3230" s="100">
        <f>$O$8</f>
        <v>1</v>
      </c>
      <c r="P3230" s="98">
        <f>K3230*L3230*M3230*N3230*O3230</f>
        <v>10811.75</v>
      </c>
      <c r="Q3230" s="97">
        <f>H3230*P3230</f>
        <v>10811.75</v>
      </c>
      <c r="R3230" s="97">
        <f t="shared" si="1740"/>
        <v>10811.75</v>
      </c>
      <c r="S3230" s="97"/>
    </row>
    <row r="3231" spans="1:19" ht="22.5" x14ac:dyDescent="0.25">
      <c r="A3231" s="89" t="s">
        <v>6950</v>
      </c>
      <c r="B3231" s="89" t="s">
        <v>6941</v>
      </c>
      <c r="C3231" s="89" t="s">
        <v>17297</v>
      </c>
      <c r="D3231" s="89" t="s">
        <v>34</v>
      </c>
      <c r="E3231" s="94" t="s">
        <v>6951</v>
      </c>
      <c r="F3231" s="95" t="s">
        <v>6952</v>
      </c>
      <c r="G3231" s="89" t="s">
        <v>648</v>
      </c>
      <c r="H3231" s="89" t="s">
        <v>24</v>
      </c>
      <c r="I3231" s="96">
        <v>1</v>
      </c>
      <c r="J3231" s="97">
        <v>22202</v>
      </c>
      <c r="K3231" s="98">
        <f>J3231/H3231</f>
        <v>11101</v>
      </c>
      <c r="L3231" s="99">
        <f>$L$8</f>
        <v>1.0815399999999999</v>
      </c>
      <c r="M3231" s="100">
        <f>$M$8</f>
        <v>1.0590999999999999</v>
      </c>
      <c r="N3231" s="101">
        <f>$N$8</f>
        <v>0.97811300000000001</v>
      </c>
      <c r="O3231" s="100">
        <f>$O$8</f>
        <v>1</v>
      </c>
      <c r="P3231" s="98">
        <f>K3231*L3231*M3231*N3231*O3231</f>
        <v>12437.43</v>
      </c>
      <c r="Q3231" s="97">
        <f>H3231*P3231</f>
        <v>24874.86</v>
      </c>
      <c r="R3231" s="97">
        <f t="shared" si="1740"/>
        <v>24874.86</v>
      </c>
      <c r="S3231" s="97"/>
    </row>
    <row r="3232" spans="1:19" ht="28.5" x14ac:dyDescent="0.25">
      <c r="A3232" s="72"/>
      <c r="B3232" s="77"/>
      <c r="C3232" s="77"/>
      <c r="D3232" s="77"/>
      <c r="E3232" s="76"/>
      <c r="F3232" s="76" t="s">
        <v>6953</v>
      </c>
      <c r="G3232" s="77"/>
      <c r="H3232" s="77"/>
      <c r="I3232" s="78"/>
      <c r="J3232" s="79">
        <f>J3233+J3316+J3330+J3346+J3365</f>
        <v>9962764</v>
      </c>
      <c r="K3232" s="98"/>
      <c r="L3232" s="99"/>
      <c r="M3232" s="100"/>
      <c r="N3232" s="101"/>
      <c r="O3232" s="100"/>
      <c r="P3232" s="98"/>
      <c r="Q3232" s="79">
        <f>Q3233+Q3316+Q3330+Q3346+Q3365</f>
        <v>11162164.550000001</v>
      </c>
      <c r="R3232" s="79">
        <f t="shared" ref="R3232:S3232" si="1741">R3233+R3316+R3330+R3346+R3365</f>
        <v>0</v>
      </c>
      <c r="S3232" s="79">
        <f t="shared" si="1741"/>
        <v>0</v>
      </c>
    </row>
    <row r="3233" spans="1:19" x14ac:dyDescent="0.25">
      <c r="A3233" s="82" t="s">
        <v>2652</v>
      </c>
      <c r="B3233" s="83"/>
      <c r="C3233" s="84"/>
      <c r="D3233" s="85"/>
      <c r="E3233" s="86"/>
      <c r="F3233" s="86" t="s">
        <v>6955</v>
      </c>
      <c r="G3233" s="82"/>
      <c r="H3233" s="82"/>
      <c r="I3233" s="87"/>
      <c r="J3233" s="88">
        <f>SUM(J3234:J3315)</f>
        <v>4842497</v>
      </c>
      <c r="K3233" s="98"/>
      <c r="L3233" s="99"/>
      <c r="M3233" s="100"/>
      <c r="N3233" s="101"/>
      <c r="O3233" s="100"/>
      <c r="P3233" s="98"/>
      <c r="Q3233" s="88">
        <f>SUM(Q3234:Q3315)</f>
        <v>5425483.3700000001</v>
      </c>
      <c r="R3233" s="88">
        <f t="shared" ref="R3233:S3233" si="1742">SUM(R3234:R3315)</f>
        <v>0</v>
      </c>
      <c r="S3233" s="88">
        <f t="shared" si="1742"/>
        <v>0</v>
      </c>
    </row>
    <row r="3234" spans="1:19" x14ac:dyDescent="0.25">
      <c r="A3234" s="89"/>
      <c r="B3234" s="90"/>
      <c r="C3234" s="90"/>
      <c r="D3234" s="91"/>
      <c r="E3234" s="92"/>
      <c r="F3234" s="92" t="s">
        <v>6956</v>
      </c>
      <c r="G3234" s="91"/>
      <c r="H3234" s="91"/>
      <c r="I3234" s="93">
        <v>1</v>
      </c>
      <c r="J3234" s="91"/>
      <c r="K3234" s="98"/>
      <c r="L3234" s="99"/>
      <c r="M3234" s="100"/>
      <c r="N3234" s="101"/>
      <c r="O3234" s="100"/>
      <c r="P3234" s="98"/>
      <c r="Q3234" s="91"/>
      <c r="R3234" s="91"/>
      <c r="S3234" s="91"/>
    </row>
    <row r="3235" spans="1:19" ht="22.5" x14ac:dyDescent="0.25">
      <c r="A3235" s="89" t="s">
        <v>6957</v>
      </c>
      <c r="B3235" s="89" t="s">
        <v>6958</v>
      </c>
      <c r="C3235" s="89"/>
      <c r="D3235" s="89" t="s">
        <v>12</v>
      </c>
      <c r="E3235" s="94" t="s">
        <v>688</v>
      </c>
      <c r="F3235" s="95" t="s">
        <v>689</v>
      </c>
      <c r="G3235" s="89" t="s">
        <v>37</v>
      </c>
      <c r="H3235" s="89" t="s">
        <v>6959</v>
      </c>
      <c r="I3235" s="96">
        <v>1</v>
      </c>
      <c r="J3235" s="97">
        <v>28121</v>
      </c>
      <c r="K3235" s="98">
        <f t="shared" ref="K3235:K3246" si="1743">J3235/H3235</f>
        <v>64542.12</v>
      </c>
      <c r="L3235" s="99">
        <f t="shared" ref="L3235:L3246" si="1744">$L$8</f>
        <v>1.0815399999999999</v>
      </c>
      <c r="M3235" s="100">
        <f t="shared" ref="M3235:M3246" si="1745">$M$8</f>
        <v>1.0590999999999999</v>
      </c>
      <c r="N3235" s="101">
        <f t="shared" ref="N3235:N3246" si="1746">$N$8</f>
        <v>0.97811300000000001</v>
      </c>
      <c r="O3235" s="100">
        <f t="shared" ref="O3235:O3246" si="1747">$O$8</f>
        <v>1</v>
      </c>
      <c r="P3235" s="98">
        <f>K3235*L3235*M3235*N3235*O3235</f>
        <v>72312.240000000005</v>
      </c>
      <c r="Q3235" s="97">
        <f t="shared" ref="Q3235:Q3246" si="1748">H3235*P3235</f>
        <v>31506.44</v>
      </c>
      <c r="R3235" s="97"/>
      <c r="S3235" s="97"/>
    </row>
    <row r="3236" spans="1:19" ht="22.5" x14ac:dyDescent="0.25">
      <c r="A3236" s="89" t="s">
        <v>6960</v>
      </c>
      <c r="B3236" s="89" t="s">
        <v>6958</v>
      </c>
      <c r="C3236" s="89"/>
      <c r="D3236" s="89" t="s">
        <v>24</v>
      </c>
      <c r="E3236" s="94" t="s">
        <v>137</v>
      </c>
      <c r="F3236" s="95" t="s">
        <v>694</v>
      </c>
      <c r="G3236" s="89" t="s">
        <v>37</v>
      </c>
      <c r="H3236" s="89" t="s">
        <v>6961</v>
      </c>
      <c r="I3236" s="96">
        <v>1</v>
      </c>
      <c r="J3236" s="97">
        <v>19809</v>
      </c>
      <c r="K3236" s="98">
        <f t="shared" si="1743"/>
        <v>89511.97</v>
      </c>
      <c r="L3236" s="99">
        <f t="shared" si="1744"/>
        <v>1.0815399999999999</v>
      </c>
      <c r="M3236" s="100">
        <f t="shared" si="1745"/>
        <v>1.0590999999999999</v>
      </c>
      <c r="N3236" s="101">
        <f t="shared" si="1746"/>
        <v>0.97811300000000001</v>
      </c>
      <c r="O3236" s="100">
        <f t="shared" si="1747"/>
        <v>1</v>
      </c>
      <c r="P3236" s="98">
        <f>K3236*L3236*M3236*N3236*O3236</f>
        <v>100288.17</v>
      </c>
      <c r="Q3236" s="97">
        <f t="shared" si="1748"/>
        <v>22193.77</v>
      </c>
      <c r="R3236" s="97"/>
      <c r="S3236" s="97"/>
    </row>
    <row r="3237" spans="1:19" ht="22.5" x14ac:dyDescent="0.25">
      <c r="A3237" s="89" t="s">
        <v>6962</v>
      </c>
      <c r="B3237" s="89" t="s">
        <v>6958</v>
      </c>
      <c r="C3237" s="89"/>
      <c r="D3237" s="89" t="s">
        <v>30</v>
      </c>
      <c r="E3237" s="94" t="s">
        <v>5517</v>
      </c>
      <c r="F3237" s="95" t="s">
        <v>5734</v>
      </c>
      <c r="G3237" s="89" t="s">
        <v>51</v>
      </c>
      <c r="H3237" s="89" t="s">
        <v>572</v>
      </c>
      <c r="I3237" s="96">
        <v>1</v>
      </c>
      <c r="J3237" s="97">
        <v>12776</v>
      </c>
      <c r="K3237" s="98">
        <f t="shared" si="1743"/>
        <v>170346.67</v>
      </c>
      <c r="L3237" s="99">
        <f t="shared" si="1744"/>
        <v>1.0815399999999999</v>
      </c>
      <c r="M3237" s="100">
        <f t="shared" si="1745"/>
        <v>1.0590999999999999</v>
      </c>
      <c r="N3237" s="101">
        <f t="shared" si="1746"/>
        <v>0.97811300000000001</v>
      </c>
      <c r="O3237" s="100">
        <f t="shared" si="1747"/>
        <v>1</v>
      </c>
      <c r="P3237" s="98">
        <f>K3237*L3237*M3237*N3237*O3237</f>
        <v>190854.42</v>
      </c>
      <c r="Q3237" s="97">
        <f t="shared" si="1748"/>
        <v>14314.08</v>
      </c>
      <c r="R3237" s="97"/>
      <c r="S3237" s="97"/>
    </row>
    <row r="3238" spans="1:19" ht="22.5" x14ac:dyDescent="0.25">
      <c r="A3238" s="89" t="s">
        <v>6963</v>
      </c>
      <c r="B3238" s="89" t="s">
        <v>6958</v>
      </c>
      <c r="C3238" s="89"/>
      <c r="D3238" s="89" t="s">
        <v>34</v>
      </c>
      <c r="E3238" s="94" t="s">
        <v>31</v>
      </c>
      <c r="F3238" s="95" t="s">
        <v>32</v>
      </c>
      <c r="G3238" s="89" t="s">
        <v>27</v>
      </c>
      <c r="H3238" s="89" t="s">
        <v>6964</v>
      </c>
      <c r="I3238" s="96">
        <v>1</v>
      </c>
      <c r="J3238" s="97">
        <v>275755</v>
      </c>
      <c r="K3238" s="98">
        <f t="shared" si="1743"/>
        <v>708.95</v>
      </c>
      <c r="L3238" s="99">
        <f t="shared" si="1744"/>
        <v>1.0815399999999999</v>
      </c>
      <c r="M3238" s="100">
        <f t="shared" si="1745"/>
        <v>1.0590999999999999</v>
      </c>
      <c r="N3238" s="101">
        <f t="shared" si="1746"/>
        <v>0.97811300000000001</v>
      </c>
      <c r="O3238" s="100">
        <f t="shared" si="1747"/>
        <v>1</v>
      </c>
      <c r="P3238" s="98">
        <f>K3238*L3238*M3238*N3238*O3238+0.01</f>
        <v>794.31</v>
      </c>
      <c r="Q3238" s="97">
        <f t="shared" si="1748"/>
        <v>308954.82</v>
      </c>
      <c r="R3238" s="97"/>
      <c r="S3238" s="97"/>
    </row>
    <row r="3239" spans="1:19" ht="22.5" x14ac:dyDescent="0.25">
      <c r="A3239" s="89" t="s">
        <v>6965</v>
      </c>
      <c r="B3239" s="89" t="s">
        <v>6958</v>
      </c>
      <c r="C3239" s="89"/>
      <c r="D3239" s="89" t="s">
        <v>40</v>
      </c>
      <c r="E3239" s="94" t="s">
        <v>546</v>
      </c>
      <c r="F3239" s="95" t="s">
        <v>700</v>
      </c>
      <c r="G3239" s="89" t="s">
        <v>37</v>
      </c>
      <c r="H3239" s="89" t="s">
        <v>6966</v>
      </c>
      <c r="I3239" s="96">
        <v>1</v>
      </c>
      <c r="J3239" s="97">
        <v>5480</v>
      </c>
      <c r="K3239" s="98">
        <f t="shared" si="1743"/>
        <v>35571.480000000003</v>
      </c>
      <c r="L3239" s="99">
        <f t="shared" si="1744"/>
        <v>1.0815399999999999</v>
      </c>
      <c r="M3239" s="100">
        <f t="shared" si="1745"/>
        <v>1.0590999999999999</v>
      </c>
      <c r="N3239" s="101">
        <f t="shared" si="1746"/>
        <v>0.97811300000000001</v>
      </c>
      <c r="O3239" s="100">
        <f t="shared" si="1747"/>
        <v>1</v>
      </c>
      <c r="P3239" s="98">
        <f t="shared" ref="P3239:P3246" si="1749">K3239*L3239*M3239*N3239*O3239</f>
        <v>39853.870000000003</v>
      </c>
      <c r="Q3239" s="97">
        <f t="shared" si="1748"/>
        <v>6139.73</v>
      </c>
      <c r="R3239" s="97"/>
      <c r="S3239" s="97"/>
    </row>
    <row r="3240" spans="1:19" ht="22.5" x14ac:dyDescent="0.25">
      <c r="A3240" s="89" t="s">
        <v>6967</v>
      </c>
      <c r="B3240" s="89" t="s">
        <v>6958</v>
      </c>
      <c r="C3240" s="89"/>
      <c r="D3240" s="89" t="s">
        <v>43</v>
      </c>
      <c r="E3240" s="94" t="s">
        <v>549</v>
      </c>
      <c r="F3240" s="95" t="s">
        <v>703</v>
      </c>
      <c r="G3240" s="89" t="s">
        <v>37</v>
      </c>
      <c r="H3240" s="89" t="s">
        <v>6966</v>
      </c>
      <c r="I3240" s="96">
        <v>1</v>
      </c>
      <c r="J3240" s="97">
        <v>1057</v>
      </c>
      <c r="K3240" s="98">
        <f t="shared" si="1743"/>
        <v>6861.14</v>
      </c>
      <c r="L3240" s="99">
        <f t="shared" si="1744"/>
        <v>1.0815399999999999</v>
      </c>
      <c r="M3240" s="100">
        <f t="shared" si="1745"/>
        <v>1.0590999999999999</v>
      </c>
      <c r="N3240" s="101">
        <f t="shared" si="1746"/>
        <v>0.97811300000000001</v>
      </c>
      <c r="O3240" s="100">
        <f t="shared" si="1747"/>
        <v>1</v>
      </c>
      <c r="P3240" s="98">
        <f t="shared" si="1749"/>
        <v>7687.14</v>
      </c>
      <c r="Q3240" s="97">
        <f t="shared" si="1748"/>
        <v>1184.25</v>
      </c>
      <c r="R3240" s="97"/>
      <c r="S3240" s="97"/>
    </row>
    <row r="3241" spans="1:19" ht="22.5" x14ac:dyDescent="0.25">
      <c r="A3241" s="89" t="s">
        <v>6968</v>
      </c>
      <c r="B3241" s="89" t="s">
        <v>6958</v>
      </c>
      <c r="C3241" s="89"/>
      <c r="D3241" s="89" t="s">
        <v>48</v>
      </c>
      <c r="E3241" s="94" t="s">
        <v>44</v>
      </c>
      <c r="F3241" s="95" t="s">
        <v>3045</v>
      </c>
      <c r="G3241" s="89" t="s">
        <v>37</v>
      </c>
      <c r="H3241" s="89" t="s">
        <v>6969</v>
      </c>
      <c r="I3241" s="96">
        <v>1</v>
      </c>
      <c r="J3241" s="97">
        <v>1561</v>
      </c>
      <c r="K3241" s="98">
        <f t="shared" si="1743"/>
        <v>9247.6299999999992</v>
      </c>
      <c r="L3241" s="99">
        <f t="shared" si="1744"/>
        <v>1.0815399999999999</v>
      </c>
      <c r="M3241" s="100">
        <f t="shared" si="1745"/>
        <v>1.0590999999999999</v>
      </c>
      <c r="N3241" s="101">
        <f t="shared" si="1746"/>
        <v>0.97811300000000001</v>
      </c>
      <c r="O3241" s="100">
        <f t="shared" si="1747"/>
        <v>1</v>
      </c>
      <c r="P3241" s="98">
        <f t="shared" si="1749"/>
        <v>10360.94</v>
      </c>
      <c r="Q3241" s="97">
        <f t="shared" si="1748"/>
        <v>1748.93</v>
      </c>
      <c r="R3241" s="97"/>
      <c r="S3241" s="97"/>
    </row>
    <row r="3242" spans="1:19" ht="22.5" x14ac:dyDescent="0.25">
      <c r="A3242" s="89" t="s">
        <v>6970</v>
      </c>
      <c r="B3242" s="89" t="s">
        <v>6958</v>
      </c>
      <c r="C3242" s="89"/>
      <c r="D3242" s="89" t="s">
        <v>55</v>
      </c>
      <c r="E3242" s="94" t="s">
        <v>546</v>
      </c>
      <c r="F3242" s="95" t="s">
        <v>547</v>
      </c>
      <c r="G3242" s="89" t="s">
        <v>37</v>
      </c>
      <c r="H3242" s="89" t="s">
        <v>6969</v>
      </c>
      <c r="I3242" s="96">
        <v>1</v>
      </c>
      <c r="J3242" s="97">
        <v>6005</v>
      </c>
      <c r="K3242" s="98">
        <f t="shared" si="1743"/>
        <v>35574.639999999999</v>
      </c>
      <c r="L3242" s="99">
        <f t="shared" si="1744"/>
        <v>1.0815399999999999</v>
      </c>
      <c r="M3242" s="100">
        <f t="shared" si="1745"/>
        <v>1.0590999999999999</v>
      </c>
      <c r="N3242" s="101">
        <f t="shared" si="1746"/>
        <v>0.97811300000000001</v>
      </c>
      <c r="O3242" s="100">
        <f t="shared" si="1747"/>
        <v>1</v>
      </c>
      <c r="P3242" s="98">
        <f t="shared" si="1749"/>
        <v>39857.410000000003</v>
      </c>
      <c r="Q3242" s="97">
        <f t="shared" si="1748"/>
        <v>6727.93</v>
      </c>
      <c r="R3242" s="97"/>
      <c r="S3242" s="97"/>
    </row>
    <row r="3243" spans="1:19" ht="22.5" x14ac:dyDescent="0.25">
      <c r="A3243" s="89" t="s">
        <v>6971</v>
      </c>
      <c r="B3243" s="89" t="s">
        <v>6958</v>
      </c>
      <c r="C3243" s="89"/>
      <c r="D3243" s="89" t="s">
        <v>58</v>
      </c>
      <c r="E3243" s="94" t="s">
        <v>549</v>
      </c>
      <c r="F3243" s="95" t="s">
        <v>709</v>
      </c>
      <c r="G3243" s="89" t="s">
        <v>37</v>
      </c>
      <c r="H3243" s="89" t="s">
        <v>6969</v>
      </c>
      <c r="I3243" s="96">
        <v>1</v>
      </c>
      <c r="J3243" s="97">
        <v>1545</v>
      </c>
      <c r="K3243" s="98">
        <f t="shared" si="1743"/>
        <v>9152.84</v>
      </c>
      <c r="L3243" s="99">
        <f t="shared" si="1744"/>
        <v>1.0815399999999999</v>
      </c>
      <c r="M3243" s="100">
        <f t="shared" si="1745"/>
        <v>1.0590999999999999</v>
      </c>
      <c r="N3243" s="101">
        <f t="shared" si="1746"/>
        <v>0.97811300000000001</v>
      </c>
      <c r="O3243" s="100">
        <f t="shared" si="1747"/>
        <v>1</v>
      </c>
      <c r="P3243" s="98">
        <f t="shared" si="1749"/>
        <v>10254.74</v>
      </c>
      <c r="Q3243" s="97">
        <f t="shared" si="1748"/>
        <v>1731</v>
      </c>
      <c r="R3243" s="97"/>
      <c r="S3243" s="97"/>
    </row>
    <row r="3244" spans="1:19" x14ac:dyDescent="0.25">
      <c r="A3244" s="89" t="s">
        <v>6972</v>
      </c>
      <c r="B3244" s="89" t="s">
        <v>6958</v>
      </c>
      <c r="C3244" s="89"/>
      <c r="D3244" s="89" t="s">
        <v>60</v>
      </c>
      <c r="E3244" s="94" t="s">
        <v>711</v>
      </c>
      <c r="F3244" s="95" t="s">
        <v>3050</v>
      </c>
      <c r="G3244" s="89" t="s">
        <v>81</v>
      </c>
      <c r="H3244" s="89" t="s">
        <v>6973</v>
      </c>
      <c r="I3244" s="96">
        <v>1</v>
      </c>
      <c r="J3244" s="97">
        <v>220122</v>
      </c>
      <c r="K3244" s="98">
        <f t="shared" si="1743"/>
        <v>1086.7</v>
      </c>
      <c r="L3244" s="99">
        <f t="shared" si="1744"/>
        <v>1.0815399999999999</v>
      </c>
      <c r="M3244" s="100">
        <f t="shared" si="1745"/>
        <v>1.0590999999999999</v>
      </c>
      <c r="N3244" s="101">
        <f t="shared" si="1746"/>
        <v>0.97811300000000001</v>
      </c>
      <c r="O3244" s="100">
        <f t="shared" si="1747"/>
        <v>1</v>
      </c>
      <c r="P3244" s="98">
        <f t="shared" si="1749"/>
        <v>1217.53</v>
      </c>
      <c r="Q3244" s="97">
        <f t="shared" si="1748"/>
        <v>246622.88</v>
      </c>
      <c r="R3244" s="97"/>
      <c r="S3244" s="97"/>
    </row>
    <row r="3245" spans="1:19" ht="22.5" x14ac:dyDescent="0.25">
      <c r="A3245" s="89" t="s">
        <v>6974</v>
      </c>
      <c r="B3245" s="89" t="s">
        <v>6958</v>
      </c>
      <c r="C3245" s="89"/>
      <c r="D3245" s="89" t="s">
        <v>65</v>
      </c>
      <c r="E3245" s="94" t="s">
        <v>44</v>
      </c>
      <c r="F3245" s="95" t="s">
        <v>560</v>
      </c>
      <c r="G3245" s="89" t="s">
        <v>37</v>
      </c>
      <c r="H3245" s="89" t="s">
        <v>6975</v>
      </c>
      <c r="I3245" s="96">
        <v>1</v>
      </c>
      <c r="J3245" s="97">
        <v>4098</v>
      </c>
      <c r="K3245" s="98">
        <f t="shared" si="1743"/>
        <v>9246.39</v>
      </c>
      <c r="L3245" s="99">
        <f t="shared" si="1744"/>
        <v>1.0815399999999999</v>
      </c>
      <c r="M3245" s="100">
        <f t="shared" si="1745"/>
        <v>1.0590999999999999</v>
      </c>
      <c r="N3245" s="101">
        <f t="shared" si="1746"/>
        <v>0.97811300000000001</v>
      </c>
      <c r="O3245" s="100">
        <f t="shared" si="1747"/>
        <v>1</v>
      </c>
      <c r="P3245" s="98">
        <f t="shared" si="1749"/>
        <v>10359.549999999999</v>
      </c>
      <c r="Q3245" s="97">
        <f t="shared" si="1748"/>
        <v>4591.3500000000004</v>
      </c>
      <c r="R3245" s="97"/>
      <c r="S3245" s="97"/>
    </row>
    <row r="3246" spans="1:19" x14ac:dyDescent="0.25">
      <c r="A3246" s="89" t="s">
        <v>6976</v>
      </c>
      <c r="B3246" s="89" t="s">
        <v>6958</v>
      </c>
      <c r="C3246" s="89"/>
      <c r="D3246" s="89" t="s">
        <v>68</v>
      </c>
      <c r="E3246" s="94" t="s">
        <v>49</v>
      </c>
      <c r="F3246" s="95" t="s">
        <v>50</v>
      </c>
      <c r="G3246" s="89" t="s">
        <v>51</v>
      </c>
      <c r="H3246" s="89" t="s">
        <v>6977</v>
      </c>
      <c r="I3246" s="96">
        <v>1</v>
      </c>
      <c r="J3246" s="97">
        <v>56793</v>
      </c>
      <c r="K3246" s="98">
        <f t="shared" si="1743"/>
        <v>12814.31</v>
      </c>
      <c r="L3246" s="99">
        <f t="shared" si="1744"/>
        <v>1.0815399999999999</v>
      </c>
      <c r="M3246" s="100">
        <f t="shared" si="1745"/>
        <v>1.0590999999999999</v>
      </c>
      <c r="N3246" s="101">
        <f t="shared" si="1746"/>
        <v>0.97811300000000001</v>
      </c>
      <c r="O3246" s="100">
        <f t="shared" si="1747"/>
        <v>1</v>
      </c>
      <c r="P3246" s="98">
        <f t="shared" si="1749"/>
        <v>14357</v>
      </c>
      <c r="Q3246" s="97">
        <f t="shared" si="1748"/>
        <v>63630.22</v>
      </c>
      <c r="R3246" s="97"/>
      <c r="S3246" s="97"/>
    </row>
    <row r="3247" spans="1:19" x14ac:dyDescent="0.25">
      <c r="A3247" s="89"/>
      <c r="B3247" s="90"/>
      <c r="C3247" s="90"/>
      <c r="D3247" s="91"/>
      <c r="E3247" s="92"/>
      <c r="F3247" s="92" t="s">
        <v>6978</v>
      </c>
      <c r="G3247" s="91"/>
      <c r="H3247" s="91"/>
      <c r="I3247" s="93">
        <v>1</v>
      </c>
      <c r="J3247" s="91"/>
      <c r="K3247" s="98"/>
      <c r="L3247" s="99"/>
      <c r="M3247" s="100"/>
      <c r="N3247" s="101"/>
      <c r="O3247" s="100"/>
      <c r="P3247" s="98"/>
      <c r="Q3247" s="91"/>
      <c r="R3247" s="91"/>
      <c r="S3247" s="91"/>
    </row>
    <row r="3248" spans="1:19" x14ac:dyDescent="0.25">
      <c r="A3248" s="89" t="s">
        <v>6979</v>
      </c>
      <c r="B3248" s="89" t="s">
        <v>6958</v>
      </c>
      <c r="C3248" s="89"/>
      <c r="D3248" s="89" t="s">
        <v>70</v>
      </c>
      <c r="E3248" s="94" t="s">
        <v>570</v>
      </c>
      <c r="F3248" s="95" t="s">
        <v>571</v>
      </c>
      <c r="G3248" s="89" t="s">
        <v>51</v>
      </c>
      <c r="H3248" s="89" t="s">
        <v>572</v>
      </c>
      <c r="I3248" s="96">
        <v>1</v>
      </c>
      <c r="J3248" s="97">
        <v>11795</v>
      </c>
      <c r="K3248" s="98">
        <f t="shared" ref="K3248:K3257" si="1750">J3248/H3248</f>
        <v>157266.67000000001</v>
      </c>
      <c r="L3248" s="99">
        <f t="shared" ref="L3248:L3257" si="1751">$L$8</f>
        <v>1.0815399999999999</v>
      </c>
      <c r="M3248" s="100">
        <f t="shared" ref="M3248:M3257" si="1752">$M$8</f>
        <v>1.0590999999999999</v>
      </c>
      <c r="N3248" s="101">
        <f t="shared" ref="N3248:N3257" si="1753">$N$8</f>
        <v>0.97811300000000001</v>
      </c>
      <c r="O3248" s="100">
        <f t="shared" ref="O3248:O3257" si="1754">$O$8</f>
        <v>1</v>
      </c>
      <c r="P3248" s="98">
        <f t="shared" ref="P3248:P3257" si="1755">K3248*L3248*M3248*N3248*O3248</f>
        <v>176199.75</v>
      </c>
      <c r="Q3248" s="97">
        <f t="shared" ref="Q3248:Q3257" si="1756">H3248*P3248</f>
        <v>13214.98</v>
      </c>
      <c r="R3248" s="97"/>
      <c r="S3248" s="97"/>
    </row>
    <row r="3249" spans="1:19" x14ac:dyDescent="0.25">
      <c r="A3249" s="89" t="s">
        <v>6980</v>
      </c>
      <c r="B3249" s="89" t="s">
        <v>6958</v>
      </c>
      <c r="C3249" s="89"/>
      <c r="D3249" s="89" t="s">
        <v>73</v>
      </c>
      <c r="E3249" s="94" t="s">
        <v>722</v>
      </c>
      <c r="F3249" s="95" t="s">
        <v>723</v>
      </c>
      <c r="G3249" s="89" t="s">
        <v>81</v>
      </c>
      <c r="H3249" s="89" t="s">
        <v>576</v>
      </c>
      <c r="I3249" s="96">
        <v>1</v>
      </c>
      <c r="J3249" s="97">
        <v>36036</v>
      </c>
      <c r="K3249" s="98">
        <f t="shared" si="1750"/>
        <v>4710.59</v>
      </c>
      <c r="L3249" s="99">
        <f t="shared" si="1751"/>
        <v>1.0815399999999999</v>
      </c>
      <c r="M3249" s="100">
        <f t="shared" si="1752"/>
        <v>1.0590999999999999</v>
      </c>
      <c r="N3249" s="101">
        <f t="shared" si="1753"/>
        <v>0.97811300000000001</v>
      </c>
      <c r="O3249" s="100">
        <f t="shared" si="1754"/>
        <v>1</v>
      </c>
      <c r="P3249" s="98">
        <f t="shared" si="1755"/>
        <v>5277.69</v>
      </c>
      <c r="Q3249" s="97">
        <f t="shared" si="1756"/>
        <v>40374.33</v>
      </c>
      <c r="R3249" s="97"/>
      <c r="S3249" s="97"/>
    </row>
    <row r="3250" spans="1:19" ht="22.5" x14ac:dyDescent="0.25">
      <c r="A3250" s="89" t="s">
        <v>6981</v>
      </c>
      <c r="B3250" s="89" t="s">
        <v>6958</v>
      </c>
      <c r="C3250" s="89"/>
      <c r="D3250" s="89" t="s">
        <v>75</v>
      </c>
      <c r="E3250" s="94" t="s">
        <v>726</v>
      </c>
      <c r="F3250" s="95" t="s">
        <v>727</v>
      </c>
      <c r="G3250" s="89" t="s">
        <v>51</v>
      </c>
      <c r="H3250" s="89" t="s">
        <v>6982</v>
      </c>
      <c r="I3250" s="96">
        <v>1</v>
      </c>
      <c r="J3250" s="97">
        <v>246063</v>
      </c>
      <c r="K3250" s="98">
        <f t="shared" si="1750"/>
        <v>656168</v>
      </c>
      <c r="L3250" s="99">
        <f t="shared" si="1751"/>
        <v>1.0815399999999999</v>
      </c>
      <c r="M3250" s="100">
        <f t="shared" si="1752"/>
        <v>1.0590999999999999</v>
      </c>
      <c r="N3250" s="101">
        <f t="shared" si="1753"/>
        <v>0.97811300000000001</v>
      </c>
      <c r="O3250" s="100">
        <f t="shared" si="1754"/>
        <v>1</v>
      </c>
      <c r="P3250" s="98">
        <f t="shared" si="1755"/>
        <v>735162.98</v>
      </c>
      <c r="Q3250" s="97">
        <f t="shared" si="1756"/>
        <v>275686.12</v>
      </c>
      <c r="R3250" s="97"/>
      <c r="S3250" s="97"/>
    </row>
    <row r="3251" spans="1:19" x14ac:dyDescent="0.25">
      <c r="A3251" s="89" t="s">
        <v>6983</v>
      </c>
      <c r="B3251" s="89" t="s">
        <v>6958</v>
      </c>
      <c r="C3251" s="89"/>
      <c r="D3251" s="89" t="s">
        <v>87</v>
      </c>
      <c r="E3251" s="94" t="s">
        <v>586</v>
      </c>
      <c r="F3251" s="95" t="s">
        <v>587</v>
      </c>
      <c r="G3251" s="89" t="s">
        <v>81</v>
      </c>
      <c r="H3251" s="89" t="s">
        <v>6984</v>
      </c>
      <c r="I3251" s="96">
        <v>1</v>
      </c>
      <c r="J3251" s="97">
        <v>241827</v>
      </c>
      <c r="K3251" s="98">
        <f t="shared" si="1750"/>
        <v>6353.84</v>
      </c>
      <c r="L3251" s="99">
        <f t="shared" si="1751"/>
        <v>1.0815399999999999</v>
      </c>
      <c r="M3251" s="100">
        <f t="shared" si="1752"/>
        <v>1.0590999999999999</v>
      </c>
      <c r="N3251" s="101">
        <f t="shared" si="1753"/>
        <v>0.97811300000000001</v>
      </c>
      <c r="O3251" s="100">
        <f t="shared" si="1754"/>
        <v>1</v>
      </c>
      <c r="P3251" s="98">
        <f t="shared" si="1755"/>
        <v>7118.77</v>
      </c>
      <c r="Q3251" s="97">
        <f t="shared" si="1756"/>
        <v>270940.39</v>
      </c>
      <c r="R3251" s="97"/>
      <c r="S3251" s="97"/>
    </row>
    <row r="3252" spans="1:19" ht="22.5" x14ac:dyDescent="0.25">
      <c r="A3252" s="89" t="s">
        <v>6985</v>
      </c>
      <c r="B3252" s="89" t="s">
        <v>6958</v>
      </c>
      <c r="C3252" s="89"/>
      <c r="D3252" s="89" t="s">
        <v>89</v>
      </c>
      <c r="E3252" s="94" t="s">
        <v>6374</v>
      </c>
      <c r="F3252" s="95" t="s">
        <v>6375</v>
      </c>
      <c r="G3252" s="89" t="s">
        <v>51</v>
      </c>
      <c r="H3252" s="89" t="s">
        <v>6986</v>
      </c>
      <c r="I3252" s="96">
        <v>1</v>
      </c>
      <c r="J3252" s="97">
        <v>71504</v>
      </c>
      <c r="K3252" s="98">
        <f t="shared" si="1750"/>
        <v>433357.58</v>
      </c>
      <c r="L3252" s="99">
        <f t="shared" si="1751"/>
        <v>1.0815399999999999</v>
      </c>
      <c r="M3252" s="100">
        <f t="shared" si="1752"/>
        <v>1.0590999999999999</v>
      </c>
      <c r="N3252" s="101">
        <f t="shared" si="1753"/>
        <v>0.97811300000000001</v>
      </c>
      <c r="O3252" s="100">
        <f t="shared" si="1754"/>
        <v>1</v>
      </c>
      <c r="P3252" s="98">
        <f t="shared" si="1755"/>
        <v>485528.79</v>
      </c>
      <c r="Q3252" s="97">
        <f t="shared" si="1756"/>
        <v>80112.25</v>
      </c>
      <c r="R3252" s="97"/>
      <c r="S3252" s="97"/>
    </row>
    <row r="3253" spans="1:19" x14ac:dyDescent="0.25">
      <c r="A3253" s="89" t="s">
        <v>6987</v>
      </c>
      <c r="B3253" s="89" t="s">
        <v>6958</v>
      </c>
      <c r="C3253" s="89"/>
      <c r="D3253" s="89" t="s">
        <v>90</v>
      </c>
      <c r="E3253" s="94" t="s">
        <v>586</v>
      </c>
      <c r="F3253" s="95" t="s">
        <v>587</v>
      </c>
      <c r="G3253" s="89" t="s">
        <v>81</v>
      </c>
      <c r="H3253" s="89" t="s">
        <v>6988</v>
      </c>
      <c r="I3253" s="96">
        <v>1</v>
      </c>
      <c r="J3253" s="97">
        <v>106408</v>
      </c>
      <c r="K3253" s="98">
        <f t="shared" si="1750"/>
        <v>6353.85</v>
      </c>
      <c r="L3253" s="99">
        <f t="shared" si="1751"/>
        <v>1.0815399999999999</v>
      </c>
      <c r="M3253" s="100">
        <f t="shared" si="1752"/>
        <v>1.0590999999999999</v>
      </c>
      <c r="N3253" s="101">
        <f t="shared" si="1753"/>
        <v>0.97811300000000001</v>
      </c>
      <c r="O3253" s="100">
        <f t="shared" si="1754"/>
        <v>1</v>
      </c>
      <c r="P3253" s="98">
        <f t="shared" si="1755"/>
        <v>7118.78</v>
      </c>
      <c r="Q3253" s="97">
        <f t="shared" si="1756"/>
        <v>119218.21</v>
      </c>
      <c r="R3253" s="97"/>
      <c r="S3253" s="97"/>
    </row>
    <row r="3254" spans="1:19" ht="22.5" x14ac:dyDescent="0.25">
      <c r="A3254" s="89" t="s">
        <v>6989</v>
      </c>
      <c r="B3254" s="89" t="s">
        <v>6958</v>
      </c>
      <c r="C3254" s="89"/>
      <c r="D3254" s="89" t="s">
        <v>91</v>
      </c>
      <c r="E3254" s="94" t="s">
        <v>738</v>
      </c>
      <c r="F3254" s="95" t="s">
        <v>739</v>
      </c>
      <c r="G3254" s="89" t="s">
        <v>502</v>
      </c>
      <c r="H3254" s="89" t="s">
        <v>6990</v>
      </c>
      <c r="I3254" s="96">
        <v>1</v>
      </c>
      <c r="J3254" s="97">
        <v>94354</v>
      </c>
      <c r="K3254" s="98">
        <f t="shared" si="1750"/>
        <v>41099.06</v>
      </c>
      <c r="L3254" s="99">
        <f t="shared" si="1751"/>
        <v>1.0815399999999999</v>
      </c>
      <c r="M3254" s="100">
        <f t="shared" si="1752"/>
        <v>1.0590999999999999</v>
      </c>
      <c r="N3254" s="101">
        <f t="shared" si="1753"/>
        <v>0.97811300000000001</v>
      </c>
      <c r="O3254" s="100">
        <f t="shared" si="1754"/>
        <v>1</v>
      </c>
      <c r="P3254" s="98">
        <f t="shared" si="1755"/>
        <v>46046.91</v>
      </c>
      <c r="Q3254" s="97">
        <f t="shared" si="1756"/>
        <v>105713.11</v>
      </c>
      <c r="R3254" s="97"/>
      <c r="S3254" s="97"/>
    </row>
    <row r="3255" spans="1:19" ht="22.5" x14ac:dyDescent="0.25">
      <c r="A3255" s="89" t="s">
        <v>6991</v>
      </c>
      <c r="B3255" s="89" t="s">
        <v>6958</v>
      </c>
      <c r="C3255" s="89"/>
      <c r="D3255" s="89" t="s">
        <v>101</v>
      </c>
      <c r="E3255" s="94" t="s">
        <v>734</v>
      </c>
      <c r="F3255" s="95" t="s">
        <v>735</v>
      </c>
      <c r="G3255" s="89" t="s">
        <v>502</v>
      </c>
      <c r="H3255" s="89" t="s">
        <v>6992</v>
      </c>
      <c r="I3255" s="96">
        <v>1</v>
      </c>
      <c r="J3255" s="97">
        <v>21886</v>
      </c>
      <c r="K3255" s="98">
        <f t="shared" si="1750"/>
        <v>41040.35</v>
      </c>
      <c r="L3255" s="99">
        <f t="shared" si="1751"/>
        <v>1.0815399999999999</v>
      </c>
      <c r="M3255" s="100">
        <f t="shared" si="1752"/>
        <v>1.0590999999999999</v>
      </c>
      <c r="N3255" s="101">
        <f t="shared" si="1753"/>
        <v>0.97811300000000001</v>
      </c>
      <c r="O3255" s="100">
        <f t="shared" si="1754"/>
        <v>1</v>
      </c>
      <c r="P3255" s="98">
        <f t="shared" si="1755"/>
        <v>45981.13</v>
      </c>
      <c r="Q3255" s="97">
        <f t="shared" si="1756"/>
        <v>24520.82</v>
      </c>
      <c r="R3255" s="97"/>
      <c r="S3255" s="97"/>
    </row>
    <row r="3256" spans="1:19" ht="22.5" x14ac:dyDescent="0.25">
      <c r="A3256" s="89" t="s">
        <v>6993</v>
      </c>
      <c r="B3256" s="89" t="s">
        <v>6958</v>
      </c>
      <c r="C3256" s="89"/>
      <c r="D3256" s="89" t="s">
        <v>106</v>
      </c>
      <c r="E3256" s="94" t="s">
        <v>738</v>
      </c>
      <c r="F3256" s="95" t="s">
        <v>6994</v>
      </c>
      <c r="G3256" s="89" t="s">
        <v>502</v>
      </c>
      <c r="H3256" s="89" t="s">
        <v>6995</v>
      </c>
      <c r="I3256" s="96">
        <v>1</v>
      </c>
      <c r="J3256" s="97">
        <v>8329</v>
      </c>
      <c r="K3256" s="98">
        <f t="shared" si="1750"/>
        <v>41100.42</v>
      </c>
      <c r="L3256" s="99">
        <f t="shared" si="1751"/>
        <v>1.0815399999999999</v>
      </c>
      <c r="M3256" s="100">
        <f t="shared" si="1752"/>
        <v>1.0590999999999999</v>
      </c>
      <c r="N3256" s="101">
        <f t="shared" si="1753"/>
        <v>0.97811300000000001</v>
      </c>
      <c r="O3256" s="100">
        <f t="shared" si="1754"/>
        <v>1</v>
      </c>
      <c r="P3256" s="98">
        <f t="shared" si="1755"/>
        <v>46048.43</v>
      </c>
      <c r="Q3256" s="97">
        <f t="shared" si="1756"/>
        <v>9331.7099999999991</v>
      </c>
      <c r="R3256" s="97"/>
      <c r="S3256" s="97"/>
    </row>
    <row r="3257" spans="1:19" x14ac:dyDescent="0.25">
      <c r="A3257" s="89" t="s">
        <v>6996</v>
      </c>
      <c r="B3257" s="89" t="s">
        <v>6958</v>
      </c>
      <c r="C3257" s="89"/>
      <c r="D3257" s="89" t="s">
        <v>107</v>
      </c>
      <c r="E3257" s="94" t="s">
        <v>781</v>
      </c>
      <c r="F3257" s="95" t="s">
        <v>782</v>
      </c>
      <c r="G3257" s="89" t="s">
        <v>502</v>
      </c>
      <c r="H3257" s="89" t="s">
        <v>6997</v>
      </c>
      <c r="I3257" s="96">
        <v>1</v>
      </c>
      <c r="J3257" s="97">
        <v>8664</v>
      </c>
      <c r="K3257" s="98">
        <f t="shared" si="1750"/>
        <v>44246.97</v>
      </c>
      <c r="L3257" s="99">
        <f t="shared" si="1751"/>
        <v>1.0815399999999999</v>
      </c>
      <c r="M3257" s="100">
        <f t="shared" si="1752"/>
        <v>1.0590999999999999</v>
      </c>
      <c r="N3257" s="101">
        <f t="shared" si="1753"/>
        <v>0.97811300000000001</v>
      </c>
      <c r="O3257" s="100">
        <f t="shared" si="1754"/>
        <v>1</v>
      </c>
      <c r="P3257" s="98">
        <f t="shared" si="1755"/>
        <v>49573.79</v>
      </c>
      <c r="Q3257" s="97">
        <f t="shared" si="1756"/>
        <v>9707.0400000000009</v>
      </c>
      <c r="R3257" s="97"/>
      <c r="S3257" s="97"/>
    </row>
    <row r="3258" spans="1:19" x14ac:dyDescent="0.25">
      <c r="A3258" s="89"/>
      <c r="B3258" s="90"/>
      <c r="C3258" s="90"/>
      <c r="D3258" s="91"/>
      <c r="E3258" s="92"/>
      <c r="F3258" s="92" t="s">
        <v>6998</v>
      </c>
      <c r="G3258" s="91"/>
      <c r="H3258" s="91"/>
      <c r="I3258" s="93">
        <v>1</v>
      </c>
      <c r="J3258" s="91"/>
      <c r="K3258" s="98"/>
      <c r="L3258" s="99"/>
      <c r="M3258" s="100"/>
      <c r="N3258" s="101"/>
      <c r="O3258" s="100"/>
      <c r="P3258" s="98"/>
      <c r="Q3258" s="91"/>
      <c r="R3258" s="91"/>
      <c r="S3258" s="91"/>
    </row>
    <row r="3259" spans="1:19" x14ac:dyDescent="0.25">
      <c r="A3259" s="89" t="s">
        <v>6999</v>
      </c>
      <c r="B3259" s="89" t="s">
        <v>6958</v>
      </c>
      <c r="C3259" s="89"/>
      <c r="D3259" s="89" t="s">
        <v>108</v>
      </c>
      <c r="E3259" s="94" t="s">
        <v>570</v>
      </c>
      <c r="F3259" s="95" t="s">
        <v>571</v>
      </c>
      <c r="G3259" s="89" t="s">
        <v>51</v>
      </c>
      <c r="H3259" s="89" t="s">
        <v>3668</v>
      </c>
      <c r="I3259" s="96">
        <v>1</v>
      </c>
      <c r="J3259" s="97">
        <v>41516</v>
      </c>
      <c r="K3259" s="98">
        <f t="shared" ref="K3259:K3265" si="1757">J3259/H3259</f>
        <v>157257.57999999999</v>
      </c>
      <c r="L3259" s="99">
        <f t="shared" ref="L3259:L3265" si="1758">$L$8</f>
        <v>1.0815399999999999</v>
      </c>
      <c r="M3259" s="100">
        <f t="shared" ref="M3259:M3265" si="1759">$M$8</f>
        <v>1.0590999999999999</v>
      </c>
      <c r="N3259" s="101">
        <f t="shared" ref="N3259:N3265" si="1760">$N$8</f>
        <v>0.97811300000000001</v>
      </c>
      <c r="O3259" s="100">
        <f t="shared" ref="O3259:O3265" si="1761">$O$8</f>
        <v>1</v>
      </c>
      <c r="P3259" s="98">
        <f t="shared" ref="P3259:P3265" si="1762">K3259*L3259*M3259*N3259*O3259</f>
        <v>176189.56</v>
      </c>
      <c r="Q3259" s="97">
        <f t="shared" ref="Q3259:Q3265" si="1763">H3259*P3259</f>
        <v>46514.04</v>
      </c>
      <c r="R3259" s="97"/>
      <c r="S3259" s="97"/>
    </row>
    <row r="3260" spans="1:19" x14ac:dyDescent="0.25">
      <c r="A3260" s="89" t="s">
        <v>7000</v>
      </c>
      <c r="B3260" s="89" t="s">
        <v>6958</v>
      </c>
      <c r="C3260" s="89"/>
      <c r="D3260" s="89" t="s">
        <v>109</v>
      </c>
      <c r="E3260" s="94" t="s">
        <v>4063</v>
      </c>
      <c r="F3260" s="95" t="s">
        <v>4064</v>
      </c>
      <c r="G3260" s="89" t="s">
        <v>81</v>
      </c>
      <c r="H3260" s="89" t="s">
        <v>7001</v>
      </c>
      <c r="I3260" s="96">
        <v>1</v>
      </c>
      <c r="J3260" s="97">
        <v>144547</v>
      </c>
      <c r="K3260" s="98">
        <f t="shared" si="1757"/>
        <v>5367.91</v>
      </c>
      <c r="L3260" s="99">
        <f t="shared" si="1758"/>
        <v>1.0815399999999999</v>
      </c>
      <c r="M3260" s="100">
        <f t="shared" si="1759"/>
        <v>1.0590999999999999</v>
      </c>
      <c r="N3260" s="101">
        <f t="shared" si="1760"/>
        <v>0.97811300000000001</v>
      </c>
      <c r="O3260" s="100">
        <f t="shared" si="1761"/>
        <v>1</v>
      </c>
      <c r="P3260" s="98">
        <f t="shared" si="1762"/>
        <v>6014.14</v>
      </c>
      <c r="Q3260" s="97">
        <f t="shared" si="1763"/>
        <v>161948.76</v>
      </c>
      <c r="R3260" s="97"/>
      <c r="S3260" s="97"/>
    </row>
    <row r="3261" spans="1:19" x14ac:dyDescent="0.25">
      <c r="A3261" s="89" t="s">
        <v>7002</v>
      </c>
      <c r="B3261" s="89" t="s">
        <v>6958</v>
      </c>
      <c r="C3261" s="89"/>
      <c r="D3261" s="89" t="s">
        <v>122</v>
      </c>
      <c r="E3261" s="94" t="s">
        <v>4047</v>
      </c>
      <c r="F3261" s="95" t="s">
        <v>4048</v>
      </c>
      <c r="G3261" s="89" t="s">
        <v>502</v>
      </c>
      <c r="H3261" s="89" t="s">
        <v>7003</v>
      </c>
      <c r="I3261" s="96">
        <v>1</v>
      </c>
      <c r="J3261" s="97">
        <v>28557</v>
      </c>
      <c r="K3261" s="98">
        <f t="shared" si="1757"/>
        <v>12042.66</v>
      </c>
      <c r="L3261" s="99">
        <f t="shared" si="1758"/>
        <v>1.0815399999999999</v>
      </c>
      <c r="M3261" s="100">
        <f t="shared" si="1759"/>
        <v>1.0590999999999999</v>
      </c>
      <c r="N3261" s="101">
        <f t="shared" si="1760"/>
        <v>0.97811300000000001</v>
      </c>
      <c r="O3261" s="100">
        <f t="shared" si="1761"/>
        <v>1</v>
      </c>
      <c r="P3261" s="98">
        <f t="shared" si="1762"/>
        <v>13492.46</v>
      </c>
      <c r="Q3261" s="97">
        <f t="shared" si="1763"/>
        <v>31994.94</v>
      </c>
      <c r="R3261" s="97"/>
      <c r="S3261" s="97"/>
    </row>
    <row r="3262" spans="1:19" ht="22.5" x14ac:dyDescent="0.25">
      <c r="A3262" s="89" t="s">
        <v>7004</v>
      </c>
      <c r="B3262" s="89" t="s">
        <v>6958</v>
      </c>
      <c r="C3262" s="89"/>
      <c r="D3262" s="89" t="s">
        <v>126</v>
      </c>
      <c r="E3262" s="94" t="s">
        <v>738</v>
      </c>
      <c r="F3262" s="95" t="s">
        <v>4051</v>
      </c>
      <c r="G3262" s="89" t="s">
        <v>502</v>
      </c>
      <c r="H3262" s="89" t="s">
        <v>7003</v>
      </c>
      <c r="I3262" s="96">
        <v>1</v>
      </c>
      <c r="J3262" s="97">
        <v>97459</v>
      </c>
      <c r="K3262" s="98">
        <f t="shared" si="1757"/>
        <v>41099.050000000003</v>
      </c>
      <c r="L3262" s="99">
        <f t="shared" si="1758"/>
        <v>1.0815399999999999</v>
      </c>
      <c r="M3262" s="100">
        <f t="shared" si="1759"/>
        <v>1.0590999999999999</v>
      </c>
      <c r="N3262" s="101">
        <f t="shared" si="1760"/>
        <v>0.97811300000000001</v>
      </c>
      <c r="O3262" s="100">
        <f t="shared" si="1761"/>
        <v>1</v>
      </c>
      <c r="P3262" s="98">
        <f t="shared" si="1762"/>
        <v>46046.9</v>
      </c>
      <c r="Q3262" s="97">
        <f t="shared" si="1763"/>
        <v>109191.93</v>
      </c>
      <c r="R3262" s="97"/>
      <c r="S3262" s="97"/>
    </row>
    <row r="3263" spans="1:19" x14ac:dyDescent="0.25">
      <c r="A3263" s="89" t="s">
        <v>7005</v>
      </c>
      <c r="B3263" s="89" t="s">
        <v>6958</v>
      </c>
      <c r="C3263" s="89"/>
      <c r="D3263" s="89" t="s">
        <v>124</v>
      </c>
      <c r="E3263" s="94" t="s">
        <v>4056</v>
      </c>
      <c r="F3263" s="95" t="s">
        <v>4057</v>
      </c>
      <c r="G3263" s="89" t="s">
        <v>110</v>
      </c>
      <c r="H3263" s="89" t="s">
        <v>7006</v>
      </c>
      <c r="I3263" s="96">
        <v>1</v>
      </c>
      <c r="J3263" s="97">
        <v>78257</v>
      </c>
      <c r="K3263" s="98">
        <f t="shared" si="1757"/>
        <v>29642.799999999999</v>
      </c>
      <c r="L3263" s="99">
        <f t="shared" si="1758"/>
        <v>1.0815399999999999</v>
      </c>
      <c r="M3263" s="100">
        <f t="shared" si="1759"/>
        <v>1.0590999999999999</v>
      </c>
      <c r="N3263" s="101">
        <f t="shared" si="1760"/>
        <v>0.97811300000000001</v>
      </c>
      <c r="O3263" s="100">
        <f t="shared" si="1761"/>
        <v>1</v>
      </c>
      <c r="P3263" s="98">
        <f t="shared" si="1762"/>
        <v>33211.449999999997</v>
      </c>
      <c r="Q3263" s="97">
        <f t="shared" si="1763"/>
        <v>87678.23</v>
      </c>
      <c r="R3263" s="97"/>
      <c r="S3263" s="97"/>
    </row>
    <row r="3264" spans="1:19" ht="22.5" x14ac:dyDescent="0.25">
      <c r="A3264" s="89" t="s">
        <v>7007</v>
      </c>
      <c r="B3264" s="89" t="s">
        <v>6958</v>
      </c>
      <c r="C3264" s="89"/>
      <c r="D3264" s="89" t="s">
        <v>129</v>
      </c>
      <c r="E3264" s="94" t="s">
        <v>4060</v>
      </c>
      <c r="F3264" s="95" t="s">
        <v>4061</v>
      </c>
      <c r="G3264" s="89" t="s">
        <v>110</v>
      </c>
      <c r="H3264" s="89" t="s">
        <v>7006</v>
      </c>
      <c r="I3264" s="96">
        <v>1</v>
      </c>
      <c r="J3264" s="97">
        <v>9392</v>
      </c>
      <c r="K3264" s="98">
        <f t="shared" si="1757"/>
        <v>3557.58</v>
      </c>
      <c r="L3264" s="99">
        <f t="shared" si="1758"/>
        <v>1.0815399999999999</v>
      </c>
      <c r="M3264" s="100">
        <f t="shared" si="1759"/>
        <v>1.0590999999999999</v>
      </c>
      <c r="N3264" s="101">
        <f t="shared" si="1760"/>
        <v>0.97811300000000001</v>
      </c>
      <c r="O3264" s="100">
        <f t="shared" si="1761"/>
        <v>1</v>
      </c>
      <c r="P3264" s="98">
        <f t="shared" si="1762"/>
        <v>3985.87</v>
      </c>
      <c r="Q3264" s="97">
        <f t="shared" si="1763"/>
        <v>10522.7</v>
      </c>
      <c r="R3264" s="97"/>
      <c r="S3264" s="97"/>
    </row>
    <row r="3265" spans="1:19" x14ac:dyDescent="0.25">
      <c r="A3265" s="89" t="s">
        <v>7008</v>
      </c>
      <c r="B3265" s="89" t="s">
        <v>6958</v>
      </c>
      <c r="C3265" s="89"/>
      <c r="D3265" s="89" t="s">
        <v>133</v>
      </c>
      <c r="E3265" s="94" t="s">
        <v>4063</v>
      </c>
      <c r="F3265" s="95" t="s">
        <v>4064</v>
      </c>
      <c r="G3265" s="89" t="s">
        <v>81</v>
      </c>
      <c r="H3265" s="89" t="s">
        <v>7009</v>
      </c>
      <c r="I3265" s="96">
        <v>1</v>
      </c>
      <c r="J3265" s="97">
        <v>72252</v>
      </c>
      <c r="K3265" s="98">
        <f t="shared" si="1757"/>
        <v>5367.9</v>
      </c>
      <c r="L3265" s="99">
        <f t="shared" si="1758"/>
        <v>1.0815399999999999</v>
      </c>
      <c r="M3265" s="100">
        <f t="shared" si="1759"/>
        <v>1.0590999999999999</v>
      </c>
      <c r="N3265" s="101">
        <f t="shared" si="1760"/>
        <v>0.97811300000000001</v>
      </c>
      <c r="O3265" s="100">
        <f t="shared" si="1761"/>
        <v>1</v>
      </c>
      <c r="P3265" s="98">
        <f t="shared" si="1762"/>
        <v>6014.13</v>
      </c>
      <c r="Q3265" s="97">
        <f t="shared" si="1763"/>
        <v>80950.19</v>
      </c>
      <c r="R3265" s="97"/>
      <c r="S3265" s="97"/>
    </row>
    <row r="3266" spans="1:19" x14ac:dyDescent="0.25">
      <c r="A3266" s="89"/>
      <c r="B3266" s="90"/>
      <c r="C3266" s="90"/>
      <c r="D3266" s="91"/>
      <c r="E3266" s="92"/>
      <c r="F3266" s="92" t="s">
        <v>7010</v>
      </c>
      <c r="G3266" s="91"/>
      <c r="H3266" s="91"/>
      <c r="I3266" s="93">
        <v>1</v>
      </c>
      <c r="J3266" s="91"/>
      <c r="K3266" s="98"/>
      <c r="L3266" s="99"/>
      <c r="M3266" s="100"/>
      <c r="N3266" s="101"/>
      <c r="O3266" s="100"/>
      <c r="P3266" s="98"/>
      <c r="Q3266" s="91"/>
      <c r="R3266" s="91"/>
      <c r="S3266" s="91"/>
    </row>
    <row r="3267" spans="1:19" x14ac:dyDescent="0.25">
      <c r="A3267" s="89" t="s">
        <v>7011</v>
      </c>
      <c r="B3267" s="89" t="s">
        <v>6958</v>
      </c>
      <c r="C3267" s="89"/>
      <c r="D3267" s="89" t="s">
        <v>136</v>
      </c>
      <c r="E3267" s="94" t="s">
        <v>798</v>
      </c>
      <c r="F3267" s="95" t="s">
        <v>7012</v>
      </c>
      <c r="G3267" s="89" t="s">
        <v>110</v>
      </c>
      <c r="H3267" s="89" t="s">
        <v>7013</v>
      </c>
      <c r="I3267" s="96">
        <v>1</v>
      </c>
      <c r="J3267" s="97">
        <v>54026</v>
      </c>
      <c r="K3267" s="98">
        <f t="shared" ref="K3267:K3274" si="1764">J3267/H3267</f>
        <v>28798.51</v>
      </c>
      <c r="L3267" s="99">
        <f t="shared" ref="L3267:L3274" si="1765">$L$8</f>
        <v>1.0815399999999999</v>
      </c>
      <c r="M3267" s="100">
        <f t="shared" ref="M3267:M3274" si="1766">$M$8</f>
        <v>1.0590999999999999</v>
      </c>
      <c r="N3267" s="101">
        <f t="shared" ref="N3267:N3274" si="1767">$N$8</f>
        <v>0.97811300000000001</v>
      </c>
      <c r="O3267" s="100">
        <f t="shared" ref="O3267:O3274" si="1768">$O$8</f>
        <v>1</v>
      </c>
      <c r="P3267" s="98">
        <f t="shared" ref="P3267:P3274" si="1769">K3267*L3267*M3267*N3267*O3267</f>
        <v>32265.52</v>
      </c>
      <c r="Q3267" s="97">
        <f t="shared" ref="Q3267:Q3274" si="1770">H3267*P3267</f>
        <v>60530.12</v>
      </c>
      <c r="R3267" s="97"/>
      <c r="S3267" s="97"/>
    </row>
    <row r="3268" spans="1:19" x14ac:dyDescent="0.25">
      <c r="A3268" s="89" t="s">
        <v>7014</v>
      </c>
      <c r="B3268" s="89" t="s">
        <v>6958</v>
      </c>
      <c r="C3268" s="89"/>
      <c r="D3268" s="89" t="s">
        <v>141</v>
      </c>
      <c r="E3268" s="94" t="s">
        <v>804</v>
      </c>
      <c r="F3268" s="95" t="s">
        <v>805</v>
      </c>
      <c r="G3268" s="89" t="s">
        <v>502</v>
      </c>
      <c r="H3268" s="89" t="s">
        <v>7015</v>
      </c>
      <c r="I3268" s="96">
        <v>1</v>
      </c>
      <c r="J3268" s="97">
        <v>-499</v>
      </c>
      <c r="K3268" s="98">
        <f t="shared" si="1764"/>
        <v>13299.57</v>
      </c>
      <c r="L3268" s="99">
        <f t="shared" si="1765"/>
        <v>1.0815399999999999</v>
      </c>
      <c r="M3268" s="100">
        <f t="shared" si="1766"/>
        <v>1.0590999999999999</v>
      </c>
      <c r="N3268" s="101">
        <f t="shared" si="1767"/>
        <v>0.97811300000000001</v>
      </c>
      <c r="O3268" s="100">
        <f t="shared" si="1768"/>
        <v>1</v>
      </c>
      <c r="P3268" s="98">
        <f t="shared" si="1769"/>
        <v>14900.68</v>
      </c>
      <c r="Q3268" s="97">
        <f t="shared" si="1770"/>
        <v>-559.07000000000005</v>
      </c>
      <c r="R3268" s="97"/>
      <c r="S3268" s="97"/>
    </row>
    <row r="3269" spans="1:19" x14ac:dyDescent="0.25">
      <c r="A3269" s="89" t="s">
        <v>7016</v>
      </c>
      <c r="B3269" s="89" t="s">
        <v>6958</v>
      </c>
      <c r="C3269" s="89"/>
      <c r="D3269" s="89" t="s">
        <v>144</v>
      </c>
      <c r="E3269" s="94" t="s">
        <v>634</v>
      </c>
      <c r="F3269" s="95" t="s">
        <v>635</v>
      </c>
      <c r="G3269" s="89" t="s">
        <v>502</v>
      </c>
      <c r="H3269" s="89" t="s">
        <v>7017</v>
      </c>
      <c r="I3269" s="96">
        <v>1</v>
      </c>
      <c r="J3269" s="97">
        <v>-3703</v>
      </c>
      <c r="K3269" s="98">
        <f t="shared" si="1764"/>
        <v>49347.01</v>
      </c>
      <c r="L3269" s="99">
        <f t="shared" si="1765"/>
        <v>1.0815399999999999</v>
      </c>
      <c r="M3269" s="100">
        <f t="shared" si="1766"/>
        <v>1.0590999999999999</v>
      </c>
      <c r="N3269" s="101">
        <f t="shared" si="1767"/>
        <v>0.97811300000000001</v>
      </c>
      <c r="O3269" s="100">
        <f t="shared" si="1768"/>
        <v>1</v>
      </c>
      <c r="P3269" s="98">
        <f t="shared" si="1769"/>
        <v>55287.82</v>
      </c>
      <c r="Q3269" s="97">
        <f t="shared" si="1770"/>
        <v>-4148.8</v>
      </c>
      <c r="R3269" s="97"/>
      <c r="S3269" s="97"/>
    </row>
    <row r="3270" spans="1:19" x14ac:dyDescent="0.25">
      <c r="A3270" s="89" t="s">
        <v>7018</v>
      </c>
      <c r="B3270" s="89" t="s">
        <v>6958</v>
      </c>
      <c r="C3270" s="89"/>
      <c r="D3270" s="89" t="s">
        <v>146</v>
      </c>
      <c r="E3270" s="94" t="s">
        <v>638</v>
      </c>
      <c r="F3270" s="95" t="s">
        <v>639</v>
      </c>
      <c r="G3270" s="89" t="s">
        <v>518</v>
      </c>
      <c r="H3270" s="89" t="s">
        <v>7019</v>
      </c>
      <c r="I3270" s="96">
        <v>1</v>
      </c>
      <c r="J3270" s="97">
        <v>9565</v>
      </c>
      <c r="K3270" s="98">
        <f t="shared" si="1764"/>
        <v>72.84</v>
      </c>
      <c r="L3270" s="99">
        <f t="shared" si="1765"/>
        <v>1.0815399999999999</v>
      </c>
      <c r="M3270" s="100">
        <f t="shared" si="1766"/>
        <v>1.0590999999999999</v>
      </c>
      <c r="N3270" s="101">
        <f t="shared" si="1767"/>
        <v>0.97811300000000001</v>
      </c>
      <c r="O3270" s="100">
        <f t="shared" si="1768"/>
        <v>1</v>
      </c>
      <c r="P3270" s="98">
        <f t="shared" si="1769"/>
        <v>81.61</v>
      </c>
      <c r="Q3270" s="97">
        <f t="shared" si="1770"/>
        <v>10717.03</v>
      </c>
      <c r="R3270" s="97"/>
      <c r="S3270" s="97"/>
    </row>
    <row r="3271" spans="1:19" ht="22.5" x14ac:dyDescent="0.25">
      <c r="A3271" s="89" t="s">
        <v>7020</v>
      </c>
      <c r="B3271" s="89" t="s">
        <v>6958</v>
      </c>
      <c r="C3271" s="89"/>
      <c r="D3271" s="89" t="s">
        <v>151</v>
      </c>
      <c r="E3271" s="94" t="s">
        <v>626</v>
      </c>
      <c r="F3271" s="95" t="s">
        <v>627</v>
      </c>
      <c r="G3271" s="89" t="s">
        <v>110</v>
      </c>
      <c r="H3271" s="89" t="s">
        <v>7021</v>
      </c>
      <c r="I3271" s="96">
        <v>1</v>
      </c>
      <c r="J3271" s="97">
        <v>57050</v>
      </c>
      <c r="K3271" s="98">
        <f t="shared" si="1764"/>
        <v>27507.23</v>
      </c>
      <c r="L3271" s="99">
        <f t="shared" si="1765"/>
        <v>1.0815399999999999</v>
      </c>
      <c r="M3271" s="100">
        <f t="shared" si="1766"/>
        <v>1.0590999999999999</v>
      </c>
      <c r="N3271" s="101">
        <f t="shared" si="1767"/>
        <v>0.97811300000000001</v>
      </c>
      <c r="O3271" s="100">
        <f t="shared" si="1768"/>
        <v>1</v>
      </c>
      <c r="P3271" s="98">
        <f t="shared" si="1769"/>
        <v>30818.78</v>
      </c>
      <c r="Q3271" s="97">
        <f t="shared" si="1770"/>
        <v>63918.15</v>
      </c>
      <c r="R3271" s="97"/>
      <c r="S3271" s="97"/>
    </row>
    <row r="3272" spans="1:19" x14ac:dyDescent="0.25">
      <c r="A3272" s="89" t="s">
        <v>7022</v>
      </c>
      <c r="B3272" s="89" t="s">
        <v>6958</v>
      </c>
      <c r="C3272" s="89"/>
      <c r="D3272" s="89" t="s">
        <v>154</v>
      </c>
      <c r="E3272" s="94" t="s">
        <v>630</v>
      </c>
      <c r="F3272" s="95" t="s">
        <v>631</v>
      </c>
      <c r="G3272" s="89" t="s">
        <v>502</v>
      </c>
      <c r="H3272" s="89" t="s">
        <v>7023</v>
      </c>
      <c r="I3272" s="96">
        <v>1</v>
      </c>
      <c r="J3272" s="97">
        <v>-14593</v>
      </c>
      <c r="K3272" s="98">
        <f t="shared" si="1764"/>
        <v>29317.34</v>
      </c>
      <c r="L3272" s="99">
        <f t="shared" si="1765"/>
        <v>1.0815399999999999</v>
      </c>
      <c r="M3272" s="100">
        <f t="shared" si="1766"/>
        <v>1.0590999999999999</v>
      </c>
      <c r="N3272" s="101">
        <f t="shared" si="1767"/>
        <v>0.97811300000000001</v>
      </c>
      <c r="O3272" s="100">
        <f t="shared" si="1768"/>
        <v>1</v>
      </c>
      <c r="P3272" s="98">
        <f t="shared" si="1769"/>
        <v>32846.81</v>
      </c>
      <c r="Q3272" s="97">
        <f t="shared" si="1770"/>
        <v>-16349.83</v>
      </c>
      <c r="R3272" s="97"/>
      <c r="S3272" s="97"/>
    </row>
    <row r="3273" spans="1:19" x14ac:dyDescent="0.25">
      <c r="A3273" s="89" t="s">
        <v>7024</v>
      </c>
      <c r="B3273" s="89" t="s">
        <v>6958</v>
      </c>
      <c r="C3273" s="89"/>
      <c r="D3273" s="89" t="s">
        <v>156</v>
      </c>
      <c r="E3273" s="94" t="s">
        <v>634</v>
      </c>
      <c r="F3273" s="95" t="s">
        <v>635</v>
      </c>
      <c r="G3273" s="89" t="s">
        <v>502</v>
      </c>
      <c r="H3273" s="89" t="s">
        <v>7025</v>
      </c>
      <c r="I3273" s="96">
        <v>1</v>
      </c>
      <c r="J3273" s="97">
        <v>-2456</v>
      </c>
      <c r="K3273" s="98">
        <f t="shared" si="1764"/>
        <v>49341.05</v>
      </c>
      <c r="L3273" s="99">
        <f t="shared" si="1765"/>
        <v>1.0815399999999999</v>
      </c>
      <c r="M3273" s="100">
        <f t="shared" si="1766"/>
        <v>1.0590999999999999</v>
      </c>
      <c r="N3273" s="101">
        <f t="shared" si="1767"/>
        <v>0.97811300000000001</v>
      </c>
      <c r="O3273" s="100">
        <f t="shared" si="1768"/>
        <v>1</v>
      </c>
      <c r="P3273" s="98">
        <f t="shared" si="1769"/>
        <v>55281.14</v>
      </c>
      <c r="Q3273" s="97">
        <f t="shared" si="1770"/>
        <v>-2751.67</v>
      </c>
      <c r="R3273" s="97"/>
      <c r="S3273" s="97"/>
    </row>
    <row r="3274" spans="1:19" x14ac:dyDescent="0.25">
      <c r="A3274" s="89" t="s">
        <v>7026</v>
      </c>
      <c r="B3274" s="89" t="s">
        <v>6958</v>
      </c>
      <c r="C3274" s="89"/>
      <c r="D3274" s="89" t="s">
        <v>157</v>
      </c>
      <c r="E3274" s="94" t="s">
        <v>638</v>
      </c>
      <c r="F3274" s="95" t="s">
        <v>639</v>
      </c>
      <c r="G3274" s="89" t="s">
        <v>518</v>
      </c>
      <c r="H3274" s="89" t="s">
        <v>7027</v>
      </c>
      <c r="I3274" s="96">
        <v>1</v>
      </c>
      <c r="J3274" s="97">
        <v>30212</v>
      </c>
      <c r="K3274" s="98">
        <f t="shared" si="1764"/>
        <v>72.84</v>
      </c>
      <c r="L3274" s="99">
        <f t="shared" si="1765"/>
        <v>1.0815399999999999</v>
      </c>
      <c r="M3274" s="100">
        <f t="shared" si="1766"/>
        <v>1.0590999999999999</v>
      </c>
      <c r="N3274" s="101">
        <f t="shared" si="1767"/>
        <v>0.97811300000000001</v>
      </c>
      <c r="O3274" s="100">
        <f t="shared" si="1768"/>
        <v>1</v>
      </c>
      <c r="P3274" s="98">
        <f t="shared" si="1769"/>
        <v>81.61</v>
      </c>
      <c r="Q3274" s="97">
        <f t="shared" si="1770"/>
        <v>33851.83</v>
      </c>
      <c r="R3274" s="97"/>
      <c r="S3274" s="97"/>
    </row>
    <row r="3275" spans="1:19" x14ac:dyDescent="0.25">
      <c r="A3275" s="89"/>
      <c r="B3275" s="90"/>
      <c r="C3275" s="90"/>
      <c r="D3275" s="91"/>
      <c r="E3275" s="92"/>
      <c r="F3275" s="92" t="s">
        <v>7028</v>
      </c>
      <c r="G3275" s="91"/>
      <c r="H3275" s="91"/>
      <c r="I3275" s="93">
        <v>1</v>
      </c>
      <c r="J3275" s="91"/>
      <c r="K3275" s="98"/>
      <c r="L3275" s="99"/>
      <c r="M3275" s="100"/>
      <c r="N3275" s="101"/>
      <c r="O3275" s="100"/>
      <c r="P3275" s="98"/>
      <c r="Q3275" s="91"/>
      <c r="R3275" s="91"/>
      <c r="S3275" s="91"/>
    </row>
    <row r="3276" spans="1:19" x14ac:dyDescent="0.25">
      <c r="A3276" s="89" t="s">
        <v>7029</v>
      </c>
      <c r="B3276" s="89" t="s">
        <v>6958</v>
      </c>
      <c r="C3276" s="89"/>
      <c r="D3276" s="89" t="s">
        <v>158</v>
      </c>
      <c r="E3276" s="94" t="s">
        <v>3156</v>
      </c>
      <c r="F3276" s="95" t="s">
        <v>3157</v>
      </c>
      <c r="G3276" s="89" t="s">
        <v>502</v>
      </c>
      <c r="H3276" s="89" t="s">
        <v>7030</v>
      </c>
      <c r="I3276" s="96">
        <v>1</v>
      </c>
      <c r="J3276" s="97">
        <v>20561</v>
      </c>
      <c r="K3276" s="98">
        <f>J3276/H3276</f>
        <v>107886.45</v>
      </c>
      <c r="L3276" s="99">
        <f>$L$8</f>
        <v>1.0815399999999999</v>
      </c>
      <c r="M3276" s="100">
        <f>$M$8</f>
        <v>1.0590999999999999</v>
      </c>
      <c r="N3276" s="101">
        <f>$N$8</f>
        <v>0.97811300000000001</v>
      </c>
      <c r="O3276" s="100">
        <f>$O$8</f>
        <v>1</v>
      </c>
      <c r="P3276" s="98">
        <f>K3276*L3276*M3276*N3276*O3276</f>
        <v>120874.72</v>
      </c>
      <c r="Q3276" s="97">
        <f>H3276*P3276</f>
        <v>23036.3</v>
      </c>
      <c r="R3276" s="97"/>
      <c r="S3276" s="97"/>
    </row>
    <row r="3277" spans="1:19" x14ac:dyDescent="0.25">
      <c r="A3277" s="89" t="s">
        <v>7031</v>
      </c>
      <c r="B3277" s="89" t="s">
        <v>6958</v>
      </c>
      <c r="C3277" s="89"/>
      <c r="D3277" s="89" t="s">
        <v>165</v>
      </c>
      <c r="E3277" s="94" t="s">
        <v>5692</v>
      </c>
      <c r="F3277" s="95" t="s">
        <v>5693</v>
      </c>
      <c r="G3277" s="89" t="s">
        <v>502</v>
      </c>
      <c r="H3277" s="89" t="s">
        <v>7032</v>
      </c>
      <c r="I3277" s="96">
        <v>1</v>
      </c>
      <c r="J3277" s="97">
        <v>53434</v>
      </c>
      <c r="K3277" s="98">
        <f>J3277/H3277</f>
        <v>163626.9</v>
      </c>
      <c r="L3277" s="99">
        <f>$L$8</f>
        <v>1.0815399999999999</v>
      </c>
      <c r="M3277" s="100">
        <f>$M$8</f>
        <v>1.0590999999999999</v>
      </c>
      <c r="N3277" s="101">
        <f>$N$8</f>
        <v>0.97811300000000001</v>
      </c>
      <c r="O3277" s="100">
        <f>$O$8</f>
        <v>1</v>
      </c>
      <c r="P3277" s="98">
        <f>K3277*L3277*M3277*N3277*O3277</f>
        <v>183325.67</v>
      </c>
      <c r="Q3277" s="97">
        <f>H3277*P3277</f>
        <v>59866.83</v>
      </c>
      <c r="R3277" s="97"/>
      <c r="S3277" s="97"/>
    </row>
    <row r="3278" spans="1:19" ht="22.5" x14ac:dyDescent="0.25">
      <c r="A3278" s="89" t="s">
        <v>7033</v>
      </c>
      <c r="B3278" s="89" t="s">
        <v>6958</v>
      </c>
      <c r="C3278" s="89"/>
      <c r="D3278" s="89" t="s">
        <v>168</v>
      </c>
      <c r="E3278" s="94" t="s">
        <v>827</v>
      </c>
      <c r="F3278" s="95" t="s">
        <v>828</v>
      </c>
      <c r="G3278" s="89" t="s">
        <v>502</v>
      </c>
      <c r="H3278" s="89" t="s">
        <v>7032</v>
      </c>
      <c r="I3278" s="96">
        <v>1</v>
      </c>
      <c r="J3278" s="97">
        <v>19856</v>
      </c>
      <c r="K3278" s="98">
        <f>J3278/H3278</f>
        <v>60803.53</v>
      </c>
      <c r="L3278" s="99">
        <f>$L$8</f>
        <v>1.0815399999999999</v>
      </c>
      <c r="M3278" s="100">
        <f>$M$8</f>
        <v>1.0590999999999999</v>
      </c>
      <c r="N3278" s="101">
        <f>$N$8</f>
        <v>0.97811300000000001</v>
      </c>
      <c r="O3278" s="100">
        <f>$O$8</f>
        <v>1</v>
      </c>
      <c r="P3278" s="98">
        <f>K3278*L3278*M3278*N3278*O3278</f>
        <v>68123.570000000007</v>
      </c>
      <c r="Q3278" s="97">
        <f>H3278*P3278</f>
        <v>22246.43</v>
      </c>
      <c r="R3278" s="97"/>
      <c r="S3278" s="97"/>
    </row>
    <row r="3279" spans="1:19" x14ac:dyDescent="0.25">
      <c r="A3279" s="89"/>
      <c r="B3279" s="90"/>
      <c r="C3279" s="90"/>
      <c r="D3279" s="91"/>
      <c r="E3279" s="92"/>
      <c r="F3279" s="92" t="s">
        <v>7034</v>
      </c>
      <c r="G3279" s="91"/>
      <c r="H3279" s="91"/>
      <c r="I3279" s="93">
        <v>1</v>
      </c>
      <c r="J3279" s="91"/>
      <c r="K3279" s="98"/>
      <c r="L3279" s="99"/>
      <c r="M3279" s="100"/>
      <c r="N3279" s="101"/>
      <c r="O3279" s="100"/>
      <c r="P3279" s="98"/>
      <c r="Q3279" s="91"/>
      <c r="R3279" s="91"/>
      <c r="S3279" s="91"/>
    </row>
    <row r="3280" spans="1:19" ht="22.5" x14ac:dyDescent="0.25">
      <c r="A3280" s="89" t="s">
        <v>7035</v>
      </c>
      <c r="B3280" s="89" t="s">
        <v>6958</v>
      </c>
      <c r="C3280" s="89"/>
      <c r="D3280" s="89" t="s">
        <v>170</v>
      </c>
      <c r="E3280" s="94" t="s">
        <v>831</v>
      </c>
      <c r="F3280" s="95" t="s">
        <v>832</v>
      </c>
      <c r="G3280" s="89" t="s">
        <v>502</v>
      </c>
      <c r="H3280" s="89" t="s">
        <v>7036</v>
      </c>
      <c r="I3280" s="96">
        <v>1</v>
      </c>
      <c r="J3280" s="97">
        <v>55629</v>
      </c>
      <c r="K3280" s="98">
        <f>J3280/H3280</f>
        <v>16658.18</v>
      </c>
      <c r="L3280" s="99">
        <f>$L$8</f>
        <v>1.0815399999999999</v>
      </c>
      <c r="M3280" s="100">
        <f>$M$8</f>
        <v>1.0590999999999999</v>
      </c>
      <c r="N3280" s="101">
        <f>$N$8</f>
        <v>0.97811300000000001</v>
      </c>
      <c r="O3280" s="100">
        <f>$O$8</f>
        <v>1</v>
      </c>
      <c r="P3280" s="98">
        <f>K3280*L3280*M3280*N3280*O3280</f>
        <v>18663.63</v>
      </c>
      <c r="Q3280" s="97">
        <f>H3280*P3280</f>
        <v>62326.07</v>
      </c>
      <c r="R3280" s="97"/>
      <c r="S3280" s="97"/>
    </row>
    <row r="3281" spans="1:19" ht="33.75" x14ac:dyDescent="0.25">
      <c r="A3281" s="89" t="s">
        <v>7037</v>
      </c>
      <c r="B3281" s="89" t="s">
        <v>6958</v>
      </c>
      <c r="C3281" s="89"/>
      <c r="D3281" s="89" t="s">
        <v>175</v>
      </c>
      <c r="E3281" s="94" t="s">
        <v>835</v>
      </c>
      <c r="F3281" s="95" t="s">
        <v>836</v>
      </c>
      <c r="G3281" s="89" t="s">
        <v>502</v>
      </c>
      <c r="H3281" s="89" t="s">
        <v>7036</v>
      </c>
      <c r="I3281" s="96">
        <v>1</v>
      </c>
      <c r="J3281" s="97">
        <v>315579</v>
      </c>
      <c r="K3281" s="98">
        <f>J3281/H3281</f>
        <v>94500.57</v>
      </c>
      <c r="L3281" s="99">
        <f>$L$8</f>
        <v>1.0815399999999999</v>
      </c>
      <c r="M3281" s="100">
        <f>$M$8</f>
        <v>1.0590999999999999</v>
      </c>
      <c r="N3281" s="101">
        <f>$N$8</f>
        <v>0.97811300000000001</v>
      </c>
      <c r="O3281" s="100">
        <f>$O$8</f>
        <v>1</v>
      </c>
      <c r="P3281" s="98">
        <f>K3281*L3281*M3281*N3281*O3281</f>
        <v>105877.34</v>
      </c>
      <c r="Q3281" s="97">
        <f>H3281*P3281</f>
        <v>353571.02</v>
      </c>
      <c r="R3281" s="97"/>
      <c r="S3281" s="97"/>
    </row>
    <row r="3282" spans="1:19" x14ac:dyDescent="0.25">
      <c r="A3282" s="89" t="s">
        <v>7038</v>
      </c>
      <c r="B3282" s="89" t="s">
        <v>6958</v>
      </c>
      <c r="C3282" s="89"/>
      <c r="D3282" s="89" t="s">
        <v>178</v>
      </c>
      <c r="E3282" s="94" t="s">
        <v>838</v>
      </c>
      <c r="F3282" s="95" t="s">
        <v>839</v>
      </c>
      <c r="G3282" s="89" t="s">
        <v>110</v>
      </c>
      <c r="H3282" s="89" t="s">
        <v>7039</v>
      </c>
      <c r="I3282" s="96">
        <v>1</v>
      </c>
      <c r="J3282" s="97">
        <v>3308</v>
      </c>
      <c r="K3282" s="98">
        <f>J3282/H3282</f>
        <v>5944.67</v>
      </c>
      <c r="L3282" s="99">
        <f>$L$8</f>
        <v>1.0815399999999999</v>
      </c>
      <c r="M3282" s="100">
        <f>$M$8</f>
        <v>1.0590999999999999</v>
      </c>
      <c r="N3282" s="101">
        <f>$N$8</f>
        <v>0.97811300000000001</v>
      </c>
      <c r="O3282" s="100">
        <f>$O$8</f>
        <v>1</v>
      </c>
      <c r="P3282" s="98">
        <f>K3282*L3282*M3282*N3282*O3282</f>
        <v>6660.34</v>
      </c>
      <c r="Q3282" s="97">
        <f>H3282*P3282</f>
        <v>3706.25</v>
      </c>
      <c r="R3282" s="97"/>
      <c r="S3282" s="97"/>
    </row>
    <row r="3283" spans="1:19" x14ac:dyDescent="0.25">
      <c r="A3283" s="89" t="s">
        <v>7040</v>
      </c>
      <c r="B3283" s="89" t="s">
        <v>6958</v>
      </c>
      <c r="C3283" s="89"/>
      <c r="D3283" s="89" t="s">
        <v>181</v>
      </c>
      <c r="E3283" s="94" t="s">
        <v>999</v>
      </c>
      <c r="F3283" s="95" t="s">
        <v>1000</v>
      </c>
      <c r="G3283" s="89" t="s">
        <v>110</v>
      </c>
      <c r="H3283" s="89" t="s">
        <v>7041</v>
      </c>
      <c r="I3283" s="96">
        <v>1</v>
      </c>
      <c r="J3283" s="97">
        <v>3307</v>
      </c>
      <c r="K3283" s="98">
        <f>J3283/H3283</f>
        <v>5947.84</v>
      </c>
      <c r="L3283" s="99">
        <f>$L$8</f>
        <v>1.0815399999999999</v>
      </c>
      <c r="M3283" s="100">
        <f>$M$8</f>
        <v>1.0590999999999999</v>
      </c>
      <c r="N3283" s="101">
        <f>$N$8</f>
        <v>0.97811300000000001</v>
      </c>
      <c r="O3283" s="100">
        <f>$O$8</f>
        <v>1</v>
      </c>
      <c r="P3283" s="98">
        <f>K3283*L3283*M3283*N3283*O3283</f>
        <v>6663.89</v>
      </c>
      <c r="Q3283" s="97">
        <f>H3283*P3283</f>
        <v>3705.12</v>
      </c>
      <c r="R3283" s="97"/>
      <c r="S3283" s="97"/>
    </row>
    <row r="3284" spans="1:19" x14ac:dyDescent="0.25">
      <c r="A3284" s="89"/>
      <c r="B3284" s="90"/>
      <c r="C3284" s="90"/>
      <c r="D3284" s="91"/>
      <c r="E3284" s="92"/>
      <c r="F3284" s="92" t="s">
        <v>7042</v>
      </c>
      <c r="G3284" s="91"/>
      <c r="H3284" s="91"/>
      <c r="I3284" s="93">
        <v>1</v>
      </c>
      <c r="J3284" s="91"/>
      <c r="K3284" s="98"/>
      <c r="L3284" s="99"/>
      <c r="M3284" s="100"/>
      <c r="N3284" s="101"/>
      <c r="O3284" s="100"/>
      <c r="P3284" s="98"/>
      <c r="Q3284" s="91"/>
      <c r="R3284" s="91"/>
      <c r="S3284" s="91"/>
    </row>
    <row r="3285" spans="1:19" ht="22.5" x14ac:dyDescent="0.25">
      <c r="A3285" s="89" t="s">
        <v>7043</v>
      </c>
      <c r="B3285" s="89" t="s">
        <v>6958</v>
      </c>
      <c r="C3285" s="89"/>
      <c r="D3285" s="89" t="s">
        <v>182</v>
      </c>
      <c r="E3285" s="94" t="s">
        <v>850</v>
      </c>
      <c r="F3285" s="95" t="s">
        <v>851</v>
      </c>
      <c r="G3285" s="89" t="s">
        <v>502</v>
      </c>
      <c r="H3285" s="89" t="s">
        <v>7044</v>
      </c>
      <c r="I3285" s="96">
        <v>1</v>
      </c>
      <c r="J3285" s="97">
        <v>205350</v>
      </c>
      <c r="K3285" s="98">
        <f>J3285/H3285</f>
        <v>35941.51</v>
      </c>
      <c r="L3285" s="99">
        <f>$L$8</f>
        <v>1.0815399999999999</v>
      </c>
      <c r="M3285" s="100">
        <f>$M$8</f>
        <v>1.0590999999999999</v>
      </c>
      <c r="N3285" s="101">
        <f>$N$8</f>
        <v>0.97811300000000001</v>
      </c>
      <c r="O3285" s="100">
        <f>$O$8</f>
        <v>1</v>
      </c>
      <c r="P3285" s="98">
        <f>K3285*L3285*M3285*N3285*O3285</f>
        <v>40268.449999999997</v>
      </c>
      <c r="Q3285" s="97">
        <f>H3285*P3285</f>
        <v>230071.78</v>
      </c>
      <c r="R3285" s="97"/>
      <c r="S3285" s="97"/>
    </row>
    <row r="3286" spans="1:19" ht="22.5" x14ac:dyDescent="0.25">
      <c r="A3286" s="89" t="s">
        <v>7045</v>
      </c>
      <c r="B3286" s="89" t="s">
        <v>6958</v>
      </c>
      <c r="C3286" s="89"/>
      <c r="D3286" s="89" t="s">
        <v>183</v>
      </c>
      <c r="E3286" s="94" t="s">
        <v>854</v>
      </c>
      <c r="F3286" s="95" t="s">
        <v>855</v>
      </c>
      <c r="G3286" s="89" t="s">
        <v>502</v>
      </c>
      <c r="H3286" s="89" t="s">
        <v>7044</v>
      </c>
      <c r="I3286" s="96">
        <v>1</v>
      </c>
      <c r="J3286" s="97">
        <v>365727</v>
      </c>
      <c r="K3286" s="98">
        <f>J3286/H3286</f>
        <v>64011.59</v>
      </c>
      <c r="L3286" s="99">
        <f>$L$8</f>
        <v>1.0815399999999999</v>
      </c>
      <c r="M3286" s="100">
        <f>$M$8</f>
        <v>1.0590999999999999</v>
      </c>
      <c r="N3286" s="101">
        <f>$N$8</f>
        <v>0.97811300000000001</v>
      </c>
      <c r="O3286" s="100">
        <f>$O$8</f>
        <v>1</v>
      </c>
      <c r="P3286" s="98">
        <f>K3286*L3286*M3286*N3286*O3286</f>
        <v>71717.84</v>
      </c>
      <c r="Q3286" s="97">
        <f>H3286*P3286</f>
        <v>409756.29</v>
      </c>
      <c r="R3286" s="97"/>
      <c r="S3286" s="97"/>
    </row>
    <row r="3287" spans="1:19" x14ac:dyDescent="0.25">
      <c r="A3287" s="89" t="s">
        <v>7046</v>
      </c>
      <c r="B3287" s="89" t="s">
        <v>6958</v>
      </c>
      <c r="C3287" s="89"/>
      <c r="D3287" s="89" t="s">
        <v>191</v>
      </c>
      <c r="E3287" s="94" t="s">
        <v>838</v>
      </c>
      <c r="F3287" s="95" t="s">
        <v>839</v>
      </c>
      <c r="G3287" s="89" t="s">
        <v>110</v>
      </c>
      <c r="H3287" s="89" t="s">
        <v>7047</v>
      </c>
      <c r="I3287" s="96">
        <v>1</v>
      </c>
      <c r="J3287" s="97">
        <v>10454</v>
      </c>
      <c r="K3287" s="98">
        <f>J3287/H3287</f>
        <v>5943.25</v>
      </c>
      <c r="L3287" s="99">
        <f>$L$8</f>
        <v>1.0815399999999999</v>
      </c>
      <c r="M3287" s="100">
        <f>$M$8</f>
        <v>1.0590999999999999</v>
      </c>
      <c r="N3287" s="101">
        <f>$N$8</f>
        <v>0.97811300000000001</v>
      </c>
      <c r="O3287" s="100">
        <f>$O$8</f>
        <v>1</v>
      </c>
      <c r="P3287" s="98">
        <f>K3287*L3287*M3287*N3287*O3287</f>
        <v>6658.75</v>
      </c>
      <c r="Q3287" s="97">
        <f>H3287*P3287</f>
        <v>11712.54</v>
      </c>
      <c r="R3287" s="97"/>
      <c r="S3287" s="97"/>
    </row>
    <row r="3288" spans="1:19" x14ac:dyDescent="0.25">
      <c r="A3288" s="89" t="s">
        <v>7048</v>
      </c>
      <c r="B3288" s="89" t="s">
        <v>6958</v>
      </c>
      <c r="C3288" s="89"/>
      <c r="D3288" s="89" t="s">
        <v>194</v>
      </c>
      <c r="E3288" s="94" t="s">
        <v>999</v>
      </c>
      <c r="F3288" s="95" t="s">
        <v>1000</v>
      </c>
      <c r="G3288" s="89" t="s">
        <v>110</v>
      </c>
      <c r="H3288" s="89" t="s">
        <v>7049</v>
      </c>
      <c r="I3288" s="96">
        <v>1</v>
      </c>
      <c r="J3288" s="97">
        <v>10458</v>
      </c>
      <c r="K3288" s="98">
        <f>J3288/H3288</f>
        <v>5945.76</v>
      </c>
      <c r="L3288" s="99">
        <f>$L$8</f>
        <v>1.0815399999999999</v>
      </c>
      <c r="M3288" s="100">
        <f>$M$8</f>
        <v>1.0590999999999999</v>
      </c>
      <c r="N3288" s="101">
        <f>$N$8</f>
        <v>0.97811300000000001</v>
      </c>
      <c r="O3288" s="100">
        <f>$O$8</f>
        <v>1</v>
      </c>
      <c r="P3288" s="98">
        <f>K3288*L3288*M3288*N3288*O3288</f>
        <v>6661.56</v>
      </c>
      <c r="Q3288" s="97">
        <f>H3288*P3288</f>
        <v>11717.02</v>
      </c>
      <c r="R3288" s="97"/>
      <c r="S3288" s="97"/>
    </row>
    <row r="3289" spans="1:19" x14ac:dyDescent="0.25">
      <c r="A3289" s="89"/>
      <c r="B3289" s="90"/>
      <c r="C3289" s="90"/>
      <c r="D3289" s="91"/>
      <c r="E3289" s="92"/>
      <c r="F3289" s="92" t="s">
        <v>7050</v>
      </c>
      <c r="G3289" s="91"/>
      <c r="H3289" s="91"/>
      <c r="I3289" s="93">
        <v>1</v>
      </c>
      <c r="J3289" s="91"/>
      <c r="K3289" s="98"/>
      <c r="L3289" s="99"/>
      <c r="M3289" s="100"/>
      <c r="N3289" s="101"/>
      <c r="O3289" s="100"/>
      <c r="P3289" s="98"/>
      <c r="Q3289" s="91"/>
      <c r="R3289" s="91"/>
      <c r="S3289" s="91"/>
    </row>
    <row r="3290" spans="1:19" ht="22.5" x14ac:dyDescent="0.25">
      <c r="A3290" s="89" t="s">
        <v>7051</v>
      </c>
      <c r="B3290" s="89" t="s">
        <v>6958</v>
      </c>
      <c r="C3290" s="89"/>
      <c r="D3290" s="89" t="s">
        <v>196</v>
      </c>
      <c r="E3290" s="94" t="s">
        <v>884</v>
      </c>
      <c r="F3290" s="95" t="s">
        <v>885</v>
      </c>
      <c r="G3290" s="89" t="s">
        <v>502</v>
      </c>
      <c r="H3290" s="89" t="s">
        <v>7052</v>
      </c>
      <c r="I3290" s="96">
        <v>1</v>
      </c>
      <c r="J3290" s="97">
        <v>72658</v>
      </c>
      <c r="K3290" s="98">
        <f>J3290/H3290</f>
        <v>56198.559999999998</v>
      </c>
      <c r="L3290" s="99">
        <f>$L$8</f>
        <v>1.0815399999999999</v>
      </c>
      <c r="M3290" s="100">
        <f>$M$8</f>
        <v>1.0590999999999999</v>
      </c>
      <c r="N3290" s="101">
        <f>$N$8</f>
        <v>0.97811300000000001</v>
      </c>
      <c r="O3290" s="100">
        <f>$O$8</f>
        <v>1</v>
      </c>
      <c r="P3290" s="98">
        <f>K3290*L3290*M3290*N3290*O3290</f>
        <v>62964.21</v>
      </c>
      <c r="Q3290" s="97">
        <f>H3290*P3290</f>
        <v>81405.17</v>
      </c>
      <c r="R3290" s="97"/>
      <c r="S3290" s="97"/>
    </row>
    <row r="3291" spans="1:19" ht="22.5" x14ac:dyDescent="0.25">
      <c r="A3291" s="89" t="s">
        <v>7053</v>
      </c>
      <c r="B3291" s="89" t="s">
        <v>6958</v>
      </c>
      <c r="C3291" s="89"/>
      <c r="D3291" s="89" t="s">
        <v>201</v>
      </c>
      <c r="E3291" s="94" t="s">
        <v>910</v>
      </c>
      <c r="F3291" s="95" t="s">
        <v>911</v>
      </c>
      <c r="G3291" s="89" t="s">
        <v>502</v>
      </c>
      <c r="H3291" s="89" t="s">
        <v>7054</v>
      </c>
      <c r="I3291" s="96">
        <v>1</v>
      </c>
      <c r="J3291" s="97">
        <v>122802</v>
      </c>
      <c r="K3291" s="98">
        <f>J3291/H3291</f>
        <v>94989.17</v>
      </c>
      <c r="L3291" s="99">
        <f>$L$8</f>
        <v>1.0815399999999999</v>
      </c>
      <c r="M3291" s="100">
        <f>$M$8</f>
        <v>1.0590999999999999</v>
      </c>
      <c r="N3291" s="101">
        <f>$N$8</f>
        <v>0.97811300000000001</v>
      </c>
      <c r="O3291" s="100">
        <f>$O$8</f>
        <v>1</v>
      </c>
      <c r="P3291" s="98">
        <f>K3291*L3291*M3291*N3291*O3291</f>
        <v>106424.76</v>
      </c>
      <c r="Q3291" s="97">
        <f>H3291*P3291</f>
        <v>137585.93</v>
      </c>
      <c r="R3291" s="97"/>
      <c r="S3291" s="97"/>
    </row>
    <row r="3292" spans="1:19" x14ac:dyDescent="0.25">
      <c r="A3292" s="89" t="s">
        <v>7055</v>
      </c>
      <c r="B3292" s="89" t="s">
        <v>6958</v>
      </c>
      <c r="C3292" s="89"/>
      <c r="D3292" s="89" t="s">
        <v>204</v>
      </c>
      <c r="E3292" s="94" t="s">
        <v>838</v>
      </c>
      <c r="F3292" s="95" t="s">
        <v>839</v>
      </c>
      <c r="G3292" s="89" t="s">
        <v>110</v>
      </c>
      <c r="H3292" s="89" t="s">
        <v>7056</v>
      </c>
      <c r="I3292" s="96">
        <v>1</v>
      </c>
      <c r="J3292" s="97">
        <v>3754</v>
      </c>
      <c r="K3292" s="98">
        <f>J3292/H3292</f>
        <v>5941.15</v>
      </c>
      <c r="L3292" s="99">
        <f>$L$8</f>
        <v>1.0815399999999999</v>
      </c>
      <c r="M3292" s="100">
        <f>$M$8</f>
        <v>1.0590999999999999</v>
      </c>
      <c r="N3292" s="101">
        <f>$N$8</f>
        <v>0.97811300000000001</v>
      </c>
      <c r="O3292" s="100">
        <f>$O$8</f>
        <v>1</v>
      </c>
      <c r="P3292" s="98">
        <f>K3292*L3292*M3292*N3292*O3292</f>
        <v>6656.4</v>
      </c>
      <c r="Q3292" s="97">
        <f>H3292*P3292</f>
        <v>4205.9399999999996</v>
      </c>
      <c r="R3292" s="97"/>
      <c r="S3292" s="97"/>
    </row>
    <row r="3293" spans="1:19" x14ac:dyDescent="0.25">
      <c r="A3293" s="89" t="s">
        <v>7057</v>
      </c>
      <c r="B3293" s="89" t="s">
        <v>6958</v>
      </c>
      <c r="C3293" s="89"/>
      <c r="D3293" s="89" t="s">
        <v>206</v>
      </c>
      <c r="E3293" s="94" t="s">
        <v>999</v>
      </c>
      <c r="F3293" s="95" t="s">
        <v>1000</v>
      </c>
      <c r="G3293" s="89" t="s">
        <v>110</v>
      </c>
      <c r="H3293" s="89" t="s">
        <v>7058</v>
      </c>
      <c r="I3293" s="96">
        <v>1</v>
      </c>
      <c r="J3293" s="97">
        <v>3757</v>
      </c>
      <c r="K3293" s="98">
        <f>J3293/H3293</f>
        <v>5946.5</v>
      </c>
      <c r="L3293" s="99">
        <f>$L$8</f>
        <v>1.0815399999999999</v>
      </c>
      <c r="M3293" s="100">
        <f>$M$8</f>
        <v>1.0590999999999999</v>
      </c>
      <c r="N3293" s="101">
        <f>$N$8</f>
        <v>0.97811300000000001</v>
      </c>
      <c r="O3293" s="100">
        <f>$O$8</f>
        <v>1</v>
      </c>
      <c r="P3293" s="98">
        <f>K3293*L3293*M3293*N3293*O3293</f>
        <v>6662.39</v>
      </c>
      <c r="Q3293" s="97">
        <f>H3293*P3293</f>
        <v>4209.3</v>
      </c>
      <c r="R3293" s="97"/>
      <c r="S3293" s="97"/>
    </row>
    <row r="3294" spans="1:19" x14ac:dyDescent="0.25">
      <c r="A3294" s="89"/>
      <c r="B3294" s="90"/>
      <c r="C3294" s="90"/>
      <c r="D3294" s="91"/>
      <c r="E3294" s="92"/>
      <c r="F3294" s="92" t="s">
        <v>7059</v>
      </c>
      <c r="G3294" s="91"/>
      <c r="H3294" s="91"/>
      <c r="I3294" s="93">
        <v>1</v>
      </c>
      <c r="J3294" s="91"/>
      <c r="K3294" s="98"/>
      <c r="L3294" s="99"/>
      <c r="M3294" s="100"/>
      <c r="N3294" s="101"/>
      <c r="O3294" s="100"/>
      <c r="P3294" s="98"/>
      <c r="Q3294" s="91"/>
      <c r="R3294" s="91"/>
      <c r="S3294" s="91"/>
    </row>
    <row r="3295" spans="1:19" ht="22.5" x14ac:dyDescent="0.25">
      <c r="A3295" s="89" t="s">
        <v>7060</v>
      </c>
      <c r="B3295" s="89" t="s">
        <v>6958</v>
      </c>
      <c r="C3295" s="89"/>
      <c r="D3295" s="89" t="s">
        <v>207</v>
      </c>
      <c r="E3295" s="94" t="s">
        <v>884</v>
      </c>
      <c r="F3295" s="95" t="s">
        <v>885</v>
      </c>
      <c r="G3295" s="89" t="s">
        <v>502</v>
      </c>
      <c r="H3295" s="89" t="s">
        <v>7061</v>
      </c>
      <c r="I3295" s="96">
        <v>1</v>
      </c>
      <c r="J3295" s="97">
        <v>110259</v>
      </c>
      <c r="K3295" s="98">
        <f>J3295/H3295</f>
        <v>56199.54</v>
      </c>
      <c r="L3295" s="99">
        <f>$L$8</f>
        <v>1.0815399999999999</v>
      </c>
      <c r="M3295" s="100">
        <f>$M$8</f>
        <v>1.0590999999999999</v>
      </c>
      <c r="N3295" s="101">
        <f>$N$8</f>
        <v>0.97811300000000001</v>
      </c>
      <c r="O3295" s="100">
        <f>$O$8</f>
        <v>1</v>
      </c>
      <c r="P3295" s="98">
        <f>K3295*L3295*M3295*N3295*O3295</f>
        <v>62965.31</v>
      </c>
      <c r="Q3295" s="97">
        <f>H3295*P3295</f>
        <v>123532.9</v>
      </c>
      <c r="R3295" s="97"/>
      <c r="S3295" s="97"/>
    </row>
    <row r="3296" spans="1:19" ht="22.5" x14ac:dyDescent="0.25">
      <c r="A3296" s="89" t="s">
        <v>7062</v>
      </c>
      <c r="B3296" s="89" t="s">
        <v>6958</v>
      </c>
      <c r="C3296" s="89"/>
      <c r="D3296" s="89" t="s">
        <v>208</v>
      </c>
      <c r="E3296" s="94" t="s">
        <v>910</v>
      </c>
      <c r="F3296" s="95" t="s">
        <v>911</v>
      </c>
      <c r="G3296" s="89" t="s">
        <v>502</v>
      </c>
      <c r="H3296" s="89" t="s">
        <v>7063</v>
      </c>
      <c r="I3296" s="96">
        <v>1</v>
      </c>
      <c r="J3296" s="97">
        <v>186354</v>
      </c>
      <c r="K3296" s="98">
        <f>J3296/H3296</f>
        <v>94989.4</v>
      </c>
      <c r="L3296" s="99">
        <f>$L$8</f>
        <v>1.0815399999999999</v>
      </c>
      <c r="M3296" s="100">
        <f>$M$8</f>
        <v>1.0590999999999999</v>
      </c>
      <c r="N3296" s="101">
        <f>$N$8</f>
        <v>0.97811300000000001</v>
      </c>
      <c r="O3296" s="100">
        <f>$O$8</f>
        <v>1</v>
      </c>
      <c r="P3296" s="98">
        <f>K3296*L3296*M3296*N3296*O3296</f>
        <v>106425.02</v>
      </c>
      <c r="Q3296" s="97">
        <f>H3296*P3296</f>
        <v>208788.86</v>
      </c>
      <c r="R3296" s="97"/>
      <c r="S3296" s="97"/>
    </row>
    <row r="3297" spans="1:19" x14ac:dyDescent="0.25">
      <c r="A3297" s="89" t="s">
        <v>7064</v>
      </c>
      <c r="B3297" s="89" t="s">
        <v>6958</v>
      </c>
      <c r="C3297" s="89"/>
      <c r="D3297" s="89" t="s">
        <v>220</v>
      </c>
      <c r="E3297" s="94" t="s">
        <v>838</v>
      </c>
      <c r="F3297" s="95" t="s">
        <v>839</v>
      </c>
      <c r="G3297" s="89" t="s">
        <v>110</v>
      </c>
      <c r="H3297" s="89" t="s">
        <v>7065</v>
      </c>
      <c r="I3297" s="96">
        <v>1</v>
      </c>
      <c r="J3297" s="97">
        <v>5533</v>
      </c>
      <c r="K3297" s="98">
        <f>J3297/H3297</f>
        <v>5944.14</v>
      </c>
      <c r="L3297" s="99">
        <f>$L$8</f>
        <v>1.0815399999999999</v>
      </c>
      <c r="M3297" s="100">
        <f>$M$8</f>
        <v>1.0590999999999999</v>
      </c>
      <c r="N3297" s="101">
        <f>$N$8</f>
        <v>0.97811300000000001</v>
      </c>
      <c r="O3297" s="100">
        <f>$O$8</f>
        <v>1</v>
      </c>
      <c r="P3297" s="98">
        <f>K3297*L3297*M3297*N3297*O3297</f>
        <v>6659.75</v>
      </c>
      <c r="Q3297" s="97">
        <f>H3297*P3297</f>
        <v>6199.11</v>
      </c>
      <c r="R3297" s="97"/>
      <c r="S3297" s="97"/>
    </row>
    <row r="3298" spans="1:19" x14ac:dyDescent="0.25">
      <c r="A3298" s="89" t="s">
        <v>7066</v>
      </c>
      <c r="B3298" s="89" t="s">
        <v>6958</v>
      </c>
      <c r="C3298" s="89"/>
      <c r="D3298" s="89" t="s">
        <v>223</v>
      </c>
      <c r="E3298" s="94" t="s">
        <v>999</v>
      </c>
      <c r="F3298" s="95" t="s">
        <v>1000</v>
      </c>
      <c r="G3298" s="89" t="s">
        <v>110</v>
      </c>
      <c r="H3298" s="89" t="s">
        <v>7067</v>
      </c>
      <c r="I3298" s="96">
        <v>1</v>
      </c>
      <c r="J3298" s="97">
        <v>5530</v>
      </c>
      <c r="K3298" s="98">
        <f>J3298/H3298</f>
        <v>5946.24</v>
      </c>
      <c r="L3298" s="99">
        <f>$L$8</f>
        <v>1.0815399999999999</v>
      </c>
      <c r="M3298" s="100">
        <f>$M$8</f>
        <v>1.0590999999999999</v>
      </c>
      <c r="N3298" s="101">
        <f>$N$8</f>
        <v>0.97811300000000001</v>
      </c>
      <c r="O3298" s="100">
        <f>$O$8</f>
        <v>1</v>
      </c>
      <c r="P3298" s="98">
        <f>K3298*L3298*M3298*N3298*O3298</f>
        <v>6662.1</v>
      </c>
      <c r="Q3298" s="97">
        <f>H3298*P3298</f>
        <v>6195.75</v>
      </c>
      <c r="R3298" s="97"/>
      <c r="S3298" s="97"/>
    </row>
    <row r="3299" spans="1:19" x14ac:dyDescent="0.25">
      <c r="A3299" s="89"/>
      <c r="B3299" s="90"/>
      <c r="C3299" s="90"/>
      <c r="D3299" s="91"/>
      <c r="E3299" s="92"/>
      <c r="F3299" s="92" t="s">
        <v>7068</v>
      </c>
      <c r="G3299" s="91"/>
      <c r="H3299" s="91"/>
      <c r="I3299" s="93">
        <v>1</v>
      </c>
      <c r="J3299" s="91"/>
      <c r="K3299" s="98"/>
      <c r="L3299" s="99"/>
      <c r="M3299" s="100"/>
      <c r="N3299" s="101"/>
      <c r="O3299" s="100"/>
      <c r="P3299" s="98"/>
      <c r="Q3299" s="91"/>
      <c r="R3299" s="91"/>
      <c r="S3299" s="91"/>
    </row>
    <row r="3300" spans="1:19" ht="22.5" x14ac:dyDescent="0.25">
      <c r="A3300" s="89" t="s">
        <v>7069</v>
      </c>
      <c r="B3300" s="89" t="s">
        <v>6958</v>
      </c>
      <c r="C3300" s="89"/>
      <c r="D3300" s="89" t="s">
        <v>226</v>
      </c>
      <c r="E3300" s="94" t="s">
        <v>884</v>
      </c>
      <c r="F3300" s="95" t="s">
        <v>885</v>
      </c>
      <c r="G3300" s="89" t="s">
        <v>502</v>
      </c>
      <c r="H3300" s="89" t="s">
        <v>7070</v>
      </c>
      <c r="I3300" s="96">
        <v>1</v>
      </c>
      <c r="J3300" s="97">
        <v>54127</v>
      </c>
      <c r="K3300" s="98">
        <f>J3300/H3300</f>
        <v>56198.48</v>
      </c>
      <c r="L3300" s="99">
        <f>$L$8</f>
        <v>1.0815399999999999</v>
      </c>
      <c r="M3300" s="100">
        <f>$M$8</f>
        <v>1.0590999999999999</v>
      </c>
      <c r="N3300" s="101">
        <f>$N$8</f>
        <v>0.97811300000000001</v>
      </c>
      <c r="O3300" s="100">
        <f>$O$8</f>
        <v>1</v>
      </c>
      <c r="P3300" s="98">
        <f>K3300*L3300*M3300*N3300*O3300</f>
        <v>62964.12</v>
      </c>
      <c r="Q3300" s="97">
        <f>H3300*P3300</f>
        <v>60643.26</v>
      </c>
      <c r="R3300" s="97"/>
      <c r="S3300" s="97"/>
    </row>
    <row r="3301" spans="1:19" ht="22.5" x14ac:dyDescent="0.25">
      <c r="A3301" s="89" t="s">
        <v>7071</v>
      </c>
      <c r="B3301" s="89" t="s">
        <v>6958</v>
      </c>
      <c r="C3301" s="89"/>
      <c r="D3301" s="89" t="s">
        <v>229</v>
      </c>
      <c r="E3301" s="94" t="s">
        <v>910</v>
      </c>
      <c r="F3301" s="95" t="s">
        <v>911</v>
      </c>
      <c r="G3301" s="89" t="s">
        <v>502</v>
      </c>
      <c r="H3301" s="89" t="s">
        <v>7070</v>
      </c>
      <c r="I3301" s="96">
        <v>1</v>
      </c>
      <c r="J3301" s="97">
        <v>91488</v>
      </c>
      <c r="K3301" s="98">
        <f>J3301/H3301</f>
        <v>94989.31</v>
      </c>
      <c r="L3301" s="99">
        <f>$L$8</f>
        <v>1.0815399999999999</v>
      </c>
      <c r="M3301" s="100">
        <f>$M$8</f>
        <v>1.0590999999999999</v>
      </c>
      <c r="N3301" s="101">
        <f>$N$8</f>
        <v>0.97811300000000001</v>
      </c>
      <c r="O3301" s="100">
        <f>$O$8</f>
        <v>1</v>
      </c>
      <c r="P3301" s="98">
        <f>K3301*L3301*M3301*N3301*O3301</f>
        <v>106424.92</v>
      </c>
      <c r="Q3301" s="97">
        <f>H3301*P3301</f>
        <v>102502.1</v>
      </c>
      <c r="R3301" s="97"/>
      <c r="S3301" s="97"/>
    </row>
    <row r="3302" spans="1:19" x14ac:dyDescent="0.25">
      <c r="A3302" s="89" t="s">
        <v>7072</v>
      </c>
      <c r="B3302" s="89" t="s">
        <v>6958</v>
      </c>
      <c r="C3302" s="89"/>
      <c r="D3302" s="89" t="s">
        <v>231</v>
      </c>
      <c r="E3302" s="94" t="s">
        <v>838</v>
      </c>
      <c r="F3302" s="95" t="s">
        <v>839</v>
      </c>
      <c r="G3302" s="89" t="s">
        <v>110</v>
      </c>
      <c r="H3302" s="89" t="s">
        <v>7073</v>
      </c>
      <c r="I3302" s="96">
        <v>1</v>
      </c>
      <c r="J3302" s="97">
        <v>2584</v>
      </c>
      <c r="K3302" s="98">
        <f>J3302/H3302</f>
        <v>5946.52</v>
      </c>
      <c r="L3302" s="99">
        <f>$L$8</f>
        <v>1.0815399999999999</v>
      </c>
      <c r="M3302" s="100">
        <f>$M$8</f>
        <v>1.0590999999999999</v>
      </c>
      <c r="N3302" s="101">
        <f>$N$8</f>
        <v>0.97811300000000001</v>
      </c>
      <c r="O3302" s="100">
        <f>$O$8</f>
        <v>1</v>
      </c>
      <c r="P3302" s="98">
        <f>K3302*L3302*M3302*N3302*O3302</f>
        <v>6662.41</v>
      </c>
      <c r="Q3302" s="97">
        <f>H3302*P3302</f>
        <v>2895.08</v>
      </c>
      <c r="R3302" s="97"/>
      <c r="S3302" s="97"/>
    </row>
    <row r="3303" spans="1:19" x14ac:dyDescent="0.25">
      <c r="A3303" s="89" t="s">
        <v>7074</v>
      </c>
      <c r="B3303" s="89" t="s">
        <v>6958</v>
      </c>
      <c r="C3303" s="89"/>
      <c r="D3303" s="89" t="s">
        <v>236</v>
      </c>
      <c r="E3303" s="94" t="s">
        <v>999</v>
      </c>
      <c r="F3303" s="95" t="s">
        <v>1000</v>
      </c>
      <c r="G3303" s="89" t="s">
        <v>110</v>
      </c>
      <c r="H3303" s="89" t="s">
        <v>7075</v>
      </c>
      <c r="I3303" s="96">
        <v>1</v>
      </c>
      <c r="J3303" s="97">
        <v>2581</v>
      </c>
      <c r="K3303" s="98">
        <f>J3303/H3303</f>
        <v>5947</v>
      </c>
      <c r="L3303" s="99">
        <f>$L$8</f>
        <v>1.0815399999999999</v>
      </c>
      <c r="M3303" s="100">
        <f>$M$8</f>
        <v>1.0590999999999999</v>
      </c>
      <c r="N3303" s="101">
        <f>$N$8</f>
        <v>0.97811300000000001</v>
      </c>
      <c r="O3303" s="100">
        <f>$O$8</f>
        <v>1</v>
      </c>
      <c r="P3303" s="98">
        <f>K3303*L3303*M3303*N3303*O3303</f>
        <v>6662.95</v>
      </c>
      <c r="Q3303" s="97">
        <f>H3303*P3303</f>
        <v>2891.72</v>
      </c>
      <c r="R3303" s="97"/>
      <c r="S3303" s="97"/>
    </row>
    <row r="3304" spans="1:19" x14ac:dyDescent="0.25">
      <c r="A3304" s="89"/>
      <c r="B3304" s="90"/>
      <c r="C3304" s="90"/>
      <c r="D3304" s="91"/>
      <c r="E3304" s="92"/>
      <c r="F3304" s="92" t="s">
        <v>7076</v>
      </c>
      <c r="G3304" s="91"/>
      <c r="H3304" s="91"/>
      <c r="I3304" s="93">
        <v>1</v>
      </c>
      <c r="J3304" s="91"/>
      <c r="K3304" s="98"/>
      <c r="L3304" s="99"/>
      <c r="M3304" s="100"/>
      <c r="N3304" s="101"/>
      <c r="O3304" s="100"/>
      <c r="P3304" s="98"/>
      <c r="Q3304" s="91"/>
      <c r="R3304" s="91"/>
      <c r="S3304" s="91"/>
    </row>
    <row r="3305" spans="1:19" ht="22.5" x14ac:dyDescent="0.25">
      <c r="A3305" s="89" t="s">
        <v>7077</v>
      </c>
      <c r="B3305" s="89" t="s">
        <v>6958</v>
      </c>
      <c r="C3305" s="89"/>
      <c r="D3305" s="89" t="s">
        <v>239</v>
      </c>
      <c r="E3305" s="94" t="s">
        <v>884</v>
      </c>
      <c r="F3305" s="95" t="s">
        <v>885</v>
      </c>
      <c r="G3305" s="89" t="s">
        <v>502</v>
      </c>
      <c r="H3305" s="89" t="s">
        <v>7078</v>
      </c>
      <c r="I3305" s="96">
        <v>1</v>
      </c>
      <c r="J3305" s="97">
        <v>50425</v>
      </c>
      <c r="K3305" s="98">
        <f>J3305/H3305</f>
        <v>56196.37</v>
      </c>
      <c r="L3305" s="99">
        <f>$L$8</f>
        <v>1.0815399999999999</v>
      </c>
      <c r="M3305" s="100">
        <f>$M$8</f>
        <v>1.0590999999999999</v>
      </c>
      <c r="N3305" s="101">
        <f>$N$8</f>
        <v>0.97811300000000001</v>
      </c>
      <c r="O3305" s="100">
        <f>$O$8</f>
        <v>1</v>
      </c>
      <c r="P3305" s="98">
        <f>K3305*L3305*M3305*N3305*O3305</f>
        <v>62961.760000000002</v>
      </c>
      <c r="Q3305" s="97">
        <f>H3305*P3305</f>
        <v>56495.59</v>
      </c>
      <c r="R3305" s="97"/>
      <c r="S3305" s="97"/>
    </row>
    <row r="3306" spans="1:19" ht="22.5" x14ac:dyDescent="0.25">
      <c r="A3306" s="89" t="s">
        <v>7079</v>
      </c>
      <c r="B3306" s="89" t="s">
        <v>6958</v>
      </c>
      <c r="C3306" s="89"/>
      <c r="D3306" s="89" t="s">
        <v>241</v>
      </c>
      <c r="E3306" s="94" t="s">
        <v>910</v>
      </c>
      <c r="F3306" s="95" t="s">
        <v>911</v>
      </c>
      <c r="G3306" s="89" t="s">
        <v>502</v>
      </c>
      <c r="H3306" s="89" t="s">
        <v>7078</v>
      </c>
      <c r="I3306" s="96">
        <v>1</v>
      </c>
      <c r="J3306" s="97">
        <v>85234</v>
      </c>
      <c r="K3306" s="98">
        <f>J3306/H3306</f>
        <v>94989.41</v>
      </c>
      <c r="L3306" s="99">
        <f>$L$8</f>
        <v>1.0815399999999999</v>
      </c>
      <c r="M3306" s="100">
        <f>$M$8</f>
        <v>1.0590999999999999</v>
      </c>
      <c r="N3306" s="101">
        <f>$N$8</f>
        <v>0.97811300000000001</v>
      </c>
      <c r="O3306" s="100">
        <f>$O$8</f>
        <v>1</v>
      </c>
      <c r="P3306" s="98">
        <f>K3306*L3306*M3306*N3306*O3306</f>
        <v>106425.03</v>
      </c>
      <c r="Q3306" s="97">
        <f>H3306*P3306</f>
        <v>95495.18</v>
      </c>
      <c r="R3306" s="97"/>
      <c r="S3306" s="97"/>
    </row>
    <row r="3307" spans="1:19" x14ac:dyDescent="0.25">
      <c r="A3307" s="89" t="s">
        <v>7080</v>
      </c>
      <c r="B3307" s="89" t="s">
        <v>6958</v>
      </c>
      <c r="C3307" s="89"/>
      <c r="D3307" s="89" t="s">
        <v>243</v>
      </c>
      <c r="E3307" s="94" t="s">
        <v>838</v>
      </c>
      <c r="F3307" s="95" t="s">
        <v>839</v>
      </c>
      <c r="G3307" s="89" t="s">
        <v>110</v>
      </c>
      <c r="H3307" s="89" t="s">
        <v>7081</v>
      </c>
      <c r="I3307" s="96">
        <v>1</v>
      </c>
      <c r="J3307" s="97">
        <v>2645</v>
      </c>
      <c r="K3307" s="98">
        <f>J3307/H3307</f>
        <v>5943.75</v>
      </c>
      <c r="L3307" s="99">
        <f>$L$8</f>
        <v>1.0815399999999999</v>
      </c>
      <c r="M3307" s="100">
        <f>$M$8</f>
        <v>1.0590999999999999</v>
      </c>
      <c r="N3307" s="101">
        <f>$N$8</f>
        <v>0.97811300000000001</v>
      </c>
      <c r="O3307" s="100">
        <f>$O$8</f>
        <v>1</v>
      </c>
      <c r="P3307" s="98">
        <f>K3307*L3307*M3307*N3307*O3307</f>
        <v>6659.31</v>
      </c>
      <c r="Q3307" s="97">
        <f>H3307*P3307</f>
        <v>2963.43</v>
      </c>
      <c r="R3307" s="97"/>
      <c r="S3307" s="97"/>
    </row>
    <row r="3308" spans="1:19" x14ac:dyDescent="0.25">
      <c r="A3308" s="89" t="s">
        <v>7082</v>
      </c>
      <c r="B3308" s="89" t="s">
        <v>6958</v>
      </c>
      <c r="C3308" s="89"/>
      <c r="D3308" s="89" t="s">
        <v>248</v>
      </c>
      <c r="E3308" s="94" t="s">
        <v>999</v>
      </c>
      <c r="F3308" s="95" t="s">
        <v>1000</v>
      </c>
      <c r="G3308" s="89" t="s">
        <v>110</v>
      </c>
      <c r="H3308" s="89" t="s">
        <v>7081</v>
      </c>
      <c r="I3308" s="96">
        <v>1</v>
      </c>
      <c r="J3308" s="97">
        <v>2645</v>
      </c>
      <c r="K3308" s="98">
        <f>J3308/H3308</f>
        <v>5943.75</v>
      </c>
      <c r="L3308" s="99">
        <f>$L$8</f>
        <v>1.0815399999999999</v>
      </c>
      <c r="M3308" s="100">
        <f>$M$8</f>
        <v>1.0590999999999999</v>
      </c>
      <c r="N3308" s="101">
        <f>$N$8</f>
        <v>0.97811300000000001</v>
      </c>
      <c r="O3308" s="100">
        <f>$O$8</f>
        <v>1</v>
      </c>
      <c r="P3308" s="98">
        <f>K3308*L3308*M3308*N3308*O3308</f>
        <v>6659.31</v>
      </c>
      <c r="Q3308" s="97">
        <f>H3308*P3308</f>
        <v>2963.43</v>
      </c>
      <c r="R3308" s="97"/>
      <c r="S3308" s="97"/>
    </row>
    <row r="3309" spans="1:19" x14ac:dyDescent="0.25">
      <c r="A3309" s="89"/>
      <c r="B3309" s="90"/>
      <c r="C3309" s="90"/>
      <c r="D3309" s="91"/>
      <c r="E3309" s="92"/>
      <c r="F3309" s="92" t="s">
        <v>7083</v>
      </c>
      <c r="G3309" s="91"/>
      <c r="H3309" s="91"/>
      <c r="I3309" s="93">
        <v>1</v>
      </c>
      <c r="J3309" s="91"/>
      <c r="K3309" s="98"/>
      <c r="L3309" s="99"/>
      <c r="M3309" s="100"/>
      <c r="N3309" s="101"/>
      <c r="O3309" s="100"/>
      <c r="P3309" s="98"/>
      <c r="Q3309" s="91"/>
      <c r="R3309" s="91"/>
      <c r="S3309" s="91"/>
    </row>
    <row r="3310" spans="1:19" x14ac:dyDescent="0.25">
      <c r="A3310" s="89" t="s">
        <v>7084</v>
      </c>
      <c r="B3310" s="89" t="s">
        <v>6958</v>
      </c>
      <c r="C3310" s="89"/>
      <c r="D3310" s="89" t="s">
        <v>251</v>
      </c>
      <c r="E3310" s="94" t="s">
        <v>906</v>
      </c>
      <c r="F3310" s="95" t="s">
        <v>907</v>
      </c>
      <c r="G3310" s="89" t="s">
        <v>502</v>
      </c>
      <c r="H3310" s="89" t="s">
        <v>7085</v>
      </c>
      <c r="I3310" s="96">
        <v>1</v>
      </c>
      <c r="J3310" s="97">
        <v>66510</v>
      </c>
      <c r="K3310" s="98">
        <f t="shared" ref="K3310:K3315" si="1771">J3310/H3310</f>
        <v>16746.439999999999</v>
      </c>
      <c r="L3310" s="99">
        <f t="shared" ref="L3310:L3315" si="1772">$L$8</f>
        <v>1.0815399999999999</v>
      </c>
      <c r="M3310" s="100">
        <f t="shared" ref="M3310:M3315" si="1773">$M$8</f>
        <v>1.0590999999999999</v>
      </c>
      <c r="N3310" s="101">
        <f t="shared" ref="N3310:N3315" si="1774">$N$8</f>
        <v>0.97811300000000001</v>
      </c>
      <c r="O3310" s="100">
        <f t="shared" ref="O3310:O3315" si="1775">$O$8</f>
        <v>1</v>
      </c>
      <c r="P3310" s="98">
        <f t="shared" ref="P3310:P3315" si="1776">K3310*L3310*M3310*N3310*O3310</f>
        <v>18762.52</v>
      </c>
      <c r="Q3310" s="97">
        <f t="shared" ref="Q3310:Q3315" si="1777">H3310*P3310</f>
        <v>74517.039999999994</v>
      </c>
      <c r="R3310" s="97"/>
      <c r="S3310" s="97"/>
    </row>
    <row r="3311" spans="1:19" ht="33.75" x14ac:dyDescent="0.25">
      <c r="A3311" s="89" t="s">
        <v>7086</v>
      </c>
      <c r="B3311" s="89" t="s">
        <v>6958</v>
      </c>
      <c r="C3311" s="89"/>
      <c r="D3311" s="89" t="s">
        <v>254</v>
      </c>
      <c r="E3311" s="94" t="s">
        <v>835</v>
      </c>
      <c r="F3311" s="95" t="s">
        <v>836</v>
      </c>
      <c r="G3311" s="89" t="s">
        <v>502</v>
      </c>
      <c r="H3311" s="89" t="s">
        <v>7085</v>
      </c>
      <c r="I3311" s="96">
        <v>1</v>
      </c>
      <c r="J3311" s="97">
        <v>375318</v>
      </c>
      <c r="K3311" s="98">
        <f t="shared" si="1771"/>
        <v>94500.69</v>
      </c>
      <c r="L3311" s="99">
        <f t="shared" si="1772"/>
        <v>1.0815399999999999</v>
      </c>
      <c r="M3311" s="100">
        <f t="shared" si="1773"/>
        <v>1.0590999999999999</v>
      </c>
      <c r="N3311" s="101">
        <f t="shared" si="1774"/>
        <v>0.97811300000000001</v>
      </c>
      <c r="O3311" s="100">
        <f t="shared" si="1775"/>
        <v>1</v>
      </c>
      <c r="P3311" s="98">
        <f t="shared" si="1776"/>
        <v>105877.47</v>
      </c>
      <c r="Q3311" s="97">
        <f t="shared" si="1777"/>
        <v>420501.9</v>
      </c>
      <c r="R3311" s="97"/>
      <c r="S3311" s="97"/>
    </row>
    <row r="3312" spans="1:19" x14ac:dyDescent="0.25">
      <c r="A3312" s="89" t="s">
        <v>7087</v>
      </c>
      <c r="B3312" s="89" t="s">
        <v>6958</v>
      </c>
      <c r="C3312" s="89"/>
      <c r="D3312" s="89" t="s">
        <v>256</v>
      </c>
      <c r="E3312" s="94" t="s">
        <v>906</v>
      </c>
      <c r="F3312" s="95" t="s">
        <v>907</v>
      </c>
      <c r="G3312" s="89" t="s">
        <v>502</v>
      </c>
      <c r="H3312" s="89" t="s">
        <v>7088</v>
      </c>
      <c r="I3312" s="96">
        <v>1</v>
      </c>
      <c r="J3312" s="97">
        <v>83724</v>
      </c>
      <c r="K3312" s="98">
        <f t="shared" si="1771"/>
        <v>16745.97</v>
      </c>
      <c r="L3312" s="99">
        <f t="shared" si="1772"/>
        <v>1.0815399999999999</v>
      </c>
      <c r="M3312" s="100">
        <f t="shared" si="1773"/>
        <v>1.0590999999999999</v>
      </c>
      <c r="N3312" s="101">
        <f t="shared" si="1774"/>
        <v>0.97811300000000001</v>
      </c>
      <c r="O3312" s="100">
        <f t="shared" si="1775"/>
        <v>1</v>
      </c>
      <c r="P3312" s="98">
        <f t="shared" si="1776"/>
        <v>18761.990000000002</v>
      </c>
      <c r="Q3312" s="97">
        <f t="shared" si="1777"/>
        <v>93803.38</v>
      </c>
      <c r="R3312" s="97"/>
      <c r="S3312" s="97"/>
    </row>
    <row r="3313" spans="1:19" ht="22.5" x14ac:dyDescent="0.25">
      <c r="A3313" s="89" t="s">
        <v>7089</v>
      </c>
      <c r="B3313" s="89" t="s">
        <v>6958</v>
      </c>
      <c r="C3313" s="89"/>
      <c r="D3313" s="89" t="s">
        <v>260</v>
      </c>
      <c r="E3313" s="94" t="s">
        <v>865</v>
      </c>
      <c r="F3313" s="95" t="s">
        <v>866</v>
      </c>
      <c r="G3313" s="89" t="s">
        <v>502</v>
      </c>
      <c r="H3313" s="89" t="s">
        <v>7088</v>
      </c>
      <c r="I3313" s="96">
        <v>1</v>
      </c>
      <c r="J3313" s="97">
        <v>334414</v>
      </c>
      <c r="K3313" s="98">
        <f t="shared" si="1771"/>
        <v>66887.48</v>
      </c>
      <c r="L3313" s="99">
        <f t="shared" si="1772"/>
        <v>1.0815399999999999</v>
      </c>
      <c r="M3313" s="100">
        <f t="shared" si="1773"/>
        <v>1.0590999999999999</v>
      </c>
      <c r="N3313" s="101">
        <f t="shared" si="1774"/>
        <v>0.97811300000000001</v>
      </c>
      <c r="O3313" s="100">
        <f t="shared" si="1775"/>
        <v>1</v>
      </c>
      <c r="P3313" s="98">
        <f t="shared" si="1776"/>
        <v>74939.95</v>
      </c>
      <c r="Q3313" s="97">
        <f t="shared" si="1777"/>
        <v>374673.52</v>
      </c>
      <c r="R3313" s="97"/>
      <c r="S3313" s="97"/>
    </row>
    <row r="3314" spans="1:19" x14ac:dyDescent="0.25">
      <c r="A3314" s="89" t="s">
        <v>7090</v>
      </c>
      <c r="B3314" s="89" t="s">
        <v>6958</v>
      </c>
      <c r="C3314" s="89"/>
      <c r="D3314" s="89" t="s">
        <v>263</v>
      </c>
      <c r="E3314" s="94" t="s">
        <v>838</v>
      </c>
      <c r="F3314" s="95" t="s">
        <v>839</v>
      </c>
      <c r="G3314" s="89" t="s">
        <v>110</v>
      </c>
      <c r="H3314" s="89" t="s">
        <v>7091</v>
      </c>
      <c r="I3314" s="96">
        <v>1</v>
      </c>
      <c r="J3314" s="97">
        <v>17458</v>
      </c>
      <c r="K3314" s="98">
        <f t="shared" si="1771"/>
        <v>5943.51</v>
      </c>
      <c r="L3314" s="99">
        <f t="shared" si="1772"/>
        <v>1.0815399999999999</v>
      </c>
      <c r="M3314" s="100">
        <f t="shared" si="1773"/>
        <v>1.0590999999999999</v>
      </c>
      <c r="N3314" s="101">
        <f t="shared" si="1774"/>
        <v>0.97811300000000001</v>
      </c>
      <c r="O3314" s="100">
        <f t="shared" si="1775"/>
        <v>1</v>
      </c>
      <c r="P3314" s="98">
        <f t="shared" si="1776"/>
        <v>6659.04</v>
      </c>
      <c r="Q3314" s="97">
        <f t="shared" si="1777"/>
        <v>19559.75</v>
      </c>
      <c r="R3314" s="97"/>
      <c r="S3314" s="97"/>
    </row>
    <row r="3315" spans="1:19" x14ac:dyDescent="0.25">
      <c r="A3315" s="89" t="s">
        <v>7092</v>
      </c>
      <c r="B3315" s="89" t="s">
        <v>6958</v>
      </c>
      <c r="C3315" s="89"/>
      <c r="D3315" s="89" t="s">
        <v>265</v>
      </c>
      <c r="E3315" s="94" t="s">
        <v>999</v>
      </c>
      <c r="F3315" s="95" t="s">
        <v>1000</v>
      </c>
      <c r="G3315" s="89" t="s">
        <v>110</v>
      </c>
      <c r="H3315" s="89" t="s">
        <v>7093</v>
      </c>
      <c r="I3315" s="96">
        <v>1</v>
      </c>
      <c r="J3315" s="97">
        <v>17464</v>
      </c>
      <c r="K3315" s="98">
        <f t="shared" si="1771"/>
        <v>5945.6</v>
      </c>
      <c r="L3315" s="99">
        <f t="shared" si="1772"/>
        <v>1.0815399999999999</v>
      </c>
      <c r="M3315" s="100">
        <f t="shared" si="1773"/>
        <v>1.0590999999999999</v>
      </c>
      <c r="N3315" s="101">
        <f t="shared" si="1774"/>
        <v>0.97811300000000001</v>
      </c>
      <c r="O3315" s="100">
        <f t="shared" si="1775"/>
        <v>1</v>
      </c>
      <c r="P3315" s="98">
        <f t="shared" si="1776"/>
        <v>6661.38</v>
      </c>
      <c r="Q3315" s="97">
        <f t="shared" si="1777"/>
        <v>19566.47</v>
      </c>
      <c r="R3315" s="97"/>
      <c r="S3315" s="97"/>
    </row>
    <row r="3316" spans="1:19" x14ac:dyDescent="0.25">
      <c r="A3316" s="82" t="s">
        <v>2655</v>
      </c>
      <c r="B3316" s="83"/>
      <c r="C3316" s="84"/>
      <c r="D3316" s="85"/>
      <c r="E3316" s="86"/>
      <c r="F3316" s="86" t="s">
        <v>4187</v>
      </c>
      <c r="G3316" s="82"/>
      <c r="H3316" s="82"/>
      <c r="I3316" s="87"/>
      <c r="J3316" s="88">
        <f>SUM(J3317:J3329)</f>
        <v>3055698</v>
      </c>
      <c r="K3316" s="98"/>
      <c r="L3316" s="99"/>
      <c r="M3316" s="100"/>
      <c r="N3316" s="101"/>
      <c r="O3316" s="100"/>
      <c r="P3316" s="98"/>
      <c r="Q3316" s="88">
        <f>SUM(Q3317:Q3329)</f>
        <v>3423563.42</v>
      </c>
      <c r="R3316" s="88">
        <f t="shared" ref="R3316:S3316" si="1778">SUM(R3317:R3329)</f>
        <v>0</v>
      </c>
      <c r="S3316" s="88">
        <f t="shared" si="1778"/>
        <v>0</v>
      </c>
    </row>
    <row r="3317" spans="1:19" x14ac:dyDescent="0.25">
      <c r="A3317" s="89"/>
      <c r="B3317" s="90"/>
      <c r="C3317" s="90"/>
      <c r="D3317" s="91"/>
      <c r="E3317" s="92"/>
      <c r="F3317" s="92" t="s">
        <v>7095</v>
      </c>
      <c r="G3317" s="91"/>
      <c r="H3317" s="91"/>
      <c r="I3317" s="93">
        <v>1</v>
      </c>
      <c r="J3317" s="91"/>
      <c r="K3317" s="98"/>
      <c r="L3317" s="99"/>
      <c r="M3317" s="100"/>
      <c r="N3317" s="101"/>
      <c r="O3317" s="100"/>
      <c r="P3317" s="98"/>
      <c r="Q3317" s="91"/>
      <c r="R3317" s="91"/>
      <c r="S3317" s="91"/>
    </row>
    <row r="3318" spans="1:19" ht="22.5" x14ac:dyDescent="0.25">
      <c r="A3318" s="89" t="s">
        <v>7096</v>
      </c>
      <c r="B3318" s="89" t="s">
        <v>6958</v>
      </c>
      <c r="C3318" s="89"/>
      <c r="D3318" s="89" t="s">
        <v>266</v>
      </c>
      <c r="E3318" s="94" t="s">
        <v>842</v>
      </c>
      <c r="F3318" s="95" t="s">
        <v>843</v>
      </c>
      <c r="G3318" s="89" t="s">
        <v>110</v>
      </c>
      <c r="H3318" s="89" t="s">
        <v>7097</v>
      </c>
      <c r="I3318" s="96">
        <v>1</v>
      </c>
      <c r="J3318" s="97">
        <v>133647</v>
      </c>
      <c r="K3318" s="98">
        <f>J3318/H3318</f>
        <v>11133.54</v>
      </c>
      <c r="L3318" s="99">
        <f>$L$8</f>
        <v>1.0815399999999999</v>
      </c>
      <c r="M3318" s="100">
        <f>$M$8</f>
        <v>1.0590999999999999</v>
      </c>
      <c r="N3318" s="101">
        <f>$N$8</f>
        <v>0.97811300000000001</v>
      </c>
      <c r="O3318" s="100">
        <f>$O$8</f>
        <v>1</v>
      </c>
      <c r="P3318" s="98">
        <f>K3318*L3318*M3318*N3318*O3318</f>
        <v>12473.89</v>
      </c>
      <c r="Q3318" s="97">
        <f>H3318*P3318</f>
        <v>149736.57999999999</v>
      </c>
      <c r="R3318" s="97"/>
      <c r="S3318" s="97"/>
    </row>
    <row r="3319" spans="1:19" ht="22.5" x14ac:dyDescent="0.25">
      <c r="A3319" s="89" t="s">
        <v>7098</v>
      </c>
      <c r="B3319" s="89" t="s">
        <v>6958</v>
      </c>
      <c r="C3319" s="89"/>
      <c r="D3319" s="89" t="s">
        <v>267</v>
      </c>
      <c r="E3319" s="94" t="s">
        <v>845</v>
      </c>
      <c r="F3319" s="95" t="s">
        <v>846</v>
      </c>
      <c r="G3319" s="89" t="s">
        <v>518</v>
      </c>
      <c r="H3319" s="89" t="s">
        <v>7099</v>
      </c>
      <c r="I3319" s="96">
        <v>1</v>
      </c>
      <c r="J3319" s="97">
        <v>1426038</v>
      </c>
      <c r="K3319" s="98">
        <f>J3319/H3319</f>
        <v>989.97</v>
      </c>
      <c r="L3319" s="99">
        <f>$L$8</f>
        <v>1.0815399999999999</v>
      </c>
      <c r="M3319" s="100">
        <f>$M$8</f>
        <v>1.0590999999999999</v>
      </c>
      <c r="N3319" s="101">
        <f>$N$8</f>
        <v>0.97811300000000001</v>
      </c>
      <c r="O3319" s="100">
        <f>$O$8</f>
        <v>1</v>
      </c>
      <c r="P3319" s="98">
        <f>K3319*L3319*M3319*N3319*O3319</f>
        <v>1109.1500000000001</v>
      </c>
      <c r="Q3319" s="97">
        <f>H3319*P3319</f>
        <v>1597708.39</v>
      </c>
      <c r="R3319" s="97"/>
      <c r="S3319" s="97"/>
    </row>
    <row r="3320" spans="1:19" x14ac:dyDescent="0.25">
      <c r="A3320" s="89"/>
      <c r="B3320" s="90"/>
      <c r="C3320" s="90"/>
      <c r="D3320" s="91"/>
      <c r="E3320" s="92"/>
      <c r="F3320" s="92" t="s">
        <v>7100</v>
      </c>
      <c r="G3320" s="91"/>
      <c r="H3320" s="91"/>
      <c r="I3320" s="93">
        <v>1</v>
      </c>
      <c r="J3320" s="91"/>
      <c r="K3320" s="98"/>
      <c r="L3320" s="99"/>
      <c r="M3320" s="100"/>
      <c r="N3320" s="101"/>
      <c r="O3320" s="100"/>
      <c r="P3320" s="98"/>
      <c r="Q3320" s="91"/>
      <c r="R3320" s="91"/>
      <c r="S3320" s="91"/>
    </row>
    <row r="3321" spans="1:19" ht="22.5" x14ac:dyDescent="0.25">
      <c r="A3321" s="89" t="s">
        <v>7101</v>
      </c>
      <c r="B3321" s="89" t="s">
        <v>6958</v>
      </c>
      <c r="C3321" s="89"/>
      <c r="D3321" s="89" t="s">
        <v>184</v>
      </c>
      <c r="E3321" s="94" t="s">
        <v>937</v>
      </c>
      <c r="F3321" s="95" t="s">
        <v>938</v>
      </c>
      <c r="G3321" s="89" t="s">
        <v>110</v>
      </c>
      <c r="H3321" s="89" t="s">
        <v>7102</v>
      </c>
      <c r="I3321" s="96">
        <v>1</v>
      </c>
      <c r="J3321" s="97">
        <v>713654</v>
      </c>
      <c r="K3321" s="98">
        <f t="shared" ref="K3321:K3326" si="1779">J3321/H3321</f>
        <v>222516.21</v>
      </c>
      <c r="L3321" s="99">
        <f t="shared" ref="L3321:L3326" si="1780">$L$8</f>
        <v>1.0815399999999999</v>
      </c>
      <c r="M3321" s="100">
        <f t="shared" ref="M3321:M3326" si="1781">$M$8</f>
        <v>1.0590999999999999</v>
      </c>
      <c r="N3321" s="101">
        <f t="shared" ref="N3321:N3326" si="1782">$N$8</f>
        <v>0.97811300000000001</v>
      </c>
      <c r="O3321" s="100">
        <f t="shared" ref="O3321:O3326" si="1783">$O$8</f>
        <v>1</v>
      </c>
      <c r="P3321" s="98">
        <f t="shared" ref="P3321:P3326" si="1784">K3321*L3321*M3321*N3321*O3321</f>
        <v>249304.57</v>
      </c>
      <c r="Q3321" s="97">
        <f t="shared" ref="Q3321:Q3326" si="1785">H3321*P3321</f>
        <v>799569.62</v>
      </c>
      <c r="R3321" s="97"/>
      <c r="S3321" s="97"/>
    </row>
    <row r="3322" spans="1:19" x14ac:dyDescent="0.25">
      <c r="A3322" s="89" t="s">
        <v>7103</v>
      </c>
      <c r="B3322" s="89" t="s">
        <v>6958</v>
      </c>
      <c r="C3322" s="89"/>
      <c r="D3322" s="89" t="s">
        <v>276</v>
      </c>
      <c r="E3322" s="94" t="s">
        <v>942</v>
      </c>
      <c r="F3322" s="95" t="s">
        <v>943</v>
      </c>
      <c r="G3322" s="89" t="s">
        <v>502</v>
      </c>
      <c r="H3322" s="89" t="s">
        <v>7104</v>
      </c>
      <c r="I3322" s="96">
        <v>1</v>
      </c>
      <c r="J3322" s="97">
        <v>63385</v>
      </c>
      <c r="K3322" s="98">
        <f t="shared" si="1779"/>
        <v>72398.63</v>
      </c>
      <c r="L3322" s="99">
        <f t="shared" si="1780"/>
        <v>1.0815399999999999</v>
      </c>
      <c r="M3322" s="100">
        <f t="shared" si="1781"/>
        <v>1.0590999999999999</v>
      </c>
      <c r="N3322" s="101">
        <f t="shared" si="1782"/>
        <v>0.97811300000000001</v>
      </c>
      <c r="O3322" s="100">
        <f t="shared" si="1783"/>
        <v>1</v>
      </c>
      <c r="P3322" s="98">
        <f t="shared" si="1784"/>
        <v>81114.58</v>
      </c>
      <c r="Q3322" s="97">
        <f t="shared" si="1785"/>
        <v>71015.81</v>
      </c>
      <c r="R3322" s="97"/>
      <c r="S3322" s="97"/>
    </row>
    <row r="3323" spans="1:19" ht="45" x14ac:dyDescent="0.25">
      <c r="A3323" s="89" t="s">
        <v>7105</v>
      </c>
      <c r="B3323" s="89" t="s">
        <v>6958</v>
      </c>
      <c r="C3323" s="89"/>
      <c r="D3323" s="89" t="s">
        <v>278</v>
      </c>
      <c r="E3323" s="94" t="s">
        <v>947</v>
      </c>
      <c r="F3323" s="95" t="s">
        <v>948</v>
      </c>
      <c r="G3323" s="89" t="s">
        <v>949</v>
      </c>
      <c r="H3323" s="89" t="s">
        <v>7106</v>
      </c>
      <c r="I3323" s="96">
        <v>1</v>
      </c>
      <c r="J3323" s="97">
        <v>486147</v>
      </c>
      <c r="K3323" s="98">
        <f t="shared" si="1779"/>
        <v>1781.61</v>
      </c>
      <c r="L3323" s="99">
        <f t="shared" si="1780"/>
        <v>1.0815399999999999</v>
      </c>
      <c r="M3323" s="100">
        <f t="shared" si="1781"/>
        <v>1.0590999999999999</v>
      </c>
      <c r="N3323" s="101">
        <f t="shared" si="1782"/>
        <v>0.97811300000000001</v>
      </c>
      <c r="O3323" s="100">
        <f t="shared" si="1783"/>
        <v>1</v>
      </c>
      <c r="P3323" s="98">
        <f t="shared" si="1784"/>
        <v>1996.1</v>
      </c>
      <c r="Q3323" s="97">
        <f t="shared" si="1785"/>
        <v>544675.81000000006</v>
      </c>
      <c r="R3323" s="97"/>
      <c r="S3323" s="97"/>
    </row>
    <row r="3324" spans="1:19" ht="45" x14ac:dyDescent="0.25">
      <c r="A3324" s="89" t="s">
        <v>7107</v>
      </c>
      <c r="B3324" s="89" t="s">
        <v>6958</v>
      </c>
      <c r="C3324" s="89"/>
      <c r="D3324" s="89" t="s">
        <v>283</v>
      </c>
      <c r="E3324" s="94" t="s">
        <v>7108</v>
      </c>
      <c r="F3324" s="95" t="s">
        <v>7109</v>
      </c>
      <c r="G3324" s="89" t="s">
        <v>949</v>
      </c>
      <c r="H3324" s="89" t="s">
        <v>7110</v>
      </c>
      <c r="I3324" s="96">
        <v>1</v>
      </c>
      <c r="J3324" s="97">
        <v>70814</v>
      </c>
      <c r="K3324" s="98">
        <f t="shared" si="1779"/>
        <v>1479.92</v>
      </c>
      <c r="L3324" s="99">
        <f t="shared" si="1780"/>
        <v>1.0815399999999999</v>
      </c>
      <c r="M3324" s="100">
        <f t="shared" si="1781"/>
        <v>1.0590999999999999</v>
      </c>
      <c r="N3324" s="101">
        <f t="shared" si="1782"/>
        <v>0.97811300000000001</v>
      </c>
      <c r="O3324" s="100">
        <f t="shared" si="1783"/>
        <v>1</v>
      </c>
      <c r="P3324" s="98">
        <f t="shared" si="1784"/>
        <v>1658.09</v>
      </c>
      <c r="Q3324" s="97">
        <f t="shared" si="1785"/>
        <v>79339.61</v>
      </c>
      <c r="R3324" s="97"/>
      <c r="S3324" s="97"/>
    </row>
    <row r="3325" spans="1:19" ht="22.5" x14ac:dyDescent="0.25">
      <c r="A3325" s="89" t="s">
        <v>7111</v>
      </c>
      <c r="B3325" s="89" t="s">
        <v>6958</v>
      </c>
      <c r="C3325" s="89"/>
      <c r="D3325" s="89" t="s">
        <v>286</v>
      </c>
      <c r="E3325" s="94" t="s">
        <v>1059</v>
      </c>
      <c r="F3325" s="95" t="s">
        <v>1060</v>
      </c>
      <c r="G3325" s="89" t="s">
        <v>110</v>
      </c>
      <c r="H3325" s="89" t="s">
        <v>7112</v>
      </c>
      <c r="I3325" s="96">
        <v>1</v>
      </c>
      <c r="J3325" s="97">
        <v>29453</v>
      </c>
      <c r="K3325" s="98">
        <f t="shared" si="1779"/>
        <v>60478.44</v>
      </c>
      <c r="L3325" s="99">
        <f t="shared" si="1780"/>
        <v>1.0815399999999999</v>
      </c>
      <c r="M3325" s="100">
        <f t="shared" si="1781"/>
        <v>1.0590999999999999</v>
      </c>
      <c r="N3325" s="101">
        <f t="shared" si="1782"/>
        <v>0.97811300000000001</v>
      </c>
      <c r="O3325" s="100">
        <f t="shared" si="1783"/>
        <v>1</v>
      </c>
      <c r="P3325" s="98">
        <f t="shared" si="1784"/>
        <v>67759.34</v>
      </c>
      <c r="Q3325" s="97">
        <f t="shared" si="1785"/>
        <v>32998.800000000003</v>
      </c>
      <c r="R3325" s="97"/>
      <c r="S3325" s="97"/>
    </row>
    <row r="3326" spans="1:19" ht="33.75" x14ac:dyDescent="0.25">
      <c r="A3326" s="89" t="s">
        <v>7113</v>
      </c>
      <c r="B3326" s="89" t="s">
        <v>6958</v>
      </c>
      <c r="C3326" s="89"/>
      <c r="D3326" s="89" t="s">
        <v>288</v>
      </c>
      <c r="E3326" s="94" t="s">
        <v>4212</v>
      </c>
      <c r="F3326" s="95" t="s">
        <v>4213</v>
      </c>
      <c r="G3326" s="89" t="s">
        <v>949</v>
      </c>
      <c r="H3326" s="89" t="s">
        <v>7114</v>
      </c>
      <c r="I3326" s="96">
        <v>1</v>
      </c>
      <c r="J3326" s="97">
        <v>85404</v>
      </c>
      <c r="K3326" s="98">
        <f t="shared" si="1779"/>
        <v>1753.68</v>
      </c>
      <c r="L3326" s="99">
        <f t="shared" si="1780"/>
        <v>1.0815399999999999</v>
      </c>
      <c r="M3326" s="100">
        <f t="shared" si="1781"/>
        <v>1.0590999999999999</v>
      </c>
      <c r="N3326" s="101">
        <f t="shared" si="1782"/>
        <v>0.97811300000000001</v>
      </c>
      <c r="O3326" s="100">
        <f t="shared" si="1783"/>
        <v>1</v>
      </c>
      <c r="P3326" s="98">
        <f t="shared" si="1784"/>
        <v>1964.8</v>
      </c>
      <c r="Q3326" s="97">
        <f t="shared" si="1785"/>
        <v>95685.759999999995</v>
      </c>
      <c r="R3326" s="97"/>
      <c r="S3326" s="97"/>
    </row>
    <row r="3327" spans="1:19" x14ac:dyDescent="0.25">
      <c r="A3327" s="89"/>
      <c r="B3327" s="90"/>
      <c r="C3327" s="90"/>
      <c r="D3327" s="91"/>
      <c r="E3327" s="92"/>
      <c r="F3327" s="92" t="s">
        <v>7115</v>
      </c>
      <c r="G3327" s="91"/>
      <c r="H3327" s="91"/>
      <c r="I3327" s="93">
        <v>1</v>
      </c>
      <c r="J3327" s="91"/>
      <c r="K3327" s="98"/>
      <c r="L3327" s="99"/>
      <c r="M3327" s="100"/>
      <c r="N3327" s="101"/>
      <c r="O3327" s="100"/>
      <c r="P3327" s="98"/>
      <c r="Q3327" s="91"/>
      <c r="R3327" s="91"/>
      <c r="S3327" s="91"/>
    </row>
    <row r="3328" spans="1:19" x14ac:dyDescent="0.25">
      <c r="A3328" s="89" t="s">
        <v>7116</v>
      </c>
      <c r="B3328" s="89" t="s">
        <v>6958</v>
      </c>
      <c r="C3328" s="89"/>
      <c r="D3328" s="89" t="s">
        <v>289</v>
      </c>
      <c r="E3328" s="94" t="s">
        <v>7117</v>
      </c>
      <c r="F3328" s="95" t="s">
        <v>7118</v>
      </c>
      <c r="G3328" s="89" t="s">
        <v>1071</v>
      </c>
      <c r="H3328" s="89" t="s">
        <v>7119</v>
      </c>
      <c r="I3328" s="96">
        <v>1</v>
      </c>
      <c r="J3328" s="97">
        <v>3727</v>
      </c>
      <c r="K3328" s="98">
        <f>J3328/H3328</f>
        <v>9782.15</v>
      </c>
      <c r="L3328" s="99">
        <f>$L$8</f>
        <v>1.0815399999999999</v>
      </c>
      <c r="M3328" s="100">
        <f>$M$8</f>
        <v>1.0590999999999999</v>
      </c>
      <c r="N3328" s="101">
        <f>$N$8</f>
        <v>0.97811300000000001</v>
      </c>
      <c r="O3328" s="100">
        <f>$O$8</f>
        <v>1</v>
      </c>
      <c r="P3328" s="98">
        <f>K3328*L3328*M3328*N3328*O3328</f>
        <v>10959.81</v>
      </c>
      <c r="Q3328" s="97">
        <f>H3328*P3328</f>
        <v>4175.6899999999996</v>
      </c>
      <c r="R3328" s="97"/>
      <c r="S3328" s="97"/>
    </row>
    <row r="3329" spans="1:19" ht="22.5" x14ac:dyDescent="0.25">
      <c r="A3329" s="89" t="s">
        <v>7120</v>
      </c>
      <c r="B3329" s="89" t="s">
        <v>6958</v>
      </c>
      <c r="C3329" s="89"/>
      <c r="D3329" s="89" t="s">
        <v>291</v>
      </c>
      <c r="E3329" s="94" t="s">
        <v>910</v>
      </c>
      <c r="F3329" s="95" t="s">
        <v>911</v>
      </c>
      <c r="G3329" s="89" t="s">
        <v>502</v>
      </c>
      <c r="H3329" s="89" t="s">
        <v>7121</v>
      </c>
      <c r="I3329" s="96">
        <v>1</v>
      </c>
      <c r="J3329" s="97">
        <v>43429</v>
      </c>
      <c r="K3329" s="98">
        <f>J3329/H3329</f>
        <v>94989.06</v>
      </c>
      <c r="L3329" s="99">
        <f>$L$8</f>
        <v>1.0815399999999999</v>
      </c>
      <c r="M3329" s="100">
        <f>$M$8</f>
        <v>1.0590999999999999</v>
      </c>
      <c r="N3329" s="101">
        <f>$N$8</f>
        <v>0.97811300000000001</v>
      </c>
      <c r="O3329" s="100">
        <f>$O$8</f>
        <v>1</v>
      </c>
      <c r="P3329" s="98">
        <f>K3329*L3329*M3329*N3329*O3329</f>
        <v>106424.64</v>
      </c>
      <c r="Q3329" s="97">
        <f>H3329*P3329</f>
        <v>48657.35</v>
      </c>
      <c r="R3329" s="97"/>
      <c r="S3329" s="97"/>
    </row>
    <row r="3330" spans="1:19" x14ac:dyDescent="0.25">
      <c r="A3330" s="82" t="s">
        <v>2657</v>
      </c>
      <c r="B3330" s="83"/>
      <c r="C3330" s="84"/>
      <c r="D3330" s="85"/>
      <c r="E3330" s="86"/>
      <c r="F3330" s="86" t="s">
        <v>7123</v>
      </c>
      <c r="G3330" s="82"/>
      <c r="H3330" s="82"/>
      <c r="I3330" s="87"/>
      <c r="J3330" s="88">
        <f>SUM(J3331:J3345)</f>
        <v>421622</v>
      </c>
      <c r="K3330" s="98"/>
      <c r="L3330" s="99"/>
      <c r="M3330" s="100"/>
      <c r="N3330" s="101"/>
      <c r="O3330" s="100"/>
      <c r="P3330" s="98"/>
      <c r="Q3330" s="88">
        <f>SUM(Q3331:Q3345)</f>
        <v>472380.43</v>
      </c>
      <c r="R3330" s="88">
        <f t="shared" ref="R3330:S3330" si="1786">SUM(R3331:R3345)</f>
        <v>0</v>
      </c>
      <c r="S3330" s="88">
        <f t="shared" si="1786"/>
        <v>0</v>
      </c>
    </row>
    <row r="3331" spans="1:19" x14ac:dyDescent="0.25">
      <c r="A3331" s="89"/>
      <c r="B3331" s="90"/>
      <c r="C3331" s="90"/>
      <c r="D3331" s="91"/>
      <c r="E3331" s="92"/>
      <c r="F3331" s="92" t="s">
        <v>3296</v>
      </c>
      <c r="G3331" s="91"/>
      <c r="H3331" s="91"/>
      <c r="I3331" s="93">
        <v>1</v>
      </c>
      <c r="J3331" s="91"/>
      <c r="K3331" s="98"/>
      <c r="L3331" s="99"/>
      <c r="M3331" s="100"/>
      <c r="N3331" s="101"/>
      <c r="O3331" s="100"/>
      <c r="P3331" s="98"/>
      <c r="Q3331" s="91"/>
      <c r="R3331" s="91"/>
      <c r="S3331" s="91"/>
    </row>
    <row r="3332" spans="1:19" x14ac:dyDescent="0.25">
      <c r="A3332" s="89" t="s">
        <v>7124</v>
      </c>
      <c r="B3332" s="89" t="s">
        <v>6958</v>
      </c>
      <c r="C3332" s="89"/>
      <c r="D3332" s="89" t="s">
        <v>293</v>
      </c>
      <c r="E3332" s="94" t="s">
        <v>2218</v>
      </c>
      <c r="F3332" s="95" t="s">
        <v>2219</v>
      </c>
      <c r="G3332" s="89" t="s">
        <v>110</v>
      </c>
      <c r="H3332" s="89" t="s">
        <v>7125</v>
      </c>
      <c r="I3332" s="96">
        <v>1</v>
      </c>
      <c r="J3332" s="97">
        <v>51294</v>
      </c>
      <c r="K3332" s="98">
        <f>J3332/H3332</f>
        <v>29352.79</v>
      </c>
      <c r="L3332" s="99">
        <f>$L$8</f>
        <v>1.0815399999999999</v>
      </c>
      <c r="M3332" s="100">
        <f>$M$8</f>
        <v>1.0590999999999999</v>
      </c>
      <c r="N3332" s="101">
        <f>$N$8</f>
        <v>0.97811300000000001</v>
      </c>
      <c r="O3332" s="100">
        <f>$O$8</f>
        <v>1</v>
      </c>
      <c r="P3332" s="98">
        <f>K3332*L3332*M3332*N3332*O3332</f>
        <v>32886.519999999997</v>
      </c>
      <c r="Q3332" s="97">
        <f>H3332*P3332</f>
        <v>57469.19</v>
      </c>
      <c r="R3332" s="97"/>
      <c r="S3332" s="97"/>
    </row>
    <row r="3333" spans="1:19" ht="22.5" x14ac:dyDescent="0.25">
      <c r="A3333" s="89" t="s">
        <v>7126</v>
      </c>
      <c r="B3333" s="89" t="s">
        <v>6958</v>
      </c>
      <c r="C3333" s="89"/>
      <c r="D3333" s="89" t="s">
        <v>295</v>
      </c>
      <c r="E3333" s="94" t="s">
        <v>4220</v>
      </c>
      <c r="F3333" s="95" t="s">
        <v>5180</v>
      </c>
      <c r="G3333" s="89" t="s">
        <v>110</v>
      </c>
      <c r="H3333" s="89" t="s">
        <v>7125</v>
      </c>
      <c r="I3333" s="96">
        <v>1</v>
      </c>
      <c r="J3333" s="97">
        <v>6281</v>
      </c>
      <c r="K3333" s="98">
        <f>J3333/H3333</f>
        <v>3594.28</v>
      </c>
      <c r="L3333" s="99">
        <f>$L$8</f>
        <v>1.0815399999999999</v>
      </c>
      <c r="M3333" s="100">
        <f>$M$8</f>
        <v>1.0590999999999999</v>
      </c>
      <c r="N3333" s="101">
        <f>$N$8</f>
        <v>0.97811300000000001</v>
      </c>
      <c r="O3333" s="100">
        <f>$O$8</f>
        <v>1</v>
      </c>
      <c r="P3333" s="98">
        <f>K3333*L3333*M3333*N3333*O3333</f>
        <v>4026.99</v>
      </c>
      <c r="Q3333" s="97">
        <f>H3333*P3333</f>
        <v>7037.17</v>
      </c>
      <c r="R3333" s="97"/>
      <c r="S3333" s="97"/>
    </row>
    <row r="3334" spans="1:19" x14ac:dyDescent="0.25">
      <c r="A3334" s="89" t="s">
        <v>7127</v>
      </c>
      <c r="B3334" s="89" t="s">
        <v>6958</v>
      </c>
      <c r="C3334" s="89"/>
      <c r="D3334" s="89" t="s">
        <v>297</v>
      </c>
      <c r="E3334" s="94" t="s">
        <v>1051</v>
      </c>
      <c r="F3334" s="95" t="s">
        <v>1052</v>
      </c>
      <c r="G3334" s="89" t="s">
        <v>81</v>
      </c>
      <c r="H3334" s="89" t="s">
        <v>7128</v>
      </c>
      <c r="I3334" s="96">
        <v>1</v>
      </c>
      <c r="J3334" s="97">
        <v>24698</v>
      </c>
      <c r="K3334" s="98">
        <f>J3334/H3334</f>
        <v>2771.24</v>
      </c>
      <c r="L3334" s="99">
        <f>$L$8</f>
        <v>1.0815399999999999</v>
      </c>
      <c r="M3334" s="100">
        <f>$M$8</f>
        <v>1.0590999999999999</v>
      </c>
      <c r="N3334" s="101">
        <f>$N$8</f>
        <v>0.97811300000000001</v>
      </c>
      <c r="O3334" s="100">
        <f>$O$8</f>
        <v>1</v>
      </c>
      <c r="P3334" s="98">
        <f>K3334*L3334*M3334*N3334*O3334</f>
        <v>3104.87</v>
      </c>
      <c r="Q3334" s="97">
        <f>H3334*P3334</f>
        <v>27671.38</v>
      </c>
      <c r="R3334" s="97"/>
      <c r="S3334" s="97"/>
    </row>
    <row r="3335" spans="1:19" x14ac:dyDescent="0.25">
      <c r="A3335" s="89" t="s">
        <v>7129</v>
      </c>
      <c r="B3335" s="89" t="s">
        <v>6958</v>
      </c>
      <c r="C3335" s="89"/>
      <c r="D3335" s="89" t="s">
        <v>309</v>
      </c>
      <c r="E3335" s="94" t="s">
        <v>7130</v>
      </c>
      <c r="F3335" s="95" t="s">
        <v>7131</v>
      </c>
      <c r="G3335" s="89" t="s">
        <v>110</v>
      </c>
      <c r="H3335" s="89" t="s">
        <v>7132</v>
      </c>
      <c r="I3335" s="96">
        <v>1</v>
      </c>
      <c r="J3335" s="97">
        <v>185907</v>
      </c>
      <c r="K3335" s="98">
        <f>J3335/H3335</f>
        <v>106567.5</v>
      </c>
      <c r="L3335" s="99">
        <f>$L$8</f>
        <v>1.0815399999999999</v>
      </c>
      <c r="M3335" s="100">
        <f>$M$8</f>
        <v>1.0590999999999999</v>
      </c>
      <c r="N3335" s="101">
        <f>$N$8</f>
        <v>0.97811300000000001</v>
      </c>
      <c r="O3335" s="100">
        <f>$O$8</f>
        <v>1</v>
      </c>
      <c r="P3335" s="98">
        <f>K3335*L3335*M3335*N3335*O3335</f>
        <v>119396.99</v>
      </c>
      <c r="Q3335" s="97">
        <f>H3335*P3335</f>
        <v>208288.05</v>
      </c>
      <c r="R3335" s="97"/>
      <c r="S3335" s="97"/>
    </row>
    <row r="3336" spans="1:19" x14ac:dyDescent="0.25">
      <c r="A3336" s="89" t="s">
        <v>7133</v>
      </c>
      <c r="B3336" s="89" t="s">
        <v>6958</v>
      </c>
      <c r="C3336" s="89"/>
      <c r="D3336" s="89" t="s">
        <v>311</v>
      </c>
      <c r="E3336" s="94" t="s">
        <v>7134</v>
      </c>
      <c r="F3336" s="95" t="s">
        <v>7135</v>
      </c>
      <c r="G3336" s="89" t="s">
        <v>518</v>
      </c>
      <c r="H3336" s="89" t="s">
        <v>7136</v>
      </c>
      <c r="I3336" s="96">
        <v>1</v>
      </c>
      <c r="J3336" s="97">
        <v>645</v>
      </c>
      <c r="K3336" s="98">
        <f>J3336/H3336</f>
        <v>194.63</v>
      </c>
      <c r="L3336" s="99">
        <f>$L$8</f>
        <v>1.0815399999999999</v>
      </c>
      <c r="M3336" s="100">
        <f>$M$8</f>
        <v>1.0590999999999999</v>
      </c>
      <c r="N3336" s="101">
        <f>$N$8</f>
        <v>0.97811300000000001</v>
      </c>
      <c r="O3336" s="100">
        <f>$O$8</f>
        <v>1</v>
      </c>
      <c r="P3336" s="98">
        <f>K3336*L3336*M3336*N3336*O3336</f>
        <v>218.06</v>
      </c>
      <c r="Q3336" s="97">
        <f>H3336*P3336</f>
        <v>722.65</v>
      </c>
      <c r="R3336" s="97"/>
      <c r="S3336" s="97"/>
    </row>
    <row r="3337" spans="1:19" x14ac:dyDescent="0.25">
      <c r="A3337" s="89"/>
      <c r="B3337" s="90"/>
      <c r="C3337" s="90"/>
      <c r="D3337" s="91"/>
      <c r="E3337" s="92"/>
      <c r="F3337" s="92" t="s">
        <v>7137</v>
      </c>
      <c r="G3337" s="91"/>
      <c r="H3337" s="91"/>
      <c r="I3337" s="93">
        <v>1</v>
      </c>
      <c r="J3337" s="91"/>
      <c r="K3337" s="98"/>
      <c r="L3337" s="99"/>
      <c r="M3337" s="100"/>
      <c r="N3337" s="101"/>
      <c r="O3337" s="100"/>
      <c r="P3337" s="98"/>
      <c r="Q3337" s="91"/>
      <c r="R3337" s="91"/>
      <c r="S3337" s="91"/>
    </row>
    <row r="3338" spans="1:19" x14ac:dyDescent="0.25">
      <c r="A3338" s="89" t="s">
        <v>7138</v>
      </c>
      <c r="B3338" s="89" t="s">
        <v>6958</v>
      </c>
      <c r="C3338" s="89"/>
      <c r="D3338" s="89" t="s">
        <v>218</v>
      </c>
      <c r="E3338" s="94" t="s">
        <v>2218</v>
      </c>
      <c r="F3338" s="95" t="s">
        <v>2219</v>
      </c>
      <c r="G3338" s="89" t="s">
        <v>110</v>
      </c>
      <c r="H3338" s="89" t="s">
        <v>7139</v>
      </c>
      <c r="I3338" s="96">
        <v>1</v>
      </c>
      <c r="J3338" s="97">
        <v>13963</v>
      </c>
      <c r="K3338" s="98">
        <f>J3338/H3338</f>
        <v>29352.53</v>
      </c>
      <c r="L3338" s="99">
        <f>$L$8</f>
        <v>1.0815399999999999</v>
      </c>
      <c r="M3338" s="100">
        <f>$M$8</f>
        <v>1.0590999999999999</v>
      </c>
      <c r="N3338" s="101">
        <f>$N$8</f>
        <v>0.97811300000000001</v>
      </c>
      <c r="O3338" s="100">
        <f>$O$8</f>
        <v>1</v>
      </c>
      <c r="P3338" s="98">
        <f>K3338*L3338*M3338*N3338*O3338</f>
        <v>32886.230000000003</v>
      </c>
      <c r="Q3338" s="97">
        <f>H3338*P3338</f>
        <v>15643.98</v>
      </c>
      <c r="R3338" s="97"/>
      <c r="S3338" s="97"/>
    </row>
    <row r="3339" spans="1:19" ht="22.5" x14ac:dyDescent="0.25">
      <c r="A3339" s="89" t="s">
        <v>7140</v>
      </c>
      <c r="B3339" s="89" t="s">
        <v>6958</v>
      </c>
      <c r="C3339" s="89"/>
      <c r="D3339" s="89" t="s">
        <v>922</v>
      </c>
      <c r="E3339" s="94" t="s">
        <v>4220</v>
      </c>
      <c r="F3339" s="95" t="s">
        <v>5180</v>
      </c>
      <c r="G3339" s="89" t="s">
        <v>110</v>
      </c>
      <c r="H3339" s="89" t="s">
        <v>7139</v>
      </c>
      <c r="I3339" s="96">
        <v>1</v>
      </c>
      <c r="J3339" s="97">
        <v>570</v>
      </c>
      <c r="K3339" s="98">
        <f>J3339/H3339</f>
        <v>1198.23</v>
      </c>
      <c r="L3339" s="99">
        <f>$L$8</f>
        <v>1.0815399999999999</v>
      </c>
      <c r="M3339" s="100">
        <f>$M$8</f>
        <v>1.0590999999999999</v>
      </c>
      <c r="N3339" s="101">
        <f>$N$8</f>
        <v>0.97811300000000001</v>
      </c>
      <c r="O3339" s="100">
        <f>$O$8</f>
        <v>1</v>
      </c>
      <c r="P3339" s="98">
        <f>K3339*L3339*M3339*N3339*O3339</f>
        <v>1342.48</v>
      </c>
      <c r="Q3339" s="97">
        <f>H3339*P3339</f>
        <v>638.62</v>
      </c>
      <c r="R3339" s="97"/>
      <c r="S3339" s="97"/>
    </row>
    <row r="3340" spans="1:19" x14ac:dyDescent="0.25">
      <c r="A3340" s="89" t="s">
        <v>7141</v>
      </c>
      <c r="B3340" s="89" t="s">
        <v>6958</v>
      </c>
      <c r="C3340" s="89"/>
      <c r="D3340" s="89" t="s">
        <v>924</v>
      </c>
      <c r="E3340" s="94" t="s">
        <v>1051</v>
      </c>
      <c r="F3340" s="95" t="s">
        <v>1052</v>
      </c>
      <c r="G3340" s="89" t="s">
        <v>81</v>
      </c>
      <c r="H3340" s="89" t="s">
        <v>7142</v>
      </c>
      <c r="I3340" s="96">
        <v>1</v>
      </c>
      <c r="J3340" s="97">
        <v>4034</v>
      </c>
      <c r="K3340" s="98">
        <f>J3340/H3340</f>
        <v>2771.29</v>
      </c>
      <c r="L3340" s="99">
        <f>$L$8</f>
        <v>1.0815399999999999</v>
      </c>
      <c r="M3340" s="100">
        <f>$M$8</f>
        <v>1.0590999999999999</v>
      </c>
      <c r="N3340" s="101">
        <f>$N$8</f>
        <v>0.97811300000000001</v>
      </c>
      <c r="O3340" s="100">
        <f>$O$8</f>
        <v>1</v>
      </c>
      <c r="P3340" s="98">
        <f>K3340*L3340*M3340*N3340*O3340</f>
        <v>3104.92</v>
      </c>
      <c r="Q3340" s="97">
        <f>H3340*P3340</f>
        <v>4519.6499999999996</v>
      </c>
      <c r="R3340" s="97"/>
      <c r="S3340" s="97"/>
    </row>
    <row r="3341" spans="1:19" ht="22.5" x14ac:dyDescent="0.25">
      <c r="A3341" s="89" t="s">
        <v>7143</v>
      </c>
      <c r="B3341" s="89" t="s">
        <v>6958</v>
      </c>
      <c r="C3341" s="89"/>
      <c r="D3341" s="89" t="s">
        <v>927</v>
      </c>
      <c r="E3341" s="94" t="s">
        <v>1046</v>
      </c>
      <c r="F3341" s="95" t="s">
        <v>1047</v>
      </c>
      <c r="G3341" s="89" t="s">
        <v>110</v>
      </c>
      <c r="H3341" s="89" t="s">
        <v>7139</v>
      </c>
      <c r="I3341" s="96">
        <v>1</v>
      </c>
      <c r="J3341" s="97">
        <v>78510</v>
      </c>
      <c r="K3341" s="98">
        <f>J3341/H3341</f>
        <v>165040.99</v>
      </c>
      <c r="L3341" s="99">
        <f>$L$8</f>
        <v>1.0815399999999999</v>
      </c>
      <c r="M3341" s="100">
        <f>$M$8</f>
        <v>1.0590999999999999</v>
      </c>
      <c r="N3341" s="101">
        <f>$N$8</f>
        <v>0.97811300000000001</v>
      </c>
      <c r="O3341" s="100">
        <f>$O$8</f>
        <v>1</v>
      </c>
      <c r="P3341" s="98">
        <f>K3341*L3341*M3341*N3341*O3341</f>
        <v>184910</v>
      </c>
      <c r="Q3341" s="97">
        <f>H3341*P3341</f>
        <v>87961.69</v>
      </c>
      <c r="R3341" s="97"/>
      <c r="S3341" s="97"/>
    </row>
    <row r="3342" spans="1:19" x14ac:dyDescent="0.25">
      <c r="A3342" s="89" t="s">
        <v>7144</v>
      </c>
      <c r="B3342" s="89" t="s">
        <v>6958</v>
      </c>
      <c r="C3342" s="89"/>
      <c r="D3342" s="89" t="s">
        <v>930</v>
      </c>
      <c r="E3342" s="94" t="s">
        <v>1051</v>
      </c>
      <c r="F3342" s="95" t="s">
        <v>1052</v>
      </c>
      <c r="G3342" s="89" t="s">
        <v>81</v>
      </c>
      <c r="H3342" s="89" t="s">
        <v>7145</v>
      </c>
      <c r="I3342" s="96">
        <v>1</v>
      </c>
      <c r="J3342" s="97">
        <v>1713</v>
      </c>
      <c r="K3342" s="98">
        <f>J3342/H3342</f>
        <v>2771.84</v>
      </c>
      <c r="L3342" s="99">
        <f>$L$8</f>
        <v>1.0815399999999999</v>
      </c>
      <c r="M3342" s="100">
        <f>$M$8</f>
        <v>1.0590999999999999</v>
      </c>
      <c r="N3342" s="101">
        <f>$N$8</f>
        <v>0.97811300000000001</v>
      </c>
      <c r="O3342" s="100">
        <f>$O$8</f>
        <v>1</v>
      </c>
      <c r="P3342" s="98">
        <f>K3342*L3342*M3342*N3342*O3342</f>
        <v>3105.54</v>
      </c>
      <c r="Q3342" s="97">
        <f>H3342*P3342</f>
        <v>1919.22</v>
      </c>
      <c r="R3342" s="97"/>
      <c r="S3342" s="97"/>
    </row>
    <row r="3343" spans="1:19" x14ac:dyDescent="0.25">
      <c r="A3343" s="89"/>
      <c r="B3343" s="90"/>
      <c r="C3343" s="90"/>
      <c r="D3343" s="91"/>
      <c r="E3343" s="92"/>
      <c r="F3343" s="92" t="s">
        <v>7146</v>
      </c>
      <c r="G3343" s="91"/>
      <c r="H3343" s="91"/>
      <c r="I3343" s="93">
        <v>1</v>
      </c>
      <c r="J3343" s="91"/>
      <c r="K3343" s="98"/>
      <c r="L3343" s="99"/>
      <c r="M3343" s="100"/>
      <c r="N3343" s="101"/>
      <c r="O3343" s="100"/>
      <c r="P3343" s="98"/>
      <c r="Q3343" s="91"/>
      <c r="R3343" s="91"/>
      <c r="S3343" s="91"/>
    </row>
    <row r="3344" spans="1:19" x14ac:dyDescent="0.25">
      <c r="A3344" s="89" t="s">
        <v>7147</v>
      </c>
      <c r="B3344" s="89" t="s">
        <v>6958</v>
      </c>
      <c r="C3344" s="89"/>
      <c r="D3344" s="89" t="s">
        <v>936</v>
      </c>
      <c r="E3344" s="94" t="s">
        <v>570</v>
      </c>
      <c r="F3344" s="95" t="s">
        <v>571</v>
      </c>
      <c r="G3344" s="89" t="s">
        <v>51</v>
      </c>
      <c r="H3344" s="89" t="s">
        <v>7148</v>
      </c>
      <c r="I3344" s="96">
        <v>1</v>
      </c>
      <c r="J3344" s="97">
        <v>11472</v>
      </c>
      <c r="K3344" s="98">
        <f>J3344/H3344</f>
        <v>157279.96</v>
      </c>
      <c r="L3344" s="99">
        <f>$L$8</f>
        <v>1.0815399999999999</v>
      </c>
      <c r="M3344" s="100">
        <f>$M$8</f>
        <v>1.0590999999999999</v>
      </c>
      <c r="N3344" s="101">
        <f>$N$8</f>
        <v>0.97811300000000001</v>
      </c>
      <c r="O3344" s="100">
        <f>$O$8</f>
        <v>1</v>
      </c>
      <c r="P3344" s="98">
        <f>K3344*L3344*M3344*N3344*O3344</f>
        <v>176214.64</v>
      </c>
      <c r="Q3344" s="97">
        <f>H3344*P3344</f>
        <v>12853.1</v>
      </c>
      <c r="R3344" s="97"/>
      <c r="S3344" s="97"/>
    </row>
    <row r="3345" spans="1:19" x14ac:dyDescent="0.25">
      <c r="A3345" s="89" t="s">
        <v>7149</v>
      </c>
      <c r="B3345" s="89" t="s">
        <v>6958</v>
      </c>
      <c r="C3345" s="89"/>
      <c r="D3345" s="89" t="s">
        <v>941</v>
      </c>
      <c r="E3345" s="94" t="s">
        <v>4022</v>
      </c>
      <c r="F3345" s="95" t="s">
        <v>4023</v>
      </c>
      <c r="G3345" s="89" t="s">
        <v>81</v>
      </c>
      <c r="H3345" s="89" t="s">
        <v>7150</v>
      </c>
      <c r="I3345" s="96">
        <v>1</v>
      </c>
      <c r="J3345" s="97">
        <v>42535</v>
      </c>
      <c r="K3345" s="98">
        <f>J3345/H3345</f>
        <v>5717.07</v>
      </c>
      <c r="L3345" s="99">
        <f>$L$8</f>
        <v>1.0815399999999999</v>
      </c>
      <c r="M3345" s="100">
        <f>$M$8</f>
        <v>1.0590999999999999</v>
      </c>
      <c r="N3345" s="101">
        <f>$N$8</f>
        <v>0.97811300000000001</v>
      </c>
      <c r="O3345" s="100">
        <f>$O$8</f>
        <v>1</v>
      </c>
      <c r="P3345" s="98">
        <f>K3345*L3345*M3345*N3345*O3345</f>
        <v>6405.34</v>
      </c>
      <c r="Q3345" s="97">
        <f>H3345*P3345</f>
        <v>47655.73</v>
      </c>
      <c r="R3345" s="97"/>
      <c r="S3345" s="97"/>
    </row>
    <row r="3346" spans="1:19" x14ac:dyDescent="0.25">
      <c r="A3346" s="82" t="s">
        <v>2661</v>
      </c>
      <c r="B3346" s="83"/>
      <c r="C3346" s="84"/>
      <c r="D3346" s="85"/>
      <c r="E3346" s="86"/>
      <c r="F3346" s="86" t="s">
        <v>4238</v>
      </c>
      <c r="G3346" s="82"/>
      <c r="H3346" s="82"/>
      <c r="I3346" s="87"/>
      <c r="J3346" s="88">
        <f>SUM(J3347:J3364)</f>
        <v>692727</v>
      </c>
      <c r="K3346" s="98"/>
      <c r="L3346" s="99"/>
      <c r="M3346" s="100"/>
      <c r="N3346" s="101"/>
      <c r="O3346" s="100"/>
      <c r="P3346" s="98"/>
      <c r="Q3346" s="88">
        <f>SUM(Q3347:Q3364)</f>
        <v>776123.26</v>
      </c>
      <c r="R3346" s="88">
        <f t="shared" ref="R3346:S3346" si="1787">SUM(R3347:R3364)</f>
        <v>0</v>
      </c>
      <c r="S3346" s="88">
        <f t="shared" si="1787"/>
        <v>0</v>
      </c>
    </row>
    <row r="3347" spans="1:19" x14ac:dyDescent="0.25">
      <c r="A3347" s="89"/>
      <c r="B3347" s="90"/>
      <c r="C3347" s="90"/>
      <c r="D3347" s="91"/>
      <c r="E3347" s="92"/>
      <c r="F3347" s="92" t="s">
        <v>7152</v>
      </c>
      <c r="G3347" s="91"/>
      <c r="H3347" s="91"/>
      <c r="I3347" s="93">
        <v>1</v>
      </c>
      <c r="J3347" s="91"/>
      <c r="K3347" s="98"/>
      <c r="L3347" s="99"/>
      <c r="M3347" s="100"/>
      <c r="N3347" s="101"/>
      <c r="O3347" s="100"/>
      <c r="P3347" s="98"/>
      <c r="Q3347" s="91"/>
      <c r="R3347" s="91"/>
      <c r="S3347" s="91"/>
    </row>
    <row r="3348" spans="1:19" x14ac:dyDescent="0.25">
      <c r="A3348" s="89" t="s">
        <v>7153</v>
      </c>
      <c r="B3348" s="89" t="s">
        <v>6958</v>
      </c>
      <c r="C3348" s="89"/>
      <c r="D3348" s="89" t="s">
        <v>946</v>
      </c>
      <c r="E3348" s="94" t="s">
        <v>4241</v>
      </c>
      <c r="F3348" s="95" t="s">
        <v>4242</v>
      </c>
      <c r="G3348" s="89" t="s">
        <v>949</v>
      </c>
      <c r="H3348" s="89" t="s">
        <v>7154</v>
      </c>
      <c r="I3348" s="96">
        <v>1</v>
      </c>
      <c r="J3348" s="97">
        <v>12687</v>
      </c>
      <c r="K3348" s="98">
        <f t="shared" ref="K3348:K3359" si="1788">J3348/H3348</f>
        <v>2517.2600000000002</v>
      </c>
      <c r="L3348" s="99">
        <f t="shared" ref="L3348:L3359" si="1789">$L$8</f>
        <v>1.0815399999999999</v>
      </c>
      <c r="M3348" s="100">
        <f t="shared" ref="M3348:M3359" si="1790">$M$8</f>
        <v>1.0590999999999999</v>
      </c>
      <c r="N3348" s="101">
        <f t="shared" ref="N3348:N3359" si="1791">$N$8</f>
        <v>0.97811300000000001</v>
      </c>
      <c r="O3348" s="100">
        <f t="shared" ref="O3348:O3359" si="1792">$O$8</f>
        <v>1</v>
      </c>
      <c r="P3348" s="98">
        <f t="shared" ref="P3348:P3359" si="1793">K3348*L3348*M3348*N3348*O3348</f>
        <v>2820.31</v>
      </c>
      <c r="Q3348" s="97">
        <f t="shared" ref="Q3348:Q3359" si="1794">H3348*P3348</f>
        <v>14214.36</v>
      </c>
      <c r="R3348" s="97"/>
      <c r="S3348" s="97"/>
    </row>
    <row r="3349" spans="1:19" ht="22.5" x14ac:dyDescent="0.25">
      <c r="A3349" s="89" t="s">
        <v>7155</v>
      </c>
      <c r="B3349" s="89" t="s">
        <v>6958</v>
      </c>
      <c r="C3349" s="89"/>
      <c r="D3349" s="89" t="s">
        <v>952</v>
      </c>
      <c r="E3349" s="94" t="s">
        <v>7156</v>
      </c>
      <c r="F3349" s="95" t="s">
        <v>7157</v>
      </c>
      <c r="G3349" s="89" t="s">
        <v>648</v>
      </c>
      <c r="H3349" s="89" t="s">
        <v>12</v>
      </c>
      <c r="I3349" s="96">
        <v>1</v>
      </c>
      <c r="J3349" s="97">
        <v>21162</v>
      </c>
      <c r="K3349" s="98">
        <f t="shared" si="1788"/>
        <v>21162</v>
      </c>
      <c r="L3349" s="99">
        <f t="shared" si="1789"/>
        <v>1.0815399999999999</v>
      </c>
      <c r="M3349" s="100">
        <f t="shared" si="1790"/>
        <v>1.0590999999999999</v>
      </c>
      <c r="N3349" s="101">
        <f t="shared" si="1791"/>
        <v>0.97811300000000001</v>
      </c>
      <c r="O3349" s="100">
        <f t="shared" si="1792"/>
        <v>1</v>
      </c>
      <c r="P3349" s="98">
        <f t="shared" si="1793"/>
        <v>23709.66</v>
      </c>
      <c r="Q3349" s="97">
        <f t="shared" si="1794"/>
        <v>23709.66</v>
      </c>
      <c r="R3349" s="97"/>
      <c r="S3349" s="97"/>
    </row>
    <row r="3350" spans="1:19" ht="22.5" x14ac:dyDescent="0.25">
      <c r="A3350" s="89" t="s">
        <v>7158</v>
      </c>
      <c r="B3350" s="89" t="s">
        <v>6958</v>
      </c>
      <c r="C3350" s="89"/>
      <c r="D3350" s="89" t="s">
        <v>957</v>
      </c>
      <c r="E3350" s="94" t="s">
        <v>7159</v>
      </c>
      <c r="F3350" s="95" t="s">
        <v>7160</v>
      </c>
      <c r="G3350" s="89" t="s">
        <v>648</v>
      </c>
      <c r="H3350" s="89" t="s">
        <v>12</v>
      </c>
      <c r="I3350" s="96">
        <v>1</v>
      </c>
      <c r="J3350" s="97">
        <v>41986</v>
      </c>
      <c r="K3350" s="98">
        <f t="shared" si="1788"/>
        <v>41986</v>
      </c>
      <c r="L3350" s="99">
        <f t="shared" si="1789"/>
        <v>1.0815399999999999</v>
      </c>
      <c r="M3350" s="100">
        <f t="shared" si="1790"/>
        <v>1.0590999999999999</v>
      </c>
      <c r="N3350" s="101">
        <f t="shared" si="1791"/>
        <v>0.97811300000000001</v>
      </c>
      <c r="O3350" s="100">
        <f t="shared" si="1792"/>
        <v>1</v>
      </c>
      <c r="P3350" s="98">
        <f t="shared" si="1793"/>
        <v>47040.63</v>
      </c>
      <c r="Q3350" s="97">
        <f t="shared" si="1794"/>
        <v>47040.63</v>
      </c>
      <c r="R3350" s="97"/>
      <c r="S3350" s="97"/>
    </row>
    <row r="3351" spans="1:19" ht="22.5" x14ac:dyDescent="0.25">
      <c r="A3351" s="89" t="s">
        <v>7162</v>
      </c>
      <c r="B3351" s="89" t="s">
        <v>6958</v>
      </c>
      <c r="C3351" s="89"/>
      <c r="D3351" s="89" t="s">
        <v>962</v>
      </c>
      <c r="E3351" s="94" t="s">
        <v>7163</v>
      </c>
      <c r="F3351" s="95" t="s">
        <v>7164</v>
      </c>
      <c r="G3351" s="89" t="s">
        <v>502</v>
      </c>
      <c r="H3351" s="89" t="s">
        <v>7165</v>
      </c>
      <c r="I3351" s="96">
        <v>1</v>
      </c>
      <c r="J3351" s="97">
        <v>12895</v>
      </c>
      <c r="K3351" s="98">
        <f t="shared" si="1788"/>
        <v>101615.45</v>
      </c>
      <c r="L3351" s="99">
        <f t="shared" si="1789"/>
        <v>1.0815399999999999</v>
      </c>
      <c r="M3351" s="100">
        <f t="shared" si="1790"/>
        <v>1.0590999999999999</v>
      </c>
      <c r="N3351" s="101">
        <f t="shared" si="1791"/>
        <v>0.97811300000000001</v>
      </c>
      <c r="O3351" s="100">
        <f t="shared" si="1792"/>
        <v>1</v>
      </c>
      <c r="P3351" s="98">
        <f t="shared" si="1793"/>
        <v>113848.77</v>
      </c>
      <c r="Q3351" s="97">
        <f t="shared" si="1794"/>
        <v>14447.41</v>
      </c>
      <c r="R3351" s="97"/>
      <c r="S3351" s="97"/>
    </row>
    <row r="3352" spans="1:19" x14ac:dyDescent="0.25">
      <c r="A3352" s="89" t="s">
        <v>7166</v>
      </c>
      <c r="B3352" s="89" t="s">
        <v>6958</v>
      </c>
      <c r="C3352" s="89"/>
      <c r="D3352" s="89" t="s">
        <v>967</v>
      </c>
      <c r="E3352" s="94" t="s">
        <v>7167</v>
      </c>
      <c r="F3352" s="95" t="s">
        <v>7168</v>
      </c>
      <c r="G3352" s="89" t="s">
        <v>502</v>
      </c>
      <c r="H3352" s="89" t="s">
        <v>7165</v>
      </c>
      <c r="I3352" s="96">
        <v>1</v>
      </c>
      <c r="J3352" s="97">
        <v>23210</v>
      </c>
      <c r="K3352" s="98">
        <f t="shared" si="1788"/>
        <v>182899.92</v>
      </c>
      <c r="L3352" s="99">
        <f t="shared" si="1789"/>
        <v>1.0815399999999999</v>
      </c>
      <c r="M3352" s="100">
        <f t="shared" si="1790"/>
        <v>1.0590999999999999</v>
      </c>
      <c r="N3352" s="101">
        <f t="shared" si="1791"/>
        <v>0.97811300000000001</v>
      </c>
      <c r="O3352" s="100">
        <f t="shared" si="1792"/>
        <v>1</v>
      </c>
      <c r="P3352" s="98">
        <f t="shared" si="1793"/>
        <v>204918.94</v>
      </c>
      <c r="Q3352" s="97">
        <f t="shared" si="1794"/>
        <v>26004.21</v>
      </c>
      <c r="R3352" s="97"/>
      <c r="S3352" s="97"/>
    </row>
    <row r="3353" spans="1:19" ht="22.5" x14ac:dyDescent="0.25">
      <c r="A3353" s="89" t="s">
        <v>7169</v>
      </c>
      <c r="B3353" s="89" t="s">
        <v>6958</v>
      </c>
      <c r="C3353" s="89"/>
      <c r="D3353" s="89" t="s">
        <v>973</v>
      </c>
      <c r="E3353" s="94" t="s">
        <v>7170</v>
      </c>
      <c r="F3353" s="95" t="s">
        <v>7171</v>
      </c>
      <c r="G3353" s="89" t="s">
        <v>502</v>
      </c>
      <c r="H3353" s="89" t="s">
        <v>7161</v>
      </c>
      <c r="I3353" s="96">
        <v>1</v>
      </c>
      <c r="J3353" s="97">
        <v>70948</v>
      </c>
      <c r="K3353" s="98">
        <f t="shared" si="1788"/>
        <v>45965.66</v>
      </c>
      <c r="L3353" s="99">
        <f t="shared" si="1789"/>
        <v>1.0815399999999999</v>
      </c>
      <c r="M3353" s="100">
        <f t="shared" si="1790"/>
        <v>1.0590999999999999</v>
      </c>
      <c r="N3353" s="101">
        <f t="shared" si="1791"/>
        <v>0.97811300000000001</v>
      </c>
      <c r="O3353" s="100">
        <f t="shared" si="1792"/>
        <v>1</v>
      </c>
      <c r="P3353" s="98">
        <f t="shared" si="1793"/>
        <v>51499.39</v>
      </c>
      <c r="Q3353" s="97">
        <f t="shared" si="1794"/>
        <v>79489.31</v>
      </c>
      <c r="R3353" s="97"/>
      <c r="S3353" s="97"/>
    </row>
    <row r="3354" spans="1:19" x14ac:dyDescent="0.25">
      <c r="A3354" s="89" t="s">
        <v>7172</v>
      </c>
      <c r="B3354" s="89" t="s">
        <v>6958</v>
      </c>
      <c r="C3354" s="89"/>
      <c r="D3354" s="89" t="s">
        <v>979</v>
      </c>
      <c r="E3354" s="94" t="s">
        <v>1740</v>
      </c>
      <c r="F3354" s="95" t="s">
        <v>1741</v>
      </c>
      <c r="G3354" s="89" t="s">
        <v>648</v>
      </c>
      <c r="H3354" s="89" t="s">
        <v>30</v>
      </c>
      <c r="I3354" s="96">
        <v>1</v>
      </c>
      <c r="J3354" s="97">
        <v>3011</v>
      </c>
      <c r="K3354" s="98">
        <f t="shared" si="1788"/>
        <v>1003.67</v>
      </c>
      <c r="L3354" s="99">
        <f t="shared" si="1789"/>
        <v>1.0815399999999999</v>
      </c>
      <c r="M3354" s="100">
        <f t="shared" si="1790"/>
        <v>1.0590999999999999</v>
      </c>
      <c r="N3354" s="101">
        <f t="shared" si="1791"/>
        <v>0.97811300000000001</v>
      </c>
      <c r="O3354" s="100">
        <f t="shared" si="1792"/>
        <v>1</v>
      </c>
      <c r="P3354" s="98">
        <f t="shared" si="1793"/>
        <v>1124.5</v>
      </c>
      <c r="Q3354" s="97">
        <f t="shared" si="1794"/>
        <v>3373.5</v>
      </c>
      <c r="R3354" s="97"/>
      <c r="S3354" s="97"/>
    </row>
    <row r="3355" spans="1:19" ht="22.5" x14ac:dyDescent="0.25">
      <c r="A3355" s="89" t="s">
        <v>7173</v>
      </c>
      <c r="B3355" s="89" t="s">
        <v>6958</v>
      </c>
      <c r="C3355" s="89"/>
      <c r="D3355" s="89" t="s">
        <v>985</v>
      </c>
      <c r="E3355" s="94" t="s">
        <v>7174</v>
      </c>
      <c r="F3355" s="95" t="s">
        <v>7175</v>
      </c>
      <c r="G3355" s="89" t="s">
        <v>1071</v>
      </c>
      <c r="H3355" s="89" t="s">
        <v>3593</v>
      </c>
      <c r="I3355" s="96">
        <v>1</v>
      </c>
      <c r="J3355" s="97">
        <v>58394</v>
      </c>
      <c r="K3355" s="98">
        <f t="shared" si="1788"/>
        <v>43254.81</v>
      </c>
      <c r="L3355" s="99">
        <f t="shared" si="1789"/>
        <v>1.0815399999999999</v>
      </c>
      <c r="M3355" s="100">
        <f t="shared" si="1790"/>
        <v>1.0590999999999999</v>
      </c>
      <c r="N3355" s="101">
        <f t="shared" si="1791"/>
        <v>0.97811300000000001</v>
      </c>
      <c r="O3355" s="100">
        <f t="shared" si="1792"/>
        <v>1</v>
      </c>
      <c r="P3355" s="98">
        <f t="shared" si="1793"/>
        <v>48462.19</v>
      </c>
      <c r="Q3355" s="97">
        <f t="shared" si="1794"/>
        <v>65423.96</v>
      </c>
      <c r="R3355" s="97"/>
      <c r="S3355" s="97"/>
    </row>
    <row r="3356" spans="1:19" x14ac:dyDescent="0.25">
      <c r="A3356" s="89" t="s">
        <v>7176</v>
      </c>
      <c r="B3356" s="89" t="s">
        <v>6958</v>
      </c>
      <c r="C3356" s="89"/>
      <c r="D3356" s="89" t="s">
        <v>988</v>
      </c>
      <c r="E3356" s="94" t="s">
        <v>7177</v>
      </c>
      <c r="F3356" s="95" t="s">
        <v>7178</v>
      </c>
      <c r="G3356" s="89" t="s">
        <v>648</v>
      </c>
      <c r="H3356" s="89" t="s">
        <v>30</v>
      </c>
      <c r="I3356" s="96">
        <v>1</v>
      </c>
      <c r="J3356" s="97">
        <v>7913</v>
      </c>
      <c r="K3356" s="98">
        <f t="shared" si="1788"/>
        <v>2637.67</v>
      </c>
      <c r="L3356" s="99">
        <f t="shared" si="1789"/>
        <v>1.0815399999999999</v>
      </c>
      <c r="M3356" s="100">
        <f t="shared" si="1790"/>
        <v>1.0590999999999999</v>
      </c>
      <c r="N3356" s="101">
        <f t="shared" si="1791"/>
        <v>0.97811300000000001</v>
      </c>
      <c r="O3356" s="100">
        <f t="shared" si="1792"/>
        <v>1</v>
      </c>
      <c r="P3356" s="98">
        <f t="shared" si="1793"/>
        <v>2955.21</v>
      </c>
      <c r="Q3356" s="97">
        <f t="shared" si="1794"/>
        <v>8865.6299999999992</v>
      </c>
      <c r="R3356" s="97"/>
      <c r="S3356" s="97"/>
    </row>
    <row r="3357" spans="1:19" ht="22.5" x14ac:dyDescent="0.25">
      <c r="A3357" s="89" t="s">
        <v>7179</v>
      </c>
      <c r="B3357" s="89" t="s">
        <v>6958</v>
      </c>
      <c r="C3357" s="89"/>
      <c r="D3357" s="89" t="s">
        <v>991</v>
      </c>
      <c r="E3357" s="94" t="s">
        <v>7180</v>
      </c>
      <c r="F3357" s="95" t="s">
        <v>7181</v>
      </c>
      <c r="G3357" s="89" t="s">
        <v>652</v>
      </c>
      <c r="H3357" s="89" t="s">
        <v>30</v>
      </c>
      <c r="I3357" s="96">
        <v>1</v>
      </c>
      <c r="J3357" s="97">
        <v>14266</v>
      </c>
      <c r="K3357" s="98">
        <f t="shared" si="1788"/>
        <v>4755.33</v>
      </c>
      <c r="L3357" s="99">
        <f t="shared" si="1789"/>
        <v>1.0815399999999999</v>
      </c>
      <c r="M3357" s="100">
        <f t="shared" si="1790"/>
        <v>1.0590999999999999</v>
      </c>
      <c r="N3357" s="101">
        <f t="shared" si="1791"/>
        <v>0.97811300000000001</v>
      </c>
      <c r="O3357" s="100">
        <f t="shared" si="1792"/>
        <v>1</v>
      </c>
      <c r="P3357" s="98">
        <f t="shared" si="1793"/>
        <v>5327.82</v>
      </c>
      <c r="Q3357" s="97">
        <f t="shared" si="1794"/>
        <v>15983.46</v>
      </c>
      <c r="R3357" s="97"/>
      <c r="S3357" s="97"/>
    </row>
    <row r="3358" spans="1:19" ht="22.5" x14ac:dyDescent="0.25">
      <c r="A3358" s="89" t="s">
        <v>7182</v>
      </c>
      <c r="B3358" s="89" t="s">
        <v>6958</v>
      </c>
      <c r="C3358" s="89"/>
      <c r="D3358" s="89" t="s">
        <v>995</v>
      </c>
      <c r="E3358" s="94" t="s">
        <v>7183</v>
      </c>
      <c r="F3358" s="95" t="s">
        <v>7184</v>
      </c>
      <c r="G3358" s="89" t="s">
        <v>648</v>
      </c>
      <c r="H3358" s="89" t="s">
        <v>30</v>
      </c>
      <c r="I3358" s="96">
        <v>1</v>
      </c>
      <c r="J3358" s="97">
        <v>11963</v>
      </c>
      <c r="K3358" s="98">
        <f t="shared" si="1788"/>
        <v>3987.67</v>
      </c>
      <c r="L3358" s="99">
        <f t="shared" si="1789"/>
        <v>1.0815399999999999</v>
      </c>
      <c r="M3358" s="100">
        <f t="shared" si="1790"/>
        <v>1.0590999999999999</v>
      </c>
      <c r="N3358" s="101">
        <f t="shared" si="1791"/>
        <v>0.97811300000000001</v>
      </c>
      <c r="O3358" s="100">
        <f t="shared" si="1792"/>
        <v>1</v>
      </c>
      <c r="P3358" s="98">
        <f t="shared" si="1793"/>
        <v>4467.74</v>
      </c>
      <c r="Q3358" s="97">
        <f t="shared" si="1794"/>
        <v>13403.22</v>
      </c>
      <c r="R3358" s="97"/>
      <c r="S3358" s="97"/>
    </row>
    <row r="3359" spans="1:19" ht="22.5" x14ac:dyDescent="0.25">
      <c r="A3359" s="89" t="s">
        <v>7185</v>
      </c>
      <c r="B3359" s="89" t="s">
        <v>6958</v>
      </c>
      <c r="C3359" s="89"/>
      <c r="D3359" s="89" t="s">
        <v>998</v>
      </c>
      <c r="E3359" s="94" t="s">
        <v>7186</v>
      </c>
      <c r="F3359" s="95" t="s">
        <v>7187</v>
      </c>
      <c r="G3359" s="89" t="s">
        <v>648</v>
      </c>
      <c r="H3359" s="89" t="s">
        <v>30</v>
      </c>
      <c r="I3359" s="96">
        <v>1</v>
      </c>
      <c r="J3359" s="97">
        <v>245953</v>
      </c>
      <c r="K3359" s="98">
        <f t="shared" si="1788"/>
        <v>81984.33</v>
      </c>
      <c r="L3359" s="99">
        <f t="shared" si="1789"/>
        <v>1.0815399999999999</v>
      </c>
      <c r="M3359" s="100">
        <f t="shared" si="1790"/>
        <v>1.0590999999999999</v>
      </c>
      <c r="N3359" s="101">
        <f t="shared" si="1791"/>
        <v>0.97811300000000001</v>
      </c>
      <c r="O3359" s="100">
        <f t="shared" si="1792"/>
        <v>1</v>
      </c>
      <c r="P3359" s="98">
        <f t="shared" si="1793"/>
        <v>91854.29</v>
      </c>
      <c r="Q3359" s="97">
        <f t="shared" si="1794"/>
        <v>275562.87</v>
      </c>
      <c r="R3359" s="97"/>
      <c r="S3359" s="97"/>
    </row>
    <row r="3360" spans="1:19" x14ac:dyDescent="0.25">
      <c r="A3360" s="89"/>
      <c r="B3360" s="90"/>
      <c r="C3360" s="90"/>
      <c r="D3360" s="91"/>
      <c r="E3360" s="92"/>
      <c r="F3360" s="92" t="s">
        <v>1030</v>
      </c>
      <c r="G3360" s="91"/>
      <c r="H3360" s="91"/>
      <c r="I3360" s="93">
        <v>1</v>
      </c>
      <c r="J3360" s="91"/>
      <c r="K3360" s="98"/>
      <c r="L3360" s="99"/>
      <c r="M3360" s="100"/>
      <c r="N3360" s="101"/>
      <c r="O3360" s="100"/>
      <c r="P3360" s="98"/>
      <c r="Q3360" s="91"/>
      <c r="R3360" s="91"/>
      <c r="S3360" s="91"/>
    </row>
    <row r="3361" spans="1:19" ht="33.75" x14ac:dyDescent="0.25">
      <c r="A3361" s="89" t="s">
        <v>7188</v>
      </c>
      <c r="B3361" s="89" t="s">
        <v>6958</v>
      </c>
      <c r="C3361" s="89"/>
      <c r="D3361" s="89" t="s">
        <v>1002</v>
      </c>
      <c r="E3361" s="94" t="s">
        <v>1033</v>
      </c>
      <c r="F3361" s="95" t="s">
        <v>1034</v>
      </c>
      <c r="G3361" s="89" t="s">
        <v>110</v>
      </c>
      <c r="H3361" s="89" t="s">
        <v>5538</v>
      </c>
      <c r="I3361" s="96">
        <v>1</v>
      </c>
      <c r="J3361" s="97">
        <v>11506</v>
      </c>
      <c r="K3361" s="98">
        <f>J3361/H3361</f>
        <v>159805.56</v>
      </c>
      <c r="L3361" s="99">
        <f>$L$8</f>
        <v>1.0815399999999999</v>
      </c>
      <c r="M3361" s="100">
        <f>$M$8</f>
        <v>1.0590999999999999</v>
      </c>
      <c r="N3361" s="101">
        <f>$N$8</f>
        <v>0.97811300000000001</v>
      </c>
      <c r="O3361" s="100">
        <f>$O$8</f>
        <v>1</v>
      </c>
      <c r="P3361" s="98">
        <f>K3361*L3361*M3361*N3361*O3361</f>
        <v>179044.29</v>
      </c>
      <c r="Q3361" s="97">
        <f>H3361*P3361</f>
        <v>12891.19</v>
      </c>
      <c r="R3361" s="97"/>
      <c r="S3361" s="97"/>
    </row>
    <row r="3362" spans="1:19" ht="22.5" x14ac:dyDescent="0.25">
      <c r="A3362" s="89" t="s">
        <v>7189</v>
      </c>
      <c r="B3362" s="89" t="s">
        <v>6958</v>
      </c>
      <c r="C3362" s="89"/>
      <c r="D3362" s="89" t="s">
        <v>1005</v>
      </c>
      <c r="E3362" s="94" t="s">
        <v>7190</v>
      </c>
      <c r="F3362" s="95" t="s">
        <v>7191</v>
      </c>
      <c r="G3362" s="89" t="s">
        <v>949</v>
      </c>
      <c r="H3362" s="89" t="s">
        <v>7192</v>
      </c>
      <c r="I3362" s="96">
        <v>1</v>
      </c>
      <c r="J3362" s="97">
        <v>153306</v>
      </c>
      <c r="K3362" s="98">
        <f>J3362/H3362</f>
        <v>21292.5</v>
      </c>
      <c r="L3362" s="99">
        <f>$L$8</f>
        <v>1.0815399999999999</v>
      </c>
      <c r="M3362" s="100">
        <f>$M$8</f>
        <v>1.0590999999999999</v>
      </c>
      <c r="N3362" s="101">
        <f>$N$8</f>
        <v>0.97811300000000001</v>
      </c>
      <c r="O3362" s="100">
        <f>$O$8</f>
        <v>1</v>
      </c>
      <c r="P3362" s="98">
        <f>K3362*L3362*M3362*N3362*O3362</f>
        <v>23855.87</v>
      </c>
      <c r="Q3362" s="97">
        <f>H3362*P3362</f>
        <v>171762.26</v>
      </c>
      <c r="R3362" s="97"/>
      <c r="S3362" s="97"/>
    </row>
    <row r="3363" spans="1:19" x14ac:dyDescent="0.25">
      <c r="A3363" s="89" t="s">
        <v>7193</v>
      </c>
      <c r="B3363" s="89" t="s">
        <v>6958</v>
      </c>
      <c r="C3363" s="89"/>
      <c r="D3363" s="89" t="s">
        <v>1012</v>
      </c>
      <c r="E3363" s="94" t="s">
        <v>7194</v>
      </c>
      <c r="F3363" s="95" t="s">
        <v>7195</v>
      </c>
      <c r="G3363" s="89" t="s">
        <v>1071</v>
      </c>
      <c r="H3363" s="89" t="s">
        <v>294</v>
      </c>
      <c r="I3363" s="96">
        <v>1</v>
      </c>
      <c r="J3363" s="97">
        <v>2289</v>
      </c>
      <c r="K3363" s="98">
        <f>J3363/H3363</f>
        <v>38150</v>
      </c>
      <c r="L3363" s="99">
        <f>$L$8</f>
        <v>1.0815399999999999</v>
      </c>
      <c r="M3363" s="100">
        <f>$M$8</f>
        <v>1.0590999999999999</v>
      </c>
      <c r="N3363" s="101">
        <f>$N$8</f>
        <v>0.97811300000000001</v>
      </c>
      <c r="O3363" s="100">
        <f>$O$8</f>
        <v>1</v>
      </c>
      <c r="P3363" s="98">
        <f>K3363*L3363*M3363*N3363*O3363</f>
        <v>42742.82</v>
      </c>
      <c r="Q3363" s="97">
        <f>H3363*P3363</f>
        <v>2564.5700000000002</v>
      </c>
      <c r="R3363" s="97"/>
      <c r="S3363" s="97"/>
    </row>
    <row r="3364" spans="1:19" x14ac:dyDescent="0.25">
      <c r="A3364" s="89" t="s">
        <v>7196</v>
      </c>
      <c r="B3364" s="89" t="s">
        <v>6958</v>
      </c>
      <c r="C3364" s="89"/>
      <c r="D3364" s="89" t="s">
        <v>1017</v>
      </c>
      <c r="E3364" s="94" t="s">
        <v>7197</v>
      </c>
      <c r="F3364" s="95" t="s">
        <v>7198</v>
      </c>
      <c r="G3364" s="89" t="s">
        <v>1077</v>
      </c>
      <c r="H3364" s="89" t="s">
        <v>43</v>
      </c>
      <c r="I3364" s="96">
        <v>1</v>
      </c>
      <c r="J3364" s="97">
        <v>1238</v>
      </c>
      <c r="K3364" s="98">
        <f>J3364/H3364</f>
        <v>206.33</v>
      </c>
      <c r="L3364" s="99">
        <f>$L$8</f>
        <v>1.0815399999999999</v>
      </c>
      <c r="M3364" s="100">
        <f>$M$8</f>
        <v>1.0590999999999999</v>
      </c>
      <c r="N3364" s="101">
        <f>$N$8</f>
        <v>0.97811300000000001</v>
      </c>
      <c r="O3364" s="100">
        <f>$O$8</f>
        <v>1</v>
      </c>
      <c r="P3364" s="98">
        <f>K3364*L3364*M3364*N3364*O3364</f>
        <v>231.17</v>
      </c>
      <c r="Q3364" s="97">
        <f>H3364*P3364</f>
        <v>1387.02</v>
      </c>
      <c r="R3364" s="97"/>
      <c r="S3364" s="97"/>
    </row>
    <row r="3365" spans="1:19" x14ac:dyDescent="0.25">
      <c r="A3365" s="82" t="s">
        <v>2664</v>
      </c>
      <c r="B3365" s="83"/>
      <c r="C3365" s="84"/>
      <c r="D3365" s="85"/>
      <c r="E3365" s="86"/>
      <c r="F3365" s="86" t="s">
        <v>1055</v>
      </c>
      <c r="G3365" s="82"/>
      <c r="H3365" s="82"/>
      <c r="I3365" s="87"/>
      <c r="J3365" s="88">
        <f>SUM(J3366:J3373)</f>
        <v>950220</v>
      </c>
      <c r="K3365" s="98"/>
      <c r="L3365" s="99"/>
      <c r="M3365" s="100"/>
      <c r="N3365" s="101"/>
      <c r="O3365" s="100"/>
      <c r="P3365" s="98"/>
      <c r="Q3365" s="88">
        <f>SUM(Q3366:Q3373)</f>
        <v>1064614.07</v>
      </c>
      <c r="R3365" s="88">
        <f t="shared" ref="R3365:S3365" si="1795">SUM(R3366:R3373)</f>
        <v>0</v>
      </c>
      <c r="S3365" s="88">
        <f t="shared" si="1795"/>
        <v>0</v>
      </c>
    </row>
    <row r="3366" spans="1:19" x14ac:dyDescent="0.25">
      <c r="A3366" s="89"/>
      <c r="B3366" s="90"/>
      <c r="C3366" s="90"/>
      <c r="D3366" s="91"/>
      <c r="E3366" s="92"/>
      <c r="F3366" s="92" t="s">
        <v>7200</v>
      </c>
      <c r="G3366" s="91"/>
      <c r="H3366" s="91"/>
      <c r="I3366" s="93">
        <v>1</v>
      </c>
      <c r="J3366" s="91"/>
      <c r="K3366" s="98"/>
      <c r="L3366" s="99"/>
      <c r="M3366" s="100"/>
      <c r="N3366" s="101"/>
      <c r="O3366" s="100"/>
      <c r="P3366" s="98"/>
      <c r="Q3366" s="91"/>
      <c r="R3366" s="91"/>
      <c r="S3366" s="91"/>
    </row>
    <row r="3367" spans="1:19" ht="22.5" x14ac:dyDescent="0.25">
      <c r="A3367" s="89" t="s">
        <v>7201</v>
      </c>
      <c r="B3367" s="89" t="s">
        <v>6958</v>
      </c>
      <c r="C3367" s="89"/>
      <c r="D3367" s="89" t="s">
        <v>1022</v>
      </c>
      <c r="E3367" s="94" t="s">
        <v>1059</v>
      </c>
      <c r="F3367" s="95" t="s">
        <v>1060</v>
      </c>
      <c r="G3367" s="89" t="s">
        <v>110</v>
      </c>
      <c r="H3367" s="89" t="s">
        <v>7202</v>
      </c>
      <c r="I3367" s="96">
        <v>1</v>
      </c>
      <c r="J3367" s="97">
        <v>219113</v>
      </c>
      <c r="K3367" s="98">
        <f t="shared" ref="K3367:K3373" si="1796">J3367/H3367</f>
        <v>60478.33</v>
      </c>
      <c r="L3367" s="99">
        <f t="shared" ref="L3367:L3373" si="1797">$L$8</f>
        <v>1.0815399999999999</v>
      </c>
      <c r="M3367" s="100">
        <f t="shared" ref="M3367:M3373" si="1798">$M$8</f>
        <v>1.0590999999999999</v>
      </c>
      <c r="N3367" s="101">
        <f t="shared" ref="N3367:N3373" si="1799">$N$8</f>
        <v>0.97811300000000001</v>
      </c>
      <c r="O3367" s="100">
        <f t="shared" ref="O3367:O3373" si="1800">$O$8</f>
        <v>1</v>
      </c>
      <c r="P3367" s="98">
        <f t="shared" ref="P3367:P3373" si="1801">K3367*L3367*M3367*N3367*O3367</f>
        <v>67759.22</v>
      </c>
      <c r="Q3367" s="97">
        <f t="shared" ref="Q3367:Q3373" si="1802">H3367*P3367</f>
        <v>245491.65</v>
      </c>
      <c r="R3367" s="97"/>
      <c r="S3367" s="97"/>
    </row>
    <row r="3368" spans="1:19" ht="33.75" x14ac:dyDescent="0.25">
      <c r="A3368" s="89" t="s">
        <v>7203</v>
      </c>
      <c r="B3368" s="89" t="s">
        <v>6958</v>
      </c>
      <c r="C3368" s="89"/>
      <c r="D3368" s="89" t="s">
        <v>1027</v>
      </c>
      <c r="E3368" s="94" t="s">
        <v>1064</v>
      </c>
      <c r="F3368" s="95" t="s">
        <v>1065</v>
      </c>
      <c r="G3368" s="89" t="s">
        <v>949</v>
      </c>
      <c r="H3368" s="89" t="s">
        <v>7204</v>
      </c>
      <c r="I3368" s="96">
        <v>1</v>
      </c>
      <c r="J3368" s="97">
        <v>685245</v>
      </c>
      <c r="K3368" s="98">
        <f t="shared" si="1796"/>
        <v>1891.37</v>
      </c>
      <c r="L3368" s="99">
        <f t="shared" si="1797"/>
        <v>1.0815399999999999</v>
      </c>
      <c r="M3368" s="100">
        <f t="shared" si="1798"/>
        <v>1.0590999999999999</v>
      </c>
      <c r="N3368" s="101">
        <f t="shared" si="1799"/>
        <v>0.97811300000000001</v>
      </c>
      <c r="O3368" s="100">
        <f t="shared" si="1800"/>
        <v>1</v>
      </c>
      <c r="P3368" s="98">
        <f t="shared" si="1801"/>
        <v>2119.0700000000002</v>
      </c>
      <c r="Q3368" s="97">
        <f t="shared" si="1802"/>
        <v>767739.06</v>
      </c>
      <c r="R3368" s="97"/>
      <c r="S3368" s="97"/>
    </row>
    <row r="3369" spans="1:19" x14ac:dyDescent="0.25">
      <c r="A3369" s="89" t="s">
        <v>7205</v>
      </c>
      <c r="B3369" s="89" t="s">
        <v>6958</v>
      </c>
      <c r="C3369" s="89"/>
      <c r="D3369" s="89" t="s">
        <v>1032</v>
      </c>
      <c r="E3369" s="94" t="s">
        <v>1069</v>
      </c>
      <c r="F3369" s="95" t="s">
        <v>1070</v>
      </c>
      <c r="G3369" s="89" t="s">
        <v>1071</v>
      </c>
      <c r="H3369" s="89" t="s">
        <v>7206</v>
      </c>
      <c r="I3369" s="96">
        <v>1</v>
      </c>
      <c r="J3369" s="97">
        <v>33559</v>
      </c>
      <c r="K3369" s="98">
        <f t="shared" si="1796"/>
        <v>65188.42</v>
      </c>
      <c r="L3369" s="99">
        <f t="shared" si="1797"/>
        <v>1.0815399999999999</v>
      </c>
      <c r="M3369" s="100">
        <f t="shared" si="1798"/>
        <v>1.0590999999999999</v>
      </c>
      <c r="N3369" s="101">
        <f t="shared" si="1799"/>
        <v>0.97811300000000001</v>
      </c>
      <c r="O3369" s="100">
        <f t="shared" si="1800"/>
        <v>1</v>
      </c>
      <c r="P3369" s="98">
        <f t="shared" si="1801"/>
        <v>73036.350000000006</v>
      </c>
      <c r="Q3369" s="97">
        <f t="shared" si="1802"/>
        <v>37599.11</v>
      </c>
      <c r="R3369" s="97"/>
      <c r="S3369" s="97"/>
    </row>
    <row r="3370" spans="1:19" x14ac:dyDescent="0.25">
      <c r="A3370" s="89" t="s">
        <v>7207</v>
      </c>
      <c r="B3370" s="89" t="s">
        <v>6958</v>
      </c>
      <c r="C3370" s="89"/>
      <c r="D3370" s="89" t="s">
        <v>1037</v>
      </c>
      <c r="E3370" s="94" t="s">
        <v>1075</v>
      </c>
      <c r="F3370" s="95" t="s">
        <v>1076</v>
      </c>
      <c r="G3370" s="89" t="s">
        <v>1077</v>
      </c>
      <c r="H3370" s="89" t="s">
        <v>7208</v>
      </c>
      <c r="I3370" s="96">
        <v>1</v>
      </c>
      <c r="J3370" s="97">
        <v>3013</v>
      </c>
      <c r="K3370" s="98">
        <f t="shared" si="1796"/>
        <v>160.27000000000001</v>
      </c>
      <c r="L3370" s="99">
        <f t="shared" si="1797"/>
        <v>1.0815399999999999</v>
      </c>
      <c r="M3370" s="100">
        <f t="shared" si="1798"/>
        <v>1.0590999999999999</v>
      </c>
      <c r="N3370" s="101">
        <f t="shared" si="1799"/>
        <v>0.97811300000000001</v>
      </c>
      <c r="O3370" s="100">
        <f t="shared" si="1800"/>
        <v>1</v>
      </c>
      <c r="P3370" s="98">
        <f t="shared" si="1801"/>
        <v>179.56</v>
      </c>
      <c r="Q3370" s="97">
        <f t="shared" si="1802"/>
        <v>3375.73</v>
      </c>
      <c r="R3370" s="97"/>
      <c r="S3370" s="97"/>
    </row>
    <row r="3371" spans="1:19" ht="22.5" x14ac:dyDescent="0.25">
      <c r="A3371" s="89" t="s">
        <v>7209</v>
      </c>
      <c r="B3371" s="89" t="s">
        <v>6958</v>
      </c>
      <c r="C3371" s="89"/>
      <c r="D3371" s="89" t="s">
        <v>1045</v>
      </c>
      <c r="E3371" s="94" t="s">
        <v>1081</v>
      </c>
      <c r="F3371" s="95" t="s">
        <v>1082</v>
      </c>
      <c r="G3371" s="89" t="s">
        <v>1077</v>
      </c>
      <c r="H3371" s="89" t="s">
        <v>7208</v>
      </c>
      <c r="I3371" s="96">
        <v>1</v>
      </c>
      <c r="J3371" s="97">
        <v>6930</v>
      </c>
      <c r="K3371" s="98">
        <f t="shared" si="1796"/>
        <v>368.62</v>
      </c>
      <c r="L3371" s="99">
        <f t="shared" si="1797"/>
        <v>1.0815399999999999</v>
      </c>
      <c r="M3371" s="100">
        <f t="shared" si="1798"/>
        <v>1.0590999999999999</v>
      </c>
      <c r="N3371" s="101">
        <f t="shared" si="1799"/>
        <v>0.97811300000000001</v>
      </c>
      <c r="O3371" s="100">
        <f t="shared" si="1800"/>
        <v>1</v>
      </c>
      <c r="P3371" s="98">
        <f t="shared" si="1801"/>
        <v>413</v>
      </c>
      <c r="Q3371" s="97">
        <f t="shared" si="1802"/>
        <v>7764.4</v>
      </c>
      <c r="R3371" s="97"/>
      <c r="S3371" s="97"/>
    </row>
    <row r="3372" spans="1:19" x14ac:dyDescent="0.25">
      <c r="A3372" s="89" t="s">
        <v>7210</v>
      </c>
      <c r="B3372" s="89" t="s">
        <v>6958</v>
      </c>
      <c r="C3372" s="89"/>
      <c r="D3372" s="89" t="s">
        <v>1050</v>
      </c>
      <c r="E3372" s="94" t="s">
        <v>1085</v>
      </c>
      <c r="F3372" s="95" t="s">
        <v>1086</v>
      </c>
      <c r="G3372" s="89" t="s">
        <v>648</v>
      </c>
      <c r="H3372" s="89" t="s">
        <v>34</v>
      </c>
      <c r="I3372" s="96">
        <v>1</v>
      </c>
      <c r="J3372" s="97">
        <v>591</v>
      </c>
      <c r="K3372" s="98">
        <f t="shared" si="1796"/>
        <v>147.75</v>
      </c>
      <c r="L3372" s="99">
        <f t="shared" si="1797"/>
        <v>1.0815399999999999</v>
      </c>
      <c r="M3372" s="100">
        <f t="shared" si="1798"/>
        <v>1.0590999999999999</v>
      </c>
      <c r="N3372" s="101">
        <f t="shared" si="1799"/>
        <v>0.97811300000000001</v>
      </c>
      <c r="O3372" s="100">
        <f t="shared" si="1800"/>
        <v>1</v>
      </c>
      <c r="P3372" s="98">
        <f t="shared" si="1801"/>
        <v>165.54</v>
      </c>
      <c r="Q3372" s="97">
        <f t="shared" si="1802"/>
        <v>662.16</v>
      </c>
      <c r="R3372" s="97"/>
      <c r="S3372" s="97"/>
    </row>
    <row r="3373" spans="1:19" x14ac:dyDescent="0.25">
      <c r="A3373" s="89" t="s">
        <v>7211</v>
      </c>
      <c r="B3373" s="89" t="s">
        <v>6958</v>
      </c>
      <c r="C3373" s="89"/>
      <c r="D3373" s="89" t="s">
        <v>1058</v>
      </c>
      <c r="E3373" s="94" t="s">
        <v>7212</v>
      </c>
      <c r="F3373" s="95" t="s">
        <v>7213</v>
      </c>
      <c r="G3373" s="89" t="s">
        <v>648</v>
      </c>
      <c r="H3373" s="89" t="s">
        <v>34</v>
      </c>
      <c r="I3373" s="96">
        <v>1</v>
      </c>
      <c r="J3373" s="97">
        <v>1769</v>
      </c>
      <c r="K3373" s="98">
        <f t="shared" si="1796"/>
        <v>442.25</v>
      </c>
      <c r="L3373" s="99">
        <f t="shared" si="1797"/>
        <v>1.0815399999999999</v>
      </c>
      <c r="M3373" s="100">
        <f t="shared" si="1798"/>
        <v>1.0590999999999999</v>
      </c>
      <c r="N3373" s="101">
        <f t="shared" si="1799"/>
        <v>0.97811300000000001</v>
      </c>
      <c r="O3373" s="100">
        <f t="shared" si="1800"/>
        <v>1</v>
      </c>
      <c r="P3373" s="98">
        <f t="shared" si="1801"/>
        <v>495.49</v>
      </c>
      <c r="Q3373" s="97">
        <f t="shared" si="1802"/>
        <v>1981.96</v>
      </c>
      <c r="R3373" s="97"/>
      <c r="S3373" s="97"/>
    </row>
    <row r="3374" spans="1:19" x14ac:dyDescent="0.25">
      <c r="A3374" s="72"/>
      <c r="B3374" s="77"/>
      <c r="C3374" s="77"/>
      <c r="D3374" s="77"/>
      <c r="E3374" s="76"/>
      <c r="F3374" s="76" t="s">
        <v>17301</v>
      </c>
      <c r="G3374" s="77"/>
      <c r="H3374" s="77"/>
      <c r="I3374" s="78"/>
      <c r="J3374" s="79">
        <f>J3375+J3425+J3434+J3468</f>
        <v>746529</v>
      </c>
      <c r="K3374" s="98"/>
      <c r="L3374" s="99"/>
      <c r="M3374" s="100"/>
      <c r="N3374" s="101"/>
      <c r="O3374" s="100"/>
      <c r="P3374" s="98"/>
      <c r="Q3374" s="79">
        <f>Q3375+Q3425+Q3434+Q3468</f>
        <v>836399.86</v>
      </c>
      <c r="R3374" s="79">
        <f t="shared" ref="R3374:S3374" si="1803">R3375+R3425+R3434+R3468</f>
        <v>28060.16</v>
      </c>
      <c r="S3374" s="79">
        <f t="shared" si="1803"/>
        <v>0</v>
      </c>
    </row>
    <row r="3375" spans="1:19" x14ac:dyDescent="0.25">
      <c r="A3375" s="82" t="s">
        <v>2668</v>
      </c>
      <c r="B3375" s="83"/>
      <c r="C3375" s="84"/>
      <c r="D3375" s="85"/>
      <c r="E3375" s="86"/>
      <c r="F3375" s="86" t="s">
        <v>1258</v>
      </c>
      <c r="G3375" s="82"/>
      <c r="H3375" s="82"/>
      <c r="I3375" s="87"/>
      <c r="J3375" s="88">
        <f>SUM(J3376:J3424)</f>
        <v>273312</v>
      </c>
      <c r="K3375" s="98"/>
      <c r="L3375" s="99"/>
      <c r="M3375" s="100"/>
      <c r="N3375" s="101"/>
      <c r="O3375" s="100"/>
      <c r="P3375" s="98"/>
      <c r="Q3375" s="88">
        <f>SUM(Q3376:Q3424)</f>
        <v>306215.59999999998</v>
      </c>
      <c r="R3375" s="88">
        <f t="shared" ref="R3375:S3375" si="1804">SUM(R3376:R3424)</f>
        <v>27595.200000000001</v>
      </c>
      <c r="S3375" s="88">
        <f t="shared" si="1804"/>
        <v>0</v>
      </c>
    </row>
    <row r="3376" spans="1:19" x14ac:dyDescent="0.25">
      <c r="A3376" s="89"/>
      <c r="B3376" s="90"/>
      <c r="C3376" s="90"/>
      <c r="D3376" s="91"/>
      <c r="E3376" s="92"/>
      <c r="F3376" s="92" t="s">
        <v>7216</v>
      </c>
      <c r="G3376" s="91"/>
      <c r="H3376" s="91"/>
      <c r="I3376" s="93">
        <v>1</v>
      </c>
      <c r="J3376" s="91"/>
      <c r="K3376" s="98"/>
      <c r="L3376" s="99"/>
      <c r="M3376" s="100"/>
      <c r="N3376" s="101"/>
      <c r="O3376" s="100"/>
      <c r="P3376" s="98"/>
      <c r="Q3376" s="91"/>
      <c r="R3376" s="91"/>
      <c r="S3376" s="91"/>
    </row>
    <row r="3377" spans="1:19" x14ac:dyDescent="0.25">
      <c r="A3377" s="89" t="s">
        <v>7217</v>
      </c>
      <c r="B3377" s="89" t="s">
        <v>7218</v>
      </c>
      <c r="C3377" s="89"/>
      <c r="D3377" s="89" t="s">
        <v>12</v>
      </c>
      <c r="E3377" s="94" t="s">
        <v>1282</v>
      </c>
      <c r="F3377" s="95" t="s">
        <v>1283</v>
      </c>
      <c r="G3377" s="89" t="s">
        <v>648</v>
      </c>
      <c r="H3377" s="89" t="s">
        <v>87</v>
      </c>
      <c r="I3377" s="96">
        <v>1</v>
      </c>
      <c r="J3377" s="97">
        <v>14167</v>
      </c>
      <c r="K3377" s="98">
        <f t="shared" ref="K3377:K3394" si="1805">J3377/H3377</f>
        <v>885.44</v>
      </c>
      <c r="L3377" s="99">
        <f t="shared" ref="L3377:L3394" si="1806">$L$8</f>
        <v>1.0815399999999999</v>
      </c>
      <c r="M3377" s="100">
        <f t="shared" ref="M3377:M3394" si="1807">$M$8</f>
        <v>1.0590999999999999</v>
      </c>
      <c r="N3377" s="101">
        <f t="shared" ref="N3377:N3394" si="1808">$N$8</f>
        <v>0.97811300000000001</v>
      </c>
      <c r="O3377" s="100">
        <f t="shared" ref="O3377:O3394" si="1809">$O$8</f>
        <v>1</v>
      </c>
      <c r="P3377" s="98">
        <f t="shared" ref="P3377:P3394" si="1810">K3377*L3377*M3377*N3377*O3377</f>
        <v>992.04</v>
      </c>
      <c r="Q3377" s="97">
        <f t="shared" ref="Q3377:Q3394" si="1811">H3377*P3377</f>
        <v>15872.64</v>
      </c>
      <c r="R3377" s="97"/>
      <c r="S3377" s="97"/>
    </row>
    <row r="3378" spans="1:19" x14ac:dyDescent="0.25">
      <c r="A3378" s="89" t="s">
        <v>7219</v>
      </c>
      <c r="B3378" s="89" t="s">
        <v>7218</v>
      </c>
      <c r="C3378" s="89" t="s">
        <v>17297</v>
      </c>
      <c r="D3378" s="89" t="s">
        <v>24</v>
      </c>
      <c r="E3378" s="94" t="s">
        <v>6725</v>
      </c>
      <c r="F3378" s="95" t="s">
        <v>6726</v>
      </c>
      <c r="G3378" s="89" t="s">
        <v>648</v>
      </c>
      <c r="H3378" s="89" t="s">
        <v>12</v>
      </c>
      <c r="I3378" s="96">
        <v>1</v>
      </c>
      <c r="J3378" s="97">
        <v>1054</v>
      </c>
      <c r="K3378" s="98">
        <f t="shared" si="1805"/>
        <v>1054</v>
      </c>
      <c r="L3378" s="99">
        <f t="shared" si="1806"/>
        <v>1.0815399999999999</v>
      </c>
      <c r="M3378" s="100">
        <f t="shared" si="1807"/>
        <v>1.0590999999999999</v>
      </c>
      <c r="N3378" s="101">
        <f t="shared" si="1808"/>
        <v>0.97811300000000001</v>
      </c>
      <c r="O3378" s="100">
        <f t="shared" si="1809"/>
        <v>1</v>
      </c>
      <c r="P3378" s="98">
        <f t="shared" si="1810"/>
        <v>1180.8900000000001</v>
      </c>
      <c r="Q3378" s="97">
        <f t="shared" si="1811"/>
        <v>1180.8900000000001</v>
      </c>
      <c r="R3378" s="97">
        <f t="shared" ref="R3378:R3386" si="1812">Q3378</f>
        <v>1180.8900000000001</v>
      </c>
      <c r="S3378" s="97"/>
    </row>
    <row r="3379" spans="1:19" ht="22.5" x14ac:dyDescent="0.25">
      <c r="A3379" s="89" t="s">
        <v>7220</v>
      </c>
      <c r="B3379" s="89" t="s">
        <v>7218</v>
      </c>
      <c r="C3379" s="89" t="s">
        <v>17297</v>
      </c>
      <c r="D3379" s="89" t="s">
        <v>30</v>
      </c>
      <c r="E3379" s="94" t="s">
        <v>7221</v>
      </c>
      <c r="F3379" s="95" t="s">
        <v>7222</v>
      </c>
      <c r="G3379" s="89" t="s">
        <v>648</v>
      </c>
      <c r="H3379" s="89" t="s">
        <v>12</v>
      </c>
      <c r="I3379" s="96">
        <v>1</v>
      </c>
      <c r="J3379" s="97">
        <v>2388</v>
      </c>
      <c r="K3379" s="98">
        <f t="shared" si="1805"/>
        <v>2388</v>
      </c>
      <c r="L3379" s="99">
        <f t="shared" si="1806"/>
        <v>1.0815399999999999</v>
      </c>
      <c r="M3379" s="100">
        <f t="shared" si="1807"/>
        <v>1.0590999999999999</v>
      </c>
      <c r="N3379" s="101">
        <f t="shared" si="1808"/>
        <v>0.97811300000000001</v>
      </c>
      <c r="O3379" s="100">
        <f t="shared" si="1809"/>
        <v>1</v>
      </c>
      <c r="P3379" s="98">
        <f t="shared" si="1810"/>
        <v>2675.49</v>
      </c>
      <c r="Q3379" s="97">
        <f t="shared" si="1811"/>
        <v>2675.49</v>
      </c>
      <c r="R3379" s="97">
        <f t="shared" si="1812"/>
        <v>2675.49</v>
      </c>
      <c r="S3379" s="97"/>
    </row>
    <row r="3380" spans="1:19" x14ac:dyDescent="0.25">
      <c r="A3380" s="89" t="s">
        <v>7223</v>
      </c>
      <c r="B3380" s="89" t="s">
        <v>7218</v>
      </c>
      <c r="C3380" s="89" t="s">
        <v>17297</v>
      </c>
      <c r="D3380" s="89" t="s">
        <v>34</v>
      </c>
      <c r="E3380" s="94" t="s">
        <v>6731</v>
      </c>
      <c r="F3380" s="95" t="s">
        <v>6732</v>
      </c>
      <c r="G3380" s="89" t="s">
        <v>648</v>
      </c>
      <c r="H3380" s="89" t="s">
        <v>30</v>
      </c>
      <c r="I3380" s="96">
        <v>1</v>
      </c>
      <c r="J3380" s="97">
        <v>203</v>
      </c>
      <c r="K3380" s="98">
        <f t="shared" si="1805"/>
        <v>67.67</v>
      </c>
      <c r="L3380" s="99">
        <f t="shared" si="1806"/>
        <v>1.0815399999999999</v>
      </c>
      <c r="M3380" s="100">
        <f t="shared" si="1807"/>
        <v>1.0590999999999999</v>
      </c>
      <c r="N3380" s="101">
        <f t="shared" si="1808"/>
        <v>0.97811300000000001</v>
      </c>
      <c r="O3380" s="100">
        <f t="shared" si="1809"/>
        <v>1</v>
      </c>
      <c r="P3380" s="98">
        <f t="shared" si="1810"/>
        <v>75.819999999999993</v>
      </c>
      <c r="Q3380" s="97">
        <f t="shared" si="1811"/>
        <v>227.46</v>
      </c>
      <c r="R3380" s="97">
        <f t="shared" si="1812"/>
        <v>227.46</v>
      </c>
      <c r="S3380" s="97"/>
    </row>
    <row r="3381" spans="1:19" ht="22.5" x14ac:dyDescent="0.25">
      <c r="A3381" s="89" t="s">
        <v>7224</v>
      </c>
      <c r="B3381" s="89" t="s">
        <v>7218</v>
      </c>
      <c r="C3381" s="89" t="s">
        <v>17297</v>
      </c>
      <c r="D3381" s="89" t="s">
        <v>40</v>
      </c>
      <c r="E3381" s="94" t="s">
        <v>7225</v>
      </c>
      <c r="F3381" s="95" t="s">
        <v>7226</v>
      </c>
      <c r="G3381" s="89" t="s">
        <v>648</v>
      </c>
      <c r="H3381" s="89" t="s">
        <v>24</v>
      </c>
      <c r="I3381" s="96">
        <v>1</v>
      </c>
      <c r="J3381" s="97">
        <v>982</v>
      </c>
      <c r="K3381" s="98">
        <f t="shared" si="1805"/>
        <v>491</v>
      </c>
      <c r="L3381" s="99">
        <f t="shared" si="1806"/>
        <v>1.0815399999999999</v>
      </c>
      <c r="M3381" s="100">
        <f t="shared" si="1807"/>
        <v>1.0590999999999999</v>
      </c>
      <c r="N3381" s="101">
        <f t="shared" si="1808"/>
        <v>0.97811300000000001</v>
      </c>
      <c r="O3381" s="100">
        <f t="shared" si="1809"/>
        <v>1</v>
      </c>
      <c r="P3381" s="98">
        <f t="shared" si="1810"/>
        <v>550.11</v>
      </c>
      <c r="Q3381" s="97">
        <f t="shared" si="1811"/>
        <v>1100.22</v>
      </c>
      <c r="R3381" s="97">
        <f t="shared" si="1812"/>
        <v>1100.22</v>
      </c>
      <c r="S3381" s="97"/>
    </row>
    <row r="3382" spans="1:19" x14ac:dyDescent="0.25">
      <c r="A3382" s="89" t="s">
        <v>7227</v>
      </c>
      <c r="B3382" s="89" t="s">
        <v>7218</v>
      </c>
      <c r="C3382" s="89" t="s">
        <v>17297</v>
      </c>
      <c r="D3382" s="89" t="s">
        <v>43</v>
      </c>
      <c r="E3382" s="94" t="s">
        <v>1374</v>
      </c>
      <c r="F3382" s="95" t="s">
        <v>1375</v>
      </c>
      <c r="G3382" s="89" t="s">
        <v>648</v>
      </c>
      <c r="H3382" s="89" t="s">
        <v>12</v>
      </c>
      <c r="I3382" s="96">
        <v>1</v>
      </c>
      <c r="J3382" s="97">
        <v>153</v>
      </c>
      <c r="K3382" s="98">
        <f t="shared" si="1805"/>
        <v>153</v>
      </c>
      <c r="L3382" s="99">
        <f t="shared" si="1806"/>
        <v>1.0815399999999999</v>
      </c>
      <c r="M3382" s="100">
        <f t="shared" si="1807"/>
        <v>1.0590999999999999</v>
      </c>
      <c r="N3382" s="101">
        <f t="shared" si="1808"/>
        <v>0.97811300000000001</v>
      </c>
      <c r="O3382" s="100">
        <f t="shared" si="1809"/>
        <v>1</v>
      </c>
      <c r="P3382" s="98">
        <f t="shared" si="1810"/>
        <v>171.42</v>
      </c>
      <c r="Q3382" s="97">
        <f t="shared" si="1811"/>
        <v>171.42</v>
      </c>
      <c r="R3382" s="97">
        <f t="shared" si="1812"/>
        <v>171.42</v>
      </c>
      <c r="S3382" s="97"/>
    </row>
    <row r="3383" spans="1:19" x14ac:dyDescent="0.25">
      <c r="A3383" s="89" t="s">
        <v>7228</v>
      </c>
      <c r="B3383" s="89" t="s">
        <v>7218</v>
      </c>
      <c r="C3383" s="89" t="s">
        <v>17297</v>
      </c>
      <c r="D3383" s="89" t="s">
        <v>48</v>
      </c>
      <c r="E3383" s="94" t="s">
        <v>7229</v>
      </c>
      <c r="F3383" s="95" t="s">
        <v>7230</v>
      </c>
      <c r="G3383" s="89" t="s">
        <v>970</v>
      </c>
      <c r="H3383" s="89" t="s">
        <v>237</v>
      </c>
      <c r="I3383" s="96">
        <v>1</v>
      </c>
      <c r="J3383" s="97">
        <v>1282</v>
      </c>
      <c r="K3383" s="98">
        <f t="shared" si="1805"/>
        <v>12820</v>
      </c>
      <c r="L3383" s="99">
        <f t="shared" si="1806"/>
        <v>1.0815399999999999</v>
      </c>
      <c r="M3383" s="100">
        <f t="shared" si="1807"/>
        <v>1.0590999999999999</v>
      </c>
      <c r="N3383" s="101">
        <f t="shared" si="1808"/>
        <v>0.97811300000000001</v>
      </c>
      <c r="O3383" s="100">
        <f t="shared" si="1809"/>
        <v>1</v>
      </c>
      <c r="P3383" s="98">
        <f t="shared" si="1810"/>
        <v>14363.38</v>
      </c>
      <c r="Q3383" s="97">
        <f t="shared" si="1811"/>
        <v>1436.34</v>
      </c>
      <c r="R3383" s="97">
        <f t="shared" si="1812"/>
        <v>1436.34</v>
      </c>
      <c r="S3383" s="97"/>
    </row>
    <row r="3384" spans="1:19" x14ac:dyDescent="0.25">
      <c r="A3384" s="89" t="s">
        <v>7231</v>
      </c>
      <c r="B3384" s="89" t="s">
        <v>7218</v>
      </c>
      <c r="C3384" s="89" t="s">
        <v>17297</v>
      </c>
      <c r="D3384" s="89" t="s">
        <v>55</v>
      </c>
      <c r="E3384" s="94" t="s">
        <v>1377</v>
      </c>
      <c r="F3384" s="95" t="s">
        <v>1378</v>
      </c>
      <c r="G3384" s="89" t="s">
        <v>648</v>
      </c>
      <c r="H3384" s="89" t="s">
        <v>30</v>
      </c>
      <c r="I3384" s="96">
        <v>1</v>
      </c>
      <c r="J3384" s="97">
        <v>608</v>
      </c>
      <c r="K3384" s="98">
        <f t="shared" si="1805"/>
        <v>202.67</v>
      </c>
      <c r="L3384" s="99">
        <f t="shared" si="1806"/>
        <v>1.0815399999999999</v>
      </c>
      <c r="M3384" s="100">
        <f t="shared" si="1807"/>
        <v>1.0590999999999999</v>
      </c>
      <c r="N3384" s="101">
        <f t="shared" si="1808"/>
        <v>0.97811300000000001</v>
      </c>
      <c r="O3384" s="100">
        <f t="shared" si="1809"/>
        <v>1</v>
      </c>
      <c r="P3384" s="98">
        <f t="shared" si="1810"/>
        <v>227.07</v>
      </c>
      <c r="Q3384" s="97">
        <f t="shared" si="1811"/>
        <v>681.21</v>
      </c>
      <c r="R3384" s="97">
        <f t="shared" si="1812"/>
        <v>681.21</v>
      </c>
      <c r="S3384" s="97"/>
    </row>
    <row r="3385" spans="1:19" x14ac:dyDescent="0.25">
      <c r="A3385" s="89" t="s">
        <v>7232</v>
      </c>
      <c r="B3385" s="89" t="s">
        <v>7218</v>
      </c>
      <c r="C3385" s="89" t="s">
        <v>17297</v>
      </c>
      <c r="D3385" s="89" t="s">
        <v>58</v>
      </c>
      <c r="E3385" s="94" t="s">
        <v>6731</v>
      </c>
      <c r="F3385" s="95" t="s">
        <v>6732</v>
      </c>
      <c r="G3385" s="89" t="s">
        <v>648</v>
      </c>
      <c r="H3385" s="89" t="s">
        <v>12</v>
      </c>
      <c r="I3385" s="96">
        <v>1</v>
      </c>
      <c r="J3385" s="97">
        <v>68</v>
      </c>
      <c r="K3385" s="98">
        <f t="shared" si="1805"/>
        <v>68</v>
      </c>
      <c r="L3385" s="99">
        <f t="shared" si="1806"/>
        <v>1.0815399999999999</v>
      </c>
      <c r="M3385" s="100">
        <f t="shared" si="1807"/>
        <v>1.0590999999999999</v>
      </c>
      <c r="N3385" s="101">
        <f t="shared" si="1808"/>
        <v>0.97811300000000001</v>
      </c>
      <c r="O3385" s="100">
        <f t="shared" si="1809"/>
        <v>1</v>
      </c>
      <c r="P3385" s="98">
        <f t="shared" si="1810"/>
        <v>76.19</v>
      </c>
      <c r="Q3385" s="97">
        <f t="shared" si="1811"/>
        <v>76.19</v>
      </c>
      <c r="R3385" s="97">
        <f t="shared" si="1812"/>
        <v>76.19</v>
      </c>
      <c r="S3385" s="97"/>
    </row>
    <row r="3386" spans="1:19" x14ac:dyDescent="0.25">
      <c r="A3386" s="89" t="s">
        <v>7233</v>
      </c>
      <c r="B3386" s="89" t="s">
        <v>7218</v>
      </c>
      <c r="C3386" s="89" t="s">
        <v>17297</v>
      </c>
      <c r="D3386" s="89" t="s">
        <v>60</v>
      </c>
      <c r="E3386" s="94" t="s">
        <v>6737</v>
      </c>
      <c r="F3386" s="95" t="s">
        <v>6738</v>
      </c>
      <c r="G3386" s="89" t="s">
        <v>648</v>
      </c>
      <c r="H3386" s="89" t="s">
        <v>12</v>
      </c>
      <c r="I3386" s="96">
        <v>1</v>
      </c>
      <c r="J3386" s="97">
        <v>162</v>
      </c>
      <c r="K3386" s="98">
        <f t="shared" si="1805"/>
        <v>162</v>
      </c>
      <c r="L3386" s="99">
        <f t="shared" si="1806"/>
        <v>1.0815399999999999</v>
      </c>
      <c r="M3386" s="100">
        <f t="shared" si="1807"/>
        <v>1.0590999999999999</v>
      </c>
      <c r="N3386" s="101">
        <f t="shared" si="1808"/>
        <v>0.97811300000000001</v>
      </c>
      <c r="O3386" s="100">
        <f t="shared" si="1809"/>
        <v>1</v>
      </c>
      <c r="P3386" s="98">
        <f t="shared" si="1810"/>
        <v>181.5</v>
      </c>
      <c r="Q3386" s="97">
        <f t="shared" si="1811"/>
        <v>181.5</v>
      </c>
      <c r="R3386" s="97">
        <f t="shared" si="1812"/>
        <v>181.5</v>
      </c>
      <c r="S3386" s="97"/>
    </row>
    <row r="3387" spans="1:19" ht="22.5" x14ac:dyDescent="0.25">
      <c r="A3387" s="89" t="s">
        <v>7234</v>
      </c>
      <c r="B3387" s="89" t="s">
        <v>7218</v>
      </c>
      <c r="C3387" s="89"/>
      <c r="D3387" s="89" t="s">
        <v>65</v>
      </c>
      <c r="E3387" s="94" t="s">
        <v>6740</v>
      </c>
      <c r="F3387" s="95" t="s">
        <v>6741</v>
      </c>
      <c r="G3387" s="89" t="s">
        <v>648</v>
      </c>
      <c r="H3387" s="89" t="s">
        <v>24</v>
      </c>
      <c r="I3387" s="96">
        <v>1</v>
      </c>
      <c r="J3387" s="97">
        <v>573</v>
      </c>
      <c r="K3387" s="98">
        <f t="shared" si="1805"/>
        <v>286.5</v>
      </c>
      <c r="L3387" s="99">
        <f t="shared" si="1806"/>
        <v>1.0815399999999999</v>
      </c>
      <c r="M3387" s="100">
        <f t="shared" si="1807"/>
        <v>1.0590999999999999</v>
      </c>
      <c r="N3387" s="101">
        <f t="shared" si="1808"/>
        <v>0.97811300000000001</v>
      </c>
      <c r="O3387" s="100">
        <f t="shared" si="1809"/>
        <v>1</v>
      </c>
      <c r="P3387" s="98">
        <f t="shared" si="1810"/>
        <v>320.99</v>
      </c>
      <c r="Q3387" s="97">
        <f t="shared" si="1811"/>
        <v>641.98</v>
      </c>
      <c r="R3387" s="97"/>
      <c r="S3387" s="97"/>
    </row>
    <row r="3388" spans="1:19" ht="22.5" x14ac:dyDescent="0.25">
      <c r="A3388" s="89" t="s">
        <v>7235</v>
      </c>
      <c r="B3388" s="89" t="s">
        <v>7218</v>
      </c>
      <c r="C3388" s="89"/>
      <c r="D3388" s="89" t="s">
        <v>68</v>
      </c>
      <c r="E3388" s="94" t="s">
        <v>1263</v>
      </c>
      <c r="F3388" s="95" t="s">
        <v>1264</v>
      </c>
      <c r="G3388" s="89" t="s">
        <v>1077</v>
      </c>
      <c r="H3388" s="89" t="s">
        <v>1196</v>
      </c>
      <c r="I3388" s="96">
        <v>1</v>
      </c>
      <c r="J3388" s="97">
        <v>23094</v>
      </c>
      <c r="K3388" s="98">
        <f t="shared" si="1805"/>
        <v>35529.230000000003</v>
      </c>
      <c r="L3388" s="99">
        <f t="shared" si="1806"/>
        <v>1.0815399999999999</v>
      </c>
      <c r="M3388" s="100">
        <f t="shared" si="1807"/>
        <v>1.0590999999999999</v>
      </c>
      <c r="N3388" s="101">
        <f t="shared" si="1808"/>
        <v>0.97811300000000001</v>
      </c>
      <c r="O3388" s="100">
        <f t="shared" si="1809"/>
        <v>1</v>
      </c>
      <c r="P3388" s="98">
        <f t="shared" si="1810"/>
        <v>39806.54</v>
      </c>
      <c r="Q3388" s="97">
        <f t="shared" si="1811"/>
        <v>25874.25</v>
      </c>
      <c r="R3388" s="97"/>
      <c r="S3388" s="97"/>
    </row>
    <row r="3389" spans="1:19" ht="22.5" x14ac:dyDescent="0.25">
      <c r="A3389" s="89" t="s">
        <v>7236</v>
      </c>
      <c r="B3389" s="89" t="s">
        <v>7218</v>
      </c>
      <c r="C3389" s="89"/>
      <c r="D3389" s="89" t="s">
        <v>70</v>
      </c>
      <c r="E3389" s="94" t="s">
        <v>4557</v>
      </c>
      <c r="F3389" s="95" t="s">
        <v>4558</v>
      </c>
      <c r="G3389" s="89" t="s">
        <v>648</v>
      </c>
      <c r="H3389" s="89" t="s">
        <v>12</v>
      </c>
      <c r="I3389" s="96">
        <v>1</v>
      </c>
      <c r="J3389" s="97">
        <v>9277</v>
      </c>
      <c r="K3389" s="98">
        <f t="shared" si="1805"/>
        <v>9277</v>
      </c>
      <c r="L3389" s="99">
        <f t="shared" si="1806"/>
        <v>1.0815399999999999</v>
      </c>
      <c r="M3389" s="100">
        <f t="shared" si="1807"/>
        <v>1.0590999999999999</v>
      </c>
      <c r="N3389" s="101">
        <f t="shared" si="1808"/>
        <v>0.97811300000000001</v>
      </c>
      <c r="O3389" s="100">
        <f t="shared" si="1809"/>
        <v>1</v>
      </c>
      <c r="P3389" s="98">
        <f t="shared" si="1810"/>
        <v>10393.84</v>
      </c>
      <c r="Q3389" s="97">
        <f t="shared" si="1811"/>
        <v>10393.84</v>
      </c>
      <c r="R3389" s="97"/>
      <c r="S3389" s="97"/>
    </row>
    <row r="3390" spans="1:19" ht="22.5" x14ac:dyDescent="0.25">
      <c r="A3390" s="89" t="s">
        <v>7237</v>
      </c>
      <c r="B3390" s="89" t="s">
        <v>7218</v>
      </c>
      <c r="C3390" s="89"/>
      <c r="D3390" s="89" t="s">
        <v>73</v>
      </c>
      <c r="E3390" s="94" t="s">
        <v>6746</v>
      </c>
      <c r="F3390" s="95" t="s">
        <v>6747</v>
      </c>
      <c r="G3390" s="89" t="s">
        <v>648</v>
      </c>
      <c r="H3390" s="89" t="s">
        <v>24</v>
      </c>
      <c r="I3390" s="96">
        <v>1</v>
      </c>
      <c r="J3390" s="97">
        <v>966</v>
      </c>
      <c r="K3390" s="98">
        <f t="shared" si="1805"/>
        <v>483</v>
      </c>
      <c r="L3390" s="99">
        <f t="shared" si="1806"/>
        <v>1.0815399999999999</v>
      </c>
      <c r="M3390" s="100">
        <f t="shared" si="1807"/>
        <v>1.0590999999999999</v>
      </c>
      <c r="N3390" s="101">
        <f t="shared" si="1808"/>
        <v>0.97811300000000001</v>
      </c>
      <c r="O3390" s="100">
        <f t="shared" si="1809"/>
        <v>1</v>
      </c>
      <c r="P3390" s="98">
        <f t="shared" si="1810"/>
        <v>541.15</v>
      </c>
      <c r="Q3390" s="97">
        <f t="shared" si="1811"/>
        <v>1082.3</v>
      </c>
      <c r="R3390" s="97"/>
      <c r="S3390" s="97"/>
    </row>
    <row r="3391" spans="1:19" ht="22.5" x14ac:dyDescent="0.25">
      <c r="A3391" s="89" t="s">
        <v>7238</v>
      </c>
      <c r="B3391" s="89" t="s">
        <v>7218</v>
      </c>
      <c r="C3391" s="89"/>
      <c r="D3391" s="89" t="s">
        <v>75</v>
      </c>
      <c r="E3391" s="94" t="s">
        <v>6749</v>
      </c>
      <c r="F3391" s="95" t="s">
        <v>4564</v>
      </c>
      <c r="G3391" s="89" t="s">
        <v>648</v>
      </c>
      <c r="H3391" s="89" t="s">
        <v>12</v>
      </c>
      <c r="I3391" s="96">
        <v>1</v>
      </c>
      <c r="J3391" s="97">
        <v>390</v>
      </c>
      <c r="K3391" s="98">
        <f t="shared" si="1805"/>
        <v>390</v>
      </c>
      <c r="L3391" s="99">
        <f t="shared" si="1806"/>
        <v>1.0815399999999999</v>
      </c>
      <c r="M3391" s="100">
        <f t="shared" si="1807"/>
        <v>1.0590999999999999</v>
      </c>
      <c r="N3391" s="101">
        <f t="shared" si="1808"/>
        <v>0.97811300000000001</v>
      </c>
      <c r="O3391" s="100">
        <f t="shared" si="1809"/>
        <v>1</v>
      </c>
      <c r="P3391" s="98">
        <f t="shared" si="1810"/>
        <v>436.95</v>
      </c>
      <c r="Q3391" s="97">
        <f t="shared" si="1811"/>
        <v>436.95</v>
      </c>
      <c r="R3391" s="97"/>
      <c r="S3391" s="97"/>
    </row>
    <row r="3392" spans="1:19" ht="22.5" x14ac:dyDescent="0.25">
      <c r="A3392" s="89" t="s">
        <v>7239</v>
      </c>
      <c r="B3392" s="89" t="s">
        <v>7218</v>
      </c>
      <c r="C3392" s="89"/>
      <c r="D3392" s="89" t="s">
        <v>87</v>
      </c>
      <c r="E3392" s="94" t="s">
        <v>7240</v>
      </c>
      <c r="F3392" s="95" t="s">
        <v>1332</v>
      </c>
      <c r="G3392" s="89" t="s">
        <v>648</v>
      </c>
      <c r="H3392" s="89" t="s">
        <v>12</v>
      </c>
      <c r="I3392" s="96">
        <v>1</v>
      </c>
      <c r="J3392" s="97">
        <v>1867</v>
      </c>
      <c r="K3392" s="98">
        <f t="shared" si="1805"/>
        <v>1867</v>
      </c>
      <c r="L3392" s="99">
        <f t="shared" si="1806"/>
        <v>1.0815399999999999</v>
      </c>
      <c r="M3392" s="100">
        <f t="shared" si="1807"/>
        <v>1.0590999999999999</v>
      </c>
      <c r="N3392" s="101">
        <f t="shared" si="1808"/>
        <v>0.97811300000000001</v>
      </c>
      <c r="O3392" s="100">
        <f t="shared" si="1809"/>
        <v>1</v>
      </c>
      <c r="P3392" s="98">
        <f t="shared" si="1810"/>
        <v>2091.77</v>
      </c>
      <c r="Q3392" s="97">
        <f t="shared" si="1811"/>
        <v>2091.77</v>
      </c>
      <c r="R3392" s="97"/>
      <c r="S3392" s="97"/>
    </row>
    <row r="3393" spans="1:19" ht="22.5" x14ac:dyDescent="0.25">
      <c r="A3393" s="89" t="s">
        <v>7241</v>
      </c>
      <c r="B3393" s="89" t="s">
        <v>7218</v>
      </c>
      <c r="C3393" s="89"/>
      <c r="D3393" s="89" t="s">
        <v>89</v>
      </c>
      <c r="E3393" s="94" t="s">
        <v>7242</v>
      </c>
      <c r="F3393" s="95" t="s">
        <v>1335</v>
      </c>
      <c r="G3393" s="89" t="s">
        <v>648</v>
      </c>
      <c r="H3393" s="89" t="s">
        <v>12</v>
      </c>
      <c r="I3393" s="96">
        <v>1</v>
      </c>
      <c r="J3393" s="97">
        <v>1670</v>
      </c>
      <c r="K3393" s="98">
        <f t="shared" si="1805"/>
        <v>1670</v>
      </c>
      <c r="L3393" s="99">
        <f t="shared" si="1806"/>
        <v>1.0815399999999999</v>
      </c>
      <c r="M3393" s="100">
        <f t="shared" si="1807"/>
        <v>1.0590999999999999</v>
      </c>
      <c r="N3393" s="101">
        <f t="shared" si="1808"/>
        <v>0.97811300000000001</v>
      </c>
      <c r="O3393" s="100">
        <f t="shared" si="1809"/>
        <v>1</v>
      </c>
      <c r="P3393" s="98">
        <f t="shared" si="1810"/>
        <v>1871.05</v>
      </c>
      <c r="Q3393" s="97">
        <f t="shared" si="1811"/>
        <v>1871.05</v>
      </c>
      <c r="R3393" s="97"/>
      <c r="S3393" s="97"/>
    </row>
    <row r="3394" spans="1:19" ht="22.5" x14ac:dyDescent="0.25">
      <c r="A3394" s="89" t="s">
        <v>7243</v>
      </c>
      <c r="B3394" s="89" t="s">
        <v>7218</v>
      </c>
      <c r="C3394" s="89"/>
      <c r="D3394" s="89" t="s">
        <v>90</v>
      </c>
      <c r="E3394" s="94" t="s">
        <v>7244</v>
      </c>
      <c r="F3394" s="95" t="s">
        <v>1338</v>
      </c>
      <c r="G3394" s="89" t="s">
        <v>648</v>
      </c>
      <c r="H3394" s="89" t="s">
        <v>24</v>
      </c>
      <c r="I3394" s="96">
        <v>1</v>
      </c>
      <c r="J3394" s="97">
        <v>189</v>
      </c>
      <c r="K3394" s="98">
        <f t="shared" si="1805"/>
        <v>94.5</v>
      </c>
      <c r="L3394" s="99">
        <f t="shared" si="1806"/>
        <v>1.0815399999999999</v>
      </c>
      <c r="M3394" s="100">
        <f t="shared" si="1807"/>
        <v>1.0590999999999999</v>
      </c>
      <c r="N3394" s="101">
        <f t="shared" si="1808"/>
        <v>0.97811300000000001</v>
      </c>
      <c r="O3394" s="100">
        <f t="shared" si="1809"/>
        <v>1</v>
      </c>
      <c r="P3394" s="98">
        <f t="shared" si="1810"/>
        <v>105.88</v>
      </c>
      <c r="Q3394" s="97">
        <f t="shared" si="1811"/>
        <v>211.76</v>
      </c>
      <c r="R3394" s="97"/>
      <c r="S3394" s="97"/>
    </row>
    <row r="3395" spans="1:19" x14ac:dyDescent="0.25">
      <c r="A3395" s="89"/>
      <c r="B3395" s="90"/>
      <c r="C3395" s="90"/>
      <c r="D3395" s="91"/>
      <c r="E3395" s="92"/>
      <c r="F3395" s="92" t="s">
        <v>7245</v>
      </c>
      <c r="G3395" s="91"/>
      <c r="H3395" s="91"/>
      <c r="I3395" s="93">
        <v>1</v>
      </c>
      <c r="J3395" s="91"/>
      <c r="K3395" s="98"/>
      <c r="L3395" s="99"/>
      <c r="M3395" s="100"/>
      <c r="N3395" s="101"/>
      <c r="O3395" s="100"/>
      <c r="P3395" s="98"/>
      <c r="Q3395" s="91"/>
      <c r="R3395" s="91"/>
      <c r="S3395" s="91"/>
    </row>
    <row r="3396" spans="1:19" x14ac:dyDescent="0.25">
      <c r="A3396" s="89" t="s">
        <v>7246</v>
      </c>
      <c r="B3396" s="89" t="s">
        <v>7218</v>
      </c>
      <c r="C3396" s="89"/>
      <c r="D3396" s="89" t="s">
        <v>91</v>
      </c>
      <c r="E3396" s="94" t="s">
        <v>1282</v>
      </c>
      <c r="F3396" s="95" t="s">
        <v>1283</v>
      </c>
      <c r="G3396" s="89" t="s">
        <v>648</v>
      </c>
      <c r="H3396" s="89" t="s">
        <v>60</v>
      </c>
      <c r="I3396" s="96">
        <v>1</v>
      </c>
      <c r="J3396" s="97">
        <v>8855</v>
      </c>
      <c r="K3396" s="98">
        <f t="shared" ref="K3396:K3405" si="1813">J3396/H3396</f>
        <v>885.5</v>
      </c>
      <c r="L3396" s="99">
        <f t="shared" ref="L3396:L3405" si="1814">$L$8</f>
        <v>1.0815399999999999</v>
      </c>
      <c r="M3396" s="100">
        <f t="shared" ref="M3396:M3405" si="1815">$M$8</f>
        <v>1.0590999999999999</v>
      </c>
      <c r="N3396" s="101">
        <f t="shared" ref="N3396:N3405" si="1816">$N$8</f>
        <v>0.97811300000000001</v>
      </c>
      <c r="O3396" s="100">
        <f t="shared" ref="O3396:O3405" si="1817">$O$8</f>
        <v>1</v>
      </c>
      <c r="P3396" s="98">
        <f t="shared" ref="P3396:P3405" si="1818">K3396*L3396*M3396*N3396*O3396</f>
        <v>992.1</v>
      </c>
      <c r="Q3396" s="97">
        <f t="shared" ref="Q3396:Q3405" si="1819">H3396*P3396</f>
        <v>9921</v>
      </c>
      <c r="R3396" s="97"/>
      <c r="S3396" s="97"/>
    </row>
    <row r="3397" spans="1:19" x14ac:dyDescent="0.25">
      <c r="A3397" s="89" t="s">
        <v>7247</v>
      </c>
      <c r="B3397" s="89" t="s">
        <v>7218</v>
      </c>
      <c r="C3397" s="89" t="s">
        <v>17297</v>
      </c>
      <c r="D3397" s="89" t="s">
        <v>101</v>
      </c>
      <c r="E3397" s="94" t="s">
        <v>6759</v>
      </c>
      <c r="F3397" s="95" t="s">
        <v>6760</v>
      </c>
      <c r="G3397" s="89" t="s">
        <v>648</v>
      </c>
      <c r="H3397" s="89" t="s">
        <v>24</v>
      </c>
      <c r="I3397" s="96">
        <v>1</v>
      </c>
      <c r="J3397" s="97">
        <v>405</v>
      </c>
      <c r="K3397" s="98">
        <f t="shared" si="1813"/>
        <v>202.5</v>
      </c>
      <c r="L3397" s="99">
        <f t="shared" si="1814"/>
        <v>1.0815399999999999</v>
      </c>
      <c r="M3397" s="100">
        <f t="shared" si="1815"/>
        <v>1.0590999999999999</v>
      </c>
      <c r="N3397" s="101">
        <f t="shared" si="1816"/>
        <v>0.97811300000000001</v>
      </c>
      <c r="O3397" s="100">
        <f t="shared" si="1817"/>
        <v>1</v>
      </c>
      <c r="P3397" s="98">
        <f t="shared" si="1818"/>
        <v>226.88</v>
      </c>
      <c r="Q3397" s="97">
        <f t="shared" si="1819"/>
        <v>453.76</v>
      </c>
      <c r="R3397" s="97">
        <f t="shared" ref="R3397:R3400" si="1820">Q3397</f>
        <v>453.76</v>
      </c>
      <c r="S3397" s="97"/>
    </row>
    <row r="3398" spans="1:19" x14ac:dyDescent="0.25">
      <c r="A3398" s="89" t="s">
        <v>7248</v>
      </c>
      <c r="B3398" s="89" t="s">
        <v>7218</v>
      </c>
      <c r="C3398" s="89" t="s">
        <v>17297</v>
      </c>
      <c r="D3398" s="89" t="s">
        <v>106</v>
      </c>
      <c r="E3398" s="94" t="s">
        <v>1377</v>
      </c>
      <c r="F3398" s="95" t="s">
        <v>1378</v>
      </c>
      <c r="G3398" s="89" t="s">
        <v>648</v>
      </c>
      <c r="H3398" s="89" t="s">
        <v>12</v>
      </c>
      <c r="I3398" s="96">
        <v>1</v>
      </c>
      <c r="J3398" s="97">
        <v>203</v>
      </c>
      <c r="K3398" s="98">
        <f t="shared" si="1813"/>
        <v>203</v>
      </c>
      <c r="L3398" s="99">
        <f t="shared" si="1814"/>
        <v>1.0815399999999999</v>
      </c>
      <c r="M3398" s="100">
        <f t="shared" si="1815"/>
        <v>1.0590999999999999</v>
      </c>
      <c r="N3398" s="101">
        <f t="shared" si="1816"/>
        <v>0.97811300000000001</v>
      </c>
      <c r="O3398" s="100">
        <f t="shared" si="1817"/>
        <v>1</v>
      </c>
      <c r="P3398" s="98">
        <f t="shared" si="1818"/>
        <v>227.44</v>
      </c>
      <c r="Q3398" s="97">
        <f t="shared" si="1819"/>
        <v>227.44</v>
      </c>
      <c r="R3398" s="97">
        <f t="shared" si="1820"/>
        <v>227.44</v>
      </c>
      <c r="S3398" s="97"/>
    </row>
    <row r="3399" spans="1:19" ht="22.5" x14ac:dyDescent="0.25">
      <c r="A3399" s="89" t="s">
        <v>7249</v>
      </c>
      <c r="B3399" s="89" t="s">
        <v>7218</v>
      </c>
      <c r="C3399" s="89" t="s">
        <v>17297</v>
      </c>
      <c r="D3399" s="89" t="s">
        <v>107</v>
      </c>
      <c r="E3399" s="94" t="s">
        <v>6763</v>
      </c>
      <c r="F3399" s="95" t="s">
        <v>6764</v>
      </c>
      <c r="G3399" s="89" t="s">
        <v>648</v>
      </c>
      <c r="H3399" s="89" t="s">
        <v>24</v>
      </c>
      <c r="I3399" s="96">
        <v>1</v>
      </c>
      <c r="J3399" s="97">
        <v>4452</v>
      </c>
      <c r="K3399" s="98">
        <f t="shared" si="1813"/>
        <v>2226</v>
      </c>
      <c r="L3399" s="99">
        <f t="shared" si="1814"/>
        <v>1.0815399999999999</v>
      </c>
      <c r="M3399" s="100">
        <f t="shared" si="1815"/>
        <v>1.0590999999999999</v>
      </c>
      <c r="N3399" s="101">
        <f t="shared" si="1816"/>
        <v>0.97811300000000001</v>
      </c>
      <c r="O3399" s="100">
        <f t="shared" si="1817"/>
        <v>1</v>
      </c>
      <c r="P3399" s="98">
        <f t="shared" si="1818"/>
        <v>2493.98</v>
      </c>
      <c r="Q3399" s="97">
        <f t="shared" si="1819"/>
        <v>4987.96</v>
      </c>
      <c r="R3399" s="97">
        <f t="shared" si="1820"/>
        <v>4987.96</v>
      </c>
      <c r="S3399" s="97"/>
    </row>
    <row r="3400" spans="1:19" ht="22.5" x14ac:dyDescent="0.25">
      <c r="A3400" s="89" t="s">
        <v>7250</v>
      </c>
      <c r="B3400" s="89" t="s">
        <v>7218</v>
      </c>
      <c r="C3400" s="89" t="s">
        <v>17297</v>
      </c>
      <c r="D3400" s="89" t="s">
        <v>108</v>
      </c>
      <c r="E3400" s="94" t="s">
        <v>7251</v>
      </c>
      <c r="F3400" s="95" t="s">
        <v>4594</v>
      </c>
      <c r="G3400" s="89" t="s">
        <v>648</v>
      </c>
      <c r="H3400" s="89" t="s">
        <v>12</v>
      </c>
      <c r="I3400" s="96">
        <v>1</v>
      </c>
      <c r="J3400" s="97">
        <v>312</v>
      </c>
      <c r="K3400" s="98">
        <f t="shared" si="1813"/>
        <v>312</v>
      </c>
      <c r="L3400" s="99">
        <f t="shared" si="1814"/>
        <v>1.0815399999999999</v>
      </c>
      <c r="M3400" s="100">
        <f t="shared" si="1815"/>
        <v>1.0590999999999999</v>
      </c>
      <c r="N3400" s="101">
        <f t="shared" si="1816"/>
        <v>0.97811300000000001</v>
      </c>
      <c r="O3400" s="100">
        <f t="shared" si="1817"/>
        <v>1</v>
      </c>
      <c r="P3400" s="98">
        <f t="shared" si="1818"/>
        <v>349.56</v>
      </c>
      <c r="Q3400" s="97">
        <f t="shared" si="1819"/>
        <v>349.56</v>
      </c>
      <c r="R3400" s="97">
        <f t="shared" si="1820"/>
        <v>349.56</v>
      </c>
      <c r="S3400" s="97"/>
    </row>
    <row r="3401" spans="1:19" ht="22.5" x14ac:dyDescent="0.25">
      <c r="A3401" s="89" t="s">
        <v>7252</v>
      </c>
      <c r="B3401" s="89" t="s">
        <v>7218</v>
      </c>
      <c r="C3401" s="89"/>
      <c r="D3401" s="89" t="s">
        <v>109</v>
      </c>
      <c r="E3401" s="94" t="s">
        <v>4467</v>
      </c>
      <c r="F3401" s="95" t="s">
        <v>4468</v>
      </c>
      <c r="G3401" s="89" t="s">
        <v>648</v>
      </c>
      <c r="H3401" s="89" t="s">
        <v>24</v>
      </c>
      <c r="I3401" s="96">
        <v>1</v>
      </c>
      <c r="J3401" s="97">
        <v>134</v>
      </c>
      <c r="K3401" s="98">
        <f t="shared" si="1813"/>
        <v>67</v>
      </c>
      <c r="L3401" s="99">
        <f t="shared" si="1814"/>
        <v>1.0815399999999999</v>
      </c>
      <c r="M3401" s="100">
        <f t="shared" si="1815"/>
        <v>1.0590999999999999</v>
      </c>
      <c r="N3401" s="101">
        <f t="shared" si="1816"/>
        <v>0.97811300000000001</v>
      </c>
      <c r="O3401" s="100">
        <f t="shared" si="1817"/>
        <v>1</v>
      </c>
      <c r="P3401" s="98">
        <f t="shared" si="1818"/>
        <v>75.069999999999993</v>
      </c>
      <c r="Q3401" s="97">
        <f t="shared" si="1819"/>
        <v>150.13999999999999</v>
      </c>
      <c r="R3401" s="97"/>
      <c r="S3401" s="97"/>
    </row>
    <row r="3402" spans="1:19" ht="22.5" x14ac:dyDescent="0.25">
      <c r="A3402" s="89" t="s">
        <v>7253</v>
      </c>
      <c r="B3402" s="89" t="s">
        <v>7218</v>
      </c>
      <c r="C3402" s="89" t="s">
        <v>17297</v>
      </c>
      <c r="D3402" s="89" t="s">
        <v>122</v>
      </c>
      <c r="E3402" s="94" t="s">
        <v>6769</v>
      </c>
      <c r="F3402" s="95" t="s">
        <v>4598</v>
      </c>
      <c r="G3402" s="89" t="s">
        <v>648</v>
      </c>
      <c r="H3402" s="89" t="s">
        <v>12</v>
      </c>
      <c r="I3402" s="96">
        <v>1</v>
      </c>
      <c r="J3402" s="97">
        <v>2438</v>
      </c>
      <c r="K3402" s="98">
        <f t="shared" si="1813"/>
        <v>2438</v>
      </c>
      <c r="L3402" s="99">
        <f t="shared" si="1814"/>
        <v>1.0815399999999999</v>
      </c>
      <c r="M3402" s="100">
        <f t="shared" si="1815"/>
        <v>1.0590999999999999</v>
      </c>
      <c r="N3402" s="101">
        <f t="shared" si="1816"/>
        <v>0.97811300000000001</v>
      </c>
      <c r="O3402" s="100">
        <f t="shared" si="1817"/>
        <v>1</v>
      </c>
      <c r="P3402" s="98">
        <f t="shared" si="1818"/>
        <v>2731.51</v>
      </c>
      <c r="Q3402" s="97">
        <f t="shared" si="1819"/>
        <v>2731.51</v>
      </c>
      <c r="R3402" s="97">
        <f t="shared" ref="R3402:R3403" si="1821">Q3402</f>
        <v>2731.51</v>
      </c>
      <c r="S3402" s="97"/>
    </row>
    <row r="3403" spans="1:19" ht="22.5" x14ac:dyDescent="0.25">
      <c r="A3403" s="89" t="s">
        <v>7254</v>
      </c>
      <c r="B3403" s="89" t="s">
        <v>7218</v>
      </c>
      <c r="C3403" s="89" t="s">
        <v>17297</v>
      </c>
      <c r="D3403" s="89" t="s">
        <v>126</v>
      </c>
      <c r="E3403" s="94" t="s">
        <v>6771</v>
      </c>
      <c r="F3403" s="95" t="s">
        <v>6772</v>
      </c>
      <c r="G3403" s="89" t="s">
        <v>648</v>
      </c>
      <c r="H3403" s="89" t="s">
        <v>12</v>
      </c>
      <c r="I3403" s="96">
        <v>1</v>
      </c>
      <c r="J3403" s="97">
        <v>146</v>
      </c>
      <c r="K3403" s="98">
        <f t="shared" si="1813"/>
        <v>146</v>
      </c>
      <c r="L3403" s="99">
        <f t="shared" si="1814"/>
        <v>1.0815399999999999</v>
      </c>
      <c r="M3403" s="100">
        <f t="shared" si="1815"/>
        <v>1.0590999999999999</v>
      </c>
      <c r="N3403" s="101">
        <f t="shared" si="1816"/>
        <v>0.97811300000000001</v>
      </c>
      <c r="O3403" s="100">
        <f t="shared" si="1817"/>
        <v>1</v>
      </c>
      <c r="P3403" s="98">
        <f t="shared" si="1818"/>
        <v>163.58000000000001</v>
      </c>
      <c r="Q3403" s="97">
        <f t="shared" si="1819"/>
        <v>163.58000000000001</v>
      </c>
      <c r="R3403" s="97">
        <f t="shared" si="1821"/>
        <v>163.58000000000001</v>
      </c>
      <c r="S3403" s="97"/>
    </row>
    <row r="3404" spans="1:19" ht="22.5" x14ac:dyDescent="0.25">
      <c r="A3404" s="89" t="s">
        <v>7255</v>
      </c>
      <c r="B3404" s="89" t="s">
        <v>7218</v>
      </c>
      <c r="C3404" s="89"/>
      <c r="D3404" s="89" t="s">
        <v>124</v>
      </c>
      <c r="E3404" s="94" t="s">
        <v>4495</v>
      </c>
      <c r="F3404" s="95" t="s">
        <v>4496</v>
      </c>
      <c r="G3404" s="89" t="s">
        <v>1077</v>
      </c>
      <c r="H3404" s="89" t="s">
        <v>2537</v>
      </c>
      <c r="I3404" s="96">
        <v>1</v>
      </c>
      <c r="J3404" s="97">
        <v>3192</v>
      </c>
      <c r="K3404" s="98">
        <f t="shared" si="1813"/>
        <v>7980</v>
      </c>
      <c r="L3404" s="99">
        <f t="shared" si="1814"/>
        <v>1.0815399999999999</v>
      </c>
      <c r="M3404" s="100">
        <f t="shared" si="1815"/>
        <v>1.0590999999999999</v>
      </c>
      <c r="N3404" s="101">
        <f t="shared" si="1816"/>
        <v>0.97811300000000001</v>
      </c>
      <c r="O3404" s="100">
        <f t="shared" si="1817"/>
        <v>1</v>
      </c>
      <c r="P3404" s="98">
        <f t="shared" si="1818"/>
        <v>8940.7000000000007</v>
      </c>
      <c r="Q3404" s="97">
        <f t="shared" si="1819"/>
        <v>3576.28</v>
      </c>
      <c r="R3404" s="97"/>
      <c r="S3404" s="97"/>
    </row>
    <row r="3405" spans="1:19" ht="22.5" x14ac:dyDescent="0.25">
      <c r="A3405" s="89" t="s">
        <v>7256</v>
      </c>
      <c r="B3405" s="89" t="s">
        <v>7218</v>
      </c>
      <c r="C3405" s="89"/>
      <c r="D3405" s="89" t="s">
        <v>129</v>
      </c>
      <c r="E3405" s="94" t="s">
        <v>6775</v>
      </c>
      <c r="F3405" s="95" t="s">
        <v>6776</v>
      </c>
      <c r="G3405" s="89" t="s">
        <v>648</v>
      </c>
      <c r="H3405" s="89" t="s">
        <v>12</v>
      </c>
      <c r="I3405" s="96">
        <v>1</v>
      </c>
      <c r="J3405" s="97">
        <v>4604</v>
      </c>
      <c r="K3405" s="98">
        <f t="shared" si="1813"/>
        <v>4604</v>
      </c>
      <c r="L3405" s="99">
        <f t="shared" si="1814"/>
        <v>1.0815399999999999</v>
      </c>
      <c r="M3405" s="100">
        <f t="shared" si="1815"/>
        <v>1.0590999999999999</v>
      </c>
      <c r="N3405" s="101">
        <f t="shared" si="1816"/>
        <v>0.97811300000000001</v>
      </c>
      <c r="O3405" s="100">
        <f t="shared" si="1817"/>
        <v>1</v>
      </c>
      <c r="P3405" s="98">
        <f t="shared" si="1818"/>
        <v>5158.2700000000004</v>
      </c>
      <c r="Q3405" s="97">
        <f t="shared" si="1819"/>
        <v>5158.2700000000004</v>
      </c>
      <c r="R3405" s="97"/>
      <c r="S3405" s="97"/>
    </row>
    <row r="3406" spans="1:19" x14ac:dyDescent="0.25">
      <c r="A3406" s="89"/>
      <c r="B3406" s="90"/>
      <c r="C3406" s="90"/>
      <c r="D3406" s="91"/>
      <c r="E3406" s="92"/>
      <c r="F3406" s="92" t="s">
        <v>7257</v>
      </c>
      <c r="G3406" s="91"/>
      <c r="H3406" s="91"/>
      <c r="I3406" s="93">
        <v>1</v>
      </c>
      <c r="J3406" s="91"/>
      <c r="K3406" s="98"/>
      <c r="L3406" s="99"/>
      <c r="M3406" s="100"/>
      <c r="N3406" s="101"/>
      <c r="O3406" s="100"/>
      <c r="P3406" s="98"/>
      <c r="Q3406" s="91"/>
      <c r="R3406" s="91"/>
      <c r="S3406" s="91"/>
    </row>
    <row r="3407" spans="1:19" ht="22.5" x14ac:dyDescent="0.25">
      <c r="A3407" s="89" t="s">
        <v>7258</v>
      </c>
      <c r="B3407" s="89" t="s">
        <v>7218</v>
      </c>
      <c r="C3407" s="89"/>
      <c r="D3407" s="89" t="s">
        <v>133</v>
      </c>
      <c r="E3407" s="94" t="s">
        <v>4495</v>
      </c>
      <c r="F3407" s="95" t="s">
        <v>4496</v>
      </c>
      <c r="G3407" s="89" t="s">
        <v>1077</v>
      </c>
      <c r="H3407" s="89" t="s">
        <v>2537</v>
      </c>
      <c r="I3407" s="96">
        <v>1</v>
      </c>
      <c r="J3407" s="97">
        <v>3192</v>
      </c>
      <c r="K3407" s="98">
        <f t="shared" ref="K3407:K3416" si="1822">J3407/H3407</f>
        <v>7980</v>
      </c>
      <c r="L3407" s="99">
        <f t="shared" ref="L3407:L3416" si="1823">$L$8</f>
        <v>1.0815399999999999</v>
      </c>
      <c r="M3407" s="100">
        <f t="shared" ref="M3407:M3416" si="1824">$M$8</f>
        <v>1.0590999999999999</v>
      </c>
      <c r="N3407" s="101">
        <f t="shared" ref="N3407:N3416" si="1825">$N$8</f>
        <v>0.97811300000000001</v>
      </c>
      <c r="O3407" s="100">
        <f t="shared" ref="O3407:O3416" si="1826">$O$8</f>
        <v>1</v>
      </c>
      <c r="P3407" s="98">
        <f t="shared" ref="P3407:P3416" si="1827">K3407*L3407*M3407*N3407*O3407</f>
        <v>8940.7000000000007</v>
      </c>
      <c r="Q3407" s="97">
        <f t="shared" ref="Q3407:Q3416" si="1828">H3407*P3407</f>
        <v>3576.28</v>
      </c>
      <c r="R3407" s="97"/>
      <c r="S3407" s="97"/>
    </row>
    <row r="3408" spans="1:19" ht="22.5" x14ac:dyDescent="0.25">
      <c r="A3408" s="89" t="s">
        <v>7259</v>
      </c>
      <c r="B3408" s="89" t="s">
        <v>7218</v>
      </c>
      <c r="C3408" s="89"/>
      <c r="D3408" s="89" t="s">
        <v>136</v>
      </c>
      <c r="E3408" s="94" t="s">
        <v>6775</v>
      </c>
      <c r="F3408" s="95" t="s">
        <v>6776</v>
      </c>
      <c r="G3408" s="89" t="s">
        <v>648</v>
      </c>
      <c r="H3408" s="89" t="s">
        <v>12</v>
      </c>
      <c r="I3408" s="96">
        <v>1</v>
      </c>
      <c r="J3408" s="97">
        <v>4604</v>
      </c>
      <c r="K3408" s="98">
        <f t="shared" si="1822"/>
        <v>4604</v>
      </c>
      <c r="L3408" s="99">
        <f t="shared" si="1823"/>
        <v>1.0815399999999999</v>
      </c>
      <c r="M3408" s="100">
        <f t="shared" si="1824"/>
        <v>1.0590999999999999</v>
      </c>
      <c r="N3408" s="101">
        <f t="shared" si="1825"/>
        <v>0.97811300000000001</v>
      </c>
      <c r="O3408" s="100">
        <f t="shared" si="1826"/>
        <v>1</v>
      </c>
      <c r="P3408" s="98">
        <f t="shared" si="1827"/>
        <v>5158.2700000000004</v>
      </c>
      <c r="Q3408" s="97">
        <f t="shared" si="1828"/>
        <v>5158.2700000000004</v>
      </c>
      <c r="R3408" s="97"/>
      <c r="S3408" s="97"/>
    </row>
    <row r="3409" spans="1:19" x14ac:dyDescent="0.25">
      <c r="A3409" s="89" t="s">
        <v>7260</v>
      </c>
      <c r="B3409" s="89" t="s">
        <v>7218</v>
      </c>
      <c r="C3409" s="89"/>
      <c r="D3409" s="89" t="s">
        <v>141</v>
      </c>
      <c r="E3409" s="94" t="s">
        <v>1282</v>
      </c>
      <c r="F3409" s="95" t="s">
        <v>1283</v>
      </c>
      <c r="G3409" s="89" t="s">
        <v>648</v>
      </c>
      <c r="H3409" s="89" t="s">
        <v>68</v>
      </c>
      <c r="I3409" s="96">
        <v>1</v>
      </c>
      <c r="J3409" s="97">
        <v>10625</v>
      </c>
      <c r="K3409" s="98">
        <f t="shared" si="1822"/>
        <v>885.42</v>
      </c>
      <c r="L3409" s="99">
        <f t="shared" si="1823"/>
        <v>1.0815399999999999</v>
      </c>
      <c r="M3409" s="100">
        <f t="shared" si="1824"/>
        <v>1.0590999999999999</v>
      </c>
      <c r="N3409" s="101">
        <f t="shared" si="1825"/>
        <v>0.97811300000000001</v>
      </c>
      <c r="O3409" s="100">
        <f t="shared" si="1826"/>
        <v>1</v>
      </c>
      <c r="P3409" s="98">
        <f t="shared" si="1827"/>
        <v>992.01</v>
      </c>
      <c r="Q3409" s="97">
        <f t="shared" si="1828"/>
        <v>11904.12</v>
      </c>
      <c r="R3409" s="97"/>
      <c r="S3409" s="97"/>
    </row>
    <row r="3410" spans="1:19" ht="22.5" x14ac:dyDescent="0.25">
      <c r="A3410" s="89" t="s">
        <v>7261</v>
      </c>
      <c r="B3410" s="89" t="s">
        <v>7218</v>
      </c>
      <c r="C3410" s="89" t="s">
        <v>17297</v>
      </c>
      <c r="D3410" s="89" t="s">
        <v>144</v>
      </c>
      <c r="E3410" s="94" t="s">
        <v>7262</v>
      </c>
      <c r="F3410" s="95" t="s">
        <v>7263</v>
      </c>
      <c r="G3410" s="89" t="s">
        <v>648</v>
      </c>
      <c r="H3410" s="89" t="s">
        <v>12</v>
      </c>
      <c r="I3410" s="96">
        <v>1</v>
      </c>
      <c r="J3410" s="97">
        <v>1852</v>
      </c>
      <c r="K3410" s="98">
        <f t="shared" si="1822"/>
        <v>1852</v>
      </c>
      <c r="L3410" s="99">
        <f t="shared" si="1823"/>
        <v>1.0815399999999999</v>
      </c>
      <c r="M3410" s="100">
        <f t="shared" si="1824"/>
        <v>1.0590999999999999</v>
      </c>
      <c r="N3410" s="101">
        <f t="shared" si="1825"/>
        <v>0.97811300000000001</v>
      </c>
      <c r="O3410" s="100">
        <f t="shared" si="1826"/>
        <v>1</v>
      </c>
      <c r="P3410" s="98">
        <f t="shared" si="1827"/>
        <v>2074.96</v>
      </c>
      <c r="Q3410" s="97">
        <f t="shared" si="1828"/>
        <v>2074.96</v>
      </c>
      <c r="R3410" s="97">
        <f t="shared" ref="R3410:R3416" si="1829">Q3410</f>
        <v>2074.96</v>
      </c>
      <c r="S3410" s="97"/>
    </row>
    <row r="3411" spans="1:19" ht="22.5" x14ac:dyDescent="0.25">
      <c r="A3411" s="89" t="s">
        <v>7264</v>
      </c>
      <c r="B3411" s="89" t="s">
        <v>7218</v>
      </c>
      <c r="C3411" s="89" t="s">
        <v>17297</v>
      </c>
      <c r="D3411" s="89" t="s">
        <v>146</v>
      </c>
      <c r="E3411" s="94" t="s">
        <v>7265</v>
      </c>
      <c r="F3411" s="95" t="s">
        <v>7266</v>
      </c>
      <c r="G3411" s="89" t="s">
        <v>648</v>
      </c>
      <c r="H3411" s="89" t="s">
        <v>12</v>
      </c>
      <c r="I3411" s="96">
        <v>1</v>
      </c>
      <c r="J3411" s="97">
        <v>659</v>
      </c>
      <c r="K3411" s="98">
        <f t="shared" si="1822"/>
        <v>659</v>
      </c>
      <c r="L3411" s="99">
        <f t="shared" si="1823"/>
        <v>1.0815399999999999</v>
      </c>
      <c r="M3411" s="100">
        <f t="shared" si="1824"/>
        <v>1.0590999999999999</v>
      </c>
      <c r="N3411" s="101">
        <f t="shared" si="1825"/>
        <v>0.97811300000000001</v>
      </c>
      <c r="O3411" s="100">
        <f t="shared" si="1826"/>
        <v>1</v>
      </c>
      <c r="P3411" s="98">
        <f t="shared" si="1827"/>
        <v>738.34</v>
      </c>
      <c r="Q3411" s="97">
        <f t="shared" si="1828"/>
        <v>738.34</v>
      </c>
      <c r="R3411" s="97">
        <f t="shared" si="1829"/>
        <v>738.34</v>
      </c>
      <c r="S3411" s="97"/>
    </row>
    <row r="3412" spans="1:19" ht="22.5" x14ac:dyDescent="0.25">
      <c r="A3412" s="89" t="s">
        <v>7267</v>
      </c>
      <c r="B3412" s="89" t="s">
        <v>7218</v>
      </c>
      <c r="C3412" s="89" t="s">
        <v>17297</v>
      </c>
      <c r="D3412" s="89" t="s">
        <v>151</v>
      </c>
      <c r="E3412" s="94" t="s">
        <v>7268</v>
      </c>
      <c r="F3412" s="95" t="s">
        <v>7269</v>
      </c>
      <c r="G3412" s="89" t="s">
        <v>648</v>
      </c>
      <c r="H3412" s="89" t="s">
        <v>12</v>
      </c>
      <c r="I3412" s="96">
        <v>1</v>
      </c>
      <c r="J3412" s="97">
        <v>502</v>
      </c>
      <c r="K3412" s="98">
        <f t="shared" si="1822"/>
        <v>502</v>
      </c>
      <c r="L3412" s="99">
        <f t="shared" si="1823"/>
        <v>1.0815399999999999</v>
      </c>
      <c r="M3412" s="100">
        <f t="shared" si="1824"/>
        <v>1.0590999999999999</v>
      </c>
      <c r="N3412" s="101">
        <f t="shared" si="1825"/>
        <v>0.97811300000000001</v>
      </c>
      <c r="O3412" s="100">
        <f t="shared" si="1826"/>
        <v>1</v>
      </c>
      <c r="P3412" s="98">
        <f t="shared" si="1827"/>
        <v>562.42999999999995</v>
      </c>
      <c r="Q3412" s="97">
        <f t="shared" si="1828"/>
        <v>562.42999999999995</v>
      </c>
      <c r="R3412" s="97">
        <f t="shared" si="1829"/>
        <v>562.42999999999995</v>
      </c>
      <c r="S3412" s="97"/>
    </row>
    <row r="3413" spans="1:19" ht="22.5" x14ac:dyDescent="0.25">
      <c r="A3413" s="89" t="s">
        <v>7270</v>
      </c>
      <c r="B3413" s="89" t="s">
        <v>7218</v>
      </c>
      <c r="C3413" s="89" t="s">
        <v>17297</v>
      </c>
      <c r="D3413" s="89" t="s">
        <v>154</v>
      </c>
      <c r="E3413" s="94" t="s">
        <v>7271</v>
      </c>
      <c r="F3413" s="95" t="s">
        <v>7272</v>
      </c>
      <c r="G3413" s="89" t="s">
        <v>648</v>
      </c>
      <c r="H3413" s="89" t="s">
        <v>12</v>
      </c>
      <c r="I3413" s="96">
        <v>1</v>
      </c>
      <c r="J3413" s="97">
        <v>654</v>
      </c>
      <c r="K3413" s="98">
        <f t="shared" si="1822"/>
        <v>654</v>
      </c>
      <c r="L3413" s="99">
        <f t="shared" si="1823"/>
        <v>1.0815399999999999</v>
      </c>
      <c r="M3413" s="100">
        <f t="shared" si="1824"/>
        <v>1.0590999999999999</v>
      </c>
      <c r="N3413" s="101">
        <f t="shared" si="1825"/>
        <v>0.97811300000000001</v>
      </c>
      <c r="O3413" s="100">
        <f t="shared" si="1826"/>
        <v>1</v>
      </c>
      <c r="P3413" s="98">
        <f t="shared" si="1827"/>
        <v>732.73</v>
      </c>
      <c r="Q3413" s="97">
        <f t="shared" si="1828"/>
        <v>732.73</v>
      </c>
      <c r="R3413" s="97">
        <f t="shared" si="1829"/>
        <v>732.73</v>
      </c>
      <c r="S3413" s="97"/>
    </row>
    <row r="3414" spans="1:19" ht="22.5" x14ac:dyDescent="0.25">
      <c r="A3414" s="89" t="s">
        <v>7273</v>
      </c>
      <c r="B3414" s="89" t="s">
        <v>7218</v>
      </c>
      <c r="C3414" s="89" t="s">
        <v>17297</v>
      </c>
      <c r="D3414" s="89" t="s">
        <v>156</v>
      </c>
      <c r="E3414" s="94" t="s">
        <v>7274</v>
      </c>
      <c r="F3414" s="95" t="s">
        <v>7275</v>
      </c>
      <c r="G3414" s="89" t="s">
        <v>648</v>
      </c>
      <c r="H3414" s="89" t="s">
        <v>30</v>
      </c>
      <c r="I3414" s="96">
        <v>1</v>
      </c>
      <c r="J3414" s="97">
        <v>1943</v>
      </c>
      <c r="K3414" s="98">
        <f t="shared" si="1822"/>
        <v>647.66999999999996</v>
      </c>
      <c r="L3414" s="99">
        <f t="shared" si="1823"/>
        <v>1.0815399999999999</v>
      </c>
      <c r="M3414" s="100">
        <f t="shared" si="1824"/>
        <v>1.0590999999999999</v>
      </c>
      <c r="N3414" s="101">
        <f t="shared" si="1825"/>
        <v>0.97811300000000001</v>
      </c>
      <c r="O3414" s="100">
        <f t="shared" si="1826"/>
        <v>1</v>
      </c>
      <c r="P3414" s="98">
        <f t="shared" si="1827"/>
        <v>725.64</v>
      </c>
      <c r="Q3414" s="97">
        <f t="shared" si="1828"/>
        <v>2176.92</v>
      </c>
      <c r="R3414" s="97">
        <f t="shared" si="1829"/>
        <v>2176.92</v>
      </c>
      <c r="S3414" s="97"/>
    </row>
    <row r="3415" spans="1:19" ht="22.5" x14ac:dyDescent="0.25">
      <c r="A3415" s="89" t="s">
        <v>7276</v>
      </c>
      <c r="B3415" s="89" t="s">
        <v>7218</v>
      </c>
      <c r="C3415" s="89" t="s">
        <v>17297</v>
      </c>
      <c r="D3415" s="89" t="s">
        <v>157</v>
      </c>
      <c r="E3415" s="94" t="s">
        <v>7277</v>
      </c>
      <c r="F3415" s="95" t="s">
        <v>7278</v>
      </c>
      <c r="G3415" s="89" t="s">
        <v>648</v>
      </c>
      <c r="H3415" s="89" t="s">
        <v>24</v>
      </c>
      <c r="I3415" s="96">
        <v>1</v>
      </c>
      <c r="J3415" s="97">
        <v>318</v>
      </c>
      <c r="K3415" s="98">
        <f t="shared" si="1822"/>
        <v>159</v>
      </c>
      <c r="L3415" s="99">
        <f t="shared" si="1823"/>
        <v>1.0815399999999999</v>
      </c>
      <c r="M3415" s="100">
        <f t="shared" si="1824"/>
        <v>1.0590999999999999</v>
      </c>
      <c r="N3415" s="101">
        <f t="shared" si="1825"/>
        <v>0.97811300000000001</v>
      </c>
      <c r="O3415" s="100">
        <f t="shared" si="1826"/>
        <v>1</v>
      </c>
      <c r="P3415" s="98">
        <f t="shared" si="1827"/>
        <v>178.14</v>
      </c>
      <c r="Q3415" s="97">
        <f t="shared" si="1828"/>
        <v>356.28</v>
      </c>
      <c r="R3415" s="97">
        <f t="shared" si="1829"/>
        <v>356.28</v>
      </c>
      <c r="S3415" s="97"/>
    </row>
    <row r="3416" spans="1:19" x14ac:dyDescent="0.25">
      <c r="A3416" s="89" t="s">
        <v>7279</v>
      </c>
      <c r="B3416" s="89" t="s">
        <v>7218</v>
      </c>
      <c r="C3416" s="89" t="s">
        <v>17297</v>
      </c>
      <c r="D3416" s="89" t="s">
        <v>158</v>
      </c>
      <c r="E3416" s="94" t="s">
        <v>7229</v>
      </c>
      <c r="F3416" s="95" t="s">
        <v>7230</v>
      </c>
      <c r="G3416" s="89" t="s">
        <v>970</v>
      </c>
      <c r="H3416" s="89" t="s">
        <v>1696</v>
      </c>
      <c r="I3416" s="96">
        <v>1</v>
      </c>
      <c r="J3416" s="97">
        <v>3846</v>
      </c>
      <c r="K3416" s="98">
        <f t="shared" si="1822"/>
        <v>12820</v>
      </c>
      <c r="L3416" s="99">
        <f t="shared" si="1823"/>
        <v>1.0815399999999999</v>
      </c>
      <c r="M3416" s="100">
        <f t="shared" si="1824"/>
        <v>1.0590999999999999</v>
      </c>
      <c r="N3416" s="101">
        <f t="shared" si="1825"/>
        <v>0.97811300000000001</v>
      </c>
      <c r="O3416" s="100">
        <f t="shared" si="1826"/>
        <v>1</v>
      </c>
      <c r="P3416" s="98">
        <f t="shared" si="1827"/>
        <v>14363.38</v>
      </c>
      <c r="Q3416" s="97">
        <f t="shared" si="1828"/>
        <v>4309.01</v>
      </c>
      <c r="R3416" s="97">
        <f t="shared" si="1829"/>
        <v>4309.01</v>
      </c>
      <c r="S3416" s="97"/>
    </row>
    <row r="3417" spans="1:19" x14ac:dyDescent="0.25">
      <c r="A3417" s="89"/>
      <c r="B3417" s="90"/>
      <c r="C3417" s="90"/>
      <c r="D3417" s="91"/>
      <c r="E3417" s="92"/>
      <c r="F3417" s="92" t="s">
        <v>7280</v>
      </c>
      <c r="G3417" s="91"/>
      <c r="H3417" s="91"/>
      <c r="I3417" s="93">
        <v>1</v>
      </c>
      <c r="J3417" s="91"/>
      <c r="K3417" s="98"/>
      <c r="L3417" s="99"/>
      <c r="M3417" s="100"/>
      <c r="N3417" s="101"/>
      <c r="O3417" s="100"/>
      <c r="P3417" s="98"/>
      <c r="Q3417" s="91"/>
      <c r="R3417" s="91"/>
      <c r="S3417" s="91"/>
    </row>
    <row r="3418" spans="1:19" x14ac:dyDescent="0.25">
      <c r="A3418" s="89" t="s">
        <v>7281</v>
      </c>
      <c r="B3418" s="89" t="s">
        <v>7218</v>
      </c>
      <c r="C3418" s="89"/>
      <c r="D3418" s="89" t="s">
        <v>165</v>
      </c>
      <c r="E3418" s="94" t="s">
        <v>1389</v>
      </c>
      <c r="F3418" s="95" t="s">
        <v>1390</v>
      </c>
      <c r="G3418" s="89" t="s">
        <v>71</v>
      </c>
      <c r="H3418" s="89" t="s">
        <v>88</v>
      </c>
      <c r="I3418" s="96">
        <v>1</v>
      </c>
      <c r="J3418" s="97">
        <v>14733</v>
      </c>
      <c r="K3418" s="98">
        <f t="shared" ref="K3418:K3424" si="1830">J3418/H3418</f>
        <v>113330.77</v>
      </c>
      <c r="L3418" s="99">
        <f t="shared" ref="L3418:L3424" si="1831">$L$8</f>
        <v>1.0815399999999999</v>
      </c>
      <c r="M3418" s="100">
        <f t="shared" ref="M3418:M3424" si="1832">$M$8</f>
        <v>1.0590999999999999</v>
      </c>
      <c r="N3418" s="101">
        <f t="shared" ref="N3418:N3424" si="1833">$N$8</f>
        <v>0.97811300000000001</v>
      </c>
      <c r="O3418" s="100">
        <f t="shared" ref="O3418:O3424" si="1834">$O$8</f>
        <v>1</v>
      </c>
      <c r="P3418" s="98">
        <f t="shared" ref="P3418:P3424" si="1835">K3418*L3418*M3418*N3418*O3418</f>
        <v>126974.47</v>
      </c>
      <c r="Q3418" s="97">
        <f t="shared" ref="Q3418:Q3424" si="1836">H3418*P3418</f>
        <v>16506.68</v>
      </c>
      <c r="R3418" s="97"/>
      <c r="S3418" s="97"/>
    </row>
    <row r="3419" spans="1:19" ht="22.5" x14ac:dyDescent="0.25">
      <c r="A3419" s="89" t="s">
        <v>7282</v>
      </c>
      <c r="B3419" s="89" t="s">
        <v>7218</v>
      </c>
      <c r="C3419" s="89"/>
      <c r="D3419" s="89" t="s">
        <v>168</v>
      </c>
      <c r="E3419" s="94" t="s">
        <v>7283</v>
      </c>
      <c r="F3419" s="95" t="s">
        <v>7284</v>
      </c>
      <c r="G3419" s="89" t="s">
        <v>648</v>
      </c>
      <c r="H3419" s="89" t="s">
        <v>70</v>
      </c>
      <c r="I3419" s="96">
        <v>1</v>
      </c>
      <c r="J3419" s="97">
        <v>87353</v>
      </c>
      <c r="K3419" s="98">
        <f t="shared" si="1830"/>
        <v>6719.46</v>
      </c>
      <c r="L3419" s="99">
        <f t="shared" si="1831"/>
        <v>1.0815399999999999</v>
      </c>
      <c r="M3419" s="100">
        <f t="shared" si="1832"/>
        <v>1.0590999999999999</v>
      </c>
      <c r="N3419" s="101">
        <f t="shared" si="1833"/>
        <v>0.97811300000000001</v>
      </c>
      <c r="O3419" s="100">
        <f t="shared" si="1834"/>
        <v>1</v>
      </c>
      <c r="P3419" s="98">
        <f t="shared" si="1835"/>
        <v>7528.4</v>
      </c>
      <c r="Q3419" s="97">
        <f t="shared" si="1836"/>
        <v>97869.2</v>
      </c>
      <c r="R3419" s="97"/>
      <c r="S3419" s="97"/>
    </row>
    <row r="3420" spans="1:19" ht="22.5" x14ac:dyDescent="0.25">
      <c r="A3420" s="89" t="s">
        <v>7285</v>
      </c>
      <c r="B3420" s="89" t="s">
        <v>7218</v>
      </c>
      <c r="C3420" s="89"/>
      <c r="D3420" s="89" t="s">
        <v>170</v>
      </c>
      <c r="E3420" s="94" t="s">
        <v>4615</v>
      </c>
      <c r="F3420" s="95" t="s">
        <v>4616</v>
      </c>
      <c r="G3420" s="89" t="s">
        <v>71</v>
      </c>
      <c r="H3420" s="89" t="s">
        <v>237</v>
      </c>
      <c r="I3420" s="96">
        <v>1</v>
      </c>
      <c r="J3420" s="97">
        <v>6745</v>
      </c>
      <c r="K3420" s="98">
        <f t="shared" si="1830"/>
        <v>67450</v>
      </c>
      <c r="L3420" s="99">
        <f t="shared" si="1831"/>
        <v>1.0815399999999999</v>
      </c>
      <c r="M3420" s="100">
        <f t="shared" si="1832"/>
        <v>1.0590999999999999</v>
      </c>
      <c r="N3420" s="101">
        <f t="shared" si="1833"/>
        <v>0.97811300000000001</v>
      </c>
      <c r="O3420" s="100">
        <f t="shared" si="1834"/>
        <v>1</v>
      </c>
      <c r="P3420" s="98">
        <f t="shared" si="1835"/>
        <v>75570.19</v>
      </c>
      <c r="Q3420" s="97">
        <f t="shared" si="1836"/>
        <v>7557.02</v>
      </c>
      <c r="R3420" s="97"/>
      <c r="S3420" s="97"/>
    </row>
    <row r="3421" spans="1:19" ht="22.5" x14ac:dyDescent="0.25">
      <c r="A3421" s="89" t="s">
        <v>7286</v>
      </c>
      <c r="B3421" s="89" t="s">
        <v>7218</v>
      </c>
      <c r="C3421" s="89"/>
      <c r="D3421" s="89" t="s">
        <v>175</v>
      </c>
      <c r="E3421" s="94" t="s">
        <v>7287</v>
      </c>
      <c r="F3421" s="95" t="s">
        <v>4619</v>
      </c>
      <c r="G3421" s="89" t="s">
        <v>648</v>
      </c>
      <c r="H3421" s="89" t="s">
        <v>34</v>
      </c>
      <c r="I3421" s="96">
        <v>1</v>
      </c>
      <c r="J3421" s="97">
        <v>16034</v>
      </c>
      <c r="K3421" s="98">
        <f t="shared" si="1830"/>
        <v>4008.5</v>
      </c>
      <c r="L3421" s="99">
        <f t="shared" si="1831"/>
        <v>1.0815399999999999</v>
      </c>
      <c r="M3421" s="100">
        <f t="shared" si="1832"/>
        <v>1.0590999999999999</v>
      </c>
      <c r="N3421" s="101">
        <f t="shared" si="1833"/>
        <v>0.97811300000000001</v>
      </c>
      <c r="O3421" s="100">
        <f t="shared" si="1834"/>
        <v>1</v>
      </c>
      <c r="P3421" s="98">
        <f t="shared" si="1835"/>
        <v>4491.08</v>
      </c>
      <c r="Q3421" s="97">
        <f t="shared" si="1836"/>
        <v>17964.32</v>
      </c>
      <c r="R3421" s="97"/>
      <c r="S3421" s="97"/>
    </row>
    <row r="3422" spans="1:19" ht="22.5" x14ac:dyDescent="0.25">
      <c r="A3422" s="89" t="s">
        <v>7288</v>
      </c>
      <c r="B3422" s="89" t="s">
        <v>7218</v>
      </c>
      <c r="C3422" s="89"/>
      <c r="D3422" s="89" t="s">
        <v>178</v>
      </c>
      <c r="E3422" s="94" t="s">
        <v>7289</v>
      </c>
      <c r="F3422" s="95" t="s">
        <v>7290</v>
      </c>
      <c r="G3422" s="89" t="s">
        <v>648</v>
      </c>
      <c r="H3422" s="89" t="s">
        <v>43</v>
      </c>
      <c r="I3422" s="96">
        <v>1</v>
      </c>
      <c r="J3422" s="97">
        <v>21476</v>
      </c>
      <c r="K3422" s="98">
        <f t="shared" si="1830"/>
        <v>3579.33</v>
      </c>
      <c r="L3422" s="99">
        <f t="shared" si="1831"/>
        <v>1.0815399999999999</v>
      </c>
      <c r="M3422" s="100">
        <f t="shared" si="1832"/>
        <v>1.0590999999999999</v>
      </c>
      <c r="N3422" s="101">
        <f t="shared" si="1833"/>
        <v>0.97811300000000001</v>
      </c>
      <c r="O3422" s="100">
        <f t="shared" si="1834"/>
        <v>1</v>
      </c>
      <c r="P3422" s="98">
        <f t="shared" si="1835"/>
        <v>4010.24</v>
      </c>
      <c r="Q3422" s="97">
        <f t="shared" si="1836"/>
        <v>24061.439999999999</v>
      </c>
      <c r="R3422" s="97"/>
      <c r="S3422" s="97"/>
    </row>
    <row r="3423" spans="1:19" ht="22.5" x14ac:dyDescent="0.25">
      <c r="A3423" s="89" t="s">
        <v>7291</v>
      </c>
      <c r="B3423" s="89" t="s">
        <v>7218</v>
      </c>
      <c r="C3423" s="89"/>
      <c r="D3423" s="89" t="s">
        <v>181</v>
      </c>
      <c r="E3423" s="94" t="s">
        <v>7292</v>
      </c>
      <c r="F3423" s="95" t="s">
        <v>7293</v>
      </c>
      <c r="G3423" s="89" t="s">
        <v>71</v>
      </c>
      <c r="H3423" s="89" t="s">
        <v>460</v>
      </c>
      <c r="I3423" s="96">
        <v>1</v>
      </c>
      <c r="J3423" s="97">
        <v>9521</v>
      </c>
      <c r="K3423" s="98">
        <f t="shared" si="1830"/>
        <v>317366.67</v>
      </c>
      <c r="L3423" s="99">
        <f t="shared" si="1831"/>
        <v>1.0815399999999999</v>
      </c>
      <c r="M3423" s="100">
        <f t="shared" si="1832"/>
        <v>1.0590999999999999</v>
      </c>
      <c r="N3423" s="101">
        <f t="shared" si="1833"/>
        <v>0.97811300000000001</v>
      </c>
      <c r="O3423" s="100">
        <f t="shared" si="1834"/>
        <v>1</v>
      </c>
      <c r="P3423" s="98">
        <f t="shared" si="1835"/>
        <v>355573.92</v>
      </c>
      <c r="Q3423" s="97">
        <f t="shared" si="1836"/>
        <v>10667.22</v>
      </c>
      <c r="R3423" s="97"/>
      <c r="S3423" s="97"/>
    </row>
    <row r="3424" spans="1:19" ht="22.5" x14ac:dyDescent="0.25">
      <c r="A3424" s="89" t="s">
        <v>7294</v>
      </c>
      <c r="B3424" s="89" t="s">
        <v>7218</v>
      </c>
      <c r="C3424" s="89"/>
      <c r="D3424" s="89" t="s">
        <v>182</v>
      </c>
      <c r="E3424" s="94" t="s">
        <v>7295</v>
      </c>
      <c r="F3424" s="95" t="s">
        <v>7296</v>
      </c>
      <c r="G3424" s="89" t="s">
        <v>648</v>
      </c>
      <c r="H3424" s="89" t="s">
        <v>30</v>
      </c>
      <c r="I3424" s="96">
        <v>1</v>
      </c>
      <c r="J3424" s="97">
        <v>5421</v>
      </c>
      <c r="K3424" s="98">
        <f t="shared" si="1830"/>
        <v>1807</v>
      </c>
      <c r="L3424" s="99">
        <f t="shared" si="1831"/>
        <v>1.0815399999999999</v>
      </c>
      <c r="M3424" s="100">
        <f t="shared" si="1832"/>
        <v>1.0590999999999999</v>
      </c>
      <c r="N3424" s="101">
        <f t="shared" si="1833"/>
        <v>0.97811300000000001</v>
      </c>
      <c r="O3424" s="100">
        <f t="shared" si="1834"/>
        <v>1</v>
      </c>
      <c r="P3424" s="98">
        <f t="shared" si="1835"/>
        <v>2024.54</v>
      </c>
      <c r="Q3424" s="97">
        <f t="shared" si="1836"/>
        <v>6073.62</v>
      </c>
      <c r="R3424" s="97"/>
      <c r="S3424" s="97"/>
    </row>
    <row r="3425" spans="1:19" x14ac:dyDescent="0.25">
      <c r="A3425" s="82" t="s">
        <v>2672</v>
      </c>
      <c r="B3425" s="83"/>
      <c r="C3425" s="84"/>
      <c r="D3425" s="85"/>
      <c r="E3425" s="86"/>
      <c r="F3425" s="86" t="s">
        <v>1409</v>
      </c>
      <c r="G3425" s="82"/>
      <c r="H3425" s="82"/>
      <c r="I3425" s="87"/>
      <c r="J3425" s="88">
        <f>SUM(J3426:J3433)</f>
        <v>37666</v>
      </c>
      <c r="K3425" s="98"/>
      <c r="L3425" s="99"/>
      <c r="M3425" s="100"/>
      <c r="N3425" s="101"/>
      <c r="O3425" s="100"/>
      <c r="P3425" s="98"/>
      <c r="Q3425" s="88">
        <f>SUM(Q3426:Q3433)</f>
        <v>42200.09</v>
      </c>
      <c r="R3425" s="88">
        <f t="shared" ref="R3425:S3425" si="1837">SUM(R3426:R3433)</f>
        <v>464.96</v>
      </c>
      <c r="S3425" s="88">
        <f t="shared" si="1837"/>
        <v>0</v>
      </c>
    </row>
    <row r="3426" spans="1:19" x14ac:dyDescent="0.25">
      <c r="A3426" s="89" t="s">
        <v>7298</v>
      </c>
      <c r="B3426" s="89" t="s">
        <v>7218</v>
      </c>
      <c r="C3426" s="89"/>
      <c r="D3426" s="89" t="s">
        <v>183</v>
      </c>
      <c r="E3426" s="94" t="s">
        <v>1420</v>
      </c>
      <c r="F3426" s="95" t="s">
        <v>1421</v>
      </c>
      <c r="G3426" s="89" t="s">
        <v>71</v>
      </c>
      <c r="H3426" s="89" t="s">
        <v>460</v>
      </c>
      <c r="I3426" s="96">
        <v>1</v>
      </c>
      <c r="J3426" s="97">
        <v>632</v>
      </c>
      <c r="K3426" s="98">
        <f t="shared" ref="K3426:K3433" si="1838">J3426/H3426</f>
        <v>21066.67</v>
      </c>
      <c r="L3426" s="99">
        <f t="shared" ref="L3426:L3433" si="1839">$L$8</f>
        <v>1.0815399999999999</v>
      </c>
      <c r="M3426" s="100">
        <f t="shared" ref="M3426:M3433" si="1840">$M$8</f>
        <v>1.0590999999999999</v>
      </c>
      <c r="N3426" s="101">
        <f t="shared" ref="N3426:N3433" si="1841">$N$8</f>
        <v>0.97811300000000001</v>
      </c>
      <c r="O3426" s="100">
        <f t="shared" ref="O3426:O3433" si="1842">$O$8</f>
        <v>1</v>
      </c>
      <c r="P3426" s="98">
        <f t="shared" ref="P3426:P3433" si="1843">K3426*L3426*M3426*N3426*O3426</f>
        <v>23602.85</v>
      </c>
      <c r="Q3426" s="97">
        <f t="shared" ref="Q3426:Q3433" si="1844">H3426*P3426</f>
        <v>708.09</v>
      </c>
      <c r="R3426" s="97"/>
      <c r="S3426" s="97"/>
    </row>
    <row r="3427" spans="1:19" ht="22.5" x14ac:dyDescent="0.25">
      <c r="A3427" s="89" t="s">
        <v>7299</v>
      </c>
      <c r="B3427" s="89" t="s">
        <v>7218</v>
      </c>
      <c r="C3427" s="89"/>
      <c r="D3427" s="89" t="s">
        <v>191</v>
      </c>
      <c r="E3427" s="94" t="s">
        <v>6855</v>
      </c>
      <c r="F3427" s="95" t="s">
        <v>6856</v>
      </c>
      <c r="G3427" s="89" t="s">
        <v>970</v>
      </c>
      <c r="H3427" s="89" t="s">
        <v>1696</v>
      </c>
      <c r="I3427" s="96">
        <v>1</v>
      </c>
      <c r="J3427" s="97">
        <v>208</v>
      </c>
      <c r="K3427" s="98">
        <f t="shared" si="1838"/>
        <v>693.33</v>
      </c>
      <c r="L3427" s="99">
        <f t="shared" si="1839"/>
        <v>1.0815399999999999</v>
      </c>
      <c r="M3427" s="100">
        <f t="shared" si="1840"/>
        <v>1.0590999999999999</v>
      </c>
      <c r="N3427" s="101">
        <f t="shared" si="1841"/>
        <v>0.97811300000000001</v>
      </c>
      <c r="O3427" s="100">
        <f t="shared" si="1842"/>
        <v>1</v>
      </c>
      <c r="P3427" s="98">
        <f t="shared" si="1843"/>
        <v>776.8</v>
      </c>
      <c r="Q3427" s="97">
        <f t="shared" si="1844"/>
        <v>233.04</v>
      </c>
      <c r="R3427" s="97"/>
      <c r="S3427" s="97"/>
    </row>
    <row r="3428" spans="1:19" x14ac:dyDescent="0.25">
      <c r="A3428" s="89" t="s">
        <v>7300</v>
      </c>
      <c r="B3428" s="89" t="s">
        <v>7218</v>
      </c>
      <c r="C3428" s="89"/>
      <c r="D3428" s="89" t="s">
        <v>194</v>
      </c>
      <c r="E3428" s="94" t="s">
        <v>1442</v>
      </c>
      <c r="F3428" s="95" t="s">
        <v>1443</v>
      </c>
      <c r="G3428" s="89" t="s">
        <v>648</v>
      </c>
      <c r="H3428" s="89" t="s">
        <v>24</v>
      </c>
      <c r="I3428" s="96">
        <v>1</v>
      </c>
      <c r="J3428" s="97">
        <v>2582</v>
      </c>
      <c r="K3428" s="98">
        <f t="shared" si="1838"/>
        <v>1291</v>
      </c>
      <c r="L3428" s="99">
        <f t="shared" si="1839"/>
        <v>1.0815399999999999</v>
      </c>
      <c r="M3428" s="100">
        <f t="shared" si="1840"/>
        <v>1.0590999999999999</v>
      </c>
      <c r="N3428" s="101">
        <f t="shared" si="1841"/>
        <v>0.97811300000000001</v>
      </c>
      <c r="O3428" s="100">
        <f t="shared" si="1842"/>
        <v>1</v>
      </c>
      <c r="P3428" s="98">
        <f t="shared" si="1843"/>
        <v>1446.42</v>
      </c>
      <c r="Q3428" s="97">
        <f t="shared" si="1844"/>
        <v>2892.84</v>
      </c>
      <c r="R3428" s="97"/>
      <c r="S3428" s="97"/>
    </row>
    <row r="3429" spans="1:19" ht="22.5" x14ac:dyDescent="0.25">
      <c r="A3429" s="89" t="s">
        <v>7301</v>
      </c>
      <c r="B3429" s="89" t="s">
        <v>7218</v>
      </c>
      <c r="C3429" s="89" t="s">
        <v>17297</v>
      </c>
      <c r="D3429" s="89" t="s">
        <v>196</v>
      </c>
      <c r="E3429" s="94" t="s">
        <v>7302</v>
      </c>
      <c r="F3429" s="95" t="s">
        <v>7303</v>
      </c>
      <c r="G3429" s="89" t="s">
        <v>648</v>
      </c>
      <c r="H3429" s="89" t="s">
        <v>24</v>
      </c>
      <c r="I3429" s="96">
        <v>1</v>
      </c>
      <c r="J3429" s="97">
        <v>415</v>
      </c>
      <c r="K3429" s="98">
        <f t="shared" si="1838"/>
        <v>207.5</v>
      </c>
      <c r="L3429" s="99">
        <f t="shared" si="1839"/>
        <v>1.0815399999999999</v>
      </c>
      <c r="M3429" s="100">
        <f t="shared" si="1840"/>
        <v>1.0590999999999999</v>
      </c>
      <c r="N3429" s="101">
        <f t="shared" si="1841"/>
        <v>0.97811300000000001</v>
      </c>
      <c r="O3429" s="100">
        <f t="shared" si="1842"/>
        <v>1</v>
      </c>
      <c r="P3429" s="98">
        <f t="shared" si="1843"/>
        <v>232.48</v>
      </c>
      <c r="Q3429" s="97">
        <f t="shared" si="1844"/>
        <v>464.96</v>
      </c>
      <c r="R3429" s="97">
        <f t="shared" ref="R3429" si="1845">Q3429</f>
        <v>464.96</v>
      </c>
      <c r="S3429" s="97"/>
    </row>
    <row r="3430" spans="1:19" x14ac:dyDescent="0.25">
      <c r="A3430" s="89" t="s">
        <v>7304</v>
      </c>
      <c r="B3430" s="89" t="s">
        <v>7218</v>
      </c>
      <c r="C3430" s="89"/>
      <c r="D3430" s="89" t="s">
        <v>201</v>
      </c>
      <c r="E3430" s="94" t="s">
        <v>6858</v>
      </c>
      <c r="F3430" s="95" t="s">
        <v>6859</v>
      </c>
      <c r="G3430" s="89" t="s">
        <v>71</v>
      </c>
      <c r="H3430" s="89" t="s">
        <v>72</v>
      </c>
      <c r="I3430" s="96">
        <v>1</v>
      </c>
      <c r="J3430" s="97">
        <v>1974</v>
      </c>
      <c r="K3430" s="98">
        <f t="shared" si="1838"/>
        <v>24675</v>
      </c>
      <c r="L3430" s="99">
        <f t="shared" si="1839"/>
        <v>1.0815399999999999</v>
      </c>
      <c r="M3430" s="100">
        <f t="shared" si="1840"/>
        <v>1.0590999999999999</v>
      </c>
      <c r="N3430" s="101">
        <f t="shared" si="1841"/>
        <v>0.97811300000000001</v>
      </c>
      <c r="O3430" s="100">
        <f t="shared" si="1842"/>
        <v>1</v>
      </c>
      <c r="P3430" s="98">
        <f t="shared" si="1843"/>
        <v>27645.58</v>
      </c>
      <c r="Q3430" s="97">
        <f t="shared" si="1844"/>
        <v>2211.65</v>
      </c>
      <c r="R3430" s="97"/>
      <c r="S3430" s="97"/>
    </row>
    <row r="3431" spans="1:19" x14ac:dyDescent="0.25">
      <c r="A3431" s="89" t="s">
        <v>7305</v>
      </c>
      <c r="B3431" s="89" t="s">
        <v>7218</v>
      </c>
      <c r="C3431" s="89"/>
      <c r="D3431" s="89" t="s">
        <v>204</v>
      </c>
      <c r="E3431" s="94" t="s">
        <v>7306</v>
      </c>
      <c r="F3431" s="95" t="s">
        <v>7307</v>
      </c>
      <c r="G3431" s="89" t="s">
        <v>71</v>
      </c>
      <c r="H3431" s="89" t="s">
        <v>72</v>
      </c>
      <c r="I3431" s="96">
        <v>1</v>
      </c>
      <c r="J3431" s="97">
        <v>2049</v>
      </c>
      <c r="K3431" s="98">
        <f t="shared" si="1838"/>
        <v>25612.5</v>
      </c>
      <c r="L3431" s="99">
        <f t="shared" si="1839"/>
        <v>1.0815399999999999</v>
      </c>
      <c r="M3431" s="100">
        <f t="shared" si="1840"/>
        <v>1.0590999999999999</v>
      </c>
      <c r="N3431" s="101">
        <f t="shared" si="1841"/>
        <v>0.97811300000000001</v>
      </c>
      <c r="O3431" s="100">
        <f t="shared" si="1842"/>
        <v>1</v>
      </c>
      <c r="P3431" s="98">
        <f t="shared" si="1843"/>
        <v>28695.95</v>
      </c>
      <c r="Q3431" s="97">
        <f t="shared" si="1844"/>
        <v>2295.6799999999998</v>
      </c>
      <c r="R3431" s="97"/>
      <c r="S3431" s="97"/>
    </row>
    <row r="3432" spans="1:19" x14ac:dyDescent="0.25">
      <c r="A3432" s="89" t="s">
        <v>7308</v>
      </c>
      <c r="B3432" s="89" t="s">
        <v>7218</v>
      </c>
      <c r="C3432" s="89"/>
      <c r="D3432" s="89" t="s">
        <v>206</v>
      </c>
      <c r="E3432" s="94" t="s">
        <v>7309</v>
      </c>
      <c r="F3432" s="95" t="s">
        <v>7310</v>
      </c>
      <c r="G3432" s="89" t="s">
        <v>71</v>
      </c>
      <c r="H3432" s="89" t="s">
        <v>292</v>
      </c>
      <c r="I3432" s="96">
        <v>1</v>
      </c>
      <c r="J3432" s="97">
        <v>1007</v>
      </c>
      <c r="K3432" s="98">
        <f t="shared" si="1838"/>
        <v>11188.89</v>
      </c>
      <c r="L3432" s="99">
        <f t="shared" si="1839"/>
        <v>1.0815399999999999</v>
      </c>
      <c r="M3432" s="100">
        <f t="shared" si="1840"/>
        <v>1.0590999999999999</v>
      </c>
      <c r="N3432" s="101">
        <f t="shared" si="1841"/>
        <v>0.97811300000000001</v>
      </c>
      <c r="O3432" s="100">
        <f t="shared" si="1842"/>
        <v>1</v>
      </c>
      <c r="P3432" s="98">
        <f t="shared" si="1843"/>
        <v>12535.9</v>
      </c>
      <c r="Q3432" s="97">
        <f t="shared" si="1844"/>
        <v>1128.23</v>
      </c>
      <c r="R3432" s="97"/>
      <c r="S3432" s="97"/>
    </row>
    <row r="3433" spans="1:19" x14ac:dyDescent="0.25">
      <c r="A3433" s="89" t="s">
        <v>7311</v>
      </c>
      <c r="B3433" s="89" t="s">
        <v>7218</v>
      </c>
      <c r="C3433" s="89"/>
      <c r="D3433" s="89" t="s">
        <v>207</v>
      </c>
      <c r="E3433" s="94" t="s">
        <v>7312</v>
      </c>
      <c r="F3433" s="95" t="s">
        <v>7313</v>
      </c>
      <c r="G3433" s="89" t="s">
        <v>648</v>
      </c>
      <c r="H3433" s="89" t="s">
        <v>236</v>
      </c>
      <c r="I3433" s="96">
        <v>1</v>
      </c>
      <c r="J3433" s="97">
        <v>28799</v>
      </c>
      <c r="K3433" s="98">
        <f t="shared" si="1838"/>
        <v>479.98</v>
      </c>
      <c r="L3433" s="99">
        <f t="shared" si="1839"/>
        <v>1.0815399999999999</v>
      </c>
      <c r="M3433" s="100">
        <f t="shared" si="1840"/>
        <v>1.0590999999999999</v>
      </c>
      <c r="N3433" s="101">
        <f t="shared" si="1841"/>
        <v>0.97811300000000001</v>
      </c>
      <c r="O3433" s="100">
        <f t="shared" si="1842"/>
        <v>1</v>
      </c>
      <c r="P3433" s="98">
        <f t="shared" si="1843"/>
        <v>537.76</v>
      </c>
      <c r="Q3433" s="97">
        <f t="shared" si="1844"/>
        <v>32265.599999999999</v>
      </c>
      <c r="R3433" s="97"/>
      <c r="S3433" s="97"/>
    </row>
    <row r="3434" spans="1:19" x14ac:dyDescent="0.25">
      <c r="A3434" s="82" t="s">
        <v>2674</v>
      </c>
      <c r="B3434" s="83"/>
      <c r="C3434" s="84"/>
      <c r="D3434" s="85"/>
      <c r="E3434" s="86"/>
      <c r="F3434" s="86" t="s">
        <v>17302</v>
      </c>
      <c r="G3434" s="82"/>
      <c r="H3434" s="82"/>
      <c r="I3434" s="87"/>
      <c r="J3434" s="88">
        <f>SUM(J3435:J3467)</f>
        <v>406482</v>
      </c>
      <c r="K3434" s="98"/>
      <c r="L3434" s="99"/>
      <c r="M3434" s="100"/>
      <c r="N3434" s="101"/>
      <c r="O3434" s="100"/>
      <c r="P3434" s="98"/>
      <c r="Q3434" s="88">
        <f>SUM(Q3435:Q3467)</f>
        <v>455415.46</v>
      </c>
      <c r="R3434" s="88">
        <f t="shared" ref="R3434:S3434" si="1846">SUM(R3435:R3467)</f>
        <v>0</v>
      </c>
      <c r="S3434" s="88">
        <f t="shared" si="1846"/>
        <v>0</v>
      </c>
    </row>
    <row r="3435" spans="1:19" x14ac:dyDescent="0.25">
      <c r="A3435" s="89"/>
      <c r="B3435" s="90"/>
      <c r="C3435" s="90"/>
      <c r="D3435" s="91"/>
      <c r="E3435" s="92"/>
      <c r="F3435" s="92" t="s">
        <v>1447</v>
      </c>
      <c r="G3435" s="91"/>
      <c r="H3435" s="91"/>
      <c r="I3435" s="93">
        <v>1</v>
      </c>
      <c r="J3435" s="91"/>
      <c r="K3435" s="98"/>
      <c r="L3435" s="99"/>
      <c r="M3435" s="100"/>
      <c r="N3435" s="101"/>
      <c r="O3435" s="100"/>
      <c r="P3435" s="98"/>
      <c r="Q3435" s="91"/>
      <c r="R3435" s="91"/>
      <c r="S3435" s="91"/>
    </row>
    <row r="3436" spans="1:19" x14ac:dyDescent="0.25">
      <c r="A3436" s="89" t="s">
        <v>7315</v>
      </c>
      <c r="B3436" s="89" t="s">
        <v>7218</v>
      </c>
      <c r="C3436" s="89"/>
      <c r="D3436" s="89" t="s">
        <v>208</v>
      </c>
      <c r="E3436" s="94" t="s">
        <v>1449</v>
      </c>
      <c r="F3436" s="95" t="s">
        <v>1450</v>
      </c>
      <c r="G3436" s="89" t="s">
        <v>1071</v>
      </c>
      <c r="H3436" s="89" t="s">
        <v>1569</v>
      </c>
      <c r="I3436" s="96">
        <v>1</v>
      </c>
      <c r="J3436" s="97">
        <v>23277</v>
      </c>
      <c r="K3436" s="98">
        <f t="shared" ref="K3436:K3447" si="1847">J3436/H3436</f>
        <v>38795</v>
      </c>
      <c r="L3436" s="99">
        <f t="shared" ref="L3436:L3447" si="1848">$L$8</f>
        <v>1.0815399999999999</v>
      </c>
      <c r="M3436" s="100">
        <f t="shared" ref="M3436:M3447" si="1849">$M$8</f>
        <v>1.0590999999999999</v>
      </c>
      <c r="N3436" s="101">
        <f t="shared" ref="N3436:N3447" si="1850">$N$8</f>
        <v>0.97811300000000001</v>
      </c>
      <c r="O3436" s="100">
        <f t="shared" ref="O3436:O3447" si="1851">$O$8</f>
        <v>1</v>
      </c>
      <c r="P3436" s="98">
        <f t="shared" ref="P3436:P3447" si="1852">K3436*L3436*M3436*N3436*O3436</f>
        <v>43465.47</v>
      </c>
      <c r="Q3436" s="97">
        <f t="shared" ref="Q3436:Q3447" si="1853">H3436*P3436</f>
        <v>26079.279999999999</v>
      </c>
      <c r="R3436" s="97"/>
      <c r="S3436" s="97"/>
    </row>
    <row r="3437" spans="1:19" ht="22.5" x14ac:dyDescent="0.25">
      <c r="A3437" s="89" t="s">
        <v>7316</v>
      </c>
      <c r="B3437" s="89" t="s">
        <v>7218</v>
      </c>
      <c r="C3437" s="89"/>
      <c r="D3437" s="89" t="s">
        <v>220</v>
      </c>
      <c r="E3437" s="94" t="s">
        <v>2954</v>
      </c>
      <c r="F3437" s="95" t="s">
        <v>2955</v>
      </c>
      <c r="G3437" s="89" t="s">
        <v>1071</v>
      </c>
      <c r="H3437" s="89" t="s">
        <v>240</v>
      </c>
      <c r="I3437" s="96">
        <v>1</v>
      </c>
      <c r="J3437" s="97">
        <v>7326</v>
      </c>
      <c r="K3437" s="98">
        <f t="shared" si="1847"/>
        <v>3488.57</v>
      </c>
      <c r="L3437" s="99">
        <f t="shared" si="1848"/>
        <v>1.0815399999999999</v>
      </c>
      <c r="M3437" s="100">
        <f t="shared" si="1849"/>
        <v>1.0590999999999999</v>
      </c>
      <c r="N3437" s="101">
        <f t="shared" si="1850"/>
        <v>0.97811300000000001</v>
      </c>
      <c r="O3437" s="100">
        <f t="shared" si="1851"/>
        <v>1</v>
      </c>
      <c r="P3437" s="98">
        <f t="shared" si="1852"/>
        <v>3908.55</v>
      </c>
      <c r="Q3437" s="97">
        <f t="shared" si="1853"/>
        <v>8207.9599999999991</v>
      </c>
      <c r="R3437" s="97"/>
      <c r="S3437" s="97"/>
    </row>
    <row r="3438" spans="1:19" x14ac:dyDescent="0.25">
      <c r="A3438" s="89" t="s">
        <v>7317</v>
      </c>
      <c r="B3438" s="89" t="s">
        <v>7218</v>
      </c>
      <c r="C3438" s="89"/>
      <c r="D3438" s="89" t="s">
        <v>223</v>
      </c>
      <c r="E3438" s="94" t="s">
        <v>1453</v>
      </c>
      <c r="F3438" s="95" t="s">
        <v>1454</v>
      </c>
      <c r="G3438" s="89" t="s">
        <v>1071</v>
      </c>
      <c r="H3438" s="89" t="s">
        <v>7318</v>
      </c>
      <c r="I3438" s="96">
        <v>1</v>
      </c>
      <c r="J3438" s="97">
        <v>10438</v>
      </c>
      <c r="K3438" s="98">
        <f t="shared" si="1847"/>
        <v>4175.2</v>
      </c>
      <c r="L3438" s="99">
        <f t="shared" si="1848"/>
        <v>1.0815399999999999</v>
      </c>
      <c r="M3438" s="100">
        <f t="shared" si="1849"/>
        <v>1.0590999999999999</v>
      </c>
      <c r="N3438" s="101">
        <f t="shared" si="1850"/>
        <v>0.97811300000000001</v>
      </c>
      <c r="O3438" s="100">
        <f t="shared" si="1851"/>
        <v>1</v>
      </c>
      <c r="P3438" s="98">
        <f t="shared" si="1852"/>
        <v>4677.8500000000004</v>
      </c>
      <c r="Q3438" s="97">
        <f t="shared" si="1853"/>
        <v>11694.63</v>
      </c>
      <c r="R3438" s="97"/>
      <c r="S3438" s="97"/>
    </row>
    <row r="3439" spans="1:19" ht="33.75" x14ac:dyDescent="0.25">
      <c r="A3439" s="89" t="s">
        <v>7319</v>
      </c>
      <c r="B3439" s="89" t="s">
        <v>7218</v>
      </c>
      <c r="C3439" s="89"/>
      <c r="D3439" s="89" t="s">
        <v>226</v>
      </c>
      <c r="E3439" s="94" t="s">
        <v>7320</v>
      </c>
      <c r="F3439" s="95" t="s">
        <v>7321</v>
      </c>
      <c r="G3439" s="89" t="s">
        <v>1071</v>
      </c>
      <c r="H3439" s="89" t="s">
        <v>1501</v>
      </c>
      <c r="I3439" s="96">
        <v>1</v>
      </c>
      <c r="J3439" s="97">
        <v>7051</v>
      </c>
      <c r="K3439" s="98">
        <f t="shared" si="1847"/>
        <v>10072.86</v>
      </c>
      <c r="L3439" s="99">
        <f t="shared" si="1848"/>
        <v>1.0815399999999999</v>
      </c>
      <c r="M3439" s="100">
        <f t="shared" si="1849"/>
        <v>1.0590999999999999</v>
      </c>
      <c r="N3439" s="101">
        <f t="shared" si="1850"/>
        <v>0.97811300000000001</v>
      </c>
      <c r="O3439" s="100">
        <f t="shared" si="1851"/>
        <v>1</v>
      </c>
      <c r="P3439" s="98">
        <f t="shared" si="1852"/>
        <v>11285.52</v>
      </c>
      <c r="Q3439" s="97">
        <f t="shared" si="1853"/>
        <v>7899.86</v>
      </c>
      <c r="R3439" s="97"/>
      <c r="S3439" s="97"/>
    </row>
    <row r="3440" spans="1:19" ht="33.75" x14ac:dyDescent="0.25">
      <c r="A3440" s="89" t="s">
        <v>7322</v>
      </c>
      <c r="B3440" s="89" t="s">
        <v>7218</v>
      </c>
      <c r="C3440" s="89"/>
      <c r="D3440" s="89" t="s">
        <v>229</v>
      </c>
      <c r="E3440" s="94" t="s">
        <v>6788</v>
      </c>
      <c r="F3440" s="95" t="s">
        <v>6789</v>
      </c>
      <c r="G3440" s="89" t="s">
        <v>1459</v>
      </c>
      <c r="H3440" s="89" t="s">
        <v>7323</v>
      </c>
      <c r="I3440" s="96">
        <v>1</v>
      </c>
      <c r="J3440" s="97">
        <v>10985</v>
      </c>
      <c r="K3440" s="98">
        <f t="shared" si="1847"/>
        <v>38462.89</v>
      </c>
      <c r="L3440" s="99">
        <f t="shared" si="1848"/>
        <v>1.0815399999999999</v>
      </c>
      <c r="M3440" s="100">
        <f t="shared" si="1849"/>
        <v>1.0590999999999999</v>
      </c>
      <c r="N3440" s="101">
        <f t="shared" si="1850"/>
        <v>0.97811300000000001</v>
      </c>
      <c r="O3440" s="100">
        <f t="shared" si="1851"/>
        <v>1</v>
      </c>
      <c r="P3440" s="98">
        <f t="shared" si="1852"/>
        <v>43093.37</v>
      </c>
      <c r="Q3440" s="97">
        <f t="shared" si="1853"/>
        <v>12307.47</v>
      </c>
      <c r="R3440" s="97"/>
      <c r="S3440" s="97"/>
    </row>
    <row r="3441" spans="1:19" ht="33.75" x14ac:dyDescent="0.25">
      <c r="A3441" s="89" t="s">
        <v>7324</v>
      </c>
      <c r="B3441" s="89" t="s">
        <v>7218</v>
      </c>
      <c r="C3441" s="89"/>
      <c r="D3441" s="89" t="s">
        <v>231</v>
      </c>
      <c r="E3441" s="94" t="s">
        <v>6792</v>
      </c>
      <c r="F3441" s="95" t="s">
        <v>6793</v>
      </c>
      <c r="G3441" s="89" t="s">
        <v>1459</v>
      </c>
      <c r="H3441" s="89" t="s">
        <v>7325</v>
      </c>
      <c r="I3441" s="96">
        <v>1</v>
      </c>
      <c r="J3441" s="97">
        <v>3371</v>
      </c>
      <c r="K3441" s="98">
        <f t="shared" si="1847"/>
        <v>55081.7</v>
      </c>
      <c r="L3441" s="99">
        <f t="shared" si="1848"/>
        <v>1.0815399999999999</v>
      </c>
      <c r="M3441" s="100">
        <f t="shared" si="1849"/>
        <v>1.0590999999999999</v>
      </c>
      <c r="N3441" s="101">
        <f t="shared" si="1850"/>
        <v>0.97811300000000001</v>
      </c>
      <c r="O3441" s="100">
        <f t="shared" si="1851"/>
        <v>1</v>
      </c>
      <c r="P3441" s="98">
        <f t="shared" si="1852"/>
        <v>61712.9</v>
      </c>
      <c r="Q3441" s="97">
        <f t="shared" si="1853"/>
        <v>3776.83</v>
      </c>
      <c r="R3441" s="97"/>
      <c r="S3441" s="97"/>
    </row>
    <row r="3442" spans="1:19" ht="33.75" x14ac:dyDescent="0.25">
      <c r="A3442" s="89" t="s">
        <v>7326</v>
      </c>
      <c r="B3442" s="89" t="s">
        <v>7218</v>
      </c>
      <c r="C3442" s="89"/>
      <c r="D3442" s="89" t="s">
        <v>236</v>
      </c>
      <c r="E3442" s="94" t="s">
        <v>7327</v>
      </c>
      <c r="F3442" s="95" t="s">
        <v>7328</v>
      </c>
      <c r="G3442" s="89" t="s">
        <v>1459</v>
      </c>
      <c r="H3442" s="89" t="s">
        <v>1505</v>
      </c>
      <c r="I3442" s="96">
        <v>1</v>
      </c>
      <c r="J3442" s="97">
        <v>5164</v>
      </c>
      <c r="K3442" s="98">
        <f t="shared" si="1847"/>
        <v>63284.31</v>
      </c>
      <c r="L3442" s="99">
        <f t="shared" si="1848"/>
        <v>1.0815399999999999</v>
      </c>
      <c r="M3442" s="100">
        <f t="shared" si="1849"/>
        <v>1.0590999999999999</v>
      </c>
      <c r="N3442" s="101">
        <f t="shared" si="1850"/>
        <v>0.97811300000000001</v>
      </c>
      <c r="O3442" s="100">
        <f t="shared" si="1851"/>
        <v>1</v>
      </c>
      <c r="P3442" s="98">
        <f t="shared" si="1852"/>
        <v>70903</v>
      </c>
      <c r="Q3442" s="97">
        <f t="shared" si="1853"/>
        <v>5785.68</v>
      </c>
      <c r="R3442" s="97"/>
      <c r="S3442" s="97"/>
    </row>
    <row r="3443" spans="1:19" ht="33.75" x14ac:dyDescent="0.25">
      <c r="A3443" s="89" t="s">
        <v>7329</v>
      </c>
      <c r="B3443" s="89" t="s">
        <v>7218</v>
      </c>
      <c r="C3443" s="89"/>
      <c r="D3443" s="89" t="s">
        <v>239</v>
      </c>
      <c r="E3443" s="94" t="s">
        <v>7330</v>
      </c>
      <c r="F3443" s="95" t="s">
        <v>7331</v>
      </c>
      <c r="G3443" s="89" t="s">
        <v>1459</v>
      </c>
      <c r="H3443" s="89" t="s">
        <v>7332</v>
      </c>
      <c r="I3443" s="96">
        <v>1</v>
      </c>
      <c r="J3443" s="97">
        <v>4805</v>
      </c>
      <c r="K3443" s="98">
        <f t="shared" si="1847"/>
        <v>94215.69</v>
      </c>
      <c r="L3443" s="99">
        <f t="shared" si="1848"/>
        <v>1.0815399999999999</v>
      </c>
      <c r="M3443" s="100">
        <f t="shared" si="1849"/>
        <v>1.0590999999999999</v>
      </c>
      <c r="N3443" s="101">
        <f t="shared" si="1850"/>
        <v>0.97811300000000001</v>
      </c>
      <c r="O3443" s="100">
        <f t="shared" si="1851"/>
        <v>1</v>
      </c>
      <c r="P3443" s="98">
        <f t="shared" si="1852"/>
        <v>105558.16</v>
      </c>
      <c r="Q3443" s="97">
        <f t="shared" si="1853"/>
        <v>5383.47</v>
      </c>
      <c r="R3443" s="97"/>
      <c r="S3443" s="97"/>
    </row>
    <row r="3444" spans="1:19" ht="33.75" x14ac:dyDescent="0.25">
      <c r="A3444" s="89" t="s">
        <v>7333</v>
      </c>
      <c r="B3444" s="89" t="s">
        <v>7218</v>
      </c>
      <c r="C3444" s="89"/>
      <c r="D3444" s="89" t="s">
        <v>241</v>
      </c>
      <c r="E3444" s="94" t="s">
        <v>1503</v>
      </c>
      <c r="F3444" s="95" t="s">
        <v>1504</v>
      </c>
      <c r="G3444" s="89" t="s">
        <v>1459</v>
      </c>
      <c r="H3444" s="89" t="s">
        <v>7334</v>
      </c>
      <c r="I3444" s="96">
        <v>1</v>
      </c>
      <c r="J3444" s="97">
        <v>4838</v>
      </c>
      <c r="K3444" s="98">
        <f t="shared" si="1847"/>
        <v>158104.57999999999</v>
      </c>
      <c r="L3444" s="99">
        <f t="shared" si="1848"/>
        <v>1.0815399999999999</v>
      </c>
      <c r="M3444" s="100">
        <f t="shared" si="1849"/>
        <v>1.0590999999999999</v>
      </c>
      <c r="N3444" s="101">
        <f t="shared" si="1850"/>
        <v>0.97811300000000001</v>
      </c>
      <c r="O3444" s="100">
        <f t="shared" si="1851"/>
        <v>1</v>
      </c>
      <c r="P3444" s="98">
        <f t="shared" si="1852"/>
        <v>177138.53</v>
      </c>
      <c r="Q3444" s="97">
        <f t="shared" si="1853"/>
        <v>5420.44</v>
      </c>
      <c r="R3444" s="97"/>
      <c r="S3444" s="97"/>
    </row>
    <row r="3445" spans="1:19" ht="33.75" x14ac:dyDescent="0.25">
      <c r="A3445" s="89" t="s">
        <v>7335</v>
      </c>
      <c r="B3445" s="89" t="s">
        <v>7218</v>
      </c>
      <c r="C3445" s="89"/>
      <c r="D3445" s="89" t="s">
        <v>243</v>
      </c>
      <c r="E3445" s="94" t="s">
        <v>7336</v>
      </c>
      <c r="F3445" s="95" t="s">
        <v>7337</v>
      </c>
      <c r="G3445" s="89" t="s">
        <v>1459</v>
      </c>
      <c r="H3445" s="89" t="s">
        <v>7338</v>
      </c>
      <c r="I3445" s="96">
        <v>1</v>
      </c>
      <c r="J3445" s="97">
        <v>15348</v>
      </c>
      <c r="K3445" s="98">
        <f t="shared" si="1847"/>
        <v>752352.94</v>
      </c>
      <c r="L3445" s="99">
        <f t="shared" si="1848"/>
        <v>1.0815399999999999</v>
      </c>
      <c r="M3445" s="100">
        <f t="shared" si="1849"/>
        <v>1.0590999999999999</v>
      </c>
      <c r="N3445" s="101">
        <f t="shared" si="1850"/>
        <v>0.97811300000000001</v>
      </c>
      <c r="O3445" s="100">
        <f t="shared" si="1851"/>
        <v>1</v>
      </c>
      <c r="P3445" s="98">
        <f t="shared" si="1852"/>
        <v>842927.47</v>
      </c>
      <c r="Q3445" s="97">
        <f t="shared" si="1853"/>
        <v>17195.72</v>
      </c>
      <c r="R3445" s="97"/>
      <c r="S3445" s="97"/>
    </row>
    <row r="3446" spans="1:19" ht="33.75" x14ac:dyDescent="0.25">
      <c r="A3446" s="89" t="s">
        <v>7339</v>
      </c>
      <c r="B3446" s="89" t="s">
        <v>7218</v>
      </c>
      <c r="C3446" s="89"/>
      <c r="D3446" s="89" t="s">
        <v>248</v>
      </c>
      <c r="E3446" s="94" t="s">
        <v>7340</v>
      </c>
      <c r="F3446" s="95" t="s">
        <v>7341</v>
      </c>
      <c r="G3446" s="89" t="s">
        <v>1459</v>
      </c>
      <c r="H3446" s="89" t="s">
        <v>7342</v>
      </c>
      <c r="I3446" s="96">
        <v>1</v>
      </c>
      <c r="J3446" s="97">
        <v>11277</v>
      </c>
      <c r="K3446" s="98">
        <f t="shared" si="1847"/>
        <v>1105588.24</v>
      </c>
      <c r="L3446" s="99">
        <f t="shared" si="1848"/>
        <v>1.0815399999999999</v>
      </c>
      <c r="M3446" s="100">
        <f t="shared" si="1849"/>
        <v>1.0590999999999999</v>
      </c>
      <c r="N3446" s="101">
        <f t="shared" si="1850"/>
        <v>0.97811300000000001</v>
      </c>
      <c r="O3446" s="100">
        <f t="shared" si="1851"/>
        <v>1</v>
      </c>
      <c r="P3446" s="98">
        <f t="shared" si="1852"/>
        <v>1238688.19</v>
      </c>
      <c r="Q3446" s="97">
        <f t="shared" si="1853"/>
        <v>12634.62</v>
      </c>
      <c r="R3446" s="97"/>
      <c r="S3446" s="97"/>
    </row>
    <row r="3447" spans="1:19" ht="22.5" x14ac:dyDescent="0.25">
      <c r="A3447" s="89" t="s">
        <v>7343</v>
      </c>
      <c r="B3447" s="89" t="s">
        <v>7218</v>
      </c>
      <c r="C3447" s="89"/>
      <c r="D3447" s="89" t="s">
        <v>251</v>
      </c>
      <c r="E3447" s="94" t="s">
        <v>7344</v>
      </c>
      <c r="F3447" s="95" t="s">
        <v>7345</v>
      </c>
      <c r="G3447" s="89" t="s">
        <v>1077</v>
      </c>
      <c r="H3447" s="89" t="s">
        <v>1488</v>
      </c>
      <c r="I3447" s="96">
        <v>1</v>
      </c>
      <c r="J3447" s="97">
        <v>4060</v>
      </c>
      <c r="K3447" s="98">
        <f t="shared" si="1847"/>
        <v>66.34</v>
      </c>
      <c r="L3447" s="99">
        <f t="shared" si="1848"/>
        <v>1.0815399999999999</v>
      </c>
      <c r="M3447" s="100">
        <f t="shared" si="1849"/>
        <v>1.0590999999999999</v>
      </c>
      <c r="N3447" s="101">
        <f t="shared" si="1850"/>
        <v>0.97811300000000001</v>
      </c>
      <c r="O3447" s="100">
        <f t="shared" si="1851"/>
        <v>1</v>
      </c>
      <c r="P3447" s="98">
        <f t="shared" si="1852"/>
        <v>74.33</v>
      </c>
      <c r="Q3447" s="97">
        <f t="shared" si="1853"/>
        <v>4549</v>
      </c>
      <c r="R3447" s="97"/>
      <c r="S3447" s="97"/>
    </row>
    <row r="3448" spans="1:19" x14ac:dyDescent="0.25">
      <c r="A3448" s="89"/>
      <c r="B3448" s="90"/>
      <c r="C3448" s="90"/>
      <c r="D3448" s="91"/>
      <c r="E3448" s="92"/>
      <c r="F3448" s="92" t="s">
        <v>4686</v>
      </c>
      <c r="G3448" s="91"/>
      <c r="H3448" s="91"/>
      <c r="I3448" s="93">
        <v>1</v>
      </c>
      <c r="J3448" s="91"/>
      <c r="K3448" s="98"/>
      <c r="L3448" s="99"/>
      <c r="M3448" s="100"/>
      <c r="N3448" s="101"/>
      <c r="O3448" s="100"/>
      <c r="P3448" s="98"/>
      <c r="Q3448" s="91"/>
      <c r="R3448" s="91"/>
      <c r="S3448" s="91"/>
    </row>
    <row r="3449" spans="1:19" x14ac:dyDescent="0.25">
      <c r="A3449" s="89" t="s">
        <v>7346</v>
      </c>
      <c r="B3449" s="89" t="s">
        <v>7218</v>
      </c>
      <c r="C3449" s="89"/>
      <c r="D3449" s="89" t="s">
        <v>254</v>
      </c>
      <c r="E3449" s="94" t="s">
        <v>7347</v>
      </c>
      <c r="F3449" s="95" t="s">
        <v>7348</v>
      </c>
      <c r="G3449" s="89" t="s">
        <v>1071</v>
      </c>
      <c r="H3449" s="89" t="s">
        <v>240</v>
      </c>
      <c r="I3449" s="96">
        <v>1</v>
      </c>
      <c r="J3449" s="97">
        <v>27853</v>
      </c>
      <c r="K3449" s="98">
        <f t="shared" ref="K3449:K3462" si="1854">J3449/H3449</f>
        <v>13263.33</v>
      </c>
      <c r="L3449" s="99">
        <f t="shared" ref="L3449:L3462" si="1855">$L$8</f>
        <v>1.0815399999999999</v>
      </c>
      <c r="M3449" s="100">
        <f t="shared" ref="M3449:M3462" si="1856">$M$8</f>
        <v>1.0590999999999999</v>
      </c>
      <c r="N3449" s="101">
        <f t="shared" ref="N3449:N3462" si="1857">$N$8</f>
        <v>0.97811300000000001</v>
      </c>
      <c r="O3449" s="100">
        <f t="shared" ref="O3449:O3462" si="1858">$O$8</f>
        <v>1</v>
      </c>
      <c r="P3449" s="98">
        <f t="shared" ref="P3449:P3462" si="1859">K3449*L3449*M3449*N3449*O3449</f>
        <v>14860.08</v>
      </c>
      <c r="Q3449" s="97">
        <f t="shared" ref="Q3449:Q3462" si="1860">H3449*P3449</f>
        <v>31206.17</v>
      </c>
      <c r="R3449" s="97"/>
      <c r="S3449" s="97"/>
    </row>
    <row r="3450" spans="1:19" ht="33.75" x14ac:dyDescent="0.25">
      <c r="A3450" s="89" t="s">
        <v>7349</v>
      </c>
      <c r="B3450" s="89" t="s">
        <v>7218</v>
      </c>
      <c r="C3450" s="89"/>
      <c r="D3450" s="89" t="s">
        <v>256</v>
      </c>
      <c r="E3450" s="94" t="s">
        <v>7350</v>
      </c>
      <c r="F3450" s="95" t="s">
        <v>7351</v>
      </c>
      <c r="G3450" s="89" t="s">
        <v>670</v>
      </c>
      <c r="H3450" s="89" t="s">
        <v>7352</v>
      </c>
      <c r="I3450" s="96">
        <v>1</v>
      </c>
      <c r="J3450" s="97">
        <v>5524</v>
      </c>
      <c r="K3450" s="98">
        <f t="shared" si="1854"/>
        <v>257.89</v>
      </c>
      <c r="L3450" s="99">
        <f t="shared" si="1855"/>
        <v>1.0815399999999999</v>
      </c>
      <c r="M3450" s="100">
        <f t="shared" si="1856"/>
        <v>1.0590999999999999</v>
      </c>
      <c r="N3450" s="101">
        <f t="shared" si="1857"/>
        <v>0.97811300000000001</v>
      </c>
      <c r="O3450" s="100">
        <f t="shared" si="1858"/>
        <v>1</v>
      </c>
      <c r="P3450" s="98">
        <f t="shared" si="1859"/>
        <v>288.94</v>
      </c>
      <c r="Q3450" s="97">
        <f t="shared" si="1860"/>
        <v>6189.09</v>
      </c>
      <c r="R3450" s="97"/>
      <c r="S3450" s="97"/>
    </row>
    <row r="3451" spans="1:19" x14ac:dyDescent="0.25">
      <c r="A3451" s="89" t="s">
        <v>7353</v>
      </c>
      <c r="B3451" s="89" t="s">
        <v>7218</v>
      </c>
      <c r="C3451" s="89"/>
      <c r="D3451" s="89" t="s">
        <v>260</v>
      </c>
      <c r="E3451" s="94" t="s">
        <v>1531</v>
      </c>
      <c r="F3451" s="95" t="s">
        <v>1532</v>
      </c>
      <c r="G3451" s="89" t="s">
        <v>1071</v>
      </c>
      <c r="H3451" s="89" t="s">
        <v>5035</v>
      </c>
      <c r="I3451" s="96">
        <v>1</v>
      </c>
      <c r="J3451" s="97">
        <v>8305</v>
      </c>
      <c r="K3451" s="98">
        <f t="shared" si="1854"/>
        <v>11073.33</v>
      </c>
      <c r="L3451" s="99">
        <f t="shared" si="1855"/>
        <v>1.0815399999999999</v>
      </c>
      <c r="M3451" s="100">
        <f t="shared" si="1856"/>
        <v>1.0590999999999999</v>
      </c>
      <c r="N3451" s="101">
        <f t="shared" si="1857"/>
        <v>0.97811300000000001</v>
      </c>
      <c r="O3451" s="100">
        <f t="shared" si="1858"/>
        <v>1</v>
      </c>
      <c r="P3451" s="98">
        <f t="shared" si="1859"/>
        <v>12406.43</v>
      </c>
      <c r="Q3451" s="97">
        <f t="shared" si="1860"/>
        <v>9304.82</v>
      </c>
      <c r="R3451" s="97"/>
      <c r="S3451" s="97"/>
    </row>
    <row r="3452" spans="1:19" x14ac:dyDescent="0.25">
      <c r="A3452" s="89" t="s">
        <v>7354</v>
      </c>
      <c r="B3452" s="89" t="s">
        <v>7218</v>
      </c>
      <c r="C3452" s="89"/>
      <c r="D3452" s="89" t="s">
        <v>263</v>
      </c>
      <c r="E3452" s="94" t="s">
        <v>7355</v>
      </c>
      <c r="F3452" s="95" t="s">
        <v>7356</v>
      </c>
      <c r="G3452" s="89" t="s">
        <v>648</v>
      </c>
      <c r="H3452" s="89" t="s">
        <v>122</v>
      </c>
      <c r="I3452" s="96">
        <v>1</v>
      </c>
      <c r="J3452" s="97">
        <v>29991</v>
      </c>
      <c r="K3452" s="98">
        <f t="shared" si="1854"/>
        <v>1199.6400000000001</v>
      </c>
      <c r="L3452" s="99">
        <f t="shared" si="1855"/>
        <v>1.0815399999999999</v>
      </c>
      <c r="M3452" s="100">
        <f t="shared" si="1856"/>
        <v>1.0590999999999999</v>
      </c>
      <c r="N3452" s="101">
        <f t="shared" si="1857"/>
        <v>0.97811300000000001</v>
      </c>
      <c r="O3452" s="100">
        <f t="shared" si="1858"/>
        <v>1</v>
      </c>
      <c r="P3452" s="98">
        <f t="shared" si="1859"/>
        <v>1344.06</v>
      </c>
      <c r="Q3452" s="97">
        <f t="shared" si="1860"/>
        <v>33601.5</v>
      </c>
      <c r="R3452" s="97"/>
      <c r="S3452" s="97"/>
    </row>
    <row r="3453" spans="1:19" ht="22.5" x14ac:dyDescent="0.25">
      <c r="A3453" s="89" t="s">
        <v>7357</v>
      </c>
      <c r="B3453" s="89" t="s">
        <v>7218</v>
      </c>
      <c r="C3453" s="89"/>
      <c r="D3453" s="89" t="s">
        <v>265</v>
      </c>
      <c r="E3453" s="94" t="s">
        <v>7358</v>
      </c>
      <c r="F3453" s="95" t="s">
        <v>7359</v>
      </c>
      <c r="G3453" s="89" t="s">
        <v>648</v>
      </c>
      <c r="H3453" s="89" t="s">
        <v>60</v>
      </c>
      <c r="I3453" s="96">
        <v>1</v>
      </c>
      <c r="J3453" s="97">
        <v>9683</v>
      </c>
      <c r="K3453" s="98">
        <f t="shared" si="1854"/>
        <v>968.3</v>
      </c>
      <c r="L3453" s="99">
        <f t="shared" si="1855"/>
        <v>1.0815399999999999</v>
      </c>
      <c r="M3453" s="100">
        <f t="shared" si="1856"/>
        <v>1.0590999999999999</v>
      </c>
      <c r="N3453" s="101">
        <f t="shared" si="1857"/>
        <v>0.97811300000000001</v>
      </c>
      <c r="O3453" s="100">
        <f t="shared" si="1858"/>
        <v>1</v>
      </c>
      <c r="P3453" s="98">
        <f t="shared" si="1859"/>
        <v>1084.8699999999999</v>
      </c>
      <c r="Q3453" s="97">
        <f t="shared" si="1860"/>
        <v>10848.7</v>
      </c>
      <c r="R3453" s="97"/>
      <c r="S3453" s="97"/>
    </row>
    <row r="3454" spans="1:19" x14ac:dyDescent="0.25">
      <c r="A3454" s="89" t="s">
        <v>7360</v>
      </c>
      <c r="B3454" s="89" t="s">
        <v>7218</v>
      </c>
      <c r="C3454" s="89"/>
      <c r="D3454" s="89" t="s">
        <v>266</v>
      </c>
      <c r="E3454" s="94" t="s">
        <v>7361</v>
      </c>
      <c r="F3454" s="95" t="s">
        <v>7362</v>
      </c>
      <c r="G3454" s="89" t="s">
        <v>648</v>
      </c>
      <c r="H3454" s="89" t="s">
        <v>75</v>
      </c>
      <c r="I3454" s="96">
        <v>1</v>
      </c>
      <c r="J3454" s="97">
        <v>101894</v>
      </c>
      <c r="K3454" s="98">
        <f t="shared" si="1854"/>
        <v>6792.93</v>
      </c>
      <c r="L3454" s="99">
        <f t="shared" si="1855"/>
        <v>1.0815399999999999</v>
      </c>
      <c r="M3454" s="100">
        <f t="shared" si="1856"/>
        <v>1.0590999999999999</v>
      </c>
      <c r="N3454" s="101">
        <f t="shared" si="1857"/>
        <v>0.97811300000000001</v>
      </c>
      <c r="O3454" s="100">
        <f t="shared" si="1858"/>
        <v>1</v>
      </c>
      <c r="P3454" s="98">
        <f t="shared" si="1859"/>
        <v>7610.72</v>
      </c>
      <c r="Q3454" s="97">
        <f t="shared" si="1860"/>
        <v>114160.8</v>
      </c>
      <c r="R3454" s="97"/>
      <c r="S3454" s="97"/>
    </row>
    <row r="3455" spans="1:19" x14ac:dyDescent="0.25">
      <c r="A3455" s="89" t="s">
        <v>7363</v>
      </c>
      <c r="B3455" s="89" t="s">
        <v>7218</v>
      </c>
      <c r="C3455" s="89"/>
      <c r="D3455" s="89" t="s">
        <v>267</v>
      </c>
      <c r="E3455" s="94" t="s">
        <v>1531</v>
      </c>
      <c r="F3455" s="95" t="s">
        <v>1532</v>
      </c>
      <c r="G3455" s="89" t="s">
        <v>1071</v>
      </c>
      <c r="H3455" s="89" t="s">
        <v>2781</v>
      </c>
      <c r="I3455" s="96">
        <v>1</v>
      </c>
      <c r="J3455" s="97">
        <v>19376</v>
      </c>
      <c r="K3455" s="98">
        <f t="shared" si="1854"/>
        <v>11072</v>
      </c>
      <c r="L3455" s="99">
        <f t="shared" si="1855"/>
        <v>1.0815399999999999</v>
      </c>
      <c r="M3455" s="100">
        <f t="shared" si="1856"/>
        <v>1.0590999999999999</v>
      </c>
      <c r="N3455" s="101">
        <f t="shared" si="1857"/>
        <v>0.97811300000000001</v>
      </c>
      <c r="O3455" s="100">
        <f t="shared" si="1858"/>
        <v>1</v>
      </c>
      <c r="P3455" s="98">
        <f t="shared" si="1859"/>
        <v>12404.94</v>
      </c>
      <c r="Q3455" s="97">
        <f t="shared" si="1860"/>
        <v>21708.65</v>
      </c>
      <c r="R3455" s="97"/>
      <c r="S3455" s="97"/>
    </row>
    <row r="3456" spans="1:19" ht="22.5" x14ac:dyDescent="0.25">
      <c r="A3456" s="89" t="s">
        <v>7364</v>
      </c>
      <c r="B3456" s="89" t="s">
        <v>7218</v>
      </c>
      <c r="C3456" s="89"/>
      <c r="D3456" s="89" t="s">
        <v>184</v>
      </c>
      <c r="E3456" s="94" t="s">
        <v>7365</v>
      </c>
      <c r="F3456" s="95" t="s">
        <v>7366</v>
      </c>
      <c r="G3456" s="89" t="s">
        <v>648</v>
      </c>
      <c r="H3456" s="89" t="s">
        <v>154</v>
      </c>
      <c r="I3456" s="96">
        <v>1</v>
      </c>
      <c r="J3456" s="97">
        <v>7130</v>
      </c>
      <c r="K3456" s="98">
        <f t="shared" si="1854"/>
        <v>203.71</v>
      </c>
      <c r="L3456" s="99">
        <f t="shared" si="1855"/>
        <v>1.0815399999999999</v>
      </c>
      <c r="M3456" s="100">
        <f t="shared" si="1856"/>
        <v>1.0590999999999999</v>
      </c>
      <c r="N3456" s="101">
        <f t="shared" si="1857"/>
        <v>0.97811300000000001</v>
      </c>
      <c r="O3456" s="100">
        <f t="shared" si="1858"/>
        <v>1</v>
      </c>
      <c r="P3456" s="98">
        <f t="shared" si="1859"/>
        <v>228.23</v>
      </c>
      <c r="Q3456" s="97">
        <f t="shared" si="1860"/>
        <v>7988.05</v>
      </c>
      <c r="R3456" s="97"/>
      <c r="S3456" s="97"/>
    </row>
    <row r="3457" spans="1:19" x14ac:dyDescent="0.25">
      <c r="A3457" s="89" t="s">
        <v>7367</v>
      </c>
      <c r="B3457" s="89" t="s">
        <v>7218</v>
      </c>
      <c r="C3457" s="89"/>
      <c r="D3457" s="89" t="s">
        <v>276</v>
      </c>
      <c r="E3457" s="94" t="s">
        <v>7368</v>
      </c>
      <c r="F3457" s="95" t="s">
        <v>7369</v>
      </c>
      <c r="G3457" s="89" t="s">
        <v>648</v>
      </c>
      <c r="H3457" s="89" t="s">
        <v>7370</v>
      </c>
      <c r="I3457" s="96">
        <v>1</v>
      </c>
      <c r="J3457" s="97">
        <v>47712</v>
      </c>
      <c r="K3457" s="98">
        <f t="shared" si="1854"/>
        <v>79.52</v>
      </c>
      <c r="L3457" s="99">
        <f t="shared" si="1855"/>
        <v>1.0815399999999999</v>
      </c>
      <c r="M3457" s="100">
        <f t="shared" si="1856"/>
        <v>1.0590999999999999</v>
      </c>
      <c r="N3457" s="101">
        <f t="shared" si="1857"/>
        <v>0.97811300000000001</v>
      </c>
      <c r="O3457" s="100">
        <f t="shared" si="1858"/>
        <v>1</v>
      </c>
      <c r="P3457" s="98">
        <f t="shared" si="1859"/>
        <v>89.09</v>
      </c>
      <c r="Q3457" s="97">
        <f t="shared" si="1860"/>
        <v>53454</v>
      </c>
      <c r="R3457" s="97"/>
      <c r="S3457" s="97"/>
    </row>
    <row r="3458" spans="1:19" x14ac:dyDescent="0.25">
      <c r="A3458" s="89" t="s">
        <v>7371</v>
      </c>
      <c r="B3458" s="89" t="s">
        <v>7218</v>
      </c>
      <c r="C3458" s="89"/>
      <c r="D3458" s="89" t="s">
        <v>278</v>
      </c>
      <c r="E3458" s="94" t="s">
        <v>1515</v>
      </c>
      <c r="F3458" s="95" t="s">
        <v>1516</v>
      </c>
      <c r="G3458" s="89" t="s">
        <v>209</v>
      </c>
      <c r="H3458" s="89" t="s">
        <v>294</v>
      </c>
      <c r="I3458" s="96">
        <v>1</v>
      </c>
      <c r="J3458" s="97">
        <v>1647</v>
      </c>
      <c r="K3458" s="98">
        <f t="shared" si="1854"/>
        <v>27450</v>
      </c>
      <c r="L3458" s="99">
        <f t="shared" si="1855"/>
        <v>1.0815399999999999</v>
      </c>
      <c r="M3458" s="100">
        <f t="shared" si="1856"/>
        <v>1.0590999999999999</v>
      </c>
      <c r="N3458" s="101">
        <f t="shared" si="1857"/>
        <v>0.97811300000000001</v>
      </c>
      <c r="O3458" s="100">
        <f t="shared" si="1858"/>
        <v>1</v>
      </c>
      <c r="P3458" s="98">
        <f t="shared" si="1859"/>
        <v>30754.66</v>
      </c>
      <c r="Q3458" s="97">
        <f t="shared" si="1860"/>
        <v>1845.28</v>
      </c>
      <c r="R3458" s="97"/>
      <c r="S3458" s="97"/>
    </row>
    <row r="3459" spans="1:19" ht="22.5" x14ac:dyDescent="0.25">
      <c r="A3459" s="89" t="s">
        <v>7372</v>
      </c>
      <c r="B3459" s="89" t="s">
        <v>7218</v>
      </c>
      <c r="C3459" s="89"/>
      <c r="D3459" s="89" t="s">
        <v>283</v>
      </c>
      <c r="E3459" s="94" t="s">
        <v>1518</v>
      </c>
      <c r="F3459" s="95" t="s">
        <v>1519</v>
      </c>
      <c r="G3459" s="89" t="s">
        <v>502</v>
      </c>
      <c r="H3459" s="89" t="s">
        <v>7373</v>
      </c>
      <c r="I3459" s="96">
        <v>1</v>
      </c>
      <c r="J3459" s="97">
        <v>408</v>
      </c>
      <c r="K3459" s="98">
        <f t="shared" si="1854"/>
        <v>44155.839999999997</v>
      </c>
      <c r="L3459" s="99">
        <f t="shared" si="1855"/>
        <v>1.0815399999999999</v>
      </c>
      <c r="M3459" s="100">
        <f t="shared" si="1856"/>
        <v>1.0590999999999999</v>
      </c>
      <c r="N3459" s="101">
        <f t="shared" si="1857"/>
        <v>0.97811300000000001</v>
      </c>
      <c r="O3459" s="100">
        <f t="shared" si="1858"/>
        <v>1</v>
      </c>
      <c r="P3459" s="98">
        <f t="shared" si="1859"/>
        <v>49471.69</v>
      </c>
      <c r="Q3459" s="97">
        <f t="shared" si="1860"/>
        <v>457.12</v>
      </c>
      <c r="R3459" s="97"/>
      <c r="S3459" s="97"/>
    </row>
    <row r="3460" spans="1:19" x14ac:dyDescent="0.25">
      <c r="A3460" s="89" t="s">
        <v>7374</v>
      </c>
      <c r="B3460" s="89" t="s">
        <v>7218</v>
      </c>
      <c r="C3460" s="89"/>
      <c r="D3460" s="89" t="s">
        <v>286</v>
      </c>
      <c r="E3460" s="94" t="s">
        <v>1522</v>
      </c>
      <c r="F3460" s="95" t="s">
        <v>1523</v>
      </c>
      <c r="G3460" s="89" t="s">
        <v>648</v>
      </c>
      <c r="H3460" s="89" t="s">
        <v>43</v>
      </c>
      <c r="I3460" s="96">
        <v>1</v>
      </c>
      <c r="J3460" s="97">
        <v>5174</v>
      </c>
      <c r="K3460" s="98">
        <f t="shared" si="1854"/>
        <v>862.33</v>
      </c>
      <c r="L3460" s="99">
        <f t="shared" si="1855"/>
        <v>1.0815399999999999</v>
      </c>
      <c r="M3460" s="100">
        <f t="shared" si="1856"/>
        <v>1.0590999999999999</v>
      </c>
      <c r="N3460" s="101">
        <f t="shared" si="1857"/>
        <v>0.97811300000000001</v>
      </c>
      <c r="O3460" s="100">
        <f t="shared" si="1858"/>
        <v>1</v>
      </c>
      <c r="P3460" s="98">
        <f t="shared" si="1859"/>
        <v>966.14</v>
      </c>
      <c r="Q3460" s="97">
        <f t="shared" si="1860"/>
        <v>5796.84</v>
      </c>
      <c r="R3460" s="97"/>
      <c r="S3460" s="97"/>
    </row>
    <row r="3461" spans="1:19" x14ac:dyDescent="0.25">
      <c r="A3461" s="89" t="s">
        <v>7375</v>
      </c>
      <c r="B3461" s="89" t="s">
        <v>7218</v>
      </c>
      <c r="C3461" s="89"/>
      <c r="D3461" s="89" t="s">
        <v>288</v>
      </c>
      <c r="E3461" s="94" t="s">
        <v>1525</v>
      </c>
      <c r="F3461" s="95" t="s">
        <v>1526</v>
      </c>
      <c r="G3461" s="89" t="s">
        <v>648</v>
      </c>
      <c r="H3461" s="89" t="s">
        <v>43</v>
      </c>
      <c r="I3461" s="96">
        <v>1</v>
      </c>
      <c r="J3461" s="97">
        <v>389</v>
      </c>
      <c r="K3461" s="98">
        <f t="shared" si="1854"/>
        <v>64.83</v>
      </c>
      <c r="L3461" s="99">
        <f t="shared" si="1855"/>
        <v>1.0815399999999999</v>
      </c>
      <c r="M3461" s="100">
        <f t="shared" si="1856"/>
        <v>1.0590999999999999</v>
      </c>
      <c r="N3461" s="101">
        <f t="shared" si="1857"/>
        <v>0.97811300000000001</v>
      </c>
      <c r="O3461" s="100">
        <f t="shared" si="1858"/>
        <v>1</v>
      </c>
      <c r="P3461" s="98">
        <f t="shared" si="1859"/>
        <v>72.63</v>
      </c>
      <c r="Q3461" s="97">
        <f t="shared" si="1860"/>
        <v>435.78</v>
      </c>
      <c r="R3461" s="97"/>
      <c r="S3461" s="97"/>
    </row>
    <row r="3462" spans="1:19" x14ac:dyDescent="0.25">
      <c r="A3462" s="89" t="s">
        <v>7376</v>
      </c>
      <c r="B3462" s="89" t="s">
        <v>7218</v>
      </c>
      <c r="C3462" s="89"/>
      <c r="D3462" s="89" t="s">
        <v>289</v>
      </c>
      <c r="E3462" s="94" t="s">
        <v>1528</v>
      </c>
      <c r="F3462" s="95" t="s">
        <v>1529</v>
      </c>
      <c r="G3462" s="89" t="s">
        <v>71</v>
      </c>
      <c r="H3462" s="89" t="s">
        <v>294</v>
      </c>
      <c r="I3462" s="96">
        <v>1</v>
      </c>
      <c r="J3462" s="97">
        <v>241</v>
      </c>
      <c r="K3462" s="98">
        <f t="shared" si="1854"/>
        <v>4016.67</v>
      </c>
      <c r="L3462" s="99">
        <f t="shared" si="1855"/>
        <v>1.0815399999999999</v>
      </c>
      <c r="M3462" s="100">
        <f t="shared" si="1856"/>
        <v>1.0590999999999999</v>
      </c>
      <c r="N3462" s="101">
        <f t="shared" si="1857"/>
        <v>0.97811300000000001</v>
      </c>
      <c r="O3462" s="100">
        <f t="shared" si="1858"/>
        <v>1</v>
      </c>
      <c r="P3462" s="98">
        <f t="shared" si="1859"/>
        <v>4500.2299999999996</v>
      </c>
      <c r="Q3462" s="97">
        <f t="shared" si="1860"/>
        <v>270.01</v>
      </c>
      <c r="R3462" s="97"/>
      <c r="S3462" s="97"/>
    </row>
    <row r="3463" spans="1:19" x14ac:dyDescent="0.25">
      <c r="A3463" s="89"/>
      <c r="B3463" s="90"/>
      <c r="C3463" s="90"/>
      <c r="D3463" s="91"/>
      <c r="E3463" s="92"/>
      <c r="F3463" s="92" t="s">
        <v>1558</v>
      </c>
      <c r="G3463" s="91"/>
      <c r="H3463" s="91"/>
      <c r="I3463" s="93">
        <v>1</v>
      </c>
      <c r="J3463" s="91"/>
      <c r="K3463" s="98"/>
      <c r="L3463" s="99"/>
      <c r="M3463" s="100"/>
      <c r="N3463" s="101"/>
      <c r="O3463" s="100"/>
      <c r="P3463" s="98"/>
      <c r="Q3463" s="91"/>
      <c r="R3463" s="91"/>
      <c r="S3463" s="91"/>
    </row>
    <row r="3464" spans="1:19" x14ac:dyDescent="0.25">
      <c r="A3464" s="89" t="s">
        <v>7377</v>
      </c>
      <c r="B3464" s="89" t="s">
        <v>7218</v>
      </c>
      <c r="C3464" s="89"/>
      <c r="D3464" s="89" t="s">
        <v>291</v>
      </c>
      <c r="E3464" s="94" t="s">
        <v>7378</v>
      </c>
      <c r="F3464" s="95" t="s">
        <v>7379</v>
      </c>
      <c r="G3464" s="89" t="s">
        <v>1071</v>
      </c>
      <c r="H3464" s="89" t="s">
        <v>7380</v>
      </c>
      <c r="I3464" s="96">
        <v>1</v>
      </c>
      <c r="J3464" s="97">
        <v>19819</v>
      </c>
      <c r="K3464" s="98">
        <f>J3464/H3464</f>
        <v>16515.830000000002</v>
      </c>
      <c r="L3464" s="99">
        <f>$L$8</f>
        <v>1.0815399999999999</v>
      </c>
      <c r="M3464" s="100">
        <f>$M$8</f>
        <v>1.0590999999999999</v>
      </c>
      <c r="N3464" s="101">
        <f>$N$8</f>
        <v>0.97811300000000001</v>
      </c>
      <c r="O3464" s="100">
        <f>$O$8</f>
        <v>1</v>
      </c>
      <c r="P3464" s="98">
        <f>K3464*L3464*M3464*N3464*O3464</f>
        <v>18504.14</v>
      </c>
      <c r="Q3464" s="97">
        <f>H3464*P3464</f>
        <v>22204.97</v>
      </c>
      <c r="R3464" s="97"/>
      <c r="S3464" s="97"/>
    </row>
    <row r="3465" spans="1:19" x14ac:dyDescent="0.25">
      <c r="A3465" s="89" t="s">
        <v>7381</v>
      </c>
      <c r="B3465" s="89" t="s">
        <v>7218</v>
      </c>
      <c r="C3465" s="89"/>
      <c r="D3465" s="89" t="s">
        <v>293</v>
      </c>
      <c r="E3465" s="94" t="s">
        <v>1563</v>
      </c>
      <c r="F3465" s="95" t="s">
        <v>1564</v>
      </c>
      <c r="G3465" s="89" t="s">
        <v>502</v>
      </c>
      <c r="H3465" s="89" t="s">
        <v>7382</v>
      </c>
      <c r="I3465" s="96">
        <v>1</v>
      </c>
      <c r="J3465" s="97">
        <v>7361</v>
      </c>
      <c r="K3465" s="98">
        <f>J3465/H3465</f>
        <v>47625.52</v>
      </c>
      <c r="L3465" s="99">
        <f>$L$8</f>
        <v>1.0815399999999999</v>
      </c>
      <c r="M3465" s="100">
        <f>$M$8</f>
        <v>1.0590999999999999</v>
      </c>
      <c r="N3465" s="101">
        <f>$N$8</f>
        <v>0.97811300000000001</v>
      </c>
      <c r="O3465" s="100">
        <f>$O$8</f>
        <v>1</v>
      </c>
      <c r="P3465" s="98">
        <f>K3465*L3465*M3465*N3465*O3465</f>
        <v>53359.08</v>
      </c>
      <c r="Q3465" s="97">
        <f>H3465*P3465</f>
        <v>8247.18</v>
      </c>
      <c r="R3465" s="97"/>
      <c r="S3465" s="97"/>
    </row>
    <row r="3466" spans="1:19" x14ac:dyDescent="0.25">
      <c r="A3466" s="89" t="s">
        <v>7383</v>
      </c>
      <c r="B3466" s="89" t="s">
        <v>7218</v>
      </c>
      <c r="C3466" s="89"/>
      <c r="D3466" s="89" t="s">
        <v>295</v>
      </c>
      <c r="E3466" s="94" t="s">
        <v>1567</v>
      </c>
      <c r="F3466" s="95" t="s">
        <v>1568</v>
      </c>
      <c r="G3466" s="89" t="s">
        <v>970</v>
      </c>
      <c r="H3466" s="89" t="s">
        <v>2537</v>
      </c>
      <c r="I3466" s="96">
        <v>1</v>
      </c>
      <c r="J3466" s="97">
        <v>4197</v>
      </c>
      <c r="K3466" s="98">
        <f>J3466/H3466</f>
        <v>10492.5</v>
      </c>
      <c r="L3466" s="99">
        <f>$L$8</f>
        <v>1.0815399999999999</v>
      </c>
      <c r="M3466" s="100">
        <f>$M$8</f>
        <v>1.0590999999999999</v>
      </c>
      <c r="N3466" s="101">
        <f>$N$8</f>
        <v>0.97811300000000001</v>
      </c>
      <c r="O3466" s="100">
        <f>$O$8</f>
        <v>1</v>
      </c>
      <c r="P3466" s="98">
        <f>K3466*L3466*M3466*N3466*O3466</f>
        <v>11755.67</v>
      </c>
      <c r="Q3466" s="97">
        <f>H3466*P3466</f>
        <v>4702.2700000000004</v>
      </c>
      <c r="R3466" s="97"/>
      <c r="S3466" s="97"/>
    </row>
    <row r="3467" spans="1:19" x14ac:dyDescent="0.25">
      <c r="A3467" s="89" t="s">
        <v>7384</v>
      </c>
      <c r="B3467" s="89" t="s">
        <v>7218</v>
      </c>
      <c r="C3467" s="89"/>
      <c r="D3467" s="89" t="s">
        <v>297</v>
      </c>
      <c r="E3467" s="94" t="s">
        <v>1571</v>
      </c>
      <c r="F3467" s="95" t="s">
        <v>1572</v>
      </c>
      <c r="G3467" s="89" t="s">
        <v>502</v>
      </c>
      <c r="H3467" s="89" t="s">
        <v>7385</v>
      </c>
      <c r="I3467" s="96">
        <v>1</v>
      </c>
      <c r="J3467" s="97">
        <v>1838</v>
      </c>
      <c r="K3467" s="98">
        <f>J3467/H3467</f>
        <v>40627.760000000002</v>
      </c>
      <c r="L3467" s="99">
        <f>$L$8</f>
        <v>1.0815399999999999</v>
      </c>
      <c r="M3467" s="100">
        <f>$M$8</f>
        <v>1.0590999999999999</v>
      </c>
      <c r="N3467" s="101">
        <f>$N$8</f>
        <v>0.97811300000000001</v>
      </c>
      <c r="O3467" s="100">
        <f>$O$8</f>
        <v>1</v>
      </c>
      <c r="P3467" s="98">
        <f>K3467*L3467*M3467*N3467*O3467</f>
        <v>45518.87</v>
      </c>
      <c r="Q3467" s="97">
        <f>H3467*P3467</f>
        <v>2059.27</v>
      </c>
      <c r="R3467" s="97"/>
      <c r="S3467" s="97"/>
    </row>
    <row r="3468" spans="1:19" x14ac:dyDescent="0.25">
      <c r="A3468" s="82" t="s">
        <v>2678</v>
      </c>
      <c r="B3468" s="83"/>
      <c r="C3468" s="84"/>
      <c r="D3468" s="85"/>
      <c r="E3468" s="86"/>
      <c r="F3468" s="86" t="s">
        <v>1574</v>
      </c>
      <c r="G3468" s="82"/>
      <c r="H3468" s="82"/>
      <c r="I3468" s="87"/>
      <c r="J3468" s="88">
        <f>SUM(J3469:J3474)</f>
        <v>29069</v>
      </c>
      <c r="K3468" s="98"/>
      <c r="L3468" s="99"/>
      <c r="M3468" s="100"/>
      <c r="N3468" s="101"/>
      <c r="O3468" s="100"/>
      <c r="P3468" s="98"/>
      <c r="Q3468" s="88">
        <f>SUM(Q3469:Q3474)</f>
        <v>32568.71</v>
      </c>
      <c r="R3468" s="88">
        <f t="shared" ref="R3468:S3468" si="1861">SUM(R3469:R3474)</f>
        <v>0</v>
      </c>
      <c r="S3468" s="88">
        <f t="shared" si="1861"/>
        <v>0</v>
      </c>
    </row>
    <row r="3469" spans="1:19" x14ac:dyDescent="0.25">
      <c r="A3469" s="89"/>
      <c r="B3469" s="90"/>
      <c r="C3469" s="90"/>
      <c r="D3469" s="91"/>
      <c r="E3469" s="92"/>
      <c r="F3469" s="92" t="s">
        <v>7387</v>
      </c>
      <c r="G3469" s="91"/>
      <c r="H3469" s="91"/>
      <c r="I3469" s="93">
        <v>1</v>
      </c>
      <c r="J3469" s="91"/>
      <c r="K3469" s="98"/>
      <c r="L3469" s="99"/>
      <c r="M3469" s="100"/>
      <c r="N3469" s="101"/>
      <c r="O3469" s="100"/>
      <c r="P3469" s="98"/>
      <c r="Q3469" s="91"/>
      <c r="R3469" s="91"/>
      <c r="S3469" s="91"/>
    </row>
    <row r="3470" spans="1:19" ht="22.5" x14ac:dyDescent="0.25">
      <c r="A3470" s="89" t="s">
        <v>7388</v>
      </c>
      <c r="B3470" s="89" t="s">
        <v>7218</v>
      </c>
      <c r="C3470" s="89"/>
      <c r="D3470" s="89" t="s">
        <v>309</v>
      </c>
      <c r="E3470" s="94" t="s">
        <v>1577</v>
      </c>
      <c r="F3470" s="95" t="s">
        <v>1578</v>
      </c>
      <c r="G3470" s="89" t="s">
        <v>37</v>
      </c>
      <c r="H3470" s="89" t="s">
        <v>5835</v>
      </c>
      <c r="I3470" s="96">
        <v>1</v>
      </c>
      <c r="J3470" s="97">
        <v>2096</v>
      </c>
      <c r="K3470" s="98">
        <f>J3470/H3470</f>
        <v>190545.45</v>
      </c>
      <c r="L3470" s="99">
        <f>$L$8</f>
        <v>1.0815399999999999</v>
      </c>
      <c r="M3470" s="100">
        <f>$M$8</f>
        <v>1.0590999999999999</v>
      </c>
      <c r="N3470" s="101">
        <f>$N$8</f>
        <v>0.97811300000000001</v>
      </c>
      <c r="O3470" s="100">
        <f>$O$8</f>
        <v>1</v>
      </c>
      <c r="P3470" s="98">
        <f>K3470*L3470*M3470*N3470*O3470</f>
        <v>213484.9</v>
      </c>
      <c r="Q3470" s="97">
        <f>H3470*P3470</f>
        <v>2348.33</v>
      </c>
      <c r="R3470" s="97"/>
      <c r="S3470" s="97"/>
    </row>
    <row r="3471" spans="1:19" ht="22.5" x14ac:dyDescent="0.25">
      <c r="A3471" s="89" t="s">
        <v>7389</v>
      </c>
      <c r="B3471" s="89" t="s">
        <v>7218</v>
      </c>
      <c r="C3471" s="89"/>
      <c r="D3471" s="89" t="s">
        <v>311</v>
      </c>
      <c r="E3471" s="94" t="s">
        <v>31</v>
      </c>
      <c r="F3471" s="95" t="s">
        <v>32</v>
      </c>
      <c r="G3471" s="89" t="s">
        <v>27</v>
      </c>
      <c r="H3471" s="89" t="s">
        <v>7390</v>
      </c>
      <c r="I3471" s="96">
        <v>1</v>
      </c>
      <c r="J3471" s="97">
        <v>13257</v>
      </c>
      <c r="K3471" s="98">
        <f>J3471/H3471</f>
        <v>708.93</v>
      </c>
      <c r="L3471" s="99">
        <f>$L$8</f>
        <v>1.0815399999999999</v>
      </c>
      <c r="M3471" s="100">
        <f>$M$8</f>
        <v>1.0590999999999999</v>
      </c>
      <c r="N3471" s="101">
        <f>$N$8</f>
        <v>0.97811300000000001</v>
      </c>
      <c r="O3471" s="100">
        <f>$O$8</f>
        <v>1</v>
      </c>
      <c r="P3471" s="98">
        <f>K3471*L3471*M3471*N3471*O3471</f>
        <v>794.28</v>
      </c>
      <c r="Q3471" s="97">
        <f>H3471*P3471</f>
        <v>14853.04</v>
      </c>
      <c r="R3471" s="97"/>
      <c r="S3471" s="97"/>
    </row>
    <row r="3472" spans="1:19" ht="22.5" x14ac:dyDescent="0.25">
      <c r="A3472" s="89" t="s">
        <v>7391</v>
      </c>
      <c r="B3472" s="89" t="s">
        <v>7218</v>
      </c>
      <c r="C3472" s="89"/>
      <c r="D3472" s="89" t="s">
        <v>218</v>
      </c>
      <c r="E3472" s="94" t="s">
        <v>44</v>
      </c>
      <c r="F3472" s="95" t="s">
        <v>1589</v>
      </c>
      <c r="G3472" s="89" t="s">
        <v>37</v>
      </c>
      <c r="H3472" s="89" t="s">
        <v>5835</v>
      </c>
      <c r="I3472" s="96">
        <v>1</v>
      </c>
      <c r="J3472" s="97">
        <v>102</v>
      </c>
      <c r="K3472" s="98">
        <f>J3472/H3472</f>
        <v>9272.73</v>
      </c>
      <c r="L3472" s="99">
        <f>$L$8</f>
        <v>1.0815399999999999</v>
      </c>
      <c r="M3472" s="100">
        <f>$M$8</f>
        <v>1.0590999999999999</v>
      </c>
      <c r="N3472" s="101">
        <f>$N$8</f>
        <v>0.97811300000000001</v>
      </c>
      <c r="O3472" s="100">
        <f>$O$8</f>
        <v>1</v>
      </c>
      <c r="P3472" s="98">
        <f>K3472*L3472*M3472*N3472*O3472</f>
        <v>10389.06</v>
      </c>
      <c r="Q3472" s="97">
        <f>H3472*P3472</f>
        <v>114.28</v>
      </c>
      <c r="R3472" s="97"/>
      <c r="S3472" s="97"/>
    </row>
    <row r="3473" spans="1:19" x14ac:dyDescent="0.25">
      <c r="A3473" s="89" t="s">
        <v>7392</v>
      </c>
      <c r="B3473" s="89" t="s">
        <v>7218</v>
      </c>
      <c r="C3473" s="89"/>
      <c r="D3473" s="89" t="s">
        <v>922</v>
      </c>
      <c r="E3473" s="94" t="s">
        <v>556</v>
      </c>
      <c r="F3473" s="95" t="s">
        <v>557</v>
      </c>
      <c r="G3473" s="89" t="s">
        <v>81</v>
      </c>
      <c r="H3473" s="89" t="s">
        <v>65</v>
      </c>
      <c r="I3473" s="96">
        <v>1</v>
      </c>
      <c r="J3473" s="97">
        <v>12205</v>
      </c>
      <c r="K3473" s="98">
        <f>J3473/H3473</f>
        <v>1109.55</v>
      </c>
      <c r="L3473" s="99">
        <f>$L$8</f>
        <v>1.0815399999999999</v>
      </c>
      <c r="M3473" s="100">
        <f>$M$8</f>
        <v>1.0590999999999999</v>
      </c>
      <c r="N3473" s="101">
        <f>$N$8</f>
        <v>0.97811300000000001</v>
      </c>
      <c r="O3473" s="100">
        <f>$O$8</f>
        <v>1</v>
      </c>
      <c r="P3473" s="98">
        <f>K3473*L3473*M3473*N3473*O3473</f>
        <v>1243.1300000000001</v>
      </c>
      <c r="Q3473" s="97">
        <f>H3473*P3473</f>
        <v>13674.43</v>
      </c>
      <c r="R3473" s="97"/>
      <c r="S3473" s="97"/>
    </row>
    <row r="3474" spans="1:19" x14ac:dyDescent="0.25">
      <c r="A3474" s="89" t="s">
        <v>7393</v>
      </c>
      <c r="B3474" s="89" t="s">
        <v>7218</v>
      </c>
      <c r="C3474" s="89"/>
      <c r="D3474" s="89" t="s">
        <v>924</v>
      </c>
      <c r="E3474" s="94" t="s">
        <v>49</v>
      </c>
      <c r="F3474" s="95" t="s">
        <v>50</v>
      </c>
      <c r="G3474" s="89" t="s">
        <v>51</v>
      </c>
      <c r="H3474" s="89" t="s">
        <v>456</v>
      </c>
      <c r="I3474" s="96">
        <v>1</v>
      </c>
      <c r="J3474" s="97">
        <v>1409</v>
      </c>
      <c r="K3474" s="98">
        <f>J3474/H3474</f>
        <v>12809.09</v>
      </c>
      <c r="L3474" s="99">
        <f>$L$8</f>
        <v>1.0815399999999999</v>
      </c>
      <c r="M3474" s="100">
        <f>$M$8</f>
        <v>1.0590999999999999</v>
      </c>
      <c r="N3474" s="101">
        <f>$N$8</f>
        <v>0.97811300000000001</v>
      </c>
      <c r="O3474" s="100">
        <f>$O$8</f>
        <v>1</v>
      </c>
      <c r="P3474" s="98">
        <f>K3474*L3474*M3474*N3474*O3474</f>
        <v>14351.16</v>
      </c>
      <c r="Q3474" s="97">
        <f>H3474*P3474</f>
        <v>1578.63</v>
      </c>
      <c r="R3474" s="97"/>
      <c r="S3474" s="97"/>
    </row>
    <row r="3475" spans="1:19" x14ac:dyDescent="0.25">
      <c r="A3475" s="72"/>
      <c r="B3475" s="77"/>
      <c r="C3475" s="77"/>
      <c r="D3475" s="77"/>
      <c r="E3475" s="76"/>
      <c r="F3475" s="76" t="s">
        <v>17304</v>
      </c>
      <c r="G3475" s="77"/>
      <c r="H3475" s="77"/>
      <c r="I3475" s="78"/>
      <c r="J3475" s="79">
        <f>J3476</f>
        <v>3327785</v>
      </c>
      <c r="K3475" s="98"/>
      <c r="L3475" s="99"/>
      <c r="M3475" s="100"/>
      <c r="N3475" s="101"/>
      <c r="O3475" s="100"/>
      <c r="P3475" s="98"/>
      <c r="Q3475" s="79">
        <f>Q3476</f>
        <v>3728411.31</v>
      </c>
      <c r="R3475" s="79">
        <f t="shared" ref="R3475:S3475" si="1862">R3476</f>
        <v>3126346.25</v>
      </c>
      <c r="S3475" s="79">
        <f t="shared" si="1862"/>
        <v>0</v>
      </c>
    </row>
    <row r="3476" spans="1:19" x14ac:dyDescent="0.25">
      <c r="A3476" s="82" t="s">
        <v>2680</v>
      </c>
      <c r="B3476" s="83"/>
      <c r="C3476" s="84"/>
      <c r="D3476" s="85"/>
      <c r="E3476" s="86"/>
      <c r="F3476" s="86" t="s">
        <v>1723</v>
      </c>
      <c r="G3476" s="82"/>
      <c r="H3476" s="82"/>
      <c r="I3476" s="87"/>
      <c r="J3476" s="88">
        <f>SUM(J3477:J3587)</f>
        <v>3327785</v>
      </c>
      <c r="K3476" s="98"/>
      <c r="L3476" s="99"/>
      <c r="M3476" s="100"/>
      <c r="N3476" s="101"/>
      <c r="O3476" s="100"/>
      <c r="P3476" s="98"/>
      <c r="Q3476" s="88">
        <f>SUM(Q3477:Q3587)</f>
        <v>3728411.31</v>
      </c>
      <c r="R3476" s="88">
        <f t="shared" ref="R3476:S3476" si="1863">SUM(R3477:R3587)</f>
        <v>3126346.25</v>
      </c>
      <c r="S3476" s="88">
        <f t="shared" si="1863"/>
        <v>0</v>
      </c>
    </row>
    <row r="3477" spans="1:19" x14ac:dyDescent="0.25">
      <c r="A3477" s="89"/>
      <c r="B3477" s="90"/>
      <c r="C3477" s="90"/>
      <c r="D3477" s="91"/>
      <c r="E3477" s="92"/>
      <c r="F3477" s="92" t="s">
        <v>7396</v>
      </c>
      <c r="G3477" s="91"/>
      <c r="H3477" s="91"/>
      <c r="I3477" s="93">
        <v>1</v>
      </c>
      <c r="J3477" s="91"/>
      <c r="K3477" s="98"/>
      <c r="L3477" s="99"/>
      <c r="M3477" s="100"/>
      <c r="N3477" s="101"/>
      <c r="O3477" s="100"/>
      <c r="P3477" s="98"/>
      <c r="Q3477" s="91"/>
      <c r="R3477" s="91"/>
      <c r="S3477" s="91"/>
    </row>
    <row r="3478" spans="1:19" ht="22.5" x14ac:dyDescent="0.25">
      <c r="A3478" s="89" t="s">
        <v>7397</v>
      </c>
      <c r="B3478" s="89" t="s">
        <v>7398</v>
      </c>
      <c r="C3478" s="89"/>
      <c r="D3478" s="89" t="s">
        <v>12</v>
      </c>
      <c r="E3478" s="94" t="s">
        <v>1727</v>
      </c>
      <c r="F3478" s="95" t="s">
        <v>1728</v>
      </c>
      <c r="G3478" s="89" t="s">
        <v>648</v>
      </c>
      <c r="H3478" s="89" t="s">
        <v>12</v>
      </c>
      <c r="I3478" s="96">
        <v>1</v>
      </c>
      <c r="J3478" s="97">
        <v>57924</v>
      </c>
      <c r="K3478" s="98">
        <f t="shared" ref="K3478:K3493" si="1864">J3478/H3478</f>
        <v>57924</v>
      </c>
      <c r="L3478" s="99">
        <f t="shared" ref="L3478:L3493" si="1865">$L$8</f>
        <v>1.0815399999999999</v>
      </c>
      <c r="M3478" s="100">
        <f t="shared" ref="M3478:M3493" si="1866">$M$8</f>
        <v>1.0590999999999999</v>
      </c>
      <c r="N3478" s="101">
        <f t="shared" ref="N3478:N3493" si="1867">$N$8</f>
        <v>0.97811300000000001</v>
      </c>
      <c r="O3478" s="100">
        <f t="shared" ref="O3478:O3493" si="1868">$O$8</f>
        <v>1</v>
      </c>
      <c r="P3478" s="98">
        <f t="shared" ref="P3478:P3493" si="1869">K3478*L3478*M3478*N3478*O3478</f>
        <v>64897.37</v>
      </c>
      <c r="Q3478" s="97">
        <f t="shared" ref="Q3478:Q3493" si="1870">H3478*P3478</f>
        <v>64897.37</v>
      </c>
      <c r="R3478" s="97"/>
      <c r="S3478" s="97"/>
    </row>
    <row r="3479" spans="1:19" ht="22.5" x14ac:dyDescent="0.25">
      <c r="A3479" s="89" t="s">
        <v>7399</v>
      </c>
      <c r="B3479" s="89" t="s">
        <v>7398</v>
      </c>
      <c r="C3479" s="89" t="s">
        <v>17297</v>
      </c>
      <c r="D3479" s="89" t="s">
        <v>24</v>
      </c>
      <c r="E3479" s="94" t="s">
        <v>7400</v>
      </c>
      <c r="F3479" s="95" t="s">
        <v>7401</v>
      </c>
      <c r="G3479" s="89" t="s">
        <v>648</v>
      </c>
      <c r="H3479" s="89" t="s">
        <v>12</v>
      </c>
      <c r="I3479" s="96">
        <v>1</v>
      </c>
      <c r="J3479" s="97">
        <v>762014</v>
      </c>
      <c r="K3479" s="98">
        <f t="shared" si="1864"/>
        <v>762014</v>
      </c>
      <c r="L3479" s="99">
        <f t="shared" si="1865"/>
        <v>1.0815399999999999</v>
      </c>
      <c r="M3479" s="100">
        <f t="shared" si="1866"/>
        <v>1.0590999999999999</v>
      </c>
      <c r="N3479" s="101">
        <f t="shared" si="1867"/>
        <v>0.97811300000000001</v>
      </c>
      <c r="O3479" s="100">
        <f t="shared" si="1868"/>
        <v>1</v>
      </c>
      <c r="P3479" s="98">
        <f t="shared" si="1869"/>
        <v>853751.61</v>
      </c>
      <c r="Q3479" s="97">
        <f t="shared" si="1870"/>
        <v>853751.61</v>
      </c>
      <c r="R3479" s="97">
        <f t="shared" ref="R3479" si="1871">Q3479</f>
        <v>853751.61</v>
      </c>
      <c r="S3479" s="97"/>
    </row>
    <row r="3480" spans="1:19" x14ac:dyDescent="0.25">
      <c r="A3480" s="89" t="s">
        <v>7402</v>
      </c>
      <c r="B3480" s="89" t="s">
        <v>7398</v>
      </c>
      <c r="C3480" s="89"/>
      <c r="D3480" s="89" t="s">
        <v>30</v>
      </c>
      <c r="E3480" s="94" t="s">
        <v>1645</v>
      </c>
      <c r="F3480" s="95" t="s">
        <v>1646</v>
      </c>
      <c r="G3480" s="89" t="s">
        <v>648</v>
      </c>
      <c r="H3480" s="89" t="s">
        <v>30</v>
      </c>
      <c r="I3480" s="96">
        <v>1</v>
      </c>
      <c r="J3480" s="97">
        <v>2347</v>
      </c>
      <c r="K3480" s="98">
        <f t="shared" si="1864"/>
        <v>782.33</v>
      </c>
      <c r="L3480" s="99">
        <f t="shared" si="1865"/>
        <v>1.0815399999999999</v>
      </c>
      <c r="M3480" s="100">
        <f t="shared" si="1866"/>
        <v>1.0590999999999999</v>
      </c>
      <c r="N3480" s="101">
        <f t="shared" si="1867"/>
        <v>0.97811300000000001</v>
      </c>
      <c r="O3480" s="100">
        <f t="shared" si="1868"/>
        <v>1</v>
      </c>
      <c r="P3480" s="98">
        <f t="shared" si="1869"/>
        <v>876.51</v>
      </c>
      <c r="Q3480" s="97">
        <f t="shared" si="1870"/>
        <v>2629.53</v>
      </c>
      <c r="R3480" s="97"/>
      <c r="S3480" s="97"/>
    </row>
    <row r="3481" spans="1:19" ht="22.5" x14ac:dyDescent="0.25">
      <c r="A3481" s="89" t="s">
        <v>7403</v>
      </c>
      <c r="B3481" s="89" t="s">
        <v>7398</v>
      </c>
      <c r="C3481" s="89" t="s">
        <v>17297</v>
      </c>
      <c r="D3481" s="89" t="s">
        <v>34</v>
      </c>
      <c r="E3481" s="94" t="s">
        <v>7404</v>
      </c>
      <c r="F3481" s="95" t="s">
        <v>1754</v>
      </c>
      <c r="G3481" s="89" t="s">
        <v>648</v>
      </c>
      <c r="H3481" s="89" t="s">
        <v>12</v>
      </c>
      <c r="I3481" s="96">
        <v>1</v>
      </c>
      <c r="J3481" s="97">
        <v>8181</v>
      </c>
      <c r="K3481" s="98">
        <f t="shared" si="1864"/>
        <v>8181</v>
      </c>
      <c r="L3481" s="99">
        <f t="shared" si="1865"/>
        <v>1.0815399999999999</v>
      </c>
      <c r="M3481" s="100">
        <f t="shared" si="1866"/>
        <v>1.0590999999999999</v>
      </c>
      <c r="N3481" s="101">
        <f t="shared" si="1867"/>
        <v>0.97811300000000001</v>
      </c>
      <c r="O3481" s="100">
        <f t="shared" si="1868"/>
        <v>1</v>
      </c>
      <c r="P3481" s="98">
        <f t="shared" si="1869"/>
        <v>9165.9</v>
      </c>
      <c r="Q3481" s="97">
        <f t="shared" si="1870"/>
        <v>9165.9</v>
      </c>
      <c r="R3481" s="97">
        <f t="shared" ref="R3481:R3483" si="1872">Q3481</f>
        <v>9165.9</v>
      </c>
      <c r="S3481" s="97"/>
    </row>
    <row r="3482" spans="1:19" ht="22.5" x14ac:dyDescent="0.25">
      <c r="A3482" s="89" t="s">
        <v>7405</v>
      </c>
      <c r="B3482" s="89" t="s">
        <v>7398</v>
      </c>
      <c r="C3482" s="89" t="s">
        <v>17297</v>
      </c>
      <c r="D3482" s="89" t="s">
        <v>40</v>
      </c>
      <c r="E3482" s="94" t="s">
        <v>7406</v>
      </c>
      <c r="F3482" s="95" t="s">
        <v>3704</v>
      </c>
      <c r="G3482" s="89" t="s">
        <v>648</v>
      </c>
      <c r="H3482" s="89" t="s">
        <v>12</v>
      </c>
      <c r="I3482" s="96">
        <v>1</v>
      </c>
      <c r="J3482" s="97">
        <v>25993</v>
      </c>
      <c r="K3482" s="98">
        <f t="shared" si="1864"/>
        <v>25993</v>
      </c>
      <c r="L3482" s="99">
        <f t="shared" si="1865"/>
        <v>1.0815399999999999</v>
      </c>
      <c r="M3482" s="100">
        <f t="shared" si="1866"/>
        <v>1.0590999999999999</v>
      </c>
      <c r="N3482" s="101">
        <f t="shared" si="1867"/>
        <v>0.97811300000000001</v>
      </c>
      <c r="O3482" s="100">
        <f t="shared" si="1868"/>
        <v>1</v>
      </c>
      <c r="P3482" s="98">
        <f t="shared" si="1869"/>
        <v>29122.25</v>
      </c>
      <c r="Q3482" s="97">
        <f t="shared" si="1870"/>
        <v>29122.25</v>
      </c>
      <c r="R3482" s="97">
        <f t="shared" si="1872"/>
        <v>29122.25</v>
      </c>
      <c r="S3482" s="97"/>
    </row>
    <row r="3483" spans="1:19" ht="22.5" x14ac:dyDescent="0.25">
      <c r="A3483" s="89" t="s">
        <v>7407</v>
      </c>
      <c r="B3483" s="89" t="s">
        <v>7398</v>
      </c>
      <c r="C3483" s="89" t="s">
        <v>17297</v>
      </c>
      <c r="D3483" s="89" t="s">
        <v>43</v>
      </c>
      <c r="E3483" s="94" t="s">
        <v>7408</v>
      </c>
      <c r="F3483" s="95" t="s">
        <v>1738</v>
      </c>
      <c r="G3483" s="89" t="s">
        <v>648</v>
      </c>
      <c r="H3483" s="89" t="s">
        <v>12</v>
      </c>
      <c r="I3483" s="96">
        <v>1</v>
      </c>
      <c r="J3483" s="97">
        <v>9400</v>
      </c>
      <c r="K3483" s="98">
        <f t="shared" si="1864"/>
        <v>9400</v>
      </c>
      <c r="L3483" s="99">
        <f t="shared" si="1865"/>
        <v>1.0815399999999999</v>
      </c>
      <c r="M3483" s="100">
        <f t="shared" si="1866"/>
        <v>1.0590999999999999</v>
      </c>
      <c r="N3483" s="101">
        <f t="shared" si="1867"/>
        <v>0.97811300000000001</v>
      </c>
      <c r="O3483" s="100">
        <f t="shared" si="1868"/>
        <v>1</v>
      </c>
      <c r="P3483" s="98">
        <f t="shared" si="1869"/>
        <v>10531.65</v>
      </c>
      <c r="Q3483" s="97">
        <f t="shared" si="1870"/>
        <v>10531.65</v>
      </c>
      <c r="R3483" s="97">
        <f t="shared" si="1872"/>
        <v>10531.65</v>
      </c>
      <c r="S3483" s="97"/>
    </row>
    <row r="3484" spans="1:19" ht="22.5" x14ac:dyDescent="0.25">
      <c r="A3484" s="89" t="s">
        <v>7409</v>
      </c>
      <c r="B3484" s="89" t="s">
        <v>7398</v>
      </c>
      <c r="C3484" s="89"/>
      <c r="D3484" s="89" t="s">
        <v>48</v>
      </c>
      <c r="E3484" s="94" t="s">
        <v>1768</v>
      </c>
      <c r="F3484" s="95" t="s">
        <v>1769</v>
      </c>
      <c r="G3484" s="89" t="s">
        <v>648</v>
      </c>
      <c r="H3484" s="89" t="s">
        <v>12</v>
      </c>
      <c r="I3484" s="96">
        <v>1</v>
      </c>
      <c r="J3484" s="97">
        <v>398</v>
      </c>
      <c r="K3484" s="98">
        <f t="shared" si="1864"/>
        <v>398</v>
      </c>
      <c r="L3484" s="99">
        <f t="shared" si="1865"/>
        <v>1.0815399999999999</v>
      </c>
      <c r="M3484" s="100">
        <f t="shared" si="1866"/>
        <v>1.0590999999999999</v>
      </c>
      <c r="N3484" s="101">
        <f t="shared" si="1867"/>
        <v>0.97811300000000001</v>
      </c>
      <c r="O3484" s="100">
        <f t="shared" si="1868"/>
        <v>1</v>
      </c>
      <c r="P3484" s="98">
        <f t="shared" si="1869"/>
        <v>445.91</v>
      </c>
      <c r="Q3484" s="97">
        <f t="shared" si="1870"/>
        <v>445.91</v>
      </c>
      <c r="R3484" s="97"/>
      <c r="S3484" s="97"/>
    </row>
    <row r="3485" spans="1:19" ht="22.5" x14ac:dyDescent="0.25">
      <c r="A3485" s="89" t="s">
        <v>7410</v>
      </c>
      <c r="B3485" s="89" t="s">
        <v>7398</v>
      </c>
      <c r="C3485" s="89" t="s">
        <v>17297</v>
      </c>
      <c r="D3485" s="89" t="s">
        <v>55</v>
      </c>
      <c r="E3485" s="94" t="s">
        <v>7411</v>
      </c>
      <c r="F3485" s="95" t="s">
        <v>7412</v>
      </c>
      <c r="G3485" s="89" t="s">
        <v>648</v>
      </c>
      <c r="H3485" s="89" t="s">
        <v>12</v>
      </c>
      <c r="I3485" s="96">
        <v>1</v>
      </c>
      <c r="J3485" s="97">
        <v>41143</v>
      </c>
      <c r="K3485" s="98">
        <f t="shared" si="1864"/>
        <v>41143</v>
      </c>
      <c r="L3485" s="99">
        <f t="shared" si="1865"/>
        <v>1.0815399999999999</v>
      </c>
      <c r="M3485" s="100">
        <f t="shared" si="1866"/>
        <v>1.0590999999999999</v>
      </c>
      <c r="N3485" s="101">
        <f t="shared" si="1867"/>
        <v>0.97811300000000001</v>
      </c>
      <c r="O3485" s="100">
        <f t="shared" si="1868"/>
        <v>1</v>
      </c>
      <c r="P3485" s="98">
        <f t="shared" si="1869"/>
        <v>46096.14</v>
      </c>
      <c r="Q3485" s="97">
        <f t="shared" si="1870"/>
        <v>46096.14</v>
      </c>
      <c r="R3485" s="97">
        <f t="shared" ref="R3485" si="1873">Q3485</f>
        <v>46096.14</v>
      </c>
      <c r="S3485" s="97"/>
    </row>
    <row r="3486" spans="1:19" x14ac:dyDescent="0.25">
      <c r="A3486" s="89" t="s">
        <v>7413</v>
      </c>
      <c r="B3486" s="89" t="s">
        <v>7398</v>
      </c>
      <c r="C3486" s="89"/>
      <c r="D3486" s="89" t="s">
        <v>58</v>
      </c>
      <c r="E3486" s="94" t="s">
        <v>1746</v>
      </c>
      <c r="F3486" s="95" t="s">
        <v>1747</v>
      </c>
      <c r="G3486" s="89" t="s">
        <v>648</v>
      </c>
      <c r="H3486" s="89" t="s">
        <v>12</v>
      </c>
      <c r="I3486" s="96">
        <v>1</v>
      </c>
      <c r="J3486" s="97">
        <v>2561</v>
      </c>
      <c r="K3486" s="98">
        <f t="shared" si="1864"/>
        <v>2561</v>
      </c>
      <c r="L3486" s="99">
        <f t="shared" si="1865"/>
        <v>1.0815399999999999</v>
      </c>
      <c r="M3486" s="100">
        <f t="shared" si="1866"/>
        <v>1.0590999999999999</v>
      </c>
      <c r="N3486" s="101">
        <f t="shared" si="1867"/>
        <v>0.97811300000000001</v>
      </c>
      <c r="O3486" s="100">
        <f t="shared" si="1868"/>
        <v>1</v>
      </c>
      <c r="P3486" s="98">
        <f t="shared" si="1869"/>
        <v>2869.31</v>
      </c>
      <c r="Q3486" s="97">
        <f t="shared" si="1870"/>
        <v>2869.31</v>
      </c>
      <c r="R3486" s="97"/>
      <c r="S3486" s="97"/>
    </row>
    <row r="3487" spans="1:19" ht="22.5" x14ac:dyDescent="0.25">
      <c r="A3487" s="89" t="s">
        <v>7414</v>
      </c>
      <c r="B3487" s="89" t="s">
        <v>7398</v>
      </c>
      <c r="C3487" s="89" t="s">
        <v>17297</v>
      </c>
      <c r="D3487" s="89" t="s">
        <v>60</v>
      </c>
      <c r="E3487" s="94" t="s">
        <v>7415</v>
      </c>
      <c r="F3487" s="95" t="s">
        <v>7416</v>
      </c>
      <c r="G3487" s="89" t="s">
        <v>648</v>
      </c>
      <c r="H3487" s="89" t="s">
        <v>12</v>
      </c>
      <c r="I3487" s="96">
        <v>1</v>
      </c>
      <c r="J3487" s="97">
        <v>150765</v>
      </c>
      <c r="K3487" s="98">
        <f t="shared" si="1864"/>
        <v>150765</v>
      </c>
      <c r="L3487" s="99">
        <f t="shared" si="1865"/>
        <v>1.0815399999999999</v>
      </c>
      <c r="M3487" s="100">
        <f t="shared" si="1866"/>
        <v>1.0590999999999999</v>
      </c>
      <c r="N3487" s="101">
        <f t="shared" si="1867"/>
        <v>0.97811300000000001</v>
      </c>
      <c r="O3487" s="100">
        <f t="shared" si="1868"/>
        <v>1</v>
      </c>
      <c r="P3487" s="98">
        <f t="shared" si="1869"/>
        <v>168915.35</v>
      </c>
      <c r="Q3487" s="97">
        <f t="shared" si="1870"/>
        <v>168915.35</v>
      </c>
      <c r="R3487" s="97">
        <f t="shared" ref="R3487" si="1874">Q3487</f>
        <v>168915.35</v>
      </c>
      <c r="S3487" s="97"/>
    </row>
    <row r="3488" spans="1:19" ht="22.5" x14ac:dyDescent="0.25">
      <c r="A3488" s="89" t="s">
        <v>7417</v>
      </c>
      <c r="B3488" s="89" t="s">
        <v>7398</v>
      </c>
      <c r="C3488" s="89"/>
      <c r="D3488" s="89" t="s">
        <v>65</v>
      </c>
      <c r="E3488" s="94" t="s">
        <v>1694</v>
      </c>
      <c r="F3488" s="95" t="s">
        <v>1695</v>
      </c>
      <c r="G3488" s="89" t="s">
        <v>970</v>
      </c>
      <c r="H3488" s="89" t="s">
        <v>237</v>
      </c>
      <c r="I3488" s="96">
        <v>1</v>
      </c>
      <c r="J3488" s="97">
        <v>2655</v>
      </c>
      <c r="K3488" s="98">
        <f t="shared" si="1864"/>
        <v>26550</v>
      </c>
      <c r="L3488" s="99">
        <f t="shared" si="1865"/>
        <v>1.0815399999999999</v>
      </c>
      <c r="M3488" s="100">
        <f t="shared" si="1866"/>
        <v>1.0590999999999999</v>
      </c>
      <c r="N3488" s="101">
        <f t="shared" si="1867"/>
        <v>0.97811300000000001</v>
      </c>
      <c r="O3488" s="100">
        <f t="shared" si="1868"/>
        <v>1</v>
      </c>
      <c r="P3488" s="98">
        <f t="shared" si="1869"/>
        <v>29746.31</v>
      </c>
      <c r="Q3488" s="97">
        <f t="shared" si="1870"/>
        <v>2974.63</v>
      </c>
      <c r="R3488" s="97"/>
      <c r="S3488" s="97"/>
    </row>
    <row r="3489" spans="1:19" ht="22.5" x14ac:dyDescent="0.25">
      <c r="A3489" s="89" t="s">
        <v>7418</v>
      </c>
      <c r="B3489" s="89" t="s">
        <v>7398</v>
      </c>
      <c r="C3489" s="89" t="s">
        <v>17297</v>
      </c>
      <c r="D3489" s="89" t="s">
        <v>68</v>
      </c>
      <c r="E3489" s="94" t="s">
        <v>7419</v>
      </c>
      <c r="F3489" s="95" t="s">
        <v>7420</v>
      </c>
      <c r="G3489" s="89" t="s">
        <v>648</v>
      </c>
      <c r="H3489" s="89" t="s">
        <v>12</v>
      </c>
      <c r="I3489" s="96">
        <v>1</v>
      </c>
      <c r="J3489" s="97">
        <v>80752</v>
      </c>
      <c r="K3489" s="98">
        <f t="shared" si="1864"/>
        <v>80752</v>
      </c>
      <c r="L3489" s="99">
        <f t="shared" si="1865"/>
        <v>1.0815399999999999</v>
      </c>
      <c r="M3489" s="100">
        <f t="shared" si="1866"/>
        <v>1.0590999999999999</v>
      </c>
      <c r="N3489" s="101">
        <f t="shared" si="1867"/>
        <v>0.97811300000000001</v>
      </c>
      <c r="O3489" s="100">
        <f t="shared" si="1868"/>
        <v>1</v>
      </c>
      <c r="P3489" s="98">
        <f t="shared" si="1869"/>
        <v>90473.600000000006</v>
      </c>
      <c r="Q3489" s="97">
        <f t="shared" si="1870"/>
        <v>90473.600000000006</v>
      </c>
      <c r="R3489" s="97">
        <f t="shared" ref="R3489" si="1875">Q3489</f>
        <v>90473.600000000006</v>
      </c>
      <c r="S3489" s="97"/>
    </row>
    <row r="3490" spans="1:19" x14ac:dyDescent="0.25">
      <c r="A3490" s="89" t="s">
        <v>7421</v>
      </c>
      <c r="B3490" s="89" t="s">
        <v>7398</v>
      </c>
      <c r="C3490" s="89"/>
      <c r="D3490" s="89" t="s">
        <v>70</v>
      </c>
      <c r="E3490" s="94" t="s">
        <v>1740</v>
      </c>
      <c r="F3490" s="95" t="s">
        <v>1741</v>
      </c>
      <c r="G3490" s="89" t="s">
        <v>648</v>
      </c>
      <c r="H3490" s="89" t="s">
        <v>12</v>
      </c>
      <c r="I3490" s="96">
        <v>1</v>
      </c>
      <c r="J3490" s="97">
        <v>1004</v>
      </c>
      <c r="K3490" s="98">
        <f t="shared" si="1864"/>
        <v>1004</v>
      </c>
      <c r="L3490" s="99">
        <f t="shared" si="1865"/>
        <v>1.0815399999999999</v>
      </c>
      <c r="M3490" s="100">
        <f t="shared" si="1866"/>
        <v>1.0590999999999999</v>
      </c>
      <c r="N3490" s="101">
        <f t="shared" si="1867"/>
        <v>0.97811300000000001</v>
      </c>
      <c r="O3490" s="100">
        <f t="shared" si="1868"/>
        <v>1</v>
      </c>
      <c r="P3490" s="98">
        <f t="shared" si="1869"/>
        <v>1124.8699999999999</v>
      </c>
      <c r="Q3490" s="97">
        <f t="shared" si="1870"/>
        <v>1124.8699999999999</v>
      </c>
      <c r="R3490" s="97"/>
      <c r="S3490" s="97"/>
    </row>
    <row r="3491" spans="1:19" ht="22.5" x14ac:dyDescent="0.25">
      <c r="A3491" s="89" t="s">
        <v>7422</v>
      </c>
      <c r="B3491" s="89" t="s">
        <v>7398</v>
      </c>
      <c r="C3491" s="89" t="s">
        <v>17297</v>
      </c>
      <c r="D3491" s="89" t="s">
        <v>73</v>
      </c>
      <c r="E3491" s="94" t="s">
        <v>7423</v>
      </c>
      <c r="F3491" s="95" t="s">
        <v>7424</v>
      </c>
      <c r="G3491" s="89" t="s">
        <v>648</v>
      </c>
      <c r="H3491" s="89" t="s">
        <v>12</v>
      </c>
      <c r="I3491" s="96">
        <v>1</v>
      </c>
      <c r="J3491" s="97">
        <v>38367</v>
      </c>
      <c r="K3491" s="98">
        <f t="shared" si="1864"/>
        <v>38367</v>
      </c>
      <c r="L3491" s="99">
        <f t="shared" si="1865"/>
        <v>1.0815399999999999</v>
      </c>
      <c r="M3491" s="100">
        <f t="shared" si="1866"/>
        <v>1.0590999999999999</v>
      </c>
      <c r="N3491" s="101">
        <f t="shared" si="1867"/>
        <v>0.97811300000000001</v>
      </c>
      <c r="O3491" s="100">
        <f t="shared" si="1868"/>
        <v>1</v>
      </c>
      <c r="P3491" s="98">
        <f t="shared" si="1869"/>
        <v>42985.94</v>
      </c>
      <c r="Q3491" s="97">
        <f t="shared" si="1870"/>
        <v>42985.94</v>
      </c>
      <c r="R3491" s="97">
        <f t="shared" ref="R3491" si="1876">Q3491</f>
        <v>42985.94</v>
      </c>
      <c r="S3491" s="97"/>
    </row>
    <row r="3492" spans="1:19" x14ac:dyDescent="0.25">
      <c r="A3492" s="89" t="s">
        <v>7425</v>
      </c>
      <c r="B3492" s="89" t="s">
        <v>7398</v>
      </c>
      <c r="C3492" s="89"/>
      <c r="D3492" s="89" t="s">
        <v>75</v>
      </c>
      <c r="E3492" s="94" t="s">
        <v>1645</v>
      </c>
      <c r="F3492" s="95" t="s">
        <v>1646</v>
      </c>
      <c r="G3492" s="89" t="s">
        <v>648</v>
      </c>
      <c r="H3492" s="89" t="s">
        <v>24</v>
      </c>
      <c r="I3492" s="96">
        <v>1</v>
      </c>
      <c r="J3492" s="97">
        <v>1565</v>
      </c>
      <c r="K3492" s="98">
        <f t="shared" si="1864"/>
        <v>782.5</v>
      </c>
      <c r="L3492" s="99">
        <f t="shared" si="1865"/>
        <v>1.0815399999999999</v>
      </c>
      <c r="M3492" s="100">
        <f t="shared" si="1866"/>
        <v>1.0590999999999999</v>
      </c>
      <c r="N3492" s="101">
        <f t="shared" si="1867"/>
        <v>0.97811300000000001</v>
      </c>
      <c r="O3492" s="100">
        <f t="shared" si="1868"/>
        <v>1</v>
      </c>
      <c r="P3492" s="98">
        <f t="shared" si="1869"/>
        <v>876.7</v>
      </c>
      <c r="Q3492" s="97">
        <f t="shared" si="1870"/>
        <v>1753.4</v>
      </c>
      <c r="R3492" s="97"/>
      <c r="S3492" s="97"/>
    </row>
    <row r="3493" spans="1:19" ht="22.5" x14ac:dyDescent="0.25">
      <c r="A3493" s="89" t="s">
        <v>7426</v>
      </c>
      <c r="B3493" s="89" t="s">
        <v>7398</v>
      </c>
      <c r="C3493" s="89" t="s">
        <v>17297</v>
      </c>
      <c r="D3493" s="89" t="s">
        <v>87</v>
      </c>
      <c r="E3493" s="94" t="s">
        <v>7427</v>
      </c>
      <c r="F3493" s="95" t="s">
        <v>1766</v>
      </c>
      <c r="G3493" s="89" t="s">
        <v>648</v>
      </c>
      <c r="H3493" s="89" t="s">
        <v>24</v>
      </c>
      <c r="I3493" s="96">
        <v>1</v>
      </c>
      <c r="J3493" s="97">
        <v>17600</v>
      </c>
      <c r="K3493" s="98">
        <f t="shared" si="1864"/>
        <v>8800</v>
      </c>
      <c r="L3493" s="99">
        <f t="shared" si="1865"/>
        <v>1.0815399999999999</v>
      </c>
      <c r="M3493" s="100">
        <f t="shared" si="1866"/>
        <v>1.0590999999999999</v>
      </c>
      <c r="N3493" s="101">
        <f t="shared" si="1867"/>
        <v>0.97811300000000001</v>
      </c>
      <c r="O3493" s="100">
        <f t="shared" si="1868"/>
        <v>1</v>
      </c>
      <c r="P3493" s="98">
        <f t="shared" si="1869"/>
        <v>9859.42</v>
      </c>
      <c r="Q3493" s="97">
        <f t="shared" si="1870"/>
        <v>19718.84</v>
      </c>
      <c r="R3493" s="97">
        <f t="shared" ref="R3493" si="1877">Q3493</f>
        <v>19718.84</v>
      </c>
      <c r="S3493" s="97"/>
    </row>
    <row r="3494" spans="1:19" x14ac:dyDescent="0.25">
      <c r="A3494" s="89"/>
      <c r="B3494" s="90"/>
      <c r="C3494" s="90"/>
      <c r="D3494" s="91"/>
      <c r="E3494" s="92"/>
      <c r="F3494" s="92" t="s">
        <v>7428</v>
      </c>
      <c r="G3494" s="91"/>
      <c r="H3494" s="91"/>
      <c r="I3494" s="93">
        <v>1</v>
      </c>
      <c r="J3494" s="91"/>
      <c r="K3494" s="98"/>
      <c r="L3494" s="99"/>
      <c r="M3494" s="100"/>
      <c r="N3494" s="101"/>
      <c r="O3494" s="100"/>
      <c r="P3494" s="98"/>
      <c r="Q3494" s="91"/>
      <c r="R3494" s="91"/>
      <c r="S3494" s="91"/>
    </row>
    <row r="3495" spans="1:19" x14ac:dyDescent="0.25">
      <c r="A3495" s="89" t="s">
        <v>7429</v>
      </c>
      <c r="B3495" s="89" t="s">
        <v>7398</v>
      </c>
      <c r="C3495" s="89"/>
      <c r="D3495" s="89" t="s">
        <v>89</v>
      </c>
      <c r="E3495" s="94" t="s">
        <v>1654</v>
      </c>
      <c r="F3495" s="95" t="s">
        <v>1655</v>
      </c>
      <c r="G3495" s="89" t="s">
        <v>648</v>
      </c>
      <c r="H3495" s="89" t="s">
        <v>12</v>
      </c>
      <c r="I3495" s="96">
        <v>1</v>
      </c>
      <c r="J3495" s="97">
        <v>959</v>
      </c>
      <c r="K3495" s="98">
        <f t="shared" ref="K3495:K3519" si="1878">J3495/H3495</f>
        <v>959</v>
      </c>
      <c r="L3495" s="99">
        <f t="shared" ref="L3495:L3519" si="1879">$L$8</f>
        <v>1.0815399999999999</v>
      </c>
      <c r="M3495" s="100">
        <f t="shared" ref="M3495:M3519" si="1880">$M$8</f>
        <v>1.0590999999999999</v>
      </c>
      <c r="N3495" s="101">
        <f t="shared" ref="N3495:N3519" si="1881">$N$8</f>
        <v>0.97811300000000001</v>
      </c>
      <c r="O3495" s="100">
        <f t="shared" ref="O3495:O3519" si="1882">$O$8</f>
        <v>1</v>
      </c>
      <c r="P3495" s="98">
        <f t="shared" ref="P3495:P3519" si="1883">K3495*L3495*M3495*N3495*O3495</f>
        <v>1074.45</v>
      </c>
      <c r="Q3495" s="97">
        <f t="shared" ref="Q3495:Q3519" si="1884">H3495*P3495</f>
        <v>1074.45</v>
      </c>
      <c r="R3495" s="97"/>
      <c r="S3495" s="97"/>
    </row>
    <row r="3496" spans="1:19" ht="22.5" x14ac:dyDescent="0.25">
      <c r="A3496" s="89" t="s">
        <v>7430</v>
      </c>
      <c r="B3496" s="89" t="s">
        <v>7398</v>
      </c>
      <c r="C3496" s="89"/>
      <c r="D3496" s="89" t="s">
        <v>90</v>
      </c>
      <c r="E3496" s="94" t="s">
        <v>7431</v>
      </c>
      <c r="F3496" s="95" t="s">
        <v>7432</v>
      </c>
      <c r="G3496" s="89" t="s">
        <v>648</v>
      </c>
      <c r="H3496" s="89" t="s">
        <v>12</v>
      </c>
      <c r="I3496" s="96">
        <v>1</v>
      </c>
      <c r="J3496" s="97">
        <v>4005</v>
      </c>
      <c r="K3496" s="98">
        <f t="shared" si="1878"/>
        <v>4005</v>
      </c>
      <c r="L3496" s="99">
        <f t="shared" si="1879"/>
        <v>1.0815399999999999</v>
      </c>
      <c r="M3496" s="100">
        <f t="shared" si="1880"/>
        <v>1.0590999999999999</v>
      </c>
      <c r="N3496" s="101">
        <f t="shared" si="1881"/>
        <v>0.97811300000000001</v>
      </c>
      <c r="O3496" s="100">
        <f t="shared" si="1882"/>
        <v>1</v>
      </c>
      <c r="P3496" s="98">
        <f t="shared" si="1883"/>
        <v>4487.16</v>
      </c>
      <c r="Q3496" s="97">
        <f t="shared" si="1884"/>
        <v>4487.16</v>
      </c>
      <c r="R3496" s="97"/>
      <c r="S3496" s="97"/>
    </row>
    <row r="3497" spans="1:19" x14ac:dyDescent="0.25">
      <c r="A3497" s="89" t="s">
        <v>7433</v>
      </c>
      <c r="B3497" s="89" t="s">
        <v>7398</v>
      </c>
      <c r="C3497" s="89"/>
      <c r="D3497" s="89" t="s">
        <v>91</v>
      </c>
      <c r="E3497" s="94" t="s">
        <v>4730</v>
      </c>
      <c r="F3497" s="95" t="s">
        <v>4731</v>
      </c>
      <c r="G3497" s="89" t="s">
        <v>949</v>
      </c>
      <c r="H3497" s="89" t="s">
        <v>7434</v>
      </c>
      <c r="I3497" s="96">
        <v>1</v>
      </c>
      <c r="J3497" s="97">
        <v>127</v>
      </c>
      <c r="K3497" s="98">
        <f t="shared" si="1878"/>
        <v>4044.59</v>
      </c>
      <c r="L3497" s="99">
        <f t="shared" si="1879"/>
        <v>1.0815399999999999</v>
      </c>
      <c r="M3497" s="100">
        <f t="shared" si="1880"/>
        <v>1.0590999999999999</v>
      </c>
      <c r="N3497" s="101">
        <f t="shared" si="1881"/>
        <v>0.97811300000000001</v>
      </c>
      <c r="O3497" s="100">
        <f t="shared" si="1882"/>
        <v>1</v>
      </c>
      <c r="P3497" s="98">
        <f t="shared" si="1883"/>
        <v>4531.51</v>
      </c>
      <c r="Q3497" s="97">
        <f t="shared" si="1884"/>
        <v>142.29</v>
      </c>
      <c r="R3497" s="97"/>
      <c r="S3497" s="97"/>
    </row>
    <row r="3498" spans="1:19" ht="22.5" x14ac:dyDescent="0.25">
      <c r="A3498" s="89" t="s">
        <v>7435</v>
      </c>
      <c r="B3498" s="89" t="s">
        <v>7398</v>
      </c>
      <c r="C3498" s="89"/>
      <c r="D3498" s="89" t="s">
        <v>101</v>
      </c>
      <c r="E3498" s="94" t="s">
        <v>7436</v>
      </c>
      <c r="F3498" s="95" t="s">
        <v>7437</v>
      </c>
      <c r="G3498" s="89" t="s">
        <v>648</v>
      </c>
      <c r="H3498" s="89" t="s">
        <v>12</v>
      </c>
      <c r="I3498" s="96">
        <v>1</v>
      </c>
      <c r="J3498" s="97">
        <v>7156</v>
      </c>
      <c r="K3498" s="98">
        <f t="shared" si="1878"/>
        <v>7156</v>
      </c>
      <c r="L3498" s="99">
        <f t="shared" si="1879"/>
        <v>1.0815399999999999</v>
      </c>
      <c r="M3498" s="100">
        <f t="shared" si="1880"/>
        <v>1.0590999999999999</v>
      </c>
      <c r="N3498" s="101">
        <f t="shared" si="1881"/>
        <v>0.97811300000000001</v>
      </c>
      <c r="O3498" s="100">
        <f t="shared" si="1882"/>
        <v>1</v>
      </c>
      <c r="P3498" s="98">
        <f t="shared" si="1883"/>
        <v>8017.5</v>
      </c>
      <c r="Q3498" s="97">
        <f t="shared" si="1884"/>
        <v>8017.5</v>
      </c>
      <c r="R3498" s="97"/>
      <c r="S3498" s="97"/>
    </row>
    <row r="3499" spans="1:19" x14ac:dyDescent="0.25">
      <c r="A3499" s="89" t="s">
        <v>7438</v>
      </c>
      <c r="B3499" s="89" t="s">
        <v>7398</v>
      </c>
      <c r="C3499" s="89"/>
      <c r="D3499" s="89" t="s">
        <v>106</v>
      </c>
      <c r="E3499" s="94" t="s">
        <v>4737</v>
      </c>
      <c r="F3499" s="95" t="s">
        <v>4738</v>
      </c>
      <c r="G3499" s="89" t="s">
        <v>648</v>
      </c>
      <c r="H3499" s="89" t="s">
        <v>12</v>
      </c>
      <c r="I3499" s="96">
        <v>1</v>
      </c>
      <c r="J3499" s="97">
        <v>4928</v>
      </c>
      <c r="K3499" s="98">
        <f t="shared" si="1878"/>
        <v>4928</v>
      </c>
      <c r="L3499" s="99">
        <f t="shared" si="1879"/>
        <v>1.0815399999999999</v>
      </c>
      <c r="M3499" s="100">
        <f t="shared" si="1880"/>
        <v>1.0590999999999999</v>
      </c>
      <c r="N3499" s="101">
        <f t="shared" si="1881"/>
        <v>0.97811300000000001</v>
      </c>
      <c r="O3499" s="100">
        <f t="shared" si="1882"/>
        <v>1</v>
      </c>
      <c r="P3499" s="98">
        <f t="shared" si="1883"/>
        <v>5521.27</v>
      </c>
      <c r="Q3499" s="97">
        <f t="shared" si="1884"/>
        <v>5521.27</v>
      </c>
      <c r="R3499" s="97"/>
      <c r="S3499" s="97"/>
    </row>
    <row r="3500" spans="1:19" ht="22.5" x14ac:dyDescent="0.25">
      <c r="A3500" s="89" t="s">
        <v>7439</v>
      </c>
      <c r="B3500" s="89" t="s">
        <v>7398</v>
      </c>
      <c r="C3500" s="89" t="s">
        <v>17297</v>
      </c>
      <c r="D3500" s="89" t="s">
        <v>107</v>
      </c>
      <c r="E3500" s="94" t="s">
        <v>7440</v>
      </c>
      <c r="F3500" s="95" t="s">
        <v>7441</v>
      </c>
      <c r="G3500" s="89" t="s">
        <v>648</v>
      </c>
      <c r="H3500" s="89" t="s">
        <v>12</v>
      </c>
      <c r="I3500" s="96">
        <v>1</v>
      </c>
      <c r="J3500" s="97">
        <v>21167</v>
      </c>
      <c r="K3500" s="98">
        <f t="shared" si="1878"/>
        <v>21167</v>
      </c>
      <c r="L3500" s="99">
        <f t="shared" si="1879"/>
        <v>1.0815399999999999</v>
      </c>
      <c r="M3500" s="100">
        <f t="shared" si="1880"/>
        <v>1.0590999999999999</v>
      </c>
      <c r="N3500" s="101">
        <f t="shared" si="1881"/>
        <v>0.97811300000000001</v>
      </c>
      <c r="O3500" s="100">
        <f t="shared" si="1882"/>
        <v>1</v>
      </c>
      <c r="P3500" s="98">
        <f t="shared" si="1883"/>
        <v>23715.26</v>
      </c>
      <c r="Q3500" s="97">
        <f t="shared" si="1884"/>
        <v>23715.26</v>
      </c>
      <c r="R3500" s="97">
        <f t="shared" ref="R3500" si="1885">Q3500</f>
        <v>23715.26</v>
      </c>
      <c r="S3500" s="97"/>
    </row>
    <row r="3501" spans="1:19" ht="22.5" x14ac:dyDescent="0.25">
      <c r="A3501" s="89" t="s">
        <v>7442</v>
      </c>
      <c r="B3501" s="89" t="s">
        <v>7398</v>
      </c>
      <c r="C3501" s="89"/>
      <c r="D3501" s="89" t="s">
        <v>108</v>
      </c>
      <c r="E3501" s="94" t="s">
        <v>7443</v>
      </c>
      <c r="F3501" s="95" t="s">
        <v>7444</v>
      </c>
      <c r="G3501" s="89" t="s">
        <v>648</v>
      </c>
      <c r="H3501" s="89" t="s">
        <v>12</v>
      </c>
      <c r="I3501" s="96">
        <v>1</v>
      </c>
      <c r="J3501" s="97">
        <v>1185</v>
      </c>
      <c r="K3501" s="98">
        <f t="shared" si="1878"/>
        <v>1185</v>
      </c>
      <c r="L3501" s="99">
        <f t="shared" si="1879"/>
        <v>1.0815399999999999</v>
      </c>
      <c r="M3501" s="100">
        <f t="shared" si="1880"/>
        <v>1.0590999999999999</v>
      </c>
      <c r="N3501" s="101">
        <f t="shared" si="1881"/>
        <v>0.97811300000000001</v>
      </c>
      <c r="O3501" s="100">
        <f t="shared" si="1882"/>
        <v>1</v>
      </c>
      <c r="P3501" s="98">
        <f t="shared" si="1883"/>
        <v>1327.66</v>
      </c>
      <c r="Q3501" s="97">
        <f t="shared" si="1884"/>
        <v>1327.66</v>
      </c>
      <c r="R3501" s="97"/>
      <c r="S3501" s="97"/>
    </row>
    <row r="3502" spans="1:19" x14ac:dyDescent="0.25">
      <c r="A3502" s="89" t="s">
        <v>7445</v>
      </c>
      <c r="B3502" s="89" t="s">
        <v>7398</v>
      </c>
      <c r="C3502" s="89"/>
      <c r="D3502" s="89" t="s">
        <v>109</v>
      </c>
      <c r="E3502" s="94" t="s">
        <v>4746</v>
      </c>
      <c r="F3502" s="95" t="s">
        <v>4747</v>
      </c>
      <c r="G3502" s="89" t="s">
        <v>648</v>
      </c>
      <c r="H3502" s="89" t="s">
        <v>12</v>
      </c>
      <c r="I3502" s="96">
        <v>1</v>
      </c>
      <c r="J3502" s="97">
        <v>3735</v>
      </c>
      <c r="K3502" s="98">
        <f t="shared" si="1878"/>
        <v>3735</v>
      </c>
      <c r="L3502" s="99">
        <f t="shared" si="1879"/>
        <v>1.0815399999999999</v>
      </c>
      <c r="M3502" s="100">
        <f t="shared" si="1880"/>
        <v>1.0590999999999999</v>
      </c>
      <c r="N3502" s="101">
        <f t="shared" si="1881"/>
        <v>0.97811300000000001</v>
      </c>
      <c r="O3502" s="100">
        <f t="shared" si="1882"/>
        <v>1</v>
      </c>
      <c r="P3502" s="98">
        <f t="shared" si="1883"/>
        <v>4184.6499999999996</v>
      </c>
      <c r="Q3502" s="97">
        <f t="shared" si="1884"/>
        <v>4184.6499999999996</v>
      </c>
      <c r="R3502" s="97"/>
      <c r="S3502" s="97"/>
    </row>
    <row r="3503" spans="1:19" ht="22.5" x14ac:dyDescent="0.25">
      <c r="A3503" s="89" t="s">
        <v>7446</v>
      </c>
      <c r="B3503" s="89" t="s">
        <v>7398</v>
      </c>
      <c r="C3503" s="89" t="s">
        <v>17297</v>
      </c>
      <c r="D3503" s="89" t="s">
        <v>122</v>
      </c>
      <c r="E3503" s="94" t="s">
        <v>7447</v>
      </c>
      <c r="F3503" s="95" t="s">
        <v>7448</v>
      </c>
      <c r="G3503" s="89" t="s">
        <v>648</v>
      </c>
      <c r="H3503" s="89" t="s">
        <v>12</v>
      </c>
      <c r="I3503" s="96">
        <v>1</v>
      </c>
      <c r="J3503" s="97">
        <v>19969</v>
      </c>
      <c r="K3503" s="98">
        <f t="shared" si="1878"/>
        <v>19969</v>
      </c>
      <c r="L3503" s="99">
        <f t="shared" si="1879"/>
        <v>1.0815399999999999</v>
      </c>
      <c r="M3503" s="100">
        <f t="shared" si="1880"/>
        <v>1.0590999999999999</v>
      </c>
      <c r="N3503" s="101">
        <f t="shared" si="1881"/>
        <v>0.97811300000000001</v>
      </c>
      <c r="O3503" s="100">
        <f t="shared" si="1882"/>
        <v>1</v>
      </c>
      <c r="P3503" s="98">
        <f t="shared" si="1883"/>
        <v>22373.040000000001</v>
      </c>
      <c r="Q3503" s="97">
        <f t="shared" si="1884"/>
        <v>22373.040000000001</v>
      </c>
      <c r="R3503" s="97">
        <f t="shared" ref="R3503" si="1886">Q3503</f>
        <v>22373.040000000001</v>
      </c>
      <c r="S3503" s="97"/>
    </row>
    <row r="3504" spans="1:19" ht="22.5" x14ac:dyDescent="0.25">
      <c r="A3504" s="89" t="s">
        <v>7449</v>
      </c>
      <c r="B3504" s="89" t="s">
        <v>7398</v>
      </c>
      <c r="C3504" s="89"/>
      <c r="D3504" s="89" t="s">
        <v>126</v>
      </c>
      <c r="E3504" s="94" t="s">
        <v>7450</v>
      </c>
      <c r="F3504" s="95" t="s">
        <v>7451</v>
      </c>
      <c r="G3504" s="89" t="s">
        <v>648</v>
      </c>
      <c r="H3504" s="89" t="s">
        <v>12</v>
      </c>
      <c r="I3504" s="96">
        <v>1</v>
      </c>
      <c r="J3504" s="97">
        <v>979</v>
      </c>
      <c r="K3504" s="98">
        <f t="shared" si="1878"/>
        <v>979</v>
      </c>
      <c r="L3504" s="99">
        <f t="shared" si="1879"/>
        <v>1.0815399999999999</v>
      </c>
      <c r="M3504" s="100">
        <f t="shared" si="1880"/>
        <v>1.0590999999999999</v>
      </c>
      <c r="N3504" s="101">
        <f t="shared" si="1881"/>
        <v>0.97811300000000001</v>
      </c>
      <c r="O3504" s="100">
        <f t="shared" si="1882"/>
        <v>1</v>
      </c>
      <c r="P3504" s="98">
        <f t="shared" si="1883"/>
        <v>1096.8599999999999</v>
      </c>
      <c r="Q3504" s="97">
        <f t="shared" si="1884"/>
        <v>1096.8599999999999</v>
      </c>
      <c r="R3504" s="97"/>
      <c r="S3504" s="97"/>
    </row>
    <row r="3505" spans="1:19" ht="22.5" x14ac:dyDescent="0.25">
      <c r="A3505" s="89" t="s">
        <v>7452</v>
      </c>
      <c r="B3505" s="89" t="s">
        <v>7398</v>
      </c>
      <c r="C3505" s="89"/>
      <c r="D3505" s="89" t="s">
        <v>124</v>
      </c>
      <c r="E3505" s="94" t="s">
        <v>7453</v>
      </c>
      <c r="F3505" s="95" t="s">
        <v>7454</v>
      </c>
      <c r="G3505" s="89" t="s">
        <v>648</v>
      </c>
      <c r="H3505" s="89" t="s">
        <v>12</v>
      </c>
      <c r="I3505" s="96">
        <v>1</v>
      </c>
      <c r="J3505" s="97">
        <v>8587</v>
      </c>
      <c r="K3505" s="98">
        <f t="shared" si="1878"/>
        <v>8587</v>
      </c>
      <c r="L3505" s="99">
        <f t="shared" si="1879"/>
        <v>1.0815399999999999</v>
      </c>
      <c r="M3505" s="100">
        <f t="shared" si="1880"/>
        <v>1.0590999999999999</v>
      </c>
      <c r="N3505" s="101">
        <f t="shared" si="1881"/>
        <v>0.97811300000000001</v>
      </c>
      <c r="O3505" s="100">
        <f t="shared" si="1882"/>
        <v>1</v>
      </c>
      <c r="P3505" s="98">
        <f t="shared" si="1883"/>
        <v>9620.77</v>
      </c>
      <c r="Q3505" s="97">
        <f t="shared" si="1884"/>
        <v>9620.77</v>
      </c>
      <c r="R3505" s="97"/>
      <c r="S3505" s="97"/>
    </row>
    <row r="3506" spans="1:19" x14ac:dyDescent="0.25">
      <c r="A3506" s="89" t="s">
        <v>7455</v>
      </c>
      <c r="B3506" s="89" t="s">
        <v>7398</v>
      </c>
      <c r="C3506" s="89"/>
      <c r="D3506" s="89" t="s">
        <v>129</v>
      </c>
      <c r="E3506" s="94" t="s">
        <v>1645</v>
      </c>
      <c r="F3506" s="95" t="s">
        <v>1646</v>
      </c>
      <c r="G3506" s="89" t="s">
        <v>648</v>
      </c>
      <c r="H3506" s="89" t="s">
        <v>30</v>
      </c>
      <c r="I3506" s="96">
        <v>1</v>
      </c>
      <c r="J3506" s="97">
        <v>2347</v>
      </c>
      <c r="K3506" s="98">
        <f t="shared" si="1878"/>
        <v>782.33</v>
      </c>
      <c r="L3506" s="99">
        <f t="shared" si="1879"/>
        <v>1.0815399999999999</v>
      </c>
      <c r="M3506" s="100">
        <f t="shared" si="1880"/>
        <v>1.0590999999999999</v>
      </c>
      <c r="N3506" s="101">
        <f t="shared" si="1881"/>
        <v>0.97811300000000001</v>
      </c>
      <c r="O3506" s="100">
        <f t="shared" si="1882"/>
        <v>1</v>
      </c>
      <c r="P3506" s="98">
        <f t="shared" si="1883"/>
        <v>876.51</v>
      </c>
      <c r="Q3506" s="97">
        <f t="shared" si="1884"/>
        <v>2629.53</v>
      </c>
      <c r="R3506" s="97"/>
      <c r="S3506" s="97"/>
    </row>
    <row r="3507" spans="1:19" ht="22.5" x14ac:dyDescent="0.25">
      <c r="A3507" s="89" t="s">
        <v>7456</v>
      </c>
      <c r="B3507" s="89" t="s">
        <v>7398</v>
      </c>
      <c r="C3507" s="89" t="s">
        <v>17297</v>
      </c>
      <c r="D3507" s="89" t="s">
        <v>133</v>
      </c>
      <c r="E3507" s="94" t="s">
        <v>7457</v>
      </c>
      <c r="F3507" s="95" t="s">
        <v>1754</v>
      </c>
      <c r="G3507" s="89" t="s">
        <v>648</v>
      </c>
      <c r="H3507" s="89" t="s">
        <v>12</v>
      </c>
      <c r="I3507" s="96">
        <v>1</v>
      </c>
      <c r="J3507" s="97">
        <v>8181</v>
      </c>
      <c r="K3507" s="98">
        <f t="shared" si="1878"/>
        <v>8181</v>
      </c>
      <c r="L3507" s="99">
        <f t="shared" si="1879"/>
        <v>1.0815399999999999</v>
      </c>
      <c r="M3507" s="100">
        <f t="shared" si="1880"/>
        <v>1.0590999999999999</v>
      </c>
      <c r="N3507" s="101">
        <f t="shared" si="1881"/>
        <v>0.97811300000000001</v>
      </c>
      <c r="O3507" s="100">
        <f t="shared" si="1882"/>
        <v>1</v>
      </c>
      <c r="P3507" s="98">
        <f t="shared" si="1883"/>
        <v>9165.9</v>
      </c>
      <c r="Q3507" s="97">
        <f t="shared" si="1884"/>
        <v>9165.9</v>
      </c>
      <c r="R3507" s="97">
        <f t="shared" ref="R3507:R3509" si="1887">Q3507</f>
        <v>9165.9</v>
      </c>
      <c r="S3507" s="97"/>
    </row>
    <row r="3508" spans="1:19" ht="22.5" x14ac:dyDescent="0.25">
      <c r="A3508" s="89" t="s">
        <v>7458</v>
      </c>
      <c r="B3508" s="89" t="s">
        <v>7398</v>
      </c>
      <c r="C3508" s="89" t="s">
        <v>17297</v>
      </c>
      <c r="D3508" s="89" t="s">
        <v>136</v>
      </c>
      <c r="E3508" s="94" t="s">
        <v>7459</v>
      </c>
      <c r="F3508" s="95" t="s">
        <v>7460</v>
      </c>
      <c r="G3508" s="89" t="s">
        <v>648</v>
      </c>
      <c r="H3508" s="89" t="s">
        <v>12</v>
      </c>
      <c r="I3508" s="96">
        <v>1</v>
      </c>
      <c r="J3508" s="97">
        <v>25046</v>
      </c>
      <c r="K3508" s="98">
        <f t="shared" si="1878"/>
        <v>25046</v>
      </c>
      <c r="L3508" s="99">
        <f t="shared" si="1879"/>
        <v>1.0815399999999999</v>
      </c>
      <c r="M3508" s="100">
        <f t="shared" si="1880"/>
        <v>1.0590999999999999</v>
      </c>
      <c r="N3508" s="101">
        <f t="shared" si="1881"/>
        <v>0.97811300000000001</v>
      </c>
      <c r="O3508" s="100">
        <f t="shared" si="1882"/>
        <v>1</v>
      </c>
      <c r="P3508" s="98">
        <f t="shared" si="1883"/>
        <v>28061.25</v>
      </c>
      <c r="Q3508" s="97">
        <f t="shared" si="1884"/>
        <v>28061.25</v>
      </c>
      <c r="R3508" s="97">
        <f t="shared" si="1887"/>
        <v>28061.25</v>
      </c>
      <c r="S3508" s="97"/>
    </row>
    <row r="3509" spans="1:19" ht="22.5" x14ac:dyDescent="0.25">
      <c r="A3509" s="89" t="s">
        <v>7461</v>
      </c>
      <c r="B3509" s="89" t="s">
        <v>7398</v>
      </c>
      <c r="C3509" s="89" t="s">
        <v>17297</v>
      </c>
      <c r="D3509" s="89" t="s">
        <v>141</v>
      </c>
      <c r="E3509" s="94" t="s">
        <v>7462</v>
      </c>
      <c r="F3509" s="95" t="s">
        <v>1738</v>
      </c>
      <c r="G3509" s="89" t="s">
        <v>648</v>
      </c>
      <c r="H3509" s="89" t="s">
        <v>12</v>
      </c>
      <c r="I3509" s="96">
        <v>1</v>
      </c>
      <c r="J3509" s="97">
        <v>9400</v>
      </c>
      <c r="K3509" s="98">
        <f t="shared" si="1878"/>
        <v>9400</v>
      </c>
      <c r="L3509" s="99">
        <f t="shared" si="1879"/>
        <v>1.0815399999999999</v>
      </c>
      <c r="M3509" s="100">
        <f t="shared" si="1880"/>
        <v>1.0590999999999999</v>
      </c>
      <c r="N3509" s="101">
        <f t="shared" si="1881"/>
        <v>0.97811300000000001</v>
      </c>
      <c r="O3509" s="100">
        <f t="shared" si="1882"/>
        <v>1</v>
      </c>
      <c r="P3509" s="98">
        <f t="shared" si="1883"/>
        <v>10531.65</v>
      </c>
      <c r="Q3509" s="97">
        <f t="shared" si="1884"/>
        <v>10531.65</v>
      </c>
      <c r="R3509" s="97">
        <f t="shared" si="1887"/>
        <v>10531.65</v>
      </c>
      <c r="S3509" s="97"/>
    </row>
    <row r="3510" spans="1:19" x14ac:dyDescent="0.25">
      <c r="A3510" s="89" t="s">
        <v>7463</v>
      </c>
      <c r="B3510" s="89" t="s">
        <v>7398</v>
      </c>
      <c r="C3510" s="89"/>
      <c r="D3510" s="89" t="s">
        <v>144</v>
      </c>
      <c r="E3510" s="94" t="s">
        <v>1746</v>
      </c>
      <c r="F3510" s="95" t="s">
        <v>1747</v>
      </c>
      <c r="G3510" s="89" t="s">
        <v>648</v>
      </c>
      <c r="H3510" s="89" t="s">
        <v>12</v>
      </c>
      <c r="I3510" s="96">
        <v>1</v>
      </c>
      <c r="J3510" s="97">
        <v>2561</v>
      </c>
      <c r="K3510" s="98">
        <f t="shared" si="1878"/>
        <v>2561</v>
      </c>
      <c r="L3510" s="99">
        <f t="shared" si="1879"/>
        <v>1.0815399999999999</v>
      </c>
      <c r="M3510" s="100">
        <f t="shared" si="1880"/>
        <v>1.0590999999999999</v>
      </c>
      <c r="N3510" s="101">
        <f t="shared" si="1881"/>
        <v>0.97811300000000001</v>
      </c>
      <c r="O3510" s="100">
        <f t="shared" si="1882"/>
        <v>1</v>
      </c>
      <c r="P3510" s="98">
        <f t="shared" si="1883"/>
        <v>2869.31</v>
      </c>
      <c r="Q3510" s="97">
        <f t="shared" si="1884"/>
        <v>2869.31</v>
      </c>
      <c r="R3510" s="97"/>
      <c r="S3510" s="97"/>
    </row>
    <row r="3511" spans="1:19" ht="22.5" x14ac:dyDescent="0.25">
      <c r="A3511" s="89" t="s">
        <v>7464</v>
      </c>
      <c r="B3511" s="89" t="s">
        <v>7398</v>
      </c>
      <c r="C3511" s="89" t="s">
        <v>17297</v>
      </c>
      <c r="D3511" s="89" t="s">
        <v>146</v>
      </c>
      <c r="E3511" s="94" t="s">
        <v>7465</v>
      </c>
      <c r="F3511" s="95" t="s">
        <v>1750</v>
      </c>
      <c r="G3511" s="89" t="s">
        <v>648</v>
      </c>
      <c r="H3511" s="89" t="s">
        <v>12</v>
      </c>
      <c r="I3511" s="96">
        <v>1</v>
      </c>
      <c r="J3511" s="97">
        <v>146439</v>
      </c>
      <c r="K3511" s="98">
        <f t="shared" si="1878"/>
        <v>146439</v>
      </c>
      <c r="L3511" s="99">
        <f t="shared" si="1879"/>
        <v>1.0815399999999999</v>
      </c>
      <c r="M3511" s="100">
        <f t="shared" si="1880"/>
        <v>1.0590999999999999</v>
      </c>
      <c r="N3511" s="101">
        <f t="shared" si="1881"/>
        <v>0.97811300000000001</v>
      </c>
      <c r="O3511" s="100">
        <f t="shared" si="1882"/>
        <v>1</v>
      </c>
      <c r="P3511" s="98">
        <f t="shared" si="1883"/>
        <v>164068.54999999999</v>
      </c>
      <c r="Q3511" s="97">
        <f t="shared" si="1884"/>
        <v>164068.54999999999</v>
      </c>
      <c r="R3511" s="97">
        <f t="shared" ref="R3511" si="1888">Q3511</f>
        <v>164068.54999999999</v>
      </c>
      <c r="S3511" s="97"/>
    </row>
    <row r="3512" spans="1:19" x14ac:dyDescent="0.25">
      <c r="A3512" s="89" t="s">
        <v>7466</v>
      </c>
      <c r="B3512" s="89" t="s">
        <v>7398</v>
      </c>
      <c r="C3512" s="89"/>
      <c r="D3512" s="89" t="s">
        <v>151</v>
      </c>
      <c r="E3512" s="94" t="s">
        <v>1740</v>
      </c>
      <c r="F3512" s="95" t="s">
        <v>1741</v>
      </c>
      <c r="G3512" s="89" t="s">
        <v>648</v>
      </c>
      <c r="H3512" s="89" t="s">
        <v>12</v>
      </c>
      <c r="I3512" s="96">
        <v>1</v>
      </c>
      <c r="J3512" s="97">
        <v>1004</v>
      </c>
      <c r="K3512" s="98">
        <f t="shared" si="1878"/>
        <v>1004</v>
      </c>
      <c r="L3512" s="99">
        <f t="shared" si="1879"/>
        <v>1.0815399999999999</v>
      </c>
      <c r="M3512" s="100">
        <f t="shared" si="1880"/>
        <v>1.0590999999999999</v>
      </c>
      <c r="N3512" s="101">
        <f t="shared" si="1881"/>
        <v>0.97811300000000001</v>
      </c>
      <c r="O3512" s="100">
        <f t="shared" si="1882"/>
        <v>1</v>
      </c>
      <c r="P3512" s="98">
        <f t="shared" si="1883"/>
        <v>1124.8699999999999</v>
      </c>
      <c r="Q3512" s="97">
        <f t="shared" si="1884"/>
        <v>1124.8699999999999</v>
      </c>
      <c r="R3512" s="97"/>
      <c r="S3512" s="97"/>
    </row>
    <row r="3513" spans="1:19" ht="22.5" x14ac:dyDescent="0.25">
      <c r="A3513" s="89" t="s">
        <v>7467</v>
      </c>
      <c r="B3513" s="89" t="s">
        <v>7398</v>
      </c>
      <c r="C3513" s="89" t="s">
        <v>17297</v>
      </c>
      <c r="D3513" s="89" t="s">
        <v>154</v>
      </c>
      <c r="E3513" s="94" t="s">
        <v>7468</v>
      </c>
      <c r="F3513" s="95" t="s">
        <v>4775</v>
      </c>
      <c r="G3513" s="89" t="s">
        <v>648</v>
      </c>
      <c r="H3513" s="89" t="s">
        <v>12</v>
      </c>
      <c r="I3513" s="96">
        <v>1</v>
      </c>
      <c r="J3513" s="97">
        <v>28995</v>
      </c>
      <c r="K3513" s="98">
        <f t="shared" si="1878"/>
        <v>28995</v>
      </c>
      <c r="L3513" s="99">
        <f t="shared" si="1879"/>
        <v>1.0815399999999999</v>
      </c>
      <c r="M3513" s="100">
        <f t="shared" si="1880"/>
        <v>1.0590999999999999</v>
      </c>
      <c r="N3513" s="101">
        <f t="shared" si="1881"/>
        <v>0.97811300000000001</v>
      </c>
      <c r="O3513" s="100">
        <f t="shared" si="1882"/>
        <v>1</v>
      </c>
      <c r="P3513" s="98">
        <f t="shared" si="1883"/>
        <v>32485.66</v>
      </c>
      <c r="Q3513" s="97">
        <f t="shared" si="1884"/>
        <v>32485.66</v>
      </c>
      <c r="R3513" s="97">
        <f t="shared" ref="R3513" si="1889">Q3513</f>
        <v>32485.66</v>
      </c>
      <c r="S3513" s="97"/>
    </row>
    <row r="3514" spans="1:19" x14ac:dyDescent="0.25">
      <c r="A3514" s="89" t="s">
        <v>7469</v>
      </c>
      <c r="B3514" s="89" t="s">
        <v>7398</v>
      </c>
      <c r="C3514" s="89"/>
      <c r="D3514" s="89" t="s">
        <v>156</v>
      </c>
      <c r="E3514" s="94" t="s">
        <v>1645</v>
      </c>
      <c r="F3514" s="95" t="s">
        <v>1646</v>
      </c>
      <c r="G3514" s="89" t="s">
        <v>648</v>
      </c>
      <c r="H3514" s="89" t="s">
        <v>24</v>
      </c>
      <c r="I3514" s="96">
        <v>1</v>
      </c>
      <c r="J3514" s="97">
        <v>1565</v>
      </c>
      <c r="K3514" s="98">
        <f t="shared" si="1878"/>
        <v>782.5</v>
      </c>
      <c r="L3514" s="99">
        <f t="shared" si="1879"/>
        <v>1.0815399999999999</v>
      </c>
      <c r="M3514" s="100">
        <f t="shared" si="1880"/>
        <v>1.0590999999999999</v>
      </c>
      <c r="N3514" s="101">
        <f t="shared" si="1881"/>
        <v>0.97811300000000001</v>
      </c>
      <c r="O3514" s="100">
        <f t="shared" si="1882"/>
        <v>1</v>
      </c>
      <c r="P3514" s="98">
        <f t="shared" si="1883"/>
        <v>876.7</v>
      </c>
      <c r="Q3514" s="97">
        <f t="shared" si="1884"/>
        <v>1753.4</v>
      </c>
      <c r="R3514" s="97"/>
      <c r="S3514" s="97"/>
    </row>
    <row r="3515" spans="1:19" ht="22.5" x14ac:dyDescent="0.25">
      <c r="A3515" s="89" t="s">
        <v>7470</v>
      </c>
      <c r="B3515" s="89" t="s">
        <v>7398</v>
      </c>
      <c r="C3515" s="89" t="s">
        <v>17297</v>
      </c>
      <c r="D3515" s="89" t="s">
        <v>157</v>
      </c>
      <c r="E3515" s="94" t="s">
        <v>7471</v>
      </c>
      <c r="F3515" s="95" t="s">
        <v>4779</v>
      </c>
      <c r="G3515" s="89" t="s">
        <v>648</v>
      </c>
      <c r="H3515" s="89" t="s">
        <v>24</v>
      </c>
      <c r="I3515" s="96">
        <v>1</v>
      </c>
      <c r="J3515" s="97">
        <v>17600</v>
      </c>
      <c r="K3515" s="98">
        <f t="shared" si="1878"/>
        <v>8800</v>
      </c>
      <c r="L3515" s="99">
        <f t="shared" si="1879"/>
        <v>1.0815399999999999</v>
      </c>
      <c r="M3515" s="100">
        <f t="shared" si="1880"/>
        <v>1.0590999999999999</v>
      </c>
      <c r="N3515" s="101">
        <f t="shared" si="1881"/>
        <v>0.97811300000000001</v>
      </c>
      <c r="O3515" s="100">
        <f t="shared" si="1882"/>
        <v>1</v>
      </c>
      <c r="P3515" s="98">
        <f t="shared" si="1883"/>
        <v>9859.42</v>
      </c>
      <c r="Q3515" s="97">
        <f t="shared" si="1884"/>
        <v>19718.84</v>
      </c>
      <c r="R3515" s="97">
        <f t="shared" ref="R3515" si="1890">Q3515</f>
        <v>19718.84</v>
      </c>
      <c r="S3515" s="97"/>
    </row>
    <row r="3516" spans="1:19" x14ac:dyDescent="0.25">
      <c r="A3516" s="89" t="s">
        <v>7472</v>
      </c>
      <c r="B3516" s="89" t="s">
        <v>7398</v>
      </c>
      <c r="C3516" s="89"/>
      <c r="D3516" s="89" t="s">
        <v>158</v>
      </c>
      <c r="E3516" s="94" t="s">
        <v>1282</v>
      </c>
      <c r="F3516" s="95" t="s">
        <v>1283</v>
      </c>
      <c r="G3516" s="89" t="s">
        <v>648</v>
      </c>
      <c r="H3516" s="89" t="s">
        <v>12</v>
      </c>
      <c r="I3516" s="96">
        <v>1</v>
      </c>
      <c r="J3516" s="97">
        <v>884</v>
      </c>
      <c r="K3516" s="98">
        <f t="shared" si="1878"/>
        <v>884</v>
      </c>
      <c r="L3516" s="99">
        <f t="shared" si="1879"/>
        <v>1.0815399999999999</v>
      </c>
      <c r="M3516" s="100">
        <f t="shared" si="1880"/>
        <v>1.0590999999999999</v>
      </c>
      <c r="N3516" s="101">
        <f t="shared" si="1881"/>
        <v>0.97811300000000001</v>
      </c>
      <c r="O3516" s="100">
        <f t="shared" si="1882"/>
        <v>1</v>
      </c>
      <c r="P3516" s="98">
        <f t="shared" si="1883"/>
        <v>990.42</v>
      </c>
      <c r="Q3516" s="97">
        <f t="shared" si="1884"/>
        <v>990.42</v>
      </c>
      <c r="R3516" s="97"/>
      <c r="S3516" s="97"/>
    </row>
    <row r="3517" spans="1:19" ht="22.5" x14ac:dyDescent="0.25">
      <c r="A3517" s="89" t="s">
        <v>7473</v>
      </c>
      <c r="B3517" s="89" t="s">
        <v>7398</v>
      </c>
      <c r="C3517" s="89" t="s">
        <v>17297</v>
      </c>
      <c r="D3517" s="89" t="s">
        <v>165</v>
      </c>
      <c r="E3517" s="94" t="s">
        <v>7474</v>
      </c>
      <c r="F3517" s="95" t="s">
        <v>4783</v>
      </c>
      <c r="G3517" s="89" t="s">
        <v>648</v>
      </c>
      <c r="H3517" s="89" t="s">
        <v>12</v>
      </c>
      <c r="I3517" s="96">
        <v>1</v>
      </c>
      <c r="J3517" s="97">
        <v>23692</v>
      </c>
      <c r="K3517" s="98">
        <f t="shared" si="1878"/>
        <v>23692</v>
      </c>
      <c r="L3517" s="99">
        <f t="shared" si="1879"/>
        <v>1.0815399999999999</v>
      </c>
      <c r="M3517" s="100">
        <f t="shared" si="1880"/>
        <v>1.0590999999999999</v>
      </c>
      <c r="N3517" s="101">
        <f t="shared" si="1881"/>
        <v>0.97811300000000001</v>
      </c>
      <c r="O3517" s="100">
        <f t="shared" si="1882"/>
        <v>1</v>
      </c>
      <c r="P3517" s="98">
        <f t="shared" si="1883"/>
        <v>26544.240000000002</v>
      </c>
      <c r="Q3517" s="97">
        <f t="shared" si="1884"/>
        <v>26544.240000000002</v>
      </c>
      <c r="R3517" s="97">
        <f t="shared" ref="R3517" si="1891">Q3517</f>
        <v>26544.240000000002</v>
      </c>
      <c r="S3517" s="97"/>
    </row>
    <row r="3518" spans="1:19" ht="22.5" x14ac:dyDescent="0.25">
      <c r="A3518" s="89" t="s">
        <v>7475</v>
      </c>
      <c r="B3518" s="89" t="s">
        <v>7398</v>
      </c>
      <c r="C3518" s="89"/>
      <c r="D3518" s="89" t="s">
        <v>168</v>
      </c>
      <c r="E3518" s="94" t="s">
        <v>1694</v>
      </c>
      <c r="F3518" s="95" t="s">
        <v>1695</v>
      </c>
      <c r="G3518" s="89" t="s">
        <v>970</v>
      </c>
      <c r="H3518" s="89" t="s">
        <v>237</v>
      </c>
      <c r="I3518" s="96">
        <v>1</v>
      </c>
      <c r="J3518" s="97">
        <v>2655</v>
      </c>
      <c r="K3518" s="98">
        <f t="shared" si="1878"/>
        <v>26550</v>
      </c>
      <c r="L3518" s="99">
        <f t="shared" si="1879"/>
        <v>1.0815399999999999</v>
      </c>
      <c r="M3518" s="100">
        <f t="shared" si="1880"/>
        <v>1.0590999999999999</v>
      </c>
      <c r="N3518" s="101">
        <f t="shared" si="1881"/>
        <v>0.97811300000000001</v>
      </c>
      <c r="O3518" s="100">
        <f t="shared" si="1882"/>
        <v>1</v>
      </c>
      <c r="P3518" s="98">
        <f t="shared" si="1883"/>
        <v>29746.31</v>
      </c>
      <c r="Q3518" s="97">
        <f t="shared" si="1884"/>
        <v>2974.63</v>
      </c>
      <c r="R3518" s="97"/>
      <c r="S3518" s="97"/>
    </row>
    <row r="3519" spans="1:19" ht="22.5" x14ac:dyDescent="0.25">
      <c r="A3519" s="89" t="s">
        <v>7476</v>
      </c>
      <c r="B3519" s="89" t="s">
        <v>7398</v>
      </c>
      <c r="C3519" s="89" t="s">
        <v>17297</v>
      </c>
      <c r="D3519" s="89" t="s">
        <v>170</v>
      </c>
      <c r="E3519" s="94" t="s">
        <v>7477</v>
      </c>
      <c r="F3519" s="95" t="s">
        <v>7478</v>
      </c>
      <c r="G3519" s="89" t="s">
        <v>648</v>
      </c>
      <c r="H3519" s="89" t="s">
        <v>12</v>
      </c>
      <c r="I3519" s="96">
        <v>1</v>
      </c>
      <c r="J3519" s="97">
        <v>76770</v>
      </c>
      <c r="K3519" s="98">
        <f t="shared" si="1878"/>
        <v>76770</v>
      </c>
      <c r="L3519" s="99">
        <f t="shared" si="1879"/>
        <v>1.0815399999999999</v>
      </c>
      <c r="M3519" s="100">
        <f t="shared" si="1880"/>
        <v>1.0590999999999999</v>
      </c>
      <c r="N3519" s="101">
        <f t="shared" si="1881"/>
        <v>0.97811300000000001</v>
      </c>
      <c r="O3519" s="100">
        <f t="shared" si="1882"/>
        <v>1</v>
      </c>
      <c r="P3519" s="98">
        <f t="shared" si="1883"/>
        <v>86012.21</v>
      </c>
      <c r="Q3519" s="97">
        <f t="shared" si="1884"/>
        <v>86012.21</v>
      </c>
      <c r="R3519" s="97">
        <f t="shared" ref="R3519" si="1892">Q3519</f>
        <v>86012.21</v>
      </c>
      <c r="S3519" s="97"/>
    </row>
    <row r="3520" spans="1:19" x14ac:dyDescent="0.25">
      <c r="A3520" s="89"/>
      <c r="B3520" s="90"/>
      <c r="C3520" s="90"/>
      <c r="D3520" s="91"/>
      <c r="E3520" s="92"/>
      <c r="F3520" s="92" t="s">
        <v>7479</v>
      </c>
      <c r="G3520" s="91"/>
      <c r="H3520" s="91"/>
      <c r="I3520" s="93">
        <v>1</v>
      </c>
      <c r="J3520" s="91"/>
      <c r="K3520" s="98"/>
      <c r="L3520" s="99"/>
      <c r="M3520" s="100"/>
      <c r="N3520" s="101"/>
      <c r="O3520" s="100"/>
      <c r="P3520" s="98"/>
      <c r="Q3520" s="91"/>
      <c r="R3520" s="91"/>
      <c r="S3520" s="91"/>
    </row>
    <row r="3521" spans="1:19" ht="22.5" x14ac:dyDescent="0.25">
      <c r="A3521" s="89" t="s">
        <v>7480</v>
      </c>
      <c r="B3521" s="89" t="s">
        <v>7398</v>
      </c>
      <c r="C3521" s="89"/>
      <c r="D3521" s="89" t="s">
        <v>175</v>
      </c>
      <c r="E3521" s="94" t="s">
        <v>1727</v>
      </c>
      <c r="F3521" s="95" t="s">
        <v>1728</v>
      </c>
      <c r="G3521" s="89" t="s">
        <v>648</v>
      </c>
      <c r="H3521" s="89" t="s">
        <v>12</v>
      </c>
      <c r="I3521" s="96">
        <v>1</v>
      </c>
      <c r="J3521" s="97">
        <v>57924</v>
      </c>
      <c r="K3521" s="98">
        <f t="shared" ref="K3521:K3528" si="1893">J3521/H3521</f>
        <v>57924</v>
      </c>
      <c r="L3521" s="99">
        <f t="shared" ref="L3521:L3528" si="1894">$L$8</f>
        <v>1.0815399999999999</v>
      </c>
      <c r="M3521" s="100">
        <f t="shared" ref="M3521:M3528" si="1895">$M$8</f>
        <v>1.0590999999999999</v>
      </c>
      <c r="N3521" s="101">
        <f t="shared" ref="N3521:N3528" si="1896">$N$8</f>
        <v>0.97811300000000001</v>
      </c>
      <c r="O3521" s="100">
        <f t="shared" ref="O3521:O3528" si="1897">$O$8</f>
        <v>1</v>
      </c>
      <c r="P3521" s="98">
        <f t="shared" ref="P3521:P3528" si="1898">K3521*L3521*M3521*N3521*O3521</f>
        <v>64897.37</v>
      </c>
      <c r="Q3521" s="97">
        <f t="shared" ref="Q3521:Q3528" si="1899">H3521*P3521</f>
        <v>64897.37</v>
      </c>
      <c r="R3521" s="97"/>
      <c r="S3521" s="97"/>
    </row>
    <row r="3522" spans="1:19" ht="22.5" x14ac:dyDescent="0.25">
      <c r="A3522" s="89" t="s">
        <v>7481</v>
      </c>
      <c r="B3522" s="89" t="s">
        <v>7398</v>
      </c>
      <c r="C3522" s="89" t="s">
        <v>17297</v>
      </c>
      <c r="D3522" s="89" t="s">
        <v>178</v>
      </c>
      <c r="E3522" s="94" t="s">
        <v>7482</v>
      </c>
      <c r="F3522" s="95" t="s">
        <v>7483</v>
      </c>
      <c r="G3522" s="89" t="s">
        <v>648</v>
      </c>
      <c r="H3522" s="89" t="s">
        <v>12</v>
      </c>
      <c r="I3522" s="96">
        <v>1</v>
      </c>
      <c r="J3522" s="97">
        <v>303579</v>
      </c>
      <c r="K3522" s="98">
        <f t="shared" si="1893"/>
        <v>303579</v>
      </c>
      <c r="L3522" s="99">
        <f t="shared" si="1894"/>
        <v>1.0815399999999999</v>
      </c>
      <c r="M3522" s="100">
        <f t="shared" si="1895"/>
        <v>1.0590999999999999</v>
      </c>
      <c r="N3522" s="101">
        <f t="shared" si="1896"/>
        <v>0.97811300000000001</v>
      </c>
      <c r="O3522" s="100">
        <f t="shared" si="1897"/>
        <v>1</v>
      </c>
      <c r="P3522" s="98">
        <f t="shared" si="1898"/>
        <v>340126.38</v>
      </c>
      <c r="Q3522" s="97">
        <f t="shared" si="1899"/>
        <v>340126.38</v>
      </c>
      <c r="R3522" s="97">
        <f t="shared" ref="R3522" si="1900">Q3522</f>
        <v>340126.38</v>
      </c>
      <c r="S3522" s="97"/>
    </row>
    <row r="3523" spans="1:19" x14ac:dyDescent="0.25">
      <c r="A3523" s="89" t="s">
        <v>7484</v>
      </c>
      <c r="B3523" s="89" t="s">
        <v>7398</v>
      </c>
      <c r="C3523" s="89"/>
      <c r="D3523" s="89" t="s">
        <v>181</v>
      </c>
      <c r="E3523" s="94" t="s">
        <v>1282</v>
      </c>
      <c r="F3523" s="95" t="s">
        <v>1283</v>
      </c>
      <c r="G3523" s="89" t="s">
        <v>648</v>
      </c>
      <c r="H3523" s="89" t="s">
        <v>12</v>
      </c>
      <c r="I3523" s="96">
        <v>1</v>
      </c>
      <c r="J3523" s="97">
        <v>884</v>
      </c>
      <c r="K3523" s="98">
        <f t="shared" si="1893"/>
        <v>884</v>
      </c>
      <c r="L3523" s="99">
        <f t="shared" si="1894"/>
        <v>1.0815399999999999</v>
      </c>
      <c r="M3523" s="100">
        <f t="shared" si="1895"/>
        <v>1.0590999999999999</v>
      </c>
      <c r="N3523" s="101">
        <f t="shared" si="1896"/>
        <v>0.97811300000000001</v>
      </c>
      <c r="O3523" s="100">
        <f t="shared" si="1897"/>
        <v>1</v>
      </c>
      <c r="P3523" s="98">
        <f t="shared" si="1898"/>
        <v>990.42</v>
      </c>
      <c r="Q3523" s="97">
        <f t="shared" si="1899"/>
        <v>990.42</v>
      </c>
      <c r="R3523" s="97"/>
      <c r="S3523" s="97"/>
    </row>
    <row r="3524" spans="1:19" ht="22.5" x14ac:dyDescent="0.25">
      <c r="A3524" s="89" t="s">
        <v>7485</v>
      </c>
      <c r="B3524" s="89" t="s">
        <v>7398</v>
      </c>
      <c r="C3524" s="89" t="s">
        <v>17297</v>
      </c>
      <c r="D3524" s="89" t="s">
        <v>182</v>
      </c>
      <c r="E3524" s="94" t="s">
        <v>7486</v>
      </c>
      <c r="F3524" s="95" t="s">
        <v>7487</v>
      </c>
      <c r="G3524" s="89" t="s">
        <v>648</v>
      </c>
      <c r="H3524" s="89" t="s">
        <v>12</v>
      </c>
      <c r="I3524" s="96">
        <v>1</v>
      </c>
      <c r="J3524" s="97">
        <v>41143</v>
      </c>
      <c r="K3524" s="98">
        <f t="shared" si="1893"/>
        <v>41143</v>
      </c>
      <c r="L3524" s="99">
        <f t="shared" si="1894"/>
        <v>1.0815399999999999</v>
      </c>
      <c r="M3524" s="100">
        <f t="shared" si="1895"/>
        <v>1.0590999999999999</v>
      </c>
      <c r="N3524" s="101">
        <f t="shared" si="1896"/>
        <v>0.97811300000000001</v>
      </c>
      <c r="O3524" s="100">
        <f t="shared" si="1897"/>
        <v>1</v>
      </c>
      <c r="P3524" s="98">
        <f t="shared" si="1898"/>
        <v>46096.14</v>
      </c>
      <c r="Q3524" s="97">
        <f t="shared" si="1899"/>
        <v>46096.14</v>
      </c>
      <c r="R3524" s="97">
        <f t="shared" ref="R3524" si="1901">Q3524</f>
        <v>46096.14</v>
      </c>
      <c r="S3524" s="97"/>
    </row>
    <row r="3525" spans="1:19" x14ac:dyDescent="0.25">
      <c r="A3525" s="89" t="s">
        <v>7488</v>
      </c>
      <c r="B3525" s="89" t="s">
        <v>7398</v>
      </c>
      <c r="C3525" s="89"/>
      <c r="D3525" s="89" t="s">
        <v>183</v>
      </c>
      <c r="E3525" s="94" t="s">
        <v>1740</v>
      </c>
      <c r="F3525" s="95" t="s">
        <v>1741</v>
      </c>
      <c r="G3525" s="89" t="s">
        <v>648</v>
      </c>
      <c r="H3525" s="89" t="s">
        <v>12</v>
      </c>
      <c r="I3525" s="96">
        <v>1</v>
      </c>
      <c r="J3525" s="97">
        <v>1004</v>
      </c>
      <c r="K3525" s="98">
        <f t="shared" si="1893"/>
        <v>1004</v>
      </c>
      <c r="L3525" s="99">
        <f t="shared" si="1894"/>
        <v>1.0815399999999999</v>
      </c>
      <c r="M3525" s="100">
        <f t="shared" si="1895"/>
        <v>1.0590999999999999</v>
      </c>
      <c r="N3525" s="101">
        <f t="shared" si="1896"/>
        <v>0.97811300000000001</v>
      </c>
      <c r="O3525" s="100">
        <f t="shared" si="1897"/>
        <v>1</v>
      </c>
      <c r="P3525" s="98">
        <f t="shared" si="1898"/>
        <v>1124.8699999999999</v>
      </c>
      <c r="Q3525" s="97">
        <f t="shared" si="1899"/>
        <v>1124.8699999999999</v>
      </c>
      <c r="R3525" s="97"/>
      <c r="S3525" s="97"/>
    </row>
    <row r="3526" spans="1:19" ht="22.5" x14ac:dyDescent="0.25">
      <c r="A3526" s="89" t="s">
        <v>7489</v>
      </c>
      <c r="B3526" s="89" t="s">
        <v>7398</v>
      </c>
      <c r="C3526" s="89" t="s">
        <v>17297</v>
      </c>
      <c r="D3526" s="89" t="s">
        <v>191</v>
      </c>
      <c r="E3526" s="94" t="s">
        <v>7490</v>
      </c>
      <c r="F3526" s="95" t="s">
        <v>7491</v>
      </c>
      <c r="G3526" s="89" t="s">
        <v>648</v>
      </c>
      <c r="H3526" s="89" t="s">
        <v>12</v>
      </c>
      <c r="I3526" s="96">
        <v>1</v>
      </c>
      <c r="J3526" s="97">
        <v>16987</v>
      </c>
      <c r="K3526" s="98">
        <f t="shared" si="1893"/>
        <v>16987</v>
      </c>
      <c r="L3526" s="99">
        <f t="shared" si="1894"/>
        <v>1.0815399999999999</v>
      </c>
      <c r="M3526" s="100">
        <f t="shared" si="1895"/>
        <v>1.0590999999999999</v>
      </c>
      <c r="N3526" s="101">
        <f t="shared" si="1896"/>
        <v>0.97811300000000001</v>
      </c>
      <c r="O3526" s="100">
        <f t="shared" si="1897"/>
        <v>1</v>
      </c>
      <c r="P3526" s="98">
        <f t="shared" si="1898"/>
        <v>19032.04</v>
      </c>
      <c r="Q3526" s="97">
        <f t="shared" si="1899"/>
        <v>19032.04</v>
      </c>
      <c r="R3526" s="97">
        <f t="shared" ref="R3526" si="1902">Q3526</f>
        <v>19032.04</v>
      </c>
      <c r="S3526" s="97"/>
    </row>
    <row r="3527" spans="1:19" x14ac:dyDescent="0.25">
      <c r="A3527" s="89" t="s">
        <v>7492</v>
      </c>
      <c r="B3527" s="89" t="s">
        <v>7398</v>
      </c>
      <c r="C3527" s="89"/>
      <c r="D3527" s="89" t="s">
        <v>194</v>
      </c>
      <c r="E3527" s="94" t="s">
        <v>1746</v>
      </c>
      <c r="F3527" s="95" t="s">
        <v>1747</v>
      </c>
      <c r="G3527" s="89" t="s">
        <v>648</v>
      </c>
      <c r="H3527" s="89" t="s">
        <v>12</v>
      </c>
      <c r="I3527" s="96">
        <v>1</v>
      </c>
      <c r="J3527" s="97">
        <v>2561</v>
      </c>
      <c r="K3527" s="98">
        <f t="shared" si="1893"/>
        <v>2561</v>
      </c>
      <c r="L3527" s="99">
        <f t="shared" si="1894"/>
        <v>1.0815399999999999</v>
      </c>
      <c r="M3527" s="100">
        <f t="shared" si="1895"/>
        <v>1.0590999999999999</v>
      </c>
      <c r="N3527" s="101">
        <f t="shared" si="1896"/>
        <v>0.97811300000000001</v>
      </c>
      <c r="O3527" s="100">
        <f t="shared" si="1897"/>
        <v>1</v>
      </c>
      <c r="P3527" s="98">
        <f t="shared" si="1898"/>
        <v>2869.31</v>
      </c>
      <c r="Q3527" s="97">
        <f t="shared" si="1899"/>
        <v>2869.31</v>
      </c>
      <c r="R3527" s="97"/>
      <c r="S3527" s="97"/>
    </row>
    <row r="3528" spans="1:19" ht="22.5" x14ac:dyDescent="0.25">
      <c r="A3528" s="89" t="s">
        <v>7493</v>
      </c>
      <c r="B3528" s="89" t="s">
        <v>7398</v>
      </c>
      <c r="C3528" s="89" t="s">
        <v>17297</v>
      </c>
      <c r="D3528" s="89" t="s">
        <v>196</v>
      </c>
      <c r="E3528" s="94" t="s">
        <v>7494</v>
      </c>
      <c r="F3528" s="95" t="s">
        <v>3743</v>
      </c>
      <c r="G3528" s="89" t="s">
        <v>648</v>
      </c>
      <c r="H3528" s="89" t="s">
        <v>12</v>
      </c>
      <c r="I3528" s="96">
        <v>1</v>
      </c>
      <c r="J3528" s="97">
        <v>146439</v>
      </c>
      <c r="K3528" s="98">
        <f t="shared" si="1893"/>
        <v>146439</v>
      </c>
      <c r="L3528" s="99">
        <f t="shared" si="1894"/>
        <v>1.0815399999999999</v>
      </c>
      <c r="M3528" s="100">
        <f t="shared" si="1895"/>
        <v>1.0590999999999999</v>
      </c>
      <c r="N3528" s="101">
        <f t="shared" si="1896"/>
        <v>0.97811300000000001</v>
      </c>
      <c r="O3528" s="100">
        <f t="shared" si="1897"/>
        <v>1</v>
      </c>
      <c r="P3528" s="98">
        <f t="shared" si="1898"/>
        <v>164068.54999999999</v>
      </c>
      <c r="Q3528" s="97">
        <f t="shared" si="1899"/>
        <v>164068.54999999999</v>
      </c>
      <c r="R3528" s="97">
        <f t="shared" ref="R3528" si="1903">Q3528</f>
        <v>164068.54999999999</v>
      </c>
      <c r="S3528" s="97"/>
    </row>
    <row r="3529" spans="1:19" x14ac:dyDescent="0.25">
      <c r="A3529" s="89"/>
      <c r="B3529" s="90"/>
      <c r="C3529" s="90"/>
      <c r="D3529" s="91"/>
      <c r="E3529" s="92"/>
      <c r="F3529" s="92" t="s">
        <v>7495</v>
      </c>
      <c r="G3529" s="91"/>
      <c r="H3529" s="91"/>
      <c r="I3529" s="93">
        <v>1</v>
      </c>
      <c r="J3529" s="91"/>
      <c r="K3529" s="98"/>
      <c r="L3529" s="99"/>
      <c r="M3529" s="100"/>
      <c r="N3529" s="101"/>
      <c r="O3529" s="100"/>
      <c r="P3529" s="98"/>
      <c r="Q3529" s="91"/>
      <c r="R3529" s="91"/>
      <c r="S3529" s="91"/>
    </row>
    <row r="3530" spans="1:19" x14ac:dyDescent="0.25">
      <c r="A3530" s="89" t="s">
        <v>7496</v>
      </c>
      <c r="B3530" s="89" t="s">
        <v>7398</v>
      </c>
      <c r="C3530" s="89"/>
      <c r="D3530" s="89" t="s">
        <v>201</v>
      </c>
      <c r="E3530" s="94" t="s">
        <v>7497</v>
      </c>
      <c r="F3530" s="95" t="s">
        <v>7498</v>
      </c>
      <c r="G3530" s="89" t="s">
        <v>648</v>
      </c>
      <c r="H3530" s="89" t="s">
        <v>12</v>
      </c>
      <c r="I3530" s="96">
        <v>1</v>
      </c>
      <c r="J3530" s="97">
        <v>19190</v>
      </c>
      <c r="K3530" s="98">
        <f t="shared" ref="K3530:K3535" si="1904">J3530/H3530</f>
        <v>19190</v>
      </c>
      <c r="L3530" s="99">
        <f t="shared" ref="L3530:L3535" si="1905">$L$8</f>
        <v>1.0815399999999999</v>
      </c>
      <c r="M3530" s="100">
        <f t="shared" ref="M3530:M3535" si="1906">$M$8</f>
        <v>1.0590999999999999</v>
      </c>
      <c r="N3530" s="101">
        <f t="shared" ref="N3530:N3535" si="1907">$N$8</f>
        <v>0.97811300000000001</v>
      </c>
      <c r="O3530" s="100">
        <f t="shared" ref="O3530:O3535" si="1908">$O$8</f>
        <v>1</v>
      </c>
      <c r="P3530" s="98">
        <f t="shared" ref="P3530:P3535" si="1909">K3530*L3530*M3530*N3530*O3530</f>
        <v>21500.25</v>
      </c>
      <c r="Q3530" s="97">
        <f t="shared" ref="Q3530:Q3535" si="1910">H3530*P3530</f>
        <v>21500.25</v>
      </c>
      <c r="R3530" s="97"/>
      <c r="S3530" s="97"/>
    </row>
    <row r="3531" spans="1:19" ht="22.5" x14ac:dyDescent="0.25">
      <c r="A3531" s="89" t="s">
        <v>7499</v>
      </c>
      <c r="B3531" s="89" t="s">
        <v>7398</v>
      </c>
      <c r="C3531" s="89" t="s">
        <v>17297</v>
      </c>
      <c r="D3531" s="89" t="s">
        <v>204</v>
      </c>
      <c r="E3531" s="94" t="s">
        <v>7500</v>
      </c>
      <c r="F3531" s="95" t="s">
        <v>7501</v>
      </c>
      <c r="G3531" s="89" t="s">
        <v>648</v>
      </c>
      <c r="H3531" s="89" t="s">
        <v>12</v>
      </c>
      <c r="I3531" s="96">
        <v>1</v>
      </c>
      <c r="J3531" s="97">
        <v>324045</v>
      </c>
      <c r="K3531" s="98">
        <f t="shared" si="1904"/>
        <v>324045</v>
      </c>
      <c r="L3531" s="99">
        <f t="shared" si="1905"/>
        <v>1.0815399999999999</v>
      </c>
      <c r="M3531" s="100">
        <f t="shared" si="1906"/>
        <v>1.0590999999999999</v>
      </c>
      <c r="N3531" s="101">
        <f t="shared" si="1907"/>
        <v>0.97811300000000001</v>
      </c>
      <c r="O3531" s="100">
        <f t="shared" si="1908"/>
        <v>1</v>
      </c>
      <c r="P3531" s="98">
        <f t="shared" si="1909"/>
        <v>363056.24</v>
      </c>
      <c r="Q3531" s="97">
        <f t="shared" si="1910"/>
        <v>363056.24</v>
      </c>
      <c r="R3531" s="97">
        <f t="shared" ref="R3531" si="1911">Q3531</f>
        <v>363056.24</v>
      </c>
      <c r="S3531" s="97"/>
    </row>
    <row r="3532" spans="1:19" x14ac:dyDescent="0.25">
      <c r="A3532" s="89" t="s">
        <v>7502</v>
      </c>
      <c r="B3532" s="89" t="s">
        <v>7398</v>
      </c>
      <c r="C3532" s="89"/>
      <c r="D3532" s="89" t="s">
        <v>206</v>
      </c>
      <c r="E3532" s="94" t="s">
        <v>7503</v>
      </c>
      <c r="F3532" s="95" t="s">
        <v>7504</v>
      </c>
      <c r="G3532" s="89" t="s">
        <v>502</v>
      </c>
      <c r="H3532" s="89" t="s">
        <v>7505</v>
      </c>
      <c r="I3532" s="96">
        <v>1</v>
      </c>
      <c r="J3532" s="97">
        <v>18409</v>
      </c>
      <c r="K3532" s="98">
        <f t="shared" si="1904"/>
        <v>103247.34</v>
      </c>
      <c r="L3532" s="99">
        <f t="shared" si="1905"/>
        <v>1.0815399999999999</v>
      </c>
      <c r="M3532" s="100">
        <f t="shared" si="1906"/>
        <v>1.0590999999999999</v>
      </c>
      <c r="N3532" s="101">
        <f t="shared" si="1907"/>
        <v>0.97811300000000001</v>
      </c>
      <c r="O3532" s="100">
        <f t="shared" si="1908"/>
        <v>1</v>
      </c>
      <c r="P3532" s="98">
        <f t="shared" si="1909"/>
        <v>115677.12</v>
      </c>
      <c r="Q3532" s="97">
        <f t="shared" si="1910"/>
        <v>20625.23</v>
      </c>
      <c r="R3532" s="97"/>
      <c r="S3532" s="97"/>
    </row>
    <row r="3533" spans="1:19" ht="22.5" x14ac:dyDescent="0.25">
      <c r="A3533" s="89" t="s">
        <v>7506</v>
      </c>
      <c r="B3533" s="89" t="s">
        <v>7398</v>
      </c>
      <c r="C3533" s="89"/>
      <c r="D3533" s="89" t="s">
        <v>207</v>
      </c>
      <c r="E3533" s="94" t="s">
        <v>7507</v>
      </c>
      <c r="F3533" s="95" t="s">
        <v>7508</v>
      </c>
      <c r="G3533" s="89" t="s">
        <v>648</v>
      </c>
      <c r="H3533" s="89" t="s">
        <v>12</v>
      </c>
      <c r="I3533" s="96">
        <v>1</v>
      </c>
      <c r="J3533" s="97">
        <v>60015</v>
      </c>
      <c r="K3533" s="98">
        <f t="shared" si="1904"/>
        <v>60015</v>
      </c>
      <c r="L3533" s="99">
        <f t="shared" si="1905"/>
        <v>1.0815399999999999</v>
      </c>
      <c r="M3533" s="100">
        <f t="shared" si="1906"/>
        <v>1.0590999999999999</v>
      </c>
      <c r="N3533" s="101">
        <f t="shared" si="1907"/>
        <v>0.97811300000000001</v>
      </c>
      <c r="O3533" s="100">
        <f t="shared" si="1908"/>
        <v>1</v>
      </c>
      <c r="P3533" s="98">
        <f t="shared" si="1909"/>
        <v>67240.11</v>
      </c>
      <c r="Q3533" s="97">
        <f t="shared" si="1910"/>
        <v>67240.11</v>
      </c>
      <c r="R3533" s="97"/>
      <c r="S3533" s="97"/>
    </row>
    <row r="3534" spans="1:19" x14ac:dyDescent="0.25">
      <c r="A3534" s="89" t="s">
        <v>7509</v>
      </c>
      <c r="B3534" s="89" t="s">
        <v>7398</v>
      </c>
      <c r="C3534" s="89"/>
      <c r="D3534" s="89" t="s">
        <v>208</v>
      </c>
      <c r="E3534" s="94" t="s">
        <v>1746</v>
      </c>
      <c r="F3534" s="95" t="s">
        <v>1747</v>
      </c>
      <c r="G3534" s="89" t="s">
        <v>648</v>
      </c>
      <c r="H3534" s="89" t="s">
        <v>12</v>
      </c>
      <c r="I3534" s="96">
        <v>1</v>
      </c>
      <c r="J3534" s="97">
        <v>2561</v>
      </c>
      <c r="K3534" s="98">
        <f t="shared" si="1904"/>
        <v>2561</v>
      </c>
      <c r="L3534" s="99">
        <f t="shared" si="1905"/>
        <v>1.0815399999999999</v>
      </c>
      <c r="M3534" s="100">
        <f t="shared" si="1906"/>
        <v>1.0590999999999999</v>
      </c>
      <c r="N3534" s="101">
        <f t="shared" si="1907"/>
        <v>0.97811300000000001</v>
      </c>
      <c r="O3534" s="100">
        <f t="shared" si="1908"/>
        <v>1</v>
      </c>
      <c r="P3534" s="98">
        <f t="shared" si="1909"/>
        <v>2869.31</v>
      </c>
      <c r="Q3534" s="97">
        <f t="shared" si="1910"/>
        <v>2869.31</v>
      </c>
      <c r="R3534" s="97"/>
      <c r="S3534" s="97"/>
    </row>
    <row r="3535" spans="1:19" ht="22.5" x14ac:dyDescent="0.25">
      <c r="A3535" s="89" t="s">
        <v>7510</v>
      </c>
      <c r="B3535" s="89" t="s">
        <v>7398</v>
      </c>
      <c r="C3535" s="89" t="s">
        <v>17297</v>
      </c>
      <c r="D3535" s="89" t="s">
        <v>220</v>
      </c>
      <c r="E3535" s="94" t="s">
        <v>7511</v>
      </c>
      <c r="F3535" s="95" t="s">
        <v>7512</v>
      </c>
      <c r="G3535" s="89" t="s">
        <v>648</v>
      </c>
      <c r="H3535" s="89" t="s">
        <v>12</v>
      </c>
      <c r="I3535" s="96">
        <v>1</v>
      </c>
      <c r="J3535" s="97">
        <v>116483</v>
      </c>
      <c r="K3535" s="98">
        <f t="shared" si="1904"/>
        <v>116483</v>
      </c>
      <c r="L3535" s="99">
        <f t="shared" si="1905"/>
        <v>1.0815399999999999</v>
      </c>
      <c r="M3535" s="100">
        <f t="shared" si="1906"/>
        <v>1.0590999999999999</v>
      </c>
      <c r="N3535" s="101">
        <f t="shared" si="1907"/>
        <v>0.97811300000000001</v>
      </c>
      <c r="O3535" s="100">
        <f t="shared" si="1908"/>
        <v>1</v>
      </c>
      <c r="P3535" s="98">
        <f t="shared" si="1909"/>
        <v>130506.2</v>
      </c>
      <c r="Q3535" s="97">
        <f t="shared" si="1910"/>
        <v>130506.2</v>
      </c>
      <c r="R3535" s="97">
        <f t="shared" ref="R3535" si="1912">Q3535</f>
        <v>130506.2</v>
      </c>
      <c r="S3535" s="97"/>
    </row>
    <row r="3536" spans="1:19" x14ac:dyDescent="0.25">
      <c r="A3536" s="89"/>
      <c r="B3536" s="90"/>
      <c r="C3536" s="90"/>
      <c r="D3536" s="91"/>
      <c r="E3536" s="92"/>
      <c r="F3536" s="92" t="s">
        <v>7513</v>
      </c>
      <c r="G3536" s="91"/>
      <c r="H3536" s="91"/>
      <c r="I3536" s="93">
        <v>1</v>
      </c>
      <c r="J3536" s="91"/>
      <c r="K3536" s="98"/>
      <c r="L3536" s="99"/>
      <c r="M3536" s="100"/>
      <c r="N3536" s="101"/>
      <c r="O3536" s="100"/>
      <c r="P3536" s="98"/>
      <c r="Q3536" s="91"/>
      <c r="R3536" s="91"/>
      <c r="S3536" s="91"/>
    </row>
    <row r="3537" spans="1:19" x14ac:dyDescent="0.25">
      <c r="A3537" s="89" t="s">
        <v>7514</v>
      </c>
      <c r="B3537" s="89" t="s">
        <v>7398</v>
      </c>
      <c r="C3537" s="89"/>
      <c r="D3537" s="89" t="s">
        <v>223</v>
      </c>
      <c r="E3537" s="94" t="s">
        <v>7515</v>
      </c>
      <c r="F3537" s="95" t="s">
        <v>7516</v>
      </c>
      <c r="G3537" s="89" t="s">
        <v>648</v>
      </c>
      <c r="H3537" s="89" t="s">
        <v>12</v>
      </c>
      <c r="I3537" s="96">
        <v>1</v>
      </c>
      <c r="J3537" s="97">
        <v>6366</v>
      </c>
      <c r="K3537" s="98">
        <f t="shared" ref="K3537:K3543" si="1913">J3537/H3537</f>
        <v>6366</v>
      </c>
      <c r="L3537" s="99">
        <f t="shared" ref="L3537:L3543" si="1914">$L$8</f>
        <v>1.0815399999999999</v>
      </c>
      <c r="M3537" s="100">
        <f t="shared" ref="M3537:M3543" si="1915">$M$8</f>
        <v>1.0590999999999999</v>
      </c>
      <c r="N3537" s="101">
        <f t="shared" ref="N3537:N3543" si="1916">$N$8</f>
        <v>0.97811300000000001</v>
      </c>
      <c r="O3537" s="100">
        <f t="shared" ref="O3537:O3543" si="1917">$O$8</f>
        <v>1</v>
      </c>
      <c r="P3537" s="98">
        <f t="shared" ref="P3537:P3543" si="1918">K3537*L3537*M3537*N3537*O3537</f>
        <v>7132.39</v>
      </c>
      <c r="Q3537" s="97">
        <f t="shared" ref="Q3537:Q3543" si="1919">H3537*P3537</f>
        <v>7132.39</v>
      </c>
      <c r="R3537" s="97"/>
      <c r="S3537" s="97"/>
    </row>
    <row r="3538" spans="1:19" ht="22.5" x14ac:dyDescent="0.25">
      <c r="A3538" s="89" t="s">
        <v>7517</v>
      </c>
      <c r="B3538" s="89" t="s">
        <v>7398</v>
      </c>
      <c r="C3538" s="89" t="s">
        <v>17297</v>
      </c>
      <c r="D3538" s="89" t="s">
        <v>226</v>
      </c>
      <c r="E3538" s="94" t="s">
        <v>7518</v>
      </c>
      <c r="F3538" s="95" t="s">
        <v>7519</v>
      </c>
      <c r="G3538" s="89" t="s">
        <v>648</v>
      </c>
      <c r="H3538" s="89" t="s">
        <v>12</v>
      </c>
      <c r="I3538" s="96">
        <v>1</v>
      </c>
      <c r="J3538" s="97">
        <v>93375</v>
      </c>
      <c r="K3538" s="98">
        <f t="shared" si="1913"/>
        <v>93375</v>
      </c>
      <c r="L3538" s="99">
        <f t="shared" si="1914"/>
        <v>1.0815399999999999</v>
      </c>
      <c r="M3538" s="100">
        <f t="shared" si="1915"/>
        <v>1.0590999999999999</v>
      </c>
      <c r="N3538" s="101">
        <f t="shared" si="1916"/>
        <v>0.97811300000000001</v>
      </c>
      <c r="O3538" s="100">
        <f t="shared" si="1917"/>
        <v>1</v>
      </c>
      <c r="P3538" s="98">
        <f t="shared" si="1918"/>
        <v>104616.26</v>
      </c>
      <c r="Q3538" s="97">
        <f t="shared" si="1919"/>
        <v>104616.26</v>
      </c>
      <c r="R3538" s="97">
        <f t="shared" ref="R3538" si="1920">Q3538</f>
        <v>104616.26</v>
      </c>
      <c r="S3538" s="97"/>
    </row>
    <row r="3539" spans="1:19" x14ac:dyDescent="0.25">
      <c r="A3539" s="89" t="s">
        <v>7520</v>
      </c>
      <c r="B3539" s="89" t="s">
        <v>7398</v>
      </c>
      <c r="C3539" s="89"/>
      <c r="D3539" s="89" t="s">
        <v>229</v>
      </c>
      <c r="E3539" s="94" t="s">
        <v>7503</v>
      </c>
      <c r="F3539" s="95" t="s">
        <v>7504</v>
      </c>
      <c r="G3539" s="89" t="s">
        <v>502</v>
      </c>
      <c r="H3539" s="89" t="s">
        <v>7521</v>
      </c>
      <c r="I3539" s="96">
        <v>1</v>
      </c>
      <c r="J3539" s="97">
        <v>8088</v>
      </c>
      <c r="K3539" s="98">
        <f t="shared" si="1913"/>
        <v>103242.28</v>
      </c>
      <c r="L3539" s="99">
        <f t="shared" si="1914"/>
        <v>1.0815399999999999</v>
      </c>
      <c r="M3539" s="100">
        <f t="shared" si="1915"/>
        <v>1.0590999999999999</v>
      </c>
      <c r="N3539" s="101">
        <f t="shared" si="1916"/>
        <v>0.97811300000000001</v>
      </c>
      <c r="O3539" s="100">
        <f t="shared" si="1917"/>
        <v>1</v>
      </c>
      <c r="P3539" s="98">
        <f t="shared" si="1918"/>
        <v>115671.45</v>
      </c>
      <c r="Q3539" s="97">
        <f t="shared" si="1919"/>
        <v>9061.7000000000007</v>
      </c>
      <c r="R3539" s="97"/>
      <c r="S3539" s="97"/>
    </row>
    <row r="3540" spans="1:19" ht="22.5" x14ac:dyDescent="0.25">
      <c r="A3540" s="89" t="s">
        <v>7522</v>
      </c>
      <c r="B3540" s="89" t="s">
        <v>7398</v>
      </c>
      <c r="C3540" s="89"/>
      <c r="D3540" s="89" t="s">
        <v>231</v>
      </c>
      <c r="E3540" s="94" t="s">
        <v>7523</v>
      </c>
      <c r="F3540" s="95" t="s">
        <v>7524</v>
      </c>
      <c r="G3540" s="89" t="s">
        <v>648</v>
      </c>
      <c r="H3540" s="89" t="s">
        <v>12</v>
      </c>
      <c r="I3540" s="96">
        <v>1</v>
      </c>
      <c r="J3540" s="97">
        <v>9200</v>
      </c>
      <c r="K3540" s="98">
        <f t="shared" si="1913"/>
        <v>9200</v>
      </c>
      <c r="L3540" s="99">
        <f t="shared" si="1914"/>
        <v>1.0815399999999999</v>
      </c>
      <c r="M3540" s="100">
        <f t="shared" si="1915"/>
        <v>1.0590999999999999</v>
      </c>
      <c r="N3540" s="101">
        <f t="shared" si="1916"/>
        <v>0.97811300000000001</v>
      </c>
      <c r="O3540" s="100">
        <f t="shared" si="1917"/>
        <v>1</v>
      </c>
      <c r="P3540" s="98">
        <f t="shared" si="1918"/>
        <v>10307.57</v>
      </c>
      <c r="Q3540" s="97">
        <f t="shared" si="1919"/>
        <v>10307.57</v>
      </c>
      <c r="R3540" s="97"/>
      <c r="S3540" s="97"/>
    </row>
    <row r="3541" spans="1:19" ht="22.5" x14ac:dyDescent="0.25">
      <c r="A3541" s="89" t="s">
        <v>7525</v>
      </c>
      <c r="B3541" s="89" t="s">
        <v>7398</v>
      </c>
      <c r="C3541" s="89"/>
      <c r="D3541" s="89" t="s">
        <v>236</v>
      </c>
      <c r="E3541" s="94" t="s">
        <v>7526</v>
      </c>
      <c r="F3541" s="95" t="s">
        <v>7527</v>
      </c>
      <c r="G3541" s="89" t="s">
        <v>648</v>
      </c>
      <c r="H3541" s="89" t="s">
        <v>12</v>
      </c>
      <c r="I3541" s="96">
        <v>1</v>
      </c>
      <c r="J3541" s="97">
        <v>4882</v>
      </c>
      <c r="K3541" s="98">
        <f t="shared" si="1913"/>
        <v>4882</v>
      </c>
      <c r="L3541" s="99">
        <f t="shared" si="1914"/>
        <v>1.0815399999999999</v>
      </c>
      <c r="M3541" s="100">
        <f t="shared" si="1915"/>
        <v>1.0590999999999999</v>
      </c>
      <c r="N3541" s="101">
        <f t="shared" si="1916"/>
        <v>0.97811300000000001</v>
      </c>
      <c r="O3541" s="100">
        <f t="shared" si="1917"/>
        <v>1</v>
      </c>
      <c r="P3541" s="98">
        <f t="shared" si="1918"/>
        <v>5469.74</v>
      </c>
      <c r="Q3541" s="97">
        <f t="shared" si="1919"/>
        <v>5469.74</v>
      </c>
      <c r="R3541" s="97"/>
      <c r="S3541" s="97"/>
    </row>
    <row r="3542" spans="1:19" x14ac:dyDescent="0.25">
      <c r="A3542" s="89" t="s">
        <v>7528</v>
      </c>
      <c r="B3542" s="89" t="s">
        <v>7398</v>
      </c>
      <c r="C3542" s="89"/>
      <c r="D3542" s="89" t="s">
        <v>239</v>
      </c>
      <c r="E3542" s="94" t="s">
        <v>1746</v>
      </c>
      <c r="F3542" s="95" t="s">
        <v>1747</v>
      </c>
      <c r="G3542" s="89" t="s">
        <v>648</v>
      </c>
      <c r="H3542" s="89" t="s">
        <v>12</v>
      </c>
      <c r="I3542" s="96">
        <v>1</v>
      </c>
      <c r="J3542" s="97">
        <v>2561</v>
      </c>
      <c r="K3542" s="98">
        <f t="shared" si="1913"/>
        <v>2561</v>
      </c>
      <c r="L3542" s="99">
        <f t="shared" si="1914"/>
        <v>1.0815399999999999</v>
      </c>
      <c r="M3542" s="100">
        <f t="shared" si="1915"/>
        <v>1.0590999999999999</v>
      </c>
      <c r="N3542" s="101">
        <f t="shared" si="1916"/>
        <v>0.97811300000000001</v>
      </c>
      <c r="O3542" s="100">
        <f t="shared" si="1917"/>
        <v>1</v>
      </c>
      <c r="P3542" s="98">
        <f t="shared" si="1918"/>
        <v>2869.31</v>
      </c>
      <c r="Q3542" s="97">
        <f t="shared" si="1919"/>
        <v>2869.31</v>
      </c>
      <c r="R3542" s="97"/>
      <c r="S3542" s="97"/>
    </row>
    <row r="3543" spans="1:19" ht="22.5" x14ac:dyDescent="0.25">
      <c r="A3543" s="89" t="s">
        <v>7529</v>
      </c>
      <c r="B3543" s="89" t="s">
        <v>7398</v>
      </c>
      <c r="C3543" s="89" t="s">
        <v>17297</v>
      </c>
      <c r="D3543" s="89" t="s">
        <v>241</v>
      </c>
      <c r="E3543" s="94" t="s">
        <v>7530</v>
      </c>
      <c r="F3543" s="95" t="s">
        <v>7531</v>
      </c>
      <c r="G3543" s="89" t="s">
        <v>648</v>
      </c>
      <c r="H3543" s="89" t="s">
        <v>12</v>
      </c>
      <c r="I3543" s="96">
        <v>1</v>
      </c>
      <c r="J3543" s="97">
        <v>99649</v>
      </c>
      <c r="K3543" s="98">
        <f t="shared" si="1913"/>
        <v>99649</v>
      </c>
      <c r="L3543" s="99">
        <f t="shared" si="1914"/>
        <v>1.0815399999999999</v>
      </c>
      <c r="M3543" s="100">
        <f t="shared" si="1915"/>
        <v>1.0590999999999999</v>
      </c>
      <c r="N3543" s="101">
        <f t="shared" si="1916"/>
        <v>0.97811300000000001</v>
      </c>
      <c r="O3543" s="100">
        <f t="shared" si="1917"/>
        <v>1</v>
      </c>
      <c r="P3543" s="98">
        <f t="shared" si="1918"/>
        <v>111645.58</v>
      </c>
      <c r="Q3543" s="97">
        <f t="shared" si="1919"/>
        <v>111645.58</v>
      </c>
      <c r="R3543" s="97">
        <f t="shared" ref="R3543" si="1921">Q3543</f>
        <v>111645.58</v>
      </c>
      <c r="S3543" s="97"/>
    </row>
    <row r="3544" spans="1:19" x14ac:dyDescent="0.25">
      <c r="A3544" s="89"/>
      <c r="B3544" s="90"/>
      <c r="C3544" s="90"/>
      <c r="D3544" s="91"/>
      <c r="E3544" s="92"/>
      <c r="F3544" s="92" t="s">
        <v>7532</v>
      </c>
      <c r="G3544" s="91"/>
      <c r="H3544" s="91"/>
      <c r="I3544" s="93">
        <v>1</v>
      </c>
      <c r="J3544" s="91"/>
      <c r="K3544" s="98"/>
      <c r="L3544" s="99"/>
      <c r="M3544" s="100"/>
      <c r="N3544" s="101"/>
      <c r="O3544" s="100"/>
      <c r="P3544" s="98"/>
      <c r="Q3544" s="91"/>
      <c r="R3544" s="91"/>
      <c r="S3544" s="91"/>
    </row>
    <row r="3545" spans="1:19" ht="22.5" x14ac:dyDescent="0.25">
      <c r="A3545" s="89" t="s">
        <v>7533</v>
      </c>
      <c r="B3545" s="89" t="s">
        <v>7398</v>
      </c>
      <c r="C3545" s="89"/>
      <c r="D3545" s="89" t="s">
        <v>243</v>
      </c>
      <c r="E3545" s="94" t="s">
        <v>7534</v>
      </c>
      <c r="F3545" s="95" t="s">
        <v>7535</v>
      </c>
      <c r="G3545" s="89" t="s">
        <v>648</v>
      </c>
      <c r="H3545" s="89" t="s">
        <v>12</v>
      </c>
      <c r="I3545" s="96">
        <v>1</v>
      </c>
      <c r="J3545" s="97">
        <v>7253</v>
      </c>
      <c r="K3545" s="98">
        <f>J3545/H3545</f>
        <v>7253</v>
      </c>
      <c r="L3545" s="99">
        <f>$L$8</f>
        <v>1.0815399999999999</v>
      </c>
      <c r="M3545" s="100">
        <f>$M$8</f>
        <v>1.0590999999999999</v>
      </c>
      <c r="N3545" s="101">
        <f>$N$8</f>
        <v>0.97811300000000001</v>
      </c>
      <c r="O3545" s="100">
        <f>$O$8</f>
        <v>1</v>
      </c>
      <c r="P3545" s="98">
        <f>K3545*L3545*M3545*N3545*O3545</f>
        <v>8126.18</v>
      </c>
      <c r="Q3545" s="97">
        <f>H3545*P3545</f>
        <v>8126.18</v>
      </c>
      <c r="R3545" s="97"/>
      <c r="S3545" s="97"/>
    </row>
    <row r="3546" spans="1:19" ht="22.5" x14ac:dyDescent="0.25">
      <c r="A3546" s="89" t="s">
        <v>7536</v>
      </c>
      <c r="B3546" s="89" t="s">
        <v>7398</v>
      </c>
      <c r="C3546" s="89" t="s">
        <v>17297</v>
      </c>
      <c r="D3546" s="89" t="s">
        <v>248</v>
      </c>
      <c r="E3546" s="94" t="s">
        <v>7537</v>
      </c>
      <c r="F3546" s="95" t="s">
        <v>7538</v>
      </c>
      <c r="G3546" s="89" t="s">
        <v>648</v>
      </c>
      <c r="H3546" s="89" t="s">
        <v>12</v>
      </c>
      <c r="I3546" s="96">
        <v>1</v>
      </c>
      <c r="J3546" s="97">
        <v>84661</v>
      </c>
      <c r="K3546" s="98">
        <f>J3546/H3546</f>
        <v>84661</v>
      </c>
      <c r="L3546" s="99">
        <f>$L$8</f>
        <v>1.0815399999999999</v>
      </c>
      <c r="M3546" s="100">
        <f>$M$8</f>
        <v>1.0590999999999999</v>
      </c>
      <c r="N3546" s="101">
        <f>$N$8</f>
        <v>0.97811300000000001</v>
      </c>
      <c r="O3546" s="100">
        <f>$O$8</f>
        <v>1</v>
      </c>
      <c r="P3546" s="98">
        <f>K3546*L3546*M3546*N3546*O3546</f>
        <v>94853.2</v>
      </c>
      <c r="Q3546" s="97">
        <f>H3546*P3546</f>
        <v>94853.2</v>
      </c>
      <c r="R3546" s="97">
        <f t="shared" ref="R3546" si="1922">Q3546</f>
        <v>94853.2</v>
      </c>
      <c r="S3546" s="97"/>
    </row>
    <row r="3547" spans="1:19" x14ac:dyDescent="0.25">
      <c r="A3547" s="89"/>
      <c r="B3547" s="90"/>
      <c r="C3547" s="90"/>
      <c r="D3547" s="91"/>
      <c r="E3547" s="92"/>
      <c r="F3547" s="92" t="s">
        <v>7539</v>
      </c>
      <c r="G3547" s="91"/>
      <c r="H3547" s="91"/>
      <c r="I3547" s="93">
        <v>1</v>
      </c>
      <c r="J3547" s="91"/>
      <c r="K3547" s="98"/>
      <c r="L3547" s="99"/>
      <c r="M3547" s="100"/>
      <c r="N3547" s="101"/>
      <c r="O3547" s="100"/>
      <c r="P3547" s="98"/>
      <c r="Q3547" s="91"/>
      <c r="R3547" s="91"/>
      <c r="S3547" s="91"/>
    </row>
    <row r="3548" spans="1:19" ht="22.5" x14ac:dyDescent="0.25">
      <c r="A3548" s="89" t="s">
        <v>7540</v>
      </c>
      <c r="B3548" s="89" t="s">
        <v>7398</v>
      </c>
      <c r="C3548" s="89"/>
      <c r="D3548" s="89" t="s">
        <v>251</v>
      </c>
      <c r="E3548" s="94" t="s">
        <v>7541</v>
      </c>
      <c r="F3548" s="95" t="s">
        <v>7542</v>
      </c>
      <c r="G3548" s="89" t="s">
        <v>648</v>
      </c>
      <c r="H3548" s="89" t="s">
        <v>12</v>
      </c>
      <c r="I3548" s="96">
        <v>1</v>
      </c>
      <c r="J3548" s="97">
        <v>5350</v>
      </c>
      <c r="K3548" s="98">
        <f t="shared" ref="K3548:K3553" si="1923">J3548/H3548</f>
        <v>5350</v>
      </c>
      <c r="L3548" s="99">
        <f t="shared" ref="L3548:L3553" si="1924">$L$8</f>
        <v>1.0815399999999999</v>
      </c>
      <c r="M3548" s="100">
        <f t="shared" ref="M3548:M3553" si="1925">$M$8</f>
        <v>1.0590999999999999</v>
      </c>
      <c r="N3548" s="101">
        <f t="shared" ref="N3548:N3553" si="1926">$N$8</f>
        <v>0.97811300000000001</v>
      </c>
      <c r="O3548" s="100">
        <f t="shared" ref="O3548:O3553" si="1927">$O$8</f>
        <v>1</v>
      </c>
      <c r="P3548" s="98">
        <f t="shared" ref="P3548:P3553" si="1928">K3548*L3548*M3548*N3548*O3548</f>
        <v>5994.08</v>
      </c>
      <c r="Q3548" s="97">
        <f t="shared" ref="Q3548:Q3553" si="1929">H3548*P3548</f>
        <v>5994.08</v>
      </c>
      <c r="R3548" s="97"/>
      <c r="S3548" s="97"/>
    </row>
    <row r="3549" spans="1:19" ht="22.5" x14ac:dyDescent="0.25">
      <c r="A3549" s="89" t="s">
        <v>7543</v>
      </c>
      <c r="B3549" s="89" t="s">
        <v>7398</v>
      </c>
      <c r="C3549" s="89"/>
      <c r="D3549" s="89" t="s">
        <v>254</v>
      </c>
      <c r="E3549" s="94" t="s">
        <v>7544</v>
      </c>
      <c r="F3549" s="95" t="s">
        <v>7545</v>
      </c>
      <c r="G3549" s="89" t="s">
        <v>648</v>
      </c>
      <c r="H3549" s="89" t="s">
        <v>12</v>
      </c>
      <c r="I3549" s="96">
        <v>1</v>
      </c>
      <c r="J3549" s="97">
        <v>18288</v>
      </c>
      <c r="K3549" s="98">
        <f t="shared" si="1923"/>
        <v>18288</v>
      </c>
      <c r="L3549" s="99">
        <f t="shared" si="1924"/>
        <v>1.0815399999999999</v>
      </c>
      <c r="M3549" s="100">
        <f t="shared" si="1925"/>
        <v>1.0590999999999999</v>
      </c>
      <c r="N3549" s="101">
        <f t="shared" si="1926"/>
        <v>0.97811300000000001</v>
      </c>
      <c r="O3549" s="100">
        <f t="shared" si="1927"/>
        <v>1</v>
      </c>
      <c r="P3549" s="98">
        <f t="shared" si="1928"/>
        <v>20489.66</v>
      </c>
      <c r="Q3549" s="97">
        <f t="shared" si="1929"/>
        <v>20489.66</v>
      </c>
      <c r="R3549" s="97"/>
      <c r="S3549" s="97"/>
    </row>
    <row r="3550" spans="1:19" x14ac:dyDescent="0.25">
      <c r="A3550" s="89" t="s">
        <v>7546</v>
      </c>
      <c r="B3550" s="89" t="s">
        <v>7398</v>
      </c>
      <c r="C3550" s="89"/>
      <c r="D3550" s="89" t="s">
        <v>256</v>
      </c>
      <c r="E3550" s="94" t="s">
        <v>4868</v>
      </c>
      <c r="F3550" s="95" t="s">
        <v>4869</v>
      </c>
      <c r="G3550" s="89" t="s">
        <v>648</v>
      </c>
      <c r="H3550" s="89" t="s">
        <v>12</v>
      </c>
      <c r="I3550" s="96">
        <v>1</v>
      </c>
      <c r="J3550" s="97">
        <v>1189</v>
      </c>
      <c r="K3550" s="98">
        <f t="shared" si="1923"/>
        <v>1189</v>
      </c>
      <c r="L3550" s="99">
        <f t="shared" si="1924"/>
        <v>1.0815399999999999</v>
      </c>
      <c r="M3550" s="100">
        <f t="shared" si="1925"/>
        <v>1.0590999999999999</v>
      </c>
      <c r="N3550" s="101">
        <f t="shared" si="1926"/>
        <v>0.97811300000000001</v>
      </c>
      <c r="O3550" s="100">
        <f t="shared" si="1927"/>
        <v>1</v>
      </c>
      <c r="P3550" s="98">
        <f t="shared" si="1928"/>
        <v>1332.14</v>
      </c>
      <c r="Q3550" s="97">
        <f t="shared" si="1929"/>
        <v>1332.14</v>
      </c>
      <c r="R3550" s="97"/>
      <c r="S3550" s="97"/>
    </row>
    <row r="3551" spans="1:19" ht="22.5" x14ac:dyDescent="0.25">
      <c r="A3551" s="89" t="s">
        <v>7547</v>
      </c>
      <c r="B3551" s="89" t="s">
        <v>7398</v>
      </c>
      <c r="C3551" s="89" t="s">
        <v>17297</v>
      </c>
      <c r="D3551" s="89" t="s">
        <v>260</v>
      </c>
      <c r="E3551" s="94" t="s">
        <v>7548</v>
      </c>
      <c r="F3551" s="95" t="s">
        <v>7549</v>
      </c>
      <c r="G3551" s="89" t="s">
        <v>648</v>
      </c>
      <c r="H3551" s="89" t="s">
        <v>12</v>
      </c>
      <c r="I3551" s="96">
        <v>1</v>
      </c>
      <c r="J3551" s="97">
        <v>28032</v>
      </c>
      <c r="K3551" s="98">
        <f t="shared" si="1923"/>
        <v>28032</v>
      </c>
      <c r="L3551" s="99">
        <f t="shared" si="1924"/>
        <v>1.0815399999999999</v>
      </c>
      <c r="M3551" s="100">
        <f t="shared" si="1925"/>
        <v>1.0590999999999999</v>
      </c>
      <c r="N3551" s="101">
        <f t="shared" si="1926"/>
        <v>0.97811300000000001</v>
      </c>
      <c r="O3551" s="100">
        <f t="shared" si="1927"/>
        <v>1</v>
      </c>
      <c r="P3551" s="98">
        <f t="shared" si="1928"/>
        <v>31406.73</v>
      </c>
      <c r="Q3551" s="97">
        <f t="shared" si="1929"/>
        <v>31406.73</v>
      </c>
      <c r="R3551" s="97">
        <f t="shared" ref="R3551" si="1930">Q3551</f>
        <v>31406.73</v>
      </c>
      <c r="S3551" s="97"/>
    </row>
    <row r="3552" spans="1:19" x14ac:dyDescent="0.25">
      <c r="A3552" s="89" t="s">
        <v>7550</v>
      </c>
      <c r="B3552" s="89" t="s">
        <v>7398</v>
      </c>
      <c r="C3552" s="89"/>
      <c r="D3552" s="89" t="s">
        <v>263</v>
      </c>
      <c r="E3552" s="94" t="s">
        <v>1654</v>
      </c>
      <c r="F3552" s="95" t="s">
        <v>1655</v>
      </c>
      <c r="G3552" s="89" t="s">
        <v>648</v>
      </c>
      <c r="H3552" s="89" t="s">
        <v>12</v>
      </c>
      <c r="I3552" s="96">
        <v>1</v>
      </c>
      <c r="J3552" s="97">
        <v>959</v>
      </c>
      <c r="K3552" s="98">
        <f t="shared" si="1923"/>
        <v>959</v>
      </c>
      <c r="L3552" s="99">
        <f t="shared" si="1924"/>
        <v>1.0815399999999999</v>
      </c>
      <c r="M3552" s="100">
        <f t="shared" si="1925"/>
        <v>1.0590999999999999</v>
      </c>
      <c r="N3552" s="101">
        <f t="shared" si="1926"/>
        <v>0.97811300000000001</v>
      </c>
      <c r="O3552" s="100">
        <f t="shared" si="1927"/>
        <v>1</v>
      </c>
      <c r="P3552" s="98">
        <f t="shared" si="1928"/>
        <v>1074.45</v>
      </c>
      <c r="Q3552" s="97">
        <f t="shared" si="1929"/>
        <v>1074.45</v>
      </c>
      <c r="R3552" s="97"/>
      <c r="S3552" s="97"/>
    </row>
    <row r="3553" spans="1:19" ht="22.5" x14ac:dyDescent="0.25">
      <c r="A3553" s="89" t="s">
        <v>7551</v>
      </c>
      <c r="B3553" s="89" t="s">
        <v>7398</v>
      </c>
      <c r="C3553" s="89" t="s">
        <v>17297</v>
      </c>
      <c r="D3553" s="89" t="s">
        <v>265</v>
      </c>
      <c r="E3553" s="94" t="s">
        <v>7552</v>
      </c>
      <c r="F3553" s="95" t="s">
        <v>7553</v>
      </c>
      <c r="G3553" s="89" t="s">
        <v>648</v>
      </c>
      <c r="H3553" s="89" t="s">
        <v>12</v>
      </c>
      <c r="I3553" s="96">
        <v>1</v>
      </c>
      <c r="J3553" s="97">
        <v>24546</v>
      </c>
      <c r="K3553" s="98">
        <f t="shared" si="1923"/>
        <v>24546</v>
      </c>
      <c r="L3553" s="99">
        <f t="shared" si="1924"/>
        <v>1.0815399999999999</v>
      </c>
      <c r="M3553" s="100">
        <f t="shared" si="1925"/>
        <v>1.0590999999999999</v>
      </c>
      <c r="N3553" s="101">
        <f t="shared" si="1926"/>
        <v>0.97811300000000001</v>
      </c>
      <c r="O3553" s="100">
        <f t="shared" si="1927"/>
        <v>1</v>
      </c>
      <c r="P3553" s="98">
        <f t="shared" si="1928"/>
        <v>27501.05</v>
      </c>
      <c r="Q3553" s="97">
        <f t="shared" si="1929"/>
        <v>27501.05</v>
      </c>
      <c r="R3553" s="97">
        <f t="shared" ref="R3553" si="1931">Q3553</f>
        <v>27501.05</v>
      </c>
      <c r="S3553" s="97"/>
    </row>
    <row r="3554" spans="1:19" x14ac:dyDescent="0.25">
      <c r="A3554" s="89"/>
      <c r="B3554" s="90"/>
      <c r="C3554" s="90"/>
      <c r="D3554" s="91"/>
      <c r="E3554" s="92"/>
      <c r="F3554" s="92" t="s">
        <v>7554</v>
      </c>
      <c r="G3554" s="91"/>
      <c r="H3554" s="91"/>
      <c r="I3554" s="93">
        <v>1</v>
      </c>
      <c r="J3554" s="91"/>
      <c r="K3554" s="98"/>
      <c r="L3554" s="99"/>
      <c r="M3554" s="100"/>
      <c r="N3554" s="101"/>
      <c r="O3554" s="100"/>
      <c r="P3554" s="98"/>
      <c r="Q3554" s="91"/>
      <c r="R3554" s="91"/>
      <c r="S3554" s="91"/>
    </row>
    <row r="3555" spans="1:19" ht="22.5" x14ac:dyDescent="0.25">
      <c r="A3555" s="89" t="s">
        <v>7555</v>
      </c>
      <c r="B3555" s="89" t="s">
        <v>7398</v>
      </c>
      <c r="C3555" s="89"/>
      <c r="D3555" s="89" t="s">
        <v>266</v>
      </c>
      <c r="E3555" s="94" t="s">
        <v>7556</v>
      </c>
      <c r="F3555" s="95" t="s">
        <v>7557</v>
      </c>
      <c r="G3555" s="89" t="s">
        <v>110</v>
      </c>
      <c r="H3555" s="89" t="s">
        <v>7558</v>
      </c>
      <c r="I3555" s="96">
        <v>1</v>
      </c>
      <c r="J3555" s="97">
        <v>25176</v>
      </c>
      <c r="K3555" s="98">
        <f>J3555/H3555</f>
        <v>91319.96</v>
      </c>
      <c r="L3555" s="99">
        <f>$L$8</f>
        <v>1.0815399999999999</v>
      </c>
      <c r="M3555" s="100">
        <f>$M$8</f>
        <v>1.0590999999999999</v>
      </c>
      <c r="N3555" s="101">
        <f>$N$8</f>
        <v>0.97811300000000001</v>
      </c>
      <c r="O3555" s="100">
        <f>$O$8</f>
        <v>1</v>
      </c>
      <c r="P3555" s="98">
        <f>K3555*L3555*M3555*N3555*O3555</f>
        <v>102313.82</v>
      </c>
      <c r="Q3555" s="97">
        <f>H3555*P3555</f>
        <v>28206.9</v>
      </c>
      <c r="R3555" s="97"/>
      <c r="S3555" s="97"/>
    </row>
    <row r="3556" spans="1:19" ht="22.5" x14ac:dyDescent="0.25">
      <c r="A3556" s="89" t="s">
        <v>7559</v>
      </c>
      <c r="B3556" s="89" t="s">
        <v>7398</v>
      </c>
      <c r="C3556" s="89"/>
      <c r="D3556" s="89" t="s">
        <v>267</v>
      </c>
      <c r="E3556" s="94" t="s">
        <v>7560</v>
      </c>
      <c r="F3556" s="95" t="s">
        <v>7561</v>
      </c>
      <c r="G3556" s="89" t="s">
        <v>949</v>
      </c>
      <c r="H3556" s="89" t="s">
        <v>7562</v>
      </c>
      <c r="I3556" s="96">
        <v>1</v>
      </c>
      <c r="J3556" s="97">
        <v>51286</v>
      </c>
      <c r="K3556" s="98">
        <f>J3556/H3556</f>
        <v>1860.26</v>
      </c>
      <c r="L3556" s="99">
        <f>$L$8</f>
        <v>1.0815399999999999</v>
      </c>
      <c r="M3556" s="100">
        <f>$M$8</f>
        <v>1.0590999999999999</v>
      </c>
      <c r="N3556" s="101">
        <f>$N$8</f>
        <v>0.97811300000000001</v>
      </c>
      <c r="O3556" s="100">
        <f>$O$8</f>
        <v>1</v>
      </c>
      <c r="P3556" s="98">
        <f>K3556*L3556*M3556*N3556*O3556</f>
        <v>2084.21</v>
      </c>
      <c r="Q3556" s="97">
        <f>H3556*P3556</f>
        <v>57460</v>
      </c>
      <c r="R3556" s="97"/>
      <c r="S3556" s="97"/>
    </row>
    <row r="3557" spans="1:19" ht="22.5" x14ac:dyDescent="0.25">
      <c r="A3557" s="89" t="s">
        <v>7563</v>
      </c>
      <c r="B3557" s="89" t="s">
        <v>7398</v>
      </c>
      <c r="C3557" s="89"/>
      <c r="D3557" s="89" t="s">
        <v>184</v>
      </c>
      <c r="E3557" s="94" t="s">
        <v>7564</v>
      </c>
      <c r="F3557" s="95" t="s">
        <v>7565</v>
      </c>
      <c r="G3557" s="89" t="s">
        <v>110</v>
      </c>
      <c r="H3557" s="89" t="s">
        <v>3096</v>
      </c>
      <c r="I3557" s="96">
        <v>1</v>
      </c>
      <c r="J3557" s="97">
        <v>4361</v>
      </c>
      <c r="K3557" s="98">
        <f>J3557/H3557</f>
        <v>90854.17</v>
      </c>
      <c r="L3557" s="99">
        <f>$L$8</f>
        <v>1.0815399999999999</v>
      </c>
      <c r="M3557" s="100">
        <f>$M$8</f>
        <v>1.0590999999999999</v>
      </c>
      <c r="N3557" s="101">
        <f>$N$8</f>
        <v>0.97811300000000001</v>
      </c>
      <c r="O3557" s="100">
        <f>$O$8</f>
        <v>1</v>
      </c>
      <c r="P3557" s="98">
        <f>K3557*L3557*M3557*N3557*O3557</f>
        <v>101791.95</v>
      </c>
      <c r="Q3557" s="97">
        <f>H3557*P3557</f>
        <v>4886.01</v>
      </c>
      <c r="R3557" s="97"/>
      <c r="S3557" s="97"/>
    </row>
    <row r="3558" spans="1:19" ht="22.5" x14ac:dyDescent="0.25">
      <c r="A3558" s="89" t="s">
        <v>7566</v>
      </c>
      <c r="B3558" s="89" t="s">
        <v>7398</v>
      </c>
      <c r="C3558" s="89"/>
      <c r="D3558" s="89" t="s">
        <v>276</v>
      </c>
      <c r="E3558" s="94" t="s">
        <v>7567</v>
      </c>
      <c r="F3558" s="95" t="s">
        <v>7568</v>
      </c>
      <c r="G3558" s="89" t="s">
        <v>949</v>
      </c>
      <c r="H3558" s="89" t="s">
        <v>7569</v>
      </c>
      <c r="I3558" s="96">
        <v>1</v>
      </c>
      <c r="J3558" s="97">
        <v>9873</v>
      </c>
      <c r="K3558" s="98">
        <f>J3558/H3558</f>
        <v>2056.88</v>
      </c>
      <c r="L3558" s="99">
        <f>$L$8</f>
        <v>1.0815399999999999</v>
      </c>
      <c r="M3558" s="100">
        <f>$M$8</f>
        <v>1.0590999999999999</v>
      </c>
      <c r="N3558" s="101">
        <f>$N$8</f>
        <v>0.97811300000000001</v>
      </c>
      <c r="O3558" s="100">
        <f>$O$8</f>
        <v>1</v>
      </c>
      <c r="P3558" s="98">
        <f>K3558*L3558*M3558*N3558*O3558</f>
        <v>2304.5</v>
      </c>
      <c r="Q3558" s="97">
        <f>H3558*P3558</f>
        <v>11061.6</v>
      </c>
      <c r="R3558" s="97"/>
      <c r="S3558" s="97"/>
    </row>
    <row r="3559" spans="1:19" x14ac:dyDescent="0.25">
      <c r="A3559" s="89"/>
      <c r="B3559" s="90"/>
      <c r="C3559" s="90"/>
      <c r="D3559" s="91"/>
      <c r="E3559" s="92"/>
      <c r="F3559" s="92" t="s">
        <v>6909</v>
      </c>
      <c r="G3559" s="91"/>
      <c r="H3559" s="91"/>
      <c r="I3559" s="93">
        <v>1</v>
      </c>
      <c r="J3559" s="91"/>
      <c r="K3559" s="98"/>
      <c r="L3559" s="99"/>
      <c r="M3559" s="100"/>
      <c r="N3559" s="101"/>
      <c r="O3559" s="100"/>
      <c r="P3559" s="98"/>
      <c r="Q3559" s="91"/>
      <c r="R3559" s="91"/>
      <c r="S3559" s="91"/>
    </row>
    <row r="3560" spans="1:19" ht="22.5" x14ac:dyDescent="0.25">
      <c r="A3560" s="89" t="s">
        <v>7570</v>
      </c>
      <c r="B3560" s="89" t="s">
        <v>7398</v>
      </c>
      <c r="C3560" s="89"/>
      <c r="D3560" s="89" t="s">
        <v>278</v>
      </c>
      <c r="E3560" s="94" t="s">
        <v>1807</v>
      </c>
      <c r="F3560" s="95" t="s">
        <v>1808</v>
      </c>
      <c r="G3560" s="89" t="s">
        <v>110</v>
      </c>
      <c r="H3560" s="89" t="s">
        <v>1818</v>
      </c>
      <c r="I3560" s="96">
        <v>1</v>
      </c>
      <c r="J3560" s="97">
        <v>7283</v>
      </c>
      <c r="K3560" s="98">
        <f>J3560/H3560</f>
        <v>144964.17000000001</v>
      </c>
      <c r="L3560" s="99">
        <f>$L$8</f>
        <v>1.0815399999999999</v>
      </c>
      <c r="M3560" s="100">
        <f>$M$8</f>
        <v>1.0590999999999999</v>
      </c>
      <c r="N3560" s="101">
        <f>$N$8</f>
        <v>0.97811300000000001</v>
      </c>
      <c r="O3560" s="100">
        <f>$O$8</f>
        <v>1</v>
      </c>
      <c r="P3560" s="98">
        <f>K3560*L3560*M3560*N3560*O3560</f>
        <v>162416.17000000001</v>
      </c>
      <c r="Q3560" s="97">
        <f>H3560*P3560</f>
        <v>8159.79</v>
      </c>
      <c r="R3560" s="97"/>
      <c r="S3560" s="97"/>
    </row>
    <row r="3561" spans="1:19" x14ac:dyDescent="0.25">
      <c r="A3561" s="89" t="s">
        <v>7571</v>
      </c>
      <c r="B3561" s="89" t="s">
        <v>7398</v>
      </c>
      <c r="C3561" s="89"/>
      <c r="D3561" s="89" t="s">
        <v>283</v>
      </c>
      <c r="E3561" s="94" t="s">
        <v>1811</v>
      </c>
      <c r="F3561" s="95" t="s">
        <v>7572</v>
      </c>
      <c r="G3561" s="89" t="s">
        <v>949</v>
      </c>
      <c r="H3561" s="89" t="s">
        <v>1822</v>
      </c>
      <c r="I3561" s="96">
        <v>1</v>
      </c>
      <c r="J3561" s="97">
        <v>3851</v>
      </c>
      <c r="K3561" s="98">
        <f>J3561/H3561</f>
        <v>766.52</v>
      </c>
      <c r="L3561" s="99">
        <f>$L$8</f>
        <v>1.0815399999999999</v>
      </c>
      <c r="M3561" s="100">
        <f>$M$8</f>
        <v>1.0590999999999999</v>
      </c>
      <c r="N3561" s="101">
        <f>$N$8</f>
        <v>0.97811300000000001</v>
      </c>
      <c r="O3561" s="100">
        <f>$O$8</f>
        <v>1</v>
      </c>
      <c r="P3561" s="98">
        <f>K3561*L3561*M3561*N3561*O3561</f>
        <v>858.8</v>
      </c>
      <c r="Q3561" s="97">
        <f>H3561*P3561</f>
        <v>4314.6099999999997</v>
      </c>
      <c r="R3561" s="97"/>
      <c r="S3561" s="97"/>
    </row>
    <row r="3562" spans="1:19" x14ac:dyDescent="0.25">
      <c r="A3562" s="89"/>
      <c r="B3562" s="90"/>
      <c r="C3562" s="90"/>
      <c r="D3562" s="91"/>
      <c r="E3562" s="92"/>
      <c r="F3562" s="92" t="s">
        <v>7573</v>
      </c>
      <c r="G3562" s="91"/>
      <c r="H3562" s="91"/>
      <c r="I3562" s="93">
        <v>1</v>
      </c>
      <c r="J3562" s="91"/>
      <c r="K3562" s="98"/>
      <c r="L3562" s="99"/>
      <c r="M3562" s="100"/>
      <c r="N3562" s="101"/>
      <c r="O3562" s="100"/>
      <c r="P3562" s="98"/>
      <c r="Q3562" s="91"/>
      <c r="R3562" s="91"/>
      <c r="S3562" s="91"/>
    </row>
    <row r="3563" spans="1:19" ht="22.5" x14ac:dyDescent="0.25">
      <c r="A3563" s="89" t="s">
        <v>7574</v>
      </c>
      <c r="B3563" s="89" t="s">
        <v>7398</v>
      </c>
      <c r="C3563" s="89"/>
      <c r="D3563" s="89" t="s">
        <v>286</v>
      </c>
      <c r="E3563" s="94" t="s">
        <v>7575</v>
      </c>
      <c r="F3563" s="95" t="s">
        <v>7576</v>
      </c>
      <c r="G3563" s="89" t="s">
        <v>110</v>
      </c>
      <c r="H3563" s="89" t="s">
        <v>7577</v>
      </c>
      <c r="I3563" s="96">
        <v>1</v>
      </c>
      <c r="J3563" s="97">
        <v>3415</v>
      </c>
      <c r="K3563" s="98">
        <f>J3563/H3563</f>
        <v>145010.62</v>
      </c>
      <c r="L3563" s="99">
        <f>$L$8</f>
        <v>1.0815399999999999</v>
      </c>
      <c r="M3563" s="100">
        <f>$M$8</f>
        <v>1.0590999999999999</v>
      </c>
      <c r="N3563" s="101">
        <f>$N$8</f>
        <v>0.97811300000000001</v>
      </c>
      <c r="O3563" s="100">
        <f>$O$8</f>
        <v>1</v>
      </c>
      <c r="P3563" s="98">
        <f>K3563*L3563*M3563*N3563*O3563</f>
        <v>162468.21</v>
      </c>
      <c r="Q3563" s="97">
        <f>H3563*P3563</f>
        <v>3826.13</v>
      </c>
      <c r="R3563" s="97"/>
      <c r="S3563" s="97"/>
    </row>
    <row r="3564" spans="1:19" x14ac:dyDescent="0.25">
      <c r="A3564" s="89" t="s">
        <v>7578</v>
      </c>
      <c r="B3564" s="89" t="s">
        <v>7398</v>
      </c>
      <c r="C3564" s="89"/>
      <c r="D3564" s="89" t="s">
        <v>288</v>
      </c>
      <c r="E3564" s="94" t="s">
        <v>6055</v>
      </c>
      <c r="F3564" s="95" t="s">
        <v>7579</v>
      </c>
      <c r="G3564" s="89" t="s">
        <v>949</v>
      </c>
      <c r="H3564" s="89" t="s">
        <v>7580</v>
      </c>
      <c r="I3564" s="96">
        <v>1</v>
      </c>
      <c r="J3564" s="97">
        <v>1753</v>
      </c>
      <c r="K3564" s="98">
        <f>J3564/H3564</f>
        <v>744.37</v>
      </c>
      <c r="L3564" s="99">
        <f>$L$8</f>
        <v>1.0815399999999999</v>
      </c>
      <c r="M3564" s="100">
        <f>$M$8</f>
        <v>1.0590999999999999</v>
      </c>
      <c r="N3564" s="101">
        <f>$N$8</f>
        <v>0.97811300000000001</v>
      </c>
      <c r="O3564" s="100">
        <f>$O$8</f>
        <v>1</v>
      </c>
      <c r="P3564" s="98">
        <f>K3564*L3564*M3564*N3564*O3564</f>
        <v>833.98</v>
      </c>
      <c r="Q3564" s="97">
        <f>H3564*P3564</f>
        <v>1964.02</v>
      </c>
      <c r="R3564" s="97"/>
      <c r="S3564" s="97"/>
    </row>
    <row r="3565" spans="1:19" x14ac:dyDescent="0.25">
      <c r="A3565" s="89"/>
      <c r="B3565" s="90"/>
      <c r="C3565" s="90"/>
      <c r="D3565" s="91"/>
      <c r="E3565" s="92"/>
      <c r="F3565" s="92" t="s">
        <v>7581</v>
      </c>
      <c r="G3565" s="91"/>
      <c r="H3565" s="91"/>
      <c r="I3565" s="93">
        <v>1</v>
      </c>
      <c r="J3565" s="91"/>
      <c r="K3565" s="98"/>
      <c r="L3565" s="99"/>
      <c r="M3565" s="100"/>
      <c r="N3565" s="101"/>
      <c r="O3565" s="100"/>
      <c r="P3565" s="98"/>
      <c r="Q3565" s="91"/>
      <c r="R3565" s="91"/>
      <c r="S3565" s="91"/>
    </row>
    <row r="3566" spans="1:19" ht="22.5" x14ac:dyDescent="0.25">
      <c r="A3566" s="89" t="s">
        <v>7582</v>
      </c>
      <c r="B3566" s="89" t="s">
        <v>7398</v>
      </c>
      <c r="C3566" s="89"/>
      <c r="D3566" s="89" t="s">
        <v>289</v>
      </c>
      <c r="E3566" s="94" t="s">
        <v>7583</v>
      </c>
      <c r="F3566" s="95" t="s">
        <v>7584</v>
      </c>
      <c r="G3566" s="89" t="s">
        <v>110</v>
      </c>
      <c r="H3566" s="89" t="s">
        <v>7585</v>
      </c>
      <c r="I3566" s="96">
        <v>1</v>
      </c>
      <c r="J3566" s="97">
        <v>8168</v>
      </c>
      <c r="K3566" s="98">
        <f t="shared" ref="K3566:K3571" si="1932">J3566/H3566</f>
        <v>115042.25</v>
      </c>
      <c r="L3566" s="99">
        <f t="shared" ref="L3566:L3571" si="1933">$L$8</f>
        <v>1.0815399999999999</v>
      </c>
      <c r="M3566" s="100">
        <f t="shared" ref="M3566:M3571" si="1934">$M$8</f>
        <v>1.0590999999999999</v>
      </c>
      <c r="N3566" s="101">
        <f t="shared" ref="N3566:N3571" si="1935">$N$8</f>
        <v>0.97811300000000001</v>
      </c>
      <c r="O3566" s="100">
        <f t="shared" ref="O3566:O3571" si="1936">$O$8</f>
        <v>1</v>
      </c>
      <c r="P3566" s="98">
        <f t="shared" ref="P3566:P3571" si="1937">K3566*L3566*M3566*N3566*O3566</f>
        <v>128892</v>
      </c>
      <c r="Q3566" s="97">
        <f t="shared" ref="Q3566:Q3571" si="1938">H3566*P3566</f>
        <v>9151.33</v>
      </c>
      <c r="R3566" s="97"/>
      <c r="S3566" s="97"/>
    </row>
    <row r="3567" spans="1:19" ht="22.5" x14ac:dyDescent="0.25">
      <c r="A3567" s="89" t="s">
        <v>7586</v>
      </c>
      <c r="B3567" s="89" t="s">
        <v>7398</v>
      </c>
      <c r="C3567" s="89"/>
      <c r="D3567" s="89" t="s">
        <v>291</v>
      </c>
      <c r="E3567" s="94" t="s">
        <v>7587</v>
      </c>
      <c r="F3567" s="95" t="s">
        <v>7588</v>
      </c>
      <c r="G3567" s="89" t="s">
        <v>949</v>
      </c>
      <c r="H3567" s="89" t="s">
        <v>1613</v>
      </c>
      <c r="I3567" s="96">
        <v>1</v>
      </c>
      <c r="J3567" s="97">
        <v>913</v>
      </c>
      <c r="K3567" s="98">
        <f t="shared" si="1932"/>
        <v>830</v>
      </c>
      <c r="L3567" s="99">
        <f t="shared" si="1933"/>
        <v>1.0815399999999999</v>
      </c>
      <c r="M3567" s="100">
        <f t="shared" si="1934"/>
        <v>1.0590999999999999</v>
      </c>
      <c r="N3567" s="101">
        <f t="shared" si="1935"/>
        <v>0.97811300000000001</v>
      </c>
      <c r="O3567" s="100">
        <f t="shared" si="1936"/>
        <v>1</v>
      </c>
      <c r="P3567" s="98">
        <f t="shared" si="1937"/>
        <v>929.92</v>
      </c>
      <c r="Q3567" s="97">
        <f t="shared" si="1938"/>
        <v>1022.91</v>
      </c>
      <c r="R3567" s="97"/>
      <c r="S3567" s="97"/>
    </row>
    <row r="3568" spans="1:19" ht="22.5" x14ac:dyDescent="0.25">
      <c r="A3568" s="89" t="s">
        <v>7589</v>
      </c>
      <c r="B3568" s="89" t="s">
        <v>7398</v>
      </c>
      <c r="C3568" s="89"/>
      <c r="D3568" s="89" t="s">
        <v>293</v>
      </c>
      <c r="E3568" s="94" t="s">
        <v>7587</v>
      </c>
      <c r="F3568" s="95" t="s">
        <v>7590</v>
      </c>
      <c r="G3568" s="89" t="s">
        <v>949</v>
      </c>
      <c r="H3568" s="89" t="s">
        <v>5993</v>
      </c>
      <c r="I3568" s="96">
        <v>1</v>
      </c>
      <c r="J3568" s="97">
        <v>2325</v>
      </c>
      <c r="K3568" s="98">
        <f t="shared" si="1932"/>
        <v>830.36</v>
      </c>
      <c r="L3568" s="99">
        <f t="shared" si="1933"/>
        <v>1.0815399999999999</v>
      </c>
      <c r="M3568" s="100">
        <f t="shared" si="1934"/>
        <v>1.0590999999999999</v>
      </c>
      <c r="N3568" s="101">
        <f t="shared" si="1935"/>
        <v>0.97811300000000001</v>
      </c>
      <c r="O3568" s="100">
        <f t="shared" si="1936"/>
        <v>1</v>
      </c>
      <c r="P3568" s="98">
        <f t="shared" si="1937"/>
        <v>930.33</v>
      </c>
      <c r="Q3568" s="97">
        <f t="shared" si="1938"/>
        <v>2604.92</v>
      </c>
      <c r="R3568" s="97"/>
      <c r="S3568" s="97"/>
    </row>
    <row r="3569" spans="1:19" ht="22.5" x14ac:dyDescent="0.25">
      <c r="A3569" s="89" t="s">
        <v>7591</v>
      </c>
      <c r="B3569" s="89" t="s">
        <v>7398</v>
      </c>
      <c r="C3569" s="89"/>
      <c r="D3569" s="89" t="s">
        <v>295</v>
      </c>
      <c r="E3569" s="94" t="s">
        <v>7587</v>
      </c>
      <c r="F3569" s="95" t="s">
        <v>7592</v>
      </c>
      <c r="G3569" s="89" t="s">
        <v>949</v>
      </c>
      <c r="H3569" s="89" t="s">
        <v>7593</v>
      </c>
      <c r="I3569" s="96">
        <v>1</v>
      </c>
      <c r="J3569" s="97">
        <v>2658</v>
      </c>
      <c r="K3569" s="98">
        <f t="shared" si="1932"/>
        <v>830.63</v>
      </c>
      <c r="L3569" s="99">
        <f t="shared" si="1933"/>
        <v>1.0815399999999999</v>
      </c>
      <c r="M3569" s="100">
        <f t="shared" si="1934"/>
        <v>1.0590999999999999</v>
      </c>
      <c r="N3569" s="101">
        <f t="shared" si="1935"/>
        <v>0.97811300000000001</v>
      </c>
      <c r="O3569" s="100">
        <f t="shared" si="1936"/>
        <v>1</v>
      </c>
      <c r="P3569" s="98">
        <f t="shared" si="1937"/>
        <v>930.63</v>
      </c>
      <c r="Q3569" s="97">
        <f t="shared" si="1938"/>
        <v>2978.02</v>
      </c>
      <c r="R3569" s="97"/>
      <c r="S3569" s="97"/>
    </row>
    <row r="3570" spans="1:19" ht="22.5" x14ac:dyDescent="0.25">
      <c r="A3570" s="89" t="s">
        <v>7594</v>
      </c>
      <c r="B3570" s="89" t="s">
        <v>7398</v>
      </c>
      <c r="C3570" s="89"/>
      <c r="D3570" s="89" t="s">
        <v>297</v>
      </c>
      <c r="E3570" s="94" t="s">
        <v>7595</v>
      </c>
      <c r="F3570" s="95" t="s">
        <v>7596</v>
      </c>
      <c r="G3570" s="89" t="s">
        <v>110</v>
      </c>
      <c r="H3570" s="89" t="s">
        <v>7597</v>
      </c>
      <c r="I3570" s="96">
        <v>1</v>
      </c>
      <c r="J3570" s="97">
        <v>3162</v>
      </c>
      <c r="K3570" s="98">
        <f t="shared" si="1932"/>
        <v>87833.33</v>
      </c>
      <c r="L3570" s="99">
        <f t="shared" si="1933"/>
        <v>1.0815399999999999</v>
      </c>
      <c r="M3570" s="100">
        <f t="shared" si="1934"/>
        <v>1.0590999999999999</v>
      </c>
      <c r="N3570" s="101">
        <f t="shared" si="1935"/>
        <v>0.97811300000000001</v>
      </c>
      <c r="O3570" s="100">
        <f t="shared" si="1936"/>
        <v>1</v>
      </c>
      <c r="P3570" s="98">
        <f t="shared" si="1937"/>
        <v>98407.44</v>
      </c>
      <c r="Q3570" s="97">
        <f t="shared" si="1938"/>
        <v>3542.67</v>
      </c>
      <c r="R3570" s="97"/>
      <c r="S3570" s="97"/>
    </row>
    <row r="3571" spans="1:19" ht="22.5" x14ac:dyDescent="0.25">
      <c r="A3571" s="89" t="s">
        <v>7598</v>
      </c>
      <c r="B3571" s="89" t="s">
        <v>7398</v>
      </c>
      <c r="C3571" s="89"/>
      <c r="D3571" s="89" t="s">
        <v>309</v>
      </c>
      <c r="E3571" s="94" t="s">
        <v>7599</v>
      </c>
      <c r="F3571" s="95" t="s">
        <v>7600</v>
      </c>
      <c r="G3571" s="89" t="s">
        <v>949</v>
      </c>
      <c r="H3571" s="89" t="s">
        <v>7601</v>
      </c>
      <c r="I3571" s="96">
        <v>1</v>
      </c>
      <c r="J3571" s="97">
        <v>3126</v>
      </c>
      <c r="K3571" s="98">
        <f t="shared" si="1932"/>
        <v>868.33</v>
      </c>
      <c r="L3571" s="99">
        <f t="shared" si="1933"/>
        <v>1.0815399999999999</v>
      </c>
      <c r="M3571" s="100">
        <f t="shared" si="1934"/>
        <v>1.0590999999999999</v>
      </c>
      <c r="N3571" s="101">
        <f t="shared" si="1935"/>
        <v>0.97811300000000001</v>
      </c>
      <c r="O3571" s="100">
        <f t="shared" si="1936"/>
        <v>1</v>
      </c>
      <c r="P3571" s="98">
        <f t="shared" si="1937"/>
        <v>972.87</v>
      </c>
      <c r="Q3571" s="97">
        <f t="shared" si="1938"/>
        <v>3502.33</v>
      </c>
      <c r="R3571" s="97"/>
      <c r="S3571" s="97"/>
    </row>
    <row r="3572" spans="1:19" x14ac:dyDescent="0.25">
      <c r="A3572" s="89"/>
      <c r="B3572" s="90"/>
      <c r="C3572" s="90"/>
      <c r="D3572" s="91"/>
      <c r="E3572" s="92"/>
      <c r="F3572" s="92" t="s">
        <v>6058</v>
      </c>
      <c r="G3572" s="91"/>
      <c r="H3572" s="91"/>
      <c r="I3572" s="93">
        <v>1</v>
      </c>
      <c r="J3572" s="91"/>
      <c r="K3572" s="98"/>
      <c r="L3572" s="99"/>
      <c r="M3572" s="100"/>
      <c r="N3572" s="101"/>
      <c r="O3572" s="100"/>
      <c r="P3572" s="98"/>
      <c r="Q3572" s="91"/>
      <c r="R3572" s="91"/>
      <c r="S3572" s="91"/>
    </row>
    <row r="3573" spans="1:19" x14ac:dyDescent="0.25">
      <c r="A3573" s="89" t="s">
        <v>7602</v>
      </c>
      <c r="B3573" s="89" t="s">
        <v>7398</v>
      </c>
      <c r="C3573" s="89"/>
      <c r="D3573" s="89" t="s">
        <v>311</v>
      </c>
      <c r="E3573" s="94" t="s">
        <v>2336</v>
      </c>
      <c r="F3573" s="95" t="s">
        <v>2337</v>
      </c>
      <c r="G3573" s="89" t="s">
        <v>648</v>
      </c>
      <c r="H3573" s="89" t="s">
        <v>24</v>
      </c>
      <c r="I3573" s="96">
        <v>1</v>
      </c>
      <c r="J3573" s="97">
        <v>4846</v>
      </c>
      <c r="K3573" s="98">
        <f>J3573/H3573</f>
        <v>2423</v>
      </c>
      <c r="L3573" s="99">
        <f>$L$8</f>
        <v>1.0815399999999999</v>
      </c>
      <c r="M3573" s="100">
        <f>$M$8</f>
        <v>1.0590999999999999</v>
      </c>
      <c r="N3573" s="101">
        <f>$N$8</f>
        <v>0.97811300000000001</v>
      </c>
      <c r="O3573" s="100">
        <f>$O$8</f>
        <v>1</v>
      </c>
      <c r="P3573" s="98">
        <f>K3573*L3573*M3573*N3573*O3573</f>
        <v>2714.7</v>
      </c>
      <c r="Q3573" s="97">
        <f>H3573*P3573</f>
        <v>5429.4</v>
      </c>
      <c r="R3573" s="97"/>
      <c r="S3573" s="97"/>
    </row>
    <row r="3574" spans="1:19" x14ac:dyDescent="0.25">
      <c r="A3574" s="89" t="s">
        <v>7603</v>
      </c>
      <c r="B3574" s="89" t="s">
        <v>7398</v>
      </c>
      <c r="C3574" s="89"/>
      <c r="D3574" s="89" t="s">
        <v>218</v>
      </c>
      <c r="E3574" s="94" t="s">
        <v>4858</v>
      </c>
      <c r="F3574" s="95" t="s">
        <v>4859</v>
      </c>
      <c r="G3574" s="89" t="s">
        <v>648</v>
      </c>
      <c r="H3574" s="89" t="s">
        <v>12</v>
      </c>
      <c r="I3574" s="96">
        <v>1</v>
      </c>
      <c r="J3574" s="97">
        <v>4998</v>
      </c>
      <c r="K3574" s="98">
        <f>J3574/H3574</f>
        <v>4998</v>
      </c>
      <c r="L3574" s="99">
        <f>$L$8</f>
        <v>1.0815399999999999</v>
      </c>
      <c r="M3574" s="100">
        <f>$M$8</f>
        <v>1.0590999999999999</v>
      </c>
      <c r="N3574" s="101">
        <f>$N$8</f>
        <v>0.97811300000000001</v>
      </c>
      <c r="O3574" s="100">
        <f>$O$8</f>
        <v>1</v>
      </c>
      <c r="P3574" s="98">
        <f>K3574*L3574*M3574*N3574*O3574</f>
        <v>5599.7</v>
      </c>
      <c r="Q3574" s="97">
        <f>H3574*P3574</f>
        <v>5599.7</v>
      </c>
      <c r="R3574" s="97"/>
      <c r="S3574" s="97"/>
    </row>
    <row r="3575" spans="1:19" x14ac:dyDescent="0.25">
      <c r="A3575" s="89" t="s">
        <v>7604</v>
      </c>
      <c r="B3575" s="89" t="s">
        <v>7398</v>
      </c>
      <c r="C3575" s="89"/>
      <c r="D3575" s="89" t="s">
        <v>922</v>
      </c>
      <c r="E3575" s="94" t="s">
        <v>7605</v>
      </c>
      <c r="F3575" s="95" t="s">
        <v>7606</v>
      </c>
      <c r="G3575" s="89" t="s">
        <v>648</v>
      </c>
      <c r="H3575" s="89" t="s">
        <v>12</v>
      </c>
      <c r="I3575" s="96">
        <v>1</v>
      </c>
      <c r="J3575" s="97">
        <v>6664</v>
      </c>
      <c r="K3575" s="98">
        <f>J3575/H3575</f>
        <v>6664</v>
      </c>
      <c r="L3575" s="99">
        <f>$L$8</f>
        <v>1.0815399999999999</v>
      </c>
      <c r="M3575" s="100">
        <f>$M$8</f>
        <v>1.0590999999999999</v>
      </c>
      <c r="N3575" s="101">
        <f>$N$8</f>
        <v>0.97811300000000001</v>
      </c>
      <c r="O3575" s="100">
        <f>$O$8</f>
        <v>1</v>
      </c>
      <c r="P3575" s="98">
        <f>K3575*L3575*M3575*N3575*O3575</f>
        <v>7466.27</v>
      </c>
      <c r="Q3575" s="97">
        <f>H3575*P3575</f>
        <v>7466.27</v>
      </c>
      <c r="R3575" s="97"/>
      <c r="S3575" s="97"/>
    </row>
    <row r="3576" spans="1:19" x14ac:dyDescent="0.25">
      <c r="A3576" s="89"/>
      <c r="B3576" s="90"/>
      <c r="C3576" s="90"/>
      <c r="D3576" s="91"/>
      <c r="E3576" s="92"/>
      <c r="F3576" s="92" t="s">
        <v>3765</v>
      </c>
      <c r="G3576" s="91"/>
      <c r="H3576" s="91"/>
      <c r="I3576" s="93">
        <v>1</v>
      </c>
      <c r="J3576" s="91"/>
      <c r="K3576" s="98"/>
      <c r="L3576" s="99"/>
      <c r="M3576" s="100"/>
      <c r="N3576" s="101"/>
      <c r="O3576" s="100"/>
      <c r="P3576" s="98"/>
      <c r="Q3576" s="91"/>
      <c r="R3576" s="91"/>
      <c r="S3576" s="91"/>
    </row>
    <row r="3577" spans="1:19" x14ac:dyDescent="0.25">
      <c r="A3577" s="89" t="s">
        <v>7607</v>
      </c>
      <c r="B3577" s="89" t="s">
        <v>7398</v>
      </c>
      <c r="C3577" s="89"/>
      <c r="D3577" s="89" t="s">
        <v>924</v>
      </c>
      <c r="E3577" s="94" t="s">
        <v>3769</v>
      </c>
      <c r="F3577" s="95" t="s">
        <v>3770</v>
      </c>
      <c r="G3577" s="89" t="s">
        <v>648</v>
      </c>
      <c r="H3577" s="89" t="s">
        <v>70</v>
      </c>
      <c r="I3577" s="96">
        <v>1</v>
      </c>
      <c r="J3577" s="97">
        <v>16708</v>
      </c>
      <c r="K3577" s="98">
        <f>J3577/H3577</f>
        <v>1285.23</v>
      </c>
      <c r="L3577" s="99">
        <f>$L$8</f>
        <v>1.0815399999999999</v>
      </c>
      <c r="M3577" s="100">
        <f>$M$8</f>
        <v>1.0590999999999999</v>
      </c>
      <c r="N3577" s="101">
        <f>$N$8</f>
        <v>0.97811300000000001</v>
      </c>
      <c r="O3577" s="100">
        <f>$O$8</f>
        <v>1</v>
      </c>
      <c r="P3577" s="98">
        <f>K3577*L3577*M3577*N3577*O3577</f>
        <v>1439.96</v>
      </c>
      <c r="Q3577" s="97">
        <f>H3577*P3577</f>
        <v>18719.48</v>
      </c>
      <c r="R3577" s="97"/>
      <c r="S3577" s="97"/>
    </row>
    <row r="3578" spans="1:19" ht="22.5" x14ac:dyDescent="0.25">
      <c r="A3578" s="89" t="s">
        <v>7608</v>
      </c>
      <c r="B3578" s="89" t="s">
        <v>7398</v>
      </c>
      <c r="C3578" s="89"/>
      <c r="D3578" s="89" t="s">
        <v>927</v>
      </c>
      <c r="E3578" s="94" t="s">
        <v>4865</v>
      </c>
      <c r="F3578" s="95" t="s">
        <v>4866</v>
      </c>
      <c r="G3578" s="89" t="s">
        <v>648</v>
      </c>
      <c r="H3578" s="89" t="s">
        <v>12</v>
      </c>
      <c r="I3578" s="96">
        <v>1</v>
      </c>
      <c r="J3578" s="97">
        <v>798</v>
      </c>
      <c r="K3578" s="98">
        <f>J3578/H3578</f>
        <v>798</v>
      </c>
      <c r="L3578" s="99">
        <f>$L$8</f>
        <v>1.0815399999999999</v>
      </c>
      <c r="M3578" s="100">
        <f>$M$8</f>
        <v>1.0590999999999999</v>
      </c>
      <c r="N3578" s="101">
        <f>$N$8</f>
        <v>0.97811300000000001</v>
      </c>
      <c r="O3578" s="100">
        <f>$O$8</f>
        <v>1</v>
      </c>
      <c r="P3578" s="98">
        <f>K3578*L3578*M3578*N3578*O3578</f>
        <v>894.07</v>
      </c>
      <c r="Q3578" s="97">
        <f>H3578*P3578</f>
        <v>894.07</v>
      </c>
      <c r="R3578" s="97"/>
      <c r="S3578" s="97"/>
    </row>
    <row r="3579" spans="1:19" ht="22.5" x14ac:dyDescent="0.25">
      <c r="A3579" s="89" t="s">
        <v>7609</v>
      </c>
      <c r="B3579" s="89" t="s">
        <v>7398</v>
      </c>
      <c r="C3579" s="89"/>
      <c r="D3579" s="89" t="s">
        <v>930</v>
      </c>
      <c r="E3579" s="94" t="s">
        <v>7610</v>
      </c>
      <c r="F3579" s="95" t="s">
        <v>7611</v>
      </c>
      <c r="G3579" s="89" t="s">
        <v>648</v>
      </c>
      <c r="H3579" s="89" t="s">
        <v>12</v>
      </c>
      <c r="I3579" s="96">
        <v>1</v>
      </c>
      <c r="J3579" s="97">
        <v>3272</v>
      </c>
      <c r="K3579" s="98">
        <f>J3579/H3579</f>
        <v>3272</v>
      </c>
      <c r="L3579" s="99">
        <f>$L$8</f>
        <v>1.0815399999999999</v>
      </c>
      <c r="M3579" s="100">
        <f>$M$8</f>
        <v>1.0590999999999999</v>
      </c>
      <c r="N3579" s="101">
        <f>$N$8</f>
        <v>0.97811300000000001</v>
      </c>
      <c r="O3579" s="100">
        <f>$O$8</f>
        <v>1</v>
      </c>
      <c r="P3579" s="98">
        <f>K3579*L3579*M3579*N3579*O3579</f>
        <v>3665.91</v>
      </c>
      <c r="Q3579" s="97">
        <f>H3579*P3579</f>
        <v>3665.91</v>
      </c>
      <c r="R3579" s="97"/>
      <c r="S3579" s="97"/>
    </row>
    <row r="3580" spans="1:19" ht="22.5" x14ac:dyDescent="0.25">
      <c r="A3580" s="89" t="s">
        <v>7612</v>
      </c>
      <c r="B3580" s="89" t="s">
        <v>7398</v>
      </c>
      <c r="C3580" s="89"/>
      <c r="D3580" s="89" t="s">
        <v>936</v>
      </c>
      <c r="E3580" s="94" t="s">
        <v>7613</v>
      </c>
      <c r="F3580" s="95" t="s">
        <v>7614</v>
      </c>
      <c r="G3580" s="89" t="s">
        <v>648</v>
      </c>
      <c r="H3580" s="89" t="s">
        <v>65</v>
      </c>
      <c r="I3580" s="96">
        <v>1</v>
      </c>
      <c r="J3580" s="97">
        <v>9359</v>
      </c>
      <c r="K3580" s="98">
        <f>J3580/H3580</f>
        <v>850.82</v>
      </c>
      <c r="L3580" s="99">
        <f>$L$8</f>
        <v>1.0815399999999999</v>
      </c>
      <c r="M3580" s="100">
        <f>$M$8</f>
        <v>1.0590999999999999</v>
      </c>
      <c r="N3580" s="101">
        <f>$N$8</f>
        <v>0.97811300000000001</v>
      </c>
      <c r="O3580" s="100">
        <f>$O$8</f>
        <v>1</v>
      </c>
      <c r="P3580" s="98">
        <f>K3580*L3580*M3580*N3580*O3580</f>
        <v>953.25</v>
      </c>
      <c r="Q3580" s="97">
        <f>H3580*P3580</f>
        <v>10485.75</v>
      </c>
      <c r="R3580" s="97"/>
      <c r="S3580" s="97"/>
    </row>
    <row r="3581" spans="1:19" x14ac:dyDescent="0.25">
      <c r="A3581" s="89"/>
      <c r="B3581" s="90"/>
      <c r="C3581" s="90"/>
      <c r="D3581" s="91"/>
      <c r="E3581" s="92"/>
      <c r="F3581" s="92" t="s">
        <v>7615</v>
      </c>
      <c r="G3581" s="91"/>
      <c r="H3581" s="91"/>
      <c r="I3581" s="93">
        <v>1</v>
      </c>
      <c r="J3581" s="91"/>
      <c r="K3581" s="98"/>
      <c r="L3581" s="99"/>
      <c r="M3581" s="100"/>
      <c r="N3581" s="101"/>
      <c r="O3581" s="100"/>
      <c r="P3581" s="98"/>
      <c r="Q3581" s="91"/>
      <c r="R3581" s="91"/>
      <c r="S3581" s="91"/>
    </row>
    <row r="3582" spans="1:19" ht="22.5" x14ac:dyDescent="0.25">
      <c r="A3582" s="89" t="s">
        <v>7616</v>
      </c>
      <c r="B3582" s="89" t="s">
        <v>7398</v>
      </c>
      <c r="C3582" s="89"/>
      <c r="D3582" s="89" t="s">
        <v>941</v>
      </c>
      <c r="E3582" s="94" t="s">
        <v>7617</v>
      </c>
      <c r="F3582" s="95" t="s">
        <v>7618</v>
      </c>
      <c r="G3582" s="89" t="s">
        <v>81</v>
      </c>
      <c r="H3582" s="89" t="s">
        <v>7619</v>
      </c>
      <c r="I3582" s="96">
        <v>1</v>
      </c>
      <c r="J3582" s="97">
        <v>22845</v>
      </c>
      <c r="K3582" s="98">
        <f>J3582/H3582</f>
        <v>78303.34</v>
      </c>
      <c r="L3582" s="99">
        <f>$L$8</f>
        <v>1.0815399999999999</v>
      </c>
      <c r="M3582" s="100">
        <f>$M$8</f>
        <v>1.0590999999999999</v>
      </c>
      <c r="N3582" s="101">
        <f>$N$8</f>
        <v>0.97811300000000001</v>
      </c>
      <c r="O3582" s="100">
        <f>$O$8</f>
        <v>1</v>
      </c>
      <c r="P3582" s="98">
        <f>K3582*L3582*M3582*N3582*O3582</f>
        <v>87730.15</v>
      </c>
      <c r="Q3582" s="97">
        <f>H3582*P3582</f>
        <v>25595.27</v>
      </c>
      <c r="R3582" s="97"/>
      <c r="S3582" s="97"/>
    </row>
    <row r="3583" spans="1:19" ht="22.5" x14ac:dyDescent="0.25">
      <c r="A3583" s="89" t="s">
        <v>7620</v>
      </c>
      <c r="B3583" s="89" t="s">
        <v>7398</v>
      </c>
      <c r="C3583" s="89"/>
      <c r="D3583" s="89" t="s">
        <v>946</v>
      </c>
      <c r="E3583" s="94" t="s">
        <v>7621</v>
      </c>
      <c r="F3583" s="95" t="s">
        <v>7622</v>
      </c>
      <c r="G3583" s="89" t="s">
        <v>81</v>
      </c>
      <c r="H3583" s="89" t="s">
        <v>7623</v>
      </c>
      <c r="I3583" s="96">
        <v>1</v>
      </c>
      <c r="J3583" s="97">
        <v>1008</v>
      </c>
      <c r="K3583" s="98">
        <f>J3583/H3583</f>
        <v>4064.52</v>
      </c>
      <c r="L3583" s="99">
        <f>$L$8</f>
        <v>1.0815399999999999</v>
      </c>
      <c r="M3583" s="100">
        <f>$M$8</f>
        <v>1.0590999999999999</v>
      </c>
      <c r="N3583" s="101">
        <f>$N$8</f>
        <v>0.97811300000000001</v>
      </c>
      <c r="O3583" s="100">
        <f>$O$8</f>
        <v>1</v>
      </c>
      <c r="P3583" s="98">
        <f>K3583*L3583*M3583*N3583*O3583</f>
        <v>4553.84</v>
      </c>
      <c r="Q3583" s="97">
        <f>H3583*P3583</f>
        <v>1129.3499999999999</v>
      </c>
      <c r="R3583" s="97"/>
      <c r="S3583" s="97"/>
    </row>
    <row r="3584" spans="1:19" ht="22.5" x14ac:dyDescent="0.25">
      <c r="A3584" s="89" t="s">
        <v>7624</v>
      </c>
      <c r="B3584" s="89" t="s">
        <v>7398</v>
      </c>
      <c r="C3584" s="89"/>
      <c r="D3584" s="89" t="s">
        <v>952</v>
      </c>
      <c r="E3584" s="94" t="s">
        <v>7625</v>
      </c>
      <c r="F3584" s="95" t="s">
        <v>7626</v>
      </c>
      <c r="G3584" s="89" t="s">
        <v>81</v>
      </c>
      <c r="H3584" s="89" t="s">
        <v>7627</v>
      </c>
      <c r="I3584" s="96">
        <v>1</v>
      </c>
      <c r="J3584" s="97">
        <v>390</v>
      </c>
      <c r="K3584" s="98">
        <f>J3584/H3584</f>
        <v>2960.15</v>
      </c>
      <c r="L3584" s="99">
        <f>$L$8</f>
        <v>1.0815399999999999</v>
      </c>
      <c r="M3584" s="100">
        <f>$M$8</f>
        <v>1.0590999999999999</v>
      </c>
      <c r="N3584" s="101">
        <f>$N$8</f>
        <v>0.97811300000000001</v>
      </c>
      <c r="O3584" s="100">
        <f>$O$8</f>
        <v>1</v>
      </c>
      <c r="P3584" s="98">
        <f>K3584*L3584*M3584*N3584*O3584</f>
        <v>3316.52</v>
      </c>
      <c r="Q3584" s="97">
        <f>H3584*P3584</f>
        <v>436.95</v>
      </c>
      <c r="R3584" s="97"/>
      <c r="S3584" s="97"/>
    </row>
    <row r="3585" spans="1:19" x14ac:dyDescent="0.25">
      <c r="A3585" s="89"/>
      <c r="B3585" s="90"/>
      <c r="C3585" s="90"/>
      <c r="D3585" s="91"/>
      <c r="E3585" s="92"/>
      <c r="F3585" s="92" t="s">
        <v>6061</v>
      </c>
      <c r="G3585" s="91"/>
      <c r="H3585" s="91"/>
      <c r="I3585" s="93">
        <v>1</v>
      </c>
      <c r="J3585" s="91"/>
      <c r="K3585" s="98"/>
      <c r="L3585" s="99"/>
      <c r="M3585" s="100"/>
      <c r="N3585" s="101"/>
      <c r="O3585" s="100"/>
      <c r="P3585" s="98"/>
      <c r="Q3585" s="91"/>
      <c r="R3585" s="91"/>
      <c r="S3585" s="91"/>
    </row>
    <row r="3586" spans="1:19" x14ac:dyDescent="0.25">
      <c r="A3586" s="89" t="s">
        <v>7628</v>
      </c>
      <c r="B3586" s="89" t="s">
        <v>7398</v>
      </c>
      <c r="C3586" s="89"/>
      <c r="D3586" s="89" t="s">
        <v>957</v>
      </c>
      <c r="E3586" s="94" t="s">
        <v>1654</v>
      </c>
      <c r="F3586" s="95" t="s">
        <v>1655</v>
      </c>
      <c r="G3586" s="89" t="s">
        <v>648</v>
      </c>
      <c r="H3586" s="89" t="s">
        <v>12</v>
      </c>
      <c r="I3586" s="96">
        <v>1</v>
      </c>
      <c r="J3586" s="97">
        <v>959</v>
      </c>
      <c r="K3586" s="98">
        <f>J3586/H3586</f>
        <v>959</v>
      </c>
      <c r="L3586" s="99">
        <f>$L$8</f>
        <v>1.0815399999999999</v>
      </c>
      <c r="M3586" s="100">
        <f>$M$8</f>
        <v>1.0590999999999999</v>
      </c>
      <c r="N3586" s="101">
        <f>$N$8</f>
        <v>0.97811300000000001</v>
      </c>
      <c r="O3586" s="100">
        <f>$O$8</f>
        <v>1</v>
      </c>
      <c r="P3586" s="98">
        <f>K3586*L3586*M3586*N3586*O3586</f>
        <v>1074.45</v>
      </c>
      <c r="Q3586" s="97">
        <f>H3586*P3586</f>
        <v>1074.45</v>
      </c>
      <c r="R3586" s="97"/>
      <c r="S3586" s="97"/>
    </row>
    <row r="3587" spans="1:19" ht="22.5" x14ac:dyDescent="0.25">
      <c r="A3587" s="89" t="s">
        <v>7629</v>
      </c>
      <c r="B3587" s="89" t="s">
        <v>7398</v>
      </c>
      <c r="C3587" s="89"/>
      <c r="D3587" s="89" t="s">
        <v>962</v>
      </c>
      <c r="E3587" s="94" t="s">
        <v>6926</v>
      </c>
      <c r="F3587" s="95" t="s">
        <v>6927</v>
      </c>
      <c r="G3587" s="89" t="s">
        <v>648</v>
      </c>
      <c r="H3587" s="89" t="s">
        <v>12</v>
      </c>
      <c r="I3587" s="96">
        <v>1</v>
      </c>
      <c r="J3587" s="97">
        <v>360</v>
      </c>
      <c r="K3587" s="98">
        <f>J3587/H3587</f>
        <v>360</v>
      </c>
      <c r="L3587" s="99">
        <f>$L$8</f>
        <v>1.0815399999999999</v>
      </c>
      <c r="M3587" s="100">
        <f>$M$8</f>
        <v>1.0590999999999999</v>
      </c>
      <c r="N3587" s="101">
        <f>$N$8</f>
        <v>0.97811300000000001</v>
      </c>
      <c r="O3587" s="100">
        <f>$O$8</f>
        <v>1</v>
      </c>
      <c r="P3587" s="98">
        <f>K3587*L3587*M3587*N3587*O3587</f>
        <v>403.34</v>
      </c>
      <c r="Q3587" s="97">
        <f>H3587*P3587</f>
        <v>403.34</v>
      </c>
      <c r="R3587" s="97"/>
      <c r="S3587" s="97"/>
    </row>
    <row r="3588" spans="1:19" x14ac:dyDescent="0.25">
      <c r="A3588" s="72"/>
      <c r="B3588" s="77"/>
      <c r="C3588" s="77"/>
      <c r="D3588" s="77"/>
      <c r="E3588" s="76"/>
      <c r="F3588" s="76" t="s">
        <v>17303</v>
      </c>
      <c r="G3588" s="77"/>
      <c r="H3588" s="77"/>
      <c r="I3588" s="78"/>
      <c r="J3588" s="79">
        <f>J3589+J3605</f>
        <v>2478511</v>
      </c>
      <c r="K3588" s="98"/>
      <c r="L3588" s="99"/>
      <c r="M3588" s="100"/>
      <c r="N3588" s="101"/>
      <c r="O3588" s="100"/>
      <c r="P3588" s="98"/>
      <c r="Q3588" s="79">
        <f>Q3589+Q3605</f>
        <v>2776895.73</v>
      </c>
      <c r="R3588" s="79">
        <f t="shared" ref="R3588:S3588" si="1939">R3589+R3605</f>
        <v>2399684.75</v>
      </c>
      <c r="S3588" s="79">
        <f t="shared" si="1939"/>
        <v>0</v>
      </c>
    </row>
    <row r="3589" spans="1:19" x14ac:dyDescent="0.25">
      <c r="A3589" s="82" t="s">
        <v>2684</v>
      </c>
      <c r="B3589" s="83"/>
      <c r="C3589" s="84"/>
      <c r="D3589" s="85"/>
      <c r="E3589" s="86"/>
      <c r="F3589" s="86" t="s">
        <v>6783</v>
      </c>
      <c r="G3589" s="82"/>
      <c r="H3589" s="82"/>
      <c r="I3589" s="87"/>
      <c r="J3589" s="88">
        <f>SUM(J3590:J3604)</f>
        <v>258866</v>
      </c>
      <c r="K3589" s="98"/>
      <c r="L3589" s="99"/>
      <c r="M3589" s="100"/>
      <c r="N3589" s="101"/>
      <c r="O3589" s="100"/>
      <c r="P3589" s="98"/>
      <c r="Q3589" s="88">
        <f>SUM(Q3590:Q3604)</f>
        <v>290031.3</v>
      </c>
      <c r="R3589" s="88">
        <f t="shared" ref="R3589:S3589" si="1940">SUM(R3590:R3604)</f>
        <v>0</v>
      </c>
      <c r="S3589" s="88">
        <f t="shared" si="1940"/>
        <v>0</v>
      </c>
    </row>
    <row r="3590" spans="1:19" ht="22.5" x14ac:dyDescent="0.25">
      <c r="A3590" s="89" t="s">
        <v>7632</v>
      </c>
      <c r="B3590" s="89" t="s">
        <v>7633</v>
      </c>
      <c r="C3590" s="89"/>
      <c r="D3590" s="89" t="s">
        <v>12</v>
      </c>
      <c r="E3590" s="94" t="s">
        <v>1619</v>
      </c>
      <c r="F3590" s="95" t="s">
        <v>1620</v>
      </c>
      <c r="G3590" s="89" t="s">
        <v>1071</v>
      </c>
      <c r="H3590" s="89" t="s">
        <v>6684</v>
      </c>
      <c r="I3590" s="96">
        <v>1</v>
      </c>
      <c r="J3590" s="97">
        <v>44818</v>
      </c>
      <c r="K3590" s="98">
        <f t="shared" ref="K3590:K3604" si="1941">J3590/H3590</f>
        <v>30908.97</v>
      </c>
      <c r="L3590" s="99">
        <f t="shared" ref="L3590:L3604" si="1942">$L$8</f>
        <v>1.0815399999999999</v>
      </c>
      <c r="M3590" s="100">
        <f t="shared" ref="M3590:M3604" si="1943">$M$8</f>
        <v>1.0590999999999999</v>
      </c>
      <c r="N3590" s="101">
        <f t="shared" ref="N3590:N3604" si="1944">$N$8</f>
        <v>0.97811300000000001</v>
      </c>
      <c r="O3590" s="100">
        <f t="shared" ref="O3590:O3604" si="1945">$O$8</f>
        <v>1</v>
      </c>
      <c r="P3590" s="98">
        <f t="shared" ref="P3590:P3604" si="1946">K3590*L3590*M3590*N3590*O3590</f>
        <v>34630.050000000003</v>
      </c>
      <c r="Q3590" s="97">
        <f t="shared" ref="Q3590:Q3604" si="1947">H3590*P3590</f>
        <v>50213.57</v>
      </c>
      <c r="R3590" s="97"/>
      <c r="S3590" s="97"/>
    </row>
    <row r="3591" spans="1:19" ht="22.5" x14ac:dyDescent="0.25">
      <c r="A3591" s="89" t="s">
        <v>7634</v>
      </c>
      <c r="B3591" s="89" t="s">
        <v>7633</v>
      </c>
      <c r="C3591" s="89"/>
      <c r="D3591" s="89" t="s">
        <v>24</v>
      </c>
      <c r="E3591" s="94" t="s">
        <v>1623</v>
      </c>
      <c r="F3591" s="95" t="s">
        <v>1624</v>
      </c>
      <c r="G3591" s="89" t="s">
        <v>1077</v>
      </c>
      <c r="H3591" s="89" t="s">
        <v>2648</v>
      </c>
      <c r="I3591" s="96">
        <v>1</v>
      </c>
      <c r="J3591" s="97">
        <v>31394</v>
      </c>
      <c r="K3591" s="98">
        <f t="shared" si="1941"/>
        <v>216.51</v>
      </c>
      <c r="L3591" s="99">
        <f t="shared" si="1942"/>
        <v>1.0815399999999999</v>
      </c>
      <c r="M3591" s="100">
        <f t="shared" si="1943"/>
        <v>1.0590999999999999</v>
      </c>
      <c r="N3591" s="101">
        <f t="shared" si="1944"/>
        <v>0.97811300000000001</v>
      </c>
      <c r="O3591" s="100">
        <f t="shared" si="1945"/>
        <v>1</v>
      </c>
      <c r="P3591" s="98">
        <f t="shared" si="1946"/>
        <v>242.58</v>
      </c>
      <c r="Q3591" s="97">
        <f t="shared" si="1947"/>
        <v>35174.1</v>
      </c>
      <c r="R3591" s="97"/>
      <c r="S3591" s="97"/>
    </row>
    <row r="3592" spans="1:19" ht="22.5" x14ac:dyDescent="0.25">
      <c r="A3592" s="89" t="s">
        <v>7635</v>
      </c>
      <c r="B3592" s="89" t="s">
        <v>7633</v>
      </c>
      <c r="C3592" s="89"/>
      <c r="D3592" s="89" t="s">
        <v>30</v>
      </c>
      <c r="E3592" s="94" t="s">
        <v>1626</v>
      </c>
      <c r="F3592" s="95" t="s">
        <v>1627</v>
      </c>
      <c r="G3592" s="89" t="s">
        <v>1071</v>
      </c>
      <c r="H3592" s="89" t="s">
        <v>1621</v>
      </c>
      <c r="I3592" s="96">
        <v>1</v>
      </c>
      <c r="J3592" s="97">
        <v>13906</v>
      </c>
      <c r="K3592" s="98">
        <f t="shared" si="1941"/>
        <v>30902.22</v>
      </c>
      <c r="L3592" s="99">
        <f t="shared" si="1942"/>
        <v>1.0815399999999999</v>
      </c>
      <c r="M3592" s="100">
        <f t="shared" si="1943"/>
        <v>1.0590999999999999</v>
      </c>
      <c r="N3592" s="101">
        <f t="shared" si="1944"/>
        <v>0.97811300000000001</v>
      </c>
      <c r="O3592" s="100">
        <f t="shared" si="1945"/>
        <v>1</v>
      </c>
      <c r="P3592" s="98">
        <f t="shared" si="1946"/>
        <v>34622.49</v>
      </c>
      <c r="Q3592" s="97">
        <f t="shared" si="1947"/>
        <v>15580.12</v>
      </c>
      <c r="R3592" s="97"/>
      <c r="S3592" s="97"/>
    </row>
    <row r="3593" spans="1:19" ht="22.5" x14ac:dyDescent="0.25">
      <c r="A3593" s="89" t="s">
        <v>7636</v>
      </c>
      <c r="B3593" s="89" t="s">
        <v>7633</v>
      </c>
      <c r="C3593" s="89"/>
      <c r="D3593" s="89" t="s">
        <v>34</v>
      </c>
      <c r="E3593" s="94" t="s">
        <v>1629</v>
      </c>
      <c r="F3593" s="95" t="s">
        <v>1630</v>
      </c>
      <c r="G3593" s="89" t="s">
        <v>1077</v>
      </c>
      <c r="H3593" s="89" t="s">
        <v>182</v>
      </c>
      <c r="I3593" s="96">
        <v>1</v>
      </c>
      <c r="J3593" s="97">
        <v>6770</v>
      </c>
      <c r="K3593" s="98">
        <f t="shared" si="1941"/>
        <v>150.44</v>
      </c>
      <c r="L3593" s="99">
        <f t="shared" si="1942"/>
        <v>1.0815399999999999</v>
      </c>
      <c r="M3593" s="100">
        <f t="shared" si="1943"/>
        <v>1.0590999999999999</v>
      </c>
      <c r="N3593" s="101">
        <f t="shared" si="1944"/>
        <v>0.97811300000000001</v>
      </c>
      <c r="O3593" s="100">
        <f t="shared" si="1945"/>
        <v>1</v>
      </c>
      <c r="P3593" s="98">
        <f t="shared" si="1946"/>
        <v>168.55</v>
      </c>
      <c r="Q3593" s="97">
        <f t="shared" si="1947"/>
        <v>7584.75</v>
      </c>
      <c r="R3593" s="97"/>
      <c r="S3593" s="97"/>
    </row>
    <row r="3594" spans="1:19" ht="22.5" x14ac:dyDescent="0.25">
      <c r="A3594" s="89" t="s">
        <v>7637</v>
      </c>
      <c r="B3594" s="89" t="s">
        <v>7633</v>
      </c>
      <c r="C3594" s="89"/>
      <c r="D3594" s="89" t="s">
        <v>40</v>
      </c>
      <c r="E3594" s="94" t="s">
        <v>1632</v>
      </c>
      <c r="F3594" s="95" t="s">
        <v>1633</v>
      </c>
      <c r="G3594" s="89" t="s">
        <v>1071</v>
      </c>
      <c r="H3594" s="89" t="s">
        <v>460</v>
      </c>
      <c r="I3594" s="96">
        <v>1</v>
      </c>
      <c r="J3594" s="97">
        <v>929</v>
      </c>
      <c r="K3594" s="98">
        <f t="shared" si="1941"/>
        <v>30966.67</v>
      </c>
      <c r="L3594" s="99">
        <f t="shared" si="1942"/>
        <v>1.0815399999999999</v>
      </c>
      <c r="M3594" s="100">
        <f t="shared" si="1943"/>
        <v>1.0590999999999999</v>
      </c>
      <c r="N3594" s="101">
        <f t="shared" si="1944"/>
        <v>0.97811300000000001</v>
      </c>
      <c r="O3594" s="100">
        <f t="shared" si="1945"/>
        <v>1</v>
      </c>
      <c r="P3594" s="98">
        <f t="shared" si="1946"/>
        <v>34694.699999999997</v>
      </c>
      <c r="Q3594" s="97">
        <f t="shared" si="1947"/>
        <v>1040.8399999999999</v>
      </c>
      <c r="R3594" s="97"/>
      <c r="S3594" s="97"/>
    </row>
    <row r="3595" spans="1:19" ht="22.5" x14ac:dyDescent="0.25">
      <c r="A3595" s="89" t="s">
        <v>7638</v>
      </c>
      <c r="B3595" s="89" t="s">
        <v>7633</v>
      </c>
      <c r="C3595" s="89"/>
      <c r="D3595" s="89" t="s">
        <v>43</v>
      </c>
      <c r="E3595" s="94" t="s">
        <v>1636</v>
      </c>
      <c r="F3595" s="95" t="s">
        <v>1637</v>
      </c>
      <c r="G3595" s="89" t="s">
        <v>1077</v>
      </c>
      <c r="H3595" s="89" t="s">
        <v>30</v>
      </c>
      <c r="I3595" s="96">
        <v>1</v>
      </c>
      <c r="J3595" s="97">
        <v>352</v>
      </c>
      <c r="K3595" s="98">
        <f t="shared" si="1941"/>
        <v>117.33</v>
      </c>
      <c r="L3595" s="99">
        <f t="shared" si="1942"/>
        <v>1.0815399999999999</v>
      </c>
      <c r="M3595" s="100">
        <f t="shared" si="1943"/>
        <v>1.0590999999999999</v>
      </c>
      <c r="N3595" s="101">
        <f t="shared" si="1944"/>
        <v>0.97811300000000001</v>
      </c>
      <c r="O3595" s="100">
        <f t="shared" si="1945"/>
        <v>1</v>
      </c>
      <c r="P3595" s="98">
        <f t="shared" si="1946"/>
        <v>131.46</v>
      </c>
      <c r="Q3595" s="97">
        <f t="shared" si="1947"/>
        <v>394.38</v>
      </c>
      <c r="R3595" s="97"/>
      <c r="S3595" s="97"/>
    </row>
    <row r="3596" spans="1:19" x14ac:dyDescent="0.25">
      <c r="A3596" s="89" t="s">
        <v>7639</v>
      </c>
      <c r="B3596" s="89" t="s">
        <v>7633</v>
      </c>
      <c r="C3596" s="89"/>
      <c r="D3596" s="89" t="s">
        <v>48</v>
      </c>
      <c r="E3596" s="94" t="s">
        <v>3663</v>
      </c>
      <c r="F3596" s="95" t="s">
        <v>3664</v>
      </c>
      <c r="G3596" s="89" t="s">
        <v>1071</v>
      </c>
      <c r="H3596" s="89" t="s">
        <v>1265</v>
      </c>
      <c r="I3596" s="96">
        <v>1</v>
      </c>
      <c r="J3596" s="97">
        <v>74145</v>
      </c>
      <c r="K3596" s="98">
        <f t="shared" si="1941"/>
        <v>92681.25</v>
      </c>
      <c r="L3596" s="99">
        <f t="shared" si="1942"/>
        <v>1.0815399999999999</v>
      </c>
      <c r="M3596" s="100">
        <f t="shared" si="1943"/>
        <v>1.0590999999999999</v>
      </c>
      <c r="N3596" s="101">
        <f t="shared" si="1944"/>
        <v>0.97811300000000001</v>
      </c>
      <c r="O3596" s="100">
        <f t="shared" si="1945"/>
        <v>1</v>
      </c>
      <c r="P3596" s="98">
        <f t="shared" si="1946"/>
        <v>103838.99</v>
      </c>
      <c r="Q3596" s="97">
        <f t="shared" si="1947"/>
        <v>83071.19</v>
      </c>
      <c r="R3596" s="97"/>
      <c r="S3596" s="97"/>
    </row>
    <row r="3597" spans="1:19" ht="22.5" x14ac:dyDescent="0.25">
      <c r="A3597" s="89" t="s">
        <v>7640</v>
      </c>
      <c r="B3597" s="89" t="s">
        <v>7633</v>
      </c>
      <c r="C3597" s="89"/>
      <c r="D3597" s="89" t="s">
        <v>55</v>
      </c>
      <c r="E3597" s="94" t="s">
        <v>7641</v>
      </c>
      <c r="F3597" s="95" t="s">
        <v>1677</v>
      </c>
      <c r="G3597" s="89" t="s">
        <v>648</v>
      </c>
      <c r="H3597" s="89" t="s">
        <v>24</v>
      </c>
      <c r="I3597" s="96">
        <v>1</v>
      </c>
      <c r="J3597" s="97">
        <v>2317</v>
      </c>
      <c r="K3597" s="98">
        <f t="shared" si="1941"/>
        <v>1158.5</v>
      </c>
      <c r="L3597" s="99">
        <f t="shared" si="1942"/>
        <v>1.0815399999999999</v>
      </c>
      <c r="M3597" s="100">
        <f t="shared" si="1943"/>
        <v>1.0590999999999999</v>
      </c>
      <c r="N3597" s="101">
        <f t="shared" si="1944"/>
        <v>0.97811300000000001</v>
      </c>
      <c r="O3597" s="100">
        <f t="shared" si="1945"/>
        <v>1</v>
      </c>
      <c r="P3597" s="98">
        <f t="shared" si="1946"/>
        <v>1297.97</v>
      </c>
      <c r="Q3597" s="97">
        <f t="shared" si="1947"/>
        <v>2595.94</v>
      </c>
      <c r="R3597" s="97"/>
      <c r="S3597" s="97"/>
    </row>
    <row r="3598" spans="1:19" ht="22.5" x14ac:dyDescent="0.25">
      <c r="A3598" s="89" t="s">
        <v>7642</v>
      </c>
      <c r="B3598" s="89" t="s">
        <v>7633</v>
      </c>
      <c r="C3598" s="89"/>
      <c r="D3598" s="89" t="s">
        <v>58</v>
      </c>
      <c r="E3598" s="94" t="s">
        <v>5030</v>
      </c>
      <c r="F3598" s="95" t="s">
        <v>5031</v>
      </c>
      <c r="G3598" s="89" t="s">
        <v>648</v>
      </c>
      <c r="H3598" s="89" t="s">
        <v>90</v>
      </c>
      <c r="I3598" s="96">
        <v>1</v>
      </c>
      <c r="J3598" s="97">
        <v>14413</v>
      </c>
      <c r="K3598" s="98">
        <f t="shared" si="1941"/>
        <v>800.72</v>
      </c>
      <c r="L3598" s="99">
        <f t="shared" si="1942"/>
        <v>1.0815399999999999</v>
      </c>
      <c r="M3598" s="100">
        <f t="shared" si="1943"/>
        <v>1.0590999999999999</v>
      </c>
      <c r="N3598" s="101">
        <f t="shared" si="1944"/>
        <v>0.97811300000000001</v>
      </c>
      <c r="O3598" s="100">
        <f t="shared" si="1945"/>
        <v>1</v>
      </c>
      <c r="P3598" s="98">
        <f t="shared" si="1946"/>
        <v>897.12</v>
      </c>
      <c r="Q3598" s="97">
        <f t="shared" si="1947"/>
        <v>16148.16</v>
      </c>
      <c r="R3598" s="97"/>
      <c r="S3598" s="97"/>
    </row>
    <row r="3599" spans="1:19" ht="22.5" x14ac:dyDescent="0.25">
      <c r="A3599" s="89" t="s">
        <v>7643</v>
      </c>
      <c r="B3599" s="89" t="s">
        <v>7633</v>
      </c>
      <c r="C3599" s="89"/>
      <c r="D3599" s="89" t="s">
        <v>60</v>
      </c>
      <c r="E3599" s="94" t="s">
        <v>1679</v>
      </c>
      <c r="F3599" s="95" t="s">
        <v>1680</v>
      </c>
      <c r="G3599" s="89" t="s">
        <v>648</v>
      </c>
      <c r="H3599" s="89" t="s">
        <v>34</v>
      </c>
      <c r="I3599" s="96">
        <v>1</v>
      </c>
      <c r="J3599" s="97">
        <v>2166</v>
      </c>
      <c r="K3599" s="98">
        <f t="shared" si="1941"/>
        <v>541.5</v>
      </c>
      <c r="L3599" s="99">
        <f t="shared" si="1942"/>
        <v>1.0815399999999999</v>
      </c>
      <c r="M3599" s="100">
        <f t="shared" si="1943"/>
        <v>1.0590999999999999</v>
      </c>
      <c r="N3599" s="101">
        <f t="shared" si="1944"/>
        <v>0.97811300000000001</v>
      </c>
      <c r="O3599" s="100">
        <f t="shared" si="1945"/>
        <v>1</v>
      </c>
      <c r="P3599" s="98">
        <f t="shared" si="1946"/>
        <v>606.69000000000005</v>
      </c>
      <c r="Q3599" s="97">
        <f t="shared" si="1947"/>
        <v>2426.7600000000002</v>
      </c>
      <c r="R3599" s="97"/>
      <c r="S3599" s="97"/>
    </row>
    <row r="3600" spans="1:19" ht="22.5" x14ac:dyDescent="0.25">
      <c r="A3600" s="89" t="s">
        <v>7644</v>
      </c>
      <c r="B3600" s="89" t="s">
        <v>7633</v>
      </c>
      <c r="C3600" s="89"/>
      <c r="D3600" s="89" t="s">
        <v>65</v>
      </c>
      <c r="E3600" s="94" t="s">
        <v>1660</v>
      </c>
      <c r="F3600" s="95" t="s">
        <v>1661</v>
      </c>
      <c r="G3600" s="89" t="s">
        <v>670</v>
      </c>
      <c r="H3600" s="89" t="s">
        <v>48</v>
      </c>
      <c r="I3600" s="96">
        <v>1</v>
      </c>
      <c r="J3600" s="97">
        <v>25869</v>
      </c>
      <c r="K3600" s="98">
        <f t="shared" si="1941"/>
        <v>3695.57</v>
      </c>
      <c r="L3600" s="99">
        <f t="shared" si="1942"/>
        <v>1.0815399999999999</v>
      </c>
      <c r="M3600" s="100">
        <f t="shared" si="1943"/>
        <v>1.0590999999999999</v>
      </c>
      <c r="N3600" s="101">
        <f t="shared" si="1944"/>
        <v>0.97811300000000001</v>
      </c>
      <c r="O3600" s="100">
        <f t="shared" si="1945"/>
        <v>1</v>
      </c>
      <c r="P3600" s="98">
        <f t="shared" si="1946"/>
        <v>4140.47</v>
      </c>
      <c r="Q3600" s="97">
        <f t="shared" si="1947"/>
        <v>28983.29</v>
      </c>
      <c r="R3600" s="97"/>
      <c r="S3600" s="97"/>
    </row>
    <row r="3601" spans="1:19" x14ac:dyDescent="0.25">
      <c r="A3601" s="89" t="s">
        <v>7645</v>
      </c>
      <c r="B3601" s="89" t="s">
        <v>7633</v>
      </c>
      <c r="C3601" s="89"/>
      <c r="D3601" s="89" t="s">
        <v>68</v>
      </c>
      <c r="E3601" s="94" t="s">
        <v>7646</v>
      </c>
      <c r="F3601" s="95" t="s">
        <v>7647</v>
      </c>
      <c r="G3601" s="89" t="s">
        <v>1077</v>
      </c>
      <c r="H3601" s="89" t="s">
        <v>254</v>
      </c>
      <c r="I3601" s="96">
        <v>1</v>
      </c>
      <c r="J3601" s="97">
        <v>23736</v>
      </c>
      <c r="K3601" s="98">
        <f t="shared" si="1941"/>
        <v>359.64</v>
      </c>
      <c r="L3601" s="99">
        <f t="shared" si="1942"/>
        <v>1.0815399999999999</v>
      </c>
      <c r="M3601" s="100">
        <f t="shared" si="1943"/>
        <v>1.0590999999999999</v>
      </c>
      <c r="N3601" s="101">
        <f t="shared" si="1944"/>
        <v>0.97811300000000001</v>
      </c>
      <c r="O3601" s="100">
        <f t="shared" si="1945"/>
        <v>1</v>
      </c>
      <c r="P3601" s="98">
        <f t="shared" si="1946"/>
        <v>402.94</v>
      </c>
      <c r="Q3601" s="97">
        <f t="shared" si="1947"/>
        <v>26594.04</v>
      </c>
      <c r="R3601" s="97"/>
      <c r="S3601" s="97"/>
    </row>
    <row r="3602" spans="1:19" x14ac:dyDescent="0.25">
      <c r="A3602" s="89" t="s">
        <v>7648</v>
      </c>
      <c r="B3602" s="89" t="s">
        <v>7633</v>
      </c>
      <c r="C3602" s="89"/>
      <c r="D3602" s="89" t="s">
        <v>70</v>
      </c>
      <c r="E3602" s="94" t="s">
        <v>7649</v>
      </c>
      <c r="F3602" s="95" t="s">
        <v>7650</v>
      </c>
      <c r="G3602" s="89" t="s">
        <v>1077</v>
      </c>
      <c r="H3602" s="89" t="s">
        <v>65</v>
      </c>
      <c r="I3602" s="96">
        <v>1</v>
      </c>
      <c r="J3602" s="97">
        <v>3419</v>
      </c>
      <c r="K3602" s="98">
        <f t="shared" si="1941"/>
        <v>310.82</v>
      </c>
      <c r="L3602" s="99">
        <f t="shared" si="1942"/>
        <v>1.0815399999999999</v>
      </c>
      <c r="M3602" s="100">
        <f t="shared" si="1943"/>
        <v>1.0590999999999999</v>
      </c>
      <c r="N3602" s="101">
        <f t="shared" si="1944"/>
        <v>0.97811300000000001</v>
      </c>
      <c r="O3602" s="100">
        <f t="shared" si="1945"/>
        <v>1</v>
      </c>
      <c r="P3602" s="98">
        <f t="shared" si="1946"/>
        <v>348.24</v>
      </c>
      <c r="Q3602" s="97">
        <f t="shared" si="1947"/>
        <v>3830.64</v>
      </c>
      <c r="R3602" s="97"/>
      <c r="S3602" s="97"/>
    </row>
    <row r="3603" spans="1:19" x14ac:dyDescent="0.25">
      <c r="A3603" s="89" t="s">
        <v>7651</v>
      </c>
      <c r="B3603" s="89" t="s">
        <v>7633</v>
      </c>
      <c r="C3603" s="89"/>
      <c r="D3603" s="89" t="s">
        <v>73</v>
      </c>
      <c r="E3603" s="94" t="s">
        <v>1682</v>
      </c>
      <c r="F3603" s="95" t="s">
        <v>1683</v>
      </c>
      <c r="G3603" s="89" t="s">
        <v>110</v>
      </c>
      <c r="H3603" s="89" t="s">
        <v>3668</v>
      </c>
      <c r="I3603" s="96">
        <v>1</v>
      </c>
      <c r="J3603" s="97">
        <v>2993</v>
      </c>
      <c r="K3603" s="98">
        <f t="shared" si="1941"/>
        <v>11337.12</v>
      </c>
      <c r="L3603" s="99">
        <f t="shared" si="1942"/>
        <v>1.0815399999999999</v>
      </c>
      <c r="M3603" s="100">
        <f t="shared" si="1943"/>
        <v>1.0590999999999999</v>
      </c>
      <c r="N3603" s="101">
        <f t="shared" si="1944"/>
        <v>0.97811300000000001</v>
      </c>
      <c r="O3603" s="100">
        <f t="shared" si="1945"/>
        <v>1</v>
      </c>
      <c r="P3603" s="98">
        <f t="shared" si="1946"/>
        <v>12701.98</v>
      </c>
      <c r="Q3603" s="97">
        <f t="shared" si="1947"/>
        <v>3353.32</v>
      </c>
      <c r="R3603" s="97"/>
      <c r="S3603" s="97"/>
    </row>
    <row r="3604" spans="1:19" ht="22.5" x14ac:dyDescent="0.25">
      <c r="A3604" s="89" t="s">
        <v>7652</v>
      </c>
      <c r="B3604" s="89" t="s">
        <v>7633</v>
      </c>
      <c r="C3604" s="89"/>
      <c r="D3604" s="89" t="s">
        <v>75</v>
      </c>
      <c r="E3604" s="94" t="s">
        <v>1686</v>
      </c>
      <c r="F3604" s="95" t="s">
        <v>1687</v>
      </c>
      <c r="G3604" s="89" t="s">
        <v>1071</v>
      </c>
      <c r="H3604" s="89" t="s">
        <v>7653</v>
      </c>
      <c r="I3604" s="96">
        <v>1</v>
      </c>
      <c r="J3604" s="97">
        <v>11639</v>
      </c>
      <c r="K3604" s="98">
        <f t="shared" si="1941"/>
        <v>6030.57</v>
      </c>
      <c r="L3604" s="99">
        <f t="shared" si="1942"/>
        <v>1.0815399999999999</v>
      </c>
      <c r="M3604" s="100">
        <f t="shared" si="1943"/>
        <v>1.0590999999999999</v>
      </c>
      <c r="N3604" s="101">
        <f t="shared" si="1944"/>
        <v>0.97811300000000001</v>
      </c>
      <c r="O3604" s="100">
        <f t="shared" si="1945"/>
        <v>1</v>
      </c>
      <c r="P3604" s="98">
        <f t="shared" si="1946"/>
        <v>6756.58</v>
      </c>
      <c r="Q3604" s="97">
        <f t="shared" si="1947"/>
        <v>13040.2</v>
      </c>
      <c r="R3604" s="97"/>
      <c r="S3604" s="97"/>
    </row>
    <row r="3605" spans="1:19" x14ac:dyDescent="0.25">
      <c r="A3605" s="82" t="s">
        <v>2689</v>
      </c>
      <c r="B3605" s="83"/>
      <c r="C3605" s="84"/>
      <c r="D3605" s="85"/>
      <c r="E3605" s="86"/>
      <c r="F3605" s="86" t="s">
        <v>3672</v>
      </c>
      <c r="G3605" s="82"/>
      <c r="H3605" s="82"/>
      <c r="I3605" s="87"/>
      <c r="J3605" s="88">
        <f>SUM(J3606:J3617)</f>
        <v>2219645</v>
      </c>
      <c r="K3605" s="98"/>
      <c r="L3605" s="99"/>
      <c r="M3605" s="100"/>
      <c r="N3605" s="101"/>
      <c r="O3605" s="100"/>
      <c r="P3605" s="98"/>
      <c r="Q3605" s="88">
        <f>SUM(Q3606:Q3617)</f>
        <v>2486864.4300000002</v>
      </c>
      <c r="R3605" s="88">
        <f t="shared" ref="R3605:S3605" si="1948">SUM(R3606:R3617)</f>
        <v>2399684.75</v>
      </c>
      <c r="S3605" s="88">
        <f t="shared" si="1948"/>
        <v>0</v>
      </c>
    </row>
    <row r="3606" spans="1:19" ht="22.5" x14ac:dyDescent="0.25">
      <c r="A3606" s="89" t="s">
        <v>7655</v>
      </c>
      <c r="B3606" s="89" t="s">
        <v>7633</v>
      </c>
      <c r="C3606" s="89"/>
      <c r="D3606" s="89" t="s">
        <v>87</v>
      </c>
      <c r="E3606" s="94" t="s">
        <v>1691</v>
      </c>
      <c r="F3606" s="95" t="s">
        <v>1692</v>
      </c>
      <c r="G3606" s="89" t="s">
        <v>648</v>
      </c>
      <c r="H3606" s="89" t="s">
        <v>12</v>
      </c>
      <c r="I3606" s="96">
        <v>1</v>
      </c>
      <c r="J3606" s="97">
        <v>42975</v>
      </c>
      <c r="K3606" s="98">
        <f t="shared" ref="K3606:K3617" si="1949">J3606/H3606</f>
        <v>42975</v>
      </c>
      <c r="L3606" s="99">
        <f t="shared" ref="L3606:L3617" si="1950">$L$8</f>
        <v>1.0815399999999999</v>
      </c>
      <c r="M3606" s="100">
        <f t="shared" ref="M3606:M3617" si="1951">$M$8</f>
        <v>1.0590999999999999</v>
      </c>
      <c r="N3606" s="101">
        <f t="shared" ref="N3606:N3617" si="1952">$N$8</f>
        <v>0.97811300000000001</v>
      </c>
      <c r="O3606" s="100">
        <f t="shared" ref="O3606:O3617" si="1953">$O$8</f>
        <v>1</v>
      </c>
      <c r="P3606" s="98">
        <f t="shared" ref="P3606:P3617" si="1954">K3606*L3606*M3606*N3606*O3606</f>
        <v>48148.69</v>
      </c>
      <c r="Q3606" s="97">
        <f t="shared" ref="Q3606:Q3617" si="1955">H3606*P3606</f>
        <v>48148.69</v>
      </c>
      <c r="R3606" s="97"/>
      <c r="S3606" s="97"/>
    </row>
    <row r="3607" spans="1:19" ht="22.5" x14ac:dyDescent="0.25">
      <c r="A3607" s="89" t="s">
        <v>7656</v>
      </c>
      <c r="B3607" s="89" t="s">
        <v>7633</v>
      </c>
      <c r="C3607" s="89"/>
      <c r="D3607" s="89" t="s">
        <v>89</v>
      </c>
      <c r="E3607" s="94" t="s">
        <v>1694</v>
      </c>
      <c r="F3607" s="95" t="s">
        <v>1695</v>
      </c>
      <c r="G3607" s="89" t="s">
        <v>970</v>
      </c>
      <c r="H3607" s="89" t="s">
        <v>1696</v>
      </c>
      <c r="I3607" s="96">
        <v>1</v>
      </c>
      <c r="J3607" s="97">
        <v>7961</v>
      </c>
      <c r="K3607" s="98">
        <f t="shared" si="1949"/>
        <v>26536.67</v>
      </c>
      <c r="L3607" s="99">
        <f t="shared" si="1950"/>
        <v>1.0815399999999999</v>
      </c>
      <c r="M3607" s="100">
        <f t="shared" si="1951"/>
        <v>1.0590999999999999</v>
      </c>
      <c r="N3607" s="101">
        <f t="shared" si="1952"/>
        <v>0.97811300000000001</v>
      </c>
      <c r="O3607" s="100">
        <f t="shared" si="1953"/>
        <v>1</v>
      </c>
      <c r="P3607" s="98">
        <f t="shared" si="1954"/>
        <v>29731.38</v>
      </c>
      <c r="Q3607" s="97">
        <f t="shared" si="1955"/>
        <v>8919.41</v>
      </c>
      <c r="R3607" s="97"/>
      <c r="S3607" s="97"/>
    </row>
    <row r="3608" spans="1:19" ht="22.5" x14ac:dyDescent="0.25">
      <c r="A3608" s="89" t="s">
        <v>7657</v>
      </c>
      <c r="B3608" s="89" t="s">
        <v>7633</v>
      </c>
      <c r="C3608" s="89" t="s">
        <v>17297</v>
      </c>
      <c r="D3608" s="89" t="s">
        <v>90</v>
      </c>
      <c r="E3608" s="94" t="s">
        <v>5041</v>
      </c>
      <c r="F3608" s="95" t="s">
        <v>5042</v>
      </c>
      <c r="G3608" s="89" t="s">
        <v>659</v>
      </c>
      <c r="H3608" s="89" t="s">
        <v>12</v>
      </c>
      <c r="I3608" s="96">
        <v>1</v>
      </c>
      <c r="J3608" s="97">
        <v>2141833</v>
      </c>
      <c r="K3608" s="98">
        <f t="shared" si="1949"/>
        <v>2141833</v>
      </c>
      <c r="L3608" s="99">
        <f t="shared" si="1950"/>
        <v>1.0815399999999999</v>
      </c>
      <c r="M3608" s="100">
        <f t="shared" si="1951"/>
        <v>1.0590999999999999</v>
      </c>
      <c r="N3608" s="101">
        <f t="shared" si="1952"/>
        <v>0.97811300000000001</v>
      </c>
      <c r="O3608" s="100">
        <f t="shared" si="1953"/>
        <v>1</v>
      </c>
      <c r="P3608" s="98">
        <f t="shared" si="1954"/>
        <v>2399684.75</v>
      </c>
      <c r="Q3608" s="97">
        <f t="shared" si="1955"/>
        <v>2399684.75</v>
      </c>
      <c r="R3608" s="97">
        <f t="shared" ref="R3608" si="1956">Q3608</f>
        <v>2399684.75</v>
      </c>
      <c r="S3608" s="97"/>
    </row>
    <row r="3609" spans="1:19" ht="22.5" x14ac:dyDescent="0.25">
      <c r="A3609" s="89" t="s">
        <v>7658</v>
      </c>
      <c r="B3609" s="89" t="s">
        <v>7633</v>
      </c>
      <c r="C3609" s="89"/>
      <c r="D3609" s="89" t="s">
        <v>91</v>
      </c>
      <c r="E3609" s="94" t="s">
        <v>1188</v>
      </c>
      <c r="F3609" s="95" t="s">
        <v>1189</v>
      </c>
      <c r="G3609" s="89" t="s">
        <v>648</v>
      </c>
      <c r="H3609" s="89" t="s">
        <v>24</v>
      </c>
      <c r="I3609" s="96">
        <v>1</v>
      </c>
      <c r="J3609" s="97">
        <v>2973</v>
      </c>
      <c r="K3609" s="98">
        <f t="shared" si="1949"/>
        <v>1486.5</v>
      </c>
      <c r="L3609" s="99">
        <f t="shared" si="1950"/>
        <v>1.0815399999999999</v>
      </c>
      <c r="M3609" s="100">
        <f t="shared" si="1951"/>
        <v>1.0590999999999999</v>
      </c>
      <c r="N3609" s="101">
        <f t="shared" si="1952"/>
        <v>0.97811300000000001</v>
      </c>
      <c r="O3609" s="100">
        <f t="shared" si="1953"/>
        <v>1</v>
      </c>
      <c r="P3609" s="98">
        <f t="shared" si="1954"/>
        <v>1665.46</v>
      </c>
      <c r="Q3609" s="97">
        <f t="shared" si="1955"/>
        <v>3330.92</v>
      </c>
      <c r="R3609" s="97"/>
      <c r="S3609" s="97"/>
    </row>
    <row r="3610" spans="1:19" ht="22.5" x14ac:dyDescent="0.25">
      <c r="A3610" s="89" t="s">
        <v>7659</v>
      </c>
      <c r="B3610" s="89" t="s">
        <v>7633</v>
      </c>
      <c r="C3610" s="89"/>
      <c r="D3610" s="89" t="s">
        <v>101</v>
      </c>
      <c r="E3610" s="94" t="s">
        <v>1702</v>
      </c>
      <c r="F3610" s="95" t="s">
        <v>1703</v>
      </c>
      <c r="G3610" s="89" t="s">
        <v>648</v>
      </c>
      <c r="H3610" s="89" t="s">
        <v>34</v>
      </c>
      <c r="I3610" s="96">
        <v>1</v>
      </c>
      <c r="J3610" s="97">
        <v>553</v>
      </c>
      <c r="K3610" s="98">
        <f t="shared" si="1949"/>
        <v>138.25</v>
      </c>
      <c r="L3610" s="99">
        <f t="shared" si="1950"/>
        <v>1.0815399999999999</v>
      </c>
      <c r="M3610" s="100">
        <f t="shared" si="1951"/>
        <v>1.0590999999999999</v>
      </c>
      <c r="N3610" s="101">
        <f t="shared" si="1952"/>
        <v>0.97811300000000001</v>
      </c>
      <c r="O3610" s="100">
        <f t="shared" si="1953"/>
        <v>1</v>
      </c>
      <c r="P3610" s="98">
        <f t="shared" si="1954"/>
        <v>154.88999999999999</v>
      </c>
      <c r="Q3610" s="97">
        <f t="shared" si="1955"/>
        <v>619.55999999999995</v>
      </c>
      <c r="R3610" s="97"/>
      <c r="S3610" s="97"/>
    </row>
    <row r="3611" spans="1:19" ht="22.5" x14ac:dyDescent="0.25">
      <c r="A3611" s="89" t="s">
        <v>7660</v>
      </c>
      <c r="B3611" s="89" t="s">
        <v>7633</v>
      </c>
      <c r="C3611" s="89"/>
      <c r="D3611" s="89" t="s">
        <v>106</v>
      </c>
      <c r="E3611" s="94" t="s">
        <v>1705</v>
      </c>
      <c r="F3611" s="95" t="s">
        <v>1706</v>
      </c>
      <c r="G3611" s="89" t="s">
        <v>648</v>
      </c>
      <c r="H3611" s="89" t="s">
        <v>24</v>
      </c>
      <c r="I3611" s="96">
        <v>1</v>
      </c>
      <c r="J3611" s="97">
        <v>13186</v>
      </c>
      <c r="K3611" s="98">
        <f t="shared" si="1949"/>
        <v>6593</v>
      </c>
      <c r="L3611" s="99">
        <f t="shared" si="1950"/>
        <v>1.0815399999999999</v>
      </c>
      <c r="M3611" s="100">
        <f t="shared" si="1951"/>
        <v>1.0590999999999999</v>
      </c>
      <c r="N3611" s="101">
        <f t="shared" si="1952"/>
        <v>0.97811300000000001</v>
      </c>
      <c r="O3611" s="100">
        <f t="shared" si="1953"/>
        <v>1</v>
      </c>
      <c r="P3611" s="98">
        <f t="shared" si="1954"/>
        <v>7386.72</v>
      </c>
      <c r="Q3611" s="97">
        <f t="shared" si="1955"/>
        <v>14773.44</v>
      </c>
      <c r="R3611" s="97"/>
      <c r="S3611" s="97"/>
    </row>
    <row r="3612" spans="1:19" ht="22.5" x14ac:dyDescent="0.25">
      <c r="A3612" s="89" t="s">
        <v>7661</v>
      </c>
      <c r="B3612" s="89" t="s">
        <v>7633</v>
      </c>
      <c r="C3612" s="89"/>
      <c r="D3612" s="89" t="s">
        <v>107</v>
      </c>
      <c r="E3612" s="94" t="s">
        <v>1188</v>
      </c>
      <c r="F3612" s="95" t="s">
        <v>1189</v>
      </c>
      <c r="G3612" s="89" t="s">
        <v>648</v>
      </c>
      <c r="H3612" s="89" t="s">
        <v>24</v>
      </c>
      <c r="I3612" s="96">
        <v>1</v>
      </c>
      <c r="J3612" s="97">
        <v>2973</v>
      </c>
      <c r="K3612" s="98">
        <f t="shared" si="1949"/>
        <v>1486.5</v>
      </c>
      <c r="L3612" s="99">
        <f t="shared" si="1950"/>
        <v>1.0815399999999999</v>
      </c>
      <c r="M3612" s="100">
        <f t="shared" si="1951"/>
        <v>1.0590999999999999</v>
      </c>
      <c r="N3612" s="101">
        <f t="shared" si="1952"/>
        <v>0.97811300000000001</v>
      </c>
      <c r="O3612" s="100">
        <f t="shared" si="1953"/>
        <v>1</v>
      </c>
      <c r="P3612" s="98">
        <f t="shared" si="1954"/>
        <v>1665.46</v>
      </c>
      <c r="Q3612" s="97">
        <f t="shared" si="1955"/>
        <v>3330.92</v>
      </c>
      <c r="R3612" s="97"/>
      <c r="S3612" s="97"/>
    </row>
    <row r="3613" spans="1:19" x14ac:dyDescent="0.25">
      <c r="A3613" s="89" t="s">
        <v>7662</v>
      </c>
      <c r="B3613" s="89" t="s">
        <v>7633</v>
      </c>
      <c r="C3613" s="89"/>
      <c r="D3613" s="89" t="s">
        <v>108</v>
      </c>
      <c r="E3613" s="94" t="s">
        <v>1709</v>
      </c>
      <c r="F3613" s="95" t="s">
        <v>1710</v>
      </c>
      <c r="G3613" s="89" t="s">
        <v>648</v>
      </c>
      <c r="H3613" s="89" t="s">
        <v>24</v>
      </c>
      <c r="I3613" s="96">
        <v>1</v>
      </c>
      <c r="J3613" s="97">
        <v>393</v>
      </c>
      <c r="K3613" s="98">
        <f t="shared" si="1949"/>
        <v>196.5</v>
      </c>
      <c r="L3613" s="99">
        <f t="shared" si="1950"/>
        <v>1.0815399999999999</v>
      </c>
      <c r="M3613" s="100">
        <f t="shared" si="1951"/>
        <v>1.0590999999999999</v>
      </c>
      <c r="N3613" s="101">
        <f t="shared" si="1952"/>
        <v>0.97811300000000001</v>
      </c>
      <c r="O3613" s="100">
        <f t="shared" si="1953"/>
        <v>1</v>
      </c>
      <c r="P3613" s="98">
        <f t="shared" si="1954"/>
        <v>220.16</v>
      </c>
      <c r="Q3613" s="97">
        <f t="shared" si="1955"/>
        <v>440.32</v>
      </c>
      <c r="R3613" s="97"/>
      <c r="S3613" s="97"/>
    </row>
    <row r="3614" spans="1:19" x14ac:dyDescent="0.25">
      <c r="A3614" s="89" t="s">
        <v>7663</v>
      </c>
      <c r="B3614" s="89" t="s">
        <v>7633</v>
      </c>
      <c r="C3614" s="89"/>
      <c r="D3614" s="89" t="s">
        <v>109</v>
      </c>
      <c r="E3614" s="94" t="s">
        <v>1712</v>
      </c>
      <c r="F3614" s="95" t="s">
        <v>1713</v>
      </c>
      <c r="G3614" s="89" t="s">
        <v>652</v>
      </c>
      <c r="H3614" s="89" t="s">
        <v>24</v>
      </c>
      <c r="I3614" s="96">
        <v>1</v>
      </c>
      <c r="J3614" s="97">
        <v>568</v>
      </c>
      <c r="K3614" s="98">
        <f t="shared" si="1949"/>
        <v>284</v>
      </c>
      <c r="L3614" s="99">
        <f t="shared" si="1950"/>
        <v>1.0815399999999999</v>
      </c>
      <c r="M3614" s="100">
        <f t="shared" si="1951"/>
        <v>1.0590999999999999</v>
      </c>
      <c r="N3614" s="101">
        <f t="shared" si="1952"/>
        <v>0.97811300000000001</v>
      </c>
      <c r="O3614" s="100">
        <f t="shared" si="1953"/>
        <v>1</v>
      </c>
      <c r="P3614" s="98">
        <f t="shared" si="1954"/>
        <v>318.19</v>
      </c>
      <c r="Q3614" s="97">
        <f t="shared" si="1955"/>
        <v>636.38</v>
      </c>
      <c r="R3614" s="97"/>
      <c r="S3614" s="97"/>
    </row>
    <row r="3615" spans="1:19" ht="22.5" x14ac:dyDescent="0.25">
      <c r="A3615" s="89" t="s">
        <v>7664</v>
      </c>
      <c r="B3615" s="89" t="s">
        <v>7633</v>
      </c>
      <c r="C3615" s="89"/>
      <c r="D3615" s="89" t="s">
        <v>122</v>
      </c>
      <c r="E3615" s="94" t="s">
        <v>1715</v>
      </c>
      <c r="F3615" s="95" t="s">
        <v>1716</v>
      </c>
      <c r="G3615" s="89" t="s">
        <v>652</v>
      </c>
      <c r="H3615" s="89" t="s">
        <v>24</v>
      </c>
      <c r="I3615" s="96">
        <v>1</v>
      </c>
      <c r="J3615" s="97">
        <v>1153</v>
      </c>
      <c r="K3615" s="98">
        <f t="shared" si="1949"/>
        <v>576.5</v>
      </c>
      <c r="L3615" s="99">
        <f t="shared" si="1950"/>
        <v>1.0815399999999999</v>
      </c>
      <c r="M3615" s="100">
        <f t="shared" si="1951"/>
        <v>1.0590999999999999</v>
      </c>
      <c r="N3615" s="101">
        <f t="shared" si="1952"/>
        <v>0.97811300000000001</v>
      </c>
      <c r="O3615" s="100">
        <f t="shared" si="1953"/>
        <v>1</v>
      </c>
      <c r="P3615" s="98">
        <f t="shared" si="1954"/>
        <v>645.9</v>
      </c>
      <c r="Q3615" s="97">
        <f t="shared" si="1955"/>
        <v>1291.8</v>
      </c>
      <c r="R3615" s="97"/>
      <c r="S3615" s="97"/>
    </row>
    <row r="3616" spans="1:19" x14ac:dyDescent="0.25">
      <c r="A3616" s="89" t="s">
        <v>7665</v>
      </c>
      <c r="B3616" s="89" t="s">
        <v>7633</v>
      </c>
      <c r="C3616" s="89"/>
      <c r="D3616" s="89" t="s">
        <v>126</v>
      </c>
      <c r="E3616" s="94" t="s">
        <v>1175</v>
      </c>
      <c r="F3616" s="95" t="s">
        <v>1176</v>
      </c>
      <c r="G3616" s="89" t="s">
        <v>652</v>
      </c>
      <c r="H3616" s="89" t="s">
        <v>43</v>
      </c>
      <c r="I3616" s="96">
        <v>1</v>
      </c>
      <c r="J3616" s="97">
        <v>1267</v>
      </c>
      <c r="K3616" s="98">
        <f t="shared" si="1949"/>
        <v>211.17</v>
      </c>
      <c r="L3616" s="99">
        <f t="shared" si="1950"/>
        <v>1.0815399999999999</v>
      </c>
      <c r="M3616" s="100">
        <f t="shared" si="1951"/>
        <v>1.0590999999999999</v>
      </c>
      <c r="N3616" s="101">
        <f t="shared" si="1952"/>
        <v>0.97811300000000001</v>
      </c>
      <c r="O3616" s="100">
        <f t="shared" si="1953"/>
        <v>1</v>
      </c>
      <c r="P3616" s="98">
        <f t="shared" si="1954"/>
        <v>236.59</v>
      </c>
      <c r="Q3616" s="97">
        <f t="shared" si="1955"/>
        <v>1419.54</v>
      </c>
      <c r="R3616" s="97"/>
      <c r="S3616" s="97"/>
    </row>
    <row r="3617" spans="1:19" ht="22.5" x14ac:dyDescent="0.25">
      <c r="A3617" s="89" t="s">
        <v>7666</v>
      </c>
      <c r="B3617" s="89" t="s">
        <v>7633</v>
      </c>
      <c r="C3617" s="89"/>
      <c r="D3617" s="89" t="s">
        <v>124</v>
      </c>
      <c r="E3617" s="94" t="s">
        <v>1719</v>
      </c>
      <c r="F3617" s="95" t="s">
        <v>1720</v>
      </c>
      <c r="G3617" s="89" t="s">
        <v>648</v>
      </c>
      <c r="H3617" s="89" t="s">
        <v>43</v>
      </c>
      <c r="I3617" s="96">
        <v>1</v>
      </c>
      <c r="J3617" s="97">
        <v>3810</v>
      </c>
      <c r="K3617" s="98">
        <f t="shared" si="1949"/>
        <v>635</v>
      </c>
      <c r="L3617" s="99">
        <f t="shared" si="1950"/>
        <v>1.0815399999999999</v>
      </c>
      <c r="M3617" s="100">
        <f t="shared" si="1951"/>
        <v>1.0590999999999999</v>
      </c>
      <c r="N3617" s="101">
        <f t="shared" si="1952"/>
        <v>0.97811300000000001</v>
      </c>
      <c r="O3617" s="100">
        <f t="shared" si="1953"/>
        <v>1</v>
      </c>
      <c r="P3617" s="98">
        <f t="shared" si="1954"/>
        <v>711.45</v>
      </c>
      <c r="Q3617" s="97">
        <f t="shared" si="1955"/>
        <v>4268.7</v>
      </c>
      <c r="R3617" s="97"/>
      <c r="S3617" s="97"/>
    </row>
    <row r="3618" spans="1:19" ht="28.5" x14ac:dyDescent="0.25">
      <c r="A3618" s="72"/>
      <c r="B3618" s="77"/>
      <c r="C3618" s="77"/>
      <c r="D3618" s="77"/>
      <c r="E3618" s="76"/>
      <c r="F3618" s="76" t="s">
        <v>17305</v>
      </c>
      <c r="G3618" s="77"/>
      <c r="H3618" s="77"/>
      <c r="I3618" s="78"/>
      <c r="J3618" s="79">
        <f>J3619</f>
        <v>543050</v>
      </c>
      <c r="K3618" s="98"/>
      <c r="L3618" s="99"/>
      <c r="M3618" s="100"/>
      <c r="N3618" s="101"/>
      <c r="O3618" s="100"/>
      <c r="P3618" s="98"/>
      <c r="Q3618" s="79">
        <f>Q3619</f>
        <v>608425.14</v>
      </c>
      <c r="R3618" s="79">
        <f t="shared" ref="R3618:S3618" si="1957">R3619</f>
        <v>400007.72</v>
      </c>
      <c r="S3618" s="79">
        <f t="shared" si="1957"/>
        <v>0</v>
      </c>
    </row>
    <row r="3619" spans="1:19" ht="25.5" x14ac:dyDescent="0.25">
      <c r="A3619" s="82" t="s">
        <v>2693</v>
      </c>
      <c r="B3619" s="83"/>
      <c r="C3619" s="84"/>
      <c r="D3619" s="85"/>
      <c r="E3619" s="86"/>
      <c r="F3619" s="86" t="s">
        <v>7669</v>
      </c>
      <c r="G3619" s="82"/>
      <c r="H3619" s="82"/>
      <c r="I3619" s="87"/>
      <c r="J3619" s="88">
        <f>SUM(J3620:J3659)</f>
        <v>543050</v>
      </c>
      <c r="K3619" s="98"/>
      <c r="L3619" s="99"/>
      <c r="M3619" s="100"/>
      <c r="N3619" s="101"/>
      <c r="O3619" s="100"/>
      <c r="P3619" s="98"/>
      <c r="Q3619" s="88">
        <f>SUM(Q3620:Q3659)</f>
        <v>608425.14</v>
      </c>
      <c r="R3619" s="88">
        <f t="shared" ref="R3619:S3619" si="1958">SUM(R3620:R3659)</f>
        <v>400007.72</v>
      </c>
      <c r="S3619" s="88">
        <f t="shared" si="1958"/>
        <v>0</v>
      </c>
    </row>
    <row r="3620" spans="1:19" ht="22.5" x14ac:dyDescent="0.25">
      <c r="A3620" s="89" t="s">
        <v>7670</v>
      </c>
      <c r="B3620" s="89" t="s">
        <v>7671</v>
      </c>
      <c r="C3620" s="89"/>
      <c r="D3620" s="89" t="s">
        <v>12</v>
      </c>
      <c r="E3620" s="94" t="s">
        <v>1990</v>
      </c>
      <c r="F3620" s="95" t="s">
        <v>1991</v>
      </c>
      <c r="G3620" s="89" t="s">
        <v>648</v>
      </c>
      <c r="H3620" s="89" t="s">
        <v>12</v>
      </c>
      <c r="I3620" s="96">
        <v>1</v>
      </c>
      <c r="J3620" s="97">
        <v>8987</v>
      </c>
      <c r="K3620" s="98">
        <f t="shared" ref="K3620:K3633" si="1959">J3620/H3620</f>
        <v>8987</v>
      </c>
      <c r="L3620" s="99">
        <f t="shared" ref="L3620:L3633" si="1960">$L$8</f>
        <v>1.0815399999999999</v>
      </c>
      <c r="M3620" s="100">
        <f t="shared" ref="M3620:M3633" si="1961">$M$8</f>
        <v>1.0590999999999999</v>
      </c>
      <c r="N3620" s="101">
        <f t="shared" ref="N3620:N3633" si="1962">$N$8</f>
        <v>0.97811300000000001</v>
      </c>
      <c r="O3620" s="100">
        <f t="shared" ref="O3620:O3633" si="1963">$O$8</f>
        <v>1</v>
      </c>
      <c r="P3620" s="98">
        <f t="shared" ref="P3620:P3633" si="1964">K3620*L3620*M3620*N3620*O3620</f>
        <v>10068.93</v>
      </c>
      <c r="Q3620" s="97">
        <f t="shared" ref="Q3620:Q3633" si="1965">H3620*P3620</f>
        <v>10068.93</v>
      </c>
      <c r="R3620" s="97"/>
      <c r="S3620" s="97"/>
    </row>
    <row r="3621" spans="1:19" ht="22.5" x14ac:dyDescent="0.25">
      <c r="A3621" s="89" t="s">
        <v>7672</v>
      </c>
      <c r="B3621" s="89" t="s">
        <v>7671</v>
      </c>
      <c r="C3621" s="89"/>
      <c r="D3621" s="89" t="s">
        <v>24</v>
      </c>
      <c r="E3621" s="94" t="s">
        <v>1993</v>
      </c>
      <c r="F3621" s="95" t="s">
        <v>1994</v>
      </c>
      <c r="G3621" s="89" t="s">
        <v>648</v>
      </c>
      <c r="H3621" s="89" t="s">
        <v>34</v>
      </c>
      <c r="I3621" s="96">
        <v>1</v>
      </c>
      <c r="J3621" s="97">
        <v>4947</v>
      </c>
      <c r="K3621" s="98">
        <f t="shared" si="1959"/>
        <v>1236.75</v>
      </c>
      <c r="L3621" s="99">
        <f t="shared" si="1960"/>
        <v>1.0815399999999999</v>
      </c>
      <c r="M3621" s="100">
        <f t="shared" si="1961"/>
        <v>1.0590999999999999</v>
      </c>
      <c r="N3621" s="101">
        <f t="shared" si="1962"/>
        <v>0.97811300000000001</v>
      </c>
      <c r="O3621" s="100">
        <f t="shared" si="1963"/>
        <v>1</v>
      </c>
      <c r="P3621" s="98">
        <f t="shared" si="1964"/>
        <v>1385.64</v>
      </c>
      <c r="Q3621" s="97">
        <f t="shared" si="1965"/>
        <v>5542.56</v>
      </c>
      <c r="R3621" s="97"/>
      <c r="S3621" s="97"/>
    </row>
    <row r="3622" spans="1:19" ht="22.5" x14ac:dyDescent="0.25">
      <c r="A3622" s="89" t="s">
        <v>7673</v>
      </c>
      <c r="B3622" s="89" t="s">
        <v>7671</v>
      </c>
      <c r="C3622" s="89"/>
      <c r="D3622" s="89" t="s">
        <v>30</v>
      </c>
      <c r="E3622" s="94" t="s">
        <v>7674</v>
      </c>
      <c r="F3622" s="95" t="s">
        <v>7675</v>
      </c>
      <c r="G3622" s="89" t="s">
        <v>648</v>
      </c>
      <c r="H3622" s="89" t="s">
        <v>109</v>
      </c>
      <c r="I3622" s="96">
        <v>1</v>
      </c>
      <c r="J3622" s="97">
        <v>14852</v>
      </c>
      <c r="K3622" s="98">
        <f t="shared" si="1959"/>
        <v>618.83000000000004</v>
      </c>
      <c r="L3622" s="99">
        <f t="shared" si="1960"/>
        <v>1.0815399999999999</v>
      </c>
      <c r="M3622" s="100">
        <f t="shared" si="1961"/>
        <v>1.0590999999999999</v>
      </c>
      <c r="N3622" s="101">
        <f t="shared" si="1962"/>
        <v>0.97811300000000001</v>
      </c>
      <c r="O3622" s="100">
        <f t="shared" si="1963"/>
        <v>1</v>
      </c>
      <c r="P3622" s="98">
        <f t="shared" si="1964"/>
        <v>693.33</v>
      </c>
      <c r="Q3622" s="97">
        <f t="shared" si="1965"/>
        <v>16639.919999999998</v>
      </c>
      <c r="R3622" s="97"/>
      <c r="S3622" s="97"/>
    </row>
    <row r="3623" spans="1:19" x14ac:dyDescent="0.25">
      <c r="A3623" s="89" t="s">
        <v>7676</v>
      </c>
      <c r="B3623" s="89" t="s">
        <v>7671</v>
      </c>
      <c r="C3623" s="89"/>
      <c r="D3623" s="89" t="s">
        <v>34</v>
      </c>
      <c r="E3623" s="94" t="s">
        <v>1442</v>
      </c>
      <c r="F3623" s="95" t="s">
        <v>1443</v>
      </c>
      <c r="G3623" s="89" t="s">
        <v>648</v>
      </c>
      <c r="H3623" s="89" t="s">
        <v>24</v>
      </c>
      <c r="I3623" s="96">
        <v>1</v>
      </c>
      <c r="J3623" s="97">
        <v>2582</v>
      </c>
      <c r="K3623" s="98">
        <f t="shared" si="1959"/>
        <v>1291</v>
      </c>
      <c r="L3623" s="99">
        <f t="shared" si="1960"/>
        <v>1.0815399999999999</v>
      </c>
      <c r="M3623" s="100">
        <f t="shared" si="1961"/>
        <v>1.0590999999999999</v>
      </c>
      <c r="N3623" s="101">
        <f t="shared" si="1962"/>
        <v>0.97811300000000001</v>
      </c>
      <c r="O3623" s="100">
        <f t="shared" si="1963"/>
        <v>1</v>
      </c>
      <c r="P3623" s="98">
        <f t="shared" si="1964"/>
        <v>1446.42</v>
      </c>
      <c r="Q3623" s="97">
        <f t="shared" si="1965"/>
        <v>2892.84</v>
      </c>
      <c r="R3623" s="97"/>
      <c r="S3623" s="97"/>
    </row>
    <row r="3624" spans="1:19" ht="22.5" x14ac:dyDescent="0.25">
      <c r="A3624" s="89" t="s">
        <v>7677</v>
      </c>
      <c r="B3624" s="89" t="s">
        <v>7671</v>
      </c>
      <c r="C3624" s="89"/>
      <c r="D3624" s="89" t="s">
        <v>40</v>
      </c>
      <c r="E3624" s="94" t="s">
        <v>7678</v>
      </c>
      <c r="F3624" s="95" t="s">
        <v>7679</v>
      </c>
      <c r="G3624" s="89" t="s">
        <v>648</v>
      </c>
      <c r="H3624" s="89" t="s">
        <v>43</v>
      </c>
      <c r="I3624" s="96">
        <v>1</v>
      </c>
      <c r="J3624" s="97">
        <v>3751</v>
      </c>
      <c r="K3624" s="98">
        <f t="shared" si="1959"/>
        <v>625.16999999999996</v>
      </c>
      <c r="L3624" s="99">
        <f t="shared" si="1960"/>
        <v>1.0815399999999999</v>
      </c>
      <c r="M3624" s="100">
        <f t="shared" si="1961"/>
        <v>1.0590999999999999</v>
      </c>
      <c r="N3624" s="101">
        <f t="shared" si="1962"/>
        <v>0.97811300000000001</v>
      </c>
      <c r="O3624" s="100">
        <f t="shared" si="1963"/>
        <v>1</v>
      </c>
      <c r="P3624" s="98">
        <f t="shared" si="1964"/>
        <v>700.43</v>
      </c>
      <c r="Q3624" s="97">
        <f t="shared" si="1965"/>
        <v>4202.58</v>
      </c>
      <c r="R3624" s="97"/>
      <c r="S3624" s="97"/>
    </row>
    <row r="3625" spans="1:19" ht="22.5" x14ac:dyDescent="0.25">
      <c r="A3625" s="89" t="s">
        <v>7681</v>
      </c>
      <c r="B3625" s="89" t="s">
        <v>7671</v>
      </c>
      <c r="C3625" s="89"/>
      <c r="D3625" s="89" t="s">
        <v>43</v>
      </c>
      <c r="E3625" s="94" t="s">
        <v>7674</v>
      </c>
      <c r="F3625" s="95" t="s">
        <v>7675</v>
      </c>
      <c r="G3625" s="89" t="s">
        <v>648</v>
      </c>
      <c r="H3625" s="89" t="s">
        <v>30</v>
      </c>
      <c r="I3625" s="96">
        <v>1</v>
      </c>
      <c r="J3625" s="97">
        <v>1856</v>
      </c>
      <c r="K3625" s="98">
        <f t="shared" si="1959"/>
        <v>618.66999999999996</v>
      </c>
      <c r="L3625" s="99">
        <f t="shared" si="1960"/>
        <v>1.0815399999999999</v>
      </c>
      <c r="M3625" s="100">
        <f t="shared" si="1961"/>
        <v>1.0590999999999999</v>
      </c>
      <c r="N3625" s="101">
        <f t="shared" si="1962"/>
        <v>0.97811300000000001</v>
      </c>
      <c r="O3625" s="100">
        <f t="shared" si="1963"/>
        <v>1</v>
      </c>
      <c r="P3625" s="98">
        <f t="shared" si="1964"/>
        <v>693.15</v>
      </c>
      <c r="Q3625" s="97">
        <f t="shared" si="1965"/>
        <v>2079.4499999999998</v>
      </c>
      <c r="R3625" s="97"/>
      <c r="S3625" s="97"/>
    </row>
    <row r="3626" spans="1:19" x14ac:dyDescent="0.25">
      <c r="A3626" s="89" t="s">
        <v>7683</v>
      </c>
      <c r="B3626" s="89" t="s">
        <v>7671</v>
      </c>
      <c r="C3626" s="89"/>
      <c r="D3626" s="89" t="s">
        <v>48</v>
      </c>
      <c r="E3626" s="94" t="s">
        <v>1442</v>
      </c>
      <c r="F3626" s="95" t="s">
        <v>1443</v>
      </c>
      <c r="G3626" s="89" t="s">
        <v>648</v>
      </c>
      <c r="H3626" s="89" t="s">
        <v>24</v>
      </c>
      <c r="I3626" s="96">
        <v>1</v>
      </c>
      <c r="J3626" s="97">
        <v>2582</v>
      </c>
      <c r="K3626" s="98">
        <f t="shared" si="1959"/>
        <v>1291</v>
      </c>
      <c r="L3626" s="99">
        <f t="shared" si="1960"/>
        <v>1.0815399999999999</v>
      </c>
      <c r="M3626" s="100">
        <f t="shared" si="1961"/>
        <v>1.0590999999999999</v>
      </c>
      <c r="N3626" s="101">
        <f t="shared" si="1962"/>
        <v>0.97811300000000001</v>
      </c>
      <c r="O3626" s="100">
        <f t="shared" si="1963"/>
        <v>1</v>
      </c>
      <c r="P3626" s="98">
        <f t="shared" si="1964"/>
        <v>1446.42</v>
      </c>
      <c r="Q3626" s="97">
        <f t="shared" si="1965"/>
        <v>2892.84</v>
      </c>
      <c r="R3626" s="97"/>
      <c r="S3626" s="97"/>
    </row>
    <row r="3627" spans="1:19" x14ac:dyDescent="0.25">
      <c r="A3627" s="89" t="s">
        <v>7685</v>
      </c>
      <c r="B3627" s="89" t="s">
        <v>7671</v>
      </c>
      <c r="C3627" s="89"/>
      <c r="D3627" s="89" t="s">
        <v>55</v>
      </c>
      <c r="E3627" s="94" t="s">
        <v>7686</v>
      </c>
      <c r="F3627" s="95" t="s">
        <v>7687</v>
      </c>
      <c r="G3627" s="89" t="s">
        <v>7688</v>
      </c>
      <c r="H3627" s="89" t="s">
        <v>40</v>
      </c>
      <c r="I3627" s="96">
        <v>1</v>
      </c>
      <c r="J3627" s="97">
        <v>71216</v>
      </c>
      <c r="K3627" s="98">
        <f t="shared" si="1959"/>
        <v>14243.2</v>
      </c>
      <c r="L3627" s="99">
        <f t="shared" si="1960"/>
        <v>1.0815399999999999</v>
      </c>
      <c r="M3627" s="100">
        <f t="shared" si="1961"/>
        <v>1.0590999999999999</v>
      </c>
      <c r="N3627" s="101">
        <f t="shared" si="1962"/>
        <v>0.97811300000000001</v>
      </c>
      <c r="O3627" s="100">
        <f t="shared" si="1963"/>
        <v>1</v>
      </c>
      <c r="P3627" s="98">
        <f t="shared" si="1964"/>
        <v>15957.92</v>
      </c>
      <c r="Q3627" s="97">
        <f t="shared" si="1965"/>
        <v>79789.600000000006</v>
      </c>
      <c r="R3627" s="97"/>
      <c r="S3627" s="97"/>
    </row>
    <row r="3628" spans="1:19" x14ac:dyDescent="0.25">
      <c r="A3628" s="89" t="s">
        <v>7693</v>
      </c>
      <c r="B3628" s="89" t="s">
        <v>7671</v>
      </c>
      <c r="C3628" s="89"/>
      <c r="D3628" s="89" t="s">
        <v>58</v>
      </c>
      <c r="E3628" s="94" t="s">
        <v>1282</v>
      </c>
      <c r="F3628" s="95" t="s">
        <v>1283</v>
      </c>
      <c r="G3628" s="89" t="s">
        <v>648</v>
      </c>
      <c r="H3628" s="89" t="s">
        <v>12</v>
      </c>
      <c r="I3628" s="96">
        <v>1</v>
      </c>
      <c r="J3628" s="97">
        <v>884</v>
      </c>
      <c r="K3628" s="98">
        <f t="shared" si="1959"/>
        <v>884</v>
      </c>
      <c r="L3628" s="99">
        <f t="shared" si="1960"/>
        <v>1.0815399999999999</v>
      </c>
      <c r="M3628" s="100">
        <f t="shared" si="1961"/>
        <v>1.0590999999999999</v>
      </c>
      <c r="N3628" s="101">
        <f t="shared" si="1962"/>
        <v>0.97811300000000001</v>
      </c>
      <c r="O3628" s="100">
        <f t="shared" si="1963"/>
        <v>1</v>
      </c>
      <c r="P3628" s="98">
        <f t="shared" si="1964"/>
        <v>990.42</v>
      </c>
      <c r="Q3628" s="97">
        <f t="shared" si="1965"/>
        <v>990.42</v>
      </c>
      <c r="R3628" s="97"/>
      <c r="S3628" s="97"/>
    </row>
    <row r="3629" spans="1:19" x14ac:dyDescent="0.25">
      <c r="A3629" s="89" t="s">
        <v>7695</v>
      </c>
      <c r="B3629" s="89" t="s">
        <v>7671</v>
      </c>
      <c r="C3629" s="89"/>
      <c r="D3629" s="89" t="s">
        <v>60</v>
      </c>
      <c r="E3629" s="94" t="s">
        <v>1442</v>
      </c>
      <c r="F3629" s="95" t="s">
        <v>1443</v>
      </c>
      <c r="G3629" s="89" t="s">
        <v>648</v>
      </c>
      <c r="H3629" s="89" t="s">
        <v>12</v>
      </c>
      <c r="I3629" s="96">
        <v>1</v>
      </c>
      <c r="J3629" s="97">
        <v>1290</v>
      </c>
      <c r="K3629" s="98">
        <f t="shared" si="1959"/>
        <v>1290</v>
      </c>
      <c r="L3629" s="99">
        <f t="shared" si="1960"/>
        <v>1.0815399999999999</v>
      </c>
      <c r="M3629" s="100">
        <f t="shared" si="1961"/>
        <v>1.0590999999999999</v>
      </c>
      <c r="N3629" s="101">
        <f t="shared" si="1962"/>
        <v>0.97811300000000001</v>
      </c>
      <c r="O3629" s="100">
        <f t="shared" si="1963"/>
        <v>1</v>
      </c>
      <c r="P3629" s="98">
        <f t="shared" si="1964"/>
        <v>1445.3</v>
      </c>
      <c r="Q3629" s="97">
        <f t="shared" si="1965"/>
        <v>1445.3</v>
      </c>
      <c r="R3629" s="97"/>
      <c r="S3629" s="97"/>
    </row>
    <row r="3630" spans="1:19" x14ac:dyDescent="0.25">
      <c r="A3630" s="89" t="s">
        <v>7696</v>
      </c>
      <c r="B3630" s="89" t="s">
        <v>7671</v>
      </c>
      <c r="C3630" s="89"/>
      <c r="D3630" s="89" t="s">
        <v>65</v>
      </c>
      <c r="E3630" s="94" t="s">
        <v>1999</v>
      </c>
      <c r="F3630" s="95" t="s">
        <v>2000</v>
      </c>
      <c r="G3630" s="89" t="s">
        <v>648</v>
      </c>
      <c r="H3630" s="89" t="s">
        <v>12</v>
      </c>
      <c r="I3630" s="96">
        <v>1</v>
      </c>
      <c r="J3630" s="97">
        <v>2804</v>
      </c>
      <c r="K3630" s="98">
        <f t="shared" si="1959"/>
        <v>2804</v>
      </c>
      <c r="L3630" s="99">
        <f t="shared" si="1960"/>
        <v>1.0815399999999999</v>
      </c>
      <c r="M3630" s="100">
        <f t="shared" si="1961"/>
        <v>1.0590999999999999</v>
      </c>
      <c r="N3630" s="101">
        <f t="shared" si="1962"/>
        <v>0.97811300000000001</v>
      </c>
      <c r="O3630" s="100">
        <f t="shared" si="1963"/>
        <v>1</v>
      </c>
      <c r="P3630" s="98">
        <f t="shared" si="1964"/>
        <v>3141.57</v>
      </c>
      <c r="Q3630" s="97">
        <f t="shared" si="1965"/>
        <v>3141.57</v>
      </c>
      <c r="R3630" s="97"/>
      <c r="S3630" s="97"/>
    </row>
    <row r="3631" spans="1:19" x14ac:dyDescent="0.25">
      <c r="A3631" s="89" t="s">
        <v>7697</v>
      </c>
      <c r="B3631" s="89" t="s">
        <v>7671</v>
      </c>
      <c r="C3631" s="89"/>
      <c r="D3631" s="89" t="s">
        <v>68</v>
      </c>
      <c r="E3631" s="94" t="s">
        <v>2003</v>
      </c>
      <c r="F3631" s="95" t="s">
        <v>2004</v>
      </c>
      <c r="G3631" s="89" t="s">
        <v>648</v>
      </c>
      <c r="H3631" s="89" t="s">
        <v>24</v>
      </c>
      <c r="I3631" s="96">
        <v>1</v>
      </c>
      <c r="J3631" s="97">
        <v>1445</v>
      </c>
      <c r="K3631" s="98">
        <f t="shared" si="1959"/>
        <v>722.5</v>
      </c>
      <c r="L3631" s="99">
        <f t="shared" si="1960"/>
        <v>1.0815399999999999</v>
      </c>
      <c r="M3631" s="100">
        <f t="shared" si="1961"/>
        <v>1.0590999999999999</v>
      </c>
      <c r="N3631" s="101">
        <f t="shared" si="1962"/>
        <v>0.97811300000000001</v>
      </c>
      <c r="O3631" s="100">
        <f t="shared" si="1963"/>
        <v>1</v>
      </c>
      <c r="P3631" s="98">
        <f t="shared" si="1964"/>
        <v>809.48</v>
      </c>
      <c r="Q3631" s="97">
        <f t="shared" si="1965"/>
        <v>1618.96</v>
      </c>
      <c r="R3631" s="97"/>
      <c r="S3631" s="97"/>
    </row>
    <row r="3632" spans="1:19" x14ac:dyDescent="0.25">
      <c r="A3632" s="89" t="s">
        <v>7698</v>
      </c>
      <c r="B3632" s="89" t="s">
        <v>7671</v>
      </c>
      <c r="C3632" s="89"/>
      <c r="D3632" s="89" t="s">
        <v>70</v>
      </c>
      <c r="E3632" s="94" t="s">
        <v>2007</v>
      </c>
      <c r="F3632" s="95" t="s">
        <v>2008</v>
      </c>
      <c r="G3632" s="89" t="s">
        <v>648</v>
      </c>
      <c r="H3632" s="89" t="s">
        <v>55</v>
      </c>
      <c r="I3632" s="96">
        <v>1</v>
      </c>
      <c r="J3632" s="97">
        <v>12355</v>
      </c>
      <c r="K3632" s="98">
        <f t="shared" si="1959"/>
        <v>1544.38</v>
      </c>
      <c r="L3632" s="99">
        <f t="shared" si="1960"/>
        <v>1.0815399999999999</v>
      </c>
      <c r="M3632" s="100">
        <f t="shared" si="1961"/>
        <v>1.0590999999999999</v>
      </c>
      <c r="N3632" s="101">
        <f t="shared" si="1962"/>
        <v>0.97811300000000001</v>
      </c>
      <c r="O3632" s="100">
        <f t="shared" si="1963"/>
        <v>1</v>
      </c>
      <c r="P3632" s="98">
        <f t="shared" si="1964"/>
        <v>1730.31</v>
      </c>
      <c r="Q3632" s="97">
        <f t="shared" si="1965"/>
        <v>13842.48</v>
      </c>
      <c r="R3632" s="97"/>
      <c r="S3632" s="97"/>
    </row>
    <row r="3633" spans="1:19" x14ac:dyDescent="0.25">
      <c r="A3633" s="89" t="s">
        <v>7699</v>
      </c>
      <c r="B3633" s="89" t="s">
        <v>7671</v>
      </c>
      <c r="C3633" s="89"/>
      <c r="D3633" s="89" t="s">
        <v>73</v>
      </c>
      <c r="E3633" s="94" t="s">
        <v>2003</v>
      </c>
      <c r="F3633" s="95" t="s">
        <v>2004</v>
      </c>
      <c r="G3633" s="89" t="s">
        <v>648</v>
      </c>
      <c r="H3633" s="89" t="s">
        <v>12</v>
      </c>
      <c r="I3633" s="96">
        <v>1</v>
      </c>
      <c r="J3633" s="97">
        <v>724</v>
      </c>
      <c r="K3633" s="98">
        <f t="shared" si="1959"/>
        <v>724</v>
      </c>
      <c r="L3633" s="99">
        <f t="shared" si="1960"/>
        <v>1.0815399999999999</v>
      </c>
      <c r="M3633" s="100">
        <f t="shared" si="1961"/>
        <v>1.0590999999999999</v>
      </c>
      <c r="N3633" s="101">
        <f t="shared" si="1962"/>
        <v>0.97811300000000001</v>
      </c>
      <c r="O3633" s="100">
        <f t="shared" si="1963"/>
        <v>1</v>
      </c>
      <c r="P3633" s="98">
        <f t="shared" si="1964"/>
        <v>811.16</v>
      </c>
      <c r="Q3633" s="97">
        <f t="shared" si="1965"/>
        <v>811.16</v>
      </c>
      <c r="R3633" s="97"/>
      <c r="S3633" s="97"/>
    </row>
    <row r="3634" spans="1:19" x14ac:dyDescent="0.25">
      <c r="A3634" s="89"/>
      <c r="B3634" s="90"/>
      <c r="C3634" s="90"/>
      <c r="D3634" s="91"/>
      <c r="E3634" s="92"/>
      <c r="F3634" s="92" t="s">
        <v>2013</v>
      </c>
      <c r="G3634" s="91"/>
      <c r="H3634" s="91"/>
      <c r="I3634" s="93">
        <v>1</v>
      </c>
      <c r="J3634" s="91"/>
      <c r="K3634" s="98"/>
      <c r="L3634" s="99"/>
      <c r="M3634" s="100"/>
      <c r="N3634" s="101"/>
      <c r="O3634" s="100"/>
      <c r="P3634" s="98"/>
      <c r="Q3634" s="91"/>
      <c r="R3634" s="91"/>
      <c r="S3634" s="91"/>
    </row>
    <row r="3635" spans="1:19" ht="22.5" x14ac:dyDescent="0.25">
      <c r="A3635" s="89" t="s">
        <v>7700</v>
      </c>
      <c r="B3635" s="89" t="s">
        <v>7671</v>
      </c>
      <c r="C3635" s="89"/>
      <c r="D3635" s="89" t="s">
        <v>75</v>
      </c>
      <c r="E3635" s="94" t="s">
        <v>2015</v>
      </c>
      <c r="F3635" s="95" t="s">
        <v>2016</v>
      </c>
      <c r="G3635" s="89" t="s">
        <v>1071</v>
      </c>
      <c r="H3635" s="89" t="s">
        <v>7701</v>
      </c>
      <c r="I3635" s="96">
        <v>1</v>
      </c>
      <c r="J3635" s="97">
        <v>48170</v>
      </c>
      <c r="K3635" s="98">
        <f>J3635/H3635</f>
        <v>12709.76</v>
      </c>
      <c r="L3635" s="99">
        <f>$L$8</f>
        <v>1.0815399999999999</v>
      </c>
      <c r="M3635" s="100">
        <f>$M$8</f>
        <v>1.0590999999999999</v>
      </c>
      <c r="N3635" s="101">
        <f>$N$8</f>
        <v>0.97811300000000001</v>
      </c>
      <c r="O3635" s="100">
        <f>$O$8</f>
        <v>1</v>
      </c>
      <c r="P3635" s="98">
        <f>K3635*L3635*M3635*N3635*O3635</f>
        <v>14239.87</v>
      </c>
      <c r="Q3635" s="97">
        <f>H3635*P3635</f>
        <v>53969.11</v>
      </c>
      <c r="R3635" s="97"/>
      <c r="S3635" s="97"/>
    </row>
    <row r="3636" spans="1:19" ht="22.5" x14ac:dyDescent="0.25">
      <c r="A3636" s="89" t="s">
        <v>7702</v>
      </c>
      <c r="B3636" s="89" t="s">
        <v>7671</v>
      </c>
      <c r="C3636" s="89"/>
      <c r="D3636" s="89" t="s">
        <v>87</v>
      </c>
      <c r="E3636" s="94" t="s">
        <v>2019</v>
      </c>
      <c r="F3636" s="95" t="s">
        <v>2020</v>
      </c>
      <c r="G3636" s="89" t="s">
        <v>1077</v>
      </c>
      <c r="H3636" s="89" t="s">
        <v>7703</v>
      </c>
      <c r="I3636" s="96">
        <v>1</v>
      </c>
      <c r="J3636" s="97">
        <v>5620</v>
      </c>
      <c r="K3636" s="98">
        <f>J3636/H3636</f>
        <v>16.48</v>
      </c>
      <c r="L3636" s="99">
        <f>$L$8</f>
        <v>1.0815399999999999</v>
      </c>
      <c r="M3636" s="100">
        <f>$M$8</f>
        <v>1.0590999999999999</v>
      </c>
      <c r="N3636" s="101">
        <f>$N$8</f>
        <v>0.97811300000000001</v>
      </c>
      <c r="O3636" s="100">
        <f>$O$8</f>
        <v>1</v>
      </c>
      <c r="P3636" s="98">
        <f>K3636*L3636*M3636*N3636*O3636</f>
        <v>18.46</v>
      </c>
      <c r="Q3636" s="97">
        <f>H3636*P3636</f>
        <v>6294.86</v>
      </c>
      <c r="R3636" s="97"/>
      <c r="S3636" s="97"/>
    </row>
    <row r="3637" spans="1:19" x14ac:dyDescent="0.25">
      <c r="A3637" s="89" t="s">
        <v>7704</v>
      </c>
      <c r="B3637" s="89" t="s">
        <v>7671</v>
      </c>
      <c r="C3637" s="89"/>
      <c r="D3637" s="89" t="s">
        <v>89</v>
      </c>
      <c r="E3637" s="94" t="s">
        <v>2023</v>
      </c>
      <c r="F3637" s="95" t="s">
        <v>2024</v>
      </c>
      <c r="G3637" s="89" t="s">
        <v>1459</v>
      </c>
      <c r="H3637" s="89" t="s">
        <v>7705</v>
      </c>
      <c r="I3637" s="96">
        <v>1</v>
      </c>
      <c r="J3637" s="97">
        <v>57</v>
      </c>
      <c r="K3637" s="98">
        <f>J3637/H3637</f>
        <v>7125</v>
      </c>
      <c r="L3637" s="99">
        <f>$L$8</f>
        <v>1.0815399999999999</v>
      </c>
      <c r="M3637" s="100">
        <f>$M$8</f>
        <v>1.0590999999999999</v>
      </c>
      <c r="N3637" s="101">
        <f>$N$8</f>
        <v>0.97811300000000001</v>
      </c>
      <c r="O3637" s="100">
        <f>$O$8</f>
        <v>1</v>
      </c>
      <c r="P3637" s="98">
        <f>K3637*L3637*M3637*N3637*O3637</f>
        <v>7982.77</v>
      </c>
      <c r="Q3637" s="97">
        <f>H3637*P3637</f>
        <v>63.86</v>
      </c>
      <c r="R3637" s="97"/>
      <c r="S3637" s="97"/>
    </row>
    <row r="3638" spans="1:19" ht="45" x14ac:dyDescent="0.25">
      <c r="A3638" s="89" t="s">
        <v>7706</v>
      </c>
      <c r="B3638" s="89" t="s">
        <v>7671</v>
      </c>
      <c r="C3638" s="89"/>
      <c r="D3638" s="89" t="s">
        <v>90</v>
      </c>
      <c r="E3638" s="94" t="s">
        <v>2027</v>
      </c>
      <c r="F3638" s="95" t="s">
        <v>2028</v>
      </c>
      <c r="G3638" s="89" t="s">
        <v>1459</v>
      </c>
      <c r="H3638" s="89" t="s">
        <v>6247</v>
      </c>
      <c r="I3638" s="96">
        <v>1</v>
      </c>
      <c r="J3638" s="97">
        <v>506</v>
      </c>
      <c r="K3638" s="98">
        <f>J3638/H3638</f>
        <v>84333.33</v>
      </c>
      <c r="L3638" s="99">
        <f>$L$8</f>
        <v>1.0815399999999999</v>
      </c>
      <c r="M3638" s="100">
        <f>$M$8</f>
        <v>1.0590999999999999</v>
      </c>
      <c r="N3638" s="101">
        <f>$N$8</f>
        <v>0.97811300000000001</v>
      </c>
      <c r="O3638" s="100">
        <f>$O$8</f>
        <v>1</v>
      </c>
      <c r="P3638" s="98">
        <f>K3638*L3638*M3638*N3638*O3638</f>
        <v>94486.080000000002</v>
      </c>
      <c r="Q3638" s="97">
        <f>H3638*P3638</f>
        <v>566.91999999999996</v>
      </c>
      <c r="R3638" s="97"/>
      <c r="S3638" s="97"/>
    </row>
    <row r="3639" spans="1:19" ht="45" x14ac:dyDescent="0.25">
      <c r="A3639" s="89" t="s">
        <v>7707</v>
      </c>
      <c r="B3639" s="89" t="s">
        <v>7671</v>
      </c>
      <c r="C3639" s="89"/>
      <c r="D3639" s="89" t="s">
        <v>91</v>
      </c>
      <c r="E3639" s="94" t="s">
        <v>5062</v>
      </c>
      <c r="F3639" s="95" t="s">
        <v>5063</v>
      </c>
      <c r="G3639" s="89" t="s">
        <v>1459</v>
      </c>
      <c r="H3639" s="89" t="s">
        <v>2077</v>
      </c>
      <c r="I3639" s="96">
        <v>1</v>
      </c>
      <c r="J3639" s="97">
        <v>1396</v>
      </c>
      <c r="K3639" s="98">
        <f>J3639/H3639</f>
        <v>58166.67</v>
      </c>
      <c r="L3639" s="99">
        <f>$L$8</f>
        <v>1.0815399999999999</v>
      </c>
      <c r="M3639" s="100">
        <f>$M$8</f>
        <v>1.0590999999999999</v>
      </c>
      <c r="N3639" s="101">
        <f>$N$8</f>
        <v>0.97811300000000001</v>
      </c>
      <c r="O3639" s="100">
        <f>$O$8</f>
        <v>1</v>
      </c>
      <c r="P3639" s="98">
        <f>K3639*L3639*M3639*N3639*O3639</f>
        <v>65169.26</v>
      </c>
      <c r="Q3639" s="97">
        <f>H3639*P3639</f>
        <v>1564.06</v>
      </c>
      <c r="R3639" s="97"/>
      <c r="S3639" s="97"/>
    </row>
    <row r="3640" spans="1:19" x14ac:dyDescent="0.25">
      <c r="A3640" s="89"/>
      <c r="B3640" s="90"/>
      <c r="C3640" s="90"/>
      <c r="D3640" s="91"/>
      <c r="E3640" s="92"/>
      <c r="F3640" s="92" t="s">
        <v>2030</v>
      </c>
      <c r="G3640" s="91"/>
      <c r="H3640" s="91"/>
      <c r="I3640" s="93">
        <v>1</v>
      </c>
      <c r="J3640" s="91"/>
      <c r="K3640" s="98"/>
      <c r="L3640" s="99"/>
      <c r="M3640" s="100"/>
      <c r="N3640" s="101"/>
      <c r="O3640" s="100"/>
      <c r="P3640" s="98"/>
      <c r="Q3640" s="91"/>
      <c r="R3640" s="91"/>
      <c r="S3640" s="91"/>
    </row>
    <row r="3641" spans="1:19" ht="22.5" x14ac:dyDescent="0.25">
      <c r="A3641" s="89" t="s">
        <v>7708</v>
      </c>
      <c r="B3641" s="89" t="s">
        <v>7671</v>
      </c>
      <c r="C3641" s="89" t="s">
        <v>17297</v>
      </c>
      <c r="D3641" s="89" t="s">
        <v>101</v>
      </c>
      <c r="E3641" s="94" t="s">
        <v>2032</v>
      </c>
      <c r="F3641" s="95" t="s">
        <v>2033</v>
      </c>
      <c r="G3641" s="89" t="s">
        <v>648</v>
      </c>
      <c r="H3641" s="89" t="s">
        <v>12</v>
      </c>
      <c r="I3641" s="96">
        <v>1</v>
      </c>
      <c r="J3641" s="97">
        <v>20897</v>
      </c>
      <c r="K3641" s="98">
        <f t="shared" ref="K3641:K3659" si="1966">J3641/H3641</f>
        <v>20897</v>
      </c>
      <c r="L3641" s="99">
        <f t="shared" ref="L3641:L3659" si="1967">$L$8</f>
        <v>1.0815399999999999</v>
      </c>
      <c r="M3641" s="100">
        <f t="shared" ref="M3641:M3659" si="1968">$M$8</f>
        <v>1.0590999999999999</v>
      </c>
      <c r="N3641" s="101">
        <f t="shared" ref="N3641:N3659" si="1969">$N$8</f>
        <v>0.97811300000000001</v>
      </c>
      <c r="O3641" s="100">
        <f t="shared" ref="O3641:O3659" si="1970">$O$8</f>
        <v>1</v>
      </c>
      <c r="P3641" s="98">
        <f t="shared" ref="P3641:P3659" si="1971">K3641*L3641*M3641*N3641*O3641</f>
        <v>23412.76</v>
      </c>
      <c r="Q3641" s="97">
        <f t="shared" ref="Q3641:Q3659" si="1972">H3641*P3641</f>
        <v>23412.76</v>
      </c>
      <c r="R3641" s="97">
        <f t="shared" ref="R3641:R3659" si="1973">Q3641</f>
        <v>23412.76</v>
      </c>
      <c r="S3641" s="97"/>
    </row>
    <row r="3642" spans="1:19" ht="22.5" x14ac:dyDescent="0.25">
      <c r="A3642" s="89" t="s">
        <v>7709</v>
      </c>
      <c r="B3642" s="89" t="s">
        <v>7671</v>
      </c>
      <c r="C3642" s="89" t="s">
        <v>17297</v>
      </c>
      <c r="D3642" s="89" t="s">
        <v>106</v>
      </c>
      <c r="E3642" s="94" t="s">
        <v>2035</v>
      </c>
      <c r="F3642" s="95" t="s">
        <v>1995</v>
      </c>
      <c r="G3642" s="89" t="s">
        <v>648</v>
      </c>
      <c r="H3642" s="89" t="s">
        <v>34</v>
      </c>
      <c r="I3642" s="96">
        <v>1</v>
      </c>
      <c r="J3642" s="97">
        <v>4739</v>
      </c>
      <c r="K3642" s="98">
        <f t="shared" si="1966"/>
        <v>1184.75</v>
      </c>
      <c r="L3642" s="99">
        <f t="shared" si="1967"/>
        <v>1.0815399999999999</v>
      </c>
      <c r="M3642" s="100">
        <f t="shared" si="1968"/>
        <v>1.0590999999999999</v>
      </c>
      <c r="N3642" s="101">
        <f t="shared" si="1969"/>
        <v>0.97811300000000001</v>
      </c>
      <c r="O3642" s="100">
        <f t="shared" si="1970"/>
        <v>1</v>
      </c>
      <c r="P3642" s="98">
        <f t="shared" si="1971"/>
        <v>1327.38</v>
      </c>
      <c r="Q3642" s="97">
        <f t="shared" si="1972"/>
        <v>5309.52</v>
      </c>
      <c r="R3642" s="97">
        <f t="shared" si="1973"/>
        <v>5309.52</v>
      </c>
      <c r="S3642" s="97"/>
    </row>
    <row r="3643" spans="1:19" ht="22.5" x14ac:dyDescent="0.25">
      <c r="A3643" s="89" t="s">
        <v>7710</v>
      </c>
      <c r="B3643" s="89" t="s">
        <v>7671</v>
      </c>
      <c r="C3643" s="89" t="s">
        <v>17297</v>
      </c>
      <c r="D3643" s="89" t="s">
        <v>107</v>
      </c>
      <c r="E3643" s="94" t="s">
        <v>2037</v>
      </c>
      <c r="F3643" s="95" t="s">
        <v>1997</v>
      </c>
      <c r="G3643" s="89" t="s">
        <v>648</v>
      </c>
      <c r="H3643" s="89" t="s">
        <v>109</v>
      </c>
      <c r="I3643" s="96">
        <v>1</v>
      </c>
      <c r="J3643" s="97">
        <v>23140</v>
      </c>
      <c r="K3643" s="98">
        <f t="shared" si="1966"/>
        <v>964.17</v>
      </c>
      <c r="L3643" s="99">
        <f t="shared" si="1967"/>
        <v>1.0815399999999999</v>
      </c>
      <c r="M3643" s="100">
        <f t="shared" si="1968"/>
        <v>1.0590999999999999</v>
      </c>
      <c r="N3643" s="101">
        <f t="shared" si="1969"/>
        <v>0.97811300000000001</v>
      </c>
      <c r="O3643" s="100">
        <f t="shared" si="1970"/>
        <v>1</v>
      </c>
      <c r="P3643" s="98">
        <f t="shared" si="1971"/>
        <v>1080.24</v>
      </c>
      <c r="Q3643" s="97">
        <f t="shared" si="1972"/>
        <v>25925.759999999998</v>
      </c>
      <c r="R3643" s="97">
        <f t="shared" si="1973"/>
        <v>25925.759999999998</v>
      </c>
      <c r="S3643" s="97"/>
    </row>
    <row r="3644" spans="1:19" x14ac:dyDescent="0.25">
      <c r="A3644" s="89" t="s">
        <v>7711</v>
      </c>
      <c r="B3644" s="89" t="s">
        <v>7671</v>
      </c>
      <c r="C3644" s="89" t="s">
        <v>17297</v>
      </c>
      <c r="D3644" s="89" t="s">
        <v>108</v>
      </c>
      <c r="E3644" s="94" t="s">
        <v>7712</v>
      </c>
      <c r="F3644" s="95" t="s">
        <v>7680</v>
      </c>
      <c r="G3644" s="89" t="s">
        <v>71</v>
      </c>
      <c r="H3644" s="89" t="s">
        <v>294</v>
      </c>
      <c r="I3644" s="96">
        <v>1</v>
      </c>
      <c r="J3644" s="97">
        <v>3305</v>
      </c>
      <c r="K3644" s="98">
        <f t="shared" si="1966"/>
        <v>55083.33</v>
      </c>
      <c r="L3644" s="99">
        <f t="shared" si="1967"/>
        <v>1.0815399999999999</v>
      </c>
      <c r="M3644" s="100">
        <f t="shared" si="1968"/>
        <v>1.0590999999999999</v>
      </c>
      <c r="N3644" s="101">
        <f t="shared" si="1969"/>
        <v>0.97811300000000001</v>
      </c>
      <c r="O3644" s="100">
        <f t="shared" si="1970"/>
        <v>1</v>
      </c>
      <c r="P3644" s="98">
        <f t="shared" si="1971"/>
        <v>61714.720000000001</v>
      </c>
      <c r="Q3644" s="97">
        <f t="shared" si="1972"/>
        <v>3702.88</v>
      </c>
      <c r="R3644" s="97">
        <f t="shared" si="1973"/>
        <v>3702.88</v>
      </c>
      <c r="S3644" s="97"/>
    </row>
    <row r="3645" spans="1:19" ht="22.5" x14ac:dyDescent="0.25">
      <c r="A3645" s="89" t="s">
        <v>7713</v>
      </c>
      <c r="B3645" s="89" t="s">
        <v>7671</v>
      </c>
      <c r="C3645" s="89" t="s">
        <v>17297</v>
      </c>
      <c r="D3645" s="89" t="s">
        <v>109</v>
      </c>
      <c r="E3645" s="94" t="s">
        <v>7714</v>
      </c>
      <c r="F3645" s="95" t="s">
        <v>7682</v>
      </c>
      <c r="G3645" s="89" t="s">
        <v>648</v>
      </c>
      <c r="H3645" s="89" t="s">
        <v>30</v>
      </c>
      <c r="I3645" s="96">
        <v>1</v>
      </c>
      <c r="J3645" s="97">
        <v>3396</v>
      </c>
      <c r="K3645" s="98">
        <f t="shared" si="1966"/>
        <v>1132</v>
      </c>
      <c r="L3645" s="99">
        <f t="shared" si="1967"/>
        <v>1.0815399999999999</v>
      </c>
      <c r="M3645" s="100">
        <f t="shared" si="1968"/>
        <v>1.0590999999999999</v>
      </c>
      <c r="N3645" s="101">
        <f t="shared" si="1969"/>
        <v>0.97811300000000001</v>
      </c>
      <c r="O3645" s="100">
        <f t="shared" si="1970"/>
        <v>1</v>
      </c>
      <c r="P3645" s="98">
        <f t="shared" si="1971"/>
        <v>1268.28</v>
      </c>
      <c r="Q3645" s="97">
        <f t="shared" si="1972"/>
        <v>3804.84</v>
      </c>
      <c r="R3645" s="97">
        <f t="shared" si="1973"/>
        <v>3804.84</v>
      </c>
      <c r="S3645" s="97"/>
    </row>
    <row r="3646" spans="1:19" ht="22.5" x14ac:dyDescent="0.25">
      <c r="A3646" s="89" t="s">
        <v>7715</v>
      </c>
      <c r="B3646" s="89" t="s">
        <v>7671</v>
      </c>
      <c r="C3646" s="89" t="s">
        <v>17297</v>
      </c>
      <c r="D3646" s="89" t="s">
        <v>122</v>
      </c>
      <c r="E3646" s="94" t="s">
        <v>7716</v>
      </c>
      <c r="F3646" s="95" t="s">
        <v>7684</v>
      </c>
      <c r="G3646" s="89" t="s">
        <v>648</v>
      </c>
      <c r="H3646" s="89" t="s">
        <v>24</v>
      </c>
      <c r="I3646" s="96">
        <v>1</v>
      </c>
      <c r="J3646" s="97">
        <v>6998</v>
      </c>
      <c r="K3646" s="98">
        <f t="shared" si="1966"/>
        <v>3499</v>
      </c>
      <c r="L3646" s="99">
        <f t="shared" si="1967"/>
        <v>1.0815399999999999</v>
      </c>
      <c r="M3646" s="100">
        <f t="shared" si="1968"/>
        <v>1.0590999999999999</v>
      </c>
      <c r="N3646" s="101">
        <f t="shared" si="1969"/>
        <v>0.97811300000000001</v>
      </c>
      <c r="O3646" s="100">
        <f t="shared" si="1970"/>
        <v>1</v>
      </c>
      <c r="P3646" s="98">
        <f t="shared" si="1971"/>
        <v>3920.24</v>
      </c>
      <c r="Q3646" s="97">
        <f t="shared" si="1972"/>
        <v>7840.48</v>
      </c>
      <c r="R3646" s="97">
        <f t="shared" si="1973"/>
        <v>7840.48</v>
      </c>
      <c r="S3646" s="97"/>
    </row>
    <row r="3647" spans="1:19" ht="22.5" x14ac:dyDescent="0.25">
      <c r="A3647" s="89" t="s">
        <v>7717</v>
      </c>
      <c r="B3647" s="89" t="s">
        <v>7671</v>
      </c>
      <c r="C3647" s="89" t="s">
        <v>17297</v>
      </c>
      <c r="D3647" s="89" t="s">
        <v>126</v>
      </c>
      <c r="E3647" s="94" t="s">
        <v>7718</v>
      </c>
      <c r="F3647" s="95" t="s">
        <v>7689</v>
      </c>
      <c r="G3647" s="89" t="s">
        <v>648</v>
      </c>
      <c r="H3647" s="89" t="s">
        <v>24</v>
      </c>
      <c r="I3647" s="96">
        <v>1</v>
      </c>
      <c r="J3647" s="97">
        <v>76511</v>
      </c>
      <c r="K3647" s="98">
        <f t="shared" si="1966"/>
        <v>38255.5</v>
      </c>
      <c r="L3647" s="99">
        <f t="shared" si="1967"/>
        <v>1.0815399999999999</v>
      </c>
      <c r="M3647" s="100">
        <f t="shared" si="1968"/>
        <v>1.0590999999999999</v>
      </c>
      <c r="N3647" s="101">
        <f t="shared" si="1969"/>
        <v>0.97811300000000001</v>
      </c>
      <c r="O3647" s="100">
        <f t="shared" si="1970"/>
        <v>1</v>
      </c>
      <c r="P3647" s="98">
        <f t="shared" si="1971"/>
        <v>42861.02</v>
      </c>
      <c r="Q3647" s="97">
        <f t="shared" si="1972"/>
        <v>85722.04</v>
      </c>
      <c r="R3647" s="97">
        <f t="shared" si="1973"/>
        <v>85722.04</v>
      </c>
      <c r="S3647" s="97"/>
    </row>
    <row r="3648" spans="1:19" ht="22.5" x14ac:dyDescent="0.25">
      <c r="A3648" s="89" t="s">
        <v>7719</v>
      </c>
      <c r="B3648" s="89" t="s">
        <v>7671</v>
      </c>
      <c r="C3648" s="89" t="s">
        <v>17297</v>
      </c>
      <c r="D3648" s="89" t="s">
        <v>124</v>
      </c>
      <c r="E3648" s="94" t="s">
        <v>7718</v>
      </c>
      <c r="F3648" s="95" t="s">
        <v>7689</v>
      </c>
      <c r="G3648" s="89" t="s">
        <v>648</v>
      </c>
      <c r="H3648" s="89" t="s">
        <v>24</v>
      </c>
      <c r="I3648" s="96">
        <v>1</v>
      </c>
      <c r="J3648" s="97">
        <v>76511</v>
      </c>
      <c r="K3648" s="98">
        <f t="shared" si="1966"/>
        <v>38255.5</v>
      </c>
      <c r="L3648" s="99">
        <f t="shared" si="1967"/>
        <v>1.0815399999999999</v>
      </c>
      <c r="M3648" s="100">
        <f t="shared" si="1968"/>
        <v>1.0590999999999999</v>
      </c>
      <c r="N3648" s="101">
        <f t="shared" si="1969"/>
        <v>0.97811300000000001</v>
      </c>
      <c r="O3648" s="100">
        <f t="shared" si="1970"/>
        <v>1</v>
      </c>
      <c r="P3648" s="98">
        <f t="shared" si="1971"/>
        <v>42861.02</v>
      </c>
      <c r="Q3648" s="97">
        <f t="shared" si="1972"/>
        <v>85722.04</v>
      </c>
      <c r="R3648" s="97">
        <f t="shared" si="1973"/>
        <v>85722.04</v>
      </c>
      <c r="S3648" s="97"/>
    </row>
    <row r="3649" spans="1:19" ht="22.5" x14ac:dyDescent="0.25">
      <c r="A3649" s="89" t="s">
        <v>7720</v>
      </c>
      <c r="B3649" s="89" t="s">
        <v>7671</v>
      </c>
      <c r="C3649" s="89" t="s">
        <v>17297</v>
      </c>
      <c r="D3649" s="89" t="s">
        <v>129</v>
      </c>
      <c r="E3649" s="94" t="s">
        <v>7721</v>
      </c>
      <c r="F3649" s="95" t="s">
        <v>7690</v>
      </c>
      <c r="G3649" s="89" t="s">
        <v>648</v>
      </c>
      <c r="H3649" s="89" t="s">
        <v>12</v>
      </c>
      <c r="I3649" s="96">
        <v>1</v>
      </c>
      <c r="J3649" s="97">
        <v>37912</v>
      </c>
      <c r="K3649" s="98">
        <f t="shared" si="1966"/>
        <v>37912</v>
      </c>
      <c r="L3649" s="99">
        <f t="shared" si="1967"/>
        <v>1.0815399999999999</v>
      </c>
      <c r="M3649" s="100">
        <f t="shared" si="1968"/>
        <v>1.0590999999999999</v>
      </c>
      <c r="N3649" s="101">
        <f t="shared" si="1969"/>
        <v>0.97811300000000001</v>
      </c>
      <c r="O3649" s="100">
        <f t="shared" si="1970"/>
        <v>1</v>
      </c>
      <c r="P3649" s="98">
        <f t="shared" si="1971"/>
        <v>42476.160000000003</v>
      </c>
      <c r="Q3649" s="97">
        <f t="shared" si="1972"/>
        <v>42476.160000000003</v>
      </c>
      <c r="R3649" s="97">
        <f t="shared" si="1973"/>
        <v>42476.160000000003</v>
      </c>
      <c r="S3649" s="97"/>
    </row>
    <row r="3650" spans="1:19" ht="22.5" x14ac:dyDescent="0.25">
      <c r="A3650" s="89" t="s">
        <v>7722</v>
      </c>
      <c r="B3650" s="89" t="s">
        <v>7671</v>
      </c>
      <c r="C3650" s="89" t="s">
        <v>17297</v>
      </c>
      <c r="D3650" s="89" t="s">
        <v>133</v>
      </c>
      <c r="E3650" s="94" t="s">
        <v>7723</v>
      </c>
      <c r="F3650" s="95" t="s">
        <v>7691</v>
      </c>
      <c r="G3650" s="89" t="s">
        <v>648</v>
      </c>
      <c r="H3650" s="89" t="s">
        <v>12</v>
      </c>
      <c r="I3650" s="96">
        <v>1</v>
      </c>
      <c r="J3650" s="97">
        <v>38945</v>
      </c>
      <c r="K3650" s="98">
        <f t="shared" si="1966"/>
        <v>38945</v>
      </c>
      <c r="L3650" s="99">
        <f t="shared" si="1967"/>
        <v>1.0815399999999999</v>
      </c>
      <c r="M3650" s="100">
        <f t="shared" si="1968"/>
        <v>1.0590999999999999</v>
      </c>
      <c r="N3650" s="101">
        <f t="shared" si="1969"/>
        <v>0.97811300000000001</v>
      </c>
      <c r="O3650" s="100">
        <f t="shared" si="1970"/>
        <v>1</v>
      </c>
      <c r="P3650" s="98">
        <f t="shared" si="1971"/>
        <v>43633.52</v>
      </c>
      <c r="Q3650" s="97">
        <f t="shared" si="1972"/>
        <v>43633.52</v>
      </c>
      <c r="R3650" s="97">
        <f t="shared" si="1973"/>
        <v>43633.52</v>
      </c>
      <c r="S3650" s="97"/>
    </row>
    <row r="3651" spans="1:19" ht="22.5" x14ac:dyDescent="0.25">
      <c r="A3651" s="89" t="s">
        <v>7724</v>
      </c>
      <c r="B3651" s="89" t="s">
        <v>7671</v>
      </c>
      <c r="C3651" s="89" t="s">
        <v>17297</v>
      </c>
      <c r="D3651" s="89" t="s">
        <v>136</v>
      </c>
      <c r="E3651" s="94" t="s">
        <v>7725</v>
      </c>
      <c r="F3651" s="95" t="s">
        <v>7692</v>
      </c>
      <c r="G3651" s="89" t="s">
        <v>648</v>
      </c>
      <c r="H3651" s="89" t="s">
        <v>12</v>
      </c>
      <c r="I3651" s="96">
        <v>1</v>
      </c>
      <c r="J3651" s="97">
        <v>40324</v>
      </c>
      <c r="K3651" s="98">
        <f t="shared" si="1966"/>
        <v>40324</v>
      </c>
      <c r="L3651" s="99">
        <f t="shared" si="1967"/>
        <v>1.0815399999999999</v>
      </c>
      <c r="M3651" s="100">
        <f t="shared" si="1968"/>
        <v>1.0590999999999999</v>
      </c>
      <c r="N3651" s="101">
        <f t="shared" si="1969"/>
        <v>0.97811300000000001</v>
      </c>
      <c r="O3651" s="100">
        <f t="shared" si="1970"/>
        <v>1</v>
      </c>
      <c r="P3651" s="98">
        <f t="shared" si="1971"/>
        <v>45178.54</v>
      </c>
      <c r="Q3651" s="97">
        <f t="shared" si="1972"/>
        <v>45178.54</v>
      </c>
      <c r="R3651" s="97">
        <f t="shared" si="1973"/>
        <v>45178.54</v>
      </c>
      <c r="S3651" s="97"/>
    </row>
    <row r="3652" spans="1:19" ht="22.5" x14ac:dyDescent="0.25">
      <c r="A3652" s="89" t="s">
        <v>7726</v>
      </c>
      <c r="B3652" s="89" t="s">
        <v>7671</v>
      </c>
      <c r="C3652" s="89" t="s">
        <v>17297</v>
      </c>
      <c r="D3652" s="89" t="s">
        <v>141</v>
      </c>
      <c r="E3652" s="94" t="s">
        <v>7727</v>
      </c>
      <c r="F3652" s="95" t="s">
        <v>7694</v>
      </c>
      <c r="G3652" s="89" t="s">
        <v>648</v>
      </c>
      <c r="H3652" s="89" t="s">
        <v>12</v>
      </c>
      <c r="I3652" s="96">
        <v>1</v>
      </c>
      <c r="J3652" s="97">
        <v>7</v>
      </c>
      <c r="K3652" s="98">
        <f t="shared" si="1966"/>
        <v>7</v>
      </c>
      <c r="L3652" s="99">
        <f t="shared" si="1967"/>
        <v>1.0815399999999999</v>
      </c>
      <c r="M3652" s="100">
        <f t="shared" si="1968"/>
        <v>1.0590999999999999</v>
      </c>
      <c r="N3652" s="101">
        <f t="shared" si="1969"/>
        <v>0.97811300000000001</v>
      </c>
      <c r="O3652" s="100">
        <f t="shared" si="1970"/>
        <v>1</v>
      </c>
      <c r="P3652" s="98">
        <f t="shared" si="1971"/>
        <v>7.84</v>
      </c>
      <c r="Q3652" s="97">
        <f t="shared" si="1972"/>
        <v>7.84</v>
      </c>
      <c r="R3652" s="97">
        <f t="shared" si="1973"/>
        <v>7.84</v>
      </c>
      <c r="S3652" s="97"/>
    </row>
    <row r="3653" spans="1:19" ht="22.5" x14ac:dyDescent="0.25">
      <c r="A3653" s="89" t="s">
        <v>7728</v>
      </c>
      <c r="B3653" s="89" t="s">
        <v>7671</v>
      </c>
      <c r="C3653" s="89" t="s">
        <v>17297</v>
      </c>
      <c r="D3653" s="89" t="s">
        <v>144</v>
      </c>
      <c r="E3653" s="94" t="s">
        <v>7729</v>
      </c>
      <c r="F3653" s="95" t="s">
        <v>5051</v>
      </c>
      <c r="G3653" s="89" t="s">
        <v>648</v>
      </c>
      <c r="H3653" s="89" t="s">
        <v>12</v>
      </c>
      <c r="I3653" s="96">
        <v>1</v>
      </c>
      <c r="J3653" s="97">
        <v>3689</v>
      </c>
      <c r="K3653" s="98">
        <f t="shared" si="1966"/>
        <v>3689</v>
      </c>
      <c r="L3653" s="99">
        <f t="shared" si="1967"/>
        <v>1.0815399999999999</v>
      </c>
      <c r="M3653" s="100">
        <f t="shared" si="1968"/>
        <v>1.0590999999999999</v>
      </c>
      <c r="N3653" s="101">
        <f t="shared" si="1969"/>
        <v>0.97811300000000001</v>
      </c>
      <c r="O3653" s="100">
        <f t="shared" si="1970"/>
        <v>1</v>
      </c>
      <c r="P3653" s="98">
        <f t="shared" si="1971"/>
        <v>4133.1099999999997</v>
      </c>
      <c r="Q3653" s="97">
        <f t="shared" si="1972"/>
        <v>4133.1099999999997</v>
      </c>
      <c r="R3653" s="97">
        <f t="shared" si="1973"/>
        <v>4133.1099999999997</v>
      </c>
      <c r="S3653" s="97"/>
    </row>
    <row r="3654" spans="1:19" ht="22.5" x14ac:dyDescent="0.25">
      <c r="A3654" s="89" t="s">
        <v>7730</v>
      </c>
      <c r="B3654" s="89" t="s">
        <v>7671</v>
      </c>
      <c r="C3654" s="89" t="s">
        <v>17297</v>
      </c>
      <c r="D3654" s="89" t="s">
        <v>146</v>
      </c>
      <c r="E3654" s="94" t="s">
        <v>2039</v>
      </c>
      <c r="F3654" s="95" t="s">
        <v>2001</v>
      </c>
      <c r="G3654" s="89" t="s">
        <v>648</v>
      </c>
      <c r="H3654" s="89" t="s">
        <v>12</v>
      </c>
      <c r="I3654" s="96">
        <v>1</v>
      </c>
      <c r="J3654" s="97">
        <v>5580</v>
      </c>
      <c r="K3654" s="98">
        <f t="shared" si="1966"/>
        <v>5580</v>
      </c>
      <c r="L3654" s="99">
        <f t="shared" si="1967"/>
        <v>1.0815399999999999</v>
      </c>
      <c r="M3654" s="100">
        <f t="shared" si="1968"/>
        <v>1.0590999999999999</v>
      </c>
      <c r="N3654" s="101">
        <f t="shared" si="1969"/>
        <v>0.97811300000000001</v>
      </c>
      <c r="O3654" s="100">
        <f t="shared" si="1970"/>
        <v>1</v>
      </c>
      <c r="P3654" s="98">
        <f t="shared" si="1971"/>
        <v>6251.77</v>
      </c>
      <c r="Q3654" s="97">
        <f t="shared" si="1972"/>
        <v>6251.77</v>
      </c>
      <c r="R3654" s="97">
        <f t="shared" si="1973"/>
        <v>6251.77</v>
      </c>
      <c r="S3654" s="97"/>
    </row>
    <row r="3655" spans="1:19" x14ac:dyDescent="0.25">
      <c r="A3655" s="89" t="s">
        <v>7731</v>
      </c>
      <c r="B3655" s="89" t="s">
        <v>7671</v>
      </c>
      <c r="C3655" s="89" t="s">
        <v>17297</v>
      </c>
      <c r="D3655" s="89" t="s">
        <v>151</v>
      </c>
      <c r="E3655" s="94" t="s">
        <v>2041</v>
      </c>
      <c r="F3655" s="95" t="s">
        <v>2005</v>
      </c>
      <c r="G3655" s="89" t="s">
        <v>648</v>
      </c>
      <c r="H3655" s="89" t="s">
        <v>24</v>
      </c>
      <c r="I3655" s="96">
        <v>1</v>
      </c>
      <c r="J3655" s="97">
        <v>1600</v>
      </c>
      <c r="K3655" s="98">
        <f t="shared" si="1966"/>
        <v>800</v>
      </c>
      <c r="L3655" s="99">
        <f t="shared" si="1967"/>
        <v>1.0815399999999999</v>
      </c>
      <c r="M3655" s="100">
        <f t="shared" si="1968"/>
        <v>1.0590999999999999</v>
      </c>
      <c r="N3655" s="101">
        <f t="shared" si="1969"/>
        <v>0.97811300000000001</v>
      </c>
      <c r="O3655" s="100">
        <f t="shared" si="1970"/>
        <v>1</v>
      </c>
      <c r="P3655" s="98">
        <f t="shared" si="1971"/>
        <v>896.31</v>
      </c>
      <c r="Q3655" s="97">
        <f t="shared" si="1972"/>
        <v>1792.62</v>
      </c>
      <c r="R3655" s="97">
        <f t="shared" si="1973"/>
        <v>1792.62</v>
      </c>
      <c r="S3655" s="97"/>
    </row>
    <row r="3656" spans="1:19" ht="22.5" x14ac:dyDescent="0.25">
      <c r="A3656" s="89" t="s">
        <v>7732</v>
      </c>
      <c r="B3656" s="89" t="s">
        <v>7671</v>
      </c>
      <c r="C3656" s="89" t="s">
        <v>17297</v>
      </c>
      <c r="D3656" s="89" t="s">
        <v>154</v>
      </c>
      <c r="E3656" s="94" t="s">
        <v>5082</v>
      </c>
      <c r="F3656" s="95" t="s">
        <v>5055</v>
      </c>
      <c r="G3656" s="89" t="s">
        <v>648</v>
      </c>
      <c r="H3656" s="89" t="s">
        <v>12</v>
      </c>
      <c r="I3656" s="96">
        <v>1</v>
      </c>
      <c r="J3656" s="97">
        <v>468</v>
      </c>
      <c r="K3656" s="98">
        <f t="shared" si="1966"/>
        <v>468</v>
      </c>
      <c r="L3656" s="99">
        <f t="shared" si="1967"/>
        <v>1.0815399999999999</v>
      </c>
      <c r="M3656" s="100">
        <f t="shared" si="1968"/>
        <v>1.0590999999999999</v>
      </c>
      <c r="N3656" s="101">
        <f t="shared" si="1969"/>
        <v>0.97811300000000001</v>
      </c>
      <c r="O3656" s="100">
        <f t="shared" si="1970"/>
        <v>1</v>
      </c>
      <c r="P3656" s="98">
        <f t="shared" si="1971"/>
        <v>524.34</v>
      </c>
      <c r="Q3656" s="97">
        <f t="shared" si="1972"/>
        <v>524.34</v>
      </c>
      <c r="R3656" s="97">
        <f t="shared" si="1973"/>
        <v>524.34</v>
      </c>
      <c r="S3656" s="97"/>
    </row>
    <row r="3657" spans="1:19" ht="22.5" x14ac:dyDescent="0.25">
      <c r="A3657" s="89" t="s">
        <v>7733</v>
      </c>
      <c r="B3657" s="89" t="s">
        <v>7671</v>
      </c>
      <c r="C3657" s="89" t="s">
        <v>17297</v>
      </c>
      <c r="D3657" s="89" t="s">
        <v>156</v>
      </c>
      <c r="E3657" s="94" t="s">
        <v>2043</v>
      </c>
      <c r="F3657" s="95" t="s">
        <v>2009</v>
      </c>
      <c r="G3657" s="89" t="s">
        <v>648</v>
      </c>
      <c r="H3657" s="89" t="s">
        <v>30</v>
      </c>
      <c r="I3657" s="96">
        <v>1</v>
      </c>
      <c r="J3657" s="97">
        <v>3820</v>
      </c>
      <c r="K3657" s="98">
        <f t="shared" si="1966"/>
        <v>1273.33</v>
      </c>
      <c r="L3657" s="99">
        <f t="shared" si="1967"/>
        <v>1.0815399999999999</v>
      </c>
      <c r="M3657" s="100">
        <f t="shared" si="1968"/>
        <v>1.0590999999999999</v>
      </c>
      <c r="N3657" s="101">
        <f t="shared" si="1969"/>
        <v>0.97811300000000001</v>
      </c>
      <c r="O3657" s="100">
        <f t="shared" si="1970"/>
        <v>1</v>
      </c>
      <c r="P3657" s="98">
        <f t="shared" si="1971"/>
        <v>1426.62</v>
      </c>
      <c r="Q3657" s="97">
        <f t="shared" si="1972"/>
        <v>4279.8599999999997</v>
      </c>
      <c r="R3657" s="97">
        <f t="shared" si="1973"/>
        <v>4279.8599999999997</v>
      </c>
      <c r="S3657" s="97"/>
    </row>
    <row r="3658" spans="1:19" ht="22.5" x14ac:dyDescent="0.25">
      <c r="A3658" s="89" t="s">
        <v>7734</v>
      </c>
      <c r="B3658" s="89" t="s">
        <v>7671</v>
      </c>
      <c r="C3658" s="89" t="s">
        <v>17297</v>
      </c>
      <c r="D3658" s="89" t="s">
        <v>157</v>
      </c>
      <c r="E3658" s="94" t="s">
        <v>2045</v>
      </c>
      <c r="F3658" s="95" t="s">
        <v>2010</v>
      </c>
      <c r="G3658" s="89" t="s">
        <v>648</v>
      </c>
      <c r="H3658" s="89" t="s">
        <v>12</v>
      </c>
      <c r="I3658" s="96">
        <v>1</v>
      </c>
      <c r="J3658" s="97">
        <v>3045</v>
      </c>
      <c r="K3658" s="98">
        <f t="shared" si="1966"/>
        <v>3045</v>
      </c>
      <c r="L3658" s="99">
        <f t="shared" si="1967"/>
        <v>1.0815399999999999</v>
      </c>
      <c r="M3658" s="100">
        <f t="shared" si="1968"/>
        <v>1.0590999999999999</v>
      </c>
      <c r="N3658" s="101">
        <f t="shared" si="1969"/>
        <v>0.97811300000000001</v>
      </c>
      <c r="O3658" s="100">
        <f t="shared" si="1970"/>
        <v>1</v>
      </c>
      <c r="P3658" s="98">
        <f t="shared" si="1971"/>
        <v>3411.58</v>
      </c>
      <c r="Q3658" s="97">
        <f t="shared" si="1972"/>
        <v>3411.58</v>
      </c>
      <c r="R3658" s="97">
        <f t="shared" si="1973"/>
        <v>3411.58</v>
      </c>
      <c r="S3658" s="97"/>
    </row>
    <row r="3659" spans="1:19" ht="22.5" x14ac:dyDescent="0.25">
      <c r="A3659" s="89" t="s">
        <v>7735</v>
      </c>
      <c r="B3659" s="89" t="s">
        <v>7671</v>
      </c>
      <c r="C3659" s="89" t="s">
        <v>17297</v>
      </c>
      <c r="D3659" s="89" t="s">
        <v>158</v>
      </c>
      <c r="E3659" s="94" t="s">
        <v>2047</v>
      </c>
      <c r="F3659" s="95" t="s">
        <v>2012</v>
      </c>
      <c r="G3659" s="89" t="s">
        <v>648</v>
      </c>
      <c r="H3659" s="89" t="s">
        <v>12</v>
      </c>
      <c r="I3659" s="96">
        <v>1</v>
      </c>
      <c r="J3659" s="97">
        <v>6139</v>
      </c>
      <c r="K3659" s="98">
        <f t="shared" si="1966"/>
        <v>6139</v>
      </c>
      <c r="L3659" s="99">
        <f t="shared" si="1967"/>
        <v>1.0815399999999999</v>
      </c>
      <c r="M3659" s="100">
        <f t="shared" si="1968"/>
        <v>1.0590999999999999</v>
      </c>
      <c r="N3659" s="101">
        <f t="shared" si="1969"/>
        <v>0.97811300000000001</v>
      </c>
      <c r="O3659" s="100">
        <f t="shared" si="1970"/>
        <v>1</v>
      </c>
      <c r="P3659" s="98">
        <f t="shared" si="1971"/>
        <v>6878.06</v>
      </c>
      <c r="Q3659" s="97">
        <f t="shared" si="1972"/>
        <v>6878.06</v>
      </c>
      <c r="R3659" s="97">
        <f t="shared" si="1973"/>
        <v>6878.06</v>
      </c>
      <c r="S3659" s="97"/>
    </row>
    <row r="3660" spans="1:19" ht="28.5" x14ac:dyDescent="0.25">
      <c r="A3660" s="72"/>
      <c r="B3660" s="77"/>
      <c r="C3660" s="77"/>
      <c r="D3660" s="77"/>
      <c r="E3660" s="76"/>
      <c r="F3660" s="76" t="s">
        <v>7736</v>
      </c>
      <c r="G3660" s="77"/>
      <c r="H3660" s="77"/>
      <c r="I3660" s="78"/>
      <c r="J3660" s="79">
        <f>J3661+J3712+J3724+J3746+J3753+J3769+J3779+J3811+J3834+J3892</f>
        <v>31837694</v>
      </c>
      <c r="K3660" s="98"/>
      <c r="L3660" s="99"/>
      <c r="M3660" s="100"/>
      <c r="N3660" s="101"/>
      <c r="O3660" s="100"/>
      <c r="P3660" s="98"/>
      <c r="Q3660" s="79">
        <f>Q3661+Q3712+Q3724+Q3746+Q3753+Q3769+Q3779+Q3811+Q3834+Q3892</f>
        <v>35670590.770000003</v>
      </c>
      <c r="R3660" s="79">
        <f t="shared" ref="R3660:S3660" si="1974">R3661+R3712+R3724+R3746+R3753+R3769+R3779+R3811+R3834+R3892</f>
        <v>0</v>
      </c>
      <c r="S3660" s="79">
        <f t="shared" si="1974"/>
        <v>0</v>
      </c>
    </row>
    <row r="3661" spans="1:19" x14ac:dyDescent="0.25">
      <c r="A3661" s="82" t="s">
        <v>2697</v>
      </c>
      <c r="B3661" s="83"/>
      <c r="C3661" s="84"/>
      <c r="D3661" s="85"/>
      <c r="E3661" s="86"/>
      <c r="F3661" s="86" t="s">
        <v>1258</v>
      </c>
      <c r="G3661" s="82"/>
      <c r="H3661" s="82"/>
      <c r="I3661" s="87"/>
      <c r="J3661" s="88">
        <f>SUM(J3662:J3711)</f>
        <v>7142584</v>
      </c>
      <c r="K3661" s="98"/>
      <c r="L3661" s="99"/>
      <c r="M3661" s="100"/>
      <c r="N3661" s="101"/>
      <c r="O3661" s="100"/>
      <c r="P3661" s="98"/>
      <c r="Q3661" s="88">
        <f>SUM(Q3662:Q3711)</f>
        <v>8002470.4500000002</v>
      </c>
      <c r="R3661" s="88">
        <f t="shared" ref="R3661:S3661" si="1975">SUM(R3662:R3711)</f>
        <v>0</v>
      </c>
      <c r="S3661" s="88">
        <f t="shared" si="1975"/>
        <v>0</v>
      </c>
    </row>
    <row r="3662" spans="1:19" x14ac:dyDescent="0.25">
      <c r="A3662" s="89"/>
      <c r="B3662" s="90"/>
      <c r="C3662" s="90"/>
      <c r="D3662" s="91"/>
      <c r="E3662" s="92"/>
      <c r="F3662" s="92" t="s">
        <v>7738</v>
      </c>
      <c r="G3662" s="91"/>
      <c r="H3662" s="91"/>
      <c r="I3662" s="93">
        <v>1</v>
      </c>
      <c r="J3662" s="91"/>
      <c r="K3662" s="98"/>
      <c r="L3662" s="99"/>
      <c r="M3662" s="100"/>
      <c r="N3662" s="101"/>
      <c r="O3662" s="100"/>
      <c r="P3662" s="98"/>
      <c r="Q3662" s="91"/>
      <c r="R3662" s="91"/>
      <c r="S3662" s="91"/>
    </row>
    <row r="3663" spans="1:19" ht="22.5" x14ac:dyDescent="0.25">
      <c r="A3663" s="89" t="s">
        <v>7739</v>
      </c>
      <c r="B3663" s="89" t="s">
        <v>7740</v>
      </c>
      <c r="C3663" s="89"/>
      <c r="D3663" s="89" t="s">
        <v>12</v>
      </c>
      <c r="E3663" s="94" t="s">
        <v>7741</v>
      </c>
      <c r="F3663" s="95" t="s">
        <v>7742</v>
      </c>
      <c r="G3663" s="89" t="s">
        <v>37</v>
      </c>
      <c r="H3663" s="89" t="s">
        <v>6395</v>
      </c>
      <c r="I3663" s="96">
        <v>1</v>
      </c>
      <c r="J3663" s="97">
        <v>22499</v>
      </c>
      <c r="K3663" s="98">
        <f t="shared" ref="K3663:K3671" si="1976">J3663/H3663</f>
        <v>70309.38</v>
      </c>
      <c r="L3663" s="99">
        <f t="shared" ref="L3663:L3671" si="1977">$L$8</f>
        <v>1.0815399999999999</v>
      </c>
      <c r="M3663" s="100">
        <f t="shared" ref="M3663:M3671" si="1978">$M$8</f>
        <v>1.0590999999999999</v>
      </c>
      <c r="N3663" s="101">
        <f t="shared" ref="N3663:N3671" si="1979">$N$8</f>
        <v>0.97811300000000001</v>
      </c>
      <c r="O3663" s="100">
        <f t="shared" ref="O3663:O3671" si="1980">$O$8</f>
        <v>1</v>
      </c>
      <c r="P3663" s="98">
        <f>K3663*L3663*M3663*N3663*O3663</f>
        <v>78773.81</v>
      </c>
      <c r="Q3663" s="97">
        <f t="shared" ref="Q3663:Q3671" si="1981">H3663*P3663</f>
        <v>25207.62</v>
      </c>
      <c r="R3663" s="97"/>
      <c r="S3663" s="97"/>
    </row>
    <row r="3664" spans="1:19" ht="33.75" x14ac:dyDescent="0.25">
      <c r="A3664" s="89" t="s">
        <v>7743</v>
      </c>
      <c r="B3664" s="89" t="s">
        <v>7740</v>
      </c>
      <c r="C3664" s="89"/>
      <c r="D3664" s="89" t="s">
        <v>24</v>
      </c>
      <c r="E3664" s="94" t="s">
        <v>7744</v>
      </c>
      <c r="F3664" s="95" t="s">
        <v>7745</v>
      </c>
      <c r="G3664" s="89" t="s">
        <v>37</v>
      </c>
      <c r="H3664" s="89" t="s">
        <v>7746</v>
      </c>
      <c r="I3664" s="96">
        <v>1</v>
      </c>
      <c r="J3664" s="97">
        <v>20375</v>
      </c>
      <c r="K3664" s="98">
        <f t="shared" si="1976"/>
        <v>77500.95</v>
      </c>
      <c r="L3664" s="99">
        <f t="shared" si="1977"/>
        <v>1.0815399999999999</v>
      </c>
      <c r="M3664" s="100">
        <f t="shared" si="1978"/>
        <v>1.0590999999999999</v>
      </c>
      <c r="N3664" s="101">
        <f t="shared" si="1979"/>
        <v>0.97811300000000001</v>
      </c>
      <c r="O3664" s="100">
        <f t="shared" si="1980"/>
        <v>1</v>
      </c>
      <c r="P3664" s="98">
        <f>K3664*L3664*M3664*N3664*O3664</f>
        <v>86831.16</v>
      </c>
      <c r="Q3664" s="97">
        <f t="shared" si="1981"/>
        <v>22827.91</v>
      </c>
      <c r="R3664" s="97"/>
      <c r="S3664" s="97"/>
    </row>
    <row r="3665" spans="1:19" ht="22.5" x14ac:dyDescent="0.25">
      <c r="A3665" s="89" t="s">
        <v>7747</v>
      </c>
      <c r="B3665" s="89" t="s">
        <v>7740</v>
      </c>
      <c r="C3665" s="89"/>
      <c r="D3665" s="89" t="s">
        <v>30</v>
      </c>
      <c r="E3665" s="94" t="s">
        <v>31</v>
      </c>
      <c r="F3665" s="95" t="s">
        <v>32</v>
      </c>
      <c r="G3665" s="89" t="s">
        <v>27</v>
      </c>
      <c r="H3665" s="89" t="s">
        <v>7748</v>
      </c>
      <c r="I3665" s="96">
        <v>1</v>
      </c>
      <c r="J3665" s="97">
        <v>360964</v>
      </c>
      <c r="K3665" s="98">
        <f t="shared" si="1976"/>
        <v>708.95</v>
      </c>
      <c r="L3665" s="99">
        <f t="shared" si="1977"/>
        <v>1.0815399999999999</v>
      </c>
      <c r="M3665" s="100">
        <f t="shared" si="1978"/>
        <v>1.0590999999999999</v>
      </c>
      <c r="N3665" s="101">
        <f t="shared" si="1979"/>
        <v>0.97811300000000001</v>
      </c>
      <c r="O3665" s="100">
        <f t="shared" si="1980"/>
        <v>1</v>
      </c>
      <c r="P3665" s="98">
        <f>K3665*L3665*M3665*N3665*O3665+0.01</f>
        <v>794.31</v>
      </c>
      <c r="Q3665" s="97">
        <f t="shared" si="1981"/>
        <v>404422.94</v>
      </c>
      <c r="R3665" s="97"/>
      <c r="S3665" s="97"/>
    </row>
    <row r="3666" spans="1:19" ht="22.5" x14ac:dyDescent="0.25">
      <c r="A3666" s="89" t="s">
        <v>7749</v>
      </c>
      <c r="B3666" s="89" t="s">
        <v>7740</v>
      </c>
      <c r="C3666" s="89"/>
      <c r="D3666" s="89" t="s">
        <v>34</v>
      </c>
      <c r="E3666" s="94" t="s">
        <v>5517</v>
      </c>
      <c r="F3666" s="95" t="s">
        <v>5734</v>
      </c>
      <c r="G3666" s="89" t="s">
        <v>51</v>
      </c>
      <c r="H3666" s="89" t="s">
        <v>7750</v>
      </c>
      <c r="I3666" s="96">
        <v>1</v>
      </c>
      <c r="J3666" s="97">
        <v>62343</v>
      </c>
      <c r="K3666" s="98">
        <f t="shared" si="1976"/>
        <v>170336.07</v>
      </c>
      <c r="L3666" s="99">
        <f t="shared" si="1977"/>
        <v>1.0815399999999999</v>
      </c>
      <c r="M3666" s="100">
        <f t="shared" si="1978"/>
        <v>1.0590999999999999</v>
      </c>
      <c r="N3666" s="101">
        <f t="shared" si="1979"/>
        <v>0.97811300000000001</v>
      </c>
      <c r="O3666" s="100">
        <f t="shared" si="1980"/>
        <v>1</v>
      </c>
      <c r="P3666" s="98">
        <f t="shared" ref="P3666:P3671" si="1982">K3666*L3666*M3666*N3666*O3666</f>
        <v>190842.55</v>
      </c>
      <c r="Q3666" s="97">
        <f t="shared" si="1981"/>
        <v>69848.37</v>
      </c>
      <c r="R3666" s="97"/>
      <c r="S3666" s="97"/>
    </row>
    <row r="3667" spans="1:19" ht="22.5" x14ac:dyDescent="0.25">
      <c r="A3667" s="89" t="s">
        <v>7751</v>
      </c>
      <c r="B3667" s="89" t="s">
        <v>7740</v>
      </c>
      <c r="C3667" s="89"/>
      <c r="D3667" s="89" t="s">
        <v>40</v>
      </c>
      <c r="E3667" s="94" t="s">
        <v>44</v>
      </c>
      <c r="F3667" s="95" t="s">
        <v>3045</v>
      </c>
      <c r="G3667" s="89" t="s">
        <v>37</v>
      </c>
      <c r="H3667" s="89" t="s">
        <v>7752</v>
      </c>
      <c r="I3667" s="96">
        <v>1</v>
      </c>
      <c r="J3667" s="97">
        <v>1710</v>
      </c>
      <c r="K3667" s="98">
        <f t="shared" si="1976"/>
        <v>9248.24</v>
      </c>
      <c r="L3667" s="99">
        <f t="shared" si="1977"/>
        <v>1.0815399999999999</v>
      </c>
      <c r="M3667" s="100">
        <f t="shared" si="1978"/>
        <v>1.0590999999999999</v>
      </c>
      <c r="N3667" s="101">
        <f t="shared" si="1979"/>
        <v>0.97811300000000001</v>
      </c>
      <c r="O3667" s="100">
        <f t="shared" si="1980"/>
        <v>1</v>
      </c>
      <c r="P3667" s="98">
        <f t="shared" si="1982"/>
        <v>10361.620000000001</v>
      </c>
      <c r="Q3667" s="97">
        <f t="shared" si="1981"/>
        <v>1915.86</v>
      </c>
      <c r="R3667" s="97"/>
      <c r="S3667" s="97"/>
    </row>
    <row r="3668" spans="1:19" x14ac:dyDescent="0.25">
      <c r="A3668" s="89" t="s">
        <v>7753</v>
      </c>
      <c r="B3668" s="89" t="s">
        <v>7740</v>
      </c>
      <c r="C3668" s="89"/>
      <c r="D3668" s="89" t="s">
        <v>43</v>
      </c>
      <c r="E3668" s="94" t="s">
        <v>49</v>
      </c>
      <c r="F3668" s="95" t="s">
        <v>50</v>
      </c>
      <c r="G3668" s="89" t="s">
        <v>51</v>
      </c>
      <c r="H3668" s="89" t="s">
        <v>7754</v>
      </c>
      <c r="I3668" s="96">
        <v>1</v>
      </c>
      <c r="J3668" s="97">
        <v>23694</v>
      </c>
      <c r="K3668" s="98">
        <f t="shared" si="1976"/>
        <v>12814.49</v>
      </c>
      <c r="L3668" s="99">
        <f t="shared" si="1977"/>
        <v>1.0815399999999999</v>
      </c>
      <c r="M3668" s="100">
        <f t="shared" si="1978"/>
        <v>1.0590999999999999</v>
      </c>
      <c r="N3668" s="101">
        <f t="shared" si="1979"/>
        <v>0.97811300000000001</v>
      </c>
      <c r="O3668" s="100">
        <f t="shared" si="1980"/>
        <v>1</v>
      </c>
      <c r="P3668" s="98">
        <f t="shared" si="1982"/>
        <v>14357.21</v>
      </c>
      <c r="Q3668" s="97">
        <f t="shared" si="1981"/>
        <v>26546.48</v>
      </c>
      <c r="R3668" s="97"/>
      <c r="S3668" s="97"/>
    </row>
    <row r="3669" spans="1:19" x14ac:dyDescent="0.25">
      <c r="A3669" s="89" t="s">
        <v>7755</v>
      </c>
      <c r="B3669" s="89" t="s">
        <v>7740</v>
      </c>
      <c r="C3669" s="89"/>
      <c r="D3669" s="89" t="s">
        <v>48</v>
      </c>
      <c r="E3669" s="94" t="s">
        <v>3988</v>
      </c>
      <c r="F3669" s="95" t="s">
        <v>3989</v>
      </c>
      <c r="G3669" s="89" t="s">
        <v>81</v>
      </c>
      <c r="H3669" s="89" t="s">
        <v>7756</v>
      </c>
      <c r="I3669" s="96">
        <v>1</v>
      </c>
      <c r="J3669" s="97">
        <v>235306</v>
      </c>
      <c r="K3669" s="98">
        <f t="shared" si="1976"/>
        <v>1060.51</v>
      </c>
      <c r="L3669" s="99">
        <f t="shared" si="1977"/>
        <v>1.0815399999999999</v>
      </c>
      <c r="M3669" s="100">
        <f t="shared" si="1978"/>
        <v>1.0590999999999999</v>
      </c>
      <c r="N3669" s="101">
        <f t="shared" si="1979"/>
        <v>0.97811300000000001</v>
      </c>
      <c r="O3669" s="100">
        <f t="shared" si="1980"/>
        <v>1</v>
      </c>
      <c r="P3669" s="98">
        <f t="shared" si="1982"/>
        <v>1188.18</v>
      </c>
      <c r="Q3669" s="97">
        <f t="shared" si="1981"/>
        <v>263633.38</v>
      </c>
      <c r="R3669" s="97"/>
      <c r="S3669" s="97"/>
    </row>
    <row r="3670" spans="1:19" ht="22.5" x14ac:dyDescent="0.25">
      <c r="A3670" s="89" t="s">
        <v>7757</v>
      </c>
      <c r="B3670" s="89" t="s">
        <v>7740</v>
      </c>
      <c r="C3670" s="89"/>
      <c r="D3670" s="89" t="s">
        <v>55</v>
      </c>
      <c r="E3670" s="94" t="s">
        <v>44</v>
      </c>
      <c r="F3670" s="95" t="s">
        <v>560</v>
      </c>
      <c r="G3670" s="89" t="s">
        <v>37</v>
      </c>
      <c r="H3670" s="89" t="s">
        <v>6395</v>
      </c>
      <c r="I3670" s="96">
        <v>1</v>
      </c>
      <c r="J3670" s="97">
        <v>2959</v>
      </c>
      <c r="K3670" s="98">
        <f t="shared" si="1976"/>
        <v>9246.8799999999992</v>
      </c>
      <c r="L3670" s="99">
        <f t="shared" si="1977"/>
        <v>1.0815399999999999</v>
      </c>
      <c r="M3670" s="100">
        <f t="shared" si="1978"/>
        <v>1.0590999999999999</v>
      </c>
      <c r="N3670" s="101">
        <f t="shared" si="1979"/>
        <v>0.97811300000000001</v>
      </c>
      <c r="O3670" s="100">
        <f t="shared" si="1980"/>
        <v>1</v>
      </c>
      <c r="P3670" s="98">
        <f t="shared" si="1982"/>
        <v>10360.1</v>
      </c>
      <c r="Q3670" s="97">
        <f t="shared" si="1981"/>
        <v>3315.23</v>
      </c>
      <c r="R3670" s="97"/>
      <c r="S3670" s="97"/>
    </row>
    <row r="3671" spans="1:19" x14ac:dyDescent="0.25">
      <c r="A3671" s="89" t="s">
        <v>7758</v>
      </c>
      <c r="B3671" s="89" t="s">
        <v>7740</v>
      </c>
      <c r="C3671" s="89"/>
      <c r="D3671" s="89" t="s">
        <v>58</v>
      </c>
      <c r="E3671" s="94" t="s">
        <v>49</v>
      </c>
      <c r="F3671" s="95" t="s">
        <v>50</v>
      </c>
      <c r="G3671" s="89" t="s">
        <v>51</v>
      </c>
      <c r="H3671" s="89" t="s">
        <v>7593</v>
      </c>
      <c r="I3671" s="96">
        <v>1</v>
      </c>
      <c r="J3671" s="97">
        <v>41006</v>
      </c>
      <c r="K3671" s="98">
        <f t="shared" si="1976"/>
        <v>12814.38</v>
      </c>
      <c r="L3671" s="99">
        <f t="shared" si="1977"/>
        <v>1.0815399999999999</v>
      </c>
      <c r="M3671" s="100">
        <f t="shared" si="1978"/>
        <v>1.0590999999999999</v>
      </c>
      <c r="N3671" s="101">
        <f t="shared" si="1979"/>
        <v>0.97811300000000001</v>
      </c>
      <c r="O3671" s="100">
        <f t="shared" si="1980"/>
        <v>1</v>
      </c>
      <c r="P3671" s="98">
        <f t="shared" si="1982"/>
        <v>14357.08</v>
      </c>
      <c r="Q3671" s="97">
        <f t="shared" si="1981"/>
        <v>45942.66</v>
      </c>
      <c r="R3671" s="97"/>
      <c r="S3671" s="97"/>
    </row>
    <row r="3672" spans="1:19" x14ac:dyDescent="0.25">
      <c r="A3672" s="89"/>
      <c r="B3672" s="90"/>
      <c r="C3672" s="90"/>
      <c r="D3672" s="91"/>
      <c r="E3672" s="92"/>
      <c r="F3672" s="92" t="s">
        <v>7759</v>
      </c>
      <c r="G3672" s="91"/>
      <c r="H3672" s="91"/>
      <c r="I3672" s="93">
        <v>1</v>
      </c>
      <c r="J3672" s="91"/>
      <c r="K3672" s="98"/>
      <c r="L3672" s="99"/>
      <c r="M3672" s="100"/>
      <c r="N3672" s="101"/>
      <c r="O3672" s="100"/>
      <c r="P3672" s="98"/>
      <c r="Q3672" s="91"/>
      <c r="R3672" s="91"/>
      <c r="S3672" s="91"/>
    </row>
    <row r="3673" spans="1:19" x14ac:dyDescent="0.25">
      <c r="A3673" s="89" t="s">
        <v>7760</v>
      </c>
      <c r="B3673" s="89" t="s">
        <v>7740</v>
      </c>
      <c r="C3673" s="89"/>
      <c r="D3673" s="89" t="s">
        <v>60</v>
      </c>
      <c r="E3673" s="94" t="s">
        <v>570</v>
      </c>
      <c r="F3673" s="95" t="s">
        <v>571</v>
      </c>
      <c r="G3673" s="89" t="s">
        <v>51</v>
      </c>
      <c r="H3673" s="89" t="s">
        <v>7761</v>
      </c>
      <c r="I3673" s="96">
        <v>1</v>
      </c>
      <c r="J3673" s="97">
        <v>73599</v>
      </c>
      <c r="K3673" s="98">
        <f t="shared" ref="K3673:K3680" si="1983">J3673/H3673</f>
        <v>157262.82</v>
      </c>
      <c r="L3673" s="99">
        <f t="shared" ref="L3673:L3680" si="1984">$L$8</f>
        <v>1.0815399999999999</v>
      </c>
      <c r="M3673" s="100">
        <f t="shared" ref="M3673:M3680" si="1985">$M$8</f>
        <v>1.0590999999999999</v>
      </c>
      <c r="N3673" s="101">
        <f t="shared" ref="N3673:N3680" si="1986">$N$8</f>
        <v>0.97811300000000001</v>
      </c>
      <c r="O3673" s="100">
        <f t="shared" ref="O3673:O3680" si="1987">$O$8</f>
        <v>1</v>
      </c>
      <c r="P3673" s="98">
        <f t="shared" ref="P3673:P3680" si="1988">K3673*L3673*M3673*N3673*O3673</f>
        <v>176195.43</v>
      </c>
      <c r="Q3673" s="97">
        <f t="shared" ref="Q3673:Q3680" si="1989">H3673*P3673</f>
        <v>82459.460000000006</v>
      </c>
      <c r="R3673" s="97"/>
      <c r="S3673" s="97"/>
    </row>
    <row r="3674" spans="1:19" x14ac:dyDescent="0.25">
      <c r="A3674" s="89" t="s">
        <v>7762</v>
      </c>
      <c r="B3674" s="89" t="s">
        <v>7740</v>
      </c>
      <c r="C3674" s="89"/>
      <c r="D3674" s="89" t="s">
        <v>65</v>
      </c>
      <c r="E3674" s="94" t="s">
        <v>5365</v>
      </c>
      <c r="F3674" s="95" t="s">
        <v>5366</v>
      </c>
      <c r="G3674" s="89" t="s">
        <v>81</v>
      </c>
      <c r="H3674" s="89" t="s">
        <v>7763</v>
      </c>
      <c r="I3674" s="96">
        <v>1</v>
      </c>
      <c r="J3674" s="97">
        <v>239576</v>
      </c>
      <c r="K3674" s="98">
        <f t="shared" si="1983"/>
        <v>5018.7700000000004</v>
      </c>
      <c r="L3674" s="99">
        <f t="shared" si="1984"/>
        <v>1.0815399999999999</v>
      </c>
      <c r="M3674" s="100">
        <f t="shared" si="1985"/>
        <v>1.0590999999999999</v>
      </c>
      <c r="N3674" s="101">
        <f t="shared" si="1986"/>
        <v>0.97811300000000001</v>
      </c>
      <c r="O3674" s="100">
        <f t="shared" si="1987"/>
        <v>1</v>
      </c>
      <c r="P3674" s="98">
        <f t="shared" si="1988"/>
        <v>5622.97</v>
      </c>
      <c r="Q3674" s="97">
        <f t="shared" si="1989"/>
        <v>268418.09999999998</v>
      </c>
      <c r="R3674" s="97"/>
      <c r="S3674" s="97"/>
    </row>
    <row r="3675" spans="1:19" ht="22.5" x14ac:dyDescent="0.25">
      <c r="A3675" s="89" t="s">
        <v>7764</v>
      </c>
      <c r="B3675" s="89" t="s">
        <v>7740</v>
      </c>
      <c r="C3675" s="89"/>
      <c r="D3675" s="89" t="s">
        <v>68</v>
      </c>
      <c r="E3675" s="94" t="s">
        <v>6374</v>
      </c>
      <c r="F3675" s="95" t="s">
        <v>6375</v>
      </c>
      <c r="G3675" s="89" t="s">
        <v>51</v>
      </c>
      <c r="H3675" s="89" t="s">
        <v>7765</v>
      </c>
      <c r="I3675" s="96">
        <v>1</v>
      </c>
      <c r="J3675" s="97">
        <v>1222933</v>
      </c>
      <c r="K3675" s="98">
        <f t="shared" si="1983"/>
        <v>433356.84</v>
      </c>
      <c r="L3675" s="99">
        <f t="shared" si="1984"/>
        <v>1.0815399999999999</v>
      </c>
      <c r="M3675" s="100">
        <f t="shared" si="1985"/>
        <v>1.0590999999999999</v>
      </c>
      <c r="N3675" s="101">
        <f t="shared" si="1986"/>
        <v>0.97811300000000001</v>
      </c>
      <c r="O3675" s="100">
        <f t="shared" si="1987"/>
        <v>1</v>
      </c>
      <c r="P3675" s="98">
        <f t="shared" si="1988"/>
        <v>485527.96</v>
      </c>
      <c r="Q3675" s="97">
        <f t="shared" si="1989"/>
        <v>1370159.9</v>
      </c>
      <c r="R3675" s="97"/>
      <c r="S3675" s="97"/>
    </row>
    <row r="3676" spans="1:19" x14ac:dyDescent="0.25">
      <c r="A3676" s="89" t="s">
        <v>7766</v>
      </c>
      <c r="B3676" s="89" t="s">
        <v>7740</v>
      </c>
      <c r="C3676" s="89"/>
      <c r="D3676" s="89" t="s">
        <v>70</v>
      </c>
      <c r="E3676" s="94" t="s">
        <v>586</v>
      </c>
      <c r="F3676" s="95" t="s">
        <v>587</v>
      </c>
      <c r="G3676" s="89" t="s">
        <v>81</v>
      </c>
      <c r="H3676" s="89" t="s">
        <v>7767</v>
      </c>
      <c r="I3676" s="96">
        <v>1</v>
      </c>
      <c r="J3676" s="97">
        <v>1819947</v>
      </c>
      <c r="K3676" s="98">
        <f t="shared" si="1983"/>
        <v>6353.83</v>
      </c>
      <c r="L3676" s="99">
        <f t="shared" si="1984"/>
        <v>1.0815399999999999</v>
      </c>
      <c r="M3676" s="100">
        <f t="shared" si="1985"/>
        <v>1.0590999999999999</v>
      </c>
      <c r="N3676" s="101">
        <f t="shared" si="1986"/>
        <v>0.97811300000000001</v>
      </c>
      <c r="O3676" s="100">
        <f t="shared" si="1987"/>
        <v>1</v>
      </c>
      <c r="P3676" s="98">
        <f t="shared" si="1988"/>
        <v>7118.76</v>
      </c>
      <c r="Q3676" s="97">
        <f t="shared" si="1989"/>
        <v>2039047.78</v>
      </c>
      <c r="R3676" s="97"/>
      <c r="S3676" s="97"/>
    </row>
    <row r="3677" spans="1:19" ht="22.5" x14ac:dyDescent="0.25">
      <c r="A3677" s="89" t="s">
        <v>7768</v>
      </c>
      <c r="B3677" s="89" t="s">
        <v>7740</v>
      </c>
      <c r="C3677" s="89"/>
      <c r="D3677" s="89" t="s">
        <v>73</v>
      </c>
      <c r="E3677" s="94" t="s">
        <v>742</v>
      </c>
      <c r="F3677" s="95" t="s">
        <v>743</v>
      </c>
      <c r="G3677" s="89" t="s">
        <v>502</v>
      </c>
      <c r="H3677" s="89" t="s">
        <v>7769</v>
      </c>
      <c r="I3677" s="96">
        <v>1</v>
      </c>
      <c r="J3677" s="97">
        <v>166583</v>
      </c>
      <c r="K3677" s="98">
        <f t="shared" si="1983"/>
        <v>41099.03</v>
      </c>
      <c r="L3677" s="99">
        <f t="shared" si="1984"/>
        <v>1.0815399999999999</v>
      </c>
      <c r="M3677" s="100">
        <f t="shared" si="1985"/>
        <v>1.0590999999999999</v>
      </c>
      <c r="N3677" s="101">
        <f t="shared" si="1986"/>
        <v>0.97811300000000001</v>
      </c>
      <c r="O3677" s="100">
        <f t="shared" si="1987"/>
        <v>1</v>
      </c>
      <c r="P3677" s="98">
        <f t="shared" si="1988"/>
        <v>46046.87</v>
      </c>
      <c r="Q3677" s="97">
        <f t="shared" si="1989"/>
        <v>186637.63</v>
      </c>
      <c r="R3677" s="97"/>
      <c r="S3677" s="97"/>
    </row>
    <row r="3678" spans="1:19" ht="22.5" x14ac:dyDescent="0.25">
      <c r="A3678" s="89" t="s">
        <v>7770</v>
      </c>
      <c r="B3678" s="89" t="s">
        <v>7740</v>
      </c>
      <c r="C3678" s="89"/>
      <c r="D3678" s="89" t="s">
        <v>75</v>
      </c>
      <c r="E3678" s="94" t="s">
        <v>734</v>
      </c>
      <c r="F3678" s="95" t="s">
        <v>735</v>
      </c>
      <c r="G3678" s="89" t="s">
        <v>502</v>
      </c>
      <c r="H3678" s="89" t="s">
        <v>7771</v>
      </c>
      <c r="I3678" s="96">
        <v>1</v>
      </c>
      <c r="J3678" s="97">
        <v>210330</v>
      </c>
      <c r="K3678" s="98">
        <f t="shared" si="1983"/>
        <v>41040.879999999997</v>
      </c>
      <c r="L3678" s="99">
        <f t="shared" si="1984"/>
        <v>1.0815399999999999</v>
      </c>
      <c r="M3678" s="100">
        <f t="shared" si="1985"/>
        <v>1.0590999999999999</v>
      </c>
      <c r="N3678" s="101">
        <f t="shared" si="1986"/>
        <v>0.97811300000000001</v>
      </c>
      <c r="O3678" s="100">
        <f t="shared" si="1987"/>
        <v>1</v>
      </c>
      <c r="P3678" s="98">
        <f t="shared" si="1988"/>
        <v>45981.72</v>
      </c>
      <c r="Q3678" s="97">
        <f t="shared" si="1989"/>
        <v>235651.26</v>
      </c>
      <c r="R3678" s="97"/>
      <c r="S3678" s="97"/>
    </row>
    <row r="3679" spans="1:19" ht="22.5" x14ac:dyDescent="0.25">
      <c r="A3679" s="89" t="s">
        <v>7772</v>
      </c>
      <c r="B3679" s="89" t="s">
        <v>7740</v>
      </c>
      <c r="C3679" s="89"/>
      <c r="D3679" s="89" t="s">
        <v>87</v>
      </c>
      <c r="E3679" s="94" t="s">
        <v>738</v>
      </c>
      <c r="F3679" s="95" t="s">
        <v>739</v>
      </c>
      <c r="G3679" s="89" t="s">
        <v>502</v>
      </c>
      <c r="H3679" s="89" t="s">
        <v>7773</v>
      </c>
      <c r="I3679" s="96">
        <v>1</v>
      </c>
      <c r="J3679" s="97">
        <v>3912</v>
      </c>
      <c r="K3679" s="98">
        <f t="shared" si="1983"/>
        <v>41096.75</v>
      </c>
      <c r="L3679" s="99">
        <f t="shared" si="1984"/>
        <v>1.0815399999999999</v>
      </c>
      <c r="M3679" s="100">
        <f t="shared" si="1985"/>
        <v>1.0590999999999999</v>
      </c>
      <c r="N3679" s="101">
        <f t="shared" si="1986"/>
        <v>0.97811300000000001</v>
      </c>
      <c r="O3679" s="100">
        <f t="shared" si="1987"/>
        <v>1</v>
      </c>
      <c r="P3679" s="98">
        <f t="shared" si="1988"/>
        <v>46044.32</v>
      </c>
      <c r="Q3679" s="97">
        <f t="shared" si="1989"/>
        <v>4382.96</v>
      </c>
      <c r="R3679" s="97"/>
      <c r="S3679" s="97"/>
    </row>
    <row r="3680" spans="1:19" x14ac:dyDescent="0.25">
      <c r="A3680" s="89" t="s">
        <v>7774</v>
      </c>
      <c r="B3680" s="89" t="s">
        <v>7740</v>
      </c>
      <c r="C3680" s="89"/>
      <c r="D3680" s="89" t="s">
        <v>89</v>
      </c>
      <c r="E3680" s="94" t="s">
        <v>777</v>
      </c>
      <c r="F3680" s="95" t="s">
        <v>778</v>
      </c>
      <c r="G3680" s="89" t="s">
        <v>502</v>
      </c>
      <c r="H3680" s="89" t="s">
        <v>7775</v>
      </c>
      <c r="I3680" s="96">
        <v>1</v>
      </c>
      <c r="J3680" s="97">
        <v>35371</v>
      </c>
      <c r="K3680" s="98">
        <f t="shared" si="1983"/>
        <v>44190</v>
      </c>
      <c r="L3680" s="99">
        <f t="shared" si="1984"/>
        <v>1.0815399999999999</v>
      </c>
      <c r="M3680" s="100">
        <f t="shared" si="1985"/>
        <v>1.0590999999999999</v>
      </c>
      <c r="N3680" s="101">
        <f t="shared" si="1986"/>
        <v>0.97811300000000001</v>
      </c>
      <c r="O3680" s="100">
        <f t="shared" si="1987"/>
        <v>1</v>
      </c>
      <c r="P3680" s="98">
        <f t="shared" si="1988"/>
        <v>49509.96</v>
      </c>
      <c r="Q3680" s="97">
        <f t="shared" si="1989"/>
        <v>39629.26</v>
      </c>
      <c r="R3680" s="97"/>
      <c r="S3680" s="97"/>
    </row>
    <row r="3681" spans="1:19" x14ac:dyDescent="0.25">
      <c r="A3681" s="89"/>
      <c r="B3681" s="90"/>
      <c r="C3681" s="90"/>
      <c r="D3681" s="91"/>
      <c r="E3681" s="92"/>
      <c r="F3681" s="92" t="s">
        <v>7776</v>
      </c>
      <c r="G3681" s="91"/>
      <c r="H3681" s="91"/>
      <c r="I3681" s="93">
        <v>1</v>
      </c>
      <c r="J3681" s="91"/>
      <c r="K3681" s="98"/>
      <c r="L3681" s="99"/>
      <c r="M3681" s="100"/>
      <c r="N3681" s="101"/>
      <c r="O3681" s="100"/>
      <c r="P3681" s="98"/>
      <c r="Q3681" s="91"/>
      <c r="R3681" s="91"/>
      <c r="S3681" s="91"/>
    </row>
    <row r="3682" spans="1:19" ht="22.5" x14ac:dyDescent="0.25">
      <c r="A3682" s="89" t="s">
        <v>7778</v>
      </c>
      <c r="B3682" s="89" t="s">
        <v>7740</v>
      </c>
      <c r="C3682" s="89"/>
      <c r="D3682" s="89" t="s">
        <v>90</v>
      </c>
      <c r="E3682" s="94" t="s">
        <v>734</v>
      </c>
      <c r="F3682" s="95" t="s">
        <v>4010</v>
      </c>
      <c r="G3682" s="89" t="s">
        <v>502</v>
      </c>
      <c r="H3682" s="89" t="s">
        <v>7777</v>
      </c>
      <c r="I3682" s="96">
        <v>1</v>
      </c>
      <c r="J3682" s="97">
        <v>50174</v>
      </c>
      <c r="K3682" s="98">
        <f>J3682/H3682</f>
        <v>41041.120000000003</v>
      </c>
      <c r="L3682" s="99">
        <f>$L$8</f>
        <v>1.0815399999999999</v>
      </c>
      <c r="M3682" s="100">
        <f>$M$8</f>
        <v>1.0590999999999999</v>
      </c>
      <c r="N3682" s="101">
        <f>$N$8</f>
        <v>0.97811300000000001</v>
      </c>
      <c r="O3682" s="100">
        <f>$O$8</f>
        <v>1</v>
      </c>
      <c r="P3682" s="98">
        <f>K3682*L3682*M3682*N3682*O3682</f>
        <v>45981.99</v>
      </c>
      <c r="Q3682" s="97">
        <f>H3682*P3682</f>
        <v>56214.36</v>
      </c>
      <c r="R3682" s="97"/>
      <c r="S3682" s="97"/>
    </row>
    <row r="3683" spans="1:19" x14ac:dyDescent="0.25">
      <c r="A3683" s="89"/>
      <c r="B3683" s="90"/>
      <c r="C3683" s="90"/>
      <c r="D3683" s="91"/>
      <c r="E3683" s="92"/>
      <c r="F3683" s="92" t="s">
        <v>7779</v>
      </c>
      <c r="G3683" s="91"/>
      <c r="H3683" s="91"/>
      <c r="I3683" s="93">
        <v>1</v>
      </c>
      <c r="J3683" s="91"/>
      <c r="K3683" s="98"/>
      <c r="L3683" s="99"/>
      <c r="M3683" s="100"/>
      <c r="N3683" s="101"/>
      <c r="O3683" s="100"/>
      <c r="P3683" s="98"/>
      <c r="Q3683" s="91"/>
      <c r="R3683" s="91"/>
      <c r="S3683" s="91"/>
    </row>
    <row r="3684" spans="1:19" ht="22.5" x14ac:dyDescent="0.25">
      <c r="A3684" s="89" t="s">
        <v>7780</v>
      </c>
      <c r="B3684" s="89" t="s">
        <v>7740</v>
      </c>
      <c r="C3684" s="89"/>
      <c r="D3684" s="89" t="s">
        <v>91</v>
      </c>
      <c r="E3684" s="94" t="s">
        <v>6341</v>
      </c>
      <c r="F3684" s="95" t="s">
        <v>6342</v>
      </c>
      <c r="G3684" s="89" t="s">
        <v>51</v>
      </c>
      <c r="H3684" s="89" t="s">
        <v>7781</v>
      </c>
      <c r="I3684" s="96">
        <v>1</v>
      </c>
      <c r="J3684" s="97">
        <v>205333</v>
      </c>
      <c r="K3684" s="98">
        <f>J3684/H3684</f>
        <v>1416089.66</v>
      </c>
      <c r="L3684" s="99">
        <f>$L$8</f>
        <v>1.0815399999999999</v>
      </c>
      <c r="M3684" s="100">
        <f>$M$8</f>
        <v>1.0590999999999999</v>
      </c>
      <c r="N3684" s="101">
        <f>$N$8</f>
        <v>0.97811300000000001</v>
      </c>
      <c r="O3684" s="100">
        <f>$O$8</f>
        <v>1</v>
      </c>
      <c r="P3684" s="98">
        <f>K3684*L3684*M3684*N3684*O3684</f>
        <v>1586570.36</v>
      </c>
      <c r="Q3684" s="97">
        <f>H3684*P3684</f>
        <v>230052.7</v>
      </c>
      <c r="R3684" s="97"/>
      <c r="S3684" s="97"/>
    </row>
    <row r="3685" spans="1:19" x14ac:dyDescent="0.25">
      <c r="A3685" s="89" t="s">
        <v>7782</v>
      </c>
      <c r="B3685" s="89" t="s">
        <v>7740</v>
      </c>
      <c r="C3685" s="89"/>
      <c r="D3685" s="89" t="s">
        <v>101</v>
      </c>
      <c r="E3685" s="94" t="s">
        <v>586</v>
      </c>
      <c r="F3685" s="95" t="s">
        <v>587</v>
      </c>
      <c r="G3685" s="89" t="s">
        <v>81</v>
      </c>
      <c r="H3685" s="89" t="s">
        <v>7783</v>
      </c>
      <c r="I3685" s="96">
        <v>1</v>
      </c>
      <c r="J3685" s="97">
        <v>93512</v>
      </c>
      <c r="K3685" s="98">
        <f>J3685/H3685</f>
        <v>6353.8</v>
      </c>
      <c r="L3685" s="99">
        <f>$L$8</f>
        <v>1.0815399999999999</v>
      </c>
      <c r="M3685" s="100">
        <f>$M$8</f>
        <v>1.0590999999999999</v>
      </c>
      <c r="N3685" s="101">
        <f>$N$8</f>
        <v>0.97811300000000001</v>
      </c>
      <c r="O3685" s="100">
        <f>$O$8</f>
        <v>1</v>
      </c>
      <c r="P3685" s="98">
        <f>K3685*L3685*M3685*N3685*O3685</f>
        <v>7118.72</v>
      </c>
      <c r="Q3685" s="97">
        <f>H3685*P3685</f>
        <v>104769.76</v>
      </c>
      <c r="R3685" s="97"/>
      <c r="S3685" s="97"/>
    </row>
    <row r="3686" spans="1:19" x14ac:dyDescent="0.25">
      <c r="A3686" s="89" t="s">
        <v>7784</v>
      </c>
      <c r="B3686" s="89" t="s">
        <v>7740</v>
      </c>
      <c r="C3686" s="89"/>
      <c r="D3686" s="89" t="s">
        <v>106</v>
      </c>
      <c r="E3686" s="94" t="s">
        <v>7785</v>
      </c>
      <c r="F3686" s="95" t="s">
        <v>7786</v>
      </c>
      <c r="G3686" s="89" t="s">
        <v>502</v>
      </c>
      <c r="H3686" s="89" t="s">
        <v>7787</v>
      </c>
      <c r="I3686" s="96">
        <v>1</v>
      </c>
      <c r="J3686" s="97">
        <v>23250</v>
      </c>
      <c r="K3686" s="98">
        <f>J3686/H3686</f>
        <v>43689.87</v>
      </c>
      <c r="L3686" s="99">
        <f>$L$8</f>
        <v>1.0815399999999999</v>
      </c>
      <c r="M3686" s="100">
        <f>$M$8</f>
        <v>1.0590999999999999</v>
      </c>
      <c r="N3686" s="101">
        <f>$N$8</f>
        <v>0.97811300000000001</v>
      </c>
      <c r="O3686" s="100">
        <f>$O$8</f>
        <v>1</v>
      </c>
      <c r="P3686" s="98">
        <f>K3686*L3686*M3686*N3686*O3686</f>
        <v>48949.62</v>
      </c>
      <c r="Q3686" s="97">
        <f>H3686*P3686</f>
        <v>26049.03</v>
      </c>
      <c r="R3686" s="97"/>
      <c r="S3686" s="97"/>
    </row>
    <row r="3687" spans="1:19" x14ac:dyDescent="0.25">
      <c r="A3687" s="89" t="s">
        <v>7788</v>
      </c>
      <c r="B3687" s="89" t="s">
        <v>7740</v>
      </c>
      <c r="C3687" s="89"/>
      <c r="D3687" s="89" t="s">
        <v>107</v>
      </c>
      <c r="E3687" s="94" t="s">
        <v>781</v>
      </c>
      <c r="F3687" s="95" t="s">
        <v>782</v>
      </c>
      <c r="G3687" s="89" t="s">
        <v>502</v>
      </c>
      <c r="H3687" s="89" t="s">
        <v>7789</v>
      </c>
      <c r="I3687" s="96">
        <v>1</v>
      </c>
      <c r="J3687" s="97">
        <v>18330</v>
      </c>
      <c r="K3687" s="98">
        <f>J3687/H3687</f>
        <v>44247.57</v>
      </c>
      <c r="L3687" s="99">
        <f>$L$8</f>
        <v>1.0815399999999999</v>
      </c>
      <c r="M3687" s="100">
        <f>$M$8</f>
        <v>1.0590999999999999</v>
      </c>
      <c r="N3687" s="101">
        <f>$N$8</f>
        <v>0.97811300000000001</v>
      </c>
      <c r="O3687" s="100">
        <f>$O$8</f>
        <v>1</v>
      </c>
      <c r="P3687" s="98">
        <f>K3687*L3687*M3687*N3687*O3687</f>
        <v>49574.46</v>
      </c>
      <c r="Q3687" s="97">
        <f>H3687*P3687</f>
        <v>20536.72</v>
      </c>
      <c r="R3687" s="97"/>
      <c r="S3687" s="97"/>
    </row>
    <row r="3688" spans="1:19" x14ac:dyDescent="0.25">
      <c r="A3688" s="89" t="s">
        <v>7790</v>
      </c>
      <c r="B3688" s="89" t="s">
        <v>7740</v>
      </c>
      <c r="C3688" s="89"/>
      <c r="D3688" s="89" t="s">
        <v>108</v>
      </c>
      <c r="E3688" s="94" t="s">
        <v>2201</v>
      </c>
      <c r="F3688" s="95" t="s">
        <v>2205</v>
      </c>
      <c r="G3688" s="89" t="s">
        <v>502</v>
      </c>
      <c r="H3688" s="89" t="s">
        <v>7791</v>
      </c>
      <c r="I3688" s="96">
        <v>1</v>
      </c>
      <c r="J3688" s="97">
        <v>5167</v>
      </c>
      <c r="K3688" s="98">
        <f>J3688/H3688</f>
        <v>43691.87</v>
      </c>
      <c r="L3688" s="99">
        <f>$L$8</f>
        <v>1.0815399999999999</v>
      </c>
      <c r="M3688" s="100">
        <f>$M$8</f>
        <v>1.0590999999999999</v>
      </c>
      <c r="N3688" s="101">
        <f>$N$8</f>
        <v>0.97811300000000001</v>
      </c>
      <c r="O3688" s="100">
        <f>$O$8</f>
        <v>1</v>
      </c>
      <c r="P3688" s="98">
        <f>K3688*L3688*M3688*N3688*O3688</f>
        <v>48951.86</v>
      </c>
      <c r="Q3688" s="97">
        <f>H3688*P3688</f>
        <v>5789.05</v>
      </c>
      <c r="R3688" s="97"/>
      <c r="S3688" s="97"/>
    </row>
    <row r="3689" spans="1:19" x14ac:dyDescent="0.25">
      <c r="A3689" s="89"/>
      <c r="B3689" s="90"/>
      <c r="C3689" s="90"/>
      <c r="D3689" s="91"/>
      <c r="E3689" s="92"/>
      <c r="F3689" s="92" t="s">
        <v>7792</v>
      </c>
      <c r="G3689" s="91"/>
      <c r="H3689" s="91"/>
      <c r="I3689" s="93">
        <v>1</v>
      </c>
      <c r="J3689" s="91"/>
      <c r="K3689" s="98"/>
      <c r="L3689" s="99"/>
      <c r="M3689" s="100"/>
      <c r="N3689" s="101"/>
      <c r="O3689" s="100"/>
      <c r="P3689" s="98"/>
      <c r="Q3689" s="91"/>
      <c r="R3689" s="91"/>
      <c r="S3689" s="91"/>
    </row>
    <row r="3690" spans="1:19" ht="22.5" x14ac:dyDescent="0.25">
      <c r="A3690" s="89" t="s">
        <v>7793</v>
      </c>
      <c r="B3690" s="89" t="s">
        <v>7740</v>
      </c>
      <c r="C3690" s="89"/>
      <c r="D3690" s="89" t="s">
        <v>109</v>
      </c>
      <c r="E3690" s="94" t="s">
        <v>7794</v>
      </c>
      <c r="F3690" s="95" t="s">
        <v>7795</v>
      </c>
      <c r="G3690" s="89" t="s">
        <v>51</v>
      </c>
      <c r="H3690" s="89" t="s">
        <v>7796</v>
      </c>
      <c r="I3690" s="96">
        <v>1</v>
      </c>
      <c r="J3690" s="97">
        <v>821156</v>
      </c>
      <c r="K3690" s="98">
        <f>J3690/H3690</f>
        <v>1717899.58</v>
      </c>
      <c r="L3690" s="99">
        <f>$L$8</f>
        <v>1.0815399999999999</v>
      </c>
      <c r="M3690" s="100">
        <f>$M$8</f>
        <v>1.0590999999999999</v>
      </c>
      <c r="N3690" s="101">
        <f>$N$8</f>
        <v>0.97811300000000001</v>
      </c>
      <c r="O3690" s="100">
        <f>$O$8</f>
        <v>1</v>
      </c>
      <c r="P3690" s="98">
        <f>K3690*L3690*M3690*N3690*O3690</f>
        <v>1924714.68</v>
      </c>
      <c r="Q3690" s="97">
        <f>H3690*P3690</f>
        <v>920013.62</v>
      </c>
      <c r="R3690" s="97"/>
      <c r="S3690" s="97"/>
    </row>
    <row r="3691" spans="1:19" x14ac:dyDescent="0.25">
      <c r="A3691" s="89" t="s">
        <v>7797</v>
      </c>
      <c r="B3691" s="89" t="s">
        <v>7740</v>
      </c>
      <c r="C3691" s="89"/>
      <c r="D3691" s="89" t="s">
        <v>122</v>
      </c>
      <c r="E3691" s="94" t="s">
        <v>586</v>
      </c>
      <c r="F3691" s="95" t="s">
        <v>587</v>
      </c>
      <c r="G3691" s="89" t="s">
        <v>81</v>
      </c>
      <c r="H3691" s="89" t="s">
        <v>7798</v>
      </c>
      <c r="I3691" s="96">
        <v>1</v>
      </c>
      <c r="J3691" s="97">
        <v>308269</v>
      </c>
      <c r="K3691" s="98">
        <f>J3691/H3691</f>
        <v>6353.83</v>
      </c>
      <c r="L3691" s="99">
        <f>$L$8</f>
        <v>1.0815399999999999</v>
      </c>
      <c r="M3691" s="100">
        <f>$M$8</f>
        <v>1.0590999999999999</v>
      </c>
      <c r="N3691" s="101">
        <f>$N$8</f>
        <v>0.97811300000000001</v>
      </c>
      <c r="O3691" s="100">
        <f>$O$8</f>
        <v>1</v>
      </c>
      <c r="P3691" s="98">
        <f>K3691*L3691*M3691*N3691*O3691</f>
        <v>7118.76</v>
      </c>
      <c r="Q3691" s="97">
        <f>H3691*P3691</f>
        <v>345380.88</v>
      </c>
      <c r="R3691" s="97"/>
      <c r="S3691" s="97"/>
    </row>
    <row r="3692" spans="1:19" ht="22.5" x14ac:dyDescent="0.25">
      <c r="A3692" s="89" t="s">
        <v>7799</v>
      </c>
      <c r="B3692" s="89" t="s">
        <v>7740</v>
      </c>
      <c r="C3692" s="89"/>
      <c r="D3692" s="89" t="s">
        <v>126</v>
      </c>
      <c r="E3692" s="94" t="s">
        <v>734</v>
      </c>
      <c r="F3692" s="95" t="s">
        <v>3077</v>
      </c>
      <c r="G3692" s="89" t="s">
        <v>502</v>
      </c>
      <c r="H3692" s="89" t="s">
        <v>7800</v>
      </c>
      <c r="I3692" s="96">
        <v>1</v>
      </c>
      <c r="J3692" s="97">
        <v>162503</v>
      </c>
      <c r="K3692" s="98">
        <f>J3692/H3692</f>
        <v>41040.980000000003</v>
      </c>
      <c r="L3692" s="99">
        <f>$L$8</f>
        <v>1.0815399999999999</v>
      </c>
      <c r="M3692" s="100">
        <f>$M$8</f>
        <v>1.0590999999999999</v>
      </c>
      <c r="N3692" s="101">
        <f>$N$8</f>
        <v>0.97811300000000001</v>
      </c>
      <c r="O3692" s="100">
        <f>$O$8</f>
        <v>1</v>
      </c>
      <c r="P3692" s="98">
        <f>K3692*L3692*M3692*N3692*O3692</f>
        <v>45981.84</v>
      </c>
      <c r="Q3692" s="97">
        <f>H3692*P3692</f>
        <v>182066.47</v>
      </c>
      <c r="R3692" s="97"/>
      <c r="S3692" s="97"/>
    </row>
    <row r="3693" spans="1:19" ht="22.5" x14ac:dyDescent="0.25">
      <c r="A3693" s="89" t="s">
        <v>7801</v>
      </c>
      <c r="B3693" s="89" t="s">
        <v>7740</v>
      </c>
      <c r="C3693" s="89"/>
      <c r="D3693" s="89" t="s">
        <v>124</v>
      </c>
      <c r="E3693" s="94" t="s">
        <v>7802</v>
      </c>
      <c r="F3693" s="95" t="s">
        <v>7803</v>
      </c>
      <c r="G3693" s="89" t="s">
        <v>502</v>
      </c>
      <c r="H3693" s="89" t="s">
        <v>7804</v>
      </c>
      <c r="I3693" s="96">
        <v>1</v>
      </c>
      <c r="J3693" s="97">
        <v>207869</v>
      </c>
      <c r="K3693" s="98">
        <f>J3693/H3693</f>
        <v>42819.77</v>
      </c>
      <c r="L3693" s="99">
        <f>$L$8</f>
        <v>1.0815399999999999</v>
      </c>
      <c r="M3693" s="100">
        <f>$M$8</f>
        <v>1.0590999999999999</v>
      </c>
      <c r="N3693" s="101">
        <f>$N$8</f>
        <v>0.97811300000000001</v>
      </c>
      <c r="O3693" s="100">
        <f>$O$8</f>
        <v>1</v>
      </c>
      <c r="P3693" s="98">
        <f>K3693*L3693*M3693*N3693*O3693</f>
        <v>47974.77</v>
      </c>
      <c r="Q3693" s="97">
        <f>H3693*P3693</f>
        <v>232894</v>
      </c>
      <c r="R3693" s="97"/>
      <c r="S3693" s="97"/>
    </row>
    <row r="3694" spans="1:19" x14ac:dyDescent="0.25">
      <c r="A3694" s="89"/>
      <c r="B3694" s="90"/>
      <c r="C3694" s="90"/>
      <c r="D3694" s="91"/>
      <c r="E3694" s="92"/>
      <c r="F3694" s="92" t="s">
        <v>7805</v>
      </c>
      <c r="G3694" s="91"/>
      <c r="H3694" s="91"/>
      <c r="I3694" s="93">
        <v>1</v>
      </c>
      <c r="J3694" s="91"/>
      <c r="K3694" s="98"/>
      <c r="L3694" s="99"/>
      <c r="M3694" s="100"/>
      <c r="N3694" s="101"/>
      <c r="O3694" s="100"/>
      <c r="P3694" s="98"/>
      <c r="Q3694" s="91"/>
      <c r="R3694" s="91"/>
      <c r="S3694" s="91"/>
    </row>
    <row r="3695" spans="1:19" x14ac:dyDescent="0.25">
      <c r="A3695" s="89" t="s">
        <v>7806</v>
      </c>
      <c r="B3695" s="89" t="s">
        <v>7740</v>
      </c>
      <c r="C3695" s="89"/>
      <c r="D3695" s="89" t="s">
        <v>129</v>
      </c>
      <c r="E3695" s="94" t="s">
        <v>76</v>
      </c>
      <c r="F3695" s="95" t="s">
        <v>7807</v>
      </c>
      <c r="G3695" s="89" t="s">
        <v>71</v>
      </c>
      <c r="H3695" s="89" t="s">
        <v>7808</v>
      </c>
      <c r="I3695" s="96">
        <v>1</v>
      </c>
      <c r="J3695" s="97">
        <v>24812</v>
      </c>
      <c r="K3695" s="98">
        <f t="shared" ref="K3695:K3703" si="1990">J3695/H3695</f>
        <v>31810.26</v>
      </c>
      <c r="L3695" s="99">
        <f t="shared" ref="L3695:L3703" si="1991">$L$8</f>
        <v>1.0815399999999999</v>
      </c>
      <c r="M3695" s="100">
        <f t="shared" ref="M3695:M3703" si="1992">$M$8</f>
        <v>1.0590999999999999</v>
      </c>
      <c r="N3695" s="101">
        <f t="shared" ref="N3695:N3703" si="1993">$N$8</f>
        <v>0.97811300000000001</v>
      </c>
      <c r="O3695" s="100">
        <f t="shared" ref="O3695:O3703" si="1994">$O$8</f>
        <v>1</v>
      </c>
      <c r="P3695" s="98">
        <f t="shared" ref="P3695:P3703" si="1995">K3695*L3695*M3695*N3695*O3695</f>
        <v>35639.839999999997</v>
      </c>
      <c r="Q3695" s="97">
        <f t="shared" ref="Q3695:Q3703" si="1996">H3695*P3695</f>
        <v>27799.08</v>
      </c>
      <c r="R3695" s="97"/>
      <c r="S3695" s="97"/>
    </row>
    <row r="3696" spans="1:19" ht="22.5" x14ac:dyDescent="0.25">
      <c r="A3696" s="89" t="s">
        <v>7809</v>
      </c>
      <c r="B3696" s="89" t="s">
        <v>7740</v>
      </c>
      <c r="C3696" s="89"/>
      <c r="D3696" s="89" t="s">
        <v>133</v>
      </c>
      <c r="E3696" s="94" t="s">
        <v>7810</v>
      </c>
      <c r="F3696" s="95" t="s">
        <v>7811</v>
      </c>
      <c r="G3696" s="89" t="s">
        <v>648</v>
      </c>
      <c r="H3696" s="89" t="s">
        <v>48</v>
      </c>
      <c r="I3696" s="96">
        <v>1</v>
      </c>
      <c r="J3696" s="97">
        <v>14270</v>
      </c>
      <c r="K3696" s="98">
        <f t="shared" si="1990"/>
        <v>2038.57</v>
      </c>
      <c r="L3696" s="99">
        <f t="shared" si="1991"/>
        <v>1.0815399999999999</v>
      </c>
      <c r="M3696" s="100">
        <f t="shared" si="1992"/>
        <v>1.0590999999999999</v>
      </c>
      <c r="N3696" s="101">
        <f t="shared" si="1993"/>
        <v>0.97811300000000001</v>
      </c>
      <c r="O3696" s="100">
        <f t="shared" si="1994"/>
        <v>1</v>
      </c>
      <c r="P3696" s="98">
        <f t="shared" si="1995"/>
        <v>2283.9899999999998</v>
      </c>
      <c r="Q3696" s="97">
        <f t="shared" si="1996"/>
        <v>15987.93</v>
      </c>
      <c r="R3696" s="97"/>
      <c r="S3696" s="97"/>
    </row>
    <row r="3697" spans="1:19" ht="22.5" x14ac:dyDescent="0.25">
      <c r="A3697" s="89" t="s">
        <v>7812</v>
      </c>
      <c r="B3697" s="89" t="s">
        <v>7740</v>
      </c>
      <c r="C3697" s="89"/>
      <c r="D3697" s="89" t="s">
        <v>136</v>
      </c>
      <c r="E3697" s="94" t="s">
        <v>7813</v>
      </c>
      <c r="F3697" s="95" t="s">
        <v>7814</v>
      </c>
      <c r="G3697" s="89" t="s">
        <v>648</v>
      </c>
      <c r="H3697" s="89" t="s">
        <v>68</v>
      </c>
      <c r="I3697" s="96">
        <v>1</v>
      </c>
      <c r="J3697" s="97">
        <v>19325</v>
      </c>
      <c r="K3697" s="98">
        <f t="shared" si="1990"/>
        <v>1610.42</v>
      </c>
      <c r="L3697" s="99">
        <f t="shared" si="1991"/>
        <v>1.0815399999999999</v>
      </c>
      <c r="M3697" s="100">
        <f t="shared" si="1992"/>
        <v>1.0590999999999999</v>
      </c>
      <c r="N3697" s="101">
        <f t="shared" si="1993"/>
        <v>0.97811300000000001</v>
      </c>
      <c r="O3697" s="100">
        <f t="shared" si="1994"/>
        <v>1</v>
      </c>
      <c r="P3697" s="98">
        <f t="shared" si="1995"/>
        <v>1804.3</v>
      </c>
      <c r="Q3697" s="97">
        <f t="shared" si="1996"/>
        <v>21651.599999999999</v>
      </c>
      <c r="R3697" s="97"/>
      <c r="S3697" s="97"/>
    </row>
    <row r="3698" spans="1:19" ht="22.5" x14ac:dyDescent="0.25">
      <c r="A3698" s="89" t="s">
        <v>7815</v>
      </c>
      <c r="B3698" s="89" t="s">
        <v>7740</v>
      </c>
      <c r="C3698" s="89"/>
      <c r="D3698" s="89" t="s">
        <v>141</v>
      </c>
      <c r="E3698" s="94" t="s">
        <v>7816</v>
      </c>
      <c r="F3698" s="95" t="s">
        <v>7817</v>
      </c>
      <c r="G3698" s="89" t="s">
        <v>648</v>
      </c>
      <c r="H3698" s="89" t="s">
        <v>122</v>
      </c>
      <c r="I3698" s="96">
        <v>1</v>
      </c>
      <c r="J3698" s="97">
        <v>35112</v>
      </c>
      <c r="K3698" s="98">
        <f t="shared" si="1990"/>
        <v>1404.48</v>
      </c>
      <c r="L3698" s="99">
        <f t="shared" si="1991"/>
        <v>1.0815399999999999</v>
      </c>
      <c r="M3698" s="100">
        <f t="shared" si="1992"/>
        <v>1.0590999999999999</v>
      </c>
      <c r="N3698" s="101">
        <f t="shared" si="1993"/>
        <v>0.97811300000000001</v>
      </c>
      <c r="O3698" s="100">
        <f t="shared" si="1994"/>
        <v>1</v>
      </c>
      <c r="P3698" s="98">
        <f t="shared" si="1995"/>
        <v>1573.56</v>
      </c>
      <c r="Q3698" s="97">
        <f t="shared" si="1996"/>
        <v>39339</v>
      </c>
      <c r="R3698" s="97"/>
      <c r="S3698" s="97"/>
    </row>
    <row r="3699" spans="1:19" ht="22.5" x14ac:dyDescent="0.25">
      <c r="A3699" s="89" t="s">
        <v>7818</v>
      </c>
      <c r="B3699" s="89" t="s">
        <v>7740</v>
      </c>
      <c r="C3699" s="89"/>
      <c r="D3699" s="89" t="s">
        <v>144</v>
      </c>
      <c r="E3699" s="94" t="s">
        <v>7819</v>
      </c>
      <c r="F3699" s="95" t="s">
        <v>7820</v>
      </c>
      <c r="G3699" s="89" t="s">
        <v>648</v>
      </c>
      <c r="H3699" s="89" t="s">
        <v>133</v>
      </c>
      <c r="I3699" s="96">
        <v>1</v>
      </c>
      <c r="J3699" s="97">
        <v>39543</v>
      </c>
      <c r="K3699" s="98">
        <f t="shared" si="1990"/>
        <v>1363.55</v>
      </c>
      <c r="L3699" s="99">
        <f t="shared" si="1991"/>
        <v>1.0815399999999999</v>
      </c>
      <c r="M3699" s="100">
        <f t="shared" si="1992"/>
        <v>1.0590999999999999</v>
      </c>
      <c r="N3699" s="101">
        <f t="shared" si="1993"/>
        <v>0.97811300000000001</v>
      </c>
      <c r="O3699" s="100">
        <f t="shared" si="1994"/>
        <v>1</v>
      </c>
      <c r="P3699" s="98">
        <f t="shared" si="1995"/>
        <v>1527.71</v>
      </c>
      <c r="Q3699" s="97">
        <f t="shared" si="1996"/>
        <v>44303.59</v>
      </c>
      <c r="R3699" s="97"/>
      <c r="S3699" s="97"/>
    </row>
    <row r="3700" spans="1:19" ht="22.5" x14ac:dyDescent="0.25">
      <c r="A3700" s="89" t="s">
        <v>7821</v>
      </c>
      <c r="B3700" s="89" t="s">
        <v>7740</v>
      </c>
      <c r="C3700" s="89"/>
      <c r="D3700" s="89" t="s">
        <v>146</v>
      </c>
      <c r="E3700" s="94" t="s">
        <v>7822</v>
      </c>
      <c r="F3700" s="95" t="s">
        <v>7823</v>
      </c>
      <c r="G3700" s="89" t="s">
        <v>648</v>
      </c>
      <c r="H3700" s="89" t="s">
        <v>12</v>
      </c>
      <c r="I3700" s="96">
        <v>1</v>
      </c>
      <c r="J3700" s="97">
        <v>177</v>
      </c>
      <c r="K3700" s="98">
        <f t="shared" si="1990"/>
        <v>177</v>
      </c>
      <c r="L3700" s="99">
        <f t="shared" si="1991"/>
        <v>1.0815399999999999</v>
      </c>
      <c r="M3700" s="100">
        <f t="shared" si="1992"/>
        <v>1.0590999999999999</v>
      </c>
      <c r="N3700" s="101">
        <f t="shared" si="1993"/>
        <v>0.97811300000000001</v>
      </c>
      <c r="O3700" s="100">
        <f t="shared" si="1994"/>
        <v>1</v>
      </c>
      <c r="P3700" s="98">
        <f t="shared" si="1995"/>
        <v>198.31</v>
      </c>
      <c r="Q3700" s="97">
        <f t="shared" si="1996"/>
        <v>198.31</v>
      </c>
      <c r="R3700" s="97"/>
      <c r="S3700" s="97"/>
    </row>
    <row r="3701" spans="1:19" ht="22.5" x14ac:dyDescent="0.25">
      <c r="A3701" s="89" t="s">
        <v>7824</v>
      </c>
      <c r="B3701" s="89" t="s">
        <v>7740</v>
      </c>
      <c r="C3701" s="89"/>
      <c r="D3701" s="89" t="s">
        <v>151</v>
      </c>
      <c r="E3701" s="94" t="s">
        <v>7825</v>
      </c>
      <c r="F3701" s="95" t="s">
        <v>7826</v>
      </c>
      <c r="G3701" s="89" t="s">
        <v>648</v>
      </c>
      <c r="H3701" s="89" t="s">
        <v>12</v>
      </c>
      <c r="I3701" s="96">
        <v>1</v>
      </c>
      <c r="J3701" s="97">
        <v>278</v>
      </c>
      <c r="K3701" s="98">
        <f t="shared" si="1990"/>
        <v>278</v>
      </c>
      <c r="L3701" s="99">
        <f t="shared" si="1991"/>
        <v>1.0815399999999999</v>
      </c>
      <c r="M3701" s="100">
        <f t="shared" si="1992"/>
        <v>1.0590999999999999</v>
      </c>
      <c r="N3701" s="101">
        <f t="shared" si="1993"/>
        <v>0.97811300000000001</v>
      </c>
      <c r="O3701" s="100">
        <f t="shared" si="1994"/>
        <v>1</v>
      </c>
      <c r="P3701" s="98">
        <f t="shared" si="1995"/>
        <v>311.47000000000003</v>
      </c>
      <c r="Q3701" s="97">
        <f t="shared" si="1996"/>
        <v>311.47000000000003</v>
      </c>
      <c r="R3701" s="97"/>
      <c r="S3701" s="97"/>
    </row>
    <row r="3702" spans="1:19" ht="22.5" x14ac:dyDescent="0.25">
      <c r="A3702" s="89" t="s">
        <v>7827</v>
      </c>
      <c r="B3702" s="89" t="s">
        <v>7740</v>
      </c>
      <c r="C3702" s="89"/>
      <c r="D3702" s="89" t="s">
        <v>154</v>
      </c>
      <c r="E3702" s="94" t="s">
        <v>7828</v>
      </c>
      <c r="F3702" s="95" t="s">
        <v>7829</v>
      </c>
      <c r="G3702" s="89" t="s">
        <v>648</v>
      </c>
      <c r="H3702" s="89" t="s">
        <v>12</v>
      </c>
      <c r="I3702" s="96">
        <v>1</v>
      </c>
      <c r="J3702" s="97">
        <v>1112</v>
      </c>
      <c r="K3702" s="98">
        <f t="shared" si="1990"/>
        <v>1112</v>
      </c>
      <c r="L3702" s="99">
        <f t="shared" si="1991"/>
        <v>1.0815399999999999</v>
      </c>
      <c r="M3702" s="100">
        <f t="shared" si="1992"/>
        <v>1.0590999999999999</v>
      </c>
      <c r="N3702" s="101">
        <f t="shared" si="1993"/>
        <v>0.97811300000000001</v>
      </c>
      <c r="O3702" s="100">
        <f t="shared" si="1994"/>
        <v>1</v>
      </c>
      <c r="P3702" s="98">
        <f t="shared" si="1995"/>
        <v>1245.8699999999999</v>
      </c>
      <c r="Q3702" s="97">
        <f t="shared" si="1996"/>
        <v>1245.8699999999999</v>
      </c>
      <c r="R3702" s="97"/>
      <c r="S3702" s="97"/>
    </row>
    <row r="3703" spans="1:19" ht="22.5" x14ac:dyDescent="0.25">
      <c r="A3703" s="89" t="s">
        <v>7830</v>
      </c>
      <c r="B3703" s="89" t="s">
        <v>7740</v>
      </c>
      <c r="C3703" s="89"/>
      <c r="D3703" s="89" t="s">
        <v>156</v>
      </c>
      <c r="E3703" s="94" t="s">
        <v>7831</v>
      </c>
      <c r="F3703" s="95" t="s">
        <v>7832</v>
      </c>
      <c r="G3703" s="89" t="s">
        <v>648</v>
      </c>
      <c r="H3703" s="89" t="s">
        <v>24</v>
      </c>
      <c r="I3703" s="96">
        <v>1</v>
      </c>
      <c r="J3703" s="97">
        <v>6624</v>
      </c>
      <c r="K3703" s="98">
        <f t="shared" si="1990"/>
        <v>3312</v>
      </c>
      <c r="L3703" s="99">
        <f t="shared" si="1991"/>
        <v>1.0815399999999999</v>
      </c>
      <c r="M3703" s="100">
        <f t="shared" si="1992"/>
        <v>1.0590999999999999</v>
      </c>
      <c r="N3703" s="101">
        <f t="shared" si="1993"/>
        <v>0.97811300000000001</v>
      </c>
      <c r="O3703" s="100">
        <f t="shared" si="1994"/>
        <v>1</v>
      </c>
      <c r="P3703" s="98">
        <f t="shared" si="1995"/>
        <v>3710.73</v>
      </c>
      <c r="Q3703" s="97">
        <f t="shared" si="1996"/>
        <v>7421.46</v>
      </c>
      <c r="R3703" s="97"/>
      <c r="S3703" s="97"/>
    </row>
    <row r="3704" spans="1:19" x14ac:dyDescent="0.25">
      <c r="A3704" s="89"/>
      <c r="B3704" s="90"/>
      <c r="C3704" s="90"/>
      <c r="D3704" s="91"/>
      <c r="E3704" s="92"/>
      <c r="F3704" s="92" t="s">
        <v>7833</v>
      </c>
      <c r="G3704" s="91"/>
      <c r="H3704" s="91"/>
      <c r="I3704" s="93">
        <v>1</v>
      </c>
      <c r="J3704" s="91"/>
      <c r="K3704" s="98"/>
      <c r="L3704" s="99"/>
      <c r="M3704" s="100"/>
      <c r="N3704" s="101"/>
      <c r="O3704" s="100"/>
      <c r="P3704" s="98"/>
      <c r="Q3704" s="91"/>
      <c r="R3704" s="91"/>
      <c r="S3704" s="91"/>
    </row>
    <row r="3705" spans="1:19" ht="22.5" x14ac:dyDescent="0.25">
      <c r="A3705" s="89" t="s">
        <v>7835</v>
      </c>
      <c r="B3705" s="89" t="s">
        <v>7740</v>
      </c>
      <c r="C3705" s="89"/>
      <c r="D3705" s="89" t="s">
        <v>157</v>
      </c>
      <c r="E3705" s="94" t="s">
        <v>738</v>
      </c>
      <c r="F3705" s="95" t="s">
        <v>739</v>
      </c>
      <c r="G3705" s="89" t="s">
        <v>502</v>
      </c>
      <c r="H3705" s="89" t="s">
        <v>7834</v>
      </c>
      <c r="I3705" s="96">
        <v>1</v>
      </c>
      <c r="J3705" s="97">
        <v>28938</v>
      </c>
      <c r="K3705" s="98">
        <f t="shared" ref="K3705:K3711" si="1997">J3705/H3705</f>
        <v>41098.69</v>
      </c>
      <c r="L3705" s="99">
        <f t="shared" ref="L3705:L3711" si="1998">$L$8</f>
        <v>1.0815399999999999</v>
      </c>
      <c r="M3705" s="100">
        <f t="shared" ref="M3705:M3711" si="1999">$M$8</f>
        <v>1.0590999999999999</v>
      </c>
      <c r="N3705" s="101">
        <f t="shared" ref="N3705:N3711" si="2000">$N$8</f>
        <v>0.97811300000000001</v>
      </c>
      <c r="O3705" s="100">
        <f t="shared" ref="O3705:O3711" si="2001">$O$8</f>
        <v>1</v>
      </c>
      <c r="P3705" s="98">
        <f t="shared" ref="P3705:P3711" si="2002">K3705*L3705*M3705*N3705*O3705</f>
        <v>46046.49</v>
      </c>
      <c r="Q3705" s="97">
        <f t="shared" ref="Q3705:Q3711" si="2003">H3705*P3705</f>
        <v>32421.79</v>
      </c>
      <c r="R3705" s="97"/>
      <c r="S3705" s="97"/>
    </row>
    <row r="3706" spans="1:19" ht="33.75" x14ac:dyDescent="0.25">
      <c r="A3706" s="89" t="s">
        <v>7836</v>
      </c>
      <c r="B3706" s="89" t="s">
        <v>7740</v>
      </c>
      <c r="C3706" s="89"/>
      <c r="D3706" s="89" t="s">
        <v>158</v>
      </c>
      <c r="E3706" s="94" t="s">
        <v>6353</v>
      </c>
      <c r="F3706" s="95" t="s">
        <v>6354</v>
      </c>
      <c r="G3706" s="89" t="s">
        <v>51</v>
      </c>
      <c r="H3706" s="89" t="s">
        <v>7837</v>
      </c>
      <c r="I3706" s="96">
        <v>1</v>
      </c>
      <c r="J3706" s="97">
        <v>320545</v>
      </c>
      <c r="K3706" s="98">
        <f t="shared" si="1997"/>
        <v>1541081.73</v>
      </c>
      <c r="L3706" s="99">
        <f t="shared" si="1998"/>
        <v>1.0815399999999999</v>
      </c>
      <c r="M3706" s="100">
        <f t="shared" si="1999"/>
        <v>1.0590999999999999</v>
      </c>
      <c r="N3706" s="101">
        <f t="shared" si="2000"/>
        <v>0.97811300000000001</v>
      </c>
      <c r="O3706" s="100">
        <f t="shared" si="2001"/>
        <v>1</v>
      </c>
      <c r="P3706" s="98">
        <f t="shared" si="2002"/>
        <v>1726610.02</v>
      </c>
      <c r="Q3706" s="97">
        <f t="shared" si="2003"/>
        <v>359134.88</v>
      </c>
      <c r="R3706" s="97"/>
      <c r="S3706" s="97"/>
    </row>
    <row r="3707" spans="1:19" x14ac:dyDescent="0.25">
      <c r="A3707" s="89" t="s">
        <v>7838</v>
      </c>
      <c r="B3707" s="89" t="s">
        <v>7740</v>
      </c>
      <c r="C3707" s="89"/>
      <c r="D3707" s="89" t="s">
        <v>165</v>
      </c>
      <c r="E3707" s="94" t="s">
        <v>7839</v>
      </c>
      <c r="F3707" s="95" t="s">
        <v>7840</v>
      </c>
      <c r="G3707" s="89" t="s">
        <v>81</v>
      </c>
      <c r="H3707" s="89" t="s">
        <v>7841</v>
      </c>
      <c r="I3707" s="96">
        <v>1</v>
      </c>
      <c r="J3707" s="97">
        <v>99268</v>
      </c>
      <c r="K3707" s="98">
        <f t="shared" si="1997"/>
        <v>4701.97</v>
      </c>
      <c r="L3707" s="99">
        <f t="shared" si="1998"/>
        <v>1.0815399999999999</v>
      </c>
      <c r="M3707" s="100">
        <f t="shared" si="1999"/>
        <v>1.0590999999999999</v>
      </c>
      <c r="N3707" s="101">
        <f t="shared" si="2000"/>
        <v>0.97811300000000001</v>
      </c>
      <c r="O3707" s="100">
        <f t="shared" si="2001"/>
        <v>1</v>
      </c>
      <c r="P3707" s="98">
        <f t="shared" si="2002"/>
        <v>5268.03</v>
      </c>
      <c r="Q3707" s="97">
        <f t="shared" si="2003"/>
        <v>111218.65</v>
      </c>
      <c r="R3707" s="97"/>
      <c r="S3707" s="97"/>
    </row>
    <row r="3708" spans="1:19" ht="22.5" x14ac:dyDescent="0.25">
      <c r="A3708" s="89" t="s">
        <v>7842</v>
      </c>
      <c r="B3708" s="89" t="s">
        <v>7740</v>
      </c>
      <c r="C3708" s="89"/>
      <c r="D3708" s="89" t="s">
        <v>168</v>
      </c>
      <c r="E3708" s="94" t="s">
        <v>738</v>
      </c>
      <c r="F3708" s="95" t="s">
        <v>739</v>
      </c>
      <c r="G3708" s="89" t="s">
        <v>502</v>
      </c>
      <c r="H3708" s="89" t="s">
        <v>7843</v>
      </c>
      <c r="I3708" s="96">
        <v>1</v>
      </c>
      <c r="J3708" s="97">
        <v>31751</v>
      </c>
      <c r="K3708" s="98">
        <f t="shared" si="1997"/>
        <v>41098.43</v>
      </c>
      <c r="L3708" s="99">
        <f t="shared" si="1998"/>
        <v>1.0815399999999999</v>
      </c>
      <c r="M3708" s="100">
        <f t="shared" si="1999"/>
        <v>1.0590999999999999</v>
      </c>
      <c r="N3708" s="101">
        <f t="shared" si="2000"/>
        <v>0.97811300000000001</v>
      </c>
      <c r="O3708" s="100">
        <f t="shared" si="2001"/>
        <v>1</v>
      </c>
      <c r="P3708" s="98">
        <f t="shared" si="2002"/>
        <v>46046.2</v>
      </c>
      <c r="Q3708" s="97">
        <f t="shared" si="2003"/>
        <v>35573.449999999997</v>
      </c>
      <c r="R3708" s="97"/>
      <c r="S3708" s="97"/>
    </row>
    <row r="3709" spans="1:19" x14ac:dyDescent="0.25">
      <c r="A3709" s="89" t="s">
        <v>7844</v>
      </c>
      <c r="B3709" s="89" t="s">
        <v>7740</v>
      </c>
      <c r="C3709" s="89"/>
      <c r="D3709" s="89" t="s">
        <v>170</v>
      </c>
      <c r="E3709" s="94" t="s">
        <v>781</v>
      </c>
      <c r="F3709" s="95" t="s">
        <v>782</v>
      </c>
      <c r="G3709" s="89" t="s">
        <v>502</v>
      </c>
      <c r="H3709" s="89" t="s">
        <v>7845</v>
      </c>
      <c r="I3709" s="96">
        <v>1</v>
      </c>
      <c r="J3709" s="97">
        <v>6966</v>
      </c>
      <c r="K3709" s="98">
        <f t="shared" si="1997"/>
        <v>44245.43</v>
      </c>
      <c r="L3709" s="99">
        <f t="shared" si="1998"/>
        <v>1.0815399999999999</v>
      </c>
      <c r="M3709" s="100">
        <f t="shared" si="1999"/>
        <v>1.0590999999999999</v>
      </c>
      <c r="N3709" s="101">
        <f t="shared" si="2000"/>
        <v>0.97811300000000001</v>
      </c>
      <c r="O3709" s="100">
        <f t="shared" si="2001"/>
        <v>1</v>
      </c>
      <c r="P3709" s="98">
        <f t="shared" si="2002"/>
        <v>49572.06</v>
      </c>
      <c r="Q3709" s="97">
        <f t="shared" si="2003"/>
        <v>7804.63</v>
      </c>
      <c r="R3709" s="97"/>
      <c r="S3709" s="97"/>
    </row>
    <row r="3710" spans="1:19" x14ac:dyDescent="0.25">
      <c r="A3710" s="89" t="s">
        <v>7846</v>
      </c>
      <c r="B3710" s="89" t="s">
        <v>7740</v>
      </c>
      <c r="C3710" s="89"/>
      <c r="D3710" s="89" t="s">
        <v>175</v>
      </c>
      <c r="E3710" s="94" t="s">
        <v>6417</v>
      </c>
      <c r="F3710" s="95" t="s">
        <v>6418</v>
      </c>
      <c r="G3710" s="89" t="s">
        <v>502</v>
      </c>
      <c r="H3710" s="89" t="s">
        <v>7847</v>
      </c>
      <c r="I3710" s="96">
        <v>1</v>
      </c>
      <c r="J3710" s="97">
        <v>37262</v>
      </c>
      <c r="K3710" s="98">
        <f t="shared" si="1997"/>
        <v>46132.89</v>
      </c>
      <c r="L3710" s="99">
        <f t="shared" si="1998"/>
        <v>1.0815399999999999</v>
      </c>
      <c r="M3710" s="100">
        <f t="shared" si="1999"/>
        <v>1.0590999999999999</v>
      </c>
      <c r="N3710" s="101">
        <f t="shared" si="2000"/>
        <v>0.97811300000000001</v>
      </c>
      <c r="O3710" s="100">
        <f t="shared" si="2001"/>
        <v>1</v>
      </c>
      <c r="P3710" s="98">
        <f t="shared" si="2002"/>
        <v>51686.75</v>
      </c>
      <c r="Q3710" s="97">
        <f t="shared" si="2003"/>
        <v>41747.9</v>
      </c>
      <c r="R3710" s="97"/>
      <c r="S3710" s="97"/>
    </row>
    <row r="3711" spans="1:19" x14ac:dyDescent="0.25">
      <c r="A3711" s="89" t="s">
        <v>7848</v>
      </c>
      <c r="B3711" s="89" t="s">
        <v>7740</v>
      </c>
      <c r="C3711" s="89"/>
      <c r="D3711" s="89" t="s">
        <v>178</v>
      </c>
      <c r="E3711" s="94" t="s">
        <v>6421</v>
      </c>
      <c r="F3711" s="95" t="s">
        <v>6422</v>
      </c>
      <c r="G3711" s="89" t="s">
        <v>502</v>
      </c>
      <c r="H3711" s="89" t="s">
        <v>7847</v>
      </c>
      <c r="I3711" s="96">
        <v>1</v>
      </c>
      <c r="J3711" s="97">
        <v>37931</v>
      </c>
      <c r="K3711" s="98">
        <f t="shared" si="1997"/>
        <v>46961.16</v>
      </c>
      <c r="L3711" s="99">
        <f t="shared" si="1998"/>
        <v>1.0815399999999999</v>
      </c>
      <c r="M3711" s="100">
        <f t="shared" si="1999"/>
        <v>1.0590999999999999</v>
      </c>
      <c r="N3711" s="101">
        <f t="shared" si="2000"/>
        <v>0.97811300000000001</v>
      </c>
      <c r="O3711" s="100">
        <f t="shared" si="2001"/>
        <v>1</v>
      </c>
      <c r="P3711" s="98">
        <f t="shared" si="2002"/>
        <v>52614.74</v>
      </c>
      <c r="Q3711" s="97">
        <f t="shared" si="2003"/>
        <v>42497.45</v>
      </c>
      <c r="R3711" s="97"/>
      <c r="S3711" s="97"/>
    </row>
    <row r="3712" spans="1:19" x14ac:dyDescent="0.25">
      <c r="A3712" s="82" t="s">
        <v>2701</v>
      </c>
      <c r="B3712" s="83"/>
      <c r="C3712" s="84"/>
      <c r="D3712" s="85"/>
      <c r="E3712" s="86"/>
      <c r="F3712" s="86" t="s">
        <v>7850</v>
      </c>
      <c r="G3712" s="82"/>
      <c r="H3712" s="82"/>
      <c r="I3712" s="87"/>
      <c r="J3712" s="88">
        <f>SUM(J3713:J3723)</f>
        <v>1876090</v>
      </c>
      <c r="K3712" s="98"/>
      <c r="L3712" s="99"/>
      <c r="M3712" s="100"/>
      <c r="N3712" s="101"/>
      <c r="O3712" s="100"/>
      <c r="P3712" s="98"/>
      <c r="Q3712" s="88">
        <f>SUM(Q3713:Q3723)</f>
        <v>2101949.52</v>
      </c>
      <c r="R3712" s="88">
        <f t="shared" ref="R3712:S3712" si="2004">SUM(R3713:R3723)</f>
        <v>0</v>
      </c>
      <c r="S3712" s="88">
        <f t="shared" si="2004"/>
        <v>0</v>
      </c>
    </row>
    <row r="3713" spans="1:19" x14ac:dyDescent="0.25">
      <c r="A3713" s="89"/>
      <c r="B3713" s="90"/>
      <c r="C3713" s="90"/>
      <c r="D3713" s="91"/>
      <c r="E3713" s="92"/>
      <c r="F3713" s="92" t="s">
        <v>7851</v>
      </c>
      <c r="G3713" s="91"/>
      <c r="H3713" s="91"/>
      <c r="I3713" s="93">
        <v>1</v>
      </c>
      <c r="J3713" s="91"/>
      <c r="K3713" s="98"/>
      <c r="L3713" s="99"/>
      <c r="M3713" s="100"/>
      <c r="N3713" s="101"/>
      <c r="O3713" s="100"/>
      <c r="P3713" s="98"/>
      <c r="Q3713" s="91"/>
      <c r="R3713" s="91"/>
      <c r="S3713" s="91"/>
    </row>
    <row r="3714" spans="1:19" ht="33.75" x14ac:dyDescent="0.25">
      <c r="A3714" s="89" t="s">
        <v>7852</v>
      </c>
      <c r="B3714" s="89" t="s">
        <v>7740</v>
      </c>
      <c r="C3714" s="89"/>
      <c r="D3714" s="89" t="s">
        <v>181</v>
      </c>
      <c r="E3714" s="94" t="s">
        <v>7853</v>
      </c>
      <c r="F3714" s="95" t="s">
        <v>7854</v>
      </c>
      <c r="G3714" s="89" t="s">
        <v>71</v>
      </c>
      <c r="H3714" s="89" t="s">
        <v>7855</v>
      </c>
      <c r="I3714" s="96">
        <v>1</v>
      </c>
      <c r="J3714" s="97">
        <v>359165</v>
      </c>
      <c r="K3714" s="98">
        <f>J3714/H3714</f>
        <v>289649.19</v>
      </c>
      <c r="L3714" s="99">
        <f>$L$8</f>
        <v>1.0815399999999999</v>
      </c>
      <c r="M3714" s="100">
        <f>$M$8</f>
        <v>1.0590999999999999</v>
      </c>
      <c r="N3714" s="101">
        <f>$N$8</f>
        <v>0.97811300000000001</v>
      </c>
      <c r="O3714" s="100">
        <f>$O$8</f>
        <v>1</v>
      </c>
      <c r="P3714" s="98">
        <f>K3714*L3714*M3714*N3714*O3714</f>
        <v>324519.58</v>
      </c>
      <c r="Q3714" s="97">
        <f>H3714*P3714</f>
        <v>402404.28</v>
      </c>
      <c r="R3714" s="97"/>
      <c r="S3714" s="97"/>
    </row>
    <row r="3715" spans="1:19" x14ac:dyDescent="0.25">
      <c r="A3715" s="89" t="s">
        <v>7856</v>
      </c>
      <c r="B3715" s="89" t="s">
        <v>7740</v>
      </c>
      <c r="C3715" s="89"/>
      <c r="D3715" s="89" t="s">
        <v>182</v>
      </c>
      <c r="E3715" s="94" t="s">
        <v>582</v>
      </c>
      <c r="F3715" s="95" t="s">
        <v>583</v>
      </c>
      <c r="G3715" s="89" t="s">
        <v>81</v>
      </c>
      <c r="H3715" s="89" t="s">
        <v>7857</v>
      </c>
      <c r="I3715" s="96">
        <v>1</v>
      </c>
      <c r="J3715" s="97">
        <v>40317</v>
      </c>
      <c r="K3715" s="98">
        <f>J3715/H3715</f>
        <v>4926.32</v>
      </c>
      <c r="L3715" s="99">
        <f>$L$8</f>
        <v>1.0815399999999999</v>
      </c>
      <c r="M3715" s="100">
        <f>$M$8</f>
        <v>1.0590999999999999</v>
      </c>
      <c r="N3715" s="101">
        <f>$N$8</f>
        <v>0.97811300000000001</v>
      </c>
      <c r="O3715" s="100">
        <f>$O$8</f>
        <v>1</v>
      </c>
      <c r="P3715" s="98">
        <f>K3715*L3715*M3715*N3715*O3715</f>
        <v>5519.39</v>
      </c>
      <c r="Q3715" s="97">
        <f>H3715*P3715</f>
        <v>45170.69</v>
      </c>
      <c r="R3715" s="97"/>
      <c r="S3715" s="97"/>
    </row>
    <row r="3716" spans="1:19" ht="22.5" x14ac:dyDescent="0.25">
      <c r="A3716" s="89" t="s">
        <v>7858</v>
      </c>
      <c r="B3716" s="89" t="s">
        <v>7740</v>
      </c>
      <c r="C3716" s="89"/>
      <c r="D3716" s="89" t="s">
        <v>183</v>
      </c>
      <c r="E3716" s="94" t="s">
        <v>7859</v>
      </c>
      <c r="F3716" s="95" t="s">
        <v>7860</v>
      </c>
      <c r="G3716" s="89" t="s">
        <v>81</v>
      </c>
      <c r="H3716" s="89" t="s">
        <v>7861</v>
      </c>
      <c r="I3716" s="96">
        <v>1</v>
      </c>
      <c r="J3716" s="97">
        <v>911383</v>
      </c>
      <c r="K3716" s="98">
        <f>J3716/H3716</f>
        <v>11299.7</v>
      </c>
      <c r="L3716" s="99">
        <f>$L$8</f>
        <v>1.0815399999999999</v>
      </c>
      <c r="M3716" s="100">
        <f>$M$8</f>
        <v>1.0590999999999999</v>
      </c>
      <c r="N3716" s="101">
        <f>$N$8</f>
        <v>0.97811300000000001</v>
      </c>
      <c r="O3716" s="100">
        <f>$O$8</f>
        <v>1</v>
      </c>
      <c r="P3716" s="98">
        <f>K3716*L3716*M3716*N3716*O3716</f>
        <v>12660.05</v>
      </c>
      <c r="Q3716" s="97">
        <f>H3716*P3716</f>
        <v>1021103.07</v>
      </c>
      <c r="R3716" s="97"/>
      <c r="S3716" s="97"/>
    </row>
    <row r="3717" spans="1:19" ht="22.5" x14ac:dyDescent="0.25">
      <c r="A3717" s="89" t="s">
        <v>7862</v>
      </c>
      <c r="B3717" s="89" t="s">
        <v>7740</v>
      </c>
      <c r="C3717" s="89"/>
      <c r="D3717" s="89" t="s">
        <v>191</v>
      </c>
      <c r="E3717" s="94" t="s">
        <v>7863</v>
      </c>
      <c r="F3717" s="95" t="s">
        <v>7864</v>
      </c>
      <c r="G3717" s="89" t="s">
        <v>81</v>
      </c>
      <c r="H3717" s="89" t="s">
        <v>7865</v>
      </c>
      <c r="I3717" s="96">
        <v>1</v>
      </c>
      <c r="J3717" s="97">
        <v>143173</v>
      </c>
      <c r="K3717" s="98">
        <f>J3717/H3717</f>
        <v>11430.1</v>
      </c>
      <c r="L3717" s="99">
        <f>$L$8</f>
        <v>1.0815399999999999</v>
      </c>
      <c r="M3717" s="100">
        <f>$M$8</f>
        <v>1.0590999999999999</v>
      </c>
      <c r="N3717" s="101">
        <f>$N$8</f>
        <v>0.97811300000000001</v>
      </c>
      <c r="O3717" s="100">
        <f>$O$8</f>
        <v>1</v>
      </c>
      <c r="P3717" s="98">
        <f>K3717*L3717*M3717*N3717*O3717</f>
        <v>12806.15</v>
      </c>
      <c r="Q3717" s="97">
        <f>H3717*P3717</f>
        <v>160409.37</v>
      </c>
      <c r="R3717" s="97"/>
      <c r="S3717" s="97"/>
    </row>
    <row r="3718" spans="1:19" x14ac:dyDescent="0.25">
      <c r="A3718" s="89"/>
      <c r="B3718" s="90"/>
      <c r="C3718" s="90"/>
      <c r="D3718" s="91"/>
      <c r="E3718" s="92"/>
      <c r="F3718" s="92" t="s">
        <v>7866</v>
      </c>
      <c r="G3718" s="91"/>
      <c r="H3718" s="91"/>
      <c r="I3718" s="93">
        <v>1</v>
      </c>
      <c r="J3718" s="91"/>
      <c r="K3718" s="98"/>
      <c r="L3718" s="99"/>
      <c r="M3718" s="100"/>
      <c r="N3718" s="101"/>
      <c r="O3718" s="100"/>
      <c r="P3718" s="98"/>
      <c r="Q3718" s="91"/>
      <c r="R3718" s="91"/>
      <c r="S3718" s="91"/>
    </row>
    <row r="3719" spans="1:19" ht="22.5" x14ac:dyDescent="0.25">
      <c r="A3719" s="89" t="s">
        <v>7867</v>
      </c>
      <c r="B3719" s="89" t="s">
        <v>7740</v>
      </c>
      <c r="C3719" s="89"/>
      <c r="D3719" s="89" t="s">
        <v>194</v>
      </c>
      <c r="E3719" s="94" t="s">
        <v>7868</v>
      </c>
      <c r="F3719" s="95" t="s">
        <v>7869</v>
      </c>
      <c r="G3719" s="89" t="s">
        <v>51</v>
      </c>
      <c r="H3719" s="89" t="s">
        <v>7870</v>
      </c>
      <c r="I3719" s="96">
        <v>1</v>
      </c>
      <c r="J3719" s="97">
        <v>204932</v>
      </c>
      <c r="K3719" s="98">
        <f>J3719/H3719</f>
        <v>864691.98</v>
      </c>
      <c r="L3719" s="99">
        <f>$L$8</f>
        <v>1.0815399999999999</v>
      </c>
      <c r="M3719" s="100">
        <f>$M$8</f>
        <v>1.0590999999999999</v>
      </c>
      <c r="N3719" s="101">
        <f>$N$8</f>
        <v>0.97811300000000001</v>
      </c>
      <c r="O3719" s="100">
        <f>$O$8</f>
        <v>1</v>
      </c>
      <c r="P3719" s="98">
        <f>K3719*L3719*M3719*N3719*O3719</f>
        <v>968790.82</v>
      </c>
      <c r="Q3719" s="97">
        <f>H3719*P3719</f>
        <v>229603.42</v>
      </c>
      <c r="R3719" s="97"/>
      <c r="S3719" s="97"/>
    </row>
    <row r="3720" spans="1:19" x14ac:dyDescent="0.25">
      <c r="A3720" s="89" t="s">
        <v>7871</v>
      </c>
      <c r="B3720" s="89" t="s">
        <v>7740</v>
      </c>
      <c r="C3720" s="89"/>
      <c r="D3720" s="89" t="s">
        <v>196</v>
      </c>
      <c r="E3720" s="94" t="s">
        <v>582</v>
      </c>
      <c r="F3720" s="95" t="s">
        <v>583</v>
      </c>
      <c r="G3720" s="89" t="s">
        <v>81</v>
      </c>
      <c r="H3720" s="89" t="s">
        <v>7872</v>
      </c>
      <c r="I3720" s="96">
        <v>1</v>
      </c>
      <c r="J3720" s="97">
        <v>22501</v>
      </c>
      <c r="K3720" s="98">
        <f>J3720/H3720</f>
        <v>4926.33</v>
      </c>
      <c r="L3720" s="99">
        <f>$L$8</f>
        <v>1.0815399999999999</v>
      </c>
      <c r="M3720" s="100">
        <f>$M$8</f>
        <v>1.0590999999999999</v>
      </c>
      <c r="N3720" s="101">
        <f>$N$8</f>
        <v>0.97811300000000001</v>
      </c>
      <c r="O3720" s="100">
        <f>$O$8</f>
        <v>1</v>
      </c>
      <c r="P3720" s="98">
        <f>K3720*L3720*M3720*N3720*O3720</f>
        <v>5519.4</v>
      </c>
      <c r="Q3720" s="97">
        <f>H3720*P3720</f>
        <v>25209.86</v>
      </c>
      <c r="R3720" s="97"/>
      <c r="S3720" s="97"/>
    </row>
    <row r="3721" spans="1:19" x14ac:dyDescent="0.25">
      <c r="A3721" s="89" t="s">
        <v>7873</v>
      </c>
      <c r="B3721" s="89" t="s">
        <v>7740</v>
      </c>
      <c r="C3721" s="89"/>
      <c r="D3721" s="89" t="s">
        <v>201</v>
      </c>
      <c r="E3721" s="94" t="s">
        <v>586</v>
      </c>
      <c r="F3721" s="95" t="s">
        <v>587</v>
      </c>
      <c r="G3721" s="89" t="s">
        <v>81</v>
      </c>
      <c r="H3721" s="89" t="s">
        <v>7874</v>
      </c>
      <c r="I3721" s="96">
        <v>1</v>
      </c>
      <c r="J3721" s="97">
        <v>123823</v>
      </c>
      <c r="K3721" s="98">
        <f>J3721/H3721</f>
        <v>6353.81</v>
      </c>
      <c r="L3721" s="99">
        <f>$L$8</f>
        <v>1.0815399999999999</v>
      </c>
      <c r="M3721" s="100">
        <f>$M$8</f>
        <v>1.0590999999999999</v>
      </c>
      <c r="N3721" s="101">
        <f>$N$8</f>
        <v>0.97811300000000001</v>
      </c>
      <c r="O3721" s="100">
        <f>$O$8</f>
        <v>1</v>
      </c>
      <c r="P3721" s="98">
        <f>K3721*L3721*M3721*N3721*O3721</f>
        <v>7118.73</v>
      </c>
      <c r="Q3721" s="97">
        <f>H3721*P3721</f>
        <v>138729.81</v>
      </c>
      <c r="R3721" s="97"/>
      <c r="S3721" s="97"/>
    </row>
    <row r="3722" spans="1:19" x14ac:dyDescent="0.25">
      <c r="A3722" s="89" t="s">
        <v>7875</v>
      </c>
      <c r="B3722" s="89" t="s">
        <v>7740</v>
      </c>
      <c r="C3722" s="89"/>
      <c r="D3722" s="89" t="s">
        <v>204</v>
      </c>
      <c r="E3722" s="94" t="s">
        <v>608</v>
      </c>
      <c r="F3722" s="95" t="s">
        <v>609</v>
      </c>
      <c r="G3722" s="89" t="s">
        <v>502</v>
      </c>
      <c r="H3722" s="89" t="s">
        <v>7876</v>
      </c>
      <c r="I3722" s="96">
        <v>1</v>
      </c>
      <c r="J3722" s="97">
        <v>63935</v>
      </c>
      <c r="K3722" s="98">
        <f>J3722/H3722</f>
        <v>44453.02</v>
      </c>
      <c r="L3722" s="99">
        <f>$L$8</f>
        <v>1.0815399999999999</v>
      </c>
      <c r="M3722" s="100">
        <f>$M$8</f>
        <v>1.0590999999999999</v>
      </c>
      <c r="N3722" s="101">
        <f>$N$8</f>
        <v>0.97811300000000001</v>
      </c>
      <c r="O3722" s="100">
        <f>$O$8</f>
        <v>1</v>
      </c>
      <c r="P3722" s="98">
        <f>K3722*L3722*M3722*N3722*O3722</f>
        <v>49804.65</v>
      </c>
      <c r="Q3722" s="97">
        <f>H3722*P3722</f>
        <v>71632.039999999994</v>
      </c>
      <c r="R3722" s="97"/>
      <c r="S3722" s="97"/>
    </row>
    <row r="3723" spans="1:19" x14ac:dyDescent="0.25">
      <c r="A3723" s="89" t="s">
        <v>7877</v>
      </c>
      <c r="B3723" s="89" t="s">
        <v>7740</v>
      </c>
      <c r="C3723" s="89"/>
      <c r="D3723" s="89" t="s">
        <v>206</v>
      </c>
      <c r="E3723" s="94" t="s">
        <v>6369</v>
      </c>
      <c r="F3723" s="95" t="s">
        <v>6370</v>
      </c>
      <c r="G3723" s="89" t="s">
        <v>502</v>
      </c>
      <c r="H3723" s="89" t="s">
        <v>7878</v>
      </c>
      <c r="I3723" s="96">
        <v>1</v>
      </c>
      <c r="J3723" s="97">
        <v>6861</v>
      </c>
      <c r="K3723" s="98">
        <f>J3723/H3723</f>
        <v>44336.03</v>
      </c>
      <c r="L3723" s="99">
        <f>$L$8</f>
        <v>1.0815399999999999</v>
      </c>
      <c r="M3723" s="100">
        <f>$M$8</f>
        <v>1.0590999999999999</v>
      </c>
      <c r="N3723" s="101">
        <f>$N$8</f>
        <v>0.97811300000000001</v>
      </c>
      <c r="O3723" s="100">
        <f>$O$8</f>
        <v>1</v>
      </c>
      <c r="P3723" s="98">
        <f>K3723*L3723*M3723*N3723*O3723</f>
        <v>49673.57</v>
      </c>
      <c r="Q3723" s="97">
        <f>H3723*P3723</f>
        <v>7686.98</v>
      </c>
      <c r="R3723" s="97"/>
      <c r="S3723" s="97"/>
    </row>
    <row r="3724" spans="1:19" x14ac:dyDescent="0.25">
      <c r="A3724" s="82" t="s">
        <v>2704</v>
      </c>
      <c r="B3724" s="83"/>
      <c r="C3724" s="84"/>
      <c r="D3724" s="85"/>
      <c r="E3724" s="86"/>
      <c r="F3724" s="86" t="s">
        <v>6405</v>
      </c>
      <c r="G3724" s="82"/>
      <c r="H3724" s="82"/>
      <c r="I3724" s="87"/>
      <c r="J3724" s="88">
        <f>SUM(J3725:J3745)</f>
        <v>6031922</v>
      </c>
      <c r="K3724" s="98"/>
      <c r="L3724" s="99"/>
      <c r="M3724" s="100"/>
      <c r="N3724" s="101"/>
      <c r="O3724" s="100"/>
      <c r="P3724" s="98"/>
      <c r="Q3724" s="88">
        <f>SUM(Q3725:Q3745)</f>
        <v>6758098.5999999996</v>
      </c>
      <c r="R3724" s="88">
        <f t="shared" ref="R3724:S3724" si="2005">SUM(R3725:R3745)</f>
        <v>0</v>
      </c>
      <c r="S3724" s="88">
        <f t="shared" si="2005"/>
        <v>0</v>
      </c>
    </row>
    <row r="3725" spans="1:19" x14ac:dyDescent="0.25">
      <c r="A3725" s="89"/>
      <c r="B3725" s="90"/>
      <c r="C3725" s="90"/>
      <c r="D3725" s="91"/>
      <c r="E3725" s="92"/>
      <c r="F3725" s="92" t="s">
        <v>7880</v>
      </c>
      <c r="G3725" s="91"/>
      <c r="H3725" s="91"/>
      <c r="I3725" s="93">
        <v>1</v>
      </c>
      <c r="J3725" s="91"/>
      <c r="K3725" s="98"/>
      <c r="L3725" s="99"/>
      <c r="M3725" s="100"/>
      <c r="N3725" s="101"/>
      <c r="O3725" s="100"/>
      <c r="P3725" s="98"/>
      <c r="Q3725" s="91"/>
      <c r="R3725" s="91"/>
      <c r="S3725" s="91"/>
    </row>
    <row r="3726" spans="1:19" x14ac:dyDescent="0.25">
      <c r="A3726" s="89" t="s">
        <v>7881</v>
      </c>
      <c r="B3726" s="89" t="s">
        <v>7740</v>
      </c>
      <c r="C3726" s="89"/>
      <c r="D3726" s="89" t="s">
        <v>207</v>
      </c>
      <c r="E3726" s="94" t="s">
        <v>6408</v>
      </c>
      <c r="F3726" s="95" t="s">
        <v>6409</v>
      </c>
      <c r="G3726" s="89" t="s">
        <v>81</v>
      </c>
      <c r="H3726" s="89" t="s">
        <v>7882</v>
      </c>
      <c r="I3726" s="96">
        <v>1</v>
      </c>
      <c r="J3726" s="97">
        <v>2134090</v>
      </c>
      <c r="K3726" s="98">
        <f t="shared" ref="K3726:K3733" si="2006">J3726/H3726</f>
        <v>5987.18</v>
      </c>
      <c r="L3726" s="99">
        <f t="shared" ref="L3726:L3733" si="2007">$L$8</f>
        <v>1.0815399999999999</v>
      </c>
      <c r="M3726" s="100">
        <f t="shared" ref="M3726:M3733" si="2008">$M$8</f>
        <v>1.0590999999999999</v>
      </c>
      <c r="N3726" s="101">
        <f t="shared" ref="N3726:N3733" si="2009">$N$8</f>
        <v>0.97811300000000001</v>
      </c>
      <c r="O3726" s="100">
        <f t="shared" ref="O3726:O3733" si="2010">$O$8</f>
        <v>1</v>
      </c>
      <c r="P3726" s="98">
        <f t="shared" ref="P3726:P3733" si="2011">K3726*L3726*M3726*N3726*O3726</f>
        <v>6707.97</v>
      </c>
      <c r="Q3726" s="97">
        <f t="shared" ref="Q3726:Q3733" si="2012">H3726*P3726</f>
        <v>2391012.4</v>
      </c>
      <c r="R3726" s="97"/>
      <c r="S3726" s="97"/>
    </row>
    <row r="3727" spans="1:19" x14ac:dyDescent="0.25">
      <c r="A3727" s="89" t="s">
        <v>7883</v>
      </c>
      <c r="B3727" s="89" t="s">
        <v>7740</v>
      </c>
      <c r="C3727" s="89"/>
      <c r="D3727" s="89" t="s">
        <v>208</v>
      </c>
      <c r="E3727" s="94" t="s">
        <v>6412</v>
      </c>
      <c r="F3727" s="95" t="s">
        <v>6413</v>
      </c>
      <c r="G3727" s="89" t="s">
        <v>6414</v>
      </c>
      <c r="H3727" s="89" t="s">
        <v>7884</v>
      </c>
      <c r="I3727" s="96">
        <v>1</v>
      </c>
      <c r="J3727" s="97">
        <v>1967278</v>
      </c>
      <c r="K3727" s="98">
        <f t="shared" si="2006"/>
        <v>14008.09</v>
      </c>
      <c r="L3727" s="99">
        <f t="shared" si="2007"/>
        <v>1.0815399999999999</v>
      </c>
      <c r="M3727" s="100">
        <f t="shared" si="2008"/>
        <v>1.0590999999999999</v>
      </c>
      <c r="N3727" s="101">
        <f t="shared" si="2009"/>
        <v>0.97811300000000001</v>
      </c>
      <c r="O3727" s="100">
        <f t="shared" si="2010"/>
        <v>1</v>
      </c>
      <c r="P3727" s="98">
        <f t="shared" si="2011"/>
        <v>15694.5</v>
      </c>
      <c r="Q3727" s="97">
        <f t="shared" si="2012"/>
        <v>2204115.88</v>
      </c>
      <c r="R3727" s="97"/>
      <c r="S3727" s="97"/>
    </row>
    <row r="3728" spans="1:19" x14ac:dyDescent="0.25">
      <c r="A3728" s="89" t="s">
        <v>7885</v>
      </c>
      <c r="B3728" s="89" t="s">
        <v>7740</v>
      </c>
      <c r="C3728" s="89"/>
      <c r="D3728" s="89" t="s">
        <v>220</v>
      </c>
      <c r="E3728" s="94" t="s">
        <v>7886</v>
      </c>
      <c r="F3728" s="95" t="s">
        <v>7887</v>
      </c>
      <c r="G3728" s="89" t="s">
        <v>81</v>
      </c>
      <c r="H3728" s="89" t="s">
        <v>7888</v>
      </c>
      <c r="I3728" s="96">
        <v>1</v>
      </c>
      <c r="J3728" s="97">
        <v>212179</v>
      </c>
      <c r="K3728" s="98">
        <f t="shared" si="2006"/>
        <v>5921.38</v>
      </c>
      <c r="L3728" s="99">
        <f t="shared" si="2007"/>
        <v>1.0815399999999999</v>
      </c>
      <c r="M3728" s="100">
        <f t="shared" si="2008"/>
        <v>1.0590999999999999</v>
      </c>
      <c r="N3728" s="101">
        <f t="shared" si="2009"/>
        <v>0.97811300000000001</v>
      </c>
      <c r="O3728" s="100">
        <f t="shared" si="2010"/>
        <v>1</v>
      </c>
      <c r="P3728" s="98">
        <f t="shared" si="2011"/>
        <v>6634.25</v>
      </c>
      <c r="Q3728" s="97">
        <f t="shared" si="2012"/>
        <v>237723.07</v>
      </c>
      <c r="R3728" s="97"/>
      <c r="S3728" s="97"/>
    </row>
    <row r="3729" spans="1:19" x14ac:dyDescent="0.25">
      <c r="A3729" s="89" t="s">
        <v>7889</v>
      </c>
      <c r="B3729" s="89" t="s">
        <v>7740</v>
      </c>
      <c r="C3729" s="89"/>
      <c r="D3729" s="89" t="s">
        <v>223</v>
      </c>
      <c r="E3729" s="94" t="s">
        <v>6412</v>
      </c>
      <c r="F3729" s="95" t="s">
        <v>6413</v>
      </c>
      <c r="G3729" s="89" t="s">
        <v>6414</v>
      </c>
      <c r="H3729" s="89" t="s">
        <v>7890</v>
      </c>
      <c r="I3729" s="96">
        <v>1</v>
      </c>
      <c r="J3729" s="97">
        <v>198269</v>
      </c>
      <c r="K3729" s="98">
        <f t="shared" si="2006"/>
        <v>14008.07</v>
      </c>
      <c r="L3729" s="99">
        <f t="shared" si="2007"/>
        <v>1.0815399999999999</v>
      </c>
      <c r="M3729" s="100">
        <f t="shared" si="2008"/>
        <v>1.0590999999999999</v>
      </c>
      <c r="N3729" s="101">
        <f t="shared" si="2009"/>
        <v>0.97811300000000001</v>
      </c>
      <c r="O3729" s="100">
        <f t="shared" si="2010"/>
        <v>1</v>
      </c>
      <c r="P3729" s="98">
        <f t="shared" si="2011"/>
        <v>15694.48</v>
      </c>
      <c r="Q3729" s="97">
        <f t="shared" si="2012"/>
        <v>222138.34</v>
      </c>
      <c r="R3729" s="97"/>
      <c r="S3729" s="97"/>
    </row>
    <row r="3730" spans="1:19" x14ac:dyDescent="0.25">
      <c r="A3730" s="89" t="s">
        <v>7891</v>
      </c>
      <c r="B3730" s="89" t="s">
        <v>7740</v>
      </c>
      <c r="C3730" s="89"/>
      <c r="D3730" s="89" t="s">
        <v>226</v>
      </c>
      <c r="E3730" s="94" t="s">
        <v>6417</v>
      </c>
      <c r="F3730" s="95" t="s">
        <v>6418</v>
      </c>
      <c r="G3730" s="89" t="s">
        <v>502</v>
      </c>
      <c r="H3730" s="89" t="s">
        <v>7892</v>
      </c>
      <c r="I3730" s="96">
        <v>1</v>
      </c>
      <c r="J3730" s="97">
        <v>184593</v>
      </c>
      <c r="K3730" s="98">
        <f t="shared" si="2006"/>
        <v>46134.21</v>
      </c>
      <c r="L3730" s="99">
        <f t="shared" si="2007"/>
        <v>1.0815399999999999</v>
      </c>
      <c r="M3730" s="100">
        <f t="shared" si="2008"/>
        <v>1.0590999999999999</v>
      </c>
      <c r="N3730" s="101">
        <f t="shared" si="2009"/>
        <v>0.97811300000000001</v>
      </c>
      <c r="O3730" s="100">
        <f t="shared" si="2010"/>
        <v>1</v>
      </c>
      <c r="P3730" s="98">
        <f t="shared" si="2011"/>
        <v>51688.23</v>
      </c>
      <c r="Q3730" s="97">
        <f t="shared" si="2012"/>
        <v>206815.82</v>
      </c>
      <c r="R3730" s="97"/>
      <c r="S3730" s="97"/>
    </row>
    <row r="3731" spans="1:19" x14ac:dyDescent="0.25">
      <c r="A3731" s="89" t="s">
        <v>7893</v>
      </c>
      <c r="B3731" s="89" t="s">
        <v>7740</v>
      </c>
      <c r="C3731" s="89"/>
      <c r="D3731" s="89" t="s">
        <v>229</v>
      </c>
      <c r="E3731" s="94" t="s">
        <v>6421</v>
      </c>
      <c r="F3731" s="95" t="s">
        <v>6422</v>
      </c>
      <c r="G3731" s="89" t="s">
        <v>502</v>
      </c>
      <c r="H3731" s="89" t="s">
        <v>7892</v>
      </c>
      <c r="I3731" s="96">
        <v>1</v>
      </c>
      <c r="J3731" s="97">
        <v>187903</v>
      </c>
      <c r="K3731" s="98">
        <f t="shared" si="2006"/>
        <v>46961.46</v>
      </c>
      <c r="L3731" s="99">
        <f t="shared" si="2007"/>
        <v>1.0815399999999999</v>
      </c>
      <c r="M3731" s="100">
        <f t="shared" si="2008"/>
        <v>1.0590999999999999</v>
      </c>
      <c r="N3731" s="101">
        <f t="shared" si="2009"/>
        <v>0.97811300000000001</v>
      </c>
      <c r="O3731" s="100">
        <f t="shared" si="2010"/>
        <v>1</v>
      </c>
      <c r="P3731" s="98">
        <f t="shared" si="2011"/>
        <v>52615.07</v>
      </c>
      <c r="Q3731" s="97">
        <f t="shared" si="2012"/>
        <v>210524.31</v>
      </c>
      <c r="R3731" s="97"/>
      <c r="S3731" s="97"/>
    </row>
    <row r="3732" spans="1:19" ht="22.5" x14ac:dyDescent="0.25">
      <c r="A3732" s="89" t="s">
        <v>7894</v>
      </c>
      <c r="B3732" s="89" t="s">
        <v>7740</v>
      </c>
      <c r="C3732" s="89"/>
      <c r="D3732" s="89" t="s">
        <v>231</v>
      </c>
      <c r="E3732" s="94" t="s">
        <v>6424</v>
      </c>
      <c r="F3732" s="95" t="s">
        <v>6425</v>
      </c>
      <c r="G3732" s="89" t="s">
        <v>110</v>
      </c>
      <c r="H3732" s="89" t="s">
        <v>7895</v>
      </c>
      <c r="I3732" s="96">
        <v>1</v>
      </c>
      <c r="J3732" s="97">
        <v>600582</v>
      </c>
      <c r="K3732" s="98">
        <f t="shared" si="2006"/>
        <v>153358.35999999999</v>
      </c>
      <c r="L3732" s="99">
        <f t="shared" si="2007"/>
        <v>1.0815399999999999</v>
      </c>
      <c r="M3732" s="100">
        <f t="shared" si="2008"/>
        <v>1.0590999999999999</v>
      </c>
      <c r="N3732" s="101">
        <f t="shared" si="2009"/>
        <v>0.97811300000000001</v>
      </c>
      <c r="O3732" s="100">
        <f t="shared" si="2010"/>
        <v>1</v>
      </c>
      <c r="P3732" s="98">
        <f t="shared" si="2011"/>
        <v>171820.92</v>
      </c>
      <c r="Q3732" s="97">
        <f t="shared" si="2012"/>
        <v>672885.09</v>
      </c>
      <c r="R3732" s="97"/>
      <c r="S3732" s="97"/>
    </row>
    <row r="3733" spans="1:19" x14ac:dyDescent="0.25">
      <c r="A3733" s="89" t="s">
        <v>7896</v>
      </c>
      <c r="B3733" s="89" t="s">
        <v>7740</v>
      </c>
      <c r="C3733" s="89"/>
      <c r="D3733" s="89" t="s">
        <v>236</v>
      </c>
      <c r="E3733" s="94" t="s">
        <v>6412</v>
      </c>
      <c r="F3733" s="95" t="s">
        <v>6413</v>
      </c>
      <c r="G3733" s="89" t="s">
        <v>6414</v>
      </c>
      <c r="H3733" s="89" t="s">
        <v>7897</v>
      </c>
      <c r="I3733" s="96">
        <v>1</v>
      </c>
      <c r="J3733" s="97">
        <v>276487</v>
      </c>
      <c r="K3733" s="98">
        <f t="shared" si="2006"/>
        <v>14008.1</v>
      </c>
      <c r="L3733" s="99">
        <f t="shared" si="2007"/>
        <v>1.0815399999999999</v>
      </c>
      <c r="M3733" s="100">
        <f t="shared" si="2008"/>
        <v>1.0590999999999999</v>
      </c>
      <c r="N3733" s="101">
        <f t="shared" si="2009"/>
        <v>0.97811300000000001</v>
      </c>
      <c r="O3733" s="100">
        <f t="shared" si="2010"/>
        <v>1</v>
      </c>
      <c r="P3733" s="98">
        <f t="shared" si="2011"/>
        <v>15694.51</v>
      </c>
      <c r="Q3733" s="97">
        <f t="shared" si="2012"/>
        <v>309772.71000000002</v>
      </c>
      <c r="R3733" s="97"/>
      <c r="S3733" s="97"/>
    </row>
    <row r="3734" spans="1:19" x14ac:dyDescent="0.25">
      <c r="A3734" s="89"/>
      <c r="B3734" s="90"/>
      <c r="C3734" s="90"/>
      <c r="D3734" s="91"/>
      <c r="E3734" s="92"/>
      <c r="F3734" s="92" t="s">
        <v>7898</v>
      </c>
      <c r="G3734" s="91"/>
      <c r="H3734" s="91"/>
      <c r="I3734" s="93">
        <v>1</v>
      </c>
      <c r="J3734" s="91"/>
      <c r="K3734" s="98"/>
      <c r="L3734" s="99"/>
      <c r="M3734" s="100"/>
      <c r="N3734" s="101"/>
      <c r="O3734" s="100"/>
      <c r="P3734" s="98"/>
      <c r="Q3734" s="91"/>
      <c r="R3734" s="91"/>
      <c r="S3734" s="91"/>
    </row>
    <row r="3735" spans="1:19" x14ac:dyDescent="0.25">
      <c r="A3735" s="89" t="s">
        <v>7899</v>
      </c>
      <c r="B3735" s="89" t="s">
        <v>7740</v>
      </c>
      <c r="C3735" s="89"/>
      <c r="D3735" s="89" t="s">
        <v>239</v>
      </c>
      <c r="E3735" s="94" t="s">
        <v>5692</v>
      </c>
      <c r="F3735" s="95" t="s">
        <v>5693</v>
      </c>
      <c r="G3735" s="89" t="s">
        <v>502</v>
      </c>
      <c r="H3735" s="89" t="s">
        <v>7900</v>
      </c>
      <c r="I3735" s="96">
        <v>1</v>
      </c>
      <c r="J3735" s="97">
        <v>53313</v>
      </c>
      <c r="K3735" s="98">
        <f t="shared" ref="K3735:K3745" si="2013">J3735/H3735</f>
        <v>163627.16</v>
      </c>
      <c r="L3735" s="99">
        <f t="shared" ref="L3735:L3745" si="2014">$L$8</f>
        <v>1.0815399999999999</v>
      </c>
      <c r="M3735" s="100">
        <f t="shared" ref="M3735:M3745" si="2015">$M$8</f>
        <v>1.0590999999999999</v>
      </c>
      <c r="N3735" s="101">
        <f t="shared" ref="N3735:N3745" si="2016">$N$8</f>
        <v>0.97811300000000001</v>
      </c>
      <c r="O3735" s="100">
        <f t="shared" ref="O3735:O3745" si="2017">$O$8</f>
        <v>1</v>
      </c>
      <c r="P3735" s="98">
        <f t="shared" ref="P3735:P3745" si="2018">K3735*L3735*M3735*N3735*O3735</f>
        <v>183325.96</v>
      </c>
      <c r="Q3735" s="97">
        <f t="shared" ref="Q3735:Q3745" si="2019">H3735*P3735</f>
        <v>59731.26</v>
      </c>
      <c r="R3735" s="97"/>
      <c r="S3735" s="97"/>
    </row>
    <row r="3736" spans="1:19" ht="22.5" x14ac:dyDescent="0.25">
      <c r="A3736" s="89" t="s">
        <v>7901</v>
      </c>
      <c r="B3736" s="89" t="s">
        <v>7740</v>
      </c>
      <c r="C3736" s="89"/>
      <c r="D3736" s="89" t="s">
        <v>241</v>
      </c>
      <c r="E3736" s="94" t="s">
        <v>2214</v>
      </c>
      <c r="F3736" s="95" t="s">
        <v>2215</v>
      </c>
      <c r="G3736" s="89" t="s">
        <v>502</v>
      </c>
      <c r="H3736" s="89" t="s">
        <v>7900</v>
      </c>
      <c r="I3736" s="96">
        <v>1</v>
      </c>
      <c r="J3736" s="97">
        <v>16877</v>
      </c>
      <c r="K3736" s="98">
        <f t="shared" si="2013"/>
        <v>51798.54</v>
      </c>
      <c r="L3736" s="99">
        <f t="shared" si="2014"/>
        <v>1.0815399999999999</v>
      </c>
      <c r="M3736" s="100">
        <f t="shared" si="2015"/>
        <v>1.0590999999999999</v>
      </c>
      <c r="N3736" s="101">
        <f t="shared" si="2016"/>
        <v>0.97811300000000001</v>
      </c>
      <c r="O3736" s="100">
        <f t="shared" si="2017"/>
        <v>1</v>
      </c>
      <c r="P3736" s="98">
        <f t="shared" si="2018"/>
        <v>58034.48</v>
      </c>
      <c r="Q3736" s="97">
        <f t="shared" si="2019"/>
        <v>18908.79</v>
      </c>
      <c r="R3736" s="97"/>
      <c r="S3736" s="97"/>
    </row>
    <row r="3737" spans="1:19" x14ac:dyDescent="0.25">
      <c r="A3737" s="89" t="s">
        <v>7902</v>
      </c>
      <c r="B3737" s="89" t="s">
        <v>7740</v>
      </c>
      <c r="C3737" s="89"/>
      <c r="D3737" s="89" t="s">
        <v>243</v>
      </c>
      <c r="E3737" s="94" t="s">
        <v>6436</v>
      </c>
      <c r="F3737" s="95" t="s">
        <v>6437</v>
      </c>
      <c r="G3737" s="89" t="s">
        <v>502</v>
      </c>
      <c r="H3737" s="89" t="s">
        <v>7903</v>
      </c>
      <c r="I3737" s="96">
        <v>1</v>
      </c>
      <c r="J3737" s="97">
        <v>13201</v>
      </c>
      <c r="K3737" s="98">
        <f t="shared" si="2013"/>
        <v>312597.68</v>
      </c>
      <c r="L3737" s="99">
        <f t="shared" si="2014"/>
        <v>1.0815399999999999</v>
      </c>
      <c r="M3737" s="100">
        <f t="shared" si="2015"/>
        <v>1.0590999999999999</v>
      </c>
      <c r="N3737" s="101">
        <f t="shared" si="2016"/>
        <v>0.97811300000000001</v>
      </c>
      <c r="O3737" s="100">
        <f t="shared" si="2017"/>
        <v>1</v>
      </c>
      <c r="P3737" s="98">
        <f t="shared" si="2018"/>
        <v>350230.8</v>
      </c>
      <c r="Q3737" s="97">
        <f t="shared" si="2019"/>
        <v>14790.25</v>
      </c>
      <c r="R3737" s="97"/>
      <c r="S3737" s="97"/>
    </row>
    <row r="3738" spans="1:19" ht="22.5" x14ac:dyDescent="0.25">
      <c r="A3738" s="89" t="s">
        <v>7904</v>
      </c>
      <c r="B3738" s="89" t="s">
        <v>7740</v>
      </c>
      <c r="C3738" s="89"/>
      <c r="D3738" s="89" t="s">
        <v>248</v>
      </c>
      <c r="E3738" s="94" t="s">
        <v>6440</v>
      </c>
      <c r="F3738" s="95" t="s">
        <v>6441</v>
      </c>
      <c r="G3738" s="89" t="s">
        <v>502</v>
      </c>
      <c r="H3738" s="89" t="s">
        <v>7905</v>
      </c>
      <c r="I3738" s="96">
        <v>1</v>
      </c>
      <c r="J3738" s="97">
        <v>-3342</v>
      </c>
      <c r="K3738" s="98">
        <f t="shared" si="2013"/>
        <v>79138.05</v>
      </c>
      <c r="L3738" s="99">
        <f t="shared" si="2014"/>
        <v>1.0815399999999999</v>
      </c>
      <c r="M3738" s="100">
        <f t="shared" si="2015"/>
        <v>1.0590999999999999</v>
      </c>
      <c r="N3738" s="101">
        <f t="shared" si="2016"/>
        <v>0.97811300000000001</v>
      </c>
      <c r="O3738" s="100">
        <f t="shared" si="2017"/>
        <v>1</v>
      </c>
      <c r="P3738" s="98">
        <f t="shared" si="2018"/>
        <v>88665.35</v>
      </c>
      <c r="Q3738" s="97">
        <f t="shared" si="2019"/>
        <v>-3744.34</v>
      </c>
      <c r="R3738" s="97"/>
      <c r="S3738" s="97"/>
    </row>
    <row r="3739" spans="1:19" x14ac:dyDescent="0.25">
      <c r="A3739" s="89" t="s">
        <v>7906</v>
      </c>
      <c r="B3739" s="89" t="s">
        <v>7740</v>
      </c>
      <c r="C3739" s="89"/>
      <c r="D3739" s="89" t="s">
        <v>251</v>
      </c>
      <c r="E3739" s="94" t="s">
        <v>6444</v>
      </c>
      <c r="F3739" s="95" t="s">
        <v>6445</v>
      </c>
      <c r="G3739" s="89" t="s">
        <v>71</v>
      </c>
      <c r="H3739" s="89" t="s">
        <v>5525</v>
      </c>
      <c r="I3739" s="96">
        <v>1</v>
      </c>
      <c r="J3739" s="97">
        <v>8877</v>
      </c>
      <c r="K3739" s="98">
        <f t="shared" si="2013"/>
        <v>2165.12</v>
      </c>
      <c r="L3739" s="99">
        <f t="shared" si="2014"/>
        <v>1.0815399999999999</v>
      </c>
      <c r="M3739" s="100">
        <f t="shared" si="2015"/>
        <v>1.0590999999999999</v>
      </c>
      <c r="N3739" s="101">
        <f t="shared" si="2016"/>
        <v>0.97811300000000001</v>
      </c>
      <c r="O3739" s="100">
        <f t="shared" si="2017"/>
        <v>1</v>
      </c>
      <c r="P3739" s="98">
        <f t="shared" si="2018"/>
        <v>2425.7800000000002</v>
      </c>
      <c r="Q3739" s="97">
        <f t="shared" si="2019"/>
        <v>9945.7000000000007</v>
      </c>
      <c r="R3739" s="97"/>
      <c r="S3739" s="97"/>
    </row>
    <row r="3740" spans="1:19" x14ac:dyDescent="0.25">
      <c r="A3740" s="89" t="s">
        <v>7907</v>
      </c>
      <c r="B3740" s="89" t="s">
        <v>7740</v>
      </c>
      <c r="C3740" s="89"/>
      <c r="D3740" s="89" t="s">
        <v>254</v>
      </c>
      <c r="E3740" s="94" t="s">
        <v>6417</v>
      </c>
      <c r="F3740" s="95" t="s">
        <v>6418</v>
      </c>
      <c r="G3740" s="89" t="s">
        <v>502</v>
      </c>
      <c r="H3740" s="89" t="s">
        <v>7908</v>
      </c>
      <c r="I3740" s="96">
        <v>1</v>
      </c>
      <c r="J3740" s="97">
        <v>65836</v>
      </c>
      <c r="K3740" s="98">
        <f t="shared" si="2013"/>
        <v>46134.33</v>
      </c>
      <c r="L3740" s="99">
        <f t="shared" si="2014"/>
        <v>1.0815399999999999</v>
      </c>
      <c r="M3740" s="100">
        <f t="shared" si="2015"/>
        <v>1.0590999999999999</v>
      </c>
      <c r="N3740" s="101">
        <f t="shared" si="2016"/>
        <v>0.97811300000000001</v>
      </c>
      <c r="O3740" s="100">
        <f t="shared" si="2017"/>
        <v>1</v>
      </c>
      <c r="P3740" s="98">
        <f t="shared" si="2018"/>
        <v>51688.37</v>
      </c>
      <c r="Q3740" s="97">
        <f t="shared" si="2019"/>
        <v>73761.89</v>
      </c>
      <c r="R3740" s="97"/>
      <c r="S3740" s="97"/>
    </row>
    <row r="3741" spans="1:19" ht="22.5" x14ac:dyDescent="0.25">
      <c r="A3741" s="89" t="s">
        <v>7909</v>
      </c>
      <c r="B3741" s="89" t="s">
        <v>7740</v>
      </c>
      <c r="C3741" s="89"/>
      <c r="D3741" s="89" t="s">
        <v>256</v>
      </c>
      <c r="E3741" s="94" t="s">
        <v>7910</v>
      </c>
      <c r="F3741" s="95" t="s">
        <v>7911</v>
      </c>
      <c r="G3741" s="89" t="s">
        <v>502</v>
      </c>
      <c r="H3741" s="89" t="s">
        <v>7908</v>
      </c>
      <c r="I3741" s="96">
        <v>1</v>
      </c>
      <c r="J3741" s="97">
        <v>53073</v>
      </c>
      <c r="K3741" s="98">
        <f t="shared" si="2013"/>
        <v>37190.71</v>
      </c>
      <c r="L3741" s="99">
        <f t="shared" si="2014"/>
        <v>1.0815399999999999</v>
      </c>
      <c r="M3741" s="100">
        <f t="shared" si="2015"/>
        <v>1.0590999999999999</v>
      </c>
      <c r="N3741" s="101">
        <f t="shared" si="2016"/>
        <v>0.97811300000000001</v>
      </c>
      <c r="O3741" s="100">
        <f t="shared" si="2017"/>
        <v>1</v>
      </c>
      <c r="P3741" s="98">
        <f t="shared" si="2018"/>
        <v>41668.04</v>
      </c>
      <c r="Q3741" s="97">
        <f t="shared" si="2019"/>
        <v>59462.38</v>
      </c>
      <c r="R3741" s="97"/>
      <c r="S3741" s="97"/>
    </row>
    <row r="3742" spans="1:19" ht="22.5" x14ac:dyDescent="0.25">
      <c r="A3742" s="89" t="s">
        <v>7912</v>
      </c>
      <c r="B3742" s="89" t="s">
        <v>7740</v>
      </c>
      <c r="C3742" s="89"/>
      <c r="D3742" s="89" t="s">
        <v>260</v>
      </c>
      <c r="E3742" s="94" t="s">
        <v>7913</v>
      </c>
      <c r="F3742" s="95" t="s">
        <v>7914</v>
      </c>
      <c r="G3742" s="89" t="s">
        <v>51</v>
      </c>
      <c r="H3742" s="89" t="s">
        <v>7915</v>
      </c>
      <c r="I3742" s="96">
        <v>1</v>
      </c>
      <c r="J3742" s="97">
        <v>27268</v>
      </c>
      <c r="K3742" s="98">
        <f t="shared" si="2013"/>
        <v>1298476.19</v>
      </c>
      <c r="L3742" s="99">
        <f t="shared" si="2014"/>
        <v>1.0815399999999999</v>
      </c>
      <c r="M3742" s="100">
        <f t="shared" si="2015"/>
        <v>1.0590999999999999</v>
      </c>
      <c r="N3742" s="101">
        <f t="shared" si="2016"/>
        <v>0.97811300000000001</v>
      </c>
      <c r="O3742" s="100">
        <f t="shared" si="2017"/>
        <v>1</v>
      </c>
      <c r="P3742" s="98">
        <f t="shared" si="2018"/>
        <v>1454797.6</v>
      </c>
      <c r="Q3742" s="97">
        <f t="shared" si="2019"/>
        <v>30550.75</v>
      </c>
      <c r="R3742" s="97"/>
      <c r="S3742" s="97"/>
    </row>
    <row r="3743" spans="1:19" x14ac:dyDescent="0.25">
      <c r="A3743" s="89" t="s">
        <v>7916</v>
      </c>
      <c r="B3743" s="89" t="s">
        <v>7740</v>
      </c>
      <c r="C3743" s="89"/>
      <c r="D3743" s="89" t="s">
        <v>263</v>
      </c>
      <c r="E3743" s="94" t="s">
        <v>586</v>
      </c>
      <c r="F3743" s="95" t="s">
        <v>587</v>
      </c>
      <c r="G3743" s="89" t="s">
        <v>81</v>
      </c>
      <c r="H3743" s="89" t="s">
        <v>7917</v>
      </c>
      <c r="I3743" s="96">
        <v>1</v>
      </c>
      <c r="J3743" s="97">
        <v>13610</v>
      </c>
      <c r="K3743" s="98">
        <f t="shared" si="2013"/>
        <v>6353.87</v>
      </c>
      <c r="L3743" s="99">
        <f t="shared" si="2014"/>
        <v>1.0815399999999999</v>
      </c>
      <c r="M3743" s="100">
        <f t="shared" si="2015"/>
        <v>1.0590999999999999</v>
      </c>
      <c r="N3743" s="101">
        <f t="shared" si="2016"/>
        <v>0.97811300000000001</v>
      </c>
      <c r="O3743" s="100">
        <f t="shared" si="2017"/>
        <v>1</v>
      </c>
      <c r="P3743" s="98">
        <f t="shared" si="2018"/>
        <v>7118.8</v>
      </c>
      <c r="Q3743" s="97">
        <f t="shared" si="2019"/>
        <v>15248.47</v>
      </c>
      <c r="R3743" s="97"/>
      <c r="S3743" s="97"/>
    </row>
    <row r="3744" spans="1:19" x14ac:dyDescent="0.25">
      <c r="A3744" s="89" t="s">
        <v>7918</v>
      </c>
      <c r="B3744" s="89" t="s">
        <v>7740</v>
      </c>
      <c r="C3744" s="89"/>
      <c r="D3744" s="89" t="s">
        <v>265</v>
      </c>
      <c r="E3744" s="94" t="s">
        <v>7919</v>
      </c>
      <c r="F3744" s="95" t="s">
        <v>7920</v>
      </c>
      <c r="G3744" s="89" t="s">
        <v>51</v>
      </c>
      <c r="H3744" s="89" t="s">
        <v>6008</v>
      </c>
      <c r="I3744" s="96">
        <v>1</v>
      </c>
      <c r="J3744" s="97">
        <v>14656</v>
      </c>
      <c r="K3744" s="98">
        <f t="shared" si="2013"/>
        <v>977066.67</v>
      </c>
      <c r="L3744" s="99">
        <f t="shared" si="2014"/>
        <v>1.0815399999999999</v>
      </c>
      <c r="M3744" s="100">
        <f t="shared" si="2015"/>
        <v>1.0590999999999999</v>
      </c>
      <c r="N3744" s="101">
        <f t="shared" si="2016"/>
        <v>0.97811300000000001</v>
      </c>
      <c r="O3744" s="100">
        <f t="shared" si="2017"/>
        <v>1</v>
      </c>
      <c r="P3744" s="98">
        <f t="shared" si="2018"/>
        <v>1094694.1200000001</v>
      </c>
      <c r="Q3744" s="97">
        <f t="shared" si="2019"/>
        <v>16420.41</v>
      </c>
      <c r="R3744" s="97"/>
      <c r="S3744" s="97"/>
    </row>
    <row r="3745" spans="1:19" x14ac:dyDescent="0.25">
      <c r="A3745" s="89" t="s">
        <v>7921</v>
      </c>
      <c r="B3745" s="89" t="s">
        <v>7740</v>
      </c>
      <c r="C3745" s="89"/>
      <c r="D3745" s="89" t="s">
        <v>266</v>
      </c>
      <c r="E3745" s="94" t="s">
        <v>574</v>
      </c>
      <c r="F3745" s="95" t="s">
        <v>575</v>
      </c>
      <c r="G3745" s="89" t="s">
        <v>81</v>
      </c>
      <c r="H3745" s="89" t="s">
        <v>7922</v>
      </c>
      <c r="I3745" s="96">
        <v>1</v>
      </c>
      <c r="J3745" s="97">
        <v>7172</v>
      </c>
      <c r="K3745" s="98">
        <f t="shared" si="2013"/>
        <v>4710.67</v>
      </c>
      <c r="L3745" s="99">
        <f t="shared" si="2014"/>
        <v>1.0815399999999999</v>
      </c>
      <c r="M3745" s="100">
        <f t="shared" si="2015"/>
        <v>1.0590999999999999</v>
      </c>
      <c r="N3745" s="101">
        <f t="shared" si="2016"/>
        <v>0.97811300000000001</v>
      </c>
      <c r="O3745" s="100">
        <f t="shared" si="2017"/>
        <v>1</v>
      </c>
      <c r="P3745" s="98">
        <f t="shared" si="2018"/>
        <v>5277.78</v>
      </c>
      <c r="Q3745" s="97">
        <f t="shared" si="2019"/>
        <v>8035.42</v>
      </c>
      <c r="R3745" s="97"/>
      <c r="S3745" s="97"/>
    </row>
    <row r="3746" spans="1:19" x14ac:dyDescent="0.25">
      <c r="A3746" s="82" t="s">
        <v>2708</v>
      </c>
      <c r="B3746" s="83"/>
      <c r="C3746" s="84"/>
      <c r="D3746" s="85"/>
      <c r="E3746" s="86"/>
      <c r="F3746" s="86" t="s">
        <v>7924</v>
      </c>
      <c r="G3746" s="82"/>
      <c r="H3746" s="82"/>
      <c r="I3746" s="87"/>
      <c r="J3746" s="88">
        <f>SUM(J3747:J3752)</f>
        <v>243249</v>
      </c>
      <c r="K3746" s="98"/>
      <c r="L3746" s="99"/>
      <c r="M3746" s="100"/>
      <c r="N3746" s="101"/>
      <c r="O3746" s="100"/>
      <c r="P3746" s="98"/>
      <c r="Q3746" s="88">
        <f>SUM(Q3747:Q3752)</f>
        <v>272533.32</v>
      </c>
      <c r="R3746" s="88">
        <f t="shared" ref="R3746:S3746" si="2020">SUM(R3747:R3752)</f>
        <v>0</v>
      </c>
      <c r="S3746" s="88">
        <f t="shared" si="2020"/>
        <v>0</v>
      </c>
    </row>
    <row r="3747" spans="1:19" x14ac:dyDescent="0.25">
      <c r="A3747" s="89" t="s">
        <v>7925</v>
      </c>
      <c r="B3747" s="89" t="s">
        <v>7740</v>
      </c>
      <c r="C3747" s="89"/>
      <c r="D3747" s="89" t="s">
        <v>267</v>
      </c>
      <c r="E3747" s="94" t="s">
        <v>7926</v>
      </c>
      <c r="F3747" s="95" t="s">
        <v>7927</v>
      </c>
      <c r="G3747" s="89" t="s">
        <v>51</v>
      </c>
      <c r="H3747" s="89" t="s">
        <v>7928</v>
      </c>
      <c r="I3747" s="96">
        <v>1</v>
      </c>
      <c r="J3747" s="97">
        <v>31348</v>
      </c>
      <c r="K3747" s="98">
        <f t="shared" ref="K3747:K3752" si="2021">J3747/H3747</f>
        <v>1873983.74</v>
      </c>
      <c r="L3747" s="99">
        <f t="shared" ref="L3747:L3752" si="2022">$L$8</f>
        <v>1.0815399999999999</v>
      </c>
      <c r="M3747" s="100">
        <f t="shared" ref="M3747:M3752" si="2023">$M$8</f>
        <v>1.0590999999999999</v>
      </c>
      <c r="N3747" s="101">
        <f t="shared" ref="N3747:N3752" si="2024">$N$8</f>
        <v>0.97811300000000001</v>
      </c>
      <c r="O3747" s="100">
        <f t="shared" ref="O3747:O3752" si="2025">$O$8</f>
        <v>1</v>
      </c>
      <c r="P3747" s="98">
        <f t="shared" ref="P3747:P3752" si="2026">K3747*L3747*M3747*N3747*O3747</f>
        <v>2099589.56</v>
      </c>
      <c r="Q3747" s="97">
        <f t="shared" ref="Q3747:Q3752" si="2027">H3747*P3747</f>
        <v>35121.93</v>
      </c>
      <c r="R3747" s="97"/>
      <c r="S3747" s="97"/>
    </row>
    <row r="3748" spans="1:19" x14ac:dyDescent="0.25">
      <c r="A3748" s="89" t="s">
        <v>7929</v>
      </c>
      <c r="B3748" s="89" t="s">
        <v>7740</v>
      </c>
      <c r="C3748" s="89"/>
      <c r="D3748" s="89" t="s">
        <v>184</v>
      </c>
      <c r="E3748" s="94" t="s">
        <v>747</v>
      </c>
      <c r="F3748" s="95" t="s">
        <v>748</v>
      </c>
      <c r="G3748" s="89" t="s">
        <v>51</v>
      </c>
      <c r="H3748" s="89" t="s">
        <v>7930</v>
      </c>
      <c r="I3748" s="96">
        <v>1</v>
      </c>
      <c r="J3748" s="97">
        <v>28756</v>
      </c>
      <c r="K3748" s="98">
        <f t="shared" si="2021"/>
        <v>211019.14</v>
      </c>
      <c r="L3748" s="99">
        <f t="shared" si="2022"/>
        <v>1.0815399999999999</v>
      </c>
      <c r="M3748" s="100">
        <f t="shared" si="2023"/>
        <v>1.0590999999999999</v>
      </c>
      <c r="N3748" s="101">
        <f t="shared" si="2024"/>
        <v>0.97811300000000001</v>
      </c>
      <c r="O3748" s="100">
        <f t="shared" si="2025"/>
        <v>1</v>
      </c>
      <c r="P3748" s="98">
        <f t="shared" si="2026"/>
        <v>236423.39</v>
      </c>
      <c r="Q3748" s="97">
        <f t="shared" si="2027"/>
        <v>32217.89</v>
      </c>
      <c r="R3748" s="97"/>
      <c r="S3748" s="97"/>
    </row>
    <row r="3749" spans="1:19" x14ac:dyDescent="0.25">
      <c r="A3749" s="89" t="s">
        <v>7931</v>
      </c>
      <c r="B3749" s="89" t="s">
        <v>7740</v>
      </c>
      <c r="C3749" s="89"/>
      <c r="D3749" s="89" t="s">
        <v>276</v>
      </c>
      <c r="E3749" s="94" t="s">
        <v>586</v>
      </c>
      <c r="F3749" s="95" t="s">
        <v>587</v>
      </c>
      <c r="G3749" s="89" t="s">
        <v>81</v>
      </c>
      <c r="H3749" s="89" t="s">
        <v>7932</v>
      </c>
      <c r="I3749" s="96">
        <v>1</v>
      </c>
      <c r="J3749" s="97">
        <v>98672</v>
      </c>
      <c r="K3749" s="98">
        <f t="shared" si="2021"/>
        <v>6353.84</v>
      </c>
      <c r="L3749" s="99">
        <f t="shared" si="2022"/>
        <v>1.0815399999999999</v>
      </c>
      <c r="M3749" s="100">
        <f t="shared" si="2023"/>
        <v>1.0590999999999999</v>
      </c>
      <c r="N3749" s="101">
        <f t="shared" si="2024"/>
        <v>0.97811300000000001</v>
      </c>
      <c r="O3749" s="100">
        <f t="shared" si="2025"/>
        <v>1</v>
      </c>
      <c r="P3749" s="98">
        <f t="shared" si="2026"/>
        <v>7118.77</v>
      </c>
      <c r="Q3749" s="97">
        <f t="shared" si="2027"/>
        <v>110550.94</v>
      </c>
      <c r="R3749" s="97"/>
      <c r="S3749" s="97"/>
    </row>
    <row r="3750" spans="1:19" x14ac:dyDescent="0.25">
      <c r="A3750" s="89" t="s">
        <v>7933</v>
      </c>
      <c r="B3750" s="89" t="s">
        <v>7740</v>
      </c>
      <c r="C3750" s="89"/>
      <c r="D3750" s="89" t="s">
        <v>278</v>
      </c>
      <c r="E3750" s="94" t="s">
        <v>608</v>
      </c>
      <c r="F3750" s="95" t="s">
        <v>609</v>
      </c>
      <c r="G3750" s="89" t="s">
        <v>502</v>
      </c>
      <c r="H3750" s="89" t="s">
        <v>7934</v>
      </c>
      <c r="I3750" s="96">
        <v>1</v>
      </c>
      <c r="J3750" s="97">
        <v>72933</v>
      </c>
      <c r="K3750" s="98">
        <f t="shared" si="2021"/>
        <v>44453.45</v>
      </c>
      <c r="L3750" s="99">
        <f t="shared" si="2022"/>
        <v>1.0815399999999999</v>
      </c>
      <c r="M3750" s="100">
        <f t="shared" si="2023"/>
        <v>1.0590999999999999</v>
      </c>
      <c r="N3750" s="101">
        <f t="shared" si="2024"/>
        <v>0.97811300000000001</v>
      </c>
      <c r="O3750" s="100">
        <f t="shared" si="2025"/>
        <v>1</v>
      </c>
      <c r="P3750" s="98">
        <f t="shared" si="2026"/>
        <v>49805.13</v>
      </c>
      <c r="Q3750" s="97">
        <f t="shared" si="2027"/>
        <v>81713.279999999999</v>
      </c>
      <c r="R3750" s="97"/>
      <c r="S3750" s="97"/>
    </row>
    <row r="3751" spans="1:19" x14ac:dyDescent="0.25">
      <c r="A3751" s="89" t="s">
        <v>7935</v>
      </c>
      <c r="B3751" s="89" t="s">
        <v>7740</v>
      </c>
      <c r="C3751" s="89"/>
      <c r="D3751" s="89" t="s">
        <v>283</v>
      </c>
      <c r="E3751" s="94" t="s">
        <v>777</v>
      </c>
      <c r="F3751" s="95" t="s">
        <v>778</v>
      </c>
      <c r="G3751" s="89" t="s">
        <v>502</v>
      </c>
      <c r="H3751" s="89" t="s">
        <v>7936</v>
      </c>
      <c r="I3751" s="96">
        <v>1</v>
      </c>
      <c r="J3751" s="97">
        <v>9782</v>
      </c>
      <c r="K3751" s="98">
        <f t="shared" si="2021"/>
        <v>44190.46</v>
      </c>
      <c r="L3751" s="99">
        <f t="shared" si="2022"/>
        <v>1.0815399999999999</v>
      </c>
      <c r="M3751" s="100">
        <f t="shared" si="2023"/>
        <v>1.0590999999999999</v>
      </c>
      <c r="N3751" s="101">
        <f t="shared" si="2024"/>
        <v>0.97811300000000001</v>
      </c>
      <c r="O3751" s="100">
        <f t="shared" si="2025"/>
        <v>1</v>
      </c>
      <c r="P3751" s="98">
        <f t="shared" si="2026"/>
        <v>49510.48</v>
      </c>
      <c r="Q3751" s="97">
        <f t="shared" si="2027"/>
        <v>10959.64</v>
      </c>
      <c r="R3751" s="97"/>
      <c r="S3751" s="97"/>
    </row>
    <row r="3752" spans="1:19" x14ac:dyDescent="0.25">
      <c r="A3752" s="89" t="s">
        <v>7937</v>
      </c>
      <c r="B3752" s="89" t="s">
        <v>7740</v>
      </c>
      <c r="C3752" s="89"/>
      <c r="D3752" s="89" t="s">
        <v>286</v>
      </c>
      <c r="E3752" s="94" t="s">
        <v>6369</v>
      </c>
      <c r="F3752" s="95" t="s">
        <v>6370</v>
      </c>
      <c r="G3752" s="89" t="s">
        <v>502</v>
      </c>
      <c r="H3752" s="89" t="s">
        <v>7938</v>
      </c>
      <c r="I3752" s="96">
        <v>1</v>
      </c>
      <c r="J3752" s="97">
        <v>1758</v>
      </c>
      <c r="K3752" s="98">
        <f t="shared" si="2021"/>
        <v>44326.78</v>
      </c>
      <c r="L3752" s="99">
        <f t="shared" si="2022"/>
        <v>1.0815399999999999</v>
      </c>
      <c r="M3752" s="100">
        <f t="shared" si="2023"/>
        <v>1.0590999999999999</v>
      </c>
      <c r="N3752" s="101">
        <f t="shared" si="2024"/>
        <v>0.97811300000000001</v>
      </c>
      <c r="O3752" s="100">
        <f t="shared" si="2025"/>
        <v>1</v>
      </c>
      <c r="P3752" s="98">
        <f t="shared" si="2026"/>
        <v>49663.21</v>
      </c>
      <c r="Q3752" s="97">
        <f t="shared" si="2027"/>
        <v>1969.64</v>
      </c>
      <c r="R3752" s="97"/>
      <c r="S3752" s="97"/>
    </row>
    <row r="3753" spans="1:19" x14ac:dyDescent="0.25">
      <c r="A3753" s="82" t="s">
        <v>2712</v>
      </c>
      <c r="B3753" s="83"/>
      <c r="C3753" s="84"/>
      <c r="D3753" s="85"/>
      <c r="E3753" s="86"/>
      <c r="F3753" s="86" t="s">
        <v>7940</v>
      </c>
      <c r="G3753" s="82"/>
      <c r="H3753" s="82"/>
      <c r="I3753" s="87"/>
      <c r="J3753" s="88">
        <f>SUM(J3754:J3768)</f>
        <v>371336</v>
      </c>
      <c r="K3753" s="98"/>
      <c r="L3753" s="99"/>
      <c r="M3753" s="100"/>
      <c r="N3753" s="101"/>
      <c r="O3753" s="100"/>
      <c r="P3753" s="98"/>
      <c r="Q3753" s="88">
        <f>SUM(Q3754:Q3768)</f>
        <v>416040.43</v>
      </c>
      <c r="R3753" s="88">
        <f t="shared" ref="R3753:S3753" si="2028">SUM(R3754:R3768)</f>
        <v>0</v>
      </c>
      <c r="S3753" s="88">
        <f t="shared" si="2028"/>
        <v>0</v>
      </c>
    </row>
    <row r="3754" spans="1:19" x14ac:dyDescent="0.25">
      <c r="A3754" s="89" t="s">
        <v>7941</v>
      </c>
      <c r="B3754" s="89" t="s">
        <v>7740</v>
      </c>
      <c r="C3754" s="89"/>
      <c r="D3754" s="89" t="s">
        <v>288</v>
      </c>
      <c r="E3754" s="94" t="s">
        <v>7942</v>
      </c>
      <c r="F3754" s="95" t="s">
        <v>7943</v>
      </c>
      <c r="G3754" s="89" t="s">
        <v>51</v>
      </c>
      <c r="H3754" s="89" t="s">
        <v>7944</v>
      </c>
      <c r="I3754" s="96">
        <v>1</v>
      </c>
      <c r="J3754" s="97">
        <v>9144</v>
      </c>
      <c r="K3754" s="98">
        <f t="shared" ref="K3754:K3768" si="2029">J3754/H3754</f>
        <v>53162.79</v>
      </c>
      <c r="L3754" s="99">
        <f t="shared" ref="L3754:L3768" si="2030">$L$8</f>
        <v>1.0815399999999999</v>
      </c>
      <c r="M3754" s="100">
        <f t="shared" ref="M3754:M3768" si="2031">$M$8</f>
        <v>1.0590999999999999</v>
      </c>
      <c r="N3754" s="101">
        <f t="shared" ref="N3754:N3768" si="2032">$N$8</f>
        <v>0.97811300000000001</v>
      </c>
      <c r="O3754" s="100">
        <f t="shared" ref="O3754:O3768" si="2033">$O$8</f>
        <v>1</v>
      </c>
      <c r="P3754" s="98">
        <f t="shared" ref="P3754:P3768" si="2034">K3754*L3754*M3754*N3754*O3754</f>
        <v>59562.97</v>
      </c>
      <c r="Q3754" s="97">
        <f t="shared" ref="Q3754:Q3768" si="2035">H3754*P3754</f>
        <v>10244.83</v>
      </c>
      <c r="R3754" s="97"/>
      <c r="S3754" s="97"/>
    </row>
    <row r="3755" spans="1:19" x14ac:dyDescent="0.25">
      <c r="A3755" s="89" t="s">
        <v>7945</v>
      </c>
      <c r="B3755" s="89" t="s">
        <v>7740</v>
      </c>
      <c r="C3755" s="89"/>
      <c r="D3755" s="89" t="s">
        <v>289</v>
      </c>
      <c r="E3755" s="94" t="s">
        <v>556</v>
      </c>
      <c r="F3755" s="95" t="s">
        <v>557</v>
      </c>
      <c r="G3755" s="89" t="s">
        <v>81</v>
      </c>
      <c r="H3755" s="89" t="s">
        <v>7946</v>
      </c>
      <c r="I3755" s="96">
        <v>1</v>
      </c>
      <c r="J3755" s="97">
        <v>20993</v>
      </c>
      <c r="K3755" s="98">
        <f t="shared" si="2029"/>
        <v>1109.57</v>
      </c>
      <c r="L3755" s="99">
        <f t="shared" si="2030"/>
        <v>1.0815399999999999</v>
      </c>
      <c r="M3755" s="100">
        <f t="shared" si="2031"/>
        <v>1.0590999999999999</v>
      </c>
      <c r="N3755" s="101">
        <f t="shared" si="2032"/>
        <v>0.97811300000000001</v>
      </c>
      <c r="O3755" s="100">
        <f t="shared" si="2033"/>
        <v>1</v>
      </c>
      <c r="P3755" s="98">
        <f t="shared" si="2034"/>
        <v>1243.1500000000001</v>
      </c>
      <c r="Q3755" s="97">
        <f t="shared" si="2035"/>
        <v>23520.400000000001</v>
      </c>
      <c r="R3755" s="97"/>
      <c r="S3755" s="97"/>
    </row>
    <row r="3756" spans="1:19" x14ac:dyDescent="0.25">
      <c r="A3756" s="89" t="s">
        <v>7947</v>
      </c>
      <c r="B3756" s="89" t="s">
        <v>7740</v>
      </c>
      <c r="C3756" s="89"/>
      <c r="D3756" s="89" t="s">
        <v>291</v>
      </c>
      <c r="E3756" s="94" t="s">
        <v>7948</v>
      </c>
      <c r="F3756" s="95" t="s">
        <v>7949</v>
      </c>
      <c r="G3756" s="89" t="s">
        <v>51</v>
      </c>
      <c r="H3756" s="89" t="s">
        <v>1587</v>
      </c>
      <c r="I3756" s="96">
        <v>1</v>
      </c>
      <c r="J3756" s="97">
        <v>4796</v>
      </c>
      <c r="K3756" s="98">
        <f t="shared" si="2029"/>
        <v>82689.66</v>
      </c>
      <c r="L3756" s="99">
        <f t="shared" si="2030"/>
        <v>1.0815399999999999</v>
      </c>
      <c r="M3756" s="100">
        <f t="shared" si="2031"/>
        <v>1.0590999999999999</v>
      </c>
      <c r="N3756" s="101">
        <f t="shared" si="2032"/>
        <v>0.97811300000000001</v>
      </c>
      <c r="O3756" s="100">
        <f t="shared" si="2033"/>
        <v>1</v>
      </c>
      <c r="P3756" s="98">
        <f t="shared" si="2034"/>
        <v>92644.53</v>
      </c>
      <c r="Q3756" s="97">
        <f t="shared" si="2035"/>
        <v>5373.38</v>
      </c>
      <c r="R3756" s="97"/>
      <c r="S3756" s="97"/>
    </row>
    <row r="3757" spans="1:19" x14ac:dyDescent="0.25">
      <c r="A3757" s="89" t="s">
        <v>7950</v>
      </c>
      <c r="B3757" s="89" t="s">
        <v>7740</v>
      </c>
      <c r="C3757" s="89"/>
      <c r="D3757" s="89" t="s">
        <v>293</v>
      </c>
      <c r="E3757" s="94" t="s">
        <v>7951</v>
      </c>
      <c r="F3757" s="95" t="s">
        <v>7952</v>
      </c>
      <c r="G3757" s="89" t="s">
        <v>81</v>
      </c>
      <c r="H3757" s="89" t="s">
        <v>7953</v>
      </c>
      <c r="I3757" s="96">
        <v>1</v>
      </c>
      <c r="J3757" s="97">
        <v>11069</v>
      </c>
      <c r="K3757" s="98">
        <f t="shared" si="2029"/>
        <v>1514.64</v>
      </c>
      <c r="L3757" s="99">
        <f t="shared" si="2030"/>
        <v>1.0815399999999999</v>
      </c>
      <c r="M3757" s="100">
        <f t="shared" si="2031"/>
        <v>1.0590999999999999</v>
      </c>
      <c r="N3757" s="101">
        <f t="shared" si="2032"/>
        <v>0.97811300000000001</v>
      </c>
      <c r="O3757" s="100">
        <f t="shared" si="2033"/>
        <v>1</v>
      </c>
      <c r="P3757" s="98">
        <f t="shared" si="2034"/>
        <v>1696.99</v>
      </c>
      <c r="Q3757" s="97">
        <f t="shared" si="2035"/>
        <v>12401.6</v>
      </c>
      <c r="R3757" s="97"/>
      <c r="S3757" s="97"/>
    </row>
    <row r="3758" spans="1:19" ht="22.5" x14ac:dyDescent="0.25">
      <c r="A3758" s="89" t="s">
        <v>7954</v>
      </c>
      <c r="B3758" s="89" t="s">
        <v>7740</v>
      </c>
      <c r="C3758" s="89"/>
      <c r="D3758" s="89" t="s">
        <v>295</v>
      </c>
      <c r="E3758" s="94" t="s">
        <v>7955</v>
      </c>
      <c r="F3758" s="95" t="s">
        <v>7956</v>
      </c>
      <c r="G3758" s="89" t="s">
        <v>484</v>
      </c>
      <c r="H3758" s="89" t="s">
        <v>7957</v>
      </c>
      <c r="I3758" s="96">
        <v>1</v>
      </c>
      <c r="J3758" s="97">
        <v>57219</v>
      </c>
      <c r="K3758" s="98">
        <f t="shared" si="2029"/>
        <v>497556.52</v>
      </c>
      <c r="L3758" s="99">
        <f t="shared" si="2030"/>
        <v>1.0815399999999999</v>
      </c>
      <c r="M3758" s="100">
        <f t="shared" si="2031"/>
        <v>1.0590999999999999</v>
      </c>
      <c r="N3758" s="101">
        <f t="shared" si="2032"/>
        <v>0.97811300000000001</v>
      </c>
      <c r="O3758" s="100">
        <f t="shared" si="2033"/>
        <v>1</v>
      </c>
      <c r="P3758" s="98">
        <f t="shared" si="2034"/>
        <v>557456.53</v>
      </c>
      <c r="Q3758" s="97">
        <f t="shared" si="2035"/>
        <v>64107.5</v>
      </c>
      <c r="R3758" s="97"/>
      <c r="S3758" s="97"/>
    </row>
    <row r="3759" spans="1:19" ht="22.5" x14ac:dyDescent="0.25">
      <c r="A3759" s="89" t="s">
        <v>7958</v>
      </c>
      <c r="B3759" s="89" t="s">
        <v>7740</v>
      </c>
      <c r="C3759" s="89"/>
      <c r="D3759" s="89" t="s">
        <v>297</v>
      </c>
      <c r="E3759" s="94" t="s">
        <v>7959</v>
      </c>
      <c r="F3759" s="95" t="s">
        <v>7960</v>
      </c>
      <c r="G3759" s="89" t="s">
        <v>484</v>
      </c>
      <c r="H3759" s="89" t="s">
        <v>7961</v>
      </c>
      <c r="I3759" s="96">
        <v>1</v>
      </c>
      <c r="J3759" s="97">
        <v>-5415</v>
      </c>
      <c r="K3759" s="98">
        <f t="shared" si="2029"/>
        <v>47086.96</v>
      </c>
      <c r="L3759" s="99">
        <f t="shared" si="2030"/>
        <v>1.0815399999999999</v>
      </c>
      <c r="M3759" s="100">
        <f t="shared" si="2031"/>
        <v>1.0590999999999999</v>
      </c>
      <c r="N3759" s="101">
        <f t="shared" si="2032"/>
        <v>0.97811300000000001</v>
      </c>
      <c r="O3759" s="100">
        <f t="shared" si="2033"/>
        <v>1</v>
      </c>
      <c r="P3759" s="98">
        <f t="shared" si="2034"/>
        <v>52755.68</v>
      </c>
      <c r="Q3759" s="97">
        <f t="shared" si="2035"/>
        <v>-6066.9</v>
      </c>
      <c r="R3759" s="97"/>
      <c r="S3759" s="97"/>
    </row>
    <row r="3760" spans="1:19" x14ac:dyDescent="0.25">
      <c r="A3760" s="89" t="s">
        <v>7962</v>
      </c>
      <c r="B3760" s="89" t="s">
        <v>7740</v>
      </c>
      <c r="C3760" s="89"/>
      <c r="D3760" s="89" t="s">
        <v>309</v>
      </c>
      <c r="E3760" s="94" t="s">
        <v>4063</v>
      </c>
      <c r="F3760" s="95" t="s">
        <v>4064</v>
      </c>
      <c r="G3760" s="89" t="s">
        <v>81</v>
      </c>
      <c r="H3760" s="89" t="s">
        <v>7963</v>
      </c>
      <c r="I3760" s="96">
        <v>1</v>
      </c>
      <c r="J3760" s="97">
        <v>88152</v>
      </c>
      <c r="K3760" s="98">
        <f t="shared" si="2029"/>
        <v>5367.92</v>
      </c>
      <c r="L3760" s="99">
        <f t="shared" si="2030"/>
        <v>1.0815399999999999</v>
      </c>
      <c r="M3760" s="100">
        <f t="shared" si="2031"/>
        <v>1.0590999999999999</v>
      </c>
      <c r="N3760" s="101">
        <f t="shared" si="2032"/>
        <v>0.97811300000000001</v>
      </c>
      <c r="O3760" s="100">
        <f t="shared" si="2033"/>
        <v>1</v>
      </c>
      <c r="P3760" s="98">
        <f t="shared" si="2034"/>
        <v>6014.16</v>
      </c>
      <c r="Q3760" s="97">
        <f t="shared" si="2035"/>
        <v>98764.54</v>
      </c>
      <c r="R3760" s="97"/>
      <c r="S3760" s="97"/>
    </row>
    <row r="3761" spans="1:19" x14ac:dyDescent="0.25">
      <c r="A3761" s="89" t="s">
        <v>7964</v>
      </c>
      <c r="B3761" s="89" t="s">
        <v>7740</v>
      </c>
      <c r="C3761" s="89"/>
      <c r="D3761" s="89" t="s">
        <v>311</v>
      </c>
      <c r="E3761" s="94" t="s">
        <v>7965</v>
      </c>
      <c r="F3761" s="95" t="s">
        <v>7966</v>
      </c>
      <c r="G3761" s="89" t="s">
        <v>484</v>
      </c>
      <c r="H3761" s="89" t="s">
        <v>7957</v>
      </c>
      <c r="I3761" s="96">
        <v>1</v>
      </c>
      <c r="J3761" s="97">
        <v>1457</v>
      </c>
      <c r="K3761" s="98">
        <f t="shared" si="2029"/>
        <v>12669.57</v>
      </c>
      <c r="L3761" s="99">
        <f t="shared" si="2030"/>
        <v>1.0815399999999999</v>
      </c>
      <c r="M3761" s="100">
        <f t="shared" si="2031"/>
        <v>1.0590999999999999</v>
      </c>
      <c r="N3761" s="101">
        <f t="shared" si="2032"/>
        <v>0.97811300000000001</v>
      </c>
      <c r="O3761" s="100">
        <f t="shared" si="2033"/>
        <v>1</v>
      </c>
      <c r="P3761" s="98">
        <f t="shared" si="2034"/>
        <v>14194.84</v>
      </c>
      <c r="Q3761" s="97">
        <f t="shared" si="2035"/>
        <v>1632.41</v>
      </c>
      <c r="R3761" s="97"/>
      <c r="S3761" s="97"/>
    </row>
    <row r="3762" spans="1:19" x14ac:dyDescent="0.25">
      <c r="A3762" s="89" t="s">
        <v>7967</v>
      </c>
      <c r="B3762" s="89" t="s">
        <v>7740</v>
      </c>
      <c r="C3762" s="89"/>
      <c r="D3762" s="89" t="s">
        <v>218</v>
      </c>
      <c r="E3762" s="94" t="s">
        <v>7968</v>
      </c>
      <c r="F3762" s="95" t="s">
        <v>7969</v>
      </c>
      <c r="G3762" s="89" t="s">
        <v>502</v>
      </c>
      <c r="H3762" s="89" t="s">
        <v>7970</v>
      </c>
      <c r="I3762" s="96">
        <v>1</v>
      </c>
      <c r="J3762" s="97">
        <v>29055</v>
      </c>
      <c r="K3762" s="98">
        <f t="shared" si="2029"/>
        <v>70181.16</v>
      </c>
      <c r="L3762" s="99">
        <f t="shared" si="2030"/>
        <v>1.0815399999999999</v>
      </c>
      <c r="M3762" s="100">
        <f t="shared" si="2031"/>
        <v>1.0590999999999999</v>
      </c>
      <c r="N3762" s="101">
        <f t="shared" si="2032"/>
        <v>0.97811300000000001</v>
      </c>
      <c r="O3762" s="100">
        <f t="shared" si="2033"/>
        <v>1</v>
      </c>
      <c r="P3762" s="98">
        <f t="shared" si="2034"/>
        <v>78630.149999999994</v>
      </c>
      <c r="Q3762" s="97">
        <f t="shared" si="2035"/>
        <v>32552.880000000001</v>
      </c>
      <c r="R3762" s="97"/>
      <c r="S3762" s="97"/>
    </row>
    <row r="3763" spans="1:19" x14ac:dyDescent="0.25">
      <c r="A3763" s="89" t="s">
        <v>7971</v>
      </c>
      <c r="B3763" s="89" t="s">
        <v>7740</v>
      </c>
      <c r="C3763" s="89"/>
      <c r="D3763" s="89" t="s">
        <v>922</v>
      </c>
      <c r="E3763" s="94" t="s">
        <v>7972</v>
      </c>
      <c r="F3763" s="95" t="s">
        <v>7973</v>
      </c>
      <c r="G3763" s="89" t="s">
        <v>1071</v>
      </c>
      <c r="H3763" s="89" t="s">
        <v>7974</v>
      </c>
      <c r="I3763" s="96">
        <v>1</v>
      </c>
      <c r="J3763" s="97">
        <v>137824</v>
      </c>
      <c r="K3763" s="98">
        <f t="shared" si="2029"/>
        <v>106018.46</v>
      </c>
      <c r="L3763" s="99">
        <f t="shared" si="2030"/>
        <v>1.0815399999999999</v>
      </c>
      <c r="M3763" s="100">
        <f t="shared" si="2031"/>
        <v>1.0590999999999999</v>
      </c>
      <c r="N3763" s="101">
        <f t="shared" si="2032"/>
        <v>0.97811300000000001</v>
      </c>
      <c r="O3763" s="100">
        <f t="shared" si="2033"/>
        <v>1</v>
      </c>
      <c r="P3763" s="98">
        <f t="shared" si="2034"/>
        <v>118781.85</v>
      </c>
      <c r="Q3763" s="97">
        <f t="shared" si="2035"/>
        <v>154416.41</v>
      </c>
      <c r="R3763" s="97"/>
      <c r="S3763" s="97"/>
    </row>
    <row r="3764" spans="1:19" ht="22.5" x14ac:dyDescent="0.25">
      <c r="A3764" s="89" t="s">
        <v>7975</v>
      </c>
      <c r="B3764" s="89" t="s">
        <v>7740</v>
      </c>
      <c r="C3764" s="89"/>
      <c r="D3764" s="89" t="s">
        <v>924</v>
      </c>
      <c r="E3764" s="94" t="s">
        <v>7976</v>
      </c>
      <c r="F3764" s="95" t="s">
        <v>7977</v>
      </c>
      <c r="G3764" s="89" t="s">
        <v>648</v>
      </c>
      <c r="H3764" s="89" t="s">
        <v>2498</v>
      </c>
      <c r="I3764" s="96">
        <v>1</v>
      </c>
      <c r="J3764" s="97">
        <v>23138</v>
      </c>
      <c r="K3764" s="98">
        <f t="shared" si="2029"/>
        <v>177.98</v>
      </c>
      <c r="L3764" s="99">
        <f t="shared" si="2030"/>
        <v>1.0815399999999999</v>
      </c>
      <c r="M3764" s="100">
        <f t="shared" si="2031"/>
        <v>1.0590999999999999</v>
      </c>
      <c r="N3764" s="101">
        <f t="shared" si="2032"/>
        <v>0.97811300000000001</v>
      </c>
      <c r="O3764" s="100">
        <f t="shared" si="2033"/>
        <v>1</v>
      </c>
      <c r="P3764" s="98">
        <f t="shared" si="2034"/>
        <v>199.41</v>
      </c>
      <c r="Q3764" s="97">
        <f t="shared" si="2035"/>
        <v>25923.3</v>
      </c>
      <c r="R3764" s="97"/>
      <c r="S3764" s="97"/>
    </row>
    <row r="3765" spans="1:19" x14ac:dyDescent="0.25">
      <c r="A3765" s="89" t="s">
        <v>7978</v>
      </c>
      <c r="B3765" s="89" t="s">
        <v>7740</v>
      </c>
      <c r="C3765" s="89"/>
      <c r="D3765" s="89" t="s">
        <v>927</v>
      </c>
      <c r="E3765" s="94" t="s">
        <v>7979</v>
      </c>
      <c r="F3765" s="95" t="s">
        <v>7980</v>
      </c>
      <c r="G3765" s="89" t="s">
        <v>81</v>
      </c>
      <c r="H3765" s="89" t="s">
        <v>7981</v>
      </c>
      <c r="I3765" s="96">
        <v>1</v>
      </c>
      <c r="J3765" s="97">
        <v>-496</v>
      </c>
      <c r="K3765" s="98">
        <f t="shared" si="2029"/>
        <v>6358.97</v>
      </c>
      <c r="L3765" s="99">
        <f t="shared" si="2030"/>
        <v>1.0815399999999999</v>
      </c>
      <c r="M3765" s="100">
        <f t="shared" si="2031"/>
        <v>1.0590999999999999</v>
      </c>
      <c r="N3765" s="101">
        <f t="shared" si="2032"/>
        <v>0.97811300000000001</v>
      </c>
      <c r="O3765" s="100">
        <f t="shared" si="2033"/>
        <v>1</v>
      </c>
      <c r="P3765" s="98">
        <f t="shared" si="2034"/>
        <v>7124.52</v>
      </c>
      <c r="Q3765" s="97">
        <f t="shared" si="2035"/>
        <v>-555.71</v>
      </c>
      <c r="R3765" s="97"/>
      <c r="S3765" s="97"/>
    </row>
    <row r="3766" spans="1:19" x14ac:dyDescent="0.25">
      <c r="A3766" s="89" t="s">
        <v>7982</v>
      </c>
      <c r="B3766" s="89" t="s">
        <v>7740</v>
      </c>
      <c r="C3766" s="89"/>
      <c r="D3766" s="89" t="s">
        <v>930</v>
      </c>
      <c r="E3766" s="94" t="s">
        <v>4063</v>
      </c>
      <c r="F3766" s="95" t="s">
        <v>4064</v>
      </c>
      <c r="G3766" s="89" t="s">
        <v>81</v>
      </c>
      <c r="H3766" s="89" t="s">
        <v>7983</v>
      </c>
      <c r="I3766" s="96">
        <v>1</v>
      </c>
      <c r="J3766" s="97">
        <v>-41172</v>
      </c>
      <c r="K3766" s="98">
        <f t="shared" si="2029"/>
        <v>5367.93</v>
      </c>
      <c r="L3766" s="99">
        <f t="shared" si="2030"/>
        <v>1.0815399999999999</v>
      </c>
      <c r="M3766" s="100">
        <f t="shared" si="2031"/>
        <v>1.0590999999999999</v>
      </c>
      <c r="N3766" s="101">
        <f t="shared" si="2032"/>
        <v>0.97811300000000001</v>
      </c>
      <c r="O3766" s="100">
        <f t="shared" si="2033"/>
        <v>1</v>
      </c>
      <c r="P3766" s="98">
        <f t="shared" si="2034"/>
        <v>6014.17</v>
      </c>
      <c r="Q3766" s="97">
        <f t="shared" si="2035"/>
        <v>-46128.68</v>
      </c>
      <c r="R3766" s="97"/>
      <c r="S3766" s="97"/>
    </row>
    <row r="3767" spans="1:19" x14ac:dyDescent="0.25">
      <c r="A3767" s="89" t="s">
        <v>7984</v>
      </c>
      <c r="B3767" s="89" t="s">
        <v>7740</v>
      </c>
      <c r="C3767" s="89"/>
      <c r="D3767" s="89" t="s">
        <v>936</v>
      </c>
      <c r="E3767" s="94" t="s">
        <v>4063</v>
      </c>
      <c r="F3767" s="95" t="s">
        <v>4064</v>
      </c>
      <c r="G3767" s="89" t="s">
        <v>81</v>
      </c>
      <c r="H3767" s="89" t="s">
        <v>7985</v>
      </c>
      <c r="I3767" s="96">
        <v>1</v>
      </c>
      <c r="J3767" s="97">
        <v>35408</v>
      </c>
      <c r="K3767" s="98">
        <f t="shared" si="2029"/>
        <v>5367.94</v>
      </c>
      <c r="L3767" s="99">
        <f t="shared" si="2030"/>
        <v>1.0815399999999999</v>
      </c>
      <c r="M3767" s="100">
        <f t="shared" si="2031"/>
        <v>1.0590999999999999</v>
      </c>
      <c r="N3767" s="101">
        <f t="shared" si="2032"/>
        <v>0.97811300000000001</v>
      </c>
      <c r="O3767" s="100">
        <f t="shared" si="2033"/>
        <v>1</v>
      </c>
      <c r="P3767" s="98">
        <f t="shared" si="2034"/>
        <v>6014.18</v>
      </c>
      <c r="Q3767" s="97">
        <f t="shared" si="2035"/>
        <v>39670.730000000003</v>
      </c>
      <c r="R3767" s="97"/>
      <c r="S3767" s="97"/>
    </row>
    <row r="3768" spans="1:19" x14ac:dyDescent="0.25">
      <c r="A3768" s="89" t="s">
        <v>7986</v>
      </c>
      <c r="B3768" s="89" t="s">
        <v>7740</v>
      </c>
      <c r="C3768" s="89"/>
      <c r="D3768" s="89" t="s">
        <v>941</v>
      </c>
      <c r="E3768" s="94" t="s">
        <v>7979</v>
      </c>
      <c r="F3768" s="95" t="s">
        <v>7980</v>
      </c>
      <c r="G3768" s="89" t="s">
        <v>81</v>
      </c>
      <c r="H3768" s="89" t="s">
        <v>7987</v>
      </c>
      <c r="I3768" s="96">
        <v>1</v>
      </c>
      <c r="J3768" s="97">
        <v>164</v>
      </c>
      <c r="K3768" s="98">
        <f t="shared" si="2029"/>
        <v>6371.41</v>
      </c>
      <c r="L3768" s="99">
        <f t="shared" si="2030"/>
        <v>1.0815399999999999</v>
      </c>
      <c r="M3768" s="100">
        <f t="shared" si="2031"/>
        <v>1.0590999999999999</v>
      </c>
      <c r="N3768" s="101">
        <f t="shared" si="2032"/>
        <v>0.97811300000000001</v>
      </c>
      <c r="O3768" s="100">
        <f t="shared" si="2033"/>
        <v>1</v>
      </c>
      <c r="P3768" s="98">
        <f t="shared" si="2034"/>
        <v>7138.45</v>
      </c>
      <c r="Q3768" s="97">
        <f t="shared" si="2035"/>
        <v>183.74</v>
      </c>
      <c r="R3768" s="97"/>
      <c r="S3768" s="97"/>
    </row>
    <row r="3769" spans="1:19" ht="25.5" x14ac:dyDescent="0.25">
      <c r="A3769" s="82" t="s">
        <v>2715</v>
      </c>
      <c r="B3769" s="83"/>
      <c r="C3769" s="84"/>
      <c r="D3769" s="85"/>
      <c r="E3769" s="86"/>
      <c r="F3769" s="86" t="s">
        <v>7989</v>
      </c>
      <c r="G3769" s="82"/>
      <c r="H3769" s="82"/>
      <c r="I3769" s="87"/>
      <c r="J3769" s="88">
        <f>SUM(J3770:J3778)</f>
        <v>511555</v>
      </c>
      <c r="K3769" s="98"/>
      <c r="L3769" s="99"/>
      <c r="M3769" s="100"/>
      <c r="N3769" s="101"/>
      <c r="O3769" s="100"/>
      <c r="P3769" s="98"/>
      <c r="Q3769" s="88">
        <f>SUM(Q3770:Q3778)</f>
        <v>573140.42000000004</v>
      </c>
      <c r="R3769" s="88">
        <f t="shared" ref="R3769:S3769" si="2036">SUM(R3770:R3778)</f>
        <v>0</v>
      </c>
      <c r="S3769" s="88">
        <f t="shared" si="2036"/>
        <v>0</v>
      </c>
    </row>
    <row r="3770" spans="1:19" ht="22.5" x14ac:dyDescent="0.25">
      <c r="A3770" s="89"/>
      <c r="B3770" s="90"/>
      <c r="C3770" s="90"/>
      <c r="D3770" s="91"/>
      <c r="E3770" s="92"/>
      <c r="F3770" s="92" t="s">
        <v>7990</v>
      </c>
      <c r="G3770" s="91"/>
      <c r="H3770" s="91"/>
      <c r="I3770" s="93">
        <v>1</v>
      </c>
      <c r="J3770" s="91"/>
      <c r="K3770" s="98"/>
      <c r="L3770" s="99"/>
      <c r="M3770" s="100"/>
      <c r="N3770" s="101"/>
      <c r="O3770" s="100"/>
      <c r="P3770" s="98"/>
      <c r="Q3770" s="91"/>
      <c r="R3770" s="91"/>
      <c r="S3770" s="91"/>
    </row>
    <row r="3771" spans="1:19" ht="22.5" x14ac:dyDescent="0.25">
      <c r="A3771" s="89" t="s">
        <v>7991</v>
      </c>
      <c r="B3771" s="89" t="s">
        <v>7740</v>
      </c>
      <c r="C3771" s="89"/>
      <c r="D3771" s="89" t="s">
        <v>946</v>
      </c>
      <c r="E3771" s="94" t="s">
        <v>7992</v>
      </c>
      <c r="F3771" s="95" t="s">
        <v>7993</v>
      </c>
      <c r="G3771" s="89" t="s">
        <v>110</v>
      </c>
      <c r="H3771" s="89" t="s">
        <v>7994</v>
      </c>
      <c r="I3771" s="96">
        <v>1</v>
      </c>
      <c r="J3771" s="97">
        <v>343125</v>
      </c>
      <c r="K3771" s="98">
        <f t="shared" ref="K3771:K3778" si="2037">J3771/H3771</f>
        <v>242645.5</v>
      </c>
      <c r="L3771" s="99">
        <f t="shared" ref="L3771:L3778" si="2038">$L$8</f>
        <v>1.0815399999999999</v>
      </c>
      <c r="M3771" s="100">
        <f t="shared" ref="M3771:M3778" si="2039">$M$8</f>
        <v>1.0590999999999999</v>
      </c>
      <c r="N3771" s="101">
        <f t="shared" ref="N3771:N3778" si="2040">$N$8</f>
        <v>0.97811300000000001</v>
      </c>
      <c r="O3771" s="100">
        <f t="shared" ref="O3771:O3778" si="2041">$O$8</f>
        <v>1</v>
      </c>
      <c r="P3771" s="98">
        <f t="shared" ref="P3771:P3778" si="2042">K3771*L3771*M3771*N3771*O3771</f>
        <v>271857.19</v>
      </c>
      <c r="Q3771" s="97">
        <f t="shared" ref="Q3771:Q3778" si="2043">H3771*P3771</f>
        <v>384433.25</v>
      </c>
      <c r="R3771" s="97"/>
      <c r="S3771" s="97"/>
    </row>
    <row r="3772" spans="1:19" x14ac:dyDescent="0.25">
      <c r="A3772" s="89" t="s">
        <v>7995</v>
      </c>
      <c r="B3772" s="89" t="s">
        <v>7740</v>
      </c>
      <c r="C3772" s="89"/>
      <c r="D3772" s="89" t="s">
        <v>952</v>
      </c>
      <c r="E3772" s="94" t="s">
        <v>7996</v>
      </c>
      <c r="F3772" s="95" t="s">
        <v>7997</v>
      </c>
      <c r="G3772" s="89" t="s">
        <v>949</v>
      </c>
      <c r="H3772" s="89" t="s">
        <v>7998</v>
      </c>
      <c r="I3772" s="96">
        <v>1</v>
      </c>
      <c r="J3772" s="97">
        <v>125541</v>
      </c>
      <c r="K3772" s="98">
        <f t="shared" si="2037"/>
        <v>887.78</v>
      </c>
      <c r="L3772" s="99">
        <f t="shared" si="2038"/>
        <v>1.0815399999999999</v>
      </c>
      <c r="M3772" s="100">
        <f t="shared" si="2039"/>
        <v>1.0590999999999999</v>
      </c>
      <c r="N3772" s="101">
        <f t="shared" si="2040"/>
        <v>0.97811300000000001</v>
      </c>
      <c r="O3772" s="100">
        <f t="shared" si="2041"/>
        <v>1</v>
      </c>
      <c r="P3772" s="98">
        <f t="shared" si="2042"/>
        <v>994.66</v>
      </c>
      <c r="Q3772" s="97">
        <f t="shared" si="2043"/>
        <v>140654.87</v>
      </c>
      <c r="R3772" s="97"/>
      <c r="S3772" s="97"/>
    </row>
    <row r="3773" spans="1:19" x14ac:dyDescent="0.25">
      <c r="A3773" s="89" t="s">
        <v>7999</v>
      </c>
      <c r="B3773" s="89" t="s">
        <v>7740</v>
      </c>
      <c r="C3773" s="89"/>
      <c r="D3773" s="89" t="s">
        <v>957</v>
      </c>
      <c r="E3773" s="94" t="s">
        <v>8000</v>
      </c>
      <c r="F3773" s="95" t="s">
        <v>8001</v>
      </c>
      <c r="G3773" s="89" t="s">
        <v>110</v>
      </c>
      <c r="H3773" s="89" t="s">
        <v>8002</v>
      </c>
      <c r="I3773" s="96">
        <v>1</v>
      </c>
      <c r="J3773" s="97">
        <v>7535</v>
      </c>
      <c r="K3773" s="98">
        <f t="shared" si="2037"/>
        <v>213456.09</v>
      </c>
      <c r="L3773" s="99">
        <f t="shared" si="2038"/>
        <v>1.0815399999999999</v>
      </c>
      <c r="M3773" s="100">
        <f t="shared" si="2039"/>
        <v>1.0590999999999999</v>
      </c>
      <c r="N3773" s="101">
        <f t="shared" si="2040"/>
        <v>0.97811300000000001</v>
      </c>
      <c r="O3773" s="100">
        <f t="shared" si="2041"/>
        <v>1</v>
      </c>
      <c r="P3773" s="98">
        <f t="shared" si="2042"/>
        <v>239153.72</v>
      </c>
      <c r="Q3773" s="97">
        <f t="shared" si="2043"/>
        <v>8442.1299999999992</v>
      </c>
      <c r="R3773" s="97"/>
      <c r="S3773" s="97"/>
    </row>
    <row r="3774" spans="1:19" x14ac:dyDescent="0.25">
      <c r="A3774" s="89" t="s">
        <v>8003</v>
      </c>
      <c r="B3774" s="89" t="s">
        <v>7740</v>
      </c>
      <c r="C3774" s="89"/>
      <c r="D3774" s="89" t="s">
        <v>962</v>
      </c>
      <c r="E3774" s="94" t="s">
        <v>8004</v>
      </c>
      <c r="F3774" s="95" t="s">
        <v>8005</v>
      </c>
      <c r="G3774" s="89" t="s">
        <v>502</v>
      </c>
      <c r="H3774" s="89" t="s">
        <v>8006</v>
      </c>
      <c r="I3774" s="96">
        <v>1</v>
      </c>
      <c r="J3774" s="97">
        <v>212</v>
      </c>
      <c r="K3774" s="98">
        <f t="shared" si="2037"/>
        <v>46552.480000000003</v>
      </c>
      <c r="L3774" s="99">
        <f t="shared" si="2038"/>
        <v>1.0815399999999999</v>
      </c>
      <c r="M3774" s="100">
        <f t="shared" si="2039"/>
        <v>1.0590999999999999</v>
      </c>
      <c r="N3774" s="101">
        <f t="shared" si="2040"/>
        <v>0.97811300000000001</v>
      </c>
      <c r="O3774" s="100">
        <f t="shared" si="2041"/>
        <v>1</v>
      </c>
      <c r="P3774" s="98">
        <f t="shared" si="2042"/>
        <v>52156.86</v>
      </c>
      <c r="Q3774" s="97">
        <f t="shared" si="2043"/>
        <v>237.52</v>
      </c>
      <c r="R3774" s="97"/>
      <c r="S3774" s="97"/>
    </row>
    <row r="3775" spans="1:19" x14ac:dyDescent="0.25">
      <c r="A3775" s="89" t="s">
        <v>8007</v>
      </c>
      <c r="B3775" s="89" t="s">
        <v>7740</v>
      </c>
      <c r="C3775" s="89"/>
      <c r="D3775" s="89" t="s">
        <v>967</v>
      </c>
      <c r="E3775" s="94" t="s">
        <v>7996</v>
      </c>
      <c r="F3775" s="95" t="s">
        <v>7997</v>
      </c>
      <c r="G3775" s="89" t="s">
        <v>949</v>
      </c>
      <c r="H3775" s="89" t="s">
        <v>8008</v>
      </c>
      <c r="I3775" s="96">
        <v>1</v>
      </c>
      <c r="J3775" s="97">
        <v>3134</v>
      </c>
      <c r="K3775" s="98">
        <f t="shared" si="2037"/>
        <v>887.82</v>
      </c>
      <c r="L3775" s="99">
        <f t="shared" si="2038"/>
        <v>1.0815399999999999</v>
      </c>
      <c r="M3775" s="100">
        <f t="shared" si="2039"/>
        <v>1.0590999999999999</v>
      </c>
      <c r="N3775" s="101">
        <f t="shared" si="2040"/>
        <v>0.97811300000000001</v>
      </c>
      <c r="O3775" s="100">
        <f t="shared" si="2041"/>
        <v>1</v>
      </c>
      <c r="P3775" s="98">
        <f t="shared" si="2042"/>
        <v>994.7</v>
      </c>
      <c r="Q3775" s="97">
        <f t="shared" si="2043"/>
        <v>3511.29</v>
      </c>
      <c r="R3775" s="97"/>
      <c r="S3775" s="97"/>
    </row>
    <row r="3776" spans="1:19" x14ac:dyDescent="0.25">
      <c r="A3776" s="89" t="s">
        <v>8009</v>
      </c>
      <c r="B3776" s="89" t="s">
        <v>7740</v>
      </c>
      <c r="C3776" s="89"/>
      <c r="D3776" s="89" t="s">
        <v>973</v>
      </c>
      <c r="E3776" s="94" t="s">
        <v>8010</v>
      </c>
      <c r="F3776" s="95" t="s">
        <v>8011</v>
      </c>
      <c r="G3776" s="89" t="s">
        <v>949</v>
      </c>
      <c r="H3776" s="89" t="s">
        <v>8012</v>
      </c>
      <c r="I3776" s="96">
        <v>1</v>
      </c>
      <c r="J3776" s="97">
        <v>26269</v>
      </c>
      <c r="K3776" s="98">
        <f t="shared" si="2037"/>
        <v>4422.3900000000003</v>
      </c>
      <c r="L3776" s="99">
        <f t="shared" si="2038"/>
        <v>1.0815399999999999</v>
      </c>
      <c r="M3776" s="100">
        <f t="shared" si="2039"/>
        <v>1.0590999999999999</v>
      </c>
      <c r="N3776" s="101">
        <f t="shared" si="2040"/>
        <v>0.97811300000000001</v>
      </c>
      <c r="O3776" s="100">
        <f t="shared" si="2041"/>
        <v>1</v>
      </c>
      <c r="P3776" s="98">
        <f t="shared" si="2042"/>
        <v>4954.79</v>
      </c>
      <c r="Q3776" s="97">
        <f t="shared" si="2043"/>
        <v>29431.45</v>
      </c>
      <c r="R3776" s="97"/>
      <c r="S3776" s="97"/>
    </row>
    <row r="3777" spans="1:19" ht="22.5" x14ac:dyDescent="0.25">
      <c r="A3777" s="89" t="s">
        <v>8013</v>
      </c>
      <c r="B3777" s="89" t="s">
        <v>7740</v>
      </c>
      <c r="C3777" s="89"/>
      <c r="D3777" s="89" t="s">
        <v>979</v>
      </c>
      <c r="E3777" s="94" t="s">
        <v>6554</v>
      </c>
      <c r="F3777" s="95" t="s">
        <v>6555</v>
      </c>
      <c r="G3777" s="89" t="s">
        <v>110</v>
      </c>
      <c r="H3777" s="89" t="s">
        <v>8014</v>
      </c>
      <c r="I3777" s="96">
        <v>1</v>
      </c>
      <c r="J3777" s="97">
        <v>1491</v>
      </c>
      <c r="K3777" s="98">
        <f t="shared" si="2037"/>
        <v>25101.01</v>
      </c>
      <c r="L3777" s="99">
        <f t="shared" si="2038"/>
        <v>1.0815399999999999</v>
      </c>
      <c r="M3777" s="100">
        <f t="shared" si="2039"/>
        <v>1.0590999999999999</v>
      </c>
      <c r="N3777" s="101">
        <f t="shared" si="2040"/>
        <v>0.97811300000000001</v>
      </c>
      <c r="O3777" s="100">
        <f t="shared" si="2041"/>
        <v>1</v>
      </c>
      <c r="P3777" s="98">
        <f t="shared" si="2042"/>
        <v>28122.880000000001</v>
      </c>
      <c r="Q3777" s="97">
        <f t="shared" si="2043"/>
        <v>1670.5</v>
      </c>
      <c r="R3777" s="97"/>
      <c r="S3777" s="97"/>
    </row>
    <row r="3778" spans="1:19" x14ac:dyDescent="0.25">
      <c r="A3778" s="89" t="s">
        <v>8015</v>
      </c>
      <c r="B3778" s="89" t="s">
        <v>7740</v>
      </c>
      <c r="C3778" s="89"/>
      <c r="D3778" s="89" t="s">
        <v>985</v>
      </c>
      <c r="E3778" s="94" t="s">
        <v>6558</v>
      </c>
      <c r="F3778" s="95" t="s">
        <v>6559</v>
      </c>
      <c r="G3778" s="89" t="s">
        <v>502</v>
      </c>
      <c r="H3778" s="89" t="s">
        <v>8016</v>
      </c>
      <c r="I3778" s="96">
        <v>1</v>
      </c>
      <c r="J3778" s="97">
        <v>4248</v>
      </c>
      <c r="K3778" s="98">
        <f t="shared" si="2037"/>
        <v>101583.05</v>
      </c>
      <c r="L3778" s="99">
        <f t="shared" si="2038"/>
        <v>1.0815399999999999</v>
      </c>
      <c r="M3778" s="100">
        <f t="shared" si="2039"/>
        <v>1.0590999999999999</v>
      </c>
      <c r="N3778" s="101">
        <f t="shared" si="2040"/>
        <v>0.97811300000000001</v>
      </c>
      <c r="O3778" s="100">
        <f t="shared" si="2041"/>
        <v>1</v>
      </c>
      <c r="P3778" s="98">
        <f t="shared" si="2042"/>
        <v>113812.47</v>
      </c>
      <c r="Q3778" s="97">
        <f t="shared" si="2043"/>
        <v>4759.41</v>
      </c>
      <c r="R3778" s="97"/>
      <c r="S3778" s="97"/>
    </row>
    <row r="3779" spans="1:19" x14ac:dyDescent="0.25">
      <c r="A3779" s="82" t="s">
        <v>2719</v>
      </c>
      <c r="B3779" s="83"/>
      <c r="C3779" s="84"/>
      <c r="D3779" s="85"/>
      <c r="E3779" s="86"/>
      <c r="F3779" s="86" t="s">
        <v>1055</v>
      </c>
      <c r="G3779" s="82"/>
      <c r="H3779" s="82"/>
      <c r="I3779" s="87"/>
      <c r="J3779" s="88">
        <f>SUM(J3780:J3810)</f>
        <v>3366504</v>
      </c>
      <c r="K3779" s="98"/>
      <c r="L3779" s="99"/>
      <c r="M3779" s="100"/>
      <c r="N3779" s="101"/>
      <c r="O3779" s="100"/>
      <c r="P3779" s="98"/>
      <c r="Q3779" s="88">
        <f>SUM(Q3780:Q3810)</f>
        <v>3771795.67</v>
      </c>
      <c r="R3779" s="88">
        <f t="shared" ref="R3779:S3779" si="2044">SUM(R3780:R3810)</f>
        <v>0</v>
      </c>
      <c r="S3779" s="88">
        <f t="shared" si="2044"/>
        <v>0</v>
      </c>
    </row>
    <row r="3780" spans="1:19" x14ac:dyDescent="0.25">
      <c r="A3780" s="89"/>
      <c r="B3780" s="90"/>
      <c r="C3780" s="90"/>
      <c r="D3780" s="91"/>
      <c r="E3780" s="92"/>
      <c r="F3780" s="92" t="s">
        <v>8018</v>
      </c>
      <c r="G3780" s="91"/>
      <c r="H3780" s="91"/>
      <c r="I3780" s="93">
        <v>1</v>
      </c>
      <c r="J3780" s="91"/>
      <c r="K3780" s="98"/>
      <c r="L3780" s="99"/>
      <c r="M3780" s="100"/>
      <c r="N3780" s="101"/>
      <c r="O3780" s="100"/>
      <c r="P3780" s="98"/>
      <c r="Q3780" s="91"/>
      <c r="R3780" s="91"/>
      <c r="S3780" s="91"/>
    </row>
    <row r="3781" spans="1:19" x14ac:dyDescent="0.25">
      <c r="A3781" s="89" t="s">
        <v>8019</v>
      </c>
      <c r="B3781" s="89" t="s">
        <v>7740</v>
      </c>
      <c r="C3781" s="89"/>
      <c r="D3781" s="89" t="s">
        <v>988</v>
      </c>
      <c r="E3781" s="94" t="s">
        <v>5234</v>
      </c>
      <c r="F3781" s="95" t="s">
        <v>5235</v>
      </c>
      <c r="G3781" s="89" t="s">
        <v>110</v>
      </c>
      <c r="H3781" s="89" t="s">
        <v>8020</v>
      </c>
      <c r="I3781" s="96">
        <v>1</v>
      </c>
      <c r="J3781" s="97">
        <v>83143</v>
      </c>
      <c r="K3781" s="98">
        <f t="shared" ref="K3781:K3796" si="2045">J3781/H3781</f>
        <v>12093.53</v>
      </c>
      <c r="L3781" s="99">
        <f t="shared" ref="L3781:L3796" si="2046">$L$8</f>
        <v>1.0815399999999999</v>
      </c>
      <c r="M3781" s="100">
        <f t="shared" ref="M3781:M3796" si="2047">$M$8</f>
        <v>1.0590999999999999</v>
      </c>
      <c r="N3781" s="101">
        <f t="shared" ref="N3781:N3796" si="2048">$N$8</f>
        <v>0.97811300000000001</v>
      </c>
      <c r="O3781" s="100">
        <f t="shared" ref="O3781:O3796" si="2049">$O$8</f>
        <v>1</v>
      </c>
      <c r="P3781" s="98">
        <f t="shared" ref="P3781:P3796" si="2050">K3781*L3781*M3781*N3781*O3781</f>
        <v>13549.45</v>
      </c>
      <c r="Q3781" s="97">
        <f t="shared" ref="Q3781:Q3796" si="2051">H3781*P3781</f>
        <v>93152.47</v>
      </c>
      <c r="R3781" s="97"/>
      <c r="S3781" s="97"/>
    </row>
    <row r="3782" spans="1:19" x14ac:dyDescent="0.25">
      <c r="A3782" s="89" t="s">
        <v>8021</v>
      </c>
      <c r="B3782" s="89" t="s">
        <v>7740</v>
      </c>
      <c r="C3782" s="89"/>
      <c r="D3782" s="89" t="s">
        <v>991</v>
      </c>
      <c r="E3782" s="94" t="s">
        <v>630</v>
      </c>
      <c r="F3782" s="95" t="s">
        <v>631</v>
      </c>
      <c r="G3782" s="89" t="s">
        <v>502</v>
      </c>
      <c r="H3782" s="89" t="s">
        <v>8022</v>
      </c>
      <c r="I3782" s="96">
        <v>1</v>
      </c>
      <c r="J3782" s="97">
        <v>-10078</v>
      </c>
      <c r="K3782" s="98">
        <f t="shared" si="2045"/>
        <v>29317.82</v>
      </c>
      <c r="L3782" s="99">
        <f t="shared" si="2046"/>
        <v>1.0815399999999999</v>
      </c>
      <c r="M3782" s="100">
        <f t="shared" si="2047"/>
        <v>1.0590999999999999</v>
      </c>
      <c r="N3782" s="101">
        <f t="shared" si="2048"/>
        <v>0.97811300000000001</v>
      </c>
      <c r="O3782" s="100">
        <f t="shared" si="2049"/>
        <v>1</v>
      </c>
      <c r="P3782" s="98">
        <f t="shared" si="2050"/>
        <v>32847.339999999997</v>
      </c>
      <c r="Q3782" s="97">
        <f t="shared" si="2051"/>
        <v>-11291.27</v>
      </c>
      <c r="R3782" s="97"/>
      <c r="S3782" s="97"/>
    </row>
    <row r="3783" spans="1:19" x14ac:dyDescent="0.25">
      <c r="A3783" s="89" t="s">
        <v>8023</v>
      </c>
      <c r="B3783" s="89" t="s">
        <v>7740</v>
      </c>
      <c r="C3783" s="89"/>
      <c r="D3783" s="89" t="s">
        <v>995</v>
      </c>
      <c r="E3783" s="94" t="s">
        <v>5238</v>
      </c>
      <c r="F3783" s="95" t="s">
        <v>5239</v>
      </c>
      <c r="G3783" s="89" t="s">
        <v>949</v>
      </c>
      <c r="H3783" s="89" t="s">
        <v>8024</v>
      </c>
      <c r="I3783" s="96">
        <v>1</v>
      </c>
      <c r="J3783" s="97">
        <v>-29316</v>
      </c>
      <c r="K3783" s="98">
        <f t="shared" si="2045"/>
        <v>38.76</v>
      </c>
      <c r="L3783" s="99">
        <f t="shared" si="2046"/>
        <v>1.0815399999999999</v>
      </c>
      <c r="M3783" s="100">
        <f t="shared" si="2047"/>
        <v>1.0590999999999999</v>
      </c>
      <c r="N3783" s="101">
        <f t="shared" si="2048"/>
        <v>0.97811300000000001</v>
      </c>
      <c r="O3783" s="100">
        <f t="shared" si="2049"/>
        <v>1</v>
      </c>
      <c r="P3783" s="98">
        <f t="shared" si="2050"/>
        <v>43.43</v>
      </c>
      <c r="Q3783" s="97">
        <f t="shared" si="2051"/>
        <v>-32843.94</v>
      </c>
      <c r="R3783" s="97"/>
      <c r="S3783" s="97"/>
    </row>
    <row r="3784" spans="1:19" x14ac:dyDescent="0.25">
      <c r="A3784" s="89" t="s">
        <v>8025</v>
      </c>
      <c r="B3784" s="89" t="s">
        <v>7740</v>
      </c>
      <c r="C3784" s="89"/>
      <c r="D3784" s="89" t="s">
        <v>998</v>
      </c>
      <c r="E3784" s="94" t="s">
        <v>6542</v>
      </c>
      <c r="F3784" s="95" t="s">
        <v>6543</v>
      </c>
      <c r="G3784" s="89" t="s">
        <v>949</v>
      </c>
      <c r="H3784" s="89" t="s">
        <v>8026</v>
      </c>
      <c r="I3784" s="96">
        <v>1</v>
      </c>
      <c r="J3784" s="97">
        <v>89333</v>
      </c>
      <c r="K3784" s="98">
        <f t="shared" si="2045"/>
        <v>118.13</v>
      </c>
      <c r="L3784" s="99">
        <f t="shared" si="2046"/>
        <v>1.0815399999999999</v>
      </c>
      <c r="M3784" s="100">
        <f t="shared" si="2047"/>
        <v>1.0590999999999999</v>
      </c>
      <c r="N3784" s="101">
        <f t="shared" si="2048"/>
        <v>0.97811300000000001</v>
      </c>
      <c r="O3784" s="100">
        <f t="shared" si="2049"/>
        <v>1</v>
      </c>
      <c r="P3784" s="98">
        <f t="shared" si="2050"/>
        <v>132.35</v>
      </c>
      <c r="Q3784" s="97">
        <f t="shared" si="2051"/>
        <v>100089.69</v>
      </c>
      <c r="R3784" s="97"/>
      <c r="S3784" s="97"/>
    </row>
    <row r="3785" spans="1:19" x14ac:dyDescent="0.25">
      <c r="A3785" s="89" t="s">
        <v>8027</v>
      </c>
      <c r="B3785" s="89" t="s">
        <v>7740</v>
      </c>
      <c r="C3785" s="89"/>
      <c r="D3785" s="89" t="s">
        <v>1002</v>
      </c>
      <c r="E3785" s="94" t="s">
        <v>8028</v>
      </c>
      <c r="F3785" s="95" t="s">
        <v>8029</v>
      </c>
      <c r="G3785" s="89" t="s">
        <v>110</v>
      </c>
      <c r="H3785" s="89" t="s">
        <v>8020</v>
      </c>
      <c r="I3785" s="96">
        <v>1</v>
      </c>
      <c r="J3785" s="97">
        <v>204542</v>
      </c>
      <c r="K3785" s="98">
        <f t="shared" si="2045"/>
        <v>29751.56</v>
      </c>
      <c r="L3785" s="99">
        <f t="shared" si="2046"/>
        <v>1.0815399999999999</v>
      </c>
      <c r="M3785" s="100">
        <f t="shared" si="2047"/>
        <v>1.0590999999999999</v>
      </c>
      <c r="N3785" s="101">
        <f t="shared" si="2048"/>
        <v>0.97811300000000001</v>
      </c>
      <c r="O3785" s="100">
        <f t="shared" si="2049"/>
        <v>1</v>
      </c>
      <c r="P3785" s="98">
        <f t="shared" si="2050"/>
        <v>33333.300000000003</v>
      </c>
      <c r="Q3785" s="97">
        <f t="shared" si="2051"/>
        <v>229166.44</v>
      </c>
      <c r="R3785" s="97"/>
      <c r="S3785" s="97"/>
    </row>
    <row r="3786" spans="1:19" x14ac:dyDescent="0.25">
      <c r="A3786" s="89" t="s">
        <v>8030</v>
      </c>
      <c r="B3786" s="89" t="s">
        <v>7740</v>
      </c>
      <c r="C3786" s="89"/>
      <c r="D3786" s="89" t="s">
        <v>1005</v>
      </c>
      <c r="E3786" s="94" t="s">
        <v>556</v>
      </c>
      <c r="F3786" s="95" t="s">
        <v>557</v>
      </c>
      <c r="G3786" s="89" t="s">
        <v>81</v>
      </c>
      <c r="H3786" s="89" t="s">
        <v>8031</v>
      </c>
      <c r="I3786" s="96">
        <v>1</v>
      </c>
      <c r="J3786" s="97">
        <v>19683</v>
      </c>
      <c r="K3786" s="98">
        <f t="shared" si="2045"/>
        <v>1109.53</v>
      </c>
      <c r="L3786" s="99">
        <f t="shared" si="2046"/>
        <v>1.0815399999999999</v>
      </c>
      <c r="M3786" s="100">
        <f t="shared" si="2047"/>
        <v>1.0590999999999999</v>
      </c>
      <c r="N3786" s="101">
        <f t="shared" si="2048"/>
        <v>0.97811300000000001</v>
      </c>
      <c r="O3786" s="100">
        <f t="shared" si="2049"/>
        <v>1</v>
      </c>
      <c r="P3786" s="98">
        <f t="shared" si="2050"/>
        <v>1243.0999999999999</v>
      </c>
      <c r="Q3786" s="97">
        <f t="shared" si="2051"/>
        <v>22052.59</v>
      </c>
      <c r="R3786" s="97"/>
      <c r="S3786" s="97"/>
    </row>
    <row r="3787" spans="1:19" ht="22.5" x14ac:dyDescent="0.25">
      <c r="A3787" s="89" t="s">
        <v>8032</v>
      </c>
      <c r="B3787" s="89" t="s">
        <v>7740</v>
      </c>
      <c r="C3787" s="89"/>
      <c r="D3787" s="89" t="s">
        <v>1012</v>
      </c>
      <c r="E3787" s="94" t="s">
        <v>8033</v>
      </c>
      <c r="F3787" s="95" t="s">
        <v>8034</v>
      </c>
      <c r="G3787" s="89" t="s">
        <v>81</v>
      </c>
      <c r="H3787" s="89" t="s">
        <v>8035</v>
      </c>
      <c r="I3787" s="96">
        <v>1</v>
      </c>
      <c r="J3787" s="97">
        <v>843833</v>
      </c>
      <c r="K3787" s="98">
        <f t="shared" si="2045"/>
        <v>11916.44</v>
      </c>
      <c r="L3787" s="99">
        <f t="shared" si="2046"/>
        <v>1.0815399999999999</v>
      </c>
      <c r="M3787" s="100">
        <f t="shared" si="2047"/>
        <v>1.0590999999999999</v>
      </c>
      <c r="N3787" s="101">
        <f t="shared" si="2048"/>
        <v>0.97811300000000001</v>
      </c>
      <c r="O3787" s="100">
        <f t="shared" si="2049"/>
        <v>1</v>
      </c>
      <c r="P3787" s="98">
        <f t="shared" si="2050"/>
        <v>13351.04</v>
      </c>
      <c r="Q3787" s="97">
        <f t="shared" si="2051"/>
        <v>945420.52</v>
      </c>
      <c r="R3787" s="97"/>
      <c r="S3787" s="97"/>
    </row>
    <row r="3788" spans="1:19" x14ac:dyDescent="0.25">
      <c r="A3788" s="89" t="s">
        <v>8036</v>
      </c>
      <c r="B3788" s="89" t="s">
        <v>7740</v>
      </c>
      <c r="C3788" s="89"/>
      <c r="D3788" s="89" t="s">
        <v>1017</v>
      </c>
      <c r="E3788" s="94" t="s">
        <v>6546</v>
      </c>
      <c r="F3788" s="95" t="s">
        <v>6547</v>
      </c>
      <c r="G3788" s="89" t="s">
        <v>81</v>
      </c>
      <c r="H3788" s="89" t="s">
        <v>8037</v>
      </c>
      <c r="I3788" s="96">
        <v>1</v>
      </c>
      <c r="J3788" s="97">
        <v>868963</v>
      </c>
      <c r="K3788" s="98">
        <f t="shared" si="2045"/>
        <v>36218.86</v>
      </c>
      <c r="L3788" s="99">
        <f t="shared" si="2046"/>
        <v>1.0815399999999999</v>
      </c>
      <c r="M3788" s="100">
        <f t="shared" si="2047"/>
        <v>1.0590999999999999</v>
      </c>
      <c r="N3788" s="101">
        <f t="shared" si="2048"/>
        <v>0.97811300000000001</v>
      </c>
      <c r="O3788" s="100">
        <f t="shared" si="2049"/>
        <v>1</v>
      </c>
      <c r="P3788" s="98">
        <f t="shared" si="2050"/>
        <v>40579.19</v>
      </c>
      <c r="Q3788" s="97">
        <f t="shared" si="2051"/>
        <v>973575.93</v>
      </c>
      <c r="R3788" s="97"/>
      <c r="S3788" s="97"/>
    </row>
    <row r="3789" spans="1:19" x14ac:dyDescent="0.25">
      <c r="A3789" s="89" t="s">
        <v>8038</v>
      </c>
      <c r="B3789" s="89" t="s">
        <v>7740</v>
      </c>
      <c r="C3789" s="89"/>
      <c r="D3789" s="89" t="s">
        <v>1022</v>
      </c>
      <c r="E3789" s="94" t="s">
        <v>6550</v>
      </c>
      <c r="F3789" s="95" t="s">
        <v>6551</v>
      </c>
      <c r="G3789" s="89" t="s">
        <v>110</v>
      </c>
      <c r="H3789" s="89" t="s">
        <v>8039</v>
      </c>
      <c r="I3789" s="96">
        <v>1</v>
      </c>
      <c r="J3789" s="97">
        <v>136703</v>
      </c>
      <c r="K3789" s="98">
        <f t="shared" si="2045"/>
        <v>16046.84</v>
      </c>
      <c r="L3789" s="99">
        <f t="shared" si="2046"/>
        <v>1.0815399999999999</v>
      </c>
      <c r="M3789" s="100">
        <f t="shared" si="2047"/>
        <v>1.0590999999999999</v>
      </c>
      <c r="N3789" s="101">
        <f t="shared" si="2048"/>
        <v>0.97811300000000001</v>
      </c>
      <c r="O3789" s="100">
        <f t="shared" si="2049"/>
        <v>1</v>
      </c>
      <c r="P3789" s="98">
        <f t="shared" si="2050"/>
        <v>17978.689999999999</v>
      </c>
      <c r="Q3789" s="97">
        <f t="shared" si="2051"/>
        <v>153160.46</v>
      </c>
      <c r="R3789" s="97"/>
      <c r="S3789" s="97"/>
    </row>
    <row r="3790" spans="1:19" x14ac:dyDescent="0.25">
      <c r="A3790" s="89" t="s">
        <v>8040</v>
      </c>
      <c r="B3790" s="89" t="s">
        <v>7740</v>
      </c>
      <c r="C3790" s="89"/>
      <c r="D3790" s="89" t="s">
        <v>1027</v>
      </c>
      <c r="E3790" s="94" t="s">
        <v>5234</v>
      </c>
      <c r="F3790" s="95" t="s">
        <v>5235</v>
      </c>
      <c r="G3790" s="89" t="s">
        <v>110</v>
      </c>
      <c r="H3790" s="89" t="s">
        <v>8039</v>
      </c>
      <c r="I3790" s="96">
        <v>1</v>
      </c>
      <c r="J3790" s="97">
        <v>103024</v>
      </c>
      <c r="K3790" s="98">
        <f t="shared" si="2045"/>
        <v>12093.44</v>
      </c>
      <c r="L3790" s="99">
        <f t="shared" si="2046"/>
        <v>1.0815399999999999</v>
      </c>
      <c r="M3790" s="100">
        <f t="shared" si="2047"/>
        <v>1.0590999999999999</v>
      </c>
      <c r="N3790" s="101">
        <f t="shared" si="2048"/>
        <v>0.97811300000000001</v>
      </c>
      <c r="O3790" s="100">
        <f t="shared" si="2049"/>
        <v>1</v>
      </c>
      <c r="P3790" s="98">
        <f t="shared" si="2050"/>
        <v>13549.35</v>
      </c>
      <c r="Q3790" s="97">
        <f t="shared" si="2051"/>
        <v>115426.91</v>
      </c>
      <c r="R3790" s="97"/>
      <c r="S3790" s="97"/>
    </row>
    <row r="3791" spans="1:19" x14ac:dyDescent="0.25">
      <c r="A3791" s="89" t="s">
        <v>8041</v>
      </c>
      <c r="B3791" s="89" t="s">
        <v>7740</v>
      </c>
      <c r="C3791" s="89"/>
      <c r="D3791" s="89" t="s">
        <v>1032</v>
      </c>
      <c r="E3791" s="94" t="s">
        <v>630</v>
      </c>
      <c r="F3791" s="95" t="s">
        <v>631</v>
      </c>
      <c r="G3791" s="89" t="s">
        <v>502</v>
      </c>
      <c r="H3791" s="89" t="s">
        <v>8042</v>
      </c>
      <c r="I3791" s="96">
        <v>1</v>
      </c>
      <c r="J3791" s="97">
        <v>-12488</v>
      </c>
      <c r="K3791" s="98">
        <f t="shared" si="2045"/>
        <v>29318</v>
      </c>
      <c r="L3791" s="99">
        <f t="shared" si="2046"/>
        <v>1.0815399999999999</v>
      </c>
      <c r="M3791" s="100">
        <f t="shared" si="2047"/>
        <v>1.0590999999999999</v>
      </c>
      <c r="N3791" s="101">
        <f t="shared" si="2048"/>
        <v>0.97811300000000001</v>
      </c>
      <c r="O3791" s="100">
        <f t="shared" si="2049"/>
        <v>1</v>
      </c>
      <c r="P3791" s="98">
        <f t="shared" si="2050"/>
        <v>32847.550000000003</v>
      </c>
      <c r="Q3791" s="97">
        <f t="shared" si="2051"/>
        <v>-13991.41</v>
      </c>
      <c r="R3791" s="97"/>
      <c r="S3791" s="97"/>
    </row>
    <row r="3792" spans="1:19" x14ac:dyDescent="0.25">
      <c r="A3792" s="89" t="s">
        <v>8043</v>
      </c>
      <c r="B3792" s="89" t="s">
        <v>7740</v>
      </c>
      <c r="C3792" s="89"/>
      <c r="D3792" s="89" t="s">
        <v>1037</v>
      </c>
      <c r="E3792" s="94" t="s">
        <v>5238</v>
      </c>
      <c r="F3792" s="95" t="s">
        <v>5239</v>
      </c>
      <c r="G3792" s="89" t="s">
        <v>949</v>
      </c>
      <c r="H3792" s="89" t="s">
        <v>8044</v>
      </c>
      <c r="I3792" s="96">
        <v>1</v>
      </c>
      <c r="J3792" s="97">
        <v>-36326</v>
      </c>
      <c r="K3792" s="98">
        <f t="shared" si="2045"/>
        <v>38.76</v>
      </c>
      <c r="L3792" s="99">
        <f t="shared" si="2046"/>
        <v>1.0815399999999999</v>
      </c>
      <c r="M3792" s="100">
        <f t="shared" si="2047"/>
        <v>1.0590999999999999</v>
      </c>
      <c r="N3792" s="101">
        <f t="shared" si="2048"/>
        <v>0.97811300000000001</v>
      </c>
      <c r="O3792" s="100">
        <f t="shared" si="2049"/>
        <v>1</v>
      </c>
      <c r="P3792" s="98">
        <f t="shared" si="2050"/>
        <v>43.43</v>
      </c>
      <c r="Q3792" s="97">
        <f t="shared" si="2051"/>
        <v>-40697.82</v>
      </c>
      <c r="R3792" s="97"/>
      <c r="S3792" s="97"/>
    </row>
    <row r="3793" spans="1:19" x14ac:dyDescent="0.25">
      <c r="A3793" s="89" t="s">
        <v>8045</v>
      </c>
      <c r="B3793" s="89" t="s">
        <v>7740</v>
      </c>
      <c r="C3793" s="89"/>
      <c r="D3793" s="89" t="s">
        <v>1045</v>
      </c>
      <c r="E3793" s="94" t="s">
        <v>8046</v>
      </c>
      <c r="F3793" s="95" t="s">
        <v>8047</v>
      </c>
      <c r="G3793" s="89" t="s">
        <v>949</v>
      </c>
      <c r="H3793" s="89" t="s">
        <v>8048</v>
      </c>
      <c r="I3793" s="96">
        <v>1</v>
      </c>
      <c r="J3793" s="97">
        <v>97791</v>
      </c>
      <c r="K3793" s="98">
        <f t="shared" si="2045"/>
        <v>104.36</v>
      </c>
      <c r="L3793" s="99">
        <f t="shared" si="2046"/>
        <v>1.0815399999999999</v>
      </c>
      <c r="M3793" s="100">
        <f t="shared" si="2047"/>
        <v>1.0590999999999999</v>
      </c>
      <c r="N3793" s="101">
        <f t="shared" si="2048"/>
        <v>0.97811300000000001</v>
      </c>
      <c r="O3793" s="100">
        <f t="shared" si="2049"/>
        <v>1</v>
      </c>
      <c r="P3793" s="98">
        <f t="shared" si="2050"/>
        <v>116.92</v>
      </c>
      <c r="Q3793" s="97">
        <f t="shared" si="2051"/>
        <v>109564.56</v>
      </c>
      <c r="R3793" s="97"/>
      <c r="S3793" s="97"/>
    </row>
    <row r="3794" spans="1:19" x14ac:dyDescent="0.25">
      <c r="A3794" s="89" t="s">
        <v>8049</v>
      </c>
      <c r="B3794" s="89" t="s">
        <v>7740</v>
      </c>
      <c r="C3794" s="89"/>
      <c r="D3794" s="89" t="s">
        <v>1050</v>
      </c>
      <c r="E3794" s="94" t="s">
        <v>8050</v>
      </c>
      <c r="F3794" s="95" t="s">
        <v>8051</v>
      </c>
      <c r="G3794" s="89" t="s">
        <v>648</v>
      </c>
      <c r="H3794" s="89" t="s">
        <v>30</v>
      </c>
      <c r="I3794" s="96">
        <v>1</v>
      </c>
      <c r="J3794" s="97">
        <v>23197</v>
      </c>
      <c r="K3794" s="98">
        <f t="shared" si="2045"/>
        <v>7732.33</v>
      </c>
      <c r="L3794" s="99">
        <f t="shared" si="2046"/>
        <v>1.0815399999999999</v>
      </c>
      <c r="M3794" s="100">
        <f t="shared" si="2047"/>
        <v>1.0590999999999999</v>
      </c>
      <c r="N3794" s="101">
        <f t="shared" si="2048"/>
        <v>0.97811300000000001</v>
      </c>
      <c r="O3794" s="100">
        <f t="shared" si="2049"/>
        <v>1</v>
      </c>
      <c r="P3794" s="98">
        <f t="shared" si="2050"/>
        <v>8663.2099999999991</v>
      </c>
      <c r="Q3794" s="97">
        <f t="shared" si="2051"/>
        <v>25989.63</v>
      </c>
      <c r="R3794" s="97"/>
      <c r="S3794" s="97"/>
    </row>
    <row r="3795" spans="1:19" x14ac:dyDescent="0.25">
      <c r="A3795" s="89" t="s">
        <v>8052</v>
      </c>
      <c r="B3795" s="89" t="s">
        <v>7740</v>
      </c>
      <c r="C3795" s="89"/>
      <c r="D3795" s="89" t="s">
        <v>1058</v>
      </c>
      <c r="E3795" s="94" t="s">
        <v>8053</v>
      </c>
      <c r="F3795" s="95" t="s">
        <v>8054</v>
      </c>
      <c r="G3795" s="89" t="s">
        <v>949</v>
      </c>
      <c r="H3795" s="89" t="s">
        <v>1451</v>
      </c>
      <c r="I3795" s="96">
        <v>1</v>
      </c>
      <c r="J3795" s="97">
        <v>1853</v>
      </c>
      <c r="K3795" s="98">
        <f t="shared" si="2045"/>
        <v>1235.33</v>
      </c>
      <c r="L3795" s="99">
        <f t="shared" si="2046"/>
        <v>1.0815399999999999</v>
      </c>
      <c r="M3795" s="100">
        <f t="shared" si="2047"/>
        <v>1.0590999999999999</v>
      </c>
      <c r="N3795" s="101">
        <f t="shared" si="2048"/>
        <v>0.97811300000000001</v>
      </c>
      <c r="O3795" s="100">
        <f t="shared" si="2049"/>
        <v>1</v>
      </c>
      <c r="P3795" s="98">
        <f t="shared" si="2050"/>
        <v>1384.05</v>
      </c>
      <c r="Q3795" s="97">
        <f t="shared" si="2051"/>
        <v>2076.08</v>
      </c>
      <c r="R3795" s="97"/>
      <c r="S3795" s="97"/>
    </row>
    <row r="3796" spans="1:19" x14ac:dyDescent="0.25">
      <c r="A3796" s="89" t="s">
        <v>8055</v>
      </c>
      <c r="B3796" s="89" t="s">
        <v>7740</v>
      </c>
      <c r="C3796" s="89"/>
      <c r="D3796" s="89" t="s">
        <v>1063</v>
      </c>
      <c r="E3796" s="94" t="s">
        <v>8056</v>
      </c>
      <c r="F3796" s="95" t="s">
        <v>8057</v>
      </c>
      <c r="G3796" s="89" t="s">
        <v>652</v>
      </c>
      <c r="H3796" s="89" t="s">
        <v>30</v>
      </c>
      <c r="I3796" s="96">
        <v>1</v>
      </c>
      <c r="J3796" s="97">
        <v>352</v>
      </c>
      <c r="K3796" s="98">
        <f t="shared" si="2045"/>
        <v>117.33</v>
      </c>
      <c r="L3796" s="99">
        <f t="shared" si="2046"/>
        <v>1.0815399999999999</v>
      </c>
      <c r="M3796" s="100">
        <f t="shared" si="2047"/>
        <v>1.0590999999999999</v>
      </c>
      <c r="N3796" s="101">
        <f t="shared" si="2048"/>
        <v>0.97811300000000001</v>
      </c>
      <c r="O3796" s="100">
        <f t="shared" si="2049"/>
        <v>1</v>
      </c>
      <c r="P3796" s="98">
        <f t="shared" si="2050"/>
        <v>131.46</v>
      </c>
      <c r="Q3796" s="97">
        <f t="shared" si="2051"/>
        <v>394.38</v>
      </c>
      <c r="R3796" s="97"/>
      <c r="S3796" s="97"/>
    </row>
    <row r="3797" spans="1:19" x14ac:dyDescent="0.25">
      <c r="A3797" s="89"/>
      <c r="B3797" s="90"/>
      <c r="C3797" s="90"/>
      <c r="D3797" s="91"/>
      <c r="E3797" s="92"/>
      <c r="F3797" s="92" t="s">
        <v>8058</v>
      </c>
      <c r="G3797" s="91"/>
      <c r="H3797" s="91"/>
      <c r="I3797" s="93">
        <v>1</v>
      </c>
      <c r="J3797" s="91"/>
      <c r="K3797" s="98"/>
      <c r="L3797" s="99"/>
      <c r="M3797" s="100"/>
      <c r="N3797" s="101"/>
      <c r="O3797" s="100"/>
      <c r="P3797" s="98"/>
      <c r="Q3797" s="91"/>
      <c r="R3797" s="91"/>
      <c r="S3797" s="91"/>
    </row>
    <row r="3798" spans="1:19" ht="22.5" x14ac:dyDescent="0.25">
      <c r="A3798" s="89" t="s">
        <v>8059</v>
      </c>
      <c r="B3798" s="89" t="s">
        <v>7740</v>
      </c>
      <c r="C3798" s="89"/>
      <c r="D3798" s="89" t="s">
        <v>1068</v>
      </c>
      <c r="E3798" s="94" t="s">
        <v>6554</v>
      </c>
      <c r="F3798" s="95" t="s">
        <v>6555</v>
      </c>
      <c r="G3798" s="89" t="s">
        <v>110</v>
      </c>
      <c r="H3798" s="89" t="s">
        <v>8039</v>
      </c>
      <c r="I3798" s="96">
        <v>1</v>
      </c>
      <c r="J3798" s="97">
        <v>213639</v>
      </c>
      <c r="K3798" s="98">
        <f t="shared" ref="K3798:K3810" si="2052">J3798/H3798</f>
        <v>25077.94</v>
      </c>
      <c r="L3798" s="99">
        <f t="shared" ref="L3798:L3810" si="2053">$L$8</f>
        <v>1.0815399999999999</v>
      </c>
      <c r="M3798" s="100">
        <f t="shared" ref="M3798:M3810" si="2054">$M$8</f>
        <v>1.0590999999999999</v>
      </c>
      <c r="N3798" s="101">
        <f t="shared" ref="N3798:N3810" si="2055">$N$8</f>
        <v>0.97811300000000001</v>
      </c>
      <c r="O3798" s="100">
        <f t="shared" ref="O3798:O3810" si="2056">$O$8</f>
        <v>1</v>
      </c>
      <c r="P3798" s="98">
        <f t="shared" ref="P3798:P3810" si="2057">K3798*L3798*M3798*N3798*O3798</f>
        <v>28097.03</v>
      </c>
      <c r="Q3798" s="97">
        <f t="shared" ref="Q3798:Q3810" si="2058">H3798*P3798</f>
        <v>239358.6</v>
      </c>
      <c r="R3798" s="97"/>
      <c r="S3798" s="97"/>
    </row>
    <row r="3799" spans="1:19" x14ac:dyDescent="0.25">
      <c r="A3799" s="89" t="s">
        <v>8060</v>
      </c>
      <c r="B3799" s="89" t="s">
        <v>7740</v>
      </c>
      <c r="C3799" s="89"/>
      <c r="D3799" s="89" t="s">
        <v>1074</v>
      </c>
      <c r="E3799" s="94" t="s">
        <v>6558</v>
      </c>
      <c r="F3799" s="95" t="s">
        <v>6559</v>
      </c>
      <c r="G3799" s="89" t="s">
        <v>502</v>
      </c>
      <c r="H3799" s="89" t="s">
        <v>8061</v>
      </c>
      <c r="I3799" s="96">
        <v>1</v>
      </c>
      <c r="J3799" s="97">
        <v>609229</v>
      </c>
      <c r="K3799" s="98">
        <f t="shared" si="2052"/>
        <v>101582.59</v>
      </c>
      <c r="L3799" s="99">
        <f t="shared" si="2053"/>
        <v>1.0815399999999999</v>
      </c>
      <c r="M3799" s="100">
        <f t="shared" si="2054"/>
        <v>1.0590999999999999</v>
      </c>
      <c r="N3799" s="101">
        <f t="shared" si="2055"/>
        <v>0.97811300000000001</v>
      </c>
      <c r="O3799" s="100">
        <f t="shared" si="2056"/>
        <v>1</v>
      </c>
      <c r="P3799" s="98">
        <f t="shared" si="2057"/>
        <v>113811.95</v>
      </c>
      <c r="Q3799" s="97">
        <f t="shared" si="2058"/>
        <v>682573.06</v>
      </c>
      <c r="R3799" s="97"/>
      <c r="S3799" s="97"/>
    </row>
    <row r="3800" spans="1:19" x14ac:dyDescent="0.25">
      <c r="A3800" s="89" t="s">
        <v>8062</v>
      </c>
      <c r="B3800" s="89" t="s">
        <v>7740</v>
      </c>
      <c r="C3800" s="89"/>
      <c r="D3800" s="89" t="s">
        <v>1080</v>
      </c>
      <c r="E3800" s="94" t="s">
        <v>1075</v>
      </c>
      <c r="F3800" s="95" t="s">
        <v>1076</v>
      </c>
      <c r="G3800" s="89" t="s">
        <v>1077</v>
      </c>
      <c r="H3800" s="89" t="s">
        <v>8063</v>
      </c>
      <c r="I3800" s="96">
        <v>1</v>
      </c>
      <c r="J3800" s="97">
        <v>4377</v>
      </c>
      <c r="K3800" s="98">
        <f t="shared" si="2052"/>
        <v>160.33000000000001</v>
      </c>
      <c r="L3800" s="99">
        <f t="shared" si="2053"/>
        <v>1.0815399999999999</v>
      </c>
      <c r="M3800" s="100">
        <f t="shared" si="2054"/>
        <v>1.0590999999999999</v>
      </c>
      <c r="N3800" s="101">
        <f t="shared" si="2055"/>
        <v>0.97811300000000001</v>
      </c>
      <c r="O3800" s="100">
        <f t="shared" si="2056"/>
        <v>1</v>
      </c>
      <c r="P3800" s="98">
        <f t="shared" si="2057"/>
        <v>179.63</v>
      </c>
      <c r="Q3800" s="97">
        <f t="shared" si="2058"/>
        <v>4903.8999999999996</v>
      </c>
      <c r="R3800" s="97"/>
      <c r="S3800" s="97"/>
    </row>
    <row r="3801" spans="1:19" ht="22.5" x14ac:dyDescent="0.25">
      <c r="A3801" s="89" t="s">
        <v>8064</v>
      </c>
      <c r="B3801" s="89" t="s">
        <v>7740</v>
      </c>
      <c r="C3801" s="89"/>
      <c r="D3801" s="89" t="s">
        <v>1084</v>
      </c>
      <c r="E3801" s="94" t="s">
        <v>1081</v>
      </c>
      <c r="F3801" s="95" t="s">
        <v>1082</v>
      </c>
      <c r="G3801" s="89" t="s">
        <v>1077</v>
      </c>
      <c r="H3801" s="89" t="s">
        <v>8063</v>
      </c>
      <c r="I3801" s="96">
        <v>1</v>
      </c>
      <c r="J3801" s="97">
        <v>10064</v>
      </c>
      <c r="K3801" s="98">
        <f t="shared" si="2052"/>
        <v>368.64</v>
      </c>
      <c r="L3801" s="99">
        <f t="shared" si="2053"/>
        <v>1.0815399999999999</v>
      </c>
      <c r="M3801" s="100">
        <f t="shared" si="2054"/>
        <v>1.0590999999999999</v>
      </c>
      <c r="N3801" s="101">
        <f t="shared" si="2055"/>
        <v>0.97811300000000001</v>
      </c>
      <c r="O3801" s="100">
        <f t="shared" si="2056"/>
        <v>1</v>
      </c>
      <c r="P3801" s="98">
        <f t="shared" si="2057"/>
        <v>413.02</v>
      </c>
      <c r="Q3801" s="97">
        <f t="shared" si="2058"/>
        <v>11275.45</v>
      </c>
      <c r="R3801" s="97"/>
      <c r="S3801" s="97"/>
    </row>
    <row r="3802" spans="1:19" ht="22.5" x14ac:dyDescent="0.25">
      <c r="A3802" s="89" t="s">
        <v>8065</v>
      </c>
      <c r="B3802" s="89" t="s">
        <v>7740</v>
      </c>
      <c r="C3802" s="89"/>
      <c r="D3802" s="89" t="s">
        <v>1088</v>
      </c>
      <c r="E3802" s="94" t="s">
        <v>8066</v>
      </c>
      <c r="F3802" s="95" t="s">
        <v>8067</v>
      </c>
      <c r="G3802" s="89" t="s">
        <v>970</v>
      </c>
      <c r="H3802" s="89" t="s">
        <v>8068</v>
      </c>
      <c r="I3802" s="96">
        <v>1</v>
      </c>
      <c r="J3802" s="97">
        <v>2990</v>
      </c>
      <c r="K3802" s="98">
        <f t="shared" si="2052"/>
        <v>543.64</v>
      </c>
      <c r="L3802" s="99">
        <f t="shared" si="2053"/>
        <v>1.0815399999999999</v>
      </c>
      <c r="M3802" s="100">
        <f t="shared" si="2054"/>
        <v>1.0590999999999999</v>
      </c>
      <c r="N3802" s="101">
        <f t="shared" si="2055"/>
        <v>0.97811300000000001</v>
      </c>
      <c r="O3802" s="100">
        <f t="shared" si="2056"/>
        <v>1</v>
      </c>
      <c r="P3802" s="98">
        <f t="shared" si="2057"/>
        <v>609.09</v>
      </c>
      <c r="Q3802" s="97">
        <f t="shared" si="2058"/>
        <v>3350</v>
      </c>
      <c r="R3802" s="97"/>
      <c r="S3802" s="97"/>
    </row>
    <row r="3803" spans="1:19" ht="22.5" x14ac:dyDescent="0.25">
      <c r="A3803" s="89" t="s">
        <v>8069</v>
      </c>
      <c r="B3803" s="89" t="s">
        <v>7740</v>
      </c>
      <c r="C3803" s="89"/>
      <c r="D3803" s="89" t="s">
        <v>2578</v>
      </c>
      <c r="E3803" s="94" t="s">
        <v>8070</v>
      </c>
      <c r="F3803" s="95" t="s">
        <v>8071</v>
      </c>
      <c r="G3803" s="89" t="s">
        <v>648</v>
      </c>
      <c r="H3803" s="89" t="s">
        <v>73</v>
      </c>
      <c r="I3803" s="96">
        <v>1</v>
      </c>
      <c r="J3803" s="97">
        <v>3178</v>
      </c>
      <c r="K3803" s="98">
        <f t="shared" si="2052"/>
        <v>227</v>
      </c>
      <c r="L3803" s="99">
        <f t="shared" si="2053"/>
        <v>1.0815399999999999</v>
      </c>
      <c r="M3803" s="100">
        <f t="shared" si="2054"/>
        <v>1.0590999999999999</v>
      </c>
      <c r="N3803" s="101">
        <f t="shared" si="2055"/>
        <v>0.97811300000000001</v>
      </c>
      <c r="O3803" s="100">
        <f t="shared" si="2056"/>
        <v>1</v>
      </c>
      <c r="P3803" s="98">
        <f t="shared" si="2057"/>
        <v>254.33</v>
      </c>
      <c r="Q3803" s="97">
        <f t="shared" si="2058"/>
        <v>3560.62</v>
      </c>
      <c r="R3803" s="97"/>
      <c r="S3803" s="97"/>
    </row>
    <row r="3804" spans="1:19" x14ac:dyDescent="0.25">
      <c r="A3804" s="89" t="s">
        <v>8072</v>
      </c>
      <c r="B3804" s="89" t="s">
        <v>7740</v>
      </c>
      <c r="C3804" s="89"/>
      <c r="D3804" s="89" t="s">
        <v>2581</v>
      </c>
      <c r="E3804" s="94" t="s">
        <v>1085</v>
      </c>
      <c r="F3804" s="95" t="s">
        <v>1086</v>
      </c>
      <c r="G3804" s="89" t="s">
        <v>648</v>
      </c>
      <c r="H3804" s="89" t="s">
        <v>48</v>
      </c>
      <c r="I3804" s="96">
        <v>1</v>
      </c>
      <c r="J3804" s="97">
        <v>1035</v>
      </c>
      <c r="K3804" s="98">
        <f t="shared" si="2052"/>
        <v>147.86000000000001</v>
      </c>
      <c r="L3804" s="99">
        <f t="shared" si="2053"/>
        <v>1.0815399999999999</v>
      </c>
      <c r="M3804" s="100">
        <f t="shared" si="2054"/>
        <v>1.0590999999999999</v>
      </c>
      <c r="N3804" s="101">
        <f t="shared" si="2055"/>
        <v>0.97811300000000001</v>
      </c>
      <c r="O3804" s="100">
        <f t="shared" si="2056"/>
        <v>1</v>
      </c>
      <c r="P3804" s="98">
        <f t="shared" si="2057"/>
        <v>165.66</v>
      </c>
      <c r="Q3804" s="97">
        <f t="shared" si="2058"/>
        <v>1159.6199999999999</v>
      </c>
      <c r="R3804" s="97"/>
      <c r="S3804" s="97"/>
    </row>
    <row r="3805" spans="1:19" x14ac:dyDescent="0.25">
      <c r="A3805" s="89" t="s">
        <v>8073</v>
      </c>
      <c r="B3805" s="89" t="s">
        <v>7740</v>
      </c>
      <c r="C3805" s="89"/>
      <c r="D3805" s="89" t="s">
        <v>2583</v>
      </c>
      <c r="E3805" s="94" t="s">
        <v>7212</v>
      </c>
      <c r="F3805" s="95" t="s">
        <v>7213</v>
      </c>
      <c r="G3805" s="89" t="s">
        <v>648</v>
      </c>
      <c r="H3805" s="89" t="s">
        <v>48</v>
      </c>
      <c r="I3805" s="96">
        <v>1</v>
      </c>
      <c r="J3805" s="97">
        <v>3096</v>
      </c>
      <c r="K3805" s="98">
        <f t="shared" si="2052"/>
        <v>442.29</v>
      </c>
      <c r="L3805" s="99">
        <f t="shared" si="2053"/>
        <v>1.0815399999999999</v>
      </c>
      <c r="M3805" s="100">
        <f t="shared" si="2054"/>
        <v>1.0590999999999999</v>
      </c>
      <c r="N3805" s="101">
        <f t="shared" si="2055"/>
        <v>0.97811300000000001</v>
      </c>
      <c r="O3805" s="100">
        <f t="shared" si="2056"/>
        <v>1</v>
      </c>
      <c r="P3805" s="98">
        <f t="shared" si="2057"/>
        <v>495.54</v>
      </c>
      <c r="Q3805" s="97">
        <f t="shared" si="2058"/>
        <v>3468.78</v>
      </c>
      <c r="R3805" s="97"/>
      <c r="S3805" s="97"/>
    </row>
    <row r="3806" spans="1:19" x14ac:dyDescent="0.25">
      <c r="A3806" s="89" t="s">
        <v>8074</v>
      </c>
      <c r="B3806" s="89" t="s">
        <v>7740</v>
      </c>
      <c r="C3806" s="89"/>
      <c r="D3806" s="89" t="s">
        <v>2587</v>
      </c>
      <c r="E3806" s="94" t="s">
        <v>1069</v>
      </c>
      <c r="F3806" s="95" t="s">
        <v>1070</v>
      </c>
      <c r="G3806" s="89" t="s">
        <v>1071</v>
      </c>
      <c r="H3806" s="89" t="s">
        <v>8075</v>
      </c>
      <c r="I3806" s="96">
        <v>1</v>
      </c>
      <c r="J3806" s="97">
        <v>66656</v>
      </c>
      <c r="K3806" s="98">
        <f t="shared" si="2052"/>
        <v>65189.24</v>
      </c>
      <c r="L3806" s="99">
        <f t="shared" si="2053"/>
        <v>1.0815399999999999</v>
      </c>
      <c r="M3806" s="100">
        <f t="shared" si="2054"/>
        <v>1.0590999999999999</v>
      </c>
      <c r="N3806" s="101">
        <f t="shared" si="2055"/>
        <v>0.97811300000000001</v>
      </c>
      <c r="O3806" s="100">
        <f t="shared" si="2056"/>
        <v>1</v>
      </c>
      <c r="P3806" s="98">
        <f t="shared" si="2057"/>
        <v>73037.27</v>
      </c>
      <c r="Q3806" s="97">
        <f t="shared" si="2058"/>
        <v>74680.61</v>
      </c>
      <c r="R3806" s="97"/>
      <c r="S3806" s="97"/>
    </row>
    <row r="3807" spans="1:19" x14ac:dyDescent="0.25">
      <c r="A3807" s="89" t="s">
        <v>8076</v>
      </c>
      <c r="B3807" s="89" t="s">
        <v>7740</v>
      </c>
      <c r="C3807" s="89"/>
      <c r="D3807" s="89" t="s">
        <v>2590</v>
      </c>
      <c r="E3807" s="94" t="s">
        <v>8077</v>
      </c>
      <c r="F3807" s="95" t="s">
        <v>8078</v>
      </c>
      <c r="G3807" s="89" t="s">
        <v>502</v>
      </c>
      <c r="H3807" s="89" t="s">
        <v>8079</v>
      </c>
      <c r="I3807" s="96">
        <v>1</v>
      </c>
      <c r="J3807" s="97">
        <v>-11108</v>
      </c>
      <c r="K3807" s="98">
        <f t="shared" si="2052"/>
        <v>64281.29</v>
      </c>
      <c r="L3807" s="99">
        <f t="shared" si="2053"/>
        <v>1.0815399999999999</v>
      </c>
      <c r="M3807" s="100">
        <f t="shared" si="2054"/>
        <v>1.0590999999999999</v>
      </c>
      <c r="N3807" s="101">
        <f t="shared" si="2055"/>
        <v>0.97811300000000001</v>
      </c>
      <c r="O3807" s="100">
        <f t="shared" si="2056"/>
        <v>1</v>
      </c>
      <c r="P3807" s="98">
        <f t="shared" si="2057"/>
        <v>72020.009999999995</v>
      </c>
      <c r="Q3807" s="97">
        <f t="shared" si="2058"/>
        <v>-12445.27</v>
      </c>
      <c r="R3807" s="97"/>
      <c r="S3807" s="97"/>
    </row>
    <row r="3808" spans="1:19" x14ac:dyDescent="0.25">
      <c r="A3808" s="89" t="s">
        <v>8080</v>
      </c>
      <c r="B3808" s="89" t="s">
        <v>7740</v>
      </c>
      <c r="C3808" s="89"/>
      <c r="D3808" s="89" t="s">
        <v>2594</v>
      </c>
      <c r="E3808" s="94" t="s">
        <v>8081</v>
      </c>
      <c r="F3808" s="95" t="s">
        <v>8082</v>
      </c>
      <c r="G3808" s="89" t="s">
        <v>648</v>
      </c>
      <c r="H3808" s="89" t="s">
        <v>2650</v>
      </c>
      <c r="I3808" s="96">
        <v>1</v>
      </c>
      <c r="J3808" s="97">
        <v>60909</v>
      </c>
      <c r="K3808" s="98">
        <f t="shared" si="2052"/>
        <v>417.18</v>
      </c>
      <c r="L3808" s="99">
        <f t="shared" si="2053"/>
        <v>1.0815399999999999</v>
      </c>
      <c r="M3808" s="100">
        <f t="shared" si="2054"/>
        <v>1.0590999999999999</v>
      </c>
      <c r="N3808" s="101">
        <f t="shared" si="2055"/>
        <v>0.97811300000000001</v>
      </c>
      <c r="O3808" s="100">
        <f t="shared" si="2056"/>
        <v>1</v>
      </c>
      <c r="P3808" s="98">
        <f t="shared" si="2057"/>
        <v>467.4</v>
      </c>
      <c r="Q3808" s="97">
        <f t="shared" si="2058"/>
        <v>68240.399999999994</v>
      </c>
      <c r="R3808" s="97"/>
      <c r="S3808" s="97"/>
    </row>
    <row r="3809" spans="1:19" x14ac:dyDescent="0.25">
      <c r="A3809" s="89" t="s">
        <v>8083</v>
      </c>
      <c r="B3809" s="89" t="s">
        <v>7740</v>
      </c>
      <c r="C3809" s="89"/>
      <c r="D3809" s="89" t="s">
        <v>2596</v>
      </c>
      <c r="E3809" s="94" t="s">
        <v>8084</v>
      </c>
      <c r="F3809" s="95" t="s">
        <v>8085</v>
      </c>
      <c r="G3809" s="89" t="s">
        <v>1071</v>
      </c>
      <c r="H3809" s="89" t="s">
        <v>2741</v>
      </c>
      <c r="I3809" s="96">
        <v>1</v>
      </c>
      <c r="J3809" s="97">
        <v>5890</v>
      </c>
      <c r="K3809" s="98">
        <f t="shared" si="2052"/>
        <v>6135.42</v>
      </c>
      <c r="L3809" s="99">
        <f t="shared" si="2053"/>
        <v>1.0815399999999999</v>
      </c>
      <c r="M3809" s="100">
        <f t="shared" si="2054"/>
        <v>1.0590999999999999</v>
      </c>
      <c r="N3809" s="101">
        <f t="shared" si="2055"/>
        <v>0.97811300000000001</v>
      </c>
      <c r="O3809" s="100">
        <f t="shared" si="2056"/>
        <v>1</v>
      </c>
      <c r="P3809" s="98">
        <f t="shared" si="2057"/>
        <v>6874.05</v>
      </c>
      <c r="Q3809" s="97">
        <f t="shared" si="2058"/>
        <v>6599.09</v>
      </c>
      <c r="R3809" s="97"/>
      <c r="S3809" s="97"/>
    </row>
    <row r="3810" spans="1:19" x14ac:dyDescent="0.25">
      <c r="A3810" s="89" t="s">
        <v>8086</v>
      </c>
      <c r="B3810" s="89" t="s">
        <v>7740</v>
      </c>
      <c r="C3810" s="89"/>
      <c r="D3810" s="89" t="s">
        <v>2600</v>
      </c>
      <c r="E3810" s="94" t="s">
        <v>8087</v>
      </c>
      <c r="F3810" s="95" t="s">
        <v>8088</v>
      </c>
      <c r="G3810" s="89" t="s">
        <v>502</v>
      </c>
      <c r="H3810" s="89" t="s">
        <v>8089</v>
      </c>
      <c r="I3810" s="96">
        <v>1</v>
      </c>
      <c r="J3810" s="97">
        <v>12340</v>
      </c>
      <c r="K3810" s="98">
        <f t="shared" si="2052"/>
        <v>78859.92</v>
      </c>
      <c r="L3810" s="99">
        <f t="shared" si="2053"/>
        <v>1.0815399999999999</v>
      </c>
      <c r="M3810" s="100">
        <f t="shared" si="2054"/>
        <v>1.0590999999999999</v>
      </c>
      <c r="N3810" s="101">
        <f t="shared" si="2055"/>
        <v>0.97811300000000001</v>
      </c>
      <c r="O3810" s="100">
        <f t="shared" si="2056"/>
        <v>1</v>
      </c>
      <c r="P3810" s="98">
        <f t="shared" si="2057"/>
        <v>88353.74</v>
      </c>
      <c r="Q3810" s="97">
        <f t="shared" si="2058"/>
        <v>13825.59</v>
      </c>
      <c r="R3810" s="97"/>
      <c r="S3810" s="97"/>
    </row>
    <row r="3811" spans="1:19" x14ac:dyDescent="0.25">
      <c r="A3811" s="82" t="s">
        <v>2724</v>
      </c>
      <c r="B3811" s="83"/>
      <c r="C3811" s="84"/>
      <c r="D3811" s="85"/>
      <c r="E3811" s="86"/>
      <c r="F3811" s="86" t="s">
        <v>8091</v>
      </c>
      <c r="G3811" s="82"/>
      <c r="H3811" s="82"/>
      <c r="I3811" s="87"/>
      <c r="J3811" s="88">
        <f>SUM(J3812:J3833)</f>
        <v>3500986</v>
      </c>
      <c r="K3811" s="98"/>
      <c r="L3811" s="99"/>
      <c r="M3811" s="100"/>
      <c r="N3811" s="101"/>
      <c r="O3811" s="100"/>
      <c r="P3811" s="98"/>
      <c r="Q3811" s="88">
        <f>SUM(Q3812:Q3833)</f>
        <v>3922463.81</v>
      </c>
      <c r="R3811" s="88">
        <f t="shared" ref="R3811:S3811" si="2059">SUM(R3812:R3833)</f>
        <v>0</v>
      </c>
      <c r="S3811" s="88">
        <f t="shared" si="2059"/>
        <v>0</v>
      </c>
    </row>
    <row r="3812" spans="1:19" x14ac:dyDescent="0.25">
      <c r="A3812" s="89"/>
      <c r="B3812" s="90"/>
      <c r="C3812" s="90"/>
      <c r="D3812" s="91"/>
      <c r="E3812" s="92"/>
      <c r="F3812" s="92" t="s">
        <v>6457</v>
      </c>
      <c r="G3812" s="91"/>
      <c r="H3812" s="91"/>
      <c r="I3812" s="93">
        <v>1</v>
      </c>
      <c r="J3812" s="91"/>
      <c r="K3812" s="98"/>
      <c r="L3812" s="99"/>
      <c r="M3812" s="100"/>
      <c r="N3812" s="101"/>
      <c r="O3812" s="100"/>
      <c r="P3812" s="98"/>
      <c r="Q3812" s="91"/>
      <c r="R3812" s="91"/>
      <c r="S3812" s="91"/>
    </row>
    <row r="3813" spans="1:19" ht="22.5" x14ac:dyDescent="0.25">
      <c r="A3813" s="89" t="s">
        <v>8092</v>
      </c>
      <c r="B3813" s="89" t="s">
        <v>7740</v>
      </c>
      <c r="C3813" s="89"/>
      <c r="D3813" s="89" t="s">
        <v>2498</v>
      </c>
      <c r="E3813" s="94" t="s">
        <v>1013</v>
      </c>
      <c r="F3813" s="95" t="s">
        <v>1014</v>
      </c>
      <c r="G3813" s="89" t="s">
        <v>110</v>
      </c>
      <c r="H3813" s="89" t="s">
        <v>8093</v>
      </c>
      <c r="I3813" s="96">
        <v>1</v>
      </c>
      <c r="J3813" s="97">
        <v>218888</v>
      </c>
      <c r="K3813" s="98">
        <f t="shared" ref="K3813:K3818" si="2060">J3813/H3813</f>
        <v>227581.62</v>
      </c>
      <c r="L3813" s="99">
        <f t="shared" ref="L3813:L3818" si="2061">$L$8</f>
        <v>1.0815399999999999</v>
      </c>
      <c r="M3813" s="100">
        <f t="shared" ref="M3813:M3818" si="2062">$M$8</f>
        <v>1.0590999999999999</v>
      </c>
      <c r="N3813" s="101">
        <f t="shared" ref="N3813:N3818" si="2063">$N$8</f>
        <v>0.97811300000000001</v>
      </c>
      <c r="O3813" s="100">
        <f t="shared" ref="O3813:O3818" si="2064">$O$8</f>
        <v>1</v>
      </c>
      <c r="P3813" s="98">
        <f t="shared" ref="P3813:P3818" si="2065">K3813*L3813*M3813*N3813*O3813</f>
        <v>254979.8</v>
      </c>
      <c r="Q3813" s="97">
        <f t="shared" ref="Q3813:Q3818" si="2066">H3813*P3813</f>
        <v>245239.57</v>
      </c>
      <c r="R3813" s="97"/>
      <c r="S3813" s="97"/>
    </row>
    <row r="3814" spans="1:19" ht="22.5" x14ac:dyDescent="0.25">
      <c r="A3814" s="89" t="s">
        <v>8094</v>
      </c>
      <c r="B3814" s="89" t="s">
        <v>7740</v>
      </c>
      <c r="C3814" s="89"/>
      <c r="D3814" s="89" t="s">
        <v>2606</v>
      </c>
      <c r="E3814" s="94" t="s">
        <v>1018</v>
      </c>
      <c r="F3814" s="95" t="s">
        <v>1019</v>
      </c>
      <c r="G3814" s="89" t="s">
        <v>949</v>
      </c>
      <c r="H3814" s="89" t="s">
        <v>8095</v>
      </c>
      <c r="I3814" s="96">
        <v>1</v>
      </c>
      <c r="J3814" s="97">
        <v>816569</v>
      </c>
      <c r="K3814" s="98">
        <f t="shared" si="2060"/>
        <v>11369.66</v>
      </c>
      <c r="L3814" s="99">
        <f t="shared" si="2061"/>
        <v>1.0815399999999999</v>
      </c>
      <c r="M3814" s="100">
        <f t="shared" si="2062"/>
        <v>1.0590999999999999</v>
      </c>
      <c r="N3814" s="101">
        <f t="shared" si="2063"/>
        <v>0.97811300000000001</v>
      </c>
      <c r="O3814" s="100">
        <f t="shared" si="2064"/>
        <v>1</v>
      </c>
      <c r="P3814" s="98">
        <f t="shared" si="2065"/>
        <v>12738.43</v>
      </c>
      <c r="Q3814" s="97">
        <f t="shared" si="2066"/>
        <v>914874.04</v>
      </c>
      <c r="R3814" s="97"/>
      <c r="S3814" s="97"/>
    </row>
    <row r="3815" spans="1:19" ht="22.5" x14ac:dyDescent="0.25">
      <c r="A3815" s="89" t="s">
        <v>8096</v>
      </c>
      <c r="B3815" s="89" t="s">
        <v>7740</v>
      </c>
      <c r="C3815" s="89"/>
      <c r="D3815" s="89" t="s">
        <v>2610</v>
      </c>
      <c r="E3815" s="94" t="s">
        <v>8097</v>
      </c>
      <c r="F3815" s="95" t="s">
        <v>8098</v>
      </c>
      <c r="G3815" s="89" t="s">
        <v>949</v>
      </c>
      <c r="H3815" s="89" t="s">
        <v>8099</v>
      </c>
      <c r="I3815" s="96">
        <v>1</v>
      </c>
      <c r="J3815" s="97">
        <v>201072</v>
      </c>
      <c r="K3815" s="98">
        <f t="shared" si="2060"/>
        <v>9973.81</v>
      </c>
      <c r="L3815" s="99">
        <f t="shared" si="2061"/>
        <v>1.0815399999999999</v>
      </c>
      <c r="M3815" s="100">
        <f t="shared" si="2062"/>
        <v>1.0590999999999999</v>
      </c>
      <c r="N3815" s="101">
        <f t="shared" si="2063"/>
        <v>0.97811300000000001</v>
      </c>
      <c r="O3815" s="100">
        <f t="shared" si="2064"/>
        <v>1</v>
      </c>
      <c r="P3815" s="98">
        <f t="shared" si="2065"/>
        <v>11174.54</v>
      </c>
      <c r="Q3815" s="97">
        <f t="shared" si="2066"/>
        <v>225278.73</v>
      </c>
      <c r="R3815" s="97"/>
      <c r="S3815" s="97"/>
    </row>
    <row r="3816" spans="1:19" ht="22.5" x14ac:dyDescent="0.25">
      <c r="A3816" s="89" t="s">
        <v>8100</v>
      </c>
      <c r="B3816" s="89" t="s">
        <v>7740</v>
      </c>
      <c r="C3816" s="89"/>
      <c r="D3816" s="89" t="s">
        <v>2612</v>
      </c>
      <c r="E3816" s="94" t="s">
        <v>8101</v>
      </c>
      <c r="F3816" s="95" t="s">
        <v>8102</v>
      </c>
      <c r="G3816" s="89" t="s">
        <v>949</v>
      </c>
      <c r="H3816" s="89" t="s">
        <v>8103</v>
      </c>
      <c r="I3816" s="96">
        <v>1</v>
      </c>
      <c r="J3816" s="97">
        <v>49682</v>
      </c>
      <c r="K3816" s="98">
        <f t="shared" si="2060"/>
        <v>11829.05</v>
      </c>
      <c r="L3816" s="99">
        <f t="shared" si="2061"/>
        <v>1.0815399999999999</v>
      </c>
      <c r="M3816" s="100">
        <f t="shared" si="2062"/>
        <v>1.0590999999999999</v>
      </c>
      <c r="N3816" s="101">
        <f t="shared" si="2063"/>
        <v>0.97811300000000001</v>
      </c>
      <c r="O3816" s="100">
        <f t="shared" si="2064"/>
        <v>1</v>
      </c>
      <c r="P3816" s="98">
        <f t="shared" si="2065"/>
        <v>13253.13</v>
      </c>
      <c r="Q3816" s="97">
        <f t="shared" si="2066"/>
        <v>55663.15</v>
      </c>
      <c r="R3816" s="97"/>
      <c r="S3816" s="97"/>
    </row>
    <row r="3817" spans="1:19" ht="22.5" x14ac:dyDescent="0.25">
      <c r="A3817" s="89" t="s">
        <v>8104</v>
      </c>
      <c r="B3817" s="89" t="s">
        <v>7740</v>
      </c>
      <c r="C3817" s="89"/>
      <c r="D3817" s="89" t="s">
        <v>2616</v>
      </c>
      <c r="E3817" s="94" t="s">
        <v>6459</v>
      </c>
      <c r="F3817" s="95" t="s">
        <v>6460</v>
      </c>
      <c r="G3817" s="89" t="s">
        <v>110</v>
      </c>
      <c r="H3817" s="89" t="s">
        <v>8105</v>
      </c>
      <c r="I3817" s="96">
        <v>1</v>
      </c>
      <c r="J3817" s="97">
        <v>10589</v>
      </c>
      <c r="K3817" s="98">
        <f t="shared" si="2060"/>
        <v>102905.73</v>
      </c>
      <c r="L3817" s="99">
        <f t="shared" si="2061"/>
        <v>1.0815399999999999</v>
      </c>
      <c r="M3817" s="100">
        <f t="shared" si="2062"/>
        <v>1.0590999999999999</v>
      </c>
      <c r="N3817" s="101">
        <f t="shared" si="2063"/>
        <v>0.97811300000000001</v>
      </c>
      <c r="O3817" s="100">
        <f t="shared" si="2064"/>
        <v>1</v>
      </c>
      <c r="P3817" s="98">
        <f t="shared" si="2065"/>
        <v>115294.38</v>
      </c>
      <c r="Q3817" s="97">
        <f t="shared" si="2066"/>
        <v>11863.79</v>
      </c>
      <c r="R3817" s="97"/>
      <c r="S3817" s="97"/>
    </row>
    <row r="3818" spans="1:19" x14ac:dyDescent="0.25">
      <c r="A3818" s="89" t="s">
        <v>8106</v>
      </c>
      <c r="B3818" s="89" t="s">
        <v>7740</v>
      </c>
      <c r="C3818" s="89"/>
      <c r="D3818" s="89" t="s">
        <v>519</v>
      </c>
      <c r="E3818" s="94" t="s">
        <v>8107</v>
      </c>
      <c r="F3818" s="95" t="s">
        <v>8108</v>
      </c>
      <c r="G3818" s="89" t="s">
        <v>949</v>
      </c>
      <c r="H3818" s="89" t="s">
        <v>8109</v>
      </c>
      <c r="I3818" s="96">
        <v>1</v>
      </c>
      <c r="J3818" s="97">
        <v>107461</v>
      </c>
      <c r="K3818" s="98">
        <f t="shared" si="2060"/>
        <v>10443.25</v>
      </c>
      <c r="L3818" s="99">
        <f t="shared" si="2061"/>
        <v>1.0815399999999999</v>
      </c>
      <c r="M3818" s="100">
        <f t="shared" si="2062"/>
        <v>1.0590999999999999</v>
      </c>
      <c r="N3818" s="101">
        <f t="shared" si="2063"/>
        <v>0.97811300000000001</v>
      </c>
      <c r="O3818" s="100">
        <f t="shared" si="2064"/>
        <v>1</v>
      </c>
      <c r="P3818" s="98">
        <f t="shared" si="2065"/>
        <v>11700.5</v>
      </c>
      <c r="Q3818" s="97">
        <f t="shared" si="2066"/>
        <v>120398.15</v>
      </c>
      <c r="R3818" s="97"/>
      <c r="S3818" s="97"/>
    </row>
    <row r="3819" spans="1:19" x14ac:dyDescent="0.25">
      <c r="A3819" s="89"/>
      <c r="B3819" s="90"/>
      <c r="C3819" s="90"/>
      <c r="D3819" s="91"/>
      <c r="E3819" s="92"/>
      <c r="F3819" s="92" t="s">
        <v>1030</v>
      </c>
      <c r="G3819" s="91"/>
      <c r="H3819" s="91"/>
      <c r="I3819" s="93">
        <v>1</v>
      </c>
      <c r="J3819" s="91"/>
      <c r="K3819" s="98"/>
      <c r="L3819" s="99"/>
      <c r="M3819" s="100"/>
      <c r="N3819" s="101"/>
      <c r="O3819" s="100"/>
      <c r="P3819" s="98"/>
      <c r="Q3819" s="91"/>
      <c r="R3819" s="91"/>
      <c r="S3819" s="91"/>
    </row>
    <row r="3820" spans="1:19" ht="22.5" x14ac:dyDescent="0.25">
      <c r="A3820" s="89" t="s">
        <v>8110</v>
      </c>
      <c r="B3820" s="89" t="s">
        <v>7740</v>
      </c>
      <c r="C3820" s="89"/>
      <c r="D3820" s="89" t="s">
        <v>2620</v>
      </c>
      <c r="E3820" s="94" t="s">
        <v>6470</v>
      </c>
      <c r="F3820" s="95" t="s">
        <v>6471</v>
      </c>
      <c r="G3820" s="89" t="s">
        <v>110</v>
      </c>
      <c r="H3820" s="89" t="s">
        <v>8111</v>
      </c>
      <c r="I3820" s="96">
        <v>1</v>
      </c>
      <c r="J3820" s="97">
        <v>104868</v>
      </c>
      <c r="K3820" s="98">
        <f t="shared" ref="K3820:K3827" si="2067">J3820/H3820</f>
        <v>188272.89</v>
      </c>
      <c r="L3820" s="99">
        <f t="shared" ref="L3820:L3827" si="2068">$L$8</f>
        <v>1.0815399999999999</v>
      </c>
      <c r="M3820" s="100">
        <f t="shared" ref="M3820:M3827" si="2069">$M$8</f>
        <v>1.0590999999999999</v>
      </c>
      <c r="N3820" s="101">
        <f t="shared" ref="N3820:N3827" si="2070">$N$8</f>
        <v>0.97811300000000001</v>
      </c>
      <c r="O3820" s="100">
        <f t="shared" ref="O3820:O3827" si="2071">$O$8</f>
        <v>1</v>
      </c>
      <c r="P3820" s="98">
        <f t="shared" ref="P3820:P3827" si="2072">K3820*L3820*M3820*N3820*O3820</f>
        <v>210938.75</v>
      </c>
      <c r="Q3820" s="97">
        <f t="shared" ref="Q3820:Q3827" si="2073">H3820*P3820</f>
        <v>117492.88</v>
      </c>
      <c r="R3820" s="97"/>
      <c r="S3820" s="97"/>
    </row>
    <row r="3821" spans="1:19" ht="22.5" x14ac:dyDescent="0.25">
      <c r="A3821" s="89" t="s">
        <v>8112</v>
      </c>
      <c r="B3821" s="89" t="s">
        <v>7740</v>
      </c>
      <c r="C3821" s="89"/>
      <c r="D3821" s="89" t="s">
        <v>2623</v>
      </c>
      <c r="E3821" s="94" t="s">
        <v>8113</v>
      </c>
      <c r="F3821" s="95" t="s">
        <v>8114</v>
      </c>
      <c r="G3821" s="89" t="s">
        <v>949</v>
      </c>
      <c r="H3821" s="89" t="s">
        <v>8115</v>
      </c>
      <c r="I3821" s="96">
        <v>1</v>
      </c>
      <c r="J3821" s="97">
        <v>943541</v>
      </c>
      <c r="K3821" s="98">
        <f t="shared" si="2067"/>
        <v>25161.09</v>
      </c>
      <c r="L3821" s="99">
        <f t="shared" si="2068"/>
        <v>1.0815399999999999</v>
      </c>
      <c r="M3821" s="100">
        <f t="shared" si="2069"/>
        <v>1.0590999999999999</v>
      </c>
      <c r="N3821" s="101">
        <f t="shared" si="2070"/>
        <v>0.97811300000000001</v>
      </c>
      <c r="O3821" s="100">
        <f t="shared" si="2071"/>
        <v>1</v>
      </c>
      <c r="P3821" s="98">
        <f t="shared" si="2072"/>
        <v>28190.19</v>
      </c>
      <c r="Q3821" s="97">
        <f t="shared" si="2073"/>
        <v>1057132.1299999999</v>
      </c>
      <c r="R3821" s="97"/>
      <c r="S3821" s="97"/>
    </row>
    <row r="3822" spans="1:19" ht="22.5" x14ac:dyDescent="0.25">
      <c r="A3822" s="89" t="s">
        <v>8116</v>
      </c>
      <c r="B3822" s="89" t="s">
        <v>7740</v>
      </c>
      <c r="C3822" s="89"/>
      <c r="D3822" s="89" t="s">
        <v>2625</v>
      </c>
      <c r="E3822" s="94" t="s">
        <v>8117</v>
      </c>
      <c r="F3822" s="95" t="s">
        <v>8118</v>
      </c>
      <c r="G3822" s="89" t="s">
        <v>949</v>
      </c>
      <c r="H3822" s="89" t="s">
        <v>8119</v>
      </c>
      <c r="I3822" s="96">
        <v>1</v>
      </c>
      <c r="J3822" s="97">
        <v>317646</v>
      </c>
      <c r="K3822" s="98">
        <f t="shared" si="2067"/>
        <v>23168.93</v>
      </c>
      <c r="L3822" s="99">
        <f t="shared" si="2068"/>
        <v>1.0815399999999999</v>
      </c>
      <c r="M3822" s="100">
        <f t="shared" si="2069"/>
        <v>1.0590999999999999</v>
      </c>
      <c r="N3822" s="101">
        <f t="shared" si="2070"/>
        <v>0.97811300000000001</v>
      </c>
      <c r="O3822" s="100">
        <f t="shared" si="2071"/>
        <v>1</v>
      </c>
      <c r="P3822" s="98">
        <f t="shared" si="2072"/>
        <v>25958.2</v>
      </c>
      <c r="Q3822" s="97">
        <f t="shared" si="2073"/>
        <v>355886.92</v>
      </c>
      <c r="R3822" s="97"/>
      <c r="S3822" s="97"/>
    </row>
    <row r="3823" spans="1:19" ht="22.5" x14ac:dyDescent="0.25">
      <c r="A3823" s="89" t="s">
        <v>8120</v>
      </c>
      <c r="B3823" s="89" t="s">
        <v>7740</v>
      </c>
      <c r="C3823" s="89"/>
      <c r="D3823" s="89" t="s">
        <v>2629</v>
      </c>
      <c r="E3823" s="94" t="s">
        <v>8121</v>
      </c>
      <c r="F3823" s="95" t="s">
        <v>8122</v>
      </c>
      <c r="G3823" s="89" t="s">
        <v>949</v>
      </c>
      <c r="H3823" s="89" t="s">
        <v>8123</v>
      </c>
      <c r="I3823" s="96">
        <v>1</v>
      </c>
      <c r="J3823" s="97">
        <v>56076</v>
      </c>
      <c r="K3823" s="98">
        <f t="shared" si="2067"/>
        <v>10289.17</v>
      </c>
      <c r="L3823" s="99">
        <f t="shared" si="2068"/>
        <v>1.0815399999999999</v>
      </c>
      <c r="M3823" s="100">
        <f t="shared" si="2069"/>
        <v>1.0590999999999999</v>
      </c>
      <c r="N3823" s="101">
        <f t="shared" si="2070"/>
        <v>0.97811300000000001</v>
      </c>
      <c r="O3823" s="100">
        <f t="shared" si="2071"/>
        <v>1</v>
      </c>
      <c r="P3823" s="98">
        <f t="shared" si="2072"/>
        <v>11527.87</v>
      </c>
      <c r="Q3823" s="97">
        <f t="shared" si="2073"/>
        <v>62826.89</v>
      </c>
      <c r="R3823" s="97"/>
      <c r="S3823" s="97"/>
    </row>
    <row r="3824" spans="1:19" ht="22.5" x14ac:dyDescent="0.25">
      <c r="A3824" s="89" t="s">
        <v>8124</v>
      </c>
      <c r="B3824" s="89" t="s">
        <v>7740</v>
      </c>
      <c r="C3824" s="89"/>
      <c r="D3824" s="89" t="s">
        <v>2633</v>
      </c>
      <c r="E3824" s="94" t="s">
        <v>8125</v>
      </c>
      <c r="F3824" s="95" t="s">
        <v>8126</v>
      </c>
      <c r="G3824" s="89" t="s">
        <v>110</v>
      </c>
      <c r="H3824" s="89" t="s">
        <v>8127</v>
      </c>
      <c r="I3824" s="96">
        <v>1</v>
      </c>
      <c r="J3824" s="97">
        <v>23250</v>
      </c>
      <c r="K3824" s="98">
        <f t="shared" si="2067"/>
        <v>147619.04999999999</v>
      </c>
      <c r="L3824" s="99">
        <f t="shared" si="2068"/>
        <v>1.0815399999999999</v>
      </c>
      <c r="M3824" s="100">
        <f t="shared" si="2069"/>
        <v>1.0590999999999999</v>
      </c>
      <c r="N3824" s="101">
        <f t="shared" si="2070"/>
        <v>0.97811300000000001</v>
      </c>
      <c r="O3824" s="100">
        <f t="shared" si="2071"/>
        <v>1</v>
      </c>
      <c r="P3824" s="98">
        <f t="shared" si="2072"/>
        <v>165390.66</v>
      </c>
      <c r="Q3824" s="97">
        <f t="shared" si="2073"/>
        <v>26049.03</v>
      </c>
      <c r="R3824" s="97"/>
      <c r="S3824" s="97"/>
    </row>
    <row r="3825" spans="1:19" ht="22.5" x14ac:dyDescent="0.25">
      <c r="A3825" s="89" t="s">
        <v>8128</v>
      </c>
      <c r="B3825" s="89" t="s">
        <v>7740</v>
      </c>
      <c r="C3825" s="89"/>
      <c r="D3825" s="89" t="s">
        <v>2637</v>
      </c>
      <c r="E3825" s="94" t="s">
        <v>8129</v>
      </c>
      <c r="F3825" s="95" t="s">
        <v>8130</v>
      </c>
      <c r="G3825" s="89" t="s">
        <v>949</v>
      </c>
      <c r="H3825" s="89" t="s">
        <v>8131</v>
      </c>
      <c r="I3825" s="96">
        <v>1</v>
      </c>
      <c r="J3825" s="97">
        <v>320724</v>
      </c>
      <c r="K3825" s="98">
        <f t="shared" si="2067"/>
        <v>20363.43</v>
      </c>
      <c r="L3825" s="99">
        <f t="shared" si="2068"/>
        <v>1.0815399999999999</v>
      </c>
      <c r="M3825" s="100">
        <f t="shared" si="2069"/>
        <v>1.0590999999999999</v>
      </c>
      <c r="N3825" s="101">
        <f t="shared" si="2070"/>
        <v>0.97811300000000001</v>
      </c>
      <c r="O3825" s="100">
        <f t="shared" si="2071"/>
        <v>1</v>
      </c>
      <c r="P3825" s="98">
        <f t="shared" si="2072"/>
        <v>22814.95</v>
      </c>
      <c r="Q3825" s="97">
        <f t="shared" si="2073"/>
        <v>359335.46</v>
      </c>
      <c r="R3825" s="97"/>
      <c r="S3825" s="97"/>
    </row>
    <row r="3826" spans="1:19" x14ac:dyDescent="0.25">
      <c r="A3826" s="89" t="s">
        <v>8132</v>
      </c>
      <c r="B3826" s="89" t="s">
        <v>7740</v>
      </c>
      <c r="C3826" s="89"/>
      <c r="D3826" s="89" t="s">
        <v>2639</v>
      </c>
      <c r="E3826" s="94" t="s">
        <v>7194</v>
      </c>
      <c r="F3826" s="95" t="s">
        <v>7195</v>
      </c>
      <c r="G3826" s="89" t="s">
        <v>1071</v>
      </c>
      <c r="H3826" s="89" t="s">
        <v>8133</v>
      </c>
      <c r="I3826" s="96">
        <v>1</v>
      </c>
      <c r="J3826" s="97">
        <v>19649</v>
      </c>
      <c r="K3826" s="98">
        <f t="shared" si="2067"/>
        <v>38153.4</v>
      </c>
      <c r="L3826" s="99">
        <f t="shared" si="2068"/>
        <v>1.0815399999999999</v>
      </c>
      <c r="M3826" s="100">
        <f t="shared" si="2069"/>
        <v>1.0590999999999999</v>
      </c>
      <c r="N3826" s="101">
        <f t="shared" si="2070"/>
        <v>0.97811300000000001</v>
      </c>
      <c r="O3826" s="100">
        <f t="shared" si="2071"/>
        <v>1</v>
      </c>
      <c r="P3826" s="98">
        <f t="shared" si="2072"/>
        <v>42746.62</v>
      </c>
      <c r="Q3826" s="97">
        <f t="shared" si="2073"/>
        <v>22014.51</v>
      </c>
      <c r="R3826" s="97"/>
      <c r="S3826" s="97"/>
    </row>
    <row r="3827" spans="1:19" x14ac:dyDescent="0.25">
      <c r="A3827" s="89" t="s">
        <v>8134</v>
      </c>
      <c r="B3827" s="89" t="s">
        <v>7740</v>
      </c>
      <c r="C3827" s="89"/>
      <c r="D3827" s="89" t="s">
        <v>2643</v>
      </c>
      <c r="E3827" s="94" t="s">
        <v>8135</v>
      </c>
      <c r="F3827" s="95" t="s">
        <v>8136</v>
      </c>
      <c r="G3827" s="89" t="s">
        <v>1077</v>
      </c>
      <c r="H3827" s="89" t="s">
        <v>8137</v>
      </c>
      <c r="I3827" s="96">
        <v>1</v>
      </c>
      <c r="J3827" s="97">
        <v>13290</v>
      </c>
      <c r="K3827" s="98">
        <f t="shared" si="2067"/>
        <v>258.06</v>
      </c>
      <c r="L3827" s="99">
        <f t="shared" si="2068"/>
        <v>1.0815399999999999</v>
      </c>
      <c r="M3827" s="100">
        <f t="shared" si="2069"/>
        <v>1.0590999999999999</v>
      </c>
      <c r="N3827" s="101">
        <f t="shared" si="2070"/>
        <v>0.97811300000000001</v>
      </c>
      <c r="O3827" s="100">
        <f t="shared" si="2071"/>
        <v>1</v>
      </c>
      <c r="P3827" s="98">
        <f t="shared" si="2072"/>
        <v>289.13</v>
      </c>
      <c r="Q3827" s="97">
        <f t="shared" si="2073"/>
        <v>14890.2</v>
      </c>
      <c r="R3827" s="97"/>
      <c r="S3827" s="97"/>
    </row>
    <row r="3828" spans="1:19" x14ac:dyDescent="0.25">
      <c r="A3828" s="89"/>
      <c r="B3828" s="90"/>
      <c r="C3828" s="90"/>
      <c r="D3828" s="91"/>
      <c r="E3828" s="92"/>
      <c r="F3828" s="92" t="s">
        <v>8138</v>
      </c>
      <c r="G3828" s="91"/>
      <c r="H3828" s="91"/>
      <c r="I3828" s="93">
        <v>1</v>
      </c>
      <c r="J3828" s="91"/>
      <c r="K3828" s="98"/>
      <c r="L3828" s="99"/>
      <c r="M3828" s="100"/>
      <c r="N3828" s="101"/>
      <c r="O3828" s="100"/>
      <c r="P3828" s="98"/>
      <c r="Q3828" s="91"/>
      <c r="R3828" s="91"/>
      <c r="S3828" s="91"/>
    </row>
    <row r="3829" spans="1:19" ht="22.5" x14ac:dyDescent="0.25">
      <c r="A3829" s="89" t="s">
        <v>8139</v>
      </c>
      <c r="B3829" s="89" t="s">
        <v>7740</v>
      </c>
      <c r="C3829" s="89"/>
      <c r="D3829" s="89" t="s">
        <v>2645</v>
      </c>
      <c r="E3829" s="94" t="s">
        <v>8140</v>
      </c>
      <c r="F3829" s="95" t="s">
        <v>8141</v>
      </c>
      <c r="G3829" s="89" t="s">
        <v>110</v>
      </c>
      <c r="H3829" s="89" t="s">
        <v>8142</v>
      </c>
      <c r="I3829" s="96">
        <v>1</v>
      </c>
      <c r="J3829" s="97">
        <v>51061</v>
      </c>
      <c r="K3829" s="98">
        <f>J3829/H3829</f>
        <v>283672.21999999997</v>
      </c>
      <c r="L3829" s="99">
        <f>$L$8</f>
        <v>1.0815399999999999</v>
      </c>
      <c r="M3829" s="100">
        <f>$M$8</f>
        <v>1.0590999999999999</v>
      </c>
      <c r="N3829" s="101">
        <f>$N$8</f>
        <v>0.97811300000000001</v>
      </c>
      <c r="O3829" s="100">
        <f>$O$8</f>
        <v>1</v>
      </c>
      <c r="P3829" s="98">
        <f>K3829*L3829*M3829*N3829*O3829</f>
        <v>317823.05</v>
      </c>
      <c r="Q3829" s="97">
        <f>H3829*P3829</f>
        <v>57208.15</v>
      </c>
      <c r="R3829" s="97"/>
      <c r="S3829" s="97"/>
    </row>
    <row r="3830" spans="1:19" ht="22.5" x14ac:dyDescent="0.25">
      <c r="A3830" s="89" t="s">
        <v>8143</v>
      </c>
      <c r="B3830" s="89" t="s">
        <v>7740</v>
      </c>
      <c r="C3830" s="89"/>
      <c r="D3830" s="89" t="s">
        <v>2648</v>
      </c>
      <c r="E3830" s="94" t="s">
        <v>8144</v>
      </c>
      <c r="F3830" s="95" t="s">
        <v>8145</v>
      </c>
      <c r="G3830" s="89" t="s">
        <v>502</v>
      </c>
      <c r="H3830" s="89" t="s">
        <v>6888</v>
      </c>
      <c r="I3830" s="96">
        <v>1</v>
      </c>
      <c r="J3830" s="97">
        <v>645</v>
      </c>
      <c r="K3830" s="98">
        <f>J3830/H3830</f>
        <v>215000</v>
      </c>
      <c r="L3830" s="99">
        <f>$L$8</f>
        <v>1.0815399999999999</v>
      </c>
      <c r="M3830" s="100">
        <f>$M$8</f>
        <v>1.0590999999999999</v>
      </c>
      <c r="N3830" s="101">
        <f>$N$8</f>
        <v>0.97811300000000001</v>
      </c>
      <c r="O3830" s="100">
        <f>$O$8</f>
        <v>1</v>
      </c>
      <c r="P3830" s="98">
        <f>K3830*L3830*M3830*N3830*O3830</f>
        <v>240883.5</v>
      </c>
      <c r="Q3830" s="97">
        <f>H3830*P3830</f>
        <v>722.65</v>
      </c>
      <c r="R3830" s="97"/>
      <c r="S3830" s="97"/>
    </row>
    <row r="3831" spans="1:19" ht="22.5" x14ac:dyDescent="0.25">
      <c r="A3831" s="89" t="s">
        <v>8146</v>
      </c>
      <c r="B3831" s="89" t="s">
        <v>7740</v>
      </c>
      <c r="C3831" s="89"/>
      <c r="D3831" s="89" t="s">
        <v>2650</v>
      </c>
      <c r="E3831" s="94" t="s">
        <v>8147</v>
      </c>
      <c r="F3831" s="95" t="s">
        <v>8148</v>
      </c>
      <c r="G3831" s="89" t="s">
        <v>949</v>
      </c>
      <c r="H3831" s="89" t="s">
        <v>8149</v>
      </c>
      <c r="I3831" s="96">
        <v>1</v>
      </c>
      <c r="J3831" s="97">
        <v>57016</v>
      </c>
      <c r="K3831" s="98">
        <f>J3831/H3831</f>
        <v>6668.54</v>
      </c>
      <c r="L3831" s="99">
        <f>$L$8</f>
        <v>1.0815399999999999</v>
      </c>
      <c r="M3831" s="100">
        <f>$M$8</f>
        <v>1.0590999999999999</v>
      </c>
      <c r="N3831" s="101">
        <f>$N$8</f>
        <v>0.97811300000000001</v>
      </c>
      <c r="O3831" s="100">
        <f>$O$8</f>
        <v>1</v>
      </c>
      <c r="P3831" s="98">
        <f>K3831*L3831*M3831*N3831*O3831</f>
        <v>7471.35</v>
      </c>
      <c r="Q3831" s="97">
        <f>H3831*P3831</f>
        <v>63880.04</v>
      </c>
      <c r="R3831" s="97"/>
      <c r="S3831" s="97"/>
    </row>
    <row r="3832" spans="1:19" ht="33.75" x14ac:dyDescent="0.25">
      <c r="A3832" s="89" t="s">
        <v>8150</v>
      </c>
      <c r="B3832" s="89" t="s">
        <v>7740</v>
      </c>
      <c r="C3832" s="89"/>
      <c r="D3832" s="89" t="s">
        <v>2652</v>
      </c>
      <c r="E3832" s="94" t="s">
        <v>8151</v>
      </c>
      <c r="F3832" s="95" t="s">
        <v>8152</v>
      </c>
      <c r="G3832" s="89" t="s">
        <v>949</v>
      </c>
      <c r="H3832" s="89" t="s">
        <v>6465</v>
      </c>
      <c r="I3832" s="96">
        <v>1</v>
      </c>
      <c r="J3832" s="97">
        <v>185670</v>
      </c>
      <c r="K3832" s="98">
        <f>J3832/H3832</f>
        <v>19647.62</v>
      </c>
      <c r="L3832" s="99">
        <f>$L$8</f>
        <v>1.0815399999999999</v>
      </c>
      <c r="M3832" s="100">
        <f>$M$8</f>
        <v>1.0590999999999999</v>
      </c>
      <c r="N3832" s="101">
        <f>$N$8</f>
        <v>0.97811300000000001</v>
      </c>
      <c r="O3832" s="100">
        <f>$O$8</f>
        <v>1</v>
      </c>
      <c r="P3832" s="98">
        <f>K3832*L3832*M3832*N3832*O3832</f>
        <v>22012.959999999999</v>
      </c>
      <c r="Q3832" s="97">
        <f>H3832*P3832</f>
        <v>208022.47</v>
      </c>
      <c r="R3832" s="97"/>
      <c r="S3832" s="97"/>
    </row>
    <row r="3833" spans="1:19" ht="22.5" x14ac:dyDescent="0.25">
      <c r="A3833" s="89" t="s">
        <v>8153</v>
      </c>
      <c r="B3833" s="89" t="s">
        <v>7740</v>
      </c>
      <c r="C3833" s="89"/>
      <c r="D3833" s="89" t="s">
        <v>2655</v>
      </c>
      <c r="E3833" s="94" t="s">
        <v>8154</v>
      </c>
      <c r="F3833" s="95" t="s">
        <v>8155</v>
      </c>
      <c r="G3833" s="89" t="s">
        <v>1077</v>
      </c>
      <c r="H3833" s="89" t="s">
        <v>8156</v>
      </c>
      <c r="I3833" s="96">
        <v>1</v>
      </c>
      <c r="J3833" s="97">
        <v>3289</v>
      </c>
      <c r="K3833" s="98">
        <f>J3833/H3833</f>
        <v>192.34</v>
      </c>
      <c r="L3833" s="99">
        <f>$L$8</f>
        <v>1.0815399999999999</v>
      </c>
      <c r="M3833" s="100">
        <f>$M$8</f>
        <v>1.0590999999999999</v>
      </c>
      <c r="N3833" s="101">
        <f>$N$8</f>
        <v>0.97811300000000001</v>
      </c>
      <c r="O3833" s="100">
        <f>$O$8</f>
        <v>1</v>
      </c>
      <c r="P3833" s="98">
        <f>K3833*L3833*M3833*N3833*O3833</f>
        <v>215.5</v>
      </c>
      <c r="Q3833" s="97">
        <f>H3833*P3833</f>
        <v>3685.05</v>
      </c>
      <c r="R3833" s="97"/>
      <c r="S3833" s="97"/>
    </row>
    <row r="3834" spans="1:19" x14ac:dyDescent="0.25">
      <c r="A3834" s="82" t="s">
        <v>2728</v>
      </c>
      <c r="B3834" s="83"/>
      <c r="C3834" s="84"/>
      <c r="D3834" s="85"/>
      <c r="E3834" s="86"/>
      <c r="F3834" s="86" t="s">
        <v>8158</v>
      </c>
      <c r="G3834" s="82"/>
      <c r="H3834" s="82"/>
      <c r="I3834" s="87"/>
      <c r="J3834" s="88">
        <f>SUM(J3835:J3891)</f>
        <v>4107103</v>
      </c>
      <c r="K3834" s="98"/>
      <c r="L3834" s="99"/>
      <c r="M3834" s="100"/>
      <c r="N3834" s="101"/>
      <c r="O3834" s="100"/>
      <c r="P3834" s="98"/>
      <c r="Q3834" s="88">
        <f>SUM(Q3835:Q3891)</f>
        <v>4601551.25</v>
      </c>
      <c r="R3834" s="88">
        <f t="shared" ref="R3834:S3834" si="2074">SUM(R3835:R3891)</f>
        <v>0</v>
      </c>
      <c r="S3834" s="88">
        <f t="shared" si="2074"/>
        <v>0</v>
      </c>
    </row>
    <row r="3835" spans="1:19" x14ac:dyDescent="0.25">
      <c r="A3835" s="89"/>
      <c r="B3835" s="90"/>
      <c r="C3835" s="90"/>
      <c r="D3835" s="91"/>
      <c r="E3835" s="92"/>
      <c r="F3835" s="92" t="s">
        <v>8159</v>
      </c>
      <c r="G3835" s="91"/>
      <c r="H3835" s="91"/>
      <c r="I3835" s="93">
        <v>1</v>
      </c>
      <c r="J3835" s="91"/>
      <c r="K3835" s="98"/>
      <c r="L3835" s="99"/>
      <c r="M3835" s="100"/>
      <c r="N3835" s="101"/>
      <c r="O3835" s="100"/>
      <c r="P3835" s="98"/>
      <c r="Q3835" s="91"/>
      <c r="R3835" s="91"/>
      <c r="S3835" s="91"/>
    </row>
    <row r="3836" spans="1:19" x14ac:dyDescent="0.25">
      <c r="A3836" s="89" t="s">
        <v>8160</v>
      </c>
      <c r="B3836" s="89" t="s">
        <v>7740</v>
      </c>
      <c r="C3836" s="89"/>
      <c r="D3836" s="89" t="s">
        <v>2657</v>
      </c>
      <c r="E3836" s="94" t="s">
        <v>8161</v>
      </c>
      <c r="F3836" s="95" t="s">
        <v>8162</v>
      </c>
      <c r="G3836" s="89" t="s">
        <v>110</v>
      </c>
      <c r="H3836" s="89" t="s">
        <v>8163</v>
      </c>
      <c r="I3836" s="96">
        <v>1</v>
      </c>
      <c r="J3836" s="97">
        <v>25221</v>
      </c>
      <c r="K3836" s="98">
        <f t="shared" ref="K3836:K3850" si="2075">J3836/H3836</f>
        <v>7233.49</v>
      </c>
      <c r="L3836" s="99">
        <f t="shared" ref="L3836:L3850" si="2076">$L$8</f>
        <v>1.0815399999999999</v>
      </c>
      <c r="M3836" s="100">
        <f t="shared" ref="M3836:M3850" si="2077">$M$8</f>
        <v>1.0590999999999999</v>
      </c>
      <c r="N3836" s="101">
        <f t="shared" ref="N3836:N3850" si="2078">$N$8</f>
        <v>0.97811300000000001</v>
      </c>
      <c r="O3836" s="100">
        <f t="shared" ref="O3836:O3850" si="2079">$O$8</f>
        <v>1</v>
      </c>
      <c r="P3836" s="98">
        <f t="shared" ref="P3836:P3850" si="2080">K3836*L3836*M3836*N3836*O3836</f>
        <v>8104.32</v>
      </c>
      <c r="Q3836" s="97">
        <f t="shared" ref="Q3836:Q3850" si="2081">H3836*P3836</f>
        <v>28257.33</v>
      </c>
      <c r="R3836" s="97"/>
      <c r="S3836" s="97"/>
    </row>
    <row r="3837" spans="1:19" ht="22.5" x14ac:dyDescent="0.25">
      <c r="A3837" s="89" t="s">
        <v>8164</v>
      </c>
      <c r="B3837" s="89" t="s">
        <v>7740</v>
      </c>
      <c r="C3837" s="89"/>
      <c r="D3837" s="89" t="s">
        <v>2661</v>
      </c>
      <c r="E3837" s="94" t="s">
        <v>8165</v>
      </c>
      <c r="F3837" s="95" t="s">
        <v>8166</v>
      </c>
      <c r="G3837" s="89" t="s">
        <v>81</v>
      </c>
      <c r="H3837" s="89" t="s">
        <v>8167</v>
      </c>
      <c r="I3837" s="96">
        <v>1</v>
      </c>
      <c r="J3837" s="97">
        <v>25524</v>
      </c>
      <c r="K3837" s="98">
        <f t="shared" si="2075"/>
        <v>1435.37</v>
      </c>
      <c r="L3837" s="99">
        <f t="shared" si="2076"/>
        <v>1.0815399999999999</v>
      </c>
      <c r="M3837" s="100">
        <f t="shared" si="2077"/>
        <v>1.0590999999999999</v>
      </c>
      <c r="N3837" s="101">
        <f t="shared" si="2078"/>
        <v>0.97811300000000001</v>
      </c>
      <c r="O3837" s="100">
        <f t="shared" si="2079"/>
        <v>1</v>
      </c>
      <c r="P3837" s="98">
        <f t="shared" si="2080"/>
        <v>1608.17</v>
      </c>
      <c r="Q3837" s="97">
        <f t="shared" si="2081"/>
        <v>28596.75</v>
      </c>
      <c r="R3837" s="97"/>
      <c r="S3837" s="97"/>
    </row>
    <row r="3838" spans="1:19" x14ac:dyDescent="0.25">
      <c r="A3838" s="89" t="s">
        <v>8168</v>
      </c>
      <c r="B3838" s="89" t="s">
        <v>7740</v>
      </c>
      <c r="C3838" s="89"/>
      <c r="D3838" s="89" t="s">
        <v>2664</v>
      </c>
      <c r="E3838" s="94" t="s">
        <v>4230</v>
      </c>
      <c r="F3838" s="95" t="s">
        <v>4231</v>
      </c>
      <c r="G3838" s="89" t="s">
        <v>81</v>
      </c>
      <c r="H3838" s="89" t="s">
        <v>8169</v>
      </c>
      <c r="I3838" s="96">
        <v>1</v>
      </c>
      <c r="J3838" s="97">
        <v>102938</v>
      </c>
      <c r="K3838" s="98">
        <f t="shared" si="2075"/>
        <v>2952.3</v>
      </c>
      <c r="L3838" s="99">
        <f t="shared" si="2076"/>
        <v>1.0815399999999999</v>
      </c>
      <c r="M3838" s="100">
        <f t="shared" si="2077"/>
        <v>1.0590999999999999</v>
      </c>
      <c r="N3838" s="101">
        <f t="shared" si="2078"/>
        <v>0.97811300000000001</v>
      </c>
      <c r="O3838" s="100">
        <f t="shared" si="2079"/>
        <v>1</v>
      </c>
      <c r="P3838" s="98">
        <f t="shared" si="2080"/>
        <v>3307.72</v>
      </c>
      <c r="Q3838" s="97">
        <f t="shared" si="2081"/>
        <v>115330.27</v>
      </c>
      <c r="R3838" s="97"/>
      <c r="S3838" s="97"/>
    </row>
    <row r="3839" spans="1:19" x14ac:dyDescent="0.25">
      <c r="A3839" s="89" t="s">
        <v>8170</v>
      </c>
      <c r="B3839" s="89" t="s">
        <v>7740</v>
      </c>
      <c r="C3839" s="89"/>
      <c r="D3839" s="89" t="s">
        <v>2668</v>
      </c>
      <c r="E3839" s="94" t="s">
        <v>574</v>
      </c>
      <c r="F3839" s="95" t="s">
        <v>575</v>
      </c>
      <c r="G3839" s="89" t="s">
        <v>81</v>
      </c>
      <c r="H3839" s="89" t="s">
        <v>8171</v>
      </c>
      <c r="I3839" s="96">
        <v>1</v>
      </c>
      <c r="J3839" s="97">
        <v>167531</v>
      </c>
      <c r="K3839" s="98">
        <f t="shared" si="2075"/>
        <v>4710.6499999999996</v>
      </c>
      <c r="L3839" s="99">
        <f t="shared" si="2076"/>
        <v>1.0815399999999999</v>
      </c>
      <c r="M3839" s="100">
        <f t="shared" si="2077"/>
        <v>1.0590999999999999</v>
      </c>
      <c r="N3839" s="101">
        <f t="shared" si="2078"/>
        <v>0.97811300000000001</v>
      </c>
      <c r="O3839" s="100">
        <f t="shared" si="2079"/>
        <v>1</v>
      </c>
      <c r="P3839" s="98">
        <f t="shared" si="2080"/>
        <v>5277.76</v>
      </c>
      <c r="Q3839" s="97">
        <f t="shared" si="2081"/>
        <v>187700.05</v>
      </c>
      <c r="R3839" s="97"/>
      <c r="S3839" s="97"/>
    </row>
    <row r="3840" spans="1:19" x14ac:dyDescent="0.25">
      <c r="A3840" s="89" t="s">
        <v>8172</v>
      </c>
      <c r="B3840" s="89" t="s">
        <v>7740</v>
      </c>
      <c r="C3840" s="89"/>
      <c r="D3840" s="89" t="s">
        <v>2672</v>
      </c>
      <c r="E3840" s="94" t="s">
        <v>798</v>
      </c>
      <c r="F3840" s="95" t="s">
        <v>8173</v>
      </c>
      <c r="G3840" s="89" t="s">
        <v>110</v>
      </c>
      <c r="H3840" s="89" t="s">
        <v>8163</v>
      </c>
      <c r="I3840" s="96">
        <v>1</v>
      </c>
      <c r="J3840" s="97">
        <v>100410</v>
      </c>
      <c r="K3840" s="98">
        <f t="shared" si="2075"/>
        <v>28798</v>
      </c>
      <c r="L3840" s="99">
        <f t="shared" si="2076"/>
        <v>1.0815399999999999</v>
      </c>
      <c r="M3840" s="100">
        <f t="shared" si="2077"/>
        <v>1.0590999999999999</v>
      </c>
      <c r="N3840" s="101">
        <f t="shared" si="2078"/>
        <v>0.97811300000000001</v>
      </c>
      <c r="O3840" s="100">
        <f t="shared" si="2079"/>
        <v>1</v>
      </c>
      <c r="P3840" s="98">
        <f t="shared" si="2080"/>
        <v>32264.94</v>
      </c>
      <c r="Q3840" s="97">
        <f t="shared" si="2081"/>
        <v>112498.17</v>
      </c>
      <c r="R3840" s="97"/>
      <c r="S3840" s="97"/>
    </row>
    <row r="3841" spans="1:19" x14ac:dyDescent="0.25">
      <c r="A3841" s="89" t="s">
        <v>8174</v>
      </c>
      <c r="B3841" s="89" t="s">
        <v>7740</v>
      </c>
      <c r="C3841" s="89"/>
      <c r="D3841" s="89" t="s">
        <v>2674</v>
      </c>
      <c r="E3841" s="94" t="s">
        <v>804</v>
      </c>
      <c r="F3841" s="95" t="s">
        <v>805</v>
      </c>
      <c r="G3841" s="89" t="s">
        <v>502</v>
      </c>
      <c r="H3841" s="89" t="s">
        <v>8175</v>
      </c>
      <c r="I3841" s="96">
        <v>1</v>
      </c>
      <c r="J3841" s="97">
        <v>-928</v>
      </c>
      <c r="K3841" s="98">
        <f t="shared" si="2075"/>
        <v>13307.71</v>
      </c>
      <c r="L3841" s="99">
        <f t="shared" si="2076"/>
        <v>1.0815399999999999</v>
      </c>
      <c r="M3841" s="100">
        <f t="shared" si="2077"/>
        <v>1.0590999999999999</v>
      </c>
      <c r="N3841" s="101">
        <f t="shared" si="2078"/>
        <v>0.97811300000000001</v>
      </c>
      <c r="O3841" s="100">
        <f t="shared" si="2079"/>
        <v>1</v>
      </c>
      <c r="P3841" s="98">
        <f t="shared" si="2080"/>
        <v>14909.8</v>
      </c>
      <c r="Q3841" s="97">
        <f t="shared" si="2081"/>
        <v>-1039.72</v>
      </c>
      <c r="R3841" s="97"/>
      <c r="S3841" s="97"/>
    </row>
    <row r="3842" spans="1:19" x14ac:dyDescent="0.25">
      <c r="A3842" s="89" t="s">
        <v>8176</v>
      </c>
      <c r="B3842" s="89" t="s">
        <v>7740</v>
      </c>
      <c r="C3842" s="89"/>
      <c r="D3842" s="89" t="s">
        <v>2678</v>
      </c>
      <c r="E3842" s="94" t="s">
        <v>634</v>
      </c>
      <c r="F3842" s="95" t="s">
        <v>635</v>
      </c>
      <c r="G3842" s="89" t="s">
        <v>502</v>
      </c>
      <c r="H3842" s="89" t="s">
        <v>8177</v>
      </c>
      <c r="I3842" s="96">
        <v>1</v>
      </c>
      <c r="J3842" s="97">
        <v>-6882</v>
      </c>
      <c r="K3842" s="98">
        <f t="shared" si="2075"/>
        <v>49344.65</v>
      </c>
      <c r="L3842" s="99">
        <f t="shared" si="2076"/>
        <v>1.0815399999999999</v>
      </c>
      <c r="M3842" s="100">
        <f t="shared" si="2077"/>
        <v>1.0590999999999999</v>
      </c>
      <c r="N3842" s="101">
        <f t="shared" si="2078"/>
        <v>0.97811300000000001</v>
      </c>
      <c r="O3842" s="100">
        <f t="shared" si="2079"/>
        <v>1</v>
      </c>
      <c r="P3842" s="98">
        <f t="shared" si="2080"/>
        <v>55285.17</v>
      </c>
      <c r="Q3842" s="97">
        <f t="shared" si="2081"/>
        <v>-7710.51</v>
      </c>
      <c r="R3842" s="97"/>
      <c r="S3842" s="97"/>
    </row>
    <row r="3843" spans="1:19" x14ac:dyDescent="0.25">
      <c r="A3843" s="89" t="s">
        <v>8178</v>
      </c>
      <c r="B3843" s="89" t="s">
        <v>7740</v>
      </c>
      <c r="C3843" s="89"/>
      <c r="D3843" s="89" t="s">
        <v>2680</v>
      </c>
      <c r="E3843" s="94" t="s">
        <v>638</v>
      </c>
      <c r="F3843" s="95" t="s">
        <v>639</v>
      </c>
      <c r="G3843" s="89" t="s">
        <v>518</v>
      </c>
      <c r="H3843" s="89" t="s">
        <v>8179</v>
      </c>
      <c r="I3843" s="96">
        <v>1</v>
      </c>
      <c r="J3843" s="97">
        <v>17777</v>
      </c>
      <c r="K3843" s="98">
        <f t="shared" si="2075"/>
        <v>72.84</v>
      </c>
      <c r="L3843" s="99">
        <f t="shared" si="2076"/>
        <v>1.0815399999999999</v>
      </c>
      <c r="M3843" s="100">
        <f t="shared" si="2077"/>
        <v>1.0590999999999999</v>
      </c>
      <c r="N3843" s="101">
        <f t="shared" si="2078"/>
        <v>0.97811300000000001</v>
      </c>
      <c r="O3843" s="100">
        <f t="shared" si="2079"/>
        <v>1</v>
      </c>
      <c r="P3843" s="98">
        <f t="shared" si="2080"/>
        <v>81.61</v>
      </c>
      <c r="Q3843" s="97">
        <f t="shared" si="2081"/>
        <v>19918.47</v>
      </c>
      <c r="R3843" s="97"/>
      <c r="S3843" s="97"/>
    </row>
    <row r="3844" spans="1:19" ht="22.5" x14ac:dyDescent="0.25">
      <c r="A3844" s="89" t="s">
        <v>8180</v>
      </c>
      <c r="B3844" s="89" t="s">
        <v>7740</v>
      </c>
      <c r="C3844" s="89"/>
      <c r="D3844" s="89" t="s">
        <v>2684</v>
      </c>
      <c r="E3844" s="94" t="s">
        <v>5456</v>
      </c>
      <c r="F3844" s="95" t="s">
        <v>6515</v>
      </c>
      <c r="G3844" s="89" t="s">
        <v>110</v>
      </c>
      <c r="H3844" s="89" t="s">
        <v>8163</v>
      </c>
      <c r="I3844" s="96">
        <v>1</v>
      </c>
      <c r="J3844" s="97">
        <v>85124</v>
      </c>
      <c r="K3844" s="98">
        <f t="shared" si="2075"/>
        <v>24413.919999999998</v>
      </c>
      <c r="L3844" s="99">
        <f t="shared" si="2076"/>
        <v>1.0815399999999999</v>
      </c>
      <c r="M3844" s="100">
        <f t="shared" si="2077"/>
        <v>1.0590999999999999</v>
      </c>
      <c r="N3844" s="101">
        <f t="shared" si="2078"/>
        <v>0.97811300000000001</v>
      </c>
      <c r="O3844" s="100">
        <f t="shared" si="2079"/>
        <v>1</v>
      </c>
      <c r="P3844" s="98">
        <f t="shared" si="2080"/>
        <v>27353.07</v>
      </c>
      <c r="Q3844" s="97">
        <f t="shared" si="2081"/>
        <v>95371.95</v>
      </c>
      <c r="R3844" s="97"/>
      <c r="S3844" s="97"/>
    </row>
    <row r="3845" spans="1:19" ht="22.5" x14ac:dyDescent="0.25">
      <c r="A3845" s="89" t="s">
        <v>8181</v>
      </c>
      <c r="B3845" s="89" t="s">
        <v>7740</v>
      </c>
      <c r="C3845" s="89"/>
      <c r="D3845" s="89" t="s">
        <v>2689</v>
      </c>
      <c r="E3845" s="94" t="s">
        <v>8033</v>
      </c>
      <c r="F3845" s="95" t="s">
        <v>8034</v>
      </c>
      <c r="G3845" s="89" t="s">
        <v>81</v>
      </c>
      <c r="H3845" s="89" t="s">
        <v>8182</v>
      </c>
      <c r="I3845" s="96">
        <v>1</v>
      </c>
      <c r="J3845" s="97">
        <v>427955</v>
      </c>
      <c r="K3845" s="98">
        <f t="shared" si="2075"/>
        <v>11916.43</v>
      </c>
      <c r="L3845" s="99">
        <f t="shared" si="2076"/>
        <v>1.0815399999999999</v>
      </c>
      <c r="M3845" s="100">
        <f t="shared" si="2077"/>
        <v>1.0590999999999999</v>
      </c>
      <c r="N3845" s="101">
        <f t="shared" si="2078"/>
        <v>0.97811300000000001</v>
      </c>
      <c r="O3845" s="100">
        <f t="shared" si="2079"/>
        <v>1</v>
      </c>
      <c r="P3845" s="98">
        <f t="shared" si="2080"/>
        <v>13351.03</v>
      </c>
      <c r="Q3845" s="97">
        <f t="shared" si="2081"/>
        <v>479475.67</v>
      </c>
      <c r="R3845" s="97"/>
      <c r="S3845" s="97"/>
    </row>
    <row r="3846" spans="1:19" x14ac:dyDescent="0.25">
      <c r="A3846" s="89" t="s">
        <v>8183</v>
      </c>
      <c r="B3846" s="89" t="s">
        <v>7740</v>
      </c>
      <c r="C3846" s="89"/>
      <c r="D3846" s="89" t="s">
        <v>2693</v>
      </c>
      <c r="E3846" s="94" t="s">
        <v>2218</v>
      </c>
      <c r="F3846" s="95" t="s">
        <v>2219</v>
      </c>
      <c r="G3846" s="89" t="s">
        <v>110</v>
      </c>
      <c r="H3846" s="89" t="s">
        <v>8163</v>
      </c>
      <c r="I3846" s="96">
        <v>1</v>
      </c>
      <c r="J3846" s="97">
        <v>102342</v>
      </c>
      <c r="K3846" s="98">
        <f t="shared" si="2075"/>
        <v>29352.11</v>
      </c>
      <c r="L3846" s="99">
        <f t="shared" si="2076"/>
        <v>1.0815399999999999</v>
      </c>
      <c r="M3846" s="100">
        <f t="shared" si="2077"/>
        <v>1.0590999999999999</v>
      </c>
      <c r="N3846" s="101">
        <f t="shared" si="2078"/>
        <v>0.97811300000000001</v>
      </c>
      <c r="O3846" s="100">
        <f t="shared" si="2079"/>
        <v>1</v>
      </c>
      <c r="P3846" s="98">
        <f t="shared" si="2080"/>
        <v>32885.760000000002</v>
      </c>
      <c r="Q3846" s="97">
        <f t="shared" si="2081"/>
        <v>114662.78</v>
      </c>
      <c r="R3846" s="97"/>
      <c r="S3846" s="97"/>
    </row>
    <row r="3847" spans="1:19" ht="22.5" x14ac:dyDescent="0.25">
      <c r="A3847" s="89" t="s">
        <v>8184</v>
      </c>
      <c r="B3847" s="89" t="s">
        <v>7740</v>
      </c>
      <c r="C3847" s="89"/>
      <c r="D3847" s="89" t="s">
        <v>2697</v>
      </c>
      <c r="E3847" s="94" t="s">
        <v>4220</v>
      </c>
      <c r="F3847" s="95" t="s">
        <v>8185</v>
      </c>
      <c r="G3847" s="89" t="s">
        <v>110</v>
      </c>
      <c r="H3847" s="89" t="s">
        <v>8163</v>
      </c>
      <c r="I3847" s="96">
        <v>1</v>
      </c>
      <c r="J3847" s="97">
        <v>8352</v>
      </c>
      <c r="K3847" s="98">
        <f t="shared" si="2075"/>
        <v>2395.39</v>
      </c>
      <c r="L3847" s="99">
        <f t="shared" si="2076"/>
        <v>1.0815399999999999</v>
      </c>
      <c r="M3847" s="100">
        <f t="shared" si="2077"/>
        <v>1.0590999999999999</v>
      </c>
      <c r="N3847" s="101">
        <f t="shared" si="2078"/>
        <v>0.97811300000000001</v>
      </c>
      <c r="O3847" s="100">
        <f t="shared" si="2079"/>
        <v>1</v>
      </c>
      <c r="P3847" s="98">
        <f t="shared" si="2080"/>
        <v>2683.77</v>
      </c>
      <c r="Q3847" s="97">
        <f t="shared" si="2081"/>
        <v>9357.5</v>
      </c>
      <c r="R3847" s="97"/>
      <c r="S3847" s="97"/>
    </row>
    <row r="3848" spans="1:19" x14ac:dyDescent="0.25">
      <c r="A3848" s="89" t="s">
        <v>8186</v>
      </c>
      <c r="B3848" s="89" t="s">
        <v>7740</v>
      </c>
      <c r="C3848" s="89"/>
      <c r="D3848" s="89" t="s">
        <v>2701</v>
      </c>
      <c r="E3848" s="94" t="s">
        <v>1051</v>
      </c>
      <c r="F3848" s="95" t="s">
        <v>1052</v>
      </c>
      <c r="G3848" s="89" t="s">
        <v>81</v>
      </c>
      <c r="H3848" s="89" t="s">
        <v>8187</v>
      </c>
      <c r="I3848" s="96">
        <v>1</v>
      </c>
      <c r="J3848" s="97">
        <v>39423</v>
      </c>
      <c r="K3848" s="98">
        <f t="shared" si="2075"/>
        <v>2771.25</v>
      </c>
      <c r="L3848" s="99">
        <f t="shared" si="2076"/>
        <v>1.0815399999999999</v>
      </c>
      <c r="M3848" s="100">
        <f t="shared" si="2077"/>
        <v>1.0590999999999999</v>
      </c>
      <c r="N3848" s="101">
        <f t="shared" si="2078"/>
        <v>0.97811300000000001</v>
      </c>
      <c r="O3848" s="100">
        <f t="shared" si="2079"/>
        <v>1</v>
      </c>
      <c r="P3848" s="98">
        <f t="shared" si="2080"/>
        <v>3104.88</v>
      </c>
      <c r="Q3848" s="97">
        <f t="shared" si="2081"/>
        <v>44169.2</v>
      </c>
      <c r="R3848" s="97"/>
      <c r="S3848" s="97"/>
    </row>
    <row r="3849" spans="1:19" x14ac:dyDescent="0.25">
      <c r="A3849" s="89" t="s">
        <v>8188</v>
      </c>
      <c r="B3849" s="89" t="s">
        <v>7740</v>
      </c>
      <c r="C3849" s="89"/>
      <c r="D3849" s="89" t="s">
        <v>2704</v>
      </c>
      <c r="E3849" s="94" t="s">
        <v>8189</v>
      </c>
      <c r="F3849" s="95" t="s">
        <v>8190</v>
      </c>
      <c r="G3849" s="89" t="s">
        <v>110</v>
      </c>
      <c r="H3849" s="89" t="s">
        <v>8163</v>
      </c>
      <c r="I3849" s="96">
        <v>1</v>
      </c>
      <c r="J3849" s="97">
        <v>1358278</v>
      </c>
      <c r="K3849" s="98">
        <f t="shared" si="2075"/>
        <v>389559.76</v>
      </c>
      <c r="L3849" s="99">
        <f t="shared" si="2076"/>
        <v>1.0815399999999999</v>
      </c>
      <c r="M3849" s="100">
        <f t="shared" si="2077"/>
        <v>1.0590999999999999</v>
      </c>
      <c r="N3849" s="101">
        <f t="shared" si="2078"/>
        <v>0.97811300000000001</v>
      </c>
      <c r="O3849" s="100">
        <f t="shared" si="2079"/>
        <v>1</v>
      </c>
      <c r="P3849" s="98">
        <f t="shared" si="2080"/>
        <v>436458.22</v>
      </c>
      <c r="Q3849" s="97">
        <f t="shared" si="2081"/>
        <v>1521798.88</v>
      </c>
      <c r="R3849" s="97"/>
      <c r="S3849" s="97"/>
    </row>
    <row r="3850" spans="1:19" x14ac:dyDescent="0.25">
      <c r="A3850" s="89" t="s">
        <v>8191</v>
      </c>
      <c r="B3850" s="89" t="s">
        <v>7740</v>
      </c>
      <c r="C3850" s="89"/>
      <c r="D3850" s="89" t="s">
        <v>2708</v>
      </c>
      <c r="E3850" s="94" t="s">
        <v>8192</v>
      </c>
      <c r="F3850" s="95" t="s">
        <v>8193</v>
      </c>
      <c r="G3850" s="89" t="s">
        <v>81</v>
      </c>
      <c r="H3850" s="89" t="s">
        <v>8194</v>
      </c>
      <c r="I3850" s="96">
        <v>1</v>
      </c>
      <c r="J3850" s="97">
        <v>810</v>
      </c>
      <c r="K3850" s="98">
        <f t="shared" si="2075"/>
        <v>23231.14</v>
      </c>
      <c r="L3850" s="99">
        <f t="shared" si="2076"/>
        <v>1.0815399999999999</v>
      </c>
      <c r="M3850" s="100">
        <f t="shared" si="2077"/>
        <v>1.0590999999999999</v>
      </c>
      <c r="N3850" s="101">
        <f t="shared" si="2078"/>
        <v>0.97811300000000001</v>
      </c>
      <c r="O3850" s="100">
        <f t="shared" si="2079"/>
        <v>1</v>
      </c>
      <c r="P3850" s="98">
        <f t="shared" si="2080"/>
        <v>26027.9</v>
      </c>
      <c r="Q3850" s="97">
        <f t="shared" si="2081"/>
        <v>907.51</v>
      </c>
      <c r="R3850" s="97"/>
      <c r="S3850" s="97"/>
    </row>
    <row r="3851" spans="1:19" x14ac:dyDescent="0.25">
      <c r="A3851" s="89"/>
      <c r="B3851" s="90"/>
      <c r="C3851" s="90"/>
      <c r="D3851" s="91"/>
      <c r="E3851" s="92"/>
      <c r="F3851" s="92" t="s">
        <v>8195</v>
      </c>
      <c r="G3851" s="91"/>
      <c r="H3851" s="91"/>
      <c r="I3851" s="93">
        <v>1</v>
      </c>
      <c r="J3851" s="91"/>
      <c r="K3851" s="98"/>
      <c r="L3851" s="99"/>
      <c r="M3851" s="100"/>
      <c r="N3851" s="101"/>
      <c r="O3851" s="100"/>
      <c r="P3851" s="98"/>
      <c r="Q3851" s="91"/>
      <c r="R3851" s="91"/>
      <c r="S3851" s="91"/>
    </row>
    <row r="3852" spans="1:19" x14ac:dyDescent="0.25">
      <c r="A3852" s="89" t="s">
        <v>8196</v>
      </c>
      <c r="B3852" s="89" t="s">
        <v>7740</v>
      </c>
      <c r="C3852" s="89"/>
      <c r="D3852" s="89" t="s">
        <v>2712</v>
      </c>
      <c r="E3852" s="94" t="s">
        <v>8161</v>
      </c>
      <c r="F3852" s="95" t="s">
        <v>8162</v>
      </c>
      <c r="G3852" s="89" t="s">
        <v>110</v>
      </c>
      <c r="H3852" s="89" t="s">
        <v>8197</v>
      </c>
      <c r="I3852" s="96">
        <v>1</v>
      </c>
      <c r="J3852" s="97">
        <v>21949</v>
      </c>
      <c r="K3852" s="98">
        <f t="shared" ref="K3852:K3873" si="2082">J3852/H3852</f>
        <v>7233.87</v>
      </c>
      <c r="L3852" s="99">
        <f t="shared" ref="L3852:L3873" si="2083">$L$8</f>
        <v>1.0815399999999999</v>
      </c>
      <c r="M3852" s="100">
        <f t="shared" ref="M3852:M3873" si="2084">$M$8</f>
        <v>1.0590999999999999</v>
      </c>
      <c r="N3852" s="101">
        <f t="shared" ref="N3852:N3873" si="2085">$N$8</f>
        <v>0.97811300000000001</v>
      </c>
      <c r="O3852" s="100">
        <f t="shared" ref="O3852:O3873" si="2086">$O$8</f>
        <v>1</v>
      </c>
      <c r="P3852" s="98">
        <f t="shared" ref="P3852:P3873" si="2087">K3852*L3852*M3852*N3852*O3852</f>
        <v>8104.74</v>
      </c>
      <c r="Q3852" s="97">
        <f t="shared" ref="Q3852:Q3873" si="2088">H3852*P3852</f>
        <v>24591.4</v>
      </c>
      <c r="R3852" s="97"/>
      <c r="S3852" s="97"/>
    </row>
    <row r="3853" spans="1:19" ht="22.5" x14ac:dyDescent="0.25">
      <c r="A3853" s="89" t="s">
        <v>8198</v>
      </c>
      <c r="B3853" s="89" t="s">
        <v>7740</v>
      </c>
      <c r="C3853" s="89"/>
      <c r="D3853" s="89" t="s">
        <v>2715</v>
      </c>
      <c r="E3853" s="94" t="s">
        <v>8165</v>
      </c>
      <c r="F3853" s="95" t="s">
        <v>8166</v>
      </c>
      <c r="G3853" s="89" t="s">
        <v>81</v>
      </c>
      <c r="H3853" s="89" t="s">
        <v>8199</v>
      </c>
      <c r="I3853" s="96">
        <v>1</v>
      </c>
      <c r="J3853" s="97">
        <v>22211</v>
      </c>
      <c r="K3853" s="98">
        <f t="shared" si="2082"/>
        <v>1435.34</v>
      </c>
      <c r="L3853" s="99">
        <f t="shared" si="2083"/>
        <v>1.0815399999999999</v>
      </c>
      <c r="M3853" s="100">
        <f t="shared" si="2084"/>
        <v>1.0590999999999999</v>
      </c>
      <c r="N3853" s="101">
        <f t="shared" si="2085"/>
        <v>0.97811300000000001</v>
      </c>
      <c r="O3853" s="100">
        <f t="shared" si="2086"/>
        <v>1</v>
      </c>
      <c r="P3853" s="98">
        <f t="shared" si="2087"/>
        <v>1608.14</v>
      </c>
      <c r="Q3853" s="97">
        <f t="shared" si="2088"/>
        <v>24885.03</v>
      </c>
      <c r="R3853" s="97"/>
      <c r="S3853" s="97"/>
    </row>
    <row r="3854" spans="1:19" x14ac:dyDescent="0.25">
      <c r="A3854" s="89" t="s">
        <v>8200</v>
      </c>
      <c r="B3854" s="89" t="s">
        <v>7740</v>
      </c>
      <c r="C3854" s="89"/>
      <c r="D3854" s="89" t="s">
        <v>2719</v>
      </c>
      <c r="E3854" s="94" t="s">
        <v>4230</v>
      </c>
      <c r="F3854" s="95" t="s">
        <v>4231</v>
      </c>
      <c r="G3854" s="89" t="s">
        <v>81</v>
      </c>
      <c r="H3854" s="89" t="s">
        <v>8201</v>
      </c>
      <c r="I3854" s="96">
        <v>1</v>
      </c>
      <c r="J3854" s="97">
        <v>89582</v>
      </c>
      <c r="K3854" s="98">
        <f t="shared" si="2082"/>
        <v>2952.41</v>
      </c>
      <c r="L3854" s="99">
        <f t="shared" si="2083"/>
        <v>1.0815399999999999</v>
      </c>
      <c r="M3854" s="100">
        <f t="shared" si="2084"/>
        <v>1.0590999999999999</v>
      </c>
      <c r="N3854" s="101">
        <f t="shared" si="2085"/>
        <v>0.97811300000000001</v>
      </c>
      <c r="O3854" s="100">
        <f t="shared" si="2086"/>
        <v>1</v>
      </c>
      <c r="P3854" s="98">
        <f t="shared" si="2087"/>
        <v>3307.85</v>
      </c>
      <c r="Q3854" s="97">
        <f t="shared" si="2088"/>
        <v>100366.78</v>
      </c>
      <c r="R3854" s="97"/>
      <c r="S3854" s="97"/>
    </row>
    <row r="3855" spans="1:19" x14ac:dyDescent="0.25">
      <c r="A3855" s="89" t="s">
        <v>8202</v>
      </c>
      <c r="B3855" s="89" t="s">
        <v>7740</v>
      </c>
      <c r="C3855" s="89"/>
      <c r="D3855" s="89" t="s">
        <v>2724</v>
      </c>
      <c r="E3855" s="94" t="s">
        <v>574</v>
      </c>
      <c r="F3855" s="95" t="s">
        <v>575</v>
      </c>
      <c r="G3855" s="89" t="s">
        <v>81</v>
      </c>
      <c r="H3855" s="89" t="s">
        <v>8203</v>
      </c>
      <c r="I3855" s="96">
        <v>1</v>
      </c>
      <c r="J3855" s="97">
        <v>145789</v>
      </c>
      <c r="K3855" s="98">
        <f t="shared" si="2082"/>
        <v>4710.6499999999996</v>
      </c>
      <c r="L3855" s="99">
        <f t="shared" si="2083"/>
        <v>1.0815399999999999</v>
      </c>
      <c r="M3855" s="100">
        <f t="shared" si="2084"/>
        <v>1.0590999999999999</v>
      </c>
      <c r="N3855" s="101">
        <f t="shared" si="2085"/>
        <v>0.97811300000000001</v>
      </c>
      <c r="O3855" s="100">
        <f t="shared" si="2086"/>
        <v>1</v>
      </c>
      <c r="P3855" s="98">
        <f t="shared" si="2087"/>
        <v>5277.76</v>
      </c>
      <c r="Q3855" s="97">
        <f t="shared" si="2088"/>
        <v>163340.54999999999</v>
      </c>
      <c r="R3855" s="97"/>
      <c r="S3855" s="97"/>
    </row>
    <row r="3856" spans="1:19" x14ac:dyDescent="0.25">
      <c r="A3856" s="89" t="s">
        <v>8204</v>
      </c>
      <c r="B3856" s="89" t="s">
        <v>7740</v>
      </c>
      <c r="C3856" s="89"/>
      <c r="D3856" s="89" t="s">
        <v>2728</v>
      </c>
      <c r="E3856" s="94" t="s">
        <v>798</v>
      </c>
      <c r="F3856" s="95" t="s">
        <v>8173</v>
      </c>
      <c r="G3856" s="89" t="s">
        <v>110</v>
      </c>
      <c r="H3856" s="89" t="s">
        <v>8197</v>
      </c>
      <c r="I3856" s="96">
        <v>1</v>
      </c>
      <c r="J3856" s="97">
        <v>87379</v>
      </c>
      <c r="K3856" s="98">
        <f t="shared" si="2082"/>
        <v>28798.04</v>
      </c>
      <c r="L3856" s="99">
        <f t="shared" si="2083"/>
        <v>1.0815399999999999</v>
      </c>
      <c r="M3856" s="100">
        <f t="shared" si="2084"/>
        <v>1.0590999999999999</v>
      </c>
      <c r="N3856" s="101">
        <f t="shared" si="2085"/>
        <v>0.97811300000000001</v>
      </c>
      <c r="O3856" s="100">
        <f t="shared" si="2086"/>
        <v>1</v>
      </c>
      <c r="P3856" s="98">
        <f t="shared" si="2087"/>
        <v>32264.99</v>
      </c>
      <c r="Q3856" s="97">
        <f t="shared" si="2088"/>
        <v>97898.43</v>
      </c>
      <c r="R3856" s="97"/>
      <c r="S3856" s="97"/>
    </row>
    <row r="3857" spans="1:19" x14ac:dyDescent="0.25">
      <c r="A3857" s="89" t="s">
        <v>8205</v>
      </c>
      <c r="B3857" s="89" t="s">
        <v>7740</v>
      </c>
      <c r="C3857" s="89"/>
      <c r="D3857" s="89" t="s">
        <v>2732</v>
      </c>
      <c r="E3857" s="94" t="s">
        <v>804</v>
      </c>
      <c r="F3857" s="95" t="s">
        <v>805</v>
      </c>
      <c r="G3857" s="89" t="s">
        <v>502</v>
      </c>
      <c r="H3857" s="89" t="s">
        <v>8206</v>
      </c>
      <c r="I3857" s="96">
        <v>1</v>
      </c>
      <c r="J3857" s="97">
        <v>-808</v>
      </c>
      <c r="K3857" s="98">
        <f t="shared" si="2082"/>
        <v>13314.88</v>
      </c>
      <c r="L3857" s="99">
        <f t="shared" si="2083"/>
        <v>1.0815399999999999</v>
      </c>
      <c r="M3857" s="100">
        <f t="shared" si="2084"/>
        <v>1.0590999999999999</v>
      </c>
      <c r="N3857" s="101">
        <f t="shared" si="2085"/>
        <v>0.97811300000000001</v>
      </c>
      <c r="O3857" s="100">
        <f t="shared" si="2086"/>
        <v>1</v>
      </c>
      <c r="P3857" s="98">
        <f t="shared" si="2087"/>
        <v>14917.84</v>
      </c>
      <c r="Q3857" s="97">
        <f t="shared" si="2088"/>
        <v>-905.27</v>
      </c>
      <c r="R3857" s="97"/>
      <c r="S3857" s="97"/>
    </row>
    <row r="3858" spans="1:19" x14ac:dyDescent="0.25">
      <c r="A3858" s="89" t="s">
        <v>8207</v>
      </c>
      <c r="B3858" s="89" t="s">
        <v>7740</v>
      </c>
      <c r="C3858" s="89"/>
      <c r="D3858" s="89" t="s">
        <v>2736</v>
      </c>
      <c r="E3858" s="94" t="s">
        <v>634</v>
      </c>
      <c r="F3858" s="95" t="s">
        <v>635</v>
      </c>
      <c r="G3858" s="89" t="s">
        <v>502</v>
      </c>
      <c r="H3858" s="89" t="s">
        <v>8208</v>
      </c>
      <c r="I3858" s="96">
        <v>1</v>
      </c>
      <c r="J3858" s="97">
        <v>-5989</v>
      </c>
      <c r="K3858" s="98">
        <f t="shared" si="2082"/>
        <v>49345.79</v>
      </c>
      <c r="L3858" s="99">
        <f t="shared" si="2083"/>
        <v>1.0815399999999999</v>
      </c>
      <c r="M3858" s="100">
        <f t="shared" si="2084"/>
        <v>1.0590999999999999</v>
      </c>
      <c r="N3858" s="101">
        <f t="shared" si="2085"/>
        <v>0.97811300000000001</v>
      </c>
      <c r="O3858" s="100">
        <f t="shared" si="2086"/>
        <v>1</v>
      </c>
      <c r="P3858" s="98">
        <f t="shared" si="2087"/>
        <v>55286.45</v>
      </c>
      <c r="Q3858" s="97">
        <f t="shared" si="2088"/>
        <v>-6710.01</v>
      </c>
      <c r="R3858" s="97"/>
      <c r="S3858" s="97"/>
    </row>
    <row r="3859" spans="1:19" x14ac:dyDescent="0.25">
      <c r="A3859" s="89" t="s">
        <v>8209</v>
      </c>
      <c r="B3859" s="89" t="s">
        <v>7740</v>
      </c>
      <c r="C3859" s="89"/>
      <c r="D3859" s="89" t="s">
        <v>2740</v>
      </c>
      <c r="E3859" s="94" t="s">
        <v>638</v>
      </c>
      <c r="F3859" s="95" t="s">
        <v>639</v>
      </c>
      <c r="G3859" s="89" t="s">
        <v>518</v>
      </c>
      <c r="H3859" s="89" t="s">
        <v>8210</v>
      </c>
      <c r="I3859" s="96">
        <v>1</v>
      </c>
      <c r="J3859" s="97">
        <v>15470</v>
      </c>
      <c r="K3859" s="98">
        <f t="shared" si="2082"/>
        <v>72.84</v>
      </c>
      <c r="L3859" s="99">
        <f t="shared" si="2083"/>
        <v>1.0815399999999999</v>
      </c>
      <c r="M3859" s="100">
        <f t="shared" si="2084"/>
        <v>1.0590999999999999</v>
      </c>
      <c r="N3859" s="101">
        <f t="shared" si="2085"/>
        <v>0.97811300000000001</v>
      </c>
      <c r="O3859" s="100">
        <f t="shared" si="2086"/>
        <v>1</v>
      </c>
      <c r="P3859" s="98">
        <f t="shared" si="2087"/>
        <v>81.61</v>
      </c>
      <c r="Q3859" s="97">
        <f t="shared" si="2088"/>
        <v>17333.47</v>
      </c>
      <c r="R3859" s="97"/>
      <c r="S3859" s="97"/>
    </row>
    <row r="3860" spans="1:19" ht="22.5" x14ac:dyDescent="0.25">
      <c r="A3860" s="89" t="s">
        <v>8211</v>
      </c>
      <c r="B3860" s="89" t="s">
        <v>7740</v>
      </c>
      <c r="C3860" s="89"/>
      <c r="D3860" s="89" t="s">
        <v>2743</v>
      </c>
      <c r="E3860" s="94" t="s">
        <v>5456</v>
      </c>
      <c r="F3860" s="95" t="s">
        <v>6515</v>
      </c>
      <c r="G3860" s="89" t="s">
        <v>110</v>
      </c>
      <c r="H3860" s="89" t="s">
        <v>8197</v>
      </c>
      <c r="I3860" s="96">
        <v>1</v>
      </c>
      <c r="J3860" s="97">
        <v>74076</v>
      </c>
      <c r="K3860" s="98">
        <f t="shared" si="2082"/>
        <v>24413.68</v>
      </c>
      <c r="L3860" s="99">
        <f t="shared" si="2083"/>
        <v>1.0815399999999999</v>
      </c>
      <c r="M3860" s="100">
        <f t="shared" si="2084"/>
        <v>1.0590999999999999</v>
      </c>
      <c r="N3860" s="101">
        <f t="shared" si="2085"/>
        <v>0.97811300000000001</v>
      </c>
      <c r="O3860" s="100">
        <f t="shared" si="2086"/>
        <v>1</v>
      </c>
      <c r="P3860" s="98">
        <f t="shared" si="2087"/>
        <v>27352.799999999999</v>
      </c>
      <c r="Q3860" s="97">
        <f t="shared" si="2088"/>
        <v>82993.87</v>
      </c>
      <c r="R3860" s="97"/>
      <c r="S3860" s="97"/>
    </row>
    <row r="3861" spans="1:19" ht="22.5" x14ac:dyDescent="0.25">
      <c r="A3861" s="89" t="s">
        <v>8212</v>
      </c>
      <c r="B3861" s="89" t="s">
        <v>7740</v>
      </c>
      <c r="C3861" s="89"/>
      <c r="D3861" s="89" t="s">
        <v>2747</v>
      </c>
      <c r="E3861" s="94" t="s">
        <v>8033</v>
      </c>
      <c r="F3861" s="95" t="s">
        <v>8034</v>
      </c>
      <c r="G3861" s="89" t="s">
        <v>81</v>
      </c>
      <c r="H3861" s="89" t="s">
        <v>8213</v>
      </c>
      <c r="I3861" s="96">
        <v>1</v>
      </c>
      <c r="J3861" s="97">
        <v>372416</v>
      </c>
      <c r="K3861" s="98">
        <f t="shared" si="2082"/>
        <v>11916.45</v>
      </c>
      <c r="L3861" s="99">
        <f t="shared" si="2083"/>
        <v>1.0815399999999999</v>
      </c>
      <c r="M3861" s="100">
        <f t="shared" si="2084"/>
        <v>1.0590999999999999</v>
      </c>
      <c r="N3861" s="101">
        <f t="shared" si="2085"/>
        <v>0.97811300000000001</v>
      </c>
      <c r="O3861" s="100">
        <f t="shared" si="2086"/>
        <v>1</v>
      </c>
      <c r="P3861" s="98">
        <f t="shared" si="2087"/>
        <v>13351.05</v>
      </c>
      <c r="Q3861" s="97">
        <f t="shared" si="2088"/>
        <v>417250.49</v>
      </c>
      <c r="R3861" s="97"/>
      <c r="S3861" s="97"/>
    </row>
    <row r="3862" spans="1:19" x14ac:dyDescent="0.25">
      <c r="A3862" s="89" t="s">
        <v>8214</v>
      </c>
      <c r="B3862" s="89" t="s">
        <v>7740</v>
      </c>
      <c r="C3862" s="89"/>
      <c r="D3862" s="89" t="s">
        <v>2750</v>
      </c>
      <c r="E3862" s="94" t="s">
        <v>2218</v>
      </c>
      <c r="F3862" s="95" t="s">
        <v>2219</v>
      </c>
      <c r="G3862" s="89" t="s">
        <v>110</v>
      </c>
      <c r="H3862" s="89" t="s">
        <v>8197</v>
      </c>
      <c r="I3862" s="96">
        <v>1</v>
      </c>
      <c r="J3862" s="97">
        <v>89059</v>
      </c>
      <c r="K3862" s="98">
        <f t="shared" si="2082"/>
        <v>29351.72</v>
      </c>
      <c r="L3862" s="99">
        <f t="shared" si="2083"/>
        <v>1.0815399999999999</v>
      </c>
      <c r="M3862" s="100">
        <f t="shared" si="2084"/>
        <v>1.0590999999999999</v>
      </c>
      <c r="N3862" s="101">
        <f t="shared" si="2085"/>
        <v>0.97811300000000001</v>
      </c>
      <c r="O3862" s="100">
        <f t="shared" si="2086"/>
        <v>1</v>
      </c>
      <c r="P3862" s="98">
        <f t="shared" si="2087"/>
        <v>32885.33</v>
      </c>
      <c r="Q3862" s="97">
        <f t="shared" si="2088"/>
        <v>99780.67</v>
      </c>
      <c r="R3862" s="97"/>
      <c r="S3862" s="97"/>
    </row>
    <row r="3863" spans="1:19" ht="22.5" x14ac:dyDescent="0.25">
      <c r="A3863" s="89" t="s">
        <v>8215</v>
      </c>
      <c r="B3863" s="89" t="s">
        <v>7740</v>
      </c>
      <c r="C3863" s="89"/>
      <c r="D3863" s="89" t="s">
        <v>2754</v>
      </c>
      <c r="E3863" s="94" t="s">
        <v>4220</v>
      </c>
      <c r="F3863" s="95" t="s">
        <v>8216</v>
      </c>
      <c r="G3863" s="89" t="s">
        <v>110</v>
      </c>
      <c r="H3863" s="89" t="s">
        <v>8197</v>
      </c>
      <c r="I3863" s="96">
        <v>1</v>
      </c>
      <c r="J3863" s="97">
        <v>7270</v>
      </c>
      <c r="K3863" s="98">
        <f t="shared" si="2082"/>
        <v>2396.02</v>
      </c>
      <c r="L3863" s="99">
        <f t="shared" si="2083"/>
        <v>1.0815399999999999</v>
      </c>
      <c r="M3863" s="100">
        <f t="shared" si="2084"/>
        <v>1.0590999999999999</v>
      </c>
      <c r="N3863" s="101">
        <f t="shared" si="2085"/>
        <v>0.97811300000000001</v>
      </c>
      <c r="O3863" s="100">
        <f t="shared" si="2086"/>
        <v>1</v>
      </c>
      <c r="P3863" s="98">
        <f t="shared" si="2087"/>
        <v>2684.47</v>
      </c>
      <c r="Q3863" s="97">
        <f t="shared" si="2088"/>
        <v>8145.22</v>
      </c>
      <c r="R3863" s="97"/>
      <c r="S3863" s="97"/>
    </row>
    <row r="3864" spans="1:19" x14ac:dyDescent="0.25">
      <c r="A3864" s="89" t="s">
        <v>8217</v>
      </c>
      <c r="B3864" s="89" t="s">
        <v>7740</v>
      </c>
      <c r="C3864" s="89"/>
      <c r="D3864" s="89" t="s">
        <v>2759</v>
      </c>
      <c r="E3864" s="94" t="s">
        <v>1051</v>
      </c>
      <c r="F3864" s="95" t="s">
        <v>1052</v>
      </c>
      <c r="G3864" s="89" t="s">
        <v>81</v>
      </c>
      <c r="H3864" s="89" t="s">
        <v>8218</v>
      </c>
      <c r="I3864" s="96">
        <v>1</v>
      </c>
      <c r="J3864" s="97">
        <v>34307</v>
      </c>
      <c r="K3864" s="98">
        <f t="shared" si="2082"/>
        <v>2771.27</v>
      </c>
      <c r="L3864" s="99">
        <f t="shared" si="2083"/>
        <v>1.0815399999999999</v>
      </c>
      <c r="M3864" s="100">
        <f t="shared" si="2084"/>
        <v>1.0590999999999999</v>
      </c>
      <c r="N3864" s="101">
        <f t="shared" si="2085"/>
        <v>0.97811300000000001</v>
      </c>
      <c r="O3864" s="100">
        <f t="shared" si="2086"/>
        <v>1</v>
      </c>
      <c r="P3864" s="98">
        <f t="shared" si="2087"/>
        <v>3104.9</v>
      </c>
      <c r="Q3864" s="97">
        <f t="shared" si="2088"/>
        <v>38437.22</v>
      </c>
      <c r="R3864" s="97"/>
      <c r="S3864" s="97"/>
    </row>
    <row r="3865" spans="1:19" x14ac:dyDescent="0.25">
      <c r="A3865" s="89" t="s">
        <v>8219</v>
      </c>
      <c r="B3865" s="89" t="s">
        <v>7740</v>
      </c>
      <c r="C3865" s="89"/>
      <c r="D3865" s="89" t="s">
        <v>2763</v>
      </c>
      <c r="E3865" s="94" t="s">
        <v>8220</v>
      </c>
      <c r="F3865" s="95" t="s">
        <v>8221</v>
      </c>
      <c r="G3865" s="89" t="s">
        <v>110</v>
      </c>
      <c r="H3865" s="89" t="s">
        <v>8197</v>
      </c>
      <c r="I3865" s="96">
        <v>1</v>
      </c>
      <c r="J3865" s="97">
        <v>74194</v>
      </c>
      <c r="K3865" s="98">
        <f t="shared" si="2082"/>
        <v>24452.57</v>
      </c>
      <c r="L3865" s="99">
        <f t="shared" si="2083"/>
        <v>1.0815399999999999</v>
      </c>
      <c r="M3865" s="100">
        <f t="shared" si="2084"/>
        <v>1.0590999999999999</v>
      </c>
      <c r="N3865" s="101">
        <f t="shared" si="2085"/>
        <v>0.97811300000000001</v>
      </c>
      <c r="O3865" s="100">
        <f t="shared" si="2086"/>
        <v>1</v>
      </c>
      <c r="P3865" s="98">
        <f t="shared" si="2087"/>
        <v>27396.37</v>
      </c>
      <c r="Q3865" s="97">
        <f t="shared" si="2088"/>
        <v>83126.070000000007</v>
      </c>
      <c r="R3865" s="97"/>
      <c r="S3865" s="97"/>
    </row>
    <row r="3866" spans="1:19" ht="22.5" x14ac:dyDescent="0.25">
      <c r="A3866" s="89" t="s">
        <v>8222</v>
      </c>
      <c r="B3866" s="89" t="s">
        <v>7740</v>
      </c>
      <c r="C3866" s="89"/>
      <c r="D3866" s="89" t="s">
        <v>2768</v>
      </c>
      <c r="E3866" s="94" t="s">
        <v>8223</v>
      </c>
      <c r="F3866" s="95" t="s">
        <v>8224</v>
      </c>
      <c r="G3866" s="89" t="s">
        <v>949</v>
      </c>
      <c r="H3866" s="89" t="s">
        <v>8225</v>
      </c>
      <c r="I3866" s="96">
        <v>1</v>
      </c>
      <c r="J3866" s="97">
        <v>243080</v>
      </c>
      <c r="K3866" s="98">
        <f t="shared" si="2082"/>
        <v>781.59</v>
      </c>
      <c r="L3866" s="99">
        <f t="shared" si="2083"/>
        <v>1.0815399999999999</v>
      </c>
      <c r="M3866" s="100">
        <f t="shared" si="2084"/>
        <v>1.0590999999999999</v>
      </c>
      <c r="N3866" s="101">
        <f t="shared" si="2085"/>
        <v>0.97811300000000001</v>
      </c>
      <c r="O3866" s="100">
        <f t="shared" si="2086"/>
        <v>1</v>
      </c>
      <c r="P3866" s="98">
        <f t="shared" si="2087"/>
        <v>875.68</v>
      </c>
      <c r="Q3866" s="97">
        <f t="shared" si="2088"/>
        <v>272341.3</v>
      </c>
      <c r="R3866" s="97"/>
      <c r="S3866" s="97"/>
    </row>
    <row r="3867" spans="1:19" x14ac:dyDescent="0.25">
      <c r="A3867" s="89" t="s">
        <v>8226</v>
      </c>
      <c r="B3867" s="89" t="s">
        <v>7740</v>
      </c>
      <c r="C3867" s="89"/>
      <c r="D3867" s="89" t="s">
        <v>2772</v>
      </c>
      <c r="E3867" s="94" t="s">
        <v>8227</v>
      </c>
      <c r="F3867" s="95" t="s">
        <v>8228</v>
      </c>
      <c r="G3867" s="89" t="s">
        <v>1071</v>
      </c>
      <c r="H3867" s="89" t="s">
        <v>8229</v>
      </c>
      <c r="I3867" s="96">
        <v>1</v>
      </c>
      <c r="J3867" s="97">
        <v>13991</v>
      </c>
      <c r="K3867" s="98">
        <f t="shared" si="2082"/>
        <v>5763.78</v>
      </c>
      <c r="L3867" s="99">
        <f t="shared" si="2083"/>
        <v>1.0815399999999999</v>
      </c>
      <c r="M3867" s="100">
        <f t="shared" si="2084"/>
        <v>1.0590999999999999</v>
      </c>
      <c r="N3867" s="101">
        <f t="shared" si="2085"/>
        <v>0.97811300000000001</v>
      </c>
      <c r="O3867" s="100">
        <f t="shared" si="2086"/>
        <v>1</v>
      </c>
      <c r="P3867" s="98">
        <f t="shared" si="2087"/>
        <v>6457.67</v>
      </c>
      <c r="Q3867" s="97">
        <f t="shared" si="2088"/>
        <v>15675.35</v>
      </c>
      <c r="R3867" s="97"/>
      <c r="S3867" s="97"/>
    </row>
    <row r="3868" spans="1:19" x14ac:dyDescent="0.25">
      <c r="A3868" s="89" t="s">
        <v>8230</v>
      </c>
      <c r="B3868" s="89" t="s">
        <v>7740</v>
      </c>
      <c r="C3868" s="89"/>
      <c r="D3868" s="89" t="s">
        <v>2776</v>
      </c>
      <c r="E3868" s="94" t="s">
        <v>8231</v>
      </c>
      <c r="F3868" s="95" t="s">
        <v>8232</v>
      </c>
      <c r="G3868" s="89" t="s">
        <v>1077</v>
      </c>
      <c r="H3868" s="89" t="s">
        <v>8233</v>
      </c>
      <c r="I3868" s="96">
        <v>1</v>
      </c>
      <c r="J3868" s="97">
        <v>12724</v>
      </c>
      <c r="K3868" s="98">
        <f t="shared" si="2082"/>
        <v>51.9</v>
      </c>
      <c r="L3868" s="99">
        <f t="shared" si="2083"/>
        <v>1.0815399999999999</v>
      </c>
      <c r="M3868" s="100">
        <f t="shared" si="2084"/>
        <v>1.0590999999999999</v>
      </c>
      <c r="N3868" s="101">
        <f t="shared" si="2085"/>
        <v>0.97811300000000001</v>
      </c>
      <c r="O3868" s="100">
        <f t="shared" si="2086"/>
        <v>1</v>
      </c>
      <c r="P3868" s="98">
        <f t="shared" si="2087"/>
        <v>58.15</v>
      </c>
      <c r="Q3868" s="97">
        <f t="shared" si="2088"/>
        <v>14256.48</v>
      </c>
      <c r="R3868" s="97"/>
      <c r="S3868" s="97"/>
    </row>
    <row r="3869" spans="1:19" x14ac:dyDescent="0.25">
      <c r="A3869" s="89" t="s">
        <v>8234</v>
      </c>
      <c r="B3869" s="89" t="s">
        <v>7740</v>
      </c>
      <c r="C3869" s="89"/>
      <c r="D3869" s="89" t="s">
        <v>2780</v>
      </c>
      <c r="E3869" s="94" t="s">
        <v>8235</v>
      </c>
      <c r="F3869" s="95" t="s">
        <v>8236</v>
      </c>
      <c r="G3869" s="89" t="s">
        <v>71</v>
      </c>
      <c r="H3869" s="89" t="s">
        <v>1428</v>
      </c>
      <c r="I3869" s="96">
        <v>1</v>
      </c>
      <c r="J3869" s="97">
        <v>227</v>
      </c>
      <c r="K3869" s="98">
        <f t="shared" si="2082"/>
        <v>1194.74</v>
      </c>
      <c r="L3869" s="99">
        <f t="shared" si="2083"/>
        <v>1.0815399999999999</v>
      </c>
      <c r="M3869" s="100">
        <f t="shared" si="2084"/>
        <v>1.0590999999999999</v>
      </c>
      <c r="N3869" s="101">
        <f t="shared" si="2085"/>
        <v>0.97811300000000001</v>
      </c>
      <c r="O3869" s="100">
        <f t="shared" si="2086"/>
        <v>1</v>
      </c>
      <c r="P3869" s="98">
        <f t="shared" si="2087"/>
        <v>1338.57</v>
      </c>
      <c r="Q3869" s="97">
        <f t="shared" si="2088"/>
        <v>254.33</v>
      </c>
      <c r="R3869" s="97"/>
      <c r="S3869" s="97"/>
    </row>
    <row r="3870" spans="1:19" x14ac:dyDescent="0.25">
      <c r="A3870" s="89" t="s">
        <v>8237</v>
      </c>
      <c r="B3870" s="89" t="s">
        <v>7740</v>
      </c>
      <c r="C3870" s="89"/>
      <c r="D3870" s="89" t="s">
        <v>2783</v>
      </c>
      <c r="E3870" s="94" t="s">
        <v>8238</v>
      </c>
      <c r="F3870" s="95" t="s">
        <v>8239</v>
      </c>
      <c r="G3870" s="89" t="s">
        <v>71</v>
      </c>
      <c r="H3870" s="89" t="s">
        <v>1428</v>
      </c>
      <c r="I3870" s="96">
        <v>1</v>
      </c>
      <c r="J3870" s="97">
        <v>227</v>
      </c>
      <c r="K3870" s="98">
        <f t="shared" si="2082"/>
        <v>1194.74</v>
      </c>
      <c r="L3870" s="99">
        <f t="shared" si="2083"/>
        <v>1.0815399999999999</v>
      </c>
      <c r="M3870" s="100">
        <f t="shared" si="2084"/>
        <v>1.0590999999999999</v>
      </c>
      <c r="N3870" s="101">
        <f t="shared" si="2085"/>
        <v>0.97811300000000001</v>
      </c>
      <c r="O3870" s="100">
        <f t="shared" si="2086"/>
        <v>1</v>
      </c>
      <c r="P3870" s="98">
        <f t="shared" si="2087"/>
        <v>1338.57</v>
      </c>
      <c r="Q3870" s="97">
        <f t="shared" si="2088"/>
        <v>254.33</v>
      </c>
      <c r="R3870" s="97"/>
      <c r="S3870" s="97"/>
    </row>
    <row r="3871" spans="1:19" x14ac:dyDescent="0.25">
      <c r="A3871" s="89" t="s">
        <v>8240</v>
      </c>
      <c r="B3871" s="89" t="s">
        <v>7740</v>
      </c>
      <c r="C3871" s="89"/>
      <c r="D3871" s="89" t="s">
        <v>2787</v>
      </c>
      <c r="E3871" s="94" t="s">
        <v>8241</v>
      </c>
      <c r="F3871" s="95" t="s">
        <v>8242</v>
      </c>
      <c r="G3871" s="89" t="s">
        <v>71</v>
      </c>
      <c r="H3871" s="89" t="s">
        <v>8243</v>
      </c>
      <c r="I3871" s="96">
        <v>1</v>
      </c>
      <c r="J3871" s="97">
        <v>1869</v>
      </c>
      <c r="K3871" s="98">
        <f t="shared" si="2082"/>
        <v>1926.8</v>
      </c>
      <c r="L3871" s="99">
        <f t="shared" si="2083"/>
        <v>1.0815399999999999</v>
      </c>
      <c r="M3871" s="100">
        <f t="shared" si="2084"/>
        <v>1.0590999999999999</v>
      </c>
      <c r="N3871" s="101">
        <f t="shared" si="2085"/>
        <v>0.97811300000000001</v>
      </c>
      <c r="O3871" s="100">
        <f t="shared" si="2086"/>
        <v>1</v>
      </c>
      <c r="P3871" s="98">
        <f t="shared" si="2087"/>
        <v>2158.7600000000002</v>
      </c>
      <c r="Q3871" s="97">
        <f t="shared" si="2088"/>
        <v>2094</v>
      </c>
      <c r="R3871" s="97"/>
      <c r="S3871" s="97"/>
    </row>
    <row r="3872" spans="1:19" x14ac:dyDescent="0.25">
      <c r="A3872" s="89" t="s">
        <v>8244</v>
      </c>
      <c r="B3872" s="89" t="s">
        <v>7740</v>
      </c>
      <c r="C3872" s="89"/>
      <c r="D3872" s="89" t="s">
        <v>2790</v>
      </c>
      <c r="E3872" s="94" t="s">
        <v>8245</v>
      </c>
      <c r="F3872" s="95" t="s">
        <v>8246</v>
      </c>
      <c r="G3872" s="89" t="s">
        <v>71</v>
      </c>
      <c r="H3872" s="89" t="s">
        <v>4315</v>
      </c>
      <c r="I3872" s="96">
        <v>1</v>
      </c>
      <c r="J3872" s="97">
        <v>373</v>
      </c>
      <c r="K3872" s="98">
        <f t="shared" si="2082"/>
        <v>2194.12</v>
      </c>
      <c r="L3872" s="99">
        <f t="shared" si="2083"/>
        <v>1.0815399999999999</v>
      </c>
      <c r="M3872" s="100">
        <f t="shared" si="2084"/>
        <v>1.0590999999999999</v>
      </c>
      <c r="N3872" s="101">
        <f t="shared" si="2085"/>
        <v>0.97811300000000001</v>
      </c>
      <c r="O3872" s="100">
        <f t="shared" si="2086"/>
        <v>1</v>
      </c>
      <c r="P3872" s="98">
        <f t="shared" si="2087"/>
        <v>2458.27</v>
      </c>
      <c r="Q3872" s="97">
        <f t="shared" si="2088"/>
        <v>417.91</v>
      </c>
      <c r="R3872" s="97"/>
      <c r="S3872" s="97"/>
    </row>
    <row r="3873" spans="1:19" x14ac:dyDescent="0.25">
      <c r="A3873" s="89" t="s">
        <v>8247</v>
      </c>
      <c r="B3873" s="89" t="s">
        <v>7740</v>
      </c>
      <c r="C3873" s="89"/>
      <c r="D3873" s="89" t="s">
        <v>1546</v>
      </c>
      <c r="E3873" s="94" t="s">
        <v>8248</v>
      </c>
      <c r="F3873" s="95" t="s">
        <v>8249</v>
      </c>
      <c r="G3873" s="89" t="s">
        <v>71</v>
      </c>
      <c r="H3873" s="89" t="s">
        <v>4315</v>
      </c>
      <c r="I3873" s="96">
        <v>1</v>
      </c>
      <c r="J3873" s="97">
        <v>373</v>
      </c>
      <c r="K3873" s="98">
        <f t="shared" si="2082"/>
        <v>2194.12</v>
      </c>
      <c r="L3873" s="99">
        <f t="shared" si="2083"/>
        <v>1.0815399999999999</v>
      </c>
      <c r="M3873" s="100">
        <f t="shared" si="2084"/>
        <v>1.0590999999999999</v>
      </c>
      <c r="N3873" s="101">
        <f t="shared" si="2085"/>
        <v>0.97811300000000001</v>
      </c>
      <c r="O3873" s="100">
        <f t="shared" si="2086"/>
        <v>1</v>
      </c>
      <c r="P3873" s="98">
        <f t="shared" si="2087"/>
        <v>2458.27</v>
      </c>
      <c r="Q3873" s="97">
        <f t="shared" si="2088"/>
        <v>417.91</v>
      </c>
      <c r="R3873" s="97"/>
      <c r="S3873" s="97"/>
    </row>
    <row r="3874" spans="1:19" x14ac:dyDescent="0.25">
      <c r="A3874" s="89"/>
      <c r="B3874" s="90"/>
      <c r="C3874" s="90"/>
      <c r="D3874" s="91"/>
      <c r="E3874" s="92"/>
      <c r="F3874" s="92" t="s">
        <v>8250</v>
      </c>
      <c r="G3874" s="91"/>
      <c r="H3874" s="91"/>
      <c r="I3874" s="93">
        <v>1</v>
      </c>
      <c r="J3874" s="91"/>
      <c r="K3874" s="98"/>
      <c r="L3874" s="99"/>
      <c r="M3874" s="100"/>
      <c r="N3874" s="101"/>
      <c r="O3874" s="100"/>
      <c r="P3874" s="98"/>
      <c r="Q3874" s="91"/>
      <c r="R3874" s="91"/>
      <c r="S3874" s="91"/>
    </row>
    <row r="3875" spans="1:19" x14ac:dyDescent="0.25">
      <c r="A3875" s="89" t="s">
        <v>8251</v>
      </c>
      <c r="B3875" s="89" t="s">
        <v>7740</v>
      </c>
      <c r="C3875" s="89"/>
      <c r="D3875" s="89" t="s">
        <v>2797</v>
      </c>
      <c r="E3875" s="94" t="s">
        <v>8161</v>
      </c>
      <c r="F3875" s="95" t="s">
        <v>8162</v>
      </c>
      <c r="G3875" s="89" t="s">
        <v>110</v>
      </c>
      <c r="H3875" s="89" t="s">
        <v>8252</v>
      </c>
      <c r="I3875" s="96">
        <v>1</v>
      </c>
      <c r="J3875" s="97">
        <v>3668</v>
      </c>
      <c r="K3875" s="98">
        <f t="shared" ref="K3875:K3888" si="2089">J3875/H3875</f>
        <v>7230.44</v>
      </c>
      <c r="L3875" s="99">
        <f t="shared" ref="L3875:L3888" si="2090">$L$8</f>
        <v>1.0815399999999999</v>
      </c>
      <c r="M3875" s="100">
        <f t="shared" ref="M3875:M3888" si="2091">$M$8</f>
        <v>1.0590999999999999</v>
      </c>
      <c r="N3875" s="101">
        <f t="shared" ref="N3875:N3888" si="2092">$N$8</f>
        <v>0.97811300000000001</v>
      </c>
      <c r="O3875" s="100">
        <f t="shared" ref="O3875:O3888" si="2093">$O$8</f>
        <v>1</v>
      </c>
      <c r="P3875" s="98">
        <f t="shared" ref="P3875:P3888" si="2094">K3875*L3875*M3875*N3875*O3875</f>
        <v>8100.9</v>
      </c>
      <c r="Q3875" s="97">
        <f t="shared" ref="Q3875:Q3888" si="2095">H3875*P3875</f>
        <v>4109.59</v>
      </c>
      <c r="R3875" s="97"/>
      <c r="S3875" s="97"/>
    </row>
    <row r="3876" spans="1:19" ht="22.5" x14ac:dyDescent="0.25">
      <c r="A3876" s="89" t="s">
        <v>8253</v>
      </c>
      <c r="B3876" s="89" t="s">
        <v>7740</v>
      </c>
      <c r="C3876" s="89"/>
      <c r="D3876" s="89" t="s">
        <v>2801</v>
      </c>
      <c r="E3876" s="94" t="s">
        <v>8165</v>
      </c>
      <c r="F3876" s="95" t="s">
        <v>8166</v>
      </c>
      <c r="G3876" s="89" t="s">
        <v>81</v>
      </c>
      <c r="H3876" s="89" t="s">
        <v>8254</v>
      </c>
      <c r="I3876" s="96">
        <v>1</v>
      </c>
      <c r="J3876" s="97">
        <v>3714</v>
      </c>
      <c r="K3876" s="98">
        <f t="shared" si="2089"/>
        <v>1435.51</v>
      </c>
      <c r="L3876" s="99">
        <f t="shared" si="2090"/>
        <v>1.0815399999999999</v>
      </c>
      <c r="M3876" s="100">
        <f t="shared" si="2091"/>
        <v>1.0590999999999999</v>
      </c>
      <c r="N3876" s="101">
        <f t="shared" si="2092"/>
        <v>0.97811300000000001</v>
      </c>
      <c r="O3876" s="100">
        <f t="shared" si="2093"/>
        <v>1</v>
      </c>
      <c r="P3876" s="98">
        <f t="shared" si="2094"/>
        <v>1608.33</v>
      </c>
      <c r="Q3876" s="97">
        <f t="shared" si="2095"/>
        <v>4161.12</v>
      </c>
      <c r="R3876" s="97"/>
      <c r="S3876" s="97"/>
    </row>
    <row r="3877" spans="1:19" x14ac:dyDescent="0.25">
      <c r="A3877" s="89" t="s">
        <v>8255</v>
      </c>
      <c r="B3877" s="89" t="s">
        <v>7740</v>
      </c>
      <c r="C3877" s="89"/>
      <c r="D3877" s="89" t="s">
        <v>2805</v>
      </c>
      <c r="E3877" s="94" t="s">
        <v>4230</v>
      </c>
      <c r="F3877" s="95" t="s">
        <v>4231</v>
      </c>
      <c r="G3877" s="89" t="s">
        <v>81</v>
      </c>
      <c r="H3877" s="89" t="s">
        <v>8256</v>
      </c>
      <c r="I3877" s="96">
        <v>1</v>
      </c>
      <c r="J3877" s="97">
        <v>14976</v>
      </c>
      <c r="K3877" s="98">
        <f t="shared" si="2089"/>
        <v>2952.1</v>
      </c>
      <c r="L3877" s="99">
        <f t="shared" si="2090"/>
        <v>1.0815399999999999</v>
      </c>
      <c r="M3877" s="100">
        <f t="shared" si="2091"/>
        <v>1.0590999999999999</v>
      </c>
      <c r="N3877" s="101">
        <f t="shared" si="2092"/>
        <v>0.97811300000000001</v>
      </c>
      <c r="O3877" s="100">
        <f t="shared" si="2093"/>
        <v>1</v>
      </c>
      <c r="P3877" s="98">
        <f t="shared" si="2094"/>
        <v>3307.5</v>
      </c>
      <c r="Q3877" s="97">
        <f t="shared" si="2095"/>
        <v>16778.95</v>
      </c>
      <c r="R3877" s="97"/>
      <c r="S3877" s="97"/>
    </row>
    <row r="3878" spans="1:19" x14ac:dyDescent="0.25">
      <c r="A3878" s="89" t="s">
        <v>8257</v>
      </c>
      <c r="B3878" s="89" t="s">
        <v>7740</v>
      </c>
      <c r="C3878" s="89"/>
      <c r="D3878" s="89" t="s">
        <v>2809</v>
      </c>
      <c r="E3878" s="94" t="s">
        <v>574</v>
      </c>
      <c r="F3878" s="95" t="s">
        <v>575</v>
      </c>
      <c r="G3878" s="89" t="s">
        <v>81</v>
      </c>
      <c r="H3878" s="89" t="s">
        <v>8258</v>
      </c>
      <c r="I3878" s="96">
        <v>1</v>
      </c>
      <c r="J3878" s="97">
        <v>24375</v>
      </c>
      <c r="K3878" s="98">
        <f t="shared" si="2089"/>
        <v>4710.6400000000003</v>
      </c>
      <c r="L3878" s="99">
        <f t="shared" si="2090"/>
        <v>1.0815399999999999</v>
      </c>
      <c r="M3878" s="100">
        <f t="shared" si="2091"/>
        <v>1.0590999999999999</v>
      </c>
      <c r="N3878" s="101">
        <f t="shared" si="2092"/>
        <v>0.97811300000000001</v>
      </c>
      <c r="O3878" s="100">
        <f t="shared" si="2093"/>
        <v>1</v>
      </c>
      <c r="P3878" s="98">
        <f t="shared" si="2094"/>
        <v>5277.75</v>
      </c>
      <c r="Q3878" s="97">
        <f t="shared" si="2095"/>
        <v>27309.51</v>
      </c>
      <c r="R3878" s="97"/>
      <c r="S3878" s="97"/>
    </row>
    <row r="3879" spans="1:19" x14ac:dyDescent="0.25">
      <c r="A3879" s="89" t="s">
        <v>8259</v>
      </c>
      <c r="B3879" s="89" t="s">
        <v>7740</v>
      </c>
      <c r="C3879" s="89"/>
      <c r="D3879" s="89" t="s">
        <v>2813</v>
      </c>
      <c r="E3879" s="94" t="s">
        <v>798</v>
      </c>
      <c r="F3879" s="95" t="s">
        <v>8173</v>
      </c>
      <c r="G3879" s="89" t="s">
        <v>110</v>
      </c>
      <c r="H3879" s="89" t="s">
        <v>8252</v>
      </c>
      <c r="I3879" s="96">
        <v>1</v>
      </c>
      <c r="J3879" s="97">
        <v>14609</v>
      </c>
      <c r="K3879" s="98">
        <f t="shared" si="2089"/>
        <v>28797.56</v>
      </c>
      <c r="L3879" s="99">
        <f t="shared" si="2090"/>
        <v>1.0815399999999999</v>
      </c>
      <c r="M3879" s="100">
        <f t="shared" si="2091"/>
        <v>1.0590999999999999</v>
      </c>
      <c r="N3879" s="101">
        <f t="shared" si="2092"/>
        <v>0.97811300000000001</v>
      </c>
      <c r="O3879" s="100">
        <f t="shared" si="2093"/>
        <v>1</v>
      </c>
      <c r="P3879" s="98">
        <f t="shared" si="2094"/>
        <v>32264.45</v>
      </c>
      <c r="Q3879" s="97">
        <f t="shared" si="2095"/>
        <v>16367.76</v>
      </c>
      <c r="R3879" s="97"/>
      <c r="S3879" s="97"/>
    </row>
    <row r="3880" spans="1:19" x14ac:dyDescent="0.25">
      <c r="A3880" s="89" t="s">
        <v>8260</v>
      </c>
      <c r="B3880" s="89" t="s">
        <v>7740</v>
      </c>
      <c r="C3880" s="89"/>
      <c r="D3880" s="89" t="s">
        <v>2817</v>
      </c>
      <c r="E3880" s="94" t="s">
        <v>804</v>
      </c>
      <c r="F3880" s="95" t="s">
        <v>805</v>
      </c>
      <c r="G3880" s="89" t="s">
        <v>502</v>
      </c>
      <c r="H3880" s="89" t="s">
        <v>8261</v>
      </c>
      <c r="I3880" s="96">
        <v>1</v>
      </c>
      <c r="J3880" s="97">
        <v>-135</v>
      </c>
      <c r="K3880" s="98">
        <f t="shared" si="2089"/>
        <v>13305.74</v>
      </c>
      <c r="L3880" s="99">
        <f t="shared" si="2090"/>
        <v>1.0815399999999999</v>
      </c>
      <c r="M3880" s="100">
        <f t="shared" si="2091"/>
        <v>1.0590999999999999</v>
      </c>
      <c r="N3880" s="101">
        <f t="shared" si="2092"/>
        <v>0.97811300000000001</v>
      </c>
      <c r="O3880" s="100">
        <f t="shared" si="2093"/>
        <v>1</v>
      </c>
      <c r="P3880" s="98">
        <f t="shared" si="2094"/>
        <v>14907.6</v>
      </c>
      <c r="Q3880" s="97">
        <f t="shared" si="2095"/>
        <v>-151.25</v>
      </c>
      <c r="R3880" s="97"/>
      <c r="S3880" s="97"/>
    </row>
    <row r="3881" spans="1:19" x14ac:dyDescent="0.25">
      <c r="A3881" s="89" t="s">
        <v>8262</v>
      </c>
      <c r="B3881" s="89" t="s">
        <v>7740</v>
      </c>
      <c r="C3881" s="89"/>
      <c r="D3881" s="89" t="s">
        <v>2821</v>
      </c>
      <c r="E3881" s="94" t="s">
        <v>634</v>
      </c>
      <c r="F3881" s="95" t="s">
        <v>635</v>
      </c>
      <c r="G3881" s="89" t="s">
        <v>502</v>
      </c>
      <c r="H3881" s="89" t="s">
        <v>8263</v>
      </c>
      <c r="I3881" s="96">
        <v>1</v>
      </c>
      <c r="J3881" s="97">
        <v>-1001</v>
      </c>
      <c r="K3881" s="98">
        <f t="shared" si="2089"/>
        <v>49329.79</v>
      </c>
      <c r="L3881" s="99">
        <f t="shared" si="2090"/>
        <v>1.0815399999999999</v>
      </c>
      <c r="M3881" s="100">
        <f t="shared" si="2091"/>
        <v>1.0590999999999999</v>
      </c>
      <c r="N3881" s="101">
        <f t="shared" si="2092"/>
        <v>0.97811300000000001</v>
      </c>
      <c r="O3881" s="100">
        <f t="shared" si="2093"/>
        <v>1</v>
      </c>
      <c r="P3881" s="98">
        <f t="shared" si="2094"/>
        <v>55268.52</v>
      </c>
      <c r="Q3881" s="97">
        <f t="shared" si="2095"/>
        <v>-1121.51</v>
      </c>
      <c r="R3881" s="97"/>
      <c r="S3881" s="97"/>
    </row>
    <row r="3882" spans="1:19" x14ac:dyDescent="0.25">
      <c r="A3882" s="89" t="s">
        <v>8264</v>
      </c>
      <c r="B3882" s="89" t="s">
        <v>7740</v>
      </c>
      <c r="C3882" s="89"/>
      <c r="D3882" s="89" t="s">
        <v>2825</v>
      </c>
      <c r="E3882" s="94" t="s">
        <v>638</v>
      </c>
      <c r="F3882" s="95" t="s">
        <v>639</v>
      </c>
      <c r="G3882" s="89" t="s">
        <v>518</v>
      </c>
      <c r="H3882" s="89" t="s">
        <v>8265</v>
      </c>
      <c r="I3882" s="96">
        <v>1</v>
      </c>
      <c r="J3882" s="97">
        <v>2586</v>
      </c>
      <c r="K3882" s="98">
        <f t="shared" si="2089"/>
        <v>72.819999999999993</v>
      </c>
      <c r="L3882" s="99">
        <f t="shared" si="2090"/>
        <v>1.0815399999999999</v>
      </c>
      <c r="M3882" s="100">
        <f t="shared" si="2091"/>
        <v>1.0590999999999999</v>
      </c>
      <c r="N3882" s="101">
        <f t="shared" si="2092"/>
        <v>0.97811300000000001</v>
      </c>
      <c r="O3882" s="100">
        <f t="shared" si="2093"/>
        <v>1</v>
      </c>
      <c r="P3882" s="98">
        <f t="shared" si="2094"/>
        <v>81.59</v>
      </c>
      <c r="Q3882" s="97">
        <f t="shared" si="2095"/>
        <v>2897.34</v>
      </c>
      <c r="R3882" s="97"/>
      <c r="S3882" s="97"/>
    </row>
    <row r="3883" spans="1:19" ht="22.5" x14ac:dyDescent="0.25">
      <c r="A3883" s="89" t="s">
        <v>8266</v>
      </c>
      <c r="B3883" s="89" t="s">
        <v>7740</v>
      </c>
      <c r="C3883" s="89"/>
      <c r="D3883" s="89" t="s">
        <v>2829</v>
      </c>
      <c r="E3883" s="94" t="s">
        <v>5456</v>
      </c>
      <c r="F3883" s="95" t="s">
        <v>6515</v>
      </c>
      <c r="G3883" s="89" t="s">
        <v>110</v>
      </c>
      <c r="H3883" s="89" t="s">
        <v>8252</v>
      </c>
      <c r="I3883" s="96">
        <v>1</v>
      </c>
      <c r="J3883" s="97">
        <v>12383</v>
      </c>
      <c r="K3883" s="98">
        <f t="shared" si="2089"/>
        <v>24409.62</v>
      </c>
      <c r="L3883" s="99">
        <f t="shared" si="2090"/>
        <v>1.0815399999999999</v>
      </c>
      <c r="M3883" s="100">
        <f t="shared" si="2091"/>
        <v>1.0590999999999999</v>
      </c>
      <c r="N3883" s="101">
        <f t="shared" si="2092"/>
        <v>0.97811300000000001</v>
      </c>
      <c r="O3883" s="100">
        <f t="shared" si="2093"/>
        <v>1</v>
      </c>
      <c r="P3883" s="98">
        <f t="shared" si="2094"/>
        <v>27348.25</v>
      </c>
      <c r="Q3883" s="97">
        <f t="shared" si="2095"/>
        <v>13873.77</v>
      </c>
      <c r="R3883" s="97"/>
      <c r="S3883" s="97"/>
    </row>
    <row r="3884" spans="1:19" ht="22.5" x14ac:dyDescent="0.25">
      <c r="A3884" s="89" t="s">
        <v>8267</v>
      </c>
      <c r="B3884" s="89" t="s">
        <v>7740</v>
      </c>
      <c r="C3884" s="89"/>
      <c r="D3884" s="89" t="s">
        <v>2833</v>
      </c>
      <c r="E3884" s="94" t="s">
        <v>8033</v>
      </c>
      <c r="F3884" s="95" t="s">
        <v>8034</v>
      </c>
      <c r="G3884" s="89" t="s">
        <v>81</v>
      </c>
      <c r="H3884" s="89" t="s">
        <v>8268</v>
      </c>
      <c r="I3884" s="96">
        <v>1</v>
      </c>
      <c r="J3884" s="97">
        <v>62266</v>
      </c>
      <c r="K3884" s="98">
        <f t="shared" si="2089"/>
        <v>11916.5</v>
      </c>
      <c r="L3884" s="99">
        <f t="shared" si="2090"/>
        <v>1.0815399999999999</v>
      </c>
      <c r="M3884" s="100">
        <f t="shared" si="2091"/>
        <v>1.0590999999999999</v>
      </c>
      <c r="N3884" s="101">
        <f t="shared" si="2092"/>
        <v>0.97811300000000001</v>
      </c>
      <c r="O3884" s="100">
        <f t="shared" si="2093"/>
        <v>1</v>
      </c>
      <c r="P3884" s="98">
        <f t="shared" si="2094"/>
        <v>13351.11</v>
      </c>
      <c r="Q3884" s="97">
        <f t="shared" si="2095"/>
        <v>69762.09</v>
      </c>
      <c r="R3884" s="97"/>
      <c r="S3884" s="97"/>
    </row>
    <row r="3885" spans="1:19" x14ac:dyDescent="0.25">
      <c r="A3885" s="89" t="s">
        <v>8269</v>
      </c>
      <c r="B3885" s="89" t="s">
        <v>7740</v>
      </c>
      <c r="C3885" s="89"/>
      <c r="D3885" s="89" t="s">
        <v>2836</v>
      </c>
      <c r="E3885" s="94" t="s">
        <v>2218</v>
      </c>
      <c r="F3885" s="95" t="s">
        <v>2219</v>
      </c>
      <c r="G3885" s="89" t="s">
        <v>110</v>
      </c>
      <c r="H3885" s="89" t="s">
        <v>8252</v>
      </c>
      <c r="I3885" s="96">
        <v>1</v>
      </c>
      <c r="J3885" s="97">
        <v>14890</v>
      </c>
      <c r="K3885" s="98">
        <f t="shared" si="2089"/>
        <v>29351.47</v>
      </c>
      <c r="L3885" s="99">
        <f t="shared" si="2090"/>
        <v>1.0815399999999999</v>
      </c>
      <c r="M3885" s="100">
        <f t="shared" si="2091"/>
        <v>1.0590999999999999</v>
      </c>
      <c r="N3885" s="101">
        <f t="shared" si="2092"/>
        <v>0.97811300000000001</v>
      </c>
      <c r="O3885" s="100">
        <f t="shared" si="2093"/>
        <v>1</v>
      </c>
      <c r="P3885" s="98">
        <f t="shared" si="2094"/>
        <v>32885.050000000003</v>
      </c>
      <c r="Q3885" s="97">
        <f t="shared" si="2095"/>
        <v>16682.59</v>
      </c>
      <c r="R3885" s="97"/>
      <c r="S3885" s="97"/>
    </row>
    <row r="3886" spans="1:19" ht="22.5" x14ac:dyDescent="0.25">
      <c r="A3886" s="89" t="s">
        <v>8270</v>
      </c>
      <c r="B3886" s="89" t="s">
        <v>7740</v>
      </c>
      <c r="C3886" s="89"/>
      <c r="D3886" s="89" t="s">
        <v>2840</v>
      </c>
      <c r="E3886" s="94" t="s">
        <v>4220</v>
      </c>
      <c r="F3886" s="95" t="s">
        <v>8185</v>
      </c>
      <c r="G3886" s="89" t="s">
        <v>110</v>
      </c>
      <c r="H3886" s="89" t="s">
        <v>8252</v>
      </c>
      <c r="I3886" s="96">
        <v>1</v>
      </c>
      <c r="J3886" s="97">
        <v>1214</v>
      </c>
      <c r="K3886" s="98">
        <f t="shared" si="2089"/>
        <v>2393.06</v>
      </c>
      <c r="L3886" s="99">
        <f t="shared" si="2090"/>
        <v>1.0815399999999999</v>
      </c>
      <c r="M3886" s="100">
        <f t="shared" si="2091"/>
        <v>1.0590999999999999</v>
      </c>
      <c r="N3886" s="101">
        <f t="shared" si="2092"/>
        <v>0.97811300000000001</v>
      </c>
      <c r="O3886" s="100">
        <f t="shared" si="2093"/>
        <v>1</v>
      </c>
      <c r="P3886" s="98">
        <f t="shared" si="2094"/>
        <v>2681.16</v>
      </c>
      <c r="Q3886" s="97">
        <f t="shared" si="2095"/>
        <v>1360.15</v>
      </c>
      <c r="R3886" s="97"/>
      <c r="S3886" s="97"/>
    </row>
    <row r="3887" spans="1:19" x14ac:dyDescent="0.25">
      <c r="A3887" s="89" t="s">
        <v>8271</v>
      </c>
      <c r="B3887" s="89" t="s">
        <v>7740</v>
      </c>
      <c r="C3887" s="89"/>
      <c r="D3887" s="89" t="s">
        <v>2844</v>
      </c>
      <c r="E3887" s="94" t="s">
        <v>1051</v>
      </c>
      <c r="F3887" s="95" t="s">
        <v>1052</v>
      </c>
      <c r="G3887" s="89" t="s">
        <v>81</v>
      </c>
      <c r="H3887" s="89" t="s">
        <v>8272</v>
      </c>
      <c r="I3887" s="96">
        <v>1</v>
      </c>
      <c r="J3887" s="97">
        <v>5736</v>
      </c>
      <c r="K3887" s="98">
        <f t="shared" si="2089"/>
        <v>2771.3</v>
      </c>
      <c r="L3887" s="99">
        <f t="shared" si="2090"/>
        <v>1.0815399999999999</v>
      </c>
      <c r="M3887" s="100">
        <f t="shared" si="2091"/>
        <v>1.0590999999999999</v>
      </c>
      <c r="N3887" s="101">
        <f t="shared" si="2092"/>
        <v>0.97811300000000001</v>
      </c>
      <c r="O3887" s="100">
        <f t="shared" si="2093"/>
        <v>1</v>
      </c>
      <c r="P3887" s="98">
        <f t="shared" si="2094"/>
        <v>3104.93</v>
      </c>
      <c r="Q3887" s="97">
        <f t="shared" si="2095"/>
        <v>6426.53</v>
      </c>
      <c r="R3887" s="97"/>
      <c r="S3887" s="97"/>
    </row>
    <row r="3888" spans="1:19" ht="33.75" x14ac:dyDescent="0.25">
      <c r="A3888" s="89" t="s">
        <v>8273</v>
      </c>
      <c r="B3888" s="89" t="s">
        <v>7740</v>
      </c>
      <c r="C3888" s="89"/>
      <c r="D3888" s="89" t="s">
        <v>2848</v>
      </c>
      <c r="E3888" s="94" t="s">
        <v>8274</v>
      </c>
      <c r="F3888" s="95" t="s">
        <v>8275</v>
      </c>
      <c r="G3888" s="89" t="s">
        <v>110</v>
      </c>
      <c r="H3888" s="89" t="s">
        <v>8252</v>
      </c>
      <c r="I3888" s="96">
        <v>1</v>
      </c>
      <c r="J3888" s="97">
        <v>83400</v>
      </c>
      <c r="K3888" s="98">
        <f t="shared" si="2089"/>
        <v>164399.76</v>
      </c>
      <c r="L3888" s="99">
        <f t="shared" si="2090"/>
        <v>1.0815399999999999</v>
      </c>
      <c r="M3888" s="100">
        <f t="shared" si="2091"/>
        <v>1.0590999999999999</v>
      </c>
      <c r="N3888" s="101">
        <f t="shared" si="2092"/>
        <v>0.97811300000000001</v>
      </c>
      <c r="O3888" s="100">
        <f t="shared" si="2093"/>
        <v>1</v>
      </c>
      <c r="P3888" s="98">
        <f t="shared" si="2094"/>
        <v>184191.58</v>
      </c>
      <c r="Q3888" s="97">
        <f t="shared" si="2095"/>
        <v>93440.39</v>
      </c>
      <c r="R3888" s="97"/>
      <c r="S3888" s="97"/>
    </row>
    <row r="3889" spans="1:19" x14ac:dyDescent="0.25">
      <c r="A3889" s="89"/>
      <c r="B3889" s="90"/>
      <c r="C3889" s="90"/>
      <c r="D3889" s="91"/>
      <c r="E3889" s="92"/>
      <c r="F3889" s="92" t="s">
        <v>8276</v>
      </c>
      <c r="G3889" s="91"/>
      <c r="H3889" s="91"/>
      <c r="I3889" s="93">
        <v>1</v>
      </c>
      <c r="J3889" s="91"/>
      <c r="K3889" s="98"/>
      <c r="L3889" s="99"/>
      <c r="M3889" s="100"/>
      <c r="N3889" s="101"/>
      <c r="O3889" s="100"/>
      <c r="P3889" s="98"/>
      <c r="Q3889" s="91"/>
      <c r="R3889" s="91"/>
      <c r="S3889" s="91"/>
    </row>
    <row r="3890" spans="1:19" x14ac:dyDescent="0.25">
      <c r="A3890" s="89" t="s">
        <v>8277</v>
      </c>
      <c r="B3890" s="89" t="s">
        <v>7740</v>
      </c>
      <c r="C3890" s="89"/>
      <c r="D3890" s="89" t="s">
        <v>2852</v>
      </c>
      <c r="E3890" s="94" t="s">
        <v>8189</v>
      </c>
      <c r="F3890" s="95" t="s">
        <v>8190</v>
      </c>
      <c r="G3890" s="89" t="s">
        <v>110</v>
      </c>
      <c r="H3890" s="89" t="s">
        <v>8278</v>
      </c>
      <c r="I3890" s="96">
        <v>1</v>
      </c>
      <c r="J3890" s="97">
        <v>110713</v>
      </c>
      <c r="K3890" s="98">
        <f>J3890/H3890</f>
        <v>389560.17</v>
      </c>
      <c r="L3890" s="99">
        <f>$L$8</f>
        <v>1.0815399999999999</v>
      </c>
      <c r="M3890" s="100">
        <f>$M$8</f>
        <v>1.0590999999999999</v>
      </c>
      <c r="N3890" s="101">
        <f>$N$8</f>
        <v>0.97811300000000001</v>
      </c>
      <c r="O3890" s="100">
        <f>$O$8</f>
        <v>1</v>
      </c>
      <c r="P3890" s="98">
        <f>K3890*L3890*M3890*N3890*O3890</f>
        <v>436458.68</v>
      </c>
      <c r="Q3890" s="97">
        <f>H3890*P3890</f>
        <v>124041.56</v>
      </c>
      <c r="R3890" s="97"/>
      <c r="S3890" s="97"/>
    </row>
    <row r="3891" spans="1:19" x14ac:dyDescent="0.25">
      <c r="A3891" s="89" t="s">
        <v>8279</v>
      </c>
      <c r="B3891" s="89" t="s">
        <v>7740</v>
      </c>
      <c r="C3891" s="89"/>
      <c r="D3891" s="89" t="s">
        <v>2856</v>
      </c>
      <c r="E3891" s="94" t="s">
        <v>8192</v>
      </c>
      <c r="F3891" s="95" t="s">
        <v>8193</v>
      </c>
      <c r="G3891" s="89" t="s">
        <v>81</v>
      </c>
      <c r="H3891" s="89" t="s">
        <v>8280</v>
      </c>
      <c r="I3891" s="96">
        <v>1</v>
      </c>
      <c r="J3891" s="97">
        <v>65</v>
      </c>
      <c r="K3891" s="98">
        <f>J3891/H3891</f>
        <v>23214.29</v>
      </c>
      <c r="L3891" s="99">
        <f>$L$8</f>
        <v>1.0815399999999999</v>
      </c>
      <c r="M3891" s="100">
        <f>$M$8</f>
        <v>1.0590999999999999</v>
      </c>
      <c r="N3891" s="101">
        <f>$N$8</f>
        <v>0.97811300000000001</v>
      </c>
      <c r="O3891" s="100">
        <f>$O$8</f>
        <v>1</v>
      </c>
      <c r="P3891" s="98">
        <f>K3891*L3891*M3891*N3891*O3891</f>
        <v>26009.02</v>
      </c>
      <c r="Q3891" s="97">
        <f>H3891*P3891</f>
        <v>72.83</v>
      </c>
      <c r="R3891" s="97"/>
      <c r="S3891" s="97"/>
    </row>
    <row r="3892" spans="1:19" x14ac:dyDescent="0.25">
      <c r="A3892" s="82" t="s">
        <v>2732</v>
      </c>
      <c r="B3892" s="83"/>
      <c r="C3892" s="84"/>
      <c r="D3892" s="85"/>
      <c r="E3892" s="86"/>
      <c r="F3892" s="86" t="s">
        <v>8282</v>
      </c>
      <c r="G3892" s="82"/>
      <c r="H3892" s="82"/>
      <c r="I3892" s="87"/>
      <c r="J3892" s="88">
        <f>SUM(J3893:J3915)</f>
        <v>4686365</v>
      </c>
      <c r="K3892" s="98"/>
      <c r="L3892" s="99"/>
      <c r="M3892" s="100"/>
      <c r="N3892" s="101"/>
      <c r="O3892" s="100"/>
      <c r="P3892" s="98"/>
      <c r="Q3892" s="88">
        <f>SUM(Q3893:Q3915)</f>
        <v>5250547.3</v>
      </c>
      <c r="R3892" s="88">
        <f t="shared" ref="R3892:S3892" si="2096">SUM(R3893:R3915)</f>
        <v>0</v>
      </c>
      <c r="S3892" s="88">
        <f t="shared" si="2096"/>
        <v>0</v>
      </c>
    </row>
    <row r="3893" spans="1:19" x14ac:dyDescent="0.25">
      <c r="A3893" s="89"/>
      <c r="B3893" s="90"/>
      <c r="C3893" s="90"/>
      <c r="D3893" s="91"/>
      <c r="E3893" s="92"/>
      <c r="F3893" s="92" t="s">
        <v>6484</v>
      </c>
      <c r="G3893" s="91"/>
      <c r="H3893" s="91"/>
      <c r="I3893" s="93">
        <v>1</v>
      </c>
      <c r="J3893" s="91"/>
      <c r="K3893" s="98"/>
      <c r="L3893" s="99"/>
      <c r="M3893" s="100"/>
      <c r="N3893" s="101"/>
      <c r="O3893" s="100"/>
      <c r="P3893" s="98"/>
      <c r="Q3893" s="91"/>
      <c r="R3893" s="91"/>
      <c r="S3893" s="91"/>
    </row>
    <row r="3894" spans="1:19" ht="22.5" x14ac:dyDescent="0.25">
      <c r="A3894" s="89" t="s">
        <v>8283</v>
      </c>
      <c r="B3894" s="89" t="s">
        <v>7740</v>
      </c>
      <c r="C3894" s="89"/>
      <c r="D3894" s="89" t="s">
        <v>2861</v>
      </c>
      <c r="E3894" s="94" t="s">
        <v>6486</v>
      </c>
      <c r="F3894" s="95" t="s">
        <v>6487</v>
      </c>
      <c r="G3894" s="89" t="s">
        <v>110</v>
      </c>
      <c r="H3894" s="89" t="s">
        <v>8284</v>
      </c>
      <c r="I3894" s="96">
        <v>1</v>
      </c>
      <c r="J3894" s="97">
        <v>1414737</v>
      </c>
      <c r="K3894" s="98">
        <f t="shared" ref="K3894:K3901" si="2097">J3894/H3894</f>
        <v>79104.08</v>
      </c>
      <c r="L3894" s="99">
        <f t="shared" ref="L3894:L3901" si="2098">$L$8</f>
        <v>1.0815399999999999</v>
      </c>
      <c r="M3894" s="100">
        <f t="shared" ref="M3894:M3901" si="2099">$M$8</f>
        <v>1.0590999999999999</v>
      </c>
      <c r="N3894" s="101">
        <f t="shared" ref="N3894:N3901" si="2100">$N$8</f>
        <v>0.97811300000000001</v>
      </c>
      <c r="O3894" s="100">
        <f t="shared" ref="O3894:O3901" si="2101">$O$8</f>
        <v>1</v>
      </c>
      <c r="P3894" s="98">
        <f t="shared" ref="P3894:P3901" si="2102">K3894*L3894*M3894*N3894*O3894</f>
        <v>88627.29</v>
      </c>
      <c r="Q3894" s="97">
        <f t="shared" ref="Q3894:Q3901" si="2103">H3894*P3894</f>
        <v>1585054.77</v>
      </c>
      <c r="R3894" s="97"/>
      <c r="S3894" s="97"/>
    </row>
    <row r="3895" spans="1:19" ht="22.5" x14ac:dyDescent="0.25">
      <c r="A3895" s="89" t="s">
        <v>8285</v>
      </c>
      <c r="B3895" s="89" t="s">
        <v>7740</v>
      </c>
      <c r="C3895" s="89"/>
      <c r="D3895" s="89" t="s">
        <v>2863</v>
      </c>
      <c r="E3895" s="94" t="s">
        <v>6490</v>
      </c>
      <c r="F3895" s="95" t="s">
        <v>6491</v>
      </c>
      <c r="G3895" s="89" t="s">
        <v>110</v>
      </c>
      <c r="H3895" s="89" t="s">
        <v>8284</v>
      </c>
      <c r="I3895" s="96">
        <v>1</v>
      </c>
      <c r="J3895" s="97">
        <v>594095</v>
      </c>
      <c r="K3895" s="98">
        <f t="shared" si="2097"/>
        <v>33218.43</v>
      </c>
      <c r="L3895" s="99">
        <f t="shared" si="2098"/>
        <v>1.0815399999999999</v>
      </c>
      <c r="M3895" s="100">
        <f t="shared" si="2099"/>
        <v>1.0590999999999999</v>
      </c>
      <c r="N3895" s="101">
        <f t="shared" si="2100"/>
        <v>0.97811300000000001</v>
      </c>
      <c r="O3895" s="100">
        <f t="shared" si="2101"/>
        <v>1</v>
      </c>
      <c r="P3895" s="98">
        <f t="shared" si="2102"/>
        <v>37217.54</v>
      </c>
      <c r="Q3895" s="97">
        <f t="shared" si="2103"/>
        <v>665617.09</v>
      </c>
      <c r="R3895" s="97"/>
      <c r="S3895" s="97"/>
    </row>
    <row r="3896" spans="1:19" x14ac:dyDescent="0.25">
      <c r="A3896" s="89" t="s">
        <v>8286</v>
      </c>
      <c r="B3896" s="89" t="s">
        <v>7740</v>
      </c>
      <c r="C3896" s="89"/>
      <c r="D3896" s="89" t="s">
        <v>2867</v>
      </c>
      <c r="E3896" s="94" t="s">
        <v>6493</v>
      </c>
      <c r="F3896" s="95" t="s">
        <v>6494</v>
      </c>
      <c r="G3896" s="89" t="s">
        <v>502</v>
      </c>
      <c r="H3896" s="89" t="s">
        <v>8287</v>
      </c>
      <c r="I3896" s="96">
        <v>1</v>
      </c>
      <c r="J3896" s="97">
        <v>113769</v>
      </c>
      <c r="K3896" s="98">
        <f t="shared" si="2097"/>
        <v>100973.26</v>
      </c>
      <c r="L3896" s="99">
        <f t="shared" si="2098"/>
        <v>1.0815399999999999</v>
      </c>
      <c r="M3896" s="100">
        <f t="shared" si="2099"/>
        <v>1.0590999999999999</v>
      </c>
      <c r="N3896" s="101">
        <f t="shared" si="2100"/>
        <v>0.97811300000000001</v>
      </c>
      <c r="O3896" s="100">
        <f t="shared" si="2101"/>
        <v>1</v>
      </c>
      <c r="P3896" s="98">
        <f t="shared" si="2102"/>
        <v>113129.26</v>
      </c>
      <c r="Q3896" s="97">
        <f t="shared" si="2103"/>
        <v>127465.45</v>
      </c>
      <c r="R3896" s="97"/>
      <c r="S3896" s="97"/>
    </row>
    <row r="3897" spans="1:19" ht="22.5" x14ac:dyDescent="0.25">
      <c r="A3897" s="89" t="s">
        <v>8288</v>
      </c>
      <c r="B3897" s="89" t="s">
        <v>7740</v>
      </c>
      <c r="C3897" s="89"/>
      <c r="D3897" s="89" t="s">
        <v>2871</v>
      </c>
      <c r="E3897" s="94" t="s">
        <v>6486</v>
      </c>
      <c r="F3897" s="95" t="s">
        <v>6487</v>
      </c>
      <c r="G3897" s="89" t="s">
        <v>110</v>
      </c>
      <c r="H3897" s="89" t="s">
        <v>8289</v>
      </c>
      <c r="I3897" s="96">
        <v>1</v>
      </c>
      <c r="J3897" s="97">
        <v>158596</v>
      </c>
      <c r="K3897" s="98">
        <f t="shared" si="2097"/>
        <v>79104.19</v>
      </c>
      <c r="L3897" s="99">
        <f t="shared" si="2098"/>
        <v>1.0815399999999999</v>
      </c>
      <c r="M3897" s="100">
        <f t="shared" si="2099"/>
        <v>1.0590999999999999</v>
      </c>
      <c r="N3897" s="101">
        <f t="shared" si="2100"/>
        <v>0.97811300000000001</v>
      </c>
      <c r="O3897" s="100">
        <f t="shared" si="2101"/>
        <v>1</v>
      </c>
      <c r="P3897" s="98">
        <f t="shared" si="2102"/>
        <v>88627.41</v>
      </c>
      <c r="Q3897" s="97">
        <f t="shared" si="2103"/>
        <v>177689.09</v>
      </c>
      <c r="R3897" s="97"/>
      <c r="S3897" s="97"/>
    </row>
    <row r="3898" spans="1:19" x14ac:dyDescent="0.25">
      <c r="A3898" s="89" t="s">
        <v>8290</v>
      </c>
      <c r="B3898" s="89" t="s">
        <v>7740</v>
      </c>
      <c r="C3898" s="89"/>
      <c r="D3898" s="89" t="s">
        <v>2875</v>
      </c>
      <c r="E3898" s="94" t="s">
        <v>8291</v>
      </c>
      <c r="F3898" s="95" t="s">
        <v>8292</v>
      </c>
      <c r="G3898" s="89" t="s">
        <v>110</v>
      </c>
      <c r="H3898" s="89" t="s">
        <v>8289</v>
      </c>
      <c r="I3898" s="96">
        <v>1</v>
      </c>
      <c r="J3898" s="97">
        <v>10127</v>
      </c>
      <c r="K3898" s="98">
        <f t="shared" si="2097"/>
        <v>5051.12</v>
      </c>
      <c r="L3898" s="99">
        <f t="shared" si="2098"/>
        <v>1.0815399999999999</v>
      </c>
      <c r="M3898" s="100">
        <f t="shared" si="2099"/>
        <v>1.0590999999999999</v>
      </c>
      <c r="N3898" s="101">
        <f t="shared" si="2100"/>
        <v>0.97811300000000001</v>
      </c>
      <c r="O3898" s="100">
        <f t="shared" si="2101"/>
        <v>1</v>
      </c>
      <c r="P3898" s="98">
        <f t="shared" si="2102"/>
        <v>5659.22</v>
      </c>
      <c r="Q3898" s="97">
        <f t="shared" si="2103"/>
        <v>11346.17</v>
      </c>
      <c r="R3898" s="97"/>
      <c r="S3898" s="97"/>
    </row>
    <row r="3899" spans="1:19" x14ac:dyDescent="0.25">
      <c r="A3899" s="89" t="s">
        <v>8293</v>
      </c>
      <c r="B3899" s="89" t="s">
        <v>7740</v>
      </c>
      <c r="C3899" s="89"/>
      <c r="D3899" s="89" t="s">
        <v>2879</v>
      </c>
      <c r="E3899" s="94" t="s">
        <v>8294</v>
      </c>
      <c r="F3899" s="95" t="s">
        <v>8295</v>
      </c>
      <c r="G3899" s="89" t="s">
        <v>518</v>
      </c>
      <c r="H3899" s="89" t="s">
        <v>8296</v>
      </c>
      <c r="I3899" s="96">
        <v>1</v>
      </c>
      <c r="J3899" s="97">
        <v>4517</v>
      </c>
      <c r="K3899" s="98">
        <f t="shared" si="2097"/>
        <v>173.31</v>
      </c>
      <c r="L3899" s="99">
        <f t="shared" si="2098"/>
        <v>1.0815399999999999</v>
      </c>
      <c r="M3899" s="100">
        <f t="shared" si="2099"/>
        <v>1.0590999999999999</v>
      </c>
      <c r="N3899" s="101">
        <f t="shared" si="2100"/>
        <v>0.97811300000000001</v>
      </c>
      <c r="O3899" s="100">
        <f t="shared" si="2101"/>
        <v>1</v>
      </c>
      <c r="P3899" s="98">
        <f t="shared" si="2102"/>
        <v>194.17</v>
      </c>
      <c r="Q3899" s="97">
        <f t="shared" si="2103"/>
        <v>5060.79</v>
      </c>
      <c r="R3899" s="97"/>
      <c r="S3899" s="97"/>
    </row>
    <row r="3900" spans="1:19" ht="33.75" x14ac:dyDescent="0.25">
      <c r="A3900" s="89" t="s">
        <v>8297</v>
      </c>
      <c r="B3900" s="89" t="s">
        <v>7740</v>
      </c>
      <c r="C3900" s="89"/>
      <c r="D3900" s="89" t="s">
        <v>2883</v>
      </c>
      <c r="E3900" s="94" t="s">
        <v>8298</v>
      </c>
      <c r="F3900" s="95" t="s">
        <v>8299</v>
      </c>
      <c r="G3900" s="89" t="s">
        <v>110</v>
      </c>
      <c r="H3900" s="89" t="s">
        <v>8289</v>
      </c>
      <c r="I3900" s="96">
        <v>1</v>
      </c>
      <c r="J3900" s="97">
        <v>352304</v>
      </c>
      <c r="K3900" s="98">
        <f t="shared" si="2097"/>
        <v>175721.48</v>
      </c>
      <c r="L3900" s="99">
        <f t="shared" si="2098"/>
        <v>1.0815399999999999</v>
      </c>
      <c r="M3900" s="100">
        <f t="shared" si="2099"/>
        <v>1.0590999999999999</v>
      </c>
      <c r="N3900" s="101">
        <f t="shared" si="2100"/>
        <v>0.97811300000000001</v>
      </c>
      <c r="O3900" s="100">
        <f t="shared" si="2101"/>
        <v>1</v>
      </c>
      <c r="P3900" s="98">
        <f t="shared" si="2102"/>
        <v>196876.3</v>
      </c>
      <c r="Q3900" s="97">
        <f t="shared" si="2103"/>
        <v>394717.29</v>
      </c>
      <c r="R3900" s="97"/>
      <c r="S3900" s="97"/>
    </row>
    <row r="3901" spans="1:19" ht="33.75" x14ac:dyDescent="0.25">
      <c r="A3901" s="89" t="s">
        <v>8300</v>
      </c>
      <c r="B3901" s="89" t="s">
        <v>7740</v>
      </c>
      <c r="C3901" s="89"/>
      <c r="D3901" s="89" t="s">
        <v>8301</v>
      </c>
      <c r="E3901" s="94" t="s">
        <v>8302</v>
      </c>
      <c r="F3901" s="95" t="s">
        <v>8303</v>
      </c>
      <c r="G3901" s="89" t="s">
        <v>949</v>
      </c>
      <c r="H3901" s="89" t="s">
        <v>8304</v>
      </c>
      <c r="I3901" s="96">
        <v>1</v>
      </c>
      <c r="J3901" s="97">
        <v>136785</v>
      </c>
      <c r="K3901" s="98">
        <f t="shared" si="2097"/>
        <v>682.25</v>
      </c>
      <c r="L3901" s="99">
        <f t="shared" si="2098"/>
        <v>1.0815399999999999</v>
      </c>
      <c r="M3901" s="100">
        <f t="shared" si="2099"/>
        <v>1.0590999999999999</v>
      </c>
      <c r="N3901" s="101">
        <f t="shared" si="2100"/>
        <v>0.97811300000000001</v>
      </c>
      <c r="O3901" s="100">
        <f t="shared" si="2101"/>
        <v>1</v>
      </c>
      <c r="P3901" s="98">
        <f t="shared" si="2102"/>
        <v>764.38</v>
      </c>
      <c r="Q3901" s="97">
        <f t="shared" si="2103"/>
        <v>153250.54999999999</v>
      </c>
      <c r="R3901" s="97"/>
      <c r="S3901" s="97"/>
    </row>
    <row r="3902" spans="1:19" x14ac:dyDescent="0.25">
      <c r="A3902" s="89"/>
      <c r="B3902" s="90"/>
      <c r="C3902" s="90"/>
      <c r="D3902" s="91"/>
      <c r="E3902" s="92"/>
      <c r="F3902" s="92" t="s">
        <v>6495</v>
      </c>
      <c r="G3902" s="91"/>
      <c r="H3902" s="91"/>
      <c r="I3902" s="93">
        <v>1</v>
      </c>
      <c r="J3902" s="91"/>
      <c r="K3902" s="98"/>
      <c r="L3902" s="99"/>
      <c r="M3902" s="100"/>
      <c r="N3902" s="101"/>
      <c r="O3902" s="100"/>
      <c r="P3902" s="98"/>
      <c r="Q3902" s="91"/>
      <c r="R3902" s="91"/>
      <c r="S3902" s="91"/>
    </row>
    <row r="3903" spans="1:19" ht="22.5" x14ac:dyDescent="0.25">
      <c r="A3903" s="89" t="s">
        <v>8305</v>
      </c>
      <c r="B3903" s="89" t="s">
        <v>7740</v>
      </c>
      <c r="C3903" s="89"/>
      <c r="D3903" s="89" t="s">
        <v>8306</v>
      </c>
      <c r="E3903" s="94" t="s">
        <v>8307</v>
      </c>
      <c r="F3903" s="95" t="s">
        <v>8308</v>
      </c>
      <c r="G3903" s="89" t="s">
        <v>110</v>
      </c>
      <c r="H3903" s="89" t="s">
        <v>8309</v>
      </c>
      <c r="I3903" s="96">
        <v>1</v>
      </c>
      <c r="J3903" s="97">
        <v>576050</v>
      </c>
      <c r="K3903" s="98">
        <f>J3903/H3903</f>
        <v>119567.02</v>
      </c>
      <c r="L3903" s="99">
        <f>$L$8</f>
        <v>1.0815399999999999</v>
      </c>
      <c r="M3903" s="100">
        <f>$M$8</f>
        <v>1.0590999999999999</v>
      </c>
      <c r="N3903" s="101">
        <f>$N$8</f>
        <v>0.97811300000000001</v>
      </c>
      <c r="O3903" s="100">
        <f>$O$8</f>
        <v>1</v>
      </c>
      <c r="P3903" s="98">
        <f>K3903*L3903*M3903*N3903*O3903</f>
        <v>133961.5</v>
      </c>
      <c r="Q3903" s="97">
        <f>H3903*P3903</f>
        <v>645399.71</v>
      </c>
      <c r="R3903" s="97"/>
      <c r="S3903" s="97"/>
    </row>
    <row r="3904" spans="1:19" ht="22.5" x14ac:dyDescent="0.25">
      <c r="A3904" s="89" t="s">
        <v>8310</v>
      </c>
      <c r="B3904" s="89" t="s">
        <v>7740</v>
      </c>
      <c r="C3904" s="89"/>
      <c r="D3904" s="89" t="s">
        <v>8311</v>
      </c>
      <c r="E3904" s="94" t="s">
        <v>6497</v>
      </c>
      <c r="F3904" s="95" t="s">
        <v>6498</v>
      </c>
      <c r="G3904" s="89" t="s">
        <v>110</v>
      </c>
      <c r="H3904" s="89" t="s">
        <v>8312</v>
      </c>
      <c r="I3904" s="96">
        <v>1</v>
      </c>
      <c r="J3904" s="97">
        <v>177244</v>
      </c>
      <c r="K3904" s="98">
        <f>J3904/H3904</f>
        <v>80186.39</v>
      </c>
      <c r="L3904" s="99">
        <f>$L$8</f>
        <v>1.0815399999999999</v>
      </c>
      <c r="M3904" s="100">
        <f>$M$8</f>
        <v>1.0590999999999999</v>
      </c>
      <c r="N3904" s="101">
        <f>$N$8</f>
        <v>0.97811300000000001</v>
      </c>
      <c r="O3904" s="100">
        <f>$O$8</f>
        <v>1</v>
      </c>
      <c r="P3904" s="98">
        <f>K3904*L3904*M3904*N3904*O3904</f>
        <v>89839.9</v>
      </c>
      <c r="Q3904" s="97">
        <f>H3904*P3904</f>
        <v>198582.11</v>
      </c>
      <c r="R3904" s="97"/>
      <c r="S3904" s="97"/>
    </row>
    <row r="3905" spans="1:19" ht="22.5" x14ac:dyDescent="0.25">
      <c r="A3905" s="89" t="s">
        <v>8313</v>
      </c>
      <c r="B3905" s="89" t="s">
        <v>7740</v>
      </c>
      <c r="C3905" s="89"/>
      <c r="D3905" s="89" t="s">
        <v>8314</v>
      </c>
      <c r="E3905" s="94" t="s">
        <v>6501</v>
      </c>
      <c r="F3905" s="95" t="s">
        <v>6502</v>
      </c>
      <c r="G3905" s="89" t="s">
        <v>110</v>
      </c>
      <c r="H3905" s="89" t="s">
        <v>8312</v>
      </c>
      <c r="I3905" s="96">
        <v>1</v>
      </c>
      <c r="J3905" s="97">
        <v>91151</v>
      </c>
      <c r="K3905" s="98">
        <f>J3905/H3905</f>
        <v>41237.33</v>
      </c>
      <c r="L3905" s="99">
        <f>$L$8</f>
        <v>1.0815399999999999</v>
      </c>
      <c r="M3905" s="100">
        <f>$M$8</f>
        <v>1.0590999999999999</v>
      </c>
      <c r="N3905" s="101">
        <f>$N$8</f>
        <v>0.97811300000000001</v>
      </c>
      <c r="O3905" s="100">
        <f>$O$8</f>
        <v>1</v>
      </c>
      <c r="P3905" s="98">
        <f>K3905*L3905*M3905*N3905*O3905</f>
        <v>46201.82</v>
      </c>
      <c r="Q3905" s="97">
        <f>H3905*P3905</f>
        <v>102124.5</v>
      </c>
      <c r="R3905" s="97"/>
      <c r="S3905" s="97"/>
    </row>
    <row r="3906" spans="1:19" x14ac:dyDescent="0.25">
      <c r="A3906" s="89" t="s">
        <v>8315</v>
      </c>
      <c r="B3906" s="89" t="s">
        <v>7740</v>
      </c>
      <c r="C3906" s="89"/>
      <c r="D3906" s="89" t="s">
        <v>8316</v>
      </c>
      <c r="E3906" s="94" t="s">
        <v>6493</v>
      </c>
      <c r="F3906" s="95" t="s">
        <v>6494</v>
      </c>
      <c r="G3906" s="89" t="s">
        <v>502</v>
      </c>
      <c r="H3906" s="89" t="s">
        <v>8317</v>
      </c>
      <c r="I3906" s="96">
        <v>1</v>
      </c>
      <c r="J3906" s="97">
        <v>15400</v>
      </c>
      <c r="K3906" s="98">
        <f>J3906/H3906</f>
        <v>100971.69</v>
      </c>
      <c r="L3906" s="99">
        <f>$L$8</f>
        <v>1.0815399999999999</v>
      </c>
      <c r="M3906" s="100">
        <f>$M$8</f>
        <v>1.0590999999999999</v>
      </c>
      <c r="N3906" s="101">
        <f>$N$8</f>
        <v>0.97811300000000001</v>
      </c>
      <c r="O3906" s="100">
        <f>$O$8</f>
        <v>1</v>
      </c>
      <c r="P3906" s="98">
        <f>K3906*L3906*M3906*N3906*O3906</f>
        <v>113127.51</v>
      </c>
      <c r="Q3906" s="97">
        <f>H3906*P3906</f>
        <v>17253.98</v>
      </c>
      <c r="R3906" s="97"/>
      <c r="S3906" s="97"/>
    </row>
    <row r="3907" spans="1:19" x14ac:dyDescent="0.25">
      <c r="A3907" s="89"/>
      <c r="B3907" s="90"/>
      <c r="C3907" s="90"/>
      <c r="D3907" s="91"/>
      <c r="E3907" s="92"/>
      <c r="F3907" s="92" t="s">
        <v>8318</v>
      </c>
      <c r="G3907" s="91"/>
      <c r="H3907" s="91"/>
      <c r="I3907" s="93">
        <v>1</v>
      </c>
      <c r="J3907" s="91"/>
      <c r="K3907" s="98"/>
      <c r="L3907" s="99"/>
      <c r="M3907" s="100"/>
      <c r="N3907" s="101"/>
      <c r="O3907" s="100"/>
      <c r="P3907" s="98"/>
      <c r="Q3907" s="91"/>
      <c r="R3907" s="91"/>
      <c r="S3907" s="91"/>
    </row>
    <row r="3908" spans="1:19" x14ac:dyDescent="0.25">
      <c r="A3908" s="89"/>
      <c r="B3908" s="90"/>
      <c r="C3908" s="90"/>
      <c r="D3908" s="91"/>
      <c r="E3908" s="92"/>
      <c r="F3908" s="92" t="s">
        <v>6405</v>
      </c>
      <c r="G3908" s="91"/>
      <c r="H3908" s="91"/>
      <c r="I3908" s="93">
        <v>1</v>
      </c>
      <c r="J3908" s="91"/>
      <c r="K3908" s="98"/>
      <c r="L3908" s="99"/>
      <c r="M3908" s="100"/>
      <c r="N3908" s="101"/>
      <c r="O3908" s="100"/>
      <c r="P3908" s="98"/>
      <c r="Q3908" s="91"/>
      <c r="R3908" s="91"/>
      <c r="S3908" s="91"/>
    </row>
    <row r="3909" spans="1:19" ht="22.5" x14ac:dyDescent="0.25">
      <c r="A3909" s="89" t="s">
        <v>8319</v>
      </c>
      <c r="B3909" s="89" t="s">
        <v>7740</v>
      </c>
      <c r="C3909" s="89"/>
      <c r="D3909" s="89" t="s">
        <v>8320</v>
      </c>
      <c r="E3909" s="94" t="s">
        <v>6563</v>
      </c>
      <c r="F3909" s="95" t="s">
        <v>6564</v>
      </c>
      <c r="G3909" s="89" t="s">
        <v>110</v>
      </c>
      <c r="H3909" s="89" t="s">
        <v>8321</v>
      </c>
      <c r="I3909" s="96">
        <v>1</v>
      </c>
      <c r="J3909" s="97">
        <v>132176</v>
      </c>
      <c r="K3909" s="98">
        <f t="shared" ref="K3909:K3915" si="2104">J3909/H3909</f>
        <v>30443.37</v>
      </c>
      <c r="L3909" s="99">
        <f t="shared" ref="L3909:L3915" si="2105">$L$8</f>
        <v>1.0815399999999999</v>
      </c>
      <c r="M3909" s="100">
        <f t="shared" ref="M3909:M3915" si="2106">$M$8</f>
        <v>1.0590999999999999</v>
      </c>
      <c r="N3909" s="101">
        <f t="shared" ref="N3909:N3915" si="2107">$N$8</f>
        <v>0.97811300000000001</v>
      </c>
      <c r="O3909" s="100">
        <f t="shared" ref="O3909:O3915" si="2108">$O$8</f>
        <v>1</v>
      </c>
      <c r="P3909" s="98">
        <f t="shared" ref="P3909:P3915" si="2109">K3909*L3909*M3909*N3909*O3909</f>
        <v>34108.400000000001</v>
      </c>
      <c r="Q3909" s="97">
        <f t="shared" ref="Q3909:Q3915" si="2110">H3909*P3909</f>
        <v>148088.44</v>
      </c>
      <c r="R3909" s="97"/>
      <c r="S3909" s="97"/>
    </row>
    <row r="3910" spans="1:19" x14ac:dyDescent="0.25">
      <c r="A3910" s="89" t="s">
        <v>8322</v>
      </c>
      <c r="B3910" s="89" t="s">
        <v>7740</v>
      </c>
      <c r="C3910" s="89"/>
      <c r="D3910" s="89" t="s">
        <v>8323</v>
      </c>
      <c r="E3910" s="94" t="s">
        <v>6567</v>
      </c>
      <c r="F3910" s="95" t="s">
        <v>6568</v>
      </c>
      <c r="G3910" s="89" t="s">
        <v>970</v>
      </c>
      <c r="H3910" s="89" t="s">
        <v>8324</v>
      </c>
      <c r="I3910" s="96">
        <v>1</v>
      </c>
      <c r="J3910" s="97">
        <v>51950</v>
      </c>
      <c r="K3910" s="98">
        <f t="shared" si="2104"/>
        <v>149.57</v>
      </c>
      <c r="L3910" s="99">
        <f t="shared" si="2105"/>
        <v>1.0815399999999999</v>
      </c>
      <c r="M3910" s="100">
        <f t="shared" si="2106"/>
        <v>1.0590999999999999</v>
      </c>
      <c r="N3910" s="101">
        <f t="shared" si="2107"/>
        <v>0.97811300000000001</v>
      </c>
      <c r="O3910" s="100">
        <f t="shared" si="2108"/>
        <v>1</v>
      </c>
      <c r="P3910" s="98">
        <f t="shared" si="2109"/>
        <v>167.58</v>
      </c>
      <c r="Q3910" s="97">
        <f t="shared" si="2110"/>
        <v>58206.57</v>
      </c>
      <c r="R3910" s="97"/>
      <c r="S3910" s="97"/>
    </row>
    <row r="3911" spans="1:19" x14ac:dyDescent="0.25">
      <c r="A3911" s="89" t="s">
        <v>8325</v>
      </c>
      <c r="B3911" s="89" t="s">
        <v>7740</v>
      </c>
      <c r="C3911" s="89"/>
      <c r="D3911" s="89" t="s">
        <v>8326</v>
      </c>
      <c r="E3911" s="94" t="s">
        <v>980</v>
      </c>
      <c r="F3911" s="95" t="s">
        <v>981</v>
      </c>
      <c r="G3911" s="89" t="s">
        <v>81</v>
      </c>
      <c r="H3911" s="89" t="s">
        <v>8327</v>
      </c>
      <c r="I3911" s="96">
        <v>1</v>
      </c>
      <c r="J3911" s="97">
        <v>255577</v>
      </c>
      <c r="K3911" s="98">
        <f t="shared" si="2104"/>
        <v>5715.11</v>
      </c>
      <c r="L3911" s="99">
        <f t="shared" si="2105"/>
        <v>1.0815399999999999</v>
      </c>
      <c r="M3911" s="100">
        <f t="shared" si="2106"/>
        <v>1.0590999999999999</v>
      </c>
      <c r="N3911" s="101">
        <f t="shared" si="2107"/>
        <v>0.97811300000000001</v>
      </c>
      <c r="O3911" s="100">
        <f t="shared" si="2108"/>
        <v>1</v>
      </c>
      <c r="P3911" s="98">
        <f t="shared" si="2109"/>
        <v>6403.14</v>
      </c>
      <c r="Q3911" s="97">
        <f t="shared" si="2110"/>
        <v>286345.28000000003</v>
      </c>
      <c r="R3911" s="97"/>
      <c r="S3911" s="97"/>
    </row>
    <row r="3912" spans="1:19" x14ac:dyDescent="0.25">
      <c r="A3912" s="89" t="s">
        <v>8328</v>
      </c>
      <c r="B3912" s="89" t="s">
        <v>7740</v>
      </c>
      <c r="C3912" s="89"/>
      <c r="D3912" s="89" t="s">
        <v>8329</v>
      </c>
      <c r="E3912" s="94" t="s">
        <v>6573</v>
      </c>
      <c r="F3912" s="95" t="s">
        <v>6574</v>
      </c>
      <c r="G3912" s="89" t="s">
        <v>110</v>
      </c>
      <c r="H3912" s="89" t="s">
        <v>8321</v>
      </c>
      <c r="I3912" s="96">
        <v>1</v>
      </c>
      <c r="J3912" s="97">
        <v>140037</v>
      </c>
      <c r="K3912" s="98">
        <f t="shared" si="2104"/>
        <v>32253.96</v>
      </c>
      <c r="L3912" s="99">
        <f t="shared" si="2105"/>
        <v>1.0815399999999999</v>
      </c>
      <c r="M3912" s="100">
        <f t="shared" si="2106"/>
        <v>1.0590999999999999</v>
      </c>
      <c r="N3912" s="101">
        <f t="shared" si="2107"/>
        <v>0.97811300000000001</v>
      </c>
      <c r="O3912" s="100">
        <f t="shared" si="2108"/>
        <v>1</v>
      </c>
      <c r="P3912" s="98">
        <f t="shared" si="2109"/>
        <v>36136.959999999999</v>
      </c>
      <c r="Q3912" s="97">
        <f t="shared" si="2110"/>
        <v>156895.84</v>
      </c>
      <c r="R3912" s="97"/>
      <c r="S3912" s="97"/>
    </row>
    <row r="3913" spans="1:19" x14ac:dyDescent="0.25">
      <c r="A3913" s="89" t="s">
        <v>8330</v>
      </c>
      <c r="B3913" s="89" t="s">
        <v>7740</v>
      </c>
      <c r="C3913" s="89"/>
      <c r="D3913" s="89" t="s">
        <v>8331</v>
      </c>
      <c r="E3913" s="94" t="s">
        <v>6576</v>
      </c>
      <c r="F3913" s="95" t="s">
        <v>6577</v>
      </c>
      <c r="G3913" s="89" t="s">
        <v>110</v>
      </c>
      <c r="H3913" s="89" t="s">
        <v>8321</v>
      </c>
      <c r="I3913" s="96">
        <v>1</v>
      </c>
      <c r="J3913" s="97">
        <v>285470</v>
      </c>
      <c r="K3913" s="98">
        <f t="shared" si="2104"/>
        <v>65750.740000000005</v>
      </c>
      <c r="L3913" s="99">
        <f t="shared" si="2105"/>
        <v>1.0815399999999999</v>
      </c>
      <c r="M3913" s="100">
        <f t="shared" si="2106"/>
        <v>1.0590999999999999</v>
      </c>
      <c r="N3913" s="101">
        <f t="shared" si="2107"/>
        <v>0.97811300000000001</v>
      </c>
      <c r="O3913" s="100">
        <f t="shared" si="2108"/>
        <v>1</v>
      </c>
      <c r="P3913" s="98">
        <f t="shared" si="2109"/>
        <v>73666.36</v>
      </c>
      <c r="Q3913" s="97">
        <f t="shared" si="2110"/>
        <v>319837.24</v>
      </c>
      <c r="R3913" s="97"/>
      <c r="S3913" s="97"/>
    </row>
    <row r="3914" spans="1:19" x14ac:dyDescent="0.25">
      <c r="A3914" s="89" t="s">
        <v>8332</v>
      </c>
      <c r="B3914" s="89" t="s">
        <v>7740</v>
      </c>
      <c r="C3914" s="89"/>
      <c r="D3914" s="89" t="s">
        <v>8333</v>
      </c>
      <c r="E3914" s="94" t="s">
        <v>6579</v>
      </c>
      <c r="F3914" s="95" t="s">
        <v>6580</v>
      </c>
      <c r="G3914" s="89" t="s">
        <v>110</v>
      </c>
      <c r="H3914" s="89" t="s">
        <v>8321</v>
      </c>
      <c r="I3914" s="96">
        <v>1</v>
      </c>
      <c r="J3914" s="97">
        <v>74375</v>
      </c>
      <c r="K3914" s="98">
        <f t="shared" si="2104"/>
        <v>17130.39</v>
      </c>
      <c r="L3914" s="99">
        <f t="shared" si="2105"/>
        <v>1.0815399999999999</v>
      </c>
      <c r="M3914" s="100">
        <f t="shared" si="2106"/>
        <v>1.0590999999999999</v>
      </c>
      <c r="N3914" s="101">
        <f t="shared" si="2107"/>
        <v>0.97811300000000001</v>
      </c>
      <c r="O3914" s="100">
        <f t="shared" si="2108"/>
        <v>1</v>
      </c>
      <c r="P3914" s="98">
        <f t="shared" si="2109"/>
        <v>19192.689999999999</v>
      </c>
      <c r="Q3914" s="97">
        <f t="shared" si="2110"/>
        <v>83328.899999999994</v>
      </c>
      <c r="R3914" s="97"/>
      <c r="S3914" s="97"/>
    </row>
    <row r="3915" spans="1:19" x14ac:dyDescent="0.25">
      <c r="A3915" s="89" t="s">
        <v>8334</v>
      </c>
      <c r="B3915" s="89" t="s">
        <v>7740</v>
      </c>
      <c r="C3915" s="89"/>
      <c r="D3915" s="89" t="s">
        <v>8335</v>
      </c>
      <c r="E3915" s="94" t="s">
        <v>6582</v>
      </c>
      <c r="F3915" s="95" t="s">
        <v>6583</v>
      </c>
      <c r="G3915" s="89" t="s">
        <v>6584</v>
      </c>
      <c r="H3915" s="89" t="s">
        <v>8336</v>
      </c>
      <c r="I3915" s="96">
        <v>1</v>
      </c>
      <c r="J3915" s="97">
        <v>102005</v>
      </c>
      <c r="K3915" s="98">
        <f t="shared" si="2104"/>
        <v>522.09</v>
      </c>
      <c r="L3915" s="99">
        <f t="shared" si="2105"/>
        <v>1.0815399999999999</v>
      </c>
      <c r="M3915" s="100">
        <f t="shared" si="2106"/>
        <v>1.0590999999999999</v>
      </c>
      <c r="N3915" s="101">
        <f t="shared" si="2107"/>
        <v>0.97811300000000001</v>
      </c>
      <c r="O3915" s="100">
        <f t="shared" si="2108"/>
        <v>1</v>
      </c>
      <c r="P3915" s="98">
        <f t="shared" si="2109"/>
        <v>584.94000000000005</v>
      </c>
      <c r="Q3915" s="97">
        <f t="shared" si="2110"/>
        <v>114283.53</v>
      </c>
      <c r="R3915" s="97"/>
      <c r="S3915" s="97"/>
    </row>
    <row r="3916" spans="1:19" x14ac:dyDescent="0.25">
      <c r="A3916" s="72"/>
      <c r="B3916" s="77"/>
      <c r="C3916" s="77"/>
      <c r="D3916" s="77"/>
      <c r="E3916" s="76"/>
      <c r="F3916" s="76" t="s">
        <v>8337</v>
      </c>
      <c r="G3916" s="77"/>
      <c r="H3916" s="77"/>
      <c r="I3916" s="78"/>
      <c r="J3916" s="79">
        <f>J3917+J3971</f>
        <v>955688</v>
      </c>
      <c r="K3916" s="98"/>
      <c r="L3916" s="99"/>
      <c r="M3916" s="100"/>
      <c r="N3916" s="101"/>
      <c r="O3916" s="100"/>
      <c r="P3916" s="98"/>
      <c r="Q3916" s="79">
        <f>Q3917+Q3971</f>
        <v>1070743.98</v>
      </c>
      <c r="R3916" s="79">
        <f t="shared" ref="R3916:S3916" si="2111">R3917+R3971</f>
        <v>0</v>
      </c>
      <c r="S3916" s="79">
        <f t="shared" si="2111"/>
        <v>0</v>
      </c>
    </row>
    <row r="3917" spans="1:19" x14ac:dyDescent="0.25">
      <c r="A3917" s="82" t="s">
        <v>2736</v>
      </c>
      <c r="B3917" s="83"/>
      <c r="C3917" s="84"/>
      <c r="D3917" s="85"/>
      <c r="E3917" s="86"/>
      <c r="F3917" s="86" t="s">
        <v>8339</v>
      </c>
      <c r="G3917" s="82"/>
      <c r="H3917" s="82"/>
      <c r="I3917" s="87"/>
      <c r="J3917" s="88">
        <f>SUM(J3918:J3970)</f>
        <v>628447</v>
      </c>
      <c r="K3917" s="98"/>
      <c r="L3917" s="99"/>
      <c r="M3917" s="100"/>
      <c r="N3917" s="101"/>
      <c r="O3917" s="100"/>
      <c r="P3917" s="98"/>
      <c r="Q3917" s="88">
        <f>SUM(Q3918:Q3970)</f>
        <v>704107.08</v>
      </c>
      <c r="R3917" s="88">
        <f t="shared" ref="R3917:S3917" si="2112">SUM(R3918:R3970)</f>
        <v>0</v>
      </c>
      <c r="S3917" s="88">
        <f t="shared" si="2112"/>
        <v>0</v>
      </c>
    </row>
    <row r="3918" spans="1:19" ht="22.5" x14ac:dyDescent="0.25">
      <c r="A3918" s="89" t="s">
        <v>8340</v>
      </c>
      <c r="B3918" s="89" t="s">
        <v>8341</v>
      </c>
      <c r="C3918" s="89"/>
      <c r="D3918" s="89" t="s">
        <v>12</v>
      </c>
      <c r="E3918" s="94" t="s">
        <v>8342</v>
      </c>
      <c r="F3918" s="95" t="s">
        <v>8343</v>
      </c>
      <c r="G3918" s="89" t="s">
        <v>1071</v>
      </c>
      <c r="H3918" s="89" t="s">
        <v>294</v>
      </c>
      <c r="I3918" s="96">
        <v>1</v>
      </c>
      <c r="J3918" s="97">
        <v>4396</v>
      </c>
      <c r="K3918" s="98">
        <f t="shared" ref="K3918:K3955" si="2113">J3918/H3918</f>
        <v>73266.67</v>
      </c>
      <c r="L3918" s="99">
        <f t="shared" ref="L3918:L3955" si="2114">$L$8</f>
        <v>1.0815399999999999</v>
      </c>
      <c r="M3918" s="100">
        <f t="shared" ref="M3918:M3955" si="2115">$M$8</f>
        <v>1.0590999999999999</v>
      </c>
      <c r="N3918" s="101">
        <f t="shared" ref="N3918:N3955" si="2116">$N$8</f>
        <v>0.97811300000000001</v>
      </c>
      <c r="O3918" s="100">
        <f t="shared" ref="O3918:O3955" si="2117">$O$8</f>
        <v>1</v>
      </c>
      <c r="P3918" s="98">
        <f t="shared" ref="P3918:P3955" si="2118">K3918*L3918*M3918*N3918*O3918</f>
        <v>82087.12</v>
      </c>
      <c r="Q3918" s="97">
        <f t="shared" ref="Q3918:Q3955" si="2119">H3918*P3918</f>
        <v>4925.2299999999996</v>
      </c>
      <c r="R3918" s="97"/>
      <c r="S3918" s="97"/>
    </row>
    <row r="3919" spans="1:19" ht="33.75" x14ac:dyDescent="0.25">
      <c r="A3919" s="89" t="s">
        <v>8344</v>
      </c>
      <c r="B3919" s="89" t="s">
        <v>8341</v>
      </c>
      <c r="C3919" s="89"/>
      <c r="D3919" s="89" t="s">
        <v>24</v>
      </c>
      <c r="E3919" s="94" t="s">
        <v>8345</v>
      </c>
      <c r="F3919" s="95" t="s">
        <v>8346</v>
      </c>
      <c r="G3919" s="89" t="s">
        <v>1077</v>
      </c>
      <c r="H3919" s="89" t="s">
        <v>8347</v>
      </c>
      <c r="I3919" s="96">
        <v>1</v>
      </c>
      <c r="J3919" s="97">
        <v>1615</v>
      </c>
      <c r="K3919" s="98">
        <f t="shared" si="2113"/>
        <v>266.24</v>
      </c>
      <c r="L3919" s="99">
        <f t="shared" si="2114"/>
        <v>1.0815399999999999</v>
      </c>
      <c r="M3919" s="100">
        <f t="shared" si="2115"/>
        <v>1.0590999999999999</v>
      </c>
      <c r="N3919" s="101">
        <f t="shared" si="2116"/>
        <v>0.97811300000000001</v>
      </c>
      <c r="O3919" s="100">
        <f t="shared" si="2117"/>
        <v>1</v>
      </c>
      <c r="P3919" s="98">
        <f t="shared" si="2118"/>
        <v>298.29000000000002</v>
      </c>
      <c r="Q3919" s="97">
        <f t="shared" si="2119"/>
        <v>1809.43</v>
      </c>
      <c r="R3919" s="97"/>
      <c r="S3919" s="97"/>
    </row>
    <row r="3920" spans="1:19" ht="22.5" x14ac:dyDescent="0.25">
      <c r="A3920" s="89" t="s">
        <v>8348</v>
      </c>
      <c r="B3920" s="89" t="s">
        <v>8341</v>
      </c>
      <c r="C3920" s="89"/>
      <c r="D3920" s="89" t="s">
        <v>30</v>
      </c>
      <c r="E3920" s="94" t="s">
        <v>8349</v>
      </c>
      <c r="F3920" s="95" t="s">
        <v>8343</v>
      </c>
      <c r="G3920" s="89" t="s">
        <v>1071</v>
      </c>
      <c r="H3920" s="89" t="s">
        <v>2364</v>
      </c>
      <c r="I3920" s="96">
        <v>1</v>
      </c>
      <c r="J3920" s="97">
        <v>20519</v>
      </c>
      <c r="K3920" s="98">
        <f t="shared" si="2113"/>
        <v>73282.14</v>
      </c>
      <c r="L3920" s="99">
        <f t="shared" si="2114"/>
        <v>1.0815399999999999</v>
      </c>
      <c r="M3920" s="100">
        <f t="shared" si="2115"/>
        <v>1.0590999999999999</v>
      </c>
      <c r="N3920" s="101">
        <f t="shared" si="2116"/>
        <v>0.97811300000000001</v>
      </c>
      <c r="O3920" s="100">
        <f t="shared" si="2117"/>
        <v>1</v>
      </c>
      <c r="P3920" s="98">
        <f t="shared" si="2118"/>
        <v>82104.460000000006</v>
      </c>
      <c r="Q3920" s="97">
        <f t="shared" si="2119"/>
        <v>22989.25</v>
      </c>
      <c r="R3920" s="97"/>
      <c r="S3920" s="97"/>
    </row>
    <row r="3921" spans="1:19" ht="33.75" x14ac:dyDescent="0.25">
      <c r="A3921" s="89" t="s">
        <v>8350</v>
      </c>
      <c r="B3921" s="89" t="s">
        <v>8341</v>
      </c>
      <c r="C3921" s="89"/>
      <c r="D3921" s="89" t="s">
        <v>34</v>
      </c>
      <c r="E3921" s="94" t="s">
        <v>8351</v>
      </c>
      <c r="F3921" s="95" t="s">
        <v>8352</v>
      </c>
      <c r="G3921" s="89" t="s">
        <v>1077</v>
      </c>
      <c r="H3921" s="89" t="s">
        <v>8353</v>
      </c>
      <c r="I3921" s="96">
        <v>1</v>
      </c>
      <c r="J3921" s="97">
        <v>5043</v>
      </c>
      <c r="K3921" s="98">
        <f t="shared" si="2113"/>
        <v>178.15</v>
      </c>
      <c r="L3921" s="99">
        <f t="shared" si="2114"/>
        <v>1.0815399999999999</v>
      </c>
      <c r="M3921" s="100">
        <f t="shared" si="2115"/>
        <v>1.0590999999999999</v>
      </c>
      <c r="N3921" s="101">
        <f t="shared" si="2116"/>
        <v>0.97811300000000001</v>
      </c>
      <c r="O3921" s="100">
        <f t="shared" si="2117"/>
        <v>1</v>
      </c>
      <c r="P3921" s="98">
        <f t="shared" si="2118"/>
        <v>199.6</v>
      </c>
      <c r="Q3921" s="97">
        <f t="shared" si="2119"/>
        <v>5650.28</v>
      </c>
      <c r="R3921" s="97"/>
      <c r="S3921" s="97"/>
    </row>
    <row r="3922" spans="1:19" ht="22.5" x14ac:dyDescent="0.25">
      <c r="A3922" s="89" t="s">
        <v>8354</v>
      </c>
      <c r="B3922" s="89" t="s">
        <v>8341</v>
      </c>
      <c r="C3922" s="89"/>
      <c r="D3922" s="89" t="s">
        <v>40</v>
      </c>
      <c r="E3922" s="94" t="s">
        <v>8355</v>
      </c>
      <c r="F3922" s="95" t="s">
        <v>8356</v>
      </c>
      <c r="G3922" s="89" t="s">
        <v>1071</v>
      </c>
      <c r="H3922" s="89" t="s">
        <v>1072</v>
      </c>
      <c r="I3922" s="96">
        <v>1</v>
      </c>
      <c r="J3922" s="97">
        <v>38639</v>
      </c>
      <c r="K3922" s="98">
        <f t="shared" si="2113"/>
        <v>77278</v>
      </c>
      <c r="L3922" s="99">
        <f t="shared" si="2114"/>
        <v>1.0815399999999999</v>
      </c>
      <c r="M3922" s="100">
        <f t="shared" si="2115"/>
        <v>1.0590999999999999</v>
      </c>
      <c r="N3922" s="101">
        <f t="shared" si="2116"/>
        <v>0.97811300000000001</v>
      </c>
      <c r="O3922" s="100">
        <f t="shared" si="2117"/>
        <v>1</v>
      </c>
      <c r="P3922" s="98">
        <f t="shared" si="2118"/>
        <v>86581.37</v>
      </c>
      <c r="Q3922" s="97">
        <f t="shared" si="2119"/>
        <v>43290.69</v>
      </c>
      <c r="R3922" s="97"/>
      <c r="S3922" s="97"/>
    </row>
    <row r="3923" spans="1:19" ht="33.75" x14ac:dyDescent="0.25">
      <c r="A3923" s="89" t="s">
        <v>8357</v>
      </c>
      <c r="B3923" s="89" t="s">
        <v>8341</v>
      </c>
      <c r="C3923" s="89"/>
      <c r="D3923" s="89" t="s">
        <v>43</v>
      </c>
      <c r="E3923" s="94" t="s">
        <v>8358</v>
      </c>
      <c r="F3923" s="95" t="s">
        <v>8359</v>
      </c>
      <c r="G3923" s="89" t="s">
        <v>1077</v>
      </c>
      <c r="H3923" s="89" t="s">
        <v>8360</v>
      </c>
      <c r="I3923" s="96">
        <v>1</v>
      </c>
      <c r="J3923" s="97">
        <v>5613</v>
      </c>
      <c r="K3923" s="98">
        <f t="shared" si="2113"/>
        <v>111.37</v>
      </c>
      <c r="L3923" s="99">
        <f t="shared" si="2114"/>
        <v>1.0815399999999999</v>
      </c>
      <c r="M3923" s="100">
        <f t="shared" si="2115"/>
        <v>1.0590999999999999</v>
      </c>
      <c r="N3923" s="101">
        <f t="shared" si="2116"/>
        <v>0.97811300000000001</v>
      </c>
      <c r="O3923" s="100">
        <f t="shared" si="2117"/>
        <v>1</v>
      </c>
      <c r="P3923" s="98">
        <f t="shared" si="2118"/>
        <v>124.78</v>
      </c>
      <c r="Q3923" s="97">
        <f t="shared" si="2119"/>
        <v>6288.91</v>
      </c>
      <c r="R3923" s="97"/>
      <c r="S3923" s="97"/>
    </row>
    <row r="3924" spans="1:19" ht="22.5" x14ac:dyDescent="0.25">
      <c r="A3924" s="89" t="s">
        <v>8361</v>
      </c>
      <c r="B3924" s="89" t="s">
        <v>8341</v>
      </c>
      <c r="C3924" s="89"/>
      <c r="D3924" s="89" t="s">
        <v>48</v>
      </c>
      <c r="E3924" s="94" t="s">
        <v>1097</v>
      </c>
      <c r="F3924" s="95" t="s">
        <v>1098</v>
      </c>
      <c r="G3924" s="89" t="s">
        <v>1071</v>
      </c>
      <c r="H3924" s="89" t="s">
        <v>1072</v>
      </c>
      <c r="I3924" s="96">
        <v>1</v>
      </c>
      <c r="J3924" s="97">
        <v>46121</v>
      </c>
      <c r="K3924" s="98">
        <f t="shared" si="2113"/>
        <v>92242</v>
      </c>
      <c r="L3924" s="99">
        <f t="shared" si="2114"/>
        <v>1.0815399999999999</v>
      </c>
      <c r="M3924" s="100">
        <f t="shared" si="2115"/>
        <v>1.0590999999999999</v>
      </c>
      <c r="N3924" s="101">
        <f t="shared" si="2116"/>
        <v>0.97811300000000001</v>
      </c>
      <c r="O3924" s="100">
        <f t="shared" si="2117"/>
        <v>1</v>
      </c>
      <c r="P3924" s="98">
        <f t="shared" si="2118"/>
        <v>103346.86</v>
      </c>
      <c r="Q3924" s="97">
        <f t="shared" si="2119"/>
        <v>51673.43</v>
      </c>
      <c r="R3924" s="97"/>
      <c r="S3924" s="97"/>
    </row>
    <row r="3925" spans="1:19" ht="33.75" x14ac:dyDescent="0.25">
      <c r="A3925" s="89" t="s">
        <v>8362</v>
      </c>
      <c r="B3925" s="89" t="s">
        <v>8341</v>
      </c>
      <c r="C3925" s="89"/>
      <c r="D3925" s="89" t="s">
        <v>55</v>
      </c>
      <c r="E3925" s="94" t="s">
        <v>1100</v>
      </c>
      <c r="F3925" s="95" t="s">
        <v>1101</v>
      </c>
      <c r="G3925" s="89" t="s">
        <v>1077</v>
      </c>
      <c r="H3925" s="89" t="s">
        <v>8363</v>
      </c>
      <c r="I3925" s="96">
        <v>1</v>
      </c>
      <c r="J3925" s="97">
        <v>3916</v>
      </c>
      <c r="K3925" s="98">
        <f t="shared" si="2113"/>
        <v>77.930000000000007</v>
      </c>
      <c r="L3925" s="99">
        <f t="shared" si="2114"/>
        <v>1.0815399999999999</v>
      </c>
      <c r="M3925" s="100">
        <f t="shared" si="2115"/>
        <v>1.0590999999999999</v>
      </c>
      <c r="N3925" s="101">
        <f t="shared" si="2116"/>
        <v>0.97811300000000001</v>
      </c>
      <c r="O3925" s="100">
        <f t="shared" si="2117"/>
        <v>1</v>
      </c>
      <c r="P3925" s="98">
        <f t="shared" si="2118"/>
        <v>87.31</v>
      </c>
      <c r="Q3925" s="97">
        <f t="shared" si="2119"/>
        <v>4387.33</v>
      </c>
      <c r="R3925" s="97"/>
      <c r="S3925" s="97"/>
    </row>
    <row r="3926" spans="1:19" ht="22.5" x14ac:dyDescent="0.25">
      <c r="A3926" s="89" t="s">
        <v>8364</v>
      </c>
      <c r="B3926" s="89" t="s">
        <v>8341</v>
      </c>
      <c r="C3926" s="89"/>
      <c r="D3926" s="89" t="s">
        <v>58</v>
      </c>
      <c r="E3926" s="94" t="s">
        <v>1097</v>
      </c>
      <c r="F3926" s="95" t="s">
        <v>1098</v>
      </c>
      <c r="G3926" s="89" t="s">
        <v>1071</v>
      </c>
      <c r="H3926" s="89" t="s">
        <v>8365</v>
      </c>
      <c r="I3926" s="96">
        <v>1</v>
      </c>
      <c r="J3926" s="97">
        <v>292393</v>
      </c>
      <c r="K3926" s="98">
        <f t="shared" si="2113"/>
        <v>92237.54</v>
      </c>
      <c r="L3926" s="99">
        <f t="shared" si="2114"/>
        <v>1.0815399999999999</v>
      </c>
      <c r="M3926" s="100">
        <f t="shared" si="2115"/>
        <v>1.0590999999999999</v>
      </c>
      <c r="N3926" s="101">
        <f t="shared" si="2116"/>
        <v>0.97811300000000001</v>
      </c>
      <c r="O3926" s="100">
        <f t="shared" si="2117"/>
        <v>1</v>
      </c>
      <c r="P3926" s="98">
        <f t="shared" si="2118"/>
        <v>103341.87</v>
      </c>
      <c r="Q3926" s="97">
        <f t="shared" si="2119"/>
        <v>327593.73</v>
      </c>
      <c r="R3926" s="97"/>
      <c r="S3926" s="97"/>
    </row>
    <row r="3927" spans="1:19" ht="33.75" x14ac:dyDescent="0.25">
      <c r="A3927" s="89" t="s">
        <v>8366</v>
      </c>
      <c r="B3927" s="89" t="s">
        <v>8341</v>
      </c>
      <c r="C3927" s="89"/>
      <c r="D3927" s="89" t="s">
        <v>60</v>
      </c>
      <c r="E3927" s="94" t="s">
        <v>1106</v>
      </c>
      <c r="F3927" s="95" t="s">
        <v>1107</v>
      </c>
      <c r="G3927" s="89" t="s">
        <v>1077</v>
      </c>
      <c r="H3927" s="89" t="s">
        <v>8367</v>
      </c>
      <c r="I3927" s="96">
        <v>1</v>
      </c>
      <c r="J3927" s="97">
        <v>16712</v>
      </c>
      <c r="K3927" s="98">
        <f t="shared" si="2113"/>
        <v>52.46</v>
      </c>
      <c r="L3927" s="99">
        <f t="shared" si="2114"/>
        <v>1.0815399999999999</v>
      </c>
      <c r="M3927" s="100">
        <f t="shared" si="2115"/>
        <v>1.0590999999999999</v>
      </c>
      <c r="N3927" s="101">
        <f t="shared" si="2116"/>
        <v>0.97811300000000001</v>
      </c>
      <c r="O3927" s="100">
        <f t="shared" si="2117"/>
        <v>1</v>
      </c>
      <c r="P3927" s="98">
        <f t="shared" si="2118"/>
        <v>58.78</v>
      </c>
      <c r="Q3927" s="97">
        <f t="shared" si="2119"/>
        <v>18726.43</v>
      </c>
      <c r="R3927" s="97"/>
      <c r="S3927" s="97"/>
    </row>
    <row r="3928" spans="1:19" x14ac:dyDescent="0.25">
      <c r="A3928" s="89" t="s">
        <v>8368</v>
      </c>
      <c r="B3928" s="89" t="s">
        <v>8341</v>
      </c>
      <c r="C3928" s="89"/>
      <c r="D3928" s="89" t="s">
        <v>65</v>
      </c>
      <c r="E3928" s="94" t="s">
        <v>8369</v>
      </c>
      <c r="F3928" s="95" t="s">
        <v>8370</v>
      </c>
      <c r="G3928" s="89" t="s">
        <v>648</v>
      </c>
      <c r="H3928" s="89" t="s">
        <v>68</v>
      </c>
      <c r="I3928" s="96">
        <v>1</v>
      </c>
      <c r="J3928" s="97">
        <v>8077</v>
      </c>
      <c r="K3928" s="98">
        <f t="shared" si="2113"/>
        <v>673.08</v>
      </c>
      <c r="L3928" s="99">
        <f t="shared" si="2114"/>
        <v>1.0815399999999999</v>
      </c>
      <c r="M3928" s="100">
        <f t="shared" si="2115"/>
        <v>1.0590999999999999</v>
      </c>
      <c r="N3928" s="101">
        <f t="shared" si="2116"/>
        <v>0.97811300000000001</v>
      </c>
      <c r="O3928" s="100">
        <f t="shared" si="2117"/>
        <v>1</v>
      </c>
      <c r="P3928" s="98">
        <f t="shared" si="2118"/>
        <v>754.11</v>
      </c>
      <c r="Q3928" s="97">
        <f t="shared" si="2119"/>
        <v>9049.32</v>
      </c>
      <c r="R3928" s="97"/>
      <c r="S3928" s="97"/>
    </row>
    <row r="3929" spans="1:19" x14ac:dyDescent="0.25">
      <c r="A3929" s="89" t="s">
        <v>8371</v>
      </c>
      <c r="B3929" s="89" t="s">
        <v>8341</v>
      </c>
      <c r="C3929" s="89"/>
      <c r="D3929" s="89" t="s">
        <v>68</v>
      </c>
      <c r="E3929" s="94" t="s">
        <v>8372</v>
      </c>
      <c r="F3929" s="95" t="s">
        <v>8373</v>
      </c>
      <c r="G3929" s="89" t="s">
        <v>648</v>
      </c>
      <c r="H3929" s="89" t="s">
        <v>24</v>
      </c>
      <c r="I3929" s="96">
        <v>1</v>
      </c>
      <c r="J3929" s="97">
        <v>946</v>
      </c>
      <c r="K3929" s="98">
        <f t="shared" si="2113"/>
        <v>473</v>
      </c>
      <c r="L3929" s="99">
        <f t="shared" si="2114"/>
        <v>1.0815399999999999</v>
      </c>
      <c r="M3929" s="100">
        <f t="shared" si="2115"/>
        <v>1.0590999999999999</v>
      </c>
      <c r="N3929" s="101">
        <f t="shared" si="2116"/>
        <v>0.97811300000000001</v>
      </c>
      <c r="O3929" s="100">
        <f t="shared" si="2117"/>
        <v>1</v>
      </c>
      <c r="P3929" s="98">
        <f t="shared" si="2118"/>
        <v>529.94000000000005</v>
      </c>
      <c r="Q3929" s="97">
        <f t="shared" si="2119"/>
        <v>1059.8800000000001</v>
      </c>
      <c r="R3929" s="97"/>
      <c r="S3929" s="97"/>
    </row>
    <row r="3930" spans="1:19" x14ac:dyDescent="0.25">
      <c r="A3930" s="89" t="s">
        <v>8374</v>
      </c>
      <c r="B3930" s="89" t="s">
        <v>8341</v>
      </c>
      <c r="C3930" s="89"/>
      <c r="D3930" s="89" t="s">
        <v>70</v>
      </c>
      <c r="E3930" s="94" t="s">
        <v>8375</v>
      </c>
      <c r="F3930" s="95" t="s">
        <v>8376</v>
      </c>
      <c r="G3930" s="89" t="s">
        <v>648</v>
      </c>
      <c r="H3930" s="89" t="s">
        <v>34</v>
      </c>
      <c r="I3930" s="96">
        <v>1</v>
      </c>
      <c r="J3930" s="97">
        <v>1352</v>
      </c>
      <c r="K3930" s="98">
        <f t="shared" si="2113"/>
        <v>338</v>
      </c>
      <c r="L3930" s="99">
        <f t="shared" si="2114"/>
        <v>1.0815399999999999</v>
      </c>
      <c r="M3930" s="100">
        <f t="shared" si="2115"/>
        <v>1.0590999999999999</v>
      </c>
      <c r="N3930" s="101">
        <f t="shared" si="2116"/>
        <v>0.97811300000000001</v>
      </c>
      <c r="O3930" s="100">
        <f t="shared" si="2117"/>
        <v>1</v>
      </c>
      <c r="P3930" s="98">
        <f t="shared" si="2118"/>
        <v>378.69</v>
      </c>
      <c r="Q3930" s="97">
        <f t="shared" si="2119"/>
        <v>1514.76</v>
      </c>
      <c r="R3930" s="97"/>
      <c r="S3930" s="97"/>
    </row>
    <row r="3931" spans="1:19" x14ac:dyDescent="0.25">
      <c r="A3931" s="89" t="s">
        <v>8377</v>
      </c>
      <c r="B3931" s="89" t="s">
        <v>8341</v>
      </c>
      <c r="C3931" s="89"/>
      <c r="D3931" s="89" t="s">
        <v>73</v>
      </c>
      <c r="E3931" s="94" t="s">
        <v>1110</v>
      </c>
      <c r="F3931" s="95" t="s">
        <v>8378</v>
      </c>
      <c r="G3931" s="89" t="s">
        <v>648</v>
      </c>
      <c r="H3931" s="89" t="s">
        <v>60</v>
      </c>
      <c r="I3931" s="96">
        <v>1</v>
      </c>
      <c r="J3931" s="97">
        <v>2837</v>
      </c>
      <c r="K3931" s="98">
        <f t="shared" si="2113"/>
        <v>283.7</v>
      </c>
      <c r="L3931" s="99">
        <f t="shared" si="2114"/>
        <v>1.0815399999999999</v>
      </c>
      <c r="M3931" s="100">
        <f t="shared" si="2115"/>
        <v>1.0590999999999999</v>
      </c>
      <c r="N3931" s="101">
        <f t="shared" si="2116"/>
        <v>0.97811300000000001</v>
      </c>
      <c r="O3931" s="100">
        <f t="shared" si="2117"/>
        <v>1</v>
      </c>
      <c r="P3931" s="98">
        <f t="shared" si="2118"/>
        <v>317.85000000000002</v>
      </c>
      <c r="Q3931" s="97">
        <f t="shared" si="2119"/>
        <v>3178.5</v>
      </c>
      <c r="R3931" s="97"/>
      <c r="S3931" s="97"/>
    </row>
    <row r="3932" spans="1:19" x14ac:dyDescent="0.25">
      <c r="A3932" s="89" t="s">
        <v>8379</v>
      </c>
      <c r="B3932" s="89" t="s">
        <v>8341</v>
      </c>
      <c r="C3932" s="89"/>
      <c r="D3932" s="89" t="s">
        <v>75</v>
      </c>
      <c r="E3932" s="94" t="s">
        <v>1110</v>
      </c>
      <c r="F3932" s="95" t="s">
        <v>1111</v>
      </c>
      <c r="G3932" s="89" t="s">
        <v>648</v>
      </c>
      <c r="H3932" s="89" t="s">
        <v>156</v>
      </c>
      <c r="I3932" s="96">
        <v>1</v>
      </c>
      <c r="J3932" s="97">
        <v>10213</v>
      </c>
      <c r="K3932" s="98">
        <f t="shared" si="2113"/>
        <v>283.69</v>
      </c>
      <c r="L3932" s="99">
        <f t="shared" si="2114"/>
        <v>1.0815399999999999</v>
      </c>
      <c r="M3932" s="100">
        <f t="shared" si="2115"/>
        <v>1.0590999999999999</v>
      </c>
      <c r="N3932" s="101">
        <f t="shared" si="2116"/>
        <v>0.97811300000000001</v>
      </c>
      <c r="O3932" s="100">
        <f t="shared" si="2117"/>
        <v>1</v>
      </c>
      <c r="P3932" s="98">
        <f t="shared" si="2118"/>
        <v>317.83999999999997</v>
      </c>
      <c r="Q3932" s="97">
        <f t="shared" si="2119"/>
        <v>11442.24</v>
      </c>
      <c r="R3932" s="97"/>
      <c r="S3932" s="97"/>
    </row>
    <row r="3933" spans="1:19" ht="22.5" x14ac:dyDescent="0.25">
      <c r="A3933" s="89" t="s">
        <v>8380</v>
      </c>
      <c r="B3933" s="89" t="s">
        <v>8341</v>
      </c>
      <c r="C3933" s="89"/>
      <c r="D3933" s="89" t="s">
        <v>87</v>
      </c>
      <c r="E3933" s="94" t="s">
        <v>1660</v>
      </c>
      <c r="F3933" s="95" t="s">
        <v>1661</v>
      </c>
      <c r="G3933" s="89" t="s">
        <v>670</v>
      </c>
      <c r="H3933" s="89" t="s">
        <v>8381</v>
      </c>
      <c r="I3933" s="96">
        <v>1</v>
      </c>
      <c r="J3933" s="97">
        <v>55806</v>
      </c>
      <c r="K3933" s="98">
        <f t="shared" si="2113"/>
        <v>3695.76</v>
      </c>
      <c r="L3933" s="99">
        <f t="shared" si="2114"/>
        <v>1.0815399999999999</v>
      </c>
      <c r="M3933" s="100">
        <f t="shared" si="2115"/>
        <v>1.0590999999999999</v>
      </c>
      <c r="N3933" s="101">
        <f t="shared" si="2116"/>
        <v>0.97811300000000001</v>
      </c>
      <c r="O3933" s="100">
        <f t="shared" si="2117"/>
        <v>1</v>
      </c>
      <c r="P3933" s="98">
        <f t="shared" si="2118"/>
        <v>4140.6899999999996</v>
      </c>
      <c r="Q3933" s="97">
        <f t="shared" si="2119"/>
        <v>62524.42</v>
      </c>
      <c r="R3933" s="97"/>
      <c r="S3933" s="97"/>
    </row>
    <row r="3934" spans="1:19" ht="22.5" x14ac:dyDescent="0.25">
      <c r="A3934" s="89" t="s">
        <v>8382</v>
      </c>
      <c r="B3934" s="89" t="s">
        <v>8341</v>
      </c>
      <c r="C3934" s="89"/>
      <c r="D3934" s="89" t="s">
        <v>89</v>
      </c>
      <c r="E3934" s="94" t="s">
        <v>8383</v>
      </c>
      <c r="F3934" s="95" t="s">
        <v>8384</v>
      </c>
      <c r="G3934" s="89" t="s">
        <v>670</v>
      </c>
      <c r="H3934" s="89" t="s">
        <v>6072</v>
      </c>
      <c r="I3934" s="96">
        <v>1</v>
      </c>
      <c r="J3934" s="97">
        <v>939</v>
      </c>
      <c r="K3934" s="98">
        <f t="shared" si="2113"/>
        <v>1422.73</v>
      </c>
      <c r="L3934" s="99">
        <f t="shared" si="2114"/>
        <v>1.0815399999999999</v>
      </c>
      <c r="M3934" s="100">
        <f t="shared" si="2115"/>
        <v>1.0590999999999999</v>
      </c>
      <c r="N3934" s="101">
        <f t="shared" si="2116"/>
        <v>0.97811300000000001</v>
      </c>
      <c r="O3934" s="100">
        <f t="shared" si="2117"/>
        <v>1</v>
      </c>
      <c r="P3934" s="98">
        <f t="shared" si="2118"/>
        <v>1594.01</v>
      </c>
      <c r="Q3934" s="97">
        <f t="shared" si="2119"/>
        <v>1052.05</v>
      </c>
      <c r="R3934" s="97"/>
      <c r="S3934" s="97"/>
    </row>
    <row r="3935" spans="1:19" ht="22.5" x14ac:dyDescent="0.25">
      <c r="A3935" s="89" t="s">
        <v>8385</v>
      </c>
      <c r="B3935" s="89" t="s">
        <v>8341</v>
      </c>
      <c r="C3935" s="89"/>
      <c r="D3935" s="89" t="s">
        <v>90</v>
      </c>
      <c r="E3935" s="94" t="s">
        <v>8386</v>
      </c>
      <c r="F3935" s="95" t="s">
        <v>8387</v>
      </c>
      <c r="G3935" s="89" t="s">
        <v>670</v>
      </c>
      <c r="H3935" s="89" t="s">
        <v>8388</v>
      </c>
      <c r="I3935" s="96">
        <v>1</v>
      </c>
      <c r="J3935" s="97">
        <v>3798</v>
      </c>
      <c r="K3935" s="98">
        <f t="shared" si="2113"/>
        <v>1233.1199999999999</v>
      </c>
      <c r="L3935" s="99">
        <f t="shared" si="2114"/>
        <v>1.0815399999999999</v>
      </c>
      <c r="M3935" s="100">
        <f t="shared" si="2115"/>
        <v>1.0590999999999999</v>
      </c>
      <c r="N3935" s="101">
        <f t="shared" si="2116"/>
        <v>0.97811300000000001</v>
      </c>
      <c r="O3935" s="100">
        <f t="shared" si="2117"/>
        <v>1</v>
      </c>
      <c r="P3935" s="98">
        <f t="shared" si="2118"/>
        <v>1381.57</v>
      </c>
      <c r="Q3935" s="97">
        <f t="shared" si="2119"/>
        <v>4255.24</v>
      </c>
      <c r="R3935" s="97"/>
      <c r="S3935" s="97"/>
    </row>
    <row r="3936" spans="1:19" ht="22.5" x14ac:dyDescent="0.25">
      <c r="A3936" s="89" t="s">
        <v>8389</v>
      </c>
      <c r="B3936" s="89" t="s">
        <v>8341</v>
      </c>
      <c r="C3936" s="89"/>
      <c r="D3936" s="89" t="s">
        <v>91</v>
      </c>
      <c r="E3936" s="94" t="s">
        <v>8390</v>
      </c>
      <c r="F3936" s="95" t="s">
        <v>8391</v>
      </c>
      <c r="G3936" s="89" t="s">
        <v>670</v>
      </c>
      <c r="H3936" s="89" t="s">
        <v>8068</v>
      </c>
      <c r="I3936" s="96">
        <v>1</v>
      </c>
      <c r="J3936" s="97">
        <v>5836</v>
      </c>
      <c r="K3936" s="98">
        <f t="shared" si="2113"/>
        <v>1061.0899999999999</v>
      </c>
      <c r="L3936" s="99">
        <f t="shared" si="2114"/>
        <v>1.0815399999999999</v>
      </c>
      <c r="M3936" s="100">
        <f t="shared" si="2115"/>
        <v>1.0590999999999999</v>
      </c>
      <c r="N3936" s="101">
        <f t="shared" si="2116"/>
        <v>0.97811300000000001</v>
      </c>
      <c r="O3936" s="100">
        <f t="shared" si="2117"/>
        <v>1</v>
      </c>
      <c r="P3936" s="98">
        <f t="shared" si="2118"/>
        <v>1188.83</v>
      </c>
      <c r="Q3936" s="97">
        <f t="shared" si="2119"/>
        <v>6538.57</v>
      </c>
      <c r="R3936" s="97"/>
      <c r="S3936" s="97"/>
    </row>
    <row r="3937" spans="1:19" ht="22.5" x14ac:dyDescent="0.25">
      <c r="A3937" s="89" t="s">
        <v>8392</v>
      </c>
      <c r="B3937" s="89" t="s">
        <v>8341</v>
      </c>
      <c r="C3937" s="89"/>
      <c r="D3937" s="89" t="s">
        <v>101</v>
      </c>
      <c r="E3937" s="94" t="s">
        <v>8393</v>
      </c>
      <c r="F3937" s="95" t="s">
        <v>8394</v>
      </c>
      <c r="G3937" s="89" t="s">
        <v>670</v>
      </c>
      <c r="H3937" s="89" t="s">
        <v>8395</v>
      </c>
      <c r="I3937" s="96">
        <v>1</v>
      </c>
      <c r="J3937" s="97">
        <v>3144</v>
      </c>
      <c r="K3937" s="98">
        <f t="shared" si="2113"/>
        <v>893.18</v>
      </c>
      <c r="L3937" s="99">
        <f t="shared" si="2114"/>
        <v>1.0815399999999999</v>
      </c>
      <c r="M3937" s="100">
        <f t="shared" si="2115"/>
        <v>1.0590999999999999</v>
      </c>
      <c r="N3937" s="101">
        <f t="shared" si="2116"/>
        <v>0.97811300000000001</v>
      </c>
      <c r="O3937" s="100">
        <f t="shared" si="2117"/>
        <v>1</v>
      </c>
      <c r="P3937" s="98">
        <f t="shared" si="2118"/>
        <v>1000.71</v>
      </c>
      <c r="Q3937" s="97">
        <f t="shared" si="2119"/>
        <v>3522.5</v>
      </c>
      <c r="R3937" s="97"/>
      <c r="S3937" s="97"/>
    </row>
    <row r="3938" spans="1:19" ht="22.5" x14ac:dyDescent="0.25">
      <c r="A3938" s="89" t="s">
        <v>8396</v>
      </c>
      <c r="B3938" s="89" t="s">
        <v>8341</v>
      </c>
      <c r="C3938" s="89"/>
      <c r="D3938" s="89" t="s">
        <v>106</v>
      </c>
      <c r="E3938" s="94" t="s">
        <v>8397</v>
      </c>
      <c r="F3938" s="95" t="s">
        <v>8398</v>
      </c>
      <c r="G3938" s="89" t="s">
        <v>670</v>
      </c>
      <c r="H3938" s="89" t="s">
        <v>1554</v>
      </c>
      <c r="I3938" s="96">
        <v>1</v>
      </c>
      <c r="J3938" s="97">
        <v>2669</v>
      </c>
      <c r="K3938" s="98">
        <f t="shared" si="2113"/>
        <v>693.25</v>
      </c>
      <c r="L3938" s="99">
        <f t="shared" si="2114"/>
        <v>1.0815399999999999</v>
      </c>
      <c r="M3938" s="100">
        <f t="shared" si="2115"/>
        <v>1.0590999999999999</v>
      </c>
      <c r="N3938" s="101">
        <f t="shared" si="2116"/>
        <v>0.97811300000000001</v>
      </c>
      <c r="O3938" s="100">
        <f t="shared" si="2117"/>
        <v>1</v>
      </c>
      <c r="P3938" s="98">
        <f t="shared" si="2118"/>
        <v>776.71</v>
      </c>
      <c r="Q3938" s="97">
        <f t="shared" si="2119"/>
        <v>2990.33</v>
      </c>
      <c r="R3938" s="97"/>
      <c r="S3938" s="97"/>
    </row>
    <row r="3939" spans="1:19" x14ac:dyDescent="0.25">
      <c r="A3939" s="89" t="s">
        <v>8399</v>
      </c>
      <c r="B3939" s="89" t="s">
        <v>8341</v>
      </c>
      <c r="C3939" s="89"/>
      <c r="D3939" s="89" t="s">
        <v>107</v>
      </c>
      <c r="E3939" s="94" t="s">
        <v>8400</v>
      </c>
      <c r="F3939" s="95" t="s">
        <v>8401</v>
      </c>
      <c r="G3939" s="89" t="s">
        <v>648</v>
      </c>
      <c r="H3939" s="89" t="s">
        <v>30</v>
      </c>
      <c r="I3939" s="96">
        <v>1</v>
      </c>
      <c r="J3939" s="97">
        <v>5089</v>
      </c>
      <c r="K3939" s="98">
        <f t="shared" si="2113"/>
        <v>1696.33</v>
      </c>
      <c r="L3939" s="99">
        <f t="shared" si="2114"/>
        <v>1.0815399999999999</v>
      </c>
      <c r="M3939" s="100">
        <f t="shared" si="2115"/>
        <v>1.0590999999999999</v>
      </c>
      <c r="N3939" s="101">
        <f t="shared" si="2116"/>
        <v>0.97811300000000001</v>
      </c>
      <c r="O3939" s="100">
        <f t="shared" si="2117"/>
        <v>1</v>
      </c>
      <c r="P3939" s="98">
        <f t="shared" si="2118"/>
        <v>1900.55</v>
      </c>
      <c r="Q3939" s="97">
        <f t="shared" si="2119"/>
        <v>5701.65</v>
      </c>
      <c r="R3939" s="97"/>
      <c r="S3939" s="97"/>
    </row>
    <row r="3940" spans="1:19" ht="22.5" x14ac:dyDescent="0.25">
      <c r="A3940" s="89" t="s">
        <v>8402</v>
      </c>
      <c r="B3940" s="89" t="s">
        <v>8341</v>
      </c>
      <c r="C3940" s="89"/>
      <c r="D3940" s="89" t="s">
        <v>108</v>
      </c>
      <c r="E3940" s="94" t="s">
        <v>8403</v>
      </c>
      <c r="F3940" s="95" t="s">
        <v>8404</v>
      </c>
      <c r="G3940" s="89" t="s">
        <v>648</v>
      </c>
      <c r="H3940" s="89" t="s">
        <v>30</v>
      </c>
      <c r="I3940" s="96">
        <v>1</v>
      </c>
      <c r="J3940" s="97">
        <v>2870</v>
      </c>
      <c r="K3940" s="98">
        <f t="shared" si="2113"/>
        <v>956.67</v>
      </c>
      <c r="L3940" s="99">
        <f t="shared" si="2114"/>
        <v>1.0815399999999999</v>
      </c>
      <c r="M3940" s="100">
        <f t="shared" si="2115"/>
        <v>1.0590999999999999</v>
      </c>
      <c r="N3940" s="101">
        <f t="shared" si="2116"/>
        <v>0.97811300000000001</v>
      </c>
      <c r="O3940" s="100">
        <f t="shared" si="2117"/>
        <v>1</v>
      </c>
      <c r="P3940" s="98">
        <f t="shared" si="2118"/>
        <v>1071.8399999999999</v>
      </c>
      <c r="Q3940" s="97">
        <f t="shared" si="2119"/>
        <v>3215.52</v>
      </c>
      <c r="R3940" s="97"/>
      <c r="S3940" s="97"/>
    </row>
    <row r="3941" spans="1:19" ht="22.5" x14ac:dyDescent="0.25">
      <c r="A3941" s="89" t="s">
        <v>8405</v>
      </c>
      <c r="B3941" s="89" t="s">
        <v>8341</v>
      </c>
      <c r="C3941" s="89"/>
      <c r="D3941" s="89" t="s">
        <v>109</v>
      </c>
      <c r="E3941" s="94" t="s">
        <v>4346</v>
      </c>
      <c r="F3941" s="95" t="s">
        <v>4347</v>
      </c>
      <c r="G3941" s="89" t="s">
        <v>648</v>
      </c>
      <c r="H3941" s="89" t="s">
        <v>12</v>
      </c>
      <c r="I3941" s="96">
        <v>1</v>
      </c>
      <c r="J3941" s="97">
        <v>242</v>
      </c>
      <c r="K3941" s="98">
        <f t="shared" si="2113"/>
        <v>242</v>
      </c>
      <c r="L3941" s="99">
        <f t="shared" si="2114"/>
        <v>1.0815399999999999</v>
      </c>
      <c r="M3941" s="100">
        <f t="shared" si="2115"/>
        <v>1.0590999999999999</v>
      </c>
      <c r="N3941" s="101">
        <f t="shared" si="2116"/>
        <v>0.97811300000000001</v>
      </c>
      <c r="O3941" s="100">
        <f t="shared" si="2117"/>
        <v>1</v>
      </c>
      <c r="P3941" s="98">
        <f t="shared" si="2118"/>
        <v>271.13</v>
      </c>
      <c r="Q3941" s="97">
        <f t="shared" si="2119"/>
        <v>271.13</v>
      </c>
      <c r="R3941" s="97"/>
      <c r="S3941" s="97"/>
    </row>
    <row r="3942" spans="1:19" x14ac:dyDescent="0.25">
      <c r="A3942" s="89" t="s">
        <v>8406</v>
      </c>
      <c r="B3942" s="89" t="s">
        <v>8341</v>
      </c>
      <c r="C3942" s="89"/>
      <c r="D3942" s="89" t="s">
        <v>122</v>
      </c>
      <c r="E3942" s="94" t="s">
        <v>8407</v>
      </c>
      <c r="F3942" s="95" t="s">
        <v>8408</v>
      </c>
      <c r="G3942" s="89" t="s">
        <v>648</v>
      </c>
      <c r="H3942" s="89" t="s">
        <v>34</v>
      </c>
      <c r="I3942" s="96">
        <v>1</v>
      </c>
      <c r="J3942" s="97">
        <v>1975</v>
      </c>
      <c r="K3942" s="98">
        <f t="shared" si="2113"/>
        <v>493.75</v>
      </c>
      <c r="L3942" s="99">
        <f t="shared" si="2114"/>
        <v>1.0815399999999999</v>
      </c>
      <c r="M3942" s="100">
        <f t="shared" si="2115"/>
        <v>1.0590999999999999</v>
      </c>
      <c r="N3942" s="101">
        <f t="shared" si="2116"/>
        <v>0.97811300000000001</v>
      </c>
      <c r="O3942" s="100">
        <f t="shared" si="2117"/>
        <v>1</v>
      </c>
      <c r="P3942" s="98">
        <f t="shared" si="2118"/>
        <v>553.19000000000005</v>
      </c>
      <c r="Q3942" s="97">
        <f t="shared" si="2119"/>
        <v>2212.7600000000002</v>
      </c>
      <c r="R3942" s="97"/>
      <c r="S3942" s="97"/>
    </row>
    <row r="3943" spans="1:19" ht="22.5" x14ac:dyDescent="0.25">
      <c r="A3943" s="89" t="s">
        <v>8409</v>
      </c>
      <c r="B3943" s="89" t="s">
        <v>8341</v>
      </c>
      <c r="C3943" s="89"/>
      <c r="D3943" s="89" t="s">
        <v>126</v>
      </c>
      <c r="E3943" s="94" t="s">
        <v>8410</v>
      </c>
      <c r="F3943" s="95" t="s">
        <v>8411</v>
      </c>
      <c r="G3943" s="89" t="s">
        <v>648</v>
      </c>
      <c r="H3943" s="89" t="s">
        <v>8412</v>
      </c>
      <c r="I3943" s="96">
        <v>1</v>
      </c>
      <c r="J3943" s="97">
        <v>-612</v>
      </c>
      <c r="K3943" s="98">
        <f t="shared" si="2113"/>
        <v>153</v>
      </c>
      <c r="L3943" s="99">
        <f t="shared" si="2114"/>
        <v>1.0815399999999999</v>
      </c>
      <c r="M3943" s="100">
        <f t="shared" si="2115"/>
        <v>1.0590999999999999</v>
      </c>
      <c r="N3943" s="101">
        <f t="shared" si="2116"/>
        <v>0.97811300000000001</v>
      </c>
      <c r="O3943" s="100">
        <f t="shared" si="2117"/>
        <v>1</v>
      </c>
      <c r="P3943" s="98">
        <f t="shared" si="2118"/>
        <v>171.42</v>
      </c>
      <c r="Q3943" s="97">
        <f t="shared" si="2119"/>
        <v>-685.68</v>
      </c>
      <c r="R3943" s="97"/>
      <c r="S3943" s="97"/>
    </row>
    <row r="3944" spans="1:19" ht="22.5" x14ac:dyDescent="0.25">
      <c r="A3944" s="89" t="s">
        <v>8413</v>
      </c>
      <c r="B3944" s="89" t="s">
        <v>8341</v>
      </c>
      <c r="C3944" s="89"/>
      <c r="D3944" s="89" t="s">
        <v>124</v>
      </c>
      <c r="E3944" s="94" t="s">
        <v>8414</v>
      </c>
      <c r="F3944" s="95" t="s">
        <v>8415</v>
      </c>
      <c r="G3944" s="89" t="s">
        <v>648</v>
      </c>
      <c r="H3944" s="89" t="s">
        <v>34</v>
      </c>
      <c r="I3944" s="96">
        <v>1</v>
      </c>
      <c r="J3944" s="97">
        <v>382</v>
      </c>
      <c r="K3944" s="98">
        <f t="shared" si="2113"/>
        <v>95.5</v>
      </c>
      <c r="L3944" s="99">
        <f t="shared" si="2114"/>
        <v>1.0815399999999999</v>
      </c>
      <c r="M3944" s="100">
        <f t="shared" si="2115"/>
        <v>1.0590999999999999</v>
      </c>
      <c r="N3944" s="101">
        <f t="shared" si="2116"/>
        <v>0.97811300000000001</v>
      </c>
      <c r="O3944" s="100">
        <f t="shared" si="2117"/>
        <v>1</v>
      </c>
      <c r="P3944" s="98">
        <f t="shared" si="2118"/>
        <v>107</v>
      </c>
      <c r="Q3944" s="97">
        <f t="shared" si="2119"/>
        <v>428</v>
      </c>
      <c r="R3944" s="97"/>
      <c r="S3944" s="97"/>
    </row>
    <row r="3945" spans="1:19" x14ac:dyDescent="0.25">
      <c r="A3945" s="89" t="s">
        <v>8416</v>
      </c>
      <c r="B3945" s="89" t="s">
        <v>8341</v>
      </c>
      <c r="C3945" s="89"/>
      <c r="D3945" s="89" t="s">
        <v>129</v>
      </c>
      <c r="E3945" s="94" t="s">
        <v>1128</v>
      </c>
      <c r="F3945" s="95" t="s">
        <v>1129</v>
      </c>
      <c r="G3945" s="89" t="s">
        <v>648</v>
      </c>
      <c r="H3945" s="89" t="s">
        <v>55</v>
      </c>
      <c r="I3945" s="96">
        <v>1</v>
      </c>
      <c r="J3945" s="97">
        <v>2243</v>
      </c>
      <c r="K3945" s="98">
        <f t="shared" si="2113"/>
        <v>280.38</v>
      </c>
      <c r="L3945" s="99">
        <f t="shared" si="2114"/>
        <v>1.0815399999999999</v>
      </c>
      <c r="M3945" s="100">
        <f t="shared" si="2115"/>
        <v>1.0590999999999999</v>
      </c>
      <c r="N3945" s="101">
        <f t="shared" si="2116"/>
        <v>0.97811300000000001</v>
      </c>
      <c r="O3945" s="100">
        <f t="shared" si="2117"/>
        <v>1</v>
      </c>
      <c r="P3945" s="98">
        <f t="shared" si="2118"/>
        <v>314.13</v>
      </c>
      <c r="Q3945" s="97">
        <f t="shared" si="2119"/>
        <v>2513.04</v>
      </c>
      <c r="R3945" s="97"/>
      <c r="S3945" s="97"/>
    </row>
    <row r="3946" spans="1:19" ht="22.5" x14ac:dyDescent="0.25">
      <c r="A3946" s="89" t="s">
        <v>8417</v>
      </c>
      <c r="B3946" s="89" t="s">
        <v>8341</v>
      </c>
      <c r="C3946" s="89"/>
      <c r="D3946" s="89" t="s">
        <v>133</v>
      </c>
      <c r="E3946" s="94" t="s">
        <v>8418</v>
      </c>
      <c r="F3946" s="95" t="s">
        <v>8419</v>
      </c>
      <c r="G3946" s="89" t="s">
        <v>648</v>
      </c>
      <c r="H3946" s="89" t="s">
        <v>55</v>
      </c>
      <c r="I3946" s="96">
        <v>1</v>
      </c>
      <c r="J3946" s="97">
        <v>21876</v>
      </c>
      <c r="K3946" s="98">
        <f t="shared" si="2113"/>
        <v>2734.5</v>
      </c>
      <c r="L3946" s="99">
        <f t="shared" si="2114"/>
        <v>1.0815399999999999</v>
      </c>
      <c r="M3946" s="100">
        <f t="shared" si="2115"/>
        <v>1.0590999999999999</v>
      </c>
      <c r="N3946" s="101">
        <f t="shared" si="2116"/>
        <v>0.97811300000000001</v>
      </c>
      <c r="O3946" s="100">
        <f t="shared" si="2117"/>
        <v>1</v>
      </c>
      <c r="P3946" s="98">
        <f t="shared" si="2118"/>
        <v>3063.7</v>
      </c>
      <c r="Q3946" s="97">
        <f t="shared" si="2119"/>
        <v>24509.599999999999</v>
      </c>
      <c r="R3946" s="97"/>
      <c r="S3946" s="97"/>
    </row>
    <row r="3947" spans="1:19" ht="22.5" x14ac:dyDescent="0.25">
      <c r="A3947" s="89" t="s">
        <v>8420</v>
      </c>
      <c r="B3947" s="89" t="s">
        <v>8341</v>
      </c>
      <c r="C3947" s="89"/>
      <c r="D3947" s="89" t="s">
        <v>136</v>
      </c>
      <c r="E3947" s="94" t="s">
        <v>8421</v>
      </c>
      <c r="F3947" s="95" t="s">
        <v>8422</v>
      </c>
      <c r="G3947" s="89" t="s">
        <v>648</v>
      </c>
      <c r="H3947" s="89" t="s">
        <v>12</v>
      </c>
      <c r="I3947" s="96">
        <v>1</v>
      </c>
      <c r="J3947" s="97">
        <v>2824</v>
      </c>
      <c r="K3947" s="98">
        <f t="shared" si="2113"/>
        <v>2824</v>
      </c>
      <c r="L3947" s="99">
        <f t="shared" si="2114"/>
        <v>1.0815399999999999</v>
      </c>
      <c r="M3947" s="100">
        <f t="shared" si="2115"/>
        <v>1.0590999999999999</v>
      </c>
      <c r="N3947" s="101">
        <f t="shared" si="2116"/>
        <v>0.97811300000000001</v>
      </c>
      <c r="O3947" s="100">
        <f t="shared" si="2117"/>
        <v>1</v>
      </c>
      <c r="P3947" s="98">
        <f t="shared" si="2118"/>
        <v>3163.98</v>
      </c>
      <c r="Q3947" s="97">
        <f t="shared" si="2119"/>
        <v>3163.98</v>
      </c>
      <c r="R3947" s="97"/>
      <c r="S3947" s="97"/>
    </row>
    <row r="3948" spans="1:19" ht="22.5" x14ac:dyDescent="0.25">
      <c r="A3948" s="89" t="s">
        <v>8423</v>
      </c>
      <c r="B3948" s="89" t="s">
        <v>8341</v>
      </c>
      <c r="C3948" s="89"/>
      <c r="D3948" s="89" t="s">
        <v>141</v>
      </c>
      <c r="E3948" s="94" t="s">
        <v>8424</v>
      </c>
      <c r="F3948" s="95" t="s">
        <v>8425</v>
      </c>
      <c r="G3948" s="89" t="s">
        <v>648</v>
      </c>
      <c r="H3948" s="89" t="s">
        <v>12</v>
      </c>
      <c r="I3948" s="96">
        <v>1</v>
      </c>
      <c r="J3948" s="97">
        <v>8959</v>
      </c>
      <c r="K3948" s="98">
        <f t="shared" si="2113"/>
        <v>8959</v>
      </c>
      <c r="L3948" s="99">
        <f t="shared" si="2114"/>
        <v>1.0815399999999999</v>
      </c>
      <c r="M3948" s="100">
        <f t="shared" si="2115"/>
        <v>1.0590999999999999</v>
      </c>
      <c r="N3948" s="101">
        <f t="shared" si="2116"/>
        <v>0.97811300000000001</v>
      </c>
      <c r="O3948" s="100">
        <f t="shared" si="2117"/>
        <v>1</v>
      </c>
      <c r="P3948" s="98">
        <f t="shared" si="2118"/>
        <v>10037.56</v>
      </c>
      <c r="Q3948" s="97">
        <f t="shared" si="2119"/>
        <v>10037.56</v>
      </c>
      <c r="R3948" s="97"/>
      <c r="S3948" s="97"/>
    </row>
    <row r="3949" spans="1:19" x14ac:dyDescent="0.25">
      <c r="A3949" s="89" t="s">
        <v>8426</v>
      </c>
      <c r="B3949" s="89" t="s">
        <v>8341</v>
      </c>
      <c r="C3949" s="89"/>
      <c r="D3949" s="89" t="s">
        <v>144</v>
      </c>
      <c r="E3949" s="94" t="s">
        <v>8427</v>
      </c>
      <c r="F3949" s="95" t="s">
        <v>8428</v>
      </c>
      <c r="G3949" s="89" t="s">
        <v>970</v>
      </c>
      <c r="H3949" s="89" t="s">
        <v>237</v>
      </c>
      <c r="I3949" s="96">
        <v>1</v>
      </c>
      <c r="J3949" s="97">
        <v>91</v>
      </c>
      <c r="K3949" s="98">
        <f t="shared" si="2113"/>
        <v>910</v>
      </c>
      <c r="L3949" s="99">
        <f t="shared" si="2114"/>
        <v>1.0815399999999999</v>
      </c>
      <c r="M3949" s="100">
        <f t="shared" si="2115"/>
        <v>1.0590999999999999</v>
      </c>
      <c r="N3949" s="101">
        <f t="shared" si="2116"/>
        <v>0.97811300000000001</v>
      </c>
      <c r="O3949" s="100">
        <f t="shared" si="2117"/>
        <v>1</v>
      </c>
      <c r="P3949" s="98">
        <f t="shared" si="2118"/>
        <v>1019.55</v>
      </c>
      <c r="Q3949" s="97">
        <f t="shared" si="2119"/>
        <v>101.96</v>
      </c>
      <c r="R3949" s="97"/>
      <c r="S3949" s="97"/>
    </row>
    <row r="3950" spans="1:19" ht="22.5" x14ac:dyDescent="0.25">
      <c r="A3950" s="89" t="s">
        <v>8429</v>
      </c>
      <c r="B3950" s="89" t="s">
        <v>8341</v>
      </c>
      <c r="C3950" s="89"/>
      <c r="D3950" s="89" t="s">
        <v>146</v>
      </c>
      <c r="E3950" s="94" t="s">
        <v>1113</v>
      </c>
      <c r="F3950" s="95" t="s">
        <v>1114</v>
      </c>
      <c r="G3950" s="89" t="s">
        <v>648</v>
      </c>
      <c r="H3950" s="89" t="s">
        <v>12</v>
      </c>
      <c r="I3950" s="96">
        <v>1</v>
      </c>
      <c r="J3950" s="97">
        <v>347</v>
      </c>
      <c r="K3950" s="98">
        <f t="shared" si="2113"/>
        <v>347</v>
      </c>
      <c r="L3950" s="99">
        <f t="shared" si="2114"/>
        <v>1.0815399999999999</v>
      </c>
      <c r="M3950" s="100">
        <f t="shared" si="2115"/>
        <v>1.0590999999999999</v>
      </c>
      <c r="N3950" s="101">
        <f t="shared" si="2116"/>
        <v>0.97811300000000001</v>
      </c>
      <c r="O3950" s="100">
        <f t="shared" si="2117"/>
        <v>1</v>
      </c>
      <c r="P3950" s="98">
        <f t="shared" si="2118"/>
        <v>388.77</v>
      </c>
      <c r="Q3950" s="97">
        <f t="shared" si="2119"/>
        <v>388.77</v>
      </c>
      <c r="R3950" s="97"/>
      <c r="S3950" s="97"/>
    </row>
    <row r="3951" spans="1:19" ht="22.5" x14ac:dyDescent="0.25">
      <c r="A3951" s="89" t="s">
        <v>8430</v>
      </c>
      <c r="B3951" s="89" t="s">
        <v>8341</v>
      </c>
      <c r="C3951" s="89"/>
      <c r="D3951" s="89" t="s">
        <v>151</v>
      </c>
      <c r="E3951" s="94" t="s">
        <v>8431</v>
      </c>
      <c r="F3951" s="95" t="s">
        <v>8432</v>
      </c>
      <c r="G3951" s="89" t="s">
        <v>648</v>
      </c>
      <c r="H3951" s="89" t="s">
        <v>12</v>
      </c>
      <c r="I3951" s="96">
        <v>1</v>
      </c>
      <c r="J3951" s="97">
        <v>28691</v>
      </c>
      <c r="K3951" s="98">
        <f t="shared" si="2113"/>
        <v>28691</v>
      </c>
      <c r="L3951" s="99">
        <f t="shared" si="2114"/>
        <v>1.0815399999999999</v>
      </c>
      <c r="M3951" s="100">
        <f t="shared" si="2115"/>
        <v>1.0590999999999999</v>
      </c>
      <c r="N3951" s="101">
        <f t="shared" si="2116"/>
        <v>0.97811300000000001</v>
      </c>
      <c r="O3951" s="100">
        <f t="shared" si="2117"/>
        <v>1</v>
      </c>
      <c r="P3951" s="98">
        <f t="shared" si="2118"/>
        <v>32145.06</v>
      </c>
      <c r="Q3951" s="97">
        <f t="shared" si="2119"/>
        <v>32145.06</v>
      </c>
      <c r="R3951" s="97"/>
      <c r="S3951" s="97"/>
    </row>
    <row r="3952" spans="1:19" ht="22.5" x14ac:dyDescent="0.25">
      <c r="A3952" s="89" t="s">
        <v>8433</v>
      </c>
      <c r="B3952" s="89" t="s">
        <v>8341</v>
      </c>
      <c r="C3952" s="89"/>
      <c r="D3952" s="89" t="s">
        <v>154</v>
      </c>
      <c r="E3952" s="94" t="s">
        <v>1119</v>
      </c>
      <c r="F3952" s="95" t="s">
        <v>1120</v>
      </c>
      <c r="G3952" s="89" t="s">
        <v>648</v>
      </c>
      <c r="H3952" s="89" t="s">
        <v>12</v>
      </c>
      <c r="I3952" s="96">
        <v>1</v>
      </c>
      <c r="J3952" s="97">
        <v>190</v>
      </c>
      <c r="K3952" s="98">
        <f t="shared" si="2113"/>
        <v>190</v>
      </c>
      <c r="L3952" s="99">
        <f t="shared" si="2114"/>
        <v>1.0815399999999999</v>
      </c>
      <c r="M3952" s="100">
        <f t="shared" si="2115"/>
        <v>1.0590999999999999</v>
      </c>
      <c r="N3952" s="101">
        <f t="shared" si="2116"/>
        <v>0.97811300000000001</v>
      </c>
      <c r="O3952" s="100">
        <f t="shared" si="2117"/>
        <v>1</v>
      </c>
      <c r="P3952" s="98">
        <f t="shared" si="2118"/>
        <v>212.87</v>
      </c>
      <c r="Q3952" s="97">
        <f t="shared" si="2119"/>
        <v>212.87</v>
      </c>
      <c r="R3952" s="97"/>
      <c r="S3952" s="97"/>
    </row>
    <row r="3953" spans="1:19" x14ac:dyDescent="0.25">
      <c r="A3953" s="89" t="s">
        <v>8434</v>
      </c>
      <c r="B3953" s="89" t="s">
        <v>8341</v>
      </c>
      <c r="C3953" s="89"/>
      <c r="D3953" s="89" t="s">
        <v>156</v>
      </c>
      <c r="E3953" s="94" t="s">
        <v>1122</v>
      </c>
      <c r="F3953" s="95" t="s">
        <v>1123</v>
      </c>
      <c r="G3953" s="89" t="s">
        <v>970</v>
      </c>
      <c r="H3953" s="89" t="s">
        <v>237</v>
      </c>
      <c r="I3953" s="96">
        <v>1</v>
      </c>
      <c r="J3953" s="97">
        <v>817</v>
      </c>
      <c r="K3953" s="98">
        <f t="shared" si="2113"/>
        <v>8170</v>
      </c>
      <c r="L3953" s="99">
        <f t="shared" si="2114"/>
        <v>1.0815399999999999</v>
      </c>
      <c r="M3953" s="100">
        <f t="shared" si="2115"/>
        <v>1.0590999999999999</v>
      </c>
      <c r="N3953" s="101">
        <f t="shared" si="2116"/>
        <v>0.97811300000000001</v>
      </c>
      <c r="O3953" s="100">
        <f t="shared" si="2117"/>
        <v>1</v>
      </c>
      <c r="P3953" s="98">
        <f t="shared" si="2118"/>
        <v>9153.57</v>
      </c>
      <c r="Q3953" s="97">
        <f t="shared" si="2119"/>
        <v>915.36</v>
      </c>
      <c r="R3953" s="97"/>
      <c r="S3953" s="97"/>
    </row>
    <row r="3954" spans="1:19" ht="22.5" x14ac:dyDescent="0.25">
      <c r="A3954" s="89" t="s">
        <v>8435</v>
      </c>
      <c r="B3954" s="89" t="s">
        <v>8341</v>
      </c>
      <c r="C3954" s="89"/>
      <c r="D3954" s="89" t="s">
        <v>157</v>
      </c>
      <c r="E3954" s="94" t="s">
        <v>1125</v>
      </c>
      <c r="F3954" s="95" t="s">
        <v>1126</v>
      </c>
      <c r="G3954" s="89" t="s">
        <v>648</v>
      </c>
      <c r="H3954" s="89" t="s">
        <v>12</v>
      </c>
      <c r="I3954" s="96">
        <v>1</v>
      </c>
      <c r="J3954" s="97">
        <v>2408</v>
      </c>
      <c r="K3954" s="98">
        <f t="shared" si="2113"/>
        <v>2408</v>
      </c>
      <c r="L3954" s="99">
        <f t="shared" si="2114"/>
        <v>1.0815399999999999</v>
      </c>
      <c r="M3954" s="100">
        <f t="shared" si="2115"/>
        <v>1.0590999999999999</v>
      </c>
      <c r="N3954" s="101">
        <f t="shared" si="2116"/>
        <v>0.97811300000000001</v>
      </c>
      <c r="O3954" s="100">
        <f t="shared" si="2117"/>
        <v>1</v>
      </c>
      <c r="P3954" s="98">
        <f t="shared" si="2118"/>
        <v>2697.9</v>
      </c>
      <c r="Q3954" s="97">
        <f t="shared" si="2119"/>
        <v>2697.9</v>
      </c>
      <c r="R3954" s="97"/>
      <c r="S3954" s="97"/>
    </row>
    <row r="3955" spans="1:19" x14ac:dyDescent="0.25">
      <c r="A3955" s="89" t="s">
        <v>8436</v>
      </c>
      <c r="B3955" s="89" t="s">
        <v>8341</v>
      </c>
      <c r="C3955" s="89"/>
      <c r="D3955" s="89" t="s">
        <v>158</v>
      </c>
      <c r="E3955" s="94" t="s">
        <v>1128</v>
      </c>
      <c r="F3955" s="95" t="s">
        <v>1129</v>
      </c>
      <c r="G3955" s="89" t="s">
        <v>648</v>
      </c>
      <c r="H3955" s="89" t="s">
        <v>24</v>
      </c>
      <c r="I3955" s="96">
        <v>1</v>
      </c>
      <c r="J3955" s="97">
        <v>561</v>
      </c>
      <c r="K3955" s="98">
        <f t="shared" si="2113"/>
        <v>280.5</v>
      </c>
      <c r="L3955" s="99">
        <f t="shared" si="2114"/>
        <v>1.0815399999999999</v>
      </c>
      <c r="M3955" s="100">
        <f t="shared" si="2115"/>
        <v>1.0590999999999999</v>
      </c>
      <c r="N3955" s="101">
        <f t="shared" si="2116"/>
        <v>0.97811300000000001</v>
      </c>
      <c r="O3955" s="100">
        <f t="shared" si="2117"/>
        <v>1</v>
      </c>
      <c r="P3955" s="98">
        <f t="shared" si="2118"/>
        <v>314.27</v>
      </c>
      <c r="Q3955" s="97">
        <f t="shared" si="2119"/>
        <v>628.54</v>
      </c>
      <c r="R3955" s="97"/>
      <c r="S3955" s="97"/>
    </row>
    <row r="3956" spans="1:19" x14ac:dyDescent="0.25">
      <c r="A3956" s="89"/>
      <c r="B3956" s="90"/>
      <c r="C3956" s="90"/>
      <c r="D3956" s="91"/>
      <c r="E3956" s="92"/>
      <c r="F3956" s="92" t="s">
        <v>1154</v>
      </c>
      <c r="G3956" s="91"/>
      <c r="H3956" s="91"/>
      <c r="I3956" s="93">
        <v>1</v>
      </c>
      <c r="J3956" s="91"/>
      <c r="K3956" s="98"/>
      <c r="L3956" s="99"/>
      <c r="M3956" s="100"/>
      <c r="N3956" s="101"/>
      <c r="O3956" s="100"/>
      <c r="P3956" s="98"/>
      <c r="Q3956" s="91"/>
      <c r="R3956" s="91"/>
      <c r="S3956" s="91"/>
    </row>
    <row r="3957" spans="1:19" x14ac:dyDescent="0.25">
      <c r="A3957" s="89" t="s">
        <v>8437</v>
      </c>
      <c r="B3957" s="89" t="s">
        <v>8341</v>
      </c>
      <c r="C3957" s="89"/>
      <c r="D3957" s="89" t="s">
        <v>165</v>
      </c>
      <c r="E3957" s="94" t="s">
        <v>1156</v>
      </c>
      <c r="F3957" s="95" t="s">
        <v>1157</v>
      </c>
      <c r="G3957" s="89" t="s">
        <v>648</v>
      </c>
      <c r="H3957" s="89" t="s">
        <v>12</v>
      </c>
      <c r="I3957" s="96">
        <v>1</v>
      </c>
      <c r="J3957" s="97">
        <v>384</v>
      </c>
      <c r="K3957" s="98">
        <f t="shared" ref="K3957:K3970" si="2120">J3957/H3957</f>
        <v>384</v>
      </c>
      <c r="L3957" s="99">
        <f t="shared" ref="L3957:L3970" si="2121">$L$8</f>
        <v>1.0815399999999999</v>
      </c>
      <c r="M3957" s="100">
        <f t="shared" ref="M3957:M3970" si="2122">$M$8</f>
        <v>1.0590999999999999</v>
      </c>
      <c r="N3957" s="101">
        <f t="shared" ref="N3957:N3970" si="2123">$N$8</f>
        <v>0.97811300000000001</v>
      </c>
      <c r="O3957" s="100">
        <f t="shared" ref="O3957:O3970" si="2124">$O$8</f>
        <v>1</v>
      </c>
      <c r="P3957" s="98">
        <f t="shared" ref="P3957:P3970" si="2125">K3957*L3957*M3957*N3957*O3957</f>
        <v>430.23</v>
      </c>
      <c r="Q3957" s="97">
        <f t="shared" ref="Q3957:Q3970" si="2126">H3957*P3957</f>
        <v>430.23</v>
      </c>
      <c r="R3957" s="97"/>
      <c r="S3957" s="97"/>
    </row>
    <row r="3958" spans="1:19" x14ac:dyDescent="0.25">
      <c r="A3958" s="89" t="s">
        <v>8438</v>
      </c>
      <c r="B3958" s="89" t="s">
        <v>8341</v>
      </c>
      <c r="C3958" s="89"/>
      <c r="D3958" s="89" t="s">
        <v>168</v>
      </c>
      <c r="E3958" s="94" t="s">
        <v>1159</v>
      </c>
      <c r="F3958" s="95" t="s">
        <v>1160</v>
      </c>
      <c r="G3958" s="89" t="s">
        <v>648</v>
      </c>
      <c r="H3958" s="89" t="s">
        <v>12</v>
      </c>
      <c r="I3958" s="96">
        <v>1</v>
      </c>
      <c r="J3958" s="97">
        <v>3490</v>
      </c>
      <c r="K3958" s="98">
        <f t="shared" si="2120"/>
        <v>3490</v>
      </c>
      <c r="L3958" s="99">
        <f t="shared" si="2121"/>
        <v>1.0815399999999999</v>
      </c>
      <c r="M3958" s="100">
        <f t="shared" si="2122"/>
        <v>1.0590999999999999</v>
      </c>
      <c r="N3958" s="101">
        <f t="shared" si="2123"/>
        <v>0.97811300000000001</v>
      </c>
      <c r="O3958" s="100">
        <f t="shared" si="2124"/>
        <v>1</v>
      </c>
      <c r="P3958" s="98">
        <f t="shared" si="2125"/>
        <v>3910.16</v>
      </c>
      <c r="Q3958" s="97">
        <f t="shared" si="2126"/>
        <v>3910.16</v>
      </c>
      <c r="R3958" s="97"/>
      <c r="S3958" s="97"/>
    </row>
    <row r="3959" spans="1:19" ht="22.5" x14ac:dyDescent="0.25">
      <c r="A3959" s="89" t="s">
        <v>8439</v>
      </c>
      <c r="B3959" s="89" t="s">
        <v>8341</v>
      </c>
      <c r="C3959" s="89"/>
      <c r="D3959" s="89" t="s">
        <v>170</v>
      </c>
      <c r="E3959" s="94" t="s">
        <v>1146</v>
      </c>
      <c r="F3959" s="95" t="s">
        <v>1147</v>
      </c>
      <c r="G3959" s="89" t="s">
        <v>648</v>
      </c>
      <c r="H3959" s="89" t="s">
        <v>12</v>
      </c>
      <c r="I3959" s="96">
        <v>1</v>
      </c>
      <c r="J3959" s="97">
        <v>1504</v>
      </c>
      <c r="K3959" s="98">
        <f t="shared" si="2120"/>
        <v>1504</v>
      </c>
      <c r="L3959" s="99">
        <f t="shared" si="2121"/>
        <v>1.0815399999999999</v>
      </c>
      <c r="M3959" s="100">
        <f t="shared" si="2122"/>
        <v>1.0590999999999999</v>
      </c>
      <c r="N3959" s="101">
        <f t="shared" si="2123"/>
        <v>0.97811300000000001</v>
      </c>
      <c r="O3959" s="100">
        <f t="shared" si="2124"/>
        <v>1</v>
      </c>
      <c r="P3959" s="98">
        <f t="shared" si="2125"/>
        <v>1685.06</v>
      </c>
      <c r="Q3959" s="97">
        <f t="shared" si="2126"/>
        <v>1685.06</v>
      </c>
      <c r="R3959" s="97"/>
      <c r="S3959" s="97"/>
    </row>
    <row r="3960" spans="1:19" ht="22.5" x14ac:dyDescent="0.25">
      <c r="A3960" s="89" t="s">
        <v>8440</v>
      </c>
      <c r="B3960" s="89" t="s">
        <v>8341</v>
      </c>
      <c r="C3960" s="89"/>
      <c r="D3960" s="89" t="s">
        <v>175</v>
      </c>
      <c r="E3960" s="94" t="s">
        <v>8441</v>
      </c>
      <c r="F3960" s="95" t="s">
        <v>8442</v>
      </c>
      <c r="G3960" s="89" t="s">
        <v>648</v>
      </c>
      <c r="H3960" s="89" t="s">
        <v>12</v>
      </c>
      <c r="I3960" s="96">
        <v>1</v>
      </c>
      <c r="J3960" s="97">
        <v>329</v>
      </c>
      <c r="K3960" s="98">
        <f t="shared" si="2120"/>
        <v>329</v>
      </c>
      <c r="L3960" s="99">
        <f t="shared" si="2121"/>
        <v>1.0815399999999999</v>
      </c>
      <c r="M3960" s="100">
        <f t="shared" si="2122"/>
        <v>1.0590999999999999</v>
      </c>
      <c r="N3960" s="101">
        <f t="shared" si="2123"/>
        <v>0.97811300000000001</v>
      </c>
      <c r="O3960" s="100">
        <f t="shared" si="2124"/>
        <v>1</v>
      </c>
      <c r="P3960" s="98">
        <f t="shared" si="2125"/>
        <v>368.61</v>
      </c>
      <c r="Q3960" s="97">
        <f t="shared" si="2126"/>
        <v>368.61</v>
      </c>
      <c r="R3960" s="97"/>
      <c r="S3960" s="97"/>
    </row>
    <row r="3961" spans="1:19" x14ac:dyDescent="0.25">
      <c r="A3961" s="89" t="s">
        <v>8443</v>
      </c>
      <c r="B3961" s="89" t="s">
        <v>8341</v>
      </c>
      <c r="C3961" s="89"/>
      <c r="D3961" s="89" t="s">
        <v>178</v>
      </c>
      <c r="E3961" s="94" t="s">
        <v>8444</v>
      </c>
      <c r="F3961" s="95" t="s">
        <v>8445</v>
      </c>
      <c r="G3961" s="89" t="s">
        <v>970</v>
      </c>
      <c r="H3961" s="89" t="s">
        <v>237</v>
      </c>
      <c r="I3961" s="96">
        <v>1</v>
      </c>
      <c r="J3961" s="97">
        <v>1000</v>
      </c>
      <c r="K3961" s="98">
        <f t="shared" si="2120"/>
        <v>10000</v>
      </c>
      <c r="L3961" s="99">
        <f t="shared" si="2121"/>
        <v>1.0815399999999999</v>
      </c>
      <c r="M3961" s="100">
        <f t="shared" si="2122"/>
        <v>1.0590999999999999</v>
      </c>
      <c r="N3961" s="101">
        <f t="shared" si="2123"/>
        <v>0.97811300000000001</v>
      </c>
      <c r="O3961" s="100">
        <f t="shared" si="2124"/>
        <v>1</v>
      </c>
      <c r="P3961" s="98">
        <f t="shared" si="2125"/>
        <v>11203.88</v>
      </c>
      <c r="Q3961" s="97">
        <f t="shared" si="2126"/>
        <v>1120.3900000000001</v>
      </c>
      <c r="R3961" s="97"/>
      <c r="S3961" s="97"/>
    </row>
    <row r="3962" spans="1:19" ht="22.5" x14ac:dyDescent="0.25">
      <c r="A3962" s="89" t="s">
        <v>8446</v>
      </c>
      <c r="B3962" s="89" t="s">
        <v>8341</v>
      </c>
      <c r="C3962" s="89"/>
      <c r="D3962" s="89" t="s">
        <v>181</v>
      </c>
      <c r="E3962" s="94" t="s">
        <v>8447</v>
      </c>
      <c r="F3962" s="95" t="s">
        <v>8448</v>
      </c>
      <c r="G3962" s="89" t="s">
        <v>648</v>
      </c>
      <c r="H3962" s="89" t="s">
        <v>12</v>
      </c>
      <c r="I3962" s="96">
        <v>1</v>
      </c>
      <c r="J3962" s="97">
        <v>4331</v>
      </c>
      <c r="K3962" s="98">
        <f t="shared" si="2120"/>
        <v>4331</v>
      </c>
      <c r="L3962" s="99">
        <f t="shared" si="2121"/>
        <v>1.0815399999999999</v>
      </c>
      <c r="M3962" s="100">
        <f t="shared" si="2122"/>
        <v>1.0590999999999999</v>
      </c>
      <c r="N3962" s="101">
        <f t="shared" si="2123"/>
        <v>0.97811300000000001</v>
      </c>
      <c r="O3962" s="100">
        <f t="shared" si="2124"/>
        <v>1</v>
      </c>
      <c r="P3962" s="98">
        <f t="shared" si="2125"/>
        <v>4852.3999999999996</v>
      </c>
      <c r="Q3962" s="97">
        <f t="shared" si="2126"/>
        <v>4852.3999999999996</v>
      </c>
      <c r="R3962" s="97"/>
      <c r="S3962" s="97"/>
    </row>
    <row r="3963" spans="1:19" ht="22.5" x14ac:dyDescent="0.25">
      <c r="A3963" s="89" t="s">
        <v>8449</v>
      </c>
      <c r="B3963" s="89" t="s">
        <v>8341</v>
      </c>
      <c r="C3963" s="89"/>
      <c r="D3963" s="89" t="s">
        <v>182</v>
      </c>
      <c r="E3963" s="94" t="s">
        <v>1146</v>
      </c>
      <c r="F3963" s="95" t="s">
        <v>1147</v>
      </c>
      <c r="G3963" s="89" t="s">
        <v>648</v>
      </c>
      <c r="H3963" s="89" t="s">
        <v>30</v>
      </c>
      <c r="I3963" s="96">
        <v>1</v>
      </c>
      <c r="J3963" s="97">
        <v>4518</v>
      </c>
      <c r="K3963" s="98">
        <f t="shared" si="2120"/>
        <v>1506</v>
      </c>
      <c r="L3963" s="99">
        <f t="shared" si="2121"/>
        <v>1.0815399999999999</v>
      </c>
      <c r="M3963" s="100">
        <f t="shared" si="2122"/>
        <v>1.0590999999999999</v>
      </c>
      <c r="N3963" s="101">
        <f t="shared" si="2123"/>
        <v>0.97811300000000001</v>
      </c>
      <c r="O3963" s="100">
        <f t="shared" si="2124"/>
        <v>1</v>
      </c>
      <c r="P3963" s="98">
        <f t="shared" si="2125"/>
        <v>1687.3</v>
      </c>
      <c r="Q3963" s="97">
        <f t="shared" si="2126"/>
        <v>5061.8999999999996</v>
      </c>
      <c r="R3963" s="97"/>
      <c r="S3963" s="97"/>
    </row>
    <row r="3964" spans="1:19" ht="22.5" x14ac:dyDescent="0.25">
      <c r="A3964" s="89" t="s">
        <v>8450</v>
      </c>
      <c r="B3964" s="89" t="s">
        <v>8341</v>
      </c>
      <c r="C3964" s="89"/>
      <c r="D3964" s="89" t="s">
        <v>183</v>
      </c>
      <c r="E3964" s="94" t="s">
        <v>8451</v>
      </c>
      <c r="F3964" s="95" t="s">
        <v>8452</v>
      </c>
      <c r="G3964" s="89" t="s">
        <v>648</v>
      </c>
      <c r="H3964" s="89" t="s">
        <v>30</v>
      </c>
      <c r="I3964" s="96">
        <v>1</v>
      </c>
      <c r="J3964" s="97">
        <v>698</v>
      </c>
      <c r="K3964" s="98">
        <f t="shared" si="2120"/>
        <v>232.67</v>
      </c>
      <c r="L3964" s="99">
        <f t="shared" si="2121"/>
        <v>1.0815399999999999</v>
      </c>
      <c r="M3964" s="100">
        <f t="shared" si="2122"/>
        <v>1.0590999999999999</v>
      </c>
      <c r="N3964" s="101">
        <f t="shared" si="2123"/>
        <v>0.97811300000000001</v>
      </c>
      <c r="O3964" s="100">
        <f t="shared" si="2124"/>
        <v>1</v>
      </c>
      <c r="P3964" s="98">
        <f t="shared" si="2125"/>
        <v>260.68</v>
      </c>
      <c r="Q3964" s="97">
        <f t="shared" si="2126"/>
        <v>782.04</v>
      </c>
      <c r="R3964" s="97"/>
      <c r="S3964" s="97"/>
    </row>
    <row r="3965" spans="1:19" x14ac:dyDescent="0.25">
      <c r="A3965" s="89" t="s">
        <v>8453</v>
      </c>
      <c r="B3965" s="89" t="s">
        <v>8341</v>
      </c>
      <c r="C3965" s="89"/>
      <c r="D3965" s="89" t="s">
        <v>191</v>
      </c>
      <c r="E3965" s="94" t="s">
        <v>1175</v>
      </c>
      <c r="F3965" s="95" t="s">
        <v>1176</v>
      </c>
      <c r="G3965" s="89" t="s">
        <v>652</v>
      </c>
      <c r="H3965" s="89" t="s">
        <v>12</v>
      </c>
      <c r="I3965" s="96">
        <v>1</v>
      </c>
      <c r="J3965" s="97">
        <v>211</v>
      </c>
      <c r="K3965" s="98">
        <f t="shared" si="2120"/>
        <v>211</v>
      </c>
      <c r="L3965" s="99">
        <f t="shared" si="2121"/>
        <v>1.0815399999999999</v>
      </c>
      <c r="M3965" s="100">
        <f t="shared" si="2122"/>
        <v>1.0590999999999999</v>
      </c>
      <c r="N3965" s="101">
        <f t="shared" si="2123"/>
        <v>0.97811300000000001</v>
      </c>
      <c r="O3965" s="100">
        <f t="shared" si="2124"/>
        <v>1</v>
      </c>
      <c r="P3965" s="98">
        <f t="shared" si="2125"/>
        <v>236.4</v>
      </c>
      <c r="Q3965" s="97">
        <f t="shared" si="2126"/>
        <v>236.4</v>
      </c>
      <c r="R3965" s="97"/>
      <c r="S3965" s="97"/>
    </row>
    <row r="3966" spans="1:19" x14ac:dyDescent="0.25">
      <c r="A3966" s="89" t="s">
        <v>8454</v>
      </c>
      <c r="B3966" s="89" t="s">
        <v>8341</v>
      </c>
      <c r="C3966" s="89"/>
      <c r="D3966" s="89" t="s">
        <v>194</v>
      </c>
      <c r="E3966" s="94" t="s">
        <v>1178</v>
      </c>
      <c r="F3966" s="95" t="s">
        <v>1179</v>
      </c>
      <c r="G3966" s="89" t="s">
        <v>652</v>
      </c>
      <c r="H3966" s="89" t="s">
        <v>12</v>
      </c>
      <c r="I3966" s="96">
        <v>1</v>
      </c>
      <c r="J3966" s="97">
        <v>675</v>
      </c>
      <c r="K3966" s="98">
        <f t="shared" si="2120"/>
        <v>675</v>
      </c>
      <c r="L3966" s="99">
        <f t="shared" si="2121"/>
        <v>1.0815399999999999</v>
      </c>
      <c r="M3966" s="100">
        <f t="shared" si="2122"/>
        <v>1.0590999999999999</v>
      </c>
      <c r="N3966" s="101">
        <f t="shared" si="2123"/>
        <v>0.97811300000000001</v>
      </c>
      <c r="O3966" s="100">
        <f t="shared" si="2124"/>
        <v>1</v>
      </c>
      <c r="P3966" s="98">
        <f t="shared" si="2125"/>
        <v>756.26</v>
      </c>
      <c r="Q3966" s="97">
        <f t="shared" si="2126"/>
        <v>756.26</v>
      </c>
      <c r="R3966" s="97"/>
      <c r="S3966" s="97"/>
    </row>
    <row r="3967" spans="1:19" x14ac:dyDescent="0.25">
      <c r="A3967" s="89" t="s">
        <v>8455</v>
      </c>
      <c r="B3967" s="89" t="s">
        <v>8341</v>
      </c>
      <c r="C3967" s="89"/>
      <c r="D3967" s="89" t="s">
        <v>196</v>
      </c>
      <c r="E3967" s="94" t="s">
        <v>1181</v>
      </c>
      <c r="F3967" s="95" t="s">
        <v>1182</v>
      </c>
      <c r="G3967" s="89" t="s">
        <v>970</v>
      </c>
      <c r="H3967" s="89" t="s">
        <v>1183</v>
      </c>
      <c r="I3967" s="96">
        <v>1</v>
      </c>
      <c r="J3967" s="97">
        <v>21</v>
      </c>
      <c r="K3967" s="98">
        <f t="shared" si="2120"/>
        <v>105</v>
      </c>
      <c r="L3967" s="99">
        <f t="shared" si="2121"/>
        <v>1.0815399999999999</v>
      </c>
      <c r="M3967" s="100">
        <f t="shared" si="2122"/>
        <v>1.0590999999999999</v>
      </c>
      <c r="N3967" s="101">
        <f t="shared" si="2123"/>
        <v>0.97811300000000001</v>
      </c>
      <c r="O3967" s="100">
        <f t="shared" si="2124"/>
        <v>1</v>
      </c>
      <c r="P3967" s="98">
        <f t="shared" si="2125"/>
        <v>117.64</v>
      </c>
      <c r="Q3967" s="97">
        <f t="shared" si="2126"/>
        <v>23.53</v>
      </c>
      <c r="R3967" s="97"/>
      <c r="S3967" s="97"/>
    </row>
    <row r="3968" spans="1:19" x14ac:dyDescent="0.25">
      <c r="A3968" s="89" t="s">
        <v>8456</v>
      </c>
      <c r="B3968" s="89" t="s">
        <v>8341</v>
      </c>
      <c r="C3968" s="89"/>
      <c r="D3968" s="89" t="s">
        <v>201</v>
      </c>
      <c r="E3968" s="94" t="s">
        <v>8457</v>
      </c>
      <c r="F3968" s="95" t="s">
        <v>8458</v>
      </c>
      <c r="G3968" s="89" t="s">
        <v>970</v>
      </c>
      <c r="H3968" s="89" t="s">
        <v>1183</v>
      </c>
      <c r="I3968" s="96">
        <v>1</v>
      </c>
      <c r="J3968" s="97">
        <v>19</v>
      </c>
      <c r="K3968" s="98">
        <f t="shared" si="2120"/>
        <v>95</v>
      </c>
      <c r="L3968" s="99">
        <f t="shared" si="2121"/>
        <v>1.0815399999999999</v>
      </c>
      <c r="M3968" s="100">
        <f t="shared" si="2122"/>
        <v>1.0590999999999999</v>
      </c>
      <c r="N3968" s="101">
        <f t="shared" si="2123"/>
        <v>0.97811300000000001</v>
      </c>
      <c r="O3968" s="100">
        <f t="shared" si="2124"/>
        <v>1</v>
      </c>
      <c r="P3968" s="98">
        <f t="shared" si="2125"/>
        <v>106.44</v>
      </c>
      <c r="Q3968" s="97">
        <f t="shared" si="2126"/>
        <v>21.29</v>
      </c>
      <c r="R3968" s="97"/>
      <c r="S3968" s="97"/>
    </row>
    <row r="3969" spans="1:19" ht="22.5" x14ac:dyDescent="0.25">
      <c r="A3969" s="89" t="s">
        <v>8459</v>
      </c>
      <c r="B3969" s="89" t="s">
        <v>8341</v>
      </c>
      <c r="C3969" s="89"/>
      <c r="D3969" s="89" t="s">
        <v>204</v>
      </c>
      <c r="E3969" s="94" t="s">
        <v>1188</v>
      </c>
      <c r="F3969" s="95" t="s">
        <v>1189</v>
      </c>
      <c r="G3969" s="89" t="s">
        <v>648</v>
      </c>
      <c r="H3969" s="89" t="s">
        <v>12</v>
      </c>
      <c r="I3969" s="96">
        <v>1</v>
      </c>
      <c r="J3969" s="97">
        <v>1488</v>
      </c>
      <c r="K3969" s="98">
        <f t="shared" si="2120"/>
        <v>1488</v>
      </c>
      <c r="L3969" s="99">
        <f t="shared" si="2121"/>
        <v>1.0815399999999999</v>
      </c>
      <c r="M3969" s="100">
        <f t="shared" si="2122"/>
        <v>1.0590999999999999</v>
      </c>
      <c r="N3969" s="101">
        <f t="shared" si="2123"/>
        <v>0.97811300000000001</v>
      </c>
      <c r="O3969" s="100">
        <f t="shared" si="2124"/>
        <v>1</v>
      </c>
      <c r="P3969" s="98">
        <f t="shared" si="2125"/>
        <v>1667.14</v>
      </c>
      <c r="Q3969" s="97">
        <f t="shared" si="2126"/>
        <v>1667.14</v>
      </c>
      <c r="R3969" s="97"/>
      <c r="S3969" s="97"/>
    </row>
    <row r="3970" spans="1:19" ht="22.5" x14ac:dyDescent="0.25">
      <c r="A3970" s="89" t="s">
        <v>8460</v>
      </c>
      <c r="B3970" s="89" t="s">
        <v>8341</v>
      </c>
      <c r="C3970" s="89"/>
      <c r="D3970" s="89" t="s">
        <v>206</v>
      </c>
      <c r="E3970" s="94" t="s">
        <v>4346</v>
      </c>
      <c r="F3970" s="95" t="s">
        <v>4347</v>
      </c>
      <c r="G3970" s="89" t="s">
        <v>648</v>
      </c>
      <c r="H3970" s="89" t="s">
        <v>12</v>
      </c>
      <c r="I3970" s="96">
        <v>1</v>
      </c>
      <c r="J3970" s="97">
        <v>242</v>
      </c>
      <c r="K3970" s="98">
        <f t="shared" si="2120"/>
        <v>242</v>
      </c>
      <c r="L3970" s="99">
        <f t="shared" si="2121"/>
        <v>1.0815399999999999</v>
      </c>
      <c r="M3970" s="100">
        <f t="shared" si="2122"/>
        <v>1.0590999999999999</v>
      </c>
      <c r="N3970" s="101">
        <f t="shared" si="2123"/>
        <v>0.97811300000000001</v>
      </c>
      <c r="O3970" s="100">
        <f t="shared" si="2124"/>
        <v>1</v>
      </c>
      <c r="P3970" s="98">
        <f t="shared" si="2125"/>
        <v>271.13</v>
      </c>
      <c r="Q3970" s="97">
        <f t="shared" si="2126"/>
        <v>271.13</v>
      </c>
      <c r="R3970" s="97"/>
      <c r="S3970" s="97"/>
    </row>
    <row r="3971" spans="1:19" x14ac:dyDescent="0.25">
      <c r="A3971" s="82" t="s">
        <v>2740</v>
      </c>
      <c r="B3971" s="83"/>
      <c r="C3971" s="84"/>
      <c r="D3971" s="85"/>
      <c r="E3971" s="86"/>
      <c r="F3971" s="86" t="s">
        <v>8462</v>
      </c>
      <c r="G3971" s="82"/>
      <c r="H3971" s="82"/>
      <c r="I3971" s="87"/>
      <c r="J3971" s="88">
        <f>SUM(J3972:J4000)</f>
        <v>327241</v>
      </c>
      <c r="K3971" s="98"/>
      <c r="L3971" s="99"/>
      <c r="M3971" s="100"/>
      <c r="N3971" s="101"/>
      <c r="O3971" s="100"/>
      <c r="P3971" s="98"/>
      <c r="Q3971" s="88">
        <f>SUM(Q3972:Q4000)</f>
        <v>366636.9</v>
      </c>
      <c r="R3971" s="88">
        <f t="shared" ref="R3971:S3971" si="2127">SUM(R3972:R4000)</f>
        <v>0</v>
      </c>
      <c r="S3971" s="88">
        <f t="shared" si="2127"/>
        <v>0</v>
      </c>
    </row>
    <row r="3972" spans="1:19" x14ac:dyDescent="0.25">
      <c r="A3972" s="89" t="s">
        <v>8463</v>
      </c>
      <c r="B3972" s="89" t="s">
        <v>8341</v>
      </c>
      <c r="C3972" s="89"/>
      <c r="D3972" s="89" t="s">
        <v>207</v>
      </c>
      <c r="E3972" s="94" t="s">
        <v>4383</v>
      </c>
      <c r="F3972" s="95" t="s">
        <v>4384</v>
      </c>
      <c r="G3972" s="89" t="s">
        <v>1230</v>
      </c>
      <c r="H3972" s="89" t="s">
        <v>1696</v>
      </c>
      <c r="I3972" s="96">
        <v>1</v>
      </c>
      <c r="J3972" s="97">
        <v>10691</v>
      </c>
      <c r="K3972" s="98">
        <f t="shared" ref="K3972:K4000" si="2128">J3972/H3972</f>
        <v>35636.67</v>
      </c>
      <c r="L3972" s="99">
        <f t="shared" ref="L3972:L4000" si="2129">$L$8</f>
        <v>1.0815399999999999</v>
      </c>
      <c r="M3972" s="100">
        <f t="shared" ref="M3972:M4000" si="2130">$M$8</f>
        <v>1.0590999999999999</v>
      </c>
      <c r="N3972" s="101">
        <f t="shared" ref="N3972:N4000" si="2131">$N$8</f>
        <v>0.97811300000000001</v>
      </c>
      <c r="O3972" s="100">
        <f t="shared" ref="O3972:O4000" si="2132">$O$8</f>
        <v>1</v>
      </c>
      <c r="P3972" s="98">
        <f t="shared" ref="P3972:P4000" si="2133">K3972*L3972*M3972*N3972*O3972</f>
        <v>39926.910000000003</v>
      </c>
      <c r="Q3972" s="97">
        <f t="shared" ref="Q3972:Q4000" si="2134">H3972*P3972</f>
        <v>11978.07</v>
      </c>
      <c r="R3972" s="97"/>
      <c r="S3972" s="97"/>
    </row>
    <row r="3973" spans="1:19" x14ac:dyDescent="0.25">
      <c r="A3973" s="89" t="s">
        <v>8464</v>
      </c>
      <c r="B3973" s="89" t="s">
        <v>8341</v>
      </c>
      <c r="C3973" s="89"/>
      <c r="D3973" s="89" t="s">
        <v>208</v>
      </c>
      <c r="E3973" s="94" t="s">
        <v>1232</v>
      </c>
      <c r="F3973" s="95" t="s">
        <v>1233</v>
      </c>
      <c r="G3973" s="89" t="s">
        <v>71</v>
      </c>
      <c r="H3973" s="89" t="s">
        <v>8142</v>
      </c>
      <c r="I3973" s="96">
        <v>1</v>
      </c>
      <c r="J3973" s="97">
        <v>34</v>
      </c>
      <c r="K3973" s="98">
        <f t="shared" si="2128"/>
        <v>188.89</v>
      </c>
      <c r="L3973" s="99">
        <f t="shared" si="2129"/>
        <v>1.0815399999999999</v>
      </c>
      <c r="M3973" s="100">
        <f t="shared" si="2130"/>
        <v>1.0590999999999999</v>
      </c>
      <c r="N3973" s="101">
        <f t="shared" si="2131"/>
        <v>0.97811300000000001</v>
      </c>
      <c r="O3973" s="100">
        <f t="shared" si="2132"/>
        <v>1</v>
      </c>
      <c r="P3973" s="98">
        <f t="shared" si="2133"/>
        <v>211.63</v>
      </c>
      <c r="Q3973" s="97">
        <f t="shared" si="2134"/>
        <v>38.090000000000003</v>
      </c>
      <c r="R3973" s="97"/>
      <c r="S3973" s="97"/>
    </row>
    <row r="3974" spans="1:19" x14ac:dyDescent="0.25">
      <c r="A3974" s="89" t="s">
        <v>8465</v>
      </c>
      <c r="B3974" s="89" t="s">
        <v>8341</v>
      </c>
      <c r="C3974" s="89"/>
      <c r="D3974" s="89" t="s">
        <v>220</v>
      </c>
      <c r="E3974" s="94" t="s">
        <v>4387</v>
      </c>
      <c r="F3974" s="95" t="s">
        <v>4388</v>
      </c>
      <c r="G3974" s="89" t="s">
        <v>648</v>
      </c>
      <c r="H3974" s="89" t="s">
        <v>30</v>
      </c>
      <c r="I3974" s="96">
        <v>1</v>
      </c>
      <c r="J3974" s="97">
        <v>163</v>
      </c>
      <c r="K3974" s="98">
        <f t="shared" si="2128"/>
        <v>54.33</v>
      </c>
      <c r="L3974" s="99">
        <f t="shared" si="2129"/>
        <v>1.0815399999999999</v>
      </c>
      <c r="M3974" s="100">
        <f t="shared" si="2130"/>
        <v>1.0590999999999999</v>
      </c>
      <c r="N3974" s="101">
        <f t="shared" si="2131"/>
        <v>0.97811300000000001</v>
      </c>
      <c r="O3974" s="100">
        <f t="shared" si="2132"/>
        <v>1</v>
      </c>
      <c r="P3974" s="98">
        <f t="shared" si="2133"/>
        <v>60.87</v>
      </c>
      <c r="Q3974" s="97">
        <f t="shared" si="2134"/>
        <v>182.61</v>
      </c>
      <c r="R3974" s="97"/>
      <c r="S3974" s="97"/>
    </row>
    <row r="3975" spans="1:19" x14ac:dyDescent="0.25">
      <c r="A3975" s="89" t="s">
        <v>8466</v>
      </c>
      <c r="B3975" s="89" t="s">
        <v>8341</v>
      </c>
      <c r="C3975" s="89"/>
      <c r="D3975" s="89" t="s">
        <v>223</v>
      </c>
      <c r="E3975" s="94" t="s">
        <v>1236</v>
      </c>
      <c r="F3975" s="95" t="s">
        <v>1237</v>
      </c>
      <c r="G3975" s="89" t="s">
        <v>518</v>
      </c>
      <c r="H3975" s="89" t="s">
        <v>7380</v>
      </c>
      <c r="I3975" s="96">
        <v>1</v>
      </c>
      <c r="J3975" s="97">
        <v>92</v>
      </c>
      <c r="K3975" s="98">
        <f t="shared" si="2128"/>
        <v>76.67</v>
      </c>
      <c r="L3975" s="99">
        <f t="shared" si="2129"/>
        <v>1.0815399999999999</v>
      </c>
      <c r="M3975" s="100">
        <f t="shared" si="2130"/>
        <v>1.0590999999999999</v>
      </c>
      <c r="N3975" s="101">
        <f t="shared" si="2131"/>
        <v>0.97811300000000001</v>
      </c>
      <c r="O3975" s="100">
        <f t="shared" si="2132"/>
        <v>1</v>
      </c>
      <c r="P3975" s="98">
        <f t="shared" si="2133"/>
        <v>85.9</v>
      </c>
      <c r="Q3975" s="97">
        <f t="shared" si="2134"/>
        <v>103.08</v>
      </c>
      <c r="R3975" s="97"/>
      <c r="S3975" s="97"/>
    </row>
    <row r="3976" spans="1:19" ht="22.5" x14ac:dyDescent="0.25">
      <c r="A3976" s="89" t="s">
        <v>8467</v>
      </c>
      <c r="B3976" s="89" t="s">
        <v>8341</v>
      </c>
      <c r="C3976" s="89"/>
      <c r="D3976" s="89" t="s">
        <v>226</v>
      </c>
      <c r="E3976" s="94" t="s">
        <v>4391</v>
      </c>
      <c r="F3976" s="95" t="s">
        <v>4392</v>
      </c>
      <c r="G3976" s="89" t="s">
        <v>652</v>
      </c>
      <c r="H3976" s="89" t="s">
        <v>30</v>
      </c>
      <c r="I3976" s="96">
        <v>1</v>
      </c>
      <c r="J3976" s="97">
        <v>4809</v>
      </c>
      <c r="K3976" s="98">
        <f t="shared" si="2128"/>
        <v>1603</v>
      </c>
      <c r="L3976" s="99">
        <f t="shared" si="2129"/>
        <v>1.0815399999999999</v>
      </c>
      <c r="M3976" s="100">
        <f t="shared" si="2130"/>
        <v>1.0590999999999999</v>
      </c>
      <c r="N3976" s="101">
        <f t="shared" si="2131"/>
        <v>0.97811300000000001</v>
      </c>
      <c r="O3976" s="100">
        <f t="shared" si="2132"/>
        <v>1</v>
      </c>
      <c r="P3976" s="98">
        <f t="shared" si="2133"/>
        <v>1795.98</v>
      </c>
      <c r="Q3976" s="97">
        <f t="shared" si="2134"/>
        <v>5387.94</v>
      </c>
      <c r="R3976" s="97"/>
      <c r="S3976" s="97"/>
    </row>
    <row r="3977" spans="1:19" x14ac:dyDescent="0.25">
      <c r="A3977" s="89" t="s">
        <v>8468</v>
      </c>
      <c r="B3977" s="89" t="s">
        <v>8341</v>
      </c>
      <c r="C3977" s="89"/>
      <c r="D3977" s="89" t="s">
        <v>229</v>
      </c>
      <c r="E3977" s="94" t="s">
        <v>4394</v>
      </c>
      <c r="F3977" s="95" t="s">
        <v>4395</v>
      </c>
      <c r="G3977" s="89" t="s">
        <v>652</v>
      </c>
      <c r="H3977" s="89" t="s">
        <v>30</v>
      </c>
      <c r="I3977" s="96">
        <v>1</v>
      </c>
      <c r="J3977" s="97">
        <v>8049</v>
      </c>
      <c r="K3977" s="98">
        <f t="shared" si="2128"/>
        <v>2683</v>
      </c>
      <c r="L3977" s="99">
        <f t="shared" si="2129"/>
        <v>1.0815399999999999</v>
      </c>
      <c r="M3977" s="100">
        <f t="shared" si="2130"/>
        <v>1.0590999999999999</v>
      </c>
      <c r="N3977" s="101">
        <f t="shared" si="2131"/>
        <v>0.97811300000000001</v>
      </c>
      <c r="O3977" s="100">
        <f t="shared" si="2132"/>
        <v>1</v>
      </c>
      <c r="P3977" s="98">
        <f t="shared" si="2133"/>
        <v>3006</v>
      </c>
      <c r="Q3977" s="97">
        <f t="shared" si="2134"/>
        <v>9018</v>
      </c>
      <c r="R3977" s="97"/>
      <c r="S3977" s="97"/>
    </row>
    <row r="3978" spans="1:19" x14ac:dyDescent="0.25">
      <c r="A3978" s="89" t="s">
        <v>8469</v>
      </c>
      <c r="B3978" s="89" t="s">
        <v>8341</v>
      </c>
      <c r="C3978" s="89"/>
      <c r="D3978" s="89" t="s">
        <v>231</v>
      </c>
      <c r="E3978" s="94" t="s">
        <v>1228</v>
      </c>
      <c r="F3978" s="95" t="s">
        <v>1229</v>
      </c>
      <c r="G3978" s="89" t="s">
        <v>1230</v>
      </c>
      <c r="H3978" s="89" t="s">
        <v>8470</v>
      </c>
      <c r="I3978" s="96">
        <v>1</v>
      </c>
      <c r="J3978" s="97">
        <v>36752</v>
      </c>
      <c r="K3978" s="98">
        <f t="shared" si="2128"/>
        <v>20417.78</v>
      </c>
      <c r="L3978" s="99">
        <f t="shared" si="2129"/>
        <v>1.0815399999999999</v>
      </c>
      <c r="M3978" s="100">
        <f t="shared" si="2130"/>
        <v>1.0590999999999999</v>
      </c>
      <c r="N3978" s="101">
        <f t="shared" si="2131"/>
        <v>0.97811300000000001</v>
      </c>
      <c r="O3978" s="100">
        <f t="shared" si="2132"/>
        <v>1</v>
      </c>
      <c r="P3978" s="98">
        <f t="shared" si="2133"/>
        <v>22875.84</v>
      </c>
      <c r="Q3978" s="97">
        <f t="shared" si="2134"/>
        <v>41176.51</v>
      </c>
      <c r="R3978" s="97"/>
      <c r="S3978" s="97"/>
    </row>
    <row r="3979" spans="1:19" x14ac:dyDescent="0.25">
      <c r="A3979" s="89" t="s">
        <v>8471</v>
      </c>
      <c r="B3979" s="89" t="s">
        <v>8341</v>
      </c>
      <c r="C3979" s="89"/>
      <c r="D3979" s="89" t="s">
        <v>236</v>
      </c>
      <c r="E3979" s="94" t="s">
        <v>1232</v>
      </c>
      <c r="F3979" s="95" t="s">
        <v>1233</v>
      </c>
      <c r="G3979" s="89" t="s">
        <v>71</v>
      </c>
      <c r="H3979" s="89" t="s">
        <v>4003</v>
      </c>
      <c r="I3979" s="96">
        <v>1</v>
      </c>
      <c r="J3979" s="97">
        <v>136</v>
      </c>
      <c r="K3979" s="98">
        <f t="shared" si="2128"/>
        <v>188.89</v>
      </c>
      <c r="L3979" s="99">
        <f t="shared" si="2129"/>
        <v>1.0815399999999999</v>
      </c>
      <c r="M3979" s="100">
        <f t="shared" si="2130"/>
        <v>1.0590999999999999</v>
      </c>
      <c r="N3979" s="101">
        <f t="shared" si="2131"/>
        <v>0.97811300000000001</v>
      </c>
      <c r="O3979" s="100">
        <f t="shared" si="2132"/>
        <v>1</v>
      </c>
      <c r="P3979" s="98">
        <f t="shared" si="2133"/>
        <v>211.63</v>
      </c>
      <c r="Q3979" s="97">
        <f t="shared" si="2134"/>
        <v>152.37</v>
      </c>
      <c r="R3979" s="97"/>
      <c r="S3979" s="97"/>
    </row>
    <row r="3980" spans="1:19" x14ac:dyDescent="0.25">
      <c r="A3980" s="89" t="s">
        <v>8472</v>
      </c>
      <c r="B3980" s="89" t="s">
        <v>8341</v>
      </c>
      <c r="C3980" s="89"/>
      <c r="D3980" s="89" t="s">
        <v>239</v>
      </c>
      <c r="E3980" s="94" t="s">
        <v>1236</v>
      </c>
      <c r="F3980" s="95" t="s">
        <v>1237</v>
      </c>
      <c r="G3980" s="89" t="s">
        <v>518</v>
      </c>
      <c r="H3980" s="89" t="s">
        <v>7601</v>
      </c>
      <c r="I3980" s="96">
        <v>1</v>
      </c>
      <c r="J3980" s="97">
        <v>275</v>
      </c>
      <c r="K3980" s="98">
        <f t="shared" si="2128"/>
        <v>76.39</v>
      </c>
      <c r="L3980" s="99">
        <f t="shared" si="2129"/>
        <v>1.0815399999999999</v>
      </c>
      <c r="M3980" s="100">
        <f t="shared" si="2130"/>
        <v>1.0590999999999999</v>
      </c>
      <c r="N3980" s="101">
        <f t="shared" si="2131"/>
        <v>0.97811300000000001</v>
      </c>
      <c r="O3980" s="100">
        <f t="shared" si="2132"/>
        <v>1</v>
      </c>
      <c r="P3980" s="98">
        <f t="shared" si="2133"/>
        <v>85.59</v>
      </c>
      <c r="Q3980" s="97">
        <f t="shared" si="2134"/>
        <v>308.12</v>
      </c>
      <c r="R3980" s="97"/>
      <c r="S3980" s="97"/>
    </row>
    <row r="3981" spans="1:19" ht="33.75" x14ac:dyDescent="0.25">
      <c r="A3981" s="89" t="s">
        <v>8473</v>
      </c>
      <c r="B3981" s="89" t="s">
        <v>8341</v>
      </c>
      <c r="C3981" s="89"/>
      <c r="D3981" s="89" t="s">
        <v>241</v>
      </c>
      <c r="E3981" s="94" t="s">
        <v>1239</v>
      </c>
      <c r="F3981" s="95" t="s">
        <v>1240</v>
      </c>
      <c r="G3981" s="89" t="s">
        <v>652</v>
      </c>
      <c r="H3981" s="89" t="s">
        <v>90</v>
      </c>
      <c r="I3981" s="96">
        <v>1</v>
      </c>
      <c r="J3981" s="97">
        <v>37862</v>
      </c>
      <c r="K3981" s="98">
        <f t="shared" si="2128"/>
        <v>2103.44</v>
      </c>
      <c r="L3981" s="99">
        <f t="shared" si="2129"/>
        <v>1.0815399999999999</v>
      </c>
      <c r="M3981" s="100">
        <f t="shared" si="2130"/>
        <v>1.0590999999999999</v>
      </c>
      <c r="N3981" s="101">
        <f t="shared" si="2131"/>
        <v>0.97811300000000001</v>
      </c>
      <c r="O3981" s="100">
        <f t="shared" si="2132"/>
        <v>1</v>
      </c>
      <c r="P3981" s="98">
        <f t="shared" si="2133"/>
        <v>2356.67</v>
      </c>
      <c r="Q3981" s="97">
        <f t="shared" si="2134"/>
        <v>42420.06</v>
      </c>
      <c r="R3981" s="97"/>
      <c r="S3981" s="97"/>
    </row>
    <row r="3982" spans="1:19" x14ac:dyDescent="0.25">
      <c r="A3982" s="89" t="s">
        <v>8474</v>
      </c>
      <c r="B3982" s="89" t="s">
        <v>8341</v>
      </c>
      <c r="C3982" s="89"/>
      <c r="D3982" s="89" t="s">
        <v>243</v>
      </c>
      <c r="E3982" s="94" t="s">
        <v>8475</v>
      </c>
      <c r="F3982" s="95" t="s">
        <v>8476</v>
      </c>
      <c r="G3982" s="89" t="s">
        <v>1230</v>
      </c>
      <c r="H3982" s="89" t="s">
        <v>2537</v>
      </c>
      <c r="I3982" s="96">
        <v>1</v>
      </c>
      <c r="J3982" s="97">
        <v>4714</v>
      </c>
      <c r="K3982" s="98">
        <f t="shared" si="2128"/>
        <v>11785</v>
      </c>
      <c r="L3982" s="99">
        <f t="shared" si="2129"/>
        <v>1.0815399999999999</v>
      </c>
      <c r="M3982" s="100">
        <f t="shared" si="2130"/>
        <v>1.0590999999999999</v>
      </c>
      <c r="N3982" s="101">
        <f t="shared" si="2131"/>
        <v>0.97811300000000001</v>
      </c>
      <c r="O3982" s="100">
        <f t="shared" si="2132"/>
        <v>1</v>
      </c>
      <c r="P3982" s="98">
        <f t="shared" si="2133"/>
        <v>13203.78</v>
      </c>
      <c r="Q3982" s="97">
        <f t="shared" si="2134"/>
        <v>5281.51</v>
      </c>
      <c r="R3982" s="97"/>
      <c r="S3982" s="97"/>
    </row>
    <row r="3983" spans="1:19" ht="22.5" x14ac:dyDescent="0.25">
      <c r="A3983" s="89" t="s">
        <v>8477</v>
      </c>
      <c r="B3983" s="89" t="s">
        <v>8341</v>
      </c>
      <c r="C3983" s="89"/>
      <c r="D3983" s="89" t="s">
        <v>248</v>
      </c>
      <c r="E3983" s="94" t="s">
        <v>4404</v>
      </c>
      <c r="F3983" s="95" t="s">
        <v>4405</v>
      </c>
      <c r="G3983" s="89" t="s">
        <v>648</v>
      </c>
      <c r="H3983" s="89" t="s">
        <v>34</v>
      </c>
      <c r="I3983" s="96">
        <v>1</v>
      </c>
      <c r="J3983" s="97">
        <v>24841</v>
      </c>
      <c r="K3983" s="98">
        <f t="shared" si="2128"/>
        <v>6210.25</v>
      </c>
      <c r="L3983" s="99">
        <f t="shared" si="2129"/>
        <v>1.0815399999999999</v>
      </c>
      <c r="M3983" s="100">
        <f t="shared" si="2130"/>
        <v>1.0590999999999999</v>
      </c>
      <c r="N3983" s="101">
        <f t="shared" si="2131"/>
        <v>0.97811300000000001</v>
      </c>
      <c r="O3983" s="100">
        <f t="shared" si="2132"/>
        <v>1</v>
      </c>
      <c r="P3983" s="98">
        <f t="shared" si="2133"/>
        <v>6957.89</v>
      </c>
      <c r="Q3983" s="97">
        <f t="shared" si="2134"/>
        <v>27831.56</v>
      </c>
      <c r="R3983" s="97"/>
      <c r="S3983" s="97"/>
    </row>
    <row r="3984" spans="1:19" x14ac:dyDescent="0.25">
      <c r="A3984" s="89" t="s">
        <v>8478</v>
      </c>
      <c r="B3984" s="89" t="s">
        <v>8341</v>
      </c>
      <c r="C3984" s="89"/>
      <c r="D3984" s="89" t="s">
        <v>251</v>
      </c>
      <c r="E3984" s="94" t="s">
        <v>8479</v>
      </c>
      <c r="F3984" s="95" t="s">
        <v>8480</v>
      </c>
      <c r="G3984" s="89" t="s">
        <v>652</v>
      </c>
      <c r="H3984" s="89" t="s">
        <v>34</v>
      </c>
      <c r="I3984" s="96">
        <v>1</v>
      </c>
      <c r="J3984" s="97">
        <v>792</v>
      </c>
      <c r="K3984" s="98">
        <f t="shared" si="2128"/>
        <v>198</v>
      </c>
      <c r="L3984" s="99">
        <f t="shared" si="2129"/>
        <v>1.0815399999999999</v>
      </c>
      <c r="M3984" s="100">
        <f t="shared" si="2130"/>
        <v>1.0590999999999999</v>
      </c>
      <c r="N3984" s="101">
        <f t="shared" si="2131"/>
        <v>0.97811300000000001</v>
      </c>
      <c r="O3984" s="100">
        <f t="shared" si="2132"/>
        <v>1</v>
      </c>
      <c r="P3984" s="98">
        <f t="shared" si="2133"/>
        <v>221.84</v>
      </c>
      <c r="Q3984" s="97">
        <f t="shared" si="2134"/>
        <v>887.36</v>
      </c>
      <c r="R3984" s="97"/>
      <c r="S3984" s="97"/>
    </row>
    <row r="3985" spans="1:19" x14ac:dyDescent="0.25">
      <c r="A3985" s="89" t="s">
        <v>8481</v>
      </c>
      <c r="B3985" s="89" t="s">
        <v>8341</v>
      </c>
      <c r="C3985" s="89"/>
      <c r="D3985" s="89" t="s">
        <v>254</v>
      </c>
      <c r="E3985" s="94" t="s">
        <v>4410</v>
      </c>
      <c r="F3985" s="95" t="s">
        <v>4411</v>
      </c>
      <c r="G3985" s="89" t="s">
        <v>970</v>
      </c>
      <c r="H3985" s="89" t="s">
        <v>2537</v>
      </c>
      <c r="I3985" s="96">
        <v>1</v>
      </c>
      <c r="J3985" s="97">
        <v>2558</v>
      </c>
      <c r="K3985" s="98">
        <f t="shared" si="2128"/>
        <v>6395</v>
      </c>
      <c r="L3985" s="99">
        <f t="shared" si="2129"/>
        <v>1.0815399999999999</v>
      </c>
      <c r="M3985" s="100">
        <f t="shared" si="2130"/>
        <v>1.0590999999999999</v>
      </c>
      <c r="N3985" s="101">
        <f t="shared" si="2131"/>
        <v>0.97811300000000001</v>
      </c>
      <c r="O3985" s="100">
        <f t="shared" si="2132"/>
        <v>1</v>
      </c>
      <c r="P3985" s="98">
        <f t="shared" si="2133"/>
        <v>7164.88</v>
      </c>
      <c r="Q3985" s="97">
        <f t="shared" si="2134"/>
        <v>2865.95</v>
      </c>
      <c r="R3985" s="97"/>
      <c r="S3985" s="97"/>
    </row>
    <row r="3986" spans="1:19" x14ac:dyDescent="0.25">
      <c r="A3986" s="89" t="s">
        <v>8482</v>
      </c>
      <c r="B3986" s="89" t="s">
        <v>8341</v>
      </c>
      <c r="C3986" s="89"/>
      <c r="D3986" s="89" t="s">
        <v>256</v>
      </c>
      <c r="E3986" s="94" t="s">
        <v>4413</v>
      </c>
      <c r="F3986" s="95" t="s">
        <v>4414</v>
      </c>
      <c r="G3986" s="89" t="s">
        <v>652</v>
      </c>
      <c r="H3986" s="89" t="s">
        <v>34</v>
      </c>
      <c r="I3986" s="96">
        <v>1</v>
      </c>
      <c r="J3986" s="97">
        <v>3807</v>
      </c>
      <c r="K3986" s="98">
        <f t="shared" si="2128"/>
        <v>951.75</v>
      </c>
      <c r="L3986" s="99">
        <f t="shared" si="2129"/>
        <v>1.0815399999999999</v>
      </c>
      <c r="M3986" s="100">
        <f t="shared" si="2130"/>
        <v>1.0590999999999999</v>
      </c>
      <c r="N3986" s="101">
        <f t="shared" si="2131"/>
        <v>0.97811300000000001</v>
      </c>
      <c r="O3986" s="100">
        <f t="shared" si="2132"/>
        <v>1</v>
      </c>
      <c r="P3986" s="98">
        <f t="shared" si="2133"/>
        <v>1066.33</v>
      </c>
      <c r="Q3986" s="97">
        <f t="shared" si="2134"/>
        <v>4265.32</v>
      </c>
      <c r="R3986" s="97"/>
      <c r="S3986" s="97"/>
    </row>
    <row r="3987" spans="1:19" x14ac:dyDescent="0.25">
      <c r="A3987" s="89" t="s">
        <v>8483</v>
      </c>
      <c r="B3987" s="89" t="s">
        <v>8341</v>
      </c>
      <c r="C3987" s="89"/>
      <c r="D3987" s="89" t="s">
        <v>260</v>
      </c>
      <c r="E3987" s="94" t="s">
        <v>1228</v>
      </c>
      <c r="F3987" s="95" t="s">
        <v>1229</v>
      </c>
      <c r="G3987" s="89" t="s">
        <v>1230</v>
      </c>
      <c r="H3987" s="89" t="s">
        <v>1072</v>
      </c>
      <c r="I3987" s="96">
        <v>1</v>
      </c>
      <c r="J3987" s="97">
        <v>10212</v>
      </c>
      <c r="K3987" s="98">
        <f t="shared" si="2128"/>
        <v>20424</v>
      </c>
      <c r="L3987" s="99">
        <f t="shared" si="2129"/>
        <v>1.0815399999999999</v>
      </c>
      <c r="M3987" s="100">
        <f t="shared" si="2130"/>
        <v>1.0590999999999999</v>
      </c>
      <c r="N3987" s="101">
        <f t="shared" si="2131"/>
        <v>0.97811300000000001</v>
      </c>
      <c r="O3987" s="100">
        <f t="shared" si="2132"/>
        <v>1</v>
      </c>
      <c r="P3987" s="98">
        <f t="shared" si="2133"/>
        <v>22882.81</v>
      </c>
      <c r="Q3987" s="97">
        <f t="shared" si="2134"/>
        <v>11441.41</v>
      </c>
      <c r="R3987" s="97"/>
      <c r="S3987" s="97"/>
    </row>
    <row r="3988" spans="1:19" x14ac:dyDescent="0.25">
      <c r="A3988" s="89" t="s">
        <v>8484</v>
      </c>
      <c r="B3988" s="89" t="s">
        <v>8341</v>
      </c>
      <c r="C3988" s="89"/>
      <c r="D3988" s="89" t="s">
        <v>263</v>
      </c>
      <c r="E3988" s="94" t="s">
        <v>1232</v>
      </c>
      <c r="F3988" s="95" t="s">
        <v>1233</v>
      </c>
      <c r="G3988" s="89" t="s">
        <v>71</v>
      </c>
      <c r="H3988" s="89" t="s">
        <v>1183</v>
      </c>
      <c r="I3988" s="96">
        <v>1</v>
      </c>
      <c r="J3988" s="97">
        <v>38</v>
      </c>
      <c r="K3988" s="98">
        <f t="shared" si="2128"/>
        <v>190</v>
      </c>
      <c r="L3988" s="99">
        <f t="shared" si="2129"/>
        <v>1.0815399999999999</v>
      </c>
      <c r="M3988" s="100">
        <f t="shared" si="2130"/>
        <v>1.0590999999999999</v>
      </c>
      <c r="N3988" s="101">
        <f t="shared" si="2131"/>
        <v>0.97811300000000001</v>
      </c>
      <c r="O3988" s="100">
        <f t="shared" si="2132"/>
        <v>1</v>
      </c>
      <c r="P3988" s="98">
        <f t="shared" si="2133"/>
        <v>212.87</v>
      </c>
      <c r="Q3988" s="97">
        <f t="shared" si="2134"/>
        <v>42.57</v>
      </c>
      <c r="R3988" s="97"/>
      <c r="S3988" s="97"/>
    </row>
    <row r="3989" spans="1:19" x14ac:dyDescent="0.25">
      <c r="A3989" s="89" t="s">
        <v>8485</v>
      </c>
      <c r="B3989" s="89" t="s">
        <v>8341</v>
      </c>
      <c r="C3989" s="89"/>
      <c r="D3989" s="89" t="s">
        <v>265</v>
      </c>
      <c r="E3989" s="94" t="s">
        <v>1236</v>
      </c>
      <c r="F3989" s="95" t="s">
        <v>1237</v>
      </c>
      <c r="G3989" s="89" t="s">
        <v>518</v>
      </c>
      <c r="H3989" s="89" t="s">
        <v>12</v>
      </c>
      <c r="I3989" s="96">
        <v>1</v>
      </c>
      <c r="J3989" s="97">
        <v>76</v>
      </c>
      <c r="K3989" s="98">
        <f t="shared" si="2128"/>
        <v>76</v>
      </c>
      <c r="L3989" s="99">
        <f t="shared" si="2129"/>
        <v>1.0815399999999999</v>
      </c>
      <c r="M3989" s="100">
        <f t="shared" si="2130"/>
        <v>1.0590999999999999</v>
      </c>
      <c r="N3989" s="101">
        <f t="shared" si="2131"/>
        <v>0.97811300000000001</v>
      </c>
      <c r="O3989" s="100">
        <f t="shared" si="2132"/>
        <v>1</v>
      </c>
      <c r="P3989" s="98">
        <f t="shared" si="2133"/>
        <v>85.15</v>
      </c>
      <c r="Q3989" s="97">
        <f t="shared" si="2134"/>
        <v>85.15</v>
      </c>
      <c r="R3989" s="97"/>
      <c r="S3989" s="97"/>
    </row>
    <row r="3990" spans="1:19" x14ac:dyDescent="0.25">
      <c r="A3990" s="89" t="s">
        <v>8486</v>
      </c>
      <c r="B3990" s="89" t="s">
        <v>8341</v>
      </c>
      <c r="C3990" s="89"/>
      <c r="D3990" s="89" t="s">
        <v>266</v>
      </c>
      <c r="E3990" s="94" t="s">
        <v>8487</v>
      </c>
      <c r="F3990" s="95" t="s">
        <v>8488</v>
      </c>
      <c r="G3990" s="89" t="s">
        <v>648</v>
      </c>
      <c r="H3990" s="89" t="s">
        <v>40</v>
      </c>
      <c r="I3990" s="96">
        <v>1</v>
      </c>
      <c r="J3990" s="97">
        <v>69491</v>
      </c>
      <c r="K3990" s="98">
        <f t="shared" si="2128"/>
        <v>13898.2</v>
      </c>
      <c r="L3990" s="99">
        <f t="shared" si="2129"/>
        <v>1.0815399999999999</v>
      </c>
      <c r="M3990" s="100">
        <f t="shared" si="2130"/>
        <v>1.0590999999999999</v>
      </c>
      <c r="N3990" s="101">
        <f t="shared" si="2131"/>
        <v>0.97811300000000001</v>
      </c>
      <c r="O3990" s="100">
        <f t="shared" si="2132"/>
        <v>1</v>
      </c>
      <c r="P3990" s="98">
        <f t="shared" si="2133"/>
        <v>15571.38</v>
      </c>
      <c r="Q3990" s="97">
        <f t="shared" si="2134"/>
        <v>77856.899999999994</v>
      </c>
      <c r="R3990" s="97"/>
      <c r="S3990" s="97"/>
    </row>
    <row r="3991" spans="1:19" x14ac:dyDescent="0.25">
      <c r="A3991" s="89" t="s">
        <v>8489</v>
      </c>
      <c r="B3991" s="89" t="s">
        <v>8341</v>
      </c>
      <c r="C3991" s="89"/>
      <c r="D3991" s="89" t="s">
        <v>267</v>
      </c>
      <c r="E3991" s="94" t="s">
        <v>8479</v>
      </c>
      <c r="F3991" s="95" t="s">
        <v>8480</v>
      </c>
      <c r="G3991" s="89" t="s">
        <v>652</v>
      </c>
      <c r="H3991" s="89" t="s">
        <v>40</v>
      </c>
      <c r="I3991" s="96">
        <v>1</v>
      </c>
      <c r="J3991" s="97">
        <v>990</v>
      </c>
      <c r="K3991" s="98">
        <f t="shared" si="2128"/>
        <v>198</v>
      </c>
      <c r="L3991" s="99">
        <f t="shared" si="2129"/>
        <v>1.0815399999999999</v>
      </c>
      <c r="M3991" s="100">
        <f t="shared" si="2130"/>
        <v>1.0590999999999999</v>
      </c>
      <c r="N3991" s="101">
        <f t="shared" si="2131"/>
        <v>0.97811300000000001</v>
      </c>
      <c r="O3991" s="100">
        <f t="shared" si="2132"/>
        <v>1</v>
      </c>
      <c r="P3991" s="98">
        <f t="shared" si="2133"/>
        <v>221.84</v>
      </c>
      <c r="Q3991" s="97">
        <f t="shared" si="2134"/>
        <v>1109.2</v>
      </c>
      <c r="R3991" s="97"/>
      <c r="S3991" s="97"/>
    </row>
    <row r="3992" spans="1:19" x14ac:dyDescent="0.25">
      <c r="A3992" s="89" t="s">
        <v>8490</v>
      </c>
      <c r="B3992" s="89" t="s">
        <v>8341</v>
      </c>
      <c r="C3992" s="89"/>
      <c r="D3992" s="89" t="s">
        <v>184</v>
      </c>
      <c r="E3992" s="94" t="s">
        <v>4410</v>
      </c>
      <c r="F3992" s="95" t="s">
        <v>4411</v>
      </c>
      <c r="G3992" s="89" t="s">
        <v>970</v>
      </c>
      <c r="H3992" s="89" t="s">
        <v>1072</v>
      </c>
      <c r="I3992" s="96">
        <v>1</v>
      </c>
      <c r="J3992" s="97">
        <v>3199</v>
      </c>
      <c r="K3992" s="98">
        <f t="shared" si="2128"/>
        <v>6398</v>
      </c>
      <c r="L3992" s="99">
        <f t="shared" si="2129"/>
        <v>1.0815399999999999</v>
      </c>
      <c r="M3992" s="100">
        <f t="shared" si="2130"/>
        <v>1.0590999999999999</v>
      </c>
      <c r="N3992" s="101">
        <f t="shared" si="2131"/>
        <v>0.97811300000000001</v>
      </c>
      <c r="O3992" s="100">
        <f t="shared" si="2132"/>
        <v>1</v>
      </c>
      <c r="P3992" s="98">
        <f t="shared" si="2133"/>
        <v>7168.24</v>
      </c>
      <c r="Q3992" s="97">
        <f t="shared" si="2134"/>
        <v>3584.12</v>
      </c>
      <c r="R3992" s="97"/>
      <c r="S3992" s="97"/>
    </row>
    <row r="3993" spans="1:19" ht="22.5" x14ac:dyDescent="0.25">
      <c r="A3993" s="89" t="s">
        <v>8491</v>
      </c>
      <c r="B3993" s="89" t="s">
        <v>8341</v>
      </c>
      <c r="C3993" s="89"/>
      <c r="D3993" s="89" t="s">
        <v>276</v>
      </c>
      <c r="E3993" s="94" t="s">
        <v>6626</v>
      </c>
      <c r="F3993" s="95" t="s">
        <v>6627</v>
      </c>
      <c r="G3993" s="89" t="s">
        <v>652</v>
      </c>
      <c r="H3993" s="89" t="s">
        <v>40</v>
      </c>
      <c r="I3993" s="96">
        <v>1</v>
      </c>
      <c r="J3993" s="97">
        <v>3181</v>
      </c>
      <c r="K3993" s="98">
        <f t="shared" si="2128"/>
        <v>636.20000000000005</v>
      </c>
      <c r="L3993" s="99">
        <f t="shared" si="2129"/>
        <v>1.0815399999999999</v>
      </c>
      <c r="M3993" s="100">
        <f t="shared" si="2130"/>
        <v>1.0590999999999999</v>
      </c>
      <c r="N3993" s="101">
        <f t="shared" si="2131"/>
        <v>0.97811300000000001</v>
      </c>
      <c r="O3993" s="100">
        <f t="shared" si="2132"/>
        <v>1</v>
      </c>
      <c r="P3993" s="98">
        <f t="shared" si="2133"/>
        <v>712.79</v>
      </c>
      <c r="Q3993" s="97">
        <f t="shared" si="2134"/>
        <v>3563.95</v>
      </c>
      <c r="R3993" s="97"/>
      <c r="S3993" s="97"/>
    </row>
    <row r="3994" spans="1:19" x14ac:dyDescent="0.25">
      <c r="A3994" s="89" t="s">
        <v>8492</v>
      </c>
      <c r="B3994" s="89" t="s">
        <v>8341</v>
      </c>
      <c r="C3994" s="89"/>
      <c r="D3994" s="89" t="s">
        <v>278</v>
      </c>
      <c r="E3994" s="94" t="s">
        <v>1228</v>
      </c>
      <c r="F3994" s="95" t="s">
        <v>1229</v>
      </c>
      <c r="G3994" s="89" t="s">
        <v>1230</v>
      </c>
      <c r="H3994" s="89" t="s">
        <v>1072</v>
      </c>
      <c r="I3994" s="96">
        <v>1</v>
      </c>
      <c r="J3994" s="97">
        <v>10212</v>
      </c>
      <c r="K3994" s="98">
        <f t="shared" si="2128"/>
        <v>20424</v>
      </c>
      <c r="L3994" s="99">
        <f t="shared" si="2129"/>
        <v>1.0815399999999999</v>
      </c>
      <c r="M3994" s="100">
        <f t="shared" si="2130"/>
        <v>1.0590999999999999</v>
      </c>
      <c r="N3994" s="101">
        <f t="shared" si="2131"/>
        <v>0.97811300000000001</v>
      </c>
      <c r="O3994" s="100">
        <f t="shared" si="2132"/>
        <v>1</v>
      </c>
      <c r="P3994" s="98">
        <f t="shared" si="2133"/>
        <v>22882.81</v>
      </c>
      <c r="Q3994" s="97">
        <f t="shared" si="2134"/>
        <v>11441.41</v>
      </c>
      <c r="R3994" s="97"/>
      <c r="S3994" s="97"/>
    </row>
    <row r="3995" spans="1:19" x14ac:dyDescent="0.25">
      <c r="A3995" s="89" t="s">
        <v>8493</v>
      </c>
      <c r="B3995" s="89" t="s">
        <v>8341</v>
      </c>
      <c r="C3995" s="89"/>
      <c r="D3995" s="89" t="s">
        <v>283</v>
      </c>
      <c r="E3995" s="94" t="s">
        <v>1232</v>
      </c>
      <c r="F3995" s="95" t="s">
        <v>1233</v>
      </c>
      <c r="G3995" s="89" t="s">
        <v>71</v>
      </c>
      <c r="H3995" s="89" t="s">
        <v>1183</v>
      </c>
      <c r="I3995" s="96">
        <v>1</v>
      </c>
      <c r="J3995" s="97">
        <v>38</v>
      </c>
      <c r="K3995" s="98">
        <f t="shared" si="2128"/>
        <v>190</v>
      </c>
      <c r="L3995" s="99">
        <f t="shared" si="2129"/>
        <v>1.0815399999999999</v>
      </c>
      <c r="M3995" s="100">
        <f t="shared" si="2130"/>
        <v>1.0590999999999999</v>
      </c>
      <c r="N3995" s="101">
        <f t="shared" si="2131"/>
        <v>0.97811300000000001</v>
      </c>
      <c r="O3995" s="100">
        <f t="shared" si="2132"/>
        <v>1</v>
      </c>
      <c r="P3995" s="98">
        <f t="shared" si="2133"/>
        <v>212.87</v>
      </c>
      <c r="Q3995" s="97">
        <f t="shared" si="2134"/>
        <v>42.57</v>
      </c>
      <c r="R3995" s="97"/>
      <c r="S3995" s="97"/>
    </row>
    <row r="3996" spans="1:19" x14ac:dyDescent="0.25">
      <c r="A3996" s="89" t="s">
        <v>8494</v>
      </c>
      <c r="B3996" s="89" t="s">
        <v>8341</v>
      </c>
      <c r="C3996" s="89"/>
      <c r="D3996" s="89" t="s">
        <v>286</v>
      </c>
      <c r="E3996" s="94" t="s">
        <v>1236</v>
      </c>
      <c r="F3996" s="95" t="s">
        <v>1237</v>
      </c>
      <c r="G3996" s="89" t="s">
        <v>518</v>
      </c>
      <c r="H3996" s="89" t="s">
        <v>12</v>
      </c>
      <c r="I3996" s="96">
        <v>1</v>
      </c>
      <c r="J3996" s="97">
        <v>76</v>
      </c>
      <c r="K3996" s="98">
        <f t="shared" si="2128"/>
        <v>76</v>
      </c>
      <c r="L3996" s="99">
        <f t="shared" si="2129"/>
        <v>1.0815399999999999</v>
      </c>
      <c r="M3996" s="100">
        <f t="shared" si="2130"/>
        <v>1.0590999999999999</v>
      </c>
      <c r="N3996" s="101">
        <f t="shared" si="2131"/>
        <v>0.97811300000000001</v>
      </c>
      <c r="O3996" s="100">
        <f t="shared" si="2132"/>
        <v>1</v>
      </c>
      <c r="P3996" s="98">
        <f t="shared" si="2133"/>
        <v>85.15</v>
      </c>
      <c r="Q3996" s="97">
        <f t="shared" si="2134"/>
        <v>85.15</v>
      </c>
      <c r="R3996" s="97"/>
      <c r="S3996" s="97"/>
    </row>
    <row r="3997" spans="1:19" x14ac:dyDescent="0.25">
      <c r="A3997" s="89" t="s">
        <v>8495</v>
      </c>
      <c r="B3997" s="89" t="s">
        <v>8341</v>
      </c>
      <c r="C3997" s="89"/>
      <c r="D3997" s="89" t="s">
        <v>288</v>
      </c>
      <c r="E3997" s="94" t="s">
        <v>8496</v>
      </c>
      <c r="F3997" s="95" t="s">
        <v>8497</v>
      </c>
      <c r="G3997" s="89" t="s">
        <v>648</v>
      </c>
      <c r="H3997" s="89" t="s">
        <v>40</v>
      </c>
      <c r="I3997" s="96">
        <v>1</v>
      </c>
      <c r="J3997" s="97">
        <v>78170</v>
      </c>
      <c r="K3997" s="98">
        <f t="shared" si="2128"/>
        <v>15634</v>
      </c>
      <c r="L3997" s="99">
        <f t="shared" si="2129"/>
        <v>1.0815399999999999</v>
      </c>
      <c r="M3997" s="100">
        <f t="shared" si="2130"/>
        <v>1.0590999999999999</v>
      </c>
      <c r="N3997" s="101">
        <f t="shared" si="2131"/>
        <v>0.97811300000000001</v>
      </c>
      <c r="O3997" s="100">
        <f t="shared" si="2132"/>
        <v>1</v>
      </c>
      <c r="P3997" s="98">
        <f t="shared" si="2133"/>
        <v>17516.150000000001</v>
      </c>
      <c r="Q3997" s="97">
        <f t="shared" si="2134"/>
        <v>87580.75</v>
      </c>
      <c r="R3997" s="97"/>
      <c r="S3997" s="97"/>
    </row>
    <row r="3998" spans="1:19" x14ac:dyDescent="0.25">
      <c r="A3998" s="89" t="s">
        <v>8498</v>
      </c>
      <c r="B3998" s="89" t="s">
        <v>8341</v>
      </c>
      <c r="C3998" s="89"/>
      <c r="D3998" s="89" t="s">
        <v>289</v>
      </c>
      <c r="E3998" s="94" t="s">
        <v>8479</v>
      </c>
      <c r="F3998" s="95" t="s">
        <v>8480</v>
      </c>
      <c r="G3998" s="89" t="s">
        <v>652</v>
      </c>
      <c r="H3998" s="89" t="s">
        <v>40</v>
      </c>
      <c r="I3998" s="96">
        <v>1</v>
      </c>
      <c r="J3998" s="97">
        <v>990</v>
      </c>
      <c r="K3998" s="98">
        <f t="shared" si="2128"/>
        <v>198</v>
      </c>
      <c r="L3998" s="99">
        <f t="shared" si="2129"/>
        <v>1.0815399999999999</v>
      </c>
      <c r="M3998" s="100">
        <f t="shared" si="2130"/>
        <v>1.0590999999999999</v>
      </c>
      <c r="N3998" s="101">
        <f t="shared" si="2131"/>
        <v>0.97811300000000001</v>
      </c>
      <c r="O3998" s="100">
        <f t="shared" si="2132"/>
        <v>1</v>
      </c>
      <c r="P3998" s="98">
        <f t="shared" si="2133"/>
        <v>221.84</v>
      </c>
      <c r="Q3998" s="97">
        <f t="shared" si="2134"/>
        <v>1109.2</v>
      </c>
      <c r="R3998" s="97"/>
      <c r="S3998" s="97"/>
    </row>
    <row r="3999" spans="1:19" x14ac:dyDescent="0.25">
      <c r="A3999" s="89" t="s">
        <v>8499</v>
      </c>
      <c r="B3999" s="89" t="s">
        <v>8341</v>
      </c>
      <c r="C3999" s="89"/>
      <c r="D3999" s="89" t="s">
        <v>291</v>
      </c>
      <c r="E3999" s="94" t="s">
        <v>4410</v>
      </c>
      <c r="F3999" s="95" t="s">
        <v>4411</v>
      </c>
      <c r="G3999" s="89" t="s">
        <v>970</v>
      </c>
      <c r="H3999" s="89" t="s">
        <v>1072</v>
      </c>
      <c r="I3999" s="96">
        <v>1</v>
      </c>
      <c r="J3999" s="97">
        <v>3199</v>
      </c>
      <c r="K3999" s="98">
        <f t="shared" si="2128"/>
        <v>6398</v>
      </c>
      <c r="L3999" s="99">
        <f t="shared" si="2129"/>
        <v>1.0815399999999999</v>
      </c>
      <c r="M3999" s="100">
        <f t="shared" si="2130"/>
        <v>1.0590999999999999</v>
      </c>
      <c r="N3999" s="101">
        <f t="shared" si="2131"/>
        <v>0.97811300000000001</v>
      </c>
      <c r="O3999" s="100">
        <f t="shared" si="2132"/>
        <v>1</v>
      </c>
      <c r="P3999" s="98">
        <f t="shared" si="2133"/>
        <v>7168.24</v>
      </c>
      <c r="Q3999" s="97">
        <f t="shared" si="2134"/>
        <v>3584.12</v>
      </c>
      <c r="R3999" s="97"/>
      <c r="S3999" s="97"/>
    </row>
    <row r="4000" spans="1:19" ht="22.5" x14ac:dyDescent="0.25">
      <c r="A4000" s="89" t="s">
        <v>8500</v>
      </c>
      <c r="B4000" s="89" t="s">
        <v>8341</v>
      </c>
      <c r="C4000" s="89"/>
      <c r="D4000" s="89" t="s">
        <v>293</v>
      </c>
      <c r="E4000" s="94" t="s">
        <v>8501</v>
      </c>
      <c r="F4000" s="95" t="s">
        <v>8502</v>
      </c>
      <c r="G4000" s="89" t="s">
        <v>652</v>
      </c>
      <c r="H4000" s="89" t="s">
        <v>40</v>
      </c>
      <c r="I4000" s="96">
        <v>1</v>
      </c>
      <c r="J4000" s="97">
        <v>11794</v>
      </c>
      <c r="K4000" s="98">
        <f t="shared" si="2128"/>
        <v>2358.8000000000002</v>
      </c>
      <c r="L4000" s="99">
        <f t="shared" si="2129"/>
        <v>1.0815399999999999</v>
      </c>
      <c r="M4000" s="100">
        <f t="shared" si="2130"/>
        <v>1.0590999999999999</v>
      </c>
      <c r="N4000" s="101">
        <f t="shared" si="2131"/>
        <v>0.97811300000000001</v>
      </c>
      <c r="O4000" s="100">
        <f t="shared" si="2132"/>
        <v>1</v>
      </c>
      <c r="P4000" s="98">
        <f t="shared" si="2133"/>
        <v>2642.77</v>
      </c>
      <c r="Q4000" s="97">
        <f t="shared" si="2134"/>
        <v>13213.85</v>
      </c>
      <c r="R4000" s="97"/>
      <c r="S4000" s="97"/>
    </row>
    <row r="4001" spans="1:19" x14ac:dyDescent="0.25">
      <c r="A4001" s="72"/>
      <c r="B4001" s="77"/>
      <c r="C4001" s="77"/>
      <c r="D4001" s="77"/>
      <c r="E4001" s="76"/>
      <c r="F4001" s="76" t="s">
        <v>8503</v>
      </c>
      <c r="G4001" s="77"/>
      <c r="H4001" s="77"/>
      <c r="I4001" s="78"/>
      <c r="J4001" s="79">
        <f>J4002</f>
        <v>175302</v>
      </c>
      <c r="K4001" s="98"/>
      <c r="L4001" s="99"/>
      <c r="M4001" s="100"/>
      <c r="N4001" s="101"/>
      <c r="O4001" s="100"/>
      <c r="P4001" s="98"/>
      <c r="Q4001" s="79">
        <f>Q4002</f>
        <v>196406.9</v>
      </c>
      <c r="R4001" s="79">
        <f t="shared" ref="R4001:S4001" si="2135">R4002</f>
        <v>0</v>
      </c>
      <c r="S4001" s="79">
        <f t="shared" si="2135"/>
        <v>0</v>
      </c>
    </row>
    <row r="4002" spans="1:19" x14ac:dyDescent="0.25">
      <c r="A4002" s="82" t="s">
        <v>2743</v>
      </c>
      <c r="B4002" s="83"/>
      <c r="C4002" s="84"/>
      <c r="D4002" s="85"/>
      <c r="E4002" s="86"/>
      <c r="F4002" s="86" t="s">
        <v>8505</v>
      </c>
      <c r="G4002" s="82"/>
      <c r="H4002" s="82"/>
      <c r="I4002" s="87"/>
      <c r="J4002" s="88">
        <f>SUM(J4003:J4015)</f>
        <v>175302</v>
      </c>
      <c r="K4002" s="98"/>
      <c r="L4002" s="99"/>
      <c r="M4002" s="100"/>
      <c r="N4002" s="101"/>
      <c r="O4002" s="100"/>
      <c r="P4002" s="98"/>
      <c r="Q4002" s="88">
        <f>SUM(Q4003:Q4015)</f>
        <v>196406.9</v>
      </c>
      <c r="R4002" s="88">
        <f t="shared" ref="R4002:S4002" si="2136">SUM(R4003:R4015)</f>
        <v>0</v>
      </c>
      <c r="S4002" s="88">
        <f t="shared" si="2136"/>
        <v>0</v>
      </c>
    </row>
    <row r="4003" spans="1:19" ht="22.5" x14ac:dyDescent="0.25">
      <c r="A4003" s="89" t="s">
        <v>8506</v>
      </c>
      <c r="B4003" s="89" t="s">
        <v>8507</v>
      </c>
      <c r="C4003" s="89"/>
      <c r="D4003" s="89" t="s">
        <v>12</v>
      </c>
      <c r="E4003" s="94" t="s">
        <v>3383</v>
      </c>
      <c r="F4003" s="95" t="s">
        <v>3384</v>
      </c>
      <c r="G4003" s="89" t="s">
        <v>1071</v>
      </c>
      <c r="H4003" s="89" t="s">
        <v>1613</v>
      </c>
      <c r="I4003" s="96">
        <v>1</v>
      </c>
      <c r="J4003" s="97">
        <v>55506</v>
      </c>
      <c r="K4003" s="98">
        <f t="shared" ref="K4003:K4015" si="2137">J4003/H4003</f>
        <v>50460</v>
      </c>
      <c r="L4003" s="99">
        <f t="shared" ref="L4003:L4015" si="2138">$L$8</f>
        <v>1.0815399999999999</v>
      </c>
      <c r="M4003" s="100">
        <f t="shared" ref="M4003:M4015" si="2139">$M$8</f>
        <v>1.0590999999999999</v>
      </c>
      <c r="N4003" s="101">
        <f t="shared" ref="N4003:N4015" si="2140">$N$8</f>
        <v>0.97811300000000001</v>
      </c>
      <c r="O4003" s="100">
        <f t="shared" ref="O4003:O4015" si="2141">$O$8</f>
        <v>1</v>
      </c>
      <c r="P4003" s="98">
        <f t="shared" ref="P4003:P4015" si="2142">K4003*L4003*M4003*N4003*O4003</f>
        <v>56534.8</v>
      </c>
      <c r="Q4003" s="97">
        <f t="shared" ref="Q4003:Q4015" si="2143">H4003*P4003</f>
        <v>62188.28</v>
      </c>
      <c r="R4003" s="97"/>
      <c r="S4003" s="97"/>
    </row>
    <row r="4004" spans="1:19" x14ac:dyDescent="0.25">
      <c r="A4004" s="89" t="s">
        <v>8508</v>
      </c>
      <c r="B4004" s="89" t="s">
        <v>8507</v>
      </c>
      <c r="C4004" s="89"/>
      <c r="D4004" s="89" t="s">
        <v>24</v>
      </c>
      <c r="E4004" s="94" t="s">
        <v>3386</v>
      </c>
      <c r="F4004" s="95" t="s">
        <v>3387</v>
      </c>
      <c r="G4004" s="89" t="s">
        <v>71</v>
      </c>
      <c r="H4004" s="89" t="s">
        <v>74</v>
      </c>
      <c r="I4004" s="96">
        <v>1</v>
      </c>
      <c r="J4004" s="97">
        <v>148</v>
      </c>
      <c r="K4004" s="98">
        <f t="shared" si="2137"/>
        <v>1121.21</v>
      </c>
      <c r="L4004" s="99">
        <f t="shared" si="2138"/>
        <v>1.0815399999999999</v>
      </c>
      <c r="M4004" s="100">
        <f t="shared" si="2139"/>
        <v>1.0590999999999999</v>
      </c>
      <c r="N4004" s="101">
        <f t="shared" si="2140"/>
        <v>0.97811300000000001</v>
      </c>
      <c r="O4004" s="100">
        <f t="shared" si="2141"/>
        <v>1</v>
      </c>
      <c r="P4004" s="98">
        <f t="shared" si="2142"/>
        <v>1256.19</v>
      </c>
      <c r="Q4004" s="97">
        <f t="shared" si="2143"/>
        <v>165.82</v>
      </c>
      <c r="R4004" s="97"/>
      <c r="S4004" s="97"/>
    </row>
    <row r="4005" spans="1:19" ht="22.5" x14ac:dyDescent="0.25">
      <c r="A4005" s="89" t="s">
        <v>8509</v>
      </c>
      <c r="B4005" s="89" t="s">
        <v>8507</v>
      </c>
      <c r="C4005" s="89"/>
      <c r="D4005" s="89" t="s">
        <v>30</v>
      </c>
      <c r="E4005" s="94" t="s">
        <v>3390</v>
      </c>
      <c r="F4005" s="95" t="s">
        <v>3391</v>
      </c>
      <c r="G4005" s="89" t="s">
        <v>648</v>
      </c>
      <c r="H4005" s="89" t="s">
        <v>8510</v>
      </c>
      <c r="I4005" s="96">
        <v>1</v>
      </c>
      <c r="J4005" s="97">
        <v>14462</v>
      </c>
      <c r="K4005" s="98">
        <f t="shared" si="2137"/>
        <v>131.74</v>
      </c>
      <c r="L4005" s="99">
        <f t="shared" si="2138"/>
        <v>1.0815399999999999</v>
      </c>
      <c r="M4005" s="100">
        <f t="shared" si="2139"/>
        <v>1.0590999999999999</v>
      </c>
      <c r="N4005" s="101">
        <f t="shared" si="2140"/>
        <v>0.97811300000000001</v>
      </c>
      <c r="O4005" s="100">
        <f t="shared" si="2141"/>
        <v>1</v>
      </c>
      <c r="P4005" s="98">
        <f t="shared" si="2142"/>
        <v>147.6</v>
      </c>
      <c r="Q4005" s="97">
        <f t="shared" si="2143"/>
        <v>16203.53</v>
      </c>
      <c r="R4005" s="97"/>
      <c r="S4005" s="97"/>
    </row>
    <row r="4006" spans="1:19" ht="22.5" x14ac:dyDescent="0.25">
      <c r="A4006" s="89" t="s">
        <v>8511</v>
      </c>
      <c r="B4006" s="89" t="s">
        <v>8507</v>
      </c>
      <c r="C4006" s="89"/>
      <c r="D4006" s="89" t="s">
        <v>34</v>
      </c>
      <c r="E4006" s="94" t="s">
        <v>1246</v>
      </c>
      <c r="F4006" s="95" t="s">
        <v>1247</v>
      </c>
      <c r="G4006" s="89" t="s">
        <v>1071</v>
      </c>
      <c r="H4006" s="89" t="s">
        <v>1696</v>
      </c>
      <c r="I4006" s="96">
        <v>1</v>
      </c>
      <c r="J4006" s="97">
        <v>15968</v>
      </c>
      <c r="K4006" s="98">
        <f t="shared" si="2137"/>
        <v>53226.67</v>
      </c>
      <c r="L4006" s="99">
        <f t="shared" si="2138"/>
        <v>1.0815399999999999</v>
      </c>
      <c r="M4006" s="100">
        <f t="shared" si="2139"/>
        <v>1.0590999999999999</v>
      </c>
      <c r="N4006" s="101">
        <f t="shared" si="2140"/>
        <v>0.97811300000000001</v>
      </c>
      <c r="O4006" s="100">
        <f t="shared" si="2141"/>
        <v>1</v>
      </c>
      <c r="P4006" s="98">
        <f t="shared" si="2142"/>
        <v>59634.54</v>
      </c>
      <c r="Q4006" s="97">
        <f t="shared" si="2143"/>
        <v>17890.36</v>
      </c>
      <c r="R4006" s="97"/>
      <c r="S4006" s="97"/>
    </row>
    <row r="4007" spans="1:19" x14ac:dyDescent="0.25">
      <c r="A4007" s="89" t="s">
        <v>8512</v>
      </c>
      <c r="B4007" s="89" t="s">
        <v>8507</v>
      </c>
      <c r="C4007" s="89"/>
      <c r="D4007" s="89" t="s">
        <v>40</v>
      </c>
      <c r="E4007" s="94" t="s">
        <v>1249</v>
      </c>
      <c r="F4007" s="95" t="s">
        <v>1250</v>
      </c>
      <c r="G4007" s="89" t="s">
        <v>71</v>
      </c>
      <c r="H4007" s="89" t="s">
        <v>7597</v>
      </c>
      <c r="I4007" s="96">
        <v>1</v>
      </c>
      <c r="J4007" s="97">
        <v>21</v>
      </c>
      <c r="K4007" s="98">
        <f t="shared" si="2137"/>
        <v>583.33000000000004</v>
      </c>
      <c r="L4007" s="99">
        <f t="shared" si="2138"/>
        <v>1.0815399999999999</v>
      </c>
      <c r="M4007" s="100">
        <f t="shared" si="2139"/>
        <v>1.0590999999999999</v>
      </c>
      <c r="N4007" s="101">
        <f t="shared" si="2140"/>
        <v>0.97811300000000001</v>
      </c>
      <c r="O4007" s="100">
        <f t="shared" si="2141"/>
        <v>1</v>
      </c>
      <c r="P4007" s="98">
        <f t="shared" si="2142"/>
        <v>653.55999999999995</v>
      </c>
      <c r="Q4007" s="97">
        <f t="shared" si="2143"/>
        <v>23.53</v>
      </c>
      <c r="R4007" s="97"/>
      <c r="S4007" s="97"/>
    </row>
    <row r="4008" spans="1:19" ht="22.5" x14ac:dyDescent="0.25">
      <c r="A4008" s="89" t="s">
        <v>8513</v>
      </c>
      <c r="B4008" s="89" t="s">
        <v>8507</v>
      </c>
      <c r="C4008" s="89"/>
      <c r="D4008" s="89" t="s">
        <v>43</v>
      </c>
      <c r="E4008" s="94" t="s">
        <v>1253</v>
      </c>
      <c r="F4008" s="95" t="s">
        <v>1254</v>
      </c>
      <c r="G4008" s="89" t="s">
        <v>648</v>
      </c>
      <c r="H4008" s="89" t="s">
        <v>8514</v>
      </c>
      <c r="I4008" s="96">
        <v>1</v>
      </c>
      <c r="J4008" s="97">
        <v>1954</v>
      </c>
      <c r="K4008" s="98">
        <f t="shared" si="2137"/>
        <v>65.260000000000005</v>
      </c>
      <c r="L4008" s="99">
        <f t="shared" si="2138"/>
        <v>1.0815399999999999</v>
      </c>
      <c r="M4008" s="100">
        <f t="shared" si="2139"/>
        <v>1.0590999999999999</v>
      </c>
      <c r="N4008" s="101">
        <f t="shared" si="2140"/>
        <v>0.97811300000000001</v>
      </c>
      <c r="O4008" s="100">
        <f t="shared" si="2141"/>
        <v>1</v>
      </c>
      <c r="P4008" s="98">
        <f t="shared" si="2142"/>
        <v>73.12</v>
      </c>
      <c r="Q4008" s="97">
        <f t="shared" si="2143"/>
        <v>2189.21</v>
      </c>
      <c r="R4008" s="97"/>
      <c r="S4008" s="97"/>
    </row>
    <row r="4009" spans="1:19" x14ac:dyDescent="0.25">
      <c r="A4009" s="89" t="s">
        <v>8515</v>
      </c>
      <c r="B4009" s="89" t="s">
        <v>8507</v>
      </c>
      <c r="C4009" s="89"/>
      <c r="D4009" s="89" t="s">
        <v>48</v>
      </c>
      <c r="E4009" s="94" t="s">
        <v>4429</v>
      </c>
      <c r="F4009" s="95" t="s">
        <v>4430</v>
      </c>
      <c r="G4009" s="89" t="s">
        <v>648</v>
      </c>
      <c r="H4009" s="89" t="s">
        <v>40</v>
      </c>
      <c r="I4009" s="96">
        <v>1</v>
      </c>
      <c r="J4009" s="97">
        <v>604</v>
      </c>
      <c r="K4009" s="98">
        <f t="shared" si="2137"/>
        <v>120.8</v>
      </c>
      <c r="L4009" s="99">
        <f t="shared" si="2138"/>
        <v>1.0815399999999999</v>
      </c>
      <c r="M4009" s="100">
        <f t="shared" si="2139"/>
        <v>1.0590999999999999</v>
      </c>
      <c r="N4009" s="101">
        <f t="shared" si="2140"/>
        <v>0.97811300000000001</v>
      </c>
      <c r="O4009" s="100">
        <f t="shared" si="2141"/>
        <v>1</v>
      </c>
      <c r="P4009" s="98">
        <f t="shared" si="2142"/>
        <v>135.34</v>
      </c>
      <c r="Q4009" s="97">
        <f t="shared" si="2143"/>
        <v>676.7</v>
      </c>
      <c r="R4009" s="97"/>
      <c r="S4009" s="97"/>
    </row>
    <row r="4010" spans="1:19" x14ac:dyDescent="0.25">
      <c r="A4010" s="89" t="s">
        <v>8516</v>
      </c>
      <c r="B4010" s="89" t="s">
        <v>8507</v>
      </c>
      <c r="C4010" s="89"/>
      <c r="D4010" s="89" t="s">
        <v>55</v>
      </c>
      <c r="E4010" s="94" t="s">
        <v>3397</v>
      </c>
      <c r="F4010" s="95" t="s">
        <v>3398</v>
      </c>
      <c r="G4010" s="89" t="s">
        <v>648</v>
      </c>
      <c r="H4010" s="89" t="s">
        <v>55</v>
      </c>
      <c r="I4010" s="96">
        <v>1</v>
      </c>
      <c r="J4010" s="97">
        <v>1639</v>
      </c>
      <c r="K4010" s="98">
        <f t="shared" si="2137"/>
        <v>204.88</v>
      </c>
      <c r="L4010" s="99">
        <f t="shared" si="2138"/>
        <v>1.0815399999999999</v>
      </c>
      <c r="M4010" s="100">
        <f t="shared" si="2139"/>
        <v>1.0590999999999999</v>
      </c>
      <c r="N4010" s="101">
        <f t="shared" si="2140"/>
        <v>0.97811300000000001</v>
      </c>
      <c r="O4010" s="100">
        <f t="shared" si="2141"/>
        <v>1</v>
      </c>
      <c r="P4010" s="98">
        <f t="shared" si="2142"/>
        <v>229.55</v>
      </c>
      <c r="Q4010" s="97">
        <f t="shared" si="2143"/>
        <v>1836.4</v>
      </c>
      <c r="R4010" s="97"/>
      <c r="S4010" s="97"/>
    </row>
    <row r="4011" spans="1:19" x14ac:dyDescent="0.25">
      <c r="A4011" s="89" t="s">
        <v>8517</v>
      </c>
      <c r="B4011" s="89" t="s">
        <v>8507</v>
      </c>
      <c r="C4011" s="89"/>
      <c r="D4011" s="89" t="s">
        <v>58</v>
      </c>
      <c r="E4011" s="94" t="s">
        <v>4433</v>
      </c>
      <c r="F4011" s="95" t="s">
        <v>4434</v>
      </c>
      <c r="G4011" s="89" t="s">
        <v>648</v>
      </c>
      <c r="H4011" s="89" t="s">
        <v>30</v>
      </c>
      <c r="I4011" s="96">
        <v>1</v>
      </c>
      <c r="J4011" s="97">
        <v>255</v>
      </c>
      <c r="K4011" s="98">
        <f t="shared" si="2137"/>
        <v>85</v>
      </c>
      <c r="L4011" s="99">
        <f t="shared" si="2138"/>
        <v>1.0815399999999999</v>
      </c>
      <c r="M4011" s="100">
        <f t="shared" si="2139"/>
        <v>1.0590999999999999</v>
      </c>
      <c r="N4011" s="101">
        <f t="shared" si="2140"/>
        <v>0.97811300000000001</v>
      </c>
      <c r="O4011" s="100">
        <f t="shared" si="2141"/>
        <v>1</v>
      </c>
      <c r="P4011" s="98">
        <f t="shared" si="2142"/>
        <v>95.23</v>
      </c>
      <c r="Q4011" s="97">
        <f t="shared" si="2143"/>
        <v>285.69</v>
      </c>
      <c r="R4011" s="97"/>
      <c r="S4011" s="97"/>
    </row>
    <row r="4012" spans="1:19" x14ac:dyDescent="0.25">
      <c r="A4012" s="89" t="s">
        <v>8518</v>
      </c>
      <c r="B4012" s="89" t="s">
        <v>8507</v>
      </c>
      <c r="C4012" s="89"/>
      <c r="D4012" s="89" t="s">
        <v>60</v>
      </c>
      <c r="E4012" s="94" t="s">
        <v>1654</v>
      </c>
      <c r="F4012" s="95" t="s">
        <v>1655</v>
      </c>
      <c r="G4012" s="89" t="s">
        <v>648</v>
      </c>
      <c r="H4012" s="89" t="s">
        <v>12</v>
      </c>
      <c r="I4012" s="96">
        <v>1</v>
      </c>
      <c r="J4012" s="97">
        <v>959</v>
      </c>
      <c r="K4012" s="98">
        <f t="shared" si="2137"/>
        <v>959</v>
      </c>
      <c r="L4012" s="99">
        <f t="shared" si="2138"/>
        <v>1.0815399999999999</v>
      </c>
      <c r="M4012" s="100">
        <f t="shared" si="2139"/>
        <v>1.0590999999999999</v>
      </c>
      <c r="N4012" s="101">
        <f t="shared" si="2140"/>
        <v>0.97811300000000001</v>
      </c>
      <c r="O4012" s="100">
        <f t="shared" si="2141"/>
        <v>1</v>
      </c>
      <c r="P4012" s="98">
        <f t="shared" si="2142"/>
        <v>1074.45</v>
      </c>
      <c r="Q4012" s="97">
        <f t="shared" si="2143"/>
        <v>1074.45</v>
      </c>
      <c r="R4012" s="97"/>
      <c r="S4012" s="97"/>
    </row>
    <row r="4013" spans="1:19" ht="22.5" x14ac:dyDescent="0.25">
      <c r="A4013" s="89" t="s">
        <v>8519</v>
      </c>
      <c r="B4013" s="89" t="s">
        <v>8507</v>
      </c>
      <c r="C4013" s="89"/>
      <c r="D4013" s="89" t="s">
        <v>65</v>
      </c>
      <c r="E4013" s="94" t="s">
        <v>8520</v>
      </c>
      <c r="F4013" s="95" t="s">
        <v>8521</v>
      </c>
      <c r="G4013" s="89" t="s">
        <v>648</v>
      </c>
      <c r="H4013" s="89" t="s">
        <v>12</v>
      </c>
      <c r="I4013" s="96">
        <v>1</v>
      </c>
      <c r="J4013" s="97">
        <v>2321</v>
      </c>
      <c r="K4013" s="98">
        <f t="shared" si="2137"/>
        <v>2321</v>
      </c>
      <c r="L4013" s="99">
        <f t="shared" si="2138"/>
        <v>1.0815399999999999</v>
      </c>
      <c r="M4013" s="100">
        <f t="shared" si="2139"/>
        <v>1.0590999999999999</v>
      </c>
      <c r="N4013" s="101">
        <f t="shared" si="2140"/>
        <v>0.97811300000000001</v>
      </c>
      <c r="O4013" s="100">
        <f t="shared" si="2141"/>
        <v>1</v>
      </c>
      <c r="P4013" s="98">
        <f t="shared" si="2142"/>
        <v>2600.42</v>
      </c>
      <c r="Q4013" s="97">
        <f t="shared" si="2143"/>
        <v>2600.42</v>
      </c>
      <c r="R4013" s="97"/>
      <c r="S4013" s="97"/>
    </row>
    <row r="4014" spans="1:19" x14ac:dyDescent="0.25">
      <c r="A4014" s="89" t="s">
        <v>8522</v>
      </c>
      <c r="B4014" s="89" t="s">
        <v>8507</v>
      </c>
      <c r="C4014" s="89"/>
      <c r="D4014" s="89" t="s">
        <v>68</v>
      </c>
      <c r="E4014" s="94" t="s">
        <v>8523</v>
      </c>
      <c r="F4014" s="95" t="s">
        <v>8524</v>
      </c>
      <c r="G4014" s="89" t="s">
        <v>1230</v>
      </c>
      <c r="H4014" s="89" t="s">
        <v>1613</v>
      </c>
      <c r="I4014" s="96">
        <v>1</v>
      </c>
      <c r="J4014" s="97">
        <v>9550</v>
      </c>
      <c r="K4014" s="98">
        <f t="shared" si="2137"/>
        <v>8681.82</v>
      </c>
      <c r="L4014" s="99">
        <f t="shared" si="2138"/>
        <v>1.0815399999999999</v>
      </c>
      <c r="M4014" s="100">
        <f t="shared" si="2139"/>
        <v>1.0590999999999999</v>
      </c>
      <c r="N4014" s="101">
        <f t="shared" si="2140"/>
        <v>0.97811300000000001</v>
      </c>
      <c r="O4014" s="100">
        <f t="shared" si="2141"/>
        <v>1</v>
      </c>
      <c r="P4014" s="98">
        <f t="shared" si="2142"/>
        <v>9727.01</v>
      </c>
      <c r="Q4014" s="97">
        <f t="shared" si="2143"/>
        <v>10699.71</v>
      </c>
      <c r="R4014" s="97"/>
      <c r="S4014" s="97"/>
    </row>
    <row r="4015" spans="1:19" ht="22.5" x14ac:dyDescent="0.25">
      <c r="A4015" s="89" t="s">
        <v>8525</v>
      </c>
      <c r="B4015" s="89" t="s">
        <v>8507</v>
      </c>
      <c r="C4015" s="89"/>
      <c r="D4015" s="89" t="s">
        <v>70</v>
      </c>
      <c r="E4015" s="94" t="s">
        <v>8526</v>
      </c>
      <c r="F4015" s="95" t="s">
        <v>8527</v>
      </c>
      <c r="G4015" s="89" t="s">
        <v>648</v>
      </c>
      <c r="H4015" s="89" t="s">
        <v>65</v>
      </c>
      <c r="I4015" s="96">
        <v>1</v>
      </c>
      <c r="J4015" s="97">
        <v>71915</v>
      </c>
      <c r="K4015" s="98">
        <f t="shared" si="2137"/>
        <v>6537.73</v>
      </c>
      <c r="L4015" s="99">
        <f t="shared" si="2138"/>
        <v>1.0815399999999999</v>
      </c>
      <c r="M4015" s="100">
        <f t="shared" si="2139"/>
        <v>1.0590999999999999</v>
      </c>
      <c r="N4015" s="101">
        <f t="shared" si="2140"/>
        <v>0.97811300000000001</v>
      </c>
      <c r="O4015" s="100">
        <f t="shared" si="2141"/>
        <v>1</v>
      </c>
      <c r="P4015" s="98">
        <f t="shared" si="2142"/>
        <v>7324.8</v>
      </c>
      <c r="Q4015" s="97">
        <f t="shared" si="2143"/>
        <v>80572.800000000003</v>
      </c>
      <c r="R4015" s="97"/>
      <c r="S4015" s="97"/>
    </row>
    <row r="4016" spans="1:19" x14ac:dyDescent="0.25">
      <c r="A4016" s="72"/>
      <c r="B4016" s="77"/>
      <c r="C4016" s="77"/>
      <c r="D4016" s="77"/>
      <c r="E4016" s="76"/>
      <c r="F4016" s="76" t="s">
        <v>8528</v>
      </c>
      <c r="G4016" s="77"/>
      <c r="H4016" s="77"/>
      <c r="I4016" s="78"/>
      <c r="J4016" s="79">
        <f>J4019+J4037+J4130+J4148+J4165+J4189+J4240</f>
        <v>4585609</v>
      </c>
      <c r="K4016" s="98"/>
      <c r="L4016" s="99"/>
      <c r="M4016" s="100"/>
      <c r="N4016" s="101"/>
      <c r="O4016" s="100"/>
      <c r="P4016" s="98"/>
      <c r="Q4016" s="79">
        <f>Q4019+Q4037+Q4130+Q4148+Q4165+Q4189+Q4240</f>
        <v>5137712.5999999996</v>
      </c>
      <c r="R4016" s="79">
        <f t="shared" ref="R4016:S4016" si="2144">R4019+R4037+R4130+R4148+R4165+R4189+R4240</f>
        <v>87423.21</v>
      </c>
      <c r="S4016" s="79">
        <f t="shared" si="2144"/>
        <v>0</v>
      </c>
    </row>
    <row r="4017" spans="1:19" x14ac:dyDescent="0.25">
      <c r="A4017" s="82" t="s">
        <v>2747</v>
      </c>
      <c r="B4017" s="104"/>
      <c r="C4017" s="104"/>
      <c r="D4017" s="104"/>
      <c r="E4017" s="86"/>
      <c r="F4017" s="86" t="s">
        <v>8529</v>
      </c>
      <c r="G4017" s="82"/>
      <c r="H4017" s="82" t="s">
        <v>15</v>
      </c>
      <c r="I4017" s="87">
        <v>1</v>
      </c>
      <c r="J4017" s="88"/>
      <c r="K4017" s="98"/>
      <c r="L4017" s="99"/>
      <c r="M4017" s="100"/>
      <c r="N4017" s="101"/>
      <c r="O4017" s="100"/>
      <c r="P4017" s="98"/>
      <c r="Q4017" s="88"/>
      <c r="R4017" s="88"/>
      <c r="S4017" s="88"/>
    </row>
    <row r="4018" spans="1:19" x14ac:dyDescent="0.25">
      <c r="A4018" s="89"/>
      <c r="B4018" s="90"/>
      <c r="C4018" s="90"/>
      <c r="D4018" s="90"/>
      <c r="E4018" s="105"/>
      <c r="F4018" s="106" t="s">
        <v>2277</v>
      </c>
      <c r="G4018" s="90"/>
      <c r="H4018" s="90"/>
      <c r="I4018" s="107">
        <v>1</v>
      </c>
      <c r="J4018" s="108"/>
      <c r="K4018" s="98"/>
      <c r="L4018" s="99"/>
      <c r="M4018" s="100"/>
      <c r="N4018" s="101"/>
      <c r="O4018" s="100"/>
      <c r="P4018" s="98"/>
      <c r="Q4018" s="108"/>
      <c r="R4018" s="108"/>
      <c r="S4018" s="108"/>
    </row>
    <row r="4019" spans="1:19" x14ac:dyDescent="0.25">
      <c r="A4019" s="82" t="s">
        <v>2750</v>
      </c>
      <c r="B4019" s="83"/>
      <c r="C4019" s="84"/>
      <c r="D4019" s="85"/>
      <c r="E4019" s="86"/>
      <c r="F4019" s="86" t="s">
        <v>8531</v>
      </c>
      <c r="G4019" s="82"/>
      <c r="H4019" s="82"/>
      <c r="I4019" s="87"/>
      <c r="J4019" s="88">
        <f>SUM(J4020:J4036)</f>
        <v>42503</v>
      </c>
      <c r="K4019" s="98"/>
      <c r="L4019" s="99"/>
      <c r="M4019" s="100"/>
      <c r="N4019" s="101"/>
      <c r="O4019" s="100"/>
      <c r="P4019" s="98"/>
      <c r="Q4019" s="88">
        <f>SUM(Q4020:Q4036)</f>
        <v>47619.83</v>
      </c>
      <c r="R4019" s="88">
        <f t="shared" ref="R4019:S4019" si="2145">SUM(R4020:R4036)</f>
        <v>14776.83</v>
      </c>
      <c r="S4019" s="88">
        <f t="shared" si="2145"/>
        <v>0</v>
      </c>
    </row>
    <row r="4020" spans="1:19" x14ac:dyDescent="0.25">
      <c r="A4020" s="89"/>
      <c r="B4020" s="90"/>
      <c r="C4020" s="90"/>
      <c r="D4020" s="91"/>
      <c r="E4020" s="92"/>
      <c r="F4020" s="92" t="s">
        <v>8532</v>
      </c>
      <c r="G4020" s="91"/>
      <c r="H4020" s="91"/>
      <c r="I4020" s="93">
        <v>1</v>
      </c>
      <c r="J4020" s="91"/>
      <c r="K4020" s="98"/>
      <c r="L4020" s="99"/>
      <c r="M4020" s="100"/>
      <c r="N4020" s="101"/>
      <c r="O4020" s="100"/>
      <c r="P4020" s="98"/>
      <c r="Q4020" s="91"/>
      <c r="R4020" s="91"/>
      <c r="S4020" s="91"/>
    </row>
    <row r="4021" spans="1:19" x14ac:dyDescent="0.25">
      <c r="A4021" s="89" t="s">
        <v>8533</v>
      </c>
      <c r="B4021" s="89" t="s">
        <v>8534</v>
      </c>
      <c r="C4021" s="89"/>
      <c r="D4021" s="89" t="s">
        <v>12</v>
      </c>
      <c r="E4021" s="94" t="s">
        <v>1746</v>
      </c>
      <c r="F4021" s="95" t="s">
        <v>8535</v>
      </c>
      <c r="G4021" s="89" t="s">
        <v>648</v>
      </c>
      <c r="H4021" s="89" t="s">
        <v>12</v>
      </c>
      <c r="I4021" s="96">
        <v>1</v>
      </c>
      <c r="J4021" s="97">
        <v>2561</v>
      </c>
      <c r="K4021" s="98">
        <f t="shared" ref="K4021:K4026" si="2146">J4021/H4021</f>
        <v>2561</v>
      </c>
      <c r="L4021" s="99">
        <f t="shared" ref="L4021:L4026" si="2147">$L$8</f>
        <v>1.0815399999999999</v>
      </c>
      <c r="M4021" s="100">
        <f t="shared" ref="M4021:M4026" si="2148">$M$8</f>
        <v>1.0590999999999999</v>
      </c>
      <c r="N4021" s="101">
        <f t="shared" ref="N4021:N4026" si="2149">$N$8</f>
        <v>0.97811300000000001</v>
      </c>
      <c r="O4021" s="100">
        <f t="shared" ref="O4021:O4026" si="2150">$O$8</f>
        <v>1</v>
      </c>
      <c r="P4021" s="98">
        <f t="shared" ref="P4021:P4026" si="2151">K4021*L4021*M4021*N4021*O4021</f>
        <v>2869.31</v>
      </c>
      <c r="Q4021" s="97">
        <f t="shared" ref="Q4021:Q4026" si="2152">H4021*P4021</f>
        <v>2869.31</v>
      </c>
      <c r="R4021" s="97"/>
      <c r="S4021" s="97"/>
    </row>
    <row r="4022" spans="1:19" x14ac:dyDescent="0.25">
      <c r="A4022" s="89" t="s">
        <v>8536</v>
      </c>
      <c r="B4022" s="89" t="s">
        <v>8534</v>
      </c>
      <c r="C4022" s="89" t="s">
        <v>17297</v>
      </c>
      <c r="D4022" s="89" t="s">
        <v>24</v>
      </c>
      <c r="E4022" s="94" t="s">
        <v>8537</v>
      </c>
      <c r="F4022" s="95" t="s">
        <v>8538</v>
      </c>
      <c r="G4022" s="89" t="s">
        <v>648</v>
      </c>
      <c r="H4022" s="89" t="s">
        <v>12</v>
      </c>
      <c r="I4022" s="96">
        <v>1</v>
      </c>
      <c r="J4022" s="97">
        <v>1140</v>
      </c>
      <c r="K4022" s="98">
        <f t="shared" si="2146"/>
        <v>1140</v>
      </c>
      <c r="L4022" s="99">
        <f t="shared" si="2147"/>
        <v>1.0815399999999999</v>
      </c>
      <c r="M4022" s="100">
        <f t="shared" si="2148"/>
        <v>1.0590999999999999</v>
      </c>
      <c r="N4022" s="101">
        <f t="shared" si="2149"/>
        <v>0.97811300000000001</v>
      </c>
      <c r="O4022" s="100">
        <f t="shared" si="2150"/>
        <v>1</v>
      </c>
      <c r="P4022" s="98">
        <f t="shared" si="2151"/>
        <v>1277.24</v>
      </c>
      <c r="Q4022" s="97">
        <f t="shared" si="2152"/>
        <v>1277.24</v>
      </c>
      <c r="R4022" s="97">
        <f t="shared" ref="R4022" si="2153">Q4022</f>
        <v>1277.24</v>
      </c>
      <c r="S4022" s="97"/>
    </row>
    <row r="4023" spans="1:19" x14ac:dyDescent="0.25">
      <c r="A4023" s="89" t="s">
        <v>8539</v>
      </c>
      <c r="B4023" s="89" t="s">
        <v>8534</v>
      </c>
      <c r="C4023" s="89"/>
      <c r="D4023" s="89" t="s">
        <v>30</v>
      </c>
      <c r="E4023" s="94" t="s">
        <v>1282</v>
      </c>
      <c r="F4023" s="95" t="s">
        <v>1283</v>
      </c>
      <c r="G4023" s="89" t="s">
        <v>648</v>
      </c>
      <c r="H4023" s="89" t="s">
        <v>60</v>
      </c>
      <c r="I4023" s="96">
        <v>1</v>
      </c>
      <c r="J4023" s="97">
        <v>8855</v>
      </c>
      <c r="K4023" s="98">
        <f t="shared" si="2146"/>
        <v>885.5</v>
      </c>
      <c r="L4023" s="99">
        <f t="shared" si="2147"/>
        <v>1.0815399999999999</v>
      </c>
      <c r="M4023" s="100">
        <f t="shared" si="2148"/>
        <v>1.0590999999999999</v>
      </c>
      <c r="N4023" s="101">
        <f t="shared" si="2149"/>
        <v>0.97811300000000001</v>
      </c>
      <c r="O4023" s="100">
        <f t="shared" si="2150"/>
        <v>1</v>
      </c>
      <c r="P4023" s="98">
        <f t="shared" si="2151"/>
        <v>992.1</v>
      </c>
      <c r="Q4023" s="97">
        <f t="shared" si="2152"/>
        <v>9921</v>
      </c>
      <c r="R4023" s="97"/>
      <c r="S4023" s="97"/>
    </row>
    <row r="4024" spans="1:19" x14ac:dyDescent="0.25">
      <c r="A4024" s="89" t="s">
        <v>8540</v>
      </c>
      <c r="B4024" s="89" t="s">
        <v>8534</v>
      </c>
      <c r="C4024" s="89" t="s">
        <v>17297</v>
      </c>
      <c r="D4024" s="89" t="s">
        <v>34</v>
      </c>
      <c r="E4024" s="94" t="s">
        <v>1374</v>
      </c>
      <c r="F4024" s="95" t="s">
        <v>1375</v>
      </c>
      <c r="G4024" s="89" t="s">
        <v>648</v>
      </c>
      <c r="H4024" s="89" t="s">
        <v>12</v>
      </c>
      <c r="I4024" s="96">
        <v>1</v>
      </c>
      <c r="J4024" s="97">
        <v>153</v>
      </c>
      <c r="K4024" s="98">
        <f t="shared" si="2146"/>
        <v>153</v>
      </c>
      <c r="L4024" s="99">
        <f t="shared" si="2147"/>
        <v>1.0815399999999999</v>
      </c>
      <c r="M4024" s="100">
        <f t="shared" si="2148"/>
        <v>1.0590999999999999</v>
      </c>
      <c r="N4024" s="101">
        <f t="shared" si="2149"/>
        <v>0.97811300000000001</v>
      </c>
      <c r="O4024" s="100">
        <f t="shared" si="2150"/>
        <v>1</v>
      </c>
      <c r="P4024" s="98">
        <f t="shared" si="2151"/>
        <v>171.42</v>
      </c>
      <c r="Q4024" s="97">
        <f t="shared" si="2152"/>
        <v>171.42</v>
      </c>
      <c r="R4024" s="97">
        <f t="shared" ref="R4024:R4026" si="2154">Q4024</f>
        <v>171.42</v>
      </c>
      <c r="S4024" s="97"/>
    </row>
    <row r="4025" spans="1:19" x14ac:dyDescent="0.25">
      <c r="A4025" s="89" t="s">
        <v>8541</v>
      </c>
      <c r="B4025" s="89" t="s">
        <v>8534</v>
      </c>
      <c r="C4025" s="89" t="s">
        <v>17297</v>
      </c>
      <c r="D4025" s="89" t="s">
        <v>40</v>
      </c>
      <c r="E4025" s="94" t="s">
        <v>6731</v>
      </c>
      <c r="F4025" s="95" t="s">
        <v>6732</v>
      </c>
      <c r="G4025" s="89" t="s">
        <v>648</v>
      </c>
      <c r="H4025" s="89" t="s">
        <v>43</v>
      </c>
      <c r="I4025" s="96">
        <v>1</v>
      </c>
      <c r="J4025" s="97">
        <v>406</v>
      </c>
      <c r="K4025" s="98">
        <f t="shared" si="2146"/>
        <v>67.67</v>
      </c>
      <c r="L4025" s="99">
        <f t="shared" si="2147"/>
        <v>1.0815399999999999</v>
      </c>
      <c r="M4025" s="100">
        <f t="shared" si="2148"/>
        <v>1.0590999999999999</v>
      </c>
      <c r="N4025" s="101">
        <f t="shared" si="2149"/>
        <v>0.97811300000000001</v>
      </c>
      <c r="O4025" s="100">
        <f t="shared" si="2150"/>
        <v>1</v>
      </c>
      <c r="P4025" s="98">
        <f t="shared" si="2151"/>
        <v>75.819999999999993</v>
      </c>
      <c r="Q4025" s="97">
        <f t="shared" si="2152"/>
        <v>454.92</v>
      </c>
      <c r="R4025" s="97">
        <f t="shared" si="2154"/>
        <v>454.92</v>
      </c>
      <c r="S4025" s="97"/>
    </row>
    <row r="4026" spans="1:19" ht="22.5" x14ac:dyDescent="0.25">
      <c r="A4026" s="89" t="s">
        <v>8542</v>
      </c>
      <c r="B4026" s="89" t="s">
        <v>8534</v>
      </c>
      <c r="C4026" s="89" t="s">
        <v>17297</v>
      </c>
      <c r="D4026" s="89" t="s">
        <v>43</v>
      </c>
      <c r="E4026" s="94" t="s">
        <v>8543</v>
      </c>
      <c r="F4026" s="95" t="s">
        <v>8544</v>
      </c>
      <c r="G4026" s="89" t="s">
        <v>648</v>
      </c>
      <c r="H4026" s="89" t="s">
        <v>30</v>
      </c>
      <c r="I4026" s="96">
        <v>1</v>
      </c>
      <c r="J4026" s="97">
        <v>1809</v>
      </c>
      <c r="K4026" s="98">
        <f t="shared" si="2146"/>
        <v>603</v>
      </c>
      <c r="L4026" s="99">
        <f t="shared" si="2147"/>
        <v>1.0815399999999999</v>
      </c>
      <c r="M4026" s="100">
        <f t="shared" si="2148"/>
        <v>1.0590999999999999</v>
      </c>
      <c r="N4026" s="101">
        <f t="shared" si="2149"/>
        <v>0.97811300000000001</v>
      </c>
      <c r="O4026" s="100">
        <f t="shared" si="2150"/>
        <v>1</v>
      </c>
      <c r="P4026" s="98">
        <f t="shared" si="2151"/>
        <v>675.59</v>
      </c>
      <c r="Q4026" s="97">
        <f t="shared" si="2152"/>
        <v>2026.77</v>
      </c>
      <c r="R4026" s="97">
        <f t="shared" si="2154"/>
        <v>2026.77</v>
      </c>
      <c r="S4026" s="97"/>
    </row>
    <row r="4027" spans="1:19" x14ac:dyDescent="0.25">
      <c r="A4027" s="89"/>
      <c r="B4027" s="90"/>
      <c r="C4027" s="90"/>
      <c r="D4027" s="91"/>
      <c r="E4027" s="92"/>
      <c r="F4027" s="92" t="s">
        <v>8545</v>
      </c>
      <c r="G4027" s="91"/>
      <c r="H4027" s="91"/>
      <c r="I4027" s="93">
        <v>1</v>
      </c>
      <c r="J4027" s="91"/>
      <c r="K4027" s="98"/>
      <c r="L4027" s="99"/>
      <c r="M4027" s="100"/>
      <c r="N4027" s="101"/>
      <c r="O4027" s="100"/>
      <c r="P4027" s="98"/>
      <c r="Q4027" s="91"/>
      <c r="R4027" s="91"/>
      <c r="S4027" s="91"/>
    </row>
    <row r="4028" spans="1:19" x14ac:dyDescent="0.25">
      <c r="A4028" s="89" t="s">
        <v>8546</v>
      </c>
      <c r="B4028" s="89" t="s">
        <v>8534</v>
      </c>
      <c r="C4028" s="89"/>
      <c r="D4028" s="89" t="s">
        <v>48</v>
      </c>
      <c r="E4028" s="94" t="s">
        <v>1746</v>
      </c>
      <c r="F4028" s="95" t="s">
        <v>8535</v>
      </c>
      <c r="G4028" s="89" t="s">
        <v>648</v>
      </c>
      <c r="H4028" s="89" t="s">
        <v>12</v>
      </c>
      <c r="I4028" s="96">
        <v>1</v>
      </c>
      <c r="J4028" s="97">
        <v>2561</v>
      </c>
      <c r="K4028" s="98">
        <f t="shared" ref="K4028:K4033" si="2155">J4028/H4028</f>
        <v>2561</v>
      </c>
      <c r="L4028" s="99">
        <f t="shared" ref="L4028:L4033" si="2156">$L$8</f>
        <v>1.0815399999999999</v>
      </c>
      <c r="M4028" s="100">
        <f t="shared" ref="M4028:M4033" si="2157">$M$8</f>
        <v>1.0590999999999999</v>
      </c>
      <c r="N4028" s="101">
        <f t="shared" ref="N4028:N4033" si="2158">$N$8</f>
        <v>0.97811300000000001</v>
      </c>
      <c r="O4028" s="100">
        <f t="shared" ref="O4028:O4033" si="2159">$O$8</f>
        <v>1</v>
      </c>
      <c r="P4028" s="98">
        <f t="shared" ref="P4028:P4033" si="2160">K4028*L4028*M4028*N4028*O4028</f>
        <v>2869.31</v>
      </c>
      <c r="Q4028" s="97">
        <f t="shared" ref="Q4028:Q4033" si="2161">H4028*P4028</f>
        <v>2869.31</v>
      </c>
      <c r="R4028" s="97"/>
      <c r="S4028" s="97"/>
    </row>
    <row r="4029" spans="1:19" x14ac:dyDescent="0.25">
      <c r="A4029" s="89" t="s">
        <v>8547</v>
      </c>
      <c r="B4029" s="89" t="s">
        <v>8534</v>
      </c>
      <c r="C4029" s="89" t="s">
        <v>17297</v>
      </c>
      <c r="D4029" s="89" t="s">
        <v>55</v>
      </c>
      <c r="E4029" s="94" t="s">
        <v>8537</v>
      </c>
      <c r="F4029" s="95" t="s">
        <v>8538</v>
      </c>
      <c r="G4029" s="89" t="s">
        <v>648</v>
      </c>
      <c r="H4029" s="89" t="s">
        <v>12</v>
      </c>
      <c r="I4029" s="96">
        <v>1</v>
      </c>
      <c r="J4029" s="97">
        <v>1140</v>
      </c>
      <c r="K4029" s="98">
        <f t="shared" si="2155"/>
        <v>1140</v>
      </c>
      <c r="L4029" s="99">
        <f t="shared" si="2156"/>
        <v>1.0815399999999999</v>
      </c>
      <c r="M4029" s="100">
        <f t="shared" si="2157"/>
        <v>1.0590999999999999</v>
      </c>
      <c r="N4029" s="101">
        <f t="shared" si="2158"/>
        <v>0.97811300000000001</v>
      </c>
      <c r="O4029" s="100">
        <f t="shared" si="2159"/>
        <v>1</v>
      </c>
      <c r="P4029" s="98">
        <f t="shared" si="2160"/>
        <v>1277.24</v>
      </c>
      <c r="Q4029" s="97">
        <f t="shared" si="2161"/>
        <v>1277.24</v>
      </c>
      <c r="R4029" s="97">
        <f t="shared" ref="R4029" si="2162">Q4029</f>
        <v>1277.24</v>
      </c>
      <c r="S4029" s="97"/>
    </row>
    <row r="4030" spans="1:19" x14ac:dyDescent="0.25">
      <c r="A4030" s="89" t="s">
        <v>8548</v>
      </c>
      <c r="B4030" s="89" t="s">
        <v>8534</v>
      </c>
      <c r="C4030" s="89"/>
      <c r="D4030" s="89" t="s">
        <v>58</v>
      </c>
      <c r="E4030" s="94" t="s">
        <v>1282</v>
      </c>
      <c r="F4030" s="95" t="s">
        <v>1283</v>
      </c>
      <c r="G4030" s="89" t="s">
        <v>648</v>
      </c>
      <c r="H4030" s="89" t="s">
        <v>70</v>
      </c>
      <c r="I4030" s="96">
        <v>1</v>
      </c>
      <c r="J4030" s="97">
        <v>11511</v>
      </c>
      <c r="K4030" s="98">
        <f t="shared" si="2155"/>
        <v>885.46</v>
      </c>
      <c r="L4030" s="99">
        <f t="shared" si="2156"/>
        <v>1.0815399999999999</v>
      </c>
      <c r="M4030" s="100">
        <f t="shared" si="2157"/>
        <v>1.0590999999999999</v>
      </c>
      <c r="N4030" s="101">
        <f t="shared" si="2158"/>
        <v>0.97811300000000001</v>
      </c>
      <c r="O4030" s="100">
        <f t="shared" si="2159"/>
        <v>1</v>
      </c>
      <c r="P4030" s="98">
        <f t="shared" si="2160"/>
        <v>992.06</v>
      </c>
      <c r="Q4030" s="97">
        <f t="shared" si="2161"/>
        <v>12896.78</v>
      </c>
      <c r="R4030" s="97"/>
      <c r="S4030" s="97"/>
    </row>
    <row r="4031" spans="1:19" x14ac:dyDescent="0.25">
      <c r="A4031" s="89" t="s">
        <v>8549</v>
      </c>
      <c r="B4031" s="89" t="s">
        <v>8534</v>
      </c>
      <c r="C4031" s="89" t="s">
        <v>17297</v>
      </c>
      <c r="D4031" s="89" t="s">
        <v>60</v>
      </c>
      <c r="E4031" s="94" t="s">
        <v>1374</v>
      </c>
      <c r="F4031" s="95" t="s">
        <v>1375</v>
      </c>
      <c r="G4031" s="89" t="s">
        <v>648</v>
      </c>
      <c r="H4031" s="89" t="s">
        <v>12</v>
      </c>
      <c r="I4031" s="96">
        <v>1</v>
      </c>
      <c r="J4031" s="97">
        <v>153</v>
      </c>
      <c r="K4031" s="98">
        <f t="shared" si="2155"/>
        <v>153</v>
      </c>
      <c r="L4031" s="99">
        <f t="shared" si="2156"/>
        <v>1.0815399999999999</v>
      </c>
      <c r="M4031" s="100">
        <f t="shared" si="2157"/>
        <v>1.0590999999999999</v>
      </c>
      <c r="N4031" s="101">
        <f t="shared" si="2158"/>
        <v>0.97811300000000001</v>
      </c>
      <c r="O4031" s="100">
        <f t="shared" si="2159"/>
        <v>1</v>
      </c>
      <c r="P4031" s="98">
        <f t="shared" si="2160"/>
        <v>171.42</v>
      </c>
      <c r="Q4031" s="97">
        <f t="shared" si="2161"/>
        <v>171.42</v>
      </c>
      <c r="R4031" s="97">
        <f t="shared" ref="R4031:R4033" si="2163">Q4031</f>
        <v>171.42</v>
      </c>
      <c r="S4031" s="97"/>
    </row>
    <row r="4032" spans="1:19" x14ac:dyDescent="0.25">
      <c r="A4032" s="89" t="s">
        <v>8550</v>
      </c>
      <c r="B4032" s="89" t="s">
        <v>8534</v>
      </c>
      <c r="C4032" s="89" t="s">
        <v>17297</v>
      </c>
      <c r="D4032" s="89" t="s">
        <v>65</v>
      </c>
      <c r="E4032" s="94" t="s">
        <v>6731</v>
      </c>
      <c r="F4032" s="95" t="s">
        <v>6732</v>
      </c>
      <c r="G4032" s="89" t="s">
        <v>648</v>
      </c>
      <c r="H4032" s="89" t="s">
        <v>43</v>
      </c>
      <c r="I4032" s="96">
        <v>1</v>
      </c>
      <c r="J4032" s="97">
        <v>406</v>
      </c>
      <c r="K4032" s="98">
        <f t="shared" si="2155"/>
        <v>67.67</v>
      </c>
      <c r="L4032" s="99">
        <f t="shared" si="2156"/>
        <v>1.0815399999999999</v>
      </c>
      <c r="M4032" s="100">
        <f t="shared" si="2157"/>
        <v>1.0590999999999999</v>
      </c>
      <c r="N4032" s="101">
        <f t="shared" si="2158"/>
        <v>0.97811300000000001</v>
      </c>
      <c r="O4032" s="100">
        <f t="shared" si="2159"/>
        <v>1</v>
      </c>
      <c r="P4032" s="98">
        <f t="shared" si="2160"/>
        <v>75.819999999999993</v>
      </c>
      <c r="Q4032" s="97">
        <f t="shared" si="2161"/>
        <v>454.92</v>
      </c>
      <c r="R4032" s="97">
        <f t="shared" si="2163"/>
        <v>454.92</v>
      </c>
      <c r="S4032" s="97"/>
    </row>
    <row r="4033" spans="1:19" ht="22.5" x14ac:dyDescent="0.25">
      <c r="A4033" s="89" t="s">
        <v>8551</v>
      </c>
      <c r="B4033" s="89" t="s">
        <v>8534</v>
      </c>
      <c r="C4033" s="89" t="s">
        <v>17297</v>
      </c>
      <c r="D4033" s="89" t="s">
        <v>68</v>
      </c>
      <c r="E4033" s="94" t="s">
        <v>8543</v>
      </c>
      <c r="F4033" s="95" t="s">
        <v>8544</v>
      </c>
      <c r="G4033" s="89" t="s">
        <v>648</v>
      </c>
      <c r="H4033" s="89" t="s">
        <v>43</v>
      </c>
      <c r="I4033" s="96">
        <v>1</v>
      </c>
      <c r="J4033" s="97">
        <v>3618</v>
      </c>
      <c r="K4033" s="98">
        <f t="shared" si="2155"/>
        <v>603</v>
      </c>
      <c r="L4033" s="99">
        <f t="shared" si="2156"/>
        <v>1.0815399999999999</v>
      </c>
      <c r="M4033" s="100">
        <f t="shared" si="2157"/>
        <v>1.0590999999999999</v>
      </c>
      <c r="N4033" s="101">
        <f t="shared" si="2158"/>
        <v>0.97811300000000001</v>
      </c>
      <c r="O4033" s="100">
        <f t="shared" si="2159"/>
        <v>1</v>
      </c>
      <c r="P4033" s="98">
        <f t="shared" si="2160"/>
        <v>675.59</v>
      </c>
      <c r="Q4033" s="97">
        <f t="shared" si="2161"/>
        <v>4053.54</v>
      </c>
      <c r="R4033" s="97">
        <f t="shared" si="2163"/>
        <v>4053.54</v>
      </c>
      <c r="S4033" s="97"/>
    </row>
    <row r="4034" spans="1:19" x14ac:dyDescent="0.25">
      <c r="A4034" s="89"/>
      <c r="B4034" s="90"/>
      <c r="C4034" s="90"/>
      <c r="D4034" s="91"/>
      <c r="E4034" s="92"/>
      <c r="F4034" s="92" t="s">
        <v>8552</v>
      </c>
      <c r="G4034" s="91"/>
      <c r="H4034" s="91"/>
      <c r="I4034" s="93">
        <v>1</v>
      </c>
      <c r="J4034" s="91"/>
      <c r="K4034" s="98"/>
      <c r="L4034" s="99"/>
      <c r="M4034" s="100"/>
      <c r="N4034" s="101"/>
      <c r="O4034" s="100"/>
      <c r="P4034" s="98"/>
      <c r="Q4034" s="91"/>
      <c r="R4034" s="91"/>
      <c r="S4034" s="91"/>
    </row>
    <row r="4035" spans="1:19" x14ac:dyDescent="0.25">
      <c r="A4035" s="89" t="s">
        <v>8553</v>
      </c>
      <c r="B4035" s="89" t="s">
        <v>8534</v>
      </c>
      <c r="C4035" s="89"/>
      <c r="D4035" s="89" t="s">
        <v>70</v>
      </c>
      <c r="E4035" s="94" t="s">
        <v>1314</v>
      </c>
      <c r="F4035" s="95" t="s">
        <v>1315</v>
      </c>
      <c r="G4035" s="89" t="s">
        <v>648</v>
      </c>
      <c r="H4035" s="89" t="s">
        <v>34</v>
      </c>
      <c r="I4035" s="96">
        <v>1</v>
      </c>
      <c r="J4035" s="97">
        <v>3826</v>
      </c>
      <c r="K4035" s="98">
        <f>J4035/H4035</f>
        <v>956.5</v>
      </c>
      <c r="L4035" s="99">
        <f>$L$8</f>
        <v>1.0815399999999999</v>
      </c>
      <c r="M4035" s="100">
        <f>$M$8</f>
        <v>1.0590999999999999</v>
      </c>
      <c r="N4035" s="101">
        <f>$N$8</f>
        <v>0.97811300000000001</v>
      </c>
      <c r="O4035" s="100">
        <f>$O$8</f>
        <v>1</v>
      </c>
      <c r="P4035" s="98">
        <f>K4035*L4035*M4035*N4035*O4035</f>
        <v>1071.6500000000001</v>
      </c>
      <c r="Q4035" s="97">
        <f>H4035*P4035</f>
        <v>4286.6000000000004</v>
      </c>
      <c r="R4035" s="97"/>
      <c r="S4035" s="97"/>
    </row>
    <row r="4036" spans="1:19" x14ac:dyDescent="0.25">
      <c r="A4036" s="89" t="s">
        <v>8554</v>
      </c>
      <c r="B4036" s="89" t="s">
        <v>8534</v>
      </c>
      <c r="C4036" s="89" t="s">
        <v>17297</v>
      </c>
      <c r="D4036" s="89" t="s">
        <v>73</v>
      </c>
      <c r="E4036" s="94" t="s">
        <v>8555</v>
      </c>
      <c r="F4036" s="95" t="s">
        <v>8556</v>
      </c>
      <c r="G4036" s="89" t="s">
        <v>648</v>
      </c>
      <c r="H4036" s="89" t="s">
        <v>34</v>
      </c>
      <c r="I4036" s="96">
        <v>1</v>
      </c>
      <c r="J4036" s="97">
        <v>4364</v>
      </c>
      <c r="K4036" s="98">
        <f>J4036/H4036</f>
        <v>1091</v>
      </c>
      <c r="L4036" s="99">
        <f>$L$8</f>
        <v>1.0815399999999999</v>
      </c>
      <c r="M4036" s="100">
        <f>$M$8</f>
        <v>1.0590999999999999</v>
      </c>
      <c r="N4036" s="101">
        <f>$N$8</f>
        <v>0.97811300000000001</v>
      </c>
      <c r="O4036" s="100">
        <f>$O$8</f>
        <v>1</v>
      </c>
      <c r="P4036" s="98">
        <f>K4036*L4036*M4036*N4036*O4036</f>
        <v>1222.3399999999999</v>
      </c>
      <c r="Q4036" s="97">
        <f>H4036*P4036</f>
        <v>4889.3599999999997</v>
      </c>
      <c r="R4036" s="97">
        <f t="shared" ref="R4036" si="2164">Q4036</f>
        <v>4889.3599999999997</v>
      </c>
      <c r="S4036" s="97"/>
    </row>
    <row r="4037" spans="1:19" x14ac:dyDescent="0.25">
      <c r="A4037" s="82" t="s">
        <v>2754</v>
      </c>
      <c r="B4037" s="83"/>
      <c r="C4037" s="84"/>
      <c r="D4037" s="85"/>
      <c r="E4037" s="86"/>
      <c r="F4037" s="86" t="s">
        <v>6783</v>
      </c>
      <c r="G4037" s="82"/>
      <c r="H4037" s="82"/>
      <c r="I4037" s="87"/>
      <c r="J4037" s="88">
        <f>SUM(J4038:J4129)</f>
        <v>459447</v>
      </c>
      <c r="K4037" s="98"/>
      <c r="L4037" s="99"/>
      <c r="M4037" s="100"/>
      <c r="N4037" s="101"/>
      <c r="O4037" s="100"/>
      <c r="P4037" s="98"/>
      <c r="Q4037" s="88">
        <f>SUM(Q4038:Q4129)</f>
        <v>514759.34</v>
      </c>
      <c r="R4037" s="88">
        <f t="shared" ref="R4037:S4037" si="2165">SUM(R4038:R4129)</f>
        <v>71250.36</v>
      </c>
      <c r="S4037" s="88">
        <f t="shared" si="2165"/>
        <v>0</v>
      </c>
    </row>
    <row r="4038" spans="1:19" x14ac:dyDescent="0.25">
      <c r="A4038" s="89"/>
      <c r="B4038" s="90"/>
      <c r="C4038" s="90"/>
      <c r="D4038" s="91"/>
      <c r="E4038" s="92"/>
      <c r="F4038" s="92" t="s">
        <v>8558</v>
      </c>
      <c r="G4038" s="91"/>
      <c r="H4038" s="91"/>
      <c r="I4038" s="93">
        <v>1</v>
      </c>
      <c r="J4038" s="91"/>
      <c r="K4038" s="98"/>
      <c r="L4038" s="99"/>
      <c r="M4038" s="100"/>
      <c r="N4038" s="101"/>
      <c r="O4038" s="100"/>
      <c r="P4038" s="98"/>
      <c r="Q4038" s="91"/>
      <c r="R4038" s="91"/>
      <c r="S4038" s="91"/>
    </row>
    <row r="4039" spans="1:19" x14ac:dyDescent="0.25">
      <c r="A4039" s="89" t="s">
        <v>8559</v>
      </c>
      <c r="B4039" s="89" t="s">
        <v>8534</v>
      </c>
      <c r="C4039" s="89"/>
      <c r="D4039" s="89" t="s">
        <v>75</v>
      </c>
      <c r="E4039" s="94" t="s">
        <v>1282</v>
      </c>
      <c r="F4039" s="95" t="s">
        <v>1283</v>
      </c>
      <c r="G4039" s="89" t="s">
        <v>648</v>
      </c>
      <c r="H4039" s="89" t="s">
        <v>58</v>
      </c>
      <c r="I4039" s="96">
        <v>1</v>
      </c>
      <c r="J4039" s="97">
        <v>7968</v>
      </c>
      <c r="K4039" s="98">
        <f t="shared" ref="K4039:K4048" si="2166">J4039/H4039</f>
        <v>885.33</v>
      </c>
      <c r="L4039" s="99">
        <f t="shared" ref="L4039:L4048" si="2167">$L$8</f>
        <v>1.0815399999999999</v>
      </c>
      <c r="M4039" s="100">
        <f t="shared" ref="M4039:M4048" si="2168">$M$8</f>
        <v>1.0590999999999999</v>
      </c>
      <c r="N4039" s="101">
        <f t="shared" ref="N4039:N4048" si="2169">$N$8</f>
        <v>0.97811300000000001</v>
      </c>
      <c r="O4039" s="100">
        <f t="shared" ref="O4039:O4048" si="2170">$O$8</f>
        <v>1</v>
      </c>
      <c r="P4039" s="98">
        <f t="shared" ref="P4039:P4048" si="2171">K4039*L4039*M4039*N4039*O4039</f>
        <v>991.91</v>
      </c>
      <c r="Q4039" s="97">
        <f t="shared" ref="Q4039:Q4048" si="2172">H4039*P4039</f>
        <v>8927.19</v>
      </c>
      <c r="R4039" s="97"/>
      <c r="S4039" s="97"/>
    </row>
    <row r="4040" spans="1:19" x14ac:dyDescent="0.25">
      <c r="A4040" s="89" t="s">
        <v>8560</v>
      </c>
      <c r="B4040" s="89" t="s">
        <v>8534</v>
      </c>
      <c r="C4040" s="89" t="s">
        <v>17297</v>
      </c>
      <c r="D4040" s="89" t="s">
        <v>87</v>
      </c>
      <c r="E4040" s="94" t="s">
        <v>8561</v>
      </c>
      <c r="F4040" s="95" t="s">
        <v>8562</v>
      </c>
      <c r="G4040" s="89" t="s">
        <v>648</v>
      </c>
      <c r="H4040" s="89" t="s">
        <v>24</v>
      </c>
      <c r="I4040" s="96">
        <v>1</v>
      </c>
      <c r="J4040" s="97">
        <v>1517</v>
      </c>
      <c r="K4040" s="98">
        <f t="shared" si="2166"/>
        <v>758.5</v>
      </c>
      <c r="L4040" s="99">
        <f t="shared" si="2167"/>
        <v>1.0815399999999999</v>
      </c>
      <c r="M4040" s="100">
        <f t="shared" si="2168"/>
        <v>1.0590999999999999</v>
      </c>
      <c r="N4040" s="101">
        <f t="shared" si="2169"/>
        <v>0.97811300000000001</v>
      </c>
      <c r="O4040" s="100">
        <f t="shared" si="2170"/>
        <v>1</v>
      </c>
      <c r="P4040" s="98">
        <f t="shared" si="2171"/>
        <v>849.81</v>
      </c>
      <c r="Q4040" s="97">
        <f t="shared" si="2172"/>
        <v>1699.62</v>
      </c>
      <c r="R4040" s="97">
        <f t="shared" ref="R4040:R4043" si="2173">Q4040</f>
        <v>1699.62</v>
      </c>
      <c r="S4040" s="97"/>
    </row>
    <row r="4041" spans="1:19" x14ac:dyDescent="0.25">
      <c r="A4041" s="89" t="s">
        <v>8563</v>
      </c>
      <c r="B4041" s="89" t="s">
        <v>8534</v>
      </c>
      <c r="C4041" s="89" t="s">
        <v>17297</v>
      </c>
      <c r="D4041" s="89" t="s">
        <v>89</v>
      </c>
      <c r="E4041" s="94" t="s">
        <v>1377</v>
      </c>
      <c r="F4041" s="95" t="s">
        <v>1378</v>
      </c>
      <c r="G4041" s="89" t="s">
        <v>648</v>
      </c>
      <c r="H4041" s="89" t="s">
        <v>12</v>
      </c>
      <c r="I4041" s="96">
        <v>1</v>
      </c>
      <c r="J4041" s="97">
        <v>203</v>
      </c>
      <c r="K4041" s="98">
        <f t="shared" si="2166"/>
        <v>203</v>
      </c>
      <c r="L4041" s="99">
        <f t="shared" si="2167"/>
        <v>1.0815399999999999</v>
      </c>
      <c r="M4041" s="100">
        <f t="shared" si="2168"/>
        <v>1.0590999999999999</v>
      </c>
      <c r="N4041" s="101">
        <f t="shared" si="2169"/>
        <v>0.97811300000000001</v>
      </c>
      <c r="O4041" s="100">
        <f t="shared" si="2170"/>
        <v>1</v>
      </c>
      <c r="P4041" s="98">
        <f t="shared" si="2171"/>
        <v>227.44</v>
      </c>
      <c r="Q4041" s="97">
        <f t="shared" si="2172"/>
        <v>227.44</v>
      </c>
      <c r="R4041" s="97">
        <f t="shared" si="2173"/>
        <v>227.44</v>
      </c>
      <c r="S4041" s="97"/>
    </row>
    <row r="4042" spans="1:19" ht="22.5" x14ac:dyDescent="0.25">
      <c r="A4042" s="89" t="s">
        <v>8564</v>
      </c>
      <c r="B4042" s="89" t="s">
        <v>8534</v>
      </c>
      <c r="C4042" s="89" t="s">
        <v>17297</v>
      </c>
      <c r="D4042" s="89" t="s">
        <v>90</v>
      </c>
      <c r="E4042" s="94" t="s">
        <v>4570</v>
      </c>
      <c r="F4042" s="95" t="s">
        <v>8565</v>
      </c>
      <c r="G4042" s="89" t="s">
        <v>648</v>
      </c>
      <c r="H4042" s="89" t="s">
        <v>12</v>
      </c>
      <c r="I4042" s="96">
        <v>1</v>
      </c>
      <c r="J4042" s="97">
        <v>10233</v>
      </c>
      <c r="K4042" s="98">
        <f t="shared" si="2166"/>
        <v>10233</v>
      </c>
      <c r="L4042" s="99">
        <f t="shared" si="2167"/>
        <v>1.0815399999999999</v>
      </c>
      <c r="M4042" s="100">
        <f t="shared" si="2168"/>
        <v>1.0590999999999999</v>
      </c>
      <c r="N4042" s="101">
        <f t="shared" si="2169"/>
        <v>0.97811300000000001</v>
      </c>
      <c r="O4042" s="100">
        <f t="shared" si="2170"/>
        <v>1</v>
      </c>
      <c r="P4042" s="98">
        <f t="shared" si="2171"/>
        <v>11464.93</v>
      </c>
      <c r="Q4042" s="97">
        <f t="shared" si="2172"/>
        <v>11464.93</v>
      </c>
      <c r="R4042" s="97">
        <f t="shared" si="2173"/>
        <v>11464.93</v>
      </c>
      <c r="S4042" s="97"/>
    </row>
    <row r="4043" spans="1:19" x14ac:dyDescent="0.25">
      <c r="A4043" s="89" t="s">
        <v>8566</v>
      </c>
      <c r="B4043" s="89" t="s">
        <v>8534</v>
      </c>
      <c r="C4043" s="89" t="s">
        <v>17297</v>
      </c>
      <c r="D4043" s="89" t="s">
        <v>91</v>
      </c>
      <c r="E4043" s="94" t="s">
        <v>8567</v>
      </c>
      <c r="F4043" s="95" t="s">
        <v>8568</v>
      </c>
      <c r="G4043" s="89" t="s">
        <v>970</v>
      </c>
      <c r="H4043" s="89" t="s">
        <v>1183</v>
      </c>
      <c r="I4043" s="96">
        <v>1</v>
      </c>
      <c r="J4043" s="97">
        <v>156</v>
      </c>
      <c r="K4043" s="98">
        <f t="shared" si="2166"/>
        <v>780</v>
      </c>
      <c r="L4043" s="99">
        <f t="shared" si="2167"/>
        <v>1.0815399999999999</v>
      </c>
      <c r="M4043" s="100">
        <f t="shared" si="2168"/>
        <v>1.0590999999999999</v>
      </c>
      <c r="N4043" s="101">
        <f t="shared" si="2169"/>
        <v>0.97811300000000001</v>
      </c>
      <c r="O4043" s="100">
        <f t="shared" si="2170"/>
        <v>1</v>
      </c>
      <c r="P4043" s="98">
        <f t="shared" si="2171"/>
        <v>873.9</v>
      </c>
      <c r="Q4043" s="97">
        <f t="shared" si="2172"/>
        <v>174.78</v>
      </c>
      <c r="R4043" s="97">
        <f t="shared" si="2173"/>
        <v>174.78</v>
      </c>
      <c r="S4043" s="97"/>
    </row>
    <row r="4044" spans="1:19" ht="22.5" x14ac:dyDescent="0.25">
      <c r="A4044" s="89" t="s">
        <v>8569</v>
      </c>
      <c r="B4044" s="89" t="s">
        <v>8534</v>
      </c>
      <c r="C4044" s="89"/>
      <c r="D4044" s="89" t="s">
        <v>101</v>
      </c>
      <c r="E4044" s="94" t="s">
        <v>4467</v>
      </c>
      <c r="F4044" s="95" t="s">
        <v>4468</v>
      </c>
      <c r="G4044" s="89" t="s">
        <v>648</v>
      </c>
      <c r="H4044" s="89" t="s">
        <v>24</v>
      </c>
      <c r="I4044" s="96">
        <v>1</v>
      </c>
      <c r="J4044" s="97">
        <v>134</v>
      </c>
      <c r="K4044" s="98">
        <f t="shared" si="2166"/>
        <v>67</v>
      </c>
      <c r="L4044" s="99">
        <f t="shared" si="2167"/>
        <v>1.0815399999999999</v>
      </c>
      <c r="M4044" s="100">
        <f t="shared" si="2168"/>
        <v>1.0590999999999999</v>
      </c>
      <c r="N4044" s="101">
        <f t="shared" si="2169"/>
        <v>0.97811300000000001</v>
      </c>
      <c r="O4044" s="100">
        <f t="shared" si="2170"/>
        <v>1</v>
      </c>
      <c r="P4044" s="98">
        <f t="shared" si="2171"/>
        <v>75.069999999999993</v>
      </c>
      <c r="Q4044" s="97">
        <f t="shared" si="2172"/>
        <v>150.13999999999999</v>
      </c>
      <c r="R4044" s="97"/>
      <c r="S4044" s="97"/>
    </row>
    <row r="4045" spans="1:19" ht="22.5" x14ac:dyDescent="0.25">
      <c r="A4045" s="89" t="s">
        <v>8570</v>
      </c>
      <c r="B4045" s="89" t="s">
        <v>8534</v>
      </c>
      <c r="C4045" s="89" t="s">
        <v>17297</v>
      </c>
      <c r="D4045" s="89" t="s">
        <v>106</v>
      </c>
      <c r="E4045" s="94" t="s">
        <v>4597</v>
      </c>
      <c r="F4045" s="95" t="s">
        <v>4598</v>
      </c>
      <c r="G4045" s="89" t="s">
        <v>648</v>
      </c>
      <c r="H4045" s="89" t="s">
        <v>12</v>
      </c>
      <c r="I4045" s="96">
        <v>1</v>
      </c>
      <c r="J4045" s="97">
        <v>2438</v>
      </c>
      <c r="K4045" s="98">
        <f t="shared" si="2166"/>
        <v>2438</v>
      </c>
      <c r="L4045" s="99">
        <f t="shared" si="2167"/>
        <v>1.0815399999999999</v>
      </c>
      <c r="M4045" s="100">
        <f t="shared" si="2168"/>
        <v>1.0590999999999999</v>
      </c>
      <c r="N4045" s="101">
        <f t="shared" si="2169"/>
        <v>0.97811300000000001</v>
      </c>
      <c r="O4045" s="100">
        <f t="shared" si="2170"/>
        <v>1</v>
      </c>
      <c r="P4045" s="98">
        <f t="shared" si="2171"/>
        <v>2731.51</v>
      </c>
      <c r="Q4045" s="97">
        <f t="shared" si="2172"/>
        <v>2731.51</v>
      </c>
      <c r="R4045" s="97">
        <f t="shared" ref="R4045:R4046" si="2174">Q4045</f>
        <v>2731.51</v>
      </c>
      <c r="S4045" s="97"/>
    </row>
    <row r="4046" spans="1:19" ht="22.5" x14ac:dyDescent="0.25">
      <c r="A4046" s="89" t="s">
        <v>8571</v>
      </c>
      <c r="B4046" s="89" t="s">
        <v>8534</v>
      </c>
      <c r="C4046" s="89" t="s">
        <v>17297</v>
      </c>
      <c r="D4046" s="89" t="s">
        <v>107</v>
      </c>
      <c r="E4046" s="94" t="s">
        <v>6771</v>
      </c>
      <c r="F4046" s="95" t="s">
        <v>6772</v>
      </c>
      <c r="G4046" s="89" t="s">
        <v>648</v>
      </c>
      <c r="H4046" s="89" t="s">
        <v>12</v>
      </c>
      <c r="I4046" s="96">
        <v>1</v>
      </c>
      <c r="J4046" s="97">
        <v>146</v>
      </c>
      <c r="K4046" s="98">
        <f t="shared" si="2166"/>
        <v>146</v>
      </c>
      <c r="L4046" s="99">
        <f t="shared" si="2167"/>
        <v>1.0815399999999999</v>
      </c>
      <c r="M4046" s="100">
        <f t="shared" si="2168"/>
        <v>1.0590999999999999</v>
      </c>
      <c r="N4046" s="101">
        <f t="shared" si="2169"/>
        <v>0.97811300000000001</v>
      </c>
      <c r="O4046" s="100">
        <f t="shared" si="2170"/>
        <v>1</v>
      </c>
      <c r="P4046" s="98">
        <f t="shared" si="2171"/>
        <v>163.58000000000001</v>
      </c>
      <c r="Q4046" s="97">
        <f t="shared" si="2172"/>
        <v>163.58000000000001</v>
      </c>
      <c r="R4046" s="97">
        <f t="shared" si="2174"/>
        <v>163.58000000000001</v>
      </c>
      <c r="S4046" s="97"/>
    </row>
    <row r="4047" spans="1:19" ht="22.5" x14ac:dyDescent="0.25">
      <c r="A4047" s="89" t="s">
        <v>8572</v>
      </c>
      <c r="B4047" s="89" t="s">
        <v>8534</v>
      </c>
      <c r="C4047" s="89"/>
      <c r="D4047" s="89" t="s">
        <v>108</v>
      </c>
      <c r="E4047" s="94" t="s">
        <v>4495</v>
      </c>
      <c r="F4047" s="95" t="s">
        <v>4496</v>
      </c>
      <c r="G4047" s="89" t="s">
        <v>1077</v>
      </c>
      <c r="H4047" s="89" t="s">
        <v>2537</v>
      </c>
      <c r="I4047" s="96">
        <v>1</v>
      </c>
      <c r="J4047" s="97">
        <v>3192</v>
      </c>
      <c r="K4047" s="98">
        <f t="shared" si="2166"/>
        <v>7980</v>
      </c>
      <c r="L4047" s="99">
        <f t="shared" si="2167"/>
        <v>1.0815399999999999</v>
      </c>
      <c r="M4047" s="100">
        <f t="shared" si="2168"/>
        <v>1.0590999999999999</v>
      </c>
      <c r="N4047" s="101">
        <f t="shared" si="2169"/>
        <v>0.97811300000000001</v>
      </c>
      <c r="O4047" s="100">
        <f t="shared" si="2170"/>
        <v>1</v>
      </c>
      <c r="P4047" s="98">
        <f t="shared" si="2171"/>
        <v>8940.7000000000007</v>
      </c>
      <c r="Q4047" s="97">
        <f t="shared" si="2172"/>
        <v>3576.28</v>
      </c>
      <c r="R4047" s="97"/>
      <c r="S4047" s="97"/>
    </row>
    <row r="4048" spans="1:19" ht="22.5" x14ac:dyDescent="0.25">
      <c r="A4048" s="89" t="s">
        <v>8573</v>
      </c>
      <c r="B4048" s="89" t="s">
        <v>8534</v>
      </c>
      <c r="C4048" s="89"/>
      <c r="D4048" s="89" t="s">
        <v>109</v>
      </c>
      <c r="E4048" s="94" t="s">
        <v>6775</v>
      </c>
      <c r="F4048" s="95" t="s">
        <v>6776</v>
      </c>
      <c r="G4048" s="89" t="s">
        <v>648</v>
      </c>
      <c r="H4048" s="89" t="s">
        <v>12</v>
      </c>
      <c r="I4048" s="96">
        <v>1</v>
      </c>
      <c r="J4048" s="97">
        <v>4604</v>
      </c>
      <c r="K4048" s="98">
        <f t="shared" si="2166"/>
        <v>4604</v>
      </c>
      <c r="L4048" s="99">
        <f t="shared" si="2167"/>
        <v>1.0815399999999999</v>
      </c>
      <c r="M4048" s="100">
        <f t="shared" si="2168"/>
        <v>1.0590999999999999</v>
      </c>
      <c r="N4048" s="101">
        <f t="shared" si="2169"/>
        <v>0.97811300000000001</v>
      </c>
      <c r="O4048" s="100">
        <f t="shared" si="2170"/>
        <v>1</v>
      </c>
      <c r="P4048" s="98">
        <f t="shared" si="2171"/>
        <v>5158.2700000000004</v>
      </c>
      <c r="Q4048" s="97">
        <f t="shared" si="2172"/>
        <v>5158.2700000000004</v>
      </c>
      <c r="R4048" s="97"/>
      <c r="S4048" s="97"/>
    </row>
    <row r="4049" spans="1:19" x14ac:dyDescent="0.25">
      <c r="A4049" s="89"/>
      <c r="B4049" s="90"/>
      <c r="C4049" s="90"/>
      <c r="D4049" s="91"/>
      <c r="E4049" s="92"/>
      <c r="F4049" s="92" t="s">
        <v>8574</v>
      </c>
      <c r="G4049" s="91"/>
      <c r="H4049" s="91"/>
      <c r="I4049" s="93">
        <v>1</v>
      </c>
      <c r="J4049" s="91"/>
      <c r="K4049" s="98"/>
      <c r="L4049" s="99"/>
      <c r="M4049" s="100"/>
      <c r="N4049" s="101"/>
      <c r="O4049" s="100"/>
      <c r="P4049" s="98"/>
      <c r="Q4049" s="91"/>
      <c r="R4049" s="91"/>
      <c r="S4049" s="91"/>
    </row>
    <row r="4050" spans="1:19" ht="22.5" x14ac:dyDescent="0.25">
      <c r="A4050" s="89" t="s">
        <v>8575</v>
      </c>
      <c r="B4050" s="89" t="s">
        <v>8534</v>
      </c>
      <c r="C4050" s="89"/>
      <c r="D4050" s="89" t="s">
        <v>122</v>
      </c>
      <c r="E4050" s="94" t="s">
        <v>4495</v>
      </c>
      <c r="F4050" s="95" t="s">
        <v>4496</v>
      </c>
      <c r="G4050" s="89" t="s">
        <v>1077</v>
      </c>
      <c r="H4050" s="89" t="s">
        <v>189</v>
      </c>
      <c r="I4050" s="96">
        <v>1</v>
      </c>
      <c r="J4050" s="97">
        <v>2473</v>
      </c>
      <c r="K4050" s="98">
        <f t="shared" ref="K4050:K4056" si="2175">J4050/H4050</f>
        <v>7977.42</v>
      </c>
      <c r="L4050" s="99">
        <f t="shared" ref="L4050:L4056" si="2176">$L$8</f>
        <v>1.0815399999999999</v>
      </c>
      <c r="M4050" s="100">
        <f t="shared" ref="M4050:M4056" si="2177">$M$8</f>
        <v>1.0590999999999999</v>
      </c>
      <c r="N4050" s="101">
        <f t="shared" ref="N4050:N4056" si="2178">$N$8</f>
        <v>0.97811300000000001</v>
      </c>
      <c r="O4050" s="100">
        <f t="shared" ref="O4050:O4056" si="2179">$O$8</f>
        <v>1</v>
      </c>
      <c r="P4050" s="98">
        <f t="shared" ref="P4050:P4056" si="2180">K4050*L4050*M4050*N4050*O4050</f>
        <v>8937.81</v>
      </c>
      <c r="Q4050" s="97">
        <f t="shared" ref="Q4050:Q4056" si="2181">H4050*P4050</f>
        <v>2770.72</v>
      </c>
      <c r="R4050" s="97"/>
      <c r="S4050" s="97"/>
    </row>
    <row r="4051" spans="1:19" ht="22.5" x14ac:dyDescent="0.25">
      <c r="A4051" s="89" t="s">
        <v>8576</v>
      </c>
      <c r="B4051" s="89" t="s">
        <v>8534</v>
      </c>
      <c r="C4051" s="89"/>
      <c r="D4051" s="89" t="s">
        <v>126</v>
      </c>
      <c r="E4051" s="94" t="s">
        <v>3494</v>
      </c>
      <c r="F4051" s="95" t="s">
        <v>3495</v>
      </c>
      <c r="G4051" s="89" t="s">
        <v>648</v>
      </c>
      <c r="H4051" s="89" t="s">
        <v>12</v>
      </c>
      <c r="I4051" s="96">
        <v>1</v>
      </c>
      <c r="J4051" s="97">
        <v>869</v>
      </c>
      <c r="K4051" s="98">
        <f t="shared" si="2175"/>
        <v>869</v>
      </c>
      <c r="L4051" s="99">
        <f t="shared" si="2176"/>
        <v>1.0815399999999999</v>
      </c>
      <c r="M4051" s="100">
        <f t="shared" si="2177"/>
        <v>1.0590999999999999</v>
      </c>
      <c r="N4051" s="101">
        <f t="shared" si="2178"/>
        <v>0.97811300000000001</v>
      </c>
      <c r="O4051" s="100">
        <f t="shared" si="2179"/>
        <v>1</v>
      </c>
      <c r="P4051" s="98">
        <f t="shared" si="2180"/>
        <v>973.62</v>
      </c>
      <c r="Q4051" s="97">
        <f t="shared" si="2181"/>
        <v>973.62</v>
      </c>
      <c r="R4051" s="97"/>
      <c r="S4051" s="97"/>
    </row>
    <row r="4052" spans="1:19" x14ac:dyDescent="0.25">
      <c r="A4052" s="89" t="s">
        <v>8577</v>
      </c>
      <c r="B4052" s="89" t="s">
        <v>8534</v>
      </c>
      <c r="C4052" s="89"/>
      <c r="D4052" s="89" t="s">
        <v>124</v>
      </c>
      <c r="E4052" s="94" t="s">
        <v>1282</v>
      </c>
      <c r="F4052" s="95" t="s">
        <v>1283</v>
      </c>
      <c r="G4052" s="89" t="s">
        <v>648</v>
      </c>
      <c r="H4052" s="89" t="s">
        <v>43</v>
      </c>
      <c r="I4052" s="96">
        <v>1</v>
      </c>
      <c r="J4052" s="97">
        <v>5312</v>
      </c>
      <c r="K4052" s="98">
        <f t="shared" si="2175"/>
        <v>885.33</v>
      </c>
      <c r="L4052" s="99">
        <f t="shared" si="2176"/>
        <v>1.0815399999999999</v>
      </c>
      <c r="M4052" s="100">
        <f t="shared" si="2177"/>
        <v>1.0590999999999999</v>
      </c>
      <c r="N4052" s="101">
        <f t="shared" si="2178"/>
        <v>0.97811300000000001</v>
      </c>
      <c r="O4052" s="100">
        <f t="shared" si="2179"/>
        <v>1</v>
      </c>
      <c r="P4052" s="98">
        <f t="shared" si="2180"/>
        <v>991.91</v>
      </c>
      <c r="Q4052" s="97">
        <f t="shared" si="2181"/>
        <v>5951.46</v>
      </c>
      <c r="R4052" s="97"/>
      <c r="S4052" s="97"/>
    </row>
    <row r="4053" spans="1:19" x14ac:dyDescent="0.25">
      <c r="A4053" s="89" t="s">
        <v>8578</v>
      </c>
      <c r="B4053" s="89" t="s">
        <v>8534</v>
      </c>
      <c r="C4053" s="89" t="s">
        <v>17297</v>
      </c>
      <c r="D4053" s="89" t="s">
        <v>129</v>
      </c>
      <c r="E4053" s="94" t="s">
        <v>1374</v>
      </c>
      <c r="F4053" s="95" t="s">
        <v>1375</v>
      </c>
      <c r="G4053" s="89" t="s">
        <v>648</v>
      </c>
      <c r="H4053" s="89" t="s">
        <v>12</v>
      </c>
      <c r="I4053" s="96">
        <v>1</v>
      </c>
      <c r="J4053" s="97">
        <v>153</v>
      </c>
      <c r="K4053" s="98">
        <f t="shared" si="2175"/>
        <v>153</v>
      </c>
      <c r="L4053" s="99">
        <f t="shared" si="2176"/>
        <v>1.0815399999999999</v>
      </c>
      <c r="M4053" s="100">
        <f t="shared" si="2177"/>
        <v>1.0590999999999999</v>
      </c>
      <c r="N4053" s="101">
        <f t="shared" si="2178"/>
        <v>0.97811300000000001</v>
      </c>
      <c r="O4053" s="100">
        <f t="shared" si="2179"/>
        <v>1</v>
      </c>
      <c r="P4053" s="98">
        <f t="shared" si="2180"/>
        <v>171.42</v>
      </c>
      <c r="Q4053" s="97">
        <f t="shared" si="2181"/>
        <v>171.42</v>
      </c>
      <c r="R4053" s="97">
        <f t="shared" ref="R4053:R4056" si="2182">Q4053</f>
        <v>171.42</v>
      </c>
      <c r="S4053" s="97"/>
    </row>
    <row r="4054" spans="1:19" ht="22.5" x14ac:dyDescent="0.25">
      <c r="A4054" s="89" t="s">
        <v>8579</v>
      </c>
      <c r="B4054" s="89" t="s">
        <v>8534</v>
      </c>
      <c r="C4054" s="89" t="s">
        <v>17297</v>
      </c>
      <c r="D4054" s="89" t="s">
        <v>133</v>
      </c>
      <c r="E4054" s="94" t="s">
        <v>4600</v>
      </c>
      <c r="F4054" s="95" t="s">
        <v>3426</v>
      </c>
      <c r="G4054" s="89" t="s">
        <v>648</v>
      </c>
      <c r="H4054" s="89" t="s">
        <v>12</v>
      </c>
      <c r="I4054" s="96">
        <v>1</v>
      </c>
      <c r="J4054" s="97">
        <v>1018</v>
      </c>
      <c r="K4054" s="98">
        <f t="shared" si="2175"/>
        <v>1018</v>
      </c>
      <c r="L4054" s="99">
        <f t="shared" si="2176"/>
        <v>1.0815399999999999</v>
      </c>
      <c r="M4054" s="100">
        <f t="shared" si="2177"/>
        <v>1.0590999999999999</v>
      </c>
      <c r="N4054" s="101">
        <f t="shared" si="2178"/>
        <v>0.97811300000000001</v>
      </c>
      <c r="O4054" s="100">
        <f t="shared" si="2179"/>
        <v>1</v>
      </c>
      <c r="P4054" s="98">
        <f t="shared" si="2180"/>
        <v>1140.56</v>
      </c>
      <c r="Q4054" s="97">
        <f t="shared" si="2181"/>
        <v>1140.56</v>
      </c>
      <c r="R4054" s="97">
        <f t="shared" si="2182"/>
        <v>1140.56</v>
      </c>
      <c r="S4054" s="97"/>
    </row>
    <row r="4055" spans="1:19" x14ac:dyDescent="0.25">
      <c r="A4055" s="89" t="s">
        <v>8580</v>
      </c>
      <c r="B4055" s="89" t="s">
        <v>8534</v>
      </c>
      <c r="C4055" s="89" t="s">
        <v>17297</v>
      </c>
      <c r="D4055" s="89" t="s">
        <v>136</v>
      </c>
      <c r="E4055" s="94" t="s">
        <v>6737</v>
      </c>
      <c r="F4055" s="95" t="s">
        <v>8581</v>
      </c>
      <c r="G4055" s="89" t="s">
        <v>648</v>
      </c>
      <c r="H4055" s="89" t="s">
        <v>30</v>
      </c>
      <c r="I4055" s="96">
        <v>1</v>
      </c>
      <c r="J4055" s="97">
        <v>485</v>
      </c>
      <c r="K4055" s="98">
        <f t="shared" si="2175"/>
        <v>161.66999999999999</v>
      </c>
      <c r="L4055" s="99">
        <f t="shared" si="2176"/>
        <v>1.0815399999999999</v>
      </c>
      <c r="M4055" s="100">
        <f t="shared" si="2177"/>
        <v>1.0590999999999999</v>
      </c>
      <c r="N4055" s="101">
        <f t="shared" si="2178"/>
        <v>0.97811300000000001</v>
      </c>
      <c r="O4055" s="100">
        <f t="shared" si="2179"/>
        <v>1</v>
      </c>
      <c r="P4055" s="98">
        <f t="shared" si="2180"/>
        <v>181.13</v>
      </c>
      <c r="Q4055" s="97">
        <f t="shared" si="2181"/>
        <v>543.39</v>
      </c>
      <c r="R4055" s="97">
        <f t="shared" si="2182"/>
        <v>543.39</v>
      </c>
      <c r="S4055" s="97"/>
    </row>
    <row r="4056" spans="1:19" x14ac:dyDescent="0.25">
      <c r="A4056" s="89" t="s">
        <v>8582</v>
      </c>
      <c r="B4056" s="89" t="s">
        <v>8534</v>
      </c>
      <c r="C4056" s="89" t="s">
        <v>17297</v>
      </c>
      <c r="D4056" s="89" t="s">
        <v>141</v>
      </c>
      <c r="E4056" s="94" t="s">
        <v>1377</v>
      </c>
      <c r="F4056" s="95" t="s">
        <v>1378</v>
      </c>
      <c r="G4056" s="89" t="s">
        <v>648</v>
      </c>
      <c r="H4056" s="89" t="s">
        <v>12</v>
      </c>
      <c r="I4056" s="96">
        <v>1</v>
      </c>
      <c r="J4056" s="97">
        <v>203</v>
      </c>
      <c r="K4056" s="98">
        <f t="shared" si="2175"/>
        <v>203</v>
      </c>
      <c r="L4056" s="99">
        <f t="shared" si="2176"/>
        <v>1.0815399999999999</v>
      </c>
      <c r="M4056" s="100">
        <f t="shared" si="2177"/>
        <v>1.0590999999999999</v>
      </c>
      <c r="N4056" s="101">
        <f t="shared" si="2178"/>
        <v>0.97811300000000001</v>
      </c>
      <c r="O4056" s="100">
        <f t="shared" si="2179"/>
        <v>1</v>
      </c>
      <c r="P4056" s="98">
        <f t="shared" si="2180"/>
        <v>227.44</v>
      </c>
      <c r="Q4056" s="97">
        <f t="shared" si="2181"/>
        <v>227.44</v>
      </c>
      <c r="R4056" s="97">
        <f t="shared" si="2182"/>
        <v>227.44</v>
      </c>
      <c r="S4056" s="97"/>
    </row>
    <row r="4057" spans="1:19" x14ac:dyDescent="0.25">
      <c r="A4057" s="89"/>
      <c r="B4057" s="90"/>
      <c r="C4057" s="90"/>
      <c r="D4057" s="91"/>
      <c r="E4057" s="92"/>
      <c r="F4057" s="92" t="s">
        <v>8583</v>
      </c>
      <c r="G4057" s="91"/>
      <c r="H4057" s="91"/>
      <c r="I4057" s="93">
        <v>1</v>
      </c>
      <c r="J4057" s="91"/>
      <c r="K4057" s="98"/>
      <c r="L4057" s="99"/>
      <c r="M4057" s="100"/>
      <c r="N4057" s="101"/>
      <c r="O4057" s="100"/>
      <c r="P4057" s="98"/>
      <c r="Q4057" s="91"/>
      <c r="R4057" s="91"/>
      <c r="S4057" s="91"/>
    </row>
    <row r="4058" spans="1:19" ht="22.5" x14ac:dyDescent="0.25">
      <c r="A4058" s="89" t="s">
        <v>8584</v>
      </c>
      <c r="B4058" s="89" t="s">
        <v>8534</v>
      </c>
      <c r="C4058" s="89"/>
      <c r="D4058" s="89" t="s">
        <v>144</v>
      </c>
      <c r="E4058" s="94" t="s">
        <v>4495</v>
      </c>
      <c r="F4058" s="95" t="s">
        <v>4496</v>
      </c>
      <c r="G4058" s="89" t="s">
        <v>1077</v>
      </c>
      <c r="H4058" s="89" t="s">
        <v>1569</v>
      </c>
      <c r="I4058" s="96">
        <v>1</v>
      </c>
      <c r="J4058" s="97">
        <v>4789</v>
      </c>
      <c r="K4058" s="98">
        <f t="shared" ref="K4058:K4063" si="2183">J4058/H4058</f>
        <v>7981.67</v>
      </c>
      <c r="L4058" s="99">
        <f t="shared" ref="L4058:L4063" si="2184">$L$8</f>
        <v>1.0815399999999999</v>
      </c>
      <c r="M4058" s="100">
        <f t="shared" ref="M4058:M4063" si="2185">$M$8</f>
        <v>1.0590999999999999</v>
      </c>
      <c r="N4058" s="101">
        <f t="shared" ref="N4058:N4063" si="2186">$N$8</f>
        <v>0.97811300000000001</v>
      </c>
      <c r="O4058" s="100">
        <f t="shared" ref="O4058:O4063" si="2187">$O$8</f>
        <v>1</v>
      </c>
      <c r="P4058" s="98">
        <f t="shared" ref="P4058:P4063" si="2188">K4058*L4058*M4058*N4058*O4058</f>
        <v>8942.57</v>
      </c>
      <c r="Q4058" s="97">
        <f t="shared" ref="Q4058:Q4063" si="2189">H4058*P4058</f>
        <v>5365.54</v>
      </c>
      <c r="R4058" s="97"/>
      <c r="S4058" s="97"/>
    </row>
    <row r="4059" spans="1:19" ht="22.5" x14ac:dyDescent="0.25">
      <c r="A4059" s="89" t="s">
        <v>8585</v>
      </c>
      <c r="B4059" s="89" t="s">
        <v>8534</v>
      </c>
      <c r="C4059" s="89"/>
      <c r="D4059" s="89" t="s">
        <v>146</v>
      </c>
      <c r="E4059" s="94" t="s">
        <v>3494</v>
      </c>
      <c r="F4059" s="95" t="s">
        <v>3495</v>
      </c>
      <c r="G4059" s="89" t="s">
        <v>648</v>
      </c>
      <c r="H4059" s="89" t="s">
        <v>24</v>
      </c>
      <c r="I4059" s="96">
        <v>1</v>
      </c>
      <c r="J4059" s="97">
        <v>1739</v>
      </c>
      <c r="K4059" s="98">
        <f t="shared" si="2183"/>
        <v>869.5</v>
      </c>
      <c r="L4059" s="99">
        <f t="shared" si="2184"/>
        <v>1.0815399999999999</v>
      </c>
      <c r="M4059" s="100">
        <f t="shared" si="2185"/>
        <v>1.0590999999999999</v>
      </c>
      <c r="N4059" s="101">
        <f t="shared" si="2186"/>
        <v>0.97811300000000001</v>
      </c>
      <c r="O4059" s="100">
        <f t="shared" si="2187"/>
        <v>1</v>
      </c>
      <c r="P4059" s="98">
        <f t="shared" si="2188"/>
        <v>974.18</v>
      </c>
      <c r="Q4059" s="97">
        <f t="shared" si="2189"/>
        <v>1948.36</v>
      </c>
      <c r="R4059" s="97"/>
      <c r="S4059" s="97"/>
    </row>
    <row r="4060" spans="1:19" x14ac:dyDescent="0.25">
      <c r="A4060" s="89" t="s">
        <v>8586</v>
      </c>
      <c r="B4060" s="89" t="s">
        <v>8534</v>
      </c>
      <c r="C4060" s="89"/>
      <c r="D4060" s="89" t="s">
        <v>151</v>
      </c>
      <c r="E4060" s="94" t="s">
        <v>1282</v>
      </c>
      <c r="F4060" s="95" t="s">
        <v>1283</v>
      </c>
      <c r="G4060" s="89" t="s">
        <v>648</v>
      </c>
      <c r="H4060" s="89" t="s">
        <v>101</v>
      </c>
      <c r="I4060" s="96">
        <v>1</v>
      </c>
      <c r="J4060" s="97">
        <v>17709</v>
      </c>
      <c r="K4060" s="98">
        <f t="shared" si="2183"/>
        <v>885.45</v>
      </c>
      <c r="L4060" s="99">
        <f t="shared" si="2184"/>
        <v>1.0815399999999999</v>
      </c>
      <c r="M4060" s="100">
        <f t="shared" si="2185"/>
        <v>1.0590999999999999</v>
      </c>
      <c r="N4060" s="101">
        <f t="shared" si="2186"/>
        <v>0.97811300000000001</v>
      </c>
      <c r="O4060" s="100">
        <f t="shared" si="2187"/>
        <v>1</v>
      </c>
      <c r="P4060" s="98">
        <f t="shared" si="2188"/>
        <v>992.05</v>
      </c>
      <c r="Q4060" s="97">
        <f t="shared" si="2189"/>
        <v>19841</v>
      </c>
      <c r="R4060" s="97"/>
      <c r="S4060" s="97"/>
    </row>
    <row r="4061" spans="1:19" x14ac:dyDescent="0.25">
      <c r="A4061" s="89" t="s">
        <v>8587</v>
      </c>
      <c r="B4061" s="89" t="s">
        <v>8534</v>
      </c>
      <c r="C4061" s="89" t="s">
        <v>17297</v>
      </c>
      <c r="D4061" s="89" t="s">
        <v>154</v>
      </c>
      <c r="E4061" s="94" t="s">
        <v>6737</v>
      </c>
      <c r="F4061" s="95" t="s">
        <v>6738</v>
      </c>
      <c r="G4061" s="89" t="s">
        <v>648</v>
      </c>
      <c r="H4061" s="89" t="s">
        <v>24</v>
      </c>
      <c r="I4061" s="96">
        <v>1</v>
      </c>
      <c r="J4061" s="97">
        <v>324</v>
      </c>
      <c r="K4061" s="98">
        <f t="shared" si="2183"/>
        <v>162</v>
      </c>
      <c r="L4061" s="99">
        <f t="shared" si="2184"/>
        <v>1.0815399999999999</v>
      </c>
      <c r="M4061" s="100">
        <f t="shared" si="2185"/>
        <v>1.0590999999999999</v>
      </c>
      <c r="N4061" s="101">
        <f t="shared" si="2186"/>
        <v>0.97811300000000001</v>
      </c>
      <c r="O4061" s="100">
        <f t="shared" si="2187"/>
        <v>1</v>
      </c>
      <c r="P4061" s="98">
        <f t="shared" si="2188"/>
        <v>181.5</v>
      </c>
      <c r="Q4061" s="97">
        <f t="shared" si="2189"/>
        <v>363</v>
      </c>
      <c r="R4061" s="97">
        <f t="shared" ref="R4061:R4063" si="2190">Q4061</f>
        <v>363</v>
      </c>
      <c r="S4061" s="97"/>
    </row>
    <row r="4062" spans="1:19" x14ac:dyDescent="0.25">
      <c r="A4062" s="89" t="s">
        <v>8588</v>
      </c>
      <c r="B4062" s="89" t="s">
        <v>8534</v>
      </c>
      <c r="C4062" s="89" t="s">
        <v>17297</v>
      </c>
      <c r="D4062" s="89" t="s">
        <v>156</v>
      </c>
      <c r="E4062" s="94" t="s">
        <v>1377</v>
      </c>
      <c r="F4062" s="95" t="s">
        <v>1378</v>
      </c>
      <c r="G4062" s="89" t="s">
        <v>648</v>
      </c>
      <c r="H4062" s="89" t="s">
        <v>58</v>
      </c>
      <c r="I4062" s="96">
        <v>1</v>
      </c>
      <c r="J4062" s="97">
        <v>1823</v>
      </c>
      <c r="K4062" s="98">
        <f t="shared" si="2183"/>
        <v>202.56</v>
      </c>
      <c r="L4062" s="99">
        <f t="shared" si="2184"/>
        <v>1.0815399999999999</v>
      </c>
      <c r="M4062" s="100">
        <f t="shared" si="2185"/>
        <v>1.0590999999999999</v>
      </c>
      <c r="N4062" s="101">
        <f t="shared" si="2186"/>
        <v>0.97811300000000001</v>
      </c>
      <c r="O4062" s="100">
        <f t="shared" si="2187"/>
        <v>1</v>
      </c>
      <c r="P4062" s="98">
        <f t="shared" si="2188"/>
        <v>226.95</v>
      </c>
      <c r="Q4062" s="97">
        <f t="shared" si="2189"/>
        <v>2042.55</v>
      </c>
      <c r="R4062" s="97">
        <f t="shared" si="2190"/>
        <v>2042.55</v>
      </c>
      <c r="S4062" s="97"/>
    </row>
    <row r="4063" spans="1:19" x14ac:dyDescent="0.25">
      <c r="A4063" s="89" t="s">
        <v>8589</v>
      </c>
      <c r="B4063" s="89" t="s">
        <v>8534</v>
      </c>
      <c r="C4063" s="89" t="s">
        <v>17297</v>
      </c>
      <c r="D4063" s="89" t="s">
        <v>157</v>
      </c>
      <c r="E4063" s="94" t="s">
        <v>6731</v>
      </c>
      <c r="F4063" s="95" t="s">
        <v>6732</v>
      </c>
      <c r="G4063" s="89" t="s">
        <v>648</v>
      </c>
      <c r="H4063" s="89" t="s">
        <v>58</v>
      </c>
      <c r="I4063" s="96">
        <v>1</v>
      </c>
      <c r="J4063" s="97">
        <v>609</v>
      </c>
      <c r="K4063" s="98">
        <f t="shared" si="2183"/>
        <v>67.67</v>
      </c>
      <c r="L4063" s="99">
        <f t="shared" si="2184"/>
        <v>1.0815399999999999</v>
      </c>
      <c r="M4063" s="100">
        <f t="shared" si="2185"/>
        <v>1.0590999999999999</v>
      </c>
      <c r="N4063" s="101">
        <f t="shared" si="2186"/>
        <v>0.97811300000000001</v>
      </c>
      <c r="O4063" s="100">
        <f t="shared" si="2187"/>
        <v>1</v>
      </c>
      <c r="P4063" s="98">
        <f t="shared" si="2188"/>
        <v>75.819999999999993</v>
      </c>
      <c r="Q4063" s="97">
        <f t="shared" si="2189"/>
        <v>682.38</v>
      </c>
      <c r="R4063" s="97">
        <f t="shared" si="2190"/>
        <v>682.38</v>
      </c>
      <c r="S4063" s="97"/>
    </row>
    <row r="4064" spans="1:19" x14ac:dyDescent="0.25">
      <c r="A4064" s="89"/>
      <c r="B4064" s="90"/>
      <c r="C4064" s="90"/>
      <c r="D4064" s="91"/>
      <c r="E4064" s="92"/>
      <c r="F4064" s="92" t="s">
        <v>8590</v>
      </c>
      <c r="G4064" s="91"/>
      <c r="H4064" s="91"/>
      <c r="I4064" s="93">
        <v>1</v>
      </c>
      <c r="J4064" s="91"/>
      <c r="K4064" s="98"/>
      <c r="L4064" s="99"/>
      <c r="M4064" s="100"/>
      <c r="N4064" s="101"/>
      <c r="O4064" s="100"/>
      <c r="P4064" s="98"/>
      <c r="Q4064" s="91"/>
      <c r="R4064" s="91"/>
      <c r="S4064" s="91"/>
    </row>
    <row r="4065" spans="1:19" ht="22.5" x14ac:dyDescent="0.25">
      <c r="A4065" s="89" t="s">
        <v>8591</v>
      </c>
      <c r="B4065" s="89" t="s">
        <v>8534</v>
      </c>
      <c r="C4065" s="89"/>
      <c r="D4065" s="89" t="s">
        <v>158</v>
      </c>
      <c r="E4065" s="94" t="s">
        <v>4495</v>
      </c>
      <c r="F4065" s="95" t="s">
        <v>4496</v>
      </c>
      <c r="G4065" s="89" t="s">
        <v>1077</v>
      </c>
      <c r="H4065" s="89" t="s">
        <v>1696</v>
      </c>
      <c r="I4065" s="96">
        <v>1</v>
      </c>
      <c r="J4065" s="97">
        <v>2395</v>
      </c>
      <c r="K4065" s="98">
        <f>J4065/H4065</f>
        <v>7983.33</v>
      </c>
      <c r="L4065" s="99">
        <f>$L$8</f>
        <v>1.0815399999999999</v>
      </c>
      <c r="M4065" s="100">
        <f>$M$8</f>
        <v>1.0590999999999999</v>
      </c>
      <c r="N4065" s="101">
        <f>$N$8</f>
        <v>0.97811300000000001</v>
      </c>
      <c r="O4065" s="100">
        <f>$O$8</f>
        <v>1</v>
      </c>
      <c r="P4065" s="98">
        <f>K4065*L4065*M4065*N4065*O4065</f>
        <v>8944.43</v>
      </c>
      <c r="Q4065" s="97">
        <f>H4065*P4065</f>
        <v>2683.33</v>
      </c>
      <c r="R4065" s="97"/>
      <c r="S4065" s="97"/>
    </row>
    <row r="4066" spans="1:19" ht="22.5" x14ac:dyDescent="0.25">
      <c r="A4066" s="89" t="s">
        <v>8592</v>
      </c>
      <c r="B4066" s="89" t="s">
        <v>8534</v>
      </c>
      <c r="C4066" s="89"/>
      <c r="D4066" s="89" t="s">
        <v>165</v>
      </c>
      <c r="E4066" s="94" t="s">
        <v>8593</v>
      </c>
      <c r="F4066" s="95" t="s">
        <v>8594</v>
      </c>
      <c r="G4066" s="89" t="s">
        <v>648</v>
      </c>
      <c r="H4066" s="89" t="s">
        <v>12</v>
      </c>
      <c r="I4066" s="96">
        <v>1</v>
      </c>
      <c r="J4066" s="97">
        <v>755</v>
      </c>
      <c r="K4066" s="98">
        <f>J4066/H4066</f>
        <v>755</v>
      </c>
      <c r="L4066" s="99">
        <f>$L$8</f>
        <v>1.0815399999999999</v>
      </c>
      <c r="M4066" s="100">
        <f>$M$8</f>
        <v>1.0590999999999999</v>
      </c>
      <c r="N4066" s="101">
        <f>$N$8</f>
        <v>0.97811300000000001</v>
      </c>
      <c r="O4066" s="100">
        <f>$O$8</f>
        <v>1</v>
      </c>
      <c r="P4066" s="98">
        <f>K4066*L4066*M4066*N4066*O4066</f>
        <v>845.89</v>
      </c>
      <c r="Q4066" s="97">
        <f>H4066*P4066</f>
        <v>845.89</v>
      </c>
      <c r="R4066" s="97"/>
      <c r="S4066" s="97"/>
    </row>
    <row r="4067" spans="1:19" x14ac:dyDescent="0.25">
      <c r="A4067" s="89" t="s">
        <v>8595</v>
      </c>
      <c r="B4067" s="89" t="s">
        <v>8534</v>
      </c>
      <c r="C4067" s="89"/>
      <c r="D4067" s="89" t="s">
        <v>168</v>
      </c>
      <c r="E4067" s="94" t="s">
        <v>1282</v>
      </c>
      <c r="F4067" s="95" t="s">
        <v>1283</v>
      </c>
      <c r="G4067" s="89" t="s">
        <v>648</v>
      </c>
      <c r="H4067" s="89" t="s">
        <v>34</v>
      </c>
      <c r="I4067" s="96">
        <v>1</v>
      </c>
      <c r="J4067" s="97">
        <v>3541</v>
      </c>
      <c r="K4067" s="98">
        <f>J4067/H4067</f>
        <v>885.25</v>
      </c>
      <c r="L4067" s="99">
        <f>$L$8</f>
        <v>1.0815399999999999</v>
      </c>
      <c r="M4067" s="100">
        <f>$M$8</f>
        <v>1.0590999999999999</v>
      </c>
      <c r="N4067" s="101">
        <f>$N$8</f>
        <v>0.97811300000000001</v>
      </c>
      <c r="O4067" s="100">
        <f>$O$8</f>
        <v>1</v>
      </c>
      <c r="P4067" s="98">
        <f>K4067*L4067*M4067*N4067*O4067</f>
        <v>991.82</v>
      </c>
      <c r="Q4067" s="97">
        <f>H4067*P4067</f>
        <v>3967.28</v>
      </c>
      <c r="R4067" s="97"/>
      <c r="S4067" s="97"/>
    </row>
    <row r="4068" spans="1:19" x14ac:dyDescent="0.25">
      <c r="A4068" s="89" t="s">
        <v>8596</v>
      </c>
      <c r="B4068" s="89" t="s">
        <v>8534</v>
      </c>
      <c r="C4068" s="89" t="s">
        <v>17297</v>
      </c>
      <c r="D4068" s="89" t="s">
        <v>170</v>
      </c>
      <c r="E4068" s="94" t="s">
        <v>6737</v>
      </c>
      <c r="F4068" s="95" t="s">
        <v>6738</v>
      </c>
      <c r="G4068" s="89" t="s">
        <v>648</v>
      </c>
      <c r="H4068" s="89" t="s">
        <v>12</v>
      </c>
      <c r="I4068" s="96">
        <v>1</v>
      </c>
      <c r="J4068" s="97">
        <v>162</v>
      </c>
      <c r="K4068" s="98">
        <f>J4068/H4068</f>
        <v>162</v>
      </c>
      <c r="L4068" s="99">
        <f>$L$8</f>
        <v>1.0815399999999999</v>
      </c>
      <c r="M4068" s="100">
        <f>$M$8</f>
        <v>1.0590999999999999</v>
      </c>
      <c r="N4068" s="101">
        <f>$N$8</f>
        <v>0.97811300000000001</v>
      </c>
      <c r="O4068" s="100">
        <f>$O$8</f>
        <v>1</v>
      </c>
      <c r="P4068" s="98">
        <f>K4068*L4068*M4068*N4068*O4068</f>
        <v>181.5</v>
      </c>
      <c r="Q4068" s="97">
        <f>H4068*P4068</f>
        <v>181.5</v>
      </c>
      <c r="R4068" s="97">
        <f t="shared" ref="R4068:R4069" si="2191">Q4068</f>
        <v>181.5</v>
      </c>
      <c r="S4068" s="97"/>
    </row>
    <row r="4069" spans="1:19" x14ac:dyDescent="0.25">
      <c r="A4069" s="89" t="s">
        <v>8597</v>
      </c>
      <c r="B4069" s="89" t="s">
        <v>8534</v>
      </c>
      <c r="C4069" s="89" t="s">
        <v>17297</v>
      </c>
      <c r="D4069" s="89" t="s">
        <v>175</v>
      </c>
      <c r="E4069" s="94" t="s">
        <v>1377</v>
      </c>
      <c r="F4069" s="95" t="s">
        <v>1378</v>
      </c>
      <c r="G4069" s="89" t="s">
        <v>648</v>
      </c>
      <c r="H4069" s="89" t="s">
        <v>30</v>
      </c>
      <c r="I4069" s="96">
        <v>1</v>
      </c>
      <c r="J4069" s="97">
        <v>608</v>
      </c>
      <c r="K4069" s="98">
        <f>J4069/H4069</f>
        <v>202.67</v>
      </c>
      <c r="L4069" s="99">
        <f>$L$8</f>
        <v>1.0815399999999999</v>
      </c>
      <c r="M4069" s="100">
        <f>$M$8</f>
        <v>1.0590999999999999</v>
      </c>
      <c r="N4069" s="101">
        <f>$N$8</f>
        <v>0.97811300000000001</v>
      </c>
      <c r="O4069" s="100">
        <f>$O$8</f>
        <v>1</v>
      </c>
      <c r="P4069" s="98">
        <f>K4069*L4069*M4069*N4069*O4069</f>
        <v>227.07</v>
      </c>
      <c r="Q4069" s="97">
        <f>H4069*P4069</f>
        <v>681.21</v>
      </c>
      <c r="R4069" s="97">
        <f t="shared" si="2191"/>
        <v>681.21</v>
      </c>
      <c r="S4069" s="97"/>
    </row>
    <row r="4070" spans="1:19" x14ac:dyDescent="0.25">
      <c r="A4070" s="89"/>
      <c r="B4070" s="90"/>
      <c r="C4070" s="90"/>
      <c r="D4070" s="91"/>
      <c r="E4070" s="92"/>
      <c r="F4070" s="92" t="s">
        <v>8598</v>
      </c>
      <c r="G4070" s="91"/>
      <c r="H4070" s="91"/>
      <c r="I4070" s="93">
        <v>1</v>
      </c>
      <c r="J4070" s="91"/>
      <c r="K4070" s="98"/>
      <c r="L4070" s="99"/>
      <c r="M4070" s="100"/>
      <c r="N4070" s="101"/>
      <c r="O4070" s="100"/>
      <c r="P4070" s="98"/>
      <c r="Q4070" s="91"/>
      <c r="R4070" s="91"/>
      <c r="S4070" s="91"/>
    </row>
    <row r="4071" spans="1:19" ht="22.5" x14ac:dyDescent="0.25">
      <c r="A4071" s="89" t="s">
        <v>8599</v>
      </c>
      <c r="B4071" s="89" t="s">
        <v>8534</v>
      </c>
      <c r="C4071" s="89"/>
      <c r="D4071" s="89" t="s">
        <v>178</v>
      </c>
      <c r="E4071" s="94" t="s">
        <v>4495</v>
      </c>
      <c r="F4071" s="95" t="s">
        <v>4496</v>
      </c>
      <c r="G4071" s="89" t="s">
        <v>1077</v>
      </c>
      <c r="H4071" s="89" t="s">
        <v>1696</v>
      </c>
      <c r="I4071" s="96">
        <v>1</v>
      </c>
      <c r="J4071" s="97">
        <v>2395</v>
      </c>
      <c r="K4071" s="98">
        <f t="shared" ref="K4071:K4076" si="2192">J4071/H4071</f>
        <v>7983.33</v>
      </c>
      <c r="L4071" s="99">
        <f t="shared" ref="L4071:L4076" si="2193">$L$8</f>
        <v>1.0815399999999999</v>
      </c>
      <c r="M4071" s="100">
        <f t="shared" ref="M4071:M4076" si="2194">$M$8</f>
        <v>1.0590999999999999</v>
      </c>
      <c r="N4071" s="101">
        <f t="shared" ref="N4071:N4076" si="2195">$N$8</f>
        <v>0.97811300000000001</v>
      </c>
      <c r="O4071" s="100">
        <f t="shared" ref="O4071:O4076" si="2196">$O$8</f>
        <v>1</v>
      </c>
      <c r="P4071" s="98">
        <f t="shared" ref="P4071:P4076" si="2197">K4071*L4071*M4071*N4071*O4071</f>
        <v>8944.43</v>
      </c>
      <c r="Q4071" s="97">
        <f t="shared" ref="Q4071:Q4076" si="2198">H4071*P4071</f>
        <v>2683.33</v>
      </c>
      <c r="R4071" s="97"/>
      <c r="S4071" s="97"/>
    </row>
    <row r="4072" spans="1:19" ht="22.5" x14ac:dyDescent="0.25">
      <c r="A4072" s="89" t="s">
        <v>8600</v>
      </c>
      <c r="B4072" s="89" t="s">
        <v>8534</v>
      </c>
      <c r="C4072" s="89"/>
      <c r="D4072" s="89" t="s">
        <v>181</v>
      </c>
      <c r="E4072" s="94" t="s">
        <v>8593</v>
      </c>
      <c r="F4072" s="95" t="s">
        <v>8594</v>
      </c>
      <c r="G4072" s="89" t="s">
        <v>648</v>
      </c>
      <c r="H4072" s="89" t="s">
        <v>12</v>
      </c>
      <c r="I4072" s="96">
        <v>1</v>
      </c>
      <c r="J4072" s="97">
        <v>755</v>
      </c>
      <c r="K4072" s="98">
        <f t="shared" si="2192"/>
        <v>755</v>
      </c>
      <c r="L4072" s="99">
        <f t="shared" si="2193"/>
        <v>1.0815399999999999</v>
      </c>
      <c r="M4072" s="100">
        <f t="shared" si="2194"/>
        <v>1.0590999999999999</v>
      </c>
      <c r="N4072" s="101">
        <f t="shared" si="2195"/>
        <v>0.97811300000000001</v>
      </c>
      <c r="O4072" s="100">
        <f t="shared" si="2196"/>
        <v>1</v>
      </c>
      <c r="P4072" s="98">
        <f t="shared" si="2197"/>
        <v>845.89</v>
      </c>
      <c r="Q4072" s="97">
        <f t="shared" si="2198"/>
        <v>845.89</v>
      </c>
      <c r="R4072" s="97"/>
      <c r="S4072" s="97"/>
    </row>
    <row r="4073" spans="1:19" x14ac:dyDescent="0.25">
      <c r="A4073" s="89" t="s">
        <v>8601</v>
      </c>
      <c r="B4073" s="89" t="s">
        <v>8534</v>
      </c>
      <c r="C4073" s="89"/>
      <c r="D4073" s="89" t="s">
        <v>182</v>
      </c>
      <c r="E4073" s="94" t="s">
        <v>1282</v>
      </c>
      <c r="F4073" s="95" t="s">
        <v>1283</v>
      </c>
      <c r="G4073" s="89" t="s">
        <v>648</v>
      </c>
      <c r="H4073" s="89" t="s">
        <v>40</v>
      </c>
      <c r="I4073" s="96">
        <v>1</v>
      </c>
      <c r="J4073" s="97">
        <v>4428</v>
      </c>
      <c r="K4073" s="98">
        <f t="shared" si="2192"/>
        <v>885.6</v>
      </c>
      <c r="L4073" s="99">
        <f t="shared" si="2193"/>
        <v>1.0815399999999999</v>
      </c>
      <c r="M4073" s="100">
        <f t="shared" si="2194"/>
        <v>1.0590999999999999</v>
      </c>
      <c r="N4073" s="101">
        <f t="shared" si="2195"/>
        <v>0.97811300000000001</v>
      </c>
      <c r="O4073" s="100">
        <f t="shared" si="2196"/>
        <v>1</v>
      </c>
      <c r="P4073" s="98">
        <f t="shared" si="2197"/>
        <v>992.22</v>
      </c>
      <c r="Q4073" s="97">
        <f t="shared" si="2198"/>
        <v>4961.1000000000004</v>
      </c>
      <c r="R4073" s="97"/>
      <c r="S4073" s="97"/>
    </row>
    <row r="4074" spans="1:19" x14ac:dyDescent="0.25">
      <c r="A4074" s="89" t="s">
        <v>8602</v>
      </c>
      <c r="B4074" s="89" t="s">
        <v>8534</v>
      </c>
      <c r="C4074" s="89" t="s">
        <v>17297</v>
      </c>
      <c r="D4074" s="89" t="s">
        <v>183</v>
      </c>
      <c r="E4074" s="94" t="s">
        <v>6737</v>
      </c>
      <c r="F4074" s="95" t="s">
        <v>6738</v>
      </c>
      <c r="G4074" s="89" t="s">
        <v>648</v>
      </c>
      <c r="H4074" s="89" t="s">
        <v>12</v>
      </c>
      <c r="I4074" s="96">
        <v>1</v>
      </c>
      <c r="J4074" s="97">
        <v>162</v>
      </c>
      <c r="K4074" s="98">
        <f t="shared" si="2192"/>
        <v>162</v>
      </c>
      <c r="L4074" s="99">
        <f t="shared" si="2193"/>
        <v>1.0815399999999999</v>
      </c>
      <c r="M4074" s="100">
        <f t="shared" si="2194"/>
        <v>1.0590999999999999</v>
      </c>
      <c r="N4074" s="101">
        <f t="shared" si="2195"/>
        <v>0.97811300000000001</v>
      </c>
      <c r="O4074" s="100">
        <f t="shared" si="2196"/>
        <v>1</v>
      </c>
      <c r="P4074" s="98">
        <f t="shared" si="2197"/>
        <v>181.5</v>
      </c>
      <c r="Q4074" s="97">
        <f t="shared" si="2198"/>
        <v>181.5</v>
      </c>
      <c r="R4074" s="97">
        <f t="shared" ref="R4074:R4076" si="2199">Q4074</f>
        <v>181.5</v>
      </c>
      <c r="S4074" s="97"/>
    </row>
    <row r="4075" spans="1:19" x14ac:dyDescent="0.25">
      <c r="A4075" s="89" t="s">
        <v>8603</v>
      </c>
      <c r="B4075" s="89" t="s">
        <v>8534</v>
      </c>
      <c r="C4075" s="89" t="s">
        <v>17297</v>
      </c>
      <c r="D4075" s="89" t="s">
        <v>191</v>
      </c>
      <c r="E4075" s="94" t="s">
        <v>1377</v>
      </c>
      <c r="F4075" s="95" t="s">
        <v>1378</v>
      </c>
      <c r="G4075" s="89" t="s">
        <v>648</v>
      </c>
      <c r="H4075" s="89" t="s">
        <v>24</v>
      </c>
      <c r="I4075" s="96">
        <v>1</v>
      </c>
      <c r="J4075" s="97">
        <v>405</v>
      </c>
      <c r="K4075" s="98">
        <f t="shared" si="2192"/>
        <v>202.5</v>
      </c>
      <c r="L4075" s="99">
        <f t="shared" si="2193"/>
        <v>1.0815399999999999</v>
      </c>
      <c r="M4075" s="100">
        <f t="shared" si="2194"/>
        <v>1.0590999999999999</v>
      </c>
      <c r="N4075" s="101">
        <f t="shared" si="2195"/>
        <v>0.97811300000000001</v>
      </c>
      <c r="O4075" s="100">
        <f t="shared" si="2196"/>
        <v>1</v>
      </c>
      <c r="P4075" s="98">
        <f t="shared" si="2197"/>
        <v>226.88</v>
      </c>
      <c r="Q4075" s="97">
        <f t="shared" si="2198"/>
        <v>453.76</v>
      </c>
      <c r="R4075" s="97">
        <f t="shared" si="2199"/>
        <v>453.76</v>
      </c>
      <c r="S4075" s="97"/>
    </row>
    <row r="4076" spans="1:19" x14ac:dyDescent="0.25">
      <c r="A4076" s="89" t="s">
        <v>8604</v>
      </c>
      <c r="B4076" s="89" t="s">
        <v>8534</v>
      </c>
      <c r="C4076" s="89" t="s">
        <v>17297</v>
      </c>
      <c r="D4076" s="89" t="s">
        <v>194</v>
      </c>
      <c r="E4076" s="94" t="s">
        <v>6731</v>
      </c>
      <c r="F4076" s="95" t="s">
        <v>6732</v>
      </c>
      <c r="G4076" s="89" t="s">
        <v>648</v>
      </c>
      <c r="H4076" s="89" t="s">
        <v>24</v>
      </c>
      <c r="I4076" s="96">
        <v>1</v>
      </c>
      <c r="J4076" s="97">
        <v>135</v>
      </c>
      <c r="K4076" s="98">
        <f t="shared" si="2192"/>
        <v>67.5</v>
      </c>
      <c r="L4076" s="99">
        <f t="shared" si="2193"/>
        <v>1.0815399999999999</v>
      </c>
      <c r="M4076" s="100">
        <f t="shared" si="2194"/>
        <v>1.0590999999999999</v>
      </c>
      <c r="N4076" s="101">
        <f t="shared" si="2195"/>
        <v>0.97811300000000001</v>
      </c>
      <c r="O4076" s="100">
        <f t="shared" si="2196"/>
        <v>1</v>
      </c>
      <c r="P4076" s="98">
        <f t="shared" si="2197"/>
        <v>75.63</v>
      </c>
      <c r="Q4076" s="97">
        <f t="shared" si="2198"/>
        <v>151.26</v>
      </c>
      <c r="R4076" s="97">
        <f t="shared" si="2199"/>
        <v>151.26</v>
      </c>
      <c r="S4076" s="97"/>
    </row>
    <row r="4077" spans="1:19" x14ac:dyDescent="0.25">
      <c r="A4077" s="89"/>
      <c r="B4077" s="90"/>
      <c r="C4077" s="90"/>
      <c r="D4077" s="91"/>
      <c r="E4077" s="92"/>
      <c r="F4077" s="92" t="s">
        <v>8605</v>
      </c>
      <c r="G4077" s="91"/>
      <c r="H4077" s="91"/>
      <c r="I4077" s="93">
        <v>1</v>
      </c>
      <c r="J4077" s="91"/>
      <c r="K4077" s="98"/>
      <c r="L4077" s="99"/>
      <c r="M4077" s="100"/>
      <c r="N4077" s="101"/>
      <c r="O4077" s="100"/>
      <c r="P4077" s="98"/>
      <c r="Q4077" s="91"/>
      <c r="R4077" s="91"/>
      <c r="S4077" s="91"/>
    </row>
    <row r="4078" spans="1:19" ht="22.5" x14ac:dyDescent="0.25">
      <c r="A4078" s="89" t="s">
        <v>8606</v>
      </c>
      <c r="B4078" s="89" t="s">
        <v>8534</v>
      </c>
      <c r="C4078" s="89"/>
      <c r="D4078" s="89" t="s">
        <v>196</v>
      </c>
      <c r="E4078" s="94" t="s">
        <v>4495</v>
      </c>
      <c r="F4078" s="95" t="s">
        <v>4496</v>
      </c>
      <c r="G4078" s="89" t="s">
        <v>1077</v>
      </c>
      <c r="H4078" s="89" t="s">
        <v>1696</v>
      </c>
      <c r="I4078" s="96">
        <v>1</v>
      </c>
      <c r="J4078" s="97">
        <v>2395</v>
      </c>
      <c r="K4078" s="98">
        <f t="shared" ref="K4078:K4083" si="2200">J4078/H4078</f>
        <v>7983.33</v>
      </c>
      <c r="L4078" s="99">
        <f t="shared" ref="L4078:L4083" si="2201">$L$8</f>
        <v>1.0815399999999999</v>
      </c>
      <c r="M4078" s="100">
        <f t="shared" ref="M4078:M4083" si="2202">$M$8</f>
        <v>1.0590999999999999</v>
      </c>
      <c r="N4078" s="101">
        <f t="shared" ref="N4078:N4083" si="2203">$N$8</f>
        <v>0.97811300000000001</v>
      </c>
      <c r="O4078" s="100">
        <f t="shared" ref="O4078:O4083" si="2204">$O$8</f>
        <v>1</v>
      </c>
      <c r="P4078" s="98">
        <f t="shared" ref="P4078:P4083" si="2205">K4078*L4078*M4078*N4078*O4078</f>
        <v>8944.43</v>
      </c>
      <c r="Q4078" s="97">
        <f t="shared" ref="Q4078:Q4083" si="2206">H4078*P4078</f>
        <v>2683.33</v>
      </c>
      <c r="R4078" s="97"/>
      <c r="S4078" s="97"/>
    </row>
    <row r="4079" spans="1:19" ht="22.5" x14ac:dyDescent="0.25">
      <c r="A4079" s="89" t="s">
        <v>8607</v>
      </c>
      <c r="B4079" s="89" t="s">
        <v>8534</v>
      </c>
      <c r="C4079" s="89"/>
      <c r="D4079" s="89" t="s">
        <v>201</v>
      </c>
      <c r="E4079" s="94" t="s">
        <v>8608</v>
      </c>
      <c r="F4079" s="95" t="s">
        <v>8609</v>
      </c>
      <c r="G4079" s="89" t="s">
        <v>648</v>
      </c>
      <c r="H4079" s="89" t="s">
        <v>12</v>
      </c>
      <c r="I4079" s="96">
        <v>1</v>
      </c>
      <c r="J4079" s="97">
        <v>1126</v>
      </c>
      <c r="K4079" s="98">
        <f t="shared" si="2200"/>
        <v>1126</v>
      </c>
      <c r="L4079" s="99">
        <f t="shared" si="2201"/>
        <v>1.0815399999999999</v>
      </c>
      <c r="M4079" s="100">
        <f t="shared" si="2202"/>
        <v>1.0590999999999999</v>
      </c>
      <c r="N4079" s="101">
        <f t="shared" si="2203"/>
        <v>0.97811300000000001</v>
      </c>
      <c r="O4079" s="100">
        <f t="shared" si="2204"/>
        <v>1</v>
      </c>
      <c r="P4079" s="98">
        <f t="shared" si="2205"/>
        <v>1261.56</v>
      </c>
      <c r="Q4079" s="97">
        <f t="shared" si="2206"/>
        <v>1261.56</v>
      </c>
      <c r="R4079" s="97"/>
      <c r="S4079" s="97"/>
    </row>
    <row r="4080" spans="1:19" x14ac:dyDescent="0.25">
      <c r="A4080" s="89" t="s">
        <v>8610</v>
      </c>
      <c r="B4080" s="89" t="s">
        <v>8534</v>
      </c>
      <c r="C4080" s="89"/>
      <c r="D4080" s="89" t="s">
        <v>204</v>
      </c>
      <c r="E4080" s="94" t="s">
        <v>1282</v>
      </c>
      <c r="F4080" s="95" t="s">
        <v>1283</v>
      </c>
      <c r="G4080" s="89" t="s">
        <v>648</v>
      </c>
      <c r="H4080" s="89" t="s">
        <v>34</v>
      </c>
      <c r="I4080" s="96">
        <v>1</v>
      </c>
      <c r="J4080" s="97">
        <v>3541</v>
      </c>
      <c r="K4080" s="98">
        <f t="shared" si="2200"/>
        <v>885.25</v>
      </c>
      <c r="L4080" s="99">
        <f t="shared" si="2201"/>
        <v>1.0815399999999999</v>
      </c>
      <c r="M4080" s="100">
        <f t="shared" si="2202"/>
        <v>1.0590999999999999</v>
      </c>
      <c r="N4080" s="101">
        <f t="shared" si="2203"/>
        <v>0.97811300000000001</v>
      </c>
      <c r="O4080" s="100">
        <f t="shared" si="2204"/>
        <v>1</v>
      </c>
      <c r="P4080" s="98">
        <f t="shared" si="2205"/>
        <v>991.82</v>
      </c>
      <c r="Q4080" s="97">
        <f t="shared" si="2206"/>
        <v>3967.28</v>
      </c>
      <c r="R4080" s="97"/>
      <c r="S4080" s="97"/>
    </row>
    <row r="4081" spans="1:19" x14ac:dyDescent="0.25">
      <c r="A4081" s="89" t="s">
        <v>8611</v>
      </c>
      <c r="B4081" s="89" t="s">
        <v>8534</v>
      </c>
      <c r="C4081" s="89" t="s">
        <v>17297</v>
      </c>
      <c r="D4081" s="89" t="s">
        <v>206</v>
      </c>
      <c r="E4081" s="94" t="s">
        <v>6737</v>
      </c>
      <c r="F4081" s="95" t="s">
        <v>6738</v>
      </c>
      <c r="G4081" s="89" t="s">
        <v>648</v>
      </c>
      <c r="H4081" s="89" t="s">
        <v>12</v>
      </c>
      <c r="I4081" s="96">
        <v>1</v>
      </c>
      <c r="J4081" s="97">
        <v>162</v>
      </c>
      <c r="K4081" s="98">
        <f t="shared" si="2200"/>
        <v>162</v>
      </c>
      <c r="L4081" s="99">
        <f t="shared" si="2201"/>
        <v>1.0815399999999999</v>
      </c>
      <c r="M4081" s="100">
        <f t="shared" si="2202"/>
        <v>1.0590999999999999</v>
      </c>
      <c r="N4081" s="101">
        <f t="shared" si="2203"/>
        <v>0.97811300000000001</v>
      </c>
      <c r="O4081" s="100">
        <f t="shared" si="2204"/>
        <v>1</v>
      </c>
      <c r="P4081" s="98">
        <f t="shared" si="2205"/>
        <v>181.5</v>
      </c>
      <c r="Q4081" s="97">
        <f t="shared" si="2206"/>
        <v>181.5</v>
      </c>
      <c r="R4081" s="97">
        <f t="shared" ref="R4081:R4083" si="2207">Q4081</f>
        <v>181.5</v>
      </c>
      <c r="S4081" s="97"/>
    </row>
    <row r="4082" spans="1:19" ht="22.5" x14ac:dyDescent="0.25">
      <c r="A4082" s="89" t="s">
        <v>8612</v>
      </c>
      <c r="B4082" s="89" t="s">
        <v>8534</v>
      </c>
      <c r="C4082" s="89" t="s">
        <v>17297</v>
      </c>
      <c r="D4082" s="89" t="s">
        <v>207</v>
      </c>
      <c r="E4082" s="94" t="s">
        <v>7225</v>
      </c>
      <c r="F4082" s="95" t="s">
        <v>7226</v>
      </c>
      <c r="G4082" s="89" t="s">
        <v>648</v>
      </c>
      <c r="H4082" s="89" t="s">
        <v>12</v>
      </c>
      <c r="I4082" s="96">
        <v>1</v>
      </c>
      <c r="J4082" s="97">
        <v>491</v>
      </c>
      <c r="K4082" s="98">
        <f t="shared" si="2200"/>
        <v>491</v>
      </c>
      <c r="L4082" s="99">
        <f t="shared" si="2201"/>
        <v>1.0815399999999999</v>
      </c>
      <c r="M4082" s="100">
        <f t="shared" si="2202"/>
        <v>1.0590999999999999</v>
      </c>
      <c r="N4082" s="101">
        <f t="shared" si="2203"/>
        <v>0.97811300000000001</v>
      </c>
      <c r="O4082" s="100">
        <f t="shared" si="2204"/>
        <v>1</v>
      </c>
      <c r="P4082" s="98">
        <f t="shared" si="2205"/>
        <v>550.11</v>
      </c>
      <c r="Q4082" s="97">
        <f t="shared" si="2206"/>
        <v>550.11</v>
      </c>
      <c r="R4082" s="97">
        <f t="shared" si="2207"/>
        <v>550.11</v>
      </c>
      <c r="S4082" s="97"/>
    </row>
    <row r="4083" spans="1:19" x14ac:dyDescent="0.25">
      <c r="A4083" s="89" t="s">
        <v>8613</v>
      </c>
      <c r="B4083" s="89" t="s">
        <v>8534</v>
      </c>
      <c r="C4083" s="89" t="s">
        <v>17297</v>
      </c>
      <c r="D4083" s="89" t="s">
        <v>208</v>
      </c>
      <c r="E4083" s="94" t="s">
        <v>6731</v>
      </c>
      <c r="F4083" s="95" t="s">
        <v>6732</v>
      </c>
      <c r="G4083" s="89" t="s">
        <v>648</v>
      </c>
      <c r="H4083" s="89" t="s">
        <v>24</v>
      </c>
      <c r="I4083" s="96">
        <v>1</v>
      </c>
      <c r="J4083" s="97">
        <v>135</v>
      </c>
      <c r="K4083" s="98">
        <f t="shared" si="2200"/>
        <v>67.5</v>
      </c>
      <c r="L4083" s="99">
        <f t="shared" si="2201"/>
        <v>1.0815399999999999</v>
      </c>
      <c r="M4083" s="100">
        <f t="shared" si="2202"/>
        <v>1.0590999999999999</v>
      </c>
      <c r="N4083" s="101">
        <f t="shared" si="2203"/>
        <v>0.97811300000000001</v>
      </c>
      <c r="O4083" s="100">
        <f t="shared" si="2204"/>
        <v>1</v>
      </c>
      <c r="P4083" s="98">
        <f t="shared" si="2205"/>
        <v>75.63</v>
      </c>
      <c r="Q4083" s="97">
        <f t="shared" si="2206"/>
        <v>151.26</v>
      </c>
      <c r="R4083" s="97">
        <f t="shared" si="2207"/>
        <v>151.26</v>
      </c>
      <c r="S4083" s="97"/>
    </row>
    <row r="4084" spans="1:19" x14ac:dyDescent="0.25">
      <c r="A4084" s="89"/>
      <c r="B4084" s="90"/>
      <c r="C4084" s="90"/>
      <c r="D4084" s="91"/>
      <c r="E4084" s="92"/>
      <c r="F4084" s="92" t="s">
        <v>8614</v>
      </c>
      <c r="G4084" s="91"/>
      <c r="H4084" s="91"/>
      <c r="I4084" s="93">
        <v>1</v>
      </c>
      <c r="J4084" s="91"/>
      <c r="K4084" s="98"/>
      <c r="L4084" s="99"/>
      <c r="M4084" s="100"/>
      <c r="N4084" s="101"/>
      <c r="O4084" s="100"/>
      <c r="P4084" s="98"/>
      <c r="Q4084" s="91"/>
      <c r="R4084" s="91"/>
      <c r="S4084" s="91"/>
    </row>
    <row r="4085" spans="1:19" ht="22.5" x14ac:dyDescent="0.25">
      <c r="A4085" s="89" t="s">
        <v>8615</v>
      </c>
      <c r="B4085" s="89" t="s">
        <v>8534</v>
      </c>
      <c r="C4085" s="89"/>
      <c r="D4085" s="89" t="s">
        <v>220</v>
      </c>
      <c r="E4085" s="94" t="s">
        <v>4495</v>
      </c>
      <c r="F4085" s="95" t="s">
        <v>4496</v>
      </c>
      <c r="G4085" s="89" t="s">
        <v>1077</v>
      </c>
      <c r="H4085" s="89" t="s">
        <v>2537</v>
      </c>
      <c r="I4085" s="96">
        <v>1</v>
      </c>
      <c r="J4085" s="97">
        <v>3192</v>
      </c>
      <c r="K4085" s="98">
        <f>J4085/H4085</f>
        <v>7980</v>
      </c>
      <c r="L4085" s="99">
        <f>$L$8</f>
        <v>1.0815399999999999</v>
      </c>
      <c r="M4085" s="100">
        <f>$M$8</f>
        <v>1.0590999999999999</v>
      </c>
      <c r="N4085" s="101">
        <f>$N$8</f>
        <v>0.97811300000000001</v>
      </c>
      <c r="O4085" s="100">
        <f>$O$8</f>
        <v>1</v>
      </c>
      <c r="P4085" s="98">
        <f>K4085*L4085*M4085*N4085*O4085</f>
        <v>8940.7000000000007</v>
      </c>
      <c r="Q4085" s="97">
        <f>H4085*P4085</f>
        <v>3576.28</v>
      </c>
      <c r="R4085" s="97"/>
      <c r="S4085" s="97"/>
    </row>
    <row r="4086" spans="1:19" ht="22.5" x14ac:dyDescent="0.25">
      <c r="A4086" s="89" t="s">
        <v>8616</v>
      </c>
      <c r="B4086" s="89" t="s">
        <v>8534</v>
      </c>
      <c r="C4086" s="89"/>
      <c r="D4086" s="89" t="s">
        <v>223</v>
      </c>
      <c r="E4086" s="94" t="s">
        <v>8617</v>
      </c>
      <c r="F4086" s="95" t="s">
        <v>8618</v>
      </c>
      <c r="G4086" s="89" t="s">
        <v>648</v>
      </c>
      <c r="H4086" s="89" t="s">
        <v>12</v>
      </c>
      <c r="I4086" s="96">
        <v>1</v>
      </c>
      <c r="J4086" s="97">
        <v>18636</v>
      </c>
      <c r="K4086" s="98">
        <f>J4086/H4086</f>
        <v>18636</v>
      </c>
      <c r="L4086" s="99">
        <f>$L$8</f>
        <v>1.0815399999999999</v>
      </c>
      <c r="M4086" s="100">
        <f>$M$8</f>
        <v>1.0590999999999999</v>
      </c>
      <c r="N4086" s="101">
        <f>$N$8</f>
        <v>0.97811300000000001</v>
      </c>
      <c r="O4086" s="100">
        <f>$O$8</f>
        <v>1</v>
      </c>
      <c r="P4086" s="98">
        <f>K4086*L4086*M4086*N4086*O4086</f>
        <v>20879.560000000001</v>
      </c>
      <c r="Q4086" s="97">
        <f>H4086*P4086</f>
        <v>20879.560000000001</v>
      </c>
      <c r="R4086" s="97"/>
      <c r="S4086" s="97"/>
    </row>
    <row r="4087" spans="1:19" x14ac:dyDescent="0.25">
      <c r="A4087" s="89"/>
      <c r="B4087" s="90"/>
      <c r="C4087" s="90"/>
      <c r="D4087" s="91"/>
      <c r="E4087" s="92"/>
      <c r="F4087" s="92" t="s">
        <v>8619</v>
      </c>
      <c r="G4087" s="91"/>
      <c r="H4087" s="91"/>
      <c r="I4087" s="93">
        <v>1</v>
      </c>
      <c r="J4087" s="91"/>
      <c r="K4087" s="98"/>
      <c r="L4087" s="99"/>
      <c r="M4087" s="100"/>
      <c r="N4087" s="101"/>
      <c r="O4087" s="100"/>
      <c r="P4087" s="98"/>
      <c r="Q4087" s="91"/>
      <c r="R4087" s="91"/>
      <c r="S4087" s="91"/>
    </row>
    <row r="4088" spans="1:19" ht="22.5" x14ac:dyDescent="0.25">
      <c r="A4088" s="89" t="s">
        <v>8620</v>
      </c>
      <c r="B4088" s="89" t="s">
        <v>8534</v>
      </c>
      <c r="C4088" s="89"/>
      <c r="D4088" s="89" t="s">
        <v>226</v>
      </c>
      <c r="E4088" s="94" t="s">
        <v>4495</v>
      </c>
      <c r="F4088" s="95" t="s">
        <v>4496</v>
      </c>
      <c r="G4088" s="89" t="s">
        <v>1077</v>
      </c>
      <c r="H4088" s="89" t="s">
        <v>2537</v>
      </c>
      <c r="I4088" s="96">
        <v>1</v>
      </c>
      <c r="J4088" s="97">
        <v>3192</v>
      </c>
      <c r="K4088" s="98">
        <f>J4088/H4088</f>
        <v>7980</v>
      </c>
      <c r="L4088" s="99">
        <f>$L$8</f>
        <v>1.0815399999999999</v>
      </c>
      <c r="M4088" s="100">
        <f>$M$8</f>
        <v>1.0590999999999999</v>
      </c>
      <c r="N4088" s="101">
        <f>$N$8</f>
        <v>0.97811300000000001</v>
      </c>
      <c r="O4088" s="100">
        <f>$O$8</f>
        <v>1</v>
      </c>
      <c r="P4088" s="98">
        <f>K4088*L4088*M4088*N4088*O4088</f>
        <v>8940.7000000000007</v>
      </c>
      <c r="Q4088" s="97">
        <f>H4088*P4088</f>
        <v>3576.28</v>
      </c>
      <c r="R4088" s="97"/>
      <c r="S4088" s="97"/>
    </row>
    <row r="4089" spans="1:19" ht="22.5" x14ac:dyDescent="0.25">
      <c r="A4089" s="89" t="s">
        <v>8621</v>
      </c>
      <c r="B4089" s="89" t="s">
        <v>8534</v>
      </c>
      <c r="C4089" s="89"/>
      <c r="D4089" s="89" t="s">
        <v>229</v>
      </c>
      <c r="E4089" s="94" t="s">
        <v>8617</v>
      </c>
      <c r="F4089" s="95" t="s">
        <v>8618</v>
      </c>
      <c r="G4089" s="89" t="s">
        <v>648</v>
      </c>
      <c r="H4089" s="89" t="s">
        <v>12</v>
      </c>
      <c r="I4089" s="96">
        <v>1</v>
      </c>
      <c r="J4089" s="97">
        <v>18636</v>
      </c>
      <c r="K4089" s="98">
        <f>J4089/H4089</f>
        <v>18636</v>
      </c>
      <c r="L4089" s="99">
        <f>$L$8</f>
        <v>1.0815399999999999</v>
      </c>
      <c r="M4089" s="100">
        <f>$M$8</f>
        <v>1.0590999999999999</v>
      </c>
      <c r="N4089" s="101">
        <f>$N$8</f>
        <v>0.97811300000000001</v>
      </c>
      <c r="O4089" s="100">
        <f>$O$8</f>
        <v>1</v>
      </c>
      <c r="P4089" s="98">
        <f>K4089*L4089*M4089*N4089*O4089</f>
        <v>20879.560000000001</v>
      </c>
      <c r="Q4089" s="97">
        <f>H4089*P4089</f>
        <v>20879.560000000001</v>
      </c>
      <c r="R4089" s="97"/>
      <c r="S4089" s="97"/>
    </row>
    <row r="4090" spans="1:19" x14ac:dyDescent="0.25">
      <c r="A4090" s="89"/>
      <c r="B4090" s="90"/>
      <c r="C4090" s="90"/>
      <c r="D4090" s="91"/>
      <c r="E4090" s="92"/>
      <c r="F4090" s="92" t="s">
        <v>8622</v>
      </c>
      <c r="G4090" s="91"/>
      <c r="H4090" s="91"/>
      <c r="I4090" s="93">
        <v>1</v>
      </c>
      <c r="J4090" s="91"/>
      <c r="K4090" s="98"/>
      <c r="L4090" s="99"/>
      <c r="M4090" s="100"/>
      <c r="N4090" s="101"/>
      <c r="O4090" s="100"/>
      <c r="P4090" s="98"/>
      <c r="Q4090" s="91"/>
      <c r="R4090" s="91"/>
      <c r="S4090" s="91"/>
    </row>
    <row r="4091" spans="1:19" ht="22.5" x14ac:dyDescent="0.25">
      <c r="A4091" s="89" t="s">
        <v>8623</v>
      </c>
      <c r="B4091" s="89" t="s">
        <v>8534</v>
      </c>
      <c r="C4091" s="89"/>
      <c r="D4091" s="89" t="s">
        <v>231</v>
      </c>
      <c r="E4091" s="94" t="s">
        <v>4495</v>
      </c>
      <c r="F4091" s="95" t="s">
        <v>4496</v>
      </c>
      <c r="G4091" s="89" t="s">
        <v>1077</v>
      </c>
      <c r="H4091" s="89" t="s">
        <v>2537</v>
      </c>
      <c r="I4091" s="96">
        <v>1</v>
      </c>
      <c r="J4091" s="97">
        <v>3192</v>
      </c>
      <c r="K4091" s="98">
        <f>J4091/H4091</f>
        <v>7980</v>
      </c>
      <c r="L4091" s="99">
        <f>$L$8</f>
        <v>1.0815399999999999</v>
      </c>
      <c r="M4091" s="100">
        <f>$M$8</f>
        <v>1.0590999999999999</v>
      </c>
      <c r="N4091" s="101">
        <f>$N$8</f>
        <v>0.97811300000000001</v>
      </c>
      <c r="O4091" s="100">
        <f>$O$8</f>
        <v>1</v>
      </c>
      <c r="P4091" s="98">
        <f>K4091*L4091*M4091*N4091*O4091</f>
        <v>8940.7000000000007</v>
      </c>
      <c r="Q4091" s="97">
        <f>H4091*P4091</f>
        <v>3576.28</v>
      </c>
      <c r="R4091" s="97"/>
      <c r="S4091" s="97"/>
    </row>
    <row r="4092" spans="1:19" ht="22.5" x14ac:dyDescent="0.25">
      <c r="A4092" s="89" t="s">
        <v>8624</v>
      </c>
      <c r="B4092" s="89" t="s">
        <v>8534</v>
      </c>
      <c r="C4092" s="89"/>
      <c r="D4092" s="89" t="s">
        <v>236</v>
      </c>
      <c r="E4092" s="94" t="s">
        <v>8625</v>
      </c>
      <c r="F4092" s="95" t="s">
        <v>8626</v>
      </c>
      <c r="G4092" s="89" t="s">
        <v>648</v>
      </c>
      <c r="H4092" s="89" t="s">
        <v>12</v>
      </c>
      <c r="I4092" s="96">
        <v>1</v>
      </c>
      <c r="J4092" s="97">
        <v>7672</v>
      </c>
      <c r="K4092" s="98">
        <f>J4092/H4092</f>
        <v>7672</v>
      </c>
      <c r="L4092" s="99">
        <f>$L$8</f>
        <v>1.0815399999999999</v>
      </c>
      <c r="M4092" s="100">
        <f>$M$8</f>
        <v>1.0590999999999999</v>
      </c>
      <c r="N4092" s="101">
        <f>$N$8</f>
        <v>0.97811300000000001</v>
      </c>
      <c r="O4092" s="100">
        <f>$O$8</f>
        <v>1</v>
      </c>
      <c r="P4092" s="98">
        <f>K4092*L4092*M4092*N4092*O4092</f>
        <v>8595.6200000000008</v>
      </c>
      <c r="Q4092" s="97">
        <f>H4092*P4092</f>
        <v>8595.6200000000008</v>
      </c>
      <c r="R4092" s="97"/>
      <c r="S4092" s="97"/>
    </row>
    <row r="4093" spans="1:19" ht="22.5" x14ac:dyDescent="0.25">
      <c r="A4093" s="89" t="s">
        <v>8627</v>
      </c>
      <c r="B4093" s="89" t="s">
        <v>8534</v>
      </c>
      <c r="C4093" s="89"/>
      <c r="D4093" s="89" t="s">
        <v>239</v>
      </c>
      <c r="E4093" s="94" t="s">
        <v>8628</v>
      </c>
      <c r="F4093" s="95" t="s">
        <v>8629</v>
      </c>
      <c r="G4093" s="89" t="s">
        <v>648</v>
      </c>
      <c r="H4093" s="89" t="s">
        <v>40</v>
      </c>
      <c r="I4093" s="96">
        <v>1</v>
      </c>
      <c r="J4093" s="97">
        <v>5656</v>
      </c>
      <c r="K4093" s="98">
        <f>J4093/H4093</f>
        <v>1131.2</v>
      </c>
      <c r="L4093" s="99">
        <f>$L$8</f>
        <v>1.0815399999999999</v>
      </c>
      <c r="M4093" s="100">
        <f>$M$8</f>
        <v>1.0590999999999999</v>
      </c>
      <c r="N4093" s="101">
        <f>$N$8</f>
        <v>0.97811300000000001</v>
      </c>
      <c r="O4093" s="100">
        <f>$O$8</f>
        <v>1</v>
      </c>
      <c r="P4093" s="98">
        <f>K4093*L4093*M4093*N4093*O4093</f>
        <v>1267.3800000000001</v>
      </c>
      <c r="Q4093" s="97">
        <f>H4093*P4093</f>
        <v>6336.9</v>
      </c>
      <c r="R4093" s="97"/>
      <c r="S4093" s="97"/>
    </row>
    <row r="4094" spans="1:19" x14ac:dyDescent="0.25">
      <c r="A4094" s="89"/>
      <c r="B4094" s="90"/>
      <c r="C4094" s="90"/>
      <c r="D4094" s="91"/>
      <c r="E4094" s="92"/>
      <c r="F4094" s="92" t="s">
        <v>8630</v>
      </c>
      <c r="G4094" s="91"/>
      <c r="H4094" s="91"/>
      <c r="I4094" s="93">
        <v>1</v>
      </c>
      <c r="J4094" s="91"/>
      <c r="K4094" s="98"/>
      <c r="L4094" s="99"/>
      <c r="M4094" s="100"/>
      <c r="N4094" s="101"/>
      <c r="O4094" s="100"/>
      <c r="P4094" s="98"/>
      <c r="Q4094" s="91"/>
      <c r="R4094" s="91"/>
      <c r="S4094" s="91"/>
    </row>
    <row r="4095" spans="1:19" ht="22.5" x14ac:dyDescent="0.25">
      <c r="A4095" s="89" t="s">
        <v>8631</v>
      </c>
      <c r="B4095" s="89" t="s">
        <v>8534</v>
      </c>
      <c r="C4095" s="89"/>
      <c r="D4095" s="89" t="s">
        <v>241</v>
      </c>
      <c r="E4095" s="94" t="s">
        <v>4495</v>
      </c>
      <c r="F4095" s="95" t="s">
        <v>4496</v>
      </c>
      <c r="G4095" s="89" t="s">
        <v>1077</v>
      </c>
      <c r="H4095" s="89" t="s">
        <v>2537</v>
      </c>
      <c r="I4095" s="96">
        <v>1</v>
      </c>
      <c r="J4095" s="97">
        <v>3192</v>
      </c>
      <c r="K4095" s="98">
        <f>J4095/H4095</f>
        <v>7980</v>
      </c>
      <c r="L4095" s="99">
        <f>$L$8</f>
        <v>1.0815399999999999</v>
      </c>
      <c r="M4095" s="100">
        <f>$M$8</f>
        <v>1.0590999999999999</v>
      </c>
      <c r="N4095" s="101">
        <f>$N$8</f>
        <v>0.97811300000000001</v>
      </c>
      <c r="O4095" s="100">
        <f>$O$8</f>
        <v>1</v>
      </c>
      <c r="P4095" s="98">
        <f>K4095*L4095*M4095*N4095*O4095</f>
        <v>8940.7000000000007</v>
      </c>
      <c r="Q4095" s="97">
        <f>H4095*P4095</f>
        <v>3576.28</v>
      </c>
      <c r="R4095" s="97"/>
      <c r="S4095" s="97"/>
    </row>
    <row r="4096" spans="1:19" ht="22.5" x14ac:dyDescent="0.25">
      <c r="A4096" s="89" t="s">
        <v>8632</v>
      </c>
      <c r="B4096" s="89" t="s">
        <v>8534</v>
      </c>
      <c r="C4096" s="89"/>
      <c r="D4096" s="89" t="s">
        <v>243</v>
      </c>
      <c r="E4096" s="94" t="s">
        <v>8633</v>
      </c>
      <c r="F4096" s="95" t="s">
        <v>8634</v>
      </c>
      <c r="G4096" s="89" t="s">
        <v>648</v>
      </c>
      <c r="H4096" s="89" t="s">
        <v>12</v>
      </c>
      <c r="I4096" s="96">
        <v>1</v>
      </c>
      <c r="J4096" s="97">
        <v>15512</v>
      </c>
      <c r="K4096" s="98">
        <f>J4096/H4096</f>
        <v>15512</v>
      </c>
      <c r="L4096" s="99">
        <f>$L$8</f>
        <v>1.0815399999999999</v>
      </c>
      <c r="M4096" s="100">
        <f>$M$8</f>
        <v>1.0590999999999999</v>
      </c>
      <c r="N4096" s="101">
        <f>$N$8</f>
        <v>0.97811300000000001</v>
      </c>
      <c r="O4096" s="100">
        <f>$O$8</f>
        <v>1</v>
      </c>
      <c r="P4096" s="98">
        <f>K4096*L4096*M4096*N4096*O4096</f>
        <v>17379.46</v>
      </c>
      <c r="Q4096" s="97">
        <f>H4096*P4096</f>
        <v>17379.46</v>
      </c>
      <c r="R4096" s="97"/>
      <c r="S4096" s="97"/>
    </row>
    <row r="4097" spans="1:19" x14ac:dyDescent="0.25">
      <c r="A4097" s="89"/>
      <c r="B4097" s="90"/>
      <c r="C4097" s="90"/>
      <c r="D4097" s="91"/>
      <c r="E4097" s="92"/>
      <c r="F4097" s="92" t="s">
        <v>8635</v>
      </c>
      <c r="G4097" s="91"/>
      <c r="H4097" s="91"/>
      <c r="I4097" s="93">
        <v>1</v>
      </c>
      <c r="J4097" s="91"/>
      <c r="K4097" s="98"/>
      <c r="L4097" s="99"/>
      <c r="M4097" s="100"/>
      <c r="N4097" s="101"/>
      <c r="O4097" s="100"/>
      <c r="P4097" s="98"/>
      <c r="Q4097" s="91"/>
      <c r="R4097" s="91"/>
      <c r="S4097" s="91"/>
    </row>
    <row r="4098" spans="1:19" ht="22.5" x14ac:dyDescent="0.25">
      <c r="A4098" s="89" t="s">
        <v>8636</v>
      </c>
      <c r="B4098" s="89" t="s">
        <v>8534</v>
      </c>
      <c r="C4098" s="89"/>
      <c r="D4098" s="89" t="s">
        <v>248</v>
      </c>
      <c r="E4098" s="94" t="s">
        <v>4495</v>
      </c>
      <c r="F4098" s="95" t="s">
        <v>4496</v>
      </c>
      <c r="G4098" s="89" t="s">
        <v>1077</v>
      </c>
      <c r="H4098" s="89" t="s">
        <v>2537</v>
      </c>
      <c r="I4098" s="96">
        <v>1</v>
      </c>
      <c r="J4098" s="97">
        <v>3192</v>
      </c>
      <c r="K4098" s="98">
        <f t="shared" ref="K4098:K4103" si="2208">J4098/H4098</f>
        <v>7980</v>
      </c>
      <c r="L4098" s="99">
        <f t="shared" ref="L4098:L4103" si="2209">$L$8</f>
        <v>1.0815399999999999</v>
      </c>
      <c r="M4098" s="100">
        <f t="shared" ref="M4098:M4103" si="2210">$M$8</f>
        <v>1.0590999999999999</v>
      </c>
      <c r="N4098" s="101">
        <f t="shared" ref="N4098:N4103" si="2211">$N$8</f>
        <v>0.97811300000000001</v>
      </c>
      <c r="O4098" s="100">
        <f t="shared" ref="O4098:O4103" si="2212">$O$8</f>
        <v>1</v>
      </c>
      <c r="P4098" s="98">
        <f t="shared" ref="P4098:P4103" si="2213">K4098*L4098*M4098*N4098*O4098</f>
        <v>8940.7000000000007</v>
      </c>
      <c r="Q4098" s="97">
        <f t="shared" ref="Q4098:Q4103" si="2214">H4098*P4098</f>
        <v>3576.28</v>
      </c>
      <c r="R4098" s="97"/>
      <c r="S4098" s="97"/>
    </row>
    <row r="4099" spans="1:19" ht="22.5" x14ac:dyDescent="0.25">
      <c r="A4099" s="89" t="s">
        <v>8637</v>
      </c>
      <c r="B4099" s="89" t="s">
        <v>8534</v>
      </c>
      <c r="C4099" s="89"/>
      <c r="D4099" s="89" t="s">
        <v>251</v>
      </c>
      <c r="E4099" s="94" t="s">
        <v>6775</v>
      </c>
      <c r="F4099" s="95" t="s">
        <v>6776</v>
      </c>
      <c r="G4099" s="89" t="s">
        <v>648</v>
      </c>
      <c r="H4099" s="89" t="s">
        <v>12</v>
      </c>
      <c r="I4099" s="96">
        <v>1</v>
      </c>
      <c r="J4099" s="97">
        <v>4604</v>
      </c>
      <c r="K4099" s="98">
        <f t="shared" si="2208"/>
        <v>4604</v>
      </c>
      <c r="L4099" s="99">
        <f t="shared" si="2209"/>
        <v>1.0815399999999999</v>
      </c>
      <c r="M4099" s="100">
        <f t="shared" si="2210"/>
        <v>1.0590999999999999</v>
      </c>
      <c r="N4099" s="101">
        <f t="shared" si="2211"/>
        <v>0.97811300000000001</v>
      </c>
      <c r="O4099" s="100">
        <f t="shared" si="2212"/>
        <v>1</v>
      </c>
      <c r="P4099" s="98">
        <f t="shared" si="2213"/>
        <v>5158.2700000000004</v>
      </c>
      <c r="Q4099" s="97">
        <f t="shared" si="2214"/>
        <v>5158.2700000000004</v>
      </c>
      <c r="R4099" s="97"/>
      <c r="S4099" s="97"/>
    </row>
    <row r="4100" spans="1:19" x14ac:dyDescent="0.25">
      <c r="A4100" s="89" t="s">
        <v>8638</v>
      </c>
      <c r="B4100" s="89" t="s">
        <v>8534</v>
      </c>
      <c r="C4100" s="89"/>
      <c r="D4100" s="89" t="s">
        <v>254</v>
      </c>
      <c r="E4100" s="94" t="s">
        <v>1282</v>
      </c>
      <c r="F4100" s="95" t="s">
        <v>1283</v>
      </c>
      <c r="G4100" s="89" t="s">
        <v>648</v>
      </c>
      <c r="H4100" s="89" t="s">
        <v>40</v>
      </c>
      <c r="I4100" s="96">
        <v>1</v>
      </c>
      <c r="J4100" s="97">
        <v>4428</v>
      </c>
      <c r="K4100" s="98">
        <f t="shared" si="2208"/>
        <v>885.6</v>
      </c>
      <c r="L4100" s="99">
        <f t="shared" si="2209"/>
        <v>1.0815399999999999</v>
      </c>
      <c r="M4100" s="100">
        <f t="shared" si="2210"/>
        <v>1.0590999999999999</v>
      </c>
      <c r="N4100" s="101">
        <f t="shared" si="2211"/>
        <v>0.97811300000000001</v>
      </c>
      <c r="O4100" s="100">
        <f t="shared" si="2212"/>
        <v>1</v>
      </c>
      <c r="P4100" s="98">
        <f t="shared" si="2213"/>
        <v>992.22</v>
      </c>
      <c r="Q4100" s="97">
        <f t="shared" si="2214"/>
        <v>4961.1000000000004</v>
      </c>
      <c r="R4100" s="97"/>
      <c r="S4100" s="97"/>
    </row>
    <row r="4101" spans="1:19" ht="22.5" x14ac:dyDescent="0.25">
      <c r="A4101" s="89" t="s">
        <v>8639</v>
      </c>
      <c r="B4101" s="89" t="s">
        <v>8534</v>
      </c>
      <c r="C4101" s="89" t="s">
        <v>17297</v>
      </c>
      <c r="D4101" s="89" t="s">
        <v>256</v>
      </c>
      <c r="E4101" s="94" t="s">
        <v>7262</v>
      </c>
      <c r="F4101" s="95" t="s">
        <v>8640</v>
      </c>
      <c r="G4101" s="89" t="s">
        <v>648</v>
      </c>
      <c r="H4101" s="89" t="s">
        <v>12</v>
      </c>
      <c r="I4101" s="96">
        <v>1</v>
      </c>
      <c r="J4101" s="97">
        <v>1852</v>
      </c>
      <c r="K4101" s="98">
        <f t="shared" si="2208"/>
        <v>1852</v>
      </c>
      <c r="L4101" s="99">
        <f t="shared" si="2209"/>
        <v>1.0815399999999999</v>
      </c>
      <c r="M4101" s="100">
        <f t="shared" si="2210"/>
        <v>1.0590999999999999</v>
      </c>
      <c r="N4101" s="101">
        <f t="shared" si="2211"/>
        <v>0.97811300000000001</v>
      </c>
      <c r="O4101" s="100">
        <f t="shared" si="2212"/>
        <v>1</v>
      </c>
      <c r="P4101" s="98">
        <f t="shared" si="2213"/>
        <v>2074.96</v>
      </c>
      <c r="Q4101" s="97">
        <f t="shared" si="2214"/>
        <v>2074.96</v>
      </c>
      <c r="R4101" s="97">
        <f t="shared" ref="R4101:R4103" si="2215">Q4101</f>
        <v>2074.96</v>
      </c>
      <c r="S4101" s="97"/>
    </row>
    <row r="4102" spans="1:19" x14ac:dyDescent="0.25">
      <c r="A4102" s="89" t="s">
        <v>8641</v>
      </c>
      <c r="B4102" s="89" t="s">
        <v>8534</v>
      </c>
      <c r="C4102" s="89" t="s">
        <v>17297</v>
      </c>
      <c r="D4102" s="89" t="s">
        <v>260</v>
      </c>
      <c r="E4102" s="94" t="s">
        <v>8642</v>
      </c>
      <c r="F4102" s="95" t="s">
        <v>8643</v>
      </c>
      <c r="G4102" s="89" t="s">
        <v>648</v>
      </c>
      <c r="H4102" s="89" t="s">
        <v>12</v>
      </c>
      <c r="I4102" s="96">
        <v>1</v>
      </c>
      <c r="J4102" s="97">
        <v>153</v>
      </c>
      <c r="K4102" s="98">
        <f t="shared" si="2208"/>
        <v>153</v>
      </c>
      <c r="L4102" s="99">
        <f t="shared" si="2209"/>
        <v>1.0815399999999999</v>
      </c>
      <c r="M4102" s="100">
        <f t="shared" si="2210"/>
        <v>1.0590999999999999</v>
      </c>
      <c r="N4102" s="101">
        <f t="shared" si="2211"/>
        <v>0.97811300000000001</v>
      </c>
      <c r="O4102" s="100">
        <f t="shared" si="2212"/>
        <v>1</v>
      </c>
      <c r="P4102" s="98">
        <f t="shared" si="2213"/>
        <v>171.42</v>
      </c>
      <c r="Q4102" s="97">
        <f t="shared" si="2214"/>
        <v>171.42</v>
      </c>
      <c r="R4102" s="97">
        <f t="shared" si="2215"/>
        <v>171.42</v>
      </c>
      <c r="S4102" s="97"/>
    </row>
    <row r="4103" spans="1:19" x14ac:dyDescent="0.25">
      <c r="A4103" s="89" t="s">
        <v>8644</v>
      </c>
      <c r="B4103" s="89" t="s">
        <v>8534</v>
      </c>
      <c r="C4103" s="89" t="s">
        <v>17297</v>
      </c>
      <c r="D4103" s="89" t="s">
        <v>263</v>
      </c>
      <c r="E4103" s="94" t="s">
        <v>6731</v>
      </c>
      <c r="F4103" s="95" t="s">
        <v>6732</v>
      </c>
      <c r="G4103" s="89" t="s">
        <v>648</v>
      </c>
      <c r="H4103" s="89" t="s">
        <v>30</v>
      </c>
      <c r="I4103" s="96">
        <v>1</v>
      </c>
      <c r="J4103" s="97">
        <v>203</v>
      </c>
      <c r="K4103" s="98">
        <f t="shared" si="2208"/>
        <v>67.67</v>
      </c>
      <c r="L4103" s="99">
        <f t="shared" si="2209"/>
        <v>1.0815399999999999</v>
      </c>
      <c r="M4103" s="100">
        <f t="shared" si="2210"/>
        <v>1.0590999999999999</v>
      </c>
      <c r="N4103" s="101">
        <f t="shared" si="2211"/>
        <v>0.97811300000000001</v>
      </c>
      <c r="O4103" s="100">
        <f t="shared" si="2212"/>
        <v>1</v>
      </c>
      <c r="P4103" s="98">
        <f t="shared" si="2213"/>
        <v>75.819999999999993</v>
      </c>
      <c r="Q4103" s="97">
        <f t="shared" si="2214"/>
        <v>227.46</v>
      </c>
      <c r="R4103" s="97">
        <f t="shared" si="2215"/>
        <v>227.46</v>
      </c>
      <c r="S4103" s="97"/>
    </row>
    <row r="4104" spans="1:19" x14ac:dyDescent="0.25">
      <c r="A4104" s="89"/>
      <c r="B4104" s="90"/>
      <c r="C4104" s="90"/>
      <c r="D4104" s="91"/>
      <c r="E4104" s="92"/>
      <c r="F4104" s="92" t="s">
        <v>8645</v>
      </c>
      <c r="G4104" s="91"/>
      <c r="H4104" s="91"/>
      <c r="I4104" s="93">
        <v>1</v>
      </c>
      <c r="J4104" s="91"/>
      <c r="K4104" s="98"/>
      <c r="L4104" s="99"/>
      <c r="M4104" s="100"/>
      <c r="N4104" s="101"/>
      <c r="O4104" s="100"/>
      <c r="P4104" s="98"/>
      <c r="Q4104" s="91"/>
      <c r="R4104" s="91"/>
      <c r="S4104" s="91"/>
    </row>
    <row r="4105" spans="1:19" ht="22.5" x14ac:dyDescent="0.25">
      <c r="A4105" s="89" t="s">
        <v>8646</v>
      </c>
      <c r="B4105" s="89" t="s">
        <v>8534</v>
      </c>
      <c r="C4105" s="89"/>
      <c r="D4105" s="89" t="s">
        <v>265</v>
      </c>
      <c r="E4105" s="94" t="s">
        <v>4495</v>
      </c>
      <c r="F4105" s="95" t="s">
        <v>4496</v>
      </c>
      <c r="G4105" s="89" t="s">
        <v>1077</v>
      </c>
      <c r="H4105" s="89" t="s">
        <v>2537</v>
      </c>
      <c r="I4105" s="96">
        <v>1</v>
      </c>
      <c r="J4105" s="97">
        <v>3192</v>
      </c>
      <c r="K4105" s="98">
        <f t="shared" ref="K4105:K4110" si="2216">J4105/H4105</f>
        <v>7980</v>
      </c>
      <c r="L4105" s="99">
        <f t="shared" ref="L4105:L4110" si="2217">$L$8</f>
        <v>1.0815399999999999</v>
      </c>
      <c r="M4105" s="100">
        <f t="shared" ref="M4105:M4110" si="2218">$M$8</f>
        <v>1.0590999999999999</v>
      </c>
      <c r="N4105" s="101">
        <f t="shared" ref="N4105:N4110" si="2219">$N$8</f>
        <v>0.97811300000000001</v>
      </c>
      <c r="O4105" s="100">
        <f t="shared" ref="O4105:O4110" si="2220">$O$8</f>
        <v>1</v>
      </c>
      <c r="P4105" s="98">
        <f t="shared" ref="P4105:P4110" si="2221">K4105*L4105*M4105*N4105*O4105</f>
        <v>8940.7000000000007</v>
      </c>
      <c r="Q4105" s="97">
        <f t="shared" ref="Q4105:Q4110" si="2222">H4105*P4105</f>
        <v>3576.28</v>
      </c>
      <c r="R4105" s="97"/>
      <c r="S4105" s="97"/>
    </row>
    <row r="4106" spans="1:19" ht="22.5" x14ac:dyDescent="0.25">
      <c r="A4106" s="89" t="s">
        <v>8647</v>
      </c>
      <c r="B4106" s="89" t="s">
        <v>8534</v>
      </c>
      <c r="C4106" s="89"/>
      <c r="D4106" s="89" t="s">
        <v>266</v>
      </c>
      <c r="E4106" s="94" t="s">
        <v>6775</v>
      </c>
      <c r="F4106" s="95" t="s">
        <v>6776</v>
      </c>
      <c r="G4106" s="89" t="s">
        <v>648</v>
      </c>
      <c r="H4106" s="89" t="s">
        <v>12</v>
      </c>
      <c r="I4106" s="96">
        <v>1</v>
      </c>
      <c r="J4106" s="97">
        <v>4604</v>
      </c>
      <c r="K4106" s="98">
        <f t="shared" si="2216"/>
        <v>4604</v>
      </c>
      <c r="L4106" s="99">
        <f t="shared" si="2217"/>
        <v>1.0815399999999999</v>
      </c>
      <c r="M4106" s="100">
        <f t="shared" si="2218"/>
        <v>1.0590999999999999</v>
      </c>
      <c r="N4106" s="101">
        <f t="shared" si="2219"/>
        <v>0.97811300000000001</v>
      </c>
      <c r="O4106" s="100">
        <f t="shared" si="2220"/>
        <v>1</v>
      </c>
      <c r="P4106" s="98">
        <f t="shared" si="2221"/>
        <v>5158.2700000000004</v>
      </c>
      <c r="Q4106" s="97">
        <f t="shared" si="2222"/>
        <v>5158.2700000000004</v>
      </c>
      <c r="R4106" s="97"/>
      <c r="S4106" s="97"/>
    </row>
    <row r="4107" spans="1:19" x14ac:dyDescent="0.25">
      <c r="A4107" s="89" t="s">
        <v>8648</v>
      </c>
      <c r="B4107" s="89" t="s">
        <v>8534</v>
      </c>
      <c r="C4107" s="89"/>
      <c r="D4107" s="89" t="s">
        <v>267</v>
      </c>
      <c r="E4107" s="94" t="s">
        <v>1282</v>
      </c>
      <c r="F4107" s="95" t="s">
        <v>1283</v>
      </c>
      <c r="G4107" s="89" t="s">
        <v>648</v>
      </c>
      <c r="H4107" s="89" t="s">
        <v>58</v>
      </c>
      <c r="I4107" s="96">
        <v>1</v>
      </c>
      <c r="J4107" s="97">
        <v>7968</v>
      </c>
      <c r="K4107" s="98">
        <f t="shared" si="2216"/>
        <v>885.33</v>
      </c>
      <c r="L4107" s="99">
        <f t="shared" si="2217"/>
        <v>1.0815399999999999</v>
      </c>
      <c r="M4107" s="100">
        <f t="shared" si="2218"/>
        <v>1.0590999999999999</v>
      </c>
      <c r="N4107" s="101">
        <f t="shared" si="2219"/>
        <v>0.97811300000000001</v>
      </c>
      <c r="O4107" s="100">
        <f t="shared" si="2220"/>
        <v>1</v>
      </c>
      <c r="P4107" s="98">
        <f t="shared" si="2221"/>
        <v>991.91</v>
      </c>
      <c r="Q4107" s="97">
        <f t="shared" si="2222"/>
        <v>8927.19</v>
      </c>
      <c r="R4107" s="97"/>
      <c r="S4107" s="97"/>
    </row>
    <row r="4108" spans="1:19" x14ac:dyDescent="0.25">
      <c r="A4108" s="89" t="s">
        <v>8649</v>
      </c>
      <c r="B4108" s="89" t="s">
        <v>8534</v>
      </c>
      <c r="C4108" s="89" t="s">
        <v>17297</v>
      </c>
      <c r="D4108" s="89" t="s">
        <v>184</v>
      </c>
      <c r="E4108" s="94" t="s">
        <v>1374</v>
      </c>
      <c r="F4108" s="95" t="s">
        <v>1375</v>
      </c>
      <c r="G4108" s="89" t="s">
        <v>648</v>
      </c>
      <c r="H4108" s="89" t="s">
        <v>12</v>
      </c>
      <c r="I4108" s="96">
        <v>1</v>
      </c>
      <c r="J4108" s="97">
        <v>153</v>
      </c>
      <c r="K4108" s="98">
        <f t="shared" si="2216"/>
        <v>153</v>
      </c>
      <c r="L4108" s="99">
        <f t="shared" si="2217"/>
        <v>1.0815399999999999</v>
      </c>
      <c r="M4108" s="100">
        <f t="shared" si="2218"/>
        <v>1.0590999999999999</v>
      </c>
      <c r="N4108" s="101">
        <f t="shared" si="2219"/>
        <v>0.97811300000000001</v>
      </c>
      <c r="O4108" s="100">
        <f t="shared" si="2220"/>
        <v>1</v>
      </c>
      <c r="P4108" s="98">
        <f t="shared" si="2221"/>
        <v>171.42</v>
      </c>
      <c r="Q4108" s="97">
        <f t="shared" si="2222"/>
        <v>171.42</v>
      </c>
      <c r="R4108" s="97">
        <f t="shared" ref="R4108:R4110" si="2223">Q4108</f>
        <v>171.42</v>
      </c>
      <c r="S4108" s="97"/>
    </row>
    <row r="4109" spans="1:19" x14ac:dyDescent="0.25">
      <c r="A4109" s="89" t="s">
        <v>8650</v>
      </c>
      <c r="B4109" s="89" t="s">
        <v>8534</v>
      </c>
      <c r="C4109" s="89" t="s">
        <v>17297</v>
      </c>
      <c r="D4109" s="89" t="s">
        <v>276</v>
      </c>
      <c r="E4109" s="94" t="s">
        <v>1377</v>
      </c>
      <c r="F4109" s="95" t="s">
        <v>1378</v>
      </c>
      <c r="G4109" s="89" t="s">
        <v>648</v>
      </c>
      <c r="H4109" s="89" t="s">
        <v>34</v>
      </c>
      <c r="I4109" s="96">
        <v>1</v>
      </c>
      <c r="J4109" s="97">
        <v>810</v>
      </c>
      <c r="K4109" s="98">
        <f t="shared" si="2216"/>
        <v>202.5</v>
      </c>
      <c r="L4109" s="99">
        <f t="shared" si="2217"/>
        <v>1.0815399999999999</v>
      </c>
      <c r="M4109" s="100">
        <f t="shared" si="2218"/>
        <v>1.0590999999999999</v>
      </c>
      <c r="N4109" s="101">
        <f t="shared" si="2219"/>
        <v>0.97811300000000001</v>
      </c>
      <c r="O4109" s="100">
        <f t="shared" si="2220"/>
        <v>1</v>
      </c>
      <c r="P4109" s="98">
        <f t="shared" si="2221"/>
        <v>226.88</v>
      </c>
      <c r="Q4109" s="97">
        <f t="shared" si="2222"/>
        <v>907.52</v>
      </c>
      <c r="R4109" s="97">
        <f t="shared" si="2223"/>
        <v>907.52</v>
      </c>
      <c r="S4109" s="97"/>
    </row>
    <row r="4110" spans="1:19" x14ac:dyDescent="0.25">
      <c r="A4110" s="89" t="s">
        <v>8651</v>
      </c>
      <c r="B4110" s="89" t="s">
        <v>8534</v>
      </c>
      <c r="C4110" s="89" t="s">
        <v>17297</v>
      </c>
      <c r="D4110" s="89" t="s">
        <v>278</v>
      </c>
      <c r="E4110" s="94" t="s">
        <v>6731</v>
      </c>
      <c r="F4110" s="95" t="s">
        <v>6732</v>
      </c>
      <c r="G4110" s="89" t="s">
        <v>648</v>
      </c>
      <c r="H4110" s="89" t="s">
        <v>34</v>
      </c>
      <c r="I4110" s="96">
        <v>1</v>
      </c>
      <c r="J4110" s="97">
        <v>271</v>
      </c>
      <c r="K4110" s="98">
        <f t="shared" si="2216"/>
        <v>67.75</v>
      </c>
      <c r="L4110" s="99">
        <f t="shared" si="2217"/>
        <v>1.0815399999999999</v>
      </c>
      <c r="M4110" s="100">
        <f t="shared" si="2218"/>
        <v>1.0590999999999999</v>
      </c>
      <c r="N4110" s="101">
        <f t="shared" si="2219"/>
        <v>0.97811300000000001</v>
      </c>
      <c r="O4110" s="100">
        <f t="shared" si="2220"/>
        <v>1</v>
      </c>
      <c r="P4110" s="98">
        <f t="shared" si="2221"/>
        <v>75.91</v>
      </c>
      <c r="Q4110" s="97">
        <f t="shared" si="2222"/>
        <v>303.64</v>
      </c>
      <c r="R4110" s="97">
        <f t="shared" si="2223"/>
        <v>303.64</v>
      </c>
      <c r="S4110" s="97"/>
    </row>
    <row r="4111" spans="1:19" x14ac:dyDescent="0.25">
      <c r="A4111" s="89"/>
      <c r="B4111" s="90"/>
      <c r="C4111" s="90"/>
      <c r="D4111" s="91"/>
      <c r="E4111" s="92"/>
      <c r="F4111" s="92" t="s">
        <v>8652</v>
      </c>
      <c r="G4111" s="91"/>
      <c r="H4111" s="91"/>
      <c r="I4111" s="93">
        <v>1</v>
      </c>
      <c r="J4111" s="91"/>
      <c r="K4111" s="98"/>
      <c r="L4111" s="99"/>
      <c r="M4111" s="100"/>
      <c r="N4111" s="101"/>
      <c r="O4111" s="100"/>
      <c r="P4111" s="98"/>
      <c r="Q4111" s="91"/>
      <c r="R4111" s="91"/>
      <c r="S4111" s="91"/>
    </row>
    <row r="4112" spans="1:19" ht="22.5" x14ac:dyDescent="0.25">
      <c r="A4112" s="89" t="s">
        <v>8653</v>
      </c>
      <c r="B4112" s="89" t="s">
        <v>8534</v>
      </c>
      <c r="C4112" s="89"/>
      <c r="D4112" s="89" t="s">
        <v>283</v>
      </c>
      <c r="E4112" s="94" t="s">
        <v>4495</v>
      </c>
      <c r="F4112" s="95" t="s">
        <v>4496</v>
      </c>
      <c r="G4112" s="89" t="s">
        <v>1077</v>
      </c>
      <c r="H4112" s="89" t="s">
        <v>5035</v>
      </c>
      <c r="I4112" s="96">
        <v>1</v>
      </c>
      <c r="J4112" s="97">
        <v>5985</v>
      </c>
      <c r="K4112" s="98">
        <f t="shared" ref="K4112:K4123" si="2224">J4112/H4112</f>
        <v>7980</v>
      </c>
      <c r="L4112" s="99">
        <f t="shared" ref="L4112:L4123" si="2225">$L$8</f>
        <v>1.0815399999999999</v>
      </c>
      <c r="M4112" s="100">
        <f t="shared" ref="M4112:M4123" si="2226">$M$8</f>
        <v>1.0590999999999999</v>
      </c>
      <c r="N4112" s="101">
        <f t="shared" ref="N4112:N4123" si="2227">$N$8</f>
        <v>0.97811300000000001</v>
      </c>
      <c r="O4112" s="100">
        <f t="shared" ref="O4112:O4123" si="2228">$O$8</f>
        <v>1</v>
      </c>
      <c r="P4112" s="98">
        <f t="shared" ref="P4112:P4123" si="2229">K4112*L4112*M4112*N4112*O4112</f>
        <v>8940.7000000000007</v>
      </c>
      <c r="Q4112" s="97">
        <f t="shared" ref="Q4112:Q4123" si="2230">H4112*P4112</f>
        <v>6705.53</v>
      </c>
      <c r="R4112" s="97"/>
      <c r="S4112" s="97"/>
    </row>
    <row r="4113" spans="1:19" ht="22.5" x14ac:dyDescent="0.25">
      <c r="A4113" s="89" t="s">
        <v>8654</v>
      </c>
      <c r="B4113" s="89" t="s">
        <v>8534</v>
      </c>
      <c r="C4113" s="89"/>
      <c r="D4113" s="89" t="s">
        <v>286</v>
      </c>
      <c r="E4113" s="94" t="s">
        <v>8625</v>
      </c>
      <c r="F4113" s="95" t="s">
        <v>8655</v>
      </c>
      <c r="G4113" s="89" t="s">
        <v>648</v>
      </c>
      <c r="H4113" s="89" t="s">
        <v>12</v>
      </c>
      <c r="I4113" s="96">
        <v>1</v>
      </c>
      <c r="J4113" s="97">
        <v>7672</v>
      </c>
      <c r="K4113" s="98">
        <f t="shared" si="2224"/>
        <v>7672</v>
      </c>
      <c r="L4113" s="99">
        <f t="shared" si="2225"/>
        <v>1.0815399999999999</v>
      </c>
      <c r="M4113" s="100">
        <f t="shared" si="2226"/>
        <v>1.0590999999999999</v>
      </c>
      <c r="N4113" s="101">
        <f t="shared" si="2227"/>
        <v>0.97811300000000001</v>
      </c>
      <c r="O4113" s="100">
        <f t="shared" si="2228"/>
        <v>1</v>
      </c>
      <c r="P4113" s="98">
        <f t="shared" si="2229"/>
        <v>8595.6200000000008</v>
      </c>
      <c r="Q4113" s="97">
        <f t="shared" si="2230"/>
        <v>8595.6200000000008</v>
      </c>
      <c r="R4113" s="97"/>
      <c r="S4113" s="97"/>
    </row>
    <row r="4114" spans="1:19" x14ac:dyDescent="0.25">
      <c r="A4114" s="89" t="s">
        <v>8656</v>
      </c>
      <c r="B4114" s="89" t="s">
        <v>8534</v>
      </c>
      <c r="C4114" s="89"/>
      <c r="D4114" s="89" t="s">
        <v>288</v>
      </c>
      <c r="E4114" s="94" t="s">
        <v>1282</v>
      </c>
      <c r="F4114" s="95" t="s">
        <v>1283</v>
      </c>
      <c r="G4114" s="89" t="s">
        <v>648</v>
      </c>
      <c r="H4114" s="89" t="s">
        <v>154</v>
      </c>
      <c r="I4114" s="96">
        <v>1</v>
      </c>
      <c r="J4114" s="97">
        <v>30991</v>
      </c>
      <c r="K4114" s="98">
        <f t="shared" si="2224"/>
        <v>885.46</v>
      </c>
      <c r="L4114" s="99">
        <f t="shared" si="2225"/>
        <v>1.0815399999999999</v>
      </c>
      <c r="M4114" s="100">
        <f t="shared" si="2226"/>
        <v>1.0590999999999999</v>
      </c>
      <c r="N4114" s="101">
        <f t="shared" si="2227"/>
        <v>0.97811300000000001</v>
      </c>
      <c r="O4114" s="100">
        <f t="shared" si="2228"/>
        <v>1</v>
      </c>
      <c r="P4114" s="98">
        <f t="shared" si="2229"/>
        <v>992.06</v>
      </c>
      <c r="Q4114" s="97">
        <f t="shared" si="2230"/>
        <v>34722.1</v>
      </c>
      <c r="R4114" s="97"/>
      <c r="S4114" s="97"/>
    </row>
    <row r="4115" spans="1:19" ht="22.5" x14ac:dyDescent="0.25">
      <c r="A4115" s="89" t="s">
        <v>8657</v>
      </c>
      <c r="B4115" s="89" t="s">
        <v>8534</v>
      </c>
      <c r="C4115" s="89" t="s">
        <v>17297</v>
      </c>
      <c r="D4115" s="89" t="s">
        <v>289</v>
      </c>
      <c r="E4115" s="94" t="s">
        <v>8658</v>
      </c>
      <c r="F4115" s="95" t="s">
        <v>8659</v>
      </c>
      <c r="G4115" s="89" t="s">
        <v>648</v>
      </c>
      <c r="H4115" s="89" t="s">
        <v>12</v>
      </c>
      <c r="I4115" s="96">
        <v>1</v>
      </c>
      <c r="J4115" s="97">
        <v>4210</v>
      </c>
      <c r="K4115" s="98">
        <f t="shared" si="2224"/>
        <v>4210</v>
      </c>
      <c r="L4115" s="99">
        <f t="shared" si="2225"/>
        <v>1.0815399999999999</v>
      </c>
      <c r="M4115" s="100">
        <f t="shared" si="2226"/>
        <v>1.0590999999999999</v>
      </c>
      <c r="N4115" s="101">
        <f t="shared" si="2227"/>
        <v>0.97811300000000001</v>
      </c>
      <c r="O4115" s="100">
        <f t="shared" si="2228"/>
        <v>1</v>
      </c>
      <c r="P4115" s="98">
        <f t="shared" si="2229"/>
        <v>4716.83</v>
      </c>
      <c r="Q4115" s="97">
        <f t="shared" si="2230"/>
        <v>4716.83</v>
      </c>
      <c r="R4115" s="97">
        <f t="shared" ref="R4115:R4119" si="2231">Q4115</f>
        <v>4716.83</v>
      </c>
      <c r="S4115" s="97"/>
    </row>
    <row r="4116" spans="1:19" x14ac:dyDescent="0.25">
      <c r="A4116" s="89" t="s">
        <v>8660</v>
      </c>
      <c r="B4116" s="89" t="s">
        <v>8534</v>
      </c>
      <c r="C4116" s="89" t="s">
        <v>17297</v>
      </c>
      <c r="D4116" s="89" t="s">
        <v>291</v>
      </c>
      <c r="E4116" s="94" t="s">
        <v>8661</v>
      </c>
      <c r="F4116" s="95" t="s">
        <v>8662</v>
      </c>
      <c r="G4116" s="89" t="s">
        <v>648</v>
      </c>
      <c r="H4116" s="89" t="s">
        <v>12</v>
      </c>
      <c r="I4116" s="96">
        <v>1</v>
      </c>
      <c r="J4116" s="97">
        <v>3129</v>
      </c>
      <c r="K4116" s="98">
        <f t="shared" si="2224"/>
        <v>3129</v>
      </c>
      <c r="L4116" s="99">
        <f t="shared" si="2225"/>
        <v>1.0815399999999999</v>
      </c>
      <c r="M4116" s="100">
        <f t="shared" si="2226"/>
        <v>1.0590999999999999</v>
      </c>
      <c r="N4116" s="101">
        <f t="shared" si="2227"/>
        <v>0.97811300000000001</v>
      </c>
      <c r="O4116" s="100">
        <f t="shared" si="2228"/>
        <v>1</v>
      </c>
      <c r="P4116" s="98">
        <f t="shared" si="2229"/>
        <v>3505.7</v>
      </c>
      <c r="Q4116" s="97">
        <f t="shared" si="2230"/>
        <v>3505.7</v>
      </c>
      <c r="R4116" s="97">
        <f t="shared" si="2231"/>
        <v>3505.7</v>
      </c>
      <c r="S4116" s="97"/>
    </row>
    <row r="4117" spans="1:19" x14ac:dyDescent="0.25">
      <c r="A4117" s="89" t="s">
        <v>8663</v>
      </c>
      <c r="B4117" s="89" t="s">
        <v>8534</v>
      </c>
      <c r="C4117" s="89" t="s">
        <v>17297</v>
      </c>
      <c r="D4117" s="89" t="s">
        <v>293</v>
      </c>
      <c r="E4117" s="94" t="s">
        <v>8642</v>
      </c>
      <c r="F4117" s="95" t="s">
        <v>8643</v>
      </c>
      <c r="G4117" s="89" t="s">
        <v>648</v>
      </c>
      <c r="H4117" s="89" t="s">
        <v>34</v>
      </c>
      <c r="I4117" s="96">
        <v>1</v>
      </c>
      <c r="J4117" s="97">
        <v>611</v>
      </c>
      <c r="K4117" s="98">
        <f t="shared" si="2224"/>
        <v>152.75</v>
      </c>
      <c r="L4117" s="99">
        <f t="shared" si="2225"/>
        <v>1.0815399999999999</v>
      </c>
      <c r="M4117" s="100">
        <f t="shared" si="2226"/>
        <v>1.0590999999999999</v>
      </c>
      <c r="N4117" s="101">
        <f t="shared" si="2227"/>
        <v>0.97811300000000001</v>
      </c>
      <c r="O4117" s="100">
        <f t="shared" si="2228"/>
        <v>1</v>
      </c>
      <c r="P4117" s="98">
        <f t="shared" si="2229"/>
        <v>171.14</v>
      </c>
      <c r="Q4117" s="97">
        <f t="shared" si="2230"/>
        <v>684.56</v>
      </c>
      <c r="R4117" s="97">
        <f t="shared" si="2231"/>
        <v>684.56</v>
      </c>
      <c r="S4117" s="97"/>
    </row>
    <row r="4118" spans="1:19" x14ac:dyDescent="0.25">
      <c r="A4118" s="89" t="s">
        <v>8664</v>
      </c>
      <c r="B4118" s="89" t="s">
        <v>8534</v>
      </c>
      <c r="C4118" s="89" t="s">
        <v>17297</v>
      </c>
      <c r="D4118" s="89" t="s">
        <v>295</v>
      </c>
      <c r="E4118" s="94" t="s">
        <v>6737</v>
      </c>
      <c r="F4118" s="95" t="s">
        <v>6738</v>
      </c>
      <c r="G4118" s="89" t="s">
        <v>648</v>
      </c>
      <c r="H4118" s="89" t="s">
        <v>58</v>
      </c>
      <c r="I4118" s="96">
        <v>1</v>
      </c>
      <c r="J4118" s="97">
        <v>1456</v>
      </c>
      <c r="K4118" s="98">
        <f t="shared" si="2224"/>
        <v>161.78</v>
      </c>
      <c r="L4118" s="99">
        <f t="shared" si="2225"/>
        <v>1.0815399999999999</v>
      </c>
      <c r="M4118" s="100">
        <f t="shared" si="2226"/>
        <v>1.0590999999999999</v>
      </c>
      <c r="N4118" s="101">
        <f t="shared" si="2227"/>
        <v>0.97811300000000001</v>
      </c>
      <c r="O4118" s="100">
        <f t="shared" si="2228"/>
        <v>1</v>
      </c>
      <c r="P4118" s="98">
        <f t="shared" si="2229"/>
        <v>181.26</v>
      </c>
      <c r="Q4118" s="97">
        <f t="shared" si="2230"/>
        <v>1631.34</v>
      </c>
      <c r="R4118" s="97">
        <f t="shared" si="2231"/>
        <v>1631.34</v>
      </c>
      <c r="S4118" s="97"/>
    </row>
    <row r="4119" spans="1:19" ht="22.5" x14ac:dyDescent="0.25">
      <c r="A4119" s="89" t="s">
        <v>8665</v>
      </c>
      <c r="B4119" s="89" t="s">
        <v>8534</v>
      </c>
      <c r="C4119" s="89" t="s">
        <v>17297</v>
      </c>
      <c r="D4119" s="89" t="s">
        <v>297</v>
      </c>
      <c r="E4119" s="94" t="s">
        <v>8543</v>
      </c>
      <c r="F4119" s="95" t="s">
        <v>8666</v>
      </c>
      <c r="G4119" s="89" t="s">
        <v>648</v>
      </c>
      <c r="H4119" s="89" t="s">
        <v>101</v>
      </c>
      <c r="I4119" s="96">
        <v>1</v>
      </c>
      <c r="J4119" s="97">
        <v>12059</v>
      </c>
      <c r="K4119" s="98">
        <f t="shared" si="2224"/>
        <v>602.95000000000005</v>
      </c>
      <c r="L4119" s="99">
        <f t="shared" si="2225"/>
        <v>1.0815399999999999</v>
      </c>
      <c r="M4119" s="100">
        <f t="shared" si="2226"/>
        <v>1.0590999999999999</v>
      </c>
      <c r="N4119" s="101">
        <f t="shared" si="2227"/>
        <v>0.97811300000000001</v>
      </c>
      <c r="O4119" s="100">
        <f t="shared" si="2228"/>
        <v>1</v>
      </c>
      <c r="P4119" s="98">
        <f t="shared" si="2229"/>
        <v>675.54</v>
      </c>
      <c r="Q4119" s="97">
        <f t="shared" si="2230"/>
        <v>13510.8</v>
      </c>
      <c r="R4119" s="97">
        <f t="shared" si="2231"/>
        <v>13510.8</v>
      </c>
      <c r="S4119" s="97"/>
    </row>
    <row r="4120" spans="1:19" ht="22.5" x14ac:dyDescent="0.25">
      <c r="A4120" s="89" t="s">
        <v>8667</v>
      </c>
      <c r="B4120" s="89" t="s">
        <v>8534</v>
      </c>
      <c r="C4120" s="89"/>
      <c r="D4120" s="89" t="s">
        <v>309</v>
      </c>
      <c r="E4120" s="94" t="s">
        <v>8668</v>
      </c>
      <c r="F4120" s="95" t="s">
        <v>8669</v>
      </c>
      <c r="G4120" s="89" t="s">
        <v>648</v>
      </c>
      <c r="H4120" s="89" t="s">
        <v>24</v>
      </c>
      <c r="I4120" s="96">
        <v>1</v>
      </c>
      <c r="J4120" s="97">
        <v>622</v>
      </c>
      <c r="K4120" s="98">
        <f t="shared" si="2224"/>
        <v>311</v>
      </c>
      <c r="L4120" s="99">
        <f t="shared" si="2225"/>
        <v>1.0815399999999999</v>
      </c>
      <c r="M4120" s="100">
        <f t="shared" si="2226"/>
        <v>1.0590999999999999</v>
      </c>
      <c r="N4120" s="101">
        <f t="shared" si="2227"/>
        <v>0.97811300000000001</v>
      </c>
      <c r="O4120" s="100">
        <f t="shared" si="2228"/>
        <v>1</v>
      </c>
      <c r="P4120" s="98">
        <f t="shared" si="2229"/>
        <v>348.44</v>
      </c>
      <c r="Q4120" s="97">
        <f t="shared" si="2230"/>
        <v>696.88</v>
      </c>
      <c r="R4120" s="97"/>
      <c r="S4120" s="97"/>
    </row>
    <row r="4121" spans="1:19" ht="22.5" x14ac:dyDescent="0.25">
      <c r="A4121" s="89" t="s">
        <v>8670</v>
      </c>
      <c r="B4121" s="89" t="s">
        <v>8534</v>
      </c>
      <c r="C4121" s="89" t="s">
        <v>17297</v>
      </c>
      <c r="D4121" s="89" t="s">
        <v>311</v>
      </c>
      <c r="E4121" s="94" t="s">
        <v>8671</v>
      </c>
      <c r="F4121" s="95" t="s">
        <v>8672</v>
      </c>
      <c r="G4121" s="89" t="s">
        <v>648</v>
      </c>
      <c r="H4121" s="89" t="s">
        <v>40</v>
      </c>
      <c r="I4121" s="96">
        <v>1</v>
      </c>
      <c r="J4121" s="97">
        <v>91</v>
      </c>
      <c r="K4121" s="98">
        <f t="shared" si="2224"/>
        <v>18.2</v>
      </c>
      <c r="L4121" s="99">
        <f t="shared" si="2225"/>
        <v>1.0815399999999999</v>
      </c>
      <c r="M4121" s="100">
        <f t="shared" si="2226"/>
        <v>1.0590999999999999</v>
      </c>
      <c r="N4121" s="101">
        <f t="shared" si="2227"/>
        <v>0.97811300000000001</v>
      </c>
      <c r="O4121" s="100">
        <f t="shared" si="2228"/>
        <v>1</v>
      </c>
      <c r="P4121" s="98">
        <f t="shared" si="2229"/>
        <v>20.39</v>
      </c>
      <c r="Q4121" s="97">
        <f t="shared" si="2230"/>
        <v>101.95</v>
      </c>
      <c r="R4121" s="97">
        <f t="shared" ref="R4121:R4122" si="2232">Q4121</f>
        <v>101.95</v>
      </c>
      <c r="S4121" s="97"/>
    </row>
    <row r="4122" spans="1:19" x14ac:dyDescent="0.25">
      <c r="A4122" s="89" t="s">
        <v>8673</v>
      </c>
      <c r="B4122" s="89" t="s">
        <v>8534</v>
      </c>
      <c r="C4122" s="89" t="s">
        <v>17297</v>
      </c>
      <c r="D4122" s="89" t="s">
        <v>218</v>
      </c>
      <c r="E4122" s="94" t="s">
        <v>8674</v>
      </c>
      <c r="F4122" s="95" t="s">
        <v>8675</v>
      </c>
      <c r="G4122" s="89" t="s">
        <v>648</v>
      </c>
      <c r="H4122" s="89" t="s">
        <v>68</v>
      </c>
      <c r="I4122" s="96">
        <v>1</v>
      </c>
      <c r="J4122" s="97">
        <v>3432</v>
      </c>
      <c r="K4122" s="98">
        <f t="shared" si="2224"/>
        <v>286</v>
      </c>
      <c r="L4122" s="99">
        <f t="shared" si="2225"/>
        <v>1.0815399999999999</v>
      </c>
      <c r="M4122" s="100">
        <f t="shared" si="2226"/>
        <v>1.0590999999999999</v>
      </c>
      <c r="N4122" s="101">
        <f t="shared" si="2227"/>
        <v>0.97811300000000001</v>
      </c>
      <c r="O4122" s="100">
        <f t="shared" si="2228"/>
        <v>1</v>
      </c>
      <c r="P4122" s="98">
        <f t="shared" si="2229"/>
        <v>320.43</v>
      </c>
      <c r="Q4122" s="97">
        <f t="shared" si="2230"/>
        <v>3845.16</v>
      </c>
      <c r="R4122" s="97">
        <f t="shared" si="2232"/>
        <v>3845.16</v>
      </c>
      <c r="S4122" s="97"/>
    </row>
    <row r="4123" spans="1:19" ht="22.5" x14ac:dyDescent="0.25">
      <c r="A4123" s="89" t="s">
        <v>8676</v>
      </c>
      <c r="B4123" s="89" t="s">
        <v>8534</v>
      </c>
      <c r="C4123" s="89"/>
      <c r="D4123" s="89" t="s">
        <v>922</v>
      </c>
      <c r="E4123" s="94" t="s">
        <v>8677</v>
      </c>
      <c r="F4123" s="95" t="s">
        <v>8629</v>
      </c>
      <c r="G4123" s="89" t="s">
        <v>648</v>
      </c>
      <c r="H4123" s="89" t="s">
        <v>40</v>
      </c>
      <c r="I4123" s="96">
        <v>1</v>
      </c>
      <c r="J4123" s="97">
        <v>5656</v>
      </c>
      <c r="K4123" s="98">
        <f t="shared" si="2224"/>
        <v>1131.2</v>
      </c>
      <c r="L4123" s="99">
        <f t="shared" si="2225"/>
        <v>1.0815399999999999</v>
      </c>
      <c r="M4123" s="100">
        <f t="shared" si="2226"/>
        <v>1.0590999999999999</v>
      </c>
      <c r="N4123" s="101">
        <f t="shared" si="2227"/>
        <v>0.97811300000000001</v>
      </c>
      <c r="O4123" s="100">
        <f t="shared" si="2228"/>
        <v>1</v>
      </c>
      <c r="P4123" s="98">
        <f t="shared" si="2229"/>
        <v>1267.3800000000001</v>
      </c>
      <c r="Q4123" s="97">
        <f t="shared" si="2230"/>
        <v>6336.9</v>
      </c>
      <c r="R4123" s="97"/>
      <c r="S4123" s="97"/>
    </row>
    <row r="4124" spans="1:19" x14ac:dyDescent="0.25">
      <c r="A4124" s="89"/>
      <c r="B4124" s="90"/>
      <c r="C4124" s="90"/>
      <c r="D4124" s="91"/>
      <c r="E4124" s="92"/>
      <c r="F4124" s="92" t="s">
        <v>8678</v>
      </c>
      <c r="G4124" s="91"/>
      <c r="H4124" s="91"/>
      <c r="I4124" s="93">
        <v>1</v>
      </c>
      <c r="J4124" s="91"/>
      <c r="K4124" s="98"/>
      <c r="L4124" s="99"/>
      <c r="M4124" s="100"/>
      <c r="N4124" s="101"/>
      <c r="O4124" s="100"/>
      <c r="P4124" s="98"/>
      <c r="Q4124" s="91"/>
      <c r="R4124" s="91"/>
      <c r="S4124" s="91"/>
    </row>
    <row r="4125" spans="1:19" ht="22.5" x14ac:dyDescent="0.25">
      <c r="A4125" s="89" t="s">
        <v>8679</v>
      </c>
      <c r="B4125" s="89" t="s">
        <v>8534</v>
      </c>
      <c r="C4125" s="89"/>
      <c r="D4125" s="89" t="s">
        <v>924</v>
      </c>
      <c r="E4125" s="94" t="s">
        <v>1263</v>
      </c>
      <c r="F4125" s="95" t="s">
        <v>1264</v>
      </c>
      <c r="G4125" s="89" t="s">
        <v>1077</v>
      </c>
      <c r="H4125" s="89" t="s">
        <v>8395</v>
      </c>
      <c r="I4125" s="96">
        <v>1</v>
      </c>
      <c r="J4125" s="97">
        <v>125068</v>
      </c>
      <c r="K4125" s="98">
        <f>J4125/H4125</f>
        <v>35530.68</v>
      </c>
      <c r="L4125" s="99">
        <f>$L$8</f>
        <v>1.0815399999999999</v>
      </c>
      <c r="M4125" s="100">
        <f>$M$8</f>
        <v>1.0590999999999999</v>
      </c>
      <c r="N4125" s="101">
        <f>$N$8</f>
        <v>0.97811300000000001</v>
      </c>
      <c r="O4125" s="100">
        <f>$O$8</f>
        <v>1</v>
      </c>
      <c r="P4125" s="98">
        <f>K4125*L4125*M4125*N4125*O4125</f>
        <v>39808.160000000003</v>
      </c>
      <c r="Q4125" s="97">
        <f>H4125*P4125</f>
        <v>140124.72</v>
      </c>
      <c r="R4125" s="97"/>
      <c r="S4125" s="97"/>
    </row>
    <row r="4126" spans="1:19" ht="22.5" x14ac:dyDescent="0.25">
      <c r="A4126" s="89" t="s">
        <v>8680</v>
      </c>
      <c r="B4126" s="89" t="s">
        <v>8534</v>
      </c>
      <c r="C4126" s="89"/>
      <c r="D4126" s="89" t="s">
        <v>927</v>
      </c>
      <c r="E4126" s="94" t="s">
        <v>8681</v>
      </c>
      <c r="F4126" s="95" t="s">
        <v>8682</v>
      </c>
      <c r="G4126" s="89" t="s">
        <v>648</v>
      </c>
      <c r="H4126" s="89" t="s">
        <v>65</v>
      </c>
      <c r="I4126" s="96">
        <v>1</v>
      </c>
      <c r="J4126" s="97">
        <v>13651</v>
      </c>
      <c r="K4126" s="98">
        <f>J4126/H4126</f>
        <v>1241</v>
      </c>
      <c r="L4126" s="99">
        <f>$L$8</f>
        <v>1.0815399999999999</v>
      </c>
      <c r="M4126" s="100">
        <f>$M$8</f>
        <v>1.0590999999999999</v>
      </c>
      <c r="N4126" s="101">
        <f>$N$8</f>
        <v>0.97811300000000001</v>
      </c>
      <c r="O4126" s="100">
        <f>$O$8</f>
        <v>1</v>
      </c>
      <c r="P4126" s="98">
        <f>K4126*L4126*M4126*N4126*O4126</f>
        <v>1390.4</v>
      </c>
      <c r="Q4126" s="97">
        <f>H4126*P4126</f>
        <v>15294.4</v>
      </c>
      <c r="R4126" s="97"/>
      <c r="S4126" s="97"/>
    </row>
    <row r="4127" spans="1:19" x14ac:dyDescent="0.25">
      <c r="A4127" s="89" t="s">
        <v>8683</v>
      </c>
      <c r="B4127" s="89" t="s">
        <v>8534</v>
      </c>
      <c r="C4127" s="89"/>
      <c r="D4127" s="89" t="s">
        <v>930</v>
      </c>
      <c r="E4127" s="94" t="s">
        <v>1282</v>
      </c>
      <c r="F4127" s="95" t="s">
        <v>1283</v>
      </c>
      <c r="G4127" s="89" t="s">
        <v>648</v>
      </c>
      <c r="H4127" s="89" t="s">
        <v>146</v>
      </c>
      <c r="I4127" s="96">
        <v>1</v>
      </c>
      <c r="J4127" s="97">
        <v>29220</v>
      </c>
      <c r="K4127" s="98">
        <f>J4127/H4127</f>
        <v>885.45</v>
      </c>
      <c r="L4127" s="99">
        <f>$L$8</f>
        <v>1.0815399999999999</v>
      </c>
      <c r="M4127" s="100">
        <f>$M$8</f>
        <v>1.0590999999999999</v>
      </c>
      <c r="N4127" s="101">
        <f>$N$8</f>
        <v>0.97811300000000001</v>
      </c>
      <c r="O4127" s="100">
        <f>$O$8</f>
        <v>1</v>
      </c>
      <c r="P4127" s="98">
        <f>K4127*L4127*M4127*N4127*O4127</f>
        <v>992.05</v>
      </c>
      <c r="Q4127" s="97">
        <f>H4127*P4127</f>
        <v>32737.65</v>
      </c>
      <c r="R4127" s="97"/>
      <c r="S4127" s="97"/>
    </row>
    <row r="4128" spans="1:19" x14ac:dyDescent="0.25">
      <c r="A4128" s="89" t="s">
        <v>8684</v>
      </c>
      <c r="B4128" s="89" t="s">
        <v>8534</v>
      </c>
      <c r="C4128" s="89" t="s">
        <v>17297</v>
      </c>
      <c r="D4128" s="89" t="s">
        <v>936</v>
      </c>
      <c r="E4128" s="94" t="s">
        <v>1374</v>
      </c>
      <c r="F4128" s="95" t="s">
        <v>1375</v>
      </c>
      <c r="G4128" s="89" t="s">
        <v>648</v>
      </c>
      <c r="H4128" s="89" t="s">
        <v>73</v>
      </c>
      <c r="I4128" s="96">
        <v>1</v>
      </c>
      <c r="J4128" s="97">
        <v>2140</v>
      </c>
      <c r="K4128" s="98">
        <f>J4128/H4128</f>
        <v>152.86000000000001</v>
      </c>
      <c r="L4128" s="99">
        <f>$L$8</f>
        <v>1.0815399999999999</v>
      </c>
      <c r="M4128" s="100">
        <f>$M$8</f>
        <v>1.0590999999999999</v>
      </c>
      <c r="N4128" s="101">
        <f>$N$8</f>
        <v>0.97811300000000001</v>
      </c>
      <c r="O4128" s="100">
        <f>$O$8</f>
        <v>1</v>
      </c>
      <c r="P4128" s="98">
        <f>K4128*L4128*M4128*N4128*O4128</f>
        <v>171.26</v>
      </c>
      <c r="Q4128" s="97">
        <f>H4128*P4128</f>
        <v>2397.64</v>
      </c>
      <c r="R4128" s="97">
        <f t="shared" ref="R4128:R4129" si="2233">Q4128</f>
        <v>2397.64</v>
      </c>
      <c r="S4128" s="97"/>
    </row>
    <row r="4129" spans="1:19" ht="22.5" x14ac:dyDescent="0.25">
      <c r="A4129" s="89" t="s">
        <v>8685</v>
      </c>
      <c r="B4129" s="89" t="s">
        <v>8534</v>
      </c>
      <c r="C4129" s="89" t="s">
        <v>17297</v>
      </c>
      <c r="D4129" s="89" t="s">
        <v>941</v>
      </c>
      <c r="E4129" s="94" t="s">
        <v>8543</v>
      </c>
      <c r="F4129" s="95" t="s">
        <v>8544</v>
      </c>
      <c r="G4129" s="89" t="s">
        <v>648</v>
      </c>
      <c r="H4129" s="89" t="s">
        <v>91</v>
      </c>
      <c r="I4129" s="96">
        <v>1</v>
      </c>
      <c r="J4129" s="97">
        <v>11456</v>
      </c>
      <c r="K4129" s="98">
        <f>J4129/H4129</f>
        <v>602.95000000000005</v>
      </c>
      <c r="L4129" s="99">
        <f>$L$8</f>
        <v>1.0815399999999999</v>
      </c>
      <c r="M4129" s="100">
        <f>$M$8</f>
        <v>1.0590999999999999</v>
      </c>
      <c r="N4129" s="101">
        <f>$N$8</f>
        <v>0.97811300000000001</v>
      </c>
      <c r="O4129" s="100">
        <f>$O$8</f>
        <v>1</v>
      </c>
      <c r="P4129" s="98">
        <f>K4129*L4129*M4129*N4129*O4129</f>
        <v>675.54</v>
      </c>
      <c r="Q4129" s="97">
        <f>H4129*P4129</f>
        <v>12835.26</v>
      </c>
      <c r="R4129" s="97">
        <f t="shared" si="2233"/>
        <v>12835.26</v>
      </c>
      <c r="S4129" s="97"/>
    </row>
    <row r="4130" spans="1:19" x14ac:dyDescent="0.25">
      <c r="A4130" s="82" t="s">
        <v>2759</v>
      </c>
      <c r="B4130" s="83"/>
      <c r="C4130" s="84"/>
      <c r="D4130" s="85"/>
      <c r="E4130" s="86"/>
      <c r="F4130" s="86" t="s">
        <v>7280</v>
      </c>
      <c r="G4130" s="82"/>
      <c r="H4130" s="82"/>
      <c r="I4130" s="87"/>
      <c r="J4130" s="88">
        <f>SUM(J4131:J4147)</f>
        <v>1604764</v>
      </c>
      <c r="K4130" s="98"/>
      <c r="L4130" s="99"/>
      <c r="M4130" s="100"/>
      <c r="N4130" s="101"/>
      <c r="O4130" s="100"/>
      <c r="P4130" s="98"/>
      <c r="Q4130" s="88">
        <f>SUM(Q4131:Q4147)</f>
        <v>1797959.56</v>
      </c>
      <c r="R4130" s="88">
        <f t="shared" ref="R4130:S4130" si="2234">SUM(R4131:R4147)</f>
        <v>0</v>
      </c>
      <c r="S4130" s="88">
        <f t="shared" si="2234"/>
        <v>0</v>
      </c>
    </row>
    <row r="4131" spans="1:19" ht="22.5" x14ac:dyDescent="0.25">
      <c r="A4131" s="89" t="s">
        <v>8687</v>
      </c>
      <c r="B4131" s="89" t="s">
        <v>8534</v>
      </c>
      <c r="C4131" s="89"/>
      <c r="D4131" s="89" t="s">
        <v>946</v>
      </c>
      <c r="E4131" s="94" t="s">
        <v>4615</v>
      </c>
      <c r="F4131" s="95" t="s">
        <v>4616</v>
      </c>
      <c r="G4131" s="89" t="s">
        <v>71</v>
      </c>
      <c r="H4131" s="89" t="s">
        <v>8688</v>
      </c>
      <c r="I4131" s="96">
        <v>1</v>
      </c>
      <c r="J4131" s="97">
        <v>160520</v>
      </c>
      <c r="K4131" s="98">
        <f t="shared" ref="K4131:K4147" si="2235">J4131/H4131</f>
        <v>67445.38</v>
      </c>
      <c r="L4131" s="99">
        <f t="shared" ref="L4131:L4147" si="2236">$L$8</f>
        <v>1.0815399999999999</v>
      </c>
      <c r="M4131" s="100">
        <f t="shared" ref="M4131:M4147" si="2237">$M$8</f>
        <v>1.0590999999999999</v>
      </c>
      <c r="N4131" s="101">
        <f t="shared" ref="N4131:N4147" si="2238">$N$8</f>
        <v>0.97811300000000001</v>
      </c>
      <c r="O4131" s="100">
        <f t="shared" ref="O4131:O4147" si="2239">$O$8</f>
        <v>1</v>
      </c>
      <c r="P4131" s="98">
        <f t="shared" ref="P4131:P4147" si="2240">K4131*L4131*M4131*N4131*O4131</f>
        <v>75565.02</v>
      </c>
      <c r="Q4131" s="97">
        <f t="shared" ref="Q4131:Q4147" si="2241">H4131*P4131</f>
        <v>179844.75</v>
      </c>
      <c r="R4131" s="97"/>
      <c r="S4131" s="97"/>
    </row>
    <row r="4132" spans="1:19" ht="22.5" x14ac:dyDescent="0.25">
      <c r="A4132" s="89" t="s">
        <v>8689</v>
      </c>
      <c r="B4132" s="89" t="s">
        <v>8534</v>
      </c>
      <c r="C4132" s="89"/>
      <c r="D4132" s="89" t="s">
        <v>952</v>
      </c>
      <c r="E4132" s="94" t="s">
        <v>8690</v>
      </c>
      <c r="F4132" s="95" t="s">
        <v>8691</v>
      </c>
      <c r="G4132" s="89" t="s">
        <v>648</v>
      </c>
      <c r="H4132" s="89" t="s">
        <v>183</v>
      </c>
      <c r="I4132" s="96">
        <v>1</v>
      </c>
      <c r="J4132" s="97">
        <v>181487</v>
      </c>
      <c r="K4132" s="98">
        <f t="shared" si="2235"/>
        <v>3945.37</v>
      </c>
      <c r="L4132" s="99">
        <f t="shared" si="2236"/>
        <v>1.0815399999999999</v>
      </c>
      <c r="M4132" s="100">
        <f t="shared" si="2237"/>
        <v>1.0590999999999999</v>
      </c>
      <c r="N4132" s="101">
        <f t="shared" si="2238"/>
        <v>0.97811300000000001</v>
      </c>
      <c r="O4132" s="100">
        <f t="shared" si="2239"/>
        <v>1</v>
      </c>
      <c r="P4132" s="98">
        <f t="shared" si="2240"/>
        <v>4420.3500000000004</v>
      </c>
      <c r="Q4132" s="97">
        <f t="shared" si="2241"/>
        <v>203336.1</v>
      </c>
      <c r="R4132" s="97"/>
      <c r="S4132" s="97"/>
    </row>
    <row r="4133" spans="1:19" ht="22.5" x14ac:dyDescent="0.25">
      <c r="A4133" s="89" t="s">
        <v>8692</v>
      </c>
      <c r="B4133" s="89" t="s">
        <v>8534</v>
      </c>
      <c r="C4133" s="89"/>
      <c r="D4133" s="89" t="s">
        <v>957</v>
      </c>
      <c r="E4133" s="94" t="s">
        <v>8693</v>
      </c>
      <c r="F4133" s="95" t="s">
        <v>8694</v>
      </c>
      <c r="G4133" s="89" t="s">
        <v>648</v>
      </c>
      <c r="H4133" s="89" t="s">
        <v>12</v>
      </c>
      <c r="I4133" s="96">
        <v>1</v>
      </c>
      <c r="J4133" s="97">
        <v>2418</v>
      </c>
      <c r="K4133" s="98">
        <f t="shared" si="2235"/>
        <v>2418</v>
      </c>
      <c r="L4133" s="99">
        <f t="shared" si="2236"/>
        <v>1.0815399999999999</v>
      </c>
      <c r="M4133" s="100">
        <f t="shared" si="2237"/>
        <v>1.0590999999999999</v>
      </c>
      <c r="N4133" s="101">
        <f t="shared" si="2238"/>
        <v>0.97811300000000001</v>
      </c>
      <c r="O4133" s="100">
        <f t="shared" si="2239"/>
        <v>1</v>
      </c>
      <c r="P4133" s="98">
        <f t="shared" si="2240"/>
        <v>2709.1</v>
      </c>
      <c r="Q4133" s="97">
        <f t="shared" si="2241"/>
        <v>2709.1</v>
      </c>
      <c r="R4133" s="97"/>
      <c r="S4133" s="97"/>
    </row>
    <row r="4134" spans="1:19" ht="22.5" x14ac:dyDescent="0.25">
      <c r="A4134" s="89" t="s">
        <v>8695</v>
      </c>
      <c r="B4134" s="89" t="s">
        <v>8534</v>
      </c>
      <c r="C4134" s="89"/>
      <c r="D4134" s="89" t="s">
        <v>962</v>
      </c>
      <c r="E4134" s="94" t="s">
        <v>8696</v>
      </c>
      <c r="F4134" s="95" t="s">
        <v>8697</v>
      </c>
      <c r="G4134" s="89" t="s">
        <v>648</v>
      </c>
      <c r="H4134" s="89" t="s">
        <v>108</v>
      </c>
      <c r="I4134" s="96">
        <v>1</v>
      </c>
      <c r="J4134" s="97">
        <v>103401</v>
      </c>
      <c r="K4134" s="98">
        <f t="shared" si="2235"/>
        <v>4495.7</v>
      </c>
      <c r="L4134" s="99">
        <f t="shared" si="2236"/>
        <v>1.0815399999999999</v>
      </c>
      <c r="M4134" s="100">
        <f t="shared" si="2237"/>
        <v>1.0590999999999999</v>
      </c>
      <c r="N4134" s="101">
        <f t="shared" si="2238"/>
        <v>0.97811300000000001</v>
      </c>
      <c r="O4134" s="100">
        <f t="shared" si="2239"/>
        <v>1</v>
      </c>
      <c r="P4134" s="98">
        <f t="shared" si="2240"/>
        <v>5036.93</v>
      </c>
      <c r="Q4134" s="97">
        <f t="shared" si="2241"/>
        <v>115849.39</v>
      </c>
      <c r="R4134" s="97"/>
      <c r="S4134" s="97"/>
    </row>
    <row r="4135" spans="1:19" ht="22.5" x14ac:dyDescent="0.25">
      <c r="A4135" s="89" t="s">
        <v>8698</v>
      </c>
      <c r="B4135" s="89" t="s">
        <v>8534</v>
      </c>
      <c r="C4135" s="89"/>
      <c r="D4135" s="89" t="s">
        <v>967</v>
      </c>
      <c r="E4135" s="94" t="s">
        <v>8699</v>
      </c>
      <c r="F4135" s="95" t="s">
        <v>8700</v>
      </c>
      <c r="G4135" s="89" t="s">
        <v>648</v>
      </c>
      <c r="H4135" s="89" t="s">
        <v>154</v>
      </c>
      <c r="I4135" s="96">
        <v>1</v>
      </c>
      <c r="J4135" s="97">
        <v>193910</v>
      </c>
      <c r="K4135" s="98">
        <f t="shared" si="2235"/>
        <v>5540.29</v>
      </c>
      <c r="L4135" s="99">
        <f t="shared" si="2236"/>
        <v>1.0815399999999999</v>
      </c>
      <c r="M4135" s="100">
        <f t="shared" si="2237"/>
        <v>1.0590999999999999</v>
      </c>
      <c r="N4135" s="101">
        <f t="shared" si="2238"/>
        <v>0.97811300000000001</v>
      </c>
      <c r="O4135" s="100">
        <f t="shared" si="2239"/>
        <v>1</v>
      </c>
      <c r="P4135" s="98">
        <f t="shared" si="2240"/>
        <v>6207.28</v>
      </c>
      <c r="Q4135" s="97">
        <f t="shared" si="2241"/>
        <v>217254.8</v>
      </c>
      <c r="R4135" s="97"/>
      <c r="S4135" s="97"/>
    </row>
    <row r="4136" spans="1:19" ht="22.5" x14ac:dyDescent="0.25">
      <c r="A4136" s="89" t="s">
        <v>8701</v>
      </c>
      <c r="B4136" s="89" t="s">
        <v>8534</v>
      </c>
      <c r="C4136" s="89"/>
      <c r="D4136" s="89" t="s">
        <v>973</v>
      </c>
      <c r="E4136" s="94" t="s">
        <v>8702</v>
      </c>
      <c r="F4136" s="95" t="s">
        <v>8703</v>
      </c>
      <c r="G4136" s="89" t="s">
        <v>648</v>
      </c>
      <c r="H4136" s="89" t="s">
        <v>24</v>
      </c>
      <c r="I4136" s="96">
        <v>1</v>
      </c>
      <c r="J4136" s="97">
        <v>18642</v>
      </c>
      <c r="K4136" s="98">
        <f t="shared" si="2235"/>
        <v>9321</v>
      </c>
      <c r="L4136" s="99">
        <f t="shared" si="2236"/>
        <v>1.0815399999999999</v>
      </c>
      <c r="M4136" s="100">
        <f t="shared" si="2237"/>
        <v>1.0590999999999999</v>
      </c>
      <c r="N4136" s="101">
        <f t="shared" si="2238"/>
        <v>0.97811300000000001</v>
      </c>
      <c r="O4136" s="100">
        <f t="shared" si="2239"/>
        <v>1</v>
      </c>
      <c r="P4136" s="98">
        <f t="shared" si="2240"/>
        <v>10443.14</v>
      </c>
      <c r="Q4136" s="97">
        <f t="shared" si="2241"/>
        <v>20886.28</v>
      </c>
      <c r="R4136" s="97"/>
      <c r="S4136" s="97"/>
    </row>
    <row r="4137" spans="1:19" ht="22.5" x14ac:dyDescent="0.25">
      <c r="A4137" s="89" t="s">
        <v>8704</v>
      </c>
      <c r="B4137" s="89" t="s">
        <v>8534</v>
      </c>
      <c r="C4137" s="89"/>
      <c r="D4137" s="89" t="s">
        <v>979</v>
      </c>
      <c r="E4137" s="94" t="s">
        <v>8705</v>
      </c>
      <c r="F4137" s="95" t="s">
        <v>8706</v>
      </c>
      <c r="G4137" s="89" t="s">
        <v>648</v>
      </c>
      <c r="H4137" s="89" t="s">
        <v>136</v>
      </c>
      <c r="I4137" s="96">
        <v>1</v>
      </c>
      <c r="J4137" s="97">
        <v>285344</v>
      </c>
      <c r="K4137" s="98">
        <f t="shared" si="2235"/>
        <v>9511.4699999999993</v>
      </c>
      <c r="L4137" s="99">
        <f t="shared" si="2236"/>
        <v>1.0815399999999999</v>
      </c>
      <c r="M4137" s="100">
        <f t="shared" si="2237"/>
        <v>1.0590999999999999</v>
      </c>
      <c r="N4137" s="101">
        <f t="shared" si="2238"/>
        <v>0.97811300000000001</v>
      </c>
      <c r="O4137" s="100">
        <f t="shared" si="2239"/>
        <v>1</v>
      </c>
      <c r="P4137" s="98">
        <f t="shared" si="2240"/>
        <v>10656.54</v>
      </c>
      <c r="Q4137" s="97">
        <f t="shared" si="2241"/>
        <v>319696.2</v>
      </c>
      <c r="R4137" s="97"/>
      <c r="S4137" s="97"/>
    </row>
    <row r="4138" spans="1:19" ht="22.5" x14ac:dyDescent="0.25">
      <c r="A4138" s="89" t="s">
        <v>8707</v>
      </c>
      <c r="B4138" s="89" t="s">
        <v>8534</v>
      </c>
      <c r="C4138" s="89"/>
      <c r="D4138" s="89" t="s">
        <v>985</v>
      </c>
      <c r="E4138" s="94" t="s">
        <v>8702</v>
      </c>
      <c r="F4138" s="95" t="s">
        <v>8703</v>
      </c>
      <c r="G4138" s="89" t="s">
        <v>648</v>
      </c>
      <c r="H4138" s="89" t="s">
        <v>34</v>
      </c>
      <c r="I4138" s="96">
        <v>1</v>
      </c>
      <c r="J4138" s="97">
        <v>37285</v>
      </c>
      <c r="K4138" s="98">
        <f t="shared" si="2235"/>
        <v>9321.25</v>
      </c>
      <c r="L4138" s="99">
        <f t="shared" si="2236"/>
        <v>1.0815399999999999</v>
      </c>
      <c r="M4138" s="100">
        <f t="shared" si="2237"/>
        <v>1.0590999999999999</v>
      </c>
      <c r="N4138" s="101">
        <f t="shared" si="2238"/>
        <v>0.97811300000000001</v>
      </c>
      <c r="O4138" s="100">
        <f t="shared" si="2239"/>
        <v>1</v>
      </c>
      <c r="P4138" s="98">
        <f t="shared" si="2240"/>
        <v>10443.42</v>
      </c>
      <c r="Q4138" s="97">
        <f t="shared" si="2241"/>
        <v>41773.68</v>
      </c>
      <c r="R4138" s="97"/>
      <c r="S4138" s="97"/>
    </row>
    <row r="4139" spans="1:19" ht="22.5" x14ac:dyDescent="0.25">
      <c r="A4139" s="89" t="s">
        <v>8708</v>
      </c>
      <c r="B4139" s="89" t="s">
        <v>8534</v>
      </c>
      <c r="C4139" s="89"/>
      <c r="D4139" s="89" t="s">
        <v>988</v>
      </c>
      <c r="E4139" s="94" t="s">
        <v>8709</v>
      </c>
      <c r="F4139" s="95" t="s">
        <v>6845</v>
      </c>
      <c r="G4139" s="89" t="s">
        <v>648</v>
      </c>
      <c r="H4139" s="89" t="s">
        <v>68</v>
      </c>
      <c r="I4139" s="96">
        <v>1</v>
      </c>
      <c r="J4139" s="97">
        <v>66300</v>
      </c>
      <c r="K4139" s="98">
        <f t="shared" si="2235"/>
        <v>5525</v>
      </c>
      <c r="L4139" s="99">
        <f t="shared" si="2236"/>
        <v>1.0815399999999999</v>
      </c>
      <c r="M4139" s="100">
        <f t="shared" si="2237"/>
        <v>1.0590999999999999</v>
      </c>
      <c r="N4139" s="101">
        <f t="shared" si="2238"/>
        <v>0.97811300000000001</v>
      </c>
      <c r="O4139" s="100">
        <f t="shared" si="2239"/>
        <v>1</v>
      </c>
      <c r="P4139" s="98">
        <f t="shared" si="2240"/>
        <v>6190.15</v>
      </c>
      <c r="Q4139" s="97">
        <f t="shared" si="2241"/>
        <v>74281.8</v>
      </c>
      <c r="R4139" s="97"/>
      <c r="S4139" s="97"/>
    </row>
    <row r="4140" spans="1:19" ht="22.5" x14ac:dyDescent="0.25">
      <c r="A4140" s="89" t="s">
        <v>8710</v>
      </c>
      <c r="B4140" s="89" t="s">
        <v>8534</v>
      </c>
      <c r="C4140" s="89"/>
      <c r="D4140" s="89" t="s">
        <v>991</v>
      </c>
      <c r="E4140" s="94" t="s">
        <v>8711</v>
      </c>
      <c r="F4140" s="95" t="s">
        <v>8712</v>
      </c>
      <c r="G4140" s="89" t="s">
        <v>648</v>
      </c>
      <c r="H4140" s="89" t="s">
        <v>30</v>
      </c>
      <c r="I4140" s="96">
        <v>1</v>
      </c>
      <c r="J4140" s="97">
        <v>17849</v>
      </c>
      <c r="K4140" s="98">
        <f t="shared" si="2235"/>
        <v>5949.67</v>
      </c>
      <c r="L4140" s="99">
        <f t="shared" si="2236"/>
        <v>1.0815399999999999</v>
      </c>
      <c r="M4140" s="100">
        <f t="shared" si="2237"/>
        <v>1.0590999999999999</v>
      </c>
      <c r="N4140" s="101">
        <f t="shared" si="2238"/>
        <v>0.97811300000000001</v>
      </c>
      <c r="O4140" s="100">
        <f t="shared" si="2239"/>
        <v>1</v>
      </c>
      <c r="P4140" s="98">
        <f t="shared" si="2240"/>
        <v>6665.94</v>
      </c>
      <c r="Q4140" s="97">
        <f t="shared" si="2241"/>
        <v>19997.82</v>
      </c>
      <c r="R4140" s="97"/>
      <c r="S4140" s="97"/>
    </row>
    <row r="4141" spans="1:19" ht="22.5" x14ac:dyDescent="0.25">
      <c r="A4141" s="89" t="s">
        <v>8713</v>
      </c>
      <c r="B4141" s="89" t="s">
        <v>8534</v>
      </c>
      <c r="C4141" s="89"/>
      <c r="D4141" s="89" t="s">
        <v>995</v>
      </c>
      <c r="E4141" s="94" t="s">
        <v>8705</v>
      </c>
      <c r="F4141" s="95" t="s">
        <v>8706</v>
      </c>
      <c r="G4141" s="89" t="s">
        <v>648</v>
      </c>
      <c r="H4141" s="89" t="s">
        <v>129</v>
      </c>
      <c r="I4141" s="96">
        <v>1</v>
      </c>
      <c r="J4141" s="97">
        <v>266321</v>
      </c>
      <c r="K4141" s="98">
        <f t="shared" si="2235"/>
        <v>9511.4599999999991</v>
      </c>
      <c r="L4141" s="99">
        <f t="shared" si="2236"/>
        <v>1.0815399999999999</v>
      </c>
      <c r="M4141" s="100">
        <f t="shared" si="2237"/>
        <v>1.0590999999999999</v>
      </c>
      <c r="N4141" s="101">
        <f t="shared" si="2238"/>
        <v>0.97811300000000001</v>
      </c>
      <c r="O4141" s="100">
        <f t="shared" si="2239"/>
        <v>1</v>
      </c>
      <c r="P4141" s="98">
        <f t="shared" si="2240"/>
        <v>10656.53</v>
      </c>
      <c r="Q4141" s="97">
        <f t="shared" si="2241"/>
        <v>298382.84000000003</v>
      </c>
      <c r="R4141" s="97"/>
      <c r="S4141" s="97"/>
    </row>
    <row r="4142" spans="1:19" ht="22.5" x14ac:dyDescent="0.25">
      <c r="A4142" s="89" t="s">
        <v>8714</v>
      </c>
      <c r="B4142" s="89" t="s">
        <v>8534</v>
      </c>
      <c r="C4142" s="89"/>
      <c r="D4142" s="89" t="s">
        <v>998</v>
      </c>
      <c r="E4142" s="94" t="s">
        <v>8715</v>
      </c>
      <c r="F4142" s="95" t="s">
        <v>8700</v>
      </c>
      <c r="G4142" s="89" t="s">
        <v>648</v>
      </c>
      <c r="H4142" s="89" t="s">
        <v>24</v>
      </c>
      <c r="I4142" s="96">
        <v>1</v>
      </c>
      <c r="J4142" s="97">
        <v>11307</v>
      </c>
      <c r="K4142" s="98">
        <f t="shared" si="2235"/>
        <v>5653.5</v>
      </c>
      <c r="L4142" s="99">
        <f t="shared" si="2236"/>
        <v>1.0815399999999999</v>
      </c>
      <c r="M4142" s="100">
        <f t="shared" si="2237"/>
        <v>1.0590999999999999</v>
      </c>
      <c r="N4142" s="101">
        <f t="shared" si="2238"/>
        <v>0.97811300000000001</v>
      </c>
      <c r="O4142" s="100">
        <f t="shared" si="2239"/>
        <v>1</v>
      </c>
      <c r="P4142" s="98">
        <f t="shared" si="2240"/>
        <v>6334.12</v>
      </c>
      <c r="Q4142" s="97">
        <f t="shared" si="2241"/>
        <v>12668.24</v>
      </c>
      <c r="R4142" s="97"/>
      <c r="S4142" s="97"/>
    </row>
    <row r="4143" spans="1:19" ht="22.5" x14ac:dyDescent="0.25">
      <c r="A4143" s="89" t="s">
        <v>8716</v>
      </c>
      <c r="B4143" s="89" t="s">
        <v>8534</v>
      </c>
      <c r="C4143" s="89"/>
      <c r="D4143" s="89" t="s">
        <v>1002</v>
      </c>
      <c r="E4143" s="94" t="s">
        <v>8717</v>
      </c>
      <c r="F4143" s="95" t="s">
        <v>8718</v>
      </c>
      <c r="G4143" s="89" t="s">
        <v>648</v>
      </c>
      <c r="H4143" s="89" t="s">
        <v>48</v>
      </c>
      <c r="I4143" s="96">
        <v>1</v>
      </c>
      <c r="J4143" s="97">
        <v>76682</v>
      </c>
      <c r="K4143" s="98">
        <f t="shared" si="2235"/>
        <v>10954.57</v>
      </c>
      <c r="L4143" s="99">
        <f t="shared" si="2236"/>
        <v>1.0815399999999999</v>
      </c>
      <c r="M4143" s="100">
        <f t="shared" si="2237"/>
        <v>1.0590999999999999</v>
      </c>
      <c r="N4143" s="101">
        <f t="shared" si="2238"/>
        <v>0.97811300000000001</v>
      </c>
      <c r="O4143" s="100">
        <f t="shared" si="2239"/>
        <v>1</v>
      </c>
      <c r="P4143" s="98">
        <f t="shared" si="2240"/>
        <v>12273.37</v>
      </c>
      <c r="Q4143" s="97">
        <f t="shared" si="2241"/>
        <v>85913.59</v>
      </c>
      <c r="R4143" s="97"/>
      <c r="S4143" s="97"/>
    </row>
    <row r="4144" spans="1:19" ht="22.5" x14ac:dyDescent="0.25">
      <c r="A4144" s="89" t="s">
        <v>8719</v>
      </c>
      <c r="B4144" s="89" t="s">
        <v>8534</v>
      </c>
      <c r="C4144" s="89"/>
      <c r="D4144" s="89" t="s">
        <v>1005</v>
      </c>
      <c r="E4144" s="94" t="s">
        <v>8720</v>
      </c>
      <c r="F4144" s="95" t="s">
        <v>8721</v>
      </c>
      <c r="G4144" s="89" t="s">
        <v>648</v>
      </c>
      <c r="H4144" s="89" t="s">
        <v>106</v>
      </c>
      <c r="I4144" s="96">
        <v>1</v>
      </c>
      <c r="J4144" s="97">
        <v>108529</v>
      </c>
      <c r="K4144" s="98">
        <f t="shared" si="2235"/>
        <v>5168.05</v>
      </c>
      <c r="L4144" s="99">
        <f t="shared" si="2236"/>
        <v>1.0815399999999999</v>
      </c>
      <c r="M4144" s="100">
        <f t="shared" si="2237"/>
        <v>1.0590999999999999</v>
      </c>
      <c r="N4144" s="101">
        <f t="shared" si="2238"/>
        <v>0.97811300000000001</v>
      </c>
      <c r="O4144" s="100">
        <f t="shared" si="2239"/>
        <v>1</v>
      </c>
      <c r="P4144" s="98">
        <f t="shared" si="2240"/>
        <v>5790.22</v>
      </c>
      <c r="Q4144" s="97">
        <f t="shared" si="2241"/>
        <v>121594.62</v>
      </c>
      <c r="R4144" s="97"/>
      <c r="S4144" s="97"/>
    </row>
    <row r="4145" spans="1:19" ht="22.5" x14ac:dyDescent="0.25">
      <c r="A4145" s="89" t="s">
        <v>8722</v>
      </c>
      <c r="B4145" s="89" t="s">
        <v>8534</v>
      </c>
      <c r="C4145" s="89"/>
      <c r="D4145" s="89" t="s">
        <v>1012</v>
      </c>
      <c r="E4145" s="94" t="s">
        <v>8723</v>
      </c>
      <c r="F4145" s="95" t="s">
        <v>8724</v>
      </c>
      <c r="G4145" s="89" t="s">
        <v>648</v>
      </c>
      <c r="H4145" s="89" t="s">
        <v>30</v>
      </c>
      <c r="I4145" s="96">
        <v>1</v>
      </c>
      <c r="J4145" s="97">
        <v>18006</v>
      </c>
      <c r="K4145" s="98">
        <f t="shared" si="2235"/>
        <v>6002</v>
      </c>
      <c r="L4145" s="99">
        <f t="shared" si="2236"/>
        <v>1.0815399999999999</v>
      </c>
      <c r="M4145" s="100">
        <f t="shared" si="2237"/>
        <v>1.0590999999999999</v>
      </c>
      <c r="N4145" s="101">
        <f t="shared" si="2238"/>
        <v>0.97811300000000001</v>
      </c>
      <c r="O4145" s="100">
        <f t="shared" si="2239"/>
        <v>1</v>
      </c>
      <c r="P4145" s="98">
        <f t="shared" si="2240"/>
        <v>6724.57</v>
      </c>
      <c r="Q4145" s="97">
        <f t="shared" si="2241"/>
        <v>20173.71</v>
      </c>
      <c r="R4145" s="97"/>
      <c r="S4145" s="97"/>
    </row>
    <row r="4146" spans="1:19" ht="22.5" x14ac:dyDescent="0.25">
      <c r="A4146" s="89" t="s">
        <v>8725</v>
      </c>
      <c r="B4146" s="89" t="s">
        <v>8534</v>
      </c>
      <c r="C4146" s="89"/>
      <c r="D4146" s="89" t="s">
        <v>1017</v>
      </c>
      <c r="E4146" s="94" t="s">
        <v>8726</v>
      </c>
      <c r="F4146" s="95" t="s">
        <v>8727</v>
      </c>
      <c r="G4146" s="89" t="s">
        <v>648</v>
      </c>
      <c r="H4146" s="89" t="s">
        <v>106</v>
      </c>
      <c r="I4146" s="96">
        <v>1</v>
      </c>
      <c r="J4146" s="97">
        <v>55871</v>
      </c>
      <c r="K4146" s="98">
        <f t="shared" si="2235"/>
        <v>2660.52</v>
      </c>
      <c r="L4146" s="99">
        <f t="shared" si="2236"/>
        <v>1.0815399999999999</v>
      </c>
      <c r="M4146" s="100">
        <f t="shared" si="2237"/>
        <v>1.0590999999999999</v>
      </c>
      <c r="N4146" s="101">
        <f t="shared" si="2238"/>
        <v>0.97811300000000001</v>
      </c>
      <c r="O4146" s="100">
        <f t="shared" si="2239"/>
        <v>1</v>
      </c>
      <c r="P4146" s="98">
        <f t="shared" si="2240"/>
        <v>2980.82</v>
      </c>
      <c r="Q4146" s="97">
        <f t="shared" si="2241"/>
        <v>62597.22</v>
      </c>
      <c r="R4146" s="97"/>
      <c r="S4146" s="97"/>
    </row>
    <row r="4147" spans="1:19" ht="22.5" x14ac:dyDescent="0.25">
      <c r="A4147" s="89" t="s">
        <v>8728</v>
      </c>
      <c r="B4147" s="89" t="s">
        <v>8534</v>
      </c>
      <c r="C4147" s="89"/>
      <c r="D4147" s="89" t="s">
        <v>1022</v>
      </c>
      <c r="E4147" s="94" t="s">
        <v>8729</v>
      </c>
      <c r="F4147" s="95" t="s">
        <v>8730</v>
      </c>
      <c r="G4147" s="89" t="s">
        <v>648</v>
      </c>
      <c r="H4147" s="89" t="s">
        <v>43</v>
      </c>
      <c r="I4147" s="96">
        <v>1</v>
      </c>
      <c r="J4147" s="97">
        <v>892</v>
      </c>
      <c r="K4147" s="98">
        <f t="shared" si="2235"/>
        <v>148.66999999999999</v>
      </c>
      <c r="L4147" s="99">
        <f t="shared" si="2236"/>
        <v>1.0815399999999999</v>
      </c>
      <c r="M4147" s="100">
        <f t="shared" si="2237"/>
        <v>1.0590999999999999</v>
      </c>
      <c r="N4147" s="101">
        <f t="shared" si="2238"/>
        <v>0.97811300000000001</v>
      </c>
      <c r="O4147" s="100">
        <f t="shared" si="2239"/>
        <v>1</v>
      </c>
      <c r="P4147" s="98">
        <f t="shared" si="2240"/>
        <v>166.57</v>
      </c>
      <c r="Q4147" s="97">
        <f t="shared" si="2241"/>
        <v>999.42</v>
      </c>
      <c r="R4147" s="97"/>
      <c r="S4147" s="97"/>
    </row>
    <row r="4148" spans="1:19" x14ac:dyDescent="0.25">
      <c r="A4148" s="82" t="s">
        <v>2763</v>
      </c>
      <c r="B4148" s="83"/>
      <c r="C4148" s="84"/>
      <c r="D4148" s="85"/>
      <c r="E4148" s="86"/>
      <c r="F4148" s="86" t="s">
        <v>1409</v>
      </c>
      <c r="G4148" s="82"/>
      <c r="H4148" s="82"/>
      <c r="I4148" s="87"/>
      <c r="J4148" s="88">
        <f>SUM(J4149:J4164)</f>
        <v>131958</v>
      </c>
      <c r="K4148" s="98"/>
      <c r="L4148" s="99"/>
      <c r="M4148" s="100"/>
      <c r="N4148" s="101"/>
      <c r="O4148" s="100"/>
      <c r="P4148" s="98"/>
      <c r="Q4148" s="88">
        <f>SUM(Q4149:Q4164)</f>
        <v>147844.15</v>
      </c>
      <c r="R4148" s="88">
        <f t="shared" ref="R4148:S4148" si="2242">SUM(R4149:R4164)</f>
        <v>1396.02</v>
      </c>
      <c r="S4148" s="88">
        <f t="shared" si="2242"/>
        <v>0</v>
      </c>
    </row>
    <row r="4149" spans="1:19" x14ac:dyDescent="0.25">
      <c r="A4149" s="89" t="s">
        <v>8732</v>
      </c>
      <c r="B4149" s="89" t="s">
        <v>8534</v>
      </c>
      <c r="C4149" s="89"/>
      <c r="D4149" s="89" t="s">
        <v>1027</v>
      </c>
      <c r="E4149" s="94" t="s">
        <v>1420</v>
      </c>
      <c r="F4149" s="95" t="s">
        <v>1421</v>
      </c>
      <c r="G4149" s="89" t="s">
        <v>71</v>
      </c>
      <c r="H4149" s="89" t="s">
        <v>8733</v>
      </c>
      <c r="I4149" s="96">
        <v>1</v>
      </c>
      <c r="J4149" s="97">
        <v>10098</v>
      </c>
      <c r="K4149" s="98">
        <f t="shared" ref="K4149:K4164" si="2243">J4149/H4149</f>
        <v>21037.5</v>
      </c>
      <c r="L4149" s="99">
        <f t="shared" ref="L4149:L4164" si="2244">$L$8</f>
        <v>1.0815399999999999</v>
      </c>
      <c r="M4149" s="100">
        <f t="shared" ref="M4149:M4164" si="2245">$M$8</f>
        <v>1.0590999999999999</v>
      </c>
      <c r="N4149" s="101">
        <f t="shared" ref="N4149:N4164" si="2246">$N$8</f>
        <v>0.97811300000000001</v>
      </c>
      <c r="O4149" s="100">
        <f t="shared" ref="O4149:O4164" si="2247">$O$8</f>
        <v>1</v>
      </c>
      <c r="P4149" s="98">
        <f t="shared" ref="P4149:P4164" si="2248">K4149*L4149*M4149*N4149*O4149</f>
        <v>23570.17</v>
      </c>
      <c r="Q4149" s="97">
        <f t="shared" ref="Q4149:Q4164" si="2249">H4149*P4149</f>
        <v>11313.68</v>
      </c>
      <c r="R4149" s="97"/>
      <c r="S4149" s="97"/>
    </row>
    <row r="4150" spans="1:19" ht="22.5" x14ac:dyDescent="0.25">
      <c r="A4150" s="89" t="s">
        <v>8734</v>
      </c>
      <c r="B4150" s="89" t="s">
        <v>8534</v>
      </c>
      <c r="C4150" s="89"/>
      <c r="D4150" s="89" t="s">
        <v>1032</v>
      </c>
      <c r="E4150" s="94" t="s">
        <v>6855</v>
      </c>
      <c r="F4150" s="95" t="s">
        <v>6856</v>
      </c>
      <c r="G4150" s="89" t="s">
        <v>970</v>
      </c>
      <c r="H4150" s="89" t="s">
        <v>7569</v>
      </c>
      <c r="I4150" s="96">
        <v>1</v>
      </c>
      <c r="J4150" s="97">
        <v>3332</v>
      </c>
      <c r="K4150" s="98">
        <f t="shared" si="2243"/>
        <v>694.17</v>
      </c>
      <c r="L4150" s="99">
        <f t="shared" si="2244"/>
        <v>1.0815399999999999</v>
      </c>
      <c r="M4150" s="100">
        <f t="shared" si="2245"/>
        <v>1.0590999999999999</v>
      </c>
      <c r="N4150" s="101">
        <f t="shared" si="2246"/>
        <v>0.97811300000000001</v>
      </c>
      <c r="O4150" s="100">
        <f t="shared" si="2247"/>
        <v>1</v>
      </c>
      <c r="P4150" s="98">
        <f t="shared" si="2248"/>
        <v>777.74</v>
      </c>
      <c r="Q4150" s="97">
        <f t="shared" si="2249"/>
        <v>3733.15</v>
      </c>
      <c r="R4150" s="97"/>
      <c r="S4150" s="97"/>
    </row>
    <row r="4151" spans="1:19" x14ac:dyDescent="0.25">
      <c r="A4151" s="89" t="s">
        <v>8735</v>
      </c>
      <c r="B4151" s="89" t="s">
        <v>8534</v>
      </c>
      <c r="C4151" s="89"/>
      <c r="D4151" s="89" t="s">
        <v>1037</v>
      </c>
      <c r="E4151" s="94" t="s">
        <v>1411</v>
      </c>
      <c r="F4151" s="95" t="s">
        <v>1412</v>
      </c>
      <c r="G4151" s="89" t="s">
        <v>71</v>
      </c>
      <c r="H4151" s="89" t="s">
        <v>4315</v>
      </c>
      <c r="I4151" s="96">
        <v>1</v>
      </c>
      <c r="J4151" s="97">
        <v>3513</v>
      </c>
      <c r="K4151" s="98">
        <f t="shared" si="2243"/>
        <v>20664.71</v>
      </c>
      <c r="L4151" s="99">
        <f t="shared" si="2244"/>
        <v>1.0815399999999999</v>
      </c>
      <c r="M4151" s="100">
        <f t="shared" si="2245"/>
        <v>1.0590999999999999</v>
      </c>
      <c r="N4151" s="101">
        <f t="shared" si="2246"/>
        <v>0.97811300000000001</v>
      </c>
      <c r="O4151" s="100">
        <f t="shared" si="2247"/>
        <v>1</v>
      </c>
      <c r="P4151" s="98">
        <f t="shared" si="2248"/>
        <v>23152.5</v>
      </c>
      <c r="Q4151" s="97">
        <f t="shared" si="2249"/>
        <v>3935.93</v>
      </c>
      <c r="R4151" s="97"/>
      <c r="S4151" s="97"/>
    </row>
    <row r="4152" spans="1:19" ht="22.5" x14ac:dyDescent="0.25">
      <c r="A4152" s="89" t="s">
        <v>8736</v>
      </c>
      <c r="B4152" s="89" t="s">
        <v>8534</v>
      </c>
      <c r="C4152" s="89"/>
      <c r="D4152" s="89" t="s">
        <v>1045</v>
      </c>
      <c r="E4152" s="94" t="s">
        <v>6851</v>
      </c>
      <c r="F4152" s="95" t="s">
        <v>6852</v>
      </c>
      <c r="G4152" s="89" t="s">
        <v>970</v>
      </c>
      <c r="H4152" s="89" t="s">
        <v>1696</v>
      </c>
      <c r="I4152" s="96">
        <v>1</v>
      </c>
      <c r="J4152" s="97">
        <v>189</v>
      </c>
      <c r="K4152" s="98">
        <f t="shared" si="2243"/>
        <v>630</v>
      </c>
      <c r="L4152" s="99">
        <f t="shared" si="2244"/>
        <v>1.0815399999999999</v>
      </c>
      <c r="M4152" s="100">
        <f t="shared" si="2245"/>
        <v>1.0590999999999999</v>
      </c>
      <c r="N4152" s="101">
        <f t="shared" si="2246"/>
        <v>0.97811300000000001</v>
      </c>
      <c r="O4152" s="100">
        <f t="shared" si="2247"/>
        <v>1</v>
      </c>
      <c r="P4152" s="98">
        <f t="shared" si="2248"/>
        <v>705.84</v>
      </c>
      <c r="Q4152" s="97">
        <f t="shared" si="2249"/>
        <v>211.75</v>
      </c>
      <c r="R4152" s="97"/>
      <c r="S4152" s="97"/>
    </row>
    <row r="4153" spans="1:19" x14ac:dyDescent="0.25">
      <c r="A4153" s="89" t="s">
        <v>8737</v>
      </c>
      <c r="B4153" s="89" t="s">
        <v>8534</v>
      </c>
      <c r="C4153" s="89"/>
      <c r="D4153" s="89" t="s">
        <v>1050</v>
      </c>
      <c r="E4153" s="94" t="s">
        <v>8738</v>
      </c>
      <c r="F4153" s="95" t="s">
        <v>8739</v>
      </c>
      <c r="G4153" s="89" t="s">
        <v>970</v>
      </c>
      <c r="H4153" s="89" t="s">
        <v>3534</v>
      </c>
      <c r="I4153" s="96">
        <v>1</v>
      </c>
      <c r="J4153" s="97">
        <v>480</v>
      </c>
      <c r="K4153" s="98">
        <f t="shared" si="2243"/>
        <v>533.33000000000004</v>
      </c>
      <c r="L4153" s="99">
        <f t="shared" si="2244"/>
        <v>1.0815399999999999</v>
      </c>
      <c r="M4153" s="100">
        <f t="shared" si="2245"/>
        <v>1.0590999999999999</v>
      </c>
      <c r="N4153" s="101">
        <f t="shared" si="2246"/>
        <v>0.97811300000000001</v>
      </c>
      <c r="O4153" s="100">
        <f t="shared" si="2247"/>
        <v>1</v>
      </c>
      <c r="P4153" s="98">
        <f t="shared" si="2248"/>
        <v>597.54</v>
      </c>
      <c r="Q4153" s="97">
        <f t="shared" si="2249"/>
        <v>537.79</v>
      </c>
      <c r="R4153" s="97"/>
      <c r="S4153" s="97"/>
    </row>
    <row r="4154" spans="1:19" x14ac:dyDescent="0.25">
      <c r="A4154" s="89" t="s">
        <v>8740</v>
      </c>
      <c r="B4154" s="89" t="s">
        <v>8534</v>
      </c>
      <c r="C4154" s="89"/>
      <c r="D4154" s="89" t="s">
        <v>1058</v>
      </c>
      <c r="E4154" s="94" t="s">
        <v>8741</v>
      </c>
      <c r="F4154" s="95" t="s">
        <v>8742</v>
      </c>
      <c r="G4154" s="89" t="s">
        <v>970</v>
      </c>
      <c r="H4154" s="89" t="s">
        <v>1072</v>
      </c>
      <c r="I4154" s="96">
        <v>1</v>
      </c>
      <c r="J4154" s="97">
        <v>203</v>
      </c>
      <c r="K4154" s="98">
        <f t="shared" si="2243"/>
        <v>406</v>
      </c>
      <c r="L4154" s="99">
        <f t="shared" si="2244"/>
        <v>1.0815399999999999</v>
      </c>
      <c r="M4154" s="100">
        <f t="shared" si="2245"/>
        <v>1.0590999999999999</v>
      </c>
      <c r="N4154" s="101">
        <f t="shared" si="2246"/>
        <v>0.97811300000000001</v>
      </c>
      <c r="O4154" s="100">
        <f t="shared" si="2247"/>
        <v>1</v>
      </c>
      <c r="P4154" s="98">
        <f t="shared" si="2248"/>
        <v>454.88</v>
      </c>
      <c r="Q4154" s="97">
        <f t="shared" si="2249"/>
        <v>227.44</v>
      </c>
      <c r="R4154" s="97"/>
      <c r="S4154" s="97"/>
    </row>
    <row r="4155" spans="1:19" x14ac:dyDescent="0.25">
      <c r="A4155" s="89" t="s">
        <v>8743</v>
      </c>
      <c r="B4155" s="89" t="s">
        <v>8534</v>
      </c>
      <c r="C4155" s="89"/>
      <c r="D4155" s="89" t="s">
        <v>1063</v>
      </c>
      <c r="E4155" s="94" t="s">
        <v>1442</v>
      </c>
      <c r="F4155" s="95" t="s">
        <v>1443</v>
      </c>
      <c r="G4155" s="89" t="s">
        <v>648</v>
      </c>
      <c r="H4155" s="89" t="s">
        <v>43</v>
      </c>
      <c r="I4155" s="96">
        <v>1</v>
      </c>
      <c r="J4155" s="97">
        <v>7744</v>
      </c>
      <c r="K4155" s="98">
        <f t="shared" si="2243"/>
        <v>1290.67</v>
      </c>
      <c r="L4155" s="99">
        <f t="shared" si="2244"/>
        <v>1.0815399999999999</v>
      </c>
      <c r="M4155" s="100">
        <f t="shared" si="2245"/>
        <v>1.0590999999999999</v>
      </c>
      <c r="N4155" s="101">
        <f t="shared" si="2246"/>
        <v>0.97811300000000001</v>
      </c>
      <c r="O4155" s="100">
        <f t="shared" si="2247"/>
        <v>1</v>
      </c>
      <c r="P4155" s="98">
        <f t="shared" si="2248"/>
        <v>1446.05</v>
      </c>
      <c r="Q4155" s="97">
        <f t="shared" si="2249"/>
        <v>8676.2999999999993</v>
      </c>
      <c r="R4155" s="97"/>
      <c r="S4155" s="97"/>
    </row>
    <row r="4156" spans="1:19" ht="22.5" x14ac:dyDescent="0.25">
      <c r="A4156" s="89" t="s">
        <v>8744</v>
      </c>
      <c r="B4156" s="89" t="s">
        <v>8534</v>
      </c>
      <c r="C4156" s="89" t="s">
        <v>17297</v>
      </c>
      <c r="D4156" s="89" t="s">
        <v>1068</v>
      </c>
      <c r="E4156" s="94" t="s">
        <v>4650</v>
      </c>
      <c r="F4156" s="95" t="s">
        <v>4651</v>
      </c>
      <c r="G4156" s="89" t="s">
        <v>648</v>
      </c>
      <c r="H4156" s="89" t="s">
        <v>43</v>
      </c>
      <c r="I4156" s="96">
        <v>1</v>
      </c>
      <c r="J4156" s="97">
        <v>1246</v>
      </c>
      <c r="K4156" s="98">
        <f t="shared" si="2243"/>
        <v>207.67</v>
      </c>
      <c r="L4156" s="99">
        <f t="shared" si="2244"/>
        <v>1.0815399999999999</v>
      </c>
      <c r="M4156" s="100">
        <f t="shared" si="2245"/>
        <v>1.0590999999999999</v>
      </c>
      <c r="N4156" s="101">
        <f t="shared" si="2246"/>
        <v>0.97811300000000001</v>
      </c>
      <c r="O4156" s="100">
        <f t="shared" si="2247"/>
        <v>1</v>
      </c>
      <c r="P4156" s="98">
        <f t="shared" si="2248"/>
        <v>232.67</v>
      </c>
      <c r="Q4156" s="97">
        <f t="shared" si="2249"/>
        <v>1396.02</v>
      </c>
      <c r="R4156" s="97">
        <f t="shared" ref="R4156" si="2250">Q4156</f>
        <v>1396.02</v>
      </c>
      <c r="S4156" s="97"/>
    </row>
    <row r="4157" spans="1:19" x14ac:dyDescent="0.25">
      <c r="A4157" s="89" t="s">
        <v>8745</v>
      </c>
      <c r="B4157" s="89" t="s">
        <v>8534</v>
      </c>
      <c r="C4157" s="89"/>
      <c r="D4157" s="89" t="s">
        <v>1074</v>
      </c>
      <c r="E4157" s="94" t="s">
        <v>6858</v>
      </c>
      <c r="F4157" s="95" t="s">
        <v>6859</v>
      </c>
      <c r="G4157" s="89" t="s">
        <v>71</v>
      </c>
      <c r="H4157" s="89" t="s">
        <v>8746</v>
      </c>
      <c r="I4157" s="96">
        <v>1</v>
      </c>
      <c r="J4157" s="97">
        <v>57493</v>
      </c>
      <c r="K4157" s="98">
        <f t="shared" si="2243"/>
        <v>24675.11</v>
      </c>
      <c r="L4157" s="99">
        <f t="shared" si="2244"/>
        <v>1.0815399999999999</v>
      </c>
      <c r="M4157" s="100">
        <f t="shared" si="2245"/>
        <v>1.0590999999999999</v>
      </c>
      <c r="N4157" s="101">
        <f t="shared" si="2246"/>
        <v>0.97811300000000001</v>
      </c>
      <c r="O4157" s="100">
        <f t="shared" si="2247"/>
        <v>1</v>
      </c>
      <c r="P4157" s="98">
        <f t="shared" si="2248"/>
        <v>27645.71</v>
      </c>
      <c r="Q4157" s="97">
        <f t="shared" si="2249"/>
        <v>64414.5</v>
      </c>
      <c r="R4157" s="97"/>
      <c r="S4157" s="97"/>
    </row>
    <row r="4158" spans="1:19" ht="22.5" x14ac:dyDescent="0.25">
      <c r="A4158" s="89" t="s">
        <v>8747</v>
      </c>
      <c r="B4158" s="89" t="s">
        <v>8534</v>
      </c>
      <c r="C4158" s="89"/>
      <c r="D4158" s="89" t="s">
        <v>1080</v>
      </c>
      <c r="E4158" s="94" t="s">
        <v>6861</v>
      </c>
      <c r="F4158" s="95" t="s">
        <v>6862</v>
      </c>
      <c r="G4158" s="89" t="s">
        <v>71</v>
      </c>
      <c r="H4158" s="89" t="s">
        <v>8748</v>
      </c>
      <c r="I4158" s="96">
        <v>1</v>
      </c>
      <c r="J4158" s="97">
        <v>10941</v>
      </c>
      <c r="K4158" s="98">
        <f t="shared" si="2243"/>
        <v>6630.91</v>
      </c>
      <c r="L4158" s="99">
        <f t="shared" si="2244"/>
        <v>1.0815399999999999</v>
      </c>
      <c r="M4158" s="100">
        <f t="shared" si="2245"/>
        <v>1.0590999999999999</v>
      </c>
      <c r="N4158" s="101">
        <f t="shared" si="2246"/>
        <v>0.97811300000000001</v>
      </c>
      <c r="O4158" s="100">
        <f t="shared" si="2247"/>
        <v>1</v>
      </c>
      <c r="P4158" s="98">
        <f t="shared" si="2248"/>
        <v>7429.19</v>
      </c>
      <c r="Q4158" s="97">
        <f t="shared" si="2249"/>
        <v>12258.16</v>
      </c>
      <c r="R4158" s="97"/>
      <c r="S4158" s="97"/>
    </row>
    <row r="4159" spans="1:19" ht="22.5" x14ac:dyDescent="0.25">
      <c r="A4159" s="89" t="s">
        <v>8749</v>
      </c>
      <c r="B4159" s="89" t="s">
        <v>8534</v>
      </c>
      <c r="C4159" s="89"/>
      <c r="D4159" s="89" t="s">
        <v>1084</v>
      </c>
      <c r="E4159" s="94" t="s">
        <v>8750</v>
      </c>
      <c r="F4159" s="95" t="s">
        <v>8751</v>
      </c>
      <c r="G4159" s="89" t="s">
        <v>648</v>
      </c>
      <c r="H4159" s="89" t="s">
        <v>70</v>
      </c>
      <c r="I4159" s="96">
        <v>1</v>
      </c>
      <c r="J4159" s="97">
        <v>1040</v>
      </c>
      <c r="K4159" s="98">
        <f t="shared" si="2243"/>
        <v>80</v>
      </c>
      <c r="L4159" s="99">
        <f t="shared" si="2244"/>
        <v>1.0815399999999999</v>
      </c>
      <c r="M4159" s="100">
        <f t="shared" si="2245"/>
        <v>1.0590999999999999</v>
      </c>
      <c r="N4159" s="101">
        <f t="shared" si="2246"/>
        <v>0.97811300000000001</v>
      </c>
      <c r="O4159" s="100">
        <f t="shared" si="2247"/>
        <v>1</v>
      </c>
      <c r="P4159" s="98">
        <f t="shared" si="2248"/>
        <v>89.63</v>
      </c>
      <c r="Q4159" s="97">
        <f t="shared" si="2249"/>
        <v>1165.19</v>
      </c>
      <c r="R4159" s="97"/>
      <c r="S4159" s="97"/>
    </row>
    <row r="4160" spans="1:19" x14ac:dyDescent="0.25">
      <c r="A4160" s="89" t="s">
        <v>8752</v>
      </c>
      <c r="B4160" s="89" t="s">
        <v>8534</v>
      </c>
      <c r="C4160" s="89"/>
      <c r="D4160" s="89" t="s">
        <v>1088</v>
      </c>
      <c r="E4160" s="94" t="s">
        <v>8753</v>
      </c>
      <c r="F4160" s="95" t="s">
        <v>8754</v>
      </c>
      <c r="G4160" s="89" t="s">
        <v>71</v>
      </c>
      <c r="H4160" s="89" t="s">
        <v>460</v>
      </c>
      <c r="I4160" s="96">
        <v>1</v>
      </c>
      <c r="J4160" s="97">
        <v>223</v>
      </c>
      <c r="K4160" s="98">
        <f t="shared" si="2243"/>
        <v>7433.33</v>
      </c>
      <c r="L4160" s="99">
        <f t="shared" si="2244"/>
        <v>1.0815399999999999</v>
      </c>
      <c r="M4160" s="100">
        <f t="shared" si="2245"/>
        <v>1.0590999999999999</v>
      </c>
      <c r="N4160" s="101">
        <f t="shared" si="2246"/>
        <v>0.97811300000000001</v>
      </c>
      <c r="O4160" s="100">
        <f t="shared" si="2247"/>
        <v>1</v>
      </c>
      <c r="P4160" s="98">
        <f t="shared" si="2248"/>
        <v>8328.2199999999993</v>
      </c>
      <c r="Q4160" s="97">
        <f t="shared" si="2249"/>
        <v>249.85</v>
      </c>
      <c r="R4160" s="97"/>
      <c r="S4160" s="97"/>
    </row>
    <row r="4161" spans="1:19" x14ac:dyDescent="0.25">
      <c r="A4161" s="89" t="s">
        <v>8755</v>
      </c>
      <c r="B4161" s="89" t="s">
        <v>8534</v>
      </c>
      <c r="C4161" s="89"/>
      <c r="D4161" s="89" t="s">
        <v>2578</v>
      </c>
      <c r="E4161" s="94" t="s">
        <v>8756</v>
      </c>
      <c r="F4161" s="95" t="s">
        <v>8757</v>
      </c>
      <c r="G4161" s="89" t="s">
        <v>71</v>
      </c>
      <c r="H4161" s="89" t="s">
        <v>1569</v>
      </c>
      <c r="I4161" s="96">
        <v>1</v>
      </c>
      <c r="J4161" s="97">
        <v>4122</v>
      </c>
      <c r="K4161" s="98">
        <f t="shared" si="2243"/>
        <v>6870</v>
      </c>
      <c r="L4161" s="99">
        <f t="shared" si="2244"/>
        <v>1.0815399999999999</v>
      </c>
      <c r="M4161" s="100">
        <f t="shared" si="2245"/>
        <v>1.0590999999999999</v>
      </c>
      <c r="N4161" s="101">
        <f t="shared" si="2246"/>
        <v>0.97811300000000001</v>
      </c>
      <c r="O4161" s="100">
        <f t="shared" si="2247"/>
        <v>1</v>
      </c>
      <c r="P4161" s="98">
        <f t="shared" si="2248"/>
        <v>7697.07</v>
      </c>
      <c r="Q4161" s="97">
        <f t="shared" si="2249"/>
        <v>4618.24</v>
      </c>
      <c r="R4161" s="97"/>
      <c r="S4161" s="97"/>
    </row>
    <row r="4162" spans="1:19" x14ac:dyDescent="0.25">
      <c r="A4162" s="89" t="s">
        <v>8758</v>
      </c>
      <c r="B4162" s="89" t="s">
        <v>8534</v>
      </c>
      <c r="C4162" s="89"/>
      <c r="D4162" s="89" t="s">
        <v>2581</v>
      </c>
      <c r="E4162" s="94" t="s">
        <v>7306</v>
      </c>
      <c r="F4162" s="95" t="s">
        <v>7307</v>
      </c>
      <c r="G4162" s="89" t="s">
        <v>71</v>
      </c>
      <c r="H4162" s="89" t="s">
        <v>1634</v>
      </c>
      <c r="I4162" s="96">
        <v>1</v>
      </c>
      <c r="J4162" s="97">
        <v>1281</v>
      </c>
      <c r="K4162" s="98">
        <f t="shared" si="2243"/>
        <v>25620</v>
      </c>
      <c r="L4162" s="99">
        <f t="shared" si="2244"/>
        <v>1.0815399999999999</v>
      </c>
      <c r="M4162" s="100">
        <f t="shared" si="2245"/>
        <v>1.0590999999999999</v>
      </c>
      <c r="N4162" s="101">
        <f t="shared" si="2246"/>
        <v>0.97811300000000001</v>
      </c>
      <c r="O4162" s="100">
        <f t="shared" si="2247"/>
        <v>1</v>
      </c>
      <c r="P4162" s="98">
        <f t="shared" si="2248"/>
        <v>28704.35</v>
      </c>
      <c r="Q4162" s="97">
        <f t="shared" si="2249"/>
        <v>1435.22</v>
      </c>
      <c r="R4162" s="97"/>
      <c r="S4162" s="97"/>
    </row>
    <row r="4163" spans="1:19" x14ac:dyDescent="0.25">
      <c r="A4163" s="89" t="s">
        <v>8759</v>
      </c>
      <c r="B4163" s="89" t="s">
        <v>8534</v>
      </c>
      <c r="C4163" s="89"/>
      <c r="D4163" s="89" t="s">
        <v>2583</v>
      </c>
      <c r="E4163" s="94" t="s">
        <v>8760</v>
      </c>
      <c r="F4163" s="95" t="s">
        <v>8761</v>
      </c>
      <c r="G4163" s="89" t="s">
        <v>6414</v>
      </c>
      <c r="H4163" s="89" t="s">
        <v>4257</v>
      </c>
      <c r="I4163" s="96">
        <v>1</v>
      </c>
      <c r="J4163" s="97">
        <v>4255</v>
      </c>
      <c r="K4163" s="98">
        <f t="shared" si="2243"/>
        <v>15759.26</v>
      </c>
      <c r="L4163" s="99">
        <f t="shared" si="2244"/>
        <v>1.0815399999999999</v>
      </c>
      <c r="M4163" s="100">
        <f t="shared" si="2245"/>
        <v>1.0590999999999999</v>
      </c>
      <c r="N4163" s="101">
        <f t="shared" si="2246"/>
        <v>0.97811300000000001</v>
      </c>
      <c r="O4163" s="100">
        <f t="shared" si="2247"/>
        <v>1</v>
      </c>
      <c r="P4163" s="98">
        <f t="shared" si="2248"/>
        <v>17656.490000000002</v>
      </c>
      <c r="Q4163" s="97">
        <f t="shared" si="2249"/>
        <v>4767.25</v>
      </c>
      <c r="R4163" s="97"/>
      <c r="S4163" s="97"/>
    </row>
    <row r="4164" spans="1:19" x14ac:dyDescent="0.25">
      <c r="A4164" s="89" t="s">
        <v>8762</v>
      </c>
      <c r="B4164" s="89" t="s">
        <v>8534</v>
      </c>
      <c r="C4164" s="89"/>
      <c r="D4164" s="89" t="s">
        <v>2587</v>
      </c>
      <c r="E4164" s="94" t="s">
        <v>8763</v>
      </c>
      <c r="F4164" s="95" t="s">
        <v>8764</v>
      </c>
      <c r="G4164" s="89" t="s">
        <v>970</v>
      </c>
      <c r="H4164" s="89" t="s">
        <v>8765</v>
      </c>
      <c r="I4164" s="96">
        <v>1</v>
      </c>
      <c r="J4164" s="97">
        <v>25798</v>
      </c>
      <c r="K4164" s="98">
        <f t="shared" si="2243"/>
        <v>440.99</v>
      </c>
      <c r="L4164" s="99">
        <f t="shared" si="2244"/>
        <v>1.0815399999999999</v>
      </c>
      <c r="M4164" s="100">
        <f t="shared" si="2245"/>
        <v>1.0590999999999999</v>
      </c>
      <c r="N4164" s="101">
        <f t="shared" si="2246"/>
        <v>0.97811300000000001</v>
      </c>
      <c r="O4164" s="100">
        <f t="shared" si="2247"/>
        <v>1</v>
      </c>
      <c r="P4164" s="98">
        <f t="shared" si="2248"/>
        <v>494.08</v>
      </c>
      <c r="Q4164" s="97">
        <f t="shared" si="2249"/>
        <v>28903.68</v>
      </c>
      <c r="R4164" s="97"/>
      <c r="S4164" s="97"/>
    </row>
    <row r="4165" spans="1:19" x14ac:dyDescent="0.25">
      <c r="A4165" s="82" t="s">
        <v>2768</v>
      </c>
      <c r="B4165" s="83"/>
      <c r="C4165" s="84"/>
      <c r="D4165" s="85"/>
      <c r="E4165" s="86"/>
      <c r="F4165" s="86" t="s">
        <v>1447</v>
      </c>
      <c r="G4165" s="82"/>
      <c r="H4165" s="82"/>
      <c r="I4165" s="87"/>
      <c r="J4165" s="88">
        <f>SUM(J4166:J4188)</f>
        <v>1225616</v>
      </c>
      <c r="K4165" s="98"/>
      <c r="L4165" s="99"/>
      <c r="M4165" s="100"/>
      <c r="N4165" s="101"/>
      <c r="O4165" s="100"/>
      <c r="P4165" s="98"/>
      <c r="Q4165" s="88">
        <f>SUM(Q4166:Q4188)</f>
        <v>1373213.27</v>
      </c>
      <c r="R4165" s="88">
        <f t="shared" ref="R4165:S4165" si="2251">SUM(R4166:R4188)</f>
        <v>0</v>
      </c>
      <c r="S4165" s="88">
        <f t="shared" si="2251"/>
        <v>0</v>
      </c>
    </row>
    <row r="4166" spans="1:19" x14ac:dyDescent="0.25">
      <c r="A4166" s="89" t="s">
        <v>8767</v>
      </c>
      <c r="B4166" s="89" t="s">
        <v>8534</v>
      </c>
      <c r="C4166" s="89"/>
      <c r="D4166" s="89" t="s">
        <v>2590</v>
      </c>
      <c r="E4166" s="94" t="s">
        <v>8768</v>
      </c>
      <c r="F4166" s="95" t="s">
        <v>8769</v>
      </c>
      <c r="G4166" s="89" t="s">
        <v>1071</v>
      </c>
      <c r="H4166" s="89" t="s">
        <v>8770</v>
      </c>
      <c r="I4166" s="96">
        <v>1</v>
      </c>
      <c r="J4166" s="97">
        <v>165613</v>
      </c>
      <c r="K4166" s="98">
        <f t="shared" ref="K4166:K4188" si="2252">J4166/H4166</f>
        <v>8739.4699999999993</v>
      </c>
      <c r="L4166" s="99">
        <f t="shared" ref="L4166:L4188" si="2253">$L$8</f>
        <v>1.0815399999999999</v>
      </c>
      <c r="M4166" s="100">
        <f t="shared" ref="M4166:M4188" si="2254">$M$8</f>
        <v>1.0590999999999999</v>
      </c>
      <c r="N4166" s="101">
        <f t="shared" ref="N4166:N4188" si="2255">$N$8</f>
        <v>0.97811300000000001</v>
      </c>
      <c r="O4166" s="100">
        <f t="shared" ref="O4166:O4188" si="2256">$O$8</f>
        <v>1</v>
      </c>
      <c r="P4166" s="98">
        <f t="shared" ref="P4166:P4188" si="2257">K4166*L4166*M4166*N4166*O4166</f>
        <v>9791.6</v>
      </c>
      <c r="Q4166" s="97">
        <f t="shared" ref="Q4166:Q4188" si="2258">H4166*P4166</f>
        <v>185550.82</v>
      </c>
      <c r="R4166" s="97"/>
      <c r="S4166" s="97"/>
    </row>
    <row r="4167" spans="1:19" ht="22.5" x14ac:dyDescent="0.25">
      <c r="A4167" s="89" t="s">
        <v>8771</v>
      </c>
      <c r="B4167" s="89" t="s">
        <v>8534</v>
      </c>
      <c r="C4167" s="89"/>
      <c r="D4167" s="89" t="s">
        <v>2594</v>
      </c>
      <c r="E4167" s="94" t="s">
        <v>2954</v>
      </c>
      <c r="F4167" s="95" t="s">
        <v>2955</v>
      </c>
      <c r="G4167" s="89" t="s">
        <v>1071</v>
      </c>
      <c r="H4167" s="89" t="s">
        <v>8770</v>
      </c>
      <c r="I4167" s="96">
        <v>1</v>
      </c>
      <c r="J4167" s="97">
        <v>66128</v>
      </c>
      <c r="K4167" s="98">
        <f t="shared" si="2252"/>
        <v>3489.6</v>
      </c>
      <c r="L4167" s="99">
        <f t="shared" si="2253"/>
        <v>1.0815399999999999</v>
      </c>
      <c r="M4167" s="100">
        <f t="shared" si="2254"/>
        <v>1.0590999999999999</v>
      </c>
      <c r="N4167" s="101">
        <f t="shared" si="2255"/>
        <v>0.97811300000000001</v>
      </c>
      <c r="O4167" s="100">
        <f t="shared" si="2256"/>
        <v>1</v>
      </c>
      <c r="P4167" s="98">
        <f t="shared" si="2257"/>
        <v>3909.71</v>
      </c>
      <c r="Q4167" s="97">
        <f t="shared" si="2258"/>
        <v>74089</v>
      </c>
      <c r="R4167" s="97"/>
      <c r="S4167" s="97"/>
    </row>
    <row r="4168" spans="1:19" x14ac:dyDescent="0.25">
      <c r="A4168" s="89" t="s">
        <v>8772</v>
      </c>
      <c r="B4168" s="89" t="s">
        <v>8534</v>
      </c>
      <c r="C4168" s="89"/>
      <c r="D4168" s="89" t="s">
        <v>2596</v>
      </c>
      <c r="E4168" s="94" t="s">
        <v>1453</v>
      </c>
      <c r="F4168" s="95" t="s">
        <v>1454</v>
      </c>
      <c r="G4168" s="89" t="s">
        <v>1071</v>
      </c>
      <c r="H4168" s="89" t="s">
        <v>8773</v>
      </c>
      <c r="I4168" s="96">
        <v>1</v>
      </c>
      <c r="J4168" s="97">
        <v>22921</v>
      </c>
      <c r="K4168" s="98">
        <f t="shared" si="2252"/>
        <v>4175.05</v>
      </c>
      <c r="L4168" s="99">
        <f t="shared" si="2253"/>
        <v>1.0815399999999999</v>
      </c>
      <c r="M4168" s="100">
        <f t="shared" si="2254"/>
        <v>1.0590999999999999</v>
      </c>
      <c r="N4168" s="101">
        <f t="shared" si="2255"/>
        <v>0.97811300000000001</v>
      </c>
      <c r="O4168" s="100">
        <f t="shared" si="2256"/>
        <v>1</v>
      </c>
      <c r="P4168" s="98">
        <f t="shared" si="2257"/>
        <v>4677.68</v>
      </c>
      <c r="Q4168" s="97">
        <f t="shared" si="2258"/>
        <v>25680.46</v>
      </c>
      <c r="R4168" s="97"/>
      <c r="S4168" s="97"/>
    </row>
    <row r="4169" spans="1:19" ht="33.75" x14ac:dyDescent="0.25">
      <c r="A4169" s="89" t="s">
        <v>8774</v>
      </c>
      <c r="B4169" s="89" t="s">
        <v>8534</v>
      </c>
      <c r="C4169" s="89"/>
      <c r="D4169" s="89" t="s">
        <v>2600</v>
      </c>
      <c r="E4169" s="94" t="s">
        <v>7320</v>
      </c>
      <c r="F4169" s="95" t="s">
        <v>7321</v>
      </c>
      <c r="G4169" s="89" t="s">
        <v>1071</v>
      </c>
      <c r="H4169" s="89" t="s">
        <v>8775</v>
      </c>
      <c r="I4169" s="96">
        <v>1</v>
      </c>
      <c r="J4169" s="97">
        <v>227241</v>
      </c>
      <c r="K4169" s="98">
        <f t="shared" si="2252"/>
        <v>10072.74</v>
      </c>
      <c r="L4169" s="99">
        <f t="shared" si="2253"/>
        <v>1.0815399999999999</v>
      </c>
      <c r="M4169" s="100">
        <f t="shared" si="2254"/>
        <v>1.0590999999999999</v>
      </c>
      <c r="N4169" s="101">
        <f t="shared" si="2255"/>
        <v>0.97811300000000001</v>
      </c>
      <c r="O4169" s="100">
        <f t="shared" si="2256"/>
        <v>1</v>
      </c>
      <c r="P4169" s="98">
        <f t="shared" si="2257"/>
        <v>11285.38</v>
      </c>
      <c r="Q4169" s="97">
        <f t="shared" si="2258"/>
        <v>254598.17</v>
      </c>
      <c r="R4169" s="97"/>
      <c r="S4169" s="97"/>
    </row>
    <row r="4170" spans="1:19" ht="33.75" x14ac:dyDescent="0.25">
      <c r="A4170" s="89" t="s">
        <v>8776</v>
      </c>
      <c r="B4170" s="89" t="s">
        <v>8534</v>
      </c>
      <c r="C4170" s="89"/>
      <c r="D4170" s="89" t="s">
        <v>2498</v>
      </c>
      <c r="E4170" s="94" t="s">
        <v>6788</v>
      </c>
      <c r="F4170" s="95" t="s">
        <v>6789</v>
      </c>
      <c r="G4170" s="89" t="s">
        <v>1459</v>
      </c>
      <c r="H4170" s="89" t="s">
        <v>8777</v>
      </c>
      <c r="I4170" s="96">
        <v>1</v>
      </c>
      <c r="J4170" s="97">
        <v>39429</v>
      </c>
      <c r="K4170" s="98">
        <f t="shared" si="2252"/>
        <v>38463.56</v>
      </c>
      <c r="L4170" s="99">
        <f t="shared" si="2253"/>
        <v>1.0815399999999999</v>
      </c>
      <c r="M4170" s="100">
        <f t="shared" si="2254"/>
        <v>1.0590999999999999</v>
      </c>
      <c r="N4170" s="101">
        <f t="shared" si="2255"/>
        <v>0.97811300000000001</v>
      </c>
      <c r="O4170" s="100">
        <f t="shared" si="2256"/>
        <v>1</v>
      </c>
      <c r="P4170" s="98">
        <f t="shared" si="2257"/>
        <v>43094.12</v>
      </c>
      <c r="Q4170" s="97">
        <f t="shared" si="2258"/>
        <v>44175.78</v>
      </c>
      <c r="R4170" s="97"/>
      <c r="S4170" s="97"/>
    </row>
    <row r="4171" spans="1:19" ht="33.75" x14ac:dyDescent="0.25">
      <c r="A4171" s="89" t="s">
        <v>8778</v>
      </c>
      <c r="B4171" s="89" t="s">
        <v>8534</v>
      </c>
      <c r="C4171" s="89"/>
      <c r="D4171" s="89" t="s">
        <v>2606</v>
      </c>
      <c r="E4171" s="94" t="s">
        <v>6792</v>
      </c>
      <c r="F4171" s="95" t="s">
        <v>6793</v>
      </c>
      <c r="G4171" s="89" t="s">
        <v>1459</v>
      </c>
      <c r="H4171" s="89" t="s">
        <v>8779</v>
      </c>
      <c r="I4171" s="96">
        <v>1</v>
      </c>
      <c r="J4171" s="97">
        <v>131199</v>
      </c>
      <c r="K4171" s="98">
        <f t="shared" si="2252"/>
        <v>55086.28</v>
      </c>
      <c r="L4171" s="99">
        <f t="shared" si="2253"/>
        <v>1.0815399999999999</v>
      </c>
      <c r="M4171" s="100">
        <f t="shared" si="2254"/>
        <v>1.0590999999999999</v>
      </c>
      <c r="N4171" s="101">
        <f t="shared" si="2255"/>
        <v>0.97811300000000001</v>
      </c>
      <c r="O4171" s="100">
        <f t="shared" si="2256"/>
        <v>1</v>
      </c>
      <c r="P4171" s="98">
        <f t="shared" si="2257"/>
        <v>61718.03</v>
      </c>
      <c r="Q4171" s="97">
        <f t="shared" si="2258"/>
        <v>146993.82999999999</v>
      </c>
      <c r="R4171" s="97"/>
      <c r="S4171" s="97"/>
    </row>
    <row r="4172" spans="1:19" ht="33.75" x14ac:dyDescent="0.25">
      <c r="A4172" s="89" t="s">
        <v>8780</v>
      </c>
      <c r="B4172" s="89" t="s">
        <v>8534</v>
      </c>
      <c r="C4172" s="89"/>
      <c r="D4172" s="89" t="s">
        <v>2610</v>
      </c>
      <c r="E4172" s="94" t="s">
        <v>7327</v>
      </c>
      <c r="F4172" s="95" t="s">
        <v>7328</v>
      </c>
      <c r="G4172" s="89" t="s">
        <v>1459</v>
      </c>
      <c r="H4172" s="89" t="s">
        <v>3542</v>
      </c>
      <c r="I4172" s="96">
        <v>1</v>
      </c>
      <c r="J4172" s="97">
        <v>10328</v>
      </c>
      <c r="K4172" s="98">
        <f t="shared" si="2252"/>
        <v>63284.31</v>
      </c>
      <c r="L4172" s="99">
        <f t="shared" si="2253"/>
        <v>1.0815399999999999</v>
      </c>
      <c r="M4172" s="100">
        <f t="shared" si="2254"/>
        <v>1.0590999999999999</v>
      </c>
      <c r="N4172" s="101">
        <f t="shared" si="2255"/>
        <v>0.97811300000000001</v>
      </c>
      <c r="O4172" s="100">
        <f t="shared" si="2256"/>
        <v>1</v>
      </c>
      <c r="P4172" s="98">
        <f t="shared" si="2257"/>
        <v>70903</v>
      </c>
      <c r="Q4172" s="97">
        <f t="shared" si="2258"/>
        <v>11571.37</v>
      </c>
      <c r="R4172" s="97"/>
      <c r="S4172" s="97"/>
    </row>
    <row r="4173" spans="1:19" ht="33.75" x14ac:dyDescent="0.25">
      <c r="A4173" s="89" t="s">
        <v>8781</v>
      </c>
      <c r="B4173" s="89" t="s">
        <v>8534</v>
      </c>
      <c r="C4173" s="89"/>
      <c r="D4173" s="89" t="s">
        <v>2612</v>
      </c>
      <c r="E4173" s="94" t="s">
        <v>7330</v>
      </c>
      <c r="F4173" s="95" t="s">
        <v>7331</v>
      </c>
      <c r="G4173" s="89" t="s">
        <v>1459</v>
      </c>
      <c r="H4173" s="89" t="s">
        <v>3542</v>
      </c>
      <c r="I4173" s="96">
        <v>1</v>
      </c>
      <c r="J4173" s="97">
        <v>15377</v>
      </c>
      <c r="K4173" s="98">
        <f t="shared" si="2252"/>
        <v>94221.81</v>
      </c>
      <c r="L4173" s="99">
        <f t="shared" si="2253"/>
        <v>1.0815399999999999</v>
      </c>
      <c r="M4173" s="100">
        <f t="shared" si="2254"/>
        <v>1.0590999999999999</v>
      </c>
      <c r="N4173" s="101">
        <f t="shared" si="2255"/>
        <v>0.97811300000000001</v>
      </c>
      <c r="O4173" s="100">
        <f t="shared" si="2256"/>
        <v>1</v>
      </c>
      <c r="P4173" s="98">
        <f t="shared" si="2257"/>
        <v>105565.02</v>
      </c>
      <c r="Q4173" s="97">
        <f t="shared" si="2258"/>
        <v>17228.21</v>
      </c>
      <c r="R4173" s="97"/>
      <c r="S4173" s="97"/>
    </row>
    <row r="4174" spans="1:19" ht="33.75" x14ac:dyDescent="0.25">
      <c r="A4174" s="89" t="s">
        <v>8782</v>
      </c>
      <c r="B4174" s="89" t="s">
        <v>8534</v>
      </c>
      <c r="C4174" s="89"/>
      <c r="D4174" s="89" t="s">
        <v>2616</v>
      </c>
      <c r="E4174" s="94" t="s">
        <v>1503</v>
      </c>
      <c r="F4174" s="95" t="s">
        <v>1504</v>
      </c>
      <c r="G4174" s="89" t="s">
        <v>1459</v>
      </c>
      <c r="H4174" s="89" t="s">
        <v>8783</v>
      </c>
      <c r="I4174" s="96">
        <v>1</v>
      </c>
      <c r="J4174" s="97">
        <v>117728</v>
      </c>
      <c r="K4174" s="98">
        <f t="shared" si="2252"/>
        <v>158109.04999999999</v>
      </c>
      <c r="L4174" s="99">
        <f t="shared" si="2253"/>
        <v>1.0815399999999999</v>
      </c>
      <c r="M4174" s="100">
        <f t="shared" si="2254"/>
        <v>1.0590999999999999</v>
      </c>
      <c r="N4174" s="101">
        <f t="shared" si="2255"/>
        <v>0.97811300000000001</v>
      </c>
      <c r="O4174" s="100">
        <f t="shared" si="2256"/>
        <v>1</v>
      </c>
      <c r="P4174" s="98">
        <f t="shared" si="2257"/>
        <v>177143.54</v>
      </c>
      <c r="Q4174" s="97">
        <f t="shared" si="2258"/>
        <v>131901.07999999999</v>
      </c>
      <c r="R4174" s="97"/>
      <c r="S4174" s="97"/>
    </row>
    <row r="4175" spans="1:19" ht="33.75" x14ac:dyDescent="0.25">
      <c r="A4175" s="89" t="s">
        <v>8784</v>
      </c>
      <c r="B4175" s="89" t="s">
        <v>8534</v>
      </c>
      <c r="C4175" s="89"/>
      <c r="D4175" s="89" t="s">
        <v>519</v>
      </c>
      <c r="E4175" s="94" t="s">
        <v>8785</v>
      </c>
      <c r="F4175" s="95" t="s">
        <v>8786</v>
      </c>
      <c r="G4175" s="89" t="s">
        <v>1459</v>
      </c>
      <c r="H4175" s="89" t="s">
        <v>1460</v>
      </c>
      <c r="I4175" s="96">
        <v>1</v>
      </c>
      <c r="J4175" s="97">
        <v>14045</v>
      </c>
      <c r="K4175" s="98">
        <f t="shared" si="2252"/>
        <v>196708.68</v>
      </c>
      <c r="L4175" s="99">
        <f t="shared" si="2253"/>
        <v>1.0815399999999999</v>
      </c>
      <c r="M4175" s="100">
        <f t="shared" si="2254"/>
        <v>1.0590999999999999</v>
      </c>
      <c r="N4175" s="101">
        <f t="shared" si="2255"/>
        <v>0.97811300000000001</v>
      </c>
      <c r="O4175" s="100">
        <f t="shared" si="2256"/>
        <v>1</v>
      </c>
      <c r="P4175" s="98">
        <f t="shared" si="2257"/>
        <v>220390.11</v>
      </c>
      <c r="Q4175" s="97">
        <f t="shared" si="2258"/>
        <v>15735.85</v>
      </c>
      <c r="R4175" s="97"/>
      <c r="S4175" s="97"/>
    </row>
    <row r="4176" spans="1:19" ht="33.75" x14ac:dyDescent="0.25">
      <c r="A4176" s="89" t="s">
        <v>8787</v>
      </c>
      <c r="B4176" s="89" t="s">
        <v>8534</v>
      </c>
      <c r="C4176" s="89"/>
      <c r="D4176" s="89" t="s">
        <v>2620</v>
      </c>
      <c r="E4176" s="94" t="s">
        <v>8788</v>
      </c>
      <c r="F4176" s="95" t="s">
        <v>8789</v>
      </c>
      <c r="G4176" s="89" t="s">
        <v>1459</v>
      </c>
      <c r="H4176" s="89" t="s">
        <v>7338</v>
      </c>
      <c r="I4176" s="96">
        <v>1</v>
      </c>
      <c r="J4176" s="97">
        <v>5518</v>
      </c>
      <c r="K4176" s="98">
        <f t="shared" si="2252"/>
        <v>270490.2</v>
      </c>
      <c r="L4176" s="99">
        <f t="shared" si="2253"/>
        <v>1.0815399999999999</v>
      </c>
      <c r="M4176" s="100">
        <f t="shared" si="2254"/>
        <v>1.0590999999999999</v>
      </c>
      <c r="N4176" s="101">
        <f t="shared" si="2255"/>
        <v>0.97811300000000001</v>
      </c>
      <c r="O4176" s="100">
        <f t="shared" si="2256"/>
        <v>1</v>
      </c>
      <c r="P4176" s="98">
        <f t="shared" si="2257"/>
        <v>303054.07</v>
      </c>
      <c r="Q4176" s="97">
        <f t="shared" si="2258"/>
        <v>6182.3</v>
      </c>
      <c r="R4176" s="97"/>
      <c r="S4176" s="97"/>
    </row>
    <row r="4177" spans="1:19" x14ac:dyDescent="0.25">
      <c r="A4177" s="89" t="s">
        <v>8790</v>
      </c>
      <c r="B4177" s="89" t="s">
        <v>8534</v>
      </c>
      <c r="C4177" s="89"/>
      <c r="D4177" s="89" t="s">
        <v>2623</v>
      </c>
      <c r="E4177" s="94" t="s">
        <v>8791</v>
      </c>
      <c r="F4177" s="95" t="s">
        <v>8792</v>
      </c>
      <c r="G4177" s="89" t="s">
        <v>1077</v>
      </c>
      <c r="H4177" s="89" t="s">
        <v>8793</v>
      </c>
      <c r="I4177" s="96">
        <v>1</v>
      </c>
      <c r="J4177" s="97">
        <v>1865</v>
      </c>
      <c r="K4177" s="98">
        <f t="shared" si="2252"/>
        <v>73.14</v>
      </c>
      <c r="L4177" s="99">
        <f t="shared" si="2253"/>
        <v>1.0815399999999999</v>
      </c>
      <c r="M4177" s="100">
        <f t="shared" si="2254"/>
        <v>1.0590999999999999</v>
      </c>
      <c r="N4177" s="101">
        <f t="shared" si="2255"/>
        <v>0.97811300000000001</v>
      </c>
      <c r="O4177" s="100">
        <f t="shared" si="2256"/>
        <v>1</v>
      </c>
      <c r="P4177" s="98">
        <f t="shared" si="2257"/>
        <v>81.95</v>
      </c>
      <c r="Q4177" s="97">
        <f t="shared" si="2258"/>
        <v>2089.73</v>
      </c>
      <c r="R4177" s="97"/>
      <c r="S4177" s="97"/>
    </row>
    <row r="4178" spans="1:19" ht="33.75" x14ac:dyDescent="0.25">
      <c r="A4178" s="89" t="s">
        <v>8794</v>
      </c>
      <c r="B4178" s="89" t="s">
        <v>8534</v>
      </c>
      <c r="C4178" s="89"/>
      <c r="D4178" s="89" t="s">
        <v>2625</v>
      </c>
      <c r="E4178" s="94" t="s">
        <v>7336</v>
      </c>
      <c r="F4178" s="95" t="s">
        <v>7337</v>
      </c>
      <c r="G4178" s="89" t="s">
        <v>1459</v>
      </c>
      <c r="H4178" s="89" t="s">
        <v>8795</v>
      </c>
      <c r="I4178" s="96">
        <v>1</v>
      </c>
      <c r="J4178" s="97">
        <v>69065</v>
      </c>
      <c r="K4178" s="98">
        <f t="shared" si="2252"/>
        <v>752342.05</v>
      </c>
      <c r="L4178" s="99">
        <f t="shared" si="2253"/>
        <v>1.0815399999999999</v>
      </c>
      <c r="M4178" s="100">
        <f t="shared" si="2254"/>
        <v>1.0590999999999999</v>
      </c>
      <c r="N4178" s="101">
        <f t="shared" si="2255"/>
        <v>0.97811300000000001</v>
      </c>
      <c r="O4178" s="100">
        <f t="shared" si="2256"/>
        <v>1</v>
      </c>
      <c r="P4178" s="98">
        <f t="shared" si="2257"/>
        <v>842915.27</v>
      </c>
      <c r="Q4178" s="97">
        <f t="shared" si="2258"/>
        <v>77379.62</v>
      </c>
      <c r="R4178" s="97"/>
      <c r="S4178" s="97"/>
    </row>
    <row r="4179" spans="1:19" ht="33.75" x14ac:dyDescent="0.25">
      <c r="A4179" s="89" t="s">
        <v>8796</v>
      </c>
      <c r="B4179" s="89" t="s">
        <v>8534</v>
      </c>
      <c r="C4179" s="89"/>
      <c r="D4179" s="89" t="s">
        <v>2629</v>
      </c>
      <c r="E4179" s="94" t="s">
        <v>7340</v>
      </c>
      <c r="F4179" s="95" t="s">
        <v>7341</v>
      </c>
      <c r="G4179" s="89" t="s">
        <v>1459</v>
      </c>
      <c r="H4179" s="89" t="s">
        <v>7342</v>
      </c>
      <c r="I4179" s="96">
        <v>1</v>
      </c>
      <c r="J4179" s="97">
        <v>11277</v>
      </c>
      <c r="K4179" s="98">
        <f t="shared" si="2252"/>
        <v>1105588.24</v>
      </c>
      <c r="L4179" s="99">
        <f t="shared" si="2253"/>
        <v>1.0815399999999999</v>
      </c>
      <c r="M4179" s="100">
        <f t="shared" si="2254"/>
        <v>1.0590999999999999</v>
      </c>
      <c r="N4179" s="101">
        <f t="shared" si="2255"/>
        <v>0.97811300000000001</v>
      </c>
      <c r="O4179" s="100">
        <f t="shared" si="2256"/>
        <v>1</v>
      </c>
      <c r="P4179" s="98">
        <f t="shared" si="2257"/>
        <v>1238688.19</v>
      </c>
      <c r="Q4179" s="97">
        <f t="shared" si="2258"/>
        <v>12634.62</v>
      </c>
      <c r="R4179" s="97"/>
      <c r="S4179" s="97"/>
    </row>
    <row r="4180" spans="1:19" ht="22.5" x14ac:dyDescent="0.25">
      <c r="A4180" s="89" t="s">
        <v>8797</v>
      </c>
      <c r="B4180" s="89" t="s">
        <v>8534</v>
      </c>
      <c r="C4180" s="89"/>
      <c r="D4180" s="89" t="s">
        <v>2633</v>
      </c>
      <c r="E4180" s="94" t="s">
        <v>1510</v>
      </c>
      <c r="F4180" s="95" t="s">
        <v>1511</v>
      </c>
      <c r="G4180" s="89" t="s">
        <v>1077</v>
      </c>
      <c r="H4180" s="89" t="s">
        <v>1464</v>
      </c>
      <c r="I4180" s="96">
        <v>1</v>
      </c>
      <c r="J4180" s="97">
        <v>20699</v>
      </c>
      <c r="K4180" s="98">
        <f t="shared" si="2252"/>
        <v>213.61</v>
      </c>
      <c r="L4180" s="99">
        <f t="shared" si="2253"/>
        <v>1.0815399999999999</v>
      </c>
      <c r="M4180" s="100">
        <f t="shared" si="2254"/>
        <v>1.0590999999999999</v>
      </c>
      <c r="N4180" s="101">
        <f t="shared" si="2255"/>
        <v>0.97811300000000001</v>
      </c>
      <c r="O4180" s="100">
        <f t="shared" si="2256"/>
        <v>1</v>
      </c>
      <c r="P4180" s="98">
        <f t="shared" si="2257"/>
        <v>239.33</v>
      </c>
      <c r="Q4180" s="97">
        <f t="shared" si="2258"/>
        <v>23191.08</v>
      </c>
      <c r="R4180" s="97"/>
      <c r="S4180" s="97"/>
    </row>
    <row r="4181" spans="1:19" x14ac:dyDescent="0.25">
      <c r="A4181" s="89" t="s">
        <v>8798</v>
      </c>
      <c r="B4181" s="89" t="s">
        <v>8534</v>
      </c>
      <c r="C4181" s="89"/>
      <c r="D4181" s="89" t="s">
        <v>2637</v>
      </c>
      <c r="E4181" s="94" t="s">
        <v>1499</v>
      </c>
      <c r="F4181" s="95" t="s">
        <v>1500</v>
      </c>
      <c r="G4181" s="89" t="s">
        <v>71</v>
      </c>
      <c r="H4181" s="89" t="s">
        <v>4370</v>
      </c>
      <c r="I4181" s="96">
        <v>1</v>
      </c>
      <c r="J4181" s="97">
        <v>2783</v>
      </c>
      <c r="K4181" s="98">
        <f t="shared" si="2252"/>
        <v>2929.47</v>
      </c>
      <c r="L4181" s="99">
        <f t="shared" si="2253"/>
        <v>1.0815399999999999</v>
      </c>
      <c r="M4181" s="100">
        <f t="shared" si="2254"/>
        <v>1.0590999999999999</v>
      </c>
      <c r="N4181" s="101">
        <f t="shared" si="2255"/>
        <v>0.97811300000000001</v>
      </c>
      <c r="O4181" s="100">
        <f t="shared" si="2256"/>
        <v>1</v>
      </c>
      <c r="P4181" s="98">
        <f t="shared" si="2257"/>
        <v>3282.14</v>
      </c>
      <c r="Q4181" s="97">
        <f t="shared" si="2258"/>
        <v>3118.03</v>
      </c>
      <c r="R4181" s="97"/>
      <c r="S4181" s="97"/>
    </row>
    <row r="4182" spans="1:19" x14ac:dyDescent="0.25">
      <c r="A4182" s="89" t="s">
        <v>8799</v>
      </c>
      <c r="B4182" s="89" t="s">
        <v>8534</v>
      </c>
      <c r="C4182" s="89"/>
      <c r="D4182" s="89" t="s">
        <v>2639</v>
      </c>
      <c r="E4182" s="94" t="s">
        <v>7347</v>
      </c>
      <c r="F4182" s="95" t="s">
        <v>7348</v>
      </c>
      <c r="G4182" s="89" t="s">
        <v>1071</v>
      </c>
      <c r="H4182" s="89" t="s">
        <v>8770</v>
      </c>
      <c r="I4182" s="96">
        <v>1</v>
      </c>
      <c r="J4182" s="97">
        <v>251344</v>
      </c>
      <c r="K4182" s="98">
        <f t="shared" si="2252"/>
        <v>13263.54</v>
      </c>
      <c r="L4182" s="99">
        <f t="shared" si="2253"/>
        <v>1.0815399999999999</v>
      </c>
      <c r="M4182" s="100">
        <f t="shared" si="2254"/>
        <v>1.0590999999999999</v>
      </c>
      <c r="N4182" s="101">
        <f t="shared" si="2255"/>
        <v>0.97811300000000001</v>
      </c>
      <c r="O4182" s="100">
        <f t="shared" si="2256"/>
        <v>1</v>
      </c>
      <c r="P4182" s="98">
        <f t="shared" si="2257"/>
        <v>14860.32</v>
      </c>
      <c r="Q4182" s="97">
        <f t="shared" si="2258"/>
        <v>281603.06</v>
      </c>
      <c r="R4182" s="97"/>
      <c r="S4182" s="97"/>
    </row>
    <row r="4183" spans="1:19" ht="22.5" x14ac:dyDescent="0.25">
      <c r="A4183" s="89" t="s">
        <v>8800</v>
      </c>
      <c r="B4183" s="89" t="s">
        <v>8534</v>
      </c>
      <c r="C4183" s="89"/>
      <c r="D4183" s="89" t="s">
        <v>2643</v>
      </c>
      <c r="E4183" s="94" t="s">
        <v>8801</v>
      </c>
      <c r="F4183" s="95" t="s">
        <v>8802</v>
      </c>
      <c r="G4183" s="89" t="s">
        <v>670</v>
      </c>
      <c r="H4183" s="89" t="s">
        <v>8803</v>
      </c>
      <c r="I4183" s="96">
        <v>1</v>
      </c>
      <c r="J4183" s="97">
        <v>25735</v>
      </c>
      <c r="K4183" s="98">
        <f t="shared" si="2252"/>
        <v>168.75</v>
      </c>
      <c r="L4183" s="99">
        <f t="shared" si="2253"/>
        <v>1.0815399999999999</v>
      </c>
      <c r="M4183" s="100">
        <f t="shared" si="2254"/>
        <v>1.0590999999999999</v>
      </c>
      <c r="N4183" s="101">
        <f t="shared" si="2255"/>
        <v>0.97811300000000001</v>
      </c>
      <c r="O4183" s="100">
        <f t="shared" si="2256"/>
        <v>1</v>
      </c>
      <c r="P4183" s="98">
        <f t="shared" si="2257"/>
        <v>189.07</v>
      </c>
      <c r="Q4183" s="97">
        <f t="shared" si="2258"/>
        <v>28833.18</v>
      </c>
      <c r="R4183" s="97"/>
      <c r="S4183" s="97"/>
    </row>
    <row r="4184" spans="1:19" ht="22.5" x14ac:dyDescent="0.25">
      <c r="A4184" s="89" t="s">
        <v>8804</v>
      </c>
      <c r="B4184" s="89" t="s">
        <v>8534</v>
      </c>
      <c r="C4184" s="89"/>
      <c r="D4184" s="89" t="s">
        <v>2645</v>
      </c>
      <c r="E4184" s="94" t="s">
        <v>8805</v>
      </c>
      <c r="F4184" s="95" t="s">
        <v>8806</v>
      </c>
      <c r="G4184" s="89" t="s">
        <v>670</v>
      </c>
      <c r="H4184" s="89" t="s">
        <v>151</v>
      </c>
      <c r="I4184" s="96">
        <v>1</v>
      </c>
      <c r="J4184" s="97">
        <v>10095</v>
      </c>
      <c r="K4184" s="98">
        <f t="shared" si="2252"/>
        <v>296.91000000000003</v>
      </c>
      <c r="L4184" s="99">
        <f t="shared" si="2253"/>
        <v>1.0815399999999999</v>
      </c>
      <c r="M4184" s="100">
        <f t="shared" si="2254"/>
        <v>1.0590999999999999</v>
      </c>
      <c r="N4184" s="101">
        <f t="shared" si="2255"/>
        <v>0.97811300000000001</v>
      </c>
      <c r="O4184" s="100">
        <f t="shared" si="2256"/>
        <v>1</v>
      </c>
      <c r="P4184" s="98">
        <f t="shared" si="2257"/>
        <v>332.65</v>
      </c>
      <c r="Q4184" s="97">
        <f t="shared" si="2258"/>
        <v>11310.1</v>
      </c>
      <c r="R4184" s="97"/>
      <c r="S4184" s="97"/>
    </row>
    <row r="4185" spans="1:19" ht="22.5" x14ac:dyDescent="0.25">
      <c r="A4185" s="89" t="s">
        <v>8807</v>
      </c>
      <c r="B4185" s="89" t="s">
        <v>8534</v>
      </c>
      <c r="C4185" s="89"/>
      <c r="D4185" s="89" t="s">
        <v>2648</v>
      </c>
      <c r="E4185" s="94" t="s">
        <v>8808</v>
      </c>
      <c r="F4185" s="95" t="s">
        <v>8809</v>
      </c>
      <c r="G4185" s="89" t="s">
        <v>670</v>
      </c>
      <c r="H4185" s="89" t="s">
        <v>30</v>
      </c>
      <c r="I4185" s="96">
        <v>1</v>
      </c>
      <c r="J4185" s="97">
        <v>1362</v>
      </c>
      <c r="K4185" s="98">
        <f t="shared" si="2252"/>
        <v>454</v>
      </c>
      <c r="L4185" s="99">
        <f t="shared" si="2253"/>
        <v>1.0815399999999999</v>
      </c>
      <c r="M4185" s="100">
        <f t="shared" si="2254"/>
        <v>1.0590999999999999</v>
      </c>
      <c r="N4185" s="101">
        <f t="shared" si="2255"/>
        <v>0.97811300000000001</v>
      </c>
      <c r="O4185" s="100">
        <f t="shared" si="2256"/>
        <v>1</v>
      </c>
      <c r="P4185" s="98">
        <f t="shared" si="2257"/>
        <v>508.66</v>
      </c>
      <c r="Q4185" s="97">
        <f t="shared" si="2258"/>
        <v>1525.98</v>
      </c>
      <c r="R4185" s="97"/>
      <c r="S4185" s="97"/>
    </row>
    <row r="4186" spans="1:19" ht="22.5" x14ac:dyDescent="0.25">
      <c r="A4186" s="89" t="s">
        <v>8810</v>
      </c>
      <c r="B4186" s="89" t="s">
        <v>8534</v>
      </c>
      <c r="C4186" s="89"/>
      <c r="D4186" s="89" t="s">
        <v>2650</v>
      </c>
      <c r="E4186" s="94" t="s">
        <v>8811</v>
      </c>
      <c r="F4186" s="95" t="s">
        <v>8812</v>
      </c>
      <c r="G4186" s="89" t="s">
        <v>648</v>
      </c>
      <c r="H4186" s="89" t="s">
        <v>8813</v>
      </c>
      <c r="I4186" s="96">
        <v>1</v>
      </c>
      <c r="J4186" s="97">
        <v>11279</v>
      </c>
      <c r="K4186" s="98">
        <f t="shared" si="2252"/>
        <v>1.87</v>
      </c>
      <c r="L4186" s="99">
        <f t="shared" si="2253"/>
        <v>1.0815399999999999</v>
      </c>
      <c r="M4186" s="100">
        <f t="shared" si="2254"/>
        <v>1.0590999999999999</v>
      </c>
      <c r="N4186" s="101">
        <f t="shared" si="2255"/>
        <v>0.97811300000000001</v>
      </c>
      <c r="O4186" s="100">
        <f t="shared" si="2256"/>
        <v>1</v>
      </c>
      <c r="P4186" s="98">
        <f t="shared" si="2257"/>
        <v>2.1</v>
      </c>
      <c r="Q4186" s="97">
        <f t="shared" si="2258"/>
        <v>12684</v>
      </c>
      <c r="R4186" s="97"/>
      <c r="S4186" s="97"/>
    </row>
    <row r="4187" spans="1:19" x14ac:dyDescent="0.25">
      <c r="A4187" s="89" t="s">
        <v>8814</v>
      </c>
      <c r="B4187" s="89" t="s">
        <v>8534</v>
      </c>
      <c r="C4187" s="89"/>
      <c r="D4187" s="89" t="s">
        <v>2652</v>
      </c>
      <c r="E4187" s="94" t="s">
        <v>6839</v>
      </c>
      <c r="F4187" s="95" t="s">
        <v>6840</v>
      </c>
      <c r="G4187" s="89" t="s">
        <v>71</v>
      </c>
      <c r="H4187" s="89" t="s">
        <v>8815</v>
      </c>
      <c r="I4187" s="96">
        <v>1</v>
      </c>
      <c r="J4187" s="97">
        <v>3993</v>
      </c>
      <c r="K4187" s="98">
        <f t="shared" si="2252"/>
        <v>302.5</v>
      </c>
      <c r="L4187" s="99">
        <f t="shared" si="2253"/>
        <v>1.0815399999999999</v>
      </c>
      <c r="M4187" s="100">
        <f t="shared" si="2254"/>
        <v>1.0590999999999999</v>
      </c>
      <c r="N4187" s="101">
        <f t="shared" si="2255"/>
        <v>0.97811300000000001</v>
      </c>
      <c r="O4187" s="100">
        <f t="shared" si="2256"/>
        <v>1</v>
      </c>
      <c r="P4187" s="98">
        <f t="shared" si="2257"/>
        <v>338.92</v>
      </c>
      <c r="Q4187" s="97">
        <f t="shared" si="2258"/>
        <v>4473.74</v>
      </c>
      <c r="R4187" s="97"/>
      <c r="S4187" s="97"/>
    </row>
    <row r="4188" spans="1:19" x14ac:dyDescent="0.25">
      <c r="A4188" s="89" t="s">
        <v>8816</v>
      </c>
      <c r="B4188" s="89" t="s">
        <v>8534</v>
      </c>
      <c r="C4188" s="89"/>
      <c r="D4188" s="89" t="s">
        <v>2655</v>
      </c>
      <c r="E4188" s="94" t="s">
        <v>8817</v>
      </c>
      <c r="F4188" s="95" t="s">
        <v>8818</v>
      </c>
      <c r="G4188" s="89" t="s">
        <v>71</v>
      </c>
      <c r="H4188" s="89" t="s">
        <v>7380</v>
      </c>
      <c r="I4188" s="96">
        <v>1</v>
      </c>
      <c r="J4188" s="97">
        <v>592</v>
      </c>
      <c r="K4188" s="98">
        <f t="shared" si="2252"/>
        <v>493.33</v>
      </c>
      <c r="L4188" s="99">
        <f t="shared" si="2253"/>
        <v>1.0815399999999999</v>
      </c>
      <c r="M4188" s="100">
        <f t="shared" si="2254"/>
        <v>1.0590999999999999</v>
      </c>
      <c r="N4188" s="101">
        <f t="shared" si="2255"/>
        <v>0.97811300000000001</v>
      </c>
      <c r="O4188" s="100">
        <f t="shared" si="2256"/>
        <v>1</v>
      </c>
      <c r="P4188" s="98">
        <f t="shared" si="2257"/>
        <v>552.72</v>
      </c>
      <c r="Q4188" s="97">
        <f t="shared" si="2258"/>
        <v>663.26</v>
      </c>
      <c r="R4188" s="97"/>
      <c r="S4188" s="97"/>
    </row>
    <row r="4189" spans="1:19" x14ac:dyDescent="0.25">
      <c r="A4189" s="82" t="s">
        <v>2772</v>
      </c>
      <c r="B4189" s="83"/>
      <c r="C4189" s="84"/>
      <c r="D4189" s="85"/>
      <c r="E4189" s="86"/>
      <c r="F4189" s="86" t="s">
        <v>4686</v>
      </c>
      <c r="G4189" s="82"/>
      <c r="H4189" s="82"/>
      <c r="I4189" s="87"/>
      <c r="J4189" s="88">
        <f>SUM(J4190:J4239)</f>
        <v>880737</v>
      </c>
      <c r="K4189" s="98"/>
      <c r="L4189" s="99"/>
      <c r="M4189" s="100"/>
      <c r="N4189" s="101"/>
      <c r="O4189" s="100"/>
      <c r="P4189" s="98"/>
      <c r="Q4189" s="88">
        <f>SUM(Q4190:Q4239)</f>
        <v>986770.32</v>
      </c>
      <c r="R4189" s="88">
        <f t="shared" ref="R4189:S4189" si="2259">SUM(R4190:R4239)</f>
        <v>0</v>
      </c>
      <c r="S4189" s="88">
        <f t="shared" si="2259"/>
        <v>0</v>
      </c>
    </row>
    <row r="4190" spans="1:19" x14ac:dyDescent="0.25">
      <c r="A4190" s="89" t="s">
        <v>8820</v>
      </c>
      <c r="B4190" s="89" t="s">
        <v>8534</v>
      </c>
      <c r="C4190" s="89"/>
      <c r="D4190" s="89" t="s">
        <v>2657</v>
      </c>
      <c r="E4190" s="94" t="s">
        <v>8821</v>
      </c>
      <c r="F4190" s="95" t="s">
        <v>8822</v>
      </c>
      <c r="G4190" s="89" t="s">
        <v>71</v>
      </c>
      <c r="H4190" s="89" t="s">
        <v>8823</v>
      </c>
      <c r="I4190" s="96">
        <v>1</v>
      </c>
      <c r="J4190" s="97">
        <v>18941</v>
      </c>
      <c r="K4190" s="98">
        <f t="shared" ref="K4190:K4226" si="2260">J4190/H4190</f>
        <v>5993.99</v>
      </c>
      <c r="L4190" s="99">
        <f t="shared" ref="L4190:L4226" si="2261">$L$8</f>
        <v>1.0815399999999999</v>
      </c>
      <c r="M4190" s="100">
        <f t="shared" ref="M4190:M4226" si="2262">$M$8</f>
        <v>1.0590999999999999</v>
      </c>
      <c r="N4190" s="101">
        <f t="shared" ref="N4190:N4226" si="2263">$N$8</f>
        <v>0.97811300000000001</v>
      </c>
      <c r="O4190" s="100">
        <f t="shared" ref="O4190:O4226" si="2264">$O$8</f>
        <v>1</v>
      </c>
      <c r="P4190" s="98">
        <f t="shared" ref="P4190:P4226" si="2265">K4190*L4190*M4190*N4190*O4190</f>
        <v>6715.6</v>
      </c>
      <c r="Q4190" s="97">
        <f t="shared" ref="Q4190:Q4226" si="2266">H4190*P4190</f>
        <v>21221.3</v>
      </c>
      <c r="R4190" s="97"/>
      <c r="S4190" s="97"/>
    </row>
    <row r="4191" spans="1:19" x14ac:dyDescent="0.25">
      <c r="A4191" s="89" t="s">
        <v>8824</v>
      </c>
      <c r="B4191" s="89" t="s">
        <v>8534</v>
      </c>
      <c r="C4191" s="89"/>
      <c r="D4191" s="89" t="s">
        <v>2661</v>
      </c>
      <c r="E4191" s="94" t="s">
        <v>1531</v>
      </c>
      <c r="F4191" s="95" t="s">
        <v>1532</v>
      </c>
      <c r="G4191" s="89" t="s">
        <v>1071</v>
      </c>
      <c r="H4191" s="89" t="s">
        <v>8825</v>
      </c>
      <c r="I4191" s="96">
        <v>1</v>
      </c>
      <c r="J4191" s="97">
        <v>35212</v>
      </c>
      <c r="K4191" s="98">
        <f t="shared" si="2260"/>
        <v>11072.96</v>
      </c>
      <c r="L4191" s="99">
        <f t="shared" si="2261"/>
        <v>1.0815399999999999</v>
      </c>
      <c r="M4191" s="100">
        <f t="shared" si="2262"/>
        <v>1.0590999999999999</v>
      </c>
      <c r="N4191" s="101">
        <f t="shared" si="2263"/>
        <v>0.97811300000000001</v>
      </c>
      <c r="O4191" s="100">
        <f t="shared" si="2264"/>
        <v>1</v>
      </c>
      <c r="P4191" s="98">
        <f t="shared" si="2265"/>
        <v>12406.02</v>
      </c>
      <c r="Q4191" s="97">
        <f t="shared" si="2266"/>
        <v>39451.14</v>
      </c>
      <c r="R4191" s="97"/>
      <c r="S4191" s="97"/>
    </row>
    <row r="4192" spans="1:19" x14ac:dyDescent="0.25">
      <c r="A4192" s="89" t="s">
        <v>8826</v>
      </c>
      <c r="B4192" s="89" t="s">
        <v>8534</v>
      </c>
      <c r="C4192" s="89"/>
      <c r="D4192" s="89" t="s">
        <v>2664</v>
      </c>
      <c r="E4192" s="94" t="s">
        <v>8827</v>
      </c>
      <c r="F4192" s="95" t="s">
        <v>8828</v>
      </c>
      <c r="G4192" s="89" t="s">
        <v>648</v>
      </c>
      <c r="H4192" s="89" t="s">
        <v>30</v>
      </c>
      <c r="I4192" s="96">
        <v>1</v>
      </c>
      <c r="J4192" s="97">
        <v>2961</v>
      </c>
      <c r="K4192" s="98">
        <f t="shared" si="2260"/>
        <v>987</v>
      </c>
      <c r="L4192" s="99">
        <f t="shared" si="2261"/>
        <v>1.0815399999999999</v>
      </c>
      <c r="M4192" s="100">
        <f t="shared" si="2262"/>
        <v>1.0590999999999999</v>
      </c>
      <c r="N4192" s="101">
        <f t="shared" si="2263"/>
        <v>0.97811300000000001</v>
      </c>
      <c r="O4192" s="100">
        <f t="shared" si="2264"/>
        <v>1</v>
      </c>
      <c r="P4192" s="98">
        <f t="shared" si="2265"/>
        <v>1105.82</v>
      </c>
      <c r="Q4192" s="97">
        <f t="shared" si="2266"/>
        <v>3317.46</v>
      </c>
      <c r="R4192" s="97"/>
      <c r="S4192" s="97"/>
    </row>
    <row r="4193" spans="1:19" ht="22.5" x14ac:dyDescent="0.25">
      <c r="A4193" s="89" t="s">
        <v>8829</v>
      </c>
      <c r="B4193" s="89" t="s">
        <v>8534</v>
      </c>
      <c r="C4193" s="89"/>
      <c r="D4193" s="89" t="s">
        <v>2668</v>
      </c>
      <c r="E4193" s="94" t="s">
        <v>8830</v>
      </c>
      <c r="F4193" s="95" t="s">
        <v>1536</v>
      </c>
      <c r="G4193" s="89" t="s">
        <v>1077</v>
      </c>
      <c r="H4193" s="89" t="s">
        <v>2776</v>
      </c>
      <c r="I4193" s="96">
        <v>1</v>
      </c>
      <c r="J4193" s="97">
        <v>102243</v>
      </c>
      <c r="K4193" s="98">
        <f t="shared" si="2260"/>
        <v>568.02</v>
      </c>
      <c r="L4193" s="99">
        <f t="shared" si="2261"/>
        <v>1.0815399999999999</v>
      </c>
      <c r="M4193" s="100">
        <f t="shared" si="2262"/>
        <v>1.0590999999999999</v>
      </c>
      <c r="N4193" s="101">
        <f t="shared" si="2263"/>
        <v>0.97811300000000001</v>
      </c>
      <c r="O4193" s="100">
        <f t="shared" si="2264"/>
        <v>1</v>
      </c>
      <c r="P4193" s="98">
        <f t="shared" si="2265"/>
        <v>636.4</v>
      </c>
      <c r="Q4193" s="97">
        <f t="shared" si="2266"/>
        <v>114552</v>
      </c>
      <c r="R4193" s="97"/>
      <c r="S4193" s="97"/>
    </row>
    <row r="4194" spans="1:19" ht="22.5" x14ac:dyDescent="0.25">
      <c r="A4194" s="89" t="s">
        <v>8831</v>
      </c>
      <c r="B4194" s="89" t="s">
        <v>8534</v>
      </c>
      <c r="C4194" s="89"/>
      <c r="D4194" s="89" t="s">
        <v>2672</v>
      </c>
      <c r="E4194" s="94" t="s">
        <v>8832</v>
      </c>
      <c r="F4194" s="95" t="s">
        <v>8833</v>
      </c>
      <c r="G4194" s="89" t="s">
        <v>1077</v>
      </c>
      <c r="H4194" s="89" t="s">
        <v>68</v>
      </c>
      <c r="I4194" s="96">
        <v>1</v>
      </c>
      <c r="J4194" s="97">
        <v>9603</v>
      </c>
      <c r="K4194" s="98">
        <f t="shared" si="2260"/>
        <v>800.25</v>
      </c>
      <c r="L4194" s="99">
        <f t="shared" si="2261"/>
        <v>1.0815399999999999</v>
      </c>
      <c r="M4194" s="100">
        <f t="shared" si="2262"/>
        <v>1.0590999999999999</v>
      </c>
      <c r="N4194" s="101">
        <f t="shared" si="2263"/>
        <v>0.97811300000000001</v>
      </c>
      <c r="O4194" s="100">
        <f t="shared" si="2264"/>
        <v>1</v>
      </c>
      <c r="P4194" s="98">
        <f t="shared" si="2265"/>
        <v>896.59</v>
      </c>
      <c r="Q4194" s="97">
        <f t="shared" si="2266"/>
        <v>10759.08</v>
      </c>
      <c r="R4194" s="97"/>
      <c r="S4194" s="97"/>
    </row>
    <row r="4195" spans="1:19" ht="22.5" x14ac:dyDescent="0.25">
      <c r="A4195" s="89" t="s">
        <v>8834</v>
      </c>
      <c r="B4195" s="89" t="s">
        <v>8534</v>
      </c>
      <c r="C4195" s="89"/>
      <c r="D4195" s="89" t="s">
        <v>2674</v>
      </c>
      <c r="E4195" s="94" t="s">
        <v>8835</v>
      </c>
      <c r="F4195" s="95" t="s">
        <v>8836</v>
      </c>
      <c r="G4195" s="89" t="s">
        <v>1077</v>
      </c>
      <c r="H4195" s="89" t="s">
        <v>991</v>
      </c>
      <c r="I4195" s="96">
        <v>1</v>
      </c>
      <c r="J4195" s="97">
        <v>84431</v>
      </c>
      <c r="K4195" s="98">
        <f t="shared" si="2260"/>
        <v>827.75</v>
      </c>
      <c r="L4195" s="99">
        <f t="shared" si="2261"/>
        <v>1.0815399999999999</v>
      </c>
      <c r="M4195" s="100">
        <f t="shared" si="2262"/>
        <v>1.0590999999999999</v>
      </c>
      <c r="N4195" s="101">
        <f t="shared" si="2263"/>
        <v>0.97811300000000001</v>
      </c>
      <c r="O4195" s="100">
        <f t="shared" si="2264"/>
        <v>1</v>
      </c>
      <c r="P4195" s="98">
        <f t="shared" si="2265"/>
        <v>927.4</v>
      </c>
      <c r="Q4195" s="97">
        <f t="shared" si="2266"/>
        <v>94594.8</v>
      </c>
      <c r="R4195" s="97"/>
      <c r="S4195" s="97"/>
    </row>
    <row r="4196" spans="1:19" x14ac:dyDescent="0.25">
      <c r="A4196" s="89" t="s">
        <v>8837</v>
      </c>
      <c r="B4196" s="89" t="s">
        <v>8534</v>
      </c>
      <c r="C4196" s="89"/>
      <c r="D4196" s="89" t="s">
        <v>2678</v>
      </c>
      <c r="E4196" s="94" t="s">
        <v>7355</v>
      </c>
      <c r="F4196" s="95" t="s">
        <v>7356</v>
      </c>
      <c r="G4196" s="89" t="s">
        <v>648</v>
      </c>
      <c r="H4196" s="89" t="s">
        <v>34</v>
      </c>
      <c r="I4196" s="96">
        <v>1</v>
      </c>
      <c r="J4196" s="97">
        <v>4799</v>
      </c>
      <c r="K4196" s="98">
        <f t="shared" si="2260"/>
        <v>1199.75</v>
      </c>
      <c r="L4196" s="99">
        <f t="shared" si="2261"/>
        <v>1.0815399999999999</v>
      </c>
      <c r="M4196" s="100">
        <f t="shared" si="2262"/>
        <v>1.0590999999999999</v>
      </c>
      <c r="N4196" s="101">
        <f t="shared" si="2263"/>
        <v>0.97811300000000001</v>
      </c>
      <c r="O4196" s="100">
        <f t="shared" si="2264"/>
        <v>1</v>
      </c>
      <c r="P4196" s="98">
        <f t="shared" si="2265"/>
        <v>1344.19</v>
      </c>
      <c r="Q4196" s="97">
        <f t="shared" si="2266"/>
        <v>5376.76</v>
      </c>
      <c r="R4196" s="97"/>
      <c r="S4196" s="97"/>
    </row>
    <row r="4197" spans="1:19" ht="22.5" x14ac:dyDescent="0.25">
      <c r="A4197" s="89" t="s">
        <v>8838</v>
      </c>
      <c r="B4197" s="89" t="s">
        <v>8534</v>
      </c>
      <c r="C4197" s="89"/>
      <c r="D4197" s="89" t="s">
        <v>2680</v>
      </c>
      <c r="E4197" s="94" t="s">
        <v>8839</v>
      </c>
      <c r="F4197" s="95" t="s">
        <v>8840</v>
      </c>
      <c r="G4197" s="89" t="s">
        <v>648</v>
      </c>
      <c r="H4197" s="89" t="s">
        <v>12</v>
      </c>
      <c r="I4197" s="96">
        <v>1</v>
      </c>
      <c r="J4197" s="97">
        <v>1405</v>
      </c>
      <c r="K4197" s="98">
        <f t="shared" si="2260"/>
        <v>1405</v>
      </c>
      <c r="L4197" s="99">
        <f t="shared" si="2261"/>
        <v>1.0815399999999999</v>
      </c>
      <c r="M4197" s="100">
        <f t="shared" si="2262"/>
        <v>1.0590999999999999</v>
      </c>
      <c r="N4197" s="101">
        <f t="shared" si="2263"/>
        <v>0.97811300000000001</v>
      </c>
      <c r="O4197" s="100">
        <f t="shared" si="2264"/>
        <v>1</v>
      </c>
      <c r="P4197" s="98">
        <f t="shared" si="2265"/>
        <v>1574.15</v>
      </c>
      <c r="Q4197" s="97">
        <f t="shared" si="2266"/>
        <v>1574.15</v>
      </c>
      <c r="R4197" s="97"/>
      <c r="S4197" s="97"/>
    </row>
    <row r="4198" spans="1:19" ht="22.5" x14ac:dyDescent="0.25">
      <c r="A4198" s="89" t="s">
        <v>8841</v>
      </c>
      <c r="B4198" s="89" t="s">
        <v>8534</v>
      </c>
      <c r="C4198" s="89"/>
      <c r="D4198" s="89" t="s">
        <v>2684</v>
      </c>
      <c r="E4198" s="94" t="s">
        <v>8842</v>
      </c>
      <c r="F4198" s="95" t="s">
        <v>8843</v>
      </c>
      <c r="G4198" s="89" t="s">
        <v>648</v>
      </c>
      <c r="H4198" s="89" t="s">
        <v>12</v>
      </c>
      <c r="I4198" s="96">
        <v>1</v>
      </c>
      <c r="J4198" s="97">
        <v>1183</v>
      </c>
      <c r="K4198" s="98">
        <f t="shared" si="2260"/>
        <v>1183</v>
      </c>
      <c r="L4198" s="99">
        <f t="shared" si="2261"/>
        <v>1.0815399999999999</v>
      </c>
      <c r="M4198" s="100">
        <f t="shared" si="2262"/>
        <v>1.0590999999999999</v>
      </c>
      <c r="N4198" s="101">
        <f t="shared" si="2263"/>
        <v>0.97811300000000001</v>
      </c>
      <c r="O4198" s="100">
        <f t="shared" si="2264"/>
        <v>1</v>
      </c>
      <c r="P4198" s="98">
        <f t="shared" si="2265"/>
        <v>1325.42</v>
      </c>
      <c r="Q4198" s="97">
        <f t="shared" si="2266"/>
        <v>1325.42</v>
      </c>
      <c r="R4198" s="97"/>
      <c r="S4198" s="97"/>
    </row>
    <row r="4199" spans="1:19" ht="22.5" x14ac:dyDescent="0.25">
      <c r="A4199" s="89" t="s">
        <v>8844</v>
      </c>
      <c r="B4199" s="89" t="s">
        <v>8534</v>
      </c>
      <c r="C4199" s="89"/>
      <c r="D4199" s="89" t="s">
        <v>2689</v>
      </c>
      <c r="E4199" s="94" t="s">
        <v>8845</v>
      </c>
      <c r="F4199" s="95" t="s">
        <v>8846</v>
      </c>
      <c r="G4199" s="89" t="s">
        <v>648</v>
      </c>
      <c r="H4199" s="89" t="s">
        <v>43</v>
      </c>
      <c r="I4199" s="96">
        <v>1</v>
      </c>
      <c r="J4199" s="97">
        <v>5566</v>
      </c>
      <c r="K4199" s="98">
        <f t="shared" si="2260"/>
        <v>927.67</v>
      </c>
      <c r="L4199" s="99">
        <f t="shared" si="2261"/>
        <v>1.0815399999999999</v>
      </c>
      <c r="M4199" s="100">
        <f t="shared" si="2262"/>
        <v>1.0590999999999999</v>
      </c>
      <c r="N4199" s="101">
        <f t="shared" si="2263"/>
        <v>0.97811300000000001</v>
      </c>
      <c r="O4199" s="100">
        <f t="shared" si="2264"/>
        <v>1</v>
      </c>
      <c r="P4199" s="98">
        <f t="shared" si="2265"/>
        <v>1039.3499999999999</v>
      </c>
      <c r="Q4199" s="97">
        <f t="shared" si="2266"/>
        <v>6236.1</v>
      </c>
      <c r="R4199" s="97"/>
      <c r="S4199" s="97"/>
    </row>
    <row r="4200" spans="1:19" ht="22.5" x14ac:dyDescent="0.25">
      <c r="A4200" s="89" t="s">
        <v>8847</v>
      </c>
      <c r="B4200" s="89" t="s">
        <v>8534</v>
      </c>
      <c r="C4200" s="89"/>
      <c r="D4200" s="89" t="s">
        <v>2693</v>
      </c>
      <c r="E4200" s="94" t="s">
        <v>8848</v>
      </c>
      <c r="F4200" s="95" t="s">
        <v>8849</v>
      </c>
      <c r="G4200" s="89" t="s">
        <v>648</v>
      </c>
      <c r="H4200" s="89" t="s">
        <v>12</v>
      </c>
      <c r="I4200" s="96">
        <v>1</v>
      </c>
      <c r="J4200" s="97">
        <v>1075</v>
      </c>
      <c r="K4200" s="98">
        <f t="shared" si="2260"/>
        <v>1075</v>
      </c>
      <c r="L4200" s="99">
        <f t="shared" si="2261"/>
        <v>1.0815399999999999</v>
      </c>
      <c r="M4200" s="100">
        <f t="shared" si="2262"/>
        <v>1.0590999999999999</v>
      </c>
      <c r="N4200" s="101">
        <f t="shared" si="2263"/>
        <v>0.97811300000000001</v>
      </c>
      <c r="O4200" s="100">
        <f t="shared" si="2264"/>
        <v>1</v>
      </c>
      <c r="P4200" s="98">
        <f t="shared" si="2265"/>
        <v>1204.42</v>
      </c>
      <c r="Q4200" s="97">
        <f t="shared" si="2266"/>
        <v>1204.42</v>
      </c>
      <c r="R4200" s="97"/>
      <c r="S4200" s="97"/>
    </row>
    <row r="4201" spans="1:19" x14ac:dyDescent="0.25">
      <c r="A4201" s="89" t="s">
        <v>8850</v>
      </c>
      <c r="B4201" s="89" t="s">
        <v>8534</v>
      </c>
      <c r="C4201" s="89"/>
      <c r="D4201" s="89" t="s">
        <v>2697</v>
      </c>
      <c r="E4201" s="94" t="s">
        <v>8851</v>
      </c>
      <c r="F4201" s="95" t="s">
        <v>8852</v>
      </c>
      <c r="G4201" s="89" t="s">
        <v>648</v>
      </c>
      <c r="H4201" s="89" t="s">
        <v>48</v>
      </c>
      <c r="I4201" s="96">
        <v>1</v>
      </c>
      <c r="J4201" s="97">
        <v>49659</v>
      </c>
      <c r="K4201" s="98">
        <f t="shared" si="2260"/>
        <v>7094.14</v>
      </c>
      <c r="L4201" s="99">
        <f t="shared" si="2261"/>
        <v>1.0815399999999999</v>
      </c>
      <c r="M4201" s="100">
        <f t="shared" si="2262"/>
        <v>1.0590999999999999</v>
      </c>
      <c r="N4201" s="101">
        <f t="shared" si="2263"/>
        <v>0.97811300000000001</v>
      </c>
      <c r="O4201" s="100">
        <f t="shared" si="2264"/>
        <v>1</v>
      </c>
      <c r="P4201" s="98">
        <f t="shared" si="2265"/>
        <v>7948.19</v>
      </c>
      <c r="Q4201" s="97">
        <f t="shared" si="2266"/>
        <v>55637.33</v>
      </c>
      <c r="R4201" s="97"/>
      <c r="S4201" s="97"/>
    </row>
    <row r="4202" spans="1:19" x14ac:dyDescent="0.25">
      <c r="A4202" s="89" t="s">
        <v>8853</v>
      </c>
      <c r="B4202" s="89" t="s">
        <v>8534</v>
      </c>
      <c r="C4202" s="89"/>
      <c r="D4202" s="89" t="s">
        <v>2701</v>
      </c>
      <c r="E4202" s="94" t="s">
        <v>1541</v>
      </c>
      <c r="F4202" s="95" t="s">
        <v>1542</v>
      </c>
      <c r="G4202" s="89" t="s">
        <v>648</v>
      </c>
      <c r="H4202" s="89" t="s">
        <v>24</v>
      </c>
      <c r="I4202" s="96">
        <v>1</v>
      </c>
      <c r="J4202" s="97">
        <v>15242</v>
      </c>
      <c r="K4202" s="98">
        <f t="shared" si="2260"/>
        <v>7621</v>
      </c>
      <c r="L4202" s="99">
        <f t="shared" si="2261"/>
        <v>1.0815399999999999</v>
      </c>
      <c r="M4202" s="100">
        <f t="shared" si="2262"/>
        <v>1.0590999999999999</v>
      </c>
      <c r="N4202" s="101">
        <f t="shared" si="2263"/>
        <v>0.97811300000000001</v>
      </c>
      <c r="O4202" s="100">
        <f t="shared" si="2264"/>
        <v>1</v>
      </c>
      <c r="P4202" s="98">
        <f t="shared" si="2265"/>
        <v>8538.48</v>
      </c>
      <c r="Q4202" s="97">
        <f t="shared" si="2266"/>
        <v>17076.96</v>
      </c>
      <c r="R4202" s="97"/>
      <c r="S4202" s="97"/>
    </row>
    <row r="4203" spans="1:19" ht="22.5" x14ac:dyDescent="0.25">
      <c r="A4203" s="89" t="s">
        <v>8854</v>
      </c>
      <c r="B4203" s="89" t="s">
        <v>8534</v>
      </c>
      <c r="C4203" s="89"/>
      <c r="D4203" s="89" t="s">
        <v>2704</v>
      </c>
      <c r="E4203" s="94" t="s">
        <v>8855</v>
      </c>
      <c r="F4203" s="95" t="s">
        <v>8856</v>
      </c>
      <c r="G4203" s="89" t="s">
        <v>648</v>
      </c>
      <c r="H4203" s="89" t="s">
        <v>55</v>
      </c>
      <c r="I4203" s="96">
        <v>1</v>
      </c>
      <c r="J4203" s="97">
        <v>5821</v>
      </c>
      <c r="K4203" s="98">
        <f t="shared" si="2260"/>
        <v>727.63</v>
      </c>
      <c r="L4203" s="99">
        <f t="shared" si="2261"/>
        <v>1.0815399999999999</v>
      </c>
      <c r="M4203" s="100">
        <f t="shared" si="2262"/>
        <v>1.0590999999999999</v>
      </c>
      <c r="N4203" s="101">
        <f t="shared" si="2263"/>
        <v>0.97811300000000001</v>
      </c>
      <c r="O4203" s="100">
        <f t="shared" si="2264"/>
        <v>1</v>
      </c>
      <c r="P4203" s="98">
        <f t="shared" si="2265"/>
        <v>815.23</v>
      </c>
      <c r="Q4203" s="97">
        <f t="shared" si="2266"/>
        <v>6521.84</v>
      </c>
      <c r="R4203" s="97"/>
      <c r="S4203" s="97"/>
    </row>
    <row r="4204" spans="1:19" x14ac:dyDescent="0.25">
      <c r="A4204" s="89" t="s">
        <v>8857</v>
      </c>
      <c r="B4204" s="89" t="s">
        <v>8534</v>
      </c>
      <c r="C4204" s="89"/>
      <c r="D4204" s="89" t="s">
        <v>2708</v>
      </c>
      <c r="E4204" s="94" t="s">
        <v>1541</v>
      </c>
      <c r="F4204" s="95" t="s">
        <v>1542</v>
      </c>
      <c r="G4204" s="89" t="s">
        <v>648</v>
      </c>
      <c r="H4204" s="89" t="s">
        <v>68</v>
      </c>
      <c r="I4204" s="96">
        <v>1</v>
      </c>
      <c r="J4204" s="97">
        <v>91453</v>
      </c>
      <c r="K4204" s="98">
        <f t="shared" si="2260"/>
        <v>7621.08</v>
      </c>
      <c r="L4204" s="99">
        <f t="shared" si="2261"/>
        <v>1.0815399999999999</v>
      </c>
      <c r="M4204" s="100">
        <f t="shared" si="2262"/>
        <v>1.0590999999999999</v>
      </c>
      <c r="N4204" s="101">
        <f t="shared" si="2263"/>
        <v>0.97811300000000001</v>
      </c>
      <c r="O4204" s="100">
        <f t="shared" si="2264"/>
        <v>1</v>
      </c>
      <c r="P4204" s="98">
        <f t="shared" si="2265"/>
        <v>8538.57</v>
      </c>
      <c r="Q4204" s="97">
        <f t="shared" si="2266"/>
        <v>102462.84</v>
      </c>
      <c r="R4204" s="97"/>
      <c r="S4204" s="97"/>
    </row>
    <row r="4205" spans="1:19" x14ac:dyDescent="0.25">
      <c r="A4205" s="89" t="s">
        <v>8858</v>
      </c>
      <c r="B4205" s="89" t="s">
        <v>8534</v>
      </c>
      <c r="C4205" s="89"/>
      <c r="D4205" s="89" t="s">
        <v>2712</v>
      </c>
      <c r="E4205" s="94" t="s">
        <v>8859</v>
      </c>
      <c r="F4205" s="95" t="s">
        <v>8860</v>
      </c>
      <c r="G4205" s="89" t="s">
        <v>648</v>
      </c>
      <c r="H4205" s="89" t="s">
        <v>58</v>
      </c>
      <c r="I4205" s="96">
        <v>1</v>
      </c>
      <c r="J4205" s="97">
        <v>73121</v>
      </c>
      <c r="K4205" s="98">
        <f t="shared" si="2260"/>
        <v>8124.56</v>
      </c>
      <c r="L4205" s="99">
        <f t="shared" si="2261"/>
        <v>1.0815399999999999</v>
      </c>
      <c r="M4205" s="100">
        <f t="shared" si="2262"/>
        <v>1.0590999999999999</v>
      </c>
      <c r="N4205" s="101">
        <f t="shared" si="2263"/>
        <v>0.97811300000000001</v>
      </c>
      <c r="O4205" s="100">
        <f t="shared" si="2264"/>
        <v>1</v>
      </c>
      <c r="P4205" s="98">
        <f t="shared" si="2265"/>
        <v>9102.66</v>
      </c>
      <c r="Q4205" s="97">
        <f t="shared" si="2266"/>
        <v>81923.94</v>
      </c>
      <c r="R4205" s="97"/>
      <c r="S4205" s="97"/>
    </row>
    <row r="4206" spans="1:19" x14ac:dyDescent="0.25">
      <c r="A4206" s="89" t="s">
        <v>8861</v>
      </c>
      <c r="B4206" s="89" t="s">
        <v>8534</v>
      </c>
      <c r="C4206" s="89"/>
      <c r="D4206" s="89" t="s">
        <v>2715</v>
      </c>
      <c r="E4206" s="94" t="s">
        <v>8862</v>
      </c>
      <c r="F4206" s="95" t="s">
        <v>8863</v>
      </c>
      <c r="G4206" s="89" t="s">
        <v>648</v>
      </c>
      <c r="H4206" s="89" t="s">
        <v>12</v>
      </c>
      <c r="I4206" s="96">
        <v>1</v>
      </c>
      <c r="J4206" s="97">
        <v>120</v>
      </c>
      <c r="K4206" s="98">
        <f t="shared" si="2260"/>
        <v>120</v>
      </c>
      <c r="L4206" s="99">
        <f t="shared" si="2261"/>
        <v>1.0815399999999999</v>
      </c>
      <c r="M4206" s="100">
        <f t="shared" si="2262"/>
        <v>1.0590999999999999</v>
      </c>
      <c r="N4206" s="101">
        <f t="shared" si="2263"/>
        <v>0.97811300000000001</v>
      </c>
      <c r="O4206" s="100">
        <f t="shared" si="2264"/>
        <v>1</v>
      </c>
      <c r="P4206" s="98">
        <f t="shared" si="2265"/>
        <v>134.44999999999999</v>
      </c>
      <c r="Q4206" s="97">
        <f t="shared" si="2266"/>
        <v>134.44999999999999</v>
      </c>
      <c r="R4206" s="97"/>
      <c r="S4206" s="97"/>
    </row>
    <row r="4207" spans="1:19" x14ac:dyDescent="0.25">
      <c r="A4207" s="89" t="s">
        <v>8864</v>
      </c>
      <c r="B4207" s="89" t="s">
        <v>8534</v>
      </c>
      <c r="C4207" s="89"/>
      <c r="D4207" s="89" t="s">
        <v>2719</v>
      </c>
      <c r="E4207" s="94" t="s">
        <v>8865</v>
      </c>
      <c r="F4207" s="95" t="s">
        <v>8866</v>
      </c>
      <c r="G4207" s="89" t="s">
        <v>648</v>
      </c>
      <c r="H4207" s="89" t="s">
        <v>30</v>
      </c>
      <c r="I4207" s="96">
        <v>1</v>
      </c>
      <c r="J4207" s="97">
        <v>277</v>
      </c>
      <c r="K4207" s="98">
        <f t="shared" si="2260"/>
        <v>92.33</v>
      </c>
      <c r="L4207" s="99">
        <f t="shared" si="2261"/>
        <v>1.0815399999999999</v>
      </c>
      <c r="M4207" s="100">
        <f t="shared" si="2262"/>
        <v>1.0590999999999999</v>
      </c>
      <c r="N4207" s="101">
        <f t="shared" si="2263"/>
        <v>0.97811300000000001</v>
      </c>
      <c r="O4207" s="100">
        <f t="shared" si="2264"/>
        <v>1</v>
      </c>
      <c r="P4207" s="98">
        <f t="shared" si="2265"/>
        <v>103.45</v>
      </c>
      <c r="Q4207" s="97">
        <f t="shared" si="2266"/>
        <v>310.35000000000002</v>
      </c>
      <c r="R4207" s="97"/>
      <c r="S4207" s="97"/>
    </row>
    <row r="4208" spans="1:19" x14ac:dyDescent="0.25">
      <c r="A4208" s="89" t="s">
        <v>8867</v>
      </c>
      <c r="B4208" s="89" t="s">
        <v>8534</v>
      </c>
      <c r="C4208" s="89"/>
      <c r="D4208" s="89" t="s">
        <v>2724</v>
      </c>
      <c r="E4208" s="94" t="s">
        <v>8868</v>
      </c>
      <c r="F4208" s="95" t="s">
        <v>8869</v>
      </c>
      <c r="G4208" s="89" t="s">
        <v>648</v>
      </c>
      <c r="H4208" s="89" t="s">
        <v>91</v>
      </c>
      <c r="I4208" s="96">
        <v>1</v>
      </c>
      <c r="J4208" s="97">
        <v>1332</v>
      </c>
      <c r="K4208" s="98">
        <f t="shared" si="2260"/>
        <v>70.11</v>
      </c>
      <c r="L4208" s="99">
        <f t="shared" si="2261"/>
        <v>1.0815399999999999</v>
      </c>
      <c r="M4208" s="100">
        <f t="shared" si="2262"/>
        <v>1.0590999999999999</v>
      </c>
      <c r="N4208" s="101">
        <f t="shared" si="2263"/>
        <v>0.97811300000000001</v>
      </c>
      <c r="O4208" s="100">
        <f t="shared" si="2264"/>
        <v>1</v>
      </c>
      <c r="P4208" s="98">
        <f t="shared" si="2265"/>
        <v>78.55</v>
      </c>
      <c r="Q4208" s="97">
        <f t="shared" si="2266"/>
        <v>1492.45</v>
      </c>
      <c r="R4208" s="97"/>
      <c r="S4208" s="97"/>
    </row>
    <row r="4209" spans="1:19" ht="22.5" x14ac:dyDescent="0.25">
      <c r="A4209" s="89" t="s">
        <v>8870</v>
      </c>
      <c r="B4209" s="89" t="s">
        <v>8534</v>
      </c>
      <c r="C4209" s="89"/>
      <c r="D4209" s="89" t="s">
        <v>2728</v>
      </c>
      <c r="E4209" s="94" t="s">
        <v>8871</v>
      </c>
      <c r="F4209" s="95" t="s">
        <v>8872</v>
      </c>
      <c r="G4209" s="89" t="s">
        <v>648</v>
      </c>
      <c r="H4209" s="89" t="s">
        <v>927</v>
      </c>
      <c r="I4209" s="96">
        <v>1</v>
      </c>
      <c r="J4209" s="97">
        <v>53842</v>
      </c>
      <c r="K4209" s="98">
        <f t="shared" si="2260"/>
        <v>604.97</v>
      </c>
      <c r="L4209" s="99">
        <f t="shared" si="2261"/>
        <v>1.0815399999999999</v>
      </c>
      <c r="M4209" s="100">
        <f t="shared" si="2262"/>
        <v>1.0590999999999999</v>
      </c>
      <c r="N4209" s="101">
        <f t="shared" si="2263"/>
        <v>0.97811300000000001</v>
      </c>
      <c r="O4209" s="100">
        <f t="shared" si="2264"/>
        <v>1</v>
      </c>
      <c r="P4209" s="98">
        <f t="shared" si="2265"/>
        <v>677.8</v>
      </c>
      <c r="Q4209" s="97">
        <f t="shared" si="2266"/>
        <v>60324.2</v>
      </c>
      <c r="R4209" s="97"/>
      <c r="S4209" s="97"/>
    </row>
    <row r="4210" spans="1:19" x14ac:dyDescent="0.25">
      <c r="A4210" s="89" t="s">
        <v>8873</v>
      </c>
      <c r="B4210" s="89" t="s">
        <v>8534</v>
      </c>
      <c r="C4210" s="89"/>
      <c r="D4210" s="89" t="s">
        <v>2732</v>
      </c>
      <c r="E4210" s="94" t="s">
        <v>8874</v>
      </c>
      <c r="F4210" s="95" t="s">
        <v>8875</v>
      </c>
      <c r="G4210" s="89" t="s">
        <v>648</v>
      </c>
      <c r="H4210" s="89" t="s">
        <v>55</v>
      </c>
      <c r="I4210" s="96">
        <v>1</v>
      </c>
      <c r="J4210" s="97">
        <v>1881</v>
      </c>
      <c r="K4210" s="98">
        <f t="shared" si="2260"/>
        <v>235.13</v>
      </c>
      <c r="L4210" s="99">
        <f t="shared" si="2261"/>
        <v>1.0815399999999999</v>
      </c>
      <c r="M4210" s="100">
        <f t="shared" si="2262"/>
        <v>1.0590999999999999</v>
      </c>
      <c r="N4210" s="101">
        <f t="shared" si="2263"/>
        <v>0.97811300000000001</v>
      </c>
      <c r="O4210" s="100">
        <f t="shared" si="2264"/>
        <v>1</v>
      </c>
      <c r="P4210" s="98">
        <f t="shared" si="2265"/>
        <v>263.44</v>
      </c>
      <c r="Q4210" s="97">
        <f t="shared" si="2266"/>
        <v>2107.52</v>
      </c>
      <c r="R4210" s="97"/>
      <c r="S4210" s="97"/>
    </row>
    <row r="4211" spans="1:19" x14ac:dyDescent="0.25">
      <c r="A4211" s="89" t="s">
        <v>8876</v>
      </c>
      <c r="B4211" s="89" t="s">
        <v>8534</v>
      </c>
      <c r="C4211" s="89"/>
      <c r="D4211" s="89" t="s">
        <v>2736</v>
      </c>
      <c r="E4211" s="94" t="s">
        <v>8877</v>
      </c>
      <c r="F4211" s="95" t="s">
        <v>8878</v>
      </c>
      <c r="G4211" s="89" t="s">
        <v>648</v>
      </c>
      <c r="H4211" s="89" t="s">
        <v>2612</v>
      </c>
      <c r="I4211" s="96">
        <v>1</v>
      </c>
      <c r="J4211" s="97">
        <v>34238</v>
      </c>
      <c r="K4211" s="98">
        <f t="shared" si="2260"/>
        <v>257.43</v>
      </c>
      <c r="L4211" s="99">
        <f t="shared" si="2261"/>
        <v>1.0815399999999999</v>
      </c>
      <c r="M4211" s="100">
        <f t="shared" si="2262"/>
        <v>1.0590999999999999</v>
      </c>
      <c r="N4211" s="101">
        <f t="shared" si="2263"/>
        <v>0.97811300000000001</v>
      </c>
      <c r="O4211" s="100">
        <f t="shared" si="2264"/>
        <v>1</v>
      </c>
      <c r="P4211" s="98">
        <f t="shared" si="2265"/>
        <v>288.42</v>
      </c>
      <c r="Q4211" s="97">
        <f t="shared" si="2266"/>
        <v>38359.86</v>
      </c>
      <c r="R4211" s="97"/>
      <c r="S4211" s="97"/>
    </row>
    <row r="4212" spans="1:19" x14ac:dyDescent="0.25">
      <c r="A4212" s="89" t="s">
        <v>8879</v>
      </c>
      <c r="B4212" s="89" t="s">
        <v>8534</v>
      </c>
      <c r="C4212" s="89"/>
      <c r="D4212" s="89" t="s">
        <v>2740</v>
      </c>
      <c r="E4212" s="94" t="s">
        <v>8880</v>
      </c>
      <c r="F4212" s="95" t="s">
        <v>8881</v>
      </c>
      <c r="G4212" s="89" t="s">
        <v>648</v>
      </c>
      <c r="H4212" s="89" t="s">
        <v>60</v>
      </c>
      <c r="I4212" s="96">
        <v>1</v>
      </c>
      <c r="J4212" s="97">
        <v>3467</v>
      </c>
      <c r="K4212" s="98">
        <f t="shared" si="2260"/>
        <v>346.7</v>
      </c>
      <c r="L4212" s="99">
        <f t="shared" si="2261"/>
        <v>1.0815399999999999</v>
      </c>
      <c r="M4212" s="100">
        <f t="shared" si="2262"/>
        <v>1.0590999999999999</v>
      </c>
      <c r="N4212" s="101">
        <f t="shared" si="2263"/>
        <v>0.97811300000000001</v>
      </c>
      <c r="O4212" s="100">
        <f t="shared" si="2264"/>
        <v>1</v>
      </c>
      <c r="P4212" s="98">
        <f t="shared" si="2265"/>
        <v>388.44</v>
      </c>
      <c r="Q4212" s="97">
        <f t="shared" si="2266"/>
        <v>3884.4</v>
      </c>
      <c r="R4212" s="97"/>
      <c r="S4212" s="97"/>
    </row>
    <row r="4213" spans="1:19" x14ac:dyDescent="0.25">
      <c r="A4213" s="89" t="s">
        <v>8882</v>
      </c>
      <c r="B4213" s="89" t="s">
        <v>8534</v>
      </c>
      <c r="C4213" s="89"/>
      <c r="D4213" s="89" t="s">
        <v>2743</v>
      </c>
      <c r="E4213" s="94" t="s">
        <v>8883</v>
      </c>
      <c r="F4213" s="95" t="s">
        <v>8884</v>
      </c>
      <c r="G4213" s="89" t="s">
        <v>648</v>
      </c>
      <c r="H4213" s="89" t="s">
        <v>30</v>
      </c>
      <c r="I4213" s="96">
        <v>1</v>
      </c>
      <c r="J4213" s="97">
        <v>636</v>
      </c>
      <c r="K4213" s="98">
        <f t="shared" si="2260"/>
        <v>212</v>
      </c>
      <c r="L4213" s="99">
        <f t="shared" si="2261"/>
        <v>1.0815399999999999</v>
      </c>
      <c r="M4213" s="100">
        <f t="shared" si="2262"/>
        <v>1.0590999999999999</v>
      </c>
      <c r="N4213" s="101">
        <f t="shared" si="2263"/>
        <v>0.97811300000000001</v>
      </c>
      <c r="O4213" s="100">
        <f t="shared" si="2264"/>
        <v>1</v>
      </c>
      <c r="P4213" s="98">
        <f t="shared" si="2265"/>
        <v>237.52</v>
      </c>
      <c r="Q4213" s="97">
        <f t="shared" si="2266"/>
        <v>712.56</v>
      </c>
      <c r="R4213" s="97"/>
      <c r="S4213" s="97"/>
    </row>
    <row r="4214" spans="1:19" x14ac:dyDescent="0.25">
      <c r="A4214" s="89" t="s">
        <v>8885</v>
      </c>
      <c r="B4214" s="89" t="s">
        <v>8534</v>
      </c>
      <c r="C4214" s="89"/>
      <c r="D4214" s="89" t="s">
        <v>2747</v>
      </c>
      <c r="E4214" s="94" t="s">
        <v>8886</v>
      </c>
      <c r="F4214" s="95" t="s">
        <v>8887</v>
      </c>
      <c r="G4214" s="89" t="s">
        <v>648</v>
      </c>
      <c r="H4214" s="89" t="s">
        <v>34</v>
      </c>
      <c r="I4214" s="96">
        <v>1</v>
      </c>
      <c r="J4214" s="97">
        <v>1166</v>
      </c>
      <c r="K4214" s="98">
        <f t="shared" si="2260"/>
        <v>291.5</v>
      </c>
      <c r="L4214" s="99">
        <f t="shared" si="2261"/>
        <v>1.0815399999999999</v>
      </c>
      <c r="M4214" s="100">
        <f t="shared" si="2262"/>
        <v>1.0590999999999999</v>
      </c>
      <c r="N4214" s="101">
        <f t="shared" si="2263"/>
        <v>0.97811300000000001</v>
      </c>
      <c r="O4214" s="100">
        <f t="shared" si="2264"/>
        <v>1</v>
      </c>
      <c r="P4214" s="98">
        <f t="shared" si="2265"/>
        <v>326.58999999999997</v>
      </c>
      <c r="Q4214" s="97">
        <f t="shared" si="2266"/>
        <v>1306.3599999999999</v>
      </c>
      <c r="R4214" s="97"/>
      <c r="S4214" s="97"/>
    </row>
    <row r="4215" spans="1:19" x14ac:dyDescent="0.25">
      <c r="A4215" s="89" t="s">
        <v>8888</v>
      </c>
      <c r="B4215" s="89" t="s">
        <v>8534</v>
      </c>
      <c r="C4215" s="89"/>
      <c r="D4215" s="89" t="s">
        <v>2750</v>
      </c>
      <c r="E4215" s="94" t="s">
        <v>8889</v>
      </c>
      <c r="F4215" s="95" t="s">
        <v>8890</v>
      </c>
      <c r="G4215" s="89" t="s">
        <v>648</v>
      </c>
      <c r="H4215" s="89" t="s">
        <v>75</v>
      </c>
      <c r="I4215" s="96">
        <v>1</v>
      </c>
      <c r="J4215" s="97">
        <v>5464</v>
      </c>
      <c r="K4215" s="98">
        <f t="shared" si="2260"/>
        <v>364.27</v>
      </c>
      <c r="L4215" s="99">
        <f t="shared" si="2261"/>
        <v>1.0815399999999999</v>
      </c>
      <c r="M4215" s="100">
        <f t="shared" si="2262"/>
        <v>1.0590999999999999</v>
      </c>
      <c r="N4215" s="101">
        <f t="shared" si="2263"/>
        <v>0.97811300000000001</v>
      </c>
      <c r="O4215" s="100">
        <f t="shared" si="2264"/>
        <v>1</v>
      </c>
      <c r="P4215" s="98">
        <f t="shared" si="2265"/>
        <v>408.12</v>
      </c>
      <c r="Q4215" s="97">
        <f t="shared" si="2266"/>
        <v>6121.8</v>
      </c>
      <c r="R4215" s="97"/>
      <c r="S4215" s="97"/>
    </row>
    <row r="4216" spans="1:19" x14ac:dyDescent="0.25">
      <c r="A4216" s="89" t="s">
        <v>8891</v>
      </c>
      <c r="B4216" s="89" t="s">
        <v>8534</v>
      </c>
      <c r="C4216" s="89"/>
      <c r="D4216" s="89" t="s">
        <v>2754</v>
      </c>
      <c r="E4216" s="94" t="s">
        <v>8883</v>
      </c>
      <c r="F4216" s="95" t="s">
        <v>8884</v>
      </c>
      <c r="G4216" s="89" t="s">
        <v>648</v>
      </c>
      <c r="H4216" s="89" t="s">
        <v>12</v>
      </c>
      <c r="I4216" s="96">
        <v>1</v>
      </c>
      <c r="J4216" s="97">
        <v>212</v>
      </c>
      <c r="K4216" s="98">
        <f t="shared" si="2260"/>
        <v>212</v>
      </c>
      <c r="L4216" s="99">
        <f t="shared" si="2261"/>
        <v>1.0815399999999999</v>
      </c>
      <c r="M4216" s="100">
        <f t="shared" si="2262"/>
        <v>1.0590999999999999</v>
      </c>
      <c r="N4216" s="101">
        <f t="shared" si="2263"/>
        <v>0.97811300000000001</v>
      </c>
      <c r="O4216" s="100">
        <f t="shared" si="2264"/>
        <v>1</v>
      </c>
      <c r="P4216" s="98">
        <f t="shared" si="2265"/>
        <v>237.52</v>
      </c>
      <c r="Q4216" s="97">
        <f t="shared" si="2266"/>
        <v>237.52</v>
      </c>
      <c r="R4216" s="97"/>
      <c r="S4216" s="97"/>
    </row>
    <row r="4217" spans="1:19" ht="22.5" x14ac:dyDescent="0.25">
      <c r="A4217" s="89" t="s">
        <v>8892</v>
      </c>
      <c r="B4217" s="89" t="s">
        <v>8534</v>
      </c>
      <c r="C4217" s="89"/>
      <c r="D4217" s="89" t="s">
        <v>2759</v>
      </c>
      <c r="E4217" s="94" t="s">
        <v>8893</v>
      </c>
      <c r="F4217" s="95" t="s">
        <v>8894</v>
      </c>
      <c r="G4217" s="89" t="s">
        <v>648</v>
      </c>
      <c r="H4217" s="89" t="s">
        <v>126</v>
      </c>
      <c r="I4217" s="96">
        <v>1</v>
      </c>
      <c r="J4217" s="97">
        <v>7042</v>
      </c>
      <c r="K4217" s="98">
        <f t="shared" si="2260"/>
        <v>270.85000000000002</v>
      </c>
      <c r="L4217" s="99">
        <f t="shared" si="2261"/>
        <v>1.0815399999999999</v>
      </c>
      <c r="M4217" s="100">
        <f t="shared" si="2262"/>
        <v>1.0590999999999999</v>
      </c>
      <c r="N4217" s="101">
        <f t="shared" si="2263"/>
        <v>0.97811300000000001</v>
      </c>
      <c r="O4217" s="100">
        <f t="shared" si="2264"/>
        <v>1</v>
      </c>
      <c r="P4217" s="98">
        <f t="shared" si="2265"/>
        <v>303.45999999999998</v>
      </c>
      <c r="Q4217" s="97">
        <f t="shared" si="2266"/>
        <v>7889.96</v>
      </c>
      <c r="R4217" s="97"/>
      <c r="S4217" s="97"/>
    </row>
    <row r="4218" spans="1:19" ht="22.5" x14ac:dyDescent="0.25">
      <c r="A4218" s="89" t="s">
        <v>8895</v>
      </c>
      <c r="B4218" s="89" t="s">
        <v>8534</v>
      </c>
      <c r="C4218" s="89"/>
      <c r="D4218" s="89" t="s">
        <v>2763</v>
      </c>
      <c r="E4218" s="94" t="s">
        <v>8896</v>
      </c>
      <c r="F4218" s="95" t="s">
        <v>8897</v>
      </c>
      <c r="G4218" s="89" t="s">
        <v>648</v>
      </c>
      <c r="H4218" s="89" t="s">
        <v>34</v>
      </c>
      <c r="I4218" s="96">
        <v>1</v>
      </c>
      <c r="J4218" s="97">
        <v>971</v>
      </c>
      <c r="K4218" s="98">
        <f t="shared" si="2260"/>
        <v>242.75</v>
      </c>
      <c r="L4218" s="99">
        <f t="shared" si="2261"/>
        <v>1.0815399999999999</v>
      </c>
      <c r="M4218" s="100">
        <f t="shared" si="2262"/>
        <v>1.0590999999999999</v>
      </c>
      <c r="N4218" s="101">
        <f t="shared" si="2263"/>
        <v>0.97811300000000001</v>
      </c>
      <c r="O4218" s="100">
        <f t="shared" si="2264"/>
        <v>1</v>
      </c>
      <c r="P4218" s="98">
        <f t="shared" si="2265"/>
        <v>271.97000000000003</v>
      </c>
      <c r="Q4218" s="97">
        <f t="shared" si="2266"/>
        <v>1087.8800000000001</v>
      </c>
      <c r="R4218" s="97"/>
      <c r="S4218" s="97"/>
    </row>
    <row r="4219" spans="1:19" ht="22.5" x14ac:dyDescent="0.25">
      <c r="A4219" s="89" t="s">
        <v>8898</v>
      </c>
      <c r="B4219" s="89" t="s">
        <v>8534</v>
      </c>
      <c r="C4219" s="89"/>
      <c r="D4219" s="89" t="s">
        <v>2768</v>
      </c>
      <c r="E4219" s="94" t="s">
        <v>8899</v>
      </c>
      <c r="F4219" s="95" t="s">
        <v>8900</v>
      </c>
      <c r="G4219" s="89" t="s">
        <v>648</v>
      </c>
      <c r="H4219" s="89" t="s">
        <v>24</v>
      </c>
      <c r="I4219" s="96">
        <v>1</v>
      </c>
      <c r="J4219" s="97">
        <v>691</v>
      </c>
      <c r="K4219" s="98">
        <f t="shared" si="2260"/>
        <v>345.5</v>
      </c>
      <c r="L4219" s="99">
        <f t="shared" si="2261"/>
        <v>1.0815399999999999</v>
      </c>
      <c r="M4219" s="100">
        <f t="shared" si="2262"/>
        <v>1.0590999999999999</v>
      </c>
      <c r="N4219" s="101">
        <f t="shared" si="2263"/>
        <v>0.97811300000000001</v>
      </c>
      <c r="O4219" s="100">
        <f t="shared" si="2264"/>
        <v>1</v>
      </c>
      <c r="P4219" s="98">
        <f t="shared" si="2265"/>
        <v>387.09</v>
      </c>
      <c r="Q4219" s="97">
        <f t="shared" si="2266"/>
        <v>774.18</v>
      </c>
      <c r="R4219" s="97"/>
      <c r="S4219" s="97"/>
    </row>
    <row r="4220" spans="1:19" ht="22.5" x14ac:dyDescent="0.25">
      <c r="A4220" s="89" t="s">
        <v>8901</v>
      </c>
      <c r="B4220" s="89" t="s">
        <v>8534</v>
      </c>
      <c r="C4220" s="89"/>
      <c r="D4220" s="89" t="s">
        <v>2772</v>
      </c>
      <c r="E4220" s="94" t="s">
        <v>8902</v>
      </c>
      <c r="F4220" s="95" t="s">
        <v>8903</v>
      </c>
      <c r="G4220" s="89" t="s">
        <v>648</v>
      </c>
      <c r="H4220" s="89" t="s">
        <v>12</v>
      </c>
      <c r="I4220" s="96">
        <v>1</v>
      </c>
      <c r="J4220" s="97">
        <v>153</v>
      </c>
      <c r="K4220" s="98">
        <f t="shared" si="2260"/>
        <v>153</v>
      </c>
      <c r="L4220" s="99">
        <f t="shared" si="2261"/>
        <v>1.0815399999999999</v>
      </c>
      <c r="M4220" s="100">
        <f t="shared" si="2262"/>
        <v>1.0590999999999999</v>
      </c>
      <c r="N4220" s="101">
        <f t="shared" si="2263"/>
        <v>0.97811300000000001</v>
      </c>
      <c r="O4220" s="100">
        <f t="shared" si="2264"/>
        <v>1</v>
      </c>
      <c r="P4220" s="98">
        <f t="shared" si="2265"/>
        <v>171.42</v>
      </c>
      <c r="Q4220" s="97">
        <f t="shared" si="2266"/>
        <v>171.42</v>
      </c>
      <c r="R4220" s="97"/>
      <c r="S4220" s="97"/>
    </row>
    <row r="4221" spans="1:19" ht="22.5" x14ac:dyDescent="0.25">
      <c r="A4221" s="89" t="s">
        <v>8904</v>
      </c>
      <c r="B4221" s="89" t="s">
        <v>8534</v>
      </c>
      <c r="C4221" s="89"/>
      <c r="D4221" s="89" t="s">
        <v>2776</v>
      </c>
      <c r="E4221" s="94" t="s">
        <v>8905</v>
      </c>
      <c r="F4221" s="95" t="s">
        <v>8906</v>
      </c>
      <c r="G4221" s="89" t="s">
        <v>648</v>
      </c>
      <c r="H4221" s="89" t="s">
        <v>24</v>
      </c>
      <c r="I4221" s="96">
        <v>1</v>
      </c>
      <c r="J4221" s="97">
        <v>444</v>
      </c>
      <c r="K4221" s="98">
        <f t="shared" si="2260"/>
        <v>222</v>
      </c>
      <c r="L4221" s="99">
        <f t="shared" si="2261"/>
        <v>1.0815399999999999</v>
      </c>
      <c r="M4221" s="100">
        <f t="shared" si="2262"/>
        <v>1.0590999999999999</v>
      </c>
      <c r="N4221" s="101">
        <f t="shared" si="2263"/>
        <v>0.97811300000000001</v>
      </c>
      <c r="O4221" s="100">
        <f t="shared" si="2264"/>
        <v>1</v>
      </c>
      <c r="P4221" s="98">
        <f t="shared" si="2265"/>
        <v>248.73</v>
      </c>
      <c r="Q4221" s="97">
        <f t="shared" si="2266"/>
        <v>497.46</v>
      </c>
      <c r="R4221" s="97"/>
      <c r="S4221" s="97"/>
    </row>
    <row r="4222" spans="1:19" ht="22.5" x14ac:dyDescent="0.25">
      <c r="A4222" s="89" t="s">
        <v>8907</v>
      </c>
      <c r="B4222" s="89" t="s">
        <v>8534</v>
      </c>
      <c r="C4222" s="89"/>
      <c r="D4222" s="89" t="s">
        <v>2780</v>
      </c>
      <c r="E4222" s="94" t="s">
        <v>8908</v>
      </c>
      <c r="F4222" s="95" t="s">
        <v>8909</v>
      </c>
      <c r="G4222" s="89" t="s">
        <v>648</v>
      </c>
      <c r="H4222" s="89" t="s">
        <v>8910</v>
      </c>
      <c r="I4222" s="96">
        <v>1</v>
      </c>
      <c r="J4222" s="97">
        <v>16343</v>
      </c>
      <c r="K4222" s="98">
        <f t="shared" si="2260"/>
        <v>51.72</v>
      </c>
      <c r="L4222" s="99">
        <f t="shared" si="2261"/>
        <v>1.0815399999999999</v>
      </c>
      <c r="M4222" s="100">
        <f t="shared" si="2262"/>
        <v>1.0590999999999999</v>
      </c>
      <c r="N4222" s="101">
        <f t="shared" si="2263"/>
        <v>0.97811300000000001</v>
      </c>
      <c r="O4222" s="100">
        <f t="shared" si="2264"/>
        <v>1</v>
      </c>
      <c r="P4222" s="98">
        <f t="shared" si="2265"/>
        <v>57.95</v>
      </c>
      <c r="Q4222" s="97">
        <f t="shared" si="2266"/>
        <v>18312.2</v>
      </c>
      <c r="R4222" s="97"/>
      <c r="S4222" s="97"/>
    </row>
    <row r="4223" spans="1:19" ht="22.5" x14ac:dyDescent="0.25">
      <c r="A4223" s="89" t="s">
        <v>8911</v>
      </c>
      <c r="B4223" s="89" t="s">
        <v>8534</v>
      </c>
      <c r="C4223" s="89"/>
      <c r="D4223" s="89" t="s">
        <v>2783</v>
      </c>
      <c r="E4223" s="94" t="s">
        <v>8912</v>
      </c>
      <c r="F4223" s="95" t="s">
        <v>8913</v>
      </c>
      <c r="G4223" s="89" t="s">
        <v>648</v>
      </c>
      <c r="H4223" s="89" t="s">
        <v>2674</v>
      </c>
      <c r="I4223" s="96">
        <v>1</v>
      </c>
      <c r="J4223" s="97">
        <v>57166</v>
      </c>
      <c r="K4223" s="98">
        <f t="shared" si="2260"/>
        <v>371.21</v>
      </c>
      <c r="L4223" s="99">
        <f t="shared" si="2261"/>
        <v>1.0815399999999999</v>
      </c>
      <c r="M4223" s="100">
        <f t="shared" si="2262"/>
        <v>1.0590999999999999</v>
      </c>
      <c r="N4223" s="101">
        <f t="shared" si="2263"/>
        <v>0.97811300000000001</v>
      </c>
      <c r="O4223" s="100">
        <f t="shared" si="2264"/>
        <v>1</v>
      </c>
      <c r="P4223" s="98">
        <f t="shared" si="2265"/>
        <v>415.9</v>
      </c>
      <c r="Q4223" s="97">
        <f t="shared" si="2266"/>
        <v>64048.6</v>
      </c>
      <c r="R4223" s="97"/>
      <c r="S4223" s="97"/>
    </row>
    <row r="4224" spans="1:19" x14ac:dyDescent="0.25">
      <c r="A4224" s="89" t="s">
        <v>8914</v>
      </c>
      <c r="B4224" s="89" t="s">
        <v>8534</v>
      </c>
      <c r="C4224" s="89"/>
      <c r="D4224" s="89" t="s">
        <v>2787</v>
      </c>
      <c r="E4224" s="94" t="s">
        <v>1531</v>
      </c>
      <c r="F4224" s="95" t="s">
        <v>1532</v>
      </c>
      <c r="G4224" s="89" t="s">
        <v>1071</v>
      </c>
      <c r="H4224" s="89" t="s">
        <v>8915</v>
      </c>
      <c r="I4224" s="96">
        <v>1</v>
      </c>
      <c r="J4224" s="97">
        <v>25580</v>
      </c>
      <c r="K4224" s="98">
        <f t="shared" si="2260"/>
        <v>11073.59</v>
      </c>
      <c r="L4224" s="99">
        <f t="shared" si="2261"/>
        <v>1.0815399999999999</v>
      </c>
      <c r="M4224" s="100">
        <f t="shared" si="2262"/>
        <v>1.0590999999999999</v>
      </c>
      <c r="N4224" s="101">
        <f t="shared" si="2263"/>
        <v>0.97811300000000001</v>
      </c>
      <c r="O4224" s="100">
        <f t="shared" si="2264"/>
        <v>1</v>
      </c>
      <c r="P4224" s="98">
        <f t="shared" si="2265"/>
        <v>12406.72</v>
      </c>
      <c r="Q4224" s="97">
        <f t="shared" si="2266"/>
        <v>28659.52</v>
      </c>
      <c r="R4224" s="97"/>
      <c r="S4224" s="97"/>
    </row>
    <row r="4225" spans="1:19" ht="22.5" x14ac:dyDescent="0.25">
      <c r="A4225" s="89" t="s">
        <v>8916</v>
      </c>
      <c r="B4225" s="89" t="s">
        <v>8534</v>
      </c>
      <c r="C4225" s="89"/>
      <c r="D4225" s="89" t="s">
        <v>2790</v>
      </c>
      <c r="E4225" s="94" t="s">
        <v>8917</v>
      </c>
      <c r="F4225" s="95" t="s">
        <v>8918</v>
      </c>
      <c r="G4225" s="89" t="s">
        <v>648</v>
      </c>
      <c r="H4225" s="89" t="s">
        <v>286</v>
      </c>
      <c r="I4225" s="96">
        <v>1</v>
      </c>
      <c r="J4225" s="97">
        <v>8471</v>
      </c>
      <c r="K4225" s="98">
        <f t="shared" si="2260"/>
        <v>110.01</v>
      </c>
      <c r="L4225" s="99">
        <f t="shared" si="2261"/>
        <v>1.0815399999999999</v>
      </c>
      <c r="M4225" s="100">
        <f t="shared" si="2262"/>
        <v>1.0590999999999999</v>
      </c>
      <c r="N4225" s="101">
        <f t="shared" si="2263"/>
        <v>0.97811300000000001</v>
      </c>
      <c r="O4225" s="100">
        <f t="shared" si="2264"/>
        <v>1</v>
      </c>
      <c r="P4225" s="98">
        <f t="shared" si="2265"/>
        <v>123.25</v>
      </c>
      <c r="Q4225" s="97">
        <f t="shared" si="2266"/>
        <v>9490.25</v>
      </c>
      <c r="R4225" s="97"/>
      <c r="S4225" s="97"/>
    </row>
    <row r="4226" spans="1:19" ht="22.5" x14ac:dyDescent="0.25">
      <c r="A4226" s="89" t="s">
        <v>8919</v>
      </c>
      <c r="B4226" s="89" t="s">
        <v>8534</v>
      </c>
      <c r="C4226" s="89"/>
      <c r="D4226" s="89" t="s">
        <v>1546</v>
      </c>
      <c r="E4226" s="94" t="s">
        <v>8920</v>
      </c>
      <c r="F4226" s="95" t="s">
        <v>8921</v>
      </c>
      <c r="G4226" s="89" t="s">
        <v>648</v>
      </c>
      <c r="H4226" s="89" t="s">
        <v>8922</v>
      </c>
      <c r="I4226" s="96">
        <v>1</v>
      </c>
      <c r="J4226" s="97">
        <v>20356</v>
      </c>
      <c r="K4226" s="98">
        <f t="shared" si="2260"/>
        <v>66.09</v>
      </c>
      <c r="L4226" s="99">
        <f t="shared" si="2261"/>
        <v>1.0815399999999999</v>
      </c>
      <c r="M4226" s="100">
        <f t="shared" si="2262"/>
        <v>1.0590999999999999</v>
      </c>
      <c r="N4226" s="101">
        <f t="shared" si="2263"/>
        <v>0.97811300000000001</v>
      </c>
      <c r="O4226" s="100">
        <f t="shared" si="2264"/>
        <v>1</v>
      </c>
      <c r="P4226" s="98">
        <f t="shared" si="2265"/>
        <v>74.05</v>
      </c>
      <c r="Q4226" s="97">
        <f t="shared" si="2266"/>
        <v>22807.4</v>
      </c>
      <c r="R4226" s="97"/>
      <c r="S4226" s="97"/>
    </row>
    <row r="4227" spans="1:19" x14ac:dyDescent="0.25">
      <c r="A4227" s="89"/>
      <c r="B4227" s="90"/>
      <c r="C4227" s="90"/>
      <c r="D4227" s="91"/>
      <c r="E4227" s="92"/>
      <c r="F4227" s="92" t="s">
        <v>8923</v>
      </c>
      <c r="G4227" s="91"/>
      <c r="H4227" s="91"/>
      <c r="I4227" s="93">
        <v>1</v>
      </c>
      <c r="J4227" s="91"/>
      <c r="K4227" s="98"/>
      <c r="L4227" s="99"/>
      <c r="M4227" s="100"/>
      <c r="N4227" s="101"/>
      <c r="O4227" s="100"/>
      <c r="P4227" s="98"/>
      <c r="Q4227" s="91"/>
      <c r="R4227" s="91"/>
      <c r="S4227" s="91"/>
    </row>
    <row r="4228" spans="1:19" ht="22.5" x14ac:dyDescent="0.25">
      <c r="A4228" s="89" t="s">
        <v>8924</v>
      </c>
      <c r="B4228" s="89" t="s">
        <v>8534</v>
      </c>
      <c r="C4228" s="89"/>
      <c r="D4228" s="89" t="s">
        <v>2797</v>
      </c>
      <c r="E4228" s="94" t="s">
        <v>8925</v>
      </c>
      <c r="F4228" s="95" t="s">
        <v>8926</v>
      </c>
      <c r="G4228" s="89" t="s">
        <v>1071</v>
      </c>
      <c r="H4228" s="89" t="s">
        <v>8927</v>
      </c>
      <c r="I4228" s="96">
        <v>1</v>
      </c>
      <c r="J4228" s="97">
        <v>665</v>
      </c>
      <c r="K4228" s="98">
        <f t="shared" ref="K4228:K4239" si="2267">J4228/H4228</f>
        <v>19000</v>
      </c>
      <c r="L4228" s="99">
        <f t="shared" ref="L4228:L4239" si="2268">$L$8</f>
        <v>1.0815399999999999</v>
      </c>
      <c r="M4228" s="100">
        <f t="shared" ref="M4228:M4239" si="2269">$M$8</f>
        <v>1.0590999999999999</v>
      </c>
      <c r="N4228" s="101">
        <f t="shared" ref="N4228:N4239" si="2270">$N$8</f>
        <v>0.97811300000000001</v>
      </c>
      <c r="O4228" s="100">
        <f t="shared" ref="O4228:O4239" si="2271">$O$8</f>
        <v>1</v>
      </c>
      <c r="P4228" s="98">
        <f t="shared" ref="P4228:P4239" si="2272">K4228*L4228*M4228*N4228*O4228</f>
        <v>21287.38</v>
      </c>
      <c r="Q4228" s="97">
        <f t="shared" ref="Q4228:Q4239" si="2273">H4228*P4228</f>
        <v>745.06</v>
      </c>
      <c r="R4228" s="97"/>
      <c r="S4228" s="97"/>
    </row>
    <row r="4229" spans="1:19" ht="22.5" x14ac:dyDescent="0.25">
      <c r="A4229" s="89" t="s">
        <v>8928</v>
      </c>
      <c r="B4229" s="89" t="s">
        <v>8534</v>
      </c>
      <c r="C4229" s="89"/>
      <c r="D4229" s="89" t="s">
        <v>2801</v>
      </c>
      <c r="E4229" s="94" t="s">
        <v>8929</v>
      </c>
      <c r="F4229" s="95" t="s">
        <v>8930</v>
      </c>
      <c r="G4229" s="89" t="s">
        <v>502</v>
      </c>
      <c r="H4229" s="89" t="s">
        <v>8931</v>
      </c>
      <c r="I4229" s="96">
        <v>1</v>
      </c>
      <c r="J4229" s="97">
        <v>54</v>
      </c>
      <c r="K4229" s="98">
        <f t="shared" si="2267"/>
        <v>39045.550000000003</v>
      </c>
      <c r="L4229" s="99">
        <f t="shared" si="2268"/>
        <v>1.0815399999999999</v>
      </c>
      <c r="M4229" s="100">
        <f t="shared" si="2269"/>
        <v>1.0590999999999999</v>
      </c>
      <c r="N4229" s="101">
        <f t="shared" si="2270"/>
        <v>0.97811300000000001</v>
      </c>
      <c r="O4229" s="100">
        <f t="shared" si="2271"/>
        <v>1</v>
      </c>
      <c r="P4229" s="98">
        <f t="shared" si="2272"/>
        <v>43746.18</v>
      </c>
      <c r="Q4229" s="97">
        <f t="shared" si="2273"/>
        <v>60.5</v>
      </c>
      <c r="R4229" s="97"/>
      <c r="S4229" s="97"/>
    </row>
    <row r="4230" spans="1:19" ht="22.5" x14ac:dyDescent="0.25">
      <c r="A4230" s="89" t="s">
        <v>8932</v>
      </c>
      <c r="B4230" s="89" t="s">
        <v>8534</v>
      </c>
      <c r="C4230" s="89"/>
      <c r="D4230" s="89" t="s">
        <v>2805</v>
      </c>
      <c r="E4230" s="94" t="s">
        <v>8933</v>
      </c>
      <c r="F4230" s="95" t="s">
        <v>8934</v>
      </c>
      <c r="G4230" s="89" t="s">
        <v>648</v>
      </c>
      <c r="H4230" s="89" t="s">
        <v>48</v>
      </c>
      <c r="I4230" s="96">
        <v>1</v>
      </c>
      <c r="J4230" s="97">
        <v>714</v>
      </c>
      <c r="K4230" s="98">
        <f t="shared" si="2267"/>
        <v>102</v>
      </c>
      <c r="L4230" s="99">
        <f t="shared" si="2268"/>
        <v>1.0815399999999999</v>
      </c>
      <c r="M4230" s="100">
        <f t="shared" si="2269"/>
        <v>1.0590999999999999</v>
      </c>
      <c r="N4230" s="101">
        <f t="shared" si="2270"/>
        <v>0.97811300000000001</v>
      </c>
      <c r="O4230" s="100">
        <f t="shared" si="2271"/>
        <v>1</v>
      </c>
      <c r="P4230" s="98">
        <f t="shared" si="2272"/>
        <v>114.28</v>
      </c>
      <c r="Q4230" s="97">
        <f t="shared" si="2273"/>
        <v>799.96</v>
      </c>
      <c r="R4230" s="97"/>
      <c r="S4230" s="97"/>
    </row>
    <row r="4231" spans="1:19" ht="22.5" x14ac:dyDescent="0.25">
      <c r="A4231" s="89" t="s">
        <v>8935</v>
      </c>
      <c r="B4231" s="89" t="s">
        <v>8534</v>
      </c>
      <c r="C4231" s="89"/>
      <c r="D4231" s="89" t="s">
        <v>2809</v>
      </c>
      <c r="E4231" s="94" t="s">
        <v>8925</v>
      </c>
      <c r="F4231" s="95" t="s">
        <v>8936</v>
      </c>
      <c r="G4231" s="89" t="s">
        <v>1071</v>
      </c>
      <c r="H4231" s="89" t="s">
        <v>24</v>
      </c>
      <c r="I4231" s="96">
        <v>1</v>
      </c>
      <c r="J4231" s="97">
        <v>37950</v>
      </c>
      <c r="K4231" s="98">
        <f t="shared" si="2267"/>
        <v>18975</v>
      </c>
      <c r="L4231" s="99">
        <f t="shared" si="2268"/>
        <v>1.0815399999999999</v>
      </c>
      <c r="M4231" s="100">
        <f t="shared" si="2269"/>
        <v>1.0590999999999999</v>
      </c>
      <c r="N4231" s="101">
        <f t="shared" si="2270"/>
        <v>0.97811300000000001</v>
      </c>
      <c r="O4231" s="100">
        <f t="shared" si="2271"/>
        <v>1</v>
      </c>
      <c r="P4231" s="98">
        <f t="shared" si="2272"/>
        <v>21259.37</v>
      </c>
      <c r="Q4231" s="97">
        <f t="shared" si="2273"/>
        <v>42518.74</v>
      </c>
      <c r="R4231" s="97"/>
      <c r="S4231" s="97"/>
    </row>
    <row r="4232" spans="1:19" ht="22.5" x14ac:dyDescent="0.25">
      <c r="A4232" s="89" t="s">
        <v>8937</v>
      </c>
      <c r="B4232" s="89" t="s">
        <v>8534</v>
      </c>
      <c r="C4232" s="89"/>
      <c r="D4232" s="89" t="s">
        <v>2813</v>
      </c>
      <c r="E4232" s="94" t="s">
        <v>8929</v>
      </c>
      <c r="F4232" s="95" t="s">
        <v>8930</v>
      </c>
      <c r="G4232" s="89" t="s">
        <v>502</v>
      </c>
      <c r="H4232" s="89" t="s">
        <v>5753</v>
      </c>
      <c r="I4232" s="96">
        <v>1</v>
      </c>
      <c r="J4232" s="97">
        <v>3088</v>
      </c>
      <c r="K4232" s="98">
        <f t="shared" si="2267"/>
        <v>39088.61</v>
      </c>
      <c r="L4232" s="99">
        <f t="shared" si="2268"/>
        <v>1.0815399999999999</v>
      </c>
      <c r="M4232" s="100">
        <f t="shared" si="2269"/>
        <v>1.0590999999999999</v>
      </c>
      <c r="N4232" s="101">
        <f t="shared" si="2270"/>
        <v>0.97811300000000001</v>
      </c>
      <c r="O4232" s="100">
        <f t="shared" si="2271"/>
        <v>1</v>
      </c>
      <c r="P4232" s="98">
        <f t="shared" si="2272"/>
        <v>43794.42</v>
      </c>
      <c r="Q4232" s="97">
        <f t="shared" si="2273"/>
        <v>3459.76</v>
      </c>
      <c r="R4232" s="97"/>
      <c r="S4232" s="97"/>
    </row>
    <row r="4233" spans="1:19" ht="22.5" x14ac:dyDescent="0.25">
      <c r="A4233" s="89" t="s">
        <v>8938</v>
      </c>
      <c r="B4233" s="89" t="s">
        <v>8534</v>
      </c>
      <c r="C4233" s="89"/>
      <c r="D4233" s="89" t="s">
        <v>2817</v>
      </c>
      <c r="E4233" s="94" t="s">
        <v>8939</v>
      </c>
      <c r="F4233" s="95" t="s">
        <v>8940</v>
      </c>
      <c r="G4233" s="89" t="s">
        <v>1071</v>
      </c>
      <c r="H4233" s="89" t="s">
        <v>7974</v>
      </c>
      <c r="I4233" s="96">
        <v>1</v>
      </c>
      <c r="J4233" s="97">
        <v>22116</v>
      </c>
      <c r="K4233" s="98">
        <f t="shared" si="2267"/>
        <v>17012.310000000001</v>
      </c>
      <c r="L4233" s="99">
        <f t="shared" si="2268"/>
        <v>1.0815399999999999</v>
      </c>
      <c r="M4233" s="100">
        <f t="shared" si="2269"/>
        <v>1.0590999999999999</v>
      </c>
      <c r="N4233" s="101">
        <f t="shared" si="2270"/>
        <v>0.97811300000000001</v>
      </c>
      <c r="O4233" s="100">
        <f t="shared" si="2271"/>
        <v>1</v>
      </c>
      <c r="P4233" s="98">
        <f t="shared" si="2272"/>
        <v>19060.39</v>
      </c>
      <c r="Q4233" s="97">
        <f t="shared" si="2273"/>
        <v>24778.51</v>
      </c>
      <c r="R4233" s="97"/>
      <c r="S4233" s="97"/>
    </row>
    <row r="4234" spans="1:19" x14ac:dyDescent="0.25">
      <c r="A4234" s="89" t="s">
        <v>8941</v>
      </c>
      <c r="B4234" s="89" t="s">
        <v>8534</v>
      </c>
      <c r="C4234" s="89"/>
      <c r="D4234" s="89" t="s">
        <v>2821</v>
      </c>
      <c r="E4234" s="94" t="s">
        <v>8942</v>
      </c>
      <c r="F4234" s="95" t="s">
        <v>8943</v>
      </c>
      <c r="G4234" s="89" t="s">
        <v>502</v>
      </c>
      <c r="H4234" s="89" t="s">
        <v>8944</v>
      </c>
      <c r="I4234" s="96">
        <v>1</v>
      </c>
      <c r="J4234" s="97">
        <v>3203</v>
      </c>
      <c r="K4234" s="98">
        <f t="shared" si="2267"/>
        <v>49031.76</v>
      </c>
      <c r="L4234" s="99">
        <f t="shared" si="2268"/>
        <v>1.0815399999999999</v>
      </c>
      <c r="M4234" s="100">
        <f t="shared" si="2269"/>
        <v>1.0590999999999999</v>
      </c>
      <c r="N4234" s="101">
        <f t="shared" si="2270"/>
        <v>0.97811300000000001</v>
      </c>
      <c r="O4234" s="100">
        <f t="shared" si="2271"/>
        <v>1</v>
      </c>
      <c r="P4234" s="98">
        <f t="shared" si="2272"/>
        <v>54934.61</v>
      </c>
      <c r="Q4234" s="97">
        <f t="shared" si="2273"/>
        <v>3588.6</v>
      </c>
      <c r="R4234" s="97"/>
      <c r="S4234" s="97"/>
    </row>
    <row r="4235" spans="1:19" ht="22.5" x14ac:dyDescent="0.25">
      <c r="A4235" s="89" t="s">
        <v>8945</v>
      </c>
      <c r="B4235" s="89" t="s">
        <v>8534</v>
      </c>
      <c r="C4235" s="89"/>
      <c r="D4235" s="89" t="s">
        <v>2825</v>
      </c>
      <c r="E4235" s="94" t="s">
        <v>1560</v>
      </c>
      <c r="F4235" s="95" t="s">
        <v>1561</v>
      </c>
      <c r="G4235" s="89" t="s">
        <v>1071</v>
      </c>
      <c r="H4235" s="89" t="s">
        <v>4694</v>
      </c>
      <c r="I4235" s="96">
        <v>1</v>
      </c>
      <c r="J4235" s="97">
        <v>37534</v>
      </c>
      <c r="K4235" s="98">
        <f t="shared" si="2267"/>
        <v>19248.21</v>
      </c>
      <c r="L4235" s="99">
        <f t="shared" si="2268"/>
        <v>1.0815399999999999</v>
      </c>
      <c r="M4235" s="100">
        <f t="shared" si="2269"/>
        <v>1.0590999999999999</v>
      </c>
      <c r="N4235" s="101">
        <f t="shared" si="2270"/>
        <v>0.97811300000000001</v>
      </c>
      <c r="O4235" s="100">
        <f t="shared" si="2271"/>
        <v>1</v>
      </c>
      <c r="P4235" s="98">
        <f t="shared" si="2272"/>
        <v>21565.47</v>
      </c>
      <c r="Q4235" s="97">
        <f t="shared" si="2273"/>
        <v>42052.67</v>
      </c>
      <c r="R4235" s="97"/>
      <c r="S4235" s="97"/>
    </row>
    <row r="4236" spans="1:19" x14ac:dyDescent="0.25">
      <c r="A4236" s="89" t="s">
        <v>8946</v>
      </c>
      <c r="B4236" s="89" t="s">
        <v>8534</v>
      </c>
      <c r="C4236" s="89"/>
      <c r="D4236" s="89" t="s">
        <v>2829</v>
      </c>
      <c r="E4236" s="94" t="s">
        <v>1563</v>
      </c>
      <c r="F4236" s="95" t="s">
        <v>1564</v>
      </c>
      <c r="G4236" s="89" t="s">
        <v>502</v>
      </c>
      <c r="H4236" s="89" t="s">
        <v>8947</v>
      </c>
      <c r="I4236" s="96">
        <v>1</v>
      </c>
      <c r="J4236" s="97">
        <v>11962</v>
      </c>
      <c r="K4236" s="98">
        <f t="shared" si="2267"/>
        <v>47627.01</v>
      </c>
      <c r="L4236" s="99">
        <f t="shared" si="2268"/>
        <v>1.0815399999999999</v>
      </c>
      <c r="M4236" s="100">
        <f t="shared" si="2269"/>
        <v>1.0590999999999999</v>
      </c>
      <c r="N4236" s="101">
        <f t="shared" si="2270"/>
        <v>0.97811300000000001</v>
      </c>
      <c r="O4236" s="100">
        <f t="shared" si="2271"/>
        <v>1</v>
      </c>
      <c r="P4236" s="98">
        <f t="shared" si="2272"/>
        <v>53360.75</v>
      </c>
      <c r="Q4236" s="97">
        <f t="shared" si="2273"/>
        <v>13402.09</v>
      </c>
      <c r="R4236" s="97"/>
      <c r="S4236" s="97"/>
    </row>
    <row r="4237" spans="1:19" x14ac:dyDescent="0.25">
      <c r="A4237" s="89" t="s">
        <v>8948</v>
      </c>
      <c r="B4237" s="89" t="s">
        <v>8534</v>
      </c>
      <c r="C4237" s="89"/>
      <c r="D4237" s="89" t="s">
        <v>2833</v>
      </c>
      <c r="E4237" s="94" t="s">
        <v>1567</v>
      </c>
      <c r="F4237" s="95" t="s">
        <v>1568</v>
      </c>
      <c r="G4237" s="89" t="s">
        <v>970</v>
      </c>
      <c r="H4237" s="89" t="s">
        <v>3534</v>
      </c>
      <c r="I4237" s="96">
        <v>1</v>
      </c>
      <c r="J4237" s="97">
        <v>9442</v>
      </c>
      <c r="K4237" s="98">
        <f t="shared" si="2267"/>
        <v>10491.11</v>
      </c>
      <c r="L4237" s="99">
        <f t="shared" si="2268"/>
        <v>1.0815399999999999</v>
      </c>
      <c r="M4237" s="100">
        <f t="shared" si="2269"/>
        <v>1.0590999999999999</v>
      </c>
      <c r="N4237" s="101">
        <f t="shared" si="2270"/>
        <v>0.97811300000000001</v>
      </c>
      <c r="O4237" s="100">
        <f t="shared" si="2271"/>
        <v>1</v>
      </c>
      <c r="P4237" s="98">
        <f t="shared" si="2272"/>
        <v>11754.12</v>
      </c>
      <c r="Q4237" s="97">
        <f t="shared" si="2273"/>
        <v>10578.71</v>
      </c>
      <c r="R4237" s="97"/>
      <c r="S4237" s="97"/>
    </row>
    <row r="4238" spans="1:19" x14ac:dyDescent="0.25">
      <c r="A4238" s="89" t="s">
        <v>8949</v>
      </c>
      <c r="B4238" s="89" t="s">
        <v>8534</v>
      </c>
      <c r="C4238" s="89"/>
      <c r="D4238" s="89" t="s">
        <v>2836</v>
      </c>
      <c r="E4238" s="94" t="s">
        <v>1571</v>
      </c>
      <c r="F4238" s="95" t="s">
        <v>1572</v>
      </c>
      <c r="G4238" s="89" t="s">
        <v>502</v>
      </c>
      <c r="H4238" s="89" t="s">
        <v>8950</v>
      </c>
      <c r="I4238" s="96">
        <v>1</v>
      </c>
      <c r="J4238" s="97">
        <v>4135</v>
      </c>
      <c r="K4238" s="98">
        <f t="shared" si="2267"/>
        <v>40622.85</v>
      </c>
      <c r="L4238" s="99">
        <f t="shared" si="2268"/>
        <v>1.0815399999999999</v>
      </c>
      <c r="M4238" s="100">
        <f t="shared" si="2269"/>
        <v>1.0590999999999999</v>
      </c>
      <c r="N4238" s="101">
        <f t="shared" si="2270"/>
        <v>0.97811300000000001</v>
      </c>
      <c r="O4238" s="100">
        <f t="shared" si="2271"/>
        <v>1</v>
      </c>
      <c r="P4238" s="98">
        <f t="shared" si="2272"/>
        <v>45513.37</v>
      </c>
      <c r="Q4238" s="97">
        <f t="shared" si="2273"/>
        <v>4632.8100000000004</v>
      </c>
      <c r="R4238" s="97"/>
      <c r="S4238" s="97"/>
    </row>
    <row r="4239" spans="1:19" x14ac:dyDescent="0.25">
      <c r="A4239" s="89" t="s">
        <v>8951</v>
      </c>
      <c r="B4239" s="89" t="s">
        <v>8534</v>
      </c>
      <c r="C4239" s="89"/>
      <c r="D4239" s="89" t="s">
        <v>2840</v>
      </c>
      <c r="E4239" s="94" t="s">
        <v>8952</v>
      </c>
      <c r="F4239" s="95" t="s">
        <v>8953</v>
      </c>
      <c r="G4239" s="89" t="s">
        <v>648</v>
      </c>
      <c r="H4239" s="89" t="s">
        <v>2672</v>
      </c>
      <c r="I4239" s="96">
        <v>1</v>
      </c>
      <c r="J4239" s="97">
        <v>7307</v>
      </c>
      <c r="K4239" s="98">
        <f t="shared" si="2267"/>
        <v>47.76</v>
      </c>
      <c r="L4239" s="99">
        <f t="shared" si="2268"/>
        <v>1.0815399999999999</v>
      </c>
      <c r="M4239" s="100">
        <f t="shared" si="2269"/>
        <v>1.0590999999999999</v>
      </c>
      <c r="N4239" s="101">
        <f t="shared" si="2270"/>
        <v>0.97811300000000001</v>
      </c>
      <c r="O4239" s="100">
        <f t="shared" si="2271"/>
        <v>1</v>
      </c>
      <c r="P4239" s="98">
        <f t="shared" si="2272"/>
        <v>53.51</v>
      </c>
      <c r="Q4239" s="97">
        <f t="shared" si="2273"/>
        <v>8187.03</v>
      </c>
      <c r="R4239" s="97"/>
      <c r="S4239" s="97"/>
    </row>
    <row r="4240" spans="1:19" x14ac:dyDescent="0.25">
      <c r="A4240" s="82" t="s">
        <v>2776</v>
      </c>
      <c r="B4240" s="83"/>
      <c r="C4240" s="84"/>
      <c r="D4240" s="85"/>
      <c r="E4240" s="86"/>
      <c r="F4240" s="86" t="s">
        <v>1574</v>
      </c>
      <c r="G4240" s="82"/>
      <c r="H4240" s="82"/>
      <c r="I4240" s="87"/>
      <c r="J4240" s="88">
        <f>SUM(J4241:J4250)</f>
        <v>240584</v>
      </c>
      <c r="K4240" s="98"/>
      <c r="L4240" s="99"/>
      <c r="M4240" s="100"/>
      <c r="N4240" s="101"/>
      <c r="O4240" s="100"/>
      <c r="P4240" s="98"/>
      <c r="Q4240" s="88">
        <f>SUM(Q4241:Q4250)</f>
        <v>269546.13</v>
      </c>
      <c r="R4240" s="88">
        <f t="shared" ref="R4240:S4240" si="2274">SUM(R4241:R4250)</f>
        <v>0</v>
      </c>
      <c r="S4240" s="88">
        <f t="shared" si="2274"/>
        <v>0</v>
      </c>
    </row>
    <row r="4241" spans="1:19" x14ac:dyDescent="0.25">
      <c r="A4241" s="89"/>
      <c r="B4241" s="90"/>
      <c r="C4241" s="90"/>
      <c r="D4241" s="91"/>
      <c r="E4241" s="92"/>
      <c r="F4241" s="92" t="s">
        <v>8955</v>
      </c>
      <c r="G4241" s="91"/>
      <c r="H4241" s="91"/>
      <c r="I4241" s="93">
        <v>1</v>
      </c>
      <c r="J4241" s="91"/>
      <c r="K4241" s="98"/>
      <c r="L4241" s="99"/>
      <c r="M4241" s="100"/>
      <c r="N4241" s="101"/>
      <c r="O4241" s="100"/>
      <c r="P4241" s="98"/>
      <c r="Q4241" s="91"/>
      <c r="R4241" s="91"/>
      <c r="S4241" s="91"/>
    </row>
    <row r="4242" spans="1:19" ht="22.5" x14ac:dyDescent="0.25">
      <c r="A4242" s="89" t="s">
        <v>8956</v>
      </c>
      <c r="B4242" s="89" t="s">
        <v>8534</v>
      </c>
      <c r="C4242" s="89"/>
      <c r="D4242" s="89" t="s">
        <v>2844</v>
      </c>
      <c r="E4242" s="94" t="s">
        <v>8957</v>
      </c>
      <c r="F4242" s="95" t="s">
        <v>8958</v>
      </c>
      <c r="G4242" s="89" t="s">
        <v>648</v>
      </c>
      <c r="H4242" s="89" t="s">
        <v>58</v>
      </c>
      <c r="I4242" s="96">
        <v>1</v>
      </c>
      <c r="J4242" s="97">
        <v>74878</v>
      </c>
      <c r="K4242" s="98">
        <f>J4242/H4242</f>
        <v>8319.7800000000007</v>
      </c>
      <c r="L4242" s="99">
        <f>$L$8</f>
        <v>1.0815399999999999</v>
      </c>
      <c r="M4242" s="100">
        <f>$M$8</f>
        <v>1.0590999999999999</v>
      </c>
      <c r="N4242" s="101">
        <f>$N$8</f>
        <v>0.97811300000000001</v>
      </c>
      <c r="O4242" s="100">
        <f>$O$8</f>
        <v>1</v>
      </c>
      <c r="P4242" s="98">
        <f>K4242*L4242*M4242*N4242*O4242</f>
        <v>9321.3799999999992</v>
      </c>
      <c r="Q4242" s="97">
        <f>H4242*P4242</f>
        <v>83892.42</v>
      </c>
      <c r="R4242" s="97"/>
      <c r="S4242" s="97"/>
    </row>
    <row r="4243" spans="1:19" ht="22.5" x14ac:dyDescent="0.25">
      <c r="A4243" s="89" t="s">
        <v>8959</v>
      </c>
      <c r="B4243" s="89" t="s">
        <v>8534</v>
      </c>
      <c r="C4243" s="89"/>
      <c r="D4243" s="89" t="s">
        <v>2848</v>
      </c>
      <c r="E4243" s="94" t="s">
        <v>1583</v>
      </c>
      <c r="F4243" s="95" t="s">
        <v>1584</v>
      </c>
      <c r="G4243" s="89" t="s">
        <v>51</v>
      </c>
      <c r="H4243" s="89" t="s">
        <v>8960</v>
      </c>
      <c r="I4243" s="96">
        <v>1</v>
      </c>
      <c r="J4243" s="97">
        <v>10315</v>
      </c>
      <c r="K4243" s="98">
        <f>J4243/H4243</f>
        <v>88162.39</v>
      </c>
      <c r="L4243" s="99">
        <f>$L$8</f>
        <v>1.0815399999999999</v>
      </c>
      <c r="M4243" s="100">
        <f>$M$8</f>
        <v>1.0590999999999999</v>
      </c>
      <c r="N4243" s="101">
        <f>$N$8</f>
        <v>0.97811300000000001</v>
      </c>
      <c r="O4243" s="100">
        <f>$O$8</f>
        <v>1</v>
      </c>
      <c r="P4243" s="98">
        <f>K4243*L4243*M4243*N4243*O4243</f>
        <v>98776.11</v>
      </c>
      <c r="Q4243" s="97">
        <f>H4243*P4243</f>
        <v>11556.8</v>
      </c>
      <c r="R4243" s="97"/>
      <c r="S4243" s="97"/>
    </row>
    <row r="4244" spans="1:19" x14ac:dyDescent="0.25">
      <c r="A4244" s="89" t="s">
        <v>8961</v>
      </c>
      <c r="B4244" s="89" t="s">
        <v>8534</v>
      </c>
      <c r="C4244" s="89"/>
      <c r="D4244" s="89" t="s">
        <v>2852</v>
      </c>
      <c r="E4244" s="94" t="s">
        <v>1586</v>
      </c>
      <c r="F4244" s="95" t="s">
        <v>1594</v>
      </c>
      <c r="G4244" s="89" t="s">
        <v>51</v>
      </c>
      <c r="H4244" s="89" t="s">
        <v>8960</v>
      </c>
      <c r="I4244" s="96">
        <v>1</v>
      </c>
      <c r="J4244" s="97">
        <v>5697</v>
      </c>
      <c r="K4244" s="98">
        <f>J4244/H4244</f>
        <v>48692.31</v>
      </c>
      <c r="L4244" s="99">
        <f>$L$8</f>
        <v>1.0815399999999999</v>
      </c>
      <c r="M4244" s="100">
        <f>$M$8</f>
        <v>1.0590999999999999</v>
      </c>
      <c r="N4244" s="101">
        <f>$N$8</f>
        <v>0.97811300000000001</v>
      </c>
      <c r="O4244" s="100">
        <f>$O$8</f>
        <v>1</v>
      </c>
      <c r="P4244" s="98">
        <f>K4244*L4244*M4244*N4244*O4244</f>
        <v>54554.3</v>
      </c>
      <c r="Q4244" s="97">
        <f>H4244*P4244</f>
        <v>6382.85</v>
      </c>
      <c r="R4244" s="97"/>
      <c r="S4244" s="97"/>
    </row>
    <row r="4245" spans="1:19" x14ac:dyDescent="0.25">
      <c r="A4245" s="89"/>
      <c r="B4245" s="90"/>
      <c r="C4245" s="90"/>
      <c r="D4245" s="91"/>
      <c r="E4245" s="92"/>
      <c r="F4245" s="92" t="s">
        <v>8962</v>
      </c>
      <c r="G4245" s="91"/>
      <c r="H4245" s="91"/>
      <c r="I4245" s="93">
        <v>1</v>
      </c>
      <c r="J4245" s="91"/>
      <c r="K4245" s="98"/>
      <c r="L4245" s="99"/>
      <c r="M4245" s="100"/>
      <c r="N4245" s="101"/>
      <c r="O4245" s="100"/>
      <c r="P4245" s="98"/>
      <c r="Q4245" s="91"/>
      <c r="R4245" s="91"/>
      <c r="S4245" s="91"/>
    </row>
    <row r="4246" spans="1:19" x14ac:dyDescent="0.25">
      <c r="A4246" s="89" t="s">
        <v>8963</v>
      </c>
      <c r="B4246" s="89" t="s">
        <v>8534</v>
      </c>
      <c r="C4246" s="89"/>
      <c r="D4246" s="89" t="s">
        <v>2856</v>
      </c>
      <c r="E4246" s="94" t="s">
        <v>1596</v>
      </c>
      <c r="F4246" s="95" t="s">
        <v>1597</v>
      </c>
      <c r="G4246" s="89" t="s">
        <v>81</v>
      </c>
      <c r="H4246" s="89" t="s">
        <v>8964</v>
      </c>
      <c r="I4246" s="96">
        <v>1</v>
      </c>
      <c r="J4246" s="97">
        <v>23060</v>
      </c>
      <c r="K4246" s="98">
        <f>J4246/H4246</f>
        <v>143007.75</v>
      </c>
      <c r="L4246" s="99">
        <f>$L$8</f>
        <v>1.0815399999999999</v>
      </c>
      <c r="M4246" s="100">
        <f>$M$8</f>
        <v>1.0590999999999999</v>
      </c>
      <c r="N4246" s="101">
        <f>$N$8</f>
        <v>0.97811300000000001</v>
      </c>
      <c r="O4246" s="100">
        <f>$O$8</f>
        <v>1</v>
      </c>
      <c r="P4246" s="98">
        <f>K4246*L4246*M4246*N4246*O4246</f>
        <v>160224.22</v>
      </c>
      <c r="Q4246" s="97">
        <f>H4246*P4246</f>
        <v>25836.16</v>
      </c>
      <c r="R4246" s="97"/>
      <c r="S4246" s="97"/>
    </row>
    <row r="4247" spans="1:19" ht="22.5" x14ac:dyDescent="0.25">
      <c r="A4247" s="89" t="s">
        <v>8965</v>
      </c>
      <c r="B4247" s="89" t="s">
        <v>8534</v>
      </c>
      <c r="C4247" s="89"/>
      <c r="D4247" s="89" t="s">
        <v>2861</v>
      </c>
      <c r="E4247" s="94" t="s">
        <v>1600</v>
      </c>
      <c r="F4247" s="95" t="s">
        <v>1601</v>
      </c>
      <c r="G4247" s="89" t="s">
        <v>648</v>
      </c>
      <c r="H4247" s="89" t="s">
        <v>8323</v>
      </c>
      <c r="I4247" s="96">
        <v>1</v>
      </c>
      <c r="J4247" s="97">
        <v>82335</v>
      </c>
      <c r="K4247" s="98">
        <f>J4247/H4247</f>
        <v>382.95</v>
      </c>
      <c r="L4247" s="99">
        <f>$L$8</f>
        <v>1.0815399999999999</v>
      </c>
      <c r="M4247" s="100">
        <f>$M$8</f>
        <v>1.0590999999999999</v>
      </c>
      <c r="N4247" s="101">
        <f>$N$8</f>
        <v>0.97811300000000001</v>
      </c>
      <c r="O4247" s="100">
        <f>$O$8</f>
        <v>1</v>
      </c>
      <c r="P4247" s="98">
        <f>K4247*L4247*M4247*N4247*O4247</f>
        <v>429.05</v>
      </c>
      <c r="Q4247" s="97">
        <f>H4247*P4247</f>
        <v>92245.75</v>
      </c>
      <c r="R4247" s="97"/>
      <c r="S4247" s="97"/>
    </row>
    <row r="4248" spans="1:19" x14ac:dyDescent="0.25">
      <c r="A4248" s="89" t="s">
        <v>8966</v>
      </c>
      <c r="B4248" s="89" t="s">
        <v>8534</v>
      </c>
      <c r="C4248" s="89"/>
      <c r="D4248" s="89" t="s">
        <v>2863</v>
      </c>
      <c r="E4248" s="94" t="s">
        <v>1603</v>
      </c>
      <c r="F4248" s="95" t="s">
        <v>1604</v>
      </c>
      <c r="G4248" s="89" t="s">
        <v>502</v>
      </c>
      <c r="H4248" s="89" t="s">
        <v>8967</v>
      </c>
      <c r="I4248" s="96">
        <v>1</v>
      </c>
      <c r="J4248" s="97">
        <v>39419</v>
      </c>
      <c r="K4248" s="98">
        <f>J4248/H4248</f>
        <v>121438.69</v>
      </c>
      <c r="L4248" s="99">
        <f>$L$8</f>
        <v>1.0815399999999999</v>
      </c>
      <c r="M4248" s="100">
        <f>$M$8</f>
        <v>1.0590999999999999</v>
      </c>
      <c r="N4248" s="101">
        <f>$N$8</f>
        <v>0.97811300000000001</v>
      </c>
      <c r="O4248" s="100">
        <f>$O$8</f>
        <v>1</v>
      </c>
      <c r="P4248" s="98">
        <f>K4248*L4248*M4248*N4248*O4248</f>
        <v>136058.49</v>
      </c>
      <c r="Q4248" s="97">
        <f>H4248*P4248</f>
        <v>44164.59</v>
      </c>
      <c r="R4248" s="97"/>
      <c r="S4248" s="97"/>
    </row>
    <row r="4249" spans="1:19" ht="33.75" x14ac:dyDescent="0.25">
      <c r="A4249" s="89" t="s">
        <v>8968</v>
      </c>
      <c r="B4249" s="89" t="s">
        <v>8534</v>
      </c>
      <c r="C4249" s="89"/>
      <c r="D4249" s="89" t="s">
        <v>2867</v>
      </c>
      <c r="E4249" s="94" t="s">
        <v>1607</v>
      </c>
      <c r="F4249" s="95" t="s">
        <v>1608</v>
      </c>
      <c r="G4249" s="89" t="s">
        <v>502</v>
      </c>
      <c r="H4249" s="89" t="s">
        <v>8969</v>
      </c>
      <c r="I4249" s="96">
        <v>1</v>
      </c>
      <c r="J4249" s="97">
        <v>-24261</v>
      </c>
      <c r="K4249" s="98">
        <f>J4249/H4249</f>
        <v>74741.22</v>
      </c>
      <c r="L4249" s="99">
        <f>$L$8</f>
        <v>1.0815399999999999</v>
      </c>
      <c r="M4249" s="100">
        <f>$M$8</f>
        <v>1.0590999999999999</v>
      </c>
      <c r="N4249" s="101">
        <f>$N$8</f>
        <v>0.97811300000000001</v>
      </c>
      <c r="O4249" s="100">
        <f>$O$8</f>
        <v>1</v>
      </c>
      <c r="P4249" s="98">
        <f>K4249*L4249*M4249*N4249*O4249</f>
        <v>83739.19</v>
      </c>
      <c r="Q4249" s="97">
        <f>H4249*P4249</f>
        <v>-27181.74</v>
      </c>
      <c r="R4249" s="97"/>
      <c r="S4249" s="97"/>
    </row>
    <row r="4250" spans="1:19" ht="22.5" x14ac:dyDescent="0.25">
      <c r="A4250" s="89" t="s">
        <v>8970</v>
      </c>
      <c r="B4250" s="89" t="s">
        <v>8534</v>
      </c>
      <c r="C4250" s="89"/>
      <c r="D4250" s="89" t="s">
        <v>2871</v>
      </c>
      <c r="E4250" s="94" t="s">
        <v>6895</v>
      </c>
      <c r="F4250" s="95" t="s">
        <v>6896</v>
      </c>
      <c r="G4250" s="89" t="s">
        <v>1077</v>
      </c>
      <c r="H4250" s="89" t="s">
        <v>136</v>
      </c>
      <c r="I4250" s="96">
        <v>1</v>
      </c>
      <c r="J4250" s="97">
        <v>29141</v>
      </c>
      <c r="K4250" s="98">
        <f>J4250/H4250</f>
        <v>971.37</v>
      </c>
      <c r="L4250" s="99">
        <f>$L$8</f>
        <v>1.0815399999999999</v>
      </c>
      <c r="M4250" s="100">
        <f>$M$8</f>
        <v>1.0590999999999999</v>
      </c>
      <c r="N4250" s="101">
        <f>$N$8</f>
        <v>0.97811300000000001</v>
      </c>
      <c r="O4250" s="100">
        <f>$O$8</f>
        <v>1</v>
      </c>
      <c r="P4250" s="98">
        <f>K4250*L4250*M4250*N4250*O4250</f>
        <v>1088.31</v>
      </c>
      <c r="Q4250" s="97">
        <f>H4250*P4250</f>
        <v>32649.3</v>
      </c>
      <c r="R4250" s="97"/>
      <c r="S4250" s="97"/>
    </row>
    <row r="4251" spans="1:19" ht="28.5" x14ac:dyDescent="0.25">
      <c r="A4251" s="72"/>
      <c r="B4251" s="77"/>
      <c r="C4251" s="77"/>
      <c r="D4251" s="77"/>
      <c r="E4251" s="76"/>
      <c r="F4251" s="76" t="s">
        <v>8971</v>
      </c>
      <c r="G4251" s="77"/>
      <c r="H4251" s="77"/>
      <c r="I4251" s="78"/>
      <c r="J4251" s="79">
        <f>J4252+J4315+J4339+J4447+J4452+J4527+J4545+J4574</f>
        <v>24026160</v>
      </c>
      <c r="K4251" s="98"/>
      <c r="L4251" s="99"/>
      <c r="M4251" s="100"/>
      <c r="N4251" s="101"/>
      <c r="O4251" s="100"/>
      <c r="P4251" s="98"/>
      <c r="Q4251" s="79">
        <f>Q4252+Q4315+Q4339+Q4447+Q4452+Q4527+Q4545+Q4574</f>
        <v>26918629.329999998</v>
      </c>
      <c r="R4251" s="79">
        <f t="shared" ref="R4251:S4251" si="2275">R4252+R4315+R4339+R4447+R4452+R4527+R4545+R4574</f>
        <v>23634441.09</v>
      </c>
      <c r="S4251" s="79">
        <f t="shared" si="2275"/>
        <v>0</v>
      </c>
    </row>
    <row r="4252" spans="1:19" x14ac:dyDescent="0.25">
      <c r="A4252" s="82" t="s">
        <v>2780</v>
      </c>
      <c r="B4252" s="83"/>
      <c r="C4252" s="84"/>
      <c r="D4252" s="85"/>
      <c r="E4252" s="86"/>
      <c r="F4252" s="86" t="s">
        <v>8973</v>
      </c>
      <c r="G4252" s="82"/>
      <c r="H4252" s="82"/>
      <c r="I4252" s="87"/>
      <c r="J4252" s="88">
        <f>SUM(J4253:J4314)</f>
        <v>7195240</v>
      </c>
      <c r="K4252" s="98"/>
      <c r="L4252" s="99"/>
      <c r="M4252" s="100"/>
      <c r="N4252" s="101"/>
      <c r="O4252" s="100"/>
      <c r="P4252" s="98"/>
      <c r="Q4252" s="88">
        <f>SUM(Q4253:Q4314)</f>
        <v>8061463.0700000003</v>
      </c>
      <c r="R4252" s="88">
        <f t="shared" ref="R4252:S4252" si="2276">SUM(R4253:R4314)</f>
        <v>7763204.5</v>
      </c>
      <c r="S4252" s="88">
        <f t="shared" si="2276"/>
        <v>0</v>
      </c>
    </row>
    <row r="4253" spans="1:19" x14ac:dyDescent="0.25">
      <c r="A4253" s="89"/>
      <c r="B4253" s="90"/>
      <c r="C4253" s="90"/>
      <c r="D4253" s="91"/>
      <c r="E4253" s="92"/>
      <c r="F4253" s="92" t="s">
        <v>8974</v>
      </c>
      <c r="G4253" s="91"/>
      <c r="H4253" s="91"/>
      <c r="I4253" s="93">
        <v>1</v>
      </c>
      <c r="J4253" s="91"/>
      <c r="K4253" s="98"/>
      <c r="L4253" s="99"/>
      <c r="M4253" s="100"/>
      <c r="N4253" s="101"/>
      <c r="O4253" s="100"/>
      <c r="P4253" s="98"/>
      <c r="Q4253" s="91"/>
      <c r="R4253" s="91"/>
      <c r="S4253" s="91"/>
    </row>
    <row r="4254" spans="1:19" ht="22.5" x14ac:dyDescent="0.25">
      <c r="A4254" s="89" t="s">
        <v>8975</v>
      </c>
      <c r="B4254" s="89" t="s">
        <v>8976</v>
      </c>
      <c r="C4254" s="89"/>
      <c r="D4254" s="89" t="s">
        <v>12</v>
      </c>
      <c r="E4254" s="94" t="s">
        <v>1727</v>
      </c>
      <c r="F4254" s="95" t="s">
        <v>1728</v>
      </c>
      <c r="G4254" s="89" t="s">
        <v>648</v>
      </c>
      <c r="H4254" s="89" t="s">
        <v>12</v>
      </c>
      <c r="I4254" s="96">
        <v>1</v>
      </c>
      <c r="J4254" s="97">
        <v>57924</v>
      </c>
      <c r="K4254" s="98">
        <f t="shared" ref="K4254:K4269" si="2277">J4254/H4254</f>
        <v>57924</v>
      </c>
      <c r="L4254" s="99">
        <f t="shared" ref="L4254:L4269" si="2278">$L$8</f>
        <v>1.0815399999999999</v>
      </c>
      <c r="M4254" s="100">
        <f t="shared" ref="M4254:M4269" si="2279">$M$8</f>
        <v>1.0590999999999999</v>
      </c>
      <c r="N4254" s="101">
        <f t="shared" ref="N4254:N4269" si="2280">$N$8</f>
        <v>0.97811300000000001</v>
      </c>
      <c r="O4254" s="100">
        <f t="shared" ref="O4254:O4269" si="2281">$O$8</f>
        <v>1</v>
      </c>
      <c r="P4254" s="98">
        <f t="shared" ref="P4254:P4269" si="2282">K4254*L4254*M4254*N4254*O4254</f>
        <v>64897.37</v>
      </c>
      <c r="Q4254" s="97">
        <f t="shared" ref="Q4254:Q4269" si="2283">H4254*P4254</f>
        <v>64897.37</v>
      </c>
      <c r="R4254" s="97"/>
      <c r="S4254" s="97"/>
    </row>
    <row r="4255" spans="1:19" ht="22.5" x14ac:dyDescent="0.25">
      <c r="A4255" s="89" t="s">
        <v>8977</v>
      </c>
      <c r="B4255" s="89" t="s">
        <v>8976</v>
      </c>
      <c r="C4255" s="89" t="s">
        <v>17297</v>
      </c>
      <c r="D4255" s="89" t="s">
        <v>24</v>
      </c>
      <c r="E4255" s="94" t="s">
        <v>8978</v>
      </c>
      <c r="F4255" s="95" t="s">
        <v>8979</v>
      </c>
      <c r="G4255" s="89" t="s">
        <v>648</v>
      </c>
      <c r="H4255" s="89" t="s">
        <v>12</v>
      </c>
      <c r="I4255" s="96">
        <v>1</v>
      </c>
      <c r="J4255" s="97">
        <v>335639</v>
      </c>
      <c r="K4255" s="98">
        <f t="shared" si="2277"/>
        <v>335639</v>
      </c>
      <c r="L4255" s="99">
        <f t="shared" si="2278"/>
        <v>1.0815399999999999</v>
      </c>
      <c r="M4255" s="100">
        <f t="shared" si="2279"/>
        <v>1.0590999999999999</v>
      </c>
      <c r="N4255" s="101">
        <f t="shared" si="2280"/>
        <v>0.97811300000000001</v>
      </c>
      <c r="O4255" s="100">
        <f t="shared" si="2281"/>
        <v>1</v>
      </c>
      <c r="P4255" s="98">
        <f t="shared" si="2282"/>
        <v>376046.03</v>
      </c>
      <c r="Q4255" s="97">
        <f t="shared" si="2283"/>
        <v>376046.03</v>
      </c>
      <c r="R4255" s="97">
        <f t="shared" ref="R4255" si="2284">Q4255</f>
        <v>376046.03</v>
      </c>
      <c r="S4255" s="97"/>
    </row>
    <row r="4256" spans="1:19" x14ac:dyDescent="0.25">
      <c r="A4256" s="89" t="s">
        <v>8980</v>
      </c>
      <c r="B4256" s="89" t="s">
        <v>8976</v>
      </c>
      <c r="C4256" s="89"/>
      <c r="D4256" s="89" t="s">
        <v>30</v>
      </c>
      <c r="E4256" s="94" t="s">
        <v>1746</v>
      </c>
      <c r="F4256" s="95" t="s">
        <v>1747</v>
      </c>
      <c r="G4256" s="89" t="s">
        <v>648</v>
      </c>
      <c r="H4256" s="89" t="s">
        <v>12</v>
      </c>
      <c r="I4256" s="96">
        <v>1</v>
      </c>
      <c r="J4256" s="97">
        <v>2561</v>
      </c>
      <c r="K4256" s="98">
        <f t="shared" si="2277"/>
        <v>2561</v>
      </c>
      <c r="L4256" s="99">
        <f t="shared" si="2278"/>
        <v>1.0815399999999999</v>
      </c>
      <c r="M4256" s="100">
        <f t="shared" si="2279"/>
        <v>1.0590999999999999</v>
      </c>
      <c r="N4256" s="101">
        <f t="shared" si="2280"/>
        <v>0.97811300000000001</v>
      </c>
      <c r="O4256" s="100">
        <f t="shared" si="2281"/>
        <v>1</v>
      </c>
      <c r="P4256" s="98">
        <f t="shared" si="2282"/>
        <v>2869.31</v>
      </c>
      <c r="Q4256" s="97">
        <f t="shared" si="2283"/>
        <v>2869.31</v>
      </c>
      <c r="R4256" s="97"/>
      <c r="S4256" s="97"/>
    </row>
    <row r="4257" spans="1:19" ht="22.5" x14ac:dyDescent="0.25">
      <c r="A4257" s="89" t="s">
        <v>8981</v>
      </c>
      <c r="B4257" s="89" t="s">
        <v>8976</v>
      </c>
      <c r="C4257" s="89" t="s">
        <v>17297</v>
      </c>
      <c r="D4257" s="89" t="s">
        <v>34</v>
      </c>
      <c r="E4257" s="94" t="s">
        <v>8982</v>
      </c>
      <c r="F4257" s="95" t="s">
        <v>1750</v>
      </c>
      <c r="G4257" s="89" t="s">
        <v>648</v>
      </c>
      <c r="H4257" s="89" t="s">
        <v>12</v>
      </c>
      <c r="I4257" s="96">
        <v>1</v>
      </c>
      <c r="J4257" s="97">
        <v>146439</v>
      </c>
      <c r="K4257" s="98">
        <f t="shared" si="2277"/>
        <v>146439</v>
      </c>
      <c r="L4257" s="99">
        <f t="shared" si="2278"/>
        <v>1.0815399999999999</v>
      </c>
      <c r="M4257" s="100">
        <f t="shared" si="2279"/>
        <v>1.0590999999999999</v>
      </c>
      <c r="N4257" s="101">
        <f t="shared" si="2280"/>
        <v>0.97811300000000001</v>
      </c>
      <c r="O4257" s="100">
        <f t="shared" si="2281"/>
        <v>1</v>
      </c>
      <c r="P4257" s="98">
        <f t="shared" si="2282"/>
        <v>164068.54999999999</v>
      </c>
      <c r="Q4257" s="97">
        <f t="shared" si="2283"/>
        <v>164068.54999999999</v>
      </c>
      <c r="R4257" s="97">
        <f t="shared" ref="R4257" si="2285">Q4257</f>
        <v>164068.54999999999</v>
      </c>
      <c r="S4257" s="97"/>
    </row>
    <row r="4258" spans="1:19" x14ac:dyDescent="0.25">
      <c r="A4258" s="89" t="s">
        <v>8983</v>
      </c>
      <c r="B4258" s="89" t="s">
        <v>8976</v>
      </c>
      <c r="C4258" s="89"/>
      <c r="D4258" s="89" t="s">
        <v>40</v>
      </c>
      <c r="E4258" s="94" t="s">
        <v>1645</v>
      </c>
      <c r="F4258" s="95" t="s">
        <v>1646</v>
      </c>
      <c r="G4258" s="89" t="s">
        <v>648</v>
      </c>
      <c r="H4258" s="89" t="s">
        <v>30</v>
      </c>
      <c r="I4258" s="96">
        <v>1</v>
      </c>
      <c r="J4258" s="97">
        <v>2347</v>
      </c>
      <c r="K4258" s="98">
        <f t="shared" si="2277"/>
        <v>782.33</v>
      </c>
      <c r="L4258" s="99">
        <f t="shared" si="2278"/>
        <v>1.0815399999999999</v>
      </c>
      <c r="M4258" s="100">
        <f t="shared" si="2279"/>
        <v>1.0590999999999999</v>
      </c>
      <c r="N4258" s="101">
        <f t="shared" si="2280"/>
        <v>0.97811300000000001</v>
      </c>
      <c r="O4258" s="100">
        <f t="shared" si="2281"/>
        <v>1</v>
      </c>
      <c r="P4258" s="98">
        <f t="shared" si="2282"/>
        <v>876.51</v>
      </c>
      <c r="Q4258" s="97">
        <f t="shared" si="2283"/>
        <v>2629.53</v>
      </c>
      <c r="R4258" s="97"/>
      <c r="S4258" s="97"/>
    </row>
    <row r="4259" spans="1:19" ht="22.5" x14ac:dyDescent="0.25">
      <c r="A4259" s="89" t="s">
        <v>8984</v>
      </c>
      <c r="B4259" s="89" t="s">
        <v>8976</v>
      </c>
      <c r="C4259" s="89" t="s">
        <v>17297</v>
      </c>
      <c r="D4259" s="89" t="s">
        <v>43</v>
      </c>
      <c r="E4259" s="94" t="s">
        <v>8985</v>
      </c>
      <c r="F4259" s="95" t="s">
        <v>1754</v>
      </c>
      <c r="G4259" s="89" t="s">
        <v>648</v>
      </c>
      <c r="H4259" s="89" t="s">
        <v>12</v>
      </c>
      <c r="I4259" s="96">
        <v>1</v>
      </c>
      <c r="J4259" s="97">
        <v>8181</v>
      </c>
      <c r="K4259" s="98">
        <f t="shared" si="2277"/>
        <v>8181</v>
      </c>
      <c r="L4259" s="99">
        <f t="shared" si="2278"/>
        <v>1.0815399999999999</v>
      </c>
      <c r="M4259" s="100">
        <f t="shared" si="2279"/>
        <v>1.0590999999999999</v>
      </c>
      <c r="N4259" s="101">
        <f t="shared" si="2280"/>
        <v>0.97811300000000001</v>
      </c>
      <c r="O4259" s="100">
        <f t="shared" si="2281"/>
        <v>1</v>
      </c>
      <c r="P4259" s="98">
        <f t="shared" si="2282"/>
        <v>9165.9</v>
      </c>
      <c r="Q4259" s="97">
        <f t="shared" si="2283"/>
        <v>9165.9</v>
      </c>
      <c r="R4259" s="97">
        <f t="shared" ref="R4259:R4261" si="2286">Q4259</f>
        <v>9165.9</v>
      </c>
      <c r="S4259" s="97"/>
    </row>
    <row r="4260" spans="1:19" ht="22.5" x14ac:dyDescent="0.25">
      <c r="A4260" s="89" t="s">
        <v>8986</v>
      </c>
      <c r="B4260" s="89" t="s">
        <v>8976</v>
      </c>
      <c r="C4260" s="89" t="s">
        <v>17297</v>
      </c>
      <c r="D4260" s="89" t="s">
        <v>48</v>
      </c>
      <c r="E4260" s="94" t="s">
        <v>8987</v>
      </c>
      <c r="F4260" s="95" t="s">
        <v>7460</v>
      </c>
      <c r="G4260" s="89" t="s">
        <v>648</v>
      </c>
      <c r="H4260" s="89" t="s">
        <v>12</v>
      </c>
      <c r="I4260" s="96">
        <v>1</v>
      </c>
      <c r="J4260" s="97">
        <v>25046</v>
      </c>
      <c r="K4260" s="98">
        <f t="shared" si="2277"/>
        <v>25046</v>
      </c>
      <c r="L4260" s="99">
        <f t="shared" si="2278"/>
        <v>1.0815399999999999</v>
      </c>
      <c r="M4260" s="100">
        <f t="shared" si="2279"/>
        <v>1.0590999999999999</v>
      </c>
      <c r="N4260" s="101">
        <f t="shared" si="2280"/>
        <v>0.97811300000000001</v>
      </c>
      <c r="O4260" s="100">
        <f t="shared" si="2281"/>
        <v>1</v>
      </c>
      <c r="P4260" s="98">
        <f t="shared" si="2282"/>
        <v>28061.25</v>
      </c>
      <c r="Q4260" s="97">
        <f t="shared" si="2283"/>
        <v>28061.25</v>
      </c>
      <c r="R4260" s="97">
        <f t="shared" si="2286"/>
        <v>28061.25</v>
      </c>
      <c r="S4260" s="97"/>
    </row>
    <row r="4261" spans="1:19" ht="22.5" x14ac:dyDescent="0.25">
      <c r="A4261" s="89" t="s">
        <v>8988</v>
      </c>
      <c r="B4261" s="89" t="s">
        <v>8976</v>
      </c>
      <c r="C4261" s="89" t="s">
        <v>17297</v>
      </c>
      <c r="D4261" s="89" t="s">
        <v>55</v>
      </c>
      <c r="E4261" s="94" t="s">
        <v>8989</v>
      </c>
      <c r="F4261" s="95" t="s">
        <v>1738</v>
      </c>
      <c r="G4261" s="89" t="s">
        <v>648</v>
      </c>
      <c r="H4261" s="89" t="s">
        <v>12</v>
      </c>
      <c r="I4261" s="96">
        <v>1</v>
      </c>
      <c r="J4261" s="97">
        <v>9400</v>
      </c>
      <c r="K4261" s="98">
        <f t="shared" si="2277"/>
        <v>9400</v>
      </c>
      <c r="L4261" s="99">
        <f t="shared" si="2278"/>
        <v>1.0815399999999999</v>
      </c>
      <c r="M4261" s="100">
        <f t="shared" si="2279"/>
        <v>1.0590999999999999</v>
      </c>
      <c r="N4261" s="101">
        <f t="shared" si="2280"/>
        <v>0.97811300000000001</v>
      </c>
      <c r="O4261" s="100">
        <f t="shared" si="2281"/>
        <v>1</v>
      </c>
      <c r="P4261" s="98">
        <f t="shared" si="2282"/>
        <v>10531.65</v>
      </c>
      <c r="Q4261" s="97">
        <f t="shared" si="2283"/>
        <v>10531.65</v>
      </c>
      <c r="R4261" s="97">
        <f t="shared" si="2286"/>
        <v>10531.65</v>
      </c>
      <c r="S4261" s="97"/>
    </row>
    <row r="4262" spans="1:19" ht="22.5" x14ac:dyDescent="0.25">
      <c r="A4262" s="89" t="s">
        <v>8990</v>
      </c>
      <c r="B4262" s="89" t="s">
        <v>8976</v>
      </c>
      <c r="C4262" s="89"/>
      <c r="D4262" s="89" t="s">
        <v>58</v>
      </c>
      <c r="E4262" s="94" t="s">
        <v>1768</v>
      </c>
      <c r="F4262" s="95" t="s">
        <v>1769</v>
      </c>
      <c r="G4262" s="89" t="s">
        <v>648</v>
      </c>
      <c r="H4262" s="89" t="s">
        <v>12</v>
      </c>
      <c r="I4262" s="96">
        <v>1</v>
      </c>
      <c r="J4262" s="97">
        <v>398</v>
      </c>
      <c r="K4262" s="98">
        <f t="shared" si="2277"/>
        <v>398</v>
      </c>
      <c r="L4262" s="99">
        <f t="shared" si="2278"/>
        <v>1.0815399999999999</v>
      </c>
      <c r="M4262" s="100">
        <f t="shared" si="2279"/>
        <v>1.0590999999999999</v>
      </c>
      <c r="N4262" s="101">
        <f t="shared" si="2280"/>
        <v>0.97811300000000001</v>
      </c>
      <c r="O4262" s="100">
        <f t="shared" si="2281"/>
        <v>1</v>
      </c>
      <c r="P4262" s="98">
        <f t="shared" si="2282"/>
        <v>445.91</v>
      </c>
      <c r="Q4262" s="97">
        <f t="shared" si="2283"/>
        <v>445.91</v>
      </c>
      <c r="R4262" s="97"/>
      <c r="S4262" s="97"/>
    </row>
    <row r="4263" spans="1:19" ht="22.5" x14ac:dyDescent="0.25">
      <c r="A4263" s="89" t="s">
        <v>8991</v>
      </c>
      <c r="B4263" s="89" t="s">
        <v>8976</v>
      </c>
      <c r="C4263" s="89" t="s">
        <v>17297</v>
      </c>
      <c r="D4263" s="89" t="s">
        <v>60</v>
      </c>
      <c r="E4263" s="94" t="s">
        <v>8992</v>
      </c>
      <c r="F4263" s="95" t="s">
        <v>8993</v>
      </c>
      <c r="G4263" s="89" t="s">
        <v>648</v>
      </c>
      <c r="H4263" s="89" t="s">
        <v>12</v>
      </c>
      <c r="I4263" s="96">
        <v>1</v>
      </c>
      <c r="J4263" s="97">
        <v>33020</v>
      </c>
      <c r="K4263" s="98">
        <f t="shared" si="2277"/>
        <v>33020</v>
      </c>
      <c r="L4263" s="99">
        <f t="shared" si="2278"/>
        <v>1.0815399999999999</v>
      </c>
      <c r="M4263" s="100">
        <f t="shared" si="2279"/>
        <v>1.0590999999999999</v>
      </c>
      <c r="N4263" s="101">
        <f t="shared" si="2280"/>
        <v>0.97811300000000001</v>
      </c>
      <c r="O4263" s="100">
        <f t="shared" si="2281"/>
        <v>1</v>
      </c>
      <c r="P4263" s="98">
        <f t="shared" si="2282"/>
        <v>36995.22</v>
      </c>
      <c r="Q4263" s="97">
        <f t="shared" si="2283"/>
        <v>36995.22</v>
      </c>
      <c r="R4263" s="97">
        <f t="shared" ref="R4263" si="2287">Q4263</f>
        <v>36995.22</v>
      </c>
      <c r="S4263" s="97"/>
    </row>
    <row r="4264" spans="1:19" ht="22.5" x14ac:dyDescent="0.25">
      <c r="A4264" s="89" t="s">
        <v>8994</v>
      </c>
      <c r="B4264" s="89" t="s">
        <v>8976</v>
      </c>
      <c r="C4264" s="89"/>
      <c r="D4264" s="89" t="s">
        <v>65</v>
      </c>
      <c r="E4264" s="94" t="s">
        <v>1694</v>
      </c>
      <c r="F4264" s="95" t="s">
        <v>1695</v>
      </c>
      <c r="G4264" s="89" t="s">
        <v>970</v>
      </c>
      <c r="H4264" s="89" t="s">
        <v>237</v>
      </c>
      <c r="I4264" s="96">
        <v>1</v>
      </c>
      <c r="J4264" s="97">
        <v>2655</v>
      </c>
      <c r="K4264" s="98">
        <f t="shared" si="2277"/>
        <v>26550</v>
      </c>
      <c r="L4264" s="99">
        <f t="shared" si="2278"/>
        <v>1.0815399999999999</v>
      </c>
      <c r="M4264" s="100">
        <f t="shared" si="2279"/>
        <v>1.0590999999999999</v>
      </c>
      <c r="N4264" s="101">
        <f t="shared" si="2280"/>
        <v>0.97811300000000001</v>
      </c>
      <c r="O4264" s="100">
        <f t="shared" si="2281"/>
        <v>1</v>
      </c>
      <c r="P4264" s="98">
        <f t="shared" si="2282"/>
        <v>29746.31</v>
      </c>
      <c r="Q4264" s="97">
        <f t="shared" si="2283"/>
        <v>2974.63</v>
      </c>
      <c r="R4264" s="97"/>
      <c r="S4264" s="97"/>
    </row>
    <row r="4265" spans="1:19" ht="22.5" x14ac:dyDescent="0.25">
      <c r="A4265" s="89" t="s">
        <v>8995</v>
      </c>
      <c r="B4265" s="89" t="s">
        <v>8976</v>
      </c>
      <c r="C4265" s="89" t="s">
        <v>17297</v>
      </c>
      <c r="D4265" s="89" t="s">
        <v>68</v>
      </c>
      <c r="E4265" s="94" t="s">
        <v>8996</v>
      </c>
      <c r="F4265" s="95" t="s">
        <v>8997</v>
      </c>
      <c r="G4265" s="89" t="s">
        <v>648</v>
      </c>
      <c r="H4265" s="89" t="s">
        <v>12</v>
      </c>
      <c r="I4265" s="96">
        <v>1</v>
      </c>
      <c r="J4265" s="97">
        <v>76770</v>
      </c>
      <c r="K4265" s="98">
        <f t="shared" si="2277"/>
        <v>76770</v>
      </c>
      <c r="L4265" s="99">
        <f t="shared" si="2278"/>
        <v>1.0815399999999999</v>
      </c>
      <c r="M4265" s="100">
        <f t="shared" si="2279"/>
        <v>1.0590999999999999</v>
      </c>
      <c r="N4265" s="101">
        <f t="shared" si="2280"/>
        <v>0.97811300000000001</v>
      </c>
      <c r="O4265" s="100">
        <f t="shared" si="2281"/>
        <v>1</v>
      </c>
      <c r="P4265" s="98">
        <f t="shared" si="2282"/>
        <v>86012.21</v>
      </c>
      <c r="Q4265" s="97">
        <f t="shared" si="2283"/>
        <v>86012.21</v>
      </c>
      <c r="R4265" s="97">
        <f t="shared" ref="R4265" si="2288">Q4265</f>
        <v>86012.21</v>
      </c>
      <c r="S4265" s="97"/>
    </row>
    <row r="4266" spans="1:19" x14ac:dyDescent="0.25">
      <c r="A4266" s="89" t="s">
        <v>8998</v>
      </c>
      <c r="B4266" s="89" t="s">
        <v>8976</v>
      </c>
      <c r="C4266" s="89"/>
      <c r="D4266" s="89" t="s">
        <v>70</v>
      </c>
      <c r="E4266" s="94" t="s">
        <v>1740</v>
      </c>
      <c r="F4266" s="95" t="s">
        <v>1741</v>
      </c>
      <c r="G4266" s="89" t="s">
        <v>648</v>
      </c>
      <c r="H4266" s="89" t="s">
        <v>12</v>
      </c>
      <c r="I4266" s="96">
        <v>1</v>
      </c>
      <c r="J4266" s="97">
        <v>1004</v>
      </c>
      <c r="K4266" s="98">
        <f t="shared" si="2277"/>
        <v>1004</v>
      </c>
      <c r="L4266" s="99">
        <f t="shared" si="2278"/>
        <v>1.0815399999999999</v>
      </c>
      <c r="M4266" s="100">
        <f t="shared" si="2279"/>
        <v>1.0590999999999999</v>
      </c>
      <c r="N4266" s="101">
        <f t="shared" si="2280"/>
        <v>0.97811300000000001</v>
      </c>
      <c r="O4266" s="100">
        <f t="shared" si="2281"/>
        <v>1</v>
      </c>
      <c r="P4266" s="98">
        <f t="shared" si="2282"/>
        <v>1124.8699999999999</v>
      </c>
      <c r="Q4266" s="97">
        <f t="shared" si="2283"/>
        <v>1124.8699999999999</v>
      </c>
      <c r="R4266" s="97"/>
      <c r="S4266" s="97"/>
    </row>
    <row r="4267" spans="1:19" ht="22.5" x14ac:dyDescent="0.25">
      <c r="A4267" s="89" t="s">
        <v>8999</v>
      </c>
      <c r="B4267" s="89" t="s">
        <v>8976</v>
      </c>
      <c r="C4267" s="89" t="s">
        <v>17297</v>
      </c>
      <c r="D4267" s="89" t="s">
        <v>73</v>
      </c>
      <c r="E4267" s="94" t="s">
        <v>9000</v>
      </c>
      <c r="F4267" s="95" t="s">
        <v>9001</v>
      </c>
      <c r="G4267" s="89" t="s">
        <v>648</v>
      </c>
      <c r="H4267" s="89" t="s">
        <v>12</v>
      </c>
      <c r="I4267" s="96">
        <v>1</v>
      </c>
      <c r="J4267" s="97">
        <v>28995</v>
      </c>
      <c r="K4267" s="98">
        <f t="shared" si="2277"/>
        <v>28995</v>
      </c>
      <c r="L4267" s="99">
        <f t="shared" si="2278"/>
        <v>1.0815399999999999</v>
      </c>
      <c r="M4267" s="100">
        <f t="shared" si="2279"/>
        <v>1.0590999999999999</v>
      </c>
      <c r="N4267" s="101">
        <f t="shared" si="2280"/>
        <v>0.97811300000000001</v>
      </c>
      <c r="O4267" s="100">
        <f t="shared" si="2281"/>
        <v>1</v>
      </c>
      <c r="P4267" s="98">
        <f t="shared" si="2282"/>
        <v>32485.66</v>
      </c>
      <c r="Q4267" s="97">
        <f t="shared" si="2283"/>
        <v>32485.66</v>
      </c>
      <c r="R4267" s="97">
        <f t="shared" ref="R4267" si="2289">Q4267</f>
        <v>32485.66</v>
      </c>
      <c r="S4267" s="97"/>
    </row>
    <row r="4268" spans="1:19" x14ac:dyDescent="0.25">
      <c r="A4268" s="89" t="s">
        <v>9002</v>
      </c>
      <c r="B4268" s="89" t="s">
        <v>8976</v>
      </c>
      <c r="C4268" s="89"/>
      <c r="D4268" s="89" t="s">
        <v>75</v>
      </c>
      <c r="E4268" s="94" t="s">
        <v>1645</v>
      </c>
      <c r="F4268" s="95" t="s">
        <v>1646</v>
      </c>
      <c r="G4268" s="89" t="s">
        <v>648</v>
      </c>
      <c r="H4268" s="89" t="s">
        <v>24</v>
      </c>
      <c r="I4268" s="96">
        <v>1</v>
      </c>
      <c r="J4268" s="97">
        <v>1565</v>
      </c>
      <c r="K4268" s="98">
        <f t="shared" si="2277"/>
        <v>782.5</v>
      </c>
      <c r="L4268" s="99">
        <f t="shared" si="2278"/>
        <v>1.0815399999999999</v>
      </c>
      <c r="M4268" s="100">
        <f t="shared" si="2279"/>
        <v>1.0590999999999999</v>
      </c>
      <c r="N4268" s="101">
        <f t="shared" si="2280"/>
        <v>0.97811300000000001</v>
      </c>
      <c r="O4268" s="100">
        <f t="shared" si="2281"/>
        <v>1</v>
      </c>
      <c r="P4268" s="98">
        <f t="shared" si="2282"/>
        <v>876.7</v>
      </c>
      <c r="Q4268" s="97">
        <f t="shared" si="2283"/>
        <v>1753.4</v>
      </c>
      <c r="R4268" s="97"/>
      <c r="S4268" s="97"/>
    </row>
    <row r="4269" spans="1:19" ht="22.5" x14ac:dyDescent="0.25">
      <c r="A4269" s="89" t="s">
        <v>9003</v>
      </c>
      <c r="B4269" s="89" t="s">
        <v>8976</v>
      </c>
      <c r="C4269" s="89" t="s">
        <v>17297</v>
      </c>
      <c r="D4269" s="89" t="s">
        <v>87</v>
      </c>
      <c r="E4269" s="94" t="s">
        <v>9004</v>
      </c>
      <c r="F4269" s="95" t="s">
        <v>1766</v>
      </c>
      <c r="G4269" s="89" t="s">
        <v>648</v>
      </c>
      <c r="H4269" s="89" t="s">
        <v>24</v>
      </c>
      <c r="I4269" s="96">
        <v>1</v>
      </c>
      <c r="J4269" s="97">
        <v>17600</v>
      </c>
      <c r="K4269" s="98">
        <f t="shared" si="2277"/>
        <v>8800</v>
      </c>
      <c r="L4269" s="99">
        <f t="shared" si="2278"/>
        <v>1.0815399999999999</v>
      </c>
      <c r="M4269" s="100">
        <f t="shared" si="2279"/>
        <v>1.0590999999999999</v>
      </c>
      <c r="N4269" s="101">
        <f t="shared" si="2280"/>
        <v>0.97811300000000001</v>
      </c>
      <c r="O4269" s="100">
        <f t="shared" si="2281"/>
        <v>1</v>
      </c>
      <c r="P4269" s="98">
        <f t="shared" si="2282"/>
        <v>9859.42</v>
      </c>
      <c r="Q4269" s="97">
        <f t="shared" si="2283"/>
        <v>19718.84</v>
      </c>
      <c r="R4269" s="97">
        <f t="shared" ref="R4269" si="2290">Q4269</f>
        <v>19718.84</v>
      </c>
      <c r="S4269" s="97"/>
    </row>
    <row r="4270" spans="1:19" x14ac:dyDescent="0.25">
      <c r="A4270" s="89"/>
      <c r="B4270" s="90"/>
      <c r="C4270" s="90"/>
      <c r="D4270" s="91"/>
      <c r="E4270" s="92"/>
      <c r="F4270" s="92" t="s">
        <v>9005</v>
      </c>
      <c r="G4270" s="91"/>
      <c r="H4270" s="91"/>
      <c r="I4270" s="93">
        <v>1</v>
      </c>
      <c r="J4270" s="91"/>
      <c r="K4270" s="98"/>
      <c r="L4270" s="99"/>
      <c r="M4270" s="100"/>
      <c r="N4270" s="101"/>
      <c r="O4270" s="100"/>
      <c r="P4270" s="98"/>
      <c r="Q4270" s="91"/>
      <c r="R4270" s="91"/>
      <c r="S4270" s="91"/>
    </row>
    <row r="4271" spans="1:19" ht="22.5" x14ac:dyDescent="0.25">
      <c r="A4271" s="89" t="s">
        <v>9006</v>
      </c>
      <c r="B4271" s="89" t="s">
        <v>8976</v>
      </c>
      <c r="C4271" s="89"/>
      <c r="D4271" s="89" t="s">
        <v>89</v>
      </c>
      <c r="E4271" s="94" t="s">
        <v>1727</v>
      </c>
      <c r="F4271" s="95" t="s">
        <v>1728</v>
      </c>
      <c r="G4271" s="89" t="s">
        <v>648</v>
      </c>
      <c r="H4271" s="89" t="s">
        <v>12</v>
      </c>
      <c r="I4271" s="96">
        <v>1</v>
      </c>
      <c r="J4271" s="97">
        <v>57924</v>
      </c>
      <c r="K4271" s="98">
        <f t="shared" ref="K4271:K4287" si="2291">J4271/H4271</f>
        <v>57924</v>
      </c>
      <c r="L4271" s="99">
        <f t="shared" ref="L4271:L4287" si="2292">$L$8</f>
        <v>1.0815399999999999</v>
      </c>
      <c r="M4271" s="100">
        <f t="shared" ref="M4271:M4287" si="2293">$M$8</f>
        <v>1.0590999999999999</v>
      </c>
      <c r="N4271" s="101">
        <f t="shared" ref="N4271:N4287" si="2294">$N$8</f>
        <v>0.97811300000000001</v>
      </c>
      <c r="O4271" s="100">
        <f t="shared" ref="O4271:O4287" si="2295">$O$8</f>
        <v>1</v>
      </c>
      <c r="P4271" s="98">
        <f t="shared" ref="P4271:P4287" si="2296">K4271*L4271*M4271*N4271*O4271</f>
        <v>64897.37</v>
      </c>
      <c r="Q4271" s="97">
        <f t="shared" ref="Q4271:Q4287" si="2297">H4271*P4271</f>
        <v>64897.37</v>
      </c>
      <c r="R4271" s="97"/>
      <c r="S4271" s="97"/>
    </row>
    <row r="4272" spans="1:19" ht="22.5" x14ac:dyDescent="0.25">
      <c r="A4272" s="89" t="s">
        <v>9007</v>
      </c>
      <c r="B4272" s="89" t="s">
        <v>8976</v>
      </c>
      <c r="C4272" s="89" t="s">
        <v>17297</v>
      </c>
      <c r="D4272" s="89" t="s">
        <v>90</v>
      </c>
      <c r="E4272" s="94" t="s">
        <v>9008</v>
      </c>
      <c r="F4272" s="95" t="s">
        <v>9009</v>
      </c>
      <c r="G4272" s="89" t="s">
        <v>648</v>
      </c>
      <c r="H4272" s="89" t="s">
        <v>12</v>
      </c>
      <c r="I4272" s="96">
        <v>1</v>
      </c>
      <c r="J4272" s="97">
        <v>1036264</v>
      </c>
      <c r="K4272" s="98">
        <f t="shared" si="2291"/>
        <v>1036264</v>
      </c>
      <c r="L4272" s="99">
        <f t="shared" si="2292"/>
        <v>1.0815399999999999</v>
      </c>
      <c r="M4272" s="100">
        <f t="shared" si="2293"/>
        <v>1.0590999999999999</v>
      </c>
      <c r="N4272" s="101">
        <f t="shared" si="2294"/>
        <v>0.97811300000000001</v>
      </c>
      <c r="O4272" s="100">
        <f t="shared" si="2295"/>
        <v>1</v>
      </c>
      <c r="P4272" s="98">
        <f t="shared" si="2296"/>
        <v>1161018.1200000001</v>
      </c>
      <c r="Q4272" s="97">
        <f t="shared" si="2297"/>
        <v>1161018.1200000001</v>
      </c>
      <c r="R4272" s="97">
        <f t="shared" ref="R4272" si="2298">Q4272</f>
        <v>1161018.1200000001</v>
      </c>
      <c r="S4272" s="97"/>
    </row>
    <row r="4273" spans="1:19" x14ac:dyDescent="0.25">
      <c r="A4273" s="89" t="s">
        <v>9010</v>
      </c>
      <c r="B4273" s="89" t="s">
        <v>8976</v>
      </c>
      <c r="C4273" s="89"/>
      <c r="D4273" s="89" t="s">
        <v>91</v>
      </c>
      <c r="E4273" s="94" t="s">
        <v>1746</v>
      </c>
      <c r="F4273" s="95" t="s">
        <v>1747</v>
      </c>
      <c r="G4273" s="89" t="s">
        <v>648</v>
      </c>
      <c r="H4273" s="89" t="s">
        <v>12</v>
      </c>
      <c r="I4273" s="96">
        <v>1</v>
      </c>
      <c r="J4273" s="97">
        <v>2561</v>
      </c>
      <c r="K4273" s="98">
        <f t="shared" si="2291"/>
        <v>2561</v>
      </c>
      <c r="L4273" s="99">
        <f t="shared" si="2292"/>
        <v>1.0815399999999999</v>
      </c>
      <c r="M4273" s="100">
        <f t="shared" si="2293"/>
        <v>1.0590999999999999</v>
      </c>
      <c r="N4273" s="101">
        <f t="shared" si="2294"/>
        <v>0.97811300000000001</v>
      </c>
      <c r="O4273" s="100">
        <f t="shared" si="2295"/>
        <v>1</v>
      </c>
      <c r="P4273" s="98">
        <f t="shared" si="2296"/>
        <v>2869.31</v>
      </c>
      <c r="Q4273" s="97">
        <f t="shared" si="2297"/>
        <v>2869.31</v>
      </c>
      <c r="R4273" s="97"/>
      <c r="S4273" s="97"/>
    </row>
    <row r="4274" spans="1:19" ht="22.5" x14ac:dyDescent="0.25">
      <c r="A4274" s="89" t="s">
        <v>9011</v>
      </c>
      <c r="B4274" s="89" t="s">
        <v>8976</v>
      </c>
      <c r="C4274" s="89" t="s">
        <v>17297</v>
      </c>
      <c r="D4274" s="89" t="s">
        <v>101</v>
      </c>
      <c r="E4274" s="94" t="s">
        <v>9012</v>
      </c>
      <c r="F4274" s="95" t="s">
        <v>1750</v>
      </c>
      <c r="G4274" s="89" t="s">
        <v>648</v>
      </c>
      <c r="H4274" s="89" t="s">
        <v>12</v>
      </c>
      <c r="I4274" s="96">
        <v>1</v>
      </c>
      <c r="J4274" s="97">
        <v>166408</v>
      </c>
      <c r="K4274" s="98">
        <f t="shared" si="2291"/>
        <v>166408</v>
      </c>
      <c r="L4274" s="99">
        <f t="shared" si="2292"/>
        <v>1.0815399999999999</v>
      </c>
      <c r="M4274" s="100">
        <f t="shared" si="2293"/>
        <v>1.0590999999999999</v>
      </c>
      <c r="N4274" s="101">
        <f t="shared" si="2294"/>
        <v>0.97811300000000001</v>
      </c>
      <c r="O4274" s="100">
        <f t="shared" si="2295"/>
        <v>1</v>
      </c>
      <c r="P4274" s="98">
        <f t="shared" si="2296"/>
        <v>186441.58</v>
      </c>
      <c r="Q4274" s="97">
        <f t="shared" si="2297"/>
        <v>186441.58</v>
      </c>
      <c r="R4274" s="97">
        <f t="shared" ref="R4274" si="2299">Q4274</f>
        <v>186441.58</v>
      </c>
      <c r="S4274" s="97"/>
    </row>
    <row r="4275" spans="1:19" x14ac:dyDescent="0.25">
      <c r="A4275" s="89" t="s">
        <v>9013</v>
      </c>
      <c r="B4275" s="89" t="s">
        <v>8976</v>
      </c>
      <c r="C4275" s="89"/>
      <c r="D4275" s="89" t="s">
        <v>106</v>
      </c>
      <c r="E4275" s="94" t="s">
        <v>1645</v>
      </c>
      <c r="F4275" s="95" t="s">
        <v>1646</v>
      </c>
      <c r="G4275" s="89" t="s">
        <v>648</v>
      </c>
      <c r="H4275" s="89" t="s">
        <v>48</v>
      </c>
      <c r="I4275" s="96">
        <v>1</v>
      </c>
      <c r="J4275" s="97">
        <v>5477</v>
      </c>
      <c r="K4275" s="98">
        <f t="shared" si="2291"/>
        <v>782.43</v>
      </c>
      <c r="L4275" s="99">
        <f t="shared" si="2292"/>
        <v>1.0815399999999999</v>
      </c>
      <c r="M4275" s="100">
        <f t="shared" si="2293"/>
        <v>1.0590999999999999</v>
      </c>
      <c r="N4275" s="101">
        <f t="shared" si="2294"/>
        <v>0.97811300000000001</v>
      </c>
      <c r="O4275" s="100">
        <f t="shared" si="2295"/>
        <v>1</v>
      </c>
      <c r="P4275" s="98">
        <f t="shared" si="2296"/>
        <v>876.63</v>
      </c>
      <c r="Q4275" s="97">
        <f t="shared" si="2297"/>
        <v>6136.41</v>
      </c>
      <c r="R4275" s="97"/>
      <c r="S4275" s="97"/>
    </row>
    <row r="4276" spans="1:19" ht="22.5" x14ac:dyDescent="0.25">
      <c r="A4276" s="89" t="s">
        <v>9014</v>
      </c>
      <c r="B4276" s="89" t="s">
        <v>8976</v>
      </c>
      <c r="C4276" s="89" t="s">
        <v>17297</v>
      </c>
      <c r="D4276" s="89" t="s">
        <v>107</v>
      </c>
      <c r="E4276" s="94" t="s">
        <v>9015</v>
      </c>
      <c r="F4276" s="95" t="s">
        <v>7460</v>
      </c>
      <c r="G4276" s="89" t="s">
        <v>648</v>
      </c>
      <c r="H4276" s="89" t="s">
        <v>12</v>
      </c>
      <c r="I4276" s="96">
        <v>1</v>
      </c>
      <c r="J4276" s="97">
        <v>25046</v>
      </c>
      <c r="K4276" s="98">
        <f t="shared" si="2291"/>
        <v>25046</v>
      </c>
      <c r="L4276" s="99">
        <f t="shared" si="2292"/>
        <v>1.0815399999999999</v>
      </c>
      <c r="M4276" s="100">
        <f t="shared" si="2293"/>
        <v>1.0590999999999999</v>
      </c>
      <c r="N4276" s="101">
        <f t="shared" si="2294"/>
        <v>0.97811300000000001</v>
      </c>
      <c r="O4276" s="100">
        <f t="shared" si="2295"/>
        <v>1</v>
      </c>
      <c r="P4276" s="98">
        <f t="shared" si="2296"/>
        <v>28061.25</v>
      </c>
      <c r="Q4276" s="97">
        <f t="shared" si="2297"/>
        <v>28061.25</v>
      </c>
      <c r="R4276" s="97">
        <f t="shared" ref="R4276:R4278" si="2300">Q4276</f>
        <v>28061.25</v>
      </c>
      <c r="S4276" s="97"/>
    </row>
    <row r="4277" spans="1:19" ht="22.5" x14ac:dyDescent="0.25">
      <c r="A4277" s="89" t="s">
        <v>9016</v>
      </c>
      <c r="B4277" s="89" t="s">
        <v>8976</v>
      </c>
      <c r="C4277" s="89" t="s">
        <v>17297</v>
      </c>
      <c r="D4277" s="89" t="s">
        <v>108</v>
      </c>
      <c r="E4277" s="94" t="s">
        <v>9017</v>
      </c>
      <c r="F4277" s="95" t="s">
        <v>1738</v>
      </c>
      <c r="G4277" s="89" t="s">
        <v>648</v>
      </c>
      <c r="H4277" s="89" t="s">
        <v>12</v>
      </c>
      <c r="I4277" s="96">
        <v>1</v>
      </c>
      <c r="J4277" s="97">
        <v>9400</v>
      </c>
      <c r="K4277" s="98">
        <f t="shared" si="2291"/>
        <v>9400</v>
      </c>
      <c r="L4277" s="99">
        <f t="shared" si="2292"/>
        <v>1.0815399999999999</v>
      </c>
      <c r="M4277" s="100">
        <f t="shared" si="2293"/>
        <v>1.0590999999999999</v>
      </c>
      <c r="N4277" s="101">
        <f t="shared" si="2294"/>
        <v>0.97811300000000001</v>
      </c>
      <c r="O4277" s="100">
        <f t="shared" si="2295"/>
        <v>1</v>
      </c>
      <c r="P4277" s="98">
        <f t="shared" si="2296"/>
        <v>10531.65</v>
      </c>
      <c r="Q4277" s="97">
        <f t="shared" si="2297"/>
        <v>10531.65</v>
      </c>
      <c r="R4277" s="97">
        <f t="shared" si="2300"/>
        <v>10531.65</v>
      </c>
      <c r="S4277" s="97"/>
    </row>
    <row r="4278" spans="1:19" ht="22.5" x14ac:dyDescent="0.25">
      <c r="A4278" s="89" t="s">
        <v>9018</v>
      </c>
      <c r="B4278" s="89" t="s">
        <v>8976</v>
      </c>
      <c r="C4278" s="89" t="s">
        <v>17297</v>
      </c>
      <c r="D4278" s="89" t="s">
        <v>109</v>
      </c>
      <c r="E4278" s="94" t="s">
        <v>9019</v>
      </c>
      <c r="F4278" s="95" t="s">
        <v>1754</v>
      </c>
      <c r="G4278" s="89" t="s">
        <v>648</v>
      </c>
      <c r="H4278" s="89" t="s">
        <v>40</v>
      </c>
      <c r="I4278" s="96">
        <v>1</v>
      </c>
      <c r="J4278" s="97">
        <v>40906</v>
      </c>
      <c r="K4278" s="98">
        <f t="shared" si="2291"/>
        <v>8181.2</v>
      </c>
      <c r="L4278" s="99">
        <f t="shared" si="2292"/>
        <v>1.0815399999999999</v>
      </c>
      <c r="M4278" s="100">
        <f t="shared" si="2293"/>
        <v>1.0590999999999999</v>
      </c>
      <c r="N4278" s="101">
        <f t="shared" si="2294"/>
        <v>0.97811300000000001</v>
      </c>
      <c r="O4278" s="100">
        <f t="shared" si="2295"/>
        <v>1</v>
      </c>
      <c r="P4278" s="98">
        <f t="shared" si="2296"/>
        <v>9166.1200000000008</v>
      </c>
      <c r="Q4278" s="97">
        <f t="shared" si="2297"/>
        <v>45830.6</v>
      </c>
      <c r="R4278" s="97">
        <f t="shared" si="2300"/>
        <v>45830.6</v>
      </c>
      <c r="S4278" s="97"/>
    </row>
    <row r="4279" spans="1:19" ht="22.5" x14ac:dyDescent="0.25">
      <c r="A4279" s="89" t="s">
        <v>9020</v>
      </c>
      <c r="B4279" s="89" t="s">
        <v>8976</v>
      </c>
      <c r="C4279" s="89"/>
      <c r="D4279" s="89" t="s">
        <v>122</v>
      </c>
      <c r="E4279" s="94" t="s">
        <v>1694</v>
      </c>
      <c r="F4279" s="95" t="s">
        <v>1695</v>
      </c>
      <c r="G4279" s="89" t="s">
        <v>970</v>
      </c>
      <c r="H4279" s="89" t="s">
        <v>237</v>
      </c>
      <c r="I4279" s="96">
        <v>1</v>
      </c>
      <c r="J4279" s="97">
        <v>2655</v>
      </c>
      <c r="K4279" s="98">
        <f t="shared" si="2291"/>
        <v>26550</v>
      </c>
      <c r="L4279" s="99">
        <f t="shared" si="2292"/>
        <v>1.0815399999999999</v>
      </c>
      <c r="M4279" s="100">
        <f t="shared" si="2293"/>
        <v>1.0590999999999999</v>
      </c>
      <c r="N4279" s="101">
        <f t="shared" si="2294"/>
        <v>0.97811300000000001</v>
      </c>
      <c r="O4279" s="100">
        <f t="shared" si="2295"/>
        <v>1</v>
      </c>
      <c r="P4279" s="98">
        <f t="shared" si="2296"/>
        <v>29746.31</v>
      </c>
      <c r="Q4279" s="97">
        <f t="shared" si="2297"/>
        <v>2974.63</v>
      </c>
      <c r="R4279" s="97"/>
      <c r="S4279" s="97"/>
    </row>
    <row r="4280" spans="1:19" ht="22.5" x14ac:dyDescent="0.25">
      <c r="A4280" s="89" t="s">
        <v>9021</v>
      </c>
      <c r="B4280" s="89" t="s">
        <v>8976</v>
      </c>
      <c r="C4280" s="89" t="s">
        <v>17297</v>
      </c>
      <c r="D4280" s="89" t="s">
        <v>126</v>
      </c>
      <c r="E4280" s="94" t="s">
        <v>9022</v>
      </c>
      <c r="F4280" s="95" t="s">
        <v>7478</v>
      </c>
      <c r="G4280" s="89" t="s">
        <v>648</v>
      </c>
      <c r="H4280" s="89" t="s">
        <v>12</v>
      </c>
      <c r="I4280" s="96">
        <v>1</v>
      </c>
      <c r="J4280" s="97">
        <v>130509</v>
      </c>
      <c r="K4280" s="98">
        <f t="shared" si="2291"/>
        <v>130509</v>
      </c>
      <c r="L4280" s="99">
        <f t="shared" si="2292"/>
        <v>1.0815399999999999</v>
      </c>
      <c r="M4280" s="100">
        <f t="shared" si="2293"/>
        <v>1.0590999999999999</v>
      </c>
      <c r="N4280" s="101">
        <f t="shared" si="2294"/>
        <v>0.97811300000000001</v>
      </c>
      <c r="O4280" s="100">
        <f t="shared" si="2295"/>
        <v>1</v>
      </c>
      <c r="P4280" s="98">
        <f t="shared" si="2296"/>
        <v>146220.76</v>
      </c>
      <c r="Q4280" s="97">
        <f t="shared" si="2297"/>
        <v>146220.76</v>
      </c>
      <c r="R4280" s="97">
        <f t="shared" ref="R4280" si="2301">Q4280</f>
        <v>146220.76</v>
      </c>
      <c r="S4280" s="97"/>
    </row>
    <row r="4281" spans="1:19" x14ac:dyDescent="0.25">
      <c r="A4281" s="89" t="s">
        <v>9023</v>
      </c>
      <c r="B4281" s="89" t="s">
        <v>8976</v>
      </c>
      <c r="C4281" s="89"/>
      <c r="D4281" s="89" t="s">
        <v>124</v>
      </c>
      <c r="E4281" s="94" t="s">
        <v>1740</v>
      </c>
      <c r="F4281" s="95" t="s">
        <v>1741</v>
      </c>
      <c r="G4281" s="89" t="s">
        <v>648</v>
      </c>
      <c r="H4281" s="89" t="s">
        <v>12</v>
      </c>
      <c r="I4281" s="96">
        <v>1</v>
      </c>
      <c r="J4281" s="97">
        <v>1004</v>
      </c>
      <c r="K4281" s="98">
        <f t="shared" si="2291"/>
        <v>1004</v>
      </c>
      <c r="L4281" s="99">
        <f t="shared" si="2292"/>
        <v>1.0815399999999999</v>
      </c>
      <c r="M4281" s="100">
        <f t="shared" si="2293"/>
        <v>1.0590999999999999</v>
      </c>
      <c r="N4281" s="101">
        <f t="shared" si="2294"/>
        <v>0.97811300000000001</v>
      </c>
      <c r="O4281" s="100">
        <f t="shared" si="2295"/>
        <v>1</v>
      </c>
      <c r="P4281" s="98">
        <f t="shared" si="2296"/>
        <v>1124.8699999999999</v>
      </c>
      <c r="Q4281" s="97">
        <f t="shared" si="2297"/>
        <v>1124.8699999999999</v>
      </c>
      <c r="R4281" s="97"/>
      <c r="S4281" s="97"/>
    </row>
    <row r="4282" spans="1:19" ht="22.5" x14ac:dyDescent="0.25">
      <c r="A4282" s="89" t="s">
        <v>9024</v>
      </c>
      <c r="B4282" s="89" t="s">
        <v>8976</v>
      </c>
      <c r="C4282" s="89" t="s">
        <v>17297</v>
      </c>
      <c r="D4282" s="89" t="s">
        <v>129</v>
      </c>
      <c r="E4282" s="94" t="s">
        <v>9025</v>
      </c>
      <c r="F4282" s="95" t="s">
        <v>4775</v>
      </c>
      <c r="G4282" s="89" t="s">
        <v>648</v>
      </c>
      <c r="H4282" s="89" t="s">
        <v>12</v>
      </c>
      <c r="I4282" s="96">
        <v>1</v>
      </c>
      <c r="J4282" s="97">
        <v>28995</v>
      </c>
      <c r="K4282" s="98">
        <f t="shared" si="2291"/>
        <v>28995</v>
      </c>
      <c r="L4282" s="99">
        <f t="shared" si="2292"/>
        <v>1.0815399999999999</v>
      </c>
      <c r="M4282" s="100">
        <f t="shared" si="2293"/>
        <v>1.0590999999999999</v>
      </c>
      <c r="N4282" s="101">
        <f t="shared" si="2294"/>
        <v>0.97811300000000001</v>
      </c>
      <c r="O4282" s="100">
        <f t="shared" si="2295"/>
        <v>1</v>
      </c>
      <c r="P4282" s="98">
        <f t="shared" si="2296"/>
        <v>32485.66</v>
      </c>
      <c r="Q4282" s="97">
        <f t="shared" si="2297"/>
        <v>32485.66</v>
      </c>
      <c r="R4282" s="97">
        <f t="shared" ref="R4282:R4283" si="2302">Q4282</f>
        <v>32485.66</v>
      </c>
      <c r="S4282" s="97"/>
    </row>
    <row r="4283" spans="1:19" ht="22.5" x14ac:dyDescent="0.25">
      <c r="A4283" s="89" t="s">
        <v>9026</v>
      </c>
      <c r="B4283" s="89" t="s">
        <v>8976</v>
      </c>
      <c r="C4283" s="89" t="s">
        <v>17297</v>
      </c>
      <c r="D4283" s="89" t="s">
        <v>133</v>
      </c>
      <c r="E4283" s="94" t="s">
        <v>9027</v>
      </c>
      <c r="F4283" s="95" t="s">
        <v>9028</v>
      </c>
      <c r="G4283" s="89" t="s">
        <v>648</v>
      </c>
      <c r="H4283" s="89" t="s">
        <v>12</v>
      </c>
      <c r="I4283" s="96">
        <v>1</v>
      </c>
      <c r="J4283" s="97">
        <v>16987</v>
      </c>
      <c r="K4283" s="98">
        <f t="shared" si="2291"/>
        <v>16987</v>
      </c>
      <c r="L4283" s="99">
        <f t="shared" si="2292"/>
        <v>1.0815399999999999</v>
      </c>
      <c r="M4283" s="100">
        <f t="shared" si="2293"/>
        <v>1.0590999999999999</v>
      </c>
      <c r="N4283" s="101">
        <f t="shared" si="2294"/>
        <v>0.97811300000000001</v>
      </c>
      <c r="O4283" s="100">
        <f t="shared" si="2295"/>
        <v>1</v>
      </c>
      <c r="P4283" s="98">
        <f t="shared" si="2296"/>
        <v>19032.04</v>
      </c>
      <c r="Q4283" s="97">
        <f t="shared" si="2297"/>
        <v>19032.04</v>
      </c>
      <c r="R4283" s="97">
        <f t="shared" si="2302"/>
        <v>19032.04</v>
      </c>
      <c r="S4283" s="97"/>
    </row>
    <row r="4284" spans="1:19" x14ac:dyDescent="0.25">
      <c r="A4284" s="89" t="s">
        <v>9029</v>
      </c>
      <c r="B4284" s="89" t="s">
        <v>8976</v>
      </c>
      <c r="C4284" s="89"/>
      <c r="D4284" s="89" t="s">
        <v>136</v>
      </c>
      <c r="E4284" s="94" t="s">
        <v>1282</v>
      </c>
      <c r="F4284" s="95" t="s">
        <v>1283</v>
      </c>
      <c r="G4284" s="89" t="s">
        <v>648</v>
      </c>
      <c r="H4284" s="89" t="s">
        <v>24</v>
      </c>
      <c r="I4284" s="96">
        <v>1</v>
      </c>
      <c r="J4284" s="97">
        <v>1772</v>
      </c>
      <c r="K4284" s="98">
        <f t="shared" si="2291"/>
        <v>886</v>
      </c>
      <c r="L4284" s="99">
        <f t="shared" si="2292"/>
        <v>1.0815399999999999</v>
      </c>
      <c r="M4284" s="100">
        <f t="shared" si="2293"/>
        <v>1.0590999999999999</v>
      </c>
      <c r="N4284" s="101">
        <f t="shared" si="2294"/>
        <v>0.97811300000000001</v>
      </c>
      <c r="O4284" s="100">
        <f t="shared" si="2295"/>
        <v>1</v>
      </c>
      <c r="P4284" s="98">
        <f t="shared" si="2296"/>
        <v>992.66</v>
      </c>
      <c r="Q4284" s="97">
        <f t="shared" si="2297"/>
        <v>1985.32</v>
      </c>
      <c r="R4284" s="97"/>
      <c r="S4284" s="97"/>
    </row>
    <row r="4285" spans="1:19" ht="22.5" x14ac:dyDescent="0.25">
      <c r="A4285" s="89" t="s">
        <v>9030</v>
      </c>
      <c r="B4285" s="89" t="s">
        <v>8976</v>
      </c>
      <c r="C4285" s="89" t="s">
        <v>17297</v>
      </c>
      <c r="D4285" s="89" t="s">
        <v>141</v>
      </c>
      <c r="E4285" s="94" t="s">
        <v>9031</v>
      </c>
      <c r="F4285" s="95" t="s">
        <v>4779</v>
      </c>
      <c r="G4285" s="89" t="s">
        <v>648</v>
      </c>
      <c r="H4285" s="89" t="s">
        <v>24</v>
      </c>
      <c r="I4285" s="96">
        <v>1</v>
      </c>
      <c r="J4285" s="97">
        <v>17600</v>
      </c>
      <c r="K4285" s="98">
        <f t="shared" si="2291"/>
        <v>8800</v>
      </c>
      <c r="L4285" s="99">
        <f t="shared" si="2292"/>
        <v>1.0815399999999999</v>
      </c>
      <c r="M4285" s="100">
        <f t="shared" si="2293"/>
        <v>1.0590999999999999</v>
      </c>
      <c r="N4285" s="101">
        <f t="shared" si="2294"/>
        <v>0.97811300000000001</v>
      </c>
      <c r="O4285" s="100">
        <f t="shared" si="2295"/>
        <v>1</v>
      </c>
      <c r="P4285" s="98">
        <f t="shared" si="2296"/>
        <v>9859.42</v>
      </c>
      <c r="Q4285" s="97">
        <f t="shared" si="2297"/>
        <v>19718.84</v>
      </c>
      <c r="R4285" s="97">
        <f t="shared" ref="R4285" si="2303">Q4285</f>
        <v>19718.84</v>
      </c>
      <c r="S4285" s="97"/>
    </row>
    <row r="4286" spans="1:19" ht="22.5" x14ac:dyDescent="0.25">
      <c r="A4286" s="89" t="s">
        <v>9032</v>
      </c>
      <c r="B4286" s="89" t="s">
        <v>8976</v>
      </c>
      <c r="C4286" s="89"/>
      <c r="D4286" s="89" t="s">
        <v>144</v>
      </c>
      <c r="E4286" s="94" t="s">
        <v>1768</v>
      </c>
      <c r="F4286" s="95" t="s">
        <v>1769</v>
      </c>
      <c r="G4286" s="89" t="s">
        <v>648</v>
      </c>
      <c r="H4286" s="89" t="s">
        <v>24</v>
      </c>
      <c r="I4286" s="96">
        <v>1</v>
      </c>
      <c r="J4286" s="97">
        <v>795</v>
      </c>
      <c r="K4286" s="98">
        <f t="shared" si="2291"/>
        <v>397.5</v>
      </c>
      <c r="L4286" s="99">
        <f t="shared" si="2292"/>
        <v>1.0815399999999999</v>
      </c>
      <c r="M4286" s="100">
        <f t="shared" si="2293"/>
        <v>1.0590999999999999</v>
      </c>
      <c r="N4286" s="101">
        <f t="shared" si="2294"/>
        <v>0.97811300000000001</v>
      </c>
      <c r="O4286" s="100">
        <f t="shared" si="2295"/>
        <v>1</v>
      </c>
      <c r="P4286" s="98">
        <f t="shared" si="2296"/>
        <v>445.35</v>
      </c>
      <c r="Q4286" s="97">
        <f t="shared" si="2297"/>
        <v>890.7</v>
      </c>
      <c r="R4286" s="97"/>
      <c r="S4286" s="97"/>
    </row>
    <row r="4287" spans="1:19" ht="22.5" x14ac:dyDescent="0.25">
      <c r="A4287" s="89" t="s">
        <v>9033</v>
      </c>
      <c r="B4287" s="89" t="s">
        <v>8976</v>
      </c>
      <c r="C4287" s="89" t="s">
        <v>17297</v>
      </c>
      <c r="D4287" s="89" t="s">
        <v>146</v>
      </c>
      <c r="E4287" s="94" t="s">
        <v>9034</v>
      </c>
      <c r="F4287" s="95" t="s">
        <v>9035</v>
      </c>
      <c r="G4287" s="89" t="s">
        <v>648</v>
      </c>
      <c r="H4287" s="89" t="s">
        <v>24</v>
      </c>
      <c r="I4287" s="96">
        <v>1</v>
      </c>
      <c r="J4287" s="97">
        <v>82286</v>
      </c>
      <c r="K4287" s="98">
        <f t="shared" si="2291"/>
        <v>41143</v>
      </c>
      <c r="L4287" s="99">
        <f t="shared" si="2292"/>
        <v>1.0815399999999999</v>
      </c>
      <c r="M4287" s="100">
        <f t="shared" si="2293"/>
        <v>1.0590999999999999</v>
      </c>
      <c r="N4287" s="101">
        <f t="shared" si="2294"/>
        <v>0.97811300000000001</v>
      </c>
      <c r="O4287" s="100">
        <f t="shared" si="2295"/>
        <v>1</v>
      </c>
      <c r="P4287" s="98">
        <f t="shared" si="2296"/>
        <v>46096.14</v>
      </c>
      <c r="Q4287" s="97">
        <f t="shared" si="2297"/>
        <v>92192.28</v>
      </c>
      <c r="R4287" s="97">
        <f t="shared" ref="R4287" si="2304">Q4287</f>
        <v>92192.28</v>
      </c>
      <c r="S4287" s="97"/>
    </row>
    <row r="4288" spans="1:19" x14ac:dyDescent="0.25">
      <c r="A4288" s="89"/>
      <c r="B4288" s="90"/>
      <c r="C4288" s="90"/>
      <c r="D4288" s="91"/>
      <c r="E4288" s="92"/>
      <c r="F4288" s="92" t="s">
        <v>9036</v>
      </c>
      <c r="G4288" s="91"/>
      <c r="H4288" s="91"/>
      <c r="I4288" s="93">
        <v>1</v>
      </c>
      <c r="J4288" s="91"/>
      <c r="K4288" s="98"/>
      <c r="L4288" s="99"/>
      <c r="M4288" s="100"/>
      <c r="N4288" s="101"/>
      <c r="O4288" s="100"/>
      <c r="P4288" s="98"/>
      <c r="Q4288" s="91"/>
      <c r="R4288" s="91"/>
      <c r="S4288" s="91"/>
    </row>
    <row r="4289" spans="1:19" x14ac:dyDescent="0.25">
      <c r="A4289" s="89" t="s">
        <v>9037</v>
      </c>
      <c r="B4289" s="89" t="s">
        <v>8976</v>
      </c>
      <c r="C4289" s="89"/>
      <c r="D4289" s="89" t="s">
        <v>151</v>
      </c>
      <c r="E4289" s="94" t="s">
        <v>9038</v>
      </c>
      <c r="F4289" s="95" t="s">
        <v>9039</v>
      </c>
      <c r="G4289" s="89" t="s">
        <v>648</v>
      </c>
      <c r="H4289" s="89" t="s">
        <v>12</v>
      </c>
      <c r="I4289" s="96">
        <v>1</v>
      </c>
      <c r="J4289" s="97">
        <v>26188</v>
      </c>
      <c r="K4289" s="98">
        <f>J4289/H4289</f>
        <v>26188</v>
      </c>
      <c r="L4289" s="99">
        <f>$L$8</f>
        <v>1.0815399999999999</v>
      </c>
      <c r="M4289" s="100">
        <f>$M$8</f>
        <v>1.0590999999999999</v>
      </c>
      <c r="N4289" s="101">
        <f>$N$8</f>
        <v>0.97811300000000001</v>
      </c>
      <c r="O4289" s="100">
        <f>$O$8</f>
        <v>1</v>
      </c>
      <c r="P4289" s="98">
        <f>K4289*L4289*M4289*N4289*O4289</f>
        <v>29340.73</v>
      </c>
      <c r="Q4289" s="97">
        <f>H4289*P4289</f>
        <v>29340.73</v>
      </c>
      <c r="R4289" s="97"/>
      <c r="S4289" s="97"/>
    </row>
    <row r="4290" spans="1:19" ht="22.5" x14ac:dyDescent="0.25">
      <c r="A4290" s="89" t="s">
        <v>9040</v>
      </c>
      <c r="B4290" s="89" t="s">
        <v>8976</v>
      </c>
      <c r="C4290" s="89" t="s">
        <v>17297</v>
      </c>
      <c r="D4290" s="89" t="s">
        <v>154</v>
      </c>
      <c r="E4290" s="94" t="s">
        <v>9041</v>
      </c>
      <c r="F4290" s="95" t="s">
        <v>9042</v>
      </c>
      <c r="G4290" s="89" t="s">
        <v>648</v>
      </c>
      <c r="H4290" s="89" t="s">
        <v>12</v>
      </c>
      <c r="I4290" s="96">
        <v>1</v>
      </c>
      <c r="J4290" s="97">
        <v>790632</v>
      </c>
      <c r="K4290" s="98">
        <f>J4290/H4290</f>
        <v>790632</v>
      </c>
      <c r="L4290" s="99">
        <f>$L$8</f>
        <v>1.0815399999999999</v>
      </c>
      <c r="M4290" s="100">
        <f>$M$8</f>
        <v>1.0590999999999999</v>
      </c>
      <c r="N4290" s="101">
        <f>$N$8</f>
        <v>0.97811300000000001</v>
      </c>
      <c r="O4290" s="100">
        <f>$O$8</f>
        <v>1</v>
      </c>
      <c r="P4290" s="98">
        <f>K4290*L4290*M4290*N4290*O4290</f>
        <v>885814.88</v>
      </c>
      <c r="Q4290" s="97">
        <f>H4290*P4290</f>
        <v>885814.88</v>
      </c>
      <c r="R4290" s="97">
        <f t="shared" ref="R4290:R4291" si="2305">Q4290</f>
        <v>885814.88</v>
      </c>
      <c r="S4290" s="97"/>
    </row>
    <row r="4291" spans="1:19" ht="22.5" x14ac:dyDescent="0.25">
      <c r="A4291" s="89" t="s">
        <v>9043</v>
      </c>
      <c r="B4291" s="89" t="s">
        <v>8976</v>
      </c>
      <c r="C4291" s="89" t="s">
        <v>17297</v>
      </c>
      <c r="D4291" s="89" t="s">
        <v>156</v>
      </c>
      <c r="E4291" s="94" t="s">
        <v>9044</v>
      </c>
      <c r="F4291" s="95" t="s">
        <v>9045</v>
      </c>
      <c r="G4291" s="89" t="s">
        <v>648</v>
      </c>
      <c r="H4291" s="89" t="s">
        <v>12</v>
      </c>
      <c r="I4291" s="96">
        <v>1</v>
      </c>
      <c r="J4291" s="97">
        <v>132656</v>
      </c>
      <c r="K4291" s="98">
        <f>J4291/H4291</f>
        <v>132656</v>
      </c>
      <c r="L4291" s="99">
        <f>$L$8</f>
        <v>1.0815399999999999</v>
      </c>
      <c r="M4291" s="100">
        <f>$M$8</f>
        <v>1.0590999999999999</v>
      </c>
      <c r="N4291" s="101">
        <f>$N$8</f>
        <v>0.97811300000000001</v>
      </c>
      <c r="O4291" s="100">
        <f>$O$8</f>
        <v>1</v>
      </c>
      <c r="P4291" s="98">
        <f>K4291*L4291*M4291*N4291*O4291</f>
        <v>148626.23999999999</v>
      </c>
      <c r="Q4291" s="97">
        <f>H4291*P4291</f>
        <v>148626.23999999999</v>
      </c>
      <c r="R4291" s="97">
        <f t="shared" si="2305"/>
        <v>148626.23999999999</v>
      </c>
      <c r="S4291" s="97"/>
    </row>
    <row r="4292" spans="1:19" x14ac:dyDescent="0.25">
      <c r="A4292" s="89"/>
      <c r="B4292" s="90"/>
      <c r="C4292" s="90"/>
      <c r="D4292" s="91"/>
      <c r="E4292" s="92"/>
      <c r="F4292" s="92" t="s">
        <v>9046</v>
      </c>
      <c r="G4292" s="91"/>
      <c r="H4292" s="91"/>
      <c r="I4292" s="93">
        <v>1</v>
      </c>
      <c r="J4292" s="91"/>
      <c r="K4292" s="98"/>
      <c r="L4292" s="99"/>
      <c r="M4292" s="100"/>
      <c r="N4292" s="101"/>
      <c r="O4292" s="100"/>
      <c r="P4292" s="98"/>
      <c r="Q4292" s="91"/>
      <c r="R4292" s="91"/>
      <c r="S4292" s="91"/>
    </row>
    <row r="4293" spans="1:19" ht="22.5" x14ac:dyDescent="0.25">
      <c r="A4293" s="89" t="s">
        <v>9047</v>
      </c>
      <c r="B4293" s="89" t="s">
        <v>8976</v>
      </c>
      <c r="C4293" s="89"/>
      <c r="D4293" s="89" t="s">
        <v>157</v>
      </c>
      <c r="E4293" s="94" t="s">
        <v>1727</v>
      </c>
      <c r="F4293" s="95" t="s">
        <v>1728</v>
      </c>
      <c r="G4293" s="89" t="s">
        <v>648</v>
      </c>
      <c r="H4293" s="89" t="s">
        <v>12</v>
      </c>
      <c r="I4293" s="96">
        <v>1</v>
      </c>
      <c r="J4293" s="97">
        <v>57924</v>
      </c>
      <c r="K4293" s="98">
        <f t="shared" ref="K4293:K4310" si="2306">J4293/H4293</f>
        <v>57924</v>
      </c>
      <c r="L4293" s="99">
        <f t="shared" ref="L4293:L4310" si="2307">$L$8</f>
        <v>1.0815399999999999</v>
      </c>
      <c r="M4293" s="100">
        <f t="shared" ref="M4293:M4310" si="2308">$M$8</f>
        <v>1.0590999999999999</v>
      </c>
      <c r="N4293" s="101">
        <f t="shared" ref="N4293:N4310" si="2309">$N$8</f>
        <v>0.97811300000000001</v>
      </c>
      <c r="O4293" s="100">
        <f t="shared" ref="O4293:O4310" si="2310">$O$8</f>
        <v>1</v>
      </c>
      <c r="P4293" s="98">
        <f t="shared" ref="P4293:P4310" si="2311">K4293*L4293*M4293*N4293*O4293</f>
        <v>64897.37</v>
      </c>
      <c r="Q4293" s="97">
        <f t="shared" ref="Q4293:Q4310" si="2312">H4293*P4293</f>
        <v>64897.37</v>
      </c>
      <c r="R4293" s="97"/>
      <c r="S4293" s="97"/>
    </row>
    <row r="4294" spans="1:19" ht="22.5" x14ac:dyDescent="0.25">
      <c r="A4294" s="89" t="s">
        <v>9048</v>
      </c>
      <c r="B4294" s="89" t="s">
        <v>8976</v>
      </c>
      <c r="C4294" s="89" t="s">
        <v>17297</v>
      </c>
      <c r="D4294" s="89" t="s">
        <v>158</v>
      </c>
      <c r="E4294" s="94" t="s">
        <v>9049</v>
      </c>
      <c r="F4294" s="95" t="s">
        <v>9050</v>
      </c>
      <c r="G4294" s="89" t="s">
        <v>648</v>
      </c>
      <c r="H4294" s="89" t="s">
        <v>12</v>
      </c>
      <c r="I4294" s="96">
        <v>1</v>
      </c>
      <c r="J4294" s="97">
        <v>2061581</v>
      </c>
      <c r="K4294" s="98">
        <f t="shared" si="2306"/>
        <v>2061581</v>
      </c>
      <c r="L4294" s="99">
        <f t="shared" si="2307"/>
        <v>1.0815399999999999</v>
      </c>
      <c r="M4294" s="100">
        <f t="shared" si="2308"/>
        <v>1.0590999999999999</v>
      </c>
      <c r="N4294" s="101">
        <f t="shared" si="2309"/>
        <v>0.97811300000000001</v>
      </c>
      <c r="O4294" s="100">
        <f t="shared" si="2310"/>
        <v>1</v>
      </c>
      <c r="P4294" s="98">
        <f t="shared" si="2311"/>
        <v>2309771.34</v>
      </c>
      <c r="Q4294" s="97">
        <f t="shared" si="2312"/>
        <v>2309771.34</v>
      </c>
      <c r="R4294" s="97">
        <f t="shared" ref="R4294" si="2313">Q4294</f>
        <v>2309771.34</v>
      </c>
      <c r="S4294" s="97"/>
    </row>
    <row r="4295" spans="1:19" x14ac:dyDescent="0.25">
      <c r="A4295" s="89" t="s">
        <v>9051</v>
      </c>
      <c r="B4295" s="89" t="s">
        <v>8976</v>
      </c>
      <c r="C4295" s="89"/>
      <c r="D4295" s="89" t="s">
        <v>165</v>
      </c>
      <c r="E4295" s="94" t="s">
        <v>1746</v>
      </c>
      <c r="F4295" s="95" t="s">
        <v>1747</v>
      </c>
      <c r="G4295" s="89" t="s">
        <v>648</v>
      </c>
      <c r="H4295" s="89" t="s">
        <v>12</v>
      </c>
      <c r="I4295" s="96">
        <v>1</v>
      </c>
      <c r="J4295" s="97">
        <v>2561</v>
      </c>
      <c r="K4295" s="98">
        <f t="shared" si="2306"/>
        <v>2561</v>
      </c>
      <c r="L4295" s="99">
        <f t="shared" si="2307"/>
        <v>1.0815399999999999</v>
      </c>
      <c r="M4295" s="100">
        <f t="shared" si="2308"/>
        <v>1.0590999999999999</v>
      </c>
      <c r="N4295" s="101">
        <f t="shared" si="2309"/>
        <v>0.97811300000000001</v>
      </c>
      <c r="O4295" s="100">
        <f t="shared" si="2310"/>
        <v>1</v>
      </c>
      <c r="P4295" s="98">
        <f t="shared" si="2311"/>
        <v>2869.31</v>
      </c>
      <c r="Q4295" s="97">
        <f t="shared" si="2312"/>
        <v>2869.31</v>
      </c>
      <c r="R4295" s="97"/>
      <c r="S4295" s="97"/>
    </row>
    <row r="4296" spans="1:19" ht="22.5" x14ac:dyDescent="0.25">
      <c r="A4296" s="89" t="s">
        <v>9052</v>
      </c>
      <c r="B4296" s="89" t="s">
        <v>8976</v>
      </c>
      <c r="C4296" s="89" t="s">
        <v>17297</v>
      </c>
      <c r="D4296" s="89" t="s">
        <v>168</v>
      </c>
      <c r="E4296" s="94" t="s">
        <v>9053</v>
      </c>
      <c r="F4296" s="95" t="s">
        <v>1750</v>
      </c>
      <c r="G4296" s="89" t="s">
        <v>648</v>
      </c>
      <c r="H4296" s="89" t="s">
        <v>12</v>
      </c>
      <c r="I4296" s="96">
        <v>1</v>
      </c>
      <c r="J4296" s="97">
        <v>166408</v>
      </c>
      <c r="K4296" s="98">
        <f t="shared" si="2306"/>
        <v>166408</v>
      </c>
      <c r="L4296" s="99">
        <f t="shared" si="2307"/>
        <v>1.0815399999999999</v>
      </c>
      <c r="M4296" s="100">
        <f t="shared" si="2308"/>
        <v>1.0590999999999999</v>
      </c>
      <c r="N4296" s="101">
        <f t="shared" si="2309"/>
        <v>0.97811300000000001</v>
      </c>
      <c r="O4296" s="100">
        <f t="shared" si="2310"/>
        <v>1</v>
      </c>
      <c r="P4296" s="98">
        <f t="shared" si="2311"/>
        <v>186441.58</v>
      </c>
      <c r="Q4296" s="97">
        <f t="shared" si="2312"/>
        <v>186441.58</v>
      </c>
      <c r="R4296" s="97">
        <f t="shared" ref="R4296" si="2314">Q4296</f>
        <v>186441.58</v>
      </c>
      <c r="S4296" s="97"/>
    </row>
    <row r="4297" spans="1:19" x14ac:dyDescent="0.25">
      <c r="A4297" s="89" t="s">
        <v>9054</v>
      </c>
      <c r="B4297" s="89" t="s">
        <v>8976</v>
      </c>
      <c r="C4297" s="89"/>
      <c r="D4297" s="89" t="s">
        <v>170</v>
      </c>
      <c r="E4297" s="94" t="s">
        <v>1645</v>
      </c>
      <c r="F4297" s="95" t="s">
        <v>1646</v>
      </c>
      <c r="G4297" s="89" t="s">
        <v>648</v>
      </c>
      <c r="H4297" s="89" t="s">
        <v>48</v>
      </c>
      <c r="I4297" s="96">
        <v>1</v>
      </c>
      <c r="J4297" s="97">
        <v>5477</v>
      </c>
      <c r="K4297" s="98">
        <f t="shared" si="2306"/>
        <v>782.43</v>
      </c>
      <c r="L4297" s="99">
        <f t="shared" si="2307"/>
        <v>1.0815399999999999</v>
      </c>
      <c r="M4297" s="100">
        <f t="shared" si="2308"/>
        <v>1.0590999999999999</v>
      </c>
      <c r="N4297" s="101">
        <f t="shared" si="2309"/>
        <v>0.97811300000000001</v>
      </c>
      <c r="O4297" s="100">
        <f t="shared" si="2310"/>
        <v>1</v>
      </c>
      <c r="P4297" s="98">
        <f t="shared" si="2311"/>
        <v>876.63</v>
      </c>
      <c r="Q4297" s="97">
        <f t="shared" si="2312"/>
        <v>6136.41</v>
      </c>
      <c r="R4297" s="97"/>
      <c r="S4297" s="97"/>
    </row>
    <row r="4298" spans="1:19" ht="22.5" x14ac:dyDescent="0.25">
      <c r="A4298" s="89" t="s">
        <v>9055</v>
      </c>
      <c r="B4298" s="89" t="s">
        <v>8976</v>
      </c>
      <c r="C4298" s="89" t="s">
        <v>17297</v>
      </c>
      <c r="D4298" s="89" t="s">
        <v>175</v>
      </c>
      <c r="E4298" s="94" t="s">
        <v>9056</v>
      </c>
      <c r="F4298" s="95" t="s">
        <v>3704</v>
      </c>
      <c r="G4298" s="89" t="s">
        <v>648</v>
      </c>
      <c r="H4298" s="89" t="s">
        <v>12</v>
      </c>
      <c r="I4298" s="96">
        <v>1</v>
      </c>
      <c r="J4298" s="97">
        <v>25993</v>
      </c>
      <c r="K4298" s="98">
        <f t="shared" si="2306"/>
        <v>25993</v>
      </c>
      <c r="L4298" s="99">
        <f t="shared" si="2307"/>
        <v>1.0815399999999999</v>
      </c>
      <c r="M4298" s="100">
        <f t="shared" si="2308"/>
        <v>1.0590999999999999</v>
      </c>
      <c r="N4298" s="101">
        <f t="shared" si="2309"/>
        <v>0.97811300000000001</v>
      </c>
      <c r="O4298" s="100">
        <f t="shared" si="2310"/>
        <v>1</v>
      </c>
      <c r="P4298" s="98">
        <f t="shared" si="2311"/>
        <v>29122.25</v>
      </c>
      <c r="Q4298" s="97">
        <f t="shared" si="2312"/>
        <v>29122.25</v>
      </c>
      <c r="R4298" s="97">
        <f t="shared" ref="R4298:R4300" si="2315">Q4298</f>
        <v>29122.25</v>
      </c>
      <c r="S4298" s="97"/>
    </row>
    <row r="4299" spans="1:19" ht="22.5" x14ac:dyDescent="0.25">
      <c r="A4299" s="89" t="s">
        <v>9057</v>
      </c>
      <c r="B4299" s="89" t="s">
        <v>8976</v>
      </c>
      <c r="C4299" s="89" t="s">
        <v>17297</v>
      </c>
      <c r="D4299" s="89" t="s">
        <v>178</v>
      </c>
      <c r="E4299" s="94" t="s">
        <v>9058</v>
      </c>
      <c r="F4299" s="95" t="s">
        <v>1738</v>
      </c>
      <c r="G4299" s="89" t="s">
        <v>648</v>
      </c>
      <c r="H4299" s="89" t="s">
        <v>12</v>
      </c>
      <c r="I4299" s="96">
        <v>1</v>
      </c>
      <c r="J4299" s="97">
        <v>9400</v>
      </c>
      <c r="K4299" s="98">
        <f t="shared" si="2306"/>
        <v>9400</v>
      </c>
      <c r="L4299" s="99">
        <f t="shared" si="2307"/>
        <v>1.0815399999999999</v>
      </c>
      <c r="M4299" s="100">
        <f t="shared" si="2308"/>
        <v>1.0590999999999999</v>
      </c>
      <c r="N4299" s="101">
        <f t="shared" si="2309"/>
        <v>0.97811300000000001</v>
      </c>
      <c r="O4299" s="100">
        <f t="shared" si="2310"/>
        <v>1</v>
      </c>
      <c r="P4299" s="98">
        <f t="shared" si="2311"/>
        <v>10531.65</v>
      </c>
      <c r="Q4299" s="97">
        <f t="shared" si="2312"/>
        <v>10531.65</v>
      </c>
      <c r="R4299" s="97">
        <f t="shared" si="2315"/>
        <v>10531.65</v>
      </c>
      <c r="S4299" s="97"/>
    </row>
    <row r="4300" spans="1:19" ht="22.5" x14ac:dyDescent="0.25">
      <c r="A4300" s="89" t="s">
        <v>9059</v>
      </c>
      <c r="B4300" s="89" t="s">
        <v>8976</v>
      </c>
      <c r="C4300" s="89" t="s">
        <v>17297</v>
      </c>
      <c r="D4300" s="89" t="s">
        <v>181</v>
      </c>
      <c r="E4300" s="94" t="s">
        <v>9060</v>
      </c>
      <c r="F4300" s="95" t="s">
        <v>1754</v>
      </c>
      <c r="G4300" s="89" t="s">
        <v>648</v>
      </c>
      <c r="H4300" s="89" t="s">
        <v>40</v>
      </c>
      <c r="I4300" s="96">
        <v>1</v>
      </c>
      <c r="J4300" s="97">
        <v>40906</v>
      </c>
      <c r="K4300" s="98">
        <f t="shared" si="2306"/>
        <v>8181.2</v>
      </c>
      <c r="L4300" s="99">
        <f t="shared" si="2307"/>
        <v>1.0815399999999999</v>
      </c>
      <c r="M4300" s="100">
        <f t="shared" si="2308"/>
        <v>1.0590999999999999</v>
      </c>
      <c r="N4300" s="101">
        <f t="shared" si="2309"/>
        <v>0.97811300000000001</v>
      </c>
      <c r="O4300" s="100">
        <f t="shared" si="2310"/>
        <v>1</v>
      </c>
      <c r="P4300" s="98">
        <f t="shared" si="2311"/>
        <v>9166.1200000000008</v>
      </c>
      <c r="Q4300" s="97">
        <f t="shared" si="2312"/>
        <v>45830.6</v>
      </c>
      <c r="R4300" s="97">
        <f t="shared" si="2315"/>
        <v>45830.6</v>
      </c>
      <c r="S4300" s="97"/>
    </row>
    <row r="4301" spans="1:19" x14ac:dyDescent="0.25">
      <c r="A4301" s="89" t="s">
        <v>9061</v>
      </c>
      <c r="B4301" s="89" t="s">
        <v>8976</v>
      </c>
      <c r="C4301" s="89"/>
      <c r="D4301" s="89" t="s">
        <v>182</v>
      </c>
      <c r="E4301" s="94" t="s">
        <v>1740</v>
      </c>
      <c r="F4301" s="95" t="s">
        <v>1741</v>
      </c>
      <c r="G4301" s="89" t="s">
        <v>648</v>
      </c>
      <c r="H4301" s="89" t="s">
        <v>12</v>
      </c>
      <c r="I4301" s="96">
        <v>1</v>
      </c>
      <c r="J4301" s="97">
        <v>1004</v>
      </c>
      <c r="K4301" s="98">
        <f t="shared" si="2306"/>
        <v>1004</v>
      </c>
      <c r="L4301" s="99">
        <f t="shared" si="2307"/>
        <v>1.0815399999999999</v>
      </c>
      <c r="M4301" s="100">
        <f t="shared" si="2308"/>
        <v>1.0590999999999999</v>
      </c>
      <c r="N4301" s="101">
        <f t="shared" si="2309"/>
        <v>0.97811300000000001</v>
      </c>
      <c r="O4301" s="100">
        <f t="shared" si="2310"/>
        <v>1</v>
      </c>
      <c r="P4301" s="98">
        <f t="shared" si="2311"/>
        <v>1124.8699999999999</v>
      </c>
      <c r="Q4301" s="97">
        <f t="shared" si="2312"/>
        <v>1124.8699999999999</v>
      </c>
      <c r="R4301" s="97"/>
      <c r="S4301" s="97"/>
    </row>
    <row r="4302" spans="1:19" ht="22.5" x14ac:dyDescent="0.25">
      <c r="A4302" s="89" t="s">
        <v>9062</v>
      </c>
      <c r="B4302" s="89" t="s">
        <v>8976</v>
      </c>
      <c r="C4302" s="89" t="s">
        <v>17297</v>
      </c>
      <c r="D4302" s="89" t="s">
        <v>183</v>
      </c>
      <c r="E4302" s="94" t="s">
        <v>9063</v>
      </c>
      <c r="F4302" s="95" t="s">
        <v>9064</v>
      </c>
      <c r="G4302" s="89" t="s">
        <v>648</v>
      </c>
      <c r="H4302" s="89" t="s">
        <v>12</v>
      </c>
      <c r="I4302" s="96">
        <v>1</v>
      </c>
      <c r="J4302" s="97">
        <v>24309</v>
      </c>
      <c r="K4302" s="98">
        <f t="shared" si="2306"/>
        <v>24309</v>
      </c>
      <c r="L4302" s="99">
        <f t="shared" si="2307"/>
        <v>1.0815399999999999</v>
      </c>
      <c r="M4302" s="100">
        <f t="shared" si="2308"/>
        <v>1.0590999999999999</v>
      </c>
      <c r="N4302" s="101">
        <f t="shared" si="2309"/>
        <v>0.97811300000000001</v>
      </c>
      <c r="O4302" s="100">
        <f t="shared" si="2310"/>
        <v>1</v>
      </c>
      <c r="P4302" s="98">
        <f t="shared" si="2311"/>
        <v>27235.52</v>
      </c>
      <c r="Q4302" s="97">
        <f t="shared" si="2312"/>
        <v>27235.52</v>
      </c>
      <c r="R4302" s="97">
        <f t="shared" ref="R4302" si="2316">Q4302</f>
        <v>27235.52</v>
      </c>
      <c r="S4302" s="97"/>
    </row>
    <row r="4303" spans="1:19" ht="22.5" x14ac:dyDescent="0.25">
      <c r="A4303" s="89" t="s">
        <v>9065</v>
      </c>
      <c r="B4303" s="89" t="s">
        <v>8976</v>
      </c>
      <c r="C4303" s="89"/>
      <c r="D4303" s="89" t="s">
        <v>191</v>
      </c>
      <c r="E4303" s="94" t="s">
        <v>1694</v>
      </c>
      <c r="F4303" s="95" t="s">
        <v>1695</v>
      </c>
      <c r="G4303" s="89" t="s">
        <v>970</v>
      </c>
      <c r="H4303" s="89" t="s">
        <v>237</v>
      </c>
      <c r="I4303" s="96">
        <v>1</v>
      </c>
      <c r="J4303" s="97">
        <v>2655</v>
      </c>
      <c r="K4303" s="98">
        <f t="shared" si="2306"/>
        <v>26550</v>
      </c>
      <c r="L4303" s="99">
        <f t="shared" si="2307"/>
        <v>1.0815399999999999</v>
      </c>
      <c r="M4303" s="100">
        <f t="shared" si="2308"/>
        <v>1.0590999999999999</v>
      </c>
      <c r="N4303" s="101">
        <f t="shared" si="2309"/>
        <v>0.97811300000000001</v>
      </c>
      <c r="O4303" s="100">
        <f t="shared" si="2310"/>
        <v>1</v>
      </c>
      <c r="P4303" s="98">
        <f t="shared" si="2311"/>
        <v>29746.31</v>
      </c>
      <c r="Q4303" s="97">
        <f t="shared" si="2312"/>
        <v>2974.63</v>
      </c>
      <c r="R4303" s="97"/>
      <c r="S4303" s="97"/>
    </row>
    <row r="4304" spans="1:19" ht="22.5" x14ac:dyDescent="0.25">
      <c r="A4304" s="89" t="s">
        <v>9066</v>
      </c>
      <c r="B4304" s="89" t="s">
        <v>8976</v>
      </c>
      <c r="C4304" s="89" t="s">
        <v>17297</v>
      </c>
      <c r="D4304" s="89" t="s">
        <v>194</v>
      </c>
      <c r="E4304" s="94" t="s">
        <v>9067</v>
      </c>
      <c r="F4304" s="95" t="s">
        <v>9068</v>
      </c>
      <c r="G4304" s="89" t="s">
        <v>648</v>
      </c>
      <c r="H4304" s="89" t="s">
        <v>12</v>
      </c>
      <c r="I4304" s="96">
        <v>1</v>
      </c>
      <c r="J4304" s="97">
        <v>138631</v>
      </c>
      <c r="K4304" s="98">
        <f t="shared" si="2306"/>
        <v>138631</v>
      </c>
      <c r="L4304" s="99">
        <f t="shared" si="2307"/>
        <v>1.0815399999999999</v>
      </c>
      <c r="M4304" s="100">
        <f t="shared" si="2308"/>
        <v>1.0590999999999999</v>
      </c>
      <c r="N4304" s="101">
        <f t="shared" si="2309"/>
        <v>0.97811300000000001</v>
      </c>
      <c r="O4304" s="100">
        <f t="shared" si="2310"/>
        <v>1</v>
      </c>
      <c r="P4304" s="98">
        <f t="shared" si="2311"/>
        <v>155320.56</v>
      </c>
      <c r="Q4304" s="97">
        <f t="shared" si="2312"/>
        <v>155320.56</v>
      </c>
      <c r="R4304" s="97">
        <f t="shared" ref="R4304" si="2317">Q4304</f>
        <v>155320.56</v>
      </c>
      <c r="S4304" s="97"/>
    </row>
    <row r="4305" spans="1:19" x14ac:dyDescent="0.25">
      <c r="A4305" s="89" t="s">
        <v>9069</v>
      </c>
      <c r="B4305" s="89" t="s">
        <v>8976</v>
      </c>
      <c r="C4305" s="89"/>
      <c r="D4305" s="89" t="s">
        <v>196</v>
      </c>
      <c r="E4305" s="94" t="s">
        <v>1740</v>
      </c>
      <c r="F4305" s="95" t="s">
        <v>1741</v>
      </c>
      <c r="G4305" s="89" t="s">
        <v>648</v>
      </c>
      <c r="H4305" s="89" t="s">
        <v>12</v>
      </c>
      <c r="I4305" s="96">
        <v>1</v>
      </c>
      <c r="J4305" s="97">
        <v>1004</v>
      </c>
      <c r="K4305" s="98">
        <f t="shared" si="2306"/>
        <v>1004</v>
      </c>
      <c r="L4305" s="99">
        <f t="shared" si="2307"/>
        <v>1.0815399999999999</v>
      </c>
      <c r="M4305" s="100">
        <f t="shared" si="2308"/>
        <v>1.0590999999999999</v>
      </c>
      <c r="N4305" s="101">
        <f t="shared" si="2309"/>
        <v>0.97811300000000001</v>
      </c>
      <c r="O4305" s="100">
        <f t="shared" si="2310"/>
        <v>1</v>
      </c>
      <c r="P4305" s="98">
        <f t="shared" si="2311"/>
        <v>1124.8699999999999</v>
      </c>
      <c r="Q4305" s="97">
        <f t="shared" si="2312"/>
        <v>1124.8699999999999</v>
      </c>
      <c r="R4305" s="97"/>
      <c r="S4305" s="97"/>
    </row>
    <row r="4306" spans="1:19" ht="22.5" x14ac:dyDescent="0.25">
      <c r="A4306" s="89" t="s">
        <v>9070</v>
      </c>
      <c r="B4306" s="89" t="s">
        <v>8976</v>
      </c>
      <c r="C4306" s="89" t="s">
        <v>17297</v>
      </c>
      <c r="D4306" s="89" t="s">
        <v>201</v>
      </c>
      <c r="E4306" s="94" t="s">
        <v>9071</v>
      </c>
      <c r="F4306" s="95" t="s">
        <v>9072</v>
      </c>
      <c r="G4306" s="89" t="s">
        <v>648</v>
      </c>
      <c r="H4306" s="89" t="s">
        <v>12</v>
      </c>
      <c r="I4306" s="96">
        <v>1</v>
      </c>
      <c r="J4306" s="97">
        <v>38367</v>
      </c>
      <c r="K4306" s="98">
        <f t="shared" si="2306"/>
        <v>38367</v>
      </c>
      <c r="L4306" s="99">
        <f t="shared" si="2307"/>
        <v>1.0815399999999999</v>
      </c>
      <c r="M4306" s="100">
        <f t="shared" si="2308"/>
        <v>1.0590999999999999</v>
      </c>
      <c r="N4306" s="101">
        <f t="shared" si="2309"/>
        <v>0.97811300000000001</v>
      </c>
      <c r="O4306" s="100">
        <f t="shared" si="2310"/>
        <v>1</v>
      </c>
      <c r="P4306" s="98">
        <f t="shared" si="2311"/>
        <v>42985.94</v>
      </c>
      <c r="Q4306" s="97">
        <f t="shared" si="2312"/>
        <v>42985.94</v>
      </c>
      <c r="R4306" s="97">
        <f t="shared" ref="R4306" si="2318">Q4306</f>
        <v>42985.94</v>
      </c>
      <c r="S4306" s="97"/>
    </row>
    <row r="4307" spans="1:19" x14ac:dyDescent="0.25">
      <c r="A4307" s="89" t="s">
        <v>9073</v>
      </c>
      <c r="B4307" s="89" t="s">
        <v>8976</v>
      </c>
      <c r="C4307" s="89"/>
      <c r="D4307" s="89" t="s">
        <v>204</v>
      </c>
      <c r="E4307" s="94" t="s">
        <v>1282</v>
      </c>
      <c r="F4307" s="95" t="s">
        <v>1283</v>
      </c>
      <c r="G4307" s="89" t="s">
        <v>648</v>
      </c>
      <c r="H4307" s="89" t="s">
        <v>24</v>
      </c>
      <c r="I4307" s="96">
        <v>1</v>
      </c>
      <c r="J4307" s="97">
        <v>1772</v>
      </c>
      <c r="K4307" s="98">
        <f t="shared" si="2306"/>
        <v>886</v>
      </c>
      <c r="L4307" s="99">
        <f t="shared" si="2307"/>
        <v>1.0815399999999999</v>
      </c>
      <c r="M4307" s="100">
        <f t="shared" si="2308"/>
        <v>1.0590999999999999</v>
      </c>
      <c r="N4307" s="101">
        <f t="shared" si="2309"/>
        <v>0.97811300000000001</v>
      </c>
      <c r="O4307" s="100">
        <f t="shared" si="2310"/>
        <v>1</v>
      </c>
      <c r="P4307" s="98">
        <f t="shared" si="2311"/>
        <v>992.66</v>
      </c>
      <c r="Q4307" s="97">
        <f t="shared" si="2312"/>
        <v>1985.32</v>
      </c>
      <c r="R4307" s="97"/>
      <c r="S4307" s="97"/>
    </row>
    <row r="4308" spans="1:19" ht="22.5" x14ac:dyDescent="0.25">
      <c r="A4308" s="89" t="s">
        <v>9074</v>
      </c>
      <c r="B4308" s="89" t="s">
        <v>8976</v>
      </c>
      <c r="C4308" s="89" t="s">
        <v>17297</v>
      </c>
      <c r="D4308" s="89" t="s">
        <v>206</v>
      </c>
      <c r="E4308" s="94" t="s">
        <v>9075</v>
      </c>
      <c r="F4308" s="95" t="s">
        <v>4779</v>
      </c>
      <c r="G4308" s="89" t="s">
        <v>648</v>
      </c>
      <c r="H4308" s="89" t="s">
        <v>24</v>
      </c>
      <c r="I4308" s="96">
        <v>1</v>
      </c>
      <c r="J4308" s="97">
        <v>17600</v>
      </c>
      <c r="K4308" s="98">
        <f t="shared" si="2306"/>
        <v>8800</v>
      </c>
      <c r="L4308" s="99">
        <f t="shared" si="2307"/>
        <v>1.0815399999999999</v>
      </c>
      <c r="M4308" s="100">
        <f t="shared" si="2308"/>
        <v>1.0590999999999999</v>
      </c>
      <c r="N4308" s="101">
        <f t="shared" si="2309"/>
        <v>0.97811300000000001</v>
      </c>
      <c r="O4308" s="100">
        <f t="shared" si="2310"/>
        <v>1</v>
      </c>
      <c r="P4308" s="98">
        <f t="shared" si="2311"/>
        <v>9859.42</v>
      </c>
      <c r="Q4308" s="97">
        <f t="shared" si="2312"/>
        <v>19718.84</v>
      </c>
      <c r="R4308" s="97">
        <f t="shared" ref="R4308" si="2319">Q4308</f>
        <v>19718.84</v>
      </c>
      <c r="S4308" s="97"/>
    </row>
    <row r="4309" spans="1:19" ht="22.5" x14ac:dyDescent="0.25">
      <c r="A4309" s="89" t="s">
        <v>9076</v>
      </c>
      <c r="B4309" s="89" t="s">
        <v>8976</v>
      </c>
      <c r="C4309" s="89"/>
      <c r="D4309" s="89" t="s">
        <v>207</v>
      </c>
      <c r="E4309" s="94" t="s">
        <v>1768</v>
      </c>
      <c r="F4309" s="95" t="s">
        <v>1769</v>
      </c>
      <c r="G4309" s="89" t="s">
        <v>648</v>
      </c>
      <c r="H4309" s="89" t="s">
        <v>24</v>
      </c>
      <c r="I4309" s="96">
        <v>1</v>
      </c>
      <c r="J4309" s="97">
        <v>795</v>
      </c>
      <c r="K4309" s="98">
        <f t="shared" si="2306"/>
        <v>397.5</v>
      </c>
      <c r="L4309" s="99">
        <f t="shared" si="2307"/>
        <v>1.0815399999999999</v>
      </c>
      <c r="M4309" s="100">
        <f t="shared" si="2308"/>
        <v>1.0590999999999999</v>
      </c>
      <c r="N4309" s="101">
        <f t="shared" si="2309"/>
        <v>0.97811300000000001</v>
      </c>
      <c r="O4309" s="100">
        <f t="shared" si="2310"/>
        <v>1</v>
      </c>
      <c r="P4309" s="98">
        <f t="shared" si="2311"/>
        <v>445.35</v>
      </c>
      <c r="Q4309" s="97">
        <f t="shared" si="2312"/>
        <v>890.7</v>
      </c>
      <c r="R4309" s="97"/>
      <c r="S4309" s="97"/>
    </row>
    <row r="4310" spans="1:19" ht="22.5" x14ac:dyDescent="0.25">
      <c r="A4310" s="89" t="s">
        <v>9077</v>
      </c>
      <c r="B4310" s="89" t="s">
        <v>8976</v>
      </c>
      <c r="C4310" s="89" t="s">
        <v>17297</v>
      </c>
      <c r="D4310" s="89" t="s">
        <v>208</v>
      </c>
      <c r="E4310" s="94" t="s">
        <v>9078</v>
      </c>
      <c r="F4310" s="95" t="s">
        <v>9079</v>
      </c>
      <c r="G4310" s="89" t="s">
        <v>648</v>
      </c>
      <c r="H4310" s="89" t="s">
        <v>24</v>
      </c>
      <c r="I4310" s="96">
        <v>1</v>
      </c>
      <c r="J4310" s="97">
        <v>98011</v>
      </c>
      <c r="K4310" s="98">
        <f t="shared" si="2306"/>
        <v>49005.5</v>
      </c>
      <c r="L4310" s="99">
        <f t="shared" si="2307"/>
        <v>1.0815399999999999</v>
      </c>
      <c r="M4310" s="100">
        <f t="shared" si="2308"/>
        <v>1.0590999999999999</v>
      </c>
      <c r="N4310" s="101">
        <f t="shared" si="2309"/>
        <v>0.97811300000000001</v>
      </c>
      <c r="O4310" s="100">
        <f t="shared" si="2310"/>
        <v>1</v>
      </c>
      <c r="P4310" s="98">
        <f t="shared" si="2311"/>
        <v>54905.19</v>
      </c>
      <c r="Q4310" s="97">
        <f t="shared" si="2312"/>
        <v>109810.38</v>
      </c>
      <c r="R4310" s="97">
        <f t="shared" ref="R4310" si="2320">Q4310</f>
        <v>109810.38</v>
      </c>
      <c r="S4310" s="97"/>
    </row>
    <row r="4311" spans="1:19" x14ac:dyDescent="0.25">
      <c r="A4311" s="89"/>
      <c r="B4311" s="90"/>
      <c r="C4311" s="90"/>
      <c r="D4311" s="91"/>
      <c r="E4311" s="92"/>
      <c r="F4311" s="92" t="s">
        <v>9036</v>
      </c>
      <c r="G4311" s="91"/>
      <c r="H4311" s="91"/>
      <c r="I4311" s="93">
        <v>1</v>
      </c>
      <c r="J4311" s="91"/>
      <c r="K4311" s="98"/>
      <c r="L4311" s="99"/>
      <c r="M4311" s="100"/>
      <c r="N4311" s="101"/>
      <c r="O4311" s="100"/>
      <c r="P4311" s="98"/>
      <c r="Q4311" s="91"/>
      <c r="R4311" s="91"/>
      <c r="S4311" s="91"/>
    </row>
    <row r="4312" spans="1:19" x14ac:dyDescent="0.25">
      <c r="A4312" s="89" t="s">
        <v>9080</v>
      </c>
      <c r="B4312" s="89" t="s">
        <v>8976</v>
      </c>
      <c r="C4312" s="89"/>
      <c r="D4312" s="89" t="s">
        <v>220</v>
      </c>
      <c r="E4312" s="94" t="s">
        <v>9038</v>
      </c>
      <c r="F4312" s="95" t="s">
        <v>9039</v>
      </c>
      <c r="G4312" s="89" t="s">
        <v>648</v>
      </c>
      <c r="H4312" s="89" t="s">
        <v>12</v>
      </c>
      <c r="I4312" s="96">
        <v>1</v>
      </c>
      <c r="J4312" s="97">
        <v>26188</v>
      </c>
      <c r="K4312" s="98">
        <f>J4312/H4312</f>
        <v>26188</v>
      </c>
      <c r="L4312" s="99">
        <f>$L$8</f>
        <v>1.0815399999999999</v>
      </c>
      <c r="M4312" s="100">
        <f>$M$8</f>
        <v>1.0590999999999999</v>
      </c>
      <c r="N4312" s="101">
        <f>$N$8</f>
        <v>0.97811300000000001</v>
      </c>
      <c r="O4312" s="100">
        <f>$O$8</f>
        <v>1</v>
      </c>
      <c r="P4312" s="98">
        <f>K4312*L4312*M4312*N4312*O4312</f>
        <v>29340.73</v>
      </c>
      <c r="Q4312" s="97">
        <f>H4312*P4312</f>
        <v>29340.73</v>
      </c>
      <c r="R4312" s="97"/>
      <c r="S4312" s="97"/>
    </row>
    <row r="4313" spans="1:19" ht="22.5" x14ac:dyDescent="0.25">
      <c r="A4313" s="89" t="s">
        <v>9081</v>
      </c>
      <c r="B4313" s="89" t="s">
        <v>8976</v>
      </c>
      <c r="C4313" s="89" t="s">
        <v>17297</v>
      </c>
      <c r="D4313" s="89" t="s">
        <v>223</v>
      </c>
      <c r="E4313" s="94" t="s">
        <v>9082</v>
      </c>
      <c r="F4313" s="95" t="s">
        <v>9083</v>
      </c>
      <c r="G4313" s="89" t="s">
        <v>648</v>
      </c>
      <c r="H4313" s="89" t="s">
        <v>12</v>
      </c>
      <c r="I4313" s="96">
        <v>1</v>
      </c>
      <c r="J4313" s="97">
        <v>990581</v>
      </c>
      <c r="K4313" s="98">
        <f>J4313/H4313</f>
        <v>990581</v>
      </c>
      <c r="L4313" s="99">
        <f>$L$8</f>
        <v>1.0815399999999999</v>
      </c>
      <c r="M4313" s="100">
        <f>$M$8</f>
        <v>1.0590999999999999</v>
      </c>
      <c r="N4313" s="101">
        <f>$N$8</f>
        <v>0.97811300000000001</v>
      </c>
      <c r="O4313" s="100">
        <f>$O$8</f>
        <v>1</v>
      </c>
      <c r="P4313" s="98">
        <f>K4313*L4313*M4313*N4313*O4313</f>
        <v>1109835.4099999999</v>
      </c>
      <c r="Q4313" s="97">
        <f>H4313*P4313</f>
        <v>1109835.4099999999</v>
      </c>
      <c r="R4313" s="97">
        <f t="shared" ref="R4313:R4314" si="2321">Q4313</f>
        <v>1109835.4099999999</v>
      </c>
      <c r="S4313" s="97"/>
    </row>
    <row r="4314" spans="1:19" ht="22.5" x14ac:dyDescent="0.25">
      <c r="A4314" s="89" t="s">
        <v>9084</v>
      </c>
      <c r="B4314" s="89" t="s">
        <v>8976</v>
      </c>
      <c r="C4314" s="89" t="s">
        <v>17297</v>
      </c>
      <c r="D4314" s="89" t="s">
        <v>226</v>
      </c>
      <c r="E4314" s="94" t="s">
        <v>9085</v>
      </c>
      <c r="F4314" s="95" t="s">
        <v>9086</v>
      </c>
      <c r="G4314" s="89" t="s">
        <v>648</v>
      </c>
      <c r="H4314" s="89" t="s">
        <v>12</v>
      </c>
      <c r="I4314" s="96">
        <v>1</v>
      </c>
      <c r="J4314" s="97">
        <v>158464</v>
      </c>
      <c r="K4314" s="98">
        <f>J4314/H4314</f>
        <v>158464</v>
      </c>
      <c r="L4314" s="99">
        <f>$L$8</f>
        <v>1.0815399999999999</v>
      </c>
      <c r="M4314" s="100">
        <f>$M$8</f>
        <v>1.0590999999999999</v>
      </c>
      <c r="N4314" s="101">
        <f>$N$8</f>
        <v>0.97811300000000001</v>
      </c>
      <c r="O4314" s="100">
        <f>$O$8</f>
        <v>1</v>
      </c>
      <c r="P4314" s="98">
        <f>K4314*L4314*M4314*N4314*O4314</f>
        <v>177541.22</v>
      </c>
      <c r="Q4314" s="97">
        <f>H4314*P4314</f>
        <v>177541.22</v>
      </c>
      <c r="R4314" s="97">
        <f t="shared" si="2321"/>
        <v>177541.22</v>
      </c>
      <c r="S4314" s="97"/>
    </row>
    <row r="4315" spans="1:19" x14ac:dyDescent="0.25">
      <c r="A4315" s="82" t="s">
        <v>2783</v>
      </c>
      <c r="B4315" s="83"/>
      <c r="C4315" s="84"/>
      <c r="D4315" s="85"/>
      <c r="E4315" s="86"/>
      <c r="F4315" s="86" t="s">
        <v>9088</v>
      </c>
      <c r="G4315" s="82"/>
      <c r="H4315" s="82"/>
      <c r="I4315" s="87"/>
      <c r="J4315" s="88">
        <f>SUM(J4316:J4338)</f>
        <v>2077650</v>
      </c>
      <c r="K4315" s="98"/>
      <c r="L4315" s="99"/>
      <c r="M4315" s="100"/>
      <c r="N4315" s="101"/>
      <c r="O4315" s="100"/>
      <c r="P4315" s="98"/>
      <c r="Q4315" s="88">
        <f>SUM(Q4316:Q4338)</f>
        <v>2327774.87</v>
      </c>
      <c r="R4315" s="88">
        <f t="shared" ref="R4315:S4315" si="2322">SUM(R4316:R4338)</f>
        <v>2216430.66</v>
      </c>
      <c r="S4315" s="88">
        <f t="shared" si="2322"/>
        <v>0</v>
      </c>
    </row>
    <row r="4316" spans="1:19" x14ac:dyDescent="0.25">
      <c r="A4316" s="89"/>
      <c r="B4316" s="90"/>
      <c r="C4316" s="90"/>
      <c r="D4316" s="91"/>
      <c r="E4316" s="92"/>
      <c r="F4316" s="92" t="s">
        <v>9089</v>
      </c>
      <c r="G4316" s="91"/>
      <c r="H4316" s="91"/>
      <c r="I4316" s="93">
        <v>1</v>
      </c>
      <c r="J4316" s="91"/>
      <c r="K4316" s="98"/>
      <c r="L4316" s="99"/>
      <c r="M4316" s="100"/>
      <c r="N4316" s="101"/>
      <c r="O4316" s="100"/>
      <c r="P4316" s="98"/>
      <c r="Q4316" s="91"/>
      <c r="R4316" s="91"/>
      <c r="S4316" s="91"/>
    </row>
    <row r="4317" spans="1:19" ht="22.5" x14ac:dyDescent="0.25">
      <c r="A4317" s="89" t="s">
        <v>9090</v>
      </c>
      <c r="B4317" s="89" t="s">
        <v>8976</v>
      </c>
      <c r="C4317" s="89"/>
      <c r="D4317" s="89" t="s">
        <v>229</v>
      </c>
      <c r="E4317" s="94" t="s">
        <v>1727</v>
      </c>
      <c r="F4317" s="95" t="s">
        <v>1728</v>
      </c>
      <c r="G4317" s="89" t="s">
        <v>648</v>
      </c>
      <c r="H4317" s="89" t="s">
        <v>12</v>
      </c>
      <c r="I4317" s="96">
        <v>1</v>
      </c>
      <c r="J4317" s="97">
        <v>57924</v>
      </c>
      <c r="K4317" s="98">
        <f t="shared" ref="K4317:K4334" si="2323">J4317/H4317</f>
        <v>57924</v>
      </c>
      <c r="L4317" s="99">
        <f t="shared" ref="L4317:L4334" si="2324">$L$8</f>
        <v>1.0815399999999999</v>
      </c>
      <c r="M4317" s="100">
        <f t="shared" ref="M4317:M4334" si="2325">$M$8</f>
        <v>1.0590999999999999</v>
      </c>
      <c r="N4317" s="101">
        <f t="shared" ref="N4317:N4334" si="2326">$N$8</f>
        <v>0.97811300000000001</v>
      </c>
      <c r="O4317" s="100">
        <f t="shared" ref="O4317:O4334" si="2327">$O$8</f>
        <v>1</v>
      </c>
      <c r="P4317" s="98">
        <f t="shared" ref="P4317:P4334" si="2328">K4317*L4317*M4317*N4317*O4317</f>
        <v>64897.37</v>
      </c>
      <c r="Q4317" s="97">
        <f t="shared" ref="Q4317:Q4334" si="2329">H4317*P4317</f>
        <v>64897.37</v>
      </c>
      <c r="R4317" s="97"/>
      <c r="S4317" s="97"/>
    </row>
    <row r="4318" spans="1:19" ht="22.5" x14ac:dyDescent="0.25">
      <c r="A4318" s="89" t="s">
        <v>9091</v>
      </c>
      <c r="B4318" s="89" t="s">
        <v>8976</v>
      </c>
      <c r="C4318" s="89" t="s">
        <v>17297</v>
      </c>
      <c r="D4318" s="89" t="s">
        <v>231</v>
      </c>
      <c r="E4318" s="94" t="s">
        <v>9092</v>
      </c>
      <c r="F4318" s="95" t="s">
        <v>9093</v>
      </c>
      <c r="G4318" s="89" t="s">
        <v>648</v>
      </c>
      <c r="H4318" s="89" t="s">
        <v>12</v>
      </c>
      <c r="I4318" s="96">
        <v>1</v>
      </c>
      <c r="J4318" s="97">
        <v>1191538</v>
      </c>
      <c r="K4318" s="98">
        <f t="shared" si="2323"/>
        <v>1191538</v>
      </c>
      <c r="L4318" s="99">
        <f t="shared" si="2324"/>
        <v>1.0815399999999999</v>
      </c>
      <c r="M4318" s="100">
        <f t="shared" si="2325"/>
        <v>1.0590999999999999</v>
      </c>
      <c r="N4318" s="101">
        <f t="shared" si="2326"/>
        <v>0.97811300000000001</v>
      </c>
      <c r="O4318" s="100">
        <f t="shared" si="2327"/>
        <v>1</v>
      </c>
      <c r="P4318" s="98">
        <f t="shared" si="2328"/>
        <v>1334985.3</v>
      </c>
      <c r="Q4318" s="97">
        <f t="shared" si="2329"/>
        <v>1334985.3</v>
      </c>
      <c r="R4318" s="97">
        <f t="shared" ref="R4318" si="2330">Q4318</f>
        <v>1334985.3</v>
      </c>
      <c r="S4318" s="97"/>
    </row>
    <row r="4319" spans="1:19" x14ac:dyDescent="0.25">
      <c r="A4319" s="89" t="s">
        <v>9094</v>
      </c>
      <c r="B4319" s="89" t="s">
        <v>8976</v>
      </c>
      <c r="C4319" s="89"/>
      <c r="D4319" s="89" t="s">
        <v>236</v>
      </c>
      <c r="E4319" s="94" t="s">
        <v>1746</v>
      </c>
      <c r="F4319" s="95" t="s">
        <v>1747</v>
      </c>
      <c r="G4319" s="89" t="s">
        <v>648</v>
      </c>
      <c r="H4319" s="89" t="s">
        <v>12</v>
      </c>
      <c r="I4319" s="96">
        <v>1</v>
      </c>
      <c r="J4319" s="97">
        <v>2561</v>
      </c>
      <c r="K4319" s="98">
        <f t="shared" si="2323"/>
        <v>2561</v>
      </c>
      <c r="L4319" s="99">
        <f t="shared" si="2324"/>
        <v>1.0815399999999999</v>
      </c>
      <c r="M4319" s="100">
        <f t="shared" si="2325"/>
        <v>1.0590999999999999</v>
      </c>
      <c r="N4319" s="101">
        <f t="shared" si="2326"/>
        <v>0.97811300000000001</v>
      </c>
      <c r="O4319" s="100">
        <f t="shared" si="2327"/>
        <v>1</v>
      </c>
      <c r="P4319" s="98">
        <f t="shared" si="2328"/>
        <v>2869.31</v>
      </c>
      <c r="Q4319" s="97">
        <f t="shared" si="2329"/>
        <v>2869.31</v>
      </c>
      <c r="R4319" s="97"/>
      <c r="S4319" s="97"/>
    </row>
    <row r="4320" spans="1:19" ht="22.5" x14ac:dyDescent="0.25">
      <c r="A4320" s="89" t="s">
        <v>9095</v>
      </c>
      <c r="B4320" s="89" t="s">
        <v>8976</v>
      </c>
      <c r="C4320" s="89" t="s">
        <v>17297</v>
      </c>
      <c r="D4320" s="89" t="s">
        <v>239</v>
      </c>
      <c r="E4320" s="94" t="s">
        <v>9096</v>
      </c>
      <c r="F4320" s="95" t="s">
        <v>1750</v>
      </c>
      <c r="G4320" s="89" t="s">
        <v>648</v>
      </c>
      <c r="H4320" s="89" t="s">
        <v>12</v>
      </c>
      <c r="I4320" s="96">
        <v>1</v>
      </c>
      <c r="J4320" s="97">
        <v>166408</v>
      </c>
      <c r="K4320" s="98">
        <f t="shared" si="2323"/>
        <v>166408</v>
      </c>
      <c r="L4320" s="99">
        <f t="shared" si="2324"/>
        <v>1.0815399999999999</v>
      </c>
      <c r="M4320" s="100">
        <f t="shared" si="2325"/>
        <v>1.0590999999999999</v>
      </c>
      <c r="N4320" s="101">
        <f t="shared" si="2326"/>
        <v>0.97811300000000001</v>
      </c>
      <c r="O4320" s="100">
        <f t="shared" si="2327"/>
        <v>1</v>
      </c>
      <c r="P4320" s="98">
        <f t="shared" si="2328"/>
        <v>186441.58</v>
      </c>
      <c r="Q4320" s="97">
        <f t="shared" si="2329"/>
        <v>186441.58</v>
      </c>
      <c r="R4320" s="97">
        <f t="shared" ref="R4320" si="2331">Q4320</f>
        <v>186441.58</v>
      </c>
      <c r="S4320" s="97"/>
    </row>
    <row r="4321" spans="1:19" x14ac:dyDescent="0.25">
      <c r="A4321" s="89" t="s">
        <v>9097</v>
      </c>
      <c r="B4321" s="89" t="s">
        <v>8976</v>
      </c>
      <c r="C4321" s="89"/>
      <c r="D4321" s="89" t="s">
        <v>241</v>
      </c>
      <c r="E4321" s="94" t="s">
        <v>1645</v>
      </c>
      <c r="F4321" s="95" t="s">
        <v>1646</v>
      </c>
      <c r="G4321" s="89" t="s">
        <v>648</v>
      </c>
      <c r="H4321" s="89" t="s">
        <v>48</v>
      </c>
      <c r="I4321" s="96">
        <v>1</v>
      </c>
      <c r="J4321" s="97">
        <v>5477</v>
      </c>
      <c r="K4321" s="98">
        <f t="shared" si="2323"/>
        <v>782.43</v>
      </c>
      <c r="L4321" s="99">
        <f t="shared" si="2324"/>
        <v>1.0815399999999999</v>
      </c>
      <c r="M4321" s="100">
        <f t="shared" si="2325"/>
        <v>1.0590999999999999</v>
      </c>
      <c r="N4321" s="101">
        <f t="shared" si="2326"/>
        <v>0.97811300000000001</v>
      </c>
      <c r="O4321" s="100">
        <f t="shared" si="2327"/>
        <v>1</v>
      </c>
      <c r="P4321" s="98">
        <f t="shared" si="2328"/>
        <v>876.63</v>
      </c>
      <c r="Q4321" s="97">
        <f t="shared" si="2329"/>
        <v>6136.41</v>
      </c>
      <c r="R4321" s="97"/>
      <c r="S4321" s="97"/>
    </row>
    <row r="4322" spans="1:19" ht="22.5" x14ac:dyDescent="0.25">
      <c r="A4322" s="89" t="s">
        <v>9098</v>
      </c>
      <c r="B4322" s="89" t="s">
        <v>8976</v>
      </c>
      <c r="C4322" s="89" t="s">
        <v>17297</v>
      </c>
      <c r="D4322" s="89" t="s">
        <v>243</v>
      </c>
      <c r="E4322" s="94" t="s">
        <v>9099</v>
      </c>
      <c r="F4322" s="95" t="s">
        <v>7460</v>
      </c>
      <c r="G4322" s="89" t="s">
        <v>648</v>
      </c>
      <c r="H4322" s="89" t="s">
        <v>12</v>
      </c>
      <c r="I4322" s="96">
        <v>1</v>
      </c>
      <c r="J4322" s="97">
        <v>25046</v>
      </c>
      <c r="K4322" s="98">
        <f t="shared" si="2323"/>
        <v>25046</v>
      </c>
      <c r="L4322" s="99">
        <f t="shared" si="2324"/>
        <v>1.0815399999999999</v>
      </c>
      <c r="M4322" s="100">
        <f t="shared" si="2325"/>
        <v>1.0590999999999999</v>
      </c>
      <c r="N4322" s="101">
        <f t="shared" si="2326"/>
        <v>0.97811300000000001</v>
      </c>
      <c r="O4322" s="100">
        <f t="shared" si="2327"/>
        <v>1</v>
      </c>
      <c r="P4322" s="98">
        <f t="shared" si="2328"/>
        <v>28061.25</v>
      </c>
      <c r="Q4322" s="97">
        <f t="shared" si="2329"/>
        <v>28061.25</v>
      </c>
      <c r="R4322" s="97">
        <f t="shared" ref="R4322:R4324" si="2332">Q4322</f>
        <v>28061.25</v>
      </c>
      <c r="S4322" s="97"/>
    </row>
    <row r="4323" spans="1:19" ht="22.5" x14ac:dyDescent="0.25">
      <c r="A4323" s="89" t="s">
        <v>9100</v>
      </c>
      <c r="B4323" s="89" t="s">
        <v>8976</v>
      </c>
      <c r="C4323" s="89" t="s">
        <v>17297</v>
      </c>
      <c r="D4323" s="89" t="s">
        <v>248</v>
      </c>
      <c r="E4323" s="94" t="s">
        <v>9101</v>
      </c>
      <c r="F4323" s="95" t="s">
        <v>1738</v>
      </c>
      <c r="G4323" s="89" t="s">
        <v>648</v>
      </c>
      <c r="H4323" s="89" t="s">
        <v>12</v>
      </c>
      <c r="I4323" s="96">
        <v>1</v>
      </c>
      <c r="J4323" s="97">
        <v>9400</v>
      </c>
      <c r="K4323" s="98">
        <f t="shared" si="2323"/>
        <v>9400</v>
      </c>
      <c r="L4323" s="99">
        <f t="shared" si="2324"/>
        <v>1.0815399999999999</v>
      </c>
      <c r="M4323" s="100">
        <f t="shared" si="2325"/>
        <v>1.0590999999999999</v>
      </c>
      <c r="N4323" s="101">
        <f t="shared" si="2326"/>
        <v>0.97811300000000001</v>
      </c>
      <c r="O4323" s="100">
        <f t="shared" si="2327"/>
        <v>1</v>
      </c>
      <c r="P4323" s="98">
        <f t="shared" si="2328"/>
        <v>10531.65</v>
      </c>
      <c r="Q4323" s="97">
        <f t="shared" si="2329"/>
        <v>10531.65</v>
      </c>
      <c r="R4323" s="97">
        <f t="shared" si="2332"/>
        <v>10531.65</v>
      </c>
      <c r="S4323" s="97"/>
    </row>
    <row r="4324" spans="1:19" ht="22.5" x14ac:dyDescent="0.25">
      <c r="A4324" s="89" t="s">
        <v>9102</v>
      </c>
      <c r="B4324" s="89" t="s">
        <v>8976</v>
      </c>
      <c r="C4324" s="89" t="s">
        <v>17297</v>
      </c>
      <c r="D4324" s="89" t="s">
        <v>251</v>
      </c>
      <c r="E4324" s="94" t="s">
        <v>9103</v>
      </c>
      <c r="F4324" s="95" t="s">
        <v>1754</v>
      </c>
      <c r="G4324" s="89" t="s">
        <v>648</v>
      </c>
      <c r="H4324" s="89" t="s">
        <v>40</v>
      </c>
      <c r="I4324" s="96">
        <v>1</v>
      </c>
      <c r="J4324" s="97">
        <v>40906</v>
      </c>
      <c r="K4324" s="98">
        <f t="shared" si="2323"/>
        <v>8181.2</v>
      </c>
      <c r="L4324" s="99">
        <f t="shared" si="2324"/>
        <v>1.0815399999999999</v>
      </c>
      <c r="M4324" s="100">
        <f t="shared" si="2325"/>
        <v>1.0590999999999999</v>
      </c>
      <c r="N4324" s="101">
        <f t="shared" si="2326"/>
        <v>0.97811300000000001</v>
      </c>
      <c r="O4324" s="100">
        <f t="shared" si="2327"/>
        <v>1</v>
      </c>
      <c r="P4324" s="98">
        <f t="shared" si="2328"/>
        <v>9166.1200000000008</v>
      </c>
      <c r="Q4324" s="97">
        <f t="shared" si="2329"/>
        <v>45830.6</v>
      </c>
      <c r="R4324" s="97">
        <f t="shared" si="2332"/>
        <v>45830.6</v>
      </c>
      <c r="S4324" s="97"/>
    </row>
    <row r="4325" spans="1:19" x14ac:dyDescent="0.25">
      <c r="A4325" s="89" t="s">
        <v>9104</v>
      </c>
      <c r="B4325" s="89" t="s">
        <v>8976</v>
      </c>
      <c r="C4325" s="89"/>
      <c r="D4325" s="89" t="s">
        <v>254</v>
      </c>
      <c r="E4325" s="94" t="s">
        <v>1740</v>
      </c>
      <c r="F4325" s="95" t="s">
        <v>1741</v>
      </c>
      <c r="G4325" s="89" t="s">
        <v>648</v>
      </c>
      <c r="H4325" s="89" t="s">
        <v>12</v>
      </c>
      <c r="I4325" s="96">
        <v>1</v>
      </c>
      <c r="J4325" s="97">
        <v>1004</v>
      </c>
      <c r="K4325" s="98">
        <f t="shared" si="2323"/>
        <v>1004</v>
      </c>
      <c r="L4325" s="99">
        <f t="shared" si="2324"/>
        <v>1.0815399999999999</v>
      </c>
      <c r="M4325" s="100">
        <f t="shared" si="2325"/>
        <v>1.0590999999999999</v>
      </c>
      <c r="N4325" s="101">
        <f t="shared" si="2326"/>
        <v>0.97811300000000001</v>
      </c>
      <c r="O4325" s="100">
        <f t="shared" si="2327"/>
        <v>1</v>
      </c>
      <c r="P4325" s="98">
        <f t="shared" si="2328"/>
        <v>1124.8699999999999</v>
      </c>
      <c r="Q4325" s="97">
        <f t="shared" si="2329"/>
        <v>1124.8699999999999</v>
      </c>
      <c r="R4325" s="97"/>
      <c r="S4325" s="97"/>
    </row>
    <row r="4326" spans="1:19" ht="22.5" x14ac:dyDescent="0.25">
      <c r="A4326" s="89" t="s">
        <v>9105</v>
      </c>
      <c r="B4326" s="89" t="s">
        <v>8976</v>
      </c>
      <c r="C4326" s="89" t="s">
        <v>17297</v>
      </c>
      <c r="D4326" s="89" t="s">
        <v>256</v>
      </c>
      <c r="E4326" s="94" t="s">
        <v>9106</v>
      </c>
      <c r="F4326" s="95" t="s">
        <v>9107</v>
      </c>
      <c r="G4326" s="89" t="s">
        <v>648</v>
      </c>
      <c r="H4326" s="89" t="s">
        <v>12</v>
      </c>
      <c r="I4326" s="96">
        <v>1</v>
      </c>
      <c r="J4326" s="97">
        <v>16987</v>
      </c>
      <c r="K4326" s="98">
        <f t="shared" si="2323"/>
        <v>16987</v>
      </c>
      <c r="L4326" s="99">
        <f t="shared" si="2324"/>
        <v>1.0815399999999999</v>
      </c>
      <c r="M4326" s="100">
        <f t="shared" si="2325"/>
        <v>1.0590999999999999</v>
      </c>
      <c r="N4326" s="101">
        <f t="shared" si="2326"/>
        <v>0.97811300000000001</v>
      </c>
      <c r="O4326" s="100">
        <f t="shared" si="2327"/>
        <v>1</v>
      </c>
      <c r="P4326" s="98">
        <f t="shared" si="2328"/>
        <v>19032.04</v>
      </c>
      <c r="Q4326" s="97">
        <f t="shared" si="2329"/>
        <v>19032.04</v>
      </c>
      <c r="R4326" s="97">
        <f t="shared" ref="R4326" si="2333">Q4326</f>
        <v>19032.04</v>
      </c>
      <c r="S4326" s="97"/>
    </row>
    <row r="4327" spans="1:19" ht="22.5" x14ac:dyDescent="0.25">
      <c r="A4327" s="89" t="s">
        <v>9108</v>
      </c>
      <c r="B4327" s="89" t="s">
        <v>8976</v>
      </c>
      <c r="C4327" s="89"/>
      <c r="D4327" s="89" t="s">
        <v>260</v>
      </c>
      <c r="E4327" s="94" t="s">
        <v>1694</v>
      </c>
      <c r="F4327" s="95" t="s">
        <v>1695</v>
      </c>
      <c r="G4327" s="89" t="s">
        <v>970</v>
      </c>
      <c r="H4327" s="89" t="s">
        <v>237</v>
      </c>
      <c r="I4327" s="96">
        <v>1</v>
      </c>
      <c r="J4327" s="97">
        <v>2655</v>
      </c>
      <c r="K4327" s="98">
        <f t="shared" si="2323"/>
        <v>26550</v>
      </c>
      <c r="L4327" s="99">
        <f t="shared" si="2324"/>
        <v>1.0815399999999999</v>
      </c>
      <c r="M4327" s="100">
        <f t="shared" si="2325"/>
        <v>1.0590999999999999</v>
      </c>
      <c r="N4327" s="101">
        <f t="shared" si="2326"/>
        <v>0.97811300000000001</v>
      </c>
      <c r="O4327" s="100">
        <f t="shared" si="2327"/>
        <v>1</v>
      </c>
      <c r="P4327" s="98">
        <f t="shared" si="2328"/>
        <v>29746.31</v>
      </c>
      <c r="Q4327" s="97">
        <f t="shared" si="2329"/>
        <v>2974.63</v>
      </c>
      <c r="R4327" s="97"/>
      <c r="S4327" s="97"/>
    </row>
    <row r="4328" spans="1:19" ht="22.5" x14ac:dyDescent="0.25">
      <c r="A4328" s="89" t="s">
        <v>9109</v>
      </c>
      <c r="B4328" s="89" t="s">
        <v>8976</v>
      </c>
      <c r="C4328" s="89" t="s">
        <v>17297</v>
      </c>
      <c r="D4328" s="89" t="s">
        <v>263</v>
      </c>
      <c r="E4328" s="94" t="s">
        <v>9110</v>
      </c>
      <c r="F4328" s="95" t="s">
        <v>9111</v>
      </c>
      <c r="G4328" s="89" t="s">
        <v>648</v>
      </c>
      <c r="H4328" s="89" t="s">
        <v>12</v>
      </c>
      <c r="I4328" s="96">
        <v>1</v>
      </c>
      <c r="J4328" s="97">
        <v>136651</v>
      </c>
      <c r="K4328" s="98">
        <f t="shared" si="2323"/>
        <v>136651</v>
      </c>
      <c r="L4328" s="99">
        <f t="shared" si="2324"/>
        <v>1.0815399999999999</v>
      </c>
      <c r="M4328" s="100">
        <f t="shared" si="2325"/>
        <v>1.0590999999999999</v>
      </c>
      <c r="N4328" s="101">
        <f t="shared" si="2326"/>
        <v>0.97811300000000001</v>
      </c>
      <c r="O4328" s="100">
        <f t="shared" si="2327"/>
        <v>1</v>
      </c>
      <c r="P4328" s="98">
        <f t="shared" si="2328"/>
        <v>153102.19</v>
      </c>
      <c r="Q4328" s="97">
        <f t="shared" si="2329"/>
        <v>153102.19</v>
      </c>
      <c r="R4328" s="97">
        <f t="shared" ref="R4328" si="2334">Q4328</f>
        <v>153102.19</v>
      </c>
      <c r="S4328" s="97"/>
    </row>
    <row r="4329" spans="1:19" x14ac:dyDescent="0.25">
      <c r="A4329" s="89" t="s">
        <v>9112</v>
      </c>
      <c r="B4329" s="89" t="s">
        <v>8976</v>
      </c>
      <c r="C4329" s="89"/>
      <c r="D4329" s="89" t="s">
        <v>265</v>
      </c>
      <c r="E4329" s="94" t="s">
        <v>1740</v>
      </c>
      <c r="F4329" s="95" t="s">
        <v>1741</v>
      </c>
      <c r="G4329" s="89" t="s">
        <v>648</v>
      </c>
      <c r="H4329" s="89" t="s">
        <v>12</v>
      </c>
      <c r="I4329" s="96">
        <v>1</v>
      </c>
      <c r="J4329" s="97">
        <v>1004</v>
      </c>
      <c r="K4329" s="98">
        <f t="shared" si="2323"/>
        <v>1004</v>
      </c>
      <c r="L4329" s="99">
        <f t="shared" si="2324"/>
        <v>1.0815399999999999</v>
      </c>
      <c r="M4329" s="100">
        <f t="shared" si="2325"/>
        <v>1.0590999999999999</v>
      </c>
      <c r="N4329" s="101">
        <f t="shared" si="2326"/>
        <v>0.97811300000000001</v>
      </c>
      <c r="O4329" s="100">
        <f t="shared" si="2327"/>
        <v>1</v>
      </c>
      <c r="P4329" s="98">
        <f t="shared" si="2328"/>
        <v>1124.8699999999999</v>
      </c>
      <c r="Q4329" s="97">
        <f t="shared" si="2329"/>
        <v>1124.8699999999999</v>
      </c>
      <c r="R4329" s="97"/>
      <c r="S4329" s="97"/>
    </row>
    <row r="4330" spans="1:19" ht="22.5" x14ac:dyDescent="0.25">
      <c r="A4330" s="89" t="s">
        <v>9113</v>
      </c>
      <c r="B4330" s="89" t="s">
        <v>8976</v>
      </c>
      <c r="C4330" s="89" t="s">
        <v>17297</v>
      </c>
      <c r="D4330" s="89" t="s">
        <v>266</v>
      </c>
      <c r="E4330" s="94" t="s">
        <v>9114</v>
      </c>
      <c r="F4330" s="95" t="s">
        <v>9115</v>
      </c>
      <c r="G4330" s="89" t="s">
        <v>648</v>
      </c>
      <c r="H4330" s="89" t="s">
        <v>12</v>
      </c>
      <c r="I4330" s="96">
        <v>1</v>
      </c>
      <c r="J4330" s="97">
        <v>28995</v>
      </c>
      <c r="K4330" s="98">
        <f t="shared" si="2323"/>
        <v>28995</v>
      </c>
      <c r="L4330" s="99">
        <f t="shared" si="2324"/>
        <v>1.0815399999999999</v>
      </c>
      <c r="M4330" s="100">
        <f t="shared" si="2325"/>
        <v>1.0590999999999999</v>
      </c>
      <c r="N4330" s="101">
        <f t="shared" si="2326"/>
        <v>0.97811300000000001</v>
      </c>
      <c r="O4330" s="100">
        <f t="shared" si="2327"/>
        <v>1</v>
      </c>
      <c r="P4330" s="98">
        <f t="shared" si="2328"/>
        <v>32485.66</v>
      </c>
      <c r="Q4330" s="97">
        <f t="shared" si="2329"/>
        <v>32485.66</v>
      </c>
      <c r="R4330" s="97">
        <f t="shared" ref="R4330" si="2335">Q4330</f>
        <v>32485.66</v>
      </c>
      <c r="S4330" s="97"/>
    </row>
    <row r="4331" spans="1:19" x14ac:dyDescent="0.25">
      <c r="A4331" s="89" t="s">
        <v>9116</v>
      </c>
      <c r="B4331" s="89" t="s">
        <v>8976</v>
      </c>
      <c r="C4331" s="89"/>
      <c r="D4331" s="89" t="s">
        <v>267</v>
      </c>
      <c r="E4331" s="94" t="s">
        <v>1282</v>
      </c>
      <c r="F4331" s="95" t="s">
        <v>1283</v>
      </c>
      <c r="G4331" s="89" t="s">
        <v>648</v>
      </c>
      <c r="H4331" s="89" t="s">
        <v>24</v>
      </c>
      <c r="I4331" s="96">
        <v>1</v>
      </c>
      <c r="J4331" s="97">
        <v>1772</v>
      </c>
      <c r="K4331" s="98">
        <f t="shared" si="2323"/>
        <v>886</v>
      </c>
      <c r="L4331" s="99">
        <f t="shared" si="2324"/>
        <v>1.0815399999999999</v>
      </c>
      <c r="M4331" s="100">
        <f t="shared" si="2325"/>
        <v>1.0590999999999999</v>
      </c>
      <c r="N4331" s="101">
        <f t="shared" si="2326"/>
        <v>0.97811300000000001</v>
      </c>
      <c r="O4331" s="100">
        <f t="shared" si="2327"/>
        <v>1</v>
      </c>
      <c r="P4331" s="98">
        <f t="shared" si="2328"/>
        <v>992.66</v>
      </c>
      <c r="Q4331" s="97">
        <f t="shared" si="2329"/>
        <v>1985.32</v>
      </c>
      <c r="R4331" s="97"/>
      <c r="S4331" s="97"/>
    </row>
    <row r="4332" spans="1:19" ht="22.5" x14ac:dyDescent="0.25">
      <c r="A4332" s="89" t="s">
        <v>9117</v>
      </c>
      <c r="B4332" s="89" t="s">
        <v>8976</v>
      </c>
      <c r="C4332" s="89" t="s">
        <v>17297</v>
      </c>
      <c r="D4332" s="89" t="s">
        <v>184</v>
      </c>
      <c r="E4332" s="94" t="s">
        <v>9118</v>
      </c>
      <c r="F4332" s="95" t="s">
        <v>4779</v>
      </c>
      <c r="G4332" s="89" t="s">
        <v>648</v>
      </c>
      <c r="H4332" s="89" t="s">
        <v>24</v>
      </c>
      <c r="I4332" s="96">
        <v>1</v>
      </c>
      <c r="J4332" s="97">
        <v>17600</v>
      </c>
      <c r="K4332" s="98">
        <f t="shared" si="2323"/>
        <v>8800</v>
      </c>
      <c r="L4332" s="99">
        <f t="shared" si="2324"/>
        <v>1.0815399999999999</v>
      </c>
      <c r="M4332" s="100">
        <f t="shared" si="2325"/>
        <v>1.0590999999999999</v>
      </c>
      <c r="N4332" s="101">
        <f t="shared" si="2326"/>
        <v>0.97811300000000001</v>
      </c>
      <c r="O4332" s="100">
        <f t="shared" si="2327"/>
        <v>1</v>
      </c>
      <c r="P4332" s="98">
        <f t="shared" si="2328"/>
        <v>9859.42</v>
      </c>
      <c r="Q4332" s="97">
        <f t="shared" si="2329"/>
        <v>19718.84</v>
      </c>
      <c r="R4332" s="97">
        <f t="shared" ref="R4332" si="2336">Q4332</f>
        <v>19718.84</v>
      </c>
      <c r="S4332" s="97"/>
    </row>
    <row r="4333" spans="1:19" ht="22.5" x14ac:dyDescent="0.25">
      <c r="A4333" s="89" t="s">
        <v>9119</v>
      </c>
      <c r="B4333" s="89" t="s">
        <v>8976</v>
      </c>
      <c r="C4333" s="89"/>
      <c r="D4333" s="89" t="s">
        <v>276</v>
      </c>
      <c r="E4333" s="94" t="s">
        <v>1768</v>
      </c>
      <c r="F4333" s="95" t="s">
        <v>1769</v>
      </c>
      <c r="G4333" s="89" t="s">
        <v>648</v>
      </c>
      <c r="H4333" s="89" t="s">
        <v>24</v>
      </c>
      <c r="I4333" s="96">
        <v>1</v>
      </c>
      <c r="J4333" s="97">
        <v>795</v>
      </c>
      <c r="K4333" s="98">
        <f t="shared" si="2323"/>
        <v>397.5</v>
      </c>
      <c r="L4333" s="99">
        <f t="shared" si="2324"/>
        <v>1.0815399999999999</v>
      </c>
      <c r="M4333" s="100">
        <f t="shared" si="2325"/>
        <v>1.0590999999999999</v>
      </c>
      <c r="N4333" s="101">
        <f t="shared" si="2326"/>
        <v>0.97811300000000001</v>
      </c>
      <c r="O4333" s="100">
        <f t="shared" si="2327"/>
        <v>1</v>
      </c>
      <c r="P4333" s="98">
        <f t="shared" si="2328"/>
        <v>445.35</v>
      </c>
      <c r="Q4333" s="97">
        <f t="shared" si="2329"/>
        <v>890.7</v>
      </c>
      <c r="R4333" s="97"/>
      <c r="S4333" s="97"/>
    </row>
    <row r="4334" spans="1:19" ht="22.5" x14ac:dyDescent="0.25">
      <c r="A4334" s="89" t="s">
        <v>9120</v>
      </c>
      <c r="B4334" s="89" t="s">
        <v>8976</v>
      </c>
      <c r="C4334" s="89" t="s">
        <v>17297</v>
      </c>
      <c r="D4334" s="89" t="s">
        <v>278</v>
      </c>
      <c r="E4334" s="94" t="s">
        <v>9121</v>
      </c>
      <c r="F4334" s="95" t="s">
        <v>9122</v>
      </c>
      <c r="G4334" s="89" t="s">
        <v>648</v>
      </c>
      <c r="H4334" s="89" t="s">
        <v>24</v>
      </c>
      <c r="I4334" s="96">
        <v>1</v>
      </c>
      <c r="J4334" s="97">
        <v>75730</v>
      </c>
      <c r="K4334" s="98">
        <f t="shared" si="2323"/>
        <v>37865</v>
      </c>
      <c r="L4334" s="99">
        <f t="shared" si="2324"/>
        <v>1.0815399999999999</v>
      </c>
      <c r="M4334" s="100">
        <f t="shared" si="2325"/>
        <v>1.0590999999999999</v>
      </c>
      <c r="N4334" s="101">
        <f t="shared" si="2326"/>
        <v>0.97811300000000001</v>
      </c>
      <c r="O4334" s="100">
        <f t="shared" si="2327"/>
        <v>1</v>
      </c>
      <c r="P4334" s="98">
        <f t="shared" si="2328"/>
        <v>42423.5</v>
      </c>
      <c r="Q4334" s="97">
        <f t="shared" si="2329"/>
        <v>84847</v>
      </c>
      <c r="R4334" s="97">
        <f t="shared" ref="R4334" si="2337">Q4334</f>
        <v>84847</v>
      </c>
      <c r="S4334" s="97"/>
    </row>
    <row r="4335" spans="1:19" x14ac:dyDescent="0.25">
      <c r="A4335" s="89"/>
      <c r="B4335" s="90"/>
      <c r="C4335" s="90"/>
      <c r="D4335" s="91"/>
      <c r="E4335" s="92"/>
      <c r="F4335" s="92" t="s">
        <v>9036</v>
      </c>
      <c r="G4335" s="91"/>
      <c r="H4335" s="91"/>
      <c r="I4335" s="93">
        <v>1</v>
      </c>
      <c r="J4335" s="91"/>
      <c r="K4335" s="98"/>
      <c r="L4335" s="99"/>
      <c r="M4335" s="100"/>
      <c r="N4335" s="101"/>
      <c r="O4335" s="100"/>
      <c r="P4335" s="98"/>
      <c r="Q4335" s="91"/>
      <c r="R4335" s="91"/>
      <c r="S4335" s="91"/>
    </row>
    <row r="4336" spans="1:19" x14ac:dyDescent="0.25">
      <c r="A4336" s="89" t="s">
        <v>9123</v>
      </c>
      <c r="B4336" s="89" t="s">
        <v>8976</v>
      </c>
      <c r="C4336" s="89"/>
      <c r="D4336" s="89" t="s">
        <v>283</v>
      </c>
      <c r="E4336" s="94" t="s">
        <v>9038</v>
      </c>
      <c r="F4336" s="95" t="s">
        <v>9039</v>
      </c>
      <c r="G4336" s="89" t="s">
        <v>648</v>
      </c>
      <c r="H4336" s="89" t="s">
        <v>12</v>
      </c>
      <c r="I4336" s="96">
        <v>1</v>
      </c>
      <c r="J4336" s="97">
        <v>26188</v>
      </c>
      <c r="K4336" s="98">
        <f>J4336/H4336</f>
        <v>26188</v>
      </c>
      <c r="L4336" s="99">
        <f>$L$8</f>
        <v>1.0815399999999999</v>
      </c>
      <c r="M4336" s="100">
        <f>$M$8</f>
        <v>1.0590999999999999</v>
      </c>
      <c r="N4336" s="101">
        <f>$N$8</f>
        <v>0.97811300000000001</v>
      </c>
      <c r="O4336" s="100">
        <f>$O$8</f>
        <v>1</v>
      </c>
      <c r="P4336" s="98">
        <f>K4336*L4336*M4336*N4336*O4336</f>
        <v>29340.73</v>
      </c>
      <c r="Q4336" s="97">
        <f>H4336*P4336</f>
        <v>29340.73</v>
      </c>
      <c r="R4336" s="97"/>
      <c r="S4336" s="97"/>
    </row>
    <row r="4337" spans="1:19" ht="22.5" x14ac:dyDescent="0.25">
      <c r="A4337" s="89" t="s">
        <v>9124</v>
      </c>
      <c r="B4337" s="89" t="s">
        <v>8976</v>
      </c>
      <c r="C4337" s="89" t="s">
        <v>17297</v>
      </c>
      <c r="D4337" s="89" t="s">
        <v>286</v>
      </c>
      <c r="E4337" s="94" t="s">
        <v>9125</v>
      </c>
      <c r="F4337" s="95" t="s">
        <v>9126</v>
      </c>
      <c r="G4337" s="89" t="s">
        <v>648</v>
      </c>
      <c r="H4337" s="89" t="s">
        <v>12</v>
      </c>
      <c r="I4337" s="96">
        <v>1</v>
      </c>
      <c r="J4337" s="97">
        <v>217350</v>
      </c>
      <c r="K4337" s="98">
        <f>J4337/H4337</f>
        <v>217350</v>
      </c>
      <c r="L4337" s="99">
        <f>$L$8</f>
        <v>1.0815399999999999</v>
      </c>
      <c r="M4337" s="100">
        <f>$M$8</f>
        <v>1.0590999999999999</v>
      </c>
      <c r="N4337" s="101">
        <f>$N$8</f>
        <v>0.97811300000000001</v>
      </c>
      <c r="O4337" s="100">
        <f>$O$8</f>
        <v>1</v>
      </c>
      <c r="P4337" s="98">
        <f>K4337*L4337*M4337*N4337*O4337</f>
        <v>243516.41</v>
      </c>
      <c r="Q4337" s="97">
        <f>H4337*P4337</f>
        <v>243516.41</v>
      </c>
      <c r="R4337" s="97">
        <f t="shared" ref="R4337:R4338" si="2338">Q4337</f>
        <v>243516.41</v>
      </c>
      <c r="S4337" s="97"/>
    </row>
    <row r="4338" spans="1:19" ht="22.5" x14ac:dyDescent="0.25">
      <c r="A4338" s="89" t="s">
        <v>9127</v>
      </c>
      <c r="B4338" s="89" t="s">
        <v>8976</v>
      </c>
      <c r="C4338" s="89" t="s">
        <v>17297</v>
      </c>
      <c r="D4338" s="89" t="s">
        <v>288</v>
      </c>
      <c r="E4338" s="94" t="s">
        <v>9128</v>
      </c>
      <c r="F4338" s="95" t="s">
        <v>9129</v>
      </c>
      <c r="G4338" s="89" t="s">
        <v>648</v>
      </c>
      <c r="H4338" s="89" t="s">
        <v>12</v>
      </c>
      <c r="I4338" s="96">
        <v>1</v>
      </c>
      <c r="J4338" s="97">
        <v>51659</v>
      </c>
      <c r="K4338" s="98">
        <f>J4338/H4338</f>
        <v>51659</v>
      </c>
      <c r="L4338" s="99">
        <f>$L$8</f>
        <v>1.0815399999999999</v>
      </c>
      <c r="M4338" s="100">
        <f>$M$8</f>
        <v>1.0590999999999999</v>
      </c>
      <c r="N4338" s="101">
        <f>$N$8</f>
        <v>0.97811300000000001</v>
      </c>
      <c r="O4338" s="100">
        <f>$O$8</f>
        <v>1</v>
      </c>
      <c r="P4338" s="98">
        <f>K4338*L4338*M4338*N4338*O4338</f>
        <v>57878.14</v>
      </c>
      <c r="Q4338" s="97">
        <f>H4338*P4338</f>
        <v>57878.14</v>
      </c>
      <c r="R4338" s="97">
        <f t="shared" si="2338"/>
        <v>57878.14</v>
      </c>
      <c r="S4338" s="97"/>
    </row>
    <row r="4339" spans="1:19" x14ac:dyDescent="0.25">
      <c r="A4339" s="82" t="s">
        <v>2787</v>
      </c>
      <c r="B4339" s="83"/>
      <c r="C4339" s="84"/>
      <c r="D4339" s="85"/>
      <c r="E4339" s="86"/>
      <c r="F4339" s="86" t="s">
        <v>9131</v>
      </c>
      <c r="G4339" s="82"/>
      <c r="H4339" s="82"/>
      <c r="I4339" s="87"/>
      <c r="J4339" s="88">
        <f>SUM(J4340:J4446)</f>
        <v>9505195</v>
      </c>
      <c r="K4339" s="98"/>
      <c r="L4339" s="99"/>
      <c r="M4339" s="100"/>
      <c r="N4339" s="101"/>
      <c r="O4339" s="100"/>
      <c r="P4339" s="98"/>
      <c r="Q4339" s="88">
        <f>SUM(Q4340:Q4446)</f>
        <v>10649509.43</v>
      </c>
      <c r="R4339" s="88">
        <f t="shared" ref="R4339:S4339" si="2339">SUM(R4340:R4446)</f>
        <v>9816773.2599999998</v>
      </c>
      <c r="S4339" s="88">
        <f t="shared" si="2339"/>
        <v>0</v>
      </c>
    </row>
    <row r="4340" spans="1:19" x14ac:dyDescent="0.25">
      <c r="A4340" s="89"/>
      <c r="B4340" s="90"/>
      <c r="C4340" s="90"/>
      <c r="D4340" s="91"/>
      <c r="E4340" s="92"/>
      <c r="F4340" s="92" t="s">
        <v>9132</v>
      </c>
      <c r="G4340" s="91"/>
      <c r="H4340" s="91"/>
      <c r="I4340" s="93">
        <v>1</v>
      </c>
      <c r="J4340" s="91"/>
      <c r="K4340" s="98"/>
      <c r="L4340" s="99"/>
      <c r="M4340" s="100"/>
      <c r="N4340" s="101"/>
      <c r="O4340" s="100"/>
      <c r="P4340" s="98"/>
      <c r="Q4340" s="91"/>
      <c r="R4340" s="91"/>
      <c r="S4340" s="91"/>
    </row>
    <row r="4341" spans="1:19" ht="22.5" x14ac:dyDescent="0.25">
      <c r="A4341" s="89" t="s">
        <v>9133</v>
      </c>
      <c r="B4341" s="89" t="s">
        <v>8976</v>
      </c>
      <c r="C4341" s="89"/>
      <c r="D4341" s="89" t="s">
        <v>289</v>
      </c>
      <c r="E4341" s="94" t="s">
        <v>1727</v>
      </c>
      <c r="F4341" s="95" t="s">
        <v>1728</v>
      </c>
      <c r="G4341" s="89" t="s">
        <v>648</v>
      </c>
      <c r="H4341" s="89" t="s">
        <v>12</v>
      </c>
      <c r="I4341" s="96">
        <v>1</v>
      </c>
      <c r="J4341" s="97">
        <v>57924</v>
      </c>
      <c r="K4341" s="98">
        <f t="shared" ref="K4341:K4348" si="2340">J4341/H4341</f>
        <v>57924</v>
      </c>
      <c r="L4341" s="99">
        <f t="shared" ref="L4341:L4348" si="2341">$L$8</f>
        <v>1.0815399999999999</v>
      </c>
      <c r="M4341" s="100">
        <f t="shared" ref="M4341:M4348" si="2342">$M$8</f>
        <v>1.0590999999999999</v>
      </c>
      <c r="N4341" s="101">
        <f t="shared" ref="N4341:N4348" si="2343">$N$8</f>
        <v>0.97811300000000001</v>
      </c>
      <c r="O4341" s="100">
        <f t="shared" ref="O4341:O4348" si="2344">$O$8</f>
        <v>1</v>
      </c>
      <c r="P4341" s="98">
        <f t="shared" ref="P4341:P4348" si="2345">K4341*L4341*M4341*N4341*O4341</f>
        <v>64897.37</v>
      </c>
      <c r="Q4341" s="97">
        <f t="shared" ref="Q4341:Q4348" si="2346">H4341*P4341</f>
        <v>64897.37</v>
      </c>
      <c r="R4341" s="97"/>
      <c r="S4341" s="97"/>
    </row>
    <row r="4342" spans="1:19" ht="22.5" x14ac:dyDescent="0.25">
      <c r="A4342" s="89" t="s">
        <v>9134</v>
      </c>
      <c r="B4342" s="89" t="s">
        <v>8976</v>
      </c>
      <c r="C4342" s="89" t="s">
        <v>17297</v>
      </c>
      <c r="D4342" s="89" t="s">
        <v>291</v>
      </c>
      <c r="E4342" s="94" t="s">
        <v>9135</v>
      </c>
      <c r="F4342" s="95" t="s">
        <v>9136</v>
      </c>
      <c r="G4342" s="89" t="s">
        <v>648</v>
      </c>
      <c r="H4342" s="89" t="s">
        <v>12</v>
      </c>
      <c r="I4342" s="96">
        <v>1</v>
      </c>
      <c r="J4342" s="97">
        <v>331664</v>
      </c>
      <c r="K4342" s="98">
        <f t="shared" si="2340"/>
        <v>331664</v>
      </c>
      <c r="L4342" s="99">
        <f t="shared" si="2341"/>
        <v>1.0815399999999999</v>
      </c>
      <c r="M4342" s="100">
        <f t="shared" si="2342"/>
        <v>1.0590999999999999</v>
      </c>
      <c r="N4342" s="101">
        <f t="shared" si="2343"/>
        <v>0.97811300000000001</v>
      </c>
      <c r="O4342" s="100">
        <f t="shared" si="2344"/>
        <v>1</v>
      </c>
      <c r="P4342" s="98">
        <f t="shared" si="2345"/>
        <v>371592.48</v>
      </c>
      <c r="Q4342" s="97">
        <f t="shared" si="2346"/>
        <v>371592.48</v>
      </c>
      <c r="R4342" s="97">
        <f t="shared" ref="R4342" si="2347">Q4342</f>
        <v>371592.48</v>
      </c>
      <c r="S4342" s="97"/>
    </row>
    <row r="4343" spans="1:19" x14ac:dyDescent="0.25">
      <c r="A4343" s="89" t="s">
        <v>9137</v>
      </c>
      <c r="B4343" s="89" t="s">
        <v>8976</v>
      </c>
      <c r="C4343" s="89"/>
      <c r="D4343" s="89" t="s">
        <v>293</v>
      </c>
      <c r="E4343" s="94" t="s">
        <v>1746</v>
      </c>
      <c r="F4343" s="95" t="s">
        <v>1747</v>
      </c>
      <c r="G4343" s="89" t="s">
        <v>648</v>
      </c>
      <c r="H4343" s="89" t="s">
        <v>12</v>
      </c>
      <c r="I4343" s="96">
        <v>1</v>
      </c>
      <c r="J4343" s="97">
        <v>2561</v>
      </c>
      <c r="K4343" s="98">
        <f t="shared" si="2340"/>
        <v>2561</v>
      </c>
      <c r="L4343" s="99">
        <f t="shared" si="2341"/>
        <v>1.0815399999999999</v>
      </c>
      <c r="M4343" s="100">
        <f t="shared" si="2342"/>
        <v>1.0590999999999999</v>
      </c>
      <c r="N4343" s="101">
        <f t="shared" si="2343"/>
        <v>0.97811300000000001</v>
      </c>
      <c r="O4343" s="100">
        <f t="shared" si="2344"/>
        <v>1</v>
      </c>
      <c r="P4343" s="98">
        <f t="shared" si="2345"/>
        <v>2869.31</v>
      </c>
      <c r="Q4343" s="97">
        <f t="shared" si="2346"/>
        <v>2869.31</v>
      </c>
      <c r="R4343" s="97"/>
      <c r="S4343" s="97"/>
    </row>
    <row r="4344" spans="1:19" ht="22.5" x14ac:dyDescent="0.25">
      <c r="A4344" s="89" t="s">
        <v>9138</v>
      </c>
      <c r="B4344" s="89" t="s">
        <v>8976</v>
      </c>
      <c r="C4344" s="89" t="s">
        <v>17297</v>
      </c>
      <c r="D4344" s="89" t="s">
        <v>295</v>
      </c>
      <c r="E4344" s="94" t="s">
        <v>9139</v>
      </c>
      <c r="F4344" s="95" t="s">
        <v>3743</v>
      </c>
      <c r="G4344" s="89" t="s">
        <v>648</v>
      </c>
      <c r="H4344" s="89" t="s">
        <v>12</v>
      </c>
      <c r="I4344" s="96">
        <v>1</v>
      </c>
      <c r="J4344" s="97">
        <v>146439</v>
      </c>
      <c r="K4344" s="98">
        <f t="shared" si="2340"/>
        <v>146439</v>
      </c>
      <c r="L4344" s="99">
        <f t="shared" si="2341"/>
        <v>1.0815399999999999</v>
      </c>
      <c r="M4344" s="100">
        <f t="shared" si="2342"/>
        <v>1.0590999999999999</v>
      </c>
      <c r="N4344" s="101">
        <f t="shared" si="2343"/>
        <v>0.97811300000000001</v>
      </c>
      <c r="O4344" s="100">
        <f t="shared" si="2344"/>
        <v>1</v>
      </c>
      <c r="P4344" s="98">
        <f t="shared" si="2345"/>
        <v>164068.54999999999</v>
      </c>
      <c r="Q4344" s="97">
        <f t="shared" si="2346"/>
        <v>164068.54999999999</v>
      </c>
      <c r="R4344" s="97">
        <f t="shared" ref="R4344" si="2348">Q4344</f>
        <v>164068.54999999999</v>
      </c>
      <c r="S4344" s="97"/>
    </row>
    <row r="4345" spans="1:19" ht="22.5" x14ac:dyDescent="0.25">
      <c r="A4345" s="89" t="s">
        <v>9140</v>
      </c>
      <c r="B4345" s="89" t="s">
        <v>8976</v>
      </c>
      <c r="C4345" s="89"/>
      <c r="D4345" s="89" t="s">
        <v>297</v>
      </c>
      <c r="E4345" s="94" t="s">
        <v>1768</v>
      </c>
      <c r="F4345" s="95" t="s">
        <v>1769</v>
      </c>
      <c r="G4345" s="89" t="s">
        <v>648</v>
      </c>
      <c r="H4345" s="89" t="s">
        <v>12</v>
      </c>
      <c r="I4345" s="96">
        <v>1</v>
      </c>
      <c r="J4345" s="97">
        <v>398</v>
      </c>
      <c r="K4345" s="98">
        <f t="shared" si="2340"/>
        <v>398</v>
      </c>
      <c r="L4345" s="99">
        <f t="shared" si="2341"/>
        <v>1.0815399999999999</v>
      </c>
      <c r="M4345" s="100">
        <f t="shared" si="2342"/>
        <v>1.0590999999999999</v>
      </c>
      <c r="N4345" s="101">
        <f t="shared" si="2343"/>
        <v>0.97811300000000001</v>
      </c>
      <c r="O4345" s="100">
        <f t="shared" si="2344"/>
        <v>1</v>
      </c>
      <c r="P4345" s="98">
        <f t="shared" si="2345"/>
        <v>445.91</v>
      </c>
      <c r="Q4345" s="97">
        <f t="shared" si="2346"/>
        <v>445.91</v>
      </c>
      <c r="R4345" s="97"/>
      <c r="S4345" s="97"/>
    </row>
    <row r="4346" spans="1:19" ht="22.5" x14ac:dyDescent="0.25">
      <c r="A4346" s="89" t="s">
        <v>9141</v>
      </c>
      <c r="B4346" s="89" t="s">
        <v>8976</v>
      </c>
      <c r="C4346" s="89" t="s">
        <v>17297</v>
      </c>
      <c r="D4346" s="89" t="s">
        <v>309</v>
      </c>
      <c r="E4346" s="94" t="s">
        <v>9142</v>
      </c>
      <c r="F4346" s="95" t="s">
        <v>9143</v>
      </c>
      <c r="G4346" s="89" t="s">
        <v>648</v>
      </c>
      <c r="H4346" s="89" t="s">
        <v>12</v>
      </c>
      <c r="I4346" s="96">
        <v>1</v>
      </c>
      <c r="J4346" s="97">
        <v>33020</v>
      </c>
      <c r="K4346" s="98">
        <f t="shared" si="2340"/>
        <v>33020</v>
      </c>
      <c r="L4346" s="99">
        <f t="shared" si="2341"/>
        <v>1.0815399999999999</v>
      </c>
      <c r="M4346" s="100">
        <f t="shared" si="2342"/>
        <v>1.0590999999999999</v>
      </c>
      <c r="N4346" s="101">
        <f t="shared" si="2343"/>
        <v>0.97811300000000001</v>
      </c>
      <c r="O4346" s="100">
        <f t="shared" si="2344"/>
        <v>1</v>
      </c>
      <c r="P4346" s="98">
        <f t="shared" si="2345"/>
        <v>36995.22</v>
      </c>
      <c r="Q4346" s="97">
        <f t="shared" si="2346"/>
        <v>36995.22</v>
      </c>
      <c r="R4346" s="97">
        <f t="shared" ref="R4346" si="2349">Q4346</f>
        <v>36995.22</v>
      </c>
      <c r="S4346" s="97"/>
    </row>
    <row r="4347" spans="1:19" x14ac:dyDescent="0.25">
      <c r="A4347" s="89" t="s">
        <v>9144</v>
      </c>
      <c r="B4347" s="89" t="s">
        <v>8976</v>
      </c>
      <c r="C4347" s="89"/>
      <c r="D4347" s="89" t="s">
        <v>311</v>
      </c>
      <c r="E4347" s="94" t="s">
        <v>1740</v>
      </c>
      <c r="F4347" s="95" t="s">
        <v>1741</v>
      </c>
      <c r="G4347" s="89" t="s">
        <v>648</v>
      </c>
      <c r="H4347" s="89" t="s">
        <v>12</v>
      </c>
      <c r="I4347" s="96">
        <v>1</v>
      </c>
      <c r="J4347" s="97">
        <v>1004</v>
      </c>
      <c r="K4347" s="98">
        <f t="shared" si="2340"/>
        <v>1004</v>
      </c>
      <c r="L4347" s="99">
        <f t="shared" si="2341"/>
        <v>1.0815399999999999</v>
      </c>
      <c r="M4347" s="100">
        <f t="shared" si="2342"/>
        <v>1.0590999999999999</v>
      </c>
      <c r="N4347" s="101">
        <f t="shared" si="2343"/>
        <v>0.97811300000000001</v>
      </c>
      <c r="O4347" s="100">
        <f t="shared" si="2344"/>
        <v>1</v>
      </c>
      <c r="P4347" s="98">
        <f t="shared" si="2345"/>
        <v>1124.8699999999999</v>
      </c>
      <c r="Q4347" s="97">
        <f t="shared" si="2346"/>
        <v>1124.8699999999999</v>
      </c>
      <c r="R4347" s="97"/>
      <c r="S4347" s="97"/>
    </row>
    <row r="4348" spans="1:19" ht="22.5" x14ac:dyDescent="0.25">
      <c r="A4348" s="89" t="s">
        <v>9145</v>
      </c>
      <c r="B4348" s="89" t="s">
        <v>8976</v>
      </c>
      <c r="C4348" s="89" t="s">
        <v>17297</v>
      </c>
      <c r="D4348" s="89" t="s">
        <v>218</v>
      </c>
      <c r="E4348" s="94" t="s">
        <v>9146</v>
      </c>
      <c r="F4348" s="95" t="s">
        <v>9147</v>
      </c>
      <c r="G4348" s="89" t="s">
        <v>648</v>
      </c>
      <c r="H4348" s="89" t="s">
        <v>12</v>
      </c>
      <c r="I4348" s="96">
        <v>1</v>
      </c>
      <c r="J4348" s="97">
        <v>16987</v>
      </c>
      <c r="K4348" s="98">
        <f t="shared" si="2340"/>
        <v>16987</v>
      </c>
      <c r="L4348" s="99">
        <f t="shared" si="2341"/>
        <v>1.0815399999999999</v>
      </c>
      <c r="M4348" s="100">
        <f t="shared" si="2342"/>
        <v>1.0590999999999999</v>
      </c>
      <c r="N4348" s="101">
        <f t="shared" si="2343"/>
        <v>0.97811300000000001</v>
      </c>
      <c r="O4348" s="100">
        <f t="shared" si="2344"/>
        <v>1</v>
      </c>
      <c r="P4348" s="98">
        <f t="shared" si="2345"/>
        <v>19032.04</v>
      </c>
      <c r="Q4348" s="97">
        <f t="shared" si="2346"/>
        <v>19032.04</v>
      </c>
      <c r="R4348" s="97">
        <f t="shared" ref="R4348" si="2350">Q4348</f>
        <v>19032.04</v>
      </c>
      <c r="S4348" s="97"/>
    </row>
    <row r="4349" spans="1:19" x14ac:dyDescent="0.25">
      <c r="A4349" s="89"/>
      <c r="B4349" s="90"/>
      <c r="C4349" s="90"/>
      <c r="D4349" s="91"/>
      <c r="E4349" s="92"/>
      <c r="F4349" s="92" t="s">
        <v>9148</v>
      </c>
      <c r="G4349" s="91"/>
      <c r="H4349" s="91"/>
      <c r="I4349" s="93">
        <v>1</v>
      </c>
      <c r="J4349" s="91"/>
      <c r="K4349" s="98"/>
      <c r="L4349" s="99"/>
      <c r="M4349" s="100"/>
      <c r="N4349" s="101"/>
      <c r="O4349" s="100"/>
      <c r="P4349" s="98"/>
      <c r="Q4349" s="91"/>
      <c r="R4349" s="91"/>
      <c r="S4349" s="91"/>
    </row>
    <row r="4350" spans="1:19" x14ac:dyDescent="0.25">
      <c r="A4350" s="89" t="s">
        <v>9149</v>
      </c>
      <c r="B4350" s="89" t="s">
        <v>8976</v>
      </c>
      <c r="C4350" s="89"/>
      <c r="D4350" s="89" t="s">
        <v>922</v>
      </c>
      <c r="E4350" s="94" t="s">
        <v>7515</v>
      </c>
      <c r="F4350" s="95" t="s">
        <v>7516</v>
      </c>
      <c r="G4350" s="89" t="s">
        <v>648</v>
      </c>
      <c r="H4350" s="89" t="s">
        <v>24</v>
      </c>
      <c r="I4350" s="96">
        <v>1</v>
      </c>
      <c r="J4350" s="97">
        <v>12733</v>
      </c>
      <c r="K4350" s="98">
        <f t="shared" ref="K4350:K4355" si="2351">J4350/H4350</f>
        <v>6366.5</v>
      </c>
      <c r="L4350" s="99">
        <f t="shared" ref="L4350:L4355" si="2352">$L$8</f>
        <v>1.0815399999999999</v>
      </c>
      <c r="M4350" s="100">
        <f t="shared" ref="M4350:M4355" si="2353">$M$8</f>
        <v>1.0590999999999999</v>
      </c>
      <c r="N4350" s="101">
        <f t="shared" ref="N4350:N4355" si="2354">$N$8</f>
        <v>0.97811300000000001</v>
      </c>
      <c r="O4350" s="100">
        <f t="shared" ref="O4350:O4355" si="2355">$O$8</f>
        <v>1</v>
      </c>
      <c r="P4350" s="98">
        <f t="shared" ref="P4350:P4355" si="2356">K4350*L4350*M4350*N4350*O4350</f>
        <v>7132.95</v>
      </c>
      <c r="Q4350" s="97">
        <f t="shared" ref="Q4350:Q4355" si="2357">H4350*P4350</f>
        <v>14265.9</v>
      </c>
      <c r="R4350" s="97"/>
      <c r="S4350" s="97"/>
    </row>
    <row r="4351" spans="1:19" ht="22.5" x14ac:dyDescent="0.25">
      <c r="A4351" s="89" t="s">
        <v>9150</v>
      </c>
      <c r="B4351" s="89" t="s">
        <v>8976</v>
      </c>
      <c r="C4351" s="89" t="s">
        <v>17297</v>
      </c>
      <c r="D4351" s="89" t="s">
        <v>924</v>
      </c>
      <c r="E4351" s="94" t="s">
        <v>9151</v>
      </c>
      <c r="F4351" s="95" t="s">
        <v>9152</v>
      </c>
      <c r="G4351" s="89" t="s">
        <v>648</v>
      </c>
      <c r="H4351" s="89" t="s">
        <v>24</v>
      </c>
      <c r="I4351" s="96">
        <v>1</v>
      </c>
      <c r="J4351" s="97">
        <v>71188</v>
      </c>
      <c r="K4351" s="98">
        <f t="shared" si="2351"/>
        <v>35594</v>
      </c>
      <c r="L4351" s="99">
        <f t="shared" si="2352"/>
        <v>1.0815399999999999</v>
      </c>
      <c r="M4351" s="100">
        <f t="shared" si="2353"/>
        <v>1.0590999999999999</v>
      </c>
      <c r="N4351" s="101">
        <f t="shared" si="2354"/>
        <v>0.97811300000000001</v>
      </c>
      <c r="O4351" s="100">
        <f t="shared" si="2355"/>
        <v>1</v>
      </c>
      <c r="P4351" s="98">
        <f t="shared" si="2356"/>
        <v>39879.1</v>
      </c>
      <c r="Q4351" s="97">
        <f t="shared" si="2357"/>
        <v>79758.2</v>
      </c>
      <c r="R4351" s="97">
        <f t="shared" ref="R4351" si="2358">Q4351</f>
        <v>79758.2</v>
      </c>
      <c r="S4351" s="97"/>
    </row>
    <row r="4352" spans="1:19" ht="22.5" x14ac:dyDescent="0.25">
      <c r="A4352" s="89" t="s">
        <v>9153</v>
      </c>
      <c r="B4352" s="89" t="s">
        <v>8976</v>
      </c>
      <c r="C4352" s="89"/>
      <c r="D4352" s="89" t="s">
        <v>927</v>
      </c>
      <c r="E4352" s="94" t="s">
        <v>9154</v>
      </c>
      <c r="F4352" s="95" t="s">
        <v>9155</v>
      </c>
      <c r="G4352" s="89" t="s">
        <v>71</v>
      </c>
      <c r="H4352" s="89" t="s">
        <v>92</v>
      </c>
      <c r="I4352" s="96">
        <v>1</v>
      </c>
      <c r="J4352" s="97">
        <v>4439</v>
      </c>
      <c r="K4352" s="98">
        <f t="shared" si="2351"/>
        <v>221950</v>
      </c>
      <c r="L4352" s="99">
        <f t="shared" si="2352"/>
        <v>1.0815399999999999</v>
      </c>
      <c r="M4352" s="100">
        <f t="shared" si="2353"/>
        <v>1.0590999999999999</v>
      </c>
      <c r="N4352" s="101">
        <f t="shared" si="2354"/>
        <v>0.97811300000000001</v>
      </c>
      <c r="O4352" s="100">
        <f t="shared" si="2355"/>
        <v>1</v>
      </c>
      <c r="P4352" s="98">
        <f t="shared" si="2356"/>
        <v>248670.19</v>
      </c>
      <c r="Q4352" s="97">
        <f t="shared" si="2357"/>
        <v>4973.3999999999996</v>
      </c>
      <c r="R4352" s="97"/>
      <c r="S4352" s="97"/>
    </row>
    <row r="4353" spans="1:19" ht="22.5" x14ac:dyDescent="0.25">
      <c r="A4353" s="89" t="s">
        <v>9156</v>
      </c>
      <c r="B4353" s="89" t="s">
        <v>8976</v>
      </c>
      <c r="C4353" s="89"/>
      <c r="D4353" s="89" t="s">
        <v>930</v>
      </c>
      <c r="E4353" s="94" t="s">
        <v>9157</v>
      </c>
      <c r="F4353" s="95" t="s">
        <v>9158</v>
      </c>
      <c r="G4353" s="89" t="s">
        <v>648</v>
      </c>
      <c r="H4353" s="89" t="s">
        <v>24</v>
      </c>
      <c r="I4353" s="96">
        <v>1</v>
      </c>
      <c r="J4353" s="97">
        <v>65511</v>
      </c>
      <c r="K4353" s="98">
        <f t="shared" si="2351"/>
        <v>32755.5</v>
      </c>
      <c r="L4353" s="99">
        <f t="shared" si="2352"/>
        <v>1.0815399999999999</v>
      </c>
      <c r="M4353" s="100">
        <f t="shared" si="2353"/>
        <v>1.0590999999999999</v>
      </c>
      <c r="N4353" s="101">
        <f t="shared" si="2354"/>
        <v>0.97811300000000001</v>
      </c>
      <c r="O4353" s="100">
        <f t="shared" si="2355"/>
        <v>1</v>
      </c>
      <c r="P4353" s="98">
        <f t="shared" si="2356"/>
        <v>36698.879999999997</v>
      </c>
      <c r="Q4353" s="97">
        <f t="shared" si="2357"/>
        <v>73397.759999999995</v>
      </c>
      <c r="R4353" s="97"/>
      <c r="S4353" s="97"/>
    </row>
    <row r="4354" spans="1:19" x14ac:dyDescent="0.25">
      <c r="A4354" s="89" t="s">
        <v>9159</v>
      </c>
      <c r="B4354" s="89" t="s">
        <v>8976</v>
      </c>
      <c r="C4354" s="89"/>
      <c r="D4354" s="89" t="s">
        <v>936</v>
      </c>
      <c r="E4354" s="94" t="s">
        <v>1282</v>
      </c>
      <c r="F4354" s="95" t="s">
        <v>1283</v>
      </c>
      <c r="G4354" s="89" t="s">
        <v>648</v>
      </c>
      <c r="H4354" s="89" t="s">
        <v>24</v>
      </c>
      <c r="I4354" s="96">
        <v>1</v>
      </c>
      <c r="J4354" s="97">
        <v>1772</v>
      </c>
      <c r="K4354" s="98">
        <f t="shared" si="2351"/>
        <v>886</v>
      </c>
      <c r="L4354" s="99">
        <f t="shared" si="2352"/>
        <v>1.0815399999999999</v>
      </c>
      <c r="M4354" s="100">
        <f t="shared" si="2353"/>
        <v>1.0590999999999999</v>
      </c>
      <c r="N4354" s="101">
        <f t="shared" si="2354"/>
        <v>0.97811300000000001</v>
      </c>
      <c r="O4354" s="100">
        <f t="shared" si="2355"/>
        <v>1</v>
      </c>
      <c r="P4354" s="98">
        <f t="shared" si="2356"/>
        <v>992.66</v>
      </c>
      <c r="Q4354" s="97">
        <f t="shared" si="2357"/>
        <v>1985.32</v>
      </c>
      <c r="R4354" s="97"/>
      <c r="S4354" s="97"/>
    </row>
    <row r="4355" spans="1:19" ht="22.5" x14ac:dyDescent="0.25">
      <c r="A4355" s="89" t="s">
        <v>9160</v>
      </c>
      <c r="B4355" s="89" t="s">
        <v>8976</v>
      </c>
      <c r="C4355" s="89" t="s">
        <v>17297</v>
      </c>
      <c r="D4355" s="89" t="s">
        <v>941</v>
      </c>
      <c r="E4355" s="94" t="s">
        <v>9161</v>
      </c>
      <c r="F4355" s="95" t="s">
        <v>9162</v>
      </c>
      <c r="G4355" s="89" t="s">
        <v>648</v>
      </c>
      <c r="H4355" s="89" t="s">
        <v>24</v>
      </c>
      <c r="I4355" s="96">
        <v>1</v>
      </c>
      <c r="J4355" s="97">
        <v>10831</v>
      </c>
      <c r="K4355" s="98">
        <f t="shared" si="2351"/>
        <v>5415.5</v>
      </c>
      <c r="L4355" s="99">
        <f t="shared" si="2352"/>
        <v>1.0815399999999999</v>
      </c>
      <c r="M4355" s="100">
        <f t="shared" si="2353"/>
        <v>1.0590999999999999</v>
      </c>
      <c r="N4355" s="101">
        <f t="shared" si="2354"/>
        <v>0.97811300000000001</v>
      </c>
      <c r="O4355" s="100">
        <f t="shared" si="2355"/>
        <v>1</v>
      </c>
      <c r="P4355" s="98">
        <f t="shared" si="2356"/>
        <v>6067.46</v>
      </c>
      <c r="Q4355" s="97">
        <f t="shared" si="2357"/>
        <v>12134.92</v>
      </c>
      <c r="R4355" s="97">
        <f t="shared" ref="R4355" si="2359">Q4355</f>
        <v>12134.92</v>
      </c>
      <c r="S4355" s="97"/>
    </row>
    <row r="4356" spans="1:19" x14ac:dyDescent="0.25">
      <c r="A4356" s="89"/>
      <c r="B4356" s="90"/>
      <c r="C4356" s="90"/>
      <c r="D4356" s="91"/>
      <c r="E4356" s="92"/>
      <c r="F4356" s="92" t="s">
        <v>9163</v>
      </c>
      <c r="G4356" s="91"/>
      <c r="H4356" s="91"/>
      <c r="I4356" s="93">
        <v>1</v>
      </c>
      <c r="J4356" s="91"/>
      <c r="K4356" s="98"/>
      <c r="L4356" s="99"/>
      <c r="M4356" s="100"/>
      <c r="N4356" s="101"/>
      <c r="O4356" s="100"/>
      <c r="P4356" s="98"/>
      <c r="Q4356" s="91"/>
      <c r="R4356" s="91"/>
      <c r="S4356" s="91"/>
    </row>
    <row r="4357" spans="1:19" ht="22.5" x14ac:dyDescent="0.25">
      <c r="A4357" s="89" t="s">
        <v>9164</v>
      </c>
      <c r="B4357" s="89" t="s">
        <v>8976</v>
      </c>
      <c r="C4357" s="89"/>
      <c r="D4357" s="89" t="s">
        <v>946</v>
      </c>
      <c r="E4357" s="94" t="s">
        <v>9165</v>
      </c>
      <c r="F4357" s="95" t="s">
        <v>9166</v>
      </c>
      <c r="G4357" s="89" t="s">
        <v>648</v>
      </c>
      <c r="H4357" s="89" t="s">
        <v>24</v>
      </c>
      <c r="I4357" s="96">
        <v>1</v>
      </c>
      <c r="J4357" s="97">
        <v>1522</v>
      </c>
      <c r="K4357" s="98">
        <f t="shared" ref="K4357:K4369" si="2360">J4357/H4357</f>
        <v>761</v>
      </c>
      <c r="L4357" s="99">
        <f t="shared" ref="L4357:L4369" si="2361">$L$8</f>
        <v>1.0815399999999999</v>
      </c>
      <c r="M4357" s="100">
        <f t="shared" ref="M4357:M4369" si="2362">$M$8</f>
        <v>1.0590999999999999</v>
      </c>
      <c r="N4357" s="101">
        <f t="shared" ref="N4357:N4369" si="2363">$N$8</f>
        <v>0.97811300000000001</v>
      </c>
      <c r="O4357" s="100">
        <f t="shared" ref="O4357:O4369" si="2364">$O$8</f>
        <v>1</v>
      </c>
      <c r="P4357" s="98">
        <f t="shared" ref="P4357:P4369" si="2365">K4357*L4357*M4357*N4357*O4357</f>
        <v>852.62</v>
      </c>
      <c r="Q4357" s="97">
        <f t="shared" ref="Q4357:Q4369" si="2366">H4357*P4357</f>
        <v>1705.24</v>
      </c>
      <c r="R4357" s="97"/>
      <c r="S4357" s="97"/>
    </row>
    <row r="4358" spans="1:19" ht="22.5" x14ac:dyDescent="0.25">
      <c r="A4358" s="89" t="s">
        <v>9167</v>
      </c>
      <c r="B4358" s="89" t="s">
        <v>8976</v>
      </c>
      <c r="C4358" s="89"/>
      <c r="D4358" s="89" t="s">
        <v>952</v>
      </c>
      <c r="E4358" s="94" t="s">
        <v>9168</v>
      </c>
      <c r="F4358" s="95" t="s">
        <v>9169</v>
      </c>
      <c r="G4358" s="89" t="s">
        <v>648</v>
      </c>
      <c r="H4358" s="89" t="s">
        <v>24</v>
      </c>
      <c r="I4358" s="96">
        <v>1</v>
      </c>
      <c r="J4358" s="97">
        <v>42777</v>
      </c>
      <c r="K4358" s="98">
        <f t="shared" si="2360"/>
        <v>21388.5</v>
      </c>
      <c r="L4358" s="99">
        <f t="shared" si="2361"/>
        <v>1.0815399999999999</v>
      </c>
      <c r="M4358" s="100">
        <f t="shared" si="2362"/>
        <v>1.0590999999999999</v>
      </c>
      <c r="N4358" s="101">
        <f t="shared" si="2363"/>
        <v>0.97811300000000001</v>
      </c>
      <c r="O4358" s="100">
        <f t="shared" si="2364"/>
        <v>1</v>
      </c>
      <c r="P4358" s="98">
        <f t="shared" si="2365"/>
        <v>23963.43</v>
      </c>
      <c r="Q4358" s="97">
        <f t="shared" si="2366"/>
        <v>47926.86</v>
      </c>
      <c r="R4358" s="97"/>
      <c r="S4358" s="97"/>
    </row>
    <row r="4359" spans="1:19" ht="22.5" x14ac:dyDescent="0.25">
      <c r="A4359" s="89" t="s">
        <v>9170</v>
      </c>
      <c r="B4359" s="89" t="s">
        <v>8976</v>
      </c>
      <c r="C4359" s="89"/>
      <c r="D4359" s="89" t="s">
        <v>957</v>
      </c>
      <c r="E4359" s="94" t="s">
        <v>9171</v>
      </c>
      <c r="F4359" s="95" t="s">
        <v>9172</v>
      </c>
      <c r="G4359" s="89" t="s">
        <v>648</v>
      </c>
      <c r="H4359" s="89" t="s">
        <v>24</v>
      </c>
      <c r="I4359" s="96">
        <v>1</v>
      </c>
      <c r="J4359" s="97">
        <v>7082</v>
      </c>
      <c r="K4359" s="98">
        <f t="shared" si="2360"/>
        <v>3541</v>
      </c>
      <c r="L4359" s="99">
        <f t="shared" si="2361"/>
        <v>1.0815399999999999</v>
      </c>
      <c r="M4359" s="100">
        <f t="shared" si="2362"/>
        <v>1.0590999999999999</v>
      </c>
      <c r="N4359" s="101">
        <f t="shared" si="2363"/>
        <v>0.97811300000000001</v>
      </c>
      <c r="O4359" s="100">
        <f t="shared" si="2364"/>
        <v>1</v>
      </c>
      <c r="P4359" s="98">
        <f t="shared" si="2365"/>
        <v>3967.3</v>
      </c>
      <c r="Q4359" s="97">
        <f t="shared" si="2366"/>
        <v>7934.6</v>
      </c>
      <c r="R4359" s="97"/>
      <c r="S4359" s="97"/>
    </row>
    <row r="4360" spans="1:19" x14ac:dyDescent="0.25">
      <c r="A4360" s="89" t="s">
        <v>9173</v>
      </c>
      <c r="B4360" s="89" t="s">
        <v>8976</v>
      </c>
      <c r="C4360" s="89"/>
      <c r="D4360" s="89" t="s">
        <v>962</v>
      </c>
      <c r="E4360" s="94" t="s">
        <v>4746</v>
      </c>
      <c r="F4360" s="95" t="s">
        <v>4747</v>
      </c>
      <c r="G4360" s="89" t="s">
        <v>648</v>
      </c>
      <c r="H4360" s="89" t="s">
        <v>12</v>
      </c>
      <c r="I4360" s="96">
        <v>1</v>
      </c>
      <c r="J4360" s="97">
        <v>3735</v>
      </c>
      <c r="K4360" s="98">
        <f t="shared" si="2360"/>
        <v>3735</v>
      </c>
      <c r="L4360" s="99">
        <f t="shared" si="2361"/>
        <v>1.0815399999999999</v>
      </c>
      <c r="M4360" s="100">
        <f t="shared" si="2362"/>
        <v>1.0590999999999999</v>
      </c>
      <c r="N4360" s="101">
        <f t="shared" si="2363"/>
        <v>0.97811300000000001</v>
      </c>
      <c r="O4360" s="100">
        <f t="shared" si="2364"/>
        <v>1</v>
      </c>
      <c r="P4360" s="98">
        <f t="shared" si="2365"/>
        <v>4184.6499999999996</v>
      </c>
      <c r="Q4360" s="97">
        <f t="shared" si="2366"/>
        <v>4184.6499999999996</v>
      </c>
      <c r="R4360" s="97"/>
      <c r="S4360" s="97"/>
    </row>
    <row r="4361" spans="1:19" ht="22.5" x14ac:dyDescent="0.25">
      <c r="A4361" s="89" t="s">
        <v>9174</v>
      </c>
      <c r="B4361" s="89" t="s">
        <v>8976</v>
      </c>
      <c r="C4361" s="89" t="s">
        <v>17297</v>
      </c>
      <c r="D4361" s="89" t="s">
        <v>967</v>
      </c>
      <c r="E4361" s="94" t="s">
        <v>9175</v>
      </c>
      <c r="F4361" s="95" t="s">
        <v>9176</v>
      </c>
      <c r="G4361" s="89" t="s">
        <v>648</v>
      </c>
      <c r="H4361" s="89" t="s">
        <v>12</v>
      </c>
      <c r="I4361" s="96">
        <v>1</v>
      </c>
      <c r="J4361" s="97">
        <v>63630</v>
      </c>
      <c r="K4361" s="98">
        <f t="shared" si="2360"/>
        <v>63630</v>
      </c>
      <c r="L4361" s="99">
        <f t="shared" si="2361"/>
        <v>1.0815399999999999</v>
      </c>
      <c r="M4361" s="100">
        <f t="shared" si="2362"/>
        <v>1.0590999999999999</v>
      </c>
      <c r="N4361" s="101">
        <f t="shared" si="2363"/>
        <v>0.97811300000000001</v>
      </c>
      <c r="O4361" s="100">
        <f t="shared" si="2364"/>
        <v>1</v>
      </c>
      <c r="P4361" s="98">
        <f t="shared" si="2365"/>
        <v>71290.31</v>
      </c>
      <c r="Q4361" s="97">
        <f t="shared" si="2366"/>
        <v>71290.31</v>
      </c>
      <c r="R4361" s="97">
        <f t="shared" ref="R4361" si="2367">Q4361</f>
        <v>71290.31</v>
      </c>
      <c r="S4361" s="97"/>
    </row>
    <row r="4362" spans="1:19" x14ac:dyDescent="0.25">
      <c r="A4362" s="89" t="s">
        <v>9177</v>
      </c>
      <c r="B4362" s="89" t="s">
        <v>8976</v>
      </c>
      <c r="C4362" s="89"/>
      <c r="D4362" s="89" t="s">
        <v>973</v>
      </c>
      <c r="E4362" s="94" t="s">
        <v>9178</v>
      </c>
      <c r="F4362" s="95" t="s">
        <v>9179</v>
      </c>
      <c r="G4362" s="89" t="s">
        <v>648</v>
      </c>
      <c r="H4362" s="89" t="s">
        <v>12</v>
      </c>
      <c r="I4362" s="96">
        <v>1</v>
      </c>
      <c r="J4362" s="97">
        <v>1189</v>
      </c>
      <c r="K4362" s="98">
        <f t="shared" si="2360"/>
        <v>1189</v>
      </c>
      <c r="L4362" s="99">
        <f t="shared" si="2361"/>
        <v>1.0815399999999999</v>
      </c>
      <c r="M4362" s="100">
        <f t="shared" si="2362"/>
        <v>1.0590999999999999</v>
      </c>
      <c r="N4362" s="101">
        <f t="shared" si="2363"/>
        <v>0.97811300000000001</v>
      </c>
      <c r="O4362" s="100">
        <f t="shared" si="2364"/>
        <v>1</v>
      </c>
      <c r="P4362" s="98">
        <f t="shared" si="2365"/>
        <v>1332.14</v>
      </c>
      <c r="Q4362" s="97">
        <f t="shared" si="2366"/>
        <v>1332.14</v>
      </c>
      <c r="R4362" s="97"/>
      <c r="S4362" s="97"/>
    </row>
    <row r="4363" spans="1:19" ht="22.5" x14ac:dyDescent="0.25">
      <c r="A4363" s="89" t="s">
        <v>9180</v>
      </c>
      <c r="B4363" s="89" t="s">
        <v>8976</v>
      </c>
      <c r="C4363" s="89"/>
      <c r="D4363" s="89" t="s">
        <v>979</v>
      </c>
      <c r="E4363" s="94" t="s">
        <v>9181</v>
      </c>
      <c r="F4363" s="95" t="s">
        <v>9182</v>
      </c>
      <c r="G4363" s="89" t="s">
        <v>648</v>
      </c>
      <c r="H4363" s="89" t="s">
        <v>12</v>
      </c>
      <c r="I4363" s="96">
        <v>1</v>
      </c>
      <c r="J4363" s="97">
        <v>11574</v>
      </c>
      <c r="K4363" s="98">
        <f t="shared" si="2360"/>
        <v>11574</v>
      </c>
      <c r="L4363" s="99">
        <f t="shared" si="2361"/>
        <v>1.0815399999999999</v>
      </c>
      <c r="M4363" s="100">
        <f t="shared" si="2362"/>
        <v>1.0590999999999999</v>
      </c>
      <c r="N4363" s="101">
        <f t="shared" si="2363"/>
        <v>0.97811300000000001</v>
      </c>
      <c r="O4363" s="100">
        <f t="shared" si="2364"/>
        <v>1</v>
      </c>
      <c r="P4363" s="98">
        <f t="shared" si="2365"/>
        <v>12967.37</v>
      </c>
      <c r="Q4363" s="97">
        <f t="shared" si="2366"/>
        <v>12967.37</v>
      </c>
      <c r="R4363" s="97"/>
      <c r="S4363" s="97"/>
    </row>
    <row r="4364" spans="1:19" x14ac:dyDescent="0.25">
      <c r="A4364" s="89" t="s">
        <v>9183</v>
      </c>
      <c r="B4364" s="89" t="s">
        <v>8976</v>
      </c>
      <c r="C4364" s="89"/>
      <c r="D4364" s="89" t="s">
        <v>985</v>
      </c>
      <c r="E4364" s="94" t="s">
        <v>1746</v>
      </c>
      <c r="F4364" s="95" t="s">
        <v>1747</v>
      </c>
      <c r="G4364" s="89" t="s">
        <v>648</v>
      </c>
      <c r="H4364" s="89" t="s">
        <v>12</v>
      </c>
      <c r="I4364" s="96">
        <v>1</v>
      </c>
      <c r="J4364" s="97">
        <v>2561</v>
      </c>
      <c r="K4364" s="98">
        <f t="shared" si="2360"/>
        <v>2561</v>
      </c>
      <c r="L4364" s="99">
        <f t="shared" si="2361"/>
        <v>1.0815399999999999</v>
      </c>
      <c r="M4364" s="100">
        <f t="shared" si="2362"/>
        <v>1.0590999999999999</v>
      </c>
      <c r="N4364" s="101">
        <f t="shared" si="2363"/>
        <v>0.97811300000000001</v>
      </c>
      <c r="O4364" s="100">
        <f t="shared" si="2364"/>
        <v>1</v>
      </c>
      <c r="P4364" s="98">
        <f t="shared" si="2365"/>
        <v>2869.31</v>
      </c>
      <c r="Q4364" s="97">
        <f t="shared" si="2366"/>
        <v>2869.31</v>
      </c>
      <c r="R4364" s="97"/>
      <c r="S4364" s="97"/>
    </row>
    <row r="4365" spans="1:19" ht="22.5" x14ac:dyDescent="0.25">
      <c r="A4365" s="89" t="s">
        <v>9184</v>
      </c>
      <c r="B4365" s="89" t="s">
        <v>8976</v>
      </c>
      <c r="C4365" s="89" t="s">
        <v>17297</v>
      </c>
      <c r="D4365" s="89" t="s">
        <v>988</v>
      </c>
      <c r="E4365" s="94" t="s">
        <v>9185</v>
      </c>
      <c r="F4365" s="95" t="s">
        <v>3743</v>
      </c>
      <c r="G4365" s="89" t="s">
        <v>648</v>
      </c>
      <c r="H4365" s="89" t="s">
        <v>12</v>
      </c>
      <c r="I4365" s="96">
        <v>1</v>
      </c>
      <c r="J4365" s="97">
        <v>146439</v>
      </c>
      <c r="K4365" s="98">
        <f t="shared" si="2360"/>
        <v>146439</v>
      </c>
      <c r="L4365" s="99">
        <f t="shared" si="2361"/>
        <v>1.0815399999999999</v>
      </c>
      <c r="M4365" s="100">
        <f t="shared" si="2362"/>
        <v>1.0590999999999999</v>
      </c>
      <c r="N4365" s="101">
        <f t="shared" si="2363"/>
        <v>0.97811300000000001</v>
      </c>
      <c r="O4365" s="100">
        <f t="shared" si="2364"/>
        <v>1</v>
      </c>
      <c r="P4365" s="98">
        <f t="shared" si="2365"/>
        <v>164068.54999999999</v>
      </c>
      <c r="Q4365" s="97">
        <f t="shared" si="2366"/>
        <v>164068.54999999999</v>
      </c>
      <c r="R4365" s="97">
        <f t="shared" ref="R4365" si="2368">Q4365</f>
        <v>164068.54999999999</v>
      </c>
      <c r="S4365" s="97"/>
    </row>
    <row r="4366" spans="1:19" ht="22.5" x14ac:dyDescent="0.25">
      <c r="A4366" s="89" t="s">
        <v>9186</v>
      </c>
      <c r="B4366" s="89" t="s">
        <v>8976</v>
      </c>
      <c r="C4366" s="89"/>
      <c r="D4366" s="89" t="s">
        <v>991</v>
      </c>
      <c r="E4366" s="94" t="s">
        <v>1768</v>
      </c>
      <c r="F4366" s="95" t="s">
        <v>1769</v>
      </c>
      <c r="G4366" s="89" t="s">
        <v>648</v>
      </c>
      <c r="H4366" s="89" t="s">
        <v>12</v>
      </c>
      <c r="I4366" s="96">
        <v>1</v>
      </c>
      <c r="J4366" s="97">
        <v>398</v>
      </c>
      <c r="K4366" s="98">
        <f t="shared" si="2360"/>
        <v>398</v>
      </c>
      <c r="L4366" s="99">
        <f t="shared" si="2361"/>
        <v>1.0815399999999999</v>
      </c>
      <c r="M4366" s="100">
        <f t="shared" si="2362"/>
        <v>1.0590999999999999</v>
      </c>
      <c r="N4366" s="101">
        <f t="shared" si="2363"/>
        <v>0.97811300000000001</v>
      </c>
      <c r="O4366" s="100">
        <f t="shared" si="2364"/>
        <v>1</v>
      </c>
      <c r="P4366" s="98">
        <f t="shared" si="2365"/>
        <v>445.91</v>
      </c>
      <c r="Q4366" s="97">
        <f t="shared" si="2366"/>
        <v>445.91</v>
      </c>
      <c r="R4366" s="97"/>
      <c r="S4366" s="97"/>
    </row>
    <row r="4367" spans="1:19" ht="22.5" x14ac:dyDescent="0.25">
      <c r="A4367" s="89" t="s">
        <v>9187</v>
      </c>
      <c r="B4367" s="89" t="s">
        <v>8976</v>
      </c>
      <c r="C4367" s="89" t="s">
        <v>17297</v>
      </c>
      <c r="D4367" s="89" t="s">
        <v>995</v>
      </c>
      <c r="E4367" s="94" t="s">
        <v>9188</v>
      </c>
      <c r="F4367" s="95" t="s">
        <v>9189</v>
      </c>
      <c r="G4367" s="89" t="s">
        <v>648</v>
      </c>
      <c r="H4367" s="89" t="s">
        <v>12</v>
      </c>
      <c r="I4367" s="96">
        <v>1</v>
      </c>
      <c r="J4367" s="97">
        <v>33020</v>
      </c>
      <c r="K4367" s="98">
        <f t="shared" si="2360"/>
        <v>33020</v>
      </c>
      <c r="L4367" s="99">
        <f t="shared" si="2361"/>
        <v>1.0815399999999999</v>
      </c>
      <c r="M4367" s="100">
        <f t="shared" si="2362"/>
        <v>1.0590999999999999</v>
      </c>
      <c r="N4367" s="101">
        <f t="shared" si="2363"/>
        <v>0.97811300000000001</v>
      </c>
      <c r="O4367" s="100">
        <f t="shared" si="2364"/>
        <v>1</v>
      </c>
      <c r="P4367" s="98">
        <f t="shared" si="2365"/>
        <v>36995.22</v>
      </c>
      <c r="Q4367" s="97">
        <f t="shared" si="2366"/>
        <v>36995.22</v>
      </c>
      <c r="R4367" s="97">
        <f t="shared" ref="R4367" si="2369">Q4367</f>
        <v>36995.22</v>
      </c>
      <c r="S4367" s="97"/>
    </row>
    <row r="4368" spans="1:19" x14ac:dyDescent="0.25">
      <c r="A4368" s="89" t="s">
        <v>9190</v>
      </c>
      <c r="B4368" s="89" t="s">
        <v>8976</v>
      </c>
      <c r="C4368" s="89"/>
      <c r="D4368" s="89" t="s">
        <v>998</v>
      </c>
      <c r="E4368" s="94" t="s">
        <v>1740</v>
      </c>
      <c r="F4368" s="95" t="s">
        <v>1741</v>
      </c>
      <c r="G4368" s="89" t="s">
        <v>648</v>
      </c>
      <c r="H4368" s="89" t="s">
        <v>12</v>
      </c>
      <c r="I4368" s="96">
        <v>1</v>
      </c>
      <c r="J4368" s="97">
        <v>1004</v>
      </c>
      <c r="K4368" s="98">
        <f t="shared" si="2360"/>
        <v>1004</v>
      </c>
      <c r="L4368" s="99">
        <f t="shared" si="2361"/>
        <v>1.0815399999999999</v>
      </c>
      <c r="M4368" s="100">
        <f t="shared" si="2362"/>
        <v>1.0590999999999999</v>
      </c>
      <c r="N4368" s="101">
        <f t="shared" si="2363"/>
        <v>0.97811300000000001</v>
      </c>
      <c r="O4368" s="100">
        <f t="shared" si="2364"/>
        <v>1</v>
      </c>
      <c r="P4368" s="98">
        <f t="shared" si="2365"/>
        <v>1124.8699999999999</v>
      </c>
      <c r="Q4368" s="97">
        <f t="shared" si="2366"/>
        <v>1124.8699999999999</v>
      </c>
      <c r="R4368" s="97"/>
      <c r="S4368" s="97"/>
    </row>
    <row r="4369" spans="1:19" ht="22.5" x14ac:dyDescent="0.25">
      <c r="A4369" s="89" t="s">
        <v>9191</v>
      </c>
      <c r="B4369" s="89" t="s">
        <v>8976</v>
      </c>
      <c r="C4369" s="89" t="s">
        <v>17297</v>
      </c>
      <c r="D4369" s="89" t="s">
        <v>1002</v>
      </c>
      <c r="E4369" s="94" t="s">
        <v>9192</v>
      </c>
      <c r="F4369" s="95" t="s">
        <v>7491</v>
      </c>
      <c r="G4369" s="89" t="s">
        <v>648</v>
      </c>
      <c r="H4369" s="89" t="s">
        <v>12</v>
      </c>
      <c r="I4369" s="96">
        <v>1</v>
      </c>
      <c r="J4369" s="97">
        <v>16987</v>
      </c>
      <c r="K4369" s="98">
        <f t="shared" si="2360"/>
        <v>16987</v>
      </c>
      <c r="L4369" s="99">
        <f t="shared" si="2361"/>
        <v>1.0815399999999999</v>
      </c>
      <c r="M4369" s="100">
        <f t="shared" si="2362"/>
        <v>1.0590999999999999</v>
      </c>
      <c r="N4369" s="101">
        <f t="shared" si="2363"/>
        <v>0.97811300000000001</v>
      </c>
      <c r="O4369" s="100">
        <f t="shared" si="2364"/>
        <v>1</v>
      </c>
      <c r="P4369" s="98">
        <f t="shared" si="2365"/>
        <v>19032.04</v>
      </c>
      <c r="Q4369" s="97">
        <f t="shared" si="2366"/>
        <v>19032.04</v>
      </c>
      <c r="R4369" s="97">
        <f t="shared" ref="R4369" si="2370">Q4369</f>
        <v>19032.04</v>
      </c>
      <c r="S4369" s="97"/>
    </row>
    <row r="4370" spans="1:19" x14ac:dyDescent="0.25">
      <c r="A4370" s="89"/>
      <c r="B4370" s="90"/>
      <c r="C4370" s="90"/>
      <c r="D4370" s="91"/>
      <c r="E4370" s="92"/>
      <c r="F4370" s="92" t="s">
        <v>9193</v>
      </c>
      <c r="G4370" s="91"/>
      <c r="H4370" s="91"/>
      <c r="I4370" s="93">
        <v>1</v>
      </c>
      <c r="J4370" s="91"/>
      <c r="K4370" s="98"/>
      <c r="L4370" s="99"/>
      <c r="M4370" s="100"/>
      <c r="N4370" s="101"/>
      <c r="O4370" s="100"/>
      <c r="P4370" s="98"/>
      <c r="Q4370" s="91"/>
      <c r="R4370" s="91"/>
      <c r="S4370" s="91"/>
    </row>
    <row r="4371" spans="1:19" ht="22.5" x14ac:dyDescent="0.25">
      <c r="A4371" s="89" t="s">
        <v>9194</v>
      </c>
      <c r="B4371" s="89" t="s">
        <v>8976</v>
      </c>
      <c r="C4371" s="89"/>
      <c r="D4371" s="89" t="s">
        <v>1005</v>
      </c>
      <c r="E4371" s="94" t="s">
        <v>1727</v>
      </c>
      <c r="F4371" s="95" t="s">
        <v>1728</v>
      </c>
      <c r="G4371" s="89" t="s">
        <v>648</v>
      </c>
      <c r="H4371" s="89" t="s">
        <v>12</v>
      </c>
      <c r="I4371" s="96">
        <v>1</v>
      </c>
      <c r="J4371" s="97">
        <v>57924</v>
      </c>
      <c r="K4371" s="98">
        <f t="shared" ref="K4371:K4380" si="2371">J4371/H4371</f>
        <v>57924</v>
      </c>
      <c r="L4371" s="99">
        <f t="shared" ref="L4371:L4380" si="2372">$L$8</f>
        <v>1.0815399999999999</v>
      </c>
      <c r="M4371" s="100">
        <f t="shared" ref="M4371:M4380" si="2373">$M$8</f>
        <v>1.0590999999999999</v>
      </c>
      <c r="N4371" s="101">
        <f t="shared" ref="N4371:N4380" si="2374">$N$8</f>
        <v>0.97811300000000001</v>
      </c>
      <c r="O4371" s="100">
        <f t="shared" ref="O4371:O4380" si="2375">$O$8</f>
        <v>1</v>
      </c>
      <c r="P4371" s="98">
        <f t="shared" ref="P4371:P4380" si="2376">K4371*L4371*M4371*N4371*O4371</f>
        <v>64897.37</v>
      </c>
      <c r="Q4371" s="97">
        <f t="shared" ref="Q4371:Q4380" si="2377">H4371*P4371</f>
        <v>64897.37</v>
      </c>
      <c r="R4371" s="97"/>
      <c r="S4371" s="97"/>
    </row>
    <row r="4372" spans="1:19" ht="22.5" x14ac:dyDescent="0.25">
      <c r="A4372" s="89" t="s">
        <v>9195</v>
      </c>
      <c r="B4372" s="89" t="s">
        <v>8976</v>
      </c>
      <c r="C4372" s="89" t="s">
        <v>17297</v>
      </c>
      <c r="D4372" s="89" t="s">
        <v>1012</v>
      </c>
      <c r="E4372" s="94" t="s">
        <v>9196</v>
      </c>
      <c r="F4372" s="95" t="s">
        <v>9197</v>
      </c>
      <c r="G4372" s="89" t="s">
        <v>648</v>
      </c>
      <c r="H4372" s="89" t="s">
        <v>12</v>
      </c>
      <c r="I4372" s="96">
        <v>1</v>
      </c>
      <c r="J4372" s="97">
        <v>715956</v>
      </c>
      <c r="K4372" s="98">
        <f t="shared" si="2371"/>
        <v>715956</v>
      </c>
      <c r="L4372" s="99">
        <f t="shared" si="2372"/>
        <v>1.0815399999999999</v>
      </c>
      <c r="M4372" s="100">
        <f t="shared" si="2373"/>
        <v>1.0590999999999999</v>
      </c>
      <c r="N4372" s="101">
        <f t="shared" si="2374"/>
        <v>0.97811300000000001</v>
      </c>
      <c r="O4372" s="100">
        <f t="shared" si="2375"/>
        <v>1</v>
      </c>
      <c r="P4372" s="98">
        <f t="shared" si="2376"/>
        <v>802148.76</v>
      </c>
      <c r="Q4372" s="97">
        <f t="shared" si="2377"/>
        <v>802148.76</v>
      </c>
      <c r="R4372" s="97">
        <f t="shared" ref="R4372" si="2378">Q4372</f>
        <v>802148.76</v>
      </c>
      <c r="S4372" s="97"/>
    </row>
    <row r="4373" spans="1:19" x14ac:dyDescent="0.25">
      <c r="A4373" s="89" t="s">
        <v>9198</v>
      </c>
      <c r="B4373" s="89" t="s">
        <v>8976</v>
      </c>
      <c r="C4373" s="89"/>
      <c r="D4373" s="89" t="s">
        <v>1017</v>
      </c>
      <c r="E4373" s="94" t="s">
        <v>1746</v>
      </c>
      <c r="F4373" s="95" t="s">
        <v>1747</v>
      </c>
      <c r="G4373" s="89" t="s">
        <v>648</v>
      </c>
      <c r="H4373" s="89" t="s">
        <v>12</v>
      </c>
      <c r="I4373" s="96">
        <v>1</v>
      </c>
      <c r="J4373" s="97">
        <v>2561</v>
      </c>
      <c r="K4373" s="98">
        <f t="shared" si="2371"/>
        <v>2561</v>
      </c>
      <c r="L4373" s="99">
        <f t="shared" si="2372"/>
        <v>1.0815399999999999</v>
      </c>
      <c r="M4373" s="100">
        <f t="shared" si="2373"/>
        <v>1.0590999999999999</v>
      </c>
      <c r="N4373" s="101">
        <f t="shared" si="2374"/>
        <v>0.97811300000000001</v>
      </c>
      <c r="O4373" s="100">
        <f t="shared" si="2375"/>
        <v>1</v>
      </c>
      <c r="P4373" s="98">
        <f t="shared" si="2376"/>
        <v>2869.31</v>
      </c>
      <c r="Q4373" s="97">
        <f t="shared" si="2377"/>
        <v>2869.31</v>
      </c>
      <c r="R4373" s="97"/>
      <c r="S4373" s="97"/>
    </row>
    <row r="4374" spans="1:19" ht="22.5" x14ac:dyDescent="0.25">
      <c r="A4374" s="89" t="s">
        <v>9199</v>
      </c>
      <c r="B4374" s="89" t="s">
        <v>8976</v>
      </c>
      <c r="C4374" s="89" t="s">
        <v>17297</v>
      </c>
      <c r="D4374" s="89" t="s">
        <v>1022</v>
      </c>
      <c r="E4374" s="94" t="s">
        <v>9200</v>
      </c>
      <c r="F4374" s="95" t="s">
        <v>3743</v>
      </c>
      <c r="G4374" s="89" t="s">
        <v>648</v>
      </c>
      <c r="H4374" s="89" t="s">
        <v>12</v>
      </c>
      <c r="I4374" s="96">
        <v>1</v>
      </c>
      <c r="J4374" s="97">
        <v>146439</v>
      </c>
      <c r="K4374" s="98">
        <f t="shared" si="2371"/>
        <v>146439</v>
      </c>
      <c r="L4374" s="99">
        <f t="shared" si="2372"/>
        <v>1.0815399999999999</v>
      </c>
      <c r="M4374" s="100">
        <f t="shared" si="2373"/>
        <v>1.0590999999999999</v>
      </c>
      <c r="N4374" s="101">
        <f t="shared" si="2374"/>
        <v>0.97811300000000001</v>
      </c>
      <c r="O4374" s="100">
        <f t="shared" si="2375"/>
        <v>1</v>
      </c>
      <c r="P4374" s="98">
        <f t="shared" si="2376"/>
        <v>164068.54999999999</v>
      </c>
      <c r="Q4374" s="97">
        <f t="shared" si="2377"/>
        <v>164068.54999999999</v>
      </c>
      <c r="R4374" s="97">
        <f t="shared" ref="R4374" si="2379">Q4374</f>
        <v>164068.54999999999</v>
      </c>
      <c r="S4374" s="97"/>
    </row>
    <row r="4375" spans="1:19" x14ac:dyDescent="0.25">
      <c r="A4375" s="89" t="s">
        <v>9201</v>
      </c>
      <c r="B4375" s="89" t="s">
        <v>8976</v>
      </c>
      <c r="C4375" s="89"/>
      <c r="D4375" s="89" t="s">
        <v>1027</v>
      </c>
      <c r="E4375" s="94" t="s">
        <v>1645</v>
      </c>
      <c r="F4375" s="95" t="s">
        <v>1646</v>
      </c>
      <c r="G4375" s="89" t="s">
        <v>648</v>
      </c>
      <c r="H4375" s="89" t="s">
        <v>30</v>
      </c>
      <c r="I4375" s="96">
        <v>1</v>
      </c>
      <c r="J4375" s="97">
        <v>2347</v>
      </c>
      <c r="K4375" s="98">
        <f t="shared" si="2371"/>
        <v>782.33</v>
      </c>
      <c r="L4375" s="99">
        <f t="shared" si="2372"/>
        <v>1.0815399999999999</v>
      </c>
      <c r="M4375" s="100">
        <f t="shared" si="2373"/>
        <v>1.0590999999999999</v>
      </c>
      <c r="N4375" s="101">
        <f t="shared" si="2374"/>
        <v>0.97811300000000001</v>
      </c>
      <c r="O4375" s="100">
        <f t="shared" si="2375"/>
        <v>1</v>
      </c>
      <c r="P4375" s="98">
        <f t="shared" si="2376"/>
        <v>876.51</v>
      </c>
      <c r="Q4375" s="97">
        <f t="shared" si="2377"/>
        <v>2629.53</v>
      </c>
      <c r="R4375" s="97"/>
      <c r="S4375" s="97"/>
    </row>
    <row r="4376" spans="1:19" ht="22.5" x14ac:dyDescent="0.25">
      <c r="A4376" s="89" t="s">
        <v>9202</v>
      </c>
      <c r="B4376" s="89" t="s">
        <v>8976</v>
      </c>
      <c r="C4376" s="89" t="s">
        <v>17297</v>
      </c>
      <c r="D4376" s="89" t="s">
        <v>1032</v>
      </c>
      <c r="E4376" s="94" t="s">
        <v>9203</v>
      </c>
      <c r="F4376" s="95" t="s">
        <v>1754</v>
      </c>
      <c r="G4376" s="89" t="s">
        <v>648</v>
      </c>
      <c r="H4376" s="89" t="s">
        <v>30</v>
      </c>
      <c r="I4376" s="96">
        <v>1</v>
      </c>
      <c r="J4376" s="97">
        <v>24544</v>
      </c>
      <c r="K4376" s="98">
        <f t="shared" si="2371"/>
        <v>8181.33</v>
      </c>
      <c r="L4376" s="99">
        <f t="shared" si="2372"/>
        <v>1.0815399999999999</v>
      </c>
      <c r="M4376" s="100">
        <f t="shared" si="2373"/>
        <v>1.0590999999999999</v>
      </c>
      <c r="N4376" s="101">
        <f t="shared" si="2374"/>
        <v>0.97811300000000001</v>
      </c>
      <c r="O4376" s="100">
        <f t="shared" si="2375"/>
        <v>1</v>
      </c>
      <c r="P4376" s="98">
        <f t="shared" si="2376"/>
        <v>9166.27</v>
      </c>
      <c r="Q4376" s="97">
        <f t="shared" si="2377"/>
        <v>27498.81</v>
      </c>
      <c r="R4376" s="97">
        <f t="shared" ref="R4376" si="2380">Q4376</f>
        <v>27498.81</v>
      </c>
      <c r="S4376" s="97"/>
    </row>
    <row r="4377" spans="1:19" x14ac:dyDescent="0.25">
      <c r="A4377" s="89" t="s">
        <v>9204</v>
      </c>
      <c r="B4377" s="89" t="s">
        <v>8976</v>
      </c>
      <c r="C4377" s="89"/>
      <c r="D4377" s="89" t="s">
        <v>1037</v>
      </c>
      <c r="E4377" s="94" t="s">
        <v>1740</v>
      </c>
      <c r="F4377" s="95" t="s">
        <v>1741</v>
      </c>
      <c r="G4377" s="89" t="s">
        <v>648</v>
      </c>
      <c r="H4377" s="89" t="s">
        <v>24</v>
      </c>
      <c r="I4377" s="96">
        <v>1</v>
      </c>
      <c r="J4377" s="97">
        <v>2007</v>
      </c>
      <c r="K4377" s="98">
        <f t="shared" si="2371"/>
        <v>1003.5</v>
      </c>
      <c r="L4377" s="99">
        <f t="shared" si="2372"/>
        <v>1.0815399999999999</v>
      </c>
      <c r="M4377" s="100">
        <f t="shared" si="2373"/>
        <v>1.0590999999999999</v>
      </c>
      <c r="N4377" s="101">
        <f t="shared" si="2374"/>
        <v>0.97811300000000001</v>
      </c>
      <c r="O4377" s="100">
        <f t="shared" si="2375"/>
        <v>1</v>
      </c>
      <c r="P4377" s="98">
        <f t="shared" si="2376"/>
        <v>1124.31</v>
      </c>
      <c r="Q4377" s="97">
        <f t="shared" si="2377"/>
        <v>2248.62</v>
      </c>
      <c r="R4377" s="97"/>
      <c r="S4377" s="97"/>
    </row>
    <row r="4378" spans="1:19" ht="22.5" x14ac:dyDescent="0.25">
      <c r="A4378" s="89" t="s">
        <v>9205</v>
      </c>
      <c r="B4378" s="89" t="s">
        <v>8976</v>
      </c>
      <c r="C4378" s="89" t="s">
        <v>17297</v>
      </c>
      <c r="D4378" s="89" t="s">
        <v>1045</v>
      </c>
      <c r="E4378" s="94" t="s">
        <v>9206</v>
      </c>
      <c r="F4378" s="95" t="s">
        <v>9147</v>
      </c>
      <c r="G4378" s="89" t="s">
        <v>648</v>
      </c>
      <c r="H4378" s="89" t="s">
        <v>24</v>
      </c>
      <c r="I4378" s="96">
        <v>1</v>
      </c>
      <c r="J4378" s="97">
        <v>33974</v>
      </c>
      <c r="K4378" s="98">
        <f t="shared" si="2371"/>
        <v>16987</v>
      </c>
      <c r="L4378" s="99">
        <f t="shared" si="2372"/>
        <v>1.0815399999999999</v>
      </c>
      <c r="M4378" s="100">
        <f t="shared" si="2373"/>
        <v>1.0590999999999999</v>
      </c>
      <c r="N4378" s="101">
        <f t="shared" si="2374"/>
        <v>0.97811300000000001</v>
      </c>
      <c r="O4378" s="100">
        <f t="shared" si="2375"/>
        <v>1</v>
      </c>
      <c r="P4378" s="98">
        <f t="shared" si="2376"/>
        <v>19032.04</v>
      </c>
      <c r="Q4378" s="97">
        <f t="shared" si="2377"/>
        <v>38064.080000000002</v>
      </c>
      <c r="R4378" s="97">
        <f t="shared" ref="R4378" si="2381">Q4378</f>
        <v>38064.080000000002</v>
      </c>
      <c r="S4378" s="97"/>
    </row>
    <row r="4379" spans="1:19" ht="22.5" x14ac:dyDescent="0.25">
      <c r="A4379" s="89" t="s">
        <v>9207</v>
      </c>
      <c r="B4379" s="89" t="s">
        <v>8976</v>
      </c>
      <c r="C4379" s="89"/>
      <c r="D4379" s="89" t="s">
        <v>1050</v>
      </c>
      <c r="E4379" s="94" t="s">
        <v>1768</v>
      </c>
      <c r="F4379" s="95" t="s">
        <v>1769</v>
      </c>
      <c r="G4379" s="89" t="s">
        <v>648</v>
      </c>
      <c r="H4379" s="89" t="s">
        <v>24</v>
      </c>
      <c r="I4379" s="96">
        <v>1</v>
      </c>
      <c r="J4379" s="97">
        <v>795</v>
      </c>
      <c r="K4379" s="98">
        <f t="shared" si="2371"/>
        <v>397.5</v>
      </c>
      <c r="L4379" s="99">
        <f t="shared" si="2372"/>
        <v>1.0815399999999999</v>
      </c>
      <c r="M4379" s="100">
        <f t="shared" si="2373"/>
        <v>1.0590999999999999</v>
      </c>
      <c r="N4379" s="101">
        <f t="shared" si="2374"/>
        <v>0.97811300000000001</v>
      </c>
      <c r="O4379" s="100">
        <f t="shared" si="2375"/>
        <v>1</v>
      </c>
      <c r="P4379" s="98">
        <f t="shared" si="2376"/>
        <v>445.35</v>
      </c>
      <c r="Q4379" s="97">
        <f t="shared" si="2377"/>
        <v>890.7</v>
      </c>
      <c r="R4379" s="97"/>
      <c r="S4379" s="97"/>
    </row>
    <row r="4380" spans="1:19" ht="22.5" x14ac:dyDescent="0.25">
      <c r="A4380" s="89" t="s">
        <v>9208</v>
      </c>
      <c r="B4380" s="89" t="s">
        <v>8976</v>
      </c>
      <c r="C4380" s="89" t="s">
        <v>17297</v>
      </c>
      <c r="D4380" s="89" t="s">
        <v>1058</v>
      </c>
      <c r="E4380" s="94" t="s">
        <v>9209</v>
      </c>
      <c r="F4380" s="95" t="s">
        <v>9143</v>
      </c>
      <c r="G4380" s="89" t="s">
        <v>648</v>
      </c>
      <c r="H4380" s="89" t="s">
        <v>24</v>
      </c>
      <c r="I4380" s="96">
        <v>1</v>
      </c>
      <c r="J4380" s="97">
        <v>66040</v>
      </c>
      <c r="K4380" s="98">
        <f t="shared" si="2371"/>
        <v>33020</v>
      </c>
      <c r="L4380" s="99">
        <f t="shared" si="2372"/>
        <v>1.0815399999999999</v>
      </c>
      <c r="M4380" s="100">
        <f t="shared" si="2373"/>
        <v>1.0590999999999999</v>
      </c>
      <c r="N4380" s="101">
        <f t="shared" si="2374"/>
        <v>0.97811300000000001</v>
      </c>
      <c r="O4380" s="100">
        <f t="shared" si="2375"/>
        <v>1</v>
      </c>
      <c r="P4380" s="98">
        <f t="shared" si="2376"/>
        <v>36995.22</v>
      </c>
      <c r="Q4380" s="97">
        <f t="shared" si="2377"/>
        <v>73990.44</v>
      </c>
      <c r="R4380" s="97">
        <f t="shared" ref="R4380" si="2382">Q4380</f>
        <v>73990.44</v>
      </c>
      <c r="S4380" s="97"/>
    </row>
    <row r="4381" spans="1:19" x14ac:dyDescent="0.25">
      <c r="A4381" s="89"/>
      <c r="B4381" s="90"/>
      <c r="C4381" s="90"/>
      <c r="D4381" s="91"/>
      <c r="E4381" s="92"/>
      <c r="F4381" s="92" t="s">
        <v>9210</v>
      </c>
      <c r="G4381" s="91"/>
      <c r="H4381" s="91"/>
      <c r="I4381" s="93">
        <v>1</v>
      </c>
      <c r="J4381" s="91"/>
      <c r="K4381" s="98"/>
      <c r="L4381" s="99"/>
      <c r="M4381" s="100"/>
      <c r="N4381" s="101"/>
      <c r="O4381" s="100"/>
      <c r="P4381" s="98"/>
      <c r="Q4381" s="91"/>
      <c r="R4381" s="91"/>
      <c r="S4381" s="91"/>
    </row>
    <row r="4382" spans="1:19" ht="22.5" x14ac:dyDescent="0.25">
      <c r="A4382" s="89" t="s">
        <v>9211</v>
      </c>
      <c r="B4382" s="89" t="s">
        <v>8976</v>
      </c>
      <c r="C4382" s="89"/>
      <c r="D4382" s="89" t="s">
        <v>1063</v>
      </c>
      <c r="E4382" s="94" t="s">
        <v>1727</v>
      </c>
      <c r="F4382" s="95" t="s">
        <v>1728</v>
      </c>
      <c r="G4382" s="89" t="s">
        <v>648</v>
      </c>
      <c r="H4382" s="89" t="s">
        <v>24</v>
      </c>
      <c r="I4382" s="96">
        <v>1</v>
      </c>
      <c r="J4382" s="97">
        <v>115847</v>
      </c>
      <c r="K4382" s="98">
        <f t="shared" ref="K4382:K4391" si="2383">J4382/H4382</f>
        <v>57923.5</v>
      </c>
      <c r="L4382" s="99">
        <f t="shared" ref="L4382:L4391" si="2384">$L$8</f>
        <v>1.0815399999999999</v>
      </c>
      <c r="M4382" s="100">
        <f t="shared" ref="M4382:M4391" si="2385">$M$8</f>
        <v>1.0590999999999999</v>
      </c>
      <c r="N4382" s="101">
        <f t="shared" ref="N4382:N4391" si="2386">$N$8</f>
        <v>0.97811300000000001</v>
      </c>
      <c r="O4382" s="100">
        <f t="shared" ref="O4382:O4391" si="2387">$O$8</f>
        <v>1</v>
      </c>
      <c r="P4382" s="98">
        <f t="shared" ref="P4382:P4391" si="2388">K4382*L4382*M4382*N4382*O4382</f>
        <v>64896.81</v>
      </c>
      <c r="Q4382" s="97">
        <f t="shared" ref="Q4382:Q4391" si="2389">H4382*P4382</f>
        <v>129793.62</v>
      </c>
      <c r="R4382" s="97"/>
      <c r="S4382" s="97"/>
    </row>
    <row r="4383" spans="1:19" ht="22.5" x14ac:dyDescent="0.25">
      <c r="A4383" s="89" t="s">
        <v>9212</v>
      </c>
      <c r="B4383" s="89" t="s">
        <v>8976</v>
      </c>
      <c r="C4383" s="89" t="s">
        <v>17297</v>
      </c>
      <c r="D4383" s="89" t="s">
        <v>1068</v>
      </c>
      <c r="E4383" s="94" t="s">
        <v>9213</v>
      </c>
      <c r="F4383" s="95" t="s">
        <v>9197</v>
      </c>
      <c r="G4383" s="89" t="s">
        <v>648</v>
      </c>
      <c r="H4383" s="89" t="s">
        <v>24</v>
      </c>
      <c r="I4383" s="96">
        <v>1</v>
      </c>
      <c r="J4383" s="97">
        <v>1431912</v>
      </c>
      <c r="K4383" s="98">
        <f t="shared" si="2383"/>
        <v>715956</v>
      </c>
      <c r="L4383" s="99">
        <f t="shared" si="2384"/>
        <v>1.0815399999999999</v>
      </c>
      <c r="M4383" s="100">
        <f t="shared" si="2385"/>
        <v>1.0590999999999999</v>
      </c>
      <c r="N4383" s="101">
        <f t="shared" si="2386"/>
        <v>0.97811300000000001</v>
      </c>
      <c r="O4383" s="100">
        <f t="shared" si="2387"/>
        <v>1</v>
      </c>
      <c r="P4383" s="98">
        <f t="shared" si="2388"/>
        <v>802148.76</v>
      </c>
      <c r="Q4383" s="97">
        <f t="shared" si="2389"/>
        <v>1604297.52</v>
      </c>
      <c r="R4383" s="97">
        <f t="shared" ref="R4383" si="2390">Q4383</f>
        <v>1604297.52</v>
      </c>
      <c r="S4383" s="97"/>
    </row>
    <row r="4384" spans="1:19" x14ac:dyDescent="0.25">
      <c r="A4384" s="89" t="s">
        <v>9214</v>
      </c>
      <c r="B4384" s="89" t="s">
        <v>8976</v>
      </c>
      <c r="C4384" s="89"/>
      <c r="D4384" s="89" t="s">
        <v>1074</v>
      </c>
      <c r="E4384" s="94" t="s">
        <v>1746</v>
      </c>
      <c r="F4384" s="95" t="s">
        <v>1747</v>
      </c>
      <c r="G4384" s="89" t="s">
        <v>648</v>
      </c>
      <c r="H4384" s="89" t="s">
        <v>24</v>
      </c>
      <c r="I4384" s="96">
        <v>1</v>
      </c>
      <c r="J4384" s="97">
        <v>5121</v>
      </c>
      <c r="K4384" s="98">
        <f t="shared" si="2383"/>
        <v>2560.5</v>
      </c>
      <c r="L4384" s="99">
        <f t="shared" si="2384"/>
        <v>1.0815399999999999</v>
      </c>
      <c r="M4384" s="100">
        <f t="shared" si="2385"/>
        <v>1.0590999999999999</v>
      </c>
      <c r="N4384" s="101">
        <f t="shared" si="2386"/>
        <v>0.97811300000000001</v>
      </c>
      <c r="O4384" s="100">
        <f t="shared" si="2387"/>
        <v>1</v>
      </c>
      <c r="P4384" s="98">
        <f t="shared" si="2388"/>
        <v>2868.75</v>
      </c>
      <c r="Q4384" s="97">
        <f t="shared" si="2389"/>
        <v>5737.5</v>
      </c>
      <c r="R4384" s="97"/>
      <c r="S4384" s="97"/>
    </row>
    <row r="4385" spans="1:19" ht="22.5" x14ac:dyDescent="0.25">
      <c r="A4385" s="89" t="s">
        <v>9215</v>
      </c>
      <c r="B4385" s="89" t="s">
        <v>8976</v>
      </c>
      <c r="C4385" s="89" t="s">
        <v>17297</v>
      </c>
      <c r="D4385" s="89" t="s">
        <v>1080</v>
      </c>
      <c r="E4385" s="94" t="s">
        <v>9216</v>
      </c>
      <c r="F4385" s="95" t="s">
        <v>3743</v>
      </c>
      <c r="G4385" s="89" t="s">
        <v>648</v>
      </c>
      <c r="H4385" s="89" t="s">
        <v>24</v>
      </c>
      <c r="I4385" s="96">
        <v>1</v>
      </c>
      <c r="J4385" s="97">
        <v>292878</v>
      </c>
      <c r="K4385" s="98">
        <f t="shared" si="2383"/>
        <v>146439</v>
      </c>
      <c r="L4385" s="99">
        <f t="shared" si="2384"/>
        <v>1.0815399999999999</v>
      </c>
      <c r="M4385" s="100">
        <f t="shared" si="2385"/>
        <v>1.0590999999999999</v>
      </c>
      <c r="N4385" s="101">
        <f t="shared" si="2386"/>
        <v>0.97811300000000001</v>
      </c>
      <c r="O4385" s="100">
        <f t="shared" si="2387"/>
        <v>1</v>
      </c>
      <c r="P4385" s="98">
        <f t="shared" si="2388"/>
        <v>164068.54999999999</v>
      </c>
      <c r="Q4385" s="97">
        <f t="shared" si="2389"/>
        <v>328137.09999999998</v>
      </c>
      <c r="R4385" s="97">
        <f t="shared" ref="R4385" si="2391">Q4385</f>
        <v>328137.09999999998</v>
      </c>
      <c r="S4385" s="97"/>
    </row>
    <row r="4386" spans="1:19" x14ac:dyDescent="0.25">
      <c r="A4386" s="89" t="s">
        <v>9217</v>
      </c>
      <c r="B4386" s="89" t="s">
        <v>8976</v>
      </c>
      <c r="C4386" s="89"/>
      <c r="D4386" s="89" t="s">
        <v>1084</v>
      </c>
      <c r="E4386" s="94" t="s">
        <v>1645</v>
      </c>
      <c r="F4386" s="95" t="s">
        <v>1646</v>
      </c>
      <c r="G4386" s="89" t="s">
        <v>648</v>
      </c>
      <c r="H4386" s="89" t="s">
        <v>43</v>
      </c>
      <c r="I4386" s="96">
        <v>1</v>
      </c>
      <c r="J4386" s="97">
        <v>4695</v>
      </c>
      <c r="K4386" s="98">
        <f t="shared" si="2383"/>
        <v>782.5</v>
      </c>
      <c r="L4386" s="99">
        <f t="shared" si="2384"/>
        <v>1.0815399999999999</v>
      </c>
      <c r="M4386" s="100">
        <f t="shared" si="2385"/>
        <v>1.0590999999999999</v>
      </c>
      <c r="N4386" s="101">
        <f t="shared" si="2386"/>
        <v>0.97811300000000001</v>
      </c>
      <c r="O4386" s="100">
        <f t="shared" si="2387"/>
        <v>1</v>
      </c>
      <c r="P4386" s="98">
        <f t="shared" si="2388"/>
        <v>876.7</v>
      </c>
      <c r="Q4386" s="97">
        <f t="shared" si="2389"/>
        <v>5260.2</v>
      </c>
      <c r="R4386" s="97"/>
      <c r="S4386" s="97"/>
    </row>
    <row r="4387" spans="1:19" ht="22.5" x14ac:dyDescent="0.25">
      <c r="A4387" s="89" t="s">
        <v>9218</v>
      </c>
      <c r="B4387" s="89" t="s">
        <v>8976</v>
      </c>
      <c r="C4387" s="89" t="s">
        <v>17297</v>
      </c>
      <c r="D4387" s="89" t="s">
        <v>1088</v>
      </c>
      <c r="E4387" s="94" t="s">
        <v>9219</v>
      </c>
      <c r="F4387" s="95" t="s">
        <v>1754</v>
      </c>
      <c r="G4387" s="89" t="s">
        <v>648</v>
      </c>
      <c r="H4387" s="89" t="s">
        <v>43</v>
      </c>
      <c r="I4387" s="96">
        <v>1</v>
      </c>
      <c r="J4387" s="97">
        <v>49087</v>
      </c>
      <c r="K4387" s="98">
        <f t="shared" si="2383"/>
        <v>8181.17</v>
      </c>
      <c r="L4387" s="99">
        <f t="shared" si="2384"/>
        <v>1.0815399999999999</v>
      </c>
      <c r="M4387" s="100">
        <f t="shared" si="2385"/>
        <v>1.0590999999999999</v>
      </c>
      <c r="N4387" s="101">
        <f t="shared" si="2386"/>
        <v>0.97811300000000001</v>
      </c>
      <c r="O4387" s="100">
        <f t="shared" si="2387"/>
        <v>1</v>
      </c>
      <c r="P4387" s="98">
        <f t="shared" si="2388"/>
        <v>9166.09</v>
      </c>
      <c r="Q4387" s="97">
        <f t="shared" si="2389"/>
        <v>54996.54</v>
      </c>
      <c r="R4387" s="97">
        <f t="shared" ref="R4387" si="2392">Q4387</f>
        <v>54996.54</v>
      </c>
      <c r="S4387" s="97"/>
    </row>
    <row r="4388" spans="1:19" x14ac:dyDescent="0.25">
      <c r="A4388" s="89" t="s">
        <v>9220</v>
      </c>
      <c r="B4388" s="89" t="s">
        <v>8976</v>
      </c>
      <c r="C4388" s="89"/>
      <c r="D4388" s="89" t="s">
        <v>2578</v>
      </c>
      <c r="E4388" s="94" t="s">
        <v>1740</v>
      </c>
      <c r="F4388" s="95" t="s">
        <v>1741</v>
      </c>
      <c r="G4388" s="89" t="s">
        <v>648</v>
      </c>
      <c r="H4388" s="89" t="s">
        <v>34</v>
      </c>
      <c r="I4388" s="96">
        <v>1</v>
      </c>
      <c r="J4388" s="97">
        <v>4016</v>
      </c>
      <c r="K4388" s="98">
        <f t="shared" si="2383"/>
        <v>1004</v>
      </c>
      <c r="L4388" s="99">
        <f t="shared" si="2384"/>
        <v>1.0815399999999999</v>
      </c>
      <c r="M4388" s="100">
        <f t="shared" si="2385"/>
        <v>1.0590999999999999</v>
      </c>
      <c r="N4388" s="101">
        <f t="shared" si="2386"/>
        <v>0.97811300000000001</v>
      </c>
      <c r="O4388" s="100">
        <f t="shared" si="2387"/>
        <v>1</v>
      </c>
      <c r="P4388" s="98">
        <f t="shared" si="2388"/>
        <v>1124.8699999999999</v>
      </c>
      <c r="Q4388" s="97">
        <f t="shared" si="2389"/>
        <v>4499.4799999999996</v>
      </c>
      <c r="R4388" s="97"/>
      <c r="S4388" s="97"/>
    </row>
    <row r="4389" spans="1:19" ht="22.5" x14ac:dyDescent="0.25">
      <c r="A4389" s="89" t="s">
        <v>9221</v>
      </c>
      <c r="B4389" s="89" t="s">
        <v>8976</v>
      </c>
      <c r="C4389" s="89" t="s">
        <v>17297</v>
      </c>
      <c r="D4389" s="89" t="s">
        <v>2581</v>
      </c>
      <c r="E4389" s="94" t="s">
        <v>9222</v>
      </c>
      <c r="F4389" s="95" t="s">
        <v>9147</v>
      </c>
      <c r="G4389" s="89" t="s">
        <v>648</v>
      </c>
      <c r="H4389" s="89" t="s">
        <v>34</v>
      </c>
      <c r="I4389" s="96">
        <v>1</v>
      </c>
      <c r="J4389" s="97">
        <v>67948</v>
      </c>
      <c r="K4389" s="98">
        <f t="shared" si="2383"/>
        <v>16987</v>
      </c>
      <c r="L4389" s="99">
        <f t="shared" si="2384"/>
        <v>1.0815399999999999</v>
      </c>
      <c r="M4389" s="100">
        <f t="shared" si="2385"/>
        <v>1.0590999999999999</v>
      </c>
      <c r="N4389" s="101">
        <f t="shared" si="2386"/>
        <v>0.97811300000000001</v>
      </c>
      <c r="O4389" s="100">
        <f t="shared" si="2387"/>
        <v>1</v>
      </c>
      <c r="P4389" s="98">
        <f t="shared" si="2388"/>
        <v>19032.04</v>
      </c>
      <c r="Q4389" s="97">
        <f t="shared" si="2389"/>
        <v>76128.160000000003</v>
      </c>
      <c r="R4389" s="97">
        <f t="shared" ref="R4389" si="2393">Q4389</f>
        <v>76128.160000000003</v>
      </c>
      <c r="S4389" s="97"/>
    </row>
    <row r="4390" spans="1:19" ht="22.5" x14ac:dyDescent="0.25">
      <c r="A4390" s="89" t="s">
        <v>9223</v>
      </c>
      <c r="B4390" s="89" t="s">
        <v>8976</v>
      </c>
      <c r="C4390" s="89"/>
      <c r="D4390" s="89" t="s">
        <v>2583</v>
      </c>
      <c r="E4390" s="94" t="s">
        <v>1768</v>
      </c>
      <c r="F4390" s="95" t="s">
        <v>1769</v>
      </c>
      <c r="G4390" s="89" t="s">
        <v>648</v>
      </c>
      <c r="H4390" s="89" t="s">
        <v>34</v>
      </c>
      <c r="I4390" s="96">
        <v>1</v>
      </c>
      <c r="J4390" s="97">
        <v>1590</v>
      </c>
      <c r="K4390" s="98">
        <f t="shared" si="2383"/>
        <v>397.5</v>
      </c>
      <c r="L4390" s="99">
        <f t="shared" si="2384"/>
        <v>1.0815399999999999</v>
      </c>
      <c r="M4390" s="100">
        <f t="shared" si="2385"/>
        <v>1.0590999999999999</v>
      </c>
      <c r="N4390" s="101">
        <f t="shared" si="2386"/>
        <v>0.97811300000000001</v>
      </c>
      <c r="O4390" s="100">
        <f t="shared" si="2387"/>
        <v>1</v>
      </c>
      <c r="P4390" s="98">
        <f t="shared" si="2388"/>
        <v>445.35</v>
      </c>
      <c r="Q4390" s="97">
        <f t="shared" si="2389"/>
        <v>1781.4</v>
      </c>
      <c r="R4390" s="97"/>
      <c r="S4390" s="97"/>
    </row>
    <row r="4391" spans="1:19" ht="22.5" x14ac:dyDescent="0.25">
      <c r="A4391" s="89" t="s">
        <v>9224</v>
      </c>
      <c r="B4391" s="89" t="s">
        <v>8976</v>
      </c>
      <c r="C4391" s="89" t="s">
        <v>17297</v>
      </c>
      <c r="D4391" s="89" t="s">
        <v>2587</v>
      </c>
      <c r="E4391" s="94" t="s">
        <v>9225</v>
      </c>
      <c r="F4391" s="95" t="s">
        <v>9143</v>
      </c>
      <c r="G4391" s="89" t="s">
        <v>648</v>
      </c>
      <c r="H4391" s="89" t="s">
        <v>34</v>
      </c>
      <c r="I4391" s="96">
        <v>1</v>
      </c>
      <c r="J4391" s="97">
        <v>132079</v>
      </c>
      <c r="K4391" s="98">
        <f t="shared" si="2383"/>
        <v>33019.75</v>
      </c>
      <c r="L4391" s="99">
        <f t="shared" si="2384"/>
        <v>1.0815399999999999</v>
      </c>
      <c r="M4391" s="100">
        <f t="shared" si="2385"/>
        <v>1.0590999999999999</v>
      </c>
      <c r="N4391" s="101">
        <f t="shared" si="2386"/>
        <v>0.97811300000000001</v>
      </c>
      <c r="O4391" s="100">
        <f t="shared" si="2387"/>
        <v>1</v>
      </c>
      <c r="P4391" s="98">
        <f t="shared" si="2388"/>
        <v>36994.94</v>
      </c>
      <c r="Q4391" s="97">
        <f t="shared" si="2389"/>
        <v>147979.76</v>
      </c>
      <c r="R4391" s="97">
        <f t="shared" ref="R4391" si="2394">Q4391</f>
        <v>147979.76</v>
      </c>
      <c r="S4391" s="97"/>
    </row>
    <row r="4392" spans="1:19" x14ac:dyDescent="0.25">
      <c r="A4392" s="89"/>
      <c r="B4392" s="90"/>
      <c r="C4392" s="90"/>
      <c r="D4392" s="91"/>
      <c r="E4392" s="92"/>
      <c r="F4392" s="92" t="s">
        <v>9226</v>
      </c>
      <c r="G4392" s="91"/>
      <c r="H4392" s="91"/>
      <c r="I4392" s="93">
        <v>1</v>
      </c>
      <c r="J4392" s="91"/>
      <c r="K4392" s="98"/>
      <c r="L4392" s="99"/>
      <c r="M4392" s="100"/>
      <c r="N4392" s="101"/>
      <c r="O4392" s="100"/>
      <c r="P4392" s="98"/>
      <c r="Q4392" s="91"/>
      <c r="R4392" s="91"/>
      <c r="S4392" s="91"/>
    </row>
    <row r="4393" spans="1:19" ht="22.5" x14ac:dyDescent="0.25">
      <c r="A4393" s="89" t="s">
        <v>9227</v>
      </c>
      <c r="B4393" s="89" t="s">
        <v>8976</v>
      </c>
      <c r="C4393" s="89"/>
      <c r="D4393" s="89" t="s">
        <v>2590</v>
      </c>
      <c r="E4393" s="94" t="s">
        <v>1727</v>
      </c>
      <c r="F4393" s="95" t="s">
        <v>1728</v>
      </c>
      <c r="G4393" s="89" t="s">
        <v>648</v>
      </c>
      <c r="H4393" s="89" t="s">
        <v>12</v>
      </c>
      <c r="I4393" s="96">
        <v>1</v>
      </c>
      <c r="J4393" s="97">
        <v>57924</v>
      </c>
      <c r="K4393" s="98">
        <f t="shared" ref="K4393:K4402" si="2395">J4393/H4393</f>
        <v>57924</v>
      </c>
      <c r="L4393" s="99">
        <f t="shared" ref="L4393:L4402" si="2396">$L$8</f>
        <v>1.0815399999999999</v>
      </c>
      <c r="M4393" s="100">
        <f t="shared" ref="M4393:M4402" si="2397">$M$8</f>
        <v>1.0590999999999999</v>
      </c>
      <c r="N4393" s="101">
        <f t="shared" ref="N4393:N4402" si="2398">$N$8</f>
        <v>0.97811300000000001</v>
      </c>
      <c r="O4393" s="100">
        <f t="shared" ref="O4393:O4402" si="2399">$O$8</f>
        <v>1</v>
      </c>
      <c r="P4393" s="98">
        <f t="shared" ref="P4393:P4402" si="2400">K4393*L4393*M4393*N4393*O4393</f>
        <v>64897.37</v>
      </c>
      <c r="Q4393" s="97">
        <f t="shared" ref="Q4393:Q4402" si="2401">H4393*P4393</f>
        <v>64897.37</v>
      </c>
      <c r="R4393" s="97"/>
      <c r="S4393" s="97"/>
    </row>
    <row r="4394" spans="1:19" ht="22.5" x14ac:dyDescent="0.25">
      <c r="A4394" s="89" t="s">
        <v>9228</v>
      </c>
      <c r="B4394" s="89" t="s">
        <v>8976</v>
      </c>
      <c r="C4394" s="89" t="s">
        <v>17297</v>
      </c>
      <c r="D4394" s="89" t="s">
        <v>2594</v>
      </c>
      <c r="E4394" s="94" t="s">
        <v>9229</v>
      </c>
      <c r="F4394" s="95" t="s">
        <v>9197</v>
      </c>
      <c r="G4394" s="89" t="s">
        <v>648</v>
      </c>
      <c r="H4394" s="89" t="s">
        <v>12</v>
      </c>
      <c r="I4394" s="96">
        <v>1</v>
      </c>
      <c r="J4394" s="97">
        <v>676633</v>
      </c>
      <c r="K4394" s="98">
        <f t="shared" si="2395"/>
        <v>676633</v>
      </c>
      <c r="L4394" s="99">
        <f t="shared" si="2396"/>
        <v>1.0815399999999999</v>
      </c>
      <c r="M4394" s="100">
        <f t="shared" si="2397"/>
        <v>1.0590999999999999</v>
      </c>
      <c r="N4394" s="101">
        <f t="shared" si="2398"/>
        <v>0.97811300000000001</v>
      </c>
      <c r="O4394" s="100">
        <f t="shared" si="2399"/>
        <v>1</v>
      </c>
      <c r="P4394" s="98">
        <f t="shared" si="2400"/>
        <v>758091.73</v>
      </c>
      <c r="Q4394" s="97">
        <f t="shared" si="2401"/>
        <v>758091.73</v>
      </c>
      <c r="R4394" s="97">
        <f t="shared" ref="R4394" si="2402">Q4394</f>
        <v>758091.73</v>
      </c>
      <c r="S4394" s="97"/>
    </row>
    <row r="4395" spans="1:19" x14ac:dyDescent="0.25">
      <c r="A4395" s="89" t="s">
        <v>9230</v>
      </c>
      <c r="B4395" s="89" t="s">
        <v>8976</v>
      </c>
      <c r="C4395" s="89"/>
      <c r="D4395" s="89" t="s">
        <v>2596</v>
      </c>
      <c r="E4395" s="94" t="s">
        <v>1746</v>
      </c>
      <c r="F4395" s="95" t="s">
        <v>1747</v>
      </c>
      <c r="G4395" s="89" t="s">
        <v>648</v>
      </c>
      <c r="H4395" s="89" t="s">
        <v>12</v>
      </c>
      <c r="I4395" s="96">
        <v>1</v>
      </c>
      <c r="J4395" s="97">
        <v>2561</v>
      </c>
      <c r="K4395" s="98">
        <f t="shared" si="2395"/>
        <v>2561</v>
      </c>
      <c r="L4395" s="99">
        <f t="shared" si="2396"/>
        <v>1.0815399999999999</v>
      </c>
      <c r="M4395" s="100">
        <f t="shared" si="2397"/>
        <v>1.0590999999999999</v>
      </c>
      <c r="N4395" s="101">
        <f t="shared" si="2398"/>
        <v>0.97811300000000001</v>
      </c>
      <c r="O4395" s="100">
        <f t="shared" si="2399"/>
        <v>1</v>
      </c>
      <c r="P4395" s="98">
        <f t="shared" si="2400"/>
        <v>2869.31</v>
      </c>
      <c r="Q4395" s="97">
        <f t="shared" si="2401"/>
        <v>2869.31</v>
      </c>
      <c r="R4395" s="97"/>
      <c r="S4395" s="97"/>
    </row>
    <row r="4396" spans="1:19" ht="22.5" x14ac:dyDescent="0.25">
      <c r="A4396" s="89" t="s">
        <v>9231</v>
      </c>
      <c r="B4396" s="89" t="s">
        <v>8976</v>
      </c>
      <c r="C4396" s="89" t="s">
        <v>17297</v>
      </c>
      <c r="D4396" s="89" t="s">
        <v>2600</v>
      </c>
      <c r="E4396" s="94" t="s">
        <v>9232</v>
      </c>
      <c r="F4396" s="95" t="s">
        <v>3743</v>
      </c>
      <c r="G4396" s="89" t="s">
        <v>648</v>
      </c>
      <c r="H4396" s="89" t="s">
        <v>12</v>
      </c>
      <c r="I4396" s="96">
        <v>1</v>
      </c>
      <c r="J4396" s="97">
        <v>146439</v>
      </c>
      <c r="K4396" s="98">
        <f t="shared" si="2395"/>
        <v>146439</v>
      </c>
      <c r="L4396" s="99">
        <f t="shared" si="2396"/>
        <v>1.0815399999999999</v>
      </c>
      <c r="M4396" s="100">
        <f t="shared" si="2397"/>
        <v>1.0590999999999999</v>
      </c>
      <c r="N4396" s="101">
        <f t="shared" si="2398"/>
        <v>0.97811300000000001</v>
      </c>
      <c r="O4396" s="100">
        <f t="shared" si="2399"/>
        <v>1</v>
      </c>
      <c r="P4396" s="98">
        <f t="shared" si="2400"/>
        <v>164068.54999999999</v>
      </c>
      <c r="Q4396" s="97">
        <f t="shared" si="2401"/>
        <v>164068.54999999999</v>
      </c>
      <c r="R4396" s="97">
        <f t="shared" ref="R4396" si="2403">Q4396</f>
        <v>164068.54999999999</v>
      </c>
      <c r="S4396" s="97"/>
    </row>
    <row r="4397" spans="1:19" x14ac:dyDescent="0.25">
      <c r="A4397" s="89" t="s">
        <v>9233</v>
      </c>
      <c r="B4397" s="89" t="s">
        <v>8976</v>
      </c>
      <c r="C4397" s="89"/>
      <c r="D4397" s="89" t="s">
        <v>2498</v>
      </c>
      <c r="E4397" s="94" t="s">
        <v>1645</v>
      </c>
      <c r="F4397" s="95" t="s">
        <v>1646</v>
      </c>
      <c r="G4397" s="89" t="s">
        <v>648</v>
      </c>
      <c r="H4397" s="89" t="s">
        <v>30</v>
      </c>
      <c r="I4397" s="96">
        <v>1</v>
      </c>
      <c r="J4397" s="97">
        <v>2347</v>
      </c>
      <c r="K4397" s="98">
        <f t="shared" si="2395"/>
        <v>782.33</v>
      </c>
      <c r="L4397" s="99">
        <f t="shared" si="2396"/>
        <v>1.0815399999999999</v>
      </c>
      <c r="M4397" s="100">
        <f t="shared" si="2397"/>
        <v>1.0590999999999999</v>
      </c>
      <c r="N4397" s="101">
        <f t="shared" si="2398"/>
        <v>0.97811300000000001</v>
      </c>
      <c r="O4397" s="100">
        <f t="shared" si="2399"/>
        <v>1</v>
      </c>
      <c r="P4397" s="98">
        <f t="shared" si="2400"/>
        <v>876.51</v>
      </c>
      <c r="Q4397" s="97">
        <f t="shared" si="2401"/>
        <v>2629.53</v>
      </c>
      <c r="R4397" s="97"/>
      <c r="S4397" s="97"/>
    </row>
    <row r="4398" spans="1:19" ht="22.5" x14ac:dyDescent="0.25">
      <c r="A4398" s="89" t="s">
        <v>9234</v>
      </c>
      <c r="B4398" s="89" t="s">
        <v>8976</v>
      </c>
      <c r="C4398" s="89" t="s">
        <v>17297</v>
      </c>
      <c r="D4398" s="89" t="s">
        <v>2606</v>
      </c>
      <c r="E4398" s="94" t="s">
        <v>9235</v>
      </c>
      <c r="F4398" s="95" t="s">
        <v>1754</v>
      </c>
      <c r="G4398" s="89" t="s">
        <v>648</v>
      </c>
      <c r="H4398" s="89" t="s">
        <v>30</v>
      </c>
      <c r="I4398" s="96">
        <v>1</v>
      </c>
      <c r="J4398" s="97">
        <v>24544</v>
      </c>
      <c r="K4398" s="98">
        <f t="shared" si="2395"/>
        <v>8181.33</v>
      </c>
      <c r="L4398" s="99">
        <f t="shared" si="2396"/>
        <v>1.0815399999999999</v>
      </c>
      <c r="M4398" s="100">
        <f t="shared" si="2397"/>
        <v>1.0590999999999999</v>
      </c>
      <c r="N4398" s="101">
        <f t="shared" si="2398"/>
        <v>0.97811300000000001</v>
      </c>
      <c r="O4398" s="100">
        <f t="shared" si="2399"/>
        <v>1</v>
      </c>
      <c r="P4398" s="98">
        <f t="shared" si="2400"/>
        <v>9166.27</v>
      </c>
      <c r="Q4398" s="97">
        <f t="shared" si="2401"/>
        <v>27498.81</v>
      </c>
      <c r="R4398" s="97">
        <f t="shared" ref="R4398" si="2404">Q4398</f>
        <v>27498.81</v>
      </c>
      <c r="S4398" s="97"/>
    </row>
    <row r="4399" spans="1:19" x14ac:dyDescent="0.25">
      <c r="A4399" s="89" t="s">
        <v>9236</v>
      </c>
      <c r="B4399" s="89" t="s">
        <v>8976</v>
      </c>
      <c r="C4399" s="89"/>
      <c r="D4399" s="89" t="s">
        <v>2610</v>
      </c>
      <c r="E4399" s="94" t="s">
        <v>1740</v>
      </c>
      <c r="F4399" s="95" t="s">
        <v>1741</v>
      </c>
      <c r="G4399" s="89" t="s">
        <v>648</v>
      </c>
      <c r="H4399" s="89" t="s">
        <v>24</v>
      </c>
      <c r="I4399" s="96">
        <v>1</v>
      </c>
      <c r="J4399" s="97">
        <v>2007</v>
      </c>
      <c r="K4399" s="98">
        <f t="shared" si="2395"/>
        <v>1003.5</v>
      </c>
      <c r="L4399" s="99">
        <f t="shared" si="2396"/>
        <v>1.0815399999999999</v>
      </c>
      <c r="M4399" s="100">
        <f t="shared" si="2397"/>
        <v>1.0590999999999999</v>
      </c>
      <c r="N4399" s="101">
        <f t="shared" si="2398"/>
        <v>0.97811300000000001</v>
      </c>
      <c r="O4399" s="100">
        <f t="shared" si="2399"/>
        <v>1</v>
      </c>
      <c r="P4399" s="98">
        <f t="shared" si="2400"/>
        <v>1124.31</v>
      </c>
      <c r="Q4399" s="97">
        <f t="shared" si="2401"/>
        <v>2248.62</v>
      </c>
      <c r="R4399" s="97"/>
      <c r="S4399" s="97"/>
    </row>
    <row r="4400" spans="1:19" ht="22.5" x14ac:dyDescent="0.25">
      <c r="A4400" s="89" t="s">
        <v>9237</v>
      </c>
      <c r="B4400" s="89" t="s">
        <v>8976</v>
      </c>
      <c r="C4400" s="89" t="s">
        <v>17297</v>
      </c>
      <c r="D4400" s="89" t="s">
        <v>2612</v>
      </c>
      <c r="E4400" s="94" t="s">
        <v>9238</v>
      </c>
      <c r="F4400" s="95" t="s">
        <v>9147</v>
      </c>
      <c r="G4400" s="89" t="s">
        <v>648</v>
      </c>
      <c r="H4400" s="89" t="s">
        <v>24</v>
      </c>
      <c r="I4400" s="96">
        <v>1</v>
      </c>
      <c r="J4400" s="97">
        <v>33974</v>
      </c>
      <c r="K4400" s="98">
        <f t="shared" si="2395"/>
        <v>16987</v>
      </c>
      <c r="L4400" s="99">
        <f t="shared" si="2396"/>
        <v>1.0815399999999999</v>
      </c>
      <c r="M4400" s="100">
        <f t="shared" si="2397"/>
        <v>1.0590999999999999</v>
      </c>
      <c r="N4400" s="101">
        <f t="shared" si="2398"/>
        <v>0.97811300000000001</v>
      </c>
      <c r="O4400" s="100">
        <f t="shared" si="2399"/>
        <v>1</v>
      </c>
      <c r="P4400" s="98">
        <f t="shared" si="2400"/>
        <v>19032.04</v>
      </c>
      <c r="Q4400" s="97">
        <f t="shared" si="2401"/>
        <v>38064.080000000002</v>
      </c>
      <c r="R4400" s="97">
        <f t="shared" ref="R4400" si="2405">Q4400</f>
        <v>38064.080000000002</v>
      </c>
      <c r="S4400" s="97"/>
    </row>
    <row r="4401" spans="1:19" ht="22.5" x14ac:dyDescent="0.25">
      <c r="A4401" s="89" t="s">
        <v>9239</v>
      </c>
      <c r="B4401" s="89" t="s">
        <v>8976</v>
      </c>
      <c r="C4401" s="89"/>
      <c r="D4401" s="89" t="s">
        <v>2616</v>
      </c>
      <c r="E4401" s="94" t="s">
        <v>1768</v>
      </c>
      <c r="F4401" s="95" t="s">
        <v>1769</v>
      </c>
      <c r="G4401" s="89" t="s">
        <v>648</v>
      </c>
      <c r="H4401" s="89" t="s">
        <v>24</v>
      </c>
      <c r="I4401" s="96">
        <v>1</v>
      </c>
      <c r="J4401" s="97">
        <v>795</v>
      </c>
      <c r="K4401" s="98">
        <f t="shared" si="2395"/>
        <v>397.5</v>
      </c>
      <c r="L4401" s="99">
        <f t="shared" si="2396"/>
        <v>1.0815399999999999</v>
      </c>
      <c r="M4401" s="100">
        <f t="shared" si="2397"/>
        <v>1.0590999999999999</v>
      </c>
      <c r="N4401" s="101">
        <f t="shared" si="2398"/>
        <v>0.97811300000000001</v>
      </c>
      <c r="O4401" s="100">
        <f t="shared" si="2399"/>
        <v>1</v>
      </c>
      <c r="P4401" s="98">
        <f t="shared" si="2400"/>
        <v>445.35</v>
      </c>
      <c r="Q4401" s="97">
        <f t="shared" si="2401"/>
        <v>890.7</v>
      </c>
      <c r="R4401" s="97"/>
      <c r="S4401" s="97"/>
    </row>
    <row r="4402" spans="1:19" ht="22.5" x14ac:dyDescent="0.25">
      <c r="A4402" s="89" t="s">
        <v>9240</v>
      </c>
      <c r="B4402" s="89" t="s">
        <v>8976</v>
      </c>
      <c r="C4402" s="89" t="s">
        <v>17297</v>
      </c>
      <c r="D4402" s="89" t="s">
        <v>519</v>
      </c>
      <c r="E4402" s="94" t="s">
        <v>9241</v>
      </c>
      <c r="F4402" s="95" t="s">
        <v>9143</v>
      </c>
      <c r="G4402" s="89" t="s">
        <v>648</v>
      </c>
      <c r="H4402" s="89" t="s">
        <v>24</v>
      </c>
      <c r="I4402" s="96">
        <v>1</v>
      </c>
      <c r="J4402" s="97">
        <v>66040</v>
      </c>
      <c r="K4402" s="98">
        <f t="shared" si="2395"/>
        <v>33020</v>
      </c>
      <c r="L4402" s="99">
        <f t="shared" si="2396"/>
        <v>1.0815399999999999</v>
      </c>
      <c r="M4402" s="100">
        <f t="shared" si="2397"/>
        <v>1.0590999999999999</v>
      </c>
      <c r="N4402" s="101">
        <f t="shared" si="2398"/>
        <v>0.97811300000000001</v>
      </c>
      <c r="O4402" s="100">
        <f t="shared" si="2399"/>
        <v>1</v>
      </c>
      <c r="P4402" s="98">
        <f t="shared" si="2400"/>
        <v>36995.22</v>
      </c>
      <c r="Q4402" s="97">
        <f t="shared" si="2401"/>
        <v>73990.44</v>
      </c>
      <c r="R4402" s="97">
        <f t="shared" ref="R4402" si="2406">Q4402</f>
        <v>73990.44</v>
      </c>
      <c r="S4402" s="97"/>
    </row>
    <row r="4403" spans="1:19" x14ac:dyDescent="0.25">
      <c r="A4403" s="89"/>
      <c r="B4403" s="90"/>
      <c r="C4403" s="90"/>
      <c r="D4403" s="91"/>
      <c r="E4403" s="92"/>
      <c r="F4403" s="92" t="s">
        <v>9242</v>
      </c>
      <c r="G4403" s="91"/>
      <c r="H4403" s="91"/>
      <c r="I4403" s="93">
        <v>1</v>
      </c>
      <c r="J4403" s="91"/>
      <c r="K4403" s="98"/>
      <c r="L4403" s="99"/>
      <c r="M4403" s="100"/>
      <c r="N4403" s="101"/>
      <c r="O4403" s="100"/>
      <c r="P4403" s="98"/>
      <c r="Q4403" s="91"/>
      <c r="R4403" s="91"/>
      <c r="S4403" s="91"/>
    </row>
    <row r="4404" spans="1:19" ht="22.5" x14ac:dyDescent="0.25">
      <c r="A4404" s="89" t="s">
        <v>9243</v>
      </c>
      <c r="B4404" s="89" t="s">
        <v>8976</v>
      </c>
      <c r="C4404" s="89"/>
      <c r="D4404" s="89" t="s">
        <v>2620</v>
      </c>
      <c r="E4404" s="94" t="s">
        <v>1727</v>
      </c>
      <c r="F4404" s="95" t="s">
        <v>1728</v>
      </c>
      <c r="G4404" s="89" t="s">
        <v>648</v>
      </c>
      <c r="H4404" s="89" t="s">
        <v>12</v>
      </c>
      <c r="I4404" s="96">
        <v>1</v>
      </c>
      <c r="J4404" s="97">
        <v>57924</v>
      </c>
      <c r="K4404" s="98">
        <f t="shared" ref="K4404:K4413" si="2407">J4404/H4404</f>
        <v>57924</v>
      </c>
      <c r="L4404" s="99">
        <f t="shared" ref="L4404:L4413" si="2408">$L$8</f>
        <v>1.0815399999999999</v>
      </c>
      <c r="M4404" s="100">
        <f t="shared" ref="M4404:M4413" si="2409">$M$8</f>
        <v>1.0590999999999999</v>
      </c>
      <c r="N4404" s="101">
        <f t="shared" ref="N4404:N4413" si="2410">$N$8</f>
        <v>0.97811300000000001</v>
      </c>
      <c r="O4404" s="100">
        <f t="shared" ref="O4404:O4413" si="2411">$O$8</f>
        <v>1</v>
      </c>
      <c r="P4404" s="98">
        <f t="shared" ref="P4404:P4413" si="2412">K4404*L4404*M4404*N4404*O4404</f>
        <v>64897.37</v>
      </c>
      <c r="Q4404" s="97">
        <f t="shared" ref="Q4404:Q4413" si="2413">H4404*P4404</f>
        <v>64897.37</v>
      </c>
      <c r="R4404" s="97"/>
      <c r="S4404" s="97"/>
    </row>
    <row r="4405" spans="1:19" ht="22.5" x14ac:dyDescent="0.25">
      <c r="A4405" s="89" t="s">
        <v>9244</v>
      </c>
      <c r="B4405" s="89" t="s">
        <v>8976</v>
      </c>
      <c r="C4405" s="89" t="s">
        <v>17297</v>
      </c>
      <c r="D4405" s="89" t="s">
        <v>2623</v>
      </c>
      <c r="E4405" s="94" t="s">
        <v>9245</v>
      </c>
      <c r="F4405" s="95" t="s">
        <v>9197</v>
      </c>
      <c r="G4405" s="89" t="s">
        <v>648</v>
      </c>
      <c r="H4405" s="89" t="s">
        <v>12</v>
      </c>
      <c r="I4405" s="96">
        <v>1</v>
      </c>
      <c r="J4405" s="97">
        <v>715956</v>
      </c>
      <c r="K4405" s="98">
        <f t="shared" si="2407"/>
        <v>715956</v>
      </c>
      <c r="L4405" s="99">
        <f t="shared" si="2408"/>
        <v>1.0815399999999999</v>
      </c>
      <c r="M4405" s="100">
        <f t="shared" si="2409"/>
        <v>1.0590999999999999</v>
      </c>
      <c r="N4405" s="101">
        <f t="shared" si="2410"/>
        <v>0.97811300000000001</v>
      </c>
      <c r="O4405" s="100">
        <f t="shared" si="2411"/>
        <v>1</v>
      </c>
      <c r="P4405" s="98">
        <f t="shared" si="2412"/>
        <v>802148.76</v>
      </c>
      <c r="Q4405" s="97">
        <f t="shared" si="2413"/>
        <v>802148.76</v>
      </c>
      <c r="R4405" s="97">
        <f t="shared" ref="R4405" si="2414">Q4405</f>
        <v>802148.76</v>
      </c>
      <c r="S4405" s="97"/>
    </row>
    <row r="4406" spans="1:19" x14ac:dyDescent="0.25">
      <c r="A4406" s="89" t="s">
        <v>9246</v>
      </c>
      <c r="B4406" s="89" t="s">
        <v>8976</v>
      </c>
      <c r="C4406" s="89"/>
      <c r="D4406" s="89" t="s">
        <v>2625</v>
      </c>
      <c r="E4406" s="94" t="s">
        <v>1746</v>
      </c>
      <c r="F4406" s="95" t="s">
        <v>1747</v>
      </c>
      <c r="G4406" s="89" t="s">
        <v>648</v>
      </c>
      <c r="H4406" s="89" t="s">
        <v>12</v>
      </c>
      <c r="I4406" s="96">
        <v>1</v>
      </c>
      <c r="J4406" s="97">
        <v>2561</v>
      </c>
      <c r="K4406" s="98">
        <f t="shared" si="2407"/>
        <v>2561</v>
      </c>
      <c r="L4406" s="99">
        <f t="shared" si="2408"/>
        <v>1.0815399999999999</v>
      </c>
      <c r="M4406" s="100">
        <f t="shared" si="2409"/>
        <v>1.0590999999999999</v>
      </c>
      <c r="N4406" s="101">
        <f t="shared" si="2410"/>
        <v>0.97811300000000001</v>
      </c>
      <c r="O4406" s="100">
        <f t="shared" si="2411"/>
        <v>1</v>
      </c>
      <c r="P4406" s="98">
        <f t="shared" si="2412"/>
        <v>2869.31</v>
      </c>
      <c r="Q4406" s="97">
        <f t="shared" si="2413"/>
        <v>2869.31</v>
      </c>
      <c r="R4406" s="97"/>
      <c r="S4406" s="97"/>
    </row>
    <row r="4407" spans="1:19" ht="22.5" x14ac:dyDescent="0.25">
      <c r="A4407" s="89" t="s">
        <v>9247</v>
      </c>
      <c r="B4407" s="89" t="s">
        <v>8976</v>
      </c>
      <c r="C4407" s="89" t="s">
        <v>17297</v>
      </c>
      <c r="D4407" s="89" t="s">
        <v>2629</v>
      </c>
      <c r="E4407" s="94" t="s">
        <v>9248</v>
      </c>
      <c r="F4407" s="95" t="s">
        <v>3743</v>
      </c>
      <c r="G4407" s="89" t="s">
        <v>648</v>
      </c>
      <c r="H4407" s="89" t="s">
        <v>12</v>
      </c>
      <c r="I4407" s="96">
        <v>1</v>
      </c>
      <c r="J4407" s="97">
        <v>146439</v>
      </c>
      <c r="K4407" s="98">
        <f t="shared" si="2407"/>
        <v>146439</v>
      </c>
      <c r="L4407" s="99">
        <f t="shared" si="2408"/>
        <v>1.0815399999999999</v>
      </c>
      <c r="M4407" s="100">
        <f t="shared" si="2409"/>
        <v>1.0590999999999999</v>
      </c>
      <c r="N4407" s="101">
        <f t="shared" si="2410"/>
        <v>0.97811300000000001</v>
      </c>
      <c r="O4407" s="100">
        <f t="shared" si="2411"/>
        <v>1</v>
      </c>
      <c r="P4407" s="98">
        <f t="shared" si="2412"/>
        <v>164068.54999999999</v>
      </c>
      <c r="Q4407" s="97">
        <f t="shared" si="2413"/>
        <v>164068.54999999999</v>
      </c>
      <c r="R4407" s="97">
        <f t="shared" ref="R4407" si="2415">Q4407</f>
        <v>164068.54999999999</v>
      </c>
      <c r="S4407" s="97"/>
    </row>
    <row r="4408" spans="1:19" x14ac:dyDescent="0.25">
      <c r="A4408" s="89" t="s">
        <v>9249</v>
      </c>
      <c r="B4408" s="89" t="s">
        <v>8976</v>
      </c>
      <c r="C4408" s="89"/>
      <c r="D4408" s="89" t="s">
        <v>2633</v>
      </c>
      <c r="E4408" s="94" t="s">
        <v>1645</v>
      </c>
      <c r="F4408" s="95" t="s">
        <v>1646</v>
      </c>
      <c r="G4408" s="89" t="s">
        <v>648</v>
      </c>
      <c r="H4408" s="89" t="s">
        <v>30</v>
      </c>
      <c r="I4408" s="96">
        <v>1</v>
      </c>
      <c r="J4408" s="97">
        <v>2347</v>
      </c>
      <c r="K4408" s="98">
        <f t="shared" si="2407"/>
        <v>782.33</v>
      </c>
      <c r="L4408" s="99">
        <f t="shared" si="2408"/>
        <v>1.0815399999999999</v>
      </c>
      <c r="M4408" s="100">
        <f t="shared" si="2409"/>
        <v>1.0590999999999999</v>
      </c>
      <c r="N4408" s="101">
        <f t="shared" si="2410"/>
        <v>0.97811300000000001</v>
      </c>
      <c r="O4408" s="100">
        <f t="shared" si="2411"/>
        <v>1</v>
      </c>
      <c r="P4408" s="98">
        <f t="shared" si="2412"/>
        <v>876.51</v>
      </c>
      <c r="Q4408" s="97">
        <f t="shared" si="2413"/>
        <v>2629.53</v>
      </c>
      <c r="R4408" s="97"/>
      <c r="S4408" s="97"/>
    </row>
    <row r="4409" spans="1:19" ht="22.5" x14ac:dyDescent="0.25">
      <c r="A4409" s="89" t="s">
        <v>9250</v>
      </c>
      <c r="B4409" s="89" t="s">
        <v>8976</v>
      </c>
      <c r="C4409" s="89" t="s">
        <v>17297</v>
      </c>
      <c r="D4409" s="89" t="s">
        <v>2637</v>
      </c>
      <c r="E4409" s="94" t="s">
        <v>9251</v>
      </c>
      <c r="F4409" s="95" t="s">
        <v>1754</v>
      </c>
      <c r="G4409" s="89" t="s">
        <v>648</v>
      </c>
      <c r="H4409" s="89" t="s">
        <v>30</v>
      </c>
      <c r="I4409" s="96">
        <v>1</v>
      </c>
      <c r="J4409" s="97">
        <v>24544</v>
      </c>
      <c r="K4409" s="98">
        <f t="shared" si="2407"/>
        <v>8181.33</v>
      </c>
      <c r="L4409" s="99">
        <f t="shared" si="2408"/>
        <v>1.0815399999999999</v>
      </c>
      <c r="M4409" s="100">
        <f t="shared" si="2409"/>
        <v>1.0590999999999999</v>
      </c>
      <c r="N4409" s="101">
        <f t="shared" si="2410"/>
        <v>0.97811300000000001</v>
      </c>
      <c r="O4409" s="100">
        <f t="shared" si="2411"/>
        <v>1</v>
      </c>
      <c r="P4409" s="98">
        <f t="shared" si="2412"/>
        <v>9166.27</v>
      </c>
      <c r="Q4409" s="97">
        <f t="shared" si="2413"/>
        <v>27498.81</v>
      </c>
      <c r="R4409" s="97">
        <f t="shared" ref="R4409" si="2416">Q4409</f>
        <v>27498.81</v>
      </c>
      <c r="S4409" s="97"/>
    </row>
    <row r="4410" spans="1:19" x14ac:dyDescent="0.25">
      <c r="A4410" s="89" t="s">
        <v>9252</v>
      </c>
      <c r="B4410" s="89" t="s">
        <v>8976</v>
      </c>
      <c r="C4410" s="89"/>
      <c r="D4410" s="89" t="s">
        <v>2639</v>
      </c>
      <c r="E4410" s="94" t="s">
        <v>1740</v>
      </c>
      <c r="F4410" s="95" t="s">
        <v>1741</v>
      </c>
      <c r="G4410" s="89" t="s">
        <v>648</v>
      </c>
      <c r="H4410" s="89" t="s">
        <v>24</v>
      </c>
      <c r="I4410" s="96">
        <v>1</v>
      </c>
      <c r="J4410" s="97">
        <v>2007</v>
      </c>
      <c r="K4410" s="98">
        <f t="shared" si="2407"/>
        <v>1003.5</v>
      </c>
      <c r="L4410" s="99">
        <f t="shared" si="2408"/>
        <v>1.0815399999999999</v>
      </c>
      <c r="M4410" s="100">
        <f t="shared" si="2409"/>
        <v>1.0590999999999999</v>
      </c>
      <c r="N4410" s="101">
        <f t="shared" si="2410"/>
        <v>0.97811300000000001</v>
      </c>
      <c r="O4410" s="100">
        <f t="shared" si="2411"/>
        <v>1</v>
      </c>
      <c r="P4410" s="98">
        <f t="shared" si="2412"/>
        <v>1124.31</v>
      </c>
      <c r="Q4410" s="97">
        <f t="shared" si="2413"/>
        <v>2248.62</v>
      </c>
      <c r="R4410" s="97"/>
      <c r="S4410" s="97"/>
    </row>
    <row r="4411" spans="1:19" ht="22.5" x14ac:dyDescent="0.25">
      <c r="A4411" s="89" t="s">
        <v>9253</v>
      </c>
      <c r="B4411" s="89" t="s">
        <v>8976</v>
      </c>
      <c r="C4411" s="89" t="s">
        <v>17297</v>
      </c>
      <c r="D4411" s="89" t="s">
        <v>2643</v>
      </c>
      <c r="E4411" s="94" t="s">
        <v>9254</v>
      </c>
      <c r="F4411" s="95" t="s">
        <v>9147</v>
      </c>
      <c r="G4411" s="89" t="s">
        <v>648</v>
      </c>
      <c r="H4411" s="89" t="s">
        <v>24</v>
      </c>
      <c r="I4411" s="96">
        <v>1</v>
      </c>
      <c r="J4411" s="97">
        <v>33974</v>
      </c>
      <c r="K4411" s="98">
        <f t="shared" si="2407"/>
        <v>16987</v>
      </c>
      <c r="L4411" s="99">
        <f t="shared" si="2408"/>
        <v>1.0815399999999999</v>
      </c>
      <c r="M4411" s="100">
        <f t="shared" si="2409"/>
        <v>1.0590999999999999</v>
      </c>
      <c r="N4411" s="101">
        <f t="shared" si="2410"/>
        <v>0.97811300000000001</v>
      </c>
      <c r="O4411" s="100">
        <f t="shared" si="2411"/>
        <v>1</v>
      </c>
      <c r="P4411" s="98">
        <f t="shared" si="2412"/>
        <v>19032.04</v>
      </c>
      <c r="Q4411" s="97">
        <f t="shared" si="2413"/>
        <v>38064.080000000002</v>
      </c>
      <c r="R4411" s="97">
        <f t="shared" ref="R4411" si="2417">Q4411</f>
        <v>38064.080000000002</v>
      </c>
      <c r="S4411" s="97"/>
    </row>
    <row r="4412" spans="1:19" ht="22.5" x14ac:dyDescent="0.25">
      <c r="A4412" s="89" t="s">
        <v>9255</v>
      </c>
      <c r="B4412" s="89" t="s">
        <v>8976</v>
      </c>
      <c r="C4412" s="89"/>
      <c r="D4412" s="89" t="s">
        <v>2645</v>
      </c>
      <c r="E4412" s="94" t="s">
        <v>1768</v>
      </c>
      <c r="F4412" s="95" t="s">
        <v>1769</v>
      </c>
      <c r="G4412" s="89" t="s">
        <v>648</v>
      </c>
      <c r="H4412" s="89" t="s">
        <v>24</v>
      </c>
      <c r="I4412" s="96">
        <v>1</v>
      </c>
      <c r="J4412" s="97">
        <v>795</v>
      </c>
      <c r="K4412" s="98">
        <f t="shared" si="2407"/>
        <v>397.5</v>
      </c>
      <c r="L4412" s="99">
        <f t="shared" si="2408"/>
        <v>1.0815399999999999</v>
      </c>
      <c r="M4412" s="100">
        <f t="shared" si="2409"/>
        <v>1.0590999999999999</v>
      </c>
      <c r="N4412" s="101">
        <f t="shared" si="2410"/>
        <v>0.97811300000000001</v>
      </c>
      <c r="O4412" s="100">
        <f t="shared" si="2411"/>
        <v>1</v>
      </c>
      <c r="P4412" s="98">
        <f t="shared" si="2412"/>
        <v>445.35</v>
      </c>
      <c r="Q4412" s="97">
        <f t="shared" si="2413"/>
        <v>890.7</v>
      </c>
      <c r="R4412" s="97"/>
      <c r="S4412" s="97"/>
    </row>
    <row r="4413" spans="1:19" ht="22.5" x14ac:dyDescent="0.25">
      <c r="A4413" s="89" t="s">
        <v>9256</v>
      </c>
      <c r="B4413" s="89" t="s">
        <v>8976</v>
      </c>
      <c r="C4413" s="89" t="s">
        <v>17297</v>
      </c>
      <c r="D4413" s="89" t="s">
        <v>2648</v>
      </c>
      <c r="E4413" s="94" t="s">
        <v>9257</v>
      </c>
      <c r="F4413" s="95" t="s">
        <v>9143</v>
      </c>
      <c r="G4413" s="89" t="s">
        <v>648</v>
      </c>
      <c r="H4413" s="89" t="s">
        <v>24</v>
      </c>
      <c r="I4413" s="96">
        <v>1</v>
      </c>
      <c r="J4413" s="97">
        <v>66040</v>
      </c>
      <c r="K4413" s="98">
        <f t="shared" si="2407"/>
        <v>33020</v>
      </c>
      <c r="L4413" s="99">
        <f t="shared" si="2408"/>
        <v>1.0815399999999999</v>
      </c>
      <c r="M4413" s="100">
        <f t="shared" si="2409"/>
        <v>1.0590999999999999</v>
      </c>
      <c r="N4413" s="101">
        <f t="shared" si="2410"/>
        <v>0.97811300000000001</v>
      </c>
      <c r="O4413" s="100">
        <f t="shared" si="2411"/>
        <v>1</v>
      </c>
      <c r="P4413" s="98">
        <f t="shared" si="2412"/>
        <v>36995.22</v>
      </c>
      <c r="Q4413" s="97">
        <f t="shared" si="2413"/>
        <v>73990.44</v>
      </c>
      <c r="R4413" s="97">
        <f t="shared" ref="R4413" si="2418">Q4413</f>
        <v>73990.44</v>
      </c>
      <c r="S4413" s="97"/>
    </row>
    <row r="4414" spans="1:19" x14ac:dyDescent="0.25">
      <c r="A4414" s="89"/>
      <c r="B4414" s="90"/>
      <c r="C4414" s="90"/>
      <c r="D4414" s="91"/>
      <c r="E4414" s="92"/>
      <c r="F4414" s="92" t="s">
        <v>9258</v>
      </c>
      <c r="G4414" s="91"/>
      <c r="H4414" s="91"/>
      <c r="I4414" s="93">
        <v>1</v>
      </c>
      <c r="J4414" s="91"/>
      <c r="K4414" s="98"/>
      <c r="L4414" s="99"/>
      <c r="M4414" s="100"/>
      <c r="N4414" s="101"/>
      <c r="O4414" s="100"/>
      <c r="P4414" s="98"/>
      <c r="Q4414" s="91"/>
      <c r="R4414" s="91"/>
      <c r="S4414" s="91"/>
    </row>
    <row r="4415" spans="1:19" ht="22.5" x14ac:dyDescent="0.25">
      <c r="A4415" s="89" t="s">
        <v>9259</v>
      </c>
      <c r="B4415" s="89" t="s">
        <v>8976</v>
      </c>
      <c r="C4415" s="89"/>
      <c r="D4415" s="89" t="s">
        <v>2650</v>
      </c>
      <c r="E4415" s="94" t="s">
        <v>1727</v>
      </c>
      <c r="F4415" s="95" t="s">
        <v>1728</v>
      </c>
      <c r="G4415" s="89" t="s">
        <v>648</v>
      </c>
      <c r="H4415" s="89" t="s">
        <v>12</v>
      </c>
      <c r="I4415" s="96">
        <v>1</v>
      </c>
      <c r="J4415" s="97">
        <v>57924</v>
      </c>
      <c r="K4415" s="98">
        <f t="shared" ref="K4415:K4424" si="2419">J4415/H4415</f>
        <v>57924</v>
      </c>
      <c r="L4415" s="99">
        <f t="shared" ref="L4415:L4424" si="2420">$L$8</f>
        <v>1.0815399999999999</v>
      </c>
      <c r="M4415" s="100">
        <f t="shared" ref="M4415:M4424" si="2421">$M$8</f>
        <v>1.0590999999999999</v>
      </c>
      <c r="N4415" s="101">
        <f t="shared" ref="N4415:N4424" si="2422">$N$8</f>
        <v>0.97811300000000001</v>
      </c>
      <c r="O4415" s="100">
        <f t="shared" ref="O4415:O4424" si="2423">$O$8</f>
        <v>1</v>
      </c>
      <c r="P4415" s="98">
        <f t="shared" ref="P4415:P4424" si="2424">K4415*L4415*M4415*N4415*O4415</f>
        <v>64897.37</v>
      </c>
      <c r="Q4415" s="97">
        <f t="shared" ref="Q4415:Q4424" si="2425">H4415*P4415</f>
        <v>64897.37</v>
      </c>
      <c r="R4415" s="97"/>
      <c r="S4415" s="97"/>
    </row>
    <row r="4416" spans="1:19" ht="22.5" x14ac:dyDescent="0.25">
      <c r="A4416" s="89" t="s">
        <v>9260</v>
      </c>
      <c r="B4416" s="89" t="s">
        <v>8976</v>
      </c>
      <c r="C4416" s="89" t="s">
        <v>17297</v>
      </c>
      <c r="D4416" s="89" t="s">
        <v>2652</v>
      </c>
      <c r="E4416" s="94" t="s">
        <v>9261</v>
      </c>
      <c r="F4416" s="95" t="s">
        <v>9262</v>
      </c>
      <c r="G4416" s="89" t="s">
        <v>648</v>
      </c>
      <c r="H4416" s="89" t="s">
        <v>12</v>
      </c>
      <c r="I4416" s="96">
        <v>1</v>
      </c>
      <c r="J4416" s="97">
        <v>781023</v>
      </c>
      <c r="K4416" s="98">
        <f t="shared" si="2419"/>
        <v>781023</v>
      </c>
      <c r="L4416" s="99">
        <f t="shared" si="2420"/>
        <v>1.0815399999999999</v>
      </c>
      <c r="M4416" s="100">
        <f t="shared" si="2421"/>
        <v>1.0590999999999999</v>
      </c>
      <c r="N4416" s="101">
        <f t="shared" si="2422"/>
        <v>0.97811300000000001</v>
      </c>
      <c r="O4416" s="100">
        <f t="shared" si="2423"/>
        <v>1</v>
      </c>
      <c r="P4416" s="98">
        <f t="shared" si="2424"/>
        <v>875049.07</v>
      </c>
      <c r="Q4416" s="97">
        <f t="shared" si="2425"/>
        <v>875049.07</v>
      </c>
      <c r="R4416" s="97">
        <f t="shared" ref="R4416" si="2426">Q4416</f>
        <v>875049.07</v>
      </c>
      <c r="S4416" s="97"/>
    </row>
    <row r="4417" spans="1:19" x14ac:dyDescent="0.25">
      <c r="A4417" s="89" t="s">
        <v>9263</v>
      </c>
      <c r="B4417" s="89" t="s">
        <v>8976</v>
      </c>
      <c r="C4417" s="89"/>
      <c r="D4417" s="89" t="s">
        <v>2655</v>
      </c>
      <c r="E4417" s="94" t="s">
        <v>1746</v>
      </c>
      <c r="F4417" s="95" t="s">
        <v>1747</v>
      </c>
      <c r="G4417" s="89" t="s">
        <v>648</v>
      </c>
      <c r="H4417" s="89" t="s">
        <v>12</v>
      </c>
      <c r="I4417" s="96">
        <v>1</v>
      </c>
      <c r="J4417" s="97">
        <v>2561</v>
      </c>
      <c r="K4417" s="98">
        <f t="shared" si="2419"/>
        <v>2561</v>
      </c>
      <c r="L4417" s="99">
        <f t="shared" si="2420"/>
        <v>1.0815399999999999</v>
      </c>
      <c r="M4417" s="100">
        <f t="shared" si="2421"/>
        <v>1.0590999999999999</v>
      </c>
      <c r="N4417" s="101">
        <f t="shared" si="2422"/>
        <v>0.97811300000000001</v>
      </c>
      <c r="O4417" s="100">
        <f t="shared" si="2423"/>
        <v>1</v>
      </c>
      <c r="P4417" s="98">
        <f t="shared" si="2424"/>
        <v>2869.31</v>
      </c>
      <c r="Q4417" s="97">
        <f t="shared" si="2425"/>
        <v>2869.31</v>
      </c>
      <c r="R4417" s="97"/>
      <c r="S4417" s="97"/>
    </row>
    <row r="4418" spans="1:19" ht="22.5" x14ac:dyDescent="0.25">
      <c r="A4418" s="89" t="s">
        <v>9264</v>
      </c>
      <c r="B4418" s="89" t="s">
        <v>8976</v>
      </c>
      <c r="C4418" s="89" t="s">
        <v>17297</v>
      </c>
      <c r="D4418" s="89" t="s">
        <v>2657</v>
      </c>
      <c r="E4418" s="94" t="s">
        <v>9265</v>
      </c>
      <c r="F4418" s="95" t="s">
        <v>3743</v>
      </c>
      <c r="G4418" s="89" t="s">
        <v>648</v>
      </c>
      <c r="H4418" s="89" t="s">
        <v>12</v>
      </c>
      <c r="I4418" s="96">
        <v>1</v>
      </c>
      <c r="J4418" s="97">
        <v>146439</v>
      </c>
      <c r="K4418" s="98">
        <f t="shared" si="2419"/>
        <v>146439</v>
      </c>
      <c r="L4418" s="99">
        <f t="shared" si="2420"/>
        <v>1.0815399999999999</v>
      </c>
      <c r="M4418" s="100">
        <f t="shared" si="2421"/>
        <v>1.0590999999999999</v>
      </c>
      <c r="N4418" s="101">
        <f t="shared" si="2422"/>
        <v>0.97811300000000001</v>
      </c>
      <c r="O4418" s="100">
        <f t="shared" si="2423"/>
        <v>1</v>
      </c>
      <c r="P4418" s="98">
        <f t="shared" si="2424"/>
        <v>164068.54999999999</v>
      </c>
      <c r="Q4418" s="97">
        <f t="shared" si="2425"/>
        <v>164068.54999999999</v>
      </c>
      <c r="R4418" s="97">
        <f t="shared" ref="R4418" si="2427">Q4418</f>
        <v>164068.54999999999</v>
      </c>
      <c r="S4418" s="97"/>
    </row>
    <row r="4419" spans="1:19" x14ac:dyDescent="0.25">
      <c r="A4419" s="89" t="s">
        <v>9266</v>
      </c>
      <c r="B4419" s="89" t="s">
        <v>8976</v>
      </c>
      <c r="C4419" s="89"/>
      <c r="D4419" s="89" t="s">
        <v>2661</v>
      </c>
      <c r="E4419" s="94" t="s">
        <v>1645</v>
      </c>
      <c r="F4419" s="95" t="s">
        <v>1646</v>
      </c>
      <c r="G4419" s="89" t="s">
        <v>648</v>
      </c>
      <c r="H4419" s="89" t="s">
        <v>30</v>
      </c>
      <c r="I4419" s="96">
        <v>1</v>
      </c>
      <c r="J4419" s="97">
        <v>2347</v>
      </c>
      <c r="K4419" s="98">
        <f t="shared" si="2419"/>
        <v>782.33</v>
      </c>
      <c r="L4419" s="99">
        <f t="shared" si="2420"/>
        <v>1.0815399999999999</v>
      </c>
      <c r="M4419" s="100">
        <f t="shared" si="2421"/>
        <v>1.0590999999999999</v>
      </c>
      <c r="N4419" s="101">
        <f t="shared" si="2422"/>
        <v>0.97811300000000001</v>
      </c>
      <c r="O4419" s="100">
        <f t="shared" si="2423"/>
        <v>1</v>
      </c>
      <c r="P4419" s="98">
        <f t="shared" si="2424"/>
        <v>876.51</v>
      </c>
      <c r="Q4419" s="97">
        <f t="shared" si="2425"/>
        <v>2629.53</v>
      </c>
      <c r="R4419" s="97"/>
      <c r="S4419" s="97"/>
    </row>
    <row r="4420" spans="1:19" ht="22.5" x14ac:dyDescent="0.25">
      <c r="A4420" s="89" t="s">
        <v>9267</v>
      </c>
      <c r="B4420" s="89" t="s">
        <v>8976</v>
      </c>
      <c r="C4420" s="89" t="s">
        <v>17297</v>
      </c>
      <c r="D4420" s="89" t="s">
        <v>2664</v>
      </c>
      <c r="E4420" s="94" t="s">
        <v>9268</v>
      </c>
      <c r="F4420" s="95" t="s">
        <v>1754</v>
      </c>
      <c r="G4420" s="89" t="s">
        <v>648</v>
      </c>
      <c r="H4420" s="89" t="s">
        <v>30</v>
      </c>
      <c r="I4420" s="96">
        <v>1</v>
      </c>
      <c r="J4420" s="97">
        <v>24544</v>
      </c>
      <c r="K4420" s="98">
        <f t="shared" si="2419"/>
        <v>8181.33</v>
      </c>
      <c r="L4420" s="99">
        <f t="shared" si="2420"/>
        <v>1.0815399999999999</v>
      </c>
      <c r="M4420" s="100">
        <f t="shared" si="2421"/>
        <v>1.0590999999999999</v>
      </c>
      <c r="N4420" s="101">
        <f t="shared" si="2422"/>
        <v>0.97811300000000001</v>
      </c>
      <c r="O4420" s="100">
        <f t="shared" si="2423"/>
        <v>1</v>
      </c>
      <c r="P4420" s="98">
        <f t="shared" si="2424"/>
        <v>9166.27</v>
      </c>
      <c r="Q4420" s="97">
        <f t="shared" si="2425"/>
        <v>27498.81</v>
      </c>
      <c r="R4420" s="97">
        <f t="shared" ref="R4420" si="2428">Q4420</f>
        <v>27498.81</v>
      </c>
      <c r="S4420" s="97"/>
    </row>
    <row r="4421" spans="1:19" x14ac:dyDescent="0.25">
      <c r="A4421" s="89" t="s">
        <v>9269</v>
      </c>
      <c r="B4421" s="89" t="s">
        <v>8976</v>
      </c>
      <c r="C4421" s="89"/>
      <c r="D4421" s="89" t="s">
        <v>2668</v>
      </c>
      <c r="E4421" s="94" t="s">
        <v>1740</v>
      </c>
      <c r="F4421" s="95" t="s">
        <v>1741</v>
      </c>
      <c r="G4421" s="89" t="s">
        <v>648</v>
      </c>
      <c r="H4421" s="89" t="s">
        <v>24</v>
      </c>
      <c r="I4421" s="96">
        <v>1</v>
      </c>
      <c r="J4421" s="97">
        <v>2007</v>
      </c>
      <c r="K4421" s="98">
        <f t="shared" si="2419"/>
        <v>1003.5</v>
      </c>
      <c r="L4421" s="99">
        <f t="shared" si="2420"/>
        <v>1.0815399999999999</v>
      </c>
      <c r="M4421" s="100">
        <f t="shared" si="2421"/>
        <v>1.0590999999999999</v>
      </c>
      <c r="N4421" s="101">
        <f t="shared" si="2422"/>
        <v>0.97811300000000001</v>
      </c>
      <c r="O4421" s="100">
        <f t="shared" si="2423"/>
        <v>1</v>
      </c>
      <c r="P4421" s="98">
        <f t="shared" si="2424"/>
        <v>1124.31</v>
      </c>
      <c r="Q4421" s="97">
        <f t="shared" si="2425"/>
        <v>2248.62</v>
      </c>
      <c r="R4421" s="97"/>
      <c r="S4421" s="97"/>
    </row>
    <row r="4422" spans="1:19" ht="22.5" x14ac:dyDescent="0.25">
      <c r="A4422" s="89" t="s">
        <v>9270</v>
      </c>
      <c r="B4422" s="89" t="s">
        <v>8976</v>
      </c>
      <c r="C4422" s="89" t="s">
        <v>17297</v>
      </c>
      <c r="D4422" s="89" t="s">
        <v>2672</v>
      </c>
      <c r="E4422" s="94" t="s">
        <v>9271</v>
      </c>
      <c r="F4422" s="95" t="s">
        <v>9147</v>
      </c>
      <c r="G4422" s="89" t="s">
        <v>648</v>
      </c>
      <c r="H4422" s="89" t="s">
        <v>24</v>
      </c>
      <c r="I4422" s="96">
        <v>1</v>
      </c>
      <c r="J4422" s="97">
        <v>33974</v>
      </c>
      <c r="K4422" s="98">
        <f t="shared" si="2419"/>
        <v>16987</v>
      </c>
      <c r="L4422" s="99">
        <f t="shared" si="2420"/>
        <v>1.0815399999999999</v>
      </c>
      <c r="M4422" s="100">
        <f t="shared" si="2421"/>
        <v>1.0590999999999999</v>
      </c>
      <c r="N4422" s="101">
        <f t="shared" si="2422"/>
        <v>0.97811300000000001</v>
      </c>
      <c r="O4422" s="100">
        <f t="shared" si="2423"/>
        <v>1</v>
      </c>
      <c r="P4422" s="98">
        <f t="shared" si="2424"/>
        <v>19032.04</v>
      </c>
      <c r="Q4422" s="97">
        <f t="shared" si="2425"/>
        <v>38064.080000000002</v>
      </c>
      <c r="R4422" s="97">
        <f t="shared" ref="R4422" si="2429">Q4422</f>
        <v>38064.080000000002</v>
      </c>
      <c r="S4422" s="97"/>
    </row>
    <row r="4423" spans="1:19" ht="22.5" x14ac:dyDescent="0.25">
      <c r="A4423" s="89" t="s">
        <v>9272</v>
      </c>
      <c r="B4423" s="89" t="s">
        <v>8976</v>
      </c>
      <c r="C4423" s="89"/>
      <c r="D4423" s="89" t="s">
        <v>2674</v>
      </c>
      <c r="E4423" s="94" t="s">
        <v>1768</v>
      </c>
      <c r="F4423" s="95" t="s">
        <v>1769</v>
      </c>
      <c r="G4423" s="89" t="s">
        <v>648</v>
      </c>
      <c r="H4423" s="89" t="s">
        <v>24</v>
      </c>
      <c r="I4423" s="96">
        <v>1</v>
      </c>
      <c r="J4423" s="97">
        <v>795</v>
      </c>
      <c r="K4423" s="98">
        <f t="shared" si="2419"/>
        <v>397.5</v>
      </c>
      <c r="L4423" s="99">
        <f t="shared" si="2420"/>
        <v>1.0815399999999999</v>
      </c>
      <c r="M4423" s="100">
        <f t="shared" si="2421"/>
        <v>1.0590999999999999</v>
      </c>
      <c r="N4423" s="101">
        <f t="shared" si="2422"/>
        <v>0.97811300000000001</v>
      </c>
      <c r="O4423" s="100">
        <f t="shared" si="2423"/>
        <v>1</v>
      </c>
      <c r="P4423" s="98">
        <f t="shared" si="2424"/>
        <v>445.35</v>
      </c>
      <c r="Q4423" s="97">
        <f t="shared" si="2425"/>
        <v>890.7</v>
      </c>
      <c r="R4423" s="97"/>
      <c r="S4423" s="97"/>
    </row>
    <row r="4424" spans="1:19" ht="22.5" x14ac:dyDescent="0.25">
      <c r="A4424" s="89" t="s">
        <v>9273</v>
      </c>
      <c r="B4424" s="89" t="s">
        <v>8976</v>
      </c>
      <c r="C4424" s="89" t="s">
        <v>17297</v>
      </c>
      <c r="D4424" s="89" t="s">
        <v>2678</v>
      </c>
      <c r="E4424" s="94" t="s">
        <v>9274</v>
      </c>
      <c r="F4424" s="95" t="s">
        <v>9275</v>
      </c>
      <c r="G4424" s="89" t="s">
        <v>648</v>
      </c>
      <c r="H4424" s="89" t="s">
        <v>24</v>
      </c>
      <c r="I4424" s="96">
        <v>1</v>
      </c>
      <c r="J4424" s="97">
        <v>75730</v>
      </c>
      <c r="K4424" s="98">
        <f t="shared" si="2419"/>
        <v>37865</v>
      </c>
      <c r="L4424" s="99">
        <f t="shared" si="2420"/>
        <v>1.0815399999999999</v>
      </c>
      <c r="M4424" s="100">
        <f t="shared" si="2421"/>
        <v>1.0590999999999999</v>
      </c>
      <c r="N4424" s="101">
        <f t="shared" si="2422"/>
        <v>0.97811300000000001</v>
      </c>
      <c r="O4424" s="100">
        <f t="shared" si="2423"/>
        <v>1</v>
      </c>
      <c r="P4424" s="98">
        <f t="shared" si="2424"/>
        <v>42423.5</v>
      </c>
      <c r="Q4424" s="97">
        <f t="shared" si="2425"/>
        <v>84847</v>
      </c>
      <c r="R4424" s="97">
        <f t="shared" ref="R4424" si="2430">Q4424</f>
        <v>84847</v>
      </c>
      <c r="S4424" s="97"/>
    </row>
    <row r="4425" spans="1:19" x14ac:dyDescent="0.25">
      <c r="A4425" s="89"/>
      <c r="B4425" s="90"/>
      <c r="C4425" s="90"/>
      <c r="D4425" s="91"/>
      <c r="E4425" s="92"/>
      <c r="F4425" s="92" t="s">
        <v>9276</v>
      </c>
      <c r="G4425" s="91"/>
      <c r="H4425" s="91"/>
      <c r="I4425" s="93">
        <v>1</v>
      </c>
      <c r="J4425" s="91"/>
      <c r="K4425" s="98"/>
      <c r="L4425" s="99"/>
      <c r="M4425" s="100"/>
      <c r="N4425" s="101"/>
      <c r="O4425" s="100"/>
      <c r="P4425" s="98"/>
      <c r="Q4425" s="91"/>
      <c r="R4425" s="91"/>
      <c r="S4425" s="91"/>
    </row>
    <row r="4426" spans="1:19" ht="22.5" x14ac:dyDescent="0.25">
      <c r="A4426" s="89" t="s">
        <v>9277</v>
      </c>
      <c r="B4426" s="89" t="s">
        <v>8976</v>
      </c>
      <c r="C4426" s="89"/>
      <c r="D4426" s="89" t="s">
        <v>2680</v>
      </c>
      <c r="E4426" s="94" t="s">
        <v>1727</v>
      </c>
      <c r="F4426" s="95" t="s">
        <v>1728</v>
      </c>
      <c r="G4426" s="89" t="s">
        <v>648</v>
      </c>
      <c r="H4426" s="89" t="s">
        <v>12</v>
      </c>
      <c r="I4426" s="96">
        <v>1</v>
      </c>
      <c r="J4426" s="97">
        <v>57924</v>
      </c>
      <c r="K4426" s="98">
        <f t="shared" ref="K4426:K4435" si="2431">J4426/H4426</f>
        <v>57924</v>
      </c>
      <c r="L4426" s="99">
        <f t="shared" ref="L4426:L4435" si="2432">$L$8</f>
        <v>1.0815399999999999</v>
      </c>
      <c r="M4426" s="100">
        <f t="shared" ref="M4426:M4435" si="2433">$M$8</f>
        <v>1.0590999999999999</v>
      </c>
      <c r="N4426" s="101">
        <f t="shared" ref="N4426:N4435" si="2434">$N$8</f>
        <v>0.97811300000000001</v>
      </c>
      <c r="O4426" s="100">
        <f t="shared" ref="O4426:O4435" si="2435">$O$8</f>
        <v>1</v>
      </c>
      <c r="P4426" s="98">
        <f t="shared" ref="P4426:P4435" si="2436">K4426*L4426*M4426*N4426*O4426</f>
        <v>64897.37</v>
      </c>
      <c r="Q4426" s="97">
        <f t="shared" ref="Q4426:Q4435" si="2437">H4426*P4426</f>
        <v>64897.37</v>
      </c>
      <c r="R4426" s="97"/>
      <c r="S4426" s="97"/>
    </row>
    <row r="4427" spans="1:19" ht="22.5" x14ac:dyDescent="0.25">
      <c r="A4427" s="89" t="s">
        <v>9278</v>
      </c>
      <c r="B4427" s="89" t="s">
        <v>8976</v>
      </c>
      <c r="C4427" s="89" t="s">
        <v>17297</v>
      </c>
      <c r="D4427" s="89" t="s">
        <v>2684</v>
      </c>
      <c r="E4427" s="94" t="s">
        <v>9279</v>
      </c>
      <c r="F4427" s="95" t="s">
        <v>9197</v>
      </c>
      <c r="G4427" s="89" t="s">
        <v>648</v>
      </c>
      <c r="H4427" s="89" t="s">
        <v>12</v>
      </c>
      <c r="I4427" s="96">
        <v>1</v>
      </c>
      <c r="J4427" s="97">
        <v>676633</v>
      </c>
      <c r="K4427" s="98">
        <f t="shared" si="2431"/>
        <v>676633</v>
      </c>
      <c r="L4427" s="99">
        <f t="shared" si="2432"/>
        <v>1.0815399999999999</v>
      </c>
      <c r="M4427" s="100">
        <f t="shared" si="2433"/>
        <v>1.0590999999999999</v>
      </c>
      <c r="N4427" s="101">
        <f t="shared" si="2434"/>
        <v>0.97811300000000001</v>
      </c>
      <c r="O4427" s="100">
        <f t="shared" si="2435"/>
        <v>1</v>
      </c>
      <c r="P4427" s="98">
        <f t="shared" si="2436"/>
        <v>758091.73</v>
      </c>
      <c r="Q4427" s="97">
        <f t="shared" si="2437"/>
        <v>758091.73</v>
      </c>
      <c r="R4427" s="97">
        <f t="shared" ref="R4427" si="2438">Q4427</f>
        <v>758091.73</v>
      </c>
      <c r="S4427" s="97"/>
    </row>
    <row r="4428" spans="1:19" x14ac:dyDescent="0.25">
      <c r="A4428" s="89" t="s">
        <v>9280</v>
      </c>
      <c r="B4428" s="89" t="s">
        <v>8976</v>
      </c>
      <c r="C4428" s="89"/>
      <c r="D4428" s="89" t="s">
        <v>2689</v>
      </c>
      <c r="E4428" s="94" t="s">
        <v>1746</v>
      </c>
      <c r="F4428" s="95" t="s">
        <v>1747</v>
      </c>
      <c r="G4428" s="89" t="s">
        <v>648</v>
      </c>
      <c r="H4428" s="89" t="s">
        <v>12</v>
      </c>
      <c r="I4428" s="96">
        <v>1</v>
      </c>
      <c r="J4428" s="97">
        <v>2561</v>
      </c>
      <c r="K4428" s="98">
        <f t="shared" si="2431"/>
        <v>2561</v>
      </c>
      <c r="L4428" s="99">
        <f t="shared" si="2432"/>
        <v>1.0815399999999999</v>
      </c>
      <c r="M4428" s="100">
        <f t="shared" si="2433"/>
        <v>1.0590999999999999</v>
      </c>
      <c r="N4428" s="101">
        <f t="shared" si="2434"/>
        <v>0.97811300000000001</v>
      </c>
      <c r="O4428" s="100">
        <f t="shared" si="2435"/>
        <v>1</v>
      </c>
      <c r="P4428" s="98">
        <f t="shared" si="2436"/>
        <v>2869.31</v>
      </c>
      <c r="Q4428" s="97">
        <f t="shared" si="2437"/>
        <v>2869.31</v>
      </c>
      <c r="R4428" s="97"/>
      <c r="S4428" s="97"/>
    </row>
    <row r="4429" spans="1:19" ht="22.5" x14ac:dyDescent="0.25">
      <c r="A4429" s="89" t="s">
        <v>9281</v>
      </c>
      <c r="B4429" s="89" t="s">
        <v>8976</v>
      </c>
      <c r="C4429" s="89" t="s">
        <v>17297</v>
      </c>
      <c r="D4429" s="89" t="s">
        <v>2693</v>
      </c>
      <c r="E4429" s="94" t="s">
        <v>9282</v>
      </c>
      <c r="F4429" s="95" t="s">
        <v>3743</v>
      </c>
      <c r="G4429" s="89" t="s">
        <v>648</v>
      </c>
      <c r="H4429" s="89" t="s">
        <v>12</v>
      </c>
      <c r="I4429" s="96">
        <v>1</v>
      </c>
      <c r="J4429" s="97">
        <v>146439</v>
      </c>
      <c r="K4429" s="98">
        <f t="shared" si="2431"/>
        <v>146439</v>
      </c>
      <c r="L4429" s="99">
        <f t="shared" si="2432"/>
        <v>1.0815399999999999</v>
      </c>
      <c r="M4429" s="100">
        <f t="shared" si="2433"/>
        <v>1.0590999999999999</v>
      </c>
      <c r="N4429" s="101">
        <f t="shared" si="2434"/>
        <v>0.97811300000000001</v>
      </c>
      <c r="O4429" s="100">
        <f t="shared" si="2435"/>
        <v>1</v>
      </c>
      <c r="P4429" s="98">
        <f t="shared" si="2436"/>
        <v>164068.54999999999</v>
      </c>
      <c r="Q4429" s="97">
        <f t="shared" si="2437"/>
        <v>164068.54999999999</v>
      </c>
      <c r="R4429" s="97">
        <f t="shared" ref="R4429" si="2439">Q4429</f>
        <v>164068.54999999999</v>
      </c>
      <c r="S4429" s="97"/>
    </row>
    <row r="4430" spans="1:19" x14ac:dyDescent="0.25">
      <c r="A4430" s="89" t="s">
        <v>9283</v>
      </c>
      <c r="B4430" s="89" t="s">
        <v>8976</v>
      </c>
      <c r="C4430" s="89"/>
      <c r="D4430" s="89" t="s">
        <v>2697</v>
      </c>
      <c r="E4430" s="94" t="s">
        <v>1645</v>
      </c>
      <c r="F4430" s="95" t="s">
        <v>1646</v>
      </c>
      <c r="G4430" s="89" t="s">
        <v>648</v>
      </c>
      <c r="H4430" s="89" t="s">
        <v>30</v>
      </c>
      <c r="I4430" s="96">
        <v>1</v>
      </c>
      <c r="J4430" s="97">
        <v>2347</v>
      </c>
      <c r="K4430" s="98">
        <f t="shared" si="2431"/>
        <v>782.33</v>
      </c>
      <c r="L4430" s="99">
        <f t="shared" si="2432"/>
        <v>1.0815399999999999</v>
      </c>
      <c r="M4430" s="100">
        <f t="shared" si="2433"/>
        <v>1.0590999999999999</v>
      </c>
      <c r="N4430" s="101">
        <f t="shared" si="2434"/>
        <v>0.97811300000000001</v>
      </c>
      <c r="O4430" s="100">
        <f t="shared" si="2435"/>
        <v>1</v>
      </c>
      <c r="P4430" s="98">
        <f t="shared" si="2436"/>
        <v>876.51</v>
      </c>
      <c r="Q4430" s="97">
        <f t="shared" si="2437"/>
        <v>2629.53</v>
      </c>
      <c r="R4430" s="97"/>
      <c r="S4430" s="97"/>
    </row>
    <row r="4431" spans="1:19" ht="22.5" x14ac:dyDescent="0.25">
      <c r="A4431" s="89" t="s">
        <v>9284</v>
      </c>
      <c r="B4431" s="89" t="s">
        <v>8976</v>
      </c>
      <c r="C4431" s="89" t="s">
        <v>17297</v>
      </c>
      <c r="D4431" s="89" t="s">
        <v>2701</v>
      </c>
      <c r="E4431" s="94" t="s">
        <v>9285</v>
      </c>
      <c r="F4431" s="95" t="s">
        <v>1754</v>
      </c>
      <c r="G4431" s="89" t="s">
        <v>648</v>
      </c>
      <c r="H4431" s="89" t="s">
        <v>30</v>
      </c>
      <c r="I4431" s="96">
        <v>1</v>
      </c>
      <c r="J4431" s="97">
        <v>24544</v>
      </c>
      <c r="K4431" s="98">
        <f t="shared" si="2431"/>
        <v>8181.33</v>
      </c>
      <c r="L4431" s="99">
        <f t="shared" si="2432"/>
        <v>1.0815399999999999</v>
      </c>
      <c r="M4431" s="100">
        <f t="shared" si="2433"/>
        <v>1.0590999999999999</v>
      </c>
      <c r="N4431" s="101">
        <f t="shared" si="2434"/>
        <v>0.97811300000000001</v>
      </c>
      <c r="O4431" s="100">
        <f t="shared" si="2435"/>
        <v>1</v>
      </c>
      <c r="P4431" s="98">
        <f t="shared" si="2436"/>
        <v>9166.27</v>
      </c>
      <c r="Q4431" s="97">
        <f t="shared" si="2437"/>
        <v>27498.81</v>
      </c>
      <c r="R4431" s="97">
        <f t="shared" ref="R4431" si="2440">Q4431</f>
        <v>27498.81</v>
      </c>
      <c r="S4431" s="97"/>
    </row>
    <row r="4432" spans="1:19" x14ac:dyDescent="0.25">
      <c r="A4432" s="89" t="s">
        <v>9286</v>
      </c>
      <c r="B4432" s="89" t="s">
        <v>8976</v>
      </c>
      <c r="C4432" s="89"/>
      <c r="D4432" s="89" t="s">
        <v>2704</v>
      </c>
      <c r="E4432" s="94" t="s">
        <v>1740</v>
      </c>
      <c r="F4432" s="95" t="s">
        <v>1741</v>
      </c>
      <c r="G4432" s="89" t="s">
        <v>648</v>
      </c>
      <c r="H4432" s="89" t="s">
        <v>24</v>
      </c>
      <c r="I4432" s="96">
        <v>1</v>
      </c>
      <c r="J4432" s="97">
        <v>2007</v>
      </c>
      <c r="K4432" s="98">
        <f t="shared" si="2431"/>
        <v>1003.5</v>
      </c>
      <c r="L4432" s="99">
        <f t="shared" si="2432"/>
        <v>1.0815399999999999</v>
      </c>
      <c r="M4432" s="100">
        <f t="shared" si="2433"/>
        <v>1.0590999999999999</v>
      </c>
      <c r="N4432" s="101">
        <f t="shared" si="2434"/>
        <v>0.97811300000000001</v>
      </c>
      <c r="O4432" s="100">
        <f t="shared" si="2435"/>
        <v>1</v>
      </c>
      <c r="P4432" s="98">
        <f t="shared" si="2436"/>
        <v>1124.31</v>
      </c>
      <c r="Q4432" s="97">
        <f t="shared" si="2437"/>
        <v>2248.62</v>
      </c>
      <c r="R4432" s="97"/>
      <c r="S4432" s="97"/>
    </row>
    <row r="4433" spans="1:19" ht="22.5" x14ac:dyDescent="0.25">
      <c r="A4433" s="89" t="s">
        <v>9287</v>
      </c>
      <c r="B4433" s="89" t="s">
        <v>8976</v>
      </c>
      <c r="C4433" s="89" t="s">
        <v>17297</v>
      </c>
      <c r="D4433" s="89" t="s">
        <v>2708</v>
      </c>
      <c r="E4433" s="94" t="s">
        <v>9288</v>
      </c>
      <c r="F4433" s="95" t="s">
        <v>9147</v>
      </c>
      <c r="G4433" s="89" t="s">
        <v>648</v>
      </c>
      <c r="H4433" s="89" t="s">
        <v>24</v>
      </c>
      <c r="I4433" s="96">
        <v>1</v>
      </c>
      <c r="J4433" s="97">
        <v>33974</v>
      </c>
      <c r="K4433" s="98">
        <f t="shared" si="2431"/>
        <v>16987</v>
      </c>
      <c r="L4433" s="99">
        <f t="shared" si="2432"/>
        <v>1.0815399999999999</v>
      </c>
      <c r="M4433" s="100">
        <f t="shared" si="2433"/>
        <v>1.0590999999999999</v>
      </c>
      <c r="N4433" s="101">
        <f t="shared" si="2434"/>
        <v>0.97811300000000001</v>
      </c>
      <c r="O4433" s="100">
        <f t="shared" si="2435"/>
        <v>1</v>
      </c>
      <c r="P4433" s="98">
        <f t="shared" si="2436"/>
        <v>19032.04</v>
      </c>
      <c r="Q4433" s="97">
        <f t="shared" si="2437"/>
        <v>38064.080000000002</v>
      </c>
      <c r="R4433" s="97">
        <f t="shared" ref="R4433" si="2441">Q4433</f>
        <v>38064.080000000002</v>
      </c>
      <c r="S4433" s="97"/>
    </row>
    <row r="4434" spans="1:19" ht="22.5" x14ac:dyDescent="0.25">
      <c r="A4434" s="89" t="s">
        <v>9289</v>
      </c>
      <c r="B4434" s="89" t="s">
        <v>8976</v>
      </c>
      <c r="C4434" s="89"/>
      <c r="D4434" s="89" t="s">
        <v>2712</v>
      </c>
      <c r="E4434" s="94" t="s">
        <v>1768</v>
      </c>
      <c r="F4434" s="95" t="s">
        <v>1769</v>
      </c>
      <c r="G4434" s="89" t="s">
        <v>648</v>
      </c>
      <c r="H4434" s="89" t="s">
        <v>24</v>
      </c>
      <c r="I4434" s="96">
        <v>1</v>
      </c>
      <c r="J4434" s="97">
        <v>795</v>
      </c>
      <c r="K4434" s="98">
        <f t="shared" si="2431"/>
        <v>397.5</v>
      </c>
      <c r="L4434" s="99">
        <f t="shared" si="2432"/>
        <v>1.0815399999999999</v>
      </c>
      <c r="M4434" s="100">
        <f t="shared" si="2433"/>
        <v>1.0590999999999999</v>
      </c>
      <c r="N4434" s="101">
        <f t="shared" si="2434"/>
        <v>0.97811300000000001</v>
      </c>
      <c r="O4434" s="100">
        <f t="shared" si="2435"/>
        <v>1</v>
      </c>
      <c r="P4434" s="98">
        <f t="shared" si="2436"/>
        <v>445.35</v>
      </c>
      <c r="Q4434" s="97">
        <f t="shared" si="2437"/>
        <v>890.7</v>
      </c>
      <c r="R4434" s="97"/>
      <c r="S4434" s="97"/>
    </row>
    <row r="4435" spans="1:19" ht="22.5" x14ac:dyDescent="0.25">
      <c r="A4435" s="89" t="s">
        <v>9290</v>
      </c>
      <c r="B4435" s="89" t="s">
        <v>8976</v>
      </c>
      <c r="C4435" s="89" t="s">
        <v>17297</v>
      </c>
      <c r="D4435" s="89" t="s">
        <v>2715</v>
      </c>
      <c r="E4435" s="94" t="s">
        <v>9291</v>
      </c>
      <c r="F4435" s="95" t="s">
        <v>9143</v>
      </c>
      <c r="G4435" s="89" t="s">
        <v>648</v>
      </c>
      <c r="H4435" s="89" t="s">
        <v>24</v>
      </c>
      <c r="I4435" s="96">
        <v>1</v>
      </c>
      <c r="J4435" s="97">
        <v>66040</v>
      </c>
      <c r="K4435" s="98">
        <f t="shared" si="2431"/>
        <v>33020</v>
      </c>
      <c r="L4435" s="99">
        <f t="shared" si="2432"/>
        <v>1.0815399999999999</v>
      </c>
      <c r="M4435" s="100">
        <f t="shared" si="2433"/>
        <v>1.0590999999999999</v>
      </c>
      <c r="N4435" s="101">
        <f t="shared" si="2434"/>
        <v>0.97811300000000001</v>
      </c>
      <c r="O4435" s="100">
        <f t="shared" si="2435"/>
        <v>1</v>
      </c>
      <c r="P4435" s="98">
        <f t="shared" si="2436"/>
        <v>36995.22</v>
      </c>
      <c r="Q4435" s="97">
        <f t="shared" si="2437"/>
        <v>73990.44</v>
      </c>
      <c r="R4435" s="97">
        <f t="shared" ref="R4435" si="2442">Q4435</f>
        <v>73990.44</v>
      </c>
      <c r="S4435" s="97"/>
    </row>
    <row r="4436" spans="1:19" x14ac:dyDescent="0.25">
      <c r="A4436" s="89"/>
      <c r="B4436" s="90"/>
      <c r="C4436" s="90"/>
      <c r="D4436" s="91"/>
      <c r="E4436" s="92"/>
      <c r="F4436" s="92" t="s">
        <v>9292</v>
      </c>
      <c r="G4436" s="91"/>
      <c r="H4436" s="91"/>
      <c r="I4436" s="93">
        <v>1</v>
      </c>
      <c r="J4436" s="91"/>
      <c r="K4436" s="98"/>
      <c r="L4436" s="99"/>
      <c r="M4436" s="100"/>
      <c r="N4436" s="101"/>
      <c r="O4436" s="100"/>
      <c r="P4436" s="98"/>
      <c r="Q4436" s="91"/>
      <c r="R4436" s="91"/>
      <c r="S4436" s="91"/>
    </row>
    <row r="4437" spans="1:19" ht="22.5" x14ac:dyDescent="0.25">
      <c r="A4437" s="89" t="s">
        <v>9293</v>
      </c>
      <c r="B4437" s="89" t="s">
        <v>8976</v>
      </c>
      <c r="C4437" s="89"/>
      <c r="D4437" s="89" t="s">
        <v>2719</v>
      </c>
      <c r="E4437" s="94" t="s">
        <v>1727</v>
      </c>
      <c r="F4437" s="95" t="s">
        <v>1728</v>
      </c>
      <c r="G4437" s="89" t="s">
        <v>648</v>
      </c>
      <c r="H4437" s="89" t="s">
        <v>12</v>
      </c>
      <c r="I4437" s="96">
        <v>1</v>
      </c>
      <c r="J4437" s="97">
        <v>57924</v>
      </c>
      <c r="K4437" s="98">
        <f t="shared" ref="K4437:K4446" si="2443">J4437/H4437</f>
        <v>57924</v>
      </c>
      <c r="L4437" s="99">
        <f t="shared" ref="L4437:L4446" si="2444">$L$8</f>
        <v>1.0815399999999999</v>
      </c>
      <c r="M4437" s="100">
        <f t="shared" ref="M4437:M4446" si="2445">$M$8</f>
        <v>1.0590999999999999</v>
      </c>
      <c r="N4437" s="101">
        <f t="shared" ref="N4437:N4446" si="2446">$N$8</f>
        <v>0.97811300000000001</v>
      </c>
      <c r="O4437" s="100">
        <f t="shared" ref="O4437:O4446" si="2447">$O$8</f>
        <v>1</v>
      </c>
      <c r="P4437" s="98">
        <f t="shared" ref="P4437:P4446" si="2448">K4437*L4437*M4437*N4437*O4437</f>
        <v>64897.37</v>
      </c>
      <c r="Q4437" s="97">
        <f t="shared" ref="Q4437:Q4446" si="2449">H4437*P4437</f>
        <v>64897.37</v>
      </c>
      <c r="R4437" s="97"/>
      <c r="S4437" s="97"/>
    </row>
    <row r="4438" spans="1:19" ht="22.5" x14ac:dyDescent="0.25">
      <c r="A4438" s="89" t="s">
        <v>9294</v>
      </c>
      <c r="B4438" s="89" t="s">
        <v>8976</v>
      </c>
      <c r="C4438" s="89" t="s">
        <v>17297</v>
      </c>
      <c r="D4438" s="89" t="s">
        <v>2724</v>
      </c>
      <c r="E4438" s="94" t="s">
        <v>9295</v>
      </c>
      <c r="F4438" s="95" t="s">
        <v>9197</v>
      </c>
      <c r="G4438" s="89" t="s">
        <v>648</v>
      </c>
      <c r="H4438" s="89" t="s">
        <v>12</v>
      </c>
      <c r="I4438" s="96">
        <v>1</v>
      </c>
      <c r="J4438" s="97">
        <v>715956</v>
      </c>
      <c r="K4438" s="98">
        <f t="shared" si="2443"/>
        <v>715956</v>
      </c>
      <c r="L4438" s="99">
        <f t="shared" si="2444"/>
        <v>1.0815399999999999</v>
      </c>
      <c r="M4438" s="100">
        <f t="shared" si="2445"/>
        <v>1.0590999999999999</v>
      </c>
      <c r="N4438" s="101">
        <f t="shared" si="2446"/>
        <v>0.97811300000000001</v>
      </c>
      <c r="O4438" s="100">
        <f t="shared" si="2447"/>
        <v>1</v>
      </c>
      <c r="P4438" s="98">
        <f t="shared" si="2448"/>
        <v>802148.76</v>
      </c>
      <c r="Q4438" s="97">
        <f t="shared" si="2449"/>
        <v>802148.76</v>
      </c>
      <c r="R4438" s="97">
        <f t="shared" ref="R4438" si="2450">Q4438</f>
        <v>802148.76</v>
      </c>
      <c r="S4438" s="97"/>
    </row>
    <row r="4439" spans="1:19" x14ac:dyDescent="0.25">
      <c r="A4439" s="89" t="s">
        <v>9296</v>
      </c>
      <c r="B4439" s="89" t="s">
        <v>8976</v>
      </c>
      <c r="C4439" s="89"/>
      <c r="D4439" s="89" t="s">
        <v>2728</v>
      </c>
      <c r="E4439" s="94" t="s">
        <v>1746</v>
      </c>
      <c r="F4439" s="95" t="s">
        <v>1747</v>
      </c>
      <c r="G4439" s="89" t="s">
        <v>648</v>
      </c>
      <c r="H4439" s="89" t="s">
        <v>12</v>
      </c>
      <c r="I4439" s="96">
        <v>1</v>
      </c>
      <c r="J4439" s="97">
        <v>2561</v>
      </c>
      <c r="K4439" s="98">
        <f t="shared" si="2443"/>
        <v>2561</v>
      </c>
      <c r="L4439" s="99">
        <f t="shared" si="2444"/>
        <v>1.0815399999999999</v>
      </c>
      <c r="M4439" s="100">
        <f t="shared" si="2445"/>
        <v>1.0590999999999999</v>
      </c>
      <c r="N4439" s="101">
        <f t="shared" si="2446"/>
        <v>0.97811300000000001</v>
      </c>
      <c r="O4439" s="100">
        <f t="shared" si="2447"/>
        <v>1</v>
      </c>
      <c r="P4439" s="98">
        <f t="shared" si="2448"/>
        <v>2869.31</v>
      </c>
      <c r="Q4439" s="97">
        <f t="shared" si="2449"/>
        <v>2869.31</v>
      </c>
      <c r="R4439" s="97"/>
      <c r="S4439" s="97"/>
    </row>
    <row r="4440" spans="1:19" ht="22.5" x14ac:dyDescent="0.25">
      <c r="A4440" s="89" t="s">
        <v>9297</v>
      </c>
      <c r="B4440" s="89" t="s">
        <v>8976</v>
      </c>
      <c r="C4440" s="89" t="s">
        <v>17297</v>
      </c>
      <c r="D4440" s="89" t="s">
        <v>2732</v>
      </c>
      <c r="E4440" s="94" t="s">
        <v>9298</v>
      </c>
      <c r="F4440" s="95" t="s">
        <v>3743</v>
      </c>
      <c r="G4440" s="89" t="s">
        <v>648</v>
      </c>
      <c r="H4440" s="89" t="s">
        <v>12</v>
      </c>
      <c r="I4440" s="96">
        <v>1</v>
      </c>
      <c r="J4440" s="97">
        <v>146439</v>
      </c>
      <c r="K4440" s="98">
        <f t="shared" si="2443"/>
        <v>146439</v>
      </c>
      <c r="L4440" s="99">
        <f t="shared" si="2444"/>
        <v>1.0815399999999999</v>
      </c>
      <c r="M4440" s="100">
        <f t="shared" si="2445"/>
        <v>1.0590999999999999</v>
      </c>
      <c r="N4440" s="101">
        <f t="shared" si="2446"/>
        <v>0.97811300000000001</v>
      </c>
      <c r="O4440" s="100">
        <f t="shared" si="2447"/>
        <v>1</v>
      </c>
      <c r="P4440" s="98">
        <f t="shared" si="2448"/>
        <v>164068.54999999999</v>
      </c>
      <c r="Q4440" s="97">
        <f t="shared" si="2449"/>
        <v>164068.54999999999</v>
      </c>
      <c r="R4440" s="97">
        <f t="shared" ref="R4440" si="2451">Q4440</f>
        <v>164068.54999999999</v>
      </c>
      <c r="S4440" s="97"/>
    </row>
    <row r="4441" spans="1:19" x14ac:dyDescent="0.25">
      <c r="A4441" s="89" t="s">
        <v>9299</v>
      </c>
      <c r="B4441" s="89" t="s">
        <v>8976</v>
      </c>
      <c r="C4441" s="89"/>
      <c r="D4441" s="89" t="s">
        <v>2736</v>
      </c>
      <c r="E4441" s="94" t="s">
        <v>1645</v>
      </c>
      <c r="F4441" s="95" t="s">
        <v>1646</v>
      </c>
      <c r="G4441" s="89" t="s">
        <v>648</v>
      </c>
      <c r="H4441" s="89" t="s">
        <v>30</v>
      </c>
      <c r="I4441" s="96">
        <v>1</v>
      </c>
      <c r="J4441" s="97">
        <v>2347</v>
      </c>
      <c r="K4441" s="98">
        <f t="shared" si="2443"/>
        <v>782.33</v>
      </c>
      <c r="L4441" s="99">
        <f t="shared" si="2444"/>
        <v>1.0815399999999999</v>
      </c>
      <c r="M4441" s="100">
        <f t="shared" si="2445"/>
        <v>1.0590999999999999</v>
      </c>
      <c r="N4441" s="101">
        <f t="shared" si="2446"/>
        <v>0.97811300000000001</v>
      </c>
      <c r="O4441" s="100">
        <f t="shared" si="2447"/>
        <v>1</v>
      </c>
      <c r="P4441" s="98">
        <f t="shared" si="2448"/>
        <v>876.51</v>
      </c>
      <c r="Q4441" s="97">
        <f t="shared" si="2449"/>
        <v>2629.53</v>
      </c>
      <c r="R4441" s="97"/>
      <c r="S4441" s="97"/>
    </row>
    <row r="4442" spans="1:19" ht="22.5" x14ac:dyDescent="0.25">
      <c r="A4442" s="89" t="s">
        <v>9300</v>
      </c>
      <c r="B4442" s="89" t="s">
        <v>8976</v>
      </c>
      <c r="C4442" s="89" t="s">
        <v>17297</v>
      </c>
      <c r="D4442" s="89" t="s">
        <v>2740</v>
      </c>
      <c r="E4442" s="94" t="s">
        <v>9301</v>
      </c>
      <c r="F4442" s="95" t="s">
        <v>1754</v>
      </c>
      <c r="G4442" s="89" t="s">
        <v>648</v>
      </c>
      <c r="H4442" s="89" t="s">
        <v>30</v>
      </c>
      <c r="I4442" s="96">
        <v>1</v>
      </c>
      <c r="J4442" s="97">
        <v>24544</v>
      </c>
      <c r="K4442" s="98">
        <f t="shared" si="2443"/>
        <v>8181.33</v>
      </c>
      <c r="L4442" s="99">
        <f t="shared" si="2444"/>
        <v>1.0815399999999999</v>
      </c>
      <c r="M4442" s="100">
        <f t="shared" si="2445"/>
        <v>1.0590999999999999</v>
      </c>
      <c r="N4442" s="101">
        <f t="shared" si="2446"/>
        <v>0.97811300000000001</v>
      </c>
      <c r="O4442" s="100">
        <f t="shared" si="2447"/>
        <v>1</v>
      </c>
      <c r="P4442" s="98">
        <f t="shared" si="2448"/>
        <v>9166.27</v>
      </c>
      <c r="Q4442" s="97">
        <f t="shared" si="2449"/>
        <v>27498.81</v>
      </c>
      <c r="R4442" s="97">
        <f t="shared" ref="R4442" si="2452">Q4442</f>
        <v>27498.81</v>
      </c>
      <c r="S4442" s="97"/>
    </row>
    <row r="4443" spans="1:19" x14ac:dyDescent="0.25">
      <c r="A4443" s="89" t="s">
        <v>9302</v>
      </c>
      <c r="B4443" s="89" t="s">
        <v>8976</v>
      </c>
      <c r="C4443" s="89"/>
      <c r="D4443" s="89" t="s">
        <v>2743</v>
      </c>
      <c r="E4443" s="94" t="s">
        <v>1740</v>
      </c>
      <c r="F4443" s="95" t="s">
        <v>1741</v>
      </c>
      <c r="G4443" s="89" t="s">
        <v>648</v>
      </c>
      <c r="H4443" s="89" t="s">
        <v>24</v>
      </c>
      <c r="I4443" s="96">
        <v>1</v>
      </c>
      <c r="J4443" s="97">
        <v>2007</v>
      </c>
      <c r="K4443" s="98">
        <f t="shared" si="2443"/>
        <v>1003.5</v>
      </c>
      <c r="L4443" s="99">
        <f t="shared" si="2444"/>
        <v>1.0815399999999999</v>
      </c>
      <c r="M4443" s="100">
        <f t="shared" si="2445"/>
        <v>1.0590999999999999</v>
      </c>
      <c r="N4443" s="101">
        <f t="shared" si="2446"/>
        <v>0.97811300000000001</v>
      </c>
      <c r="O4443" s="100">
        <f t="shared" si="2447"/>
        <v>1</v>
      </c>
      <c r="P4443" s="98">
        <f t="shared" si="2448"/>
        <v>1124.31</v>
      </c>
      <c r="Q4443" s="97">
        <f t="shared" si="2449"/>
        <v>2248.62</v>
      </c>
      <c r="R4443" s="97"/>
      <c r="S4443" s="97"/>
    </row>
    <row r="4444" spans="1:19" ht="22.5" x14ac:dyDescent="0.25">
      <c r="A4444" s="89" t="s">
        <v>9303</v>
      </c>
      <c r="B4444" s="89" t="s">
        <v>8976</v>
      </c>
      <c r="C4444" s="89" t="s">
        <v>17297</v>
      </c>
      <c r="D4444" s="89" t="s">
        <v>2747</v>
      </c>
      <c r="E4444" s="94" t="s">
        <v>9304</v>
      </c>
      <c r="F4444" s="95" t="s">
        <v>9147</v>
      </c>
      <c r="G4444" s="89" t="s">
        <v>648</v>
      </c>
      <c r="H4444" s="89" t="s">
        <v>24</v>
      </c>
      <c r="I4444" s="96">
        <v>1</v>
      </c>
      <c r="J4444" s="97">
        <v>33974</v>
      </c>
      <c r="K4444" s="98">
        <f t="shared" si="2443"/>
        <v>16987</v>
      </c>
      <c r="L4444" s="99">
        <f t="shared" si="2444"/>
        <v>1.0815399999999999</v>
      </c>
      <c r="M4444" s="100">
        <f t="shared" si="2445"/>
        <v>1.0590999999999999</v>
      </c>
      <c r="N4444" s="101">
        <f t="shared" si="2446"/>
        <v>0.97811300000000001</v>
      </c>
      <c r="O4444" s="100">
        <f t="shared" si="2447"/>
        <v>1</v>
      </c>
      <c r="P4444" s="98">
        <f t="shared" si="2448"/>
        <v>19032.04</v>
      </c>
      <c r="Q4444" s="97">
        <f t="shared" si="2449"/>
        <v>38064.080000000002</v>
      </c>
      <c r="R4444" s="97">
        <f t="shared" ref="R4444" si="2453">Q4444</f>
        <v>38064.080000000002</v>
      </c>
      <c r="S4444" s="97"/>
    </row>
    <row r="4445" spans="1:19" ht="22.5" x14ac:dyDescent="0.25">
      <c r="A4445" s="89" t="s">
        <v>9305</v>
      </c>
      <c r="B4445" s="89" t="s">
        <v>8976</v>
      </c>
      <c r="C4445" s="89"/>
      <c r="D4445" s="89" t="s">
        <v>2750</v>
      </c>
      <c r="E4445" s="94" t="s">
        <v>1768</v>
      </c>
      <c r="F4445" s="95" t="s">
        <v>1769</v>
      </c>
      <c r="G4445" s="89" t="s">
        <v>648</v>
      </c>
      <c r="H4445" s="89" t="s">
        <v>24</v>
      </c>
      <c r="I4445" s="96">
        <v>1</v>
      </c>
      <c r="J4445" s="97">
        <v>795</v>
      </c>
      <c r="K4445" s="98">
        <f t="shared" si="2443"/>
        <v>397.5</v>
      </c>
      <c r="L4445" s="99">
        <f t="shared" si="2444"/>
        <v>1.0815399999999999</v>
      </c>
      <c r="M4445" s="100">
        <f t="shared" si="2445"/>
        <v>1.0590999999999999</v>
      </c>
      <c r="N4445" s="101">
        <f t="shared" si="2446"/>
        <v>0.97811300000000001</v>
      </c>
      <c r="O4445" s="100">
        <f t="shared" si="2447"/>
        <v>1</v>
      </c>
      <c r="P4445" s="98">
        <f t="shared" si="2448"/>
        <v>445.35</v>
      </c>
      <c r="Q4445" s="97">
        <f t="shared" si="2449"/>
        <v>890.7</v>
      </c>
      <c r="R4445" s="97"/>
      <c r="S4445" s="97"/>
    </row>
    <row r="4446" spans="1:19" ht="22.5" x14ac:dyDescent="0.25">
      <c r="A4446" s="89" t="s">
        <v>9306</v>
      </c>
      <c r="B4446" s="89" t="s">
        <v>8976</v>
      </c>
      <c r="C4446" s="89" t="s">
        <v>17297</v>
      </c>
      <c r="D4446" s="89" t="s">
        <v>2754</v>
      </c>
      <c r="E4446" s="94" t="s">
        <v>9307</v>
      </c>
      <c r="F4446" s="95" t="s">
        <v>9143</v>
      </c>
      <c r="G4446" s="89" t="s">
        <v>648</v>
      </c>
      <c r="H4446" s="89" t="s">
        <v>24</v>
      </c>
      <c r="I4446" s="96">
        <v>1</v>
      </c>
      <c r="J4446" s="97">
        <v>66040</v>
      </c>
      <c r="K4446" s="98">
        <f t="shared" si="2443"/>
        <v>33020</v>
      </c>
      <c r="L4446" s="99">
        <f t="shared" si="2444"/>
        <v>1.0815399999999999</v>
      </c>
      <c r="M4446" s="100">
        <f t="shared" si="2445"/>
        <v>1.0590999999999999</v>
      </c>
      <c r="N4446" s="101">
        <f t="shared" si="2446"/>
        <v>0.97811300000000001</v>
      </c>
      <c r="O4446" s="100">
        <f t="shared" si="2447"/>
        <v>1</v>
      </c>
      <c r="P4446" s="98">
        <f t="shared" si="2448"/>
        <v>36995.22</v>
      </c>
      <c r="Q4446" s="97">
        <f t="shared" si="2449"/>
        <v>73990.44</v>
      </c>
      <c r="R4446" s="97">
        <f t="shared" ref="R4446" si="2454">Q4446</f>
        <v>73990.44</v>
      </c>
      <c r="S4446" s="97"/>
    </row>
    <row r="4447" spans="1:19" x14ac:dyDescent="0.25">
      <c r="A4447" s="82" t="s">
        <v>2790</v>
      </c>
      <c r="B4447" s="83"/>
      <c r="C4447" s="84"/>
      <c r="D4447" s="85"/>
      <c r="E4447" s="86"/>
      <c r="F4447" s="86" t="s">
        <v>6929</v>
      </c>
      <c r="G4447" s="82"/>
      <c r="H4447" s="82"/>
      <c r="I4447" s="87"/>
      <c r="J4447" s="88">
        <f>SUM(J4448:J4451)</f>
        <v>1145103</v>
      </c>
      <c r="K4447" s="98"/>
      <c r="L4447" s="99"/>
      <c r="M4447" s="100"/>
      <c r="N4447" s="101"/>
      <c r="O4447" s="100"/>
      <c r="P4447" s="98"/>
      <c r="Q4447" s="88">
        <f>SUM(Q4448:Q4451)</f>
        <v>1282960.06</v>
      </c>
      <c r="R4447" s="88">
        <f t="shared" ref="R4447:S4447" si="2455">SUM(R4448:R4451)</f>
        <v>1229585.8600000001</v>
      </c>
      <c r="S4447" s="88">
        <f t="shared" si="2455"/>
        <v>0</v>
      </c>
    </row>
    <row r="4448" spans="1:19" x14ac:dyDescent="0.25">
      <c r="A4448" s="89" t="s">
        <v>9309</v>
      </c>
      <c r="B4448" s="89" t="s">
        <v>8976</v>
      </c>
      <c r="C4448" s="89"/>
      <c r="D4448" s="89" t="s">
        <v>2759</v>
      </c>
      <c r="E4448" s="94" t="s">
        <v>6931</v>
      </c>
      <c r="F4448" s="95" t="s">
        <v>6932</v>
      </c>
      <c r="G4448" s="89" t="s">
        <v>6933</v>
      </c>
      <c r="H4448" s="89" t="s">
        <v>68</v>
      </c>
      <c r="I4448" s="96">
        <v>1</v>
      </c>
      <c r="J4448" s="97">
        <v>47639</v>
      </c>
      <c r="K4448" s="98">
        <f>J4448/H4448</f>
        <v>3969.92</v>
      </c>
      <c r="L4448" s="99">
        <f>$L$8</f>
        <v>1.0815399999999999</v>
      </c>
      <c r="M4448" s="100">
        <f>$M$8</f>
        <v>1.0590999999999999</v>
      </c>
      <c r="N4448" s="101">
        <f>$N$8</f>
        <v>0.97811300000000001</v>
      </c>
      <c r="O4448" s="100">
        <f>$O$8</f>
        <v>1</v>
      </c>
      <c r="P4448" s="98">
        <f>K4448*L4448*M4448*N4448*O4448</f>
        <v>4447.8500000000004</v>
      </c>
      <c r="Q4448" s="97">
        <f>H4448*P4448</f>
        <v>53374.2</v>
      </c>
      <c r="R4448" s="97"/>
      <c r="S4448" s="97"/>
    </row>
    <row r="4449" spans="1:19" ht="22.5" x14ac:dyDescent="0.25">
      <c r="A4449" s="89" t="s">
        <v>9310</v>
      </c>
      <c r="B4449" s="89" t="s">
        <v>8976</v>
      </c>
      <c r="C4449" s="89" t="s">
        <v>17297</v>
      </c>
      <c r="D4449" s="89" t="s">
        <v>2763</v>
      </c>
      <c r="E4449" s="94" t="s">
        <v>9311</v>
      </c>
      <c r="F4449" s="95" t="s">
        <v>9312</v>
      </c>
      <c r="G4449" s="89" t="s">
        <v>648</v>
      </c>
      <c r="H4449" s="89" t="s">
        <v>34</v>
      </c>
      <c r="I4449" s="96">
        <v>1</v>
      </c>
      <c r="J4449" s="97">
        <v>394672</v>
      </c>
      <c r="K4449" s="98">
        <f>J4449/H4449</f>
        <v>98668</v>
      </c>
      <c r="L4449" s="99">
        <f>$L$8</f>
        <v>1.0815399999999999</v>
      </c>
      <c r="M4449" s="100">
        <f>$M$8</f>
        <v>1.0590999999999999</v>
      </c>
      <c r="N4449" s="101">
        <f>$N$8</f>
        <v>0.97811300000000001</v>
      </c>
      <c r="O4449" s="100">
        <f>$O$8</f>
        <v>1</v>
      </c>
      <c r="P4449" s="98">
        <f>K4449*L4449*M4449*N4449*O4449</f>
        <v>110546.48</v>
      </c>
      <c r="Q4449" s="97">
        <f>H4449*P4449</f>
        <v>442185.92</v>
      </c>
      <c r="R4449" s="97">
        <f t="shared" ref="R4449:R4451" si="2456">Q4449</f>
        <v>442185.92</v>
      </c>
      <c r="S4449" s="97"/>
    </row>
    <row r="4450" spans="1:19" ht="22.5" x14ac:dyDescent="0.25">
      <c r="A4450" s="89" t="s">
        <v>9313</v>
      </c>
      <c r="B4450" s="89" t="s">
        <v>8976</v>
      </c>
      <c r="C4450" s="89" t="s">
        <v>17297</v>
      </c>
      <c r="D4450" s="89" t="s">
        <v>2768</v>
      </c>
      <c r="E4450" s="94" t="s">
        <v>9314</v>
      </c>
      <c r="F4450" s="95" t="s">
        <v>6936</v>
      </c>
      <c r="G4450" s="89" t="s">
        <v>648</v>
      </c>
      <c r="H4450" s="89" t="s">
        <v>48</v>
      </c>
      <c r="I4450" s="96">
        <v>1</v>
      </c>
      <c r="J4450" s="97">
        <v>543530</v>
      </c>
      <c r="K4450" s="98">
        <f>J4450/H4450</f>
        <v>77647.14</v>
      </c>
      <c r="L4450" s="99">
        <f>$L$8</f>
        <v>1.0815399999999999</v>
      </c>
      <c r="M4450" s="100">
        <f>$M$8</f>
        <v>1.0590999999999999</v>
      </c>
      <c r="N4450" s="101">
        <f>$N$8</f>
        <v>0.97811300000000001</v>
      </c>
      <c r="O4450" s="100">
        <f>$O$8</f>
        <v>1</v>
      </c>
      <c r="P4450" s="98">
        <f>K4450*L4450*M4450*N4450*O4450</f>
        <v>86994.95</v>
      </c>
      <c r="Q4450" s="97">
        <f>H4450*P4450</f>
        <v>608964.65</v>
      </c>
      <c r="R4450" s="97">
        <f t="shared" si="2456"/>
        <v>608964.65</v>
      </c>
      <c r="S4450" s="97"/>
    </row>
    <row r="4451" spans="1:19" ht="22.5" x14ac:dyDescent="0.25">
      <c r="A4451" s="89" t="s">
        <v>9315</v>
      </c>
      <c r="B4451" s="89" t="s">
        <v>8976</v>
      </c>
      <c r="C4451" s="89" t="s">
        <v>17297</v>
      </c>
      <c r="D4451" s="89" t="s">
        <v>2772</v>
      </c>
      <c r="E4451" s="94" t="s">
        <v>9316</v>
      </c>
      <c r="F4451" s="95" t="s">
        <v>9317</v>
      </c>
      <c r="G4451" s="89" t="s">
        <v>648</v>
      </c>
      <c r="H4451" s="89" t="s">
        <v>12</v>
      </c>
      <c r="I4451" s="96">
        <v>1</v>
      </c>
      <c r="J4451" s="97">
        <v>159262</v>
      </c>
      <c r="K4451" s="98">
        <f>J4451/H4451</f>
        <v>159262</v>
      </c>
      <c r="L4451" s="99">
        <f>$L$8</f>
        <v>1.0815399999999999</v>
      </c>
      <c r="M4451" s="100">
        <f>$M$8</f>
        <v>1.0590999999999999</v>
      </c>
      <c r="N4451" s="101">
        <f>$N$8</f>
        <v>0.97811300000000001</v>
      </c>
      <c r="O4451" s="100">
        <f>$O$8</f>
        <v>1</v>
      </c>
      <c r="P4451" s="98">
        <f>K4451*L4451*M4451*N4451*O4451</f>
        <v>178435.29</v>
      </c>
      <c r="Q4451" s="97">
        <f>H4451*P4451</f>
        <v>178435.29</v>
      </c>
      <c r="R4451" s="97">
        <f t="shared" si="2456"/>
        <v>178435.29</v>
      </c>
      <c r="S4451" s="97"/>
    </row>
    <row r="4452" spans="1:19" x14ac:dyDescent="0.25">
      <c r="A4452" s="82" t="s">
        <v>1546</v>
      </c>
      <c r="B4452" s="83"/>
      <c r="C4452" s="84"/>
      <c r="D4452" s="85"/>
      <c r="E4452" s="86"/>
      <c r="F4452" s="86" t="s">
        <v>9319</v>
      </c>
      <c r="G4452" s="82"/>
      <c r="H4452" s="82"/>
      <c r="I4452" s="87"/>
      <c r="J4452" s="88">
        <f>SUM(J4453:J4526)</f>
        <v>1701157</v>
      </c>
      <c r="K4452" s="98"/>
      <c r="L4452" s="99"/>
      <c r="M4452" s="100"/>
      <c r="N4452" s="101"/>
      <c r="O4452" s="100"/>
      <c r="P4452" s="98"/>
      <c r="Q4452" s="88">
        <f>SUM(Q4453:Q4526)</f>
        <v>1905956.52</v>
      </c>
      <c r="R4452" s="88">
        <f t="shared" ref="R4452:S4452" si="2457">SUM(R4453:R4526)</f>
        <v>543910.49</v>
      </c>
      <c r="S4452" s="88">
        <f t="shared" si="2457"/>
        <v>0</v>
      </c>
    </row>
    <row r="4453" spans="1:19" x14ac:dyDescent="0.25">
      <c r="A4453" s="89"/>
      <c r="B4453" s="90"/>
      <c r="C4453" s="90"/>
      <c r="D4453" s="91"/>
      <c r="E4453" s="92"/>
      <c r="F4453" s="92" t="s">
        <v>9320</v>
      </c>
      <c r="G4453" s="91"/>
      <c r="H4453" s="91"/>
      <c r="I4453" s="93">
        <v>1</v>
      </c>
      <c r="J4453" s="91"/>
      <c r="K4453" s="98"/>
      <c r="L4453" s="99"/>
      <c r="M4453" s="100"/>
      <c r="N4453" s="101"/>
      <c r="O4453" s="100"/>
      <c r="P4453" s="98"/>
      <c r="Q4453" s="91"/>
      <c r="R4453" s="91"/>
      <c r="S4453" s="91"/>
    </row>
    <row r="4454" spans="1:19" ht="22.5" x14ac:dyDescent="0.25">
      <c r="A4454" s="89" t="s">
        <v>9321</v>
      </c>
      <c r="B4454" s="89" t="s">
        <v>8976</v>
      </c>
      <c r="C4454" s="89"/>
      <c r="D4454" s="89" t="s">
        <v>2776</v>
      </c>
      <c r="E4454" s="94" t="s">
        <v>7575</v>
      </c>
      <c r="F4454" s="95" t="s">
        <v>7576</v>
      </c>
      <c r="G4454" s="89" t="s">
        <v>110</v>
      </c>
      <c r="H4454" s="89" t="s">
        <v>9322</v>
      </c>
      <c r="I4454" s="96">
        <v>1</v>
      </c>
      <c r="J4454" s="97">
        <v>7424</v>
      </c>
      <c r="K4454" s="98">
        <f>J4454/H4454</f>
        <v>145000</v>
      </c>
      <c r="L4454" s="99">
        <f>$L$8</f>
        <v>1.0815399999999999</v>
      </c>
      <c r="M4454" s="100">
        <f>$M$8</f>
        <v>1.0590999999999999</v>
      </c>
      <c r="N4454" s="101">
        <f>$N$8</f>
        <v>0.97811300000000001</v>
      </c>
      <c r="O4454" s="100">
        <f>$O$8</f>
        <v>1</v>
      </c>
      <c r="P4454" s="98">
        <f>K4454*L4454*M4454*N4454*O4454</f>
        <v>162456.31</v>
      </c>
      <c r="Q4454" s="97">
        <f>H4454*P4454</f>
        <v>8317.76</v>
      </c>
      <c r="R4454" s="97"/>
      <c r="S4454" s="97"/>
    </row>
    <row r="4455" spans="1:19" ht="22.5" x14ac:dyDescent="0.25">
      <c r="A4455" s="89" t="s">
        <v>9323</v>
      </c>
      <c r="B4455" s="89" t="s">
        <v>8976</v>
      </c>
      <c r="C4455" s="89"/>
      <c r="D4455" s="89" t="s">
        <v>2780</v>
      </c>
      <c r="E4455" s="94" t="s">
        <v>1837</v>
      </c>
      <c r="F4455" s="95" t="s">
        <v>9324</v>
      </c>
      <c r="G4455" s="89" t="s">
        <v>949</v>
      </c>
      <c r="H4455" s="89" t="s">
        <v>9325</v>
      </c>
      <c r="I4455" s="96">
        <v>1</v>
      </c>
      <c r="J4455" s="97">
        <v>3432</v>
      </c>
      <c r="K4455" s="98">
        <f>J4455/H4455</f>
        <v>670.55</v>
      </c>
      <c r="L4455" s="99">
        <f>$L$8</f>
        <v>1.0815399999999999</v>
      </c>
      <c r="M4455" s="100">
        <f>$M$8</f>
        <v>1.0590999999999999</v>
      </c>
      <c r="N4455" s="101">
        <f>$N$8</f>
        <v>0.97811300000000001</v>
      </c>
      <c r="O4455" s="100">
        <f>$O$8</f>
        <v>1</v>
      </c>
      <c r="P4455" s="98">
        <f>K4455*L4455*M4455*N4455*O4455</f>
        <v>751.28</v>
      </c>
      <c r="Q4455" s="97">
        <f>H4455*P4455</f>
        <v>3845.2</v>
      </c>
      <c r="R4455" s="97"/>
      <c r="S4455" s="97"/>
    </row>
    <row r="4456" spans="1:19" ht="22.5" x14ac:dyDescent="0.25">
      <c r="A4456" s="89" t="s">
        <v>9326</v>
      </c>
      <c r="B4456" s="89" t="s">
        <v>8976</v>
      </c>
      <c r="C4456" s="89"/>
      <c r="D4456" s="89" t="s">
        <v>2783</v>
      </c>
      <c r="E4456" s="94" t="s">
        <v>7583</v>
      </c>
      <c r="F4456" s="95" t="s">
        <v>7584</v>
      </c>
      <c r="G4456" s="89" t="s">
        <v>110</v>
      </c>
      <c r="H4456" s="89" t="s">
        <v>3106</v>
      </c>
      <c r="I4456" s="96">
        <v>1</v>
      </c>
      <c r="J4456" s="97">
        <v>14381</v>
      </c>
      <c r="K4456" s="98">
        <f>J4456/H4456</f>
        <v>115048</v>
      </c>
      <c r="L4456" s="99">
        <f>$L$8</f>
        <v>1.0815399999999999</v>
      </c>
      <c r="M4456" s="100">
        <f>$M$8</f>
        <v>1.0590999999999999</v>
      </c>
      <c r="N4456" s="101">
        <f>$N$8</f>
        <v>0.97811300000000001</v>
      </c>
      <c r="O4456" s="100">
        <f>$O$8</f>
        <v>1</v>
      </c>
      <c r="P4456" s="98">
        <f>K4456*L4456*M4456*N4456*O4456</f>
        <v>128898.44</v>
      </c>
      <c r="Q4456" s="97">
        <f>H4456*P4456</f>
        <v>16112.31</v>
      </c>
      <c r="R4456" s="97"/>
      <c r="S4456" s="97"/>
    </row>
    <row r="4457" spans="1:19" ht="22.5" x14ac:dyDescent="0.25">
      <c r="A4457" s="89" t="s">
        <v>9327</v>
      </c>
      <c r="B4457" s="89" t="s">
        <v>8976</v>
      </c>
      <c r="C4457" s="89"/>
      <c r="D4457" s="89" t="s">
        <v>2787</v>
      </c>
      <c r="E4457" s="94" t="s">
        <v>7587</v>
      </c>
      <c r="F4457" s="95" t="s">
        <v>9328</v>
      </c>
      <c r="G4457" s="89" t="s">
        <v>949</v>
      </c>
      <c r="H4457" s="89" t="s">
        <v>9329</v>
      </c>
      <c r="I4457" s="96">
        <v>1</v>
      </c>
      <c r="J4457" s="97">
        <v>10381</v>
      </c>
      <c r="K4457" s="98">
        <f>J4457/H4457</f>
        <v>830.48</v>
      </c>
      <c r="L4457" s="99">
        <f>$L$8</f>
        <v>1.0815399999999999</v>
      </c>
      <c r="M4457" s="100">
        <f>$M$8</f>
        <v>1.0590999999999999</v>
      </c>
      <c r="N4457" s="101">
        <f>$N$8</f>
        <v>0.97811300000000001</v>
      </c>
      <c r="O4457" s="100">
        <f>$O$8</f>
        <v>1</v>
      </c>
      <c r="P4457" s="98">
        <f>K4457*L4457*M4457*N4457*O4457</f>
        <v>930.46</v>
      </c>
      <c r="Q4457" s="97">
        <f>H4457*P4457</f>
        <v>11630.75</v>
      </c>
      <c r="R4457" s="97"/>
      <c r="S4457" s="97"/>
    </row>
    <row r="4458" spans="1:19" x14ac:dyDescent="0.25">
      <c r="A4458" s="89"/>
      <c r="B4458" s="90"/>
      <c r="C4458" s="90"/>
      <c r="D4458" s="91"/>
      <c r="E4458" s="92"/>
      <c r="F4458" s="92" t="s">
        <v>9330</v>
      </c>
      <c r="G4458" s="91"/>
      <c r="H4458" s="91"/>
      <c r="I4458" s="93">
        <v>1</v>
      </c>
      <c r="J4458" s="91"/>
      <c r="K4458" s="98"/>
      <c r="L4458" s="99"/>
      <c r="M4458" s="100"/>
      <c r="N4458" s="101"/>
      <c r="O4458" s="100"/>
      <c r="P4458" s="98"/>
      <c r="Q4458" s="91"/>
      <c r="R4458" s="91"/>
      <c r="S4458" s="91"/>
    </row>
    <row r="4459" spans="1:19" ht="22.5" x14ac:dyDescent="0.25">
      <c r="A4459" s="89" t="s">
        <v>9331</v>
      </c>
      <c r="B4459" s="89" t="s">
        <v>8976</v>
      </c>
      <c r="C4459" s="89"/>
      <c r="D4459" s="89" t="s">
        <v>2790</v>
      </c>
      <c r="E4459" s="94" t="s">
        <v>1807</v>
      </c>
      <c r="F4459" s="95" t="s">
        <v>1808</v>
      </c>
      <c r="G4459" s="89" t="s">
        <v>110</v>
      </c>
      <c r="H4459" s="89" t="s">
        <v>9332</v>
      </c>
      <c r="I4459" s="96">
        <v>1</v>
      </c>
      <c r="J4459" s="97">
        <v>6859</v>
      </c>
      <c r="K4459" s="98">
        <f t="shared" ref="K4459:K4468" si="2458">J4459/H4459</f>
        <v>145010.57</v>
      </c>
      <c r="L4459" s="99">
        <f t="shared" ref="L4459:L4468" si="2459">$L$8</f>
        <v>1.0815399999999999</v>
      </c>
      <c r="M4459" s="100">
        <f t="shared" ref="M4459:M4468" si="2460">$M$8</f>
        <v>1.0590999999999999</v>
      </c>
      <c r="N4459" s="101">
        <f t="shared" ref="N4459:N4468" si="2461">$N$8</f>
        <v>0.97811300000000001</v>
      </c>
      <c r="O4459" s="100">
        <f t="shared" ref="O4459:O4468" si="2462">$O$8</f>
        <v>1</v>
      </c>
      <c r="P4459" s="98">
        <f t="shared" ref="P4459:P4468" si="2463">K4459*L4459*M4459*N4459*O4459</f>
        <v>162468.15</v>
      </c>
      <c r="Q4459" s="97">
        <f t="shared" ref="Q4459:Q4468" si="2464">H4459*P4459</f>
        <v>7684.74</v>
      </c>
      <c r="R4459" s="97"/>
      <c r="S4459" s="97"/>
    </row>
    <row r="4460" spans="1:19" ht="22.5" x14ac:dyDescent="0.25">
      <c r="A4460" s="89" t="s">
        <v>9333</v>
      </c>
      <c r="B4460" s="89" t="s">
        <v>8976</v>
      </c>
      <c r="C4460" s="89"/>
      <c r="D4460" s="89" t="s">
        <v>1546</v>
      </c>
      <c r="E4460" s="94" t="s">
        <v>1811</v>
      </c>
      <c r="F4460" s="95" t="s">
        <v>9334</v>
      </c>
      <c r="G4460" s="89" t="s">
        <v>949</v>
      </c>
      <c r="H4460" s="89" t="s">
        <v>9335</v>
      </c>
      <c r="I4460" s="96">
        <v>1</v>
      </c>
      <c r="J4460" s="97">
        <v>3622</v>
      </c>
      <c r="K4460" s="98">
        <f t="shared" si="2458"/>
        <v>766.45</v>
      </c>
      <c r="L4460" s="99">
        <f t="shared" si="2459"/>
        <v>1.0815399999999999</v>
      </c>
      <c r="M4460" s="100">
        <f t="shared" si="2460"/>
        <v>1.0590999999999999</v>
      </c>
      <c r="N4460" s="101">
        <f t="shared" si="2461"/>
        <v>0.97811300000000001</v>
      </c>
      <c r="O4460" s="100">
        <f t="shared" si="2462"/>
        <v>1</v>
      </c>
      <c r="P4460" s="98">
        <f t="shared" si="2463"/>
        <v>858.72</v>
      </c>
      <c r="Q4460" s="97">
        <f t="shared" si="2464"/>
        <v>4058.05</v>
      </c>
      <c r="R4460" s="97"/>
      <c r="S4460" s="97"/>
    </row>
    <row r="4461" spans="1:19" ht="22.5" x14ac:dyDescent="0.25">
      <c r="A4461" s="89" t="s">
        <v>9336</v>
      </c>
      <c r="B4461" s="89" t="s">
        <v>8976</v>
      </c>
      <c r="C4461" s="89"/>
      <c r="D4461" s="89" t="s">
        <v>2797</v>
      </c>
      <c r="E4461" s="94" t="s">
        <v>4838</v>
      </c>
      <c r="F4461" s="95" t="s">
        <v>4839</v>
      </c>
      <c r="G4461" s="89" t="s">
        <v>110</v>
      </c>
      <c r="H4461" s="89" t="s">
        <v>9337</v>
      </c>
      <c r="I4461" s="96">
        <v>1</v>
      </c>
      <c r="J4461" s="97">
        <v>30879</v>
      </c>
      <c r="K4461" s="98">
        <f t="shared" si="2458"/>
        <v>144971.82999999999</v>
      </c>
      <c r="L4461" s="99">
        <f t="shared" si="2459"/>
        <v>1.0815399999999999</v>
      </c>
      <c r="M4461" s="100">
        <f t="shared" si="2460"/>
        <v>1.0590999999999999</v>
      </c>
      <c r="N4461" s="101">
        <f t="shared" si="2461"/>
        <v>0.97811300000000001</v>
      </c>
      <c r="O4461" s="100">
        <f t="shared" si="2462"/>
        <v>1</v>
      </c>
      <c r="P4461" s="98">
        <f t="shared" si="2463"/>
        <v>162424.75</v>
      </c>
      <c r="Q4461" s="97">
        <f t="shared" si="2464"/>
        <v>34596.47</v>
      </c>
      <c r="R4461" s="97"/>
      <c r="S4461" s="97"/>
    </row>
    <row r="4462" spans="1:19" ht="22.5" x14ac:dyDescent="0.25">
      <c r="A4462" s="89" t="s">
        <v>9338</v>
      </c>
      <c r="B4462" s="89" t="s">
        <v>8976</v>
      </c>
      <c r="C4462" s="89"/>
      <c r="D4462" s="89" t="s">
        <v>2801</v>
      </c>
      <c r="E4462" s="94" t="s">
        <v>4842</v>
      </c>
      <c r="F4462" s="95" t="s">
        <v>9339</v>
      </c>
      <c r="G4462" s="89" t="s">
        <v>949</v>
      </c>
      <c r="H4462" s="89" t="s">
        <v>73</v>
      </c>
      <c r="I4462" s="96">
        <v>1</v>
      </c>
      <c r="J4462" s="97">
        <v>11413</v>
      </c>
      <c r="K4462" s="98">
        <f t="shared" si="2458"/>
        <v>815.21</v>
      </c>
      <c r="L4462" s="99">
        <f t="shared" si="2459"/>
        <v>1.0815399999999999</v>
      </c>
      <c r="M4462" s="100">
        <f t="shared" si="2460"/>
        <v>1.0590999999999999</v>
      </c>
      <c r="N4462" s="101">
        <f t="shared" si="2461"/>
        <v>0.97811300000000001</v>
      </c>
      <c r="O4462" s="100">
        <f t="shared" si="2462"/>
        <v>1</v>
      </c>
      <c r="P4462" s="98">
        <f t="shared" si="2463"/>
        <v>913.35</v>
      </c>
      <c r="Q4462" s="97">
        <f t="shared" si="2464"/>
        <v>12786.9</v>
      </c>
      <c r="R4462" s="97"/>
      <c r="S4462" s="97"/>
    </row>
    <row r="4463" spans="1:19" ht="22.5" x14ac:dyDescent="0.25">
      <c r="A4463" s="89" t="s">
        <v>9340</v>
      </c>
      <c r="B4463" s="89" t="s">
        <v>8976</v>
      </c>
      <c r="C4463" s="89"/>
      <c r="D4463" s="89" t="s">
        <v>2805</v>
      </c>
      <c r="E4463" s="94" t="s">
        <v>4842</v>
      </c>
      <c r="F4463" s="95" t="s">
        <v>9341</v>
      </c>
      <c r="G4463" s="89" t="s">
        <v>949</v>
      </c>
      <c r="H4463" s="89" t="s">
        <v>7318</v>
      </c>
      <c r="I4463" s="96">
        <v>1</v>
      </c>
      <c r="J4463" s="97">
        <v>2038</v>
      </c>
      <c r="K4463" s="98">
        <f t="shared" si="2458"/>
        <v>815.2</v>
      </c>
      <c r="L4463" s="99">
        <f t="shared" si="2459"/>
        <v>1.0815399999999999</v>
      </c>
      <c r="M4463" s="100">
        <f t="shared" si="2460"/>
        <v>1.0590999999999999</v>
      </c>
      <c r="N4463" s="101">
        <f t="shared" si="2461"/>
        <v>0.97811300000000001</v>
      </c>
      <c r="O4463" s="100">
        <f t="shared" si="2462"/>
        <v>1</v>
      </c>
      <c r="P4463" s="98">
        <f t="shared" si="2463"/>
        <v>913.34</v>
      </c>
      <c r="Q4463" s="97">
        <f t="shared" si="2464"/>
        <v>2283.35</v>
      </c>
      <c r="R4463" s="97"/>
      <c r="S4463" s="97"/>
    </row>
    <row r="4464" spans="1:19" ht="22.5" x14ac:dyDescent="0.25">
      <c r="A4464" s="89" t="s">
        <v>9342</v>
      </c>
      <c r="B4464" s="89" t="s">
        <v>8976</v>
      </c>
      <c r="C4464" s="89"/>
      <c r="D4464" s="89" t="s">
        <v>2809</v>
      </c>
      <c r="E4464" s="94" t="s">
        <v>4842</v>
      </c>
      <c r="F4464" s="95" t="s">
        <v>9343</v>
      </c>
      <c r="G4464" s="89" t="s">
        <v>949</v>
      </c>
      <c r="H4464" s="89" t="s">
        <v>7569</v>
      </c>
      <c r="I4464" s="96">
        <v>1</v>
      </c>
      <c r="J4464" s="97">
        <v>3913</v>
      </c>
      <c r="K4464" s="98">
        <f t="shared" si="2458"/>
        <v>815.21</v>
      </c>
      <c r="L4464" s="99">
        <f t="shared" si="2459"/>
        <v>1.0815399999999999</v>
      </c>
      <c r="M4464" s="100">
        <f t="shared" si="2460"/>
        <v>1.0590999999999999</v>
      </c>
      <c r="N4464" s="101">
        <f t="shared" si="2461"/>
        <v>0.97811300000000001</v>
      </c>
      <c r="O4464" s="100">
        <f t="shared" si="2462"/>
        <v>1</v>
      </c>
      <c r="P4464" s="98">
        <f t="shared" si="2463"/>
        <v>913.35</v>
      </c>
      <c r="Q4464" s="97">
        <f t="shared" si="2464"/>
        <v>4384.08</v>
      </c>
      <c r="R4464" s="97"/>
      <c r="S4464" s="97"/>
    </row>
    <row r="4465" spans="1:19" ht="22.5" x14ac:dyDescent="0.25">
      <c r="A4465" s="89" t="s">
        <v>9344</v>
      </c>
      <c r="B4465" s="89" t="s">
        <v>8976</v>
      </c>
      <c r="C4465" s="89"/>
      <c r="D4465" s="89" t="s">
        <v>2813</v>
      </c>
      <c r="E4465" s="94" t="s">
        <v>9345</v>
      </c>
      <c r="F4465" s="95" t="s">
        <v>9346</v>
      </c>
      <c r="G4465" s="89" t="s">
        <v>110</v>
      </c>
      <c r="H4465" s="89" t="s">
        <v>580</v>
      </c>
      <c r="I4465" s="96">
        <v>1</v>
      </c>
      <c r="J4465" s="97">
        <v>47271</v>
      </c>
      <c r="K4465" s="98">
        <f t="shared" si="2458"/>
        <v>132783.71</v>
      </c>
      <c r="L4465" s="99">
        <f t="shared" si="2459"/>
        <v>1.0815399999999999</v>
      </c>
      <c r="M4465" s="100">
        <f t="shared" si="2460"/>
        <v>1.0590999999999999</v>
      </c>
      <c r="N4465" s="101">
        <f t="shared" si="2461"/>
        <v>0.97811300000000001</v>
      </c>
      <c r="O4465" s="100">
        <f t="shared" si="2462"/>
        <v>1</v>
      </c>
      <c r="P4465" s="98">
        <f t="shared" si="2463"/>
        <v>148769.32</v>
      </c>
      <c r="Q4465" s="97">
        <f t="shared" si="2464"/>
        <v>52961.88</v>
      </c>
      <c r="R4465" s="97"/>
      <c r="S4465" s="97"/>
    </row>
    <row r="4466" spans="1:19" ht="22.5" x14ac:dyDescent="0.25">
      <c r="A4466" s="89" t="s">
        <v>9347</v>
      </c>
      <c r="B4466" s="89" t="s">
        <v>8976</v>
      </c>
      <c r="C4466" s="89"/>
      <c r="D4466" s="89" t="s">
        <v>2817</v>
      </c>
      <c r="E4466" s="94" t="s">
        <v>4842</v>
      </c>
      <c r="F4466" s="95" t="s">
        <v>9348</v>
      </c>
      <c r="G4466" s="89" t="s">
        <v>949</v>
      </c>
      <c r="H4466" s="89" t="s">
        <v>9349</v>
      </c>
      <c r="I4466" s="96">
        <v>1</v>
      </c>
      <c r="J4466" s="97">
        <v>13124</v>
      </c>
      <c r="K4466" s="98">
        <f t="shared" si="2458"/>
        <v>815.16</v>
      </c>
      <c r="L4466" s="99">
        <f t="shared" si="2459"/>
        <v>1.0815399999999999</v>
      </c>
      <c r="M4466" s="100">
        <f t="shared" si="2460"/>
        <v>1.0590999999999999</v>
      </c>
      <c r="N4466" s="101">
        <f t="shared" si="2461"/>
        <v>0.97811300000000001</v>
      </c>
      <c r="O4466" s="100">
        <f t="shared" si="2462"/>
        <v>1</v>
      </c>
      <c r="P4466" s="98">
        <f t="shared" si="2463"/>
        <v>913.3</v>
      </c>
      <c r="Q4466" s="97">
        <f t="shared" si="2464"/>
        <v>14704.13</v>
      </c>
      <c r="R4466" s="97"/>
      <c r="S4466" s="97"/>
    </row>
    <row r="4467" spans="1:19" ht="22.5" x14ac:dyDescent="0.25">
      <c r="A4467" s="89" t="s">
        <v>9350</v>
      </c>
      <c r="B4467" s="89" t="s">
        <v>8976</v>
      </c>
      <c r="C4467" s="89"/>
      <c r="D4467" s="89" t="s">
        <v>2821</v>
      </c>
      <c r="E4467" s="94" t="s">
        <v>4842</v>
      </c>
      <c r="F4467" s="95" t="s">
        <v>9351</v>
      </c>
      <c r="G4467" s="89" t="s">
        <v>949</v>
      </c>
      <c r="H4467" s="89" t="s">
        <v>9352</v>
      </c>
      <c r="I4467" s="96">
        <v>1</v>
      </c>
      <c r="J4467" s="97">
        <v>3668</v>
      </c>
      <c r="K4467" s="98">
        <f t="shared" si="2458"/>
        <v>815.11</v>
      </c>
      <c r="L4467" s="99">
        <f t="shared" si="2459"/>
        <v>1.0815399999999999</v>
      </c>
      <c r="M4467" s="100">
        <f t="shared" si="2460"/>
        <v>1.0590999999999999</v>
      </c>
      <c r="N4467" s="101">
        <f t="shared" si="2461"/>
        <v>0.97811300000000001</v>
      </c>
      <c r="O4467" s="100">
        <f t="shared" si="2462"/>
        <v>1</v>
      </c>
      <c r="P4467" s="98">
        <f t="shared" si="2463"/>
        <v>913.24</v>
      </c>
      <c r="Q4467" s="97">
        <f t="shared" si="2464"/>
        <v>4109.58</v>
      </c>
      <c r="R4467" s="97"/>
      <c r="S4467" s="97"/>
    </row>
    <row r="4468" spans="1:19" ht="22.5" x14ac:dyDescent="0.25">
      <c r="A4468" s="89" t="s">
        <v>9353</v>
      </c>
      <c r="B4468" s="89" t="s">
        <v>8976</v>
      </c>
      <c r="C4468" s="89"/>
      <c r="D4468" s="89" t="s">
        <v>2825</v>
      </c>
      <c r="E4468" s="94" t="s">
        <v>4842</v>
      </c>
      <c r="F4468" s="95" t="s">
        <v>9354</v>
      </c>
      <c r="G4468" s="89" t="s">
        <v>949</v>
      </c>
      <c r="H4468" s="89" t="s">
        <v>75</v>
      </c>
      <c r="I4468" s="96">
        <v>1</v>
      </c>
      <c r="J4468" s="97">
        <v>12228</v>
      </c>
      <c r="K4468" s="98">
        <f t="shared" si="2458"/>
        <v>815.2</v>
      </c>
      <c r="L4468" s="99">
        <f t="shared" si="2459"/>
        <v>1.0815399999999999</v>
      </c>
      <c r="M4468" s="100">
        <f t="shared" si="2460"/>
        <v>1.0590999999999999</v>
      </c>
      <c r="N4468" s="101">
        <f t="shared" si="2461"/>
        <v>0.97811300000000001</v>
      </c>
      <c r="O4468" s="100">
        <f t="shared" si="2462"/>
        <v>1</v>
      </c>
      <c r="P4468" s="98">
        <f t="shared" si="2463"/>
        <v>913.34</v>
      </c>
      <c r="Q4468" s="97">
        <f t="shared" si="2464"/>
        <v>13700.1</v>
      </c>
      <c r="R4468" s="97"/>
      <c r="S4468" s="97"/>
    </row>
    <row r="4469" spans="1:19" x14ac:dyDescent="0.25">
      <c r="A4469" s="89"/>
      <c r="B4469" s="90"/>
      <c r="C4469" s="90"/>
      <c r="D4469" s="91"/>
      <c r="E4469" s="92"/>
      <c r="F4469" s="92" t="s">
        <v>9355</v>
      </c>
      <c r="G4469" s="91"/>
      <c r="H4469" s="91"/>
      <c r="I4469" s="93">
        <v>1</v>
      </c>
      <c r="J4469" s="91"/>
      <c r="K4469" s="98"/>
      <c r="L4469" s="99"/>
      <c r="M4469" s="100"/>
      <c r="N4469" s="101"/>
      <c r="O4469" s="100"/>
      <c r="P4469" s="98"/>
      <c r="Q4469" s="91"/>
      <c r="R4469" s="91"/>
      <c r="S4469" s="91"/>
    </row>
    <row r="4470" spans="1:19" ht="22.5" x14ac:dyDescent="0.25">
      <c r="A4470" s="89" t="s">
        <v>9356</v>
      </c>
      <c r="B4470" s="89" t="s">
        <v>8976</v>
      </c>
      <c r="C4470" s="89"/>
      <c r="D4470" s="89" t="s">
        <v>2829</v>
      </c>
      <c r="E4470" s="94" t="s">
        <v>7583</v>
      </c>
      <c r="F4470" s="95" t="s">
        <v>7584</v>
      </c>
      <c r="G4470" s="89" t="s">
        <v>110</v>
      </c>
      <c r="H4470" s="89" t="s">
        <v>8133</v>
      </c>
      <c r="I4470" s="96">
        <v>1</v>
      </c>
      <c r="J4470" s="97">
        <v>59253</v>
      </c>
      <c r="K4470" s="98">
        <f>J4470/H4470</f>
        <v>115054.37</v>
      </c>
      <c r="L4470" s="99">
        <f>$L$8</f>
        <v>1.0815399999999999</v>
      </c>
      <c r="M4470" s="100">
        <f>$M$8</f>
        <v>1.0590999999999999</v>
      </c>
      <c r="N4470" s="101">
        <f>$N$8</f>
        <v>0.97811300000000001</v>
      </c>
      <c r="O4470" s="100">
        <f>$O$8</f>
        <v>1</v>
      </c>
      <c r="P4470" s="98">
        <f>K4470*L4470*M4470*N4470*O4470</f>
        <v>128905.58</v>
      </c>
      <c r="Q4470" s="97">
        <f>H4470*P4470</f>
        <v>66386.37</v>
      </c>
      <c r="R4470" s="97"/>
      <c r="S4470" s="97"/>
    </row>
    <row r="4471" spans="1:19" ht="22.5" x14ac:dyDescent="0.25">
      <c r="A4471" s="89" t="s">
        <v>9357</v>
      </c>
      <c r="B4471" s="89" t="s">
        <v>8976</v>
      </c>
      <c r="C4471" s="89"/>
      <c r="D4471" s="89" t="s">
        <v>2833</v>
      </c>
      <c r="E4471" s="94" t="s">
        <v>7587</v>
      </c>
      <c r="F4471" s="95" t="s">
        <v>9358</v>
      </c>
      <c r="G4471" s="89" t="s">
        <v>949</v>
      </c>
      <c r="H4471" s="89" t="s">
        <v>65</v>
      </c>
      <c r="I4471" s="96">
        <v>1</v>
      </c>
      <c r="J4471" s="97">
        <v>9135</v>
      </c>
      <c r="K4471" s="98">
        <f>J4471/H4471</f>
        <v>830.45</v>
      </c>
      <c r="L4471" s="99">
        <f>$L$8</f>
        <v>1.0815399999999999</v>
      </c>
      <c r="M4471" s="100">
        <f>$M$8</f>
        <v>1.0590999999999999</v>
      </c>
      <c r="N4471" s="101">
        <f>$N$8</f>
        <v>0.97811300000000001</v>
      </c>
      <c r="O4471" s="100">
        <f>$O$8</f>
        <v>1</v>
      </c>
      <c r="P4471" s="98">
        <f>K4471*L4471*M4471*N4471*O4471</f>
        <v>930.43</v>
      </c>
      <c r="Q4471" s="97">
        <f>H4471*P4471</f>
        <v>10234.73</v>
      </c>
      <c r="R4471" s="97"/>
      <c r="S4471" s="97"/>
    </row>
    <row r="4472" spans="1:19" ht="22.5" x14ac:dyDescent="0.25">
      <c r="A4472" s="89" t="s">
        <v>9359</v>
      </c>
      <c r="B4472" s="89" t="s">
        <v>8976</v>
      </c>
      <c r="C4472" s="89"/>
      <c r="D4472" s="89" t="s">
        <v>2836</v>
      </c>
      <c r="E4472" s="94" t="s">
        <v>7587</v>
      </c>
      <c r="F4472" s="95" t="s">
        <v>9360</v>
      </c>
      <c r="G4472" s="89" t="s">
        <v>949</v>
      </c>
      <c r="H4472" s="89" t="s">
        <v>9361</v>
      </c>
      <c r="I4472" s="96">
        <v>1</v>
      </c>
      <c r="J4472" s="97">
        <v>4318</v>
      </c>
      <c r="K4472" s="98">
        <f>J4472/H4472</f>
        <v>830.38</v>
      </c>
      <c r="L4472" s="99">
        <f>$L$8</f>
        <v>1.0815399999999999</v>
      </c>
      <c r="M4472" s="100">
        <f>$M$8</f>
        <v>1.0590999999999999</v>
      </c>
      <c r="N4472" s="101">
        <f>$N$8</f>
        <v>0.97811300000000001</v>
      </c>
      <c r="O4472" s="100">
        <f>$O$8</f>
        <v>1</v>
      </c>
      <c r="P4472" s="98">
        <f>K4472*L4472*M4472*N4472*O4472</f>
        <v>930.35</v>
      </c>
      <c r="Q4472" s="97">
        <f>H4472*P4472</f>
        <v>4837.82</v>
      </c>
      <c r="R4472" s="97"/>
      <c r="S4472" s="97"/>
    </row>
    <row r="4473" spans="1:19" ht="22.5" x14ac:dyDescent="0.25">
      <c r="A4473" s="89" t="s">
        <v>9362</v>
      </c>
      <c r="B4473" s="89" t="s">
        <v>8976</v>
      </c>
      <c r="C4473" s="89"/>
      <c r="D4473" s="89" t="s">
        <v>2840</v>
      </c>
      <c r="E4473" s="94" t="s">
        <v>7587</v>
      </c>
      <c r="F4473" s="95" t="s">
        <v>9363</v>
      </c>
      <c r="G4473" s="89" t="s">
        <v>949</v>
      </c>
      <c r="H4473" s="89" t="s">
        <v>9364</v>
      </c>
      <c r="I4473" s="96">
        <v>1</v>
      </c>
      <c r="J4473" s="97">
        <v>18686</v>
      </c>
      <c r="K4473" s="98">
        <f>J4473/H4473</f>
        <v>830.49</v>
      </c>
      <c r="L4473" s="99">
        <f>$L$8</f>
        <v>1.0815399999999999</v>
      </c>
      <c r="M4473" s="100">
        <f>$M$8</f>
        <v>1.0590999999999999</v>
      </c>
      <c r="N4473" s="101">
        <f>$N$8</f>
        <v>0.97811300000000001</v>
      </c>
      <c r="O4473" s="100">
        <f>$O$8</f>
        <v>1</v>
      </c>
      <c r="P4473" s="98">
        <f>K4473*L4473*M4473*N4473*O4473</f>
        <v>930.47</v>
      </c>
      <c r="Q4473" s="97">
        <f>H4473*P4473</f>
        <v>20935.580000000002</v>
      </c>
      <c r="R4473" s="97"/>
      <c r="S4473" s="97"/>
    </row>
    <row r="4474" spans="1:19" ht="22.5" x14ac:dyDescent="0.25">
      <c r="A4474" s="89" t="s">
        <v>9365</v>
      </c>
      <c r="B4474" s="89" t="s">
        <v>8976</v>
      </c>
      <c r="C4474" s="89"/>
      <c r="D4474" s="89" t="s">
        <v>2844</v>
      </c>
      <c r="E4474" s="94" t="s">
        <v>7587</v>
      </c>
      <c r="F4474" s="95" t="s">
        <v>9366</v>
      </c>
      <c r="G4474" s="89" t="s">
        <v>949</v>
      </c>
      <c r="H4474" s="89" t="s">
        <v>9367</v>
      </c>
      <c r="I4474" s="96">
        <v>1</v>
      </c>
      <c r="J4474" s="97">
        <v>10630</v>
      </c>
      <c r="K4474" s="98">
        <f>J4474/H4474</f>
        <v>830.47</v>
      </c>
      <c r="L4474" s="99">
        <f>$L$8</f>
        <v>1.0815399999999999</v>
      </c>
      <c r="M4474" s="100">
        <f>$M$8</f>
        <v>1.0590999999999999</v>
      </c>
      <c r="N4474" s="101">
        <f>$N$8</f>
        <v>0.97811300000000001</v>
      </c>
      <c r="O4474" s="100">
        <f>$O$8</f>
        <v>1</v>
      </c>
      <c r="P4474" s="98">
        <f>K4474*L4474*M4474*N4474*O4474</f>
        <v>930.45</v>
      </c>
      <c r="Q4474" s="97">
        <f>H4474*P4474</f>
        <v>11909.76</v>
      </c>
      <c r="R4474" s="97"/>
      <c r="S4474" s="97"/>
    </row>
    <row r="4475" spans="1:19" x14ac:dyDescent="0.25">
      <c r="A4475" s="89"/>
      <c r="B4475" s="90"/>
      <c r="C4475" s="90"/>
      <c r="D4475" s="91"/>
      <c r="E4475" s="92"/>
      <c r="F4475" s="92" t="s">
        <v>9368</v>
      </c>
      <c r="G4475" s="91"/>
      <c r="H4475" s="91"/>
      <c r="I4475" s="93">
        <v>1</v>
      </c>
      <c r="J4475" s="91"/>
      <c r="K4475" s="98"/>
      <c r="L4475" s="99"/>
      <c r="M4475" s="100"/>
      <c r="N4475" s="101"/>
      <c r="O4475" s="100"/>
      <c r="P4475" s="98"/>
      <c r="Q4475" s="91"/>
      <c r="R4475" s="91"/>
      <c r="S4475" s="91"/>
    </row>
    <row r="4476" spans="1:19" ht="22.5" x14ac:dyDescent="0.25">
      <c r="A4476" s="89" t="s">
        <v>9369</v>
      </c>
      <c r="B4476" s="89" t="s">
        <v>8976</v>
      </c>
      <c r="C4476" s="89"/>
      <c r="D4476" s="89" t="s">
        <v>2848</v>
      </c>
      <c r="E4476" s="94" t="s">
        <v>9370</v>
      </c>
      <c r="F4476" s="95" t="s">
        <v>9371</v>
      </c>
      <c r="G4476" s="89" t="s">
        <v>110</v>
      </c>
      <c r="H4476" s="89" t="s">
        <v>9372</v>
      </c>
      <c r="I4476" s="96">
        <v>1</v>
      </c>
      <c r="J4476" s="97">
        <v>64409</v>
      </c>
      <c r="K4476" s="98">
        <f>J4476/H4476</f>
        <v>120842.4</v>
      </c>
      <c r="L4476" s="99">
        <f>$L$8</f>
        <v>1.0815399999999999</v>
      </c>
      <c r="M4476" s="100">
        <f>$M$8</f>
        <v>1.0590999999999999</v>
      </c>
      <c r="N4476" s="101">
        <f>$N$8</f>
        <v>0.97811300000000001</v>
      </c>
      <c r="O4476" s="100">
        <f>$O$8</f>
        <v>1</v>
      </c>
      <c r="P4476" s="98">
        <f>K4476*L4476*M4476*N4476*O4476</f>
        <v>135390.42000000001</v>
      </c>
      <c r="Q4476" s="97">
        <f>H4476*P4476</f>
        <v>72163.09</v>
      </c>
      <c r="R4476" s="97"/>
      <c r="S4476" s="97"/>
    </row>
    <row r="4477" spans="1:19" ht="22.5" x14ac:dyDescent="0.25">
      <c r="A4477" s="89" t="s">
        <v>9373</v>
      </c>
      <c r="B4477" s="89" t="s">
        <v>8976</v>
      </c>
      <c r="C4477" s="89"/>
      <c r="D4477" s="89" t="s">
        <v>2852</v>
      </c>
      <c r="E4477" s="94" t="s">
        <v>9374</v>
      </c>
      <c r="F4477" s="95" t="s">
        <v>9375</v>
      </c>
      <c r="G4477" s="89" t="s">
        <v>949</v>
      </c>
      <c r="H4477" s="89" t="s">
        <v>9376</v>
      </c>
      <c r="I4477" s="96">
        <v>1</v>
      </c>
      <c r="J4477" s="97">
        <v>19700</v>
      </c>
      <c r="K4477" s="98">
        <f>J4477/H4477</f>
        <v>2465.1799999999998</v>
      </c>
      <c r="L4477" s="99">
        <f>$L$8</f>
        <v>1.0815399999999999</v>
      </c>
      <c r="M4477" s="100">
        <f>$M$8</f>
        <v>1.0590999999999999</v>
      </c>
      <c r="N4477" s="101">
        <f>$N$8</f>
        <v>0.97811300000000001</v>
      </c>
      <c r="O4477" s="100">
        <f>$O$8</f>
        <v>1</v>
      </c>
      <c r="P4477" s="98">
        <f>K4477*L4477*M4477*N4477*O4477</f>
        <v>2761.96</v>
      </c>
      <c r="Q4477" s="97">
        <f>H4477*P4477</f>
        <v>22071.65</v>
      </c>
      <c r="R4477" s="97"/>
      <c r="S4477" s="97"/>
    </row>
    <row r="4478" spans="1:19" ht="22.5" x14ac:dyDescent="0.25">
      <c r="A4478" s="89" t="s">
        <v>9377</v>
      </c>
      <c r="B4478" s="89" t="s">
        <v>8976</v>
      </c>
      <c r="C4478" s="89"/>
      <c r="D4478" s="89" t="s">
        <v>2856</v>
      </c>
      <c r="E4478" s="94" t="s">
        <v>9378</v>
      </c>
      <c r="F4478" s="95" t="s">
        <v>9379</v>
      </c>
      <c r="G4478" s="89" t="s">
        <v>949</v>
      </c>
      <c r="H4478" s="89" t="s">
        <v>9380</v>
      </c>
      <c r="I4478" s="96">
        <v>1</v>
      </c>
      <c r="J4478" s="97">
        <v>90456</v>
      </c>
      <c r="K4478" s="98">
        <f>J4478/H4478</f>
        <v>1996.37</v>
      </c>
      <c r="L4478" s="99">
        <f>$L$8</f>
        <v>1.0815399999999999</v>
      </c>
      <c r="M4478" s="100">
        <f>$M$8</f>
        <v>1.0590999999999999</v>
      </c>
      <c r="N4478" s="101">
        <f>$N$8</f>
        <v>0.97811300000000001</v>
      </c>
      <c r="O4478" s="100">
        <f>$O$8</f>
        <v>1</v>
      </c>
      <c r="P4478" s="98">
        <f>K4478*L4478*M4478*N4478*O4478</f>
        <v>2236.71</v>
      </c>
      <c r="Q4478" s="97">
        <f>H4478*P4478</f>
        <v>101345.78</v>
      </c>
      <c r="R4478" s="97"/>
      <c r="S4478" s="97"/>
    </row>
    <row r="4479" spans="1:19" ht="22.5" x14ac:dyDescent="0.25">
      <c r="A4479" s="89" t="s">
        <v>9381</v>
      </c>
      <c r="B4479" s="89" t="s">
        <v>8976</v>
      </c>
      <c r="C4479" s="89"/>
      <c r="D4479" s="89" t="s">
        <v>2861</v>
      </c>
      <c r="E4479" s="94" t="s">
        <v>9382</v>
      </c>
      <c r="F4479" s="95" t="s">
        <v>9383</v>
      </c>
      <c r="G4479" s="89" t="s">
        <v>110</v>
      </c>
      <c r="H4479" s="89" t="s">
        <v>3503</v>
      </c>
      <c r="I4479" s="96">
        <v>1</v>
      </c>
      <c r="J4479" s="97">
        <v>27767</v>
      </c>
      <c r="K4479" s="98">
        <f>J4479/H4479</f>
        <v>120726.09</v>
      </c>
      <c r="L4479" s="99">
        <f>$L$8</f>
        <v>1.0815399999999999</v>
      </c>
      <c r="M4479" s="100">
        <f>$M$8</f>
        <v>1.0590999999999999</v>
      </c>
      <c r="N4479" s="101">
        <f>$N$8</f>
        <v>0.97811300000000001</v>
      </c>
      <c r="O4479" s="100">
        <f>$O$8</f>
        <v>1</v>
      </c>
      <c r="P4479" s="98">
        <f>K4479*L4479*M4479*N4479*O4479</f>
        <v>135260.10999999999</v>
      </c>
      <c r="Q4479" s="97">
        <f>H4479*P4479</f>
        <v>31109.83</v>
      </c>
      <c r="R4479" s="97"/>
      <c r="S4479" s="97"/>
    </row>
    <row r="4480" spans="1:19" ht="22.5" x14ac:dyDescent="0.25">
      <c r="A4480" s="89" t="s">
        <v>9384</v>
      </c>
      <c r="B4480" s="89" t="s">
        <v>8976</v>
      </c>
      <c r="C4480" s="89"/>
      <c r="D4480" s="89" t="s">
        <v>2863</v>
      </c>
      <c r="E4480" s="94" t="s">
        <v>7567</v>
      </c>
      <c r="F4480" s="95" t="s">
        <v>9385</v>
      </c>
      <c r="G4480" s="89" t="s">
        <v>949</v>
      </c>
      <c r="H4480" s="89" t="s">
        <v>108</v>
      </c>
      <c r="I4480" s="96">
        <v>1</v>
      </c>
      <c r="J4480" s="97">
        <v>47308</v>
      </c>
      <c r="K4480" s="98">
        <f>J4480/H4480</f>
        <v>2056.87</v>
      </c>
      <c r="L4480" s="99">
        <f>$L$8</f>
        <v>1.0815399999999999</v>
      </c>
      <c r="M4480" s="100">
        <f>$M$8</f>
        <v>1.0590999999999999</v>
      </c>
      <c r="N4480" s="101">
        <f>$N$8</f>
        <v>0.97811300000000001</v>
      </c>
      <c r="O4480" s="100">
        <f>$O$8</f>
        <v>1</v>
      </c>
      <c r="P4480" s="98">
        <f>K4480*L4480*M4480*N4480*O4480</f>
        <v>2304.4899999999998</v>
      </c>
      <c r="Q4480" s="97">
        <f>H4480*P4480</f>
        <v>53003.27</v>
      </c>
      <c r="R4480" s="97"/>
      <c r="S4480" s="97"/>
    </row>
    <row r="4481" spans="1:19" x14ac:dyDescent="0.25">
      <c r="A4481" s="89"/>
      <c r="B4481" s="90"/>
      <c r="C4481" s="90"/>
      <c r="D4481" s="91"/>
      <c r="E4481" s="92"/>
      <c r="F4481" s="92" t="s">
        <v>9386</v>
      </c>
      <c r="G4481" s="91"/>
      <c r="H4481" s="91"/>
      <c r="I4481" s="93">
        <v>1</v>
      </c>
      <c r="J4481" s="91"/>
      <c r="K4481" s="98"/>
      <c r="L4481" s="99"/>
      <c r="M4481" s="100"/>
      <c r="N4481" s="101"/>
      <c r="O4481" s="100"/>
      <c r="P4481" s="98"/>
      <c r="Q4481" s="91"/>
      <c r="R4481" s="91"/>
      <c r="S4481" s="91"/>
    </row>
    <row r="4482" spans="1:19" ht="22.5" x14ac:dyDescent="0.25">
      <c r="A4482" s="89" t="s">
        <v>9387</v>
      </c>
      <c r="B4482" s="89" t="s">
        <v>8976</v>
      </c>
      <c r="C4482" s="89"/>
      <c r="D4482" s="89" t="s">
        <v>2867</v>
      </c>
      <c r="E4482" s="94" t="s">
        <v>9388</v>
      </c>
      <c r="F4482" s="95" t="s">
        <v>9389</v>
      </c>
      <c r="G4482" s="89" t="s">
        <v>110</v>
      </c>
      <c r="H4482" s="89" t="s">
        <v>9390</v>
      </c>
      <c r="I4482" s="96">
        <v>1</v>
      </c>
      <c r="J4482" s="97">
        <v>46377</v>
      </c>
      <c r="K4482" s="98">
        <f>J4482/H4482</f>
        <v>155784.35</v>
      </c>
      <c r="L4482" s="99">
        <f>$L$8</f>
        <v>1.0815399999999999</v>
      </c>
      <c r="M4482" s="100">
        <f>$M$8</f>
        <v>1.0590999999999999</v>
      </c>
      <c r="N4482" s="101">
        <f>$N$8</f>
        <v>0.97811300000000001</v>
      </c>
      <c r="O4482" s="100">
        <f>$O$8</f>
        <v>1</v>
      </c>
      <c r="P4482" s="98">
        <f>K4482*L4482*M4482*N4482*O4482</f>
        <v>174538.97</v>
      </c>
      <c r="Q4482" s="97">
        <f>H4482*P4482</f>
        <v>51960.25</v>
      </c>
      <c r="R4482" s="97"/>
      <c r="S4482" s="97"/>
    </row>
    <row r="4483" spans="1:19" ht="22.5" x14ac:dyDescent="0.25">
      <c r="A4483" s="89" t="s">
        <v>9391</v>
      </c>
      <c r="B4483" s="89" t="s">
        <v>8976</v>
      </c>
      <c r="C4483" s="89"/>
      <c r="D4483" s="89" t="s">
        <v>2871</v>
      </c>
      <c r="E4483" s="94" t="s">
        <v>9392</v>
      </c>
      <c r="F4483" s="95" t="s">
        <v>9393</v>
      </c>
      <c r="G4483" s="89" t="s">
        <v>949</v>
      </c>
      <c r="H4483" s="89" t="s">
        <v>9394</v>
      </c>
      <c r="I4483" s="96">
        <v>1</v>
      </c>
      <c r="J4483" s="97">
        <v>28947</v>
      </c>
      <c r="K4483" s="98">
        <f>J4483/H4483</f>
        <v>972.45</v>
      </c>
      <c r="L4483" s="99">
        <f>$L$8</f>
        <v>1.0815399999999999</v>
      </c>
      <c r="M4483" s="100">
        <f>$M$8</f>
        <v>1.0590999999999999</v>
      </c>
      <c r="N4483" s="101">
        <f>$N$8</f>
        <v>0.97811300000000001</v>
      </c>
      <c r="O4483" s="100">
        <f>$O$8</f>
        <v>1</v>
      </c>
      <c r="P4483" s="98">
        <f>K4483*L4483*M4483*N4483*O4483</f>
        <v>1089.52</v>
      </c>
      <c r="Q4483" s="97">
        <f>H4483*P4483</f>
        <v>32431.96</v>
      </c>
      <c r="R4483" s="97"/>
      <c r="S4483" s="97"/>
    </row>
    <row r="4484" spans="1:19" x14ac:dyDescent="0.25">
      <c r="A4484" s="89"/>
      <c r="B4484" s="90"/>
      <c r="C4484" s="90"/>
      <c r="D4484" s="91"/>
      <c r="E4484" s="92"/>
      <c r="F4484" s="92" t="s">
        <v>9395</v>
      </c>
      <c r="G4484" s="91"/>
      <c r="H4484" s="91"/>
      <c r="I4484" s="93">
        <v>1</v>
      </c>
      <c r="J4484" s="91"/>
      <c r="K4484" s="98"/>
      <c r="L4484" s="99"/>
      <c r="M4484" s="100"/>
      <c r="N4484" s="101"/>
      <c r="O4484" s="100"/>
      <c r="P4484" s="98"/>
      <c r="Q4484" s="91"/>
      <c r="R4484" s="91"/>
      <c r="S4484" s="91"/>
    </row>
    <row r="4485" spans="1:19" ht="22.5" x14ac:dyDescent="0.25">
      <c r="A4485" s="89" t="s">
        <v>9396</v>
      </c>
      <c r="B4485" s="89" t="s">
        <v>8976</v>
      </c>
      <c r="C4485" s="89"/>
      <c r="D4485" s="89" t="s">
        <v>2875</v>
      </c>
      <c r="E4485" s="94" t="s">
        <v>9388</v>
      </c>
      <c r="F4485" s="95" t="s">
        <v>9389</v>
      </c>
      <c r="G4485" s="89" t="s">
        <v>110</v>
      </c>
      <c r="H4485" s="89" t="s">
        <v>9397</v>
      </c>
      <c r="I4485" s="96">
        <v>1</v>
      </c>
      <c r="J4485" s="97">
        <v>103463</v>
      </c>
      <c r="K4485" s="98">
        <f>J4485/H4485</f>
        <v>155791.96</v>
      </c>
      <c r="L4485" s="99">
        <f>$L$8</f>
        <v>1.0815399999999999</v>
      </c>
      <c r="M4485" s="100">
        <f>$M$8</f>
        <v>1.0590999999999999</v>
      </c>
      <c r="N4485" s="101">
        <f>$N$8</f>
        <v>0.97811300000000001</v>
      </c>
      <c r="O4485" s="100">
        <f>$O$8</f>
        <v>1</v>
      </c>
      <c r="P4485" s="98">
        <f>K4485*L4485*M4485*N4485*O4485</f>
        <v>174547.5</v>
      </c>
      <c r="Q4485" s="97">
        <f>H4485*P4485</f>
        <v>115918.74</v>
      </c>
      <c r="R4485" s="97"/>
      <c r="S4485" s="97"/>
    </row>
    <row r="4486" spans="1:19" ht="22.5" x14ac:dyDescent="0.25">
      <c r="A4486" s="89" t="s">
        <v>9398</v>
      </c>
      <c r="B4486" s="89" t="s">
        <v>8976</v>
      </c>
      <c r="C4486" s="89"/>
      <c r="D4486" s="89" t="s">
        <v>2879</v>
      </c>
      <c r="E4486" s="94" t="s">
        <v>9399</v>
      </c>
      <c r="F4486" s="95" t="s">
        <v>9400</v>
      </c>
      <c r="G4486" s="89" t="s">
        <v>949</v>
      </c>
      <c r="H4486" s="89" t="s">
        <v>9401</v>
      </c>
      <c r="I4486" s="96">
        <v>1</v>
      </c>
      <c r="J4486" s="97">
        <v>64581</v>
      </c>
      <c r="K4486" s="98">
        <f>J4486/H4486</f>
        <v>972.44</v>
      </c>
      <c r="L4486" s="99">
        <f>$L$8</f>
        <v>1.0815399999999999</v>
      </c>
      <c r="M4486" s="100">
        <f>$M$8</f>
        <v>1.0590999999999999</v>
      </c>
      <c r="N4486" s="101">
        <f>$N$8</f>
        <v>0.97811300000000001</v>
      </c>
      <c r="O4486" s="100">
        <f>$O$8</f>
        <v>1</v>
      </c>
      <c r="P4486" s="98">
        <f>K4486*L4486*M4486*N4486*O4486</f>
        <v>1089.51</v>
      </c>
      <c r="Q4486" s="97">
        <f>H4486*P4486</f>
        <v>72355.45</v>
      </c>
      <c r="R4486" s="97"/>
      <c r="S4486" s="97"/>
    </row>
    <row r="4487" spans="1:19" x14ac:dyDescent="0.25">
      <c r="A4487" s="89"/>
      <c r="B4487" s="90"/>
      <c r="C4487" s="90"/>
      <c r="D4487" s="91"/>
      <c r="E4487" s="92"/>
      <c r="F4487" s="92" t="s">
        <v>9402</v>
      </c>
      <c r="G4487" s="91"/>
      <c r="H4487" s="91"/>
      <c r="I4487" s="93">
        <v>1</v>
      </c>
      <c r="J4487" s="91"/>
      <c r="K4487" s="98"/>
      <c r="L4487" s="99"/>
      <c r="M4487" s="100"/>
      <c r="N4487" s="101"/>
      <c r="O4487" s="100"/>
      <c r="P4487" s="98"/>
      <c r="Q4487" s="91"/>
      <c r="R4487" s="91"/>
      <c r="S4487" s="91"/>
    </row>
    <row r="4488" spans="1:19" ht="22.5" x14ac:dyDescent="0.25">
      <c r="A4488" s="89" t="s">
        <v>9403</v>
      </c>
      <c r="B4488" s="89" t="s">
        <v>8976</v>
      </c>
      <c r="C4488" s="89"/>
      <c r="D4488" s="89" t="s">
        <v>2883</v>
      </c>
      <c r="E4488" s="94" t="s">
        <v>9404</v>
      </c>
      <c r="F4488" s="95" t="s">
        <v>9405</v>
      </c>
      <c r="G4488" s="89" t="s">
        <v>110</v>
      </c>
      <c r="H4488" s="89" t="s">
        <v>9406</v>
      </c>
      <c r="I4488" s="96">
        <v>1</v>
      </c>
      <c r="J4488" s="97">
        <v>24771</v>
      </c>
      <c r="K4488" s="98">
        <f>J4488/H4488</f>
        <v>155792.45000000001</v>
      </c>
      <c r="L4488" s="99">
        <f>$L$8</f>
        <v>1.0815399999999999</v>
      </c>
      <c r="M4488" s="100">
        <f>$M$8</f>
        <v>1.0590999999999999</v>
      </c>
      <c r="N4488" s="101">
        <f>$N$8</f>
        <v>0.97811300000000001</v>
      </c>
      <c r="O4488" s="100">
        <f>$O$8</f>
        <v>1</v>
      </c>
      <c r="P4488" s="98">
        <f>K4488*L4488*M4488*N4488*O4488</f>
        <v>174548.05</v>
      </c>
      <c r="Q4488" s="97">
        <f>H4488*P4488</f>
        <v>27753.14</v>
      </c>
      <c r="R4488" s="97"/>
      <c r="S4488" s="97"/>
    </row>
    <row r="4489" spans="1:19" ht="22.5" x14ac:dyDescent="0.25">
      <c r="A4489" s="89" t="s">
        <v>9407</v>
      </c>
      <c r="B4489" s="89" t="s">
        <v>8976</v>
      </c>
      <c r="C4489" s="89"/>
      <c r="D4489" s="89" t="s">
        <v>8301</v>
      </c>
      <c r="E4489" s="94" t="s">
        <v>9408</v>
      </c>
      <c r="F4489" s="95" t="s">
        <v>9409</v>
      </c>
      <c r="G4489" s="89" t="s">
        <v>110</v>
      </c>
      <c r="H4489" s="89" t="s">
        <v>9410</v>
      </c>
      <c r="I4489" s="96">
        <v>1</v>
      </c>
      <c r="J4489" s="97">
        <v>48379</v>
      </c>
      <c r="K4489" s="98">
        <f>J4489/H4489</f>
        <v>144414.93</v>
      </c>
      <c r="L4489" s="99">
        <f>$L$8</f>
        <v>1.0815399999999999</v>
      </c>
      <c r="M4489" s="100">
        <f>$M$8</f>
        <v>1.0590999999999999</v>
      </c>
      <c r="N4489" s="101">
        <f>$N$8</f>
        <v>0.97811300000000001</v>
      </c>
      <c r="O4489" s="100">
        <f>$O$8</f>
        <v>1</v>
      </c>
      <c r="P4489" s="98">
        <f>K4489*L4489*M4489*N4489*O4489</f>
        <v>161800.81</v>
      </c>
      <c r="Q4489" s="97">
        <f>H4489*P4489</f>
        <v>54203.27</v>
      </c>
      <c r="R4489" s="97"/>
      <c r="S4489" s="97"/>
    </row>
    <row r="4490" spans="1:19" ht="33.75" x14ac:dyDescent="0.25">
      <c r="A4490" s="89" t="s">
        <v>9411</v>
      </c>
      <c r="B4490" s="89" t="s">
        <v>8976</v>
      </c>
      <c r="C4490" s="89"/>
      <c r="D4490" s="89" t="s">
        <v>8306</v>
      </c>
      <c r="E4490" s="94" t="s">
        <v>9412</v>
      </c>
      <c r="F4490" s="95" t="s">
        <v>9413</v>
      </c>
      <c r="G4490" s="89" t="s">
        <v>949</v>
      </c>
      <c r="H4490" s="89" t="s">
        <v>9414</v>
      </c>
      <c r="I4490" s="96">
        <v>1</v>
      </c>
      <c r="J4490" s="97">
        <v>48038</v>
      </c>
      <c r="K4490" s="98">
        <f>J4490/H4490</f>
        <v>972.43</v>
      </c>
      <c r="L4490" s="99">
        <f>$L$8</f>
        <v>1.0815399999999999</v>
      </c>
      <c r="M4490" s="100">
        <f>$M$8</f>
        <v>1.0590999999999999</v>
      </c>
      <c r="N4490" s="101">
        <f>$N$8</f>
        <v>0.97811300000000001</v>
      </c>
      <c r="O4490" s="100">
        <f>$O$8</f>
        <v>1</v>
      </c>
      <c r="P4490" s="98">
        <f>K4490*L4490*M4490*N4490*O4490</f>
        <v>1089.5</v>
      </c>
      <c r="Q4490" s="97">
        <f>H4490*P4490</f>
        <v>53821.3</v>
      </c>
      <c r="R4490" s="97"/>
      <c r="S4490" s="97"/>
    </row>
    <row r="4491" spans="1:19" x14ac:dyDescent="0.25">
      <c r="A4491" s="89"/>
      <c r="B4491" s="90"/>
      <c r="C4491" s="90"/>
      <c r="D4491" s="91"/>
      <c r="E4491" s="92"/>
      <c r="F4491" s="92" t="s">
        <v>9415</v>
      </c>
      <c r="G4491" s="91"/>
      <c r="H4491" s="91"/>
      <c r="I4491" s="93">
        <v>1</v>
      </c>
      <c r="J4491" s="91"/>
      <c r="K4491" s="98"/>
      <c r="L4491" s="99"/>
      <c r="M4491" s="100"/>
      <c r="N4491" s="101"/>
      <c r="O4491" s="100"/>
      <c r="P4491" s="98"/>
      <c r="Q4491" s="91"/>
      <c r="R4491" s="91"/>
      <c r="S4491" s="91"/>
    </row>
    <row r="4492" spans="1:19" ht="22.5" x14ac:dyDescent="0.25">
      <c r="A4492" s="89" t="s">
        <v>9416</v>
      </c>
      <c r="B4492" s="89" t="s">
        <v>8976</v>
      </c>
      <c r="C4492" s="89"/>
      <c r="D4492" s="89" t="s">
        <v>8311</v>
      </c>
      <c r="E4492" s="94" t="s">
        <v>9382</v>
      </c>
      <c r="F4492" s="95" t="s">
        <v>9383</v>
      </c>
      <c r="G4492" s="89" t="s">
        <v>110</v>
      </c>
      <c r="H4492" s="89" t="s">
        <v>7112</v>
      </c>
      <c r="I4492" s="96">
        <v>1</v>
      </c>
      <c r="J4492" s="97">
        <v>58788</v>
      </c>
      <c r="K4492" s="98">
        <f>J4492/H4492</f>
        <v>120714.58</v>
      </c>
      <c r="L4492" s="99">
        <f>$L$8</f>
        <v>1.0815399999999999</v>
      </c>
      <c r="M4492" s="100">
        <f>$M$8</f>
        <v>1.0590999999999999</v>
      </c>
      <c r="N4492" s="101">
        <f>$N$8</f>
        <v>0.97811300000000001</v>
      </c>
      <c r="O4492" s="100">
        <f>$O$8</f>
        <v>1</v>
      </c>
      <c r="P4492" s="98">
        <f>K4492*L4492*M4492*N4492*O4492</f>
        <v>135247.21</v>
      </c>
      <c r="Q4492" s="97">
        <f>H4492*P4492</f>
        <v>65865.39</v>
      </c>
      <c r="R4492" s="97"/>
      <c r="S4492" s="97"/>
    </row>
    <row r="4493" spans="1:19" ht="22.5" x14ac:dyDescent="0.25">
      <c r="A4493" s="89" t="s">
        <v>9417</v>
      </c>
      <c r="B4493" s="89" t="s">
        <v>8976</v>
      </c>
      <c r="C4493" s="89"/>
      <c r="D4493" s="89" t="s">
        <v>8314</v>
      </c>
      <c r="E4493" s="94" t="s">
        <v>9418</v>
      </c>
      <c r="F4493" s="95" t="s">
        <v>9419</v>
      </c>
      <c r="G4493" s="89" t="s">
        <v>949</v>
      </c>
      <c r="H4493" s="89" t="s">
        <v>7114</v>
      </c>
      <c r="I4493" s="96">
        <v>1</v>
      </c>
      <c r="J4493" s="97">
        <v>64989</v>
      </c>
      <c r="K4493" s="98">
        <f>J4493/H4493</f>
        <v>1334.48</v>
      </c>
      <c r="L4493" s="99">
        <f>$L$8</f>
        <v>1.0815399999999999</v>
      </c>
      <c r="M4493" s="100">
        <f>$M$8</f>
        <v>1.0590999999999999</v>
      </c>
      <c r="N4493" s="101">
        <f>$N$8</f>
        <v>0.97811300000000001</v>
      </c>
      <c r="O4493" s="100">
        <f>$O$8</f>
        <v>1</v>
      </c>
      <c r="P4493" s="98">
        <f>K4493*L4493*M4493*N4493*O4493</f>
        <v>1495.14</v>
      </c>
      <c r="Q4493" s="97">
        <f>H4493*P4493</f>
        <v>72813.320000000007</v>
      </c>
      <c r="R4493" s="97"/>
      <c r="S4493" s="97"/>
    </row>
    <row r="4494" spans="1:19" x14ac:dyDescent="0.25">
      <c r="A4494" s="89"/>
      <c r="B4494" s="90"/>
      <c r="C4494" s="90"/>
      <c r="D4494" s="91"/>
      <c r="E4494" s="92"/>
      <c r="F4494" s="92" t="s">
        <v>9420</v>
      </c>
      <c r="G4494" s="91"/>
      <c r="H4494" s="91"/>
      <c r="I4494" s="93">
        <v>1</v>
      </c>
      <c r="J4494" s="91"/>
      <c r="K4494" s="98"/>
      <c r="L4494" s="99"/>
      <c r="M4494" s="100"/>
      <c r="N4494" s="101"/>
      <c r="O4494" s="100"/>
      <c r="P4494" s="98"/>
      <c r="Q4494" s="91"/>
      <c r="R4494" s="91"/>
      <c r="S4494" s="91"/>
    </row>
    <row r="4495" spans="1:19" ht="22.5" x14ac:dyDescent="0.25">
      <c r="A4495" s="89" t="s">
        <v>9421</v>
      </c>
      <c r="B4495" s="89" t="s">
        <v>8976</v>
      </c>
      <c r="C4495" s="89"/>
      <c r="D4495" s="89" t="s">
        <v>8316</v>
      </c>
      <c r="E4495" s="94" t="s">
        <v>6255</v>
      </c>
      <c r="F4495" s="95" t="s">
        <v>6256</v>
      </c>
      <c r="G4495" s="89" t="s">
        <v>648</v>
      </c>
      <c r="H4495" s="89" t="s">
        <v>34</v>
      </c>
      <c r="I4495" s="96">
        <v>1</v>
      </c>
      <c r="J4495" s="97">
        <v>1825</v>
      </c>
      <c r="K4495" s="98">
        <f t="shared" ref="K4495:K4504" si="2465">J4495/H4495</f>
        <v>456.25</v>
      </c>
      <c r="L4495" s="99">
        <f t="shared" ref="L4495:L4504" si="2466">$L$8</f>
        <v>1.0815399999999999</v>
      </c>
      <c r="M4495" s="100">
        <f t="shared" ref="M4495:M4504" si="2467">$M$8</f>
        <v>1.0590999999999999</v>
      </c>
      <c r="N4495" s="101">
        <f t="shared" ref="N4495:N4504" si="2468">$N$8</f>
        <v>0.97811300000000001</v>
      </c>
      <c r="O4495" s="100">
        <f t="shared" ref="O4495:O4504" si="2469">$O$8</f>
        <v>1</v>
      </c>
      <c r="P4495" s="98">
        <f t="shared" ref="P4495:P4504" si="2470">K4495*L4495*M4495*N4495*O4495</f>
        <v>511.18</v>
      </c>
      <c r="Q4495" s="97">
        <f t="shared" ref="Q4495:Q4504" si="2471">H4495*P4495</f>
        <v>2044.72</v>
      </c>
      <c r="R4495" s="97"/>
      <c r="S4495" s="97"/>
    </row>
    <row r="4496" spans="1:19" ht="22.5" x14ac:dyDescent="0.25">
      <c r="A4496" s="89" t="s">
        <v>9422</v>
      </c>
      <c r="B4496" s="89" t="s">
        <v>8976</v>
      </c>
      <c r="C4496" s="89"/>
      <c r="D4496" s="89" t="s">
        <v>8320</v>
      </c>
      <c r="E4496" s="94" t="s">
        <v>6258</v>
      </c>
      <c r="F4496" s="95" t="s">
        <v>9423</v>
      </c>
      <c r="G4496" s="89" t="s">
        <v>648</v>
      </c>
      <c r="H4496" s="89" t="s">
        <v>34</v>
      </c>
      <c r="I4496" s="96">
        <v>1</v>
      </c>
      <c r="J4496" s="97">
        <v>1446</v>
      </c>
      <c r="K4496" s="98">
        <f t="shared" si="2465"/>
        <v>361.5</v>
      </c>
      <c r="L4496" s="99">
        <f t="shared" si="2466"/>
        <v>1.0815399999999999</v>
      </c>
      <c r="M4496" s="100">
        <f t="shared" si="2467"/>
        <v>1.0590999999999999</v>
      </c>
      <c r="N4496" s="101">
        <f t="shared" si="2468"/>
        <v>0.97811300000000001</v>
      </c>
      <c r="O4496" s="100">
        <f t="shared" si="2469"/>
        <v>1</v>
      </c>
      <c r="P4496" s="98">
        <f t="shared" si="2470"/>
        <v>405.02</v>
      </c>
      <c r="Q4496" s="97">
        <f t="shared" si="2471"/>
        <v>1620.08</v>
      </c>
      <c r="R4496" s="97"/>
      <c r="S4496" s="97"/>
    </row>
    <row r="4497" spans="1:19" ht="22.5" x14ac:dyDescent="0.25">
      <c r="A4497" s="89" t="s">
        <v>9424</v>
      </c>
      <c r="B4497" s="89" t="s">
        <v>8976</v>
      </c>
      <c r="C4497" s="89"/>
      <c r="D4497" s="89" t="s">
        <v>8323</v>
      </c>
      <c r="E4497" s="94" t="s">
        <v>6255</v>
      </c>
      <c r="F4497" s="95" t="s">
        <v>6256</v>
      </c>
      <c r="G4497" s="89" t="s">
        <v>648</v>
      </c>
      <c r="H4497" s="89" t="s">
        <v>12</v>
      </c>
      <c r="I4497" s="96">
        <v>1</v>
      </c>
      <c r="J4497" s="97">
        <v>457</v>
      </c>
      <c r="K4497" s="98">
        <f t="shared" si="2465"/>
        <v>457</v>
      </c>
      <c r="L4497" s="99">
        <f t="shared" si="2466"/>
        <v>1.0815399999999999</v>
      </c>
      <c r="M4497" s="100">
        <f t="shared" si="2467"/>
        <v>1.0590999999999999</v>
      </c>
      <c r="N4497" s="101">
        <f t="shared" si="2468"/>
        <v>0.97811300000000001</v>
      </c>
      <c r="O4497" s="100">
        <f t="shared" si="2469"/>
        <v>1</v>
      </c>
      <c r="P4497" s="98">
        <f t="shared" si="2470"/>
        <v>512.02</v>
      </c>
      <c r="Q4497" s="97">
        <f t="shared" si="2471"/>
        <v>512.02</v>
      </c>
      <c r="R4497" s="97"/>
      <c r="S4497" s="97"/>
    </row>
    <row r="4498" spans="1:19" ht="22.5" x14ac:dyDescent="0.25">
      <c r="A4498" s="89" t="s">
        <v>9425</v>
      </c>
      <c r="B4498" s="89" t="s">
        <v>8976</v>
      </c>
      <c r="C4498" s="89"/>
      <c r="D4498" s="89" t="s">
        <v>8326</v>
      </c>
      <c r="E4498" s="94" t="s">
        <v>6258</v>
      </c>
      <c r="F4498" s="95" t="s">
        <v>6259</v>
      </c>
      <c r="G4498" s="89" t="s">
        <v>648</v>
      </c>
      <c r="H4498" s="89" t="s">
        <v>12</v>
      </c>
      <c r="I4498" s="96">
        <v>1</v>
      </c>
      <c r="J4498" s="97">
        <v>361</v>
      </c>
      <c r="K4498" s="98">
        <f t="shared" si="2465"/>
        <v>361</v>
      </c>
      <c r="L4498" s="99">
        <f t="shared" si="2466"/>
        <v>1.0815399999999999</v>
      </c>
      <c r="M4498" s="100">
        <f t="shared" si="2467"/>
        <v>1.0590999999999999</v>
      </c>
      <c r="N4498" s="101">
        <f t="shared" si="2468"/>
        <v>0.97811300000000001</v>
      </c>
      <c r="O4498" s="100">
        <f t="shared" si="2469"/>
        <v>1</v>
      </c>
      <c r="P4498" s="98">
        <f t="shared" si="2470"/>
        <v>404.46</v>
      </c>
      <c r="Q4498" s="97">
        <f t="shared" si="2471"/>
        <v>404.46</v>
      </c>
      <c r="R4498" s="97"/>
      <c r="S4498" s="97"/>
    </row>
    <row r="4499" spans="1:19" ht="22.5" x14ac:dyDescent="0.25">
      <c r="A4499" s="89" t="s">
        <v>9426</v>
      </c>
      <c r="B4499" s="89" t="s">
        <v>8976</v>
      </c>
      <c r="C4499" s="89"/>
      <c r="D4499" s="89" t="s">
        <v>8329</v>
      </c>
      <c r="E4499" s="94" t="s">
        <v>9427</v>
      </c>
      <c r="F4499" s="95" t="s">
        <v>9428</v>
      </c>
      <c r="G4499" s="89" t="s">
        <v>648</v>
      </c>
      <c r="H4499" s="89" t="s">
        <v>24</v>
      </c>
      <c r="I4499" s="96">
        <v>1</v>
      </c>
      <c r="J4499" s="97">
        <v>911</v>
      </c>
      <c r="K4499" s="98">
        <f t="shared" si="2465"/>
        <v>455.5</v>
      </c>
      <c r="L4499" s="99">
        <f t="shared" si="2466"/>
        <v>1.0815399999999999</v>
      </c>
      <c r="M4499" s="100">
        <f t="shared" si="2467"/>
        <v>1.0590999999999999</v>
      </c>
      <c r="N4499" s="101">
        <f t="shared" si="2468"/>
        <v>0.97811300000000001</v>
      </c>
      <c r="O4499" s="100">
        <f t="shared" si="2469"/>
        <v>1</v>
      </c>
      <c r="P4499" s="98">
        <f t="shared" si="2470"/>
        <v>510.34</v>
      </c>
      <c r="Q4499" s="97">
        <f t="shared" si="2471"/>
        <v>1020.68</v>
      </c>
      <c r="R4499" s="97"/>
      <c r="S4499" s="97"/>
    </row>
    <row r="4500" spans="1:19" ht="22.5" x14ac:dyDescent="0.25">
      <c r="A4500" s="89" t="s">
        <v>9429</v>
      </c>
      <c r="B4500" s="89" t="s">
        <v>8976</v>
      </c>
      <c r="C4500" s="89"/>
      <c r="D4500" s="89" t="s">
        <v>8331</v>
      </c>
      <c r="E4500" s="94" t="s">
        <v>9430</v>
      </c>
      <c r="F4500" s="95" t="s">
        <v>9431</v>
      </c>
      <c r="G4500" s="89" t="s">
        <v>648</v>
      </c>
      <c r="H4500" s="89" t="s">
        <v>24</v>
      </c>
      <c r="I4500" s="96">
        <v>1</v>
      </c>
      <c r="J4500" s="97">
        <v>1084</v>
      </c>
      <c r="K4500" s="98">
        <f t="shared" si="2465"/>
        <v>542</v>
      </c>
      <c r="L4500" s="99">
        <f t="shared" si="2466"/>
        <v>1.0815399999999999</v>
      </c>
      <c r="M4500" s="100">
        <f t="shared" si="2467"/>
        <v>1.0590999999999999</v>
      </c>
      <c r="N4500" s="101">
        <f t="shared" si="2468"/>
        <v>0.97811300000000001</v>
      </c>
      <c r="O4500" s="100">
        <f t="shared" si="2469"/>
        <v>1</v>
      </c>
      <c r="P4500" s="98">
        <f t="shared" si="2470"/>
        <v>607.25</v>
      </c>
      <c r="Q4500" s="97">
        <f t="shared" si="2471"/>
        <v>1214.5</v>
      </c>
      <c r="R4500" s="97"/>
      <c r="S4500" s="97"/>
    </row>
    <row r="4501" spans="1:19" ht="22.5" x14ac:dyDescent="0.25">
      <c r="A4501" s="89" t="s">
        <v>9432</v>
      </c>
      <c r="B4501" s="89" t="s">
        <v>8976</v>
      </c>
      <c r="C4501" s="89"/>
      <c r="D4501" s="89" t="s">
        <v>8333</v>
      </c>
      <c r="E4501" s="94" t="s">
        <v>9433</v>
      </c>
      <c r="F4501" s="95" t="s">
        <v>9434</v>
      </c>
      <c r="G4501" s="89" t="s">
        <v>648</v>
      </c>
      <c r="H4501" s="89" t="s">
        <v>40</v>
      </c>
      <c r="I4501" s="96">
        <v>1</v>
      </c>
      <c r="J4501" s="97">
        <v>3088</v>
      </c>
      <c r="K4501" s="98">
        <f t="shared" si="2465"/>
        <v>617.6</v>
      </c>
      <c r="L4501" s="99">
        <f t="shared" si="2466"/>
        <v>1.0815399999999999</v>
      </c>
      <c r="M4501" s="100">
        <f t="shared" si="2467"/>
        <v>1.0590999999999999</v>
      </c>
      <c r="N4501" s="101">
        <f t="shared" si="2468"/>
        <v>0.97811300000000001</v>
      </c>
      <c r="O4501" s="100">
        <f t="shared" si="2469"/>
        <v>1</v>
      </c>
      <c r="P4501" s="98">
        <f t="shared" si="2470"/>
        <v>691.95</v>
      </c>
      <c r="Q4501" s="97">
        <f t="shared" si="2471"/>
        <v>3459.75</v>
      </c>
      <c r="R4501" s="97"/>
      <c r="S4501" s="97"/>
    </row>
    <row r="4502" spans="1:19" ht="22.5" x14ac:dyDescent="0.25">
      <c r="A4502" s="89" t="s">
        <v>9435</v>
      </c>
      <c r="B4502" s="89" t="s">
        <v>8976</v>
      </c>
      <c r="C4502" s="89"/>
      <c r="D4502" s="89" t="s">
        <v>8335</v>
      </c>
      <c r="E4502" s="94" t="s">
        <v>9436</v>
      </c>
      <c r="F4502" s="95" t="s">
        <v>9437</v>
      </c>
      <c r="G4502" s="89" t="s">
        <v>648</v>
      </c>
      <c r="H4502" s="89" t="s">
        <v>40</v>
      </c>
      <c r="I4502" s="96">
        <v>1</v>
      </c>
      <c r="J4502" s="97">
        <v>3610</v>
      </c>
      <c r="K4502" s="98">
        <f t="shared" si="2465"/>
        <v>722</v>
      </c>
      <c r="L4502" s="99">
        <f t="shared" si="2466"/>
        <v>1.0815399999999999</v>
      </c>
      <c r="M4502" s="100">
        <f t="shared" si="2467"/>
        <v>1.0590999999999999</v>
      </c>
      <c r="N4502" s="101">
        <f t="shared" si="2468"/>
        <v>0.97811300000000001</v>
      </c>
      <c r="O4502" s="100">
        <f t="shared" si="2469"/>
        <v>1</v>
      </c>
      <c r="P4502" s="98">
        <f t="shared" si="2470"/>
        <v>808.92</v>
      </c>
      <c r="Q4502" s="97">
        <f t="shared" si="2471"/>
        <v>4044.6</v>
      </c>
      <c r="R4502" s="97"/>
      <c r="S4502" s="97"/>
    </row>
    <row r="4503" spans="1:19" ht="22.5" x14ac:dyDescent="0.25">
      <c r="A4503" s="89" t="s">
        <v>9438</v>
      </c>
      <c r="B4503" s="89" t="s">
        <v>8976</v>
      </c>
      <c r="C4503" s="89"/>
      <c r="D4503" s="89" t="s">
        <v>9439</v>
      </c>
      <c r="E4503" s="94" t="s">
        <v>9440</v>
      </c>
      <c r="F4503" s="95" t="s">
        <v>9441</v>
      </c>
      <c r="G4503" s="89" t="s">
        <v>648</v>
      </c>
      <c r="H4503" s="89" t="s">
        <v>24</v>
      </c>
      <c r="I4503" s="96">
        <v>1</v>
      </c>
      <c r="J4503" s="97">
        <v>1412</v>
      </c>
      <c r="K4503" s="98">
        <f t="shared" si="2465"/>
        <v>706</v>
      </c>
      <c r="L4503" s="99">
        <f t="shared" si="2466"/>
        <v>1.0815399999999999</v>
      </c>
      <c r="M4503" s="100">
        <f t="shared" si="2467"/>
        <v>1.0590999999999999</v>
      </c>
      <c r="N4503" s="101">
        <f t="shared" si="2468"/>
        <v>0.97811300000000001</v>
      </c>
      <c r="O4503" s="100">
        <f t="shared" si="2469"/>
        <v>1</v>
      </c>
      <c r="P4503" s="98">
        <f t="shared" si="2470"/>
        <v>790.99</v>
      </c>
      <c r="Q4503" s="97">
        <f t="shared" si="2471"/>
        <v>1581.98</v>
      </c>
      <c r="R4503" s="97"/>
      <c r="S4503" s="97"/>
    </row>
    <row r="4504" spans="1:19" ht="22.5" x14ac:dyDescent="0.25">
      <c r="A4504" s="89" t="s">
        <v>9442</v>
      </c>
      <c r="B4504" s="89" t="s">
        <v>8976</v>
      </c>
      <c r="C4504" s="89"/>
      <c r="D4504" s="89" t="s">
        <v>9443</v>
      </c>
      <c r="E4504" s="94" t="s">
        <v>9444</v>
      </c>
      <c r="F4504" s="95" t="s">
        <v>9445</v>
      </c>
      <c r="G4504" s="89" t="s">
        <v>648</v>
      </c>
      <c r="H4504" s="89" t="s">
        <v>24</v>
      </c>
      <c r="I4504" s="96">
        <v>1</v>
      </c>
      <c r="J4504" s="97">
        <v>2702</v>
      </c>
      <c r="K4504" s="98">
        <f t="shared" si="2465"/>
        <v>1351</v>
      </c>
      <c r="L4504" s="99">
        <f t="shared" si="2466"/>
        <v>1.0815399999999999</v>
      </c>
      <c r="M4504" s="100">
        <f t="shared" si="2467"/>
        <v>1.0590999999999999</v>
      </c>
      <c r="N4504" s="101">
        <f t="shared" si="2468"/>
        <v>0.97811300000000001</v>
      </c>
      <c r="O4504" s="100">
        <f t="shared" si="2469"/>
        <v>1</v>
      </c>
      <c r="P4504" s="98">
        <f t="shared" si="2470"/>
        <v>1513.64</v>
      </c>
      <c r="Q4504" s="97">
        <f t="shared" si="2471"/>
        <v>3027.28</v>
      </c>
      <c r="R4504" s="97"/>
      <c r="S4504" s="97"/>
    </row>
    <row r="4505" spans="1:19" x14ac:dyDescent="0.25">
      <c r="A4505" s="89"/>
      <c r="B4505" s="90"/>
      <c r="C4505" s="90"/>
      <c r="D4505" s="91"/>
      <c r="E4505" s="92"/>
      <c r="F4505" s="92" t="s">
        <v>9446</v>
      </c>
      <c r="G4505" s="91"/>
      <c r="H4505" s="91"/>
      <c r="I4505" s="93">
        <v>1</v>
      </c>
      <c r="J4505" s="91"/>
      <c r="K4505" s="98"/>
      <c r="L4505" s="99"/>
      <c r="M4505" s="100"/>
      <c r="N4505" s="101"/>
      <c r="O4505" s="100"/>
      <c r="P4505" s="98"/>
      <c r="Q4505" s="91"/>
      <c r="R4505" s="91"/>
      <c r="S4505" s="91"/>
    </row>
    <row r="4506" spans="1:19" x14ac:dyDescent="0.25">
      <c r="A4506" s="89" t="s">
        <v>9447</v>
      </c>
      <c r="B4506" s="89" t="s">
        <v>8976</v>
      </c>
      <c r="C4506" s="89"/>
      <c r="D4506" s="89" t="s">
        <v>9448</v>
      </c>
      <c r="E4506" s="94" t="s">
        <v>9449</v>
      </c>
      <c r="F4506" s="95" t="s">
        <v>9450</v>
      </c>
      <c r="G4506" s="89" t="s">
        <v>648</v>
      </c>
      <c r="H4506" s="89" t="s">
        <v>87</v>
      </c>
      <c r="I4506" s="96">
        <v>1</v>
      </c>
      <c r="J4506" s="97">
        <v>15337</v>
      </c>
      <c r="K4506" s="98">
        <f>J4506/H4506</f>
        <v>958.56</v>
      </c>
      <c r="L4506" s="99">
        <f>$L$8</f>
        <v>1.0815399999999999</v>
      </c>
      <c r="M4506" s="100">
        <f>$M$8</f>
        <v>1.0590999999999999</v>
      </c>
      <c r="N4506" s="101">
        <f>$N$8</f>
        <v>0.97811300000000001</v>
      </c>
      <c r="O4506" s="100">
        <f>$O$8</f>
        <v>1</v>
      </c>
      <c r="P4506" s="98">
        <f>K4506*L4506*M4506*N4506*O4506</f>
        <v>1073.96</v>
      </c>
      <c r="Q4506" s="97">
        <f>H4506*P4506</f>
        <v>17183.36</v>
      </c>
      <c r="R4506" s="97"/>
      <c r="S4506" s="97"/>
    </row>
    <row r="4507" spans="1:19" ht="22.5" x14ac:dyDescent="0.25">
      <c r="A4507" s="89" t="s">
        <v>9451</v>
      </c>
      <c r="B4507" s="89" t="s">
        <v>8976</v>
      </c>
      <c r="C4507" s="89"/>
      <c r="D4507" s="89" t="s">
        <v>9452</v>
      </c>
      <c r="E4507" s="94" t="s">
        <v>9453</v>
      </c>
      <c r="F4507" s="95" t="s">
        <v>9454</v>
      </c>
      <c r="G4507" s="89" t="s">
        <v>648</v>
      </c>
      <c r="H4507" s="89" t="s">
        <v>87</v>
      </c>
      <c r="I4507" s="96">
        <v>1</v>
      </c>
      <c r="J4507" s="97">
        <v>56624</v>
      </c>
      <c r="K4507" s="98">
        <f>J4507/H4507</f>
        <v>3539</v>
      </c>
      <c r="L4507" s="99">
        <f>$L$8</f>
        <v>1.0815399999999999</v>
      </c>
      <c r="M4507" s="100">
        <f>$M$8</f>
        <v>1.0590999999999999</v>
      </c>
      <c r="N4507" s="101">
        <f>$N$8</f>
        <v>0.97811300000000001</v>
      </c>
      <c r="O4507" s="100">
        <f>$O$8</f>
        <v>1</v>
      </c>
      <c r="P4507" s="98">
        <f>K4507*L4507*M4507*N4507*O4507</f>
        <v>3965.05</v>
      </c>
      <c r="Q4507" s="97">
        <f>H4507*P4507</f>
        <v>63440.800000000003</v>
      </c>
      <c r="R4507" s="97"/>
      <c r="S4507" s="97"/>
    </row>
    <row r="4508" spans="1:19" x14ac:dyDescent="0.25">
      <c r="A4508" s="89"/>
      <c r="B4508" s="90"/>
      <c r="C4508" s="90"/>
      <c r="D4508" s="91"/>
      <c r="E4508" s="92"/>
      <c r="F4508" s="92" t="s">
        <v>7539</v>
      </c>
      <c r="G4508" s="91"/>
      <c r="H4508" s="91"/>
      <c r="I4508" s="93">
        <v>1</v>
      </c>
      <c r="J4508" s="91"/>
      <c r="K4508" s="98"/>
      <c r="L4508" s="99"/>
      <c r="M4508" s="100"/>
      <c r="N4508" s="101"/>
      <c r="O4508" s="100"/>
      <c r="P4508" s="98"/>
      <c r="Q4508" s="91"/>
      <c r="R4508" s="91"/>
      <c r="S4508" s="91"/>
    </row>
    <row r="4509" spans="1:19" x14ac:dyDescent="0.25">
      <c r="A4509" s="89" t="s">
        <v>9455</v>
      </c>
      <c r="B4509" s="89" t="s">
        <v>8976</v>
      </c>
      <c r="C4509" s="89"/>
      <c r="D4509" s="89" t="s">
        <v>9456</v>
      </c>
      <c r="E4509" s="94" t="s">
        <v>1654</v>
      </c>
      <c r="F4509" s="95" t="s">
        <v>1655</v>
      </c>
      <c r="G4509" s="89" t="s">
        <v>648</v>
      </c>
      <c r="H4509" s="89" t="s">
        <v>73</v>
      </c>
      <c r="I4509" s="96">
        <v>1</v>
      </c>
      <c r="J4509" s="97">
        <v>13422</v>
      </c>
      <c r="K4509" s="98">
        <f t="shared" ref="K4509:K4522" si="2472">J4509/H4509</f>
        <v>958.71</v>
      </c>
      <c r="L4509" s="99">
        <f t="shared" ref="L4509:L4522" si="2473">$L$8</f>
        <v>1.0815399999999999</v>
      </c>
      <c r="M4509" s="100">
        <f t="shared" ref="M4509:M4522" si="2474">$M$8</f>
        <v>1.0590999999999999</v>
      </c>
      <c r="N4509" s="101">
        <f t="shared" ref="N4509:N4522" si="2475">$N$8</f>
        <v>0.97811300000000001</v>
      </c>
      <c r="O4509" s="100">
        <f t="shared" ref="O4509:O4522" si="2476">$O$8</f>
        <v>1</v>
      </c>
      <c r="P4509" s="98">
        <f t="shared" ref="P4509:P4522" si="2477">K4509*L4509*M4509*N4509*O4509</f>
        <v>1074.1300000000001</v>
      </c>
      <c r="Q4509" s="97">
        <f t="shared" ref="Q4509:Q4522" si="2478">H4509*P4509</f>
        <v>15037.82</v>
      </c>
      <c r="R4509" s="97"/>
      <c r="S4509" s="97"/>
    </row>
    <row r="4510" spans="1:19" ht="22.5" x14ac:dyDescent="0.25">
      <c r="A4510" s="89" t="s">
        <v>9457</v>
      </c>
      <c r="B4510" s="89" t="s">
        <v>8976</v>
      </c>
      <c r="C4510" s="89" t="s">
        <v>17297</v>
      </c>
      <c r="D4510" s="89" t="s">
        <v>9458</v>
      </c>
      <c r="E4510" s="94" t="s">
        <v>9459</v>
      </c>
      <c r="F4510" s="95" t="s">
        <v>9460</v>
      </c>
      <c r="G4510" s="89" t="s">
        <v>648</v>
      </c>
      <c r="H4510" s="89" t="s">
        <v>12</v>
      </c>
      <c r="I4510" s="96">
        <v>1</v>
      </c>
      <c r="J4510" s="97">
        <v>21805</v>
      </c>
      <c r="K4510" s="98">
        <f t="shared" si="2472"/>
        <v>21805</v>
      </c>
      <c r="L4510" s="99">
        <f t="shared" si="2473"/>
        <v>1.0815399999999999</v>
      </c>
      <c r="M4510" s="100">
        <f t="shared" si="2474"/>
        <v>1.0590999999999999</v>
      </c>
      <c r="N4510" s="101">
        <f t="shared" si="2475"/>
        <v>0.97811300000000001</v>
      </c>
      <c r="O4510" s="100">
        <f t="shared" si="2476"/>
        <v>1</v>
      </c>
      <c r="P4510" s="98">
        <f t="shared" si="2477"/>
        <v>24430.07</v>
      </c>
      <c r="Q4510" s="97">
        <f t="shared" si="2478"/>
        <v>24430.07</v>
      </c>
      <c r="R4510" s="97">
        <f t="shared" ref="R4510:R4514" si="2479">Q4510</f>
        <v>24430.07</v>
      </c>
      <c r="S4510" s="97"/>
    </row>
    <row r="4511" spans="1:19" ht="22.5" x14ac:dyDescent="0.25">
      <c r="A4511" s="89" t="s">
        <v>9461</v>
      </c>
      <c r="B4511" s="89" t="s">
        <v>8976</v>
      </c>
      <c r="C4511" s="89" t="s">
        <v>17297</v>
      </c>
      <c r="D4511" s="89" t="s">
        <v>9462</v>
      </c>
      <c r="E4511" s="94" t="s">
        <v>9463</v>
      </c>
      <c r="F4511" s="95" t="s">
        <v>9464</v>
      </c>
      <c r="G4511" s="89" t="s">
        <v>648</v>
      </c>
      <c r="H4511" s="89" t="s">
        <v>24</v>
      </c>
      <c r="I4511" s="96">
        <v>1</v>
      </c>
      <c r="J4511" s="97">
        <v>45129</v>
      </c>
      <c r="K4511" s="98">
        <f t="shared" si="2472"/>
        <v>22564.5</v>
      </c>
      <c r="L4511" s="99">
        <f t="shared" si="2473"/>
        <v>1.0815399999999999</v>
      </c>
      <c r="M4511" s="100">
        <f t="shared" si="2474"/>
        <v>1.0590999999999999</v>
      </c>
      <c r="N4511" s="101">
        <f t="shared" si="2475"/>
        <v>0.97811300000000001</v>
      </c>
      <c r="O4511" s="100">
        <f t="shared" si="2476"/>
        <v>1</v>
      </c>
      <c r="P4511" s="98">
        <f t="shared" si="2477"/>
        <v>25281</v>
      </c>
      <c r="Q4511" s="97">
        <f t="shared" si="2478"/>
        <v>50562</v>
      </c>
      <c r="R4511" s="97">
        <f t="shared" si="2479"/>
        <v>50562</v>
      </c>
      <c r="S4511" s="97"/>
    </row>
    <row r="4512" spans="1:19" ht="22.5" x14ac:dyDescent="0.25">
      <c r="A4512" s="89" t="s">
        <v>9465</v>
      </c>
      <c r="B4512" s="89" t="s">
        <v>8976</v>
      </c>
      <c r="C4512" s="89" t="s">
        <v>17297</v>
      </c>
      <c r="D4512" s="89" t="s">
        <v>9466</v>
      </c>
      <c r="E4512" s="94" t="s">
        <v>9467</v>
      </c>
      <c r="F4512" s="95" t="s">
        <v>9468</v>
      </c>
      <c r="G4512" s="89" t="s">
        <v>648</v>
      </c>
      <c r="H4512" s="89" t="s">
        <v>30</v>
      </c>
      <c r="I4512" s="96">
        <v>1</v>
      </c>
      <c r="J4512" s="97">
        <v>69732</v>
      </c>
      <c r="K4512" s="98">
        <f t="shared" si="2472"/>
        <v>23244</v>
      </c>
      <c r="L4512" s="99">
        <f t="shared" si="2473"/>
        <v>1.0815399999999999</v>
      </c>
      <c r="M4512" s="100">
        <f t="shared" si="2474"/>
        <v>1.0590999999999999</v>
      </c>
      <c r="N4512" s="101">
        <f t="shared" si="2475"/>
        <v>0.97811300000000001</v>
      </c>
      <c r="O4512" s="100">
        <f t="shared" si="2476"/>
        <v>1</v>
      </c>
      <c r="P4512" s="98">
        <f t="shared" si="2477"/>
        <v>26042.31</v>
      </c>
      <c r="Q4512" s="97">
        <f t="shared" si="2478"/>
        <v>78126.929999999993</v>
      </c>
      <c r="R4512" s="97">
        <f t="shared" si="2479"/>
        <v>78126.929999999993</v>
      </c>
      <c r="S4512" s="97"/>
    </row>
    <row r="4513" spans="1:19" ht="22.5" x14ac:dyDescent="0.25">
      <c r="A4513" s="89" t="s">
        <v>9469</v>
      </c>
      <c r="B4513" s="89" t="s">
        <v>8976</v>
      </c>
      <c r="C4513" s="89" t="s">
        <v>17297</v>
      </c>
      <c r="D4513" s="89" t="s">
        <v>9470</v>
      </c>
      <c r="E4513" s="94" t="s">
        <v>9471</v>
      </c>
      <c r="F4513" s="95" t="s">
        <v>9472</v>
      </c>
      <c r="G4513" s="89" t="s">
        <v>648</v>
      </c>
      <c r="H4513" s="89" t="s">
        <v>48</v>
      </c>
      <c r="I4513" s="96">
        <v>1</v>
      </c>
      <c r="J4513" s="97">
        <v>167012</v>
      </c>
      <c r="K4513" s="98">
        <f t="shared" si="2472"/>
        <v>23858.86</v>
      </c>
      <c r="L4513" s="99">
        <f t="shared" si="2473"/>
        <v>1.0815399999999999</v>
      </c>
      <c r="M4513" s="100">
        <f t="shared" si="2474"/>
        <v>1.0590999999999999</v>
      </c>
      <c r="N4513" s="101">
        <f t="shared" si="2475"/>
        <v>0.97811300000000001</v>
      </c>
      <c r="O4513" s="100">
        <f t="shared" si="2476"/>
        <v>1</v>
      </c>
      <c r="P4513" s="98">
        <f t="shared" si="2477"/>
        <v>26731.19</v>
      </c>
      <c r="Q4513" s="97">
        <f t="shared" si="2478"/>
        <v>187118.33</v>
      </c>
      <c r="R4513" s="97">
        <f t="shared" si="2479"/>
        <v>187118.33</v>
      </c>
      <c r="S4513" s="97"/>
    </row>
    <row r="4514" spans="1:19" ht="22.5" x14ac:dyDescent="0.25">
      <c r="A4514" s="89" t="s">
        <v>9473</v>
      </c>
      <c r="B4514" s="89" t="s">
        <v>8976</v>
      </c>
      <c r="C4514" s="89" t="s">
        <v>17297</v>
      </c>
      <c r="D4514" s="89" t="s">
        <v>9474</v>
      </c>
      <c r="E4514" s="94" t="s">
        <v>9475</v>
      </c>
      <c r="F4514" s="95" t="s">
        <v>9476</v>
      </c>
      <c r="G4514" s="89" t="s">
        <v>648</v>
      </c>
      <c r="H4514" s="89" t="s">
        <v>12</v>
      </c>
      <c r="I4514" s="96">
        <v>1</v>
      </c>
      <c r="J4514" s="97">
        <v>24235</v>
      </c>
      <c r="K4514" s="98">
        <f t="shared" si="2472"/>
        <v>24235</v>
      </c>
      <c r="L4514" s="99">
        <f t="shared" si="2473"/>
        <v>1.0815399999999999</v>
      </c>
      <c r="M4514" s="100">
        <f t="shared" si="2474"/>
        <v>1.0590999999999999</v>
      </c>
      <c r="N4514" s="101">
        <f t="shared" si="2475"/>
        <v>0.97811300000000001</v>
      </c>
      <c r="O4514" s="100">
        <f t="shared" si="2476"/>
        <v>1</v>
      </c>
      <c r="P4514" s="98">
        <f t="shared" si="2477"/>
        <v>27152.61</v>
      </c>
      <c r="Q4514" s="97">
        <f t="shared" si="2478"/>
        <v>27152.61</v>
      </c>
      <c r="R4514" s="97">
        <f t="shared" si="2479"/>
        <v>27152.61</v>
      </c>
      <c r="S4514" s="97"/>
    </row>
    <row r="4515" spans="1:19" x14ac:dyDescent="0.25">
      <c r="A4515" s="89" t="s">
        <v>9477</v>
      </c>
      <c r="B4515" s="89" t="s">
        <v>8976</v>
      </c>
      <c r="C4515" s="89"/>
      <c r="D4515" s="89" t="s">
        <v>9478</v>
      </c>
      <c r="E4515" s="94" t="s">
        <v>9449</v>
      </c>
      <c r="F4515" s="95" t="s">
        <v>9450</v>
      </c>
      <c r="G4515" s="89" t="s">
        <v>648</v>
      </c>
      <c r="H4515" s="89" t="s">
        <v>24</v>
      </c>
      <c r="I4515" s="96">
        <v>1</v>
      </c>
      <c r="J4515" s="97">
        <v>1918</v>
      </c>
      <c r="K4515" s="98">
        <f t="shared" si="2472"/>
        <v>959</v>
      </c>
      <c r="L4515" s="99">
        <f t="shared" si="2473"/>
        <v>1.0815399999999999</v>
      </c>
      <c r="M4515" s="100">
        <f t="shared" si="2474"/>
        <v>1.0590999999999999</v>
      </c>
      <c r="N4515" s="101">
        <f t="shared" si="2475"/>
        <v>0.97811300000000001</v>
      </c>
      <c r="O4515" s="100">
        <f t="shared" si="2476"/>
        <v>1</v>
      </c>
      <c r="P4515" s="98">
        <f t="shared" si="2477"/>
        <v>1074.45</v>
      </c>
      <c r="Q4515" s="97">
        <f t="shared" si="2478"/>
        <v>2148.9</v>
      </c>
      <c r="R4515" s="97"/>
      <c r="S4515" s="97"/>
    </row>
    <row r="4516" spans="1:19" x14ac:dyDescent="0.25">
      <c r="A4516" s="89" t="s">
        <v>9479</v>
      </c>
      <c r="B4516" s="89" t="s">
        <v>8976</v>
      </c>
      <c r="C4516" s="89"/>
      <c r="D4516" s="89" t="s">
        <v>9480</v>
      </c>
      <c r="E4516" s="94" t="s">
        <v>9178</v>
      </c>
      <c r="F4516" s="95" t="s">
        <v>9179</v>
      </c>
      <c r="G4516" s="89" t="s">
        <v>648</v>
      </c>
      <c r="H4516" s="89" t="s">
        <v>34</v>
      </c>
      <c r="I4516" s="96">
        <v>1</v>
      </c>
      <c r="J4516" s="97">
        <v>4752</v>
      </c>
      <c r="K4516" s="98">
        <f t="shared" si="2472"/>
        <v>1188</v>
      </c>
      <c r="L4516" s="99">
        <f t="shared" si="2473"/>
        <v>1.0815399999999999</v>
      </c>
      <c r="M4516" s="100">
        <f t="shared" si="2474"/>
        <v>1.0590999999999999</v>
      </c>
      <c r="N4516" s="101">
        <f t="shared" si="2475"/>
        <v>0.97811300000000001</v>
      </c>
      <c r="O4516" s="100">
        <f t="shared" si="2476"/>
        <v>1</v>
      </c>
      <c r="P4516" s="98">
        <f t="shared" si="2477"/>
        <v>1331.02</v>
      </c>
      <c r="Q4516" s="97">
        <f t="shared" si="2478"/>
        <v>5324.08</v>
      </c>
      <c r="R4516" s="97"/>
      <c r="S4516" s="97"/>
    </row>
    <row r="4517" spans="1:19" x14ac:dyDescent="0.25">
      <c r="A4517" s="89" t="s">
        <v>9481</v>
      </c>
      <c r="B4517" s="89" t="s">
        <v>8976</v>
      </c>
      <c r="C4517" s="89"/>
      <c r="D4517" s="89" t="s">
        <v>9482</v>
      </c>
      <c r="E4517" s="94" t="s">
        <v>9483</v>
      </c>
      <c r="F4517" s="95" t="s">
        <v>9484</v>
      </c>
      <c r="G4517" s="89" t="s">
        <v>648</v>
      </c>
      <c r="H4517" s="89" t="s">
        <v>12</v>
      </c>
      <c r="I4517" s="96">
        <v>1</v>
      </c>
      <c r="J4517" s="97">
        <v>1945</v>
      </c>
      <c r="K4517" s="98">
        <f t="shared" si="2472"/>
        <v>1945</v>
      </c>
      <c r="L4517" s="99">
        <f t="shared" si="2473"/>
        <v>1.0815399999999999</v>
      </c>
      <c r="M4517" s="100">
        <f t="shared" si="2474"/>
        <v>1.0590999999999999</v>
      </c>
      <c r="N4517" s="101">
        <f t="shared" si="2475"/>
        <v>0.97811300000000001</v>
      </c>
      <c r="O4517" s="100">
        <f t="shared" si="2476"/>
        <v>1</v>
      </c>
      <c r="P4517" s="98">
        <f t="shared" si="2477"/>
        <v>2179.16</v>
      </c>
      <c r="Q4517" s="97">
        <f t="shared" si="2478"/>
        <v>2179.16</v>
      </c>
      <c r="R4517" s="97"/>
      <c r="S4517" s="97"/>
    </row>
    <row r="4518" spans="1:19" ht="22.5" x14ac:dyDescent="0.25">
      <c r="A4518" s="89" t="s">
        <v>9485</v>
      </c>
      <c r="B4518" s="89" t="s">
        <v>8976</v>
      </c>
      <c r="C4518" s="89" t="s">
        <v>17297</v>
      </c>
      <c r="D4518" s="89" t="s">
        <v>9486</v>
      </c>
      <c r="E4518" s="94" t="s">
        <v>9487</v>
      </c>
      <c r="F4518" s="95" t="s">
        <v>9488</v>
      </c>
      <c r="G4518" s="89" t="s">
        <v>648</v>
      </c>
      <c r="H4518" s="89" t="s">
        <v>30</v>
      </c>
      <c r="I4518" s="96">
        <v>1</v>
      </c>
      <c r="J4518" s="97">
        <v>65632</v>
      </c>
      <c r="K4518" s="98">
        <f t="shared" si="2472"/>
        <v>21877.33</v>
      </c>
      <c r="L4518" s="99">
        <f t="shared" si="2473"/>
        <v>1.0815399999999999</v>
      </c>
      <c r="M4518" s="100">
        <f t="shared" si="2474"/>
        <v>1.0590999999999999</v>
      </c>
      <c r="N4518" s="101">
        <f t="shared" si="2475"/>
        <v>0.97811300000000001</v>
      </c>
      <c r="O4518" s="100">
        <f t="shared" si="2476"/>
        <v>1</v>
      </c>
      <c r="P4518" s="98">
        <f t="shared" si="2477"/>
        <v>24511.11</v>
      </c>
      <c r="Q4518" s="97">
        <f t="shared" si="2478"/>
        <v>73533.33</v>
      </c>
      <c r="R4518" s="97">
        <f t="shared" ref="R4518:R4520" si="2480">Q4518</f>
        <v>73533.33</v>
      </c>
      <c r="S4518" s="97"/>
    </row>
    <row r="4519" spans="1:19" ht="22.5" x14ac:dyDescent="0.25">
      <c r="A4519" s="89" t="s">
        <v>9489</v>
      </c>
      <c r="B4519" s="89" t="s">
        <v>8976</v>
      </c>
      <c r="C4519" s="89" t="s">
        <v>17297</v>
      </c>
      <c r="D4519" s="89" t="s">
        <v>9490</v>
      </c>
      <c r="E4519" s="94" t="s">
        <v>9491</v>
      </c>
      <c r="F4519" s="95" t="s">
        <v>9492</v>
      </c>
      <c r="G4519" s="89" t="s">
        <v>648</v>
      </c>
      <c r="H4519" s="89" t="s">
        <v>30</v>
      </c>
      <c r="I4519" s="96">
        <v>1</v>
      </c>
      <c r="J4519" s="97">
        <v>67454</v>
      </c>
      <c r="K4519" s="98">
        <f t="shared" si="2472"/>
        <v>22484.67</v>
      </c>
      <c r="L4519" s="99">
        <f t="shared" si="2473"/>
        <v>1.0815399999999999</v>
      </c>
      <c r="M4519" s="100">
        <f t="shared" si="2474"/>
        <v>1.0590999999999999</v>
      </c>
      <c r="N4519" s="101">
        <f t="shared" si="2475"/>
        <v>0.97811300000000001</v>
      </c>
      <c r="O4519" s="100">
        <f t="shared" si="2476"/>
        <v>1</v>
      </c>
      <c r="P4519" s="98">
        <f t="shared" si="2477"/>
        <v>25191.56</v>
      </c>
      <c r="Q4519" s="97">
        <f t="shared" si="2478"/>
        <v>75574.679999999993</v>
      </c>
      <c r="R4519" s="97">
        <f t="shared" si="2480"/>
        <v>75574.679999999993</v>
      </c>
      <c r="S4519" s="97"/>
    </row>
    <row r="4520" spans="1:19" ht="22.5" x14ac:dyDescent="0.25">
      <c r="A4520" s="89" t="s">
        <v>9493</v>
      </c>
      <c r="B4520" s="89" t="s">
        <v>8976</v>
      </c>
      <c r="C4520" s="89" t="s">
        <v>17297</v>
      </c>
      <c r="D4520" s="89" t="s">
        <v>9494</v>
      </c>
      <c r="E4520" s="94" t="s">
        <v>9495</v>
      </c>
      <c r="F4520" s="95" t="s">
        <v>9496</v>
      </c>
      <c r="G4520" s="89" t="s">
        <v>648</v>
      </c>
      <c r="H4520" s="89" t="s">
        <v>12</v>
      </c>
      <c r="I4520" s="96">
        <v>1</v>
      </c>
      <c r="J4520" s="97">
        <v>24467</v>
      </c>
      <c r="K4520" s="98">
        <f t="shared" si="2472"/>
        <v>24467</v>
      </c>
      <c r="L4520" s="99">
        <f t="shared" si="2473"/>
        <v>1.0815399999999999</v>
      </c>
      <c r="M4520" s="100">
        <f t="shared" si="2474"/>
        <v>1.0590999999999999</v>
      </c>
      <c r="N4520" s="101">
        <f t="shared" si="2475"/>
        <v>0.97811300000000001</v>
      </c>
      <c r="O4520" s="100">
        <f t="shared" si="2476"/>
        <v>1</v>
      </c>
      <c r="P4520" s="98">
        <f t="shared" si="2477"/>
        <v>27412.54</v>
      </c>
      <c r="Q4520" s="97">
        <f t="shared" si="2478"/>
        <v>27412.54</v>
      </c>
      <c r="R4520" s="97">
        <f t="shared" si="2480"/>
        <v>27412.54</v>
      </c>
      <c r="S4520" s="97"/>
    </row>
    <row r="4521" spans="1:19" ht="22.5" x14ac:dyDescent="0.25">
      <c r="A4521" s="89" t="s">
        <v>9497</v>
      </c>
      <c r="B4521" s="89" t="s">
        <v>8976</v>
      </c>
      <c r="C4521" s="89"/>
      <c r="D4521" s="89" t="s">
        <v>9498</v>
      </c>
      <c r="E4521" s="94" t="s">
        <v>7617</v>
      </c>
      <c r="F4521" s="95" t="s">
        <v>7618</v>
      </c>
      <c r="G4521" s="89" t="s">
        <v>81</v>
      </c>
      <c r="H4521" s="89" t="s">
        <v>9499</v>
      </c>
      <c r="I4521" s="96">
        <v>1</v>
      </c>
      <c r="J4521" s="97">
        <v>71251</v>
      </c>
      <c r="K4521" s="98">
        <f t="shared" si="2472"/>
        <v>78297.8</v>
      </c>
      <c r="L4521" s="99">
        <f t="shared" si="2473"/>
        <v>1.0815399999999999</v>
      </c>
      <c r="M4521" s="100">
        <f t="shared" si="2474"/>
        <v>1.0590999999999999</v>
      </c>
      <c r="N4521" s="101">
        <f t="shared" si="2475"/>
        <v>0.97811300000000001</v>
      </c>
      <c r="O4521" s="100">
        <f t="shared" si="2476"/>
        <v>1</v>
      </c>
      <c r="P4521" s="98">
        <f t="shared" si="2477"/>
        <v>87723.94</v>
      </c>
      <c r="Q4521" s="97">
        <f t="shared" si="2478"/>
        <v>79828.789999999994</v>
      </c>
      <c r="R4521" s="97"/>
      <c r="S4521" s="97"/>
    </row>
    <row r="4522" spans="1:19" ht="22.5" x14ac:dyDescent="0.25">
      <c r="A4522" s="89" t="s">
        <v>9500</v>
      </c>
      <c r="B4522" s="89" t="s">
        <v>8976</v>
      </c>
      <c r="C4522" s="89"/>
      <c r="D4522" s="89" t="s">
        <v>9501</v>
      </c>
      <c r="E4522" s="94" t="s">
        <v>9502</v>
      </c>
      <c r="F4522" s="95" t="s">
        <v>9503</v>
      </c>
      <c r="G4522" s="89" t="s">
        <v>81</v>
      </c>
      <c r="H4522" s="89" t="s">
        <v>9504</v>
      </c>
      <c r="I4522" s="96">
        <v>1</v>
      </c>
      <c r="J4522" s="97">
        <v>3440</v>
      </c>
      <c r="K4522" s="98">
        <f t="shared" si="2472"/>
        <v>2438.85</v>
      </c>
      <c r="L4522" s="99">
        <f t="shared" si="2473"/>
        <v>1.0815399999999999</v>
      </c>
      <c r="M4522" s="100">
        <f t="shared" si="2474"/>
        <v>1.0590999999999999</v>
      </c>
      <c r="N4522" s="101">
        <f t="shared" si="2475"/>
        <v>0.97811300000000001</v>
      </c>
      <c r="O4522" s="100">
        <f t="shared" si="2476"/>
        <v>1</v>
      </c>
      <c r="P4522" s="98">
        <f t="shared" si="2477"/>
        <v>2732.46</v>
      </c>
      <c r="Q4522" s="97">
        <f t="shared" si="2478"/>
        <v>3854.13</v>
      </c>
      <c r="R4522" s="97"/>
      <c r="S4522" s="97"/>
    </row>
    <row r="4523" spans="1:19" x14ac:dyDescent="0.25">
      <c r="A4523" s="89"/>
      <c r="B4523" s="90"/>
      <c r="C4523" s="90"/>
      <c r="D4523" s="91"/>
      <c r="E4523" s="92"/>
      <c r="F4523" s="92" t="s">
        <v>3765</v>
      </c>
      <c r="G4523" s="91"/>
      <c r="H4523" s="91"/>
      <c r="I4523" s="93">
        <v>1</v>
      </c>
      <c r="J4523" s="91"/>
      <c r="K4523" s="98"/>
      <c r="L4523" s="99"/>
      <c r="M4523" s="100"/>
      <c r="N4523" s="101"/>
      <c r="O4523" s="100"/>
      <c r="P4523" s="98"/>
      <c r="Q4523" s="91"/>
      <c r="R4523" s="91"/>
      <c r="S4523" s="91"/>
    </row>
    <row r="4524" spans="1:19" x14ac:dyDescent="0.25">
      <c r="A4524" s="89" t="s">
        <v>9505</v>
      </c>
      <c r="B4524" s="89" t="s">
        <v>8976</v>
      </c>
      <c r="C4524" s="89"/>
      <c r="D4524" s="89" t="s">
        <v>9506</v>
      </c>
      <c r="E4524" s="94" t="s">
        <v>4268</v>
      </c>
      <c r="F4524" s="95" t="s">
        <v>4269</v>
      </c>
      <c r="G4524" s="89" t="s">
        <v>648</v>
      </c>
      <c r="H4524" s="89" t="s">
        <v>24</v>
      </c>
      <c r="I4524" s="96">
        <v>1</v>
      </c>
      <c r="J4524" s="97">
        <v>3256</v>
      </c>
      <c r="K4524" s="98">
        <f>J4524/H4524</f>
        <v>1628</v>
      </c>
      <c r="L4524" s="99">
        <f>$L$8</f>
        <v>1.0815399999999999</v>
      </c>
      <c r="M4524" s="100">
        <f>$M$8</f>
        <v>1.0590999999999999</v>
      </c>
      <c r="N4524" s="101">
        <f>$N$8</f>
        <v>0.97811300000000001</v>
      </c>
      <c r="O4524" s="100">
        <f>$O$8</f>
        <v>1</v>
      </c>
      <c r="P4524" s="98">
        <f>K4524*L4524*M4524*N4524*O4524</f>
        <v>1823.99</v>
      </c>
      <c r="Q4524" s="97">
        <f>H4524*P4524</f>
        <v>3647.98</v>
      </c>
      <c r="R4524" s="97"/>
      <c r="S4524" s="97"/>
    </row>
    <row r="4525" spans="1:19" ht="22.5" x14ac:dyDescent="0.25">
      <c r="A4525" s="89" t="s">
        <v>9507</v>
      </c>
      <c r="B4525" s="89" t="s">
        <v>8976</v>
      </c>
      <c r="C4525" s="89"/>
      <c r="D4525" s="89" t="s">
        <v>2990</v>
      </c>
      <c r="E4525" s="94" t="s">
        <v>9508</v>
      </c>
      <c r="F4525" s="95" t="s">
        <v>9509</v>
      </c>
      <c r="G4525" s="89" t="s">
        <v>648</v>
      </c>
      <c r="H4525" s="89" t="s">
        <v>12</v>
      </c>
      <c r="I4525" s="96">
        <v>1</v>
      </c>
      <c r="J4525" s="97">
        <v>7441</v>
      </c>
      <c r="K4525" s="98">
        <f>J4525/H4525</f>
        <v>7441</v>
      </c>
      <c r="L4525" s="99">
        <f>$L$8</f>
        <v>1.0815399999999999</v>
      </c>
      <c r="M4525" s="100">
        <f>$M$8</f>
        <v>1.0590999999999999</v>
      </c>
      <c r="N4525" s="101">
        <f>$N$8</f>
        <v>0.97811300000000001</v>
      </c>
      <c r="O4525" s="100">
        <f>$O$8</f>
        <v>1</v>
      </c>
      <c r="P4525" s="98">
        <f>K4525*L4525*M4525*N4525*O4525</f>
        <v>8336.81</v>
      </c>
      <c r="Q4525" s="97">
        <f>H4525*P4525</f>
        <v>8336.81</v>
      </c>
      <c r="R4525" s="97"/>
      <c r="S4525" s="97"/>
    </row>
    <row r="4526" spans="1:19" ht="22.5" x14ac:dyDescent="0.25">
      <c r="A4526" s="89" t="s">
        <v>9510</v>
      </c>
      <c r="B4526" s="89" t="s">
        <v>8976</v>
      </c>
      <c r="C4526" s="89"/>
      <c r="D4526" s="89" t="s">
        <v>9511</v>
      </c>
      <c r="E4526" s="94" t="s">
        <v>9512</v>
      </c>
      <c r="F4526" s="95" t="s">
        <v>9513</v>
      </c>
      <c r="G4526" s="89" t="s">
        <v>648</v>
      </c>
      <c r="H4526" s="89" t="s">
        <v>12</v>
      </c>
      <c r="I4526" s="96">
        <v>1</v>
      </c>
      <c r="J4526" s="97">
        <v>8781</v>
      </c>
      <c r="K4526" s="98">
        <f>J4526/H4526</f>
        <v>8781</v>
      </c>
      <c r="L4526" s="99">
        <f>$L$8</f>
        <v>1.0815399999999999</v>
      </c>
      <c r="M4526" s="100">
        <f>$M$8</f>
        <v>1.0590999999999999</v>
      </c>
      <c r="N4526" s="101">
        <f>$N$8</f>
        <v>0.97811300000000001</v>
      </c>
      <c r="O4526" s="100">
        <f>$O$8</f>
        <v>1</v>
      </c>
      <c r="P4526" s="98">
        <f>K4526*L4526*M4526*N4526*O4526</f>
        <v>9838.1299999999992</v>
      </c>
      <c r="Q4526" s="97">
        <f>H4526*P4526</f>
        <v>9838.1299999999992</v>
      </c>
      <c r="R4526" s="97"/>
      <c r="S4526" s="97"/>
    </row>
    <row r="4527" spans="1:19" x14ac:dyDescent="0.25">
      <c r="A4527" s="82" t="s">
        <v>2797</v>
      </c>
      <c r="B4527" s="83"/>
      <c r="C4527" s="84"/>
      <c r="D4527" s="85"/>
      <c r="E4527" s="86"/>
      <c r="F4527" s="86" t="s">
        <v>9515</v>
      </c>
      <c r="G4527" s="82"/>
      <c r="H4527" s="82"/>
      <c r="I4527" s="87"/>
      <c r="J4527" s="88">
        <f>SUM(J4528:J4544)</f>
        <v>896138</v>
      </c>
      <c r="K4527" s="98"/>
      <c r="L4527" s="99"/>
      <c r="M4527" s="100"/>
      <c r="N4527" s="101"/>
      <c r="O4527" s="100"/>
      <c r="P4527" s="98"/>
      <c r="Q4527" s="88">
        <f>SUM(Q4528:Q4544)</f>
        <v>1004022.56</v>
      </c>
      <c r="R4527" s="88">
        <f t="shared" ref="R4527:S4527" si="2481">SUM(R4528:R4544)</f>
        <v>836358.7</v>
      </c>
      <c r="S4527" s="88">
        <f t="shared" si="2481"/>
        <v>0</v>
      </c>
    </row>
    <row r="4528" spans="1:19" x14ac:dyDescent="0.25">
      <c r="A4528" s="89"/>
      <c r="B4528" s="90"/>
      <c r="C4528" s="90"/>
      <c r="D4528" s="91"/>
      <c r="E4528" s="92"/>
      <c r="F4528" s="92" t="s">
        <v>9516</v>
      </c>
      <c r="G4528" s="91"/>
      <c r="H4528" s="91"/>
      <c r="I4528" s="93">
        <v>1</v>
      </c>
      <c r="J4528" s="91"/>
      <c r="K4528" s="98"/>
      <c r="L4528" s="99"/>
      <c r="M4528" s="100"/>
      <c r="N4528" s="101"/>
      <c r="O4528" s="100"/>
      <c r="P4528" s="98"/>
      <c r="Q4528" s="91"/>
      <c r="R4528" s="91"/>
      <c r="S4528" s="91"/>
    </row>
    <row r="4529" spans="1:19" x14ac:dyDescent="0.25">
      <c r="A4529" s="89" t="s">
        <v>9517</v>
      </c>
      <c r="B4529" s="89" t="s">
        <v>8976</v>
      </c>
      <c r="C4529" s="89"/>
      <c r="D4529" s="89" t="s">
        <v>9518</v>
      </c>
      <c r="E4529" s="94" t="s">
        <v>7515</v>
      </c>
      <c r="F4529" s="95" t="s">
        <v>7516</v>
      </c>
      <c r="G4529" s="89" t="s">
        <v>648</v>
      </c>
      <c r="H4529" s="89" t="s">
        <v>12</v>
      </c>
      <c r="I4529" s="96">
        <v>1</v>
      </c>
      <c r="J4529" s="97">
        <v>6366</v>
      </c>
      <c r="K4529" s="98">
        <f t="shared" ref="K4529:K4534" si="2482">J4529/H4529</f>
        <v>6366</v>
      </c>
      <c r="L4529" s="99">
        <f t="shared" ref="L4529:L4534" si="2483">$L$8</f>
        <v>1.0815399999999999</v>
      </c>
      <c r="M4529" s="100">
        <f t="shared" ref="M4529:M4534" si="2484">$M$8</f>
        <v>1.0590999999999999</v>
      </c>
      <c r="N4529" s="101">
        <f t="shared" ref="N4529:N4534" si="2485">$N$8</f>
        <v>0.97811300000000001</v>
      </c>
      <c r="O4529" s="100">
        <f t="shared" ref="O4529:O4534" si="2486">$O$8</f>
        <v>1</v>
      </c>
      <c r="P4529" s="98">
        <f t="shared" ref="P4529:P4534" si="2487">K4529*L4529*M4529*N4529*O4529</f>
        <v>7132.39</v>
      </c>
      <c r="Q4529" s="97">
        <f t="shared" ref="Q4529:Q4534" si="2488">H4529*P4529</f>
        <v>7132.39</v>
      </c>
      <c r="R4529" s="97"/>
      <c r="S4529" s="97"/>
    </row>
    <row r="4530" spans="1:19" ht="22.5" x14ac:dyDescent="0.25">
      <c r="A4530" s="89" t="s">
        <v>9519</v>
      </c>
      <c r="B4530" s="89" t="s">
        <v>8976</v>
      </c>
      <c r="C4530" s="89" t="s">
        <v>17297</v>
      </c>
      <c r="D4530" s="89" t="s">
        <v>9520</v>
      </c>
      <c r="E4530" s="94" t="s">
        <v>9521</v>
      </c>
      <c r="F4530" s="95" t="s">
        <v>9522</v>
      </c>
      <c r="G4530" s="89" t="s">
        <v>648</v>
      </c>
      <c r="H4530" s="89" t="s">
        <v>12</v>
      </c>
      <c r="I4530" s="96">
        <v>1</v>
      </c>
      <c r="J4530" s="97">
        <v>216588</v>
      </c>
      <c r="K4530" s="98">
        <f t="shared" si="2482"/>
        <v>216588</v>
      </c>
      <c r="L4530" s="99">
        <f t="shared" si="2483"/>
        <v>1.0815399999999999</v>
      </c>
      <c r="M4530" s="100">
        <f t="shared" si="2484"/>
        <v>1.0590999999999999</v>
      </c>
      <c r="N4530" s="101">
        <f t="shared" si="2485"/>
        <v>0.97811300000000001</v>
      </c>
      <c r="O4530" s="100">
        <f t="shared" si="2486"/>
        <v>1</v>
      </c>
      <c r="P4530" s="98">
        <f t="shared" si="2487"/>
        <v>242662.67</v>
      </c>
      <c r="Q4530" s="97">
        <f t="shared" si="2488"/>
        <v>242662.67</v>
      </c>
      <c r="R4530" s="97">
        <f t="shared" ref="R4530" si="2489">Q4530</f>
        <v>242662.67</v>
      </c>
      <c r="S4530" s="97"/>
    </row>
    <row r="4531" spans="1:19" ht="22.5" x14ac:dyDescent="0.25">
      <c r="A4531" s="89" t="s">
        <v>9523</v>
      </c>
      <c r="B4531" s="89" t="s">
        <v>8976</v>
      </c>
      <c r="C4531" s="89"/>
      <c r="D4531" s="89" t="s">
        <v>9524</v>
      </c>
      <c r="E4531" s="94" t="s">
        <v>9154</v>
      </c>
      <c r="F4531" s="95" t="s">
        <v>9155</v>
      </c>
      <c r="G4531" s="89" t="s">
        <v>71</v>
      </c>
      <c r="H4531" s="89" t="s">
        <v>451</v>
      </c>
      <c r="I4531" s="96">
        <v>1</v>
      </c>
      <c r="J4531" s="97">
        <v>2221</v>
      </c>
      <c r="K4531" s="98">
        <f t="shared" si="2482"/>
        <v>222100</v>
      </c>
      <c r="L4531" s="99">
        <f t="shared" si="2483"/>
        <v>1.0815399999999999</v>
      </c>
      <c r="M4531" s="100">
        <f t="shared" si="2484"/>
        <v>1.0590999999999999</v>
      </c>
      <c r="N4531" s="101">
        <f t="shared" si="2485"/>
        <v>0.97811300000000001</v>
      </c>
      <c r="O4531" s="100">
        <f t="shared" si="2486"/>
        <v>1</v>
      </c>
      <c r="P4531" s="98">
        <f t="shared" si="2487"/>
        <v>248838.25</v>
      </c>
      <c r="Q4531" s="97">
        <f t="shared" si="2488"/>
        <v>2488.38</v>
      </c>
      <c r="R4531" s="97"/>
      <c r="S4531" s="97"/>
    </row>
    <row r="4532" spans="1:19" ht="22.5" x14ac:dyDescent="0.25">
      <c r="A4532" s="89" t="s">
        <v>9525</v>
      </c>
      <c r="B4532" s="89" t="s">
        <v>8976</v>
      </c>
      <c r="C4532" s="89"/>
      <c r="D4532" s="89" t="s">
        <v>9526</v>
      </c>
      <c r="E4532" s="94" t="s">
        <v>9527</v>
      </c>
      <c r="F4532" s="95" t="s">
        <v>9528</v>
      </c>
      <c r="G4532" s="89" t="s">
        <v>648</v>
      </c>
      <c r="H4532" s="89" t="s">
        <v>12</v>
      </c>
      <c r="I4532" s="96">
        <v>1</v>
      </c>
      <c r="J4532" s="97">
        <v>56992</v>
      </c>
      <c r="K4532" s="98">
        <f t="shared" si="2482"/>
        <v>56992</v>
      </c>
      <c r="L4532" s="99">
        <f t="shared" si="2483"/>
        <v>1.0815399999999999</v>
      </c>
      <c r="M4532" s="100">
        <f t="shared" si="2484"/>
        <v>1.0590999999999999</v>
      </c>
      <c r="N4532" s="101">
        <f t="shared" si="2485"/>
        <v>0.97811300000000001</v>
      </c>
      <c r="O4532" s="100">
        <f t="shared" si="2486"/>
        <v>1</v>
      </c>
      <c r="P4532" s="98">
        <f t="shared" si="2487"/>
        <v>63853.17</v>
      </c>
      <c r="Q4532" s="97">
        <f t="shared" si="2488"/>
        <v>63853.17</v>
      </c>
      <c r="R4532" s="97"/>
      <c r="S4532" s="97"/>
    </row>
    <row r="4533" spans="1:19" x14ac:dyDescent="0.25">
      <c r="A4533" s="89" t="s">
        <v>9529</v>
      </c>
      <c r="B4533" s="89" t="s">
        <v>8976</v>
      </c>
      <c r="C4533" s="89"/>
      <c r="D4533" s="89" t="s">
        <v>9530</v>
      </c>
      <c r="E4533" s="94" t="s">
        <v>1746</v>
      </c>
      <c r="F4533" s="95" t="s">
        <v>1747</v>
      </c>
      <c r="G4533" s="89" t="s">
        <v>648</v>
      </c>
      <c r="H4533" s="89" t="s">
        <v>12</v>
      </c>
      <c r="I4533" s="96">
        <v>1</v>
      </c>
      <c r="J4533" s="97">
        <v>2561</v>
      </c>
      <c r="K4533" s="98">
        <f t="shared" si="2482"/>
        <v>2561</v>
      </c>
      <c r="L4533" s="99">
        <f t="shared" si="2483"/>
        <v>1.0815399999999999</v>
      </c>
      <c r="M4533" s="100">
        <f t="shared" si="2484"/>
        <v>1.0590999999999999</v>
      </c>
      <c r="N4533" s="101">
        <f t="shared" si="2485"/>
        <v>0.97811300000000001</v>
      </c>
      <c r="O4533" s="100">
        <f t="shared" si="2486"/>
        <v>1</v>
      </c>
      <c r="P4533" s="98">
        <f t="shared" si="2487"/>
        <v>2869.31</v>
      </c>
      <c r="Q4533" s="97">
        <f t="shared" si="2488"/>
        <v>2869.31</v>
      </c>
      <c r="R4533" s="97"/>
      <c r="S4533" s="97"/>
    </row>
    <row r="4534" spans="1:19" ht="22.5" x14ac:dyDescent="0.25">
      <c r="A4534" s="89" t="s">
        <v>9531</v>
      </c>
      <c r="B4534" s="89" t="s">
        <v>8976</v>
      </c>
      <c r="C4534" s="89" t="s">
        <v>17297</v>
      </c>
      <c r="D4534" s="89" t="s">
        <v>9532</v>
      </c>
      <c r="E4534" s="94" t="s">
        <v>9533</v>
      </c>
      <c r="F4534" s="95" t="s">
        <v>7512</v>
      </c>
      <c r="G4534" s="89" t="s">
        <v>648</v>
      </c>
      <c r="H4534" s="89" t="s">
        <v>12</v>
      </c>
      <c r="I4534" s="96">
        <v>1</v>
      </c>
      <c r="J4534" s="97">
        <v>97190</v>
      </c>
      <c r="K4534" s="98">
        <f t="shared" si="2482"/>
        <v>97190</v>
      </c>
      <c r="L4534" s="99">
        <f t="shared" si="2483"/>
        <v>1.0815399999999999</v>
      </c>
      <c r="M4534" s="100">
        <f t="shared" si="2484"/>
        <v>1.0590999999999999</v>
      </c>
      <c r="N4534" s="101">
        <f t="shared" si="2485"/>
        <v>0.97811300000000001</v>
      </c>
      <c r="O4534" s="100">
        <f t="shared" si="2486"/>
        <v>1</v>
      </c>
      <c r="P4534" s="98">
        <f t="shared" si="2487"/>
        <v>108890.54</v>
      </c>
      <c r="Q4534" s="97">
        <f t="shared" si="2488"/>
        <v>108890.54</v>
      </c>
      <c r="R4534" s="97">
        <f t="shared" ref="R4534" si="2490">Q4534</f>
        <v>108890.54</v>
      </c>
      <c r="S4534" s="97"/>
    </row>
    <row r="4535" spans="1:19" x14ac:dyDescent="0.25">
      <c r="A4535" s="89"/>
      <c r="B4535" s="90"/>
      <c r="C4535" s="90"/>
      <c r="D4535" s="91"/>
      <c r="E4535" s="92"/>
      <c r="F4535" s="92" t="s">
        <v>9534</v>
      </c>
      <c r="G4535" s="91"/>
      <c r="H4535" s="91"/>
      <c r="I4535" s="93">
        <v>1</v>
      </c>
      <c r="J4535" s="91"/>
      <c r="K4535" s="98"/>
      <c r="L4535" s="99"/>
      <c r="M4535" s="100"/>
      <c r="N4535" s="101"/>
      <c r="O4535" s="100"/>
      <c r="P4535" s="98"/>
      <c r="Q4535" s="91"/>
      <c r="R4535" s="91"/>
      <c r="S4535" s="91"/>
    </row>
    <row r="4536" spans="1:19" x14ac:dyDescent="0.25">
      <c r="A4536" s="89" t="s">
        <v>9535</v>
      </c>
      <c r="B4536" s="89" t="s">
        <v>8976</v>
      </c>
      <c r="C4536" s="89"/>
      <c r="D4536" s="89" t="s">
        <v>9536</v>
      </c>
      <c r="E4536" s="94" t="s">
        <v>7515</v>
      </c>
      <c r="F4536" s="95" t="s">
        <v>7516</v>
      </c>
      <c r="G4536" s="89" t="s">
        <v>648</v>
      </c>
      <c r="H4536" s="89" t="s">
        <v>12</v>
      </c>
      <c r="I4536" s="96">
        <v>1</v>
      </c>
      <c r="J4536" s="97">
        <v>6366</v>
      </c>
      <c r="K4536" s="98">
        <f t="shared" ref="K4536:K4541" si="2491">J4536/H4536</f>
        <v>6366</v>
      </c>
      <c r="L4536" s="99">
        <f t="shared" ref="L4536:L4541" si="2492">$L$8</f>
        <v>1.0815399999999999</v>
      </c>
      <c r="M4536" s="100">
        <f t="shared" ref="M4536:M4541" si="2493">$M$8</f>
        <v>1.0590999999999999</v>
      </c>
      <c r="N4536" s="101">
        <f t="shared" ref="N4536:N4541" si="2494">$N$8</f>
        <v>0.97811300000000001</v>
      </c>
      <c r="O4536" s="100">
        <f t="shared" ref="O4536:O4541" si="2495">$O$8</f>
        <v>1</v>
      </c>
      <c r="P4536" s="98">
        <f t="shared" ref="P4536:P4541" si="2496">K4536*L4536*M4536*N4536*O4536</f>
        <v>7132.39</v>
      </c>
      <c r="Q4536" s="97">
        <f t="shared" ref="Q4536:Q4541" si="2497">H4536*P4536</f>
        <v>7132.39</v>
      </c>
      <c r="R4536" s="97"/>
      <c r="S4536" s="97"/>
    </row>
    <row r="4537" spans="1:19" ht="22.5" x14ac:dyDescent="0.25">
      <c r="A4537" s="89" t="s">
        <v>9537</v>
      </c>
      <c r="B4537" s="89" t="s">
        <v>8976</v>
      </c>
      <c r="C4537" s="89" t="s">
        <v>17297</v>
      </c>
      <c r="D4537" s="89" t="s">
        <v>9538</v>
      </c>
      <c r="E4537" s="94" t="s">
        <v>9521</v>
      </c>
      <c r="F4537" s="95" t="s">
        <v>9539</v>
      </c>
      <c r="G4537" s="89" t="s">
        <v>648</v>
      </c>
      <c r="H4537" s="89" t="s">
        <v>12</v>
      </c>
      <c r="I4537" s="96">
        <v>1</v>
      </c>
      <c r="J4537" s="97">
        <v>216588</v>
      </c>
      <c r="K4537" s="98">
        <f t="shared" si="2491"/>
        <v>216588</v>
      </c>
      <c r="L4537" s="99">
        <f t="shared" si="2492"/>
        <v>1.0815399999999999</v>
      </c>
      <c r="M4537" s="100">
        <f t="shared" si="2493"/>
        <v>1.0590999999999999</v>
      </c>
      <c r="N4537" s="101">
        <f t="shared" si="2494"/>
        <v>0.97811300000000001</v>
      </c>
      <c r="O4537" s="100">
        <f t="shared" si="2495"/>
        <v>1</v>
      </c>
      <c r="P4537" s="98">
        <f t="shared" si="2496"/>
        <v>242662.67</v>
      </c>
      <c r="Q4537" s="97">
        <f t="shared" si="2497"/>
        <v>242662.67</v>
      </c>
      <c r="R4537" s="97">
        <f t="shared" ref="R4537" si="2498">Q4537</f>
        <v>242662.67</v>
      </c>
      <c r="S4537" s="97"/>
    </row>
    <row r="4538" spans="1:19" ht="22.5" x14ac:dyDescent="0.25">
      <c r="A4538" s="89" t="s">
        <v>9540</v>
      </c>
      <c r="B4538" s="89" t="s">
        <v>8976</v>
      </c>
      <c r="C4538" s="89"/>
      <c r="D4538" s="89" t="s">
        <v>9541</v>
      </c>
      <c r="E4538" s="94" t="s">
        <v>9154</v>
      </c>
      <c r="F4538" s="95" t="s">
        <v>9155</v>
      </c>
      <c r="G4538" s="89" t="s">
        <v>71</v>
      </c>
      <c r="H4538" s="89" t="s">
        <v>451</v>
      </c>
      <c r="I4538" s="96">
        <v>1</v>
      </c>
      <c r="J4538" s="97">
        <v>2221</v>
      </c>
      <c r="K4538" s="98">
        <f t="shared" si="2491"/>
        <v>222100</v>
      </c>
      <c r="L4538" s="99">
        <f t="shared" si="2492"/>
        <v>1.0815399999999999</v>
      </c>
      <c r="M4538" s="100">
        <f t="shared" si="2493"/>
        <v>1.0590999999999999</v>
      </c>
      <c r="N4538" s="101">
        <f t="shared" si="2494"/>
        <v>0.97811300000000001</v>
      </c>
      <c r="O4538" s="100">
        <f t="shared" si="2495"/>
        <v>1</v>
      </c>
      <c r="P4538" s="98">
        <f t="shared" si="2496"/>
        <v>248838.25</v>
      </c>
      <c r="Q4538" s="97">
        <f t="shared" si="2497"/>
        <v>2488.38</v>
      </c>
      <c r="R4538" s="97"/>
      <c r="S4538" s="97"/>
    </row>
    <row r="4539" spans="1:19" ht="22.5" x14ac:dyDescent="0.25">
      <c r="A4539" s="89" t="s">
        <v>9542</v>
      </c>
      <c r="B4539" s="89" t="s">
        <v>8976</v>
      </c>
      <c r="C4539" s="89"/>
      <c r="D4539" s="89" t="s">
        <v>9543</v>
      </c>
      <c r="E4539" s="94" t="s">
        <v>9527</v>
      </c>
      <c r="F4539" s="95" t="s">
        <v>9544</v>
      </c>
      <c r="G4539" s="89" t="s">
        <v>648</v>
      </c>
      <c r="H4539" s="89" t="s">
        <v>12</v>
      </c>
      <c r="I4539" s="96">
        <v>1</v>
      </c>
      <c r="J4539" s="97">
        <v>56992</v>
      </c>
      <c r="K4539" s="98">
        <f t="shared" si="2491"/>
        <v>56992</v>
      </c>
      <c r="L4539" s="99">
        <f t="shared" si="2492"/>
        <v>1.0815399999999999</v>
      </c>
      <c r="M4539" s="100">
        <f t="shared" si="2493"/>
        <v>1.0590999999999999</v>
      </c>
      <c r="N4539" s="101">
        <f t="shared" si="2494"/>
        <v>0.97811300000000001</v>
      </c>
      <c r="O4539" s="100">
        <f t="shared" si="2495"/>
        <v>1</v>
      </c>
      <c r="P4539" s="98">
        <f t="shared" si="2496"/>
        <v>63853.17</v>
      </c>
      <c r="Q4539" s="97">
        <f t="shared" si="2497"/>
        <v>63853.17</v>
      </c>
      <c r="R4539" s="97"/>
      <c r="S4539" s="97"/>
    </row>
    <row r="4540" spans="1:19" x14ac:dyDescent="0.25">
      <c r="A4540" s="89" t="s">
        <v>9545</v>
      </c>
      <c r="B4540" s="89" t="s">
        <v>8976</v>
      </c>
      <c r="C4540" s="89"/>
      <c r="D4540" s="89" t="s">
        <v>931</v>
      </c>
      <c r="E4540" s="94" t="s">
        <v>1746</v>
      </c>
      <c r="F4540" s="95" t="s">
        <v>1747</v>
      </c>
      <c r="G4540" s="89" t="s">
        <v>648</v>
      </c>
      <c r="H4540" s="89" t="s">
        <v>12</v>
      </c>
      <c r="I4540" s="96">
        <v>1</v>
      </c>
      <c r="J4540" s="97">
        <v>2561</v>
      </c>
      <c r="K4540" s="98">
        <f t="shared" si="2491"/>
        <v>2561</v>
      </c>
      <c r="L4540" s="99">
        <f t="shared" si="2492"/>
        <v>1.0815399999999999</v>
      </c>
      <c r="M4540" s="100">
        <f t="shared" si="2493"/>
        <v>1.0590999999999999</v>
      </c>
      <c r="N4540" s="101">
        <f t="shared" si="2494"/>
        <v>0.97811300000000001</v>
      </c>
      <c r="O4540" s="100">
        <f t="shared" si="2495"/>
        <v>1</v>
      </c>
      <c r="P4540" s="98">
        <f t="shared" si="2496"/>
        <v>2869.31</v>
      </c>
      <c r="Q4540" s="97">
        <f t="shared" si="2497"/>
        <v>2869.31</v>
      </c>
      <c r="R4540" s="97"/>
      <c r="S4540" s="97"/>
    </row>
    <row r="4541" spans="1:19" ht="22.5" x14ac:dyDescent="0.25">
      <c r="A4541" s="89" t="s">
        <v>9546</v>
      </c>
      <c r="B4541" s="89" t="s">
        <v>8976</v>
      </c>
      <c r="C4541" s="89" t="s">
        <v>17297</v>
      </c>
      <c r="D4541" s="89" t="s">
        <v>9547</v>
      </c>
      <c r="E4541" s="94" t="s">
        <v>9548</v>
      </c>
      <c r="F4541" s="95" t="s">
        <v>9549</v>
      </c>
      <c r="G4541" s="89" t="s">
        <v>648</v>
      </c>
      <c r="H4541" s="89" t="s">
        <v>12</v>
      </c>
      <c r="I4541" s="96">
        <v>1</v>
      </c>
      <c r="J4541" s="97">
        <v>97190</v>
      </c>
      <c r="K4541" s="98">
        <f t="shared" si="2491"/>
        <v>97190</v>
      </c>
      <c r="L4541" s="99">
        <f t="shared" si="2492"/>
        <v>1.0815399999999999</v>
      </c>
      <c r="M4541" s="100">
        <f t="shared" si="2493"/>
        <v>1.0590999999999999</v>
      </c>
      <c r="N4541" s="101">
        <f t="shared" si="2494"/>
        <v>0.97811300000000001</v>
      </c>
      <c r="O4541" s="100">
        <f t="shared" si="2495"/>
        <v>1</v>
      </c>
      <c r="P4541" s="98">
        <f t="shared" si="2496"/>
        <v>108890.54</v>
      </c>
      <c r="Q4541" s="97">
        <f t="shared" si="2497"/>
        <v>108890.54</v>
      </c>
      <c r="R4541" s="97">
        <f t="shared" ref="R4541" si="2499">Q4541</f>
        <v>108890.54</v>
      </c>
      <c r="S4541" s="97"/>
    </row>
    <row r="4542" spans="1:19" x14ac:dyDescent="0.25">
      <c r="A4542" s="89"/>
      <c r="B4542" s="90"/>
      <c r="C4542" s="90"/>
      <c r="D4542" s="91"/>
      <c r="E4542" s="92"/>
      <c r="F4542" s="92" t="s">
        <v>7532</v>
      </c>
      <c r="G4542" s="91"/>
      <c r="H4542" s="91"/>
      <c r="I4542" s="93">
        <v>1</v>
      </c>
      <c r="J4542" s="91"/>
      <c r="K4542" s="98"/>
      <c r="L4542" s="99"/>
      <c r="M4542" s="100"/>
      <c r="N4542" s="101"/>
      <c r="O4542" s="100"/>
      <c r="P4542" s="98"/>
      <c r="Q4542" s="91"/>
      <c r="R4542" s="91"/>
      <c r="S4542" s="91"/>
    </row>
    <row r="4543" spans="1:19" x14ac:dyDescent="0.25">
      <c r="A4543" s="89" t="s">
        <v>9550</v>
      </c>
      <c r="B4543" s="89" t="s">
        <v>8976</v>
      </c>
      <c r="C4543" s="89"/>
      <c r="D4543" s="89" t="s">
        <v>9551</v>
      </c>
      <c r="E4543" s="94" t="s">
        <v>9552</v>
      </c>
      <c r="F4543" s="95" t="s">
        <v>9553</v>
      </c>
      <c r="G4543" s="89" t="s">
        <v>648</v>
      </c>
      <c r="H4543" s="89" t="s">
        <v>34</v>
      </c>
      <c r="I4543" s="96">
        <v>1</v>
      </c>
      <c r="J4543" s="97">
        <v>13368</v>
      </c>
      <c r="K4543" s="98">
        <f>J4543/H4543</f>
        <v>3342</v>
      </c>
      <c r="L4543" s="99">
        <f>$L$8</f>
        <v>1.0815399999999999</v>
      </c>
      <c r="M4543" s="100">
        <f>$M$8</f>
        <v>1.0590999999999999</v>
      </c>
      <c r="N4543" s="101">
        <f>$N$8</f>
        <v>0.97811300000000001</v>
      </c>
      <c r="O4543" s="100">
        <f>$O$8</f>
        <v>1</v>
      </c>
      <c r="P4543" s="98">
        <f>K4543*L4543*M4543*N4543*O4543</f>
        <v>3744.34</v>
      </c>
      <c r="Q4543" s="97">
        <f>H4543*P4543</f>
        <v>14977.36</v>
      </c>
      <c r="R4543" s="97"/>
      <c r="S4543" s="97"/>
    </row>
    <row r="4544" spans="1:19" ht="22.5" x14ac:dyDescent="0.25">
      <c r="A4544" s="89" t="s">
        <v>9554</v>
      </c>
      <c r="B4544" s="89" t="s">
        <v>8976</v>
      </c>
      <c r="C4544" s="89" t="s">
        <v>17297</v>
      </c>
      <c r="D4544" s="89" t="s">
        <v>1476</v>
      </c>
      <c r="E4544" s="94" t="s">
        <v>9555</v>
      </c>
      <c r="F4544" s="95" t="s">
        <v>9556</v>
      </c>
      <c r="G4544" s="89" t="s">
        <v>648</v>
      </c>
      <c r="H4544" s="89" t="s">
        <v>34</v>
      </c>
      <c r="I4544" s="96">
        <v>1</v>
      </c>
      <c r="J4544" s="97">
        <v>118934</v>
      </c>
      <c r="K4544" s="98">
        <f>J4544/H4544</f>
        <v>29733.5</v>
      </c>
      <c r="L4544" s="99">
        <f>$L$8</f>
        <v>1.0815399999999999</v>
      </c>
      <c r="M4544" s="100">
        <f>$M$8</f>
        <v>1.0590999999999999</v>
      </c>
      <c r="N4544" s="101">
        <f>$N$8</f>
        <v>0.97811300000000001</v>
      </c>
      <c r="O4544" s="100">
        <f>$O$8</f>
        <v>1</v>
      </c>
      <c r="P4544" s="98">
        <f>K4544*L4544*M4544*N4544*O4544</f>
        <v>33313.07</v>
      </c>
      <c r="Q4544" s="97">
        <f>H4544*P4544</f>
        <v>133252.28</v>
      </c>
      <c r="R4544" s="97">
        <f t="shared" ref="R4544" si="2500">Q4544</f>
        <v>133252.28</v>
      </c>
      <c r="S4544" s="97"/>
    </row>
    <row r="4545" spans="1:19" x14ac:dyDescent="0.25">
      <c r="A4545" s="82" t="s">
        <v>2801</v>
      </c>
      <c r="B4545" s="83"/>
      <c r="C4545" s="84"/>
      <c r="D4545" s="85"/>
      <c r="E4545" s="86"/>
      <c r="F4545" s="86" t="s">
        <v>9558</v>
      </c>
      <c r="G4545" s="82"/>
      <c r="H4545" s="82"/>
      <c r="I4545" s="87"/>
      <c r="J4545" s="88">
        <f>SUM(J4546:J4573)</f>
        <v>629947</v>
      </c>
      <c r="K4545" s="98"/>
      <c r="L4545" s="99"/>
      <c r="M4545" s="100"/>
      <c r="N4545" s="101"/>
      <c r="O4545" s="100"/>
      <c r="P4545" s="98"/>
      <c r="Q4545" s="88">
        <f>SUM(Q4546:Q4573)</f>
        <v>705785.14</v>
      </c>
      <c r="R4545" s="88">
        <f t="shared" ref="R4545:S4545" si="2501">SUM(R4546:R4573)</f>
        <v>469076.34</v>
      </c>
      <c r="S4545" s="88">
        <f t="shared" si="2501"/>
        <v>0</v>
      </c>
    </row>
    <row r="4546" spans="1:19" x14ac:dyDescent="0.25">
      <c r="A4546" s="89"/>
      <c r="B4546" s="90"/>
      <c r="C4546" s="90"/>
      <c r="D4546" s="91"/>
      <c r="E4546" s="92"/>
      <c r="F4546" s="92" t="s">
        <v>9559</v>
      </c>
      <c r="G4546" s="91"/>
      <c r="H4546" s="91"/>
      <c r="I4546" s="93">
        <v>1</v>
      </c>
      <c r="J4546" s="91"/>
      <c r="K4546" s="98"/>
      <c r="L4546" s="99"/>
      <c r="M4546" s="100"/>
      <c r="N4546" s="101"/>
      <c r="O4546" s="100"/>
      <c r="P4546" s="98"/>
      <c r="Q4546" s="91"/>
      <c r="R4546" s="91"/>
      <c r="S4546" s="91"/>
    </row>
    <row r="4547" spans="1:19" x14ac:dyDescent="0.25">
      <c r="A4547" s="89" t="s">
        <v>9560</v>
      </c>
      <c r="B4547" s="89" t="s">
        <v>8976</v>
      </c>
      <c r="C4547" s="89"/>
      <c r="D4547" s="89" t="s">
        <v>9561</v>
      </c>
      <c r="E4547" s="94" t="s">
        <v>7503</v>
      </c>
      <c r="F4547" s="95" t="s">
        <v>7504</v>
      </c>
      <c r="G4547" s="89" t="s">
        <v>502</v>
      </c>
      <c r="H4547" s="89" t="s">
        <v>9562</v>
      </c>
      <c r="I4547" s="96">
        <v>1</v>
      </c>
      <c r="J4547" s="97">
        <v>2440</v>
      </c>
      <c r="K4547" s="98">
        <f t="shared" ref="K4547:K4553" si="2502">J4547/H4547</f>
        <v>103214.89</v>
      </c>
      <c r="L4547" s="99">
        <f t="shared" ref="L4547:L4553" si="2503">$L$8</f>
        <v>1.0815399999999999</v>
      </c>
      <c r="M4547" s="100">
        <f t="shared" ref="M4547:M4553" si="2504">$M$8</f>
        <v>1.0590999999999999</v>
      </c>
      <c r="N4547" s="101">
        <f t="shared" ref="N4547:N4553" si="2505">$N$8</f>
        <v>0.97811300000000001</v>
      </c>
      <c r="O4547" s="100">
        <f t="shared" ref="O4547:O4553" si="2506">$O$8</f>
        <v>1</v>
      </c>
      <c r="P4547" s="98">
        <f t="shared" ref="P4547:P4553" si="2507">K4547*L4547*M4547*N4547*O4547</f>
        <v>115640.76</v>
      </c>
      <c r="Q4547" s="97">
        <f t="shared" ref="Q4547:Q4553" si="2508">H4547*P4547</f>
        <v>2733.75</v>
      </c>
      <c r="R4547" s="97"/>
      <c r="S4547" s="97"/>
    </row>
    <row r="4548" spans="1:19" ht="22.5" x14ac:dyDescent="0.25">
      <c r="A4548" s="89" t="s">
        <v>9563</v>
      </c>
      <c r="B4548" s="89" t="s">
        <v>8976</v>
      </c>
      <c r="C4548" s="89"/>
      <c r="D4548" s="89" t="s">
        <v>9564</v>
      </c>
      <c r="E4548" s="94" t="s">
        <v>9565</v>
      </c>
      <c r="F4548" s="95" t="s">
        <v>9566</v>
      </c>
      <c r="G4548" s="89" t="s">
        <v>648</v>
      </c>
      <c r="H4548" s="89" t="s">
        <v>12</v>
      </c>
      <c r="I4548" s="96">
        <v>1</v>
      </c>
      <c r="J4548" s="97">
        <v>5564</v>
      </c>
      <c r="K4548" s="98">
        <f t="shared" si="2502"/>
        <v>5564</v>
      </c>
      <c r="L4548" s="99">
        <f t="shared" si="2503"/>
        <v>1.0815399999999999</v>
      </c>
      <c r="M4548" s="100">
        <f t="shared" si="2504"/>
        <v>1.0590999999999999</v>
      </c>
      <c r="N4548" s="101">
        <f t="shared" si="2505"/>
        <v>0.97811300000000001</v>
      </c>
      <c r="O4548" s="100">
        <f t="shared" si="2506"/>
        <v>1</v>
      </c>
      <c r="P4548" s="98">
        <f t="shared" si="2507"/>
        <v>6233.84</v>
      </c>
      <c r="Q4548" s="97">
        <f t="shared" si="2508"/>
        <v>6233.84</v>
      </c>
      <c r="R4548" s="97"/>
      <c r="S4548" s="97"/>
    </row>
    <row r="4549" spans="1:19" ht="22.5" x14ac:dyDescent="0.25">
      <c r="A4549" s="89" t="s">
        <v>9567</v>
      </c>
      <c r="B4549" s="89" t="s">
        <v>8976</v>
      </c>
      <c r="C4549" s="89"/>
      <c r="D4549" s="89" t="s">
        <v>9568</v>
      </c>
      <c r="E4549" s="94" t="s">
        <v>9569</v>
      </c>
      <c r="F4549" s="95" t="s">
        <v>9570</v>
      </c>
      <c r="G4549" s="89" t="s">
        <v>648</v>
      </c>
      <c r="H4549" s="89" t="s">
        <v>12</v>
      </c>
      <c r="I4549" s="96">
        <v>1</v>
      </c>
      <c r="J4549" s="97">
        <v>1787</v>
      </c>
      <c r="K4549" s="98">
        <f t="shared" si="2502"/>
        <v>1787</v>
      </c>
      <c r="L4549" s="99">
        <f t="shared" si="2503"/>
        <v>1.0815399999999999</v>
      </c>
      <c r="M4549" s="100">
        <f t="shared" si="2504"/>
        <v>1.0590999999999999</v>
      </c>
      <c r="N4549" s="101">
        <f t="shared" si="2505"/>
        <v>0.97811300000000001</v>
      </c>
      <c r="O4549" s="100">
        <f t="shared" si="2506"/>
        <v>1</v>
      </c>
      <c r="P4549" s="98">
        <f t="shared" si="2507"/>
        <v>2002.13</v>
      </c>
      <c r="Q4549" s="97">
        <f t="shared" si="2508"/>
        <v>2002.13</v>
      </c>
      <c r="R4549" s="97"/>
      <c r="S4549" s="97"/>
    </row>
    <row r="4550" spans="1:19" x14ac:dyDescent="0.25">
      <c r="A4550" s="89" t="s">
        <v>9571</v>
      </c>
      <c r="B4550" s="89" t="s">
        <v>8976</v>
      </c>
      <c r="C4550" s="89"/>
      <c r="D4550" s="89" t="s">
        <v>9572</v>
      </c>
      <c r="E4550" s="94" t="s">
        <v>7515</v>
      </c>
      <c r="F4550" s="95" t="s">
        <v>7516</v>
      </c>
      <c r="G4550" s="89" t="s">
        <v>648</v>
      </c>
      <c r="H4550" s="89" t="s">
        <v>12</v>
      </c>
      <c r="I4550" s="96">
        <v>1</v>
      </c>
      <c r="J4550" s="97">
        <v>6366</v>
      </c>
      <c r="K4550" s="98">
        <f t="shared" si="2502"/>
        <v>6366</v>
      </c>
      <c r="L4550" s="99">
        <f t="shared" si="2503"/>
        <v>1.0815399999999999</v>
      </c>
      <c r="M4550" s="100">
        <f t="shared" si="2504"/>
        <v>1.0590999999999999</v>
      </c>
      <c r="N4550" s="101">
        <f t="shared" si="2505"/>
        <v>0.97811300000000001</v>
      </c>
      <c r="O4550" s="100">
        <f t="shared" si="2506"/>
        <v>1</v>
      </c>
      <c r="P4550" s="98">
        <f t="shared" si="2507"/>
        <v>7132.39</v>
      </c>
      <c r="Q4550" s="97">
        <f t="shared" si="2508"/>
        <v>7132.39</v>
      </c>
      <c r="R4550" s="97"/>
      <c r="S4550" s="97"/>
    </row>
    <row r="4551" spans="1:19" ht="22.5" x14ac:dyDescent="0.25">
      <c r="A4551" s="89" t="s">
        <v>9573</v>
      </c>
      <c r="B4551" s="89" t="s">
        <v>8976</v>
      </c>
      <c r="C4551" s="89" t="s">
        <v>17297</v>
      </c>
      <c r="D4551" s="89" t="s">
        <v>3012</v>
      </c>
      <c r="E4551" s="94" t="s">
        <v>9574</v>
      </c>
      <c r="F4551" s="95" t="s">
        <v>9575</v>
      </c>
      <c r="G4551" s="89" t="s">
        <v>648</v>
      </c>
      <c r="H4551" s="89" t="s">
        <v>12</v>
      </c>
      <c r="I4551" s="96">
        <v>1</v>
      </c>
      <c r="J4551" s="97">
        <v>63828</v>
      </c>
      <c r="K4551" s="98">
        <f t="shared" si="2502"/>
        <v>63828</v>
      </c>
      <c r="L4551" s="99">
        <f t="shared" si="2503"/>
        <v>1.0815399999999999</v>
      </c>
      <c r="M4551" s="100">
        <f t="shared" si="2504"/>
        <v>1.0590999999999999</v>
      </c>
      <c r="N4551" s="101">
        <f t="shared" si="2505"/>
        <v>0.97811300000000001</v>
      </c>
      <c r="O4551" s="100">
        <f t="shared" si="2506"/>
        <v>1</v>
      </c>
      <c r="P4551" s="98">
        <f t="shared" si="2507"/>
        <v>71512.149999999994</v>
      </c>
      <c r="Q4551" s="97">
        <f t="shared" si="2508"/>
        <v>71512.149999999994</v>
      </c>
      <c r="R4551" s="97">
        <f t="shared" ref="R4551" si="2509">Q4551</f>
        <v>71512.149999999994</v>
      </c>
      <c r="S4551" s="97"/>
    </row>
    <row r="4552" spans="1:19" x14ac:dyDescent="0.25">
      <c r="A4552" s="89" t="s">
        <v>9576</v>
      </c>
      <c r="B4552" s="89" t="s">
        <v>8976</v>
      </c>
      <c r="C4552" s="89"/>
      <c r="D4552" s="89" t="s">
        <v>9577</v>
      </c>
      <c r="E4552" s="94" t="s">
        <v>1746</v>
      </c>
      <c r="F4552" s="95" t="s">
        <v>1747</v>
      </c>
      <c r="G4552" s="89" t="s">
        <v>648</v>
      </c>
      <c r="H4552" s="89" t="s">
        <v>12</v>
      </c>
      <c r="I4552" s="96">
        <v>1</v>
      </c>
      <c r="J4552" s="97">
        <v>2561</v>
      </c>
      <c r="K4552" s="98">
        <f t="shared" si="2502"/>
        <v>2561</v>
      </c>
      <c r="L4552" s="99">
        <f t="shared" si="2503"/>
        <v>1.0815399999999999</v>
      </c>
      <c r="M4552" s="100">
        <f t="shared" si="2504"/>
        <v>1.0590999999999999</v>
      </c>
      <c r="N4552" s="101">
        <f t="shared" si="2505"/>
        <v>0.97811300000000001</v>
      </c>
      <c r="O4552" s="100">
        <f t="shared" si="2506"/>
        <v>1</v>
      </c>
      <c r="P4552" s="98">
        <f t="shared" si="2507"/>
        <v>2869.31</v>
      </c>
      <c r="Q4552" s="97">
        <f t="shared" si="2508"/>
        <v>2869.31</v>
      </c>
      <c r="R4552" s="97"/>
      <c r="S4552" s="97"/>
    </row>
    <row r="4553" spans="1:19" ht="22.5" x14ac:dyDescent="0.25">
      <c r="A4553" s="89" t="s">
        <v>9578</v>
      </c>
      <c r="B4553" s="89" t="s">
        <v>8976</v>
      </c>
      <c r="C4553" s="89" t="s">
        <v>17297</v>
      </c>
      <c r="D4553" s="89" t="s">
        <v>9579</v>
      </c>
      <c r="E4553" s="94" t="s">
        <v>9580</v>
      </c>
      <c r="F4553" s="95" t="s">
        <v>9581</v>
      </c>
      <c r="G4553" s="89" t="s">
        <v>648</v>
      </c>
      <c r="H4553" s="89" t="s">
        <v>12</v>
      </c>
      <c r="I4553" s="96">
        <v>1</v>
      </c>
      <c r="J4553" s="97">
        <v>97190</v>
      </c>
      <c r="K4553" s="98">
        <f t="shared" si="2502"/>
        <v>97190</v>
      </c>
      <c r="L4553" s="99">
        <f t="shared" si="2503"/>
        <v>1.0815399999999999</v>
      </c>
      <c r="M4553" s="100">
        <f t="shared" si="2504"/>
        <v>1.0590999999999999</v>
      </c>
      <c r="N4553" s="101">
        <f t="shared" si="2505"/>
        <v>0.97811300000000001</v>
      </c>
      <c r="O4553" s="100">
        <f t="shared" si="2506"/>
        <v>1</v>
      </c>
      <c r="P4553" s="98">
        <f t="shared" si="2507"/>
        <v>108890.54</v>
      </c>
      <c r="Q4553" s="97">
        <f t="shared" si="2508"/>
        <v>108890.54</v>
      </c>
      <c r="R4553" s="97">
        <f t="shared" ref="R4553" si="2510">Q4553</f>
        <v>108890.54</v>
      </c>
      <c r="S4553" s="97"/>
    </row>
    <row r="4554" spans="1:19" x14ac:dyDescent="0.25">
      <c r="A4554" s="89"/>
      <c r="B4554" s="90"/>
      <c r="C4554" s="90"/>
      <c r="D4554" s="91"/>
      <c r="E4554" s="92"/>
      <c r="F4554" s="92" t="s">
        <v>9582</v>
      </c>
      <c r="G4554" s="91"/>
      <c r="H4554" s="91"/>
      <c r="I4554" s="93">
        <v>1</v>
      </c>
      <c r="J4554" s="91"/>
      <c r="K4554" s="98"/>
      <c r="L4554" s="99"/>
      <c r="M4554" s="100"/>
      <c r="N4554" s="101"/>
      <c r="O4554" s="100"/>
      <c r="P4554" s="98"/>
      <c r="Q4554" s="91"/>
      <c r="R4554" s="91"/>
      <c r="S4554" s="91"/>
    </row>
    <row r="4555" spans="1:19" x14ac:dyDescent="0.25">
      <c r="A4555" s="89" t="s">
        <v>9583</v>
      </c>
      <c r="B4555" s="89" t="s">
        <v>8976</v>
      </c>
      <c r="C4555" s="89"/>
      <c r="D4555" s="89" t="s">
        <v>9584</v>
      </c>
      <c r="E4555" s="94" t="s">
        <v>7503</v>
      </c>
      <c r="F4555" s="95" t="s">
        <v>7504</v>
      </c>
      <c r="G4555" s="89" t="s">
        <v>502</v>
      </c>
      <c r="H4555" s="89" t="s">
        <v>9562</v>
      </c>
      <c r="I4555" s="96">
        <v>1</v>
      </c>
      <c r="J4555" s="97">
        <v>2440</v>
      </c>
      <c r="K4555" s="98">
        <f t="shared" ref="K4555:K4561" si="2511">J4555/H4555</f>
        <v>103214.89</v>
      </c>
      <c r="L4555" s="99">
        <f t="shared" ref="L4555:L4561" si="2512">$L$8</f>
        <v>1.0815399999999999</v>
      </c>
      <c r="M4555" s="100">
        <f t="shared" ref="M4555:M4561" si="2513">$M$8</f>
        <v>1.0590999999999999</v>
      </c>
      <c r="N4555" s="101">
        <f t="shared" ref="N4555:N4561" si="2514">$N$8</f>
        <v>0.97811300000000001</v>
      </c>
      <c r="O4555" s="100">
        <f t="shared" ref="O4555:O4561" si="2515">$O$8</f>
        <v>1</v>
      </c>
      <c r="P4555" s="98">
        <f t="shared" ref="P4555:P4561" si="2516">K4555*L4555*M4555*N4555*O4555</f>
        <v>115640.76</v>
      </c>
      <c r="Q4555" s="97">
        <f t="shared" ref="Q4555:Q4561" si="2517">H4555*P4555</f>
        <v>2733.75</v>
      </c>
      <c r="R4555" s="97"/>
      <c r="S4555" s="97"/>
    </row>
    <row r="4556" spans="1:19" ht="22.5" x14ac:dyDescent="0.25">
      <c r="A4556" s="89" t="s">
        <v>9585</v>
      </c>
      <c r="B4556" s="89" t="s">
        <v>8976</v>
      </c>
      <c r="C4556" s="89"/>
      <c r="D4556" s="89" t="s">
        <v>9586</v>
      </c>
      <c r="E4556" s="94" t="s">
        <v>9587</v>
      </c>
      <c r="F4556" s="95" t="s">
        <v>9566</v>
      </c>
      <c r="G4556" s="89" t="s">
        <v>648</v>
      </c>
      <c r="H4556" s="89" t="s">
        <v>12</v>
      </c>
      <c r="I4556" s="96">
        <v>1</v>
      </c>
      <c r="J4556" s="97">
        <v>5564</v>
      </c>
      <c r="K4556" s="98">
        <f t="shared" si="2511"/>
        <v>5564</v>
      </c>
      <c r="L4556" s="99">
        <f t="shared" si="2512"/>
        <v>1.0815399999999999</v>
      </c>
      <c r="M4556" s="100">
        <f t="shared" si="2513"/>
        <v>1.0590999999999999</v>
      </c>
      <c r="N4556" s="101">
        <f t="shared" si="2514"/>
        <v>0.97811300000000001</v>
      </c>
      <c r="O4556" s="100">
        <f t="shared" si="2515"/>
        <v>1</v>
      </c>
      <c r="P4556" s="98">
        <f t="shared" si="2516"/>
        <v>6233.84</v>
      </c>
      <c r="Q4556" s="97">
        <f t="shared" si="2517"/>
        <v>6233.84</v>
      </c>
      <c r="R4556" s="97"/>
      <c r="S4556" s="97"/>
    </row>
    <row r="4557" spans="1:19" ht="22.5" x14ac:dyDescent="0.25">
      <c r="A4557" s="89" t="s">
        <v>9588</v>
      </c>
      <c r="B4557" s="89" t="s">
        <v>8976</v>
      </c>
      <c r="C4557" s="89"/>
      <c r="D4557" s="89" t="s">
        <v>9589</v>
      </c>
      <c r="E4557" s="94" t="s">
        <v>9569</v>
      </c>
      <c r="F4557" s="95" t="s">
        <v>9570</v>
      </c>
      <c r="G4557" s="89" t="s">
        <v>648</v>
      </c>
      <c r="H4557" s="89" t="s">
        <v>12</v>
      </c>
      <c r="I4557" s="96">
        <v>1</v>
      </c>
      <c r="J4557" s="97">
        <v>1787</v>
      </c>
      <c r="K4557" s="98">
        <f t="shared" si="2511"/>
        <v>1787</v>
      </c>
      <c r="L4557" s="99">
        <f t="shared" si="2512"/>
        <v>1.0815399999999999</v>
      </c>
      <c r="M4557" s="100">
        <f t="shared" si="2513"/>
        <v>1.0590999999999999</v>
      </c>
      <c r="N4557" s="101">
        <f t="shared" si="2514"/>
        <v>0.97811300000000001</v>
      </c>
      <c r="O4557" s="100">
        <f t="shared" si="2515"/>
        <v>1</v>
      </c>
      <c r="P4557" s="98">
        <f t="shared" si="2516"/>
        <v>2002.13</v>
      </c>
      <c r="Q4557" s="97">
        <f t="shared" si="2517"/>
        <v>2002.13</v>
      </c>
      <c r="R4557" s="97"/>
      <c r="S4557" s="97"/>
    </row>
    <row r="4558" spans="1:19" x14ac:dyDescent="0.25">
      <c r="A4558" s="89" t="s">
        <v>9590</v>
      </c>
      <c r="B4558" s="89" t="s">
        <v>8976</v>
      </c>
      <c r="C4558" s="89"/>
      <c r="D4558" s="89" t="s">
        <v>9591</v>
      </c>
      <c r="E4558" s="94" t="s">
        <v>7515</v>
      </c>
      <c r="F4558" s="95" t="s">
        <v>7516</v>
      </c>
      <c r="G4558" s="89" t="s">
        <v>648</v>
      </c>
      <c r="H4558" s="89" t="s">
        <v>12</v>
      </c>
      <c r="I4558" s="96">
        <v>1</v>
      </c>
      <c r="J4558" s="97">
        <v>6366</v>
      </c>
      <c r="K4558" s="98">
        <f t="shared" si="2511"/>
        <v>6366</v>
      </c>
      <c r="L4558" s="99">
        <f t="shared" si="2512"/>
        <v>1.0815399999999999</v>
      </c>
      <c r="M4558" s="100">
        <f t="shared" si="2513"/>
        <v>1.0590999999999999</v>
      </c>
      <c r="N4558" s="101">
        <f t="shared" si="2514"/>
        <v>0.97811300000000001</v>
      </c>
      <c r="O4558" s="100">
        <f t="shared" si="2515"/>
        <v>1</v>
      </c>
      <c r="P4558" s="98">
        <f t="shared" si="2516"/>
        <v>7132.39</v>
      </c>
      <c r="Q4558" s="97">
        <f t="shared" si="2517"/>
        <v>7132.39</v>
      </c>
      <c r="R4558" s="97"/>
      <c r="S4558" s="97"/>
    </row>
    <row r="4559" spans="1:19" ht="22.5" x14ac:dyDescent="0.25">
      <c r="A4559" s="89" t="s">
        <v>9592</v>
      </c>
      <c r="B4559" s="89" t="s">
        <v>8976</v>
      </c>
      <c r="C4559" s="89" t="s">
        <v>17297</v>
      </c>
      <c r="D4559" s="89" t="s">
        <v>9593</v>
      </c>
      <c r="E4559" s="94" t="s">
        <v>9574</v>
      </c>
      <c r="F4559" s="95" t="s">
        <v>9575</v>
      </c>
      <c r="G4559" s="89" t="s">
        <v>648</v>
      </c>
      <c r="H4559" s="89" t="s">
        <v>12</v>
      </c>
      <c r="I4559" s="96">
        <v>1</v>
      </c>
      <c r="J4559" s="97">
        <v>63828</v>
      </c>
      <c r="K4559" s="98">
        <f t="shared" si="2511"/>
        <v>63828</v>
      </c>
      <c r="L4559" s="99">
        <f t="shared" si="2512"/>
        <v>1.0815399999999999</v>
      </c>
      <c r="M4559" s="100">
        <f t="shared" si="2513"/>
        <v>1.0590999999999999</v>
      </c>
      <c r="N4559" s="101">
        <f t="shared" si="2514"/>
        <v>0.97811300000000001</v>
      </c>
      <c r="O4559" s="100">
        <f t="shared" si="2515"/>
        <v>1</v>
      </c>
      <c r="P4559" s="98">
        <f t="shared" si="2516"/>
        <v>71512.149999999994</v>
      </c>
      <c r="Q4559" s="97">
        <f t="shared" si="2517"/>
        <v>71512.149999999994</v>
      </c>
      <c r="R4559" s="97">
        <f t="shared" ref="R4559" si="2518">Q4559</f>
        <v>71512.149999999994</v>
      </c>
      <c r="S4559" s="97"/>
    </row>
    <row r="4560" spans="1:19" x14ac:dyDescent="0.25">
      <c r="A4560" s="89" t="s">
        <v>9594</v>
      </c>
      <c r="B4560" s="89" t="s">
        <v>8976</v>
      </c>
      <c r="C4560" s="89"/>
      <c r="D4560" s="89" t="s">
        <v>9595</v>
      </c>
      <c r="E4560" s="94" t="s">
        <v>1746</v>
      </c>
      <c r="F4560" s="95" t="s">
        <v>1747</v>
      </c>
      <c r="G4560" s="89" t="s">
        <v>648</v>
      </c>
      <c r="H4560" s="89" t="s">
        <v>12</v>
      </c>
      <c r="I4560" s="96">
        <v>1</v>
      </c>
      <c r="J4560" s="97">
        <v>2561</v>
      </c>
      <c r="K4560" s="98">
        <f t="shared" si="2511"/>
        <v>2561</v>
      </c>
      <c r="L4560" s="99">
        <f t="shared" si="2512"/>
        <v>1.0815399999999999</v>
      </c>
      <c r="M4560" s="100">
        <f t="shared" si="2513"/>
        <v>1.0590999999999999</v>
      </c>
      <c r="N4560" s="101">
        <f t="shared" si="2514"/>
        <v>0.97811300000000001</v>
      </c>
      <c r="O4560" s="100">
        <f t="shared" si="2515"/>
        <v>1</v>
      </c>
      <c r="P4560" s="98">
        <f t="shared" si="2516"/>
        <v>2869.31</v>
      </c>
      <c r="Q4560" s="97">
        <f t="shared" si="2517"/>
        <v>2869.31</v>
      </c>
      <c r="R4560" s="97"/>
      <c r="S4560" s="97"/>
    </row>
    <row r="4561" spans="1:19" ht="22.5" x14ac:dyDescent="0.25">
      <c r="A4561" s="89" t="s">
        <v>9596</v>
      </c>
      <c r="B4561" s="89" t="s">
        <v>8976</v>
      </c>
      <c r="C4561" s="89" t="s">
        <v>17297</v>
      </c>
      <c r="D4561" s="89" t="s">
        <v>9597</v>
      </c>
      <c r="E4561" s="94" t="s">
        <v>9580</v>
      </c>
      <c r="F4561" s="95" t="s">
        <v>9581</v>
      </c>
      <c r="G4561" s="89" t="s">
        <v>648</v>
      </c>
      <c r="H4561" s="89" t="s">
        <v>12</v>
      </c>
      <c r="I4561" s="96">
        <v>1</v>
      </c>
      <c r="J4561" s="97">
        <v>97190</v>
      </c>
      <c r="K4561" s="98">
        <f t="shared" si="2511"/>
        <v>97190</v>
      </c>
      <c r="L4561" s="99">
        <f t="shared" si="2512"/>
        <v>1.0815399999999999</v>
      </c>
      <c r="M4561" s="100">
        <f t="shared" si="2513"/>
        <v>1.0590999999999999</v>
      </c>
      <c r="N4561" s="101">
        <f t="shared" si="2514"/>
        <v>0.97811300000000001</v>
      </c>
      <c r="O4561" s="100">
        <f t="shared" si="2515"/>
        <v>1</v>
      </c>
      <c r="P4561" s="98">
        <f t="shared" si="2516"/>
        <v>108890.54</v>
      </c>
      <c r="Q4561" s="97">
        <f t="shared" si="2517"/>
        <v>108890.54</v>
      </c>
      <c r="R4561" s="97">
        <f t="shared" ref="R4561" si="2519">Q4561</f>
        <v>108890.54</v>
      </c>
      <c r="S4561" s="97"/>
    </row>
    <row r="4562" spans="1:19" x14ac:dyDescent="0.25">
      <c r="A4562" s="89"/>
      <c r="B4562" s="90"/>
      <c r="C4562" s="90"/>
      <c r="D4562" s="91"/>
      <c r="E4562" s="92"/>
      <c r="F4562" s="92" t="s">
        <v>1840</v>
      </c>
      <c r="G4562" s="91"/>
      <c r="H4562" s="91"/>
      <c r="I4562" s="93">
        <v>1</v>
      </c>
      <c r="J4562" s="91"/>
      <c r="K4562" s="98"/>
      <c r="L4562" s="99"/>
      <c r="M4562" s="100"/>
      <c r="N4562" s="101"/>
      <c r="O4562" s="100"/>
      <c r="P4562" s="98"/>
      <c r="Q4562" s="91"/>
      <c r="R4562" s="91"/>
      <c r="S4562" s="91"/>
    </row>
    <row r="4563" spans="1:19" x14ac:dyDescent="0.25">
      <c r="A4563" s="89" t="s">
        <v>9598</v>
      </c>
      <c r="B4563" s="89" t="s">
        <v>8976</v>
      </c>
      <c r="C4563" s="89"/>
      <c r="D4563" s="89" t="s">
        <v>9599</v>
      </c>
      <c r="E4563" s="94" t="s">
        <v>9483</v>
      </c>
      <c r="F4563" s="95" t="s">
        <v>9484</v>
      </c>
      <c r="G4563" s="89" t="s">
        <v>648</v>
      </c>
      <c r="H4563" s="89" t="s">
        <v>24</v>
      </c>
      <c r="I4563" s="96">
        <v>1</v>
      </c>
      <c r="J4563" s="97">
        <v>3890</v>
      </c>
      <c r="K4563" s="98">
        <f>J4563/H4563</f>
        <v>1945</v>
      </c>
      <c r="L4563" s="99">
        <f>$L$8</f>
        <v>1.0815399999999999</v>
      </c>
      <c r="M4563" s="100">
        <f>$M$8</f>
        <v>1.0590999999999999</v>
      </c>
      <c r="N4563" s="101">
        <f>$N$8</f>
        <v>0.97811300000000001</v>
      </c>
      <c r="O4563" s="100">
        <f>$O$8</f>
        <v>1</v>
      </c>
      <c r="P4563" s="98">
        <f>K4563*L4563*M4563*N4563*O4563</f>
        <v>2179.16</v>
      </c>
      <c r="Q4563" s="97">
        <f>H4563*P4563</f>
        <v>4358.32</v>
      </c>
      <c r="R4563" s="97"/>
      <c r="S4563" s="97"/>
    </row>
    <row r="4564" spans="1:19" ht="22.5" x14ac:dyDescent="0.25">
      <c r="A4564" s="89" t="s">
        <v>9600</v>
      </c>
      <c r="B4564" s="89" t="s">
        <v>8976</v>
      </c>
      <c r="C4564" s="89" t="s">
        <v>17297</v>
      </c>
      <c r="D4564" s="89" t="s">
        <v>9601</v>
      </c>
      <c r="E4564" s="94" t="s">
        <v>9602</v>
      </c>
      <c r="F4564" s="95" t="s">
        <v>9603</v>
      </c>
      <c r="G4564" s="89" t="s">
        <v>648</v>
      </c>
      <c r="H4564" s="89" t="s">
        <v>24</v>
      </c>
      <c r="I4564" s="96">
        <v>1</v>
      </c>
      <c r="J4564" s="97">
        <v>51667</v>
      </c>
      <c r="K4564" s="98">
        <f>J4564/H4564</f>
        <v>25833.5</v>
      </c>
      <c r="L4564" s="99">
        <f>$L$8</f>
        <v>1.0815399999999999</v>
      </c>
      <c r="M4564" s="100">
        <f>$M$8</f>
        <v>1.0590999999999999</v>
      </c>
      <c r="N4564" s="101">
        <f>$N$8</f>
        <v>0.97811300000000001</v>
      </c>
      <c r="O4564" s="100">
        <f>$O$8</f>
        <v>1</v>
      </c>
      <c r="P4564" s="98">
        <f>K4564*L4564*M4564*N4564*O4564</f>
        <v>28943.55</v>
      </c>
      <c r="Q4564" s="97">
        <f>H4564*P4564</f>
        <v>57887.1</v>
      </c>
      <c r="R4564" s="97">
        <f t="shared" ref="R4564" si="2520">Q4564</f>
        <v>57887.1</v>
      </c>
      <c r="S4564" s="97"/>
    </row>
    <row r="4565" spans="1:19" x14ac:dyDescent="0.25">
      <c r="A4565" s="89" t="s">
        <v>9604</v>
      </c>
      <c r="B4565" s="89" t="s">
        <v>8976</v>
      </c>
      <c r="C4565" s="89"/>
      <c r="D4565" s="89" t="s">
        <v>9605</v>
      </c>
      <c r="E4565" s="94" t="s">
        <v>9178</v>
      </c>
      <c r="F4565" s="95" t="s">
        <v>9179</v>
      </c>
      <c r="G4565" s="89" t="s">
        <v>648</v>
      </c>
      <c r="H4565" s="89" t="s">
        <v>24</v>
      </c>
      <c r="I4565" s="96">
        <v>1</v>
      </c>
      <c r="J4565" s="97">
        <v>2376</v>
      </c>
      <c r="K4565" s="98">
        <f>J4565/H4565</f>
        <v>1188</v>
      </c>
      <c r="L4565" s="99">
        <f>$L$8</f>
        <v>1.0815399999999999</v>
      </c>
      <c r="M4565" s="100">
        <f>$M$8</f>
        <v>1.0590999999999999</v>
      </c>
      <c r="N4565" s="101">
        <f>$N$8</f>
        <v>0.97811300000000001</v>
      </c>
      <c r="O4565" s="100">
        <f>$O$8</f>
        <v>1</v>
      </c>
      <c r="P4565" s="98">
        <f>K4565*L4565*M4565*N4565*O4565</f>
        <v>1331.02</v>
      </c>
      <c r="Q4565" s="97">
        <f>H4565*P4565</f>
        <v>2662.04</v>
      </c>
      <c r="R4565" s="97"/>
      <c r="S4565" s="97"/>
    </row>
    <row r="4566" spans="1:19" ht="22.5" x14ac:dyDescent="0.25">
      <c r="A4566" s="89" t="s">
        <v>9606</v>
      </c>
      <c r="B4566" s="89" t="s">
        <v>8976</v>
      </c>
      <c r="C4566" s="89" t="s">
        <v>17297</v>
      </c>
      <c r="D4566" s="89" t="s">
        <v>9607</v>
      </c>
      <c r="E4566" s="94" t="s">
        <v>9608</v>
      </c>
      <c r="F4566" s="95" t="s">
        <v>9609</v>
      </c>
      <c r="G4566" s="89" t="s">
        <v>648</v>
      </c>
      <c r="H4566" s="89" t="s">
        <v>24</v>
      </c>
      <c r="I4566" s="96">
        <v>1</v>
      </c>
      <c r="J4566" s="97">
        <v>44970</v>
      </c>
      <c r="K4566" s="98">
        <f>J4566/H4566</f>
        <v>22485</v>
      </c>
      <c r="L4566" s="99">
        <f>$L$8</f>
        <v>1.0815399999999999</v>
      </c>
      <c r="M4566" s="100">
        <f>$M$8</f>
        <v>1.0590999999999999</v>
      </c>
      <c r="N4566" s="101">
        <f>$N$8</f>
        <v>0.97811300000000001</v>
      </c>
      <c r="O4566" s="100">
        <f>$O$8</f>
        <v>1</v>
      </c>
      <c r="P4566" s="98">
        <f>K4566*L4566*M4566*N4566*O4566</f>
        <v>25191.93</v>
      </c>
      <c r="Q4566" s="97">
        <f>H4566*P4566</f>
        <v>50383.86</v>
      </c>
      <c r="R4566" s="97">
        <f t="shared" ref="R4566" si="2521">Q4566</f>
        <v>50383.86</v>
      </c>
      <c r="S4566" s="97"/>
    </row>
    <row r="4567" spans="1:19" x14ac:dyDescent="0.25">
      <c r="A4567" s="89"/>
      <c r="B4567" s="90"/>
      <c r="C4567" s="90"/>
      <c r="D4567" s="91"/>
      <c r="E4567" s="92"/>
      <c r="F4567" s="92" t="s">
        <v>9610</v>
      </c>
      <c r="G4567" s="91"/>
      <c r="H4567" s="91"/>
      <c r="I4567" s="93">
        <v>1</v>
      </c>
      <c r="J4567" s="91"/>
      <c r="K4567" s="98"/>
      <c r="L4567" s="99"/>
      <c r="M4567" s="100"/>
      <c r="N4567" s="101"/>
      <c r="O4567" s="100"/>
      <c r="P4567" s="98"/>
      <c r="Q4567" s="91"/>
      <c r="R4567" s="91"/>
      <c r="S4567" s="91"/>
    </row>
    <row r="4568" spans="1:19" ht="22.5" x14ac:dyDescent="0.25">
      <c r="A4568" s="89" t="s">
        <v>9611</v>
      </c>
      <c r="B4568" s="89" t="s">
        <v>8976</v>
      </c>
      <c r="C4568" s="89"/>
      <c r="D4568" s="89" t="s">
        <v>9612</v>
      </c>
      <c r="E4568" s="94" t="s">
        <v>7556</v>
      </c>
      <c r="F4568" s="95" t="s">
        <v>7557</v>
      </c>
      <c r="G4568" s="89" t="s">
        <v>110</v>
      </c>
      <c r="H4568" s="89" t="s">
        <v>9613</v>
      </c>
      <c r="I4568" s="96">
        <v>1</v>
      </c>
      <c r="J4568" s="97">
        <v>14445</v>
      </c>
      <c r="K4568" s="98">
        <f t="shared" ref="K4568:K4573" si="2522">J4568/H4568</f>
        <v>91308.47</v>
      </c>
      <c r="L4568" s="99">
        <f t="shared" ref="L4568:L4573" si="2523">$L$8</f>
        <v>1.0815399999999999</v>
      </c>
      <c r="M4568" s="100">
        <f t="shared" ref="M4568:M4573" si="2524">$M$8</f>
        <v>1.0590999999999999</v>
      </c>
      <c r="N4568" s="101">
        <f t="shared" ref="N4568:N4573" si="2525">$N$8</f>
        <v>0.97811300000000001</v>
      </c>
      <c r="O4568" s="100">
        <f t="shared" ref="O4568:O4573" si="2526">$O$8</f>
        <v>1</v>
      </c>
      <c r="P4568" s="98">
        <f t="shared" ref="P4568:P4573" si="2527">K4568*L4568*M4568*N4568*O4568</f>
        <v>102300.95</v>
      </c>
      <c r="Q4568" s="97">
        <f t="shared" ref="Q4568:Q4573" si="2528">H4568*P4568</f>
        <v>16184.01</v>
      </c>
      <c r="R4568" s="97"/>
      <c r="S4568" s="97"/>
    </row>
    <row r="4569" spans="1:19" x14ac:dyDescent="0.25">
      <c r="A4569" s="89" t="s">
        <v>9614</v>
      </c>
      <c r="B4569" s="89" t="s">
        <v>8976</v>
      </c>
      <c r="C4569" s="89"/>
      <c r="D4569" s="89" t="s">
        <v>9615</v>
      </c>
      <c r="E4569" s="94" t="s">
        <v>1837</v>
      </c>
      <c r="F4569" s="95" t="s">
        <v>9616</v>
      </c>
      <c r="G4569" s="89" t="s">
        <v>949</v>
      </c>
      <c r="H4569" s="89" t="s">
        <v>9617</v>
      </c>
      <c r="I4569" s="96">
        <v>1</v>
      </c>
      <c r="J4569" s="97">
        <v>10613</v>
      </c>
      <c r="K4569" s="98">
        <f t="shared" si="2522"/>
        <v>670.62</v>
      </c>
      <c r="L4569" s="99">
        <f t="shared" si="2523"/>
        <v>1.0815399999999999</v>
      </c>
      <c r="M4569" s="100">
        <f t="shared" si="2524"/>
        <v>1.0590999999999999</v>
      </c>
      <c r="N4569" s="101">
        <f t="shared" si="2525"/>
        <v>0.97811300000000001</v>
      </c>
      <c r="O4569" s="100">
        <f t="shared" si="2526"/>
        <v>1</v>
      </c>
      <c r="P4569" s="98">
        <f t="shared" si="2527"/>
        <v>751.35</v>
      </c>
      <c r="Q4569" s="97">
        <f t="shared" si="2528"/>
        <v>11890.56</v>
      </c>
      <c r="R4569" s="97"/>
      <c r="S4569" s="97"/>
    </row>
    <row r="4570" spans="1:19" ht="22.5" x14ac:dyDescent="0.25">
      <c r="A4570" s="89" t="s">
        <v>9618</v>
      </c>
      <c r="B4570" s="89" t="s">
        <v>8976</v>
      </c>
      <c r="C4570" s="89"/>
      <c r="D4570" s="89" t="s">
        <v>9619</v>
      </c>
      <c r="E4570" s="94" t="s">
        <v>9382</v>
      </c>
      <c r="F4570" s="95" t="s">
        <v>9383</v>
      </c>
      <c r="G4570" s="89" t="s">
        <v>110</v>
      </c>
      <c r="H4570" s="89" t="s">
        <v>9620</v>
      </c>
      <c r="I4570" s="96">
        <v>1</v>
      </c>
      <c r="J4570" s="97">
        <v>44425</v>
      </c>
      <c r="K4570" s="98">
        <f t="shared" si="2522"/>
        <v>120720.11</v>
      </c>
      <c r="L4570" s="99">
        <f t="shared" si="2523"/>
        <v>1.0815399999999999</v>
      </c>
      <c r="M4570" s="100">
        <f t="shared" si="2524"/>
        <v>1.0590999999999999</v>
      </c>
      <c r="N4570" s="101">
        <f t="shared" si="2525"/>
        <v>0.97811300000000001</v>
      </c>
      <c r="O4570" s="100">
        <f t="shared" si="2526"/>
        <v>1</v>
      </c>
      <c r="P4570" s="98">
        <f t="shared" si="2527"/>
        <v>135253.41</v>
      </c>
      <c r="Q4570" s="97">
        <f t="shared" si="2528"/>
        <v>49773.25</v>
      </c>
      <c r="R4570" s="97"/>
      <c r="S4570" s="97"/>
    </row>
    <row r="4571" spans="1:19" ht="22.5" x14ac:dyDescent="0.25">
      <c r="A4571" s="89" t="s">
        <v>9621</v>
      </c>
      <c r="B4571" s="89" t="s">
        <v>8976</v>
      </c>
      <c r="C4571" s="89"/>
      <c r="D4571" s="89" t="s">
        <v>9622</v>
      </c>
      <c r="E4571" s="94" t="s">
        <v>7587</v>
      </c>
      <c r="F4571" s="95" t="s">
        <v>9366</v>
      </c>
      <c r="G4571" s="89" t="s">
        <v>949</v>
      </c>
      <c r="H4571" s="89" t="s">
        <v>9623</v>
      </c>
      <c r="I4571" s="96">
        <v>1</v>
      </c>
      <c r="J4571" s="97">
        <v>30561</v>
      </c>
      <c r="K4571" s="98">
        <f t="shared" si="2522"/>
        <v>830.46</v>
      </c>
      <c r="L4571" s="99">
        <f t="shared" si="2523"/>
        <v>1.0815399999999999</v>
      </c>
      <c r="M4571" s="100">
        <f t="shared" si="2524"/>
        <v>1.0590999999999999</v>
      </c>
      <c r="N4571" s="101">
        <f t="shared" si="2525"/>
        <v>0.97811300000000001</v>
      </c>
      <c r="O4571" s="100">
        <f t="shared" si="2526"/>
        <v>1</v>
      </c>
      <c r="P4571" s="98">
        <f t="shared" si="2527"/>
        <v>930.44</v>
      </c>
      <c r="Q4571" s="97">
        <f t="shared" si="2528"/>
        <v>34240.19</v>
      </c>
      <c r="R4571" s="97"/>
      <c r="S4571" s="97"/>
    </row>
    <row r="4572" spans="1:19" ht="22.5" x14ac:dyDescent="0.25">
      <c r="A4572" s="89" t="s">
        <v>9624</v>
      </c>
      <c r="B4572" s="89" t="s">
        <v>8976</v>
      </c>
      <c r="C4572" s="89"/>
      <c r="D4572" s="89" t="s">
        <v>9625</v>
      </c>
      <c r="E4572" s="94" t="s">
        <v>7564</v>
      </c>
      <c r="F4572" s="95" t="s">
        <v>7565</v>
      </c>
      <c r="G4572" s="89" t="s">
        <v>110</v>
      </c>
      <c r="H4572" s="89" t="s">
        <v>9626</v>
      </c>
      <c r="I4572" s="96">
        <v>1</v>
      </c>
      <c r="J4572" s="97">
        <v>34530</v>
      </c>
      <c r="K4572" s="98">
        <f t="shared" si="2522"/>
        <v>90868.42</v>
      </c>
      <c r="L4572" s="99">
        <f t="shared" si="2523"/>
        <v>1.0815399999999999</v>
      </c>
      <c r="M4572" s="100">
        <f t="shared" si="2524"/>
        <v>1.0590999999999999</v>
      </c>
      <c r="N4572" s="101">
        <f t="shared" si="2525"/>
        <v>0.97811300000000001</v>
      </c>
      <c r="O4572" s="100">
        <f t="shared" si="2526"/>
        <v>1</v>
      </c>
      <c r="P4572" s="98">
        <f t="shared" si="2527"/>
        <v>101807.92</v>
      </c>
      <c r="Q4572" s="97">
        <f t="shared" si="2528"/>
        <v>38687.01</v>
      </c>
      <c r="R4572" s="97"/>
      <c r="S4572" s="97"/>
    </row>
    <row r="4573" spans="1:19" ht="22.5" x14ac:dyDescent="0.25">
      <c r="A4573" s="89" t="s">
        <v>9627</v>
      </c>
      <c r="B4573" s="89" t="s">
        <v>8976</v>
      </c>
      <c r="C4573" s="89"/>
      <c r="D4573" s="89" t="s">
        <v>9628</v>
      </c>
      <c r="E4573" s="94" t="s">
        <v>7599</v>
      </c>
      <c r="F4573" s="95" t="s">
        <v>9629</v>
      </c>
      <c r="G4573" s="89" t="s">
        <v>949</v>
      </c>
      <c r="H4573" s="89" t="s">
        <v>158</v>
      </c>
      <c r="I4573" s="96">
        <v>1</v>
      </c>
      <c r="J4573" s="97">
        <v>32998</v>
      </c>
      <c r="K4573" s="98">
        <f t="shared" si="2522"/>
        <v>868.37</v>
      </c>
      <c r="L4573" s="99">
        <f t="shared" si="2523"/>
        <v>1.0815399999999999</v>
      </c>
      <c r="M4573" s="100">
        <f t="shared" si="2524"/>
        <v>1.0590999999999999</v>
      </c>
      <c r="N4573" s="101">
        <f t="shared" si="2525"/>
        <v>0.97811300000000001</v>
      </c>
      <c r="O4573" s="100">
        <f t="shared" si="2526"/>
        <v>1</v>
      </c>
      <c r="P4573" s="98">
        <f t="shared" si="2527"/>
        <v>972.91</v>
      </c>
      <c r="Q4573" s="97">
        <f t="shared" si="2528"/>
        <v>36970.58</v>
      </c>
      <c r="R4573" s="97"/>
      <c r="S4573" s="97"/>
    </row>
    <row r="4574" spans="1:19" x14ac:dyDescent="0.25">
      <c r="A4574" s="82" t="s">
        <v>2805</v>
      </c>
      <c r="B4574" s="83"/>
      <c r="C4574" s="84"/>
      <c r="D4574" s="85"/>
      <c r="E4574" s="86"/>
      <c r="F4574" s="86" t="s">
        <v>9631</v>
      </c>
      <c r="G4574" s="82"/>
      <c r="H4574" s="82"/>
      <c r="I4574" s="87"/>
      <c r="J4574" s="88">
        <f>SUM(J4575:J4576)</f>
        <v>875730</v>
      </c>
      <c r="K4574" s="98"/>
      <c r="L4574" s="99"/>
      <c r="M4574" s="100"/>
      <c r="N4574" s="101"/>
      <c r="O4574" s="100"/>
      <c r="P4574" s="98"/>
      <c r="Q4574" s="88">
        <f>SUM(Q4575:Q4576)</f>
        <v>981157.68</v>
      </c>
      <c r="R4574" s="88">
        <f t="shared" ref="R4574:S4574" si="2529">SUM(R4575:R4576)</f>
        <v>759101.28</v>
      </c>
      <c r="S4574" s="88">
        <f t="shared" si="2529"/>
        <v>0</v>
      </c>
    </row>
    <row r="4575" spans="1:19" x14ac:dyDescent="0.25">
      <c r="A4575" s="89" t="s">
        <v>9632</v>
      </c>
      <c r="B4575" s="89" t="s">
        <v>8976</v>
      </c>
      <c r="C4575" s="89"/>
      <c r="D4575" s="89" t="s">
        <v>9633</v>
      </c>
      <c r="E4575" s="94" t="s">
        <v>9634</v>
      </c>
      <c r="F4575" s="95" t="s">
        <v>9635</v>
      </c>
      <c r="G4575" s="89" t="s">
        <v>648</v>
      </c>
      <c r="H4575" s="89" t="s">
        <v>68</v>
      </c>
      <c r="I4575" s="96">
        <v>1</v>
      </c>
      <c r="J4575" s="97">
        <v>198196</v>
      </c>
      <c r="K4575" s="98">
        <f>J4575/H4575</f>
        <v>16516.330000000002</v>
      </c>
      <c r="L4575" s="99">
        <f>$L$8</f>
        <v>1.0815399999999999</v>
      </c>
      <c r="M4575" s="100">
        <f>$M$8</f>
        <v>1.0590999999999999</v>
      </c>
      <c r="N4575" s="101">
        <f>$N$8</f>
        <v>0.97811300000000001</v>
      </c>
      <c r="O4575" s="100">
        <f>$O$8</f>
        <v>1</v>
      </c>
      <c r="P4575" s="98">
        <f>K4575*L4575*M4575*N4575*O4575</f>
        <v>18504.7</v>
      </c>
      <c r="Q4575" s="97">
        <f>H4575*P4575</f>
        <v>222056.4</v>
      </c>
      <c r="R4575" s="97"/>
      <c r="S4575" s="97"/>
    </row>
    <row r="4576" spans="1:19" ht="22.5" x14ac:dyDescent="0.25">
      <c r="A4576" s="89" t="s">
        <v>9636</v>
      </c>
      <c r="B4576" s="89" t="s">
        <v>8976</v>
      </c>
      <c r="C4576" s="89" t="s">
        <v>17297</v>
      </c>
      <c r="D4576" s="89" t="s">
        <v>9637</v>
      </c>
      <c r="E4576" s="94" t="s">
        <v>9638</v>
      </c>
      <c r="F4576" s="95" t="s">
        <v>9639</v>
      </c>
      <c r="G4576" s="89" t="s">
        <v>648</v>
      </c>
      <c r="H4576" s="89" t="s">
        <v>68</v>
      </c>
      <c r="I4576" s="96">
        <v>1</v>
      </c>
      <c r="J4576" s="97">
        <v>677534</v>
      </c>
      <c r="K4576" s="98">
        <f>J4576/H4576</f>
        <v>56461.17</v>
      </c>
      <c r="L4576" s="99">
        <f>$L$8</f>
        <v>1.0815399999999999</v>
      </c>
      <c r="M4576" s="100">
        <f>$M$8</f>
        <v>1.0590999999999999</v>
      </c>
      <c r="N4576" s="101">
        <f>$N$8</f>
        <v>0.97811300000000001</v>
      </c>
      <c r="O4576" s="100">
        <f>$O$8</f>
        <v>1</v>
      </c>
      <c r="P4576" s="98">
        <f>K4576*L4576*M4576*N4576*O4576</f>
        <v>63258.44</v>
      </c>
      <c r="Q4576" s="97">
        <f>H4576*P4576</f>
        <v>759101.28</v>
      </c>
      <c r="R4576" s="97">
        <f t="shared" ref="R4576" si="2530">Q4576</f>
        <v>759101.28</v>
      </c>
      <c r="S4576" s="97"/>
    </row>
    <row r="4577" spans="1:19" x14ac:dyDescent="0.25">
      <c r="A4577" s="72"/>
      <c r="B4577" s="77"/>
      <c r="C4577" s="77"/>
      <c r="D4577" s="77"/>
      <c r="E4577" s="76"/>
      <c r="F4577" s="76" t="s">
        <v>9640</v>
      </c>
      <c r="G4577" s="77"/>
      <c r="H4577" s="77"/>
      <c r="I4577" s="78"/>
      <c r="J4577" s="79">
        <f>J4578+J4616</f>
        <v>3898265</v>
      </c>
      <c r="K4577" s="98"/>
      <c r="L4577" s="99"/>
      <c r="M4577" s="100"/>
      <c r="N4577" s="101"/>
      <c r="O4577" s="100"/>
      <c r="P4577" s="98"/>
      <c r="Q4577" s="79">
        <f>Q4578+Q4616</f>
        <v>4367572.01</v>
      </c>
      <c r="R4577" s="79">
        <f t="shared" ref="R4577:S4577" si="2531">R4578+R4616</f>
        <v>3248560.43</v>
      </c>
      <c r="S4577" s="79">
        <f t="shared" si="2531"/>
        <v>0</v>
      </c>
    </row>
    <row r="4578" spans="1:19" x14ac:dyDescent="0.25">
      <c r="A4578" s="82" t="s">
        <v>2809</v>
      </c>
      <c r="B4578" s="83"/>
      <c r="C4578" s="84"/>
      <c r="D4578" s="85"/>
      <c r="E4578" s="86"/>
      <c r="F4578" s="86" t="s">
        <v>9642</v>
      </c>
      <c r="G4578" s="82"/>
      <c r="H4578" s="82"/>
      <c r="I4578" s="87"/>
      <c r="J4578" s="88">
        <f>SUM(J4579:J4615)</f>
        <v>896602</v>
      </c>
      <c r="K4578" s="98"/>
      <c r="L4578" s="99"/>
      <c r="M4578" s="100"/>
      <c r="N4578" s="101"/>
      <c r="O4578" s="100"/>
      <c r="P4578" s="98"/>
      <c r="Q4578" s="88">
        <f>SUM(Q4579:Q4615)</f>
        <v>1004543.85</v>
      </c>
      <c r="R4578" s="88">
        <f t="shared" ref="R4578:S4578" si="2532">SUM(R4579:R4615)</f>
        <v>5157.1499999999996</v>
      </c>
      <c r="S4578" s="88">
        <f t="shared" si="2532"/>
        <v>0</v>
      </c>
    </row>
    <row r="4579" spans="1:19" ht="22.5" x14ac:dyDescent="0.25">
      <c r="A4579" s="89" t="s">
        <v>9643</v>
      </c>
      <c r="B4579" s="89" t="s">
        <v>9644</v>
      </c>
      <c r="C4579" s="89"/>
      <c r="D4579" s="89" t="s">
        <v>12</v>
      </c>
      <c r="E4579" s="94" t="s">
        <v>9645</v>
      </c>
      <c r="F4579" s="95" t="s">
        <v>9646</v>
      </c>
      <c r="G4579" s="89" t="s">
        <v>1071</v>
      </c>
      <c r="H4579" s="89" t="s">
        <v>237</v>
      </c>
      <c r="I4579" s="96">
        <v>1</v>
      </c>
      <c r="J4579" s="97">
        <v>5616</v>
      </c>
      <c r="K4579" s="98">
        <f t="shared" ref="K4579:K4613" si="2533">J4579/H4579</f>
        <v>56160</v>
      </c>
      <c r="L4579" s="99">
        <f t="shared" ref="L4579:L4613" si="2534">$L$8</f>
        <v>1.0815399999999999</v>
      </c>
      <c r="M4579" s="100">
        <f t="shared" ref="M4579:M4613" si="2535">$M$8</f>
        <v>1.0590999999999999</v>
      </c>
      <c r="N4579" s="101">
        <f t="shared" ref="N4579:N4613" si="2536">$N$8</f>
        <v>0.97811300000000001</v>
      </c>
      <c r="O4579" s="100">
        <f t="shared" ref="O4579:O4613" si="2537">$O$8</f>
        <v>1</v>
      </c>
      <c r="P4579" s="98">
        <f t="shared" ref="P4579:P4613" si="2538">K4579*L4579*M4579*N4579*O4579</f>
        <v>62921.01</v>
      </c>
      <c r="Q4579" s="97">
        <f t="shared" ref="Q4579:Q4613" si="2539">H4579*P4579</f>
        <v>6292.1</v>
      </c>
      <c r="R4579" s="97"/>
      <c r="S4579" s="97"/>
    </row>
    <row r="4580" spans="1:19" ht="22.5" x14ac:dyDescent="0.25">
      <c r="A4580" s="89" t="s">
        <v>9647</v>
      </c>
      <c r="B4580" s="89" t="s">
        <v>9644</v>
      </c>
      <c r="C4580" s="89"/>
      <c r="D4580" s="89" t="s">
        <v>24</v>
      </c>
      <c r="E4580" s="94" t="s">
        <v>9648</v>
      </c>
      <c r="F4580" s="95" t="s">
        <v>9649</v>
      </c>
      <c r="G4580" s="89" t="s">
        <v>1077</v>
      </c>
      <c r="H4580" s="89" t="s">
        <v>60</v>
      </c>
      <c r="I4580" s="96">
        <v>1</v>
      </c>
      <c r="J4580" s="97">
        <v>6949</v>
      </c>
      <c r="K4580" s="98">
        <f t="shared" si="2533"/>
        <v>694.9</v>
      </c>
      <c r="L4580" s="99">
        <f t="shared" si="2534"/>
        <v>1.0815399999999999</v>
      </c>
      <c r="M4580" s="100">
        <f t="shared" si="2535"/>
        <v>1.0590999999999999</v>
      </c>
      <c r="N4580" s="101">
        <f t="shared" si="2536"/>
        <v>0.97811300000000001</v>
      </c>
      <c r="O4580" s="100">
        <f t="shared" si="2537"/>
        <v>1</v>
      </c>
      <c r="P4580" s="98">
        <f t="shared" si="2538"/>
        <v>778.56</v>
      </c>
      <c r="Q4580" s="97">
        <f t="shared" si="2539"/>
        <v>7785.6</v>
      </c>
      <c r="R4580" s="97"/>
      <c r="S4580" s="97"/>
    </row>
    <row r="4581" spans="1:19" ht="22.5" x14ac:dyDescent="0.25">
      <c r="A4581" s="89" t="s">
        <v>9650</v>
      </c>
      <c r="B4581" s="89" t="s">
        <v>9644</v>
      </c>
      <c r="C4581" s="89"/>
      <c r="D4581" s="89" t="s">
        <v>30</v>
      </c>
      <c r="E4581" s="94" t="s">
        <v>3636</v>
      </c>
      <c r="F4581" s="95" t="s">
        <v>3637</v>
      </c>
      <c r="G4581" s="89" t="s">
        <v>1071</v>
      </c>
      <c r="H4581" s="89" t="s">
        <v>8470</v>
      </c>
      <c r="I4581" s="96">
        <v>1</v>
      </c>
      <c r="J4581" s="97">
        <v>55652</v>
      </c>
      <c r="K4581" s="98">
        <f t="shared" si="2533"/>
        <v>30917.78</v>
      </c>
      <c r="L4581" s="99">
        <f t="shared" si="2534"/>
        <v>1.0815399999999999</v>
      </c>
      <c r="M4581" s="100">
        <f t="shared" si="2535"/>
        <v>1.0590999999999999</v>
      </c>
      <c r="N4581" s="101">
        <f t="shared" si="2536"/>
        <v>0.97811300000000001</v>
      </c>
      <c r="O4581" s="100">
        <f t="shared" si="2537"/>
        <v>1</v>
      </c>
      <c r="P4581" s="98">
        <f t="shared" si="2538"/>
        <v>34639.919999999998</v>
      </c>
      <c r="Q4581" s="97">
        <f t="shared" si="2539"/>
        <v>62351.86</v>
      </c>
      <c r="R4581" s="97"/>
      <c r="S4581" s="97"/>
    </row>
    <row r="4582" spans="1:19" ht="22.5" x14ac:dyDescent="0.25">
      <c r="A4582" s="89" t="s">
        <v>9651</v>
      </c>
      <c r="B4582" s="89" t="s">
        <v>9644</v>
      </c>
      <c r="C4582" s="89"/>
      <c r="D4582" s="89" t="s">
        <v>34</v>
      </c>
      <c r="E4582" s="94" t="s">
        <v>3639</v>
      </c>
      <c r="F4582" s="95" t="s">
        <v>3640</v>
      </c>
      <c r="G4582" s="89" t="s">
        <v>1077</v>
      </c>
      <c r="H4582" s="89" t="s">
        <v>2776</v>
      </c>
      <c r="I4582" s="96">
        <v>1</v>
      </c>
      <c r="J4582" s="97">
        <v>50392</v>
      </c>
      <c r="K4582" s="98">
        <f t="shared" si="2533"/>
        <v>279.95999999999998</v>
      </c>
      <c r="L4582" s="99">
        <f t="shared" si="2534"/>
        <v>1.0815399999999999</v>
      </c>
      <c r="M4582" s="100">
        <f t="shared" si="2535"/>
        <v>1.0590999999999999</v>
      </c>
      <c r="N4582" s="101">
        <f t="shared" si="2536"/>
        <v>0.97811300000000001</v>
      </c>
      <c r="O4582" s="100">
        <f t="shared" si="2537"/>
        <v>1</v>
      </c>
      <c r="P4582" s="98">
        <f t="shared" si="2538"/>
        <v>313.66000000000003</v>
      </c>
      <c r="Q4582" s="97">
        <f t="shared" si="2539"/>
        <v>56458.8</v>
      </c>
      <c r="R4582" s="97"/>
      <c r="S4582" s="97"/>
    </row>
    <row r="4583" spans="1:19" ht="22.5" x14ac:dyDescent="0.25">
      <c r="A4583" s="89" t="s">
        <v>9652</v>
      </c>
      <c r="B4583" s="89" t="s">
        <v>9644</v>
      </c>
      <c r="C4583" s="89"/>
      <c r="D4583" s="89" t="s">
        <v>40</v>
      </c>
      <c r="E4583" s="94" t="s">
        <v>1619</v>
      </c>
      <c r="F4583" s="95" t="s">
        <v>1620</v>
      </c>
      <c r="G4583" s="89" t="s">
        <v>1071</v>
      </c>
      <c r="H4583" s="89" t="s">
        <v>9653</v>
      </c>
      <c r="I4583" s="96">
        <v>1</v>
      </c>
      <c r="J4583" s="97">
        <v>72635</v>
      </c>
      <c r="K4583" s="98">
        <f t="shared" si="2533"/>
        <v>30908.51</v>
      </c>
      <c r="L4583" s="99">
        <f t="shared" si="2534"/>
        <v>1.0815399999999999</v>
      </c>
      <c r="M4583" s="100">
        <f t="shared" si="2535"/>
        <v>1.0590999999999999</v>
      </c>
      <c r="N4583" s="101">
        <f t="shared" si="2536"/>
        <v>0.97811300000000001</v>
      </c>
      <c r="O4583" s="100">
        <f t="shared" si="2537"/>
        <v>1</v>
      </c>
      <c r="P4583" s="98">
        <f t="shared" si="2538"/>
        <v>34629.53</v>
      </c>
      <c r="Q4583" s="97">
        <f t="shared" si="2539"/>
        <v>81379.399999999994</v>
      </c>
      <c r="R4583" s="97"/>
      <c r="S4583" s="97"/>
    </row>
    <row r="4584" spans="1:19" ht="22.5" x14ac:dyDescent="0.25">
      <c r="A4584" s="89" t="s">
        <v>9654</v>
      </c>
      <c r="B4584" s="89" t="s">
        <v>9644</v>
      </c>
      <c r="C4584" s="89"/>
      <c r="D4584" s="89" t="s">
        <v>43</v>
      </c>
      <c r="E4584" s="94" t="s">
        <v>1623</v>
      </c>
      <c r="F4584" s="95" t="s">
        <v>1624</v>
      </c>
      <c r="G4584" s="89" t="s">
        <v>1077</v>
      </c>
      <c r="H4584" s="89" t="s">
        <v>9490</v>
      </c>
      <c r="I4584" s="96">
        <v>1</v>
      </c>
      <c r="J4584" s="97">
        <v>50880</v>
      </c>
      <c r="K4584" s="98">
        <f t="shared" si="2533"/>
        <v>216.51</v>
      </c>
      <c r="L4584" s="99">
        <f t="shared" si="2534"/>
        <v>1.0815399999999999</v>
      </c>
      <c r="M4584" s="100">
        <f t="shared" si="2535"/>
        <v>1.0590999999999999</v>
      </c>
      <c r="N4584" s="101">
        <f t="shared" si="2536"/>
        <v>0.97811300000000001</v>
      </c>
      <c r="O4584" s="100">
        <f t="shared" si="2537"/>
        <v>1</v>
      </c>
      <c r="P4584" s="98">
        <f t="shared" si="2538"/>
        <v>242.58</v>
      </c>
      <c r="Q4584" s="97">
        <f t="shared" si="2539"/>
        <v>57006.3</v>
      </c>
      <c r="R4584" s="97"/>
      <c r="S4584" s="97"/>
    </row>
    <row r="4585" spans="1:19" ht="22.5" x14ac:dyDescent="0.25">
      <c r="A4585" s="89" t="s">
        <v>9655</v>
      </c>
      <c r="B4585" s="89" t="s">
        <v>9644</v>
      </c>
      <c r="C4585" s="89"/>
      <c r="D4585" s="89" t="s">
        <v>48</v>
      </c>
      <c r="E4585" s="94" t="s">
        <v>1626</v>
      </c>
      <c r="F4585" s="95" t="s">
        <v>1627</v>
      </c>
      <c r="G4585" s="89" t="s">
        <v>1071</v>
      </c>
      <c r="H4585" s="89" t="s">
        <v>1451</v>
      </c>
      <c r="I4585" s="96">
        <v>1</v>
      </c>
      <c r="J4585" s="97">
        <v>46356</v>
      </c>
      <c r="K4585" s="98">
        <f t="shared" si="2533"/>
        <v>30904</v>
      </c>
      <c r="L4585" s="99">
        <f t="shared" si="2534"/>
        <v>1.0815399999999999</v>
      </c>
      <c r="M4585" s="100">
        <f t="shared" si="2535"/>
        <v>1.0590999999999999</v>
      </c>
      <c r="N4585" s="101">
        <f t="shared" si="2536"/>
        <v>0.97811300000000001</v>
      </c>
      <c r="O4585" s="100">
        <f t="shared" si="2537"/>
        <v>1</v>
      </c>
      <c r="P4585" s="98">
        <f t="shared" si="2538"/>
        <v>34624.480000000003</v>
      </c>
      <c r="Q4585" s="97">
        <f t="shared" si="2539"/>
        <v>51936.72</v>
      </c>
      <c r="R4585" s="97"/>
      <c r="S4585" s="97"/>
    </row>
    <row r="4586" spans="1:19" ht="22.5" x14ac:dyDescent="0.25">
      <c r="A4586" s="89" t="s">
        <v>9656</v>
      </c>
      <c r="B4586" s="89" t="s">
        <v>9644</v>
      </c>
      <c r="C4586" s="89"/>
      <c r="D4586" s="89" t="s">
        <v>55</v>
      </c>
      <c r="E4586" s="94" t="s">
        <v>1629</v>
      </c>
      <c r="F4586" s="95" t="s">
        <v>1630</v>
      </c>
      <c r="G4586" s="89" t="s">
        <v>1077</v>
      </c>
      <c r="H4586" s="89" t="s">
        <v>2661</v>
      </c>
      <c r="I4586" s="96">
        <v>1</v>
      </c>
      <c r="J4586" s="97">
        <v>22567</v>
      </c>
      <c r="K4586" s="98">
        <f t="shared" si="2533"/>
        <v>150.44999999999999</v>
      </c>
      <c r="L4586" s="99">
        <f t="shared" si="2534"/>
        <v>1.0815399999999999</v>
      </c>
      <c r="M4586" s="100">
        <f t="shared" si="2535"/>
        <v>1.0590999999999999</v>
      </c>
      <c r="N4586" s="101">
        <f t="shared" si="2536"/>
        <v>0.97811300000000001</v>
      </c>
      <c r="O4586" s="100">
        <f t="shared" si="2537"/>
        <v>1</v>
      </c>
      <c r="P4586" s="98">
        <f t="shared" si="2538"/>
        <v>168.56</v>
      </c>
      <c r="Q4586" s="97">
        <f t="shared" si="2539"/>
        <v>25284</v>
      </c>
      <c r="R4586" s="97"/>
      <c r="S4586" s="97"/>
    </row>
    <row r="4587" spans="1:19" ht="22.5" x14ac:dyDescent="0.25">
      <c r="A4587" s="89" t="s">
        <v>9657</v>
      </c>
      <c r="B4587" s="89" t="s">
        <v>9644</v>
      </c>
      <c r="C4587" s="89"/>
      <c r="D4587" s="89" t="s">
        <v>58</v>
      </c>
      <c r="E4587" s="94" t="s">
        <v>1632</v>
      </c>
      <c r="F4587" s="95" t="s">
        <v>1633</v>
      </c>
      <c r="G4587" s="89" t="s">
        <v>1071</v>
      </c>
      <c r="H4587" s="89" t="s">
        <v>77</v>
      </c>
      <c r="I4587" s="96">
        <v>1</v>
      </c>
      <c r="J4587" s="97">
        <v>7725</v>
      </c>
      <c r="K4587" s="98">
        <f t="shared" si="2533"/>
        <v>30900</v>
      </c>
      <c r="L4587" s="99">
        <f t="shared" si="2534"/>
        <v>1.0815399999999999</v>
      </c>
      <c r="M4587" s="100">
        <f t="shared" si="2535"/>
        <v>1.0590999999999999</v>
      </c>
      <c r="N4587" s="101">
        <f t="shared" si="2536"/>
        <v>0.97811300000000001</v>
      </c>
      <c r="O4587" s="100">
        <f t="shared" si="2537"/>
        <v>1</v>
      </c>
      <c r="P4587" s="98">
        <f t="shared" si="2538"/>
        <v>34620</v>
      </c>
      <c r="Q4587" s="97">
        <f t="shared" si="2539"/>
        <v>8655</v>
      </c>
      <c r="R4587" s="97"/>
      <c r="S4587" s="97"/>
    </row>
    <row r="4588" spans="1:19" ht="22.5" x14ac:dyDescent="0.25">
      <c r="A4588" s="89" t="s">
        <v>9658</v>
      </c>
      <c r="B4588" s="89" t="s">
        <v>9644</v>
      </c>
      <c r="C4588" s="89"/>
      <c r="D4588" s="89" t="s">
        <v>60</v>
      </c>
      <c r="E4588" s="94" t="s">
        <v>1636</v>
      </c>
      <c r="F4588" s="95" t="s">
        <v>1637</v>
      </c>
      <c r="G4588" s="89" t="s">
        <v>1077</v>
      </c>
      <c r="H4588" s="89" t="s">
        <v>122</v>
      </c>
      <c r="I4588" s="96">
        <v>1</v>
      </c>
      <c r="J4588" s="97">
        <v>2931</v>
      </c>
      <c r="K4588" s="98">
        <f t="shared" si="2533"/>
        <v>117.24</v>
      </c>
      <c r="L4588" s="99">
        <f t="shared" si="2534"/>
        <v>1.0815399999999999</v>
      </c>
      <c r="M4588" s="100">
        <f t="shared" si="2535"/>
        <v>1.0590999999999999</v>
      </c>
      <c r="N4588" s="101">
        <f t="shared" si="2536"/>
        <v>0.97811300000000001</v>
      </c>
      <c r="O4588" s="100">
        <f t="shared" si="2537"/>
        <v>1</v>
      </c>
      <c r="P4588" s="98">
        <f t="shared" si="2538"/>
        <v>131.35</v>
      </c>
      <c r="Q4588" s="97">
        <f t="shared" si="2539"/>
        <v>3283.75</v>
      </c>
      <c r="R4588" s="97"/>
      <c r="S4588" s="97"/>
    </row>
    <row r="4589" spans="1:19" ht="22.5" x14ac:dyDescent="0.25">
      <c r="A4589" s="89" t="s">
        <v>9659</v>
      </c>
      <c r="B4589" s="89" t="s">
        <v>9644</v>
      </c>
      <c r="C4589" s="89"/>
      <c r="D4589" s="89" t="s">
        <v>65</v>
      </c>
      <c r="E4589" s="94" t="s">
        <v>1676</v>
      </c>
      <c r="F4589" s="95" t="s">
        <v>1677</v>
      </c>
      <c r="G4589" s="89" t="s">
        <v>648</v>
      </c>
      <c r="H4589" s="89" t="s">
        <v>34</v>
      </c>
      <c r="I4589" s="96">
        <v>1</v>
      </c>
      <c r="J4589" s="97">
        <v>4634</v>
      </c>
      <c r="K4589" s="98">
        <f t="shared" si="2533"/>
        <v>1158.5</v>
      </c>
      <c r="L4589" s="99">
        <f t="shared" si="2534"/>
        <v>1.0815399999999999</v>
      </c>
      <c r="M4589" s="100">
        <f t="shared" si="2535"/>
        <v>1.0590999999999999</v>
      </c>
      <c r="N4589" s="101">
        <f t="shared" si="2536"/>
        <v>0.97811300000000001</v>
      </c>
      <c r="O4589" s="100">
        <f t="shared" si="2537"/>
        <v>1</v>
      </c>
      <c r="P4589" s="98">
        <f t="shared" si="2538"/>
        <v>1297.97</v>
      </c>
      <c r="Q4589" s="97">
        <f t="shared" si="2539"/>
        <v>5191.88</v>
      </c>
      <c r="R4589" s="97"/>
      <c r="S4589" s="97"/>
    </row>
    <row r="4590" spans="1:19" ht="22.5" x14ac:dyDescent="0.25">
      <c r="A4590" s="89" t="s">
        <v>9660</v>
      </c>
      <c r="B4590" s="89" t="s">
        <v>9644</v>
      </c>
      <c r="C4590" s="89"/>
      <c r="D4590" s="89" t="s">
        <v>68</v>
      </c>
      <c r="E4590" s="94" t="s">
        <v>9661</v>
      </c>
      <c r="F4590" s="95" t="s">
        <v>1680</v>
      </c>
      <c r="G4590" s="89" t="s">
        <v>648</v>
      </c>
      <c r="H4590" s="89" t="s">
        <v>108</v>
      </c>
      <c r="I4590" s="96">
        <v>1</v>
      </c>
      <c r="J4590" s="97">
        <v>12454</v>
      </c>
      <c r="K4590" s="98">
        <f t="shared" si="2533"/>
        <v>541.48</v>
      </c>
      <c r="L4590" s="99">
        <f t="shared" si="2534"/>
        <v>1.0815399999999999</v>
      </c>
      <c r="M4590" s="100">
        <f t="shared" si="2535"/>
        <v>1.0590999999999999</v>
      </c>
      <c r="N4590" s="101">
        <f t="shared" si="2536"/>
        <v>0.97811300000000001</v>
      </c>
      <c r="O4590" s="100">
        <f t="shared" si="2537"/>
        <v>1</v>
      </c>
      <c r="P4590" s="98">
        <f t="shared" si="2538"/>
        <v>606.66999999999996</v>
      </c>
      <c r="Q4590" s="97">
        <f t="shared" si="2539"/>
        <v>13953.41</v>
      </c>
      <c r="R4590" s="97"/>
      <c r="S4590" s="97"/>
    </row>
    <row r="4591" spans="1:19" ht="22.5" x14ac:dyDescent="0.25">
      <c r="A4591" s="89" t="s">
        <v>9662</v>
      </c>
      <c r="B4591" s="89" t="s">
        <v>9644</v>
      </c>
      <c r="C4591" s="89"/>
      <c r="D4591" s="89" t="s">
        <v>70</v>
      </c>
      <c r="E4591" s="94" t="s">
        <v>9663</v>
      </c>
      <c r="F4591" s="95" t="s">
        <v>9664</v>
      </c>
      <c r="G4591" s="89" t="s">
        <v>648</v>
      </c>
      <c r="H4591" s="89" t="s">
        <v>108</v>
      </c>
      <c r="I4591" s="96">
        <v>1</v>
      </c>
      <c r="J4591" s="97">
        <v>38200</v>
      </c>
      <c r="K4591" s="98">
        <f t="shared" si="2533"/>
        <v>1660.87</v>
      </c>
      <c r="L4591" s="99">
        <f t="shared" si="2534"/>
        <v>1.0815399999999999</v>
      </c>
      <c r="M4591" s="100">
        <f t="shared" si="2535"/>
        <v>1.0590999999999999</v>
      </c>
      <c r="N4591" s="101">
        <f t="shared" si="2536"/>
        <v>0.97811300000000001</v>
      </c>
      <c r="O4591" s="100">
        <f t="shared" si="2537"/>
        <v>1</v>
      </c>
      <c r="P4591" s="98">
        <f t="shared" si="2538"/>
        <v>1860.82</v>
      </c>
      <c r="Q4591" s="97">
        <f t="shared" si="2539"/>
        <v>42798.86</v>
      </c>
      <c r="R4591" s="97"/>
      <c r="S4591" s="97"/>
    </row>
    <row r="4592" spans="1:19" ht="22.5" x14ac:dyDescent="0.25">
      <c r="A4592" s="89" t="s">
        <v>9665</v>
      </c>
      <c r="B4592" s="89" t="s">
        <v>9644</v>
      </c>
      <c r="C4592" s="89"/>
      <c r="D4592" s="89" t="s">
        <v>73</v>
      </c>
      <c r="E4592" s="94" t="s">
        <v>9666</v>
      </c>
      <c r="F4592" s="95" t="s">
        <v>9667</v>
      </c>
      <c r="G4592" s="89" t="s">
        <v>648</v>
      </c>
      <c r="H4592" s="89" t="s">
        <v>108</v>
      </c>
      <c r="I4592" s="96">
        <v>1</v>
      </c>
      <c r="J4592" s="97">
        <v>32179</v>
      </c>
      <c r="K4592" s="98">
        <f t="shared" si="2533"/>
        <v>1399.09</v>
      </c>
      <c r="L4592" s="99">
        <f t="shared" si="2534"/>
        <v>1.0815399999999999</v>
      </c>
      <c r="M4592" s="100">
        <f t="shared" si="2535"/>
        <v>1.0590999999999999</v>
      </c>
      <c r="N4592" s="101">
        <f t="shared" si="2536"/>
        <v>0.97811300000000001</v>
      </c>
      <c r="O4592" s="100">
        <f t="shared" si="2537"/>
        <v>1</v>
      </c>
      <c r="P4592" s="98">
        <f t="shared" si="2538"/>
        <v>1567.52</v>
      </c>
      <c r="Q4592" s="97">
        <f t="shared" si="2539"/>
        <v>36052.959999999999</v>
      </c>
      <c r="R4592" s="97"/>
      <c r="S4592" s="97"/>
    </row>
    <row r="4593" spans="1:19" x14ac:dyDescent="0.25">
      <c r="A4593" s="89" t="s">
        <v>9668</v>
      </c>
      <c r="B4593" s="89" t="s">
        <v>9644</v>
      </c>
      <c r="C4593" s="89"/>
      <c r="D4593" s="89" t="s">
        <v>75</v>
      </c>
      <c r="E4593" s="94" t="s">
        <v>8400</v>
      </c>
      <c r="F4593" s="95" t="s">
        <v>8401</v>
      </c>
      <c r="G4593" s="89" t="s">
        <v>648</v>
      </c>
      <c r="H4593" s="89" t="s">
        <v>34</v>
      </c>
      <c r="I4593" s="96">
        <v>1</v>
      </c>
      <c r="J4593" s="97">
        <v>6785</v>
      </c>
      <c r="K4593" s="98">
        <f t="shared" si="2533"/>
        <v>1696.25</v>
      </c>
      <c r="L4593" s="99">
        <f t="shared" si="2534"/>
        <v>1.0815399999999999</v>
      </c>
      <c r="M4593" s="100">
        <f t="shared" si="2535"/>
        <v>1.0590999999999999</v>
      </c>
      <c r="N4593" s="101">
        <f t="shared" si="2536"/>
        <v>0.97811300000000001</v>
      </c>
      <c r="O4593" s="100">
        <f t="shared" si="2537"/>
        <v>1</v>
      </c>
      <c r="P4593" s="98">
        <f t="shared" si="2538"/>
        <v>1900.46</v>
      </c>
      <c r="Q4593" s="97">
        <f t="shared" si="2539"/>
        <v>7601.84</v>
      </c>
      <c r="R4593" s="97"/>
      <c r="S4593" s="97"/>
    </row>
    <row r="4594" spans="1:19" ht="22.5" x14ac:dyDescent="0.25">
      <c r="A4594" s="89" t="s">
        <v>9669</v>
      </c>
      <c r="B4594" s="89" t="s">
        <v>9644</v>
      </c>
      <c r="C4594" s="89"/>
      <c r="D4594" s="89" t="s">
        <v>87</v>
      </c>
      <c r="E4594" s="94" t="s">
        <v>9670</v>
      </c>
      <c r="F4594" s="95" t="s">
        <v>9671</v>
      </c>
      <c r="G4594" s="89" t="s">
        <v>648</v>
      </c>
      <c r="H4594" s="89" t="s">
        <v>34</v>
      </c>
      <c r="I4594" s="96">
        <v>1</v>
      </c>
      <c r="J4594" s="97">
        <v>1553</v>
      </c>
      <c r="K4594" s="98">
        <f t="shared" si="2533"/>
        <v>388.25</v>
      </c>
      <c r="L4594" s="99">
        <f t="shared" si="2534"/>
        <v>1.0815399999999999</v>
      </c>
      <c r="M4594" s="100">
        <f t="shared" si="2535"/>
        <v>1.0590999999999999</v>
      </c>
      <c r="N4594" s="101">
        <f t="shared" si="2536"/>
        <v>0.97811300000000001</v>
      </c>
      <c r="O4594" s="100">
        <f t="shared" si="2537"/>
        <v>1</v>
      </c>
      <c r="P4594" s="98">
        <f t="shared" si="2538"/>
        <v>434.99</v>
      </c>
      <c r="Q4594" s="97">
        <f t="shared" si="2539"/>
        <v>1739.96</v>
      </c>
      <c r="R4594" s="97"/>
      <c r="S4594" s="97"/>
    </row>
    <row r="4595" spans="1:19" x14ac:dyDescent="0.25">
      <c r="A4595" s="89" t="s">
        <v>9672</v>
      </c>
      <c r="B4595" s="89" t="s">
        <v>9644</v>
      </c>
      <c r="C4595" s="89"/>
      <c r="D4595" s="89" t="s">
        <v>89</v>
      </c>
      <c r="E4595" s="94" t="s">
        <v>9673</v>
      </c>
      <c r="F4595" s="95" t="s">
        <v>9674</v>
      </c>
      <c r="G4595" s="89" t="s">
        <v>518</v>
      </c>
      <c r="H4595" s="89" t="s">
        <v>168</v>
      </c>
      <c r="I4595" s="96">
        <v>1</v>
      </c>
      <c r="J4595" s="97">
        <v>3748</v>
      </c>
      <c r="K4595" s="98">
        <f t="shared" si="2533"/>
        <v>93.7</v>
      </c>
      <c r="L4595" s="99">
        <f t="shared" si="2534"/>
        <v>1.0815399999999999</v>
      </c>
      <c r="M4595" s="100">
        <f t="shared" si="2535"/>
        <v>1.0590999999999999</v>
      </c>
      <c r="N4595" s="101">
        <f t="shared" si="2536"/>
        <v>0.97811300000000001</v>
      </c>
      <c r="O4595" s="100">
        <f t="shared" si="2537"/>
        <v>1</v>
      </c>
      <c r="P4595" s="98">
        <f t="shared" si="2538"/>
        <v>104.98</v>
      </c>
      <c r="Q4595" s="97">
        <f t="shared" si="2539"/>
        <v>4199.2</v>
      </c>
      <c r="R4595" s="97"/>
      <c r="S4595" s="97"/>
    </row>
    <row r="4596" spans="1:19" x14ac:dyDescent="0.25">
      <c r="A4596" s="89" t="s">
        <v>9675</v>
      </c>
      <c r="B4596" s="89" t="s">
        <v>9644</v>
      </c>
      <c r="C4596" s="89"/>
      <c r="D4596" s="89" t="s">
        <v>90</v>
      </c>
      <c r="E4596" s="94" t="s">
        <v>5019</v>
      </c>
      <c r="F4596" s="95" t="s">
        <v>5020</v>
      </c>
      <c r="G4596" s="89" t="s">
        <v>5021</v>
      </c>
      <c r="H4596" s="89" t="s">
        <v>9676</v>
      </c>
      <c r="I4596" s="96">
        <v>1</v>
      </c>
      <c r="J4596" s="97">
        <v>13784</v>
      </c>
      <c r="K4596" s="98">
        <f t="shared" si="2533"/>
        <v>67370.48</v>
      </c>
      <c r="L4596" s="99">
        <f t="shared" si="2534"/>
        <v>1.0815399999999999</v>
      </c>
      <c r="M4596" s="100">
        <f t="shared" si="2535"/>
        <v>1.0590999999999999</v>
      </c>
      <c r="N4596" s="101">
        <f t="shared" si="2536"/>
        <v>0.97811300000000001</v>
      </c>
      <c r="O4596" s="100">
        <f t="shared" si="2537"/>
        <v>1</v>
      </c>
      <c r="P4596" s="98">
        <f t="shared" si="2538"/>
        <v>75481.100000000006</v>
      </c>
      <c r="Q4596" s="97">
        <f t="shared" si="2539"/>
        <v>15443.43</v>
      </c>
      <c r="R4596" s="97"/>
      <c r="S4596" s="97"/>
    </row>
    <row r="4597" spans="1:19" ht="22.5" x14ac:dyDescent="0.25">
      <c r="A4597" s="89" t="s">
        <v>9677</v>
      </c>
      <c r="B4597" s="89" t="s">
        <v>9644</v>
      </c>
      <c r="C4597" s="89"/>
      <c r="D4597" s="89" t="s">
        <v>91</v>
      </c>
      <c r="E4597" s="94" t="s">
        <v>9678</v>
      </c>
      <c r="F4597" s="95" t="s">
        <v>9679</v>
      </c>
      <c r="G4597" s="89" t="s">
        <v>648</v>
      </c>
      <c r="H4597" s="89" t="s">
        <v>48</v>
      </c>
      <c r="I4597" s="96">
        <v>1</v>
      </c>
      <c r="J4597" s="97">
        <v>7617</v>
      </c>
      <c r="K4597" s="98">
        <f t="shared" si="2533"/>
        <v>1088.1400000000001</v>
      </c>
      <c r="L4597" s="99">
        <f t="shared" si="2534"/>
        <v>1.0815399999999999</v>
      </c>
      <c r="M4597" s="100">
        <f t="shared" si="2535"/>
        <v>1.0590999999999999</v>
      </c>
      <c r="N4597" s="101">
        <f t="shared" si="2536"/>
        <v>0.97811300000000001</v>
      </c>
      <c r="O4597" s="100">
        <f t="shared" si="2537"/>
        <v>1</v>
      </c>
      <c r="P4597" s="98">
        <f t="shared" si="2538"/>
        <v>1219.1400000000001</v>
      </c>
      <c r="Q4597" s="97">
        <f t="shared" si="2539"/>
        <v>8533.98</v>
      </c>
      <c r="R4597" s="97"/>
      <c r="S4597" s="97"/>
    </row>
    <row r="4598" spans="1:19" ht="22.5" x14ac:dyDescent="0.25">
      <c r="A4598" s="89" t="s">
        <v>9680</v>
      </c>
      <c r="B4598" s="89" t="s">
        <v>9644</v>
      </c>
      <c r="C4598" s="89"/>
      <c r="D4598" s="89" t="s">
        <v>101</v>
      </c>
      <c r="E4598" s="94" t="s">
        <v>5024</v>
      </c>
      <c r="F4598" s="95" t="s">
        <v>5025</v>
      </c>
      <c r="G4598" s="89" t="s">
        <v>648</v>
      </c>
      <c r="H4598" s="89" t="s">
        <v>48</v>
      </c>
      <c r="I4598" s="96">
        <v>1</v>
      </c>
      <c r="J4598" s="97">
        <v>30245</v>
      </c>
      <c r="K4598" s="98">
        <f t="shared" si="2533"/>
        <v>4320.71</v>
      </c>
      <c r="L4598" s="99">
        <f t="shared" si="2534"/>
        <v>1.0815399999999999</v>
      </c>
      <c r="M4598" s="100">
        <f t="shared" si="2535"/>
        <v>1.0590999999999999</v>
      </c>
      <c r="N4598" s="101">
        <f t="shared" si="2536"/>
        <v>0.97811300000000001</v>
      </c>
      <c r="O4598" s="100">
        <f t="shared" si="2537"/>
        <v>1</v>
      </c>
      <c r="P4598" s="98">
        <f t="shared" si="2538"/>
        <v>4840.87</v>
      </c>
      <c r="Q4598" s="97">
        <f t="shared" si="2539"/>
        <v>33886.089999999997</v>
      </c>
      <c r="R4598" s="97"/>
      <c r="S4598" s="97"/>
    </row>
    <row r="4599" spans="1:19" ht="22.5" x14ac:dyDescent="0.25">
      <c r="A4599" s="89" t="s">
        <v>9681</v>
      </c>
      <c r="B4599" s="89" t="s">
        <v>9644</v>
      </c>
      <c r="C4599" s="89"/>
      <c r="D4599" s="89" t="s">
        <v>106</v>
      </c>
      <c r="E4599" s="94" t="s">
        <v>5027</v>
      </c>
      <c r="F4599" s="95" t="s">
        <v>5028</v>
      </c>
      <c r="G4599" s="89" t="s">
        <v>648</v>
      </c>
      <c r="H4599" s="89" t="s">
        <v>30</v>
      </c>
      <c r="I4599" s="96">
        <v>1</v>
      </c>
      <c r="J4599" s="97">
        <v>16322</v>
      </c>
      <c r="K4599" s="98">
        <f t="shared" si="2533"/>
        <v>5440.67</v>
      </c>
      <c r="L4599" s="99">
        <f t="shared" si="2534"/>
        <v>1.0815399999999999</v>
      </c>
      <c r="M4599" s="100">
        <f t="shared" si="2535"/>
        <v>1.0590999999999999</v>
      </c>
      <c r="N4599" s="101">
        <f t="shared" si="2536"/>
        <v>0.97811300000000001</v>
      </c>
      <c r="O4599" s="100">
        <f t="shared" si="2537"/>
        <v>1</v>
      </c>
      <c r="P4599" s="98">
        <f t="shared" si="2538"/>
        <v>6095.66</v>
      </c>
      <c r="Q4599" s="97">
        <f t="shared" si="2539"/>
        <v>18286.98</v>
      </c>
      <c r="R4599" s="97"/>
      <c r="S4599" s="97"/>
    </row>
    <row r="4600" spans="1:19" ht="22.5" x14ac:dyDescent="0.25">
      <c r="A4600" s="89" t="s">
        <v>9682</v>
      </c>
      <c r="B4600" s="89" t="s">
        <v>9644</v>
      </c>
      <c r="C4600" s="89"/>
      <c r="D4600" s="89" t="s">
        <v>107</v>
      </c>
      <c r="E4600" s="94" t="s">
        <v>9683</v>
      </c>
      <c r="F4600" s="95" t="s">
        <v>9684</v>
      </c>
      <c r="G4600" s="89" t="s">
        <v>648</v>
      </c>
      <c r="H4600" s="89" t="s">
        <v>58</v>
      </c>
      <c r="I4600" s="96">
        <v>1</v>
      </c>
      <c r="J4600" s="97">
        <v>58759</v>
      </c>
      <c r="K4600" s="98">
        <f t="shared" si="2533"/>
        <v>6528.78</v>
      </c>
      <c r="L4600" s="99">
        <f t="shared" si="2534"/>
        <v>1.0815399999999999</v>
      </c>
      <c r="M4600" s="100">
        <f t="shared" si="2535"/>
        <v>1.0590999999999999</v>
      </c>
      <c r="N4600" s="101">
        <f t="shared" si="2536"/>
        <v>0.97811300000000001</v>
      </c>
      <c r="O4600" s="100">
        <f t="shared" si="2537"/>
        <v>1</v>
      </c>
      <c r="P4600" s="98">
        <f t="shared" si="2538"/>
        <v>7314.77</v>
      </c>
      <c r="Q4600" s="97">
        <f t="shared" si="2539"/>
        <v>65832.929999999993</v>
      </c>
      <c r="R4600" s="97"/>
      <c r="S4600" s="97"/>
    </row>
    <row r="4601" spans="1:19" ht="22.5" x14ac:dyDescent="0.25">
      <c r="A4601" s="89" t="s">
        <v>9685</v>
      </c>
      <c r="B4601" s="89" t="s">
        <v>9644</v>
      </c>
      <c r="C4601" s="89"/>
      <c r="D4601" s="89" t="s">
        <v>108</v>
      </c>
      <c r="E4601" s="94" t="s">
        <v>9686</v>
      </c>
      <c r="F4601" s="95" t="s">
        <v>9687</v>
      </c>
      <c r="G4601" s="89" t="s">
        <v>648</v>
      </c>
      <c r="H4601" s="89" t="s">
        <v>24</v>
      </c>
      <c r="I4601" s="96">
        <v>1</v>
      </c>
      <c r="J4601" s="97">
        <v>21763</v>
      </c>
      <c r="K4601" s="98">
        <f t="shared" si="2533"/>
        <v>10881.5</v>
      </c>
      <c r="L4601" s="99">
        <f t="shared" si="2534"/>
        <v>1.0815399999999999</v>
      </c>
      <c r="M4601" s="100">
        <f t="shared" si="2535"/>
        <v>1.0590999999999999</v>
      </c>
      <c r="N4601" s="101">
        <f t="shared" si="2536"/>
        <v>0.97811300000000001</v>
      </c>
      <c r="O4601" s="100">
        <f t="shared" si="2537"/>
        <v>1</v>
      </c>
      <c r="P4601" s="98">
        <f t="shared" si="2538"/>
        <v>12191.51</v>
      </c>
      <c r="Q4601" s="97">
        <f t="shared" si="2539"/>
        <v>24383.02</v>
      </c>
      <c r="R4601" s="97"/>
      <c r="S4601" s="97"/>
    </row>
    <row r="4602" spans="1:19" x14ac:dyDescent="0.25">
      <c r="A4602" s="89" t="s">
        <v>9688</v>
      </c>
      <c r="B4602" s="89" t="s">
        <v>9644</v>
      </c>
      <c r="C4602" s="89"/>
      <c r="D4602" s="89" t="s">
        <v>109</v>
      </c>
      <c r="E4602" s="94" t="s">
        <v>5019</v>
      </c>
      <c r="F4602" s="95" t="s">
        <v>5020</v>
      </c>
      <c r="G4602" s="89" t="s">
        <v>5021</v>
      </c>
      <c r="H4602" s="89" t="s">
        <v>9689</v>
      </c>
      <c r="I4602" s="96">
        <v>1</v>
      </c>
      <c r="J4602" s="97">
        <v>11936</v>
      </c>
      <c r="K4602" s="98">
        <f t="shared" si="2533"/>
        <v>67374.13</v>
      </c>
      <c r="L4602" s="99">
        <f t="shared" si="2534"/>
        <v>1.0815399999999999</v>
      </c>
      <c r="M4602" s="100">
        <f t="shared" si="2535"/>
        <v>1.0590999999999999</v>
      </c>
      <c r="N4602" s="101">
        <f t="shared" si="2536"/>
        <v>0.97811300000000001</v>
      </c>
      <c r="O4602" s="100">
        <f t="shared" si="2537"/>
        <v>1</v>
      </c>
      <c r="P4602" s="98">
        <f t="shared" si="2538"/>
        <v>75485.19</v>
      </c>
      <c r="Q4602" s="97">
        <f t="shared" si="2539"/>
        <v>13372.96</v>
      </c>
      <c r="R4602" s="97"/>
      <c r="S4602" s="97"/>
    </row>
    <row r="4603" spans="1:19" ht="22.5" x14ac:dyDescent="0.25">
      <c r="A4603" s="89" t="s">
        <v>9690</v>
      </c>
      <c r="B4603" s="89" t="s">
        <v>9644</v>
      </c>
      <c r="C4603" s="89"/>
      <c r="D4603" s="89" t="s">
        <v>122</v>
      </c>
      <c r="E4603" s="94" t="s">
        <v>9691</v>
      </c>
      <c r="F4603" s="95" t="s">
        <v>9692</v>
      </c>
      <c r="G4603" s="89" t="s">
        <v>648</v>
      </c>
      <c r="H4603" s="89" t="s">
        <v>24</v>
      </c>
      <c r="I4603" s="96">
        <v>1</v>
      </c>
      <c r="J4603" s="97">
        <v>6003</v>
      </c>
      <c r="K4603" s="98">
        <f t="shared" si="2533"/>
        <v>3001.5</v>
      </c>
      <c r="L4603" s="99">
        <f t="shared" si="2534"/>
        <v>1.0815399999999999</v>
      </c>
      <c r="M4603" s="100">
        <f t="shared" si="2535"/>
        <v>1.0590999999999999</v>
      </c>
      <c r="N4603" s="101">
        <f t="shared" si="2536"/>
        <v>0.97811300000000001</v>
      </c>
      <c r="O4603" s="100">
        <f t="shared" si="2537"/>
        <v>1</v>
      </c>
      <c r="P4603" s="98">
        <f t="shared" si="2538"/>
        <v>3362.85</v>
      </c>
      <c r="Q4603" s="97">
        <f t="shared" si="2539"/>
        <v>6725.7</v>
      </c>
      <c r="R4603" s="97"/>
      <c r="S4603" s="97"/>
    </row>
    <row r="4604" spans="1:19" ht="22.5" x14ac:dyDescent="0.25">
      <c r="A4604" s="89" t="s">
        <v>9693</v>
      </c>
      <c r="B4604" s="89" t="s">
        <v>9644</v>
      </c>
      <c r="C4604" s="89"/>
      <c r="D4604" s="89" t="s">
        <v>126</v>
      </c>
      <c r="E4604" s="94" t="s">
        <v>9694</v>
      </c>
      <c r="F4604" s="95" t="s">
        <v>9695</v>
      </c>
      <c r="G4604" s="89" t="s">
        <v>648</v>
      </c>
      <c r="H4604" s="89" t="s">
        <v>48</v>
      </c>
      <c r="I4604" s="96">
        <v>1</v>
      </c>
      <c r="J4604" s="97">
        <v>24439</v>
      </c>
      <c r="K4604" s="98">
        <f t="shared" si="2533"/>
        <v>3491.29</v>
      </c>
      <c r="L4604" s="99">
        <f t="shared" si="2534"/>
        <v>1.0815399999999999</v>
      </c>
      <c r="M4604" s="100">
        <f t="shared" si="2535"/>
        <v>1.0590999999999999</v>
      </c>
      <c r="N4604" s="101">
        <f t="shared" si="2536"/>
        <v>0.97811300000000001</v>
      </c>
      <c r="O4604" s="100">
        <f t="shared" si="2537"/>
        <v>1</v>
      </c>
      <c r="P4604" s="98">
        <f t="shared" si="2538"/>
        <v>3911.6</v>
      </c>
      <c r="Q4604" s="97">
        <f t="shared" si="2539"/>
        <v>27381.200000000001</v>
      </c>
      <c r="R4604" s="97"/>
      <c r="S4604" s="97"/>
    </row>
    <row r="4605" spans="1:19" ht="22.5" x14ac:dyDescent="0.25">
      <c r="A4605" s="89" t="s">
        <v>9696</v>
      </c>
      <c r="B4605" s="89" t="s">
        <v>9644</v>
      </c>
      <c r="C4605" s="89"/>
      <c r="D4605" s="89" t="s">
        <v>124</v>
      </c>
      <c r="E4605" s="94" t="s">
        <v>9697</v>
      </c>
      <c r="F4605" s="95" t="s">
        <v>9698</v>
      </c>
      <c r="G4605" s="89" t="s">
        <v>648</v>
      </c>
      <c r="H4605" s="89" t="s">
        <v>55</v>
      </c>
      <c r="I4605" s="96">
        <v>1</v>
      </c>
      <c r="J4605" s="97">
        <v>31088</v>
      </c>
      <c r="K4605" s="98">
        <f t="shared" si="2533"/>
        <v>3886</v>
      </c>
      <c r="L4605" s="99">
        <f t="shared" si="2534"/>
        <v>1.0815399999999999</v>
      </c>
      <c r="M4605" s="100">
        <f t="shared" si="2535"/>
        <v>1.0590999999999999</v>
      </c>
      <c r="N4605" s="101">
        <f t="shared" si="2536"/>
        <v>0.97811300000000001</v>
      </c>
      <c r="O4605" s="100">
        <f t="shared" si="2537"/>
        <v>1</v>
      </c>
      <c r="P4605" s="98">
        <f t="shared" si="2538"/>
        <v>4353.83</v>
      </c>
      <c r="Q4605" s="97">
        <f t="shared" si="2539"/>
        <v>34830.639999999999</v>
      </c>
      <c r="R4605" s="97"/>
      <c r="S4605" s="97"/>
    </row>
    <row r="4606" spans="1:19" ht="22.5" x14ac:dyDescent="0.25">
      <c r="A4606" s="89" t="s">
        <v>9699</v>
      </c>
      <c r="B4606" s="89" t="s">
        <v>9644</v>
      </c>
      <c r="C4606" s="89"/>
      <c r="D4606" s="89" t="s">
        <v>129</v>
      </c>
      <c r="E4606" s="94" t="s">
        <v>9700</v>
      </c>
      <c r="F4606" s="95" t="s">
        <v>9701</v>
      </c>
      <c r="G4606" s="89" t="s">
        <v>648</v>
      </c>
      <c r="H4606" s="89" t="s">
        <v>60</v>
      </c>
      <c r="I4606" s="96">
        <v>1</v>
      </c>
      <c r="J4606" s="97">
        <v>43069</v>
      </c>
      <c r="K4606" s="98">
        <f t="shared" si="2533"/>
        <v>4306.8999999999996</v>
      </c>
      <c r="L4606" s="99">
        <f t="shared" si="2534"/>
        <v>1.0815399999999999</v>
      </c>
      <c r="M4606" s="100">
        <f t="shared" si="2535"/>
        <v>1.0590999999999999</v>
      </c>
      <c r="N4606" s="101">
        <f t="shared" si="2536"/>
        <v>0.97811300000000001</v>
      </c>
      <c r="O4606" s="100">
        <f t="shared" si="2537"/>
        <v>1</v>
      </c>
      <c r="P4606" s="98">
        <f t="shared" si="2538"/>
        <v>4825.3999999999996</v>
      </c>
      <c r="Q4606" s="97">
        <f t="shared" si="2539"/>
        <v>48254</v>
      </c>
      <c r="R4606" s="97"/>
      <c r="S4606" s="97"/>
    </row>
    <row r="4607" spans="1:19" ht="22.5" x14ac:dyDescent="0.25">
      <c r="A4607" s="89" t="s">
        <v>9702</v>
      </c>
      <c r="B4607" s="89" t="s">
        <v>9644</v>
      </c>
      <c r="C4607" s="89"/>
      <c r="D4607" s="89" t="s">
        <v>133</v>
      </c>
      <c r="E4607" s="94" t="s">
        <v>9703</v>
      </c>
      <c r="F4607" s="95" t="s">
        <v>9704</v>
      </c>
      <c r="G4607" s="89" t="s">
        <v>648</v>
      </c>
      <c r="H4607" s="89" t="s">
        <v>12</v>
      </c>
      <c r="I4607" s="96">
        <v>1</v>
      </c>
      <c r="J4607" s="97">
        <v>4731</v>
      </c>
      <c r="K4607" s="98">
        <f t="shared" si="2533"/>
        <v>4731</v>
      </c>
      <c r="L4607" s="99">
        <f t="shared" si="2534"/>
        <v>1.0815399999999999</v>
      </c>
      <c r="M4607" s="100">
        <f t="shared" si="2535"/>
        <v>1.0590999999999999</v>
      </c>
      <c r="N4607" s="101">
        <f t="shared" si="2536"/>
        <v>0.97811300000000001</v>
      </c>
      <c r="O4607" s="100">
        <f t="shared" si="2537"/>
        <v>1</v>
      </c>
      <c r="P4607" s="98">
        <f t="shared" si="2538"/>
        <v>5300.56</v>
      </c>
      <c r="Q4607" s="97">
        <f t="shared" si="2539"/>
        <v>5300.56</v>
      </c>
      <c r="R4607" s="97"/>
      <c r="S4607" s="97"/>
    </row>
    <row r="4608" spans="1:19" x14ac:dyDescent="0.25">
      <c r="A4608" s="89" t="s">
        <v>9705</v>
      </c>
      <c r="B4608" s="89" t="s">
        <v>9644</v>
      </c>
      <c r="C4608" s="89"/>
      <c r="D4608" s="89" t="s">
        <v>136</v>
      </c>
      <c r="E4608" s="94" t="s">
        <v>1682</v>
      </c>
      <c r="F4608" s="95" t="s">
        <v>1683</v>
      </c>
      <c r="G4608" s="89" t="s">
        <v>110</v>
      </c>
      <c r="H4608" s="89" t="s">
        <v>9706</v>
      </c>
      <c r="I4608" s="96">
        <v>1</v>
      </c>
      <c r="J4608" s="97">
        <v>5949</v>
      </c>
      <c r="K4608" s="98">
        <f t="shared" si="2533"/>
        <v>11331.43</v>
      </c>
      <c r="L4608" s="99">
        <f t="shared" si="2534"/>
        <v>1.0815399999999999</v>
      </c>
      <c r="M4608" s="100">
        <f t="shared" si="2535"/>
        <v>1.0590999999999999</v>
      </c>
      <c r="N4608" s="101">
        <f t="shared" si="2536"/>
        <v>0.97811300000000001</v>
      </c>
      <c r="O4608" s="100">
        <f t="shared" si="2537"/>
        <v>1</v>
      </c>
      <c r="P4608" s="98">
        <f t="shared" si="2538"/>
        <v>12695.6</v>
      </c>
      <c r="Q4608" s="97">
        <f t="shared" si="2539"/>
        <v>6665.19</v>
      </c>
      <c r="R4608" s="97"/>
      <c r="S4608" s="97"/>
    </row>
    <row r="4609" spans="1:19" ht="22.5" x14ac:dyDescent="0.25">
      <c r="A4609" s="89" t="s">
        <v>9707</v>
      </c>
      <c r="B4609" s="89" t="s">
        <v>9644</v>
      </c>
      <c r="C4609" s="89"/>
      <c r="D4609" s="89" t="s">
        <v>141</v>
      </c>
      <c r="E4609" s="94" t="s">
        <v>1660</v>
      </c>
      <c r="F4609" s="95" t="s">
        <v>1661</v>
      </c>
      <c r="G4609" s="89" t="s">
        <v>670</v>
      </c>
      <c r="H4609" s="89" t="s">
        <v>91</v>
      </c>
      <c r="I4609" s="96">
        <v>1</v>
      </c>
      <c r="J4609" s="97">
        <v>70221</v>
      </c>
      <c r="K4609" s="98">
        <f t="shared" si="2533"/>
        <v>3695.84</v>
      </c>
      <c r="L4609" s="99">
        <f t="shared" si="2534"/>
        <v>1.0815399999999999</v>
      </c>
      <c r="M4609" s="100">
        <f t="shared" si="2535"/>
        <v>1.0590999999999999</v>
      </c>
      <c r="N4609" s="101">
        <f t="shared" si="2536"/>
        <v>0.97811300000000001</v>
      </c>
      <c r="O4609" s="100">
        <f t="shared" si="2537"/>
        <v>1</v>
      </c>
      <c r="P4609" s="98">
        <f t="shared" si="2538"/>
        <v>4140.78</v>
      </c>
      <c r="Q4609" s="97">
        <f t="shared" si="2539"/>
        <v>78674.820000000007</v>
      </c>
      <c r="R4609" s="97"/>
      <c r="S4609" s="97"/>
    </row>
    <row r="4610" spans="1:19" ht="22.5" x14ac:dyDescent="0.25">
      <c r="A4610" s="89" t="s">
        <v>9708</v>
      </c>
      <c r="B4610" s="89" t="s">
        <v>9644</v>
      </c>
      <c r="C4610" s="89"/>
      <c r="D4610" s="89" t="s">
        <v>144</v>
      </c>
      <c r="E4610" s="94" t="s">
        <v>9709</v>
      </c>
      <c r="F4610" s="95" t="s">
        <v>9710</v>
      </c>
      <c r="G4610" s="89" t="s">
        <v>1077</v>
      </c>
      <c r="H4610" s="89" t="s">
        <v>924</v>
      </c>
      <c r="I4610" s="96">
        <v>1</v>
      </c>
      <c r="J4610" s="97">
        <v>39661</v>
      </c>
      <c r="K4610" s="98">
        <f t="shared" si="2533"/>
        <v>450.69</v>
      </c>
      <c r="L4610" s="99">
        <f t="shared" si="2534"/>
        <v>1.0815399999999999</v>
      </c>
      <c r="M4610" s="100">
        <f t="shared" si="2535"/>
        <v>1.0590999999999999</v>
      </c>
      <c r="N4610" s="101">
        <f t="shared" si="2536"/>
        <v>0.97811300000000001</v>
      </c>
      <c r="O4610" s="100">
        <f t="shared" si="2537"/>
        <v>1</v>
      </c>
      <c r="P4610" s="98">
        <f t="shared" si="2538"/>
        <v>504.95</v>
      </c>
      <c r="Q4610" s="97">
        <f t="shared" si="2539"/>
        <v>44435.6</v>
      </c>
      <c r="R4610" s="97"/>
      <c r="S4610" s="97"/>
    </row>
    <row r="4611" spans="1:19" ht="22.5" x14ac:dyDescent="0.25">
      <c r="A4611" s="89" t="s">
        <v>9711</v>
      </c>
      <c r="B4611" s="89" t="s">
        <v>9644</v>
      </c>
      <c r="C4611" s="89"/>
      <c r="D4611" s="89" t="s">
        <v>146</v>
      </c>
      <c r="E4611" s="94" t="s">
        <v>1664</v>
      </c>
      <c r="F4611" s="95" t="s">
        <v>1665</v>
      </c>
      <c r="G4611" s="89" t="s">
        <v>1077</v>
      </c>
      <c r="H4611" s="89" t="s">
        <v>286</v>
      </c>
      <c r="I4611" s="96">
        <v>1</v>
      </c>
      <c r="J4611" s="97">
        <v>32791</v>
      </c>
      <c r="K4611" s="98">
        <f t="shared" si="2533"/>
        <v>425.86</v>
      </c>
      <c r="L4611" s="99">
        <f t="shared" si="2534"/>
        <v>1.0815399999999999</v>
      </c>
      <c r="M4611" s="100">
        <f t="shared" si="2535"/>
        <v>1.0590999999999999</v>
      </c>
      <c r="N4611" s="101">
        <f t="shared" si="2536"/>
        <v>0.97811300000000001</v>
      </c>
      <c r="O4611" s="100">
        <f t="shared" si="2537"/>
        <v>1</v>
      </c>
      <c r="P4611" s="98">
        <f t="shared" si="2538"/>
        <v>477.13</v>
      </c>
      <c r="Q4611" s="97">
        <f t="shared" si="2539"/>
        <v>36739.01</v>
      </c>
      <c r="R4611" s="97"/>
      <c r="S4611" s="97"/>
    </row>
    <row r="4612" spans="1:19" ht="22.5" x14ac:dyDescent="0.25">
      <c r="A4612" s="89" t="s">
        <v>9712</v>
      </c>
      <c r="B4612" s="89" t="s">
        <v>9644</v>
      </c>
      <c r="C4612" s="89"/>
      <c r="D4612" s="89" t="s">
        <v>151</v>
      </c>
      <c r="E4612" s="94" t="s">
        <v>1668</v>
      </c>
      <c r="F4612" s="95" t="s">
        <v>1669</v>
      </c>
      <c r="G4612" s="89" t="s">
        <v>1077</v>
      </c>
      <c r="H4612" s="89" t="s">
        <v>181</v>
      </c>
      <c r="I4612" s="96">
        <v>1</v>
      </c>
      <c r="J4612" s="97">
        <v>16780</v>
      </c>
      <c r="K4612" s="98">
        <f t="shared" si="2533"/>
        <v>381.36</v>
      </c>
      <c r="L4612" s="99">
        <f t="shared" si="2534"/>
        <v>1.0815399999999999</v>
      </c>
      <c r="M4612" s="100">
        <f t="shared" si="2535"/>
        <v>1.0590999999999999</v>
      </c>
      <c r="N4612" s="101">
        <f t="shared" si="2536"/>
        <v>0.97811300000000001</v>
      </c>
      <c r="O4612" s="100">
        <f t="shared" si="2537"/>
        <v>1</v>
      </c>
      <c r="P4612" s="98">
        <f t="shared" si="2538"/>
        <v>427.27</v>
      </c>
      <c r="Q4612" s="97">
        <f t="shared" si="2539"/>
        <v>18799.88</v>
      </c>
      <c r="R4612" s="97"/>
      <c r="S4612" s="97"/>
    </row>
    <row r="4613" spans="1:19" ht="22.5" x14ac:dyDescent="0.25">
      <c r="A4613" s="89" t="s">
        <v>9713</v>
      </c>
      <c r="B4613" s="89" t="s">
        <v>9644</v>
      </c>
      <c r="C4613" s="89"/>
      <c r="D4613" s="89" t="s">
        <v>154</v>
      </c>
      <c r="E4613" s="94" t="s">
        <v>1686</v>
      </c>
      <c r="F4613" s="95" t="s">
        <v>1687</v>
      </c>
      <c r="G4613" s="89" t="s">
        <v>1071</v>
      </c>
      <c r="H4613" s="89" t="s">
        <v>9714</v>
      </c>
      <c r="I4613" s="96">
        <v>1</v>
      </c>
      <c r="J4613" s="97">
        <v>35585</v>
      </c>
      <c r="K4613" s="98">
        <f t="shared" si="2533"/>
        <v>6031.36</v>
      </c>
      <c r="L4613" s="99">
        <f t="shared" si="2534"/>
        <v>1.0815399999999999</v>
      </c>
      <c r="M4613" s="100">
        <f t="shared" si="2535"/>
        <v>1.0590999999999999</v>
      </c>
      <c r="N4613" s="101">
        <f t="shared" si="2536"/>
        <v>0.97811300000000001</v>
      </c>
      <c r="O4613" s="100">
        <f t="shared" si="2537"/>
        <v>1</v>
      </c>
      <c r="P4613" s="98">
        <f t="shared" si="2538"/>
        <v>6757.47</v>
      </c>
      <c r="Q4613" s="97">
        <f t="shared" si="2539"/>
        <v>39869.07</v>
      </c>
      <c r="R4613" s="97"/>
      <c r="S4613" s="97"/>
    </row>
    <row r="4614" spans="1:19" x14ac:dyDescent="0.25">
      <c r="A4614" s="89"/>
      <c r="B4614" s="90"/>
      <c r="C4614" s="90"/>
      <c r="D4614" s="91"/>
      <c r="E4614" s="92"/>
      <c r="F4614" s="92" t="s">
        <v>9715</v>
      </c>
      <c r="G4614" s="91"/>
      <c r="H4614" s="91"/>
      <c r="I4614" s="93">
        <v>1</v>
      </c>
      <c r="J4614" s="91"/>
      <c r="K4614" s="98"/>
      <c r="L4614" s="99"/>
      <c r="M4614" s="100"/>
      <c r="N4614" s="101"/>
      <c r="O4614" s="100"/>
      <c r="P4614" s="98"/>
      <c r="Q4614" s="91"/>
      <c r="R4614" s="91"/>
      <c r="S4614" s="91"/>
    </row>
    <row r="4615" spans="1:19" ht="22.5" x14ac:dyDescent="0.25">
      <c r="A4615" s="89" t="s">
        <v>9716</v>
      </c>
      <c r="B4615" s="89" t="s">
        <v>9644</v>
      </c>
      <c r="C4615" s="89" t="s">
        <v>17297</v>
      </c>
      <c r="D4615" s="89" t="s">
        <v>156</v>
      </c>
      <c r="E4615" s="94" t="s">
        <v>9717</v>
      </c>
      <c r="F4615" s="95" t="s">
        <v>9718</v>
      </c>
      <c r="G4615" s="89" t="s">
        <v>648</v>
      </c>
      <c r="H4615" s="89" t="s">
        <v>12</v>
      </c>
      <c r="I4615" s="96">
        <v>1</v>
      </c>
      <c r="J4615" s="97">
        <v>4603</v>
      </c>
      <c r="K4615" s="98">
        <f>J4615/H4615</f>
        <v>4603</v>
      </c>
      <c r="L4615" s="99">
        <f>$L$8</f>
        <v>1.0815399999999999</v>
      </c>
      <c r="M4615" s="100">
        <f>$M$8</f>
        <v>1.0590999999999999</v>
      </c>
      <c r="N4615" s="101">
        <f>$N$8</f>
        <v>0.97811300000000001</v>
      </c>
      <c r="O4615" s="100">
        <f>$O$8</f>
        <v>1</v>
      </c>
      <c r="P4615" s="98">
        <f>K4615*L4615*M4615*N4615*O4615</f>
        <v>5157.1499999999996</v>
      </c>
      <c r="Q4615" s="97">
        <f>H4615*P4615</f>
        <v>5157.1499999999996</v>
      </c>
      <c r="R4615" s="97">
        <f t="shared" ref="R4615" si="2540">Q4615</f>
        <v>5157.1499999999996</v>
      </c>
      <c r="S4615" s="97"/>
    </row>
    <row r="4616" spans="1:19" x14ac:dyDescent="0.25">
      <c r="A4616" s="82" t="s">
        <v>2813</v>
      </c>
      <c r="B4616" s="83"/>
      <c r="C4616" s="84"/>
      <c r="D4616" s="85"/>
      <c r="E4616" s="86"/>
      <c r="F4616" s="86" t="s">
        <v>1689</v>
      </c>
      <c r="G4616" s="82"/>
      <c r="H4616" s="82"/>
      <c r="I4616" s="87"/>
      <c r="J4616" s="88">
        <f>SUM(J4617:J4631)</f>
        <v>3001663</v>
      </c>
      <c r="K4616" s="98"/>
      <c r="L4616" s="99"/>
      <c r="M4616" s="100"/>
      <c r="N4616" s="101"/>
      <c r="O4616" s="100"/>
      <c r="P4616" s="98"/>
      <c r="Q4616" s="88">
        <f>SUM(Q4617:Q4631)</f>
        <v>3363028.16</v>
      </c>
      <c r="R4616" s="88">
        <f t="shared" ref="R4616:S4616" si="2541">SUM(R4617:R4631)</f>
        <v>3243403.28</v>
      </c>
      <c r="S4616" s="88">
        <f t="shared" si="2541"/>
        <v>0</v>
      </c>
    </row>
    <row r="4617" spans="1:19" ht="22.5" x14ac:dyDescent="0.25">
      <c r="A4617" s="89" t="s">
        <v>9720</v>
      </c>
      <c r="B4617" s="89" t="s">
        <v>9644</v>
      </c>
      <c r="C4617" s="89"/>
      <c r="D4617" s="89" t="s">
        <v>157</v>
      </c>
      <c r="E4617" s="94" t="s">
        <v>1691</v>
      </c>
      <c r="F4617" s="95" t="s">
        <v>9721</v>
      </c>
      <c r="G4617" s="89" t="s">
        <v>648</v>
      </c>
      <c r="H4617" s="89" t="s">
        <v>12</v>
      </c>
      <c r="I4617" s="96">
        <v>1</v>
      </c>
      <c r="J4617" s="97">
        <v>42975</v>
      </c>
      <c r="K4617" s="98">
        <f t="shared" ref="K4617:K4631" si="2542">J4617/H4617</f>
        <v>42975</v>
      </c>
      <c r="L4617" s="99">
        <f t="shared" ref="L4617:L4631" si="2543">$L$8</f>
        <v>1.0815399999999999</v>
      </c>
      <c r="M4617" s="100">
        <f t="shared" ref="M4617:M4631" si="2544">$M$8</f>
        <v>1.0590999999999999</v>
      </c>
      <c r="N4617" s="101">
        <f t="shared" ref="N4617:N4631" si="2545">$N$8</f>
        <v>0.97811300000000001</v>
      </c>
      <c r="O4617" s="100">
        <f t="shared" ref="O4617:O4631" si="2546">$O$8</f>
        <v>1</v>
      </c>
      <c r="P4617" s="98">
        <f t="shared" ref="P4617:P4631" si="2547">K4617*L4617*M4617*N4617*O4617</f>
        <v>48148.69</v>
      </c>
      <c r="Q4617" s="97">
        <f t="shared" ref="Q4617:Q4631" si="2548">H4617*P4617</f>
        <v>48148.69</v>
      </c>
      <c r="R4617" s="97"/>
      <c r="S4617" s="97"/>
    </row>
    <row r="4618" spans="1:19" ht="22.5" x14ac:dyDescent="0.25">
      <c r="A4618" s="89" t="s">
        <v>9722</v>
      </c>
      <c r="B4618" s="89" t="s">
        <v>9644</v>
      </c>
      <c r="C4618" s="89"/>
      <c r="D4618" s="89" t="s">
        <v>158</v>
      </c>
      <c r="E4618" s="94" t="s">
        <v>1694</v>
      </c>
      <c r="F4618" s="95" t="s">
        <v>1695</v>
      </c>
      <c r="G4618" s="89" t="s">
        <v>970</v>
      </c>
      <c r="H4618" s="89" t="s">
        <v>1696</v>
      </c>
      <c r="I4618" s="96">
        <v>1</v>
      </c>
      <c r="J4618" s="97">
        <v>7961</v>
      </c>
      <c r="K4618" s="98">
        <f t="shared" si="2542"/>
        <v>26536.67</v>
      </c>
      <c r="L4618" s="99">
        <f t="shared" si="2543"/>
        <v>1.0815399999999999</v>
      </c>
      <c r="M4618" s="100">
        <f t="shared" si="2544"/>
        <v>1.0590999999999999</v>
      </c>
      <c r="N4618" s="101">
        <f t="shared" si="2545"/>
        <v>0.97811300000000001</v>
      </c>
      <c r="O4618" s="100">
        <f t="shared" si="2546"/>
        <v>1</v>
      </c>
      <c r="P4618" s="98">
        <f t="shared" si="2547"/>
        <v>29731.38</v>
      </c>
      <c r="Q4618" s="97">
        <f t="shared" si="2548"/>
        <v>8919.41</v>
      </c>
      <c r="R4618" s="97"/>
      <c r="S4618" s="97"/>
    </row>
    <row r="4619" spans="1:19" ht="22.5" x14ac:dyDescent="0.25">
      <c r="A4619" s="89" t="s">
        <v>9723</v>
      </c>
      <c r="B4619" s="89" t="s">
        <v>9644</v>
      </c>
      <c r="C4619" s="89" t="s">
        <v>17297</v>
      </c>
      <c r="D4619" s="89" t="s">
        <v>165</v>
      </c>
      <c r="E4619" s="94" t="s">
        <v>9724</v>
      </c>
      <c r="F4619" s="95" t="s">
        <v>9725</v>
      </c>
      <c r="G4619" s="89" t="s">
        <v>659</v>
      </c>
      <c r="H4619" s="89" t="s">
        <v>12</v>
      </c>
      <c r="I4619" s="96">
        <v>1</v>
      </c>
      <c r="J4619" s="97">
        <v>2894892</v>
      </c>
      <c r="K4619" s="98">
        <f t="shared" si="2542"/>
        <v>2894892</v>
      </c>
      <c r="L4619" s="99">
        <f t="shared" si="2543"/>
        <v>1.0815399999999999</v>
      </c>
      <c r="M4619" s="100">
        <f t="shared" si="2544"/>
        <v>1.0590999999999999</v>
      </c>
      <c r="N4619" s="101">
        <f t="shared" si="2545"/>
        <v>0.97811300000000001</v>
      </c>
      <c r="O4619" s="100">
        <f t="shared" si="2546"/>
        <v>1</v>
      </c>
      <c r="P4619" s="98">
        <f t="shared" si="2547"/>
        <v>3243403.28</v>
      </c>
      <c r="Q4619" s="97">
        <f t="shared" si="2548"/>
        <v>3243403.28</v>
      </c>
      <c r="R4619" s="97">
        <f t="shared" ref="R4619" si="2549">Q4619</f>
        <v>3243403.28</v>
      </c>
      <c r="S4619" s="97"/>
    </row>
    <row r="4620" spans="1:19" ht="22.5" x14ac:dyDescent="0.25">
      <c r="A4620" s="89" t="s">
        <v>9726</v>
      </c>
      <c r="B4620" s="89" t="s">
        <v>9644</v>
      </c>
      <c r="C4620" s="89"/>
      <c r="D4620" s="89" t="s">
        <v>168</v>
      </c>
      <c r="E4620" s="94" t="s">
        <v>1146</v>
      </c>
      <c r="F4620" s="95" t="s">
        <v>1147</v>
      </c>
      <c r="G4620" s="89" t="s">
        <v>648</v>
      </c>
      <c r="H4620" s="89" t="s">
        <v>30</v>
      </c>
      <c r="I4620" s="96">
        <v>1</v>
      </c>
      <c r="J4620" s="97">
        <v>4518</v>
      </c>
      <c r="K4620" s="98">
        <f t="shared" si="2542"/>
        <v>1506</v>
      </c>
      <c r="L4620" s="99">
        <f t="shared" si="2543"/>
        <v>1.0815399999999999</v>
      </c>
      <c r="M4620" s="100">
        <f t="shared" si="2544"/>
        <v>1.0590999999999999</v>
      </c>
      <c r="N4620" s="101">
        <f t="shared" si="2545"/>
        <v>0.97811300000000001</v>
      </c>
      <c r="O4620" s="100">
        <f t="shared" si="2546"/>
        <v>1</v>
      </c>
      <c r="P4620" s="98">
        <f t="shared" si="2547"/>
        <v>1687.3</v>
      </c>
      <c r="Q4620" s="97">
        <f t="shared" si="2548"/>
        <v>5061.8999999999996</v>
      </c>
      <c r="R4620" s="97"/>
      <c r="S4620" s="97"/>
    </row>
    <row r="4621" spans="1:19" ht="22.5" x14ac:dyDescent="0.25">
      <c r="A4621" s="89" t="s">
        <v>9727</v>
      </c>
      <c r="B4621" s="89" t="s">
        <v>9644</v>
      </c>
      <c r="C4621" s="89"/>
      <c r="D4621" s="89" t="s">
        <v>170</v>
      </c>
      <c r="E4621" s="94" t="s">
        <v>3678</v>
      </c>
      <c r="F4621" s="95" t="s">
        <v>3679</v>
      </c>
      <c r="G4621" s="89" t="s">
        <v>648</v>
      </c>
      <c r="H4621" s="89" t="s">
        <v>43</v>
      </c>
      <c r="I4621" s="96">
        <v>1</v>
      </c>
      <c r="J4621" s="97">
        <v>1025</v>
      </c>
      <c r="K4621" s="98">
        <f t="shared" si="2542"/>
        <v>170.83</v>
      </c>
      <c r="L4621" s="99">
        <f t="shared" si="2543"/>
        <v>1.0815399999999999</v>
      </c>
      <c r="M4621" s="100">
        <f t="shared" si="2544"/>
        <v>1.0590999999999999</v>
      </c>
      <c r="N4621" s="101">
        <f t="shared" si="2545"/>
        <v>0.97811300000000001</v>
      </c>
      <c r="O4621" s="100">
        <f t="shared" si="2546"/>
        <v>1</v>
      </c>
      <c r="P4621" s="98">
        <f t="shared" si="2547"/>
        <v>191.4</v>
      </c>
      <c r="Q4621" s="97">
        <f t="shared" si="2548"/>
        <v>1148.4000000000001</v>
      </c>
      <c r="R4621" s="97"/>
      <c r="S4621" s="97"/>
    </row>
    <row r="4622" spans="1:19" ht="22.5" x14ac:dyDescent="0.25">
      <c r="A4622" s="89" t="s">
        <v>9728</v>
      </c>
      <c r="B4622" s="89" t="s">
        <v>9644</v>
      </c>
      <c r="C4622" s="89"/>
      <c r="D4622" s="89" t="s">
        <v>175</v>
      </c>
      <c r="E4622" s="94" t="s">
        <v>3681</v>
      </c>
      <c r="F4622" s="95" t="s">
        <v>3682</v>
      </c>
      <c r="G4622" s="89" t="s">
        <v>648</v>
      </c>
      <c r="H4622" s="89" t="s">
        <v>30</v>
      </c>
      <c r="I4622" s="96">
        <v>1</v>
      </c>
      <c r="J4622" s="97">
        <v>24970</v>
      </c>
      <c r="K4622" s="98">
        <f t="shared" si="2542"/>
        <v>8323.33</v>
      </c>
      <c r="L4622" s="99">
        <f t="shared" si="2543"/>
        <v>1.0815399999999999</v>
      </c>
      <c r="M4622" s="100">
        <f t="shared" si="2544"/>
        <v>1.0590999999999999</v>
      </c>
      <c r="N4622" s="101">
        <f t="shared" si="2545"/>
        <v>0.97811300000000001</v>
      </c>
      <c r="O4622" s="100">
        <f t="shared" si="2546"/>
        <v>1</v>
      </c>
      <c r="P4622" s="98">
        <f t="shared" si="2547"/>
        <v>9325.36</v>
      </c>
      <c r="Q4622" s="97">
        <f t="shared" si="2548"/>
        <v>27976.080000000002</v>
      </c>
      <c r="R4622" s="97"/>
      <c r="S4622" s="97"/>
    </row>
    <row r="4623" spans="1:19" ht="22.5" x14ac:dyDescent="0.25">
      <c r="A4623" s="89" t="s">
        <v>9729</v>
      </c>
      <c r="B4623" s="89" t="s">
        <v>9644</v>
      </c>
      <c r="C4623" s="89"/>
      <c r="D4623" s="89" t="s">
        <v>178</v>
      </c>
      <c r="E4623" s="94" t="s">
        <v>1188</v>
      </c>
      <c r="F4623" s="95" t="s">
        <v>1189</v>
      </c>
      <c r="G4623" s="89" t="s">
        <v>648</v>
      </c>
      <c r="H4623" s="89" t="s">
        <v>12</v>
      </c>
      <c r="I4623" s="96">
        <v>1</v>
      </c>
      <c r="J4623" s="97">
        <v>1488</v>
      </c>
      <c r="K4623" s="98">
        <f t="shared" si="2542"/>
        <v>1488</v>
      </c>
      <c r="L4623" s="99">
        <f t="shared" si="2543"/>
        <v>1.0815399999999999</v>
      </c>
      <c r="M4623" s="100">
        <f t="shared" si="2544"/>
        <v>1.0590999999999999</v>
      </c>
      <c r="N4623" s="101">
        <f t="shared" si="2545"/>
        <v>0.97811300000000001</v>
      </c>
      <c r="O4623" s="100">
        <f t="shared" si="2546"/>
        <v>1</v>
      </c>
      <c r="P4623" s="98">
        <f t="shared" si="2547"/>
        <v>1667.14</v>
      </c>
      <c r="Q4623" s="97">
        <f t="shared" si="2548"/>
        <v>1667.14</v>
      </c>
      <c r="R4623" s="97"/>
      <c r="S4623" s="97"/>
    </row>
    <row r="4624" spans="1:19" ht="22.5" x14ac:dyDescent="0.25">
      <c r="A4624" s="89" t="s">
        <v>9730</v>
      </c>
      <c r="B4624" s="89" t="s">
        <v>9644</v>
      </c>
      <c r="C4624" s="89"/>
      <c r="D4624" s="89" t="s">
        <v>181</v>
      </c>
      <c r="E4624" s="94" t="s">
        <v>1702</v>
      </c>
      <c r="F4624" s="95" t="s">
        <v>1703</v>
      </c>
      <c r="G4624" s="89" t="s">
        <v>648</v>
      </c>
      <c r="H4624" s="89" t="s">
        <v>24</v>
      </c>
      <c r="I4624" s="96">
        <v>1</v>
      </c>
      <c r="J4624" s="97">
        <v>277</v>
      </c>
      <c r="K4624" s="98">
        <f t="shared" si="2542"/>
        <v>138.5</v>
      </c>
      <c r="L4624" s="99">
        <f t="shared" si="2543"/>
        <v>1.0815399999999999</v>
      </c>
      <c r="M4624" s="100">
        <f t="shared" si="2544"/>
        <v>1.0590999999999999</v>
      </c>
      <c r="N4624" s="101">
        <f t="shared" si="2545"/>
        <v>0.97811300000000001</v>
      </c>
      <c r="O4624" s="100">
        <f t="shared" si="2546"/>
        <v>1</v>
      </c>
      <c r="P4624" s="98">
        <f t="shared" si="2547"/>
        <v>155.16999999999999</v>
      </c>
      <c r="Q4624" s="97">
        <f t="shared" si="2548"/>
        <v>310.33999999999997</v>
      </c>
      <c r="R4624" s="97"/>
      <c r="S4624" s="97"/>
    </row>
    <row r="4625" spans="1:19" ht="22.5" x14ac:dyDescent="0.25">
      <c r="A4625" s="89" t="s">
        <v>9731</v>
      </c>
      <c r="B4625" s="89" t="s">
        <v>9644</v>
      </c>
      <c r="C4625" s="89"/>
      <c r="D4625" s="89" t="s">
        <v>182</v>
      </c>
      <c r="E4625" s="94" t="s">
        <v>1705</v>
      </c>
      <c r="F4625" s="95" t="s">
        <v>1706</v>
      </c>
      <c r="G4625" s="89" t="s">
        <v>648</v>
      </c>
      <c r="H4625" s="89" t="s">
        <v>12</v>
      </c>
      <c r="I4625" s="96">
        <v>1</v>
      </c>
      <c r="J4625" s="97">
        <v>6593</v>
      </c>
      <c r="K4625" s="98">
        <f t="shared" si="2542"/>
        <v>6593</v>
      </c>
      <c r="L4625" s="99">
        <f t="shared" si="2543"/>
        <v>1.0815399999999999</v>
      </c>
      <c r="M4625" s="100">
        <f t="shared" si="2544"/>
        <v>1.0590999999999999</v>
      </c>
      <c r="N4625" s="101">
        <f t="shared" si="2545"/>
        <v>0.97811300000000001</v>
      </c>
      <c r="O4625" s="100">
        <f t="shared" si="2546"/>
        <v>1</v>
      </c>
      <c r="P4625" s="98">
        <f t="shared" si="2547"/>
        <v>7386.72</v>
      </c>
      <c r="Q4625" s="97">
        <f t="shared" si="2548"/>
        <v>7386.72</v>
      </c>
      <c r="R4625" s="97"/>
      <c r="S4625" s="97"/>
    </row>
    <row r="4626" spans="1:19" ht="22.5" x14ac:dyDescent="0.25">
      <c r="A4626" s="89" t="s">
        <v>9732</v>
      </c>
      <c r="B4626" s="89" t="s">
        <v>9644</v>
      </c>
      <c r="C4626" s="89"/>
      <c r="D4626" s="89" t="s">
        <v>183</v>
      </c>
      <c r="E4626" s="94" t="s">
        <v>1188</v>
      </c>
      <c r="F4626" s="95" t="s">
        <v>1189</v>
      </c>
      <c r="G4626" s="89" t="s">
        <v>648</v>
      </c>
      <c r="H4626" s="89" t="s">
        <v>24</v>
      </c>
      <c r="I4626" s="96">
        <v>1</v>
      </c>
      <c r="J4626" s="97">
        <v>2973</v>
      </c>
      <c r="K4626" s="98">
        <f t="shared" si="2542"/>
        <v>1486.5</v>
      </c>
      <c r="L4626" s="99">
        <f t="shared" si="2543"/>
        <v>1.0815399999999999</v>
      </c>
      <c r="M4626" s="100">
        <f t="shared" si="2544"/>
        <v>1.0590999999999999</v>
      </c>
      <c r="N4626" s="101">
        <f t="shared" si="2545"/>
        <v>0.97811300000000001</v>
      </c>
      <c r="O4626" s="100">
        <f t="shared" si="2546"/>
        <v>1</v>
      </c>
      <c r="P4626" s="98">
        <f t="shared" si="2547"/>
        <v>1665.46</v>
      </c>
      <c r="Q4626" s="97">
        <f t="shared" si="2548"/>
        <v>3330.92</v>
      </c>
      <c r="R4626" s="97"/>
      <c r="S4626" s="97"/>
    </row>
    <row r="4627" spans="1:19" x14ac:dyDescent="0.25">
      <c r="A4627" s="89" t="s">
        <v>9733</v>
      </c>
      <c r="B4627" s="89" t="s">
        <v>9644</v>
      </c>
      <c r="C4627" s="89"/>
      <c r="D4627" s="89" t="s">
        <v>191</v>
      </c>
      <c r="E4627" s="94" t="s">
        <v>1709</v>
      </c>
      <c r="F4627" s="95" t="s">
        <v>1710</v>
      </c>
      <c r="G4627" s="89" t="s">
        <v>648</v>
      </c>
      <c r="H4627" s="89" t="s">
        <v>24</v>
      </c>
      <c r="I4627" s="96">
        <v>1</v>
      </c>
      <c r="J4627" s="97">
        <v>393</v>
      </c>
      <c r="K4627" s="98">
        <f t="shared" si="2542"/>
        <v>196.5</v>
      </c>
      <c r="L4627" s="99">
        <f t="shared" si="2543"/>
        <v>1.0815399999999999</v>
      </c>
      <c r="M4627" s="100">
        <f t="shared" si="2544"/>
        <v>1.0590999999999999</v>
      </c>
      <c r="N4627" s="101">
        <f t="shared" si="2545"/>
        <v>0.97811300000000001</v>
      </c>
      <c r="O4627" s="100">
        <f t="shared" si="2546"/>
        <v>1</v>
      </c>
      <c r="P4627" s="98">
        <f t="shared" si="2547"/>
        <v>220.16</v>
      </c>
      <c r="Q4627" s="97">
        <f t="shared" si="2548"/>
        <v>440.32</v>
      </c>
      <c r="R4627" s="97"/>
      <c r="S4627" s="97"/>
    </row>
    <row r="4628" spans="1:19" x14ac:dyDescent="0.25">
      <c r="A4628" s="89" t="s">
        <v>9734</v>
      </c>
      <c r="B4628" s="89" t="s">
        <v>9644</v>
      </c>
      <c r="C4628" s="89"/>
      <c r="D4628" s="89" t="s">
        <v>194</v>
      </c>
      <c r="E4628" s="94" t="s">
        <v>1712</v>
      </c>
      <c r="F4628" s="95" t="s">
        <v>1713</v>
      </c>
      <c r="G4628" s="89" t="s">
        <v>652</v>
      </c>
      <c r="H4628" s="89" t="s">
        <v>34</v>
      </c>
      <c r="I4628" s="96">
        <v>1</v>
      </c>
      <c r="J4628" s="97">
        <v>1138</v>
      </c>
      <c r="K4628" s="98">
        <f t="shared" si="2542"/>
        <v>284.5</v>
      </c>
      <c r="L4628" s="99">
        <f t="shared" si="2543"/>
        <v>1.0815399999999999</v>
      </c>
      <c r="M4628" s="100">
        <f t="shared" si="2544"/>
        <v>1.0590999999999999</v>
      </c>
      <c r="N4628" s="101">
        <f t="shared" si="2545"/>
        <v>0.97811300000000001</v>
      </c>
      <c r="O4628" s="100">
        <f t="shared" si="2546"/>
        <v>1</v>
      </c>
      <c r="P4628" s="98">
        <f t="shared" si="2547"/>
        <v>318.75</v>
      </c>
      <c r="Q4628" s="97">
        <f t="shared" si="2548"/>
        <v>1275</v>
      </c>
      <c r="R4628" s="97"/>
      <c r="S4628" s="97"/>
    </row>
    <row r="4629" spans="1:19" ht="22.5" x14ac:dyDescent="0.25">
      <c r="A4629" s="89" t="s">
        <v>9735</v>
      </c>
      <c r="B4629" s="89" t="s">
        <v>9644</v>
      </c>
      <c r="C4629" s="89"/>
      <c r="D4629" s="89" t="s">
        <v>196</v>
      </c>
      <c r="E4629" s="94" t="s">
        <v>1715</v>
      </c>
      <c r="F4629" s="95" t="s">
        <v>1716</v>
      </c>
      <c r="G4629" s="89" t="s">
        <v>652</v>
      </c>
      <c r="H4629" s="89" t="s">
        <v>34</v>
      </c>
      <c r="I4629" s="96">
        <v>1</v>
      </c>
      <c r="J4629" s="97">
        <v>2306</v>
      </c>
      <c r="K4629" s="98">
        <f t="shared" si="2542"/>
        <v>576.5</v>
      </c>
      <c r="L4629" s="99">
        <f t="shared" si="2543"/>
        <v>1.0815399999999999</v>
      </c>
      <c r="M4629" s="100">
        <f t="shared" si="2544"/>
        <v>1.0590999999999999</v>
      </c>
      <c r="N4629" s="101">
        <f t="shared" si="2545"/>
        <v>0.97811300000000001</v>
      </c>
      <c r="O4629" s="100">
        <f t="shared" si="2546"/>
        <v>1</v>
      </c>
      <c r="P4629" s="98">
        <f t="shared" si="2547"/>
        <v>645.9</v>
      </c>
      <c r="Q4629" s="97">
        <f t="shared" si="2548"/>
        <v>2583.6</v>
      </c>
      <c r="R4629" s="97"/>
      <c r="S4629" s="97"/>
    </row>
    <row r="4630" spans="1:19" x14ac:dyDescent="0.25">
      <c r="A4630" s="89" t="s">
        <v>9736</v>
      </c>
      <c r="B4630" s="89" t="s">
        <v>9644</v>
      </c>
      <c r="C4630" s="89"/>
      <c r="D4630" s="89" t="s">
        <v>201</v>
      </c>
      <c r="E4630" s="94" t="s">
        <v>1175</v>
      </c>
      <c r="F4630" s="95" t="s">
        <v>1176</v>
      </c>
      <c r="G4630" s="89" t="s">
        <v>652</v>
      </c>
      <c r="H4630" s="89" t="s">
        <v>68</v>
      </c>
      <c r="I4630" s="96">
        <v>1</v>
      </c>
      <c r="J4630" s="97">
        <v>2533</v>
      </c>
      <c r="K4630" s="98">
        <f t="shared" si="2542"/>
        <v>211.08</v>
      </c>
      <c r="L4630" s="99">
        <f t="shared" si="2543"/>
        <v>1.0815399999999999</v>
      </c>
      <c r="M4630" s="100">
        <f t="shared" si="2544"/>
        <v>1.0590999999999999</v>
      </c>
      <c r="N4630" s="101">
        <f t="shared" si="2545"/>
        <v>0.97811300000000001</v>
      </c>
      <c r="O4630" s="100">
        <f t="shared" si="2546"/>
        <v>1</v>
      </c>
      <c r="P4630" s="98">
        <f t="shared" si="2547"/>
        <v>236.49</v>
      </c>
      <c r="Q4630" s="97">
        <f t="shared" si="2548"/>
        <v>2837.88</v>
      </c>
      <c r="R4630" s="97"/>
      <c r="S4630" s="97"/>
    </row>
    <row r="4631" spans="1:19" ht="22.5" x14ac:dyDescent="0.25">
      <c r="A4631" s="89" t="s">
        <v>9737</v>
      </c>
      <c r="B4631" s="89" t="s">
        <v>9644</v>
      </c>
      <c r="C4631" s="89"/>
      <c r="D4631" s="89" t="s">
        <v>204</v>
      </c>
      <c r="E4631" s="94" t="s">
        <v>1719</v>
      </c>
      <c r="F4631" s="95" t="s">
        <v>1720</v>
      </c>
      <c r="G4631" s="89" t="s">
        <v>648</v>
      </c>
      <c r="H4631" s="89" t="s">
        <v>68</v>
      </c>
      <c r="I4631" s="96">
        <v>1</v>
      </c>
      <c r="J4631" s="97">
        <v>7621</v>
      </c>
      <c r="K4631" s="98">
        <f t="shared" si="2542"/>
        <v>635.08000000000004</v>
      </c>
      <c r="L4631" s="99">
        <f t="shared" si="2543"/>
        <v>1.0815399999999999</v>
      </c>
      <c r="M4631" s="100">
        <f t="shared" si="2544"/>
        <v>1.0590999999999999</v>
      </c>
      <c r="N4631" s="101">
        <f t="shared" si="2545"/>
        <v>0.97811300000000001</v>
      </c>
      <c r="O4631" s="100">
        <f t="shared" si="2546"/>
        <v>1</v>
      </c>
      <c r="P4631" s="98">
        <f t="shared" si="2547"/>
        <v>711.54</v>
      </c>
      <c r="Q4631" s="97">
        <f t="shared" si="2548"/>
        <v>8538.48</v>
      </c>
      <c r="R4631" s="97"/>
      <c r="S4631" s="97"/>
    </row>
    <row r="4632" spans="1:19" ht="28.5" x14ac:dyDescent="0.25">
      <c r="A4632" s="72"/>
      <c r="B4632" s="77"/>
      <c r="C4632" s="77"/>
      <c r="D4632" s="77"/>
      <c r="E4632" s="76"/>
      <c r="F4632" s="76" t="s">
        <v>9738</v>
      </c>
      <c r="G4632" s="77"/>
      <c r="H4632" s="77"/>
      <c r="I4632" s="78"/>
      <c r="J4632" s="79">
        <f>J4633</f>
        <v>1218305</v>
      </c>
      <c r="K4632" s="98"/>
      <c r="L4632" s="99"/>
      <c r="M4632" s="100"/>
      <c r="N4632" s="101"/>
      <c r="O4632" s="100"/>
      <c r="P4632" s="98"/>
      <c r="Q4632" s="79">
        <f>Q4633</f>
        <v>1364972.36</v>
      </c>
      <c r="R4632" s="79">
        <f t="shared" ref="R4632:S4632" si="2550">R4633</f>
        <v>855867.26</v>
      </c>
      <c r="S4632" s="79">
        <f t="shared" si="2550"/>
        <v>0</v>
      </c>
    </row>
    <row r="4633" spans="1:19" ht="25.5" x14ac:dyDescent="0.25">
      <c r="A4633" s="82" t="s">
        <v>2817</v>
      </c>
      <c r="B4633" s="83"/>
      <c r="C4633" s="84"/>
      <c r="D4633" s="85"/>
      <c r="E4633" s="86"/>
      <c r="F4633" s="86" t="s">
        <v>9740</v>
      </c>
      <c r="G4633" s="82"/>
      <c r="H4633" s="82"/>
      <c r="I4633" s="87"/>
      <c r="J4633" s="88">
        <f>SUM(J4634:J4673)</f>
        <v>1218305</v>
      </c>
      <c r="K4633" s="98"/>
      <c r="L4633" s="99"/>
      <c r="M4633" s="100"/>
      <c r="N4633" s="101"/>
      <c r="O4633" s="100"/>
      <c r="P4633" s="98"/>
      <c r="Q4633" s="88">
        <f>SUM(Q4634:Q4673)</f>
        <v>1364972.36</v>
      </c>
      <c r="R4633" s="88">
        <f t="shared" ref="R4633:S4633" si="2551">SUM(R4634:R4673)</f>
        <v>855867.26</v>
      </c>
      <c r="S4633" s="88">
        <f t="shared" si="2551"/>
        <v>0</v>
      </c>
    </row>
    <row r="4634" spans="1:19" ht="22.5" x14ac:dyDescent="0.25">
      <c r="A4634" s="89" t="s">
        <v>9741</v>
      </c>
      <c r="B4634" s="89" t="s">
        <v>9742</v>
      </c>
      <c r="C4634" s="89"/>
      <c r="D4634" s="89" t="s">
        <v>12</v>
      </c>
      <c r="E4634" s="94" t="s">
        <v>1990</v>
      </c>
      <c r="F4634" s="95" t="s">
        <v>1991</v>
      </c>
      <c r="G4634" s="89" t="s">
        <v>648</v>
      </c>
      <c r="H4634" s="89" t="s">
        <v>12</v>
      </c>
      <c r="I4634" s="96">
        <v>1</v>
      </c>
      <c r="J4634" s="97">
        <v>8987</v>
      </c>
      <c r="K4634" s="98">
        <f t="shared" ref="K4634:K4646" si="2552">J4634/H4634</f>
        <v>8987</v>
      </c>
      <c r="L4634" s="99">
        <f t="shared" ref="L4634:L4646" si="2553">$L$8</f>
        <v>1.0815399999999999</v>
      </c>
      <c r="M4634" s="100">
        <f t="shared" ref="M4634:M4646" si="2554">$M$8</f>
        <v>1.0590999999999999</v>
      </c>
      <c r="N4634" s="101">
        <f t="shared" ref="N4634:N4646" si="2555">$N$8</f>
        <v>0.97811300000000001</v>
      </c>
      <c r="O4634" s="100">
        <f t="shared" ref="O4634:O4646" si="2556">$O$8</f>
        <v>1</v>
      </c>
      <c r="P4634" s="98">
        <f t="shared" ref="P4634:P4646" si="2557">K4634*L4634*M4634*N4634*O4634</f>
        <v>10068.93</v>
      </c>
      <c r="Q4634" s="97">
        <f t="shared" ref="Q4634:Q4646" si="2558">H4634*P4634</f>
        <v>10068.93</v>
      </c>
      <c r="R4634" s="97"/>
      <c r="S4634" s="97"/>
    </row>
    <row r="4635" spans="1:19" ht="22.5" x14ac:dyDescent="0.25">
      <c r="A4635" s="89" t="s">
        <v>9743</v>
      </c>
      <c r="B4635" s="89" t="s">
        <v>9742</v>
      </c>
      <c r="C4635" s="89"/>
      <c r="D4635" s="89" t="s">
        <v>24</v>
      </c>
      <c r="E4635" s="94" t="s">
        <v>1993</v>
      </c>
      <c r="F4635" s="95" t="s">
        <v>1994</v>
      </c>
      <c r="G4635" s="89" t="s">
        <v>648</v>
      </c>
      <c r="H4635" s="89" t="s">
        <v>220</v>
      </c>
      <c r="I4635" s="96">
        <v>1</v>
      </c>
      <c r="J4635" s="97">
        <v>68020</v>
      </c>
      <c r="K4635" s="98">
        <f t="shared" si="2552"/>
        <v>1236.73</v>
      </c>
      <c r="L4635" s="99">
        <f t="shared" si="2553"/>
        <v>1.0815399999999999</v>
      </c>
      <c r="M4635" s="100">
        <f t="shared" si="2554"/>
        <v>1.0590999999999999</v>
      </c>
      <c r="N4635" s="101">
        <f t="shared" si="2555"/>
        <v>0.97811300000000001</v>
      </c>
      <c r="O4635" s="100">
        <f t="shared" si="2556"/>
        <v>1</v>
      </c>
      <c r="P4635" s="98">
        <f t="shared" si="2557"/>
        <v>1385.62</v>
      </c>
      <c r="Q4635" s="97">
        <f t="shared" si="2558"/>
        <v>76209.100000000006</v>
      </c>
      <c r="R4635" s="97"/>
      <c r="S4635" s="97"/>
    </row>
    <row r="4636" spans="1:19" x14ac:dyDescent="0.25">
      <c r="A4636" s="89" t="s">
        <v>9744</v>
      </c>
      <c r="B4636" s="89" t="s">
        <v>9742</v>
      </c>
      <c r="C4636" s="89"/>
      <c r="D4636" s="89" t="s">
        <v>30</v>
      </c>
      <c r="E4636" s="94" t="s">
        <v>1442</v>
      </c>
      <c r="F4636" s="95" t="s">
        <v>1443</v>
      </c>
      <c r="G4636" s="89" t="s">
        <v>648</v>
      </c>
      <c r="H4636" s="89" t="s">
        <v>43</v>
      </c>
      <c r="I4636" s="96">
        <v>1</v>
      </c>
      <c r="J4636" s="97">
        <v>7744</v>
      </c>
      <c r="K4636" s="98">
        <f t="shared" si="2552"/>
        <v>1290.67</v>
      </c>
      <c r="L4636" s="99">
        <f t="shared" si="2553"/>
        <v>1.0815399999999999</v>
      </c>
      <c r="M4636" s="100">
        <f t="shared" si="2554"/>
        <v>1.0590999999999999</v>
      </c>
      <c r="N4636" s="101">
        <f t="shared" si="2555"/>
        <v>0.97811300000000001</v>
      </c>
      <c r="O4636" s="100">
        <f t="shared" si="2556"/>
        <v>1</v>
      </c>
      <c r="P4636" s="98">
        <f t="shared" si="2557"/>
        <v>1446.05</v>
      </c>
      <c r="Q4636" s="97">
        <f t="shared" si="2558"/>
        <v>8676.2999999999993</v>
      </c>
      <c r="R4636" s="97"/>
      <c r="S4636" s="97"/>
    </row>
    <row r="4637" spans="1:19" ht="22.5" x14ac:dyDescent="0.25">
      <c r="A4637" s="89" t="s">
        <v>9745</v>
      </c>
      <c r="B4637" s="89" t="s">
        <v>9742</v>
      </c>
      <c r="C4637" s="89"/>
      <c r="D4637" s="89" t="s">
        <v>34</v>
      </c>
      <c r="E4637" s="94" t="s">
        <v>7678</v>
      </c>
      <c r="F4637" s="95" t="s">
        <v>7679</v>
      </c>
      <c r="G4637" s="89" t="s">
        <v>648</v>
      </c>
      <c r="H4637" s="89" t="s">
        <v>24</v>
      </c>
      <c r="I4637" s="96">
        <v>1</v>
      </c>
      <c r="J4637" s="97">
        <v>1251</v>
      </c>
      <c r="K4637" s="98">
        <f t="shared" si="2552"/>
        <v>625.5</v>
      </c>
      <c r="L4637" s="99">
        <f t="shared" si="2553"/>
        <v>1.0815399999999999</v>
      </c>
      <c r="M4637" s="100">
        <f t="shared" si="2554"/>
        <v>1.0590999999999999</v>
      </c>
      <c r="N4637" s="101">
        <f t="shared" si="2555"/>
        <v>0.97811300000000001</v>
      </c>
      <c r="O4637" s="100">
        <f t="shared" si="2556"/>
        <v>1</v>
      </c>
      <c r="P4637" s="98">
        <f t="shared" si="2557"/>
        <v>700.8</v>
      </c>
      <c r="Q4637" s="97">
        <f t="shared" si="2558"/>
        <v>1401.6</v>
      </c>
      <c r="R4637" s="97"/>
      <c r="S4637" s="97"/>
    </row>
    <row r="4638" spans="1:19" ht="22.5" x14ac:dyDescent="0.25">
      <c r="A4638" s="89" t="s">
        <v>9746</v>
      </c>
      <c r="B4638" s="89" t="s">
        <v>9742</v>
      </c>
      <c r="C4638" s="89"/>
      <c r="D4638" s="89" t="s">
        <v>40</v>
      </c>
      <c r="E4638" s="94" t="s">
        <v>7674</v>
      </c>
      <c r="F4638" s="95" t="s">
        <v>7675</v>
      </c>
      <c r="G4638" s="89" t="s">
        <v>648</v>
      </c>
      <c r="H4638" s="89" t="s">
        <v>24</v>
      </c>
      <c r="I4638" s="96">
        <v>1</v>
      </c>
      <c r="J4638" s="97">
        <v>1238</v>
      </c>
      <c r="K4638" s="98">
        <f t="shared" si="2552"/>
        <v>619</v>
      </c>
      <c r="L4638" s="99">
        <f t="shared" si="2553"/>
        <v>1.0815399999999999</v>
      </c>
      <c r="M4638" s="100">
        <f t="shared" si="2554"/>
        <v>1.0590999999999999</v>
      </c>
      <c r="N4638" s="101">
        <f t="shared" si="2555"/>
        <v>0.97811300000000001</v>
      </c>
      <c r="O4638" s="100">
        <f t="shared" si="2556"/>
        <v>1</v>
      </c>
      <c r="P4638" s="98">
        <f t="shared" si="2557"/>
        <v>693.52</v>
      </c>
      <c r="Q4638" s="97">
        <f t="shared" si="2558"/>
        <v>1387.04</v>
      </c>
      <c r="R4638" s="97"/>
      <c r="S4638" s="97"/>
    </row>
    <row r="4639" spans="1:19" x14ac:dyDescent="0.25">
      <c r="A4639" s="89" t="s">
        <v>9747</v>
      </c>
      <c r="B4639" s="89" t="s">
        <v>9742</v>
      </c>
      <c r="C4639" s="89"/>
      <c r="D4639" s="89" t="s">
        <v>43</v>
      </c>
      <c r="E4639" s="94" t="s">
        <v>1442</v>
      </c>
      <c r="F4639" s="95" t="s">
        <v>1443</v>
      </c>
      <c r="G4639" s="89" t="s">
        <v>648</v>
      </c>
      <c r="H4639" s="89" t="s">
        <v>58</v>
      </c>
      <c r="I4639" s="96">
        <v>1</v>
      </c>
      <c r="J4639" s="97">
        <v>11614</v>
      </c>
      <c r="K4639" s="98">
        <f t="shared" si="2552"/>
        <v>1290.44</v>
      </c>
      <c r="L4639" s="99">
        <f t="shared" si="2553"/>
        <v>1.0815399999999999</v>
      </c>
      <c r="M4639" s="100">
        <f t="shared" si="2554"/>
        <v>1.0590999999999999</v>
      </c>
      <c r="N4639" s="101">
        <f t="shared" si="2555"/>
        <v>0.97811300000000001</v>
      </c>
      <c r="O4639" s="100">
        <f t="shared" si="2556"/>
        <v>1</v>
      </c>
      <c r="P4639" s="98">
        <f t="shared" si="2557"/>
        <v>1445.79</v>
      </c>
      <c r="Q4639" s="97">
        <f t="shared" si="2558"/>
        <v>13012.11</v>
      </c>
      <c r="R4639" s="97"/>
      <c r="S4639" s="97"/>
    </row>
    <row r="4640" spans="1:19" x14ac:dyDescent="0.25">
      <c r="A4640" s="89" t="s">
        <v>9748</v>
      </c>
      <c r="B4640" s="89" t="s">
        <v>9742</v>
      </c>
      <c r="C4640" s="89"/>
      <c r="D4640" s="89" t="s">
        <v>48</v>
      </c>
      <c r="E4640" s="94" t="s">
        <v>7686</v>
      </c>
      <c r="F4640" s="95" t="s">
        <v>7687</v>
      </c>
      <c r="G4640" s="89" t="s">
        <v>7688</v>
      </c>
      <c r="H4640" s="89" t="s">
        <v>87</v>
      </c>
      <c r="I4640" s="96">
        <v>1</v>
      </c>
      <c r="J4640" s="97">
        <v>227892</v>
      </c>
      <c r="K4640" s="98">
        <f t="shared" si="2552"/>
        <v>14243.25</v>
      </c>
      <c r="L4640" s="99">
        <f t="shared" si="2553"/>
        <v>1.0815399999999999</v>
      </c>
      <c r="M4640" s="100">
        <f t="shared" si="2554"/>
        <v>1.0590999999999999</v>
      </c>
      <c r="N4640" s="101">
        <f t="shared" si="2555"/>
        <v>0.97811300000000001</v>
      </c>
      <c r="O4640" s="100">
        <f t="shared" si="2556"/>
        <v>1</v>
      </c>
      <c r="P4640" s="98">
        <f t="shared" si="2557"/>
        <v>15957.97</v>
      </c>
      <c r="Q4640" s="97">
        <f t="shared" si="2558"/>
        <v>255327.52</v>
      </c>
      <c r="R4640" s="97"/>
      <c r="S4640" s="97"/>
    </row>
    <row r="4641" spans="1:19" x14ac:dyDescent="0.25">
      <c r="A4641" s="89" t="s">
        <v>9751</v>
      </c>
      <c r="B4641" s="89" t="s">
        <v>9742</v>
      </c>
      <c r="C4641" s="89"/>
      <c r="D4641" s="89" t="s">
        <v>55</v>
      </c>
      <c r="E4641" s="94" t="s">
        <v>1282</v>
      </c>
      <c r="F4641" s="95" t="s">
        <v>1283</v>
      </c>
      <c r="G4641" s="89" t="s">
        <v>648</v>
      </c>
      <c r="H4641" s="89" t="s">
        <v>122</v>
      </c>
      <c r="I4641" s="96">
        <v>1</v>
      </c>
      <c r="J4641" s="97">
        <v>22135</v>
      </c>
      <c r="K4641" s="98">
        <f t="shared" si="2552"/>
        <v>885.4</v>
      </c>
      <c r="L4641" s="99">
        <f t="shared" si="2553"/>
        <v>1.0815399999999999</v>
      </c>
      <c r="M4641" s="100">
        <f t="shared" si="2554"/>
        <v>1.0590999999999999</v>
      </c>
      <c r="N4641" s="101">
        <f t="shared" si="2555"/>
        <v>0.97811300000000001</v>
      </c>
      <c r="O4641" s="100">
        <f t="shared" si="2556"/>
        <v>1</v>
      </c>
      <c r="P4641" s="98">
        <f t="shared" si="2557"/>
        <v>991.99</v>
      </c>
      <c r="Q4641" s="97">
        <f t="shared" si="2558"/>
        <v>24799.75</v>
      </c>
      <c r="R4641" s="97"/>
      <c r="S4641" s="97"/>
    </row>
    <row r="4642" spans="1:19" x14ac:dyDescent="0.25">
      <c r="A4642" s="89" t="s">
        <v>9752</v>
      </c>
      <c r="B4642" s="89" t="s">
        <v>9742</v>
      </c>
      <c r="C4642" s="89"/>
      <c r="D4642" s="89" t="s">
        <v>58</v>
      </c>
      <c r="E4642" s="94" t="s">
        <v>1442</v>
      </c>
      <c r="F4642" s="95" t="s">
        <v>1443</v>
      </c>
      <c r="G4642" s="89" t="s">
        <v>648</v>
      </c>
      <c r="H4642" s="89" t="s">
        <v>24</v>
      </c>
      <c r="I4642" s="96">
        <v>1</v>
      </c>
      <c r="J4642" s="97">
        <v>2582</v>
      </c>
      <c r="K4642" s="98">
        <f t="shared" si="2552"/>
        <v>1291</v>
      </c>
      <c r="L4642" s="99">
        <f t="shared" si="2553"/>
        <v>1.0815399999999999</v>
      </c>
      <c r="M4642" s="100">
        <f t="shared" si="2554"/>
        <v>1.0590999999999999</v>
      </c>
      <c r="N4642" s="101">
        <f t="shared" si="2555"/>
        <v>0.97811300000000001</v>
      </c>
      <c r="O4642" s="100">
        <f t="shared" si="2556"/>
        <v>1</v>
      </c>
      <c r="P4642" s="98">
        <f t="shared" si="2557"/>
        <v>1446.42</v>
      </c>
      <c r="Q4642" s="97">
        <f t="shared" si="2558"/>
        <v>2892.84</v>
      </c>
      <c r="R4642" s="97"/>
      <c r="S4642" s="97"/>
    </row>
    <row r="4643" spans="1:19" x14ac:dyDescent="0.25">
      <c r="A4643" s="89" t="s">
        <v>9754</v>
      </c>
      <c r="B4643" s="89" t="s">
        <v>9742</v>
      </c>
      <c r="C4643" s="89"/>
      <c r="D4643" s="89" t="s">
        <v>60</v>
      </c>
      <c r="E4643" s="94" t="s">
        <v>1999</v>
      </c>
      <c r="F4643" s="95" t="s">
        <v>2000</v>
      </c>
      <c r="G4643" s="89" t="s">
        <v>648</v>
      </c>
      <c r="H4643" s="89" t="s">
        <v>12</v>
      </c>
      <c r="I4643" s="96">
        <v>1</v>
      </c>
      <c r="J4643" s="97">
        <v>2804</v>
      </c>
      <c r="K4643" s="98">
        <f t="shared" si="2552"/>
        <v>2804</v>
      </c>
      <c r="L4643" s="99">
        <f t="shared" si="2553"/>
        <v>1.0815399999999999</v>
      </c>
      <c r="M4643" s="100">
        <f t="shared" si="2554"/>
        <v>1.0590999999999999</v>
      </c>
      <c r="N4643" s="101">
        <f t="shared" si="2555"/>
        <v>0.97811300000000001</v>
      </c>
      <c r="O4643" s="100">
        <f t="shared" si="2556"/>
        <v>1</v>
      </c>
      <c r="P4643" s="98">
        <f t="shared" si="2557"/>
        <v>3141.57</v>
      </c>
      <c r="Q4643" s="97">
        <f t="shared" si="2558"/>
        <v>3141.57</v>
      </c>
      <c r="R4643" s="97"/>
      <c r="S4643" s="97"/>
    </row>
    <row r="4644" spans="1:19" x14ac:dyDescent="0.25">
      <c r="A4644" s="89" t="s">
        <v>9755</v>
      </c>
      <c r="B4644" s="89" t="s">
        <v>9742</v>
      </c>
      <c r="C4644" s="89"/>
      <c r="D4644" s="89" t="s">
        <v>65</v>
      </c>
      <c r="E4644" s="94" t="s">
        <v>2003</v>
      </c>
      <c r="F4644" s="95" t="s">
        <v>2004</v>
      </c>
      <c r="G4644" s="89" t="s">
        <v>648</v>
      </c>
      <c r="H4644" s="89" t="s">
        <v>24</v>
      </c>
      <c r="I4644" s="96">
        <v>1</v>
      </c>
      <c r="J4644" s="97">
        <v>1445</v>
      </c>
      <c r="K4644" s="98">
        <f t="shared" si="2552"/>
        <v>722.5</v>
      </c>
      <c r="L4644" s="99">
        <f t="shared" si="2553"/>
        <v>1.0815399999999999</v>
      </c>
      <c r="M4644" s="100">
        <f t="shared" si="2554"/>
        <v>1.0590999999999999</v>
      </c>
      <c r="N4644" s="101">
        <f t="shared" si="2555"/>
        <v>0.97811300000000001</v>
      </c>
      <c r="O4644" s="100">
        <f t="shared" si="2556"/>
        <v>1</v>
      </c>
      <c r="P4644" s="98">
        <f t="shared" si="2557"/>
        <v>809.48</v>
      </c>
      <c r="Q4644" s="97">
        <f t="shared" si="2558"/>
        <v>1618.96</v>
      </c>
      <c r="R4644" s="97"/>
      <c r="S4644" s="97"/>
    </row>
    <row r="4645" spans="1:19" x14ac:dyDescent="0.25">
      <c r="A4645" s="89" t="s">
        <v>9756</v>
      </c>
      <c r="B4645" s="89" t="s">
        <v>9742</v>
      </c>
      <c r="C4645" s="89"/>
      <c r="D4645" s="89" t="s">
        <v>68</v>
      </c>
      <c r="E4645" s="94" t="s">
        <v>2007</v>
      </c>
      <c r="F4645" s="95" t="s">
        <v>2008</v>
      </c>
      <c r="G4645" s="89" t="s">
        <v>648</v>
      </c>
      <c r="H4645" s="89" t="s">
        <v>73</v>
      </c>
      <c r="I4645" s="96">
        <v>1</v>
      </c>
      <c r="J4645" s="97">
        <v>21618</v>
      </c>
      <c r="K4645" s="98">
        <f t="shared" si="2552"/>
        <v>1544.14</v>
      </c>
      <c r="L4645" s="99">
        <f t="shared" si="2553"/>
        <v>1.0815399999999999</v>
      </c>
      <c r="M4645" s="100">
        <f t="shared" si="2554"/>
        <v>1.0590999999999999</v>
      </c>
      <c r="N4645" s="101">
        <f t="shared" si="2555"/>
        <v>0.97811300000000001</v>
      </c>
      <c r="O4645" s="100">
        <f t="shared" si="2556"/>
        <v>1</v>
      </c>
      <c r="P4645" s="98">
        <f t="shared" si="2557"/>
        <v>1730.04</v>
      </c>
      <c r="Q4645" s="97">
        <f t="shared" si="2558"/>
        <v>24220.560000000001</v>
      </c>
      <c r="R4645" s="97"/>
      <c r="S4645" s="97"/>
    </row>
    <row r="4646" spans="1:19" x14ac:dyDescent="0.25">
      <c r="A4646" s="89" t="s">
        <v>9757</v>
      </c>
      <c r="B4646" s="89" t="s">
        <v>9742</v>
      </c>
      <c r="C4646" s="89"/>
      <c r="D4646" s="89" t="s">
        <v>70</v>
      </c>
      <c r="E4646" s="94" t="s">
        <v>2003</v>
      </c>
      <c r="F4646" s="95" t="s">
        <v>2004</v>
      </c>
      <c r="G4646" s="89" t="s">
        <v>648</v>
      </c>
      <c r="H4646" s="89" t="s">
        <v>12</v>
      </c>
      <c r="I4646" s="96">
        <v>1</v>
      </c>
      <c r="J4646" s="97">
        <v>724</v>
      </c>
      <c r="K4646" s="98">
        <f t="shared" si="2552"/>
        <v>724</v>
      </c>
      <c r="L4646" s="99">
        <f t="shared" si="2553"/>
        <v>1.0815399999999999</v>
      </c>
      <c r="M4646" s="100">
        <f t="shared" si="2554"/>
        <v>1.0590999999999999</v>
      </c>
      <c r="N4646" s="101">
        <f t="shared" si="2555"/>
        <v>0.97811300000000001</v>
      </c>
      <c r="O4646" s="100">
        <f t="shared" si="2556"/>
        <v>1</v>
      </c>
      <c r="P4646" s="98">
        <f t="shared" si="2557"/>
        <v>811.16</v>
      </c>
      <c r="Q4646" s="97">
        <f t="shared" si="2558"/>
        <v>811.16</v>
      </c>
      <c r="R4646" s="97"/>
      <c r="S4646" s="97"/>
    </row>
    <row r="4647" spans="1:19" x14ac:dyDescent="0.25">
      <c r="A4647" s="89"/>
      <c r="B4647" s="90"/>
      <c r="C4647" s="90"/>
      <c r="D4647" s="91"/>
      <c r="E4647" s="92"/>
      <c r="F4647" s="92" t="s">
        <v>2013</v>
      </c>
      <c r="G4647" s="91"/>
      <c r="H4647" s="91"/>
      <c r="I4647" s="93">
        <v>1</v>
      </c>
      <c r="J4647" s="91"/>
      <c r="K4647" s="98"/>
      <c r="L4647" s="99"/>
      <c r="M4647" s="100"/>
      <c r="N4647" s="101"/>
      <c r="O4647" s="100"/>
      <c r="P4647" s="98"/>
      <c r="Q4647" s="91"/>
      <c r="R4647" s="91"/>
      <c r="S4647" s="91"/>
    </row>
    <row r="4648" spans="1:19" ht="22.5" x14ac:dyDescent="0.25">
      <c r="A4648" s="89" t="s">
        <v>9758</v>
      </c>
      <c r="B4648" s="89" t="s">
        <v>9742</v>
      </c>
      <c r="C4648" s="89"/>
      <c r="D4648" s="89" t="s">
        <v>73</v>
      </c>
      <c r="E4648" s="94" t="s">
        <v>2015</v>
      </c>
      <c r="F4648" s="95" t="s">
        <v>2016</v>
      </c>
      <c r="G4648" s="89" t="s">
        <v>1071</v>
      </c>
      <c r="H4648" s="89" t="s">
        <v>9759</v>
      </c>
      <c r="I4648" s="96">
        <v>1</v>
      </c>
      <c r="J4648" s="97">
        <v>64693</v>
      </c>
      <c r="K4648" s="98">
        <f>J4648/H4648</f>
        <v>12709.82</v>
      </c>
      <c r="L4648" s="99">
        <f>$L$8</f>
        <v>1.0815399999999999</v>
      </c>
      <c r="M4648" s="100">
        <f>$M$8</f>
        <v>1.0590999999999999</v>
      </c>
      <c r="N4648" s="101">
        <f>$N$8</f>
        <v>0.97811300000000001</v>
      </c>
      <c r="O4648" s="100">
        <f>$O$8</f>
        <v>1</v>
      </c>
      <c r="P4648" s="98">
        <f>K4648*L4648*M4648*N4648*O4648</f>
        <v>14239.93</v>
      </c>
      <c r="Q4648" s="97">
        <f>H4648*P4648</f>
        <v>72481.240000000005</v>
      </c>
      <c r="R4648" s="97"/>
      <c r="S4648" s="97"/>
    </row>
    <row r="4649" spans="1:19" ht="22.5" x14ac:dyDescent="0.25">
      <c r="A4649" s="89" t="s">
        <v>9760</v>
      </c>
      <c r="B4649" s="89" t="s">
        <v>9742</v>
      </c>
      <c r="C4649" s="89"/>
      <c r="D4649" s="89" t="s">
        <v>75</v>
      </c>
      <c r="E4649" s="94" t="s">
        <v>2019</v>
      </c>
      <c r="F4649" s="95" t="s">
        <v>2020</v>
      </c>
      <c r="G4649" s="89" t="s">
        <v>1077</v>
      </c>
      <c r="H4649" s="89" t="s">
        <v>9761</v>
      </c>
      <c r="I4649" s="96">
        <v>1</v>
      </c>
      <c r="J4649" s="97">
        <v>6313</v>
      </c>
      <c r="K4649" s="98">
        <f>J4649/H4649</f>
        <v>16.48</v>
      </c>
      <c r="L4649" s="99">
        <f>$L$8</f>
        <v>1.0815399999999999</v>
      </c>
      <c r="M4649" s="100">
        <f>$M$8</f>
        <v>1.0590999999999999</v>
      </c>
      <c r="N4649" s="101">
        <f>$N$8</f>
        <v>0.97811300000000001</v>
      </c>
      <c r="O4649" s="100">
        <f>$O$8</f>
        <v>1</v>
      </c>
      <c r="P4649" s="98">
        <f>K4649*L4649*M4649*N4649*O4649</f>
        <v>18.46</v>
      </c>
      <c r="Q4649" s="97">
        <f>H4649*P4649</f>
        <v>7070.18</v>
      </c>
      <c r="R4649" s="97"/>
      <c r="S4649" s="97"/>
    </row>
    <row r="4650" spans="1:19" x14ac:dyDescent="0.25">
      <c r="A4650" s="89" t="s">
        <v>9762</v>
      </c>
      <c r="B4650" s="89" t="s">
        <v>9742</v>
      </c>
      <c r="C4650" s="89"/>
      <c r="D4650" s="89" t="s">
        <v>87</v>
      </c>
      <c r="E4650" s="94" t="s">
        <v>2023</v>
      </c>
      <c r="F4650" s="95" t="s">
        <v>2024</v>
      </c>
      <c r="G4650" s="89" t="s">
        <v>1459</v>
      </c>
      <c r="H4650" s="89" t="s">
        <v>9763</v>
      </c>
      <c r="I4650" s="96">
        <v>1</v>
      </c>
      <c r="J4650" s="97">
        <v>300</v>
      </c>
      <c r="K4650" s="98">
        <f>J4650/H4650</f>
        <v>7142.86</v>
      </c>
      <c r="L4650" s="99">
        <f>$L$8</f>
        <v>1.0815399999999999</v>
      </c>
      <c r="M4650" s="100">
        <f>$M$8</f>
        <v>1.0590999999999999</v>
      </c>
      <c r="N4650" s="101">
        <f>$N$8</f>
        <v>0.97811300000000001</v>
      </c>
      <c r="O4650" s="100">
        <f>$O$8</f>
        <v>1</v>
      </c>
      <c r="P4650" s="98">
        <f>K4650*L4650*M4650*N4650*O4650</f>
        <v>8002.78</v>
      </c>
      <c r="Q4650" s="97">
        <f>H4650*P4650</f>
        <v>336.12</v>
      </c>
      <c r="R4650" s="97"/>
      <c r="S4650" s="97"/>
    </row>
    <row r="4651" spans="1:19" ht="45" x14ac:dyDescent="0.25">
      <c r="A4651" s="89" t="s">
        <v>9764</v>
      </c>
      <c r="B4651" s="89" t="s">
        <v>9742</v>
      </c>
      <c r="C4651" s="89"/>
      <c r="D4651" s="89" t="s">
        <v>89</v>
      </c>
      <c r="E4651" s="94" t="s">
        <v>5062</v>
      </c>
      <c r="F4651" s="95" t="s">
        <v>5063</v>
      </c>
      <c r="G4651" s="89" t="s">
        <v>1459</v>
      </c>
      <c r="H4651" s="89" t="s">
        <v>9765</v>
      </c>
      <c r="I4651" s="96">
        <v>1</v>
      </c>
      <c r="J4651" s="97">
        <v>4537</v>
      </c>
      <c r="K4651" s="98">
        <f>J4651/H4651</f>
        <v>58166.67</v>
      </c>
      <c r="L4651" s="99">
        <f>$L$8</f>
        <v>1.0815399999999999</v>
      </c>
      <c r="M4651" s="100">
        <f>$M$8</f>
        <v>1.0590999999999999</v>
      </c>
      <c r="N4651" s="101">
        <f>$N$8</f>
        <v>0.97811300000000001</v>
      </c>
      <c r="O4651" s="100">
        <f>$O$8</f>
        <v>1</v>
      </c>
      <c r="P4651" s="98">
        <f>K4651*L4651*M4651*N4651*O4651</f>
        <v>65169.26</v>
      </c>
      <c r="Q4651" s="97">
        <f>H4651*P4651</f>
        <v>5083.2</v>
      </c>
      <c r="R4651" s="97"/>
      <c r="S4651" s="97"/>
    </row>
    <row r="4652" spans="1:19" ht="45" x14ac:dyDescent="0.25">
      <c r="A4652" s="89" t="s">
        <v>9766</v>
      </c>
      <c r="B4652" s="89" t="s">
        <v>9742</v>
      </c>
      <c r="C4652" s="89"/>
      <c r="D4652" s="89" t="s">
        <v>90</v>
      </c>
      <c r="E4652" s="94" t="s">
        <v>2027</v>
      </c>
      <c r="F4652" s="95" t="s">
        <v>2028</v>
      </c>
      <c r="G4652" s="89" t="s">
        <v>1459</v>
      </c>
      <c r="H4652" s="89" t="s">
        <v>6247</v>
      </c>
      <c r="I4652" s="96">
        <v>1</v>
      </c>
      <c r="J4652" s="97">
        <v>506</v>
      </c>
      <c r="K4652" s="98">
        <f>J4652/H4652</f>
        <v>84333.33</v>
      </c>
      <c r="L4652" s="99">
        <f>$L$8</f>
        <v>1.0815399999999999</v>
      </c>
      <c r="M4652" s="100">
        <f>$M$8</f>
        <v>1.0590999999999999</v>
      </c>
      <c r="N4652" s="101">
        <f>$N$8</f>
        <v>0.97811300000000001</v>
      </c>
      <c r="O4652" s="100">
        <f>$O$8</f>
        <v>1</v>
      </c>
      <c r="P4652" s="98">
        <f>K4652*L4652*M4652*N4652*O4652</f>
        <v>94486.080000000002</v>
      </c>
      <c r="Q4652" s="97">
        <f>H4652*P4652</f>
        <v>566.91999999999996</v>
      </c>
      <c r="R4652" s="97"/>
      <c r="S4652" s="97"/>
    </row>
    <row r="4653" spans="1:19" x14ac:dyDescent="0.25">
      <c r="A4653" s="89"/>
      <c r="B4653" s="90"/>
      <c r="C4653" s="90"/>
      <c r="D4653" s="91"/>
      <c r="E4653" s="92"/>
      <c r="F4653" s="92" t="s">
        <v>2030</v>
      </c>
      <c r="G4653" s="91"/>
      <c r="H4653" s="91"/>
      <c r="I4653" s="93">
        <v>1</v>
      </c>
      <c r="J4653" s="91"/>
      <c r="K4653" s="98"/>
      <c r="L4653" s="99"/>
      <c r="M4653" s="100"/>
      <c r="N4653" s="101"/>
      <c r="O4653" s="100"/>
      <c r="P4653" s="98"/>
      <c r="Q4653" s="91"/>
      <c r="R4653" s="91"/>
      <c r="S4653" s="91"/>
    </row>
    <row r="4654" spans="1:19" ht="22.5" x14ac:dyDescent="0.25">
      <c r="A4654" s="89" t="s">
        <v>9767</v>
      </c>
      <c r="B4654" s="89" t="s">
        <v>9742</v>
      </c>
      <c r="C4654" s="89" t="s">
        <v>17297</v>
      </c>
      <c r="D4654" s="89" t="s">
        <v>91</v>
      </c>
      <c r="E4654" s="94" t="s">
        <v>2032</v>
      </c>
      <c r="F4654" s="95" t="s">
        <v>2033</v>
      </c>
      <c r="G4654" s="89" t="s">
        <v>648</v>
      </c>
      <c r="H4654" s="89" t="s">
        <v>12</v>
      </c>
      <c r="I4654" s="96">
        <v>1</v>
      </c>
      <c r="J4654" s="97">
        <v>20897</v>
      </c>
      <c r="K4654" s="98">
        <f t="shared" ref="K4654:K4673" si="2559">J4654/H4654</f>
        <v>20897</v>
      </c>
      <c r="L4654" s="99">
        <f t="shared" ref="L4654:L4673" si="2560">$L$8</f>
        <v>1.0815399999999999</v>
      </c>
      <c r="M4654" s="100">
        <f t="shared" ref="M4654:M4673" si="2561">$M$8</f>
        <v>1.0590999999999999</v>
      </c>
      <c r="N4654" s="101">
        <f t="shared" ref="N4654:N4673" si="2562">$N$8</f>
        <v>0.97811300000000001</v>
      </c>
      <c r="O4654" s="100">
        <f t="shared" ref="O4654:O4673" si="2563">$O$8</f>
        <v>1</v>
      </c>
      <c r="P4654" s="98">
        <f t="shared" ref="P4654:P4673" si="2564">K4654*L4654*M4654*N4654*O4654</f>
        <v>23412.76</v>
      </c>
      <c r="Q4654" s="97">
        <f t="shared" ref="Q4654:Q4673" si="2565">H4654*P4654</f>
        <v>23412.76</v>
      </c>
      <c r="R4654" s="97">
        <f t="shared" ref="R4654:R4673" si="2566">Q4654</f>
        <v>23412.76</v>
      </c>
      <c r="S4654" s="97"/>
    </row>
    <row r="4655" spans="1:19" ht="22.5" x14ac:dyDescent="0.25">
      <c r="A4655" s="89" t="s">
        <v>9768</v>
      </c>
      <c r="B4655" s="89" t="s">
        <v>9742</v>
      </c>
      <c r="C4655" s="89" t="s">
        <v>17297</v>
      </c>
      <c r="D4655" s="89" t="s">
        <v>101</v>
      </c>
      <c r="E4655" s="94" t="s">
        <v>2035</v>
      </c>
      <c r="F4655" s="95" t="s">
        <v>1995</v>
      </c>
      <c r="G4655" s="89" t="s">
        <v>648</v>
      </c>
      <c r="H4655" s="89" t="s">
        <v>220</v>
      </c>
      <c r="I4655" s="96">
        <v>1</v>
      </c>
      <c r="J4655" s="97">
        <v>65164</v>
      </c>
      <c r="K4655" s="98">
        <f t="shared" si="2559"/>
        <v>1184.8</v>
      </c>
      <c r="L4655" s="99">
        <f t="shared" si="2560"/>
        <v>1.0815399999999999</v>
      </c>
      <c r="M4655" s="100">
        <f t="shared" si="2561"/>
        <v>1.0590999999999999</v>
      </c>
      <c r="N4655" s="101">
        <f t="shared" si="2562"/>
        <v>0.97811300000000001</v>
      </c>
      <c r="O4655" s="100">
        <f t="shared" si="2563"/>
        <v>1</v>
      </c>
      <c r="P4655" s="98">
        <f t="shared" si="2564"/>
        <v>1327.44</v>
      </c>
      <c r="Q4655" s="97">
        <f t="shared" si="2565"/>
        <v>73009.2</v>
      </c>
      <c r="R4655" s="97">
        <f t="shared" si="2566"/>
        <v>73009.2</v>
      </c>
      <c r="S4655" s="97"/>
    </row>
    <row r="4656" spans="1:19" ht="22.5" x14ac:dyDescent="0.25">
      <c r="A4656" s="89" t="s">
        <v>9769</v>
      </c>
      <c r="B4656" s="89" t="s">
        <v>9742</v>
      </c>
      <c r="C4656" s="89" t="s">
        <v>17297</v>
      </c>
      <c r="D4656" s="89" t="s">
        <v>106</v>
      </c>
      <c r="E4656" s="94" t="s">
        <v>2037</v>
      </c>
      <c r="F4656" s="95" t="s">
        <v>1997</v>
      </c>
      <c r="G4656" s="89" t="s">
        <v>648</v>
      </c>
      <c r="H4656" s="89" t="s">
        <v>43</v>
      </c>
      <c r="I4656" s="96">
        <v>1</v>
      </c>
      <c r="J4656" s="97">
        <v>5785</v>
      </c>
      <c r="K4656" s="98">
        <f t="shared" si="2559"/>
        <v>964.17</v>
      </c>
      <c r="L4656" s="99">
        <f t="shared" si="2560"/>
        <v>1.0815399999999999</v>
      </c>
      <c r="M4656" s="100">
        <f t="shared" si="2561"/>
        <v>1.0590999999999999</v>
      </c>
      <c r="N4656" s="101">
        <f t="shared" si="2562"/>
        <v>0.97811300000000001</v>
      </c>
      <c r="O4656" s="100">
        <f t="shared" si="2563"/>
        <v>1</v>
      </c>
      <c r="P4656" s="98">
        <f t="shared" si="2564"/>
        <v>1080.24</v>
      </c>
      <c r="Q4656" s="97">
        <f t="shared" si="2565"/>
        <v>6481.44</v>
      </c>
      <c r="R4656" s="97">
        <f t="shared" si="2566"/>
        <v>6481.44</v>
      </c>
      <c r="S4656" s="97"/>
    </row>
    <row r="4657" spans="1:19" x14ac:dyDescent="0.25">
      <c r="A4657" s="89" t="s">
        <v>9770</v>
      </c>
      <c r="B4657" s="89" t="s">
        <v>9742</v>
      </c>
      <c r="C4657" s="89" t="s">
        <v>17297</v>
      </c>
      <c r="D4657" s="89" t="s">
        <v>107</v>
      </c>
      <c r="E4657" s="94" t="s">
        <v>7712</v>
      </c>
      <c r="F4657" s="95" t="s">
        <v>7680</v>
      </c>
      <c r="G4657" s="89" t="s">
        <v>71</v>
      </c>
      <c r="H4657" s="89" t="s">
        <v>92</v>
      </c>
      <c r="I4657" s="96">
        <v>1</v>
      </c>
      <c r="J4657" s="97">
        <v>1102</v>
      </c>
      <c r="K4657" s="98">
        <f t="shared" si="2559"/>
        <v>55100</v>
      </c>
      <c r="L4657" s="99">
        <f t="shared" si="2560"/>
        <v>1.0815399999999999</v>
      </c>
      <c r="M4657" s="100">
        <f t="shared" si="2561"/>
        <v>1.0590999999999999</v>
      </c>
      <c r="N4657" s="101">
        <f t="shared" si="2562"/>
        <v>0.97811300000000001</v>
      </c>
      <c r="O4657" s="100">
        <f t="shared" si="2563"/>
        <v>1</v>
      </c>
      <c r="P4657" s="98">
        <f t="shared" si="2564"/>
        <v>61733.4</v>
      </c>
      <c r="Q4657" s="97">
        <f t="shared" si="2565"/>
        <v>1234.67</v>
      </c>
      <c r="R4657" s="97">
        <f t="shared" si="2566"/>
        <v>1234.67</v>
      </c>
      <c r="S4657" s="97"/>
    </row>
    <row r="4658" spans="1:19" ht="22.5" x14ac:dyDescent="0.25">
      <c r="A4658" s="89" t="s">
        <v>9771</v>
      </c>
      <c r="B4658" s="89" t="s">
        <v>9742</v>
      </c>
      <c r="C4658" s="89" t="s">
        <v>17297</v>
      </c>
      <c r="D4658" s="89" t="s">
        <v>108</v>
      </c>
      <c r="E4658" s="94" t="s">
        <v>9772</v>
      </c>
      <c r="F4658" s="95" t="s">
        <v>7682</v>
      </c>
      <c r="G4658" s="89" t="s">
        <v>648</v>
      </c>
      <c r="H4658" s="89" t="s">
        <v>24</v>
      </c>
      <c r="I4658" s="96">
        <v>1</v>
      </c>
      <c r="J4658" s="97">
        <v>2264</v>
      </c>
      <c r="K4658" s="98">
        <f t="shared" si="2559"/>
        <v>1132</v>
      </c>
      <c r="L4658" s="99">
        <f t="shared" si="2560"/>
        <v>1.0815399999999999</v>
      </c>
      <c r="M4658" s="100">
        <f t="shared" si="2561"/>
        <v>1.0590999999999999</v>
      </c>
      <c r="N4658" s="101">
        <f t="shared" si="2562"/>
        <v>0.97811300000000001</v>
      </c>
      <c r="O4658" s="100">
        <f t="shared" si="2563"/>
        <v>1</v>
      </c>
      <c r="P4658" s="98">
        <f t="shared" si="2564"/>
        <v>1268.28</v>
      </c>
      <c r="Q4658" s="97">
        <f t="shared" si="2565"/>
        <v>2536.56</v>
      </c>
      <c r="R4658" s="97">
        <f t="shared" si="2566"/>
        <v>2536.56</v>
      </c>
      <c r="S4658" s="97"/>
    </row>
    <row r="4659" spans="1:19" ht="22.5" x14ac:dyDescent="0.25">
      <c r="A4659" s="89" t="s">
        <v>9773</v>
      </c>
      <c r="B4659" s="89" t="s">
        <v>9742</v>
      </c>
      <c r="C4659" s="89" t="s">
        <v>17297</v>
      </c>
      <c r="D4659" s="89" t="s">
        <v>109</v>
      </c>
      <c r="E4659" s="94" t="s">
        <v>7716</v>
      </c>
      <c r="F4659" s="95" t="s">
        <v>7684</v>
      </c>
      <c r="G4659" s="89" t="s">
        <v>648</v>
      </c>
      <c r="H4659" s="89" t="s">
        <v>58</v>
      </c>
      <c r="I4659" s="96">
        <v>1</v>
      </c>
      <c r="J4659" s="97">
        <v>31490</v>
      </c>
      <c r="K4659" s="98">
        <f t="shared" si="2559"/>
        <v>3498.89</v>
      </c>
      <c r="L4659" s="99">
        <f t="shared" si="2560"/>
        <v>1.0815399999999999</v>
      </c>
      <c r="M4659" s="100">
        <f t="shared" si="2561"/>
        <v>1.0590999999999999</v>
      </c>
      <c r="N4659" s="101">
        <f t="shared" si="2562"/>
        <v>0.97811300000000001</v>
      </c>
      <c r="O4659" s="100">
        <f t="shared" si="2563"/>
        <v>1</v>
      </c>
      <c r="P4659" s="98">
        <f t="shared" si="2564"/>
        <v>3920.12</v>
      </c>
      <c r="Q4659" s="97">
        <f t="shared" si="2565"/>
        <v>35281.08</v>
      </c>
      <c r="R4659" s="97">
        <f t="shared" si="2566"/>
        <v>35281.08</v>
      </c>
      <c r="S4659" s="97"/>
    </row>
    <row r="4660" spans="1:19" ht="22.5" x14ac:dyDescent="0.25">
      <c r="A4660" s="89" t="s">
        <v>9774</v>
      </c>
      <c r="B4660" s="89" t="s">
        <v>9742</v>
      </c>
      <c r="C4660" s="89" t="s">
        <v>17297</v>
      </c>
      <c r="D4660" s="89" t="s">
        <v>122</v>
      </c>
      <c r="E4660" s="94" t="s">
        <v>9775</v>
      </c>
      <c r="F4660" s="95" t="s">
        <v>9749</v>
      </c>
      <c r="G4660" s="89" t="s">
        <v>648</v>
      </c>
      <c r="H4660" s="89" t="s">
        <v>65</v>
      </c>
      <c r="I4660" s="96">
        <v>1</v>
      </c>
      <c r="J4660" s="97">
        <v>413128</v>
      </c>
      <c r="K4660" s="98">
        <f t="shared" si="2559"/>
        <v>37557.089999999997</v>
      </c>
      <c r="L4660" s="99">
        <f t="shared" si="2560"/>
        <v>1.0815399999999999</v>
      </c>
      <c r="M4660" s="100">
        <f t="shared" si="2561"/>
        <v>1.0590999999999999</v>
      </c>
      <c r="N4660" s="101">
        <f t="shared" si="2562"/>
        <v>0.97811300000000001</v>
      </c>
      <c r="O4660" s="100">
        <f t="shared" si="2563"/>
        <v>1</v>
      </c>
      <c r="P4660" s="98">
        <f t="shared" si="2564"/>
        <v>42078.53</v>
      </c>
      <c r="Q4660" s="97">
        <f t="shared" si="2565"/>
        <v>462863.83</v>
      </c>
      <c r="R4660" s="97">
        <f t="shared" si="2566"/>
        <v>462863.83</v>
      </c>
      <c r="S4660" s="97"/>
    </row>
    <row r="4661" spans="1:19" ht="22.5" x14ac:dyDescent="0.25">
      <c r="A4661" s="89" t="s">
        <v>9776</v>
      </c>
      <c r="B4661" s="89" t="s">
        <v>9742</v>
      </c>
      <c r="C4661" s="89" t="s">
        <v>17297</v>
      </c>
      <c r="D4661" s="89" t="s">
        <v>126</v>
      </c>
      <c r="E4661" s="94" t="s">
        <v>9777</v>
      </c>
      <c r="F4661" s="95" t="s">
        <v>9750</v>
      </c>
      <c r="G4661" s="89" t="s">
        <v>648</v>
      </c>
      <c r="H4661" s="89" t="s">
        <v>24</v>
      </c>
      <c r="I4661" s="96">
        <v>1</v>
      </c>
      <c r="J4661" s="97">
        <v>73066</v>
      </c>
      <c r="K4661" s="98">
        <f t="shared" si="2559"/>
        <v>36533</v>
      </c>
      <c r="L4661" s="99">
        <f t="shared" si="2560"/>
        <v>1.0815399999999999</v>
      </c>
      <c r="M4661" s="100">
        <f t="shared" si="2561"/>
        <v>1.0590999999999999</v>
      </c>
      <c r="N4661" s="101">
        <f t="shared" si="2562"/>
        <v>0.97811300000000001</v>
      </c>
      <c r="O4661" s="100">
        <f t="shared" si="2563"/>
        <v>1</v>
      </c>
      <c r="P4661" s="98">
        <f t="shared" si="2564"/>
        <v>40931.15</v>
      </c>
      <c r="Q4661" s="97">
        <f t="shared" si="2565"/>
        <v>81862.3</v>
      </c>
      <c r="R4661" s="97">
        <f t="shared" si="2566"/>
        <v>81862.3</v>
      </c>
      <c r="S4661" s="97"/>
    </row>
    <row r="4662" spans="1:19" ht="22.5" x14ac:dyDescent="0.25">
      <c r="A4662" s="89" t="s">
        <v>9778</v>
      </c>
      <c r="B4662" s="89" t="s">
        <v>9742</v>
      </c>
      <c r="C4662" s="89" t="s">
        <v>17297</v>
      </c>
      <c r="D4662" s="89" t="s">
        <v>124</v>
      </c>
      <c r="E4662" s="94" t="s">
        <v>9779</v>
      </c>
      <c r="F4662" s="95" t="s">
        <v>9749</v>
      </c>
      <c r="G4662" s="89" t="s">
        <v>648</v>
      </c>
      <c r="H4662" s="89" t="s">
        <v>12</v>
      </c>
      <c r="I4662" s="96">
        <v>1</v>
      </c>
      <c r="J4662" s="97">
        <v>37557</v>
      </c>
      <c r="K4662" s="98">
        <f t="shared" si="2559"/>
        <v>37557</v>
      </c>
      <c r="L4662" s="99">
        <f t="shared" si="2560"/>
        <v>1.0815399999999999</v>
      </c>
      <c r="M4662" s="100">
        <f t="shared" si="2561"/>
        <v>1.0590999999999999</v>
      </c>
      <c r="N4662" s="101">
        <f t="shared" si="2562"/>
        <v>0.97811300000000001</v>
      </c>
      <c r="O4662" s="100">
        <f t="shared" si="2563"/>
        <v>1</v>
      </c>
      <c r="P4662" s="98">
        <f t="shared" si="2564"/>
        <v>42078.43</v>
      </c>
      <c r="Q4662" s="97">
        <f t="shared" si="2565"/>
        <v>42078.43</v>
      </c>
      <c r="R4662" s="97">
        <f t="shared" si="2566"/>
        <v>42078.43</v>
      </c>
      <c r="S4662" s="97"/>
    </row>
    <row r="4663" spans="1:19" ht="22.5" x14ac:dyDescent="0.25">
      <c r="A4663" s="89" t="s">
        <v>9780</v>
      </c>
      <c r="B4663" s="89" t="s">
        <v>9742</v>
      </c>
      <c r="C4663" s="89" t="s">
        <v>17297</v>
      </c>
      <c r="D4663" s="89" t="s">
        <v>129</v>
      </c>
      <c r="E4663" s="94" t="s">
        <v>9781</v>
      </c>
      <c r="F4663" s="95" t="s">
        <v>9782</v>
      </c>
      <c r="G4663" s="89" t="s">
        <v>648</v>
      </c>
      <c r="H4663" s="89" t="s">
        <v>12</v>
      </c>
      <c r="I4663" s="96">
        <v>1</v>
      </c>
      <c r="J4663" s="97">
        <v>38567</v>
      </c>
      <c r="K4663" s="98">
        <f t="shared" si="2559"/>
        <v>38567</v>
      </c>
      <c r="L4663" s="99">
        <f t="shared" si="2560"/>
        <v>1.0815399999999999</v>
      </c>
      <c r="M4663" s="100">
        <f t="shared" si="2561"/>
        <v>1.0590999999999999</v>
      </c>
      <c r="N4663" s="101">
        <f t="shared" si="2562"/>
        <v>0.97811300000000001</v>
      </c>
      <c r="O4663" s="100">
        <f t="shared" si="2563"/>
        <v>1</v>
      </c>
      <c r="P4663" s="98">
        <f t="shared" si="2564"/>
        <v>43210.02</v>
      </c>
      <c r="Q4663" s="97">
        <f t="shared" si="2565"/>
        <v>43210.02</v>
      </c>
      <c r="R4663" s="97">
        <f t="shared" si="2566"/>
        <v>43210.02</v>
      </c>
      <c r="S4663" s="97"/>
    </row>
    <row r="4664" spans="1:19" ht="22.5" x14ac:dyDescent="0.25">
      <c r="A4664" s="89" t="s">
        <v>9783</v>
      </c>
      <c r="B4664" s="89" t="s">
        <v>9742</v>
      </c>
      <c r="C4664" s="89" t="s">
        <v>17297</v>
      </c>
      <c r="D4664" s="89" t="s">
        <v>133</v>
      </c>
      <c r="E4664" s="94" t="s">
        <v>7718</v>
      </c>
      <c r="F4664" s="95" t="s">
        <v>7689</v>
      </c>
      <c r="G4664" s="89" t="s">
        <v>648</v>
      </c>
      <c r="H4664" s="89" t="s">
        <v>12</v>
      </c>
      <c r="I4664" s="96">
        <v>1</v>
      </c>
      <c r="J4664" s="97">
        <v>38255</v>
      </c>
      <c r="K4664" s="98">
        <f t="shared" si="2559"/>
        <v>38255</v>
      </c>
      <c r="L4664" s="99">
        <f t="shared" si="2560"/>
        <v>1.0815399999999999</v>
      </c>
      <c r="M4664" s="100">
        <f t="shared" si="2561"/>
        <v>1.0590999999999999</v>
      </c>
      <c r="N4664" s="101">
        <f t="shared" si="2562"/>
        <v>0.97811300000000001</v>
      </c>
      <c r="O4664" s="100">
        <f t="shared" si="2563"/>
        <v>1</v>
      </c>
      <c r="P4664" s="98">
        <f t="shared" si="2564"/>
        <v>42860.46</v>
      </c>
      <c r="Q4664" s="97">
        <f t="shared" si="2565"/>
        <v>42860.46</v>
      </c>
      <c r="R4664" s="97">
        <f t="shared" si="2566"/>
        <v>42860.46</v>
      </c>
      <c r="S4664" s="97"/>
    </row>
    <row r="4665" spans="1:19" ht="22.5" x14ac:dyDescent="0.25">
      <c r="A4665" s="89" t="s">
        <v>9784</v>
      </c>
      <c r="B4665" s="89" t="s">
        <v>9742</v>
      </c>
      <c r="C4665" s="89" t="s">
        <v>17297</v>
      </c>
      <c r="D4665" s="89" t="s">
        <v>136</v>
      </c>
      <c r="E4665" s="94" t="s">
        <v>7727</v>
      </c>
      <c r="F4665" s="95" t="s">
        <v>7694</v>
      </c>
      <c r="G4665" s="89" t="s">
        <v>648</v>
      </c>
      <c r="H4665" s="89" t="s">
        <v>122</v>
      </c>
      <c r="I4665" s="96">
        <v>1</v>
      </c>
      <c r="J4665" s="97">
        <v>178</v>
      </c>
      <c r="K4665" s="98">
        <f t="shared" si="2559"/>
        <v>7.12</v>
      </c>
      <c r="L4665" s="99">
        <f t="shared" si="2560"/>
        <v>1.0815399999999999</v>
      </c>
      <c r="M4665" s="100">
        <f t="shared" si="2561"/>
        <v>1.0590999999999999</v>
      </c>
      <c r="N4665" s="101">
        <f t="shared" si="2562"/>
        <v>0.97811300000000001</v>
      </c>
      <c r="O4665" s="100">
        <f t="shared" si="2563"/>
        <v>1</v>
      </c>
      <c r="P4665" s="98">
        <f t="shared" si="2564"/>
        <v>7.98</v>
      </c>
      <c r="Q4665" s="97">
        <f t="shared" si="2565"/>
        <v>199.5</v>
      </c>
      <c r="R4665" s="97">
        <f t="shared" si="2566"/>
        <v>199.5</v>
      </c>
      <c r="S4665" s="97"/>
    </row>
    <row r="4666" spans="1:19" ht="22.5" x14ac:dyDescent="0.25">
      <c r="A4666" s="89" t="s">
        <v>9785</v>
      </c>
      <c r="B4666" s="89" t="s">
        <v>9742</v>
      </c>
      <c r="C4666" s="89" t="s">
        <v>17297</v>
      </c>
      <c r="D4666" s="89" t="s">
        <v>141</v>
      </c>
      <c r="E4666" s="94" t="s">
        <v>9786</v>
      </c>
      <c r="F4666" s="95" t="s">
        <v>9753</v>
      </c>
      <c r="G4666" s="89" t="s">
        <v>648</v>
      </c>
      <c r="H4666" s="89" t="s">
        <v>12</v>
      </c>
      <c r="I4666" s="96">
        <v>1</v>
      </c>
      <c r="J4666" s="97">
        <v>2901</v>
      </c>
      <c r="K4666" s="98">
        <f t="shared" si="2559"/>
        <v>2901</v>
      </c>
      <c r="L4666" s="99">
        <f t="shared" si="2560"/>
        <v>1.0815399999999999</v>
      </c>
      <c r="M4666" s="100">
        <f t="shared" si="2561"/>
        <v>1.0590999999999999</v>
      </c>
      <c r="N4666" s="101">
        <f t="shared" si="2562"/>
        <v>0.97811300000000001</v>
      </c>
      <c r="O4666" s="100">
        <f t="shared" si="2563"/>
        <v>1</v>
      </c>
      <c r="P4666" s="98">
        <f t="shared" si="2564"/>
        <v>3250.25</v>
      </c>
      <c r="Q4666" s="97">
        <f t="shared" si="2565"/>
        <v>3250.25</v>
      </c>
      <c r="R4666" s="97">
        <f t="shared" si="2566"/>
        <v>3250.25</v>
      </c>
      <c r="S4666" s="97"/>
    </row>
    <row r="4667" spans="1:19" ht="22.5" x14ac:dyDescent="0.25">
      <c r="A4667" s="89" t="s">
        <v>9787</v>
      </c>
      <c r="B4667" s="89" t="s">
        <v>9742</v>
      </c>
      <c r="C4667" s="89" t="s">
        <v>17297</v>
      </c>
      <c r="D4667" s="89" t="s">
        <v>144</v>
      </c>
      <c r="E4667" s="94" t="s">
        <v>7729</v>
      </c>
      <c r="F4667" s="95" t="s">
        <v>5051</v>
      </c>
      <c r="G4667" s="89" t="s">
        <v>648</v>
      </c>
      <c r="H4667" s="89" t="s">
        <v>12</v>
      </c>
      <c r="I4667" s="96">
        <v>1</v>
      </c>
      <c r="J4667" s="97">
        <v>3689</v>
      </c>
      <c r="K4667" s="98">
        <f t="shared" si="2559"/>
        <v>3689</v>
      </c>
      <c r="L4667" s="99">
        <f t="shared" si="2560"/>
        <v>1.0815399999999999</v>
      </c>
      <c r="M4667" s="100">
        <f t="shared" si="2561"/>
        <v>1.0590999999999999</v>
      </c>
      <c r="N4667" s="101">
        <f t="shared" si="2562"/>
        <v>0.97811300000000001</v>
      </c>
      <c r="O4667" s="100">
        <f t="shared" si="2563"/>
        <v>1</v>
      </c>
      <c r="P4667" s="98">
        <f t="shared" si="2564"/>
        <v>4133.1099999999997</v>
      </c>
      <c r="Q4667" s="97">
        <f t="shared" si="2565"/>
        <v>4133.1099999999997</v>
      </c>
      <c r="R4667" s="97">
        <f t="shared" si="2566"/>
        <v>4133.1099999999997</v>
      </c>
      <c r="S4667" s="97"/>
    </row>
    <row r="4668" spans="1:19" ht="22.5" x14ac:dyDescent="0.25">
      <c r="A4668" s="89" t="s">
        <v>9788</v>
      </c>
      <c r="B4668" s="89" t="s">
        <v>9742</v>
      </c>
      <c r="C4668" s="89" t="s">
        <v>17297</v>
      </c>
      <c r="D4668" s="89" t="s">
        <v>146</v>
      </c>
      <c r="E4668" s="94" t="s">
        <v>2039</v>
      </c>
      <c r="F4668" s="95" t="s">
        <v>2001</v>
      </c>
      <c r="G4668" s="89" t="s">
        <v>648</v>
      </c>
      <c r="H4668" s="89" t="s">
        <v>12</v>
      </c>
      <c r="I4668" s="96">
        <v>1</v>
      </c>
      <c r="J4668" s="97">
        <v>5580</v>
      </c>
      <c r="K4668" s="98">
        <f t="shared" si="2559"/>
        <v>5580</v>
      </c>
      <c r="L4668" s="99">
        <f t="shared" si="2560"/>
        <v>1.0815399999999999</v>
      </c>
      <c r="M4668" s="100">
        <f t="shared" si="2561"/>
        <v>1.0590999999999999</v>
      </c>
      <c r="N4668" s="101">
        <f t="shared" si="2562"/>
        <v>0.97811300000000001</v>
      </c>
      <c r="O4668" s="100">
        <f t="shared" si="2563"/>
        <v>1</v>
      </c>
      <c r="P4668" s="98">
        <f t="shared" si="2564"/>
        <v>6251.77</v>
      </c>
      <c r="Q4668" s="97">
        <f t="shared" si="2565"/>
        <v>6251.77</v>
      </c>
      <c r="R4668" s="97">
        <f t="shared" si="2566"/>
        <v>6251.77</v>
      </c>
      <c r="S4668" s="97"/>
    </row>
    <row r="4669" spans="1:19" x14ac:dyDescent="0.25">
      <c r="A4669" s="89" t="s">
        <v>9789</v>
      </c>
      <c r="B4669" s="89" t="s">
        <v>9742</v>
      </c>
      <c r="C4669" s="89" t="s">
        <v>17297</v>
      </c>
      <c r="D4669" s="89" t="s">
        <v>151</v>
      </c>
      <c r="E4669" s="94" t="s">
        <v>2041</v>
      </c>
      <c r="F4669" s="95" t="s">
        <v>2005</v>
      </c>
      <c r="G4669" s="89" t="s">
        <v>648</v>
      </c>
      <c r="H4669" s="89" t="s">
        <v>24</v>
      </c>
      <c r="I4669" s="96">
        <v>1</v>
      </c>
      <c r="J4669" s="97">
        <v>1600</v>
      </c>
      <c r="K4669" s="98">
        <f t="shared" si="2559"/>
        <v>800</v>
      </c>
      <c r="L4669" s="99">
        <f t="shared" si="2560"/>
        <v>1.0815399999999999</v>
      </c>
      <c r="M4669" s="100">
        <f t="shared" si="2561"/>
        <v>1.0590999999999999</v>
      </c>
      <c r="N4669" s="101">
        <f t="shared" si="2562"/>
        <v>0.97811300000000001</v>
      </c>
      <c r="O4669" s="100">
        <f t="shared" si="2563"/>
        <v>1</v>
      </c>
      <c r="P4669" s="98">
        <f t="shared" si="2564"/>
        <v>896.31</v>
      </c>
      <c r="Q4669" s="97">
        <f t="shared" si="2565"/>
        <v>1792.62</v>
      </c>
      <c r="R4669" s="97">
        <f t="shared" si="2566"/>
        <v>1792.62</v>
      </c>
      <c r="S4669" s="97"/>
    </row>
    <row r="4670" spans="1:19" ht="22.5" x14ac:dyDescent="0.25">
      <c r="A4670" s="89" t="s">
        <v>9790</v>
      </c>
      <c r="B4670" s="89" t="s">
        <v>9742</v>
      </c>
      <c r="C4670" s="89" t="s">
        <v>17297</v>
      </c>
      <c r="D4670" s="89" t="s">
        <v>154</v>
      </c>
      <c r="E4670" s="94" t="s">
        <v>5082</v>
      </c>
      <c r="F4670" s="95" t="s">
        <v>5055</v>
      </c>
      <c r="G4670" s="89" t="s">
        <v>648</v>
      </c>
      <c r="H4670" s="89" t="s">
        <v>43</v>
      </c>
      <c r="I4670" s="96">
        <v>1</v>
      </c>
      <c r="J4670" s="97">
        <v>2809</v>
      </c>
      <c r="K4670" s="98">
        <f t="shared" si="2559"/>
        <v>468.17</v>
      </c>
      <c r="L4670" s="99">
        <f t="shared" si="2560"/>
        <v>1.0815399999999999</v>
      </c>
      <c r="M4670" s="100">
        <f t="shared" si="2561"/>
        <v>1.0590999999999999</v>
      </c>
      <c r="N4670" s="101">
        <f t="shared" si="2562"/>
        <v>0.97811300000000001</v>
      </c>
      <c r="O4670" s="100">
        <f t="shared" si="2563"/>
        <v>1</v>
      </c>
      <c r="P4670" s="98">
        <f t="shared" si="2564"/>
        <v>524.53</v>
      </c>
      <c r="Q4670" s="97">
        <f t="shared" si="2565"/>
        <v>3147.18</v>
      </c>
      <c r="R4670" s="97">
        <f t="shared" si="2566"/>
        <v>3147.18</v>
      </c>
      <c r="S4670" s="97"/>
    </row>
    <row r="4671" spans="1:19" ht="22.5" x14ac:dyDescent="0.25">
      <c r="A4671" s="89" t="s">
        <v>9791</v>
      </c>
      <c r="B4671" s="89" t="s">
        <v>9742</v>
      </c>
      <c r="C4671" s="89" t="s">
        <v>17297</v>
      </c>
      <c r="D4671" s="89" t="s">
        <v>156</v>
      </c>
      <c r="E4671" s="94" t="s">
        <v>9792</v>
      </c>
      <c r="F4671" s="95" t="s">
        <v>2009</v>
      </c>
      <c r="G4671" s="89" t="s">
        <v>648</v>
      </c>
      <c r="H4671" s="89" t="s">
        <v>43</v>
      </c>
      <c r="I4671" s="96">
        <v>1</v>
      </c>
      <c r="J4671" s="97">
        <v>7641</v>
      </c>
      <c r="K4671" s="98">
        <f t="shared" si="2559"/>
        <v>1273.5</v>
      </c>
      <c r="L4671" s="99">
        <f t="shared" si="2560"/>
        <v>1.0815399999999999</v>
      </c>
      <c r="M4671" s="100">
        <f t="shared" si="2561"/>
        <v>1.0590999999999999</v>
      </c>
      <c r="N4671" s="101">
        <f t="shared" si="2562"/>
        <v>0.97811300000000001</v>
      </c>
      <c r="O4671" s="100">
        <f t="shared" si="2563"/>
        <v>1</v>
      </c>
      <c r="P4671" s="98">
        <f t="shared" si="2564"/>
        <v>1426.81</v>
      </c>
      <c r="Q4671" s="97">
        <f t="shared" si="2565"/>
        <v>8560.86</v>
      </c>
      <c r="R4671" s="97">
        <f t="shared" si="2566"/>
        <v>8560.86</v>
      </c>
      <c r="S4671" s="97"/>
    </row>
    <row r="4672" spans="1:19" ht="22.5" x14ac:dyDescent="0.25">
      <c r="A4672" s="89" t="s">
        <v>9793</v>
      </c>
      <c r="B4672" s="89" t="s">
        <v>9742</v>
      </c>
      <c r="C4672" s="89" t="s">
        <v>17297</v>
      </c>
      <c r="D4672" s="89" t="s">
        <v>157</v>
      </c>
      <c r="E4672" s="94" t="s">
        <v>2045</v>
      </c>
      <c r="F4672" s="95" t="s">
        <v>2010</v>
      </c>
      <c r="G4672" s="89" t="s">
        <v>648</v>
      </c>
      <c r="H4672" s="89" t="s">
        <v>24</v>
      </c>
      <c r="I4672" s="96">
        <v>1</v>
      </c>
      <c r="J4672" s="97">
        <v>6090</v>
      </c>
      <c r="K4672" s="98">
        <f t="shared" si="2559"/>
        <v>3045</v>
      </c>
      <c r="L4672" s="99">
        <f t="shared" si="2560"/>
        <v>1.0815399999999999</v>
      </c>
      <c r="M4672" s="100">
        <f t="shared" si="2561"/>
        <v>1.0590999999999999</v>
      </c>
      <c r="N4672" s="101">
        <f t="shared" si="2562"/>
        <v>0.97811300000000001</v>
      </c>
      <c r="O4672" s="100">
        <f t="shared" si="2563"/>
        <v>1</v>
      </c>
      <c r="P4672" s="98">
        <f t="shared" si="2564"/>
        <v>3411.58</v>
      </c>
      <c r="Q4672" s="97">
        <f t="shared" si="2565"/>
        <v>6823.16</v>
      </c>
      <c r="R4672" s="97">
        <f t="shared" si="2566"/>
        <v>6823.16</v>
      </c>
      <c r="S4672" s="97"/>
    </row>
    <row r="4673" spans="1:19" ht="22.5" x14ac:dyDescent="0.25">
      <c r="A4673" s="89" t="s">
        <v>9794</v>
      </c>
      <c r="B4673" s="89" t="s">
        <v>9742</v>
      </c>
      <c r="C4673" s="89" t="s">
        <v>17297</v>
      </c>
      <c r="D4673" s="89" t="s">
        <v>158</v>
      </c>
      <c r="E4673" s="94" t="s">
        <v>2047</v>
      </c>
      <c r="F4673" s="95" t="s">
        <v>2012</v>
      </c>
      <c r="G4673" s="89" t="s">
        <v>648</v>
      </c>
      <c r="H4673" s="89" t="s">
        <v>12</v>
      </c>
      <c r="I4673" s="96">
        <v>1</v>
      </c>
      <c r="J4673" s="97">
        <v>6139</v>
      </c>
      <c r="K4673" s="98">
        <f t="shared" si="2559"/>
        <v>6139</v>
      </c>
      <c r="L4673" s="99">
        <f t="shared" si="2560"/>
        <v>1.0815399999999999</v>
      </c>
      <c r="M4673" s="100">
        <f t="shared" si="2561"/>
        <v>1.0590999999999999</v>
      </c>
      <c r="N4673" s="101">
        <f t="shared" si="2562"/>
        <v>0.97811300000000001</v>
      </c>
      <c r="O4673" s="100">
        <f t="shared" si="2563"/>
        <v>1</v>
      </c>
      <c r="P4673" s="98">
        <f t="shared" si="2564"/>
        <v>6878.06</v>
      </c>
      <c r="Q4673" s="97">
        <f t="shared" si="2565"/>
        <v>6878.06</v>
      </c>
      <c r="R4673" s="97">
        <f t="shared" si="2566"/>
        <v>6878.06</v>
      </c>
      <c r="S4673" s="97"/>
    </row>
    <row r="4674" spans="1:19" x14ac:dyDescent="0.25">
      <c r="A4674" s="72"/>
      <c r="B4674" s="77"/>
      <c r="C4674" s="77"/>
      <c r="D4674" s="77"/>
      <c r="E4674" s="76"/>
      <c r="F4674" s="76" t="s">
        <v>9795</v>
      </c>
      <c r="G4674" s="77"/>
      <c r="H4674" s="77"/>
      <c r="I4674" s="78"/>
      <c r="J4674" s="79">
        <f>J4675</f>
        <v>740727</v>
      </c>
      <c r="K4674" s="98"/>
      <c r="L4674" s="99"/>
      <c r="M4674" s="100"/>
      <c r="N4674" s="101"/>
      <c r="O4674" s="100"/>
      <c r="P4674" s="98"/>
      <c r="Q4674" s="79">
        <f>Q4675</f>
        <v>829901.94</v>
      </c>
      <c r="R4674" s="79">
        <f t="shared" ref="R4674:S4674" si="2567">R4675</f>
        <v>701676.8</v>
      </c>
      <c r="S4674" s="79">
        <f t="shared" si="2567"/>
        <v>0</v>
      </c>
    </row>
    <row r="4675" spans="1:19" x14ac:dyDescent="0.25">
      <c r="A4675" s="82" t="s">
        <v>2821</v>
      </c>
      <c r="B4675" s="83"/>
      <c r="C4675" s="84"/>
      <c r="D4675" s="85"/>
      <c r="E4675" s="86"/>
      <c r="F4675" s="86" t="s">
        <v>9797</v>
      </c>
      <c r="G4675" s="82"/>
      <c r="H4675" s="82"/>
      <c r="I4675" s="87"/>
      <c r="J4675" s="88">
        <f>SUM(J4676:J4706)</f>
        <v>740727</v>
      </c>
      <c r="K4675" s="98"/>
      <c r="L4675" s="99"/>
      <c r="M4675" s="100"/>
      <c r="N4675" s="101"/>
      <c r="O4675" s="100"/>
      <c r="P4675" s="98"/>
      <c r="Q4675" s="88">
        <f>SUM(Q4676:Q4706)</f>
        <v>829901.94</v>
      </c>
      <c r="R4675" s="88">
        <f t="shared" ref="R4675:S4675" si="2568">SUM(R4676:R4706)</f>
        <v>701676.8</v>
      </c>
      <c r="S4675" s="88">
        <f t="shared" si="2568"/>
        <v>0</v>
      </c>
    </row>
    <row r="4676" spans="1:19" x14ac:dyDescent="0.25">
      <c r="A4676" s="89" t="s">
        <v>9798</v>
      </c>
      <c r="B4676" s="89" t="s">
        <v>9799</v>
      </c>
      <c r="C4676" s="89"/>
      <c r="D4676" s="89" t="s">
        <v>12</v>
      </c>
      <c r="E4676" s="94" t="s">
        <v>9800</v>
      </c>
      <c r="F4676" s="95" t="s">
        <v>9801</v>
      </c>
      <c r="G4676" s="89" t="s">
        <v>648</v>
      </c>
      <c r="H4676" s="89" t="s">
        <v>12</v>
      </c>
      <c r="I4676" s="96">
        <v>1</v>
      </c>
      <c r="J4676" s="97">
        <v>1763</v>
      </c>
      <c r="K4676" s="98">
        <f t="shared" ref="K4676:K4706" si="2569">J4676/H4676</f>
        <v>1763</v>
      </c>
      <c r="L4676" s="99">
        <f t="shared" ref="L4676:L4706" si="2570">$L$8</f>
        <v>1.0815399999999999</v>
      </c>
      <c r="M4676" s="100">
        <f t="shared" ref="M4676:M4706" si="2571">$M$8</f>
        <v>1.0590999999999999</v>
      </c>
      <c r="N4676" s="101">
        <f t="shared" ref="N4676:N4706" si="2572">$N$8</f>
        <v>0.97811300000000001</v>
      </c>
      <c r="O4676" s="100">
        <f t="shared" ref="O4676:O4706" si="2573">$O$8</f>
        <v>1</v>
      </c>
      <c r="P4676" s="98">
        <f t="shared" ref="P4676:P4706" si="2574">K4676*L4676*M4676*N4676*O4676</f>
        <v>1975.24</v>
      </c>
      <c r="Q4676" s="97">
        <f t="shared" ref="Q4676:Q4706" si="2575">H4676*P4676</f>
        <v>1975.24</v>
      </c>
      <c r="R4676" s="97"/>
      <c r="S4676" s="97"/>
    </row>
    <row r="4677" spans="1:19" ht="22.5" x14ac:dyDescent="0.25">
      <c r="A4677" s="89" t="s">
        <v>9802</v>
      </c>
      <c r="B4677" s="89" t="s">
        <v>9799</v>
      </c>
      <c r="C4677" s="89" t="s">
        <v>17297</v>
      </c>
      <c r="D4677" s="89" t="s">
        <v>24</v>
      </c>
      <c r="E4677" s="94" t="s">
        <v>9803</v>
      </c>
      <c r="F4677" s="95" t="s">
        <v>9804</v>
      </c>
      <c r="G4677" s="89" t="s">
        <v>648</v>
      </c>
      <c r="H4677" s="89" t="s">
        <v>12</v>
      </c>
      <c r="I4677" s="96">
        <v>1</v>
      </c>
      <c r="J4677" s="97">
        <v>14324</v>
      </c>
      <c r="K4677" s="98">
        <f t="shared" si="2569"/>
        <v>14324</v>
      </c>
      <c r="L4677" s="99">
        <f t="shared" si="2570"/>
        <v>1.0815399999999999</v>
      </c>
      <c r="M4677" s="100">
        <f t="shared" si="2571"/>
        <v>1.0590999999999999</v>
      </c>
      <c r="N4677" s="101">
        <f t="shared" si="2572"/>
        <v>0.97811300000000001</v>
      </c>
      <c r="O4677" s="100">
        <f t="shared" si="2573"/>
        <v>1</v>
      </c>
      <c r="P4677" s="98">
        <f t="shared" si="2574"/>
        <v>16048.44</v>
      </c>
      <c r="Q4677" s="97">
        <f t="shared" si="2575"/>
        <v>16048.44</v>
      </c>
      <c r="R4677" s="97">
        <f t="shared" ref="R4677" si="2576">Q4677</f>
        <v>16048.44</v>
      </c>
      <c r="S4677" s="97"/>
    </row>
    <row r="4678" spans="1:19" x14ac:dyDescent="0.25">
      <c r="A4678" s="89" t="s">
        <v>9805</v>
      </c>
      <c r="B4678" s="89" t="s">
        <v>9799</v>
      </c>
      <c r="C4678" s="89"/>
      <c r="D4678" s="89" t="s">
        <v>30</v>
      </c>
      <c r="E4678" s="94" t="s">
        <v>9806</v>
      </c>
      <c r="F4678" s="95" t="s">
        <v>9807</v>
      </c>
      <c r="G4678" s="89" t="s">
        <v>648</v>
      </c>
      <c r="H4678" s="89" t="s">
        <v>12</v>
      </c>
      <c r="I4678" s="96">
        <v>1</v>
      </c>
      <c r="J4678" s="97">
        <v>9435</v>
      </c>
      <c r="K4678" s="98">
        <f t="shared" si="2569"/>
        <v>9435</v>
      </c>
      <c r="L4678" s="99">
        <f t="shared" si="2570"/>
        <v>1.0815399999999999</v>
      </c>
      <c r="M4678" s="100">
        <f t="shared" si="2571"/>
        <v>1.0590999999999999</v>
      </c>
      <c r="N4678" s="101">
        <f t="shared" si="2572"/>
        <v>0.97811300000000001</v>
      </c>
      <c r="O4678" s="100">
        <f t="shared" si="2573"/>
        <v>1</v>
      </c>
      <c r="P4678" s="98">
        <f t="shared" si="2574"/>
        <v>10570.86</v>
      </c>
      <c r="Q4678" s="97">
        <f t="shared" si="2575"/>
        <v>10570.86</v>
      </c>
      <c r="R4678" s="97"/>
      <c r="S4678" s="97"/>
    </row>
    <row r="4679" spans="1:19" ht="22.5" x14ac:dyDescent="0.25">
      <c r="A4679" s="89" t="s">
        <v>9808</v>
      </c>
      <c r="B4679" s="89" t="s">
        <v>9799</v>
      </c>
      <c r="C4679" s="89" t="s">
        <v>17297</v>
      </c>
      <c r="D4679" s="89" t="s">
        <v>34</v>
      </c>
      <c r="E4679" s="94" t="s">
        <v>9809</v>
      </c>
      <c r="F4679" s="95" t="s">
        <v>9810</v>
      </c>
      <c r="G4679" s="89" t="s">
        <v>648</v>
      </c>
      <c r="H4679" s="89" t="s">
        <v>12</v>
      </c>
      <c r="I4679" s="96">
        <v>1</v>
      </c>
      <c r="J4679" s="97">
        <v>13575</v>
      </c>
      <c r="K4679" s="98">
        <f t="shared" si="2569"/>
        <v>13575</v>
      </c>
      <c r="L4679" s="99">
        <f t="shared" si="2570"/>
        <v>1.0815399999999999</v>
      </c>
      <c r="M4679" s="100">
        <f t="shared" si="2571"/>
        <v>1.0590999999999999</v>
      </c>
      <c r="N4679" s="101">
        <f t="shared" si="2572"/>
        <v>0.97811300000000001</v>
      </c>
      <c r="O4679" s="100">
        <f t="shared" si="2573"/>
        <v>1</v>
      </c>
      <c r="P4679" s="98">
        <f t="shared" si="2574"/>
        <v>15209.27</v>
      </c>
      <c r="Q4679" s="97">
        <f t="shared" si="2575"/>
        <v>15209.27</v>
      </c>
      <c r="R4679" s="97">
        <f t="shared" ref="R4679" si="2577">Q4679</f>
        <v>15209.27</v>
      </c>
      <c r="S4679" s="97"/>
    </row>
    <row r="4680" spans="1:19" x14ac:dyDescent="0.25">
      <c r="A4680" s="89" t="s">
        <v>9811</v>
      </c>
      <c r="B4680" s="89" t="s">
        <v>9799</v>
      </c>
      <c r="C4680" s="89"/>
      <c r="D4680" s="89" t="s">
        <v>40</v>
      </c>
      <c r="E4680" s="94" t="s">
        <v>9812</v>
      </c>
      <c r="F4680" s="95" t="s">
        <v>9813</v>
      </c>
      <c r="G4680" s="89" t="s">
        <v>648</v>
      </c>
      <c r="H4680" s="89" t="s">
        <v>24</v>
      </c>
      <c r="I4680" s="96">
        <v>1</v>
      </c>
      <c r="J4680" s="97">
        <v>10965</v>
      </c>
      <c r="K4680" s="98">
        <f t="shared" si="2569"/>
        <v>5482.5</v>
      </c>
      <c r="L4680" s="99">
        <f t="shared" si="2570"/>
        <v>1.0815399999999999</v>
      </c>
      <c r="M4680" s="100">
        <f t="shared" si="2571"/>
        <v>1.0590999999999999</v>
      </c>
      <c r="N4680" s="101">
        <f t="shared" si="2572"/>
        <v>0.97811300000000001</v>
      </c>
      <c r="O4680" s="100">
        <f t="shared" si="2573"/>
        <v>1</v>
      </c>
      <c r="P4680" s="98">
        <f t="shared" si="2574"/>
        <v>6142.53</v>
      </c>
      <c r="Q4680" s="97">
        <f t="shared" si="2575"/>
        <v>12285.06</v>
      </c>
      <c r="R4680" s="97"/>
      <c r="S4680" s="97"/>
    </row>
    <row r="4681" spans="1:19" ht="22.5" x14ac:dyDescent="0.25">
      <c r="A4681" s="89" t="s">
        <v>9814</v>
      </c>
      <c r="B4681" s="89" t="s">
        <v>9799</v>
      </c>
      <c r="C4681" s="89" t="s">
        <v>17297</v>
      </c>
      <c r="D4681" s="89" t="s">
        <v>43</v>
      </c>
      <c r="E4681" s="94" t="s">
        <v>9815</v>
      </c>
      <c r="F4681" s="95" t="s">
        <v>9816</v>
      </c>
      <c r="G4681" s="89" t="s">
        <v>648</v>
      </c>
      <c r="H4681" s="89" t="s">
        <v>12</v>
      </c>
      <c r="I4681" s="96">
        <v>1</v>
      </c>
      <c r="J4681" s="97">
        <v>10362</v>
      </c>
      <c r="K4681" s="98">
        <f t="shared" si="2569"/>
        <v>10362</v>
      </c>
      <c r="L4681" s="99">
        <f t="shared" si="2570"/>
        <v>1.0815399999999999</v>
      </c>
      <c r="M4681" s="100">
        <f t="shared" si="2571"/>
        <v>1.0590999999999999</v>
      </c>
      <c r="N4681" s="101">
        <f t="shared" si="2572"/>
        <v>0.97811300000000001</v>
      </c>
      <c r="O4681" s="100">
        <f t="shared" si="2573"/>
        <v>1</v>
      </c>
      <c r="P4681" s="98">
        <f t="shared" si="2574"/>
        <v>11609.46</v>
      </c>
      <c r="Q4681" s="97">
        <f t="shared" si="2575"/>
        <v>11609.46</v>
      </c>
      <c r="R4681" s="97">
        <f t="shared" ref="R4681:R4682" si="2578">Q4681</f>
        <v>11609.46</v>
      </c>
      <c r="S4681" s="97"/>
    </row>
    <row r="4682" spans="1:19" ht="22.5" x14ac:dyDescent="0.25">
      <c r="A4682" s="89" t="s">
        <v>9817</v>
      </c>
      <c r="B4682" s="89" t="s">
        <v>9799</v>
      </c>
      <c r="C4682" s="89" t="s">
        <v>17297</v>
      </c>
      <c r="D4682" s="89" t="s">
        <v>48</v>
      </c>
      <c r="E4682" s="94" t="s">
        <v>9818</v>
      </c>
      <c r="F4682" s="95" t="s">
        <v>9819</v>
      </c>
      <c r="G4682" s="89" t="s">
        <v>648</v>
      </c>
      <c r="H4682" s="89" t="s">
        <v>12</v>
      </c>
      <c r="I4682" s="96">
        <v>1</v>
      </c>
      <c r="J4682" s="97">
        <v>40814</v>
      </c>
      <c r="K4682" s="98">
        <f t="shared" si="2569"/>
        <v>40814</v>
      </c>
      <c r="L4682" s="99">
        <f t="shared" si="2570"/>
        <v>1.0815399999999999</v>
      </c>
      <c r="M4682" s="100">
        <f t="shared" si="2571"/>
        <v>1.0590999999999999</v>
      </c>
      <c r="N4682" s="101">
        <f t="shared" si="2572"/>
        <v>0.97811300000000001</v>
      </c>
      <c r="O4682" s="100">
        <f t="shared" si="2573"/>
        <v>1</v>
      </c>
      <c r="P4682" s="98">
        <f t="shared" si="2574"/>
        <v>45727.53</v>
      </c>
      <c r="Q4682" s="97">
        <f t="shared" si="2575"/>
        <v>45727.53</v>
      </c>
      <c r="R4682" s="97">
        <f t="shared" si="2578"/>
        <v>45727.53</v>
      </c>
      <c r="S4682" s="97"/>
    </row>
    <row r="4683" spans="1:19" x14ac:dyDescent="0.25">
      <c r="A4683" s="89" t="s">
        <v>9820</v>
      </c>
      <c r="B4683" s="89" t="s">
        <v>9799</v>
      </c>
      <c r="C4683" s="89"/>
      <c r="D4683" s="89" t="s">
        <v>55</v>
      </c>
      <c r="E4683" s="94" t="s">
        <v>2003</v>
      </c>
      <c r="F4683" s="95" t="s">
        <v>2004</v>
      </c>
      <c r="G4683" s="89" t="s">
        <v>648</v>
      </c>
      <c r="H4683" s="89" t="s">
        <v>24</v>
      </c>
      <c r="I4683" s="96">
        <v>1</v>
      </c>
      <c r="J4683" s="97">
        <v>1445</v>
      </c>
      <c r="K4683" s="98">
        <f t="shared" si="2569"/>
        <v>722.5</v>
      </c>
      <c r="L4683" s="99">
        <f t="shared" si="2570"/>
        <v>1.0815399999999999</v>
      </c>
      <c r="M4683" s="100">
        <f t="shared" si="2571"/>
        <v>1.0590999999999999</v>
      </c>
      <c r="N4683" s="101">
        <f t="shared" si="2572"/>
        <v>0.97811300000000001</v>
      </c>
      <c r="O4683" s="100">
        <f t="shared" si="2573"/>
        <v>1</v>
      </c>
      <c r="P4683" s="98">
        <f t="shared" si="2574"/>
        <v>809.48</v>
      </c>
      <c r="Q4683" s="97">
        <f t="shared" si="2575"/>
        <v>1618.96</v>
      </c>
      <c r="R4683" s="97"/>
      <c r="S4683" s="97"/>
    </row>
    <row r="4684" spans="1:19" ht="22.5" x14ac:dyDescent="0.25">
      <c r="A4684" s="89" t="s">
        <v>9821</v>
      </c>
      <c r="B4684" s="89" t="s">
        <v>9799</v>
      </c>
      <c r="C4684" s="89" t="s">
        <v>17297</v>
      </c>
      <c r="D4684" s="89" t="s">
        <v>58</v>
      </c>
      <c r="E4684" s="94" t="s">
        <v>9822</v>
      </c>
      <c r="F4684" s="95" t="s">
        <v>9823</v>
      </c>
      <c r="G4684" s="89" t="s">
        <v>648</v>
      </c>
      <c r="H4684" s="89" t="s">
        <v>12</v>
      </c>
      <c r="I4684" s="96">
        <v>1</v>
      </c>
      <c r="J4684" s="97">
        <v>7905</v>
      </c>
      <c r="K4684" s="98">
        <f t="shared" si="2569"/>
        <v>7905</v>
      </c>
      <c r="L4684" s="99">
        <f t="shared" si="2570"/>
        <v>1.0815399999999999</v>
      </c>
      <c r="M4684" s="100">
        <f t="shared" si="2571"/>
        <v>1.0590999999999999</v>
      </c>
      <c r="N4684" s="101">
        <f t="shared" si="2572"/>
        <v>0.97811300000000001</v>
      </c>
      <c r="O4684" s="100">
        <f t="shared" si="2573"/>
        <v>1</v>
      </c>
      <c r="P4684" s="98">
        <f t="shared" si="2574"/>
        <v>8856.67</v>
      </c>
      <c r="Q4684" s="97">
        <f t="shared" si="2575"/>
        <v>8856.67</v>
      </c>
      <c r="R4684" s="97">
        <f t="shared" ref="R4684:R4686" si="2579">Q4684</f>
        <v>8856.67</v>
      </c>
      <c r="S4684" s="97"/>
    </row>
    <row r="4685" spans="1:19" ht="22.5" x14ac:dyDescent="0.25">
      <c r="A4685" s="89" t="s">
        <v>9824</v>
      </c>
      <c r="B4685" s="89" t="s">
        <v>9799</v>
      </c>
      <c r="C4685" s="89" t="s">
        <v>17297</v>
      </c>
      <c r="D4685" s="89" t="s">
        <v>60</v>
      </c>
      <c r="E4685" s="94" t="s">
        <v>9825</v>
      </c>
      <c r="F4685" s="95" t="s">
        <v>9826</v>
      </c>
      <c r="G4685" s="89" t="s">
        <v>648</v>
      </c>
      <c r="H4685" s="89" t="s">
        <v>12</v>
      </c>
      <c r="I4685" s="96">
        <v>1</v>
      </c>
      <c r="J4685" s="97">
        <v>72097</v>
      </c>
      <c r="K4685" s="98">
        <f t="shared" si="2569"/>
        <v>72097</v>
      </c>
      <c r="L4685" s="99">
        <f t="shared" si="2570"/>
        <v>1.0815399999999999</v>
      </c>
      <c r="M4685" s="100">
        <f t="shared" si="2571"/>
        <v>1.0590999999999999</v>
      </c>
      <c r="N4685" s="101">
        <f t="shared" si="2572"/>
        <v>0.97811300000000001</v>
      </c>
      <c r="O4685" s="100">
        <f t="shared" si="2573"/>
        <v>1</v>
      </c>
      <c r="P4685" s="98">
        <f t="shared" si="2574"/>
        <v>80776.639999999999</v>
      </c>
      <c r="Q4685" s="97">
        <f t="shared" si="2575"/>
        <v>80776.639999999999</v>
      </c>
      <c r="R4685" s="97">
        <f t="shared" si="2579"/>
        <v>80776.639999999999</v>
      </c>
      <c r="S4685" s="97"/>
    </row>
    <row r="4686" spans="1:19" ht="22.5" x14ac:dyDescent="0.25">
      <c r="A4686" s="89" t="s">
        <v>9827</v>
      </c>
      <c r="B4686" s="89" t="s">
        <v>9799</v>
      </c>
      <c r="C4686" s="89" t="s">
        <v>17297</v>
      </c>
      <c r="D4686" s="89" t="s">
        <v>65</v>
      </c>
      <c r="E4686" s="94" t="s">
        <v>9828</v>
      </c>
      <c r="F4686" s="95" t="s">
        <v>9829</v>
      </c>
      <c r="G4686" s="89" t="s">
        <v>648</v>
      </c>
      <c r="H4686" s="89" t="s">
        <v>126</v>
      </c>
      <c r="I4686" s="96">
        <v>1</v>
      </c>
      <c r="J4686" s="97">
        <v>10683</v>
      </c>
      <c r="K4686" s="98">
        <f t="shared" si="2569"/>
        <v>410.88</v>
      </c>
      <c r="L4686" s="99">
        <f t="shared" si="2570"/>
        <v>1.0815399999999999</v>
      </c>
      <c r="M4686" s="100">
        <f t="shared" si="2571"/>
        <v>1.0590999999999999</v>
      </c>
      <c r="N4686" s="101">
        <f t="shared" si="2572"/>
        <v>0.97811300000000001</v>
      </c>
      <c r="O4686" s="100">
        <f t="shared" si="2573"/>
        <v>1</v>
      </c>
      <c r="P4686" s="98">
        <f t="shared" si="2574"/>
        <v>460.35</v>
      </c>
      <c r="Q4686" s="97">
        <f t="shared" si="2575"/>
        <v>11969.1</v>
      </c>
      <c r="R4686" s="97">
        <f t="shared" si="2579"/>
        <v>11969.1</v>
      </c>
      <c r="S4686" s="97"/>
    </row>
    <row r="4687" spans="1:19" x14ac:dyDescent="0.25">
      <c r="A4687" s="89" t="s">
        <v>9830</v>
      </c>
      <c r="B4687" s="89" t="s">
        <v>9799</v>
      </c>
      <c r="C4687" s="89"/>
      <c r="D4687" s="89" t="s">
        <v>68</v>
      </c>
      <c r="E4687" s="94" t="s">
        <v>6858</v>
      </c>
      <c r="F4687" s="95" t="s">
        <v>6859</v>
      </c>
      <c r="G4687" s="89" t="s">
        <v>71</v>
      </c>
      <c r="H4687" s="89" t="s">
        <v>88</v>
      </c>
      <c r="I4687" s="96">
        <v>1</v>
      </c>
      <c r="J4687" s="97">
        <v>3209</v>
      </c>
      <c r="K4687" s="98">
        <f t="shared" si="2569"/>
        <v>24684.62</v>
      </c>
      <c r="L4687" s="99">
        <f t="shared" si="2570"/>
        <v>1.0815399999999999</v>
      </c>
      <c r="M4687" s="100">
        <f t="shared" si="2571"/>
        <v>1.0590999999999999</v>
      </c>
      <c r="N4687" s="101">
        <f t="shared" si="2572"/>
        <v>0.97811300000000001</v>
      </c>
      <c r="O4687" s="100">
        <f t="shared" si="2573"/>
        <v>1</v>
      </c>
      <c r="P4687" s="98">
        <f t="shared" si="2574"/>
        <v>27656.36</v>
      </c>
      <c r="Q4687" s="97">
        <f t="shared" si="2575"/>
        <v>3595.33</v>
      </c>
      <c r="R4687" s="97"/>
      <c r="S4687" s="97"/>
    </row>
    <row r="4688" spans="1:19" ht="22.5" x14ac:dyDescent="0.25">
      <c r="A4688" s="89" t="s">
        <v>9831</v>
      </c>
      <c r="B4688" s="89" t="s">
        <v>9799</v>
      </c>
      <c r="C4688" s="89"/>
      <c r="D4688" s="89" t="s">
        <v>70</v>
      </c>
      <c r="E4688" s="94" t="s">
        <v>9832</v>
      </c>
      <c r="F4688" s="95" t="s">
        <v>9833</v>
      </c>
      <c r="G4688" s="89" t="s">
        <v>648</v>
      </c>
      <c r="H4688" s="89" t="s">
        <v>70</v>
      </c>
      <c r="I4688" s="96">
        <v>1</v>
      </c>
      <c r="J4688" s="97">
        <v>5526</v>
      </c>
      <c r="K4688" s="98">
        <f t="shared" si="2569"/>
        <v>425.08</v>
      </c>
      <c r="L4688" s="99">
        <f t="shared" si="2570"/>
        <v>1.0815399999999999</v>
      </c>
      <c r="M4688" s="100">
        <f t="shared" si="2571"/>
        <v>1.0590999999999999</v>
      </c>
      <c r="N4688" s="101">
        <f t="shared" si="2572"/>
        <v>0.97811300000000001</v>
      </c>
      <c r="O4688" s="100">
        <f t="shared" si="2573"/>
        <v>1</v>
      </c>
      <c r="P4688" s="98">
        <f t="shared" si="2574"/>
        <v>476.25</v>
      </c>
      <c r="Q4688" s="97">
        <f t="shared" si="2575"/>
        <v>6191.25</v>
      </c>
      <c r="R4688" s="97"/>
      <c r="S4688" s="97"/>
    </row>
    <row r="4689" spans="1:19" ht="22.5" x14ac:dyDescent="0.25">
      <c r="A4689" s="89" t="s">
        <v>9834</v>
      </c>
      <c r="B4689" s="89" t="s">
        <v>9799</v>
      </c>
      <c r="C4689" s="89"/>
      <c r="D4689" s="89" t="s">
        <v>73</v>
      </c>
      <c r="E4689" s="94" t="s">
        <v>9835</v>
      </c>
      <c r="F4689" s="95" t="s">
        <v>9836</v>
      </c>
      <c r="G4689" s="89" t="s">
        <v>648</v>
      </c>
      <c r="H4689" s="89" t="s">
        <v>154</v>
      </c>
      <c r="I4689" s="96">
        <v>1</v>
      </c>
      <c r="J4689" s="97">
        <v>1034</v>
      </c>
      <c r="K4689" s="98">
        <f t="shared" si="2569"/>
        <v>29.54</v>
      </c>
      <c r="L4689" s="99">
        <f t="shared" si="2570"/>
        <v>1.0815399999999999</v>
      </c>
      <c r="M4689" s="100">
        <f t="shared" si="2571"/>
        <v>1.0590999999999999</v>
      </c>
      <c r="N4689" s="101">
        <f t="shared" si="2572"/>
        <v>0.97811300000000001</v>
      </c>
      <c r="O4689" s="100">
        <f t="shared" si="2573"/>
        <v>1</v>
      </c>
      <c r="P4689" s="98">
        <f t="shared" si="2574"/>
        <v>33.1</v>
      </c>
      <c r="Q4689" s="97">
        <f t="shared" si="2575"/>
        <v>1158.5</v>
      </c>
      <c r="R4689" s="97"/>
      <c r="S4689" s="97"/>
    </row>
    <row r="4690" spans="1:19" ht="22.5" x14ac:dyDescent="0.25">
      <c r="A4690" s="89" t="s">
        <v>9837</v>
      </c>
      <c r="B4690" s="89" t="s">
        <v>9799</v>
      </c>
      <c r="C4690" s="89"/>
      <c r="D4690" s="89" t="s">
        <v>75</v>
      </c>
      <c r="E4690" s="94" t="s">
        <v>9838</v>
      </c>
      <c r="F4690" s="95" t="s">
        <v>9839</v>
      </c>
      <c r="G4690" s="89" t="s">
        <v>648</v>
      </c>
      <c r="H4690" s="89" t="s">
        <v>12</v>
      </c>
      <c r="I4690" s="96">
        <v>1</v>
      </c>
      <c r="J4690" s="97">
        <v>2719</v>
      </c>
      <c r="K4690" s="98">
        <f t="shared" si="2569"/>
        <v>2719</v>
      </c>
      <c r="L4690" s="99">
        <f t="shared" si="2570"/>
        <v>1.0815399999999999</v>
      </c>
      <c r="M4690" s="100">
        <f t="shared" si="2571"/>
        <v>1.0590999999999999</v>
      </c>
      <c r="N4690" s="101">
        <f t="shared" si="2572"/>
        <v>0.97811300000000001</v>
      </c>
      <c r="O4690" s="100">
        <f t="shared" si="2573"/>
        <v>1</v>
      </c>
      <c r="P4690" s="98">
        <f t="shared" si="2574"/>
        <v>3046.34</v>
      </c>
      <c r="Q4690" s="97">
        <f t="shared" si="2575"/>
        <v>3046.34</v>
      </c>
      <c r="R4690" s="97"/>
      <c r="S4690" s="97"/>
    </row>
    <row r="4691" spans="1:19" ht="22.5" x14ac:dyDescent="0.25">
      <c r="A4691" s="89" t="s">
        <v>9840</v>
      </c>
      <c r="B4691" s="89" t="s">
        <v>9799</v>
      </c>
      <c r="C4691" s="89"/>
      <c r="D4691" s="89" t="s">
        <v>87</v>
      </c>
      <c r="E4691" s="94" t="s">
        <v>9841</v>
      </c>
      <c r="F4691" s="95" t="s">
        <v>9842</v>
      </c>
      <c r="G4691" s="89" t="s">
        <v>648</v>
      </c>
      <c r="H4691" s="89" t="s">
        <v>12</v>
      </c>
      <c r="I4691" s="96">
        <v>1</v>
      </c>
      <c r="J4691" s="97">
        <v>1262</v>
      </c>
      <c r="K4691" s="98">
        <f t="shared" si="2569"/>
        <v>1262</v>
      </c>
      <c r="L4691" s="99">
        <f t="shared" si="2570"/>
        <v>1.0815399999999999</v>
      </c>
      <c r="M4691" s="100">
        <f t="shared" si="2571"/>
        <v>1.0590999999999999</v>
      </c>
      <c r="N4691" s="101">
        <f t="shared" si="2572"/>
        <v>0.97811300000000001</v>
      </c>
      <c r="O4691" s="100">
        <f t="shared" si="2573"/>
        <v>1</v>
      </c>
      <c r="P4691" s="98">
        <f t="shared" si="2574"/>
        <v>1413.93</v>
      </c>
      <c r="Q4691" s="97">
        <f t="shared" si="2575"/>
        <v>1413.93</v>
      </c>
      <c r="R4691" s="97"/>
      <c r="S4691" s="97"/>
    </row>
    <row r="4692" spans="1:19" ht="22.5" x14ac:dyDescent="0.25">
      <c r="A4692" s="89" t="s">
        <v>9843</v>
      </c>
      <c r="B4692" s="89" t="s">
        <v>9799</v>
      </c>
      <c r="C4692" s="89"/>
      <c r="D4692" s="89" t="s">
        <v>89</v>
      </c>
      <c r="E4692" s="94" t="s">
        <v>9844</v>
      </c>
      <c r="F4692" s="95" t="s">
        <v>9845</v>
      </c>
      <c r="G4692" s="89" t="s">
        <v>648</v>
      </c>
      <c r="H4692" s="89" t="s">
        <v>12</v>
      </c>
      <c r="I4692" s="96">
        <v>1</v>
      </c>
      <c r="J4692" s="97">
        <v>1583</v>
      </c>
      <c r="K4692" s="98">
        <f t="shared" si="2569"/>
        <v>1583</v>
      </c>
      <c r="L4692" s="99">
        <f t="shared" si="2570"/>
        <v>1.0815399999999999</v>
      </c>
      <c r="M4692" s="100">
        <f t="shared" si="2571"/>
        <v>1.0590999999999999</v>
      </c>
      <c r="N4692" s="101">
        <f t="shared" si="2572"/>
        <v>0.97811300000000001</v>
      </c>
      <c r="O4692" s="100">
        <f t="shared" si="2573"/>
        <v>1</v>
      </c>
      <c r="P4692" s="98">
        <f t="shared" si="2574"/>
        <v>1773.57</v>
      </c>
      <c r="Q4692" s="97">
        <f t="shared" si="2575"/>
        <v>1773.57</v>
      </c>
      <c r="R4692" s="97"/>
      <c r="S4692" s="97"/>
    </row>
    <row r="4693" spans="1:19" ht="22.5" x14ac:dyDescent="0.25">
      <c r="A4693" s="89" t="s">
        <v>9846</v>
      </c>
      <c r="B4693" s="89" t="s">
        <v>9799</v>
      </c>
      <c r="C4693" s="89"/>
      <c r="D4693" s="89" t="s">
        <v>90</v>
      </c>
      <c r="E4693" s="94" t="s">
        <v>9847</v>
      </c>
      <c r="F4693" s="95" t="s">
        <v>9848</v>
      </c>
      <c r="G4693" s="89" t="s">
        <v>1071</v>
      </c>
      <c r="H4693" s="89" t="s">
        <v>9849</v>
      </c>
      <c r="I4693" s="96">
        <v>1</v>
      </c>
      <c r="J4693" s="97">
        <v>30117</v>
      </c>
      <c r="K4693" s="98">
        <f t="shared" si="2569"/>
        <v>4705.78</v>
      </c>
      <c r="L4693" s="99">
        <f t="shared" si="2570"/>
        <v>1.0815399999999999</v>
      </c>
      <c r="M4693" s="100">
        <f t="shared" si="2571"/>
        <v>1.0590999999999999</v>
      </c>
      <c r="N4693" s="101">
        <f t="shared" si="2572"/>
        <v>0.97811300000000001</v>
      </c>
      <c r="O4693" s="100">
        <f t="shared" si="2573"/>
        <v>1</v>
      </c>
      <c r="P4693" s="98">
        <f t="shared" si="2574"/>
        <v>5272.3</v>
      </c>
      <c r="Q4693" s="97">
        <f t="shared" si="2575"/>
        <v>33742.720000000001</v>
      </c>
      <c r="R4693" s="97"/>
      <c r="S4693" s="97"/>
    </row>
    <row r="4694" spans="1:19" x14ac:dyDescent="0.25">
      <c r="A4694" s="89" t="s">
        <v>9850</v>
      </c>
      <c r="B4694" s="89" t="s">
        <v>9799</v>
      </c>
      <c r="C4694" s="89"/>
      <c r="D4694" s="89" t="s">
        <v>91</v>
      </c>
      <c r="E4694" s="94" t="s">
        <v>9851</v>
      </c>
      <c r="F4694" s="95" t="s">
        <v>9852</v>
      </c>
      <c r="G4694" s="89" t="s">
        <v>1459</v>
      </c>
      <c r="H4694" s="89" t="s">
        <v>9853</v>
      </c>
      <c r="I4694" s="96">
        <v>1</v>
      </c>
      <c r="J4694" s="97">
        <v>6132</v>
      </c>
      <c r="K4694" s="98">
        <f t="shared" si="2569"/>
        <v>9393.3799999999992</v>
      </c>
      <c r="L4694" s="99">
        <f t="shared" si="2570"/>
        <v>1.0815399999999999</v>
      </c>
      <c r="M4694" s="100">
        <f t="shared" si="2571"/>
        <v>1.0590999999999999</v>
      </c>
      <c r="N4694" s="101">
        <f t="shared" si="2572"/>
        <v>0.97811300000000001</v>
      </c>
      <c r="O4694" s="100">
        <f t="shared" si="2573"/>
        <v>1</v>
      </c>
      <c r="P4694" s="98">
        <f t="shared" si="2574"/>
        <v>10524.23</v>
      </c>
      <c r="Q4694" s="97">
        <f t="shared" si="2575"/>
        <v>6870.22</v>
      </c>
      <c r="R4694" s="97"/>
      <c r="S4694" s="97"/>
    </row>
    <row r="4695" spans="1:19" x14ac:dyDescent="0.25">
      <c r="A4695" s="89" t="s">
        <v>9854</v>
      </c>
      <c r="B4695" s="89" t="s">
        <v>9799</v>
      </c>
      <c r="C4695" s="89"/>
      <c r="D4695" s="89" t="s">
        <v>101</v>
      </c>
      <c r="E4695" s="94" t="s">
        <v>9855</v>
      </c>
      <c r="F4695" s="95" t="s">
        <v>9856</v>
      </c>
      <c r="G4695" s="89" t="s">
        <v>648</v>
      </c>
      <c r="H4695" s="89" t="s">
        <v>55</v>
      </c>
      <c r="I4695" s="96">
        <v>1</v>
      </c>
      <c r="J4695" s="97">
        <v>4745</v>
      </c>
      <c r="K4695" s="98">
        <f t="shared" si="2569"/>
        <v>593.13</v>
      </c>
      <c r="L4695" s="99">
        <f t="shared" si="2570"/>
        <v>1.0815399999999999</v>
      </c>
      <c r="M4695" s="100">
        <f t="shared" si="2571"/>
        <v>1.0590999999999999</v>
      </c>
      <c r="N4695" s="101">
        <f t="shared" si="2572"/>
        <v>0.97811300000000001</v>
      </c>
      <c r="O4695" s="100">
        <f t="shared" si="2573"/>
        <v>1</v>
      </c>
      <c r="P4695" s="98">
        <f t="shared" si="2574"/>
        <v>664.54</v>
      </c>
      <c r="Q4695" s="97">
        <f t="shared" si="2575"/>
        <v>5316.32</v>
      </c>
      <c r="R4695" s="97"/>
      <c r="S4695" s="97"/>
    </row>
    <row r="4696" spans="1:19" ht="22.5" x14ac:dyDescent="0.25">
      <c r="A4696" s="89" t="s">
        <v>9857</v>
      </c>
      <c r="B4696" s="89" t="s">
        <v>9799</v>
      </c>
      <c r="C4696" s="89" t="s">
        <v>17297</v>
      </c>
      <c r="D4696" s="89" t="s">
        <v>106</v>
      </c>
      <c r="E4696" s="94" t="s">
        <v>9858</v>
      </c>
      <c r="F4696" s="95" t="s">
        <v>9859</v>
      </c>
      <c r="G4696" s="89" t="s">
        <v>648</v>
      </c>
      <c r="H4696" s="89" t="s">
        <v>55</v>
      </c>
      <c r="I4696" s="96">
        <v>1</v>
      </c>
      <c r="J4696" s="97">
        <v>27379</v>
      </c>
      <c r="K4696" s="98">
        <f t="shared" si="2569"/>
        <v>3422.38</v>
      </c>
      <c r="L4696" s="99">
        <f t="shared" si="2570"/>
        <v>1.0815399999999999</v>
      </c>
      <c r="M4696" s="100">
        <f t="shared" si="2571"/>
        <v>1.0590999999999999</v>
      </c>
      <c r="N4696" s="101">
        <f t="shared" si="2572"/>
        <v>0.97811300000000001</v>
      </c>
      <c r="O4696" s="100">
        <f t="shared" si="2573"/>
        <v>1</v>
      </c>
      <c r="P4696" s="98">
        <f t="shared" si="2574"/>
        <v>3834.39</v>
      </c>
      <c r="Q4696" s="97">
        <f t="shared" si="2575"/>
        <v>30675.119999999999</v>
      </c>
      <c r="R4696" s="97">
        <f t="shared" ref="R4696" si="2580">Q4696</f>
        <v>30675.119999999999</v>
      </c>
      <c r="S4696" s="97"/>
    </row>
    <row r="4697" spans="1:19" x14ac:dyDescent="0.25">
      <c r="A4697" s="89" t="s">
        <v>9860</v>
      </c>
      <c r="B4697" s="89" t="s">
        <v>9799</v>
      </c>
      <c r="C4697" s="89"/>
      <c r="D4697" s="89" t="s">
        <v>107</v>
      </c>
      <c r="E4697" s="94" t="s">
        <v>9861</v>
      </c>
      <c r="F4697" s="95" t="s">
        <v>9862</v>
      </c>
      <c r="G4697" s="89" t="s">
        <v>648</v>
      </c>
      <c r="H4697" s="89" t="s">
        <v>12</v>
      </c>
      <c r="I4697" s="96">
        <v>1</v>
      </c>
      <c r="J4697" s="97">
        <v>6892</v>
      </c>
      <c r="K4697" s="98">
        <f t="shared" si="2569"/>
        <v>6892</v>
      </c>
      <c r="L4697" s="99">
        <f t="shared" si="2570"/>
        <v>1.0815399999999999</v>
      </c>
      <c r="M4697" s="100">
        <f t="shared" si="2571"/>
        <v>1.0590999999999999</v>
      </c>
      <c r="N4697" s="101">
        <f t="shared" si="2572"/>
        <v>0.97811300000000001</v>
      </c>
      <c r="O4697" s="100">
        <f t="shared" si="2573"/>
        <v>1</v>
      </c>
      <c r="P4697" s="98">
        <f t="shared" si="2574"/>
        <v>7721.72</v>
      </c>
      <c r="Q4697" s="97">
        <f t="shared" si="2575"/>
        <v>7721.72</v>
      </c>
      <c r="R4697" s="97"/>
      <c r="S4697" s="97"/>
    </row>
    <row r="4698" spans="1:19" ht="33.75" x14ac:dyDescent="0.25">
      <c r="A4698" s="89" t="s">
        <v>9863</v>
      </c>
      <c r="B4698" s="89" t="s">
        <v>9799</v>
      </c>
      <c r="C4698" s="89" t="s">
        <v>17297</v>
      </c>
      <c r="D4698" s="89" t="s">
        <v>108</v>
      </c>
      <c r="E4698" s="94" t="s">
        <v>9864</v>
      </c>
      <c r="F4698" s="95" t="s">
        <v>9865</v>
      </c>
      <c r="G4698" s="89" t="s">
        <v>648</v>
      </c>
      <c r="H4698" s="89" t="s">
        <v>12</v>
      </c>
      <c r="I4698" s="96">
        <v>1</v>
      </c>
      <c r="J4698" s="97">
        <v>380097</v>
      </c>
      <c r="K4698" s="98">
        <f t="shared" si="2569"/>
        <v>380097</v>
      </c>
      <c r="L4698" s="99">
        <f t="shared" si="2570"/>
        <v>1.0815399999999999</v>
      </c>
      <c r="M4698" s="100">
        <f t="shared" si="2571"/>
        <v>1.0590999999999999</v>
      </c>
      <c r="N4698" s="101">
        <f t="shared" si="2572"/>
        <v>0.97811300000000001</v>
      </c>
      <c r="O4698" s="100">
        <f t="shared" si="2573"/>
        <v>1</v>
      </c>
      <c r="P4698" s="98">
        <f t="shared" si="2574"/>
        <v>425856.25</v>
      </c>
      <c r="Q4698" s="97">
        <f t="shared" si="2575"/>
        <v>425856.25</v>
      </c>
      <c r="R4698" s="97">
        <f t="shared" ref="R4698" si="2581">Q4698</f>
        <v>425856.25</v>
      </c>
      <c r="S4698" s="97"/>
    </row>
    <row r="4699" spans="1:19" x14ac:dyDescent="0.25">
      <c r="A4699" s="89" t="s">
        <v>9866</v>
      </c>
      <c r="B4699" s="89" t="s">
        <v>9799</v>
      </c>
      <c r="C4699" s="89"/>
      <c r="D4699" s="89" t="s">
        <v>109</v>
      </c>
      <c r="E4699" s="94" t="s">
        <v>2003</v>
      </c>
      <c r="F4699" s="95" t="s">
        <v>2004</v>
      </c>
      <c r="G4699" s="89" t="s">
        <v>648</v>
      </c>
      <c r="H4699" s="89" t="s">
        <v>24</v>
      </c>
      <c r="I4699" s="96">
        <v>1</v>
      </c>
      <c r="J4699" s="97">
        <v>1445</v>
      </c>
      <c r="K4699" s="98">
        <f t="shared" si="2569"/>
        <v>722.5</v>
      </c>
      <c r="L4699" s="99">
        <f t="shared" si="2570"/>
        <v>1.0815399999999999</v>
      </c>
      <c r="M4699" s="100">
        <f t="shared" si="2571"/>
        <v>1.0590999999999999</v>
      </c>
      <c r="N4699" s="101">
        <f t="shared" si="2572"/>
        <v>0.97811300000000001</v>
      </c>
      <c r="O4699" s="100">
        <f t="shared" si="2573"/>
        <v>1</v>
      </c>
      <c r="P4699" s="98">
        <f t="shared" si="2574"/>
        <v>809.48</v>
      </c>
      <c r="Q4699" s="97">
        <f t="shared" si="2575"/>
        <v>1618.96</v>
      </c>
      <c r="R4699" s="97"/>
      <c r="S4699" s="97"/>
    </row>
    <row r="4700" spans="1:19" ht="22.5" x14ac:dyDescent="0.25">
      <c r="A4700" s="89" t="s">
        <v>9867</v>
      </c>
      <c r="B4700" s="89" t="s">
        <v>9799</v>
      </c>
      <c r="C4700" s="89"/>
      <c r="D4700" s="89" t="s">
        <v>122</v>
      </c>
      <c r="E4700" s="94" t="s">
        <v>9868</v>
      </c>
      <c r="F4700" s="95" t="s">
        <v>9869</v>
      </c>
      <c r="G4700" s="89" t="s">
        <v>648</v>
      </c>
      <c r="H4700" s="89" t="s">
        <v>12</v>
      </c>
      <c r="I4700" s="96">
        <v>1</v>
      </c>
      <c r="J4700" s="97">
        <v>829</v>
      </c>
      <c r="K4700" s="98">
        <f t="shared" si="2569"/>
        <v>829</v>
      </c>
      <c r="L4700" s="99">
        <f t="shared" si="2570"/>
        <v>1.0815399999999999</v>
      </c>
      <c r="M4700" s="100">
        <f t="shared" si="2571"/>
        <v>1.0590999999999999</v>
      </c>
      <c r="N4700" s="101">
        <f t="shared" si="2572"/>
        <v>0.97811300000000001</v>
      </c>
      <c r="O4700" s="100">
        <f t="shared" si="2573"/>
        <v>1</v>
      </c>
      <c r="P4700" s="98">
        <f t="shared" si="2574"/>
        <v>928.8</v>
      </c>
      <c r="Q4700" s="97">
        <f t="shared" si="2575"/>
        <v>928.8</v>
      </c>
      <c r="R4700" s="97"/>
      <c r="S4700" s="97"/>
    </row>
    <row r="4701" spans="1:19" ht="22.5" x14ac:dyDescent="0.25">
      <c r="A4701" s="89" t="s">
        <v>9870</v>
      </c>
      <c r="B4701" s="89" t="s">
        <v>9799</v>
      </c>
      <c r="C4701" s="89"/>
      <c r="D4701" s="89" t="s">
        <v>126</v>
      </c>
      <c r="E4701" s="94" t="s">
        <v>9871</v>
      </c>
      <c r="F4701" s="95" t="s">
        <v>9872</v>
      </c>
      <c r="G4701" s="89" t="s">
        <v>648</v>
      </c>
      <c r="H4701" s="89" t="s">
        <v>12</v>
      </c>
      <c r="I4701" s="96">
        <v>1</v>
      </c>
      <c r="J4701" s="97">
        <v>829</v>
      </c>
      <c r="K4701" s="98">
        <f t="shared" si="2569"/>
        <v>829</v>
      </c>
      <c r="L4701" s="99">
        <f t="shared" si="2570"/>
        <v>1.0815399999999999</v>
      </c>
      <c r="M4701" s="100">
        <f t="shared" si="2571"/>
        <v>1.0590999999999999</v>
      </c>
      <c r="N4701" s="101">
        <f t="shared" si="2572"/>
        <v>0.97811300000000001</v>
      </c>
      <c r="O4701" s="100">
        <f t="shared" si="2573"/>
        <v>1</v>
      </c>
      <c r="P4701" s="98">
        <f t="shared" si="2574"/>
        <v>928.8</v>
      </c>
      <c r="Q4701" s="97">
        <f t="shared" si="2575"/>
        <v>928.8</v>
      </c>
      <c r="R4701" s="97"/>
      <c r="S4701" s="97"/>
    </row>
    <row r="4702" spans="1:19" x14ac:dyDescent="0.25">
      <c r="A4702" s="89" t="s">
        <v>9873</v>
      </c>
      <c r="B4702" s="89" t="s">
        <v>9799</v>
      </c>
      <c r="C4702" s="89"/>
      <c r="D4702" s="89" t="s">
        <v>124</v>
      </c>
      <c r="E4702" s="94" t="s">
        <v>9634</v>
      </c>
      <c r="F4702" s="95" t="s">
        <v>9635</v>
      </c>
      <c r="G4702" s="89" t="s">
        <v>9874</v>
      </c>
      <c r="H4702" s="89" t="s">
        <v>12</v>
      </c>
      <c r="I4702" s="96">
        <v>1</v>
      </c>
      <c r="J4702" s="97">
        <v>24517</v>
      </c>
      <c r="K4702" s="98">
        <f t="shared" si="2569"/>
        <v>24517</v>
      </c>
      <c r="L4702" s="99">
        <f t="shared" si="2570"/>
        <v>1.0815399999999999</v>
      </c>
      <c r="M4702" s="100">
        <f t="shared" si="2571"/>
        <v>1.0590999999999999</v>
      </c>
      <c r="N4702" s="101">
        <f t="shared" si="2572"/>
        <v>0.97811300000000001</v>
      </c>
      <c r="O4702" s="100">
        <f t="shared" si="2573"/>
        <v>1</v>
      </c>
      <c r="P4702" s="98">
        <f t="shared" si="2574"/>
        <v>27468.560000000001</v>
      </c>
      <c r="Q4702" s="97">
        <f t="shared" si="2575"/>
        <v>27468.560000000001</v>
      </c>
      <c r="R4702" s="97"/>
      <c r="S4702" s="97"/>
    </row>
    <row r="4703" spans="1:19" ht="22.5" x14ac:dyDescent="0.25">
      <c r="A4703" s="89" t="s">
        <v>9875</v>
      </c>
      <c r="B4703" s="89" t="s">
        <v>9799</v>
      </c>
      <c r="C4703" s="89" t="s">
        <v>17297</v>
      </c>
      <c r="D4703" s="89" t="s">
        <v>129</v>
      </c>
      <c r="E4703" s="94" t="s">
        <v>9876</v>
      </c>
      <c r="F4703" s="95" t="s">
        <v>9877</v>
      </c>
      <c r="G4703" s="89" t="s">
        <v>648</v>
      </c>
      <c r="H4703" s="89" t="s">
        <v>12</v>
      </c>
      <c r="I4703" s="96">
        <v>1</v>
      </c>
      <c r="J4703" s="97">
        <v>34737</v>
      </c>
      <c r="K4703" s="98">
        <f t="shared" si="2569"/>
        <v>34737</v>
      </c>
      <c r="L4703" s="99">
        <f t="shared" si="2570"/>
        <v>1.0815399999999999</v>
      </c>
      <c r="M4703" s="100">
        <f t="shared" si="2571"/>
        <v>1.0590999999999999</v>
      </c>
      <c r="N4703" s="101">
        <f t="shared" si="2572"/>
        <v>0.97811300000000001</v>
      </c>
      <c r="O4703" s="100">
        <f t="shared" si="2573"/>
        <v>1</v>
      </c>
      <c r="P4703" s="98">
        <f t="shared" si="2574"/>
        <v>38918.93</v>
      </c>
      <c r="Q4703" s="97">
        <f t="shared" si="2575"/>
        <v>38918.93</v>
      </c>
      <c r="R4703" s="97">
        <f t="shared" ref="R4703:R4706" si="2582">Q4703</f>
        <v>38918.93</v>
      </c>
      <c r="S4703" s="97"/>
    </row>
    <row r="4704" spans="1:19" ht="22.5" x14ac:dyDescent="0.25">
      <c r="A4704" s="89" t="s">
        <v>9878</v>
      </c>
      <c r="B4704" s="89" t="s">
        <v>9799</v>
      </c>
      <c r="C4704" s="89" t="s">
        <v>17297</v>
      </c>
      <c r="D4704" s="89" t="s">
        <v>133</v>
      </c>
      <c r="E4704" s="94" t="s">
        <v>9879</v>
      </c>
      <c r="F4704" s="95" t="s">
        <v>9880</v>
      </c>
      <c r="G4704" s="89" t="s">
        <v>648</v>
      </c>
      <c r="H4704" s="89" t="s">
        <v>12</v>
      </c>
      <c r="I4704" s="96">
        <v>1</v>
      </c>
      <c r="J4704" s="97">
        <v>1729</v>
      </c>
      <c r="K4704" s="98">
        <f t="shared" si="2569"/>
        <v>1729</v>
      </c>
      <c r="L4704" s="99">
        <f t="shared" si="2570"/>
        <v>1.0815399999999999</v>
      </c>
      <c r="M4704" s="100">
        <f t="shared" si="2571"/>
        <v>1.0590999999999999</v>
      </c>
      <c r="N4704" s="101">
        <f t="shared" si="2572"/>
        <v>0.97811300000000001</v>
      </c>
      <c r="O4704" s="100">
        <f t="shared" si="2573"/>
        <v>1</v>
      </c>
      <c r="P4704" s="98">
        <f t="shared" si="2574"/>
        <v>1937.15</v>
      </c>
      <c r="Q4704" s="97">
        <f t="shared" si="2575"/>
        <v>1937.15</v>
      </c>
      <c r="R4704" s="97">
        <f t="shared" si="2582"/>
        <v>1937.15</v>
      </c>
      <c r="S4704" s="97"/>
    </row>
    <row r="4705" spans="1:19" ht="22.5" x14ac:dyDescent="0.25">
      <c r="A4705" s="89" t="s">
        <v>9881</v>
      </c>
      <c r="B4705" s="89" t="s">
        <v>9799</v>
      </c>
      <c r="C4705" s="89" t="s">
        <v>17297</v>
      </c>
      <c r="D4705" s="89" t="s">
        <v>136</v>
      </c>
      <c r="E4705" s="94" t="s">
        <v>9882</v>
      </c>
      <c r="F4705" s="95" t="s">
        <v>9883</v>
      </c>
      <c r="G4705" s="89" t="s">
        <v>648</v>
      </c>
      <c r="H4705" s="89" t="s">
        <v>12</v>
      </c>
      <c r="I4705" s="96">
        <v>1</v>
      </c>
      <c r="J4705" s="97">
        <v>7809</v>
      </c>
      <c r="K4705" s="98">
        <f t="shared" si="2569"/>
        <v>7809</v>
      </c>
      <c r="L4705" s="99">
        <f t="shared" si="2570"/>
        <v>1.0815399999999999</v>
      </c>
      <c r="M4705" s="100">
        <f t="shared" si="2571"/>
        <v>1.0590999999999999</v>
      </c>
      <c r="N4705" s="101">
        <f t="shared" si="2572"/>
        <v>0.97811300000000001</v>
      </c>
      <c r="O4705" s="100">
        <f t="shared" si="2573"/>
        <v>1</v>
      </c>
      <c r="P4705" s="98">
        <f t="shared" si="2574"/>
        <v>8749.11</v>
      </c>
      <c r="Q4705" s="97">
        <f t="shared" si="2575"/>
        <v>8749.11</v>
      </c>
      <c r="R4705" s="97">
        <f t="shared" si="2582"/>
        <v>8749.11</v>
      </c>
      <c r="S4705" s="97"/>
    </row>
    <row r="4706" spans="1:19" ht="22.5" x14ac:dyDescent="0.25">
      <c r="A4706" s="89" t="s">
        <v>9884</v>
      </c>
      <c r="B4706" s="89" t="s">
        <v>9799</v>
      </c>
      <c r="C4706" s="89" t="s">
        <v>17297</v>
      </c>
      <c r="D4706" s="89" t="s">
        <v>141</v>
      </c>
      <c r="E4706" s="94" t="s">
        <v>9885</v>
      </c>
      <c r="F4706" s="95" t="s">
        <v>9886</v>
      </c>
      <c r="G4706" s="89" t="s">
        <v>648</v>
      </c>
      <c r="H4706" s="89" t="s">
        <v>12</v>
      </c>
      <c r="I4706" s="96">
        <v>1</v>
      </c>
      <c r="J4706" s="97">
        <v>4769</v>
      </c>
      <c r="K4706" s="98">
        <f t="shared" si="2569"/>
        <v>4769</v>
      </c>
      <c r="L4706" s="99">
        <f t="shared" si="2570"/>
        <v>1.0815399999999999</v>
      </c>
      <c r="M4706" s="100">
        <f t="shared" si="2571"/>
        <v>1.0590999999999999</v>
      </c>
      <c r="N4706" s="101">
        <f t="shared" si="2572"/>
        <v>0.97811300000000001</v>
      </c>
      <c r="O4706" s="100">
        <f t="shared" si="2573"/>
        <v>1</v>
      </c>
      <c r="P4706" s="98">
        <f t="shared" si="2574"/>
        <v>5343.13</v>
      </c>
      <c r="Q4706" s="97">
        <f t="shared" si="2575"/>
        <v>5343.13</v>
      </c>
      <c r="R4706" s="97">
        <f t="shared" si="2582"/>
        <v>5343.13</v>
      </c>
      <c r="S4706" s="97"/>
    </row>
    <row r="4707" spans="1:19" x14ac:dyDescent="0.25">
      <c r="A4707" s="72"/>
      <c r="B4707" s="77"/>
      <c r="C4707" s="77"/>
      <c r="D4707" s="77"/>
      <c r="E4707" s="76"/>
      <c r="F4707" s="76" t="s">
        <v>9887</v>
      </c>
      <c r="G4707" s="77"/>
      <c r="H4707" s="77"/>
      <c r="I4707" s="78"/>
      <c r="J4707" s="79">
        <f>J4708</f>
        <v>337727</v>
      </c>
      <c r="K4707" s="98"/>
      <c r="L4707" s="99"/>
      <c r="M4707" s="100"/>
      <c r="N4707" s="101"/>
      <c r="O4707" s="100"/>
      <c r="P4707" s="98"/>
      <c r="Q4707" s="79">
        <f>Q4708</f>
        <v>378385.36</v>
      </c>
      <c r="R4707" s="79">
        <f t="shared" ref="R4707:S4707" si="2583">R4708</f>
        <v>329179.07</v>
      </c>
      <c r="S4707" s="79">
        <f t="shared" si="2583"/>
        <v>0</v>
      </c>
    </row>
    <row r="4708" spans="1:19" x14ac:dyDescent="0.25">
      <c r="A4708" s="82" t="s">
        <v>2825</v>
      </c>
      <c r="B4708" s="83"/>
      <c r="C4708" s="84"/>
      <c r="D4708" s="85"/>
      <c r="E4708" s="86"/>
      <c r="F4708" s="86" t="s">
        <v>9889</v>
      </c>
      <c r="G4708" s="82"/>
      <c r="H4708" s="82"/>
      <c r="I4708" s="87"/>
      <c r="J4708" s="88">
        <f>SUM(J4709:J4716)</f>
        <v>337727</v>
      </c>
      <c r="K4708" s="98"/>
      <c r="L4708" s="99"/>
      <c r="M4708" s="100"/>
      <c r="N4708" s="101"/>
      <c r="O4708" s="100"/>
      <c r="P4708" s="98"/>
      <c r="Q4708" s="88">
        <f>SUM(Q4709:Q4716)</f>
        <v>378385.36</v>
      </c>
      <c r="R4708" s="88">
        <f t="shared" ref="R4708:S4708" si="2584">SUM(R4709:R4716)</f>
        <v>329179.07</v>
      </c>
      <c r="S4708" s="88">
        <f t="shared" si="2584"/>
        <v>0</v>
      </c>
    </row>
    <row r="4709" spans="1:19" x14ac:dyDescent="0.25">
      <c r="A4709" s="89" t="s">
        <v>9890</v>
      </c>
      <c r="B4709" s="89" t="s">
        <v>9891</v>
      </c>
      <c r="C4709" s="89"/>
      <c r="D4709" s="89" t="s">
        <v>12</v>
      </c>
      <c r="E4709" s="94" t="s">
        <v>9892</v>
      </c>
      <c r="F4709" s="95" t="s">
        <v>9893</v>
      </c>
      <c r="G4709" s="89" t="s">
        <v>648</v>
      </c>
      <c r="H4709" s="89" t="s">
        <v>24</v>
      </c>
      <c r="I4709" s="96">
        <v>1</v>
      </c>
      <c r="J4709" s="97">
        <v>4142</v>
      </c>
      <c r="K4709" s="98">
        <f t="shared" ref="K4709:K4716" si="2585">J4709/H4709</f>
        <v>2071</v>
      </c>
      <c r="L4709" s="99">
        <f t="shared" ref="L4709:L4716" si="2586">$L$8</f>
        <v>1.0815399999999999</v>
      </c>
      <c r="M4709" s="100">
        <f t="shared" ref="M4709:M4716" si="2587">$M$8</f>
        <v>1.0590999999999999</v>
      </c>
      <c r="N4709" s="101">
        <f t="shared" ref="N4709:N4716" si="2588">$N$8</f>
        <v>0.97811300000000001</v>
      </c>
      <c r="O4709" s="100">
        <f t="shared" ref="O4709:O4716" si="2589">$O$8</f>
        <v>1</v>
      </c>
      <c r="P4709" s="98">
        <f t="shared" ref="P4709:P4716" si="2590">K4709*L4709*M4709*N4709*O4709</f>
        <v>2320.3200000000002</v>
      </c>
      <c r="Q4709" s="97">
        <f t="shared" ref="Q4709:Q4716" si="2591">H4709*P4709</f>
        <v>4640.6400000000003</v>
      </c>
      <c r="R4709" s="97"/>
      <c r="S4709" s="97"/>
    </row>
    <row r="4710" spans="1:19" ht="22.5" x14ac:dyDescent="0.25">
      <c r="A4710" s="89" t="s">
        <v>9894</v>
      </c>
      <c r="B4710" s="89" t="s">
        <v>9891</v>
      </c>
      <c r="C4710" s="89" t="s">
        <v>17297</v>
      </c>
      <c r="D4710" s="89" t="s">
        <v>24</v>
      </c>
      <c r="E4710" s="94" t="s">
        <v>9895</v>
      </c>
      <c r="F4710" s="95" t="s">
        <v>9896</v>
      </c>
      <c r="G4710" s="89" t="s">
        <v>648</v>
      </c>
      <c r="H4710" s="89" t="s">
        <v>24</v>
      </c>
      <c r="I4710" s="96">
        <v>1</v>
      </c>
      <c r="J4710" s="97">
        <v>286649</v>
      </c>
      <c r="K4710" s="98">
        <f t="shared" si="2585"/>
        <v>143324.5</v>
      </c>
      <c r="L4710" s="99">
        <f t="shared" si="2586"/>
        <v>1.0815399999999999</v>
      </c>
      <c r="M4710" s="100">
        <f t="shared" si="2587"/>
        <v>1.0590999999999999</v>
      </c>
      <c r="N4710" s="101">
        <f t="shared" si="2588"/>
        <v>0.97811300000000001</v>
      </c>
      <c r="O4710" s="100">
        <f t="shared" si="2589"/>
        <v>1</v>
      </c>
      <c r="P4710" s="98">
        <f t="shared" si="2590"/>
        <v>160579.1</v>
      </c>
      <c r="Q4710" s="97">
        <f t="shared" si="2591"/>
        <v>321158.2</v>
      </c>
      <c r="R4710" s="97">
        <f t="shared" ref="R4710" si="2592">Q4710</f>
        <v>321158.2</v>
      </c>
      <c r="S4710" s="97"/>
    </row>
    <row r="4711" spans="1:19" x14ac:dyDescent="0.25">
      <c r="A4711" s="89" t="s">
        <v>9897</v>
      </c>
      <c r="B4711" s="89" t="s">
        <v>9891</v>
      </c>
      <c r="C4711" s="89"/>
      <c r="D4711" s="89" t="s">
        <v>30</v>
      </c>
      <c r="E4711" s="94" t="s">
        <v>9898</v>
      </c>
      <c r="F4711" s="95" t="s">
        <v>9899</v>
      </c>
      <c r="G4711" s="89" t="s">
        <v>648</v>
      </c>
      <c r="H4711" s="89" t="s">
        <v>70</v>
      </c>
      <c r="I4711" s="96">
        <v>1</v>
      </c>
      <c r="J4711" s="97">
        <v>8878</v>
      </c>
      <c r="K4711" s="98">
        <f t="shared" si="2585"/>
        <v>682.92</v>
      </c>
      <c r="L4711" s="99">
        <f t="shared" si="2586"/>
        <v>1.0815399999999999</v>
      </c>
      <c r="M4711" s="100">
        <f t="shared" si="2587"/>
        <v>1.0590999999999999</v>
      </c>
      <c r="N4711" s="101">
        <f t="shared" si="2588"/>
        <v>0.97811300000000001</v>
      </c>
      <c r="O4711" s="100">
        <f t="shared" si="2589"/>
        <v>1</v>
      </c>
      <c r="P4711" s="98">
        <f t="shared" si="2590"/>
        <v>765.14</v>
      </c>
      <c r="Q4711" s="97">
        <f t="shared" si="2591"/>
        <v>9946.82</v>
      </c>
      <c r="R4711" s="97"/>
      <c r="S4711" s="97"/>
    </row>
    <row r="4712" spans="1:19" x14ac:dyDescent="0.25">
      <c r="A4712" s="89" t="s">
        <v>9900</v>
      </c>
      <c r="B4712" s="89" t="s">
        <v>9891</v>
      </c>
      <c r="C4712" s="89"/>
      <c r="D4712" s="89" t="s">
        <v>34</v>
      </c>
      <c r="E4712" s="94" t="s">
        <v>9901</v>
      </c>
      <c r="F4712" s="95" t="s">
        <v>9902</v>
      </c>
      <c r="G4712" s="89" t="s">
        <v>71</v>
      </c>
      <c r="H4712" s="89" t="s">
        <v>88</v>
      </c>
      <c r="I4712" s="96">
        <v>1</v>
      </c>
      <c r="J4712" s="97">
        <v>409</v>
      </c>
      <c r="K4712" s="98">
        <f t="shared" si="2585"/>
        <v>3146.15</v>
      </c>
      <c r="L4712" s="99">
        <f t="shared" si="2586"/>
        <v>1.0815399999999999</v>
      </c>
      <c r="M4712" s="100">
        <f t="shared" si="2587"/>
        <v>1.0590999999999999</v>
      </c>
      <c r="N4712" s="101">
        <f t="shared" si="2588"/>
        <v>0.97811300000000001</v>
      </c>
      <c r="O4712" s="100">
        <f t="shared" si="2589"/>
        <v>1</v>
      </c>
      <c r="P4712" s="98">
        <f t="shared" si="2590"/>
        <v>3524.91</v>
      </c>
      <c r="Q4712" s="97">
        <f t="shared" si="2591"/>
        <v>458.24</v>
      </c>
      <c r="R4712" s="97"/>
      <c r="S4712" s="97"/>
    </row>
    <row r="4713" spans="1:19" x14ac:dyDescent="0.25">
      <c r="A4713" s="89" t="s">
        <v>9903</v>
      </c>
      <c r="B4713" s="89" t="s">
        <v>9891</v>
      </c>
      <c r="C4713" s="89"/>
      <c r="D4713" s="89" t="s">
        <v>40</v>
      </c>
      <c r="E4713" s="94" t="s">
        <v>9904</v>
      </c>
      <c r="F4713" s="95" t="s">
        <v>9905</v>
      </c>
      <c r="G4713" s="89" t="s">
        <v>648</v>
      </c>
      <c r="H4713" s="89" t="s">
        <v>70</v>
      </c>
      <c r="I4713" s="96">
        <v>1</v>
      </c>
      <c r="J4713" s="97">
        <v>20079</v>
      </c>
      <c r="K4713" s="98">
        <f t="shared" si="2585"/>
        <v>1544.54</v>
      </c>
      <c r="L4713" s="99">
        <f t="shared" si="2586"/>
        <v>1.0815399999999999</v>
      </c>
      <c r="M4713" s="100">
        <f t="shared" si="2587"/>
        <v>1.0590999999999999</v>
      </c>
      <c r="N4713" s="101">
        <f t="shared" si="2588"/>
        <v>0.97811300000000001</v>
      </c>
      <c r="O4713" s="100">
        <f t="shared" si="2589"/>
        <v>1</v>
      </c>
      <c r="P4713" s="98">
        <f t="shared" si="2590"/>
        <v>1730.48</v>
      </c>
      <c r="Q4713" s="97">
        <f t="shared" si="2591"/>
        <v>22496.240000000002</v>
      </c>
      <c r="R4713" s="97"/>
      <c r="S4713" s="97"/>
    </row>
    <row r="4714" spans="1:19" ht="22.5" x14ac:dyDescent="0.25">
      <c r="A4714" s="89" t="s">
        <v>9906</v>
      </c>
      <c r="B4714" s="89" t="s">
        <v>9891</v>
      </c>
      <c r="C4714" s="89" t="s">
        <v>17297</v>
      </c>
      <c r="D4714" s="89" t="s">
        <v>43</v>
      </c>
      <c r="E4714" s="94" t="s">
        <v>9907</v>
      </c>
      <c r="F4714" s="95" t="s">
        <v>9908</v>
      </c>
      <c r="G4714" s="89" t="s">
        <v>648</v>
      </c>
      <c r="H4714" s="89" t="s">
        <v>70</v>
      </c>
      <c r="I4714" s="96">
        <v>1</v>
      </c>
      <c r="J4714" s="97">
        <v>7159</v>
      </c>
      <c r="K4714" s="98">
        <f t="shared" si="2585"/>
        <v>550.69000000000005</v>
      </c>
      <c r="L4714" s="99">
        <f t="shared" si="2586"/>
        <v>1.0815399999999999</v>
      </c>
      <c r="M4714" s="100">
        <f t="shared" si="2587"/>
        <v>1.0590999999999999</v>
      </c>
      <c r="N4714" s="101">
        <f t="shared" si="2588"/>
        <v>0.97811300000000001</v>
      </c>
      <c r="O4714" s="100">
        <f t="shared" si="2589"/>
        <v>1</v>
      </c>
      <c r="P4714" s="98">
        <f t="shared" si="2590"/>
        <v>616.99</v>
      </c>
      <c r="Q4714" s="97">
        <f t="shared" si="2591"/>
        <v>8020.87</v>
      </c>
      <c r="R4714" s="97">
        <f t="shared" ref="R4714" si="2593">Q4714</f>
        <v>8020.87</v>
      </c>
      <c r="S4714" s="97"/>
    </row>
    <row r="4715" spans="1:19" x14ac:dyDescent="0.25">
      <c r="A4715" s="89" t="s">
        <v>9909</v>
      </c>
      <c r="B4715" s="89" t="s">
        <v>9891</v>
      </c>
      <c r="C4715" s="89"/>
      <c r="D4715" s="89" t="s">
        <v>48</v>
      </c>
      <c r="E4715" s="94" t="s">
        <v>9847</v>
      </c>
      <c r="F4715" s="95" t="s">
        <v>9910</v>
      </c>
      <c r="G4715" s="89" t="s">
        <v>1071</v>
      </c>
      <c r="H4715" s="89" t="s">
        <v>9911</v>
      </c>
      <c r="I4715" s="96">
        <v>1</v>
      </c>
      <c r="J4715" s="97">
        <v>6588</v>
      </c>
      <c r="K4715" s="98">
        <f t="shared" si="2585"/>
        <v>4705.71</v>
      </c>
      <c r="L4715" s="99">
        <f t="shared" si="2586"/>
        <v>1.0815399999999999</v>
      </c>
      <c r="M4715" s="100">
        <f t="shared" si="2587"/>
        <v>1.0590999999999999</v>
      </c>
      <c r="N4715" s="101">
        <f t="shared" si="2588"/>
        <v>0.97811300000000001</v>
      </c>
      <c r="O4715" s="100">
        <f t="shared" si="2589"/>
        <v>1</v>
      </c>
      <c r="P4715" s="98">
        <f t="shared" si="2590"/>
        <v>5272.22</v>
      </c>
      <c r="Q4715" s="97">
        <f t="shared" si="2591"/>
        <v>7381.11</v>
      </c>
      <c r="R4715" s="97"/>
      <c r="S4715" s="97"/>
    </row>
    <row r="4716" spans="1:19" ht="45" x14ac:dyDescent="0.25">
      <c r="A4716" s="89" t="s">
        <v>9912</v>
      </c>
      <c r="B4716" s="89" t="s">
        <v>9891</v>
      </c>
      <c r="C4716" s="89"/>
      <c r="D4716" s="89" t="s">
        <v>55</v>
      </c>
      <c r="E4716" s="94" t="s">
        <v>9913</v>
      </c>
      <c r="F4716" s="95" t="s">
        <v>9914</v>
      </c>
      <c r="G4716" s="89" t="s">
        <v>1459</v>
      </c>
      <c r="H4716" s="89" t="s">
        <v>9915</v>
      </c>
      <c r="I4716" s="96">
        <v>1</v>
      </c>
      <c r="J4716" s="97">
        <v>3823</v>
      </c>
      <c r="K4716" s="98">
        <f t="shared" si="2585"/>
        <v>26771.71</v>
      </c>
      <c r="L4716" s="99">
        <f t="shared" si="2586"/>
        <v>1.0815399999999999</v>
      </c>
      <c r="M4716" s="100">
        <f t="shared" si="2587"/>
        <v>1.0590999999999999</v>
      </c>
      <c r="N4716" s="101">
        <f t="shared" si="2588"/>
        <v>0.97811300000000001</v>
      </c>
      <c r="O4716" s="100">
        <f t="shared" si="2589"/>
        <v>1</v>
      </c>
      <c r="P4716" s="98">
        <f t="shared" si="2590"/>
        <v>29994.71</v>
      </c>
      <c r="Q4716" s="97">
        <f t="shared" si="2591"/>
        <v>4283.24</v>
      </c>
      <c r="R4716" s="97"/>
      <c r="S4716" s="97"/>
    </row>
    <row r="4717" spans="1:19" x14ac:dyDescent="0.25">
      <c r="A4717" s="72"/>
      <c r="B4717" s="77"/>
      <c r="C4717" s="77"/>
      <c r="D4717" s="77"/>
      <c r="E4717" s="76"/>
      <c r="F4717" s="76" t="s">
        <v>9916</v>
      </c>
      <c r="G4717" s="77"/>
      <c r="H4717" s="77"/>
      <c r="I4717" s="78"/>
      <c r="J4717" s="79">
        <f>J4718</f>
        <v>72796</v>
      </c>
      <c r="K4717" s="98"/>
      <c r="L4717" s="99"/>
      <c r="M4717" s="100"/>
      <c r="N4717" s="101"/>
      <c r="O4717" s="100"/>
      <c r="P4717" s="98"/>
      <c r="Q4717" s="79">
        <f>Q4718</f>
        <v>81559.740000000005</v>
      </c>
      <c r="R4717" s="79">
        <f t="shared" ref="R4717:S4717" si="2594">R4718</f>
        <v>54597.71</v>
      </c>
      <c r="S4717" s="79">
        <f t="shared" si="2594"/>
        <v>0</v>
      </c>
    </row>
    <row r="4718" spans="1:19" x14ac:dyDescent="0.25">
      <c r="A4718" s="82" t="s">
        <v>2829</v>
      </c>
      <c r="B4718" s="83"/>
      <c r="C4718" s="84"/>
      <c r="D4718" s="85"/>
      <c r="E4718" s="86"/>
      <c r="F4718" s="86" t="s">
        <v>9918</v>
      </c>
      <c r="G4718" s="82"/>
      <c r="H4718" s="82"/>
      <c r="I4718" s="87"/>
      <c r="J4718" s="88">
        <f>SUM(J4719:J4721)</f>
        <v>72796</v>
      </c>
      <c r="K4718" s="98"/>
      <c r="L4718" s="99"/>
      <c r="M4718" s="100"/>
      <c r="N4718" s="101"/>
      <c r="O4718" s="100"/>
      <c r="P4718" s="98"/>
      <c r="Q4718" s="88">
        <f>SUM(Q4719:Q4721)</f>
        <v>81559.740000000005</v>
      </c>
      <c r="R4718" s="88">
        <f t="shared" ref="R4718:S4718" si="2595">SUM(R4719:R4721)</f>
        <v>54597.71</v>
      </c>
      <c r="S4718" s="88">
        <f t="shared" si="2595"/>
        <v>0</v>
      </c>
    </row>
    <row r="4719" spans="1:19" x14ac:dyDescent="0.25">
      <c r="A4719" s="89" t="s">
        <v>9919</v>
      </c>
      <c r="B4719" s="89" t="s">
        <v>9920</v>
      </c>
      <c r="C4719" s="89"/>
      <c r="D4719" s="89" t="s">
        <v>12</v>
      </c>
      <c r="E4719" s="94" t="s">
        <v>9921</v>
      </c>
      <c r="F4719" s="95" t="s">
        <v>9922</v>
      </c>
      <c r="G4719" s="89" t="s">
        <v>648</v>
      </c>
      <c r="H4719" s="89" t="s">
        <v>89</v>
      </c>
      <c r="I4719" s="96">
        <v>1</v>
      </c>
      <c r="J4719" s="97">
        <v>23406</v>
      </c>
      <c r="K4719" s="98">
        <f>J4719/H4719</f>
        <v>1376.82</v>
      </c>
      <c r="L4719" s="99">
        <f>$L$8</f>
        <v>1.0815399999999999</v>
      </c>
      <c r="M4719" s="100">
        <f>$M$8</f>
        <v>1.0590999999999999</v>
      </c>
      <c r="N4719" s="101">
        <f>$N$8</f>
        <v>0.97811300000000001</v>
      </c>
      <c r="O4719" s="100">
        <f>$O$8</f>
        <v>1</v>
      </c>
      <c r="P4719" s="98">
        <f>K4719*L4719*M4719*N4719*O4719</f>
        <v>1542.57</v>
      </c>
      <c r="Q4719" s="97">
        <f>H4719*P4719</f>
        <v>26223.69</v>
      </c>
      <c r="R4719" s="97"/>
      <c r="S4719" s="97"/>
    </row>
    <row r="4720" spans="1:19" ht="22.5" x14ac:dyDescent="0.25">
      <c r="A4720" s="89" t="s">
        <v>9923</v>
      </c>
      <c r="B4720" s="89" t="s">
        <v>9920</v>
      </c>
      <c r="C4720" s="89" t="s">
        <v>17297</v>
      </c>
      <c r="D4720" s="89" t="s">
        <v>24</v>
      </c>
      <c r="E4720" s="94" t="s">
        <v>9924</v>
      </c>
      <c r="F4720" s="95" t="s">
        <v>9925</v>
      </c>
      <c r="G4720" s="89" t="s">
        <v>648</v>
      </c>
      <c r="H4720" s="89" t="s">
        <v>89</v>
      </c>
      <c r="I4720" s="96">
        <v>1</v>
      </c>
      <c r="J4720" s="97">
        <v>48731</v>
      </c>
      <c r="K4720" s="98">
        <f>J4720/H4720</f>
        <v>2866.53</v>
      </c>
      <c r="L4720" s="99">
        <f>$L$8</f>
        <v>1.0815399999999999</v>
      </c>
      <c r="M4720" s="100">
        <f>$M$8</f>
        <v>1.0590999999999999</v>
      </c>
      <c r="N4720" s="101">
        <f>$N$8</f>
        <v>0.97811300000000001</v>
      </c>
      <c r="O4720" s="100">
        <f>$O$8</f>
        <v>1</v>
      </c>
      <c r="P4720" s="98">
        <f>K4720*L4720*M4720*N4720*O4720</f>
        <v>3211.63</v>
      </c>
      <c r="Q4720" s="97">
        <f>H4720*P4720</f>
        <v>54597.71</v>
      </c>
      <c r="R4720" s="97">
        <f t="shared" ref="R4720" si="2596">Q4720</f>
        <v>54597.71</v>
      </c>
      <c r="S4720" s="97"/>
    </row>
    <row r="4721" spans="1:19" ht="22.5" x14ac:dyDescent="0.25">
      <c r="A4721" s="89" t="s">
        <v>9926</v>
      </c>
      <c r="B4721" s="89" t="s">
        <v>9920</v>
      </c>
      <c r="C4721" s="89"/>
      <c r="D4721" s="89" t="s">
        <v>30</v>
      </c>
      <c r="E4721" s="94" t="s">
        <v>9927</v>
      </c>
      <c r="F4721" s="95" t="s">
        <v>9928</v>
      </c>
      <c r="G4721" s="89" t="s">
        <v>648</v>
      </c>
      <c r="H4721" s="89" t="s">
        <v>12</v>
      </c>
      <c r="I4721" s="96">
        <v>1</v>
      </c>
      <c r="J4721" s="97">
        <v>659</v>
      </c>
      <c r="K4721" s="98">
        <f>J4721/H4721</f>
        <v>659</v>
      </c>
      <c r="L4721" s="99">
        <f>$L$8</f>
        <v>1.0815399999999999</v>
      </c>
      <c r="M4721" s="100">
        <f>$M$8</f>
        <v>1.0590999999999999</v>
      </c>
      <c r="N4721" s="101">
        <f>$N$8</f>
        <v>0.97811300000000001</v>
      </c>
      <c r="O4721" s="100">
        <f>$O$8</f>
        <v>1</v>
      </c>
      <c r="P4721" s="98">
        <f>K4721*L4721*M4721*N4721*O4721</f>
        <v>738.34</v>
      </c>
      <c r="Q4721" s="97">
        <f>H4721*P4721</f>
        <v>738.34</v>
      </c>
      <c r="R4721" s="97"/>
      <c r="S4721" s="97"/>
    </row>
    <row r="4722" spans="1:19" x14ac:dyDescent="0.25">
      <c r="A4722" s="72"/>
      <c r="B4722" s="77"/>
      <c r="C4722" s="77"/>
      <c r="D4722" s="77"/>
      <c r="E4722" s="76"/>
      <c r="F4722" s="76" t="s">
        <v>9929</v>
      </c>
      <c r="G4722" s="77"/>
      <c r="H4722" s="77"/>
      <c r="I4722" s="78"/>
      <c r="J4722" s="79">
        <f>J4723</f>
        <v>29383</v>
      </c>
      <c r="K4722" s="98"/>
      <c r="L4722" s="99"/>
      <c r="M4722" s="100"/>
      <c r="N4722" s="101"/>
      <c r="O4722" s="100"/>
      <c r="P4722" s="98"/>
      <c r="Q4722" s="79">
        <f>Q4723</f>
        <v>32920.54</v>
      </c>
      <c r="R4722" s="79">
        <f t="shared" ref="R4722:S4722" si="2597">R4723</f>
        <v>7570.46</v>
      </c>
      <c r="S4722" s="79">
        <f t="shared" si="2597"/>
        <v>0</v>
      </c>
    </row>
    <row r="4723" spans="1:19" x14ac:dyDescent="0.25">
      <c r="A4723" s="82" t="s">
        <v>2833</v>
      </c>
      <c r="B4723" s="83"/>
      <c r="C4723" s="84"/>
      <c r="D4723" s="85"/>
      <c r="E4723" s="86"/>
      <c r="F4723" s="86" t="s">
        <v>9931</v>
      </c>
      <c r="G4723" s="82"/>
      <c r="H4723" s="82"/>
      <c r="I4723" s="87"/>
      <c r="J4723" s="88">
        <f>SUM(J4724:J4735)</f>
        <v>29383</v>
      </c>
      <c r="K4723" s="98"/>
      <c r="L4723" s="99"/>
      <c r="M4723" s="100"/>
      <c r="N4723" s="101"/>
      <c r="O4723" s="100"/>
      <c r="P4723" s="98"/>
      <c r="Q4723" s="88">
        <f>SUM(Q4724:Q4735)</f>
        <v>32920.54</v>
      </c>
      <c r="R4723" s="88">
        <f t="shared" ref="R4723:S4723" si="2598">SUM(R4724:R4735)</f>
        <v>7570.46</v>
      </c>
      <c r="S4723" s="88">
        <f t="shared" si="2598"/>
        <v>0</v>
      </c>
    </row>
    <row r="4724" spans="1:19" x14ac:dyDescent="0.25">
      <c r="A4724" s="89" t="s">
        <v>9932</v>
      </c>
      <c r="B4724" s="89" t="s">
        <v>9933</v>
      </c>
      <c r="C4724" s="89"/>
      <c r="D4724" s="89" t="s">
        <v>12</v>
      </c>
      <c r="E4724" s="94" t="s">
        <v>9934</v>
      </c>
      <c r="F4724" s="95" t="s">
        <v>9935</v>
      </c>
      <c r="G4724" s="89" t="s">
        <v>648</v>
      </c>
      <c r="H4724" s="89" t="s">
        <v>12</v>
      </c>
      <c r="I4724" s="96">
        <v>1</v>
      </c>
      <c r="J4724" s="97">
        <v>3543</v>
      </c>
      <c r="K4724" s="98">
        <f t="shared" ref="K4724:K4735" si="2599">J4724/H4724</f>
        <v>3543</v>
      </c>
      <c r="L4724" s="99">
        <f t="shared" ref="L4724:L4735" si="2600">$L$8</f>
        <v>1.0815399999999999</v>
      </c>
      <c r="M4724" s="100">
        <f t="shared" ref="M4724:M4735" si="2601">$M$8</f>
        <v>1.0590999999999999</v>
      </c>
      <c r="N4724" s="101">
        <f t="shared" ref="N4724:N4735" si="2602">$N$8</f>
        <v>0.97811300000000001</v>
      </c>
      <c r="O4724" s="100">
        <f t="shared" ref="O4724:O4735" si="2603">$O$8</f>
        <v>1</v>
      </c>
      <c r="P4724" s="98">
        <f t="shared" ref="P4724:P4735" si="2604">K4724*L4724*M4724*N4724*O4724</f>
        <v>3969.54</v>
      </c>
      <c r="Q4724" s="97">
        <f t="shared" ref="Q4724:Q4735" si="2605">H4724*P4724</f>
        <v>3969.54</v>
      </c>
      <c r="R4724" s="97"/>
      <c r="S4724" s="97"/>
    </row>
    <row r="4725" spans="1:19" ht="22.5" x14ac:dyDescent="0.25">
      <c r="A4725" s="89" t="s">
        <v>9936</v>
      </c>
      <c r="B4725" s="89" t="s">
        <v>9933</v>
      </c>
      <c r="C4725" s="89" t="s">
        <v>17297</v>
      </c>
      <c r="D4725" s="89" t="s">
        <v>24</v>
      </c>
      <c r="E4725" s="94" t="s">
        <v>9937</v>
      </c>
      <c r="F4725" s="95" t="s">
        <v>9938</v>
      </c>
      <c r="G4725" s="89" t="s">
        <v>648</v>
      </c>
      <c r="H4725" s="89" t="s">
        <v>12</v>
      </c>
      <c r="I4725" s="96">
        <v>1</v>
      </c>
      <c r="J4725" s="97">
        <v>3227</v>
      </c>
      <c r="K4725" s="98">
        <f t="shared" si="2599"/>
        <v>3227</v>
      </c>
      <c r="L4725" s="99">
        <f t="shared" si="2600"/>
        <v>1.0815399999999999</v>
      </c>
      <c r="M4725" s="100">
        <f t="shared" si="2601"/>
        <v>1.0590999999999999</v>
      </c>
      <c r="N4725" s="101">
        <f t="shared" si="2602"/>
        <v>0.97811300000000001</v>
      </c>
      <c r="O4725" s="100">
        <f t="shared" si="2603"/>
        <v>1</v>
      </c>
      <c r="P4725" s="98">
        <f t="shared" si="2604"/>
        <v>3615.49</v>
      </c>
      <c r="Q4725" s="97">
        <f t="shared" si="2605"/>
        <v>3615.49</v>
      </c>
      <c r="R4725" s="97">
        <f t="shared" ref="R4725" si="2606">Q4725</f>
        <v>3615.49</v>
      </c>
      <c r="S4725" s="97"/>
    </row>
    <row r="4726" spans="1:19" x14ac:dyDescent="0.25">
      <c r="A4726" s="89" t="s">
        <v>9939</v>
      </c>
      <c r="B4726" s="89" t="s">
        <v>9933</v>
      </c>
      <c r="C4726" s="89"/>
      <c r="D4726" s="89" t="s">
        <v>30</v>
      </c>
      <c r="E4726" s="94" t="s">
        <v>9806</v>
      </c>
      <c r="F4726" s="95" t="s">
        <v>9807</v>
      </c>
      <c r="G4726" s="89" t="s">
        <v>648</v>
      </c>
      <c r="H4726" s="89" t="s">
        <v>12</v>
      </c>
      <c r="I4726" s="96">
        <v>1</v>
      </c>
      <c r="J4726" s="97">
        <v>9435</v>
      </c>
      <c r="K4726" s="98">
        <f t="shared" si="2599"/>
        <v>9435</v>
      </c>
      <c r="L4726" s="99">
        <f t="shared" si="2600"/>
        <v>1.0815399999999999</v>
      </c>
      <c r="M4726" s="100">
        <f t="shared" si="2601"/>
        <v>1.0590999999999999</v>
      </c>
      <c r="N4726" s="101">
        <f t="shared" si="2602"/>
        <v>0.97811300000000001</v>
      </c>
      <c r="O4726" s="100">
        <f t="shared" si="2603"/>
        <v>1</v>
      </c>
      <c r="P4726" s="98">
        <f t="shared" si="2604"/>
        <v>10570.86</v>
      </c>
      <c r="Q4726" s="97">
        <f t="shared" si="2605"/>
        <v>10570.86</v>
      </c>
      <c r="R4726" s="97"/>
      <c r="S4726" s="97"/>
    </row>
    <row r="4727" spans="1:19" ht="22.5" x14ac:dyDescent="0.25">
      <c r="A4727" s="89" t="s">
        <v>9940</v>
      </c>
      <c r="B4727" s="89" t="s">
        <v>9933</v>
      </c>
      <c r="C4727" s="89" t="s">
        <v>17297</v>
      </c>
      <c r="D4727" s="89" t="s">
        <v>34</v>
      </c>
      <c r="E4727" s="94" t="s">
        <v>9941</v>
      </c>
      <c r="F4727" s="95" t="s">
        <v>9942</v>
      </c>
      <c r="G4727" s="89" t="s">
        <v>648</v>
      </c>
      <c r="H4727" s="89" t="s">
        <v>12</v>
      </c>
      <c r="I4727" s="96">
        <v>1</v>
      </c>
      <c r="J4727" s="97">
        <v>1114</v>
      </c>
      <c r="K4727" s="98">
        <f t="shared" si="2599"/>
        <v>1114</v>
      </c>
      <c r="L4727" s="99">
        <f t="shared" si="2600"/>
        <v>1.0815399999999999</v>
      </c>
      <c r="M4727" s="100">
        <f t="shared" si="2601"/>
        <v>1.0590999999999999</v>
      </c>
      <c r="N4727" s="101">
        <f t="shared" si="2602"/>
        <v>0.97811300000000001</v>
      </c>
      <c r="O4727" s="100">
        <f t="shared" si="2603"/>
        <v>1</v>
      </c>
      <c r="P4727" s="98">
        <f t="shared" si="2604"/>
        <v>1248.1099999999999</v>
      </c>
      <c r="Q4727" s="97">
        <f t="shared" si="2605"/>
        <v>1248.1099999999999</v>
      </c>
      <c r="R4727" s="97">
        <f t="shared" ref="R4727" si="2607">Q4727</f>
        <v>1248.1099999999999</v>
      </c>
      <c r="S4727" s="97"/>
    </row>
    <row r="4728" spans="1:19" x14ac:dyDescent="0.25">
      <c r="A4728" s="89" t="s">
        <v>9943</v>
      </c>
      <c r="B4728" s="89" t="s">
        <v>9933</v>
      </c>
      <c r="C4728" s="89"/>
      <c r="D4728" s="89" t="s">
        <v>40</v>
      </c>
      <c r="E4728" s="94" t="s">
        <v>9944</v>
      </c>
      <c r="F4728" s="95" t="s">
        <v>9945</v>
      </c>
      <c r="G4728" s="89" t="s">
        <v>648</v>
      </c>
      <c r="H4728" s="89" t="s">
        <v>12</v>
      </c>
      <c r="I4728" s="96">
        <v>1</v>
      </c>
      <c r="J4728" s="97">
        <v>776</v>
      </c>
      <c r="K4728" s="98">
        <f t="shared" si="2599"/>
        <v>776</v>
      </c>
      <c r="L4728" s="99">
        <f t="shared" si="2600"/>
        <v>1.0815399999999999</v>
      </c>
      <c r="M4728" s="100">
        <f t="shared" si="2601"/>
        <v>1.0590999999999999</v>
      </c>
      <c r="N4728" s="101">
        <f t="shared" si="2602"/>
        <v>0.97811300000000001</v>
      </c>
      <c r="O4728" s="100">
        <f t="shared" si="2603"/>
        <v>1</v>
      </c>
      <c r="P4728" s="98">
        <f t="shared" si="2604"/>
        <v>869.42</v>
      </c>
      <c r="Q4728" s="97">
        <f t="shared" si="2605"/>
        <v>869.42</v>
      </c>
      <c r="R4728" s="97"/>
      <c r="S4728" s="97"/>
    </row>
    <row r="4729" spans="1:19" ht="33.75" x14ac:dyDescent="0.25">
      <c r="A4729" s="89" t="s">
        <v>9946</v>
      </c>
      <c r="B4729" s="89" t="s">
        <v>9933</v>
      </c>
      <c r="C4729" s="89" t="s">
        <v>17297</v>
      </c>
      <c r="D4729" s="89" t="s">
        <v>43</v>
      </c>
      <c r="E4729" s="94" t="s">
        <v>9947</v>
      </c>
      <c r="F4729" s="95" t="s">
        <v>9948</v>
      </c>
      <c r="G4729" s="89" t="s">
        <v>648</v>
      </c>
      <c r="H4729" s="89" t="s">
        <v>12</v>
      </c>
      <c r="I4729" s="96">
        <v>1</v>
      </c>
      <c r="J4729" s="97">
        <v>2416</v>
      </c>
      <c r="K4729" s="98">
        <f t="shared" si="2599"/>
        <v>2416</v>
      </c>
      <c r="L4729" s="99">
        <f t="shared" si="2600"/>
        <v>1.0815399999999999</v>
      </c>
      <c r="M4729" s="100">
        <f t="shared" si="2601"/>
        <v>1.0590999999999999</v>
      </c>
      <c r="N4729" s="101">
        <f t="shared" si="2602"/>
        <v>0.97811300000000001</v>
      </c>
      <c r="O4729" s="100">
        <f t="shared" si="2603"/>
        <v>1</v>
      </c>
      <c r="P4729" s="98">
        <f t="shared" si="2604"/>
        <v>2706.86</v>
      </c>
      <c r="Q4729" s="97">
        <f t="shared" si="2605"/>
        <v>2706.86</v>
      </c>
      <c r="R4729" s="97">
        <f t="shared" ref="R4729" si="2608">Q4729</f>
        <v>2706.86</v>
      </c>
      <c r="S4729" s="97"/>
    </row>
    <row r="4730" spans="1:19" ht="22.5" x14ac:dyDescent="0.25">
      <c r="A4730" s="89" t="s">
        <v>9949</v>
      </c>
      <c r="B4730" s="89" t="s">
        <v>9933</v>
      </c>
      <c r="C4730" s="89"/>
      <c r="D4730" s="89" t="s">
        <v>48</v>
      </c>
      <c r="E4730" s="94" t="s">
        <v>9950</v>
      </c>
      <c r="F4730" s="95" t="s">
        <v>9951</v>
      </c>
      <c r="G4730" s="89" t="s">
        <v>648</v>
      </c>
      <c r="H4730" s="89" t="s">
        <v>12</v>
      </c>
      <c r="I4730" s="96">
        <v>1</v>
      </c>
      <c r="J4730" s="97">
        <v>1011</v>
      </c>
      <c r="K4730" s="98">
        <f t="shared" si="2599"/>
        <v>1011</v>
      </c>
      <c r="L4730" s="99">
        <f t="shared" si="2600"/>
        <v>1.0815399999999999</v>
      </c>
      <c r="M4730" s="100">
        <f t="shared" si="2601"/>
        <v>1.0590999999999999</v>
      </c>
      <c r="N4730" s="101">
        <f t="shared" si="2602"/>
        <v>0.97811300000000001</v>
      </c>
      <c r="O4730" s="100">
        <f t="shared" si="2603"/>
        <v>1</v>
      </c>
      <c r="P4730" s="98">
        <f t="shared" si="2604"/>
        <v>1132.71</v>
      </c>
      <c r="Q4730" s="97">
        <f t="shared" si="2605"/>
        <v>1132.71</v>
      </c>
      <c r="R4730" s="97"/>
      <c r="S4730" s="97"/>
    </row>
    <row r="4731" spans="1:19" x14ac:dyDescent="0.25">
      <c r="A4731" s="89" t="s">
        <v>9952</v>
      </c>
      <c r="B4731" s="89" t="s">
        <v>9933</v>
      </c>
      <c r="C4731" s="89"/>
      <c r="D4731" s="89" t="s">
        <v>55</v>
      </c>
      <c r="E4731" s="94" t="s">
        <v>9953</v>
      </c>
      <c r="F4731" s="95" t="s">
        <v>9954</v>
      </c>
      <c r="G4731" s="89" t="s">
        <v>648</v>
      </c>
      <c r="H4731" s="89" t="s">
        <v>12</v>
      </c>
      <c r="I4731" s="96">
        <v>1</v>
      </c>
      <c r="J4731" s="97">
        <v>930</v>
      </c>
      <c r="K4731" s="98">
        <f t="shared" si="2599"/>
        <v>930</v>
      </c>
      <c r="L4731" s="99">
        <f t="shared" si="2600"/>
        <v>1.0815399999999999</v>
      </c>
      <c r="M4731" s="100">
        <f t="shared" si="2601"/>
        <v>1.0590999999999999</v>
      </c>
      <c r="N4731" s="101">
        <f t="shared" si="2602"/>
        <v>0.97811300000000001</v>
      </c>
      <c r="O4731" s="100">
        <f t="shared" si="2603"/>
        <v>1</v>
      </c>
      <c r="P4731" s="98">
        <f t="shared" si="2604"/>
        <v>1041.96</v>
      </c>
      <c r="Q4731" s="97">
        <f t="shared" si="2605"/>
        <v>1041.96</v>
      </c>
      <c r="R4731" s="97"/>
      <c r="S4731" s="97"/>
    </row>
    <row r="4732" spans="1:19" x14ac:dyDescent="0.25">
      <c r="A4732" s="89" t="s">
        <v>9955</v>
      </c>
      <c r="B4732" s="89" t="s">
        <v>9933</v>
      </c>
      <c r="C4732" s="89"/>
      <c r="D4732" s="89" t="s">
        <v>58</v>
      </c>
      <c r="E4732" s="94" t="s">
        <v>9956</v>
      </c>
      <c r="F4732" s="95" t="s">
        <v>9957</v>
      </c>
      <c r="G4732" s="89" t="s">
        <v>648</v>
      </c>
      <c r="H4732" s="89" t="s">
        <v>12</v>
      </c>
      <c r="I4732" s="96">
        <v>1</v>
      </c>
      <c r="J4732" s="97">
        <v>2955</v>
      </c>
      <c r="K4732" s="98">
        <f t="shared" si="2599"/>
        <v>2955</v>
      </c>
      <c r="L4732" s="99">
        <f t="shared" si="2600"/>
        <v>1.0815399999999999</v>
      </c>
      <c r="M4732" s="100">
        <f t="shared" si="2601"/>
        <v>1.0590999999999999</v>
      </c>
      <c r="N4732" s="101">
        <f t="shared" si="2602"/>
        <v>0.97811300000000001</v>
      </c>
      <c r="O4732" s="100">
        <f t="shared" si="2603"/>
        <v>1</v>
      </c>
      <c r="P4732" s="98">
        <f t="shared" si="2604"/>
        <v>3310.75</v>
      </c>
      <c r="Q4732" s="97">
        <f t="shared" si="2605"/>
        <v>3310.75</v>
      </c>
      <c r="R4732" s="97"/>
      <c r="S4732" s="97"/>
    </row>
    <row r="4733" spans="1:19" x14ac:dyDescent="0.25">
      <c r="A4733" s="89" t="s">
        <v>9958</v>
      </c>
      <c r="B4733" s="89" t="s">
        <v>9933</v>
      </c>
      <c r="C4733" s="89"/>
      <c r="D4733" s="89" t="s">
        <v>60</v>
      </c>
      <c r="E4733" s="94" t="s">
        <v>9847</v>
      </c>
      <c r="F4733" s="95" t="s">
        <v>9910</v>
      </c>
      <c r="G4733" s="89" t="s">
        <v>1071</v>
      </c>
      <c r="H4733" s="89" t="s">
        <v>9959</v>
      </c>
      <c r="I4733" s="96">
        <v>1</v>
      </c>
      <c r="J4733" s="97">
        <v>2448</v>
      </c>
      <c r="K4733" s="98">
        <f t="shared" si="2599"/>
        <v>4707.6899999999996</v>
      </c>
      <c r="L4733" s="99">
        <f t="shared" si="2600"/>
        <v>1.0815399999999999</v>
      </c>
      <c r="M4733" s="100">
        <f t="shared" si="2601"/>
        <v>1.0590999999999999</v>
      </c>
      <c r="N4733" s="101">
        <f t="shared" si="2602"/>
        <v>0.97811300000000001</v>
      </c>
      <c r="O4733" s="100">
        <f t="shared" si="2603"/>
        <v>1</v>
      </c>
      <c r="P4733" s="98">
        <f t="shared" si="2604"/>
        <v>5274.44</v>
      </c>
      <c r="Q4733" s="97">
        <f t="shared" si="2605"/>
        <v>2742.71</v>
      </c>
      <c r="R4733" s="97"/>
      <c r="S4733" s="97"/>
    </row>
    <row r="4734" spans="1:19" ht="33.75" x14ac:dyDescent="0.25">
      <c r="A4734" s="89" t="s">
        <v>9960</v>
      </c>
      <c r="B4734" s="89" t="s">
        <v>9933</v>
      </c>
      <c r="C4734" s="89"/>
      <c r="D4734" s="89" t="s">
        <v>65</v>
      </c>
      <c r="E4734" s="94" t="s">
        <v>9961</v>
      </c>
      <c r="F4734" s="95" t="s">
        <v>9962</v>
      </c>
      <c r="G4734" s="89" t="s">
        <v>1077</v>
      </c>
      <c r="H4734" s="89" t="s">
        <v>9963</v>
      </c>
      <c r="I4734" s="96">
        <v>1</v>
      </c>
      <c r="J4734" s="97">
        <v>1083</v>
      </c>
      <c r="K4734" s="98">
        <f t="shared" si="2599"/>
        <v>40.840000000000003</v>
      </c>
      <c r="L4734" s="99">
        <f t="shared" si="2600"/>
        <v>1.0815399999999999</v>
      </c>
      <c r="M4734" s="100">
        <f t="shared" si="2601"/>
        <v>1.0590999999999999</v>
      </c>
      <c r="N4734" s="101">
        <f t="shared" si="2602"/>
        <v>0.97811300000000001</v>
      </c>
      <c r="O4734" s="100">
        <f t="shared" si="2603"/>
        <v>1</v>
      </c>
      <c r="P4734" s="98">
        <f t="shared" si="2604"/>
        <v>45.76</v>
      </c>
      <c r="Q4734" s="97">
        <f t="shared" si="2605"/>
        <v>1213.56</v>
      </c>
      <c r="R4734" s="97"/>
      <c r="S4734" s="97"/>
    </row>
    <row r="4735" spans="1:19" ht="22.5" x14ac:dyDescent="0.25">
      <c r="A4735" s="89" t="s">
        <v>9964</v>
      </c>
      <c r="B4735" s="89" t="s">
        <v>9933</v>
      </c>
      <c r="C4735" s="89"/>
      <c r="D4735" s="89" t="s">
        <v>68</v>
      </c>
      <c r="E4735" s="94" t="s">
        <v>9965</v>
      </c>
      <c r="F4735" s="95" t="s">
        <v>9966</v>
      </c>
      <c r="G4735" s="89" t="s">
        <v>1459</v>
      </c>
      <c r="H4735" s="89" t="s">
        <v>9967</v>
      </c>
      <c r="I4735" s="96">
        <v>1</v>
      </c>
      <c r="J4735" s="97">
        <v>445</v>
      </c>
      <c r="K4735" s="98">
        <f t="shared" si="2599"/>
        <v>16779.79</v>
      </c>
      <c r="L4735" s="99">
        <f t="shared" si="2600"/>
        <v>1.0815399999999999</v>
      </c>
      <c r="M4735" s="100">
        <f t="shared" si="2601"/>
        <v>1.0590999999999999</v>
      </c>
      <c r="N4735" s="101">
        <f t="shared" si="2602"/>
        <v>0.97811300000000001</v>
      </c>
      <c r="O4735" s="100">
        <f t="shared" si="2603"/>
        <v>1</v>
      </c>
      <c r="P4735" s="98">
        <f t="shared" si="2604"/>
        <v>18799.88</v>
      </c>
      <c r="Q4735" s="97">
        <f t="shared" si="2605"/>
        <v>498.57</v>
      </c>
      <c r="R4735" s="97"/>
      <c r="S4735" s="97"/>
    </row>
    <row r="4736" spans="1:19" x14ac:dyDescent="0.25">
      <c r="A4736" s="72"/>
      <c r="B4736" s="77"/>
      <c r="C4736" s="77"/>
      <c r="D4736" s="77"/>
      <c r="E4736" s="76"/>
      <c r="F4736" s="76" t="s">
        <v>9968</v>
      </c>
      <c r="G4736" s="77"/>
      <c r="H4736" s="77"/>
      <c r="I4736" s="78"/>
      <c r="J4736" s="79">
        <f>J4737</f>
        <v>10312418</v>
      </c>
      <c r="K4736" s="98"/>
      <c r="L4736" s="99"/>
      <c r="M4736" s="100"/>
      <c r="N4736" s="101"/>
      <c r="O4736" s="100"/>
      <c r="P4736" s="98"/>
      <c r="Q4736" s="79">
        <f>Q4737</f>
        <v>11553913.25</v>
      </c>
      <c r="R4736" s="79">
        <f t="shared" ref="R4736:S4736" si="2609">R4737</f>
        <v>9990703.75</v>
      </c>
      <c r="S4736" s="79">
        <f t="shared" si="2609"/>
        <v>0</v>
      </c>
    </row>
    <row r="4737" spans="1:19" x14ac:dyDescent="0.25">
      <c r="A4737" s="82" t="s">
        <v>2836</v>
      </c>
      <c r="B4737" s="83"/>
      <c r="C4737" s="84"/>
      <c r="D4737" s="85"/>
      <c r="E4737" s="86"/>
      <c r="F4737" s="86" t="s">
        <v>9970</v>
      </c>
      <c r="G4737" s="82"/>
      <c r="H4737" s="82"/>
      <c r="I4737" s="87"/>
      <c r="J4737" s="88">
        <f>SUM(J4738:J4807)</f>
        <v>10312418</v>
      </c>
      <c r="K4737" s="98"/>
      <c r="L4737" s="99"/>
      <c r="M4737" s="100"/>
      <c r="N4737" s="101"/>
      <c r="O4737" s="100"/>
      <c r="P4737" s="98"/>
      <c r="Q4737" s="88">
        <f>SUM(Q4738:Q4807)</f>
        <v>11553913.25</v>
      </c>
      <c r="R4737" s="88">
        <f t="shared" ref="R4737:S4737" si="2610">SUM(R4738:R4807)</f>
        <v>9990703.75</v>
      </c>
      <c r="S4737" s="88">
        <f t="shared" si="2610"/>
        <v>0</v>
      </c>
    </row>
    <row r="4738" spans="1:19" x14ac:dyDescent="0.25">
      <c r="A4738" s="89" t="s">
        <v>9971</v>
      </c>
      <c r="B4738" s="89" t="s">
        <v>9972</v>
      </c>
      <c r="C4738" s="89"/>
      <c r="D4738" s="89" t="s">
        <v>12</v>
      </c>
      <c r="E4738" s="94" t="s">
        <v>6942</v>
      </c>
      <c r="F4738" s="95" t="s">
        <v>6943</v>
      </c>
      <c r="G4738" s="89" t="s">
        <v>71</v>
      </c>
      <c r="H4738" s="89" t="s">
        <v>1104</v>
      </c>
      <c r="I4738" s="96">
        <v>1</v>
      </c>
      <c r="J4738" s="97">
        <v>8301</v>
      </c>
      <c r="K4738" s="98">
        <f t="shared" ref="K4738:K4769" si="2611">J4738/H4738</f>
        <v>69175</v>
      </c>
      <c r="L4738" s="99">
        <f t="shared" ref="L4738:L4769" si="2612">$L$8</f>
        <v>1.0815399999999999</v>
      </c>
      <c r="M4738" s="100">
        <f t="shared" ref="M4738:M4769" si="2613">$M$8</f>
        <v>1.0590999999999999</v>
      </c>
      <c r="N4738" s="101">
        <f t="shared" ref="N4738:N4769" si="2614">$N$8</f>
        <v>0.97811300000000001</v>
      </c>
      <c r="O4738" s="100">
        <f t="shared" ref="O4738:O4769" si="2615">$O$8</f>
        <v>1</v>
      </c>
      <c r="P4738" s="98">
        <f t="shared" ref="P4738:P4769" si="2616">K4738*L4738*M4738*N4738*O4738</f>
        <v>77502.86</v>
      </c>
      <c r="Q4738" s="97">
        <f t="shared" ref="Q4738:Q4769" si="2617">H4738*P4738</f>
        <v>9300.34</v>
      </c>
      <c r="R4738" s="97"/>
      <c r="S4738" s="97"/>
    </row>
    <row r="4739" spans="1:19" ht="22.5" x14ac:dyDescent="0.25">
      <c r="A4739" s="89" t="s">
        <v>9973</v>
      </c>
      <c r="B4739" s="89" t="s">
        <v>9972</v>
      </c>
      <c r="C4739" s="89" t="s">
        <v>17297</v>
      </c>
      <c r="D4739" s="89" t="s">
        <v>24</v>
      </c>
      <c r="E4739" s="94" t="s">
        <v>9974</v>
      </c>
      <c r="F4739" s="95" t="s">
        <v>9975</v>
      </c>
      <c r="G4739" s="89" t="s">
        <v>648</v>
      </c>
      <c r="H4739" s="89" t="s">
        <v>24</v>
      </c>
      <c r="I4739" s="96">
        <v>1</v>
      </c>
      <c r="J4739" s="97">
        <v>5891</v>
      </c>
      <c r="K4739" s="98">
        <f t="shared" si="2611"/>
        <v>2945.5</v>
      </c>
      <c r="L4739" s="99">
        <f t="shared" si="2612"/>
        <v>1.0815399999999999</v>
      </c>
      <c r="M4739" s="100">
        <f t="shared" si="2613"/>
        <v>1.0590999999999999</v>
      </c>
      <c r="N4739" s="101">
        <f t="shared" si="2614"/>
        <v>0.97811300000000001</v>
      </c>
      <c r="O4739" s="100">
        <f t="shared" si="2615"/>
        <v>1</v>
      </c>
      <c r="P4739" s="98">
        <f t="shared" si="2616"/>
        <v>3300.1</v>
      </c>
      <c r="Q4739" s="97">
        <f t="shared" si="2617"/>
        <v>6600.2</v>
      </c>
      <c r="R4739" s="97">
        <f t="shared" ref="R4739:R4741" si="2618">Q4739</f>
        <v>6600.2</v>
      </c>
      <c r="S4739" s="97"/>
    </row>
    <row r="4740" spans="1:19" ht="22.5" x14ac:dyDescent="0.25">
      <c r="A4740" s="89" t="s">
        <v>9976</v>
      </c>
      <c r="B4740" s="89" t="s">
        <v>9972</v>
      </c>
      <c r="C4740" s="89" t="s">
        <v>17297</v>
      </c>
      <c r="D4740" s="89" t="s">
        <v>30</v>
      </c>
      <c r="E4740" s="94" t="s">
        <v>9977</v>
      </c>
      <c r="F4740" s="95" t="s">
        <v>9978</v>
      </c>
      <c r="G4740" s="89" t="s">
        <v>648</v>
      </c>
      <c r="H4740" s="89" t="s">
        <v>60</v>
      </c>
      <c r="I4740" s="96">
        <v>1</v>
      </c>
      <c r="J4740" s="97">
        <v>84779</v>
      </c>
      <c r="K4740" s="98">
        <f t="shared" si="2611"/>
        <v>8477.9</v>
      </c>
      <c r="L4740" s="99">
        <f t="shared" si="2612"/>
        <v>1.0815399999999999</v>
      </c>
      <c r="M4740" s="100">
        <f t="shared" si="2613"/>
        <v>1.0590999999999999</v>
      </c>
      <c r="N4740" s="101">
        <f t="shared" si="2614"/>
        <v>0.97811300000000001</v>
      </c>
      <c r="O4740" s="100">
        <f t="shared" si="2615"/>
        <v>1</v>
      </c>
      <c r="P4740" s="98">
        <f t="shared" si="2616"/>
        <v>9498.5400000000009</v>
      </c>
      <c r="Q4740" s="97">
        <f t="shared" si="2617"/>
        <v>94985.4</v>
      </c>
      <c r="R4740" s="97">
        <f t="shared" si="2618"/>
        <v>94985.4</v>
      </c>
      <c r="S4740" s="97"/>
    </row>
    <row r="4741" spans="1:19" ht="22.5" x14ac:dyDescent="0.25">
      <c r="A4741" s="89" t="s">
        <v>9979</v>
      </c>
      <c r="B4741" s="89" t="s">
        <v>9972</v>
      </c>
      <c r="C4741" s="89" t="s">
        <v>17297</v>
      </c>
      <c r="D4741" s="89" t="s">
        <v>34</v>
      </c>
      <c r="E4741" s="94" t="s">
        <v>9980</v>
      </c>
      <c r="F4741" s="95" t="s">
        <v>9981</v>
      </c>
      <c r="G4741" s="89" t="s">
        <v>648</v>
      </c>
      <c r="H4741" s="89" t="s">
        <v>70</v>
      </c>
      <c r="I4741" s="96">
        <v>1</v>
      </c>
      <c r="J4741" s="97">
        <v>60978</v>
      </c>
      <c r="K4741" s="98">
        <f t="shared" si="2611"/>
        <v>4690.62</v>
      </c>
      <c r="L4741" s="99">
        <f t="shared" si="2612"/>
        <v>1.0815399999999999</v>
      </c>
      <c r="M4741" s="100">
        <f t="shared" si="2613"/>
        <v>1.0590999999999999</v>
      </c>
      <c r="N4741" s="101">
        <f t="shared" si="2614"/>
        <v>0.97811300000000001</v>
      </c>
      <c r="O4741" s="100">
        <f t="shared" si="2615"/>
        <v>1</v>
      </c>
      <c r="P4741" s="98">
        <f t="shared" si="2616"/>
        <v>5255.32</v>
      </c>
      <c r="Q4741" s="97">
        <f t="shared" si="2617"/>
        <v>68319.16</v>
      </c>
      <c r="R4741" s="97">
        <f t="shared" si="2618"/>
        <v>68319.16</v>
      </c>
      <c r="S4741" s="97"/>
    </row>
    <row r="4742" spans="1:19" x14ac:dyDescent="0.25">
      <c r="A4742" s="89" t="s">
        <v>9982</v>
      </c>
      <c r="B4742" s="89" t="s">
        <v>9972</v>
      </c>
      <c r="C4742" s="89"/>
      <c r="D4742" s="89" t="s">
        <v>40</v>
      </c>
      <c r="E4742" s="94" t="s">
        <v>9634</v>
      </c>
      <c r="F4742" s="95" t="s">
        <v>9635</v>
      </c>
      <c r="G4742" s="89" t="s">
        <v>9874</v>
      </c>
      <c r="H4742" s="89" t="s">
        <v>126</v>
      </c>
      <c r="I4742" s="96">
        <v>1</v>
      </c>
      <c r="J4742" s="97">
        <v>637436</v>
      </c>
      <c r="K4742" s="98">
        <f t="shared" si="2611"/>
        <v>24516.77</v>
      </c>
      <c r="L4742" s="99">
        <f t="shared" si="2612"/>
        <v>1.0815399999999999</v>
      </c>
      <c r="M4742" s="100">
        <f t="shared" si="2613"/>
        <v>1.0590999999999999</v>
      </c>
      <c r="N4742" s="101">
        <f t="shared" si="2614"/>
        <v>0.97811300000000001</v>
      </c>
      <c r="O4742" s="100">
        <f t="shared" si="2615"/>
        <v>1</v>
      </c>
      <c r="P4742" s="98">
        <f t="shared" si="2616"/>
        <v>27468.3</v>
      </c>
      <c r="Q4742" s="97">
        <f t="shared" si="2617"/>
        <v>714175.8</v>
      </c>
      <c r="R4742" s="97"/>
      <c r="S4742" s="97"/>
    </row>
    <row r="4743" spans="1:19" ht="22.5" x14ac:dyDescent="0.25">
      <c r="A4743" s="89" t="s">
        <v>9983</v>
      </c>
      <c r="B4743" s="89" t="s">
        <v>9972</v>
      </c>
      <c r="C4743" s="89" t="s">
        <v>17297</v>
      </c>
      <c r="D4743" s="89" t="s">
        <v>43</v>
      </c>
      <c r="E4743" s="94" t="s">
        <v>9984</v>
      </c>
      <c r="F4743" s="95" t="s">
        <v>9877</v>
      </c>
      <c r="G4743" s="89" t="s">
        <v>648</v>
      </c>
      <c r="H4743" s="89" t="s">
        <v>70</v>
      </c>
      <c r="I4743" s="96">
        <v>1</v>
      </c>
      <c r="J4743" s="97">
        <v>451576</v>
      </c>
      <c r="K4743" s="98">
        <f t="shared" si="2611"/>
        <v>34736.620000000003</v>
      </c>
      <c r="L4743" s="99">
        <f t="shared" si="2612"/>
        <v>1.0815399999999999</v>
      </c>
      <c r="M4743" s="100">
        <f t="shared" si="2613"/>
        <v>1.0590999999999999</v>
      </c>
      <c r="N4743" s="101">
        <f t="shared" si="2614"/>
        <v>0.97811300000000001</v>
      </c>
      <c r="O4743" s="100">
        <f t="shared" si="2615"/>
        <v>1</v>
      </c>
      <c r="P4743" s="98">
        <f t="shared" si="2616"/>
        <v>38918.5</v>
      </c>
      <c r="Q4743" s="97">
        <f t="shared" si="2617"/>
        <v>505940.5</v>
      </c>
      <c r="R4743" s="97">
        <f t="shared" ref="R4743:R4745" si="2619">Q4743</f>
        <v>505940.5</v>
      </c>
      <c r="S4743" s="97"/>
    </row>
    <row r="4744" spans="1:19" ht="22.5" x14ac:dyDescent="0.25">
      <c r="A4744" s="89" t="s">
        <v>9985</v>
      </c>
      <c r="B4744" s="89" t="s">
        <v>9972</v>
      </c>
      <c r="C4744" s="89" t="s">
        <v>17297</v>
      </c>
      <c r="D4744" s="89" t="s">
        <v>48</v>
      </c>
      <c r="E4744" s="94" t="s">
        <v>9986</v>
      </c>
      <c r="F4744" s="95" t="s">
        <v>9883</v>
      </c>
      <c r="G4744" s="89" t="s">
        <v>648</v>
      </c>
      <c r="H4744" s="89" t="s">
        <v>70</v>
      </c>
      <c r="I4744" s="96">
        <v>1</v>
      </c>
      <c r="J4744" s="97">
        <v>101517</v>
      </c>
      <c r="K4744" s="98">
        <f t="shared" si="2611"/>
        <v>7809</v>
      </c>
      <c r="L4744" s="99">
        <f t="shared" si="2612"/>
        <v>1.0815399999999999</v>
      </c>
      <c r="M4744" s="100">
        <f t="shared" si="2613"/>
        <v>1.0590999999999999</v>
      </c>
      <c r="N4744" s="101">
        <f t="shared" si="2614"/>
        <v>0.97811300000000001</v>
      </c>
      <c r="O4744" s="100">
        <f t="shared" si="2615"/>
        <v>1</v>
      </c>
      <c r="P4744" s="98">
        <f t="shared" si="2616"/>
        <v>8749.11</v>
      </c>
      <c r="Q4744" s="97">
        <f t="shared" si="2617"/>
        <v>113738.43</v>
      </c>
      <c r="R4744" s="97">
        <f t="shared" si="2619"/>
        <v>113738.43</v>
      </c>
      <c r="S4744" s="97"/>
    </row>
    <row r="4745" spans="1:19" ht="22.5" x14ac:dyDescent="0.25">
      <c r="A4745" s="89" t="s">
        <v>9987</v>
      </c>
      <c r="B4745" s="89" t="s">
        <v>9972</v>
      </c>
      <c r="C4745" s="89" t="s">
        <v>17297</v>
      </c>
      <c r="D4745" s="89" t="s">
        <v>55</v>
      </c>
      <c r="E4745" s="94" t="s">
        <v>6945</v>
      </c>
      <c r="F4745" s="95" t="s">
        <v>6946</v>
      </c>
      <c r="G4745" s="89" t="s">
        <v>648</v>
      </c>
      <c r="H4745" s="89" t="s">
        <v>141</v>
      </c>
      <c r="I4745" s="96">
        <v>1</v>
      </c>
      <c r="J4745" s="97">
        <v>39045</v>
      </c>
      <c r="K4745" s="98">
        <f t="shared" si="2611"/>
        <v>1259.52</v>
      </c>
      <c r="L4745" s="99">
        <f t="shared" si="2612"/>
        <v>1.0815399999999999</v>
      </c>
      <c r="M4745" s="100">
        <f t="shared" si="2613"/>
        <v>1.0590999999999999</v>
      </c>
      <c r="N4745" s="101">
        <f t="shared" si="2614"/>
        <v>0.97811300000000001</v>
      </c>
      <c r="O4745" s="100">
        <f t="shared" si="2615"/>
        <v>1</v>
      </c>
      <c r="P4745" s="98">
        <f t="shared" si="2616"/>
        <v>1411.15</v>
      </c>
      <c r="Q4745" s="97">
        <f t="shared" si="2617"/>
        <v>43745.65</v>
      </c>
      <c r="R4745" s="97">
        <f t="shared" si="2619"/>
        <v>43745.65</v>
      </c>
      <c r="S4745" s="97"/>
    </row>
    <row r="4746" spans="1:19" x14ac:dyDescent="0.25">
      <c r="A4746" s="89" t="s">
        <v>9988</v>
      </c>
      <c r="B4746" s="89" t="s">
        <v>9972</v>
      </c>
      <c r="C4746" s="89"/>
      <c r="D4746" s="89" t="s">
        <v>58</v>
      </c>
      <c r="E4746" s="94" t="s">
        <v>6942</v>
      </c>
      <c r="F4746" s="95" t="s">
        <v>6943</v>
      </c>
      <c r="G4746" s="89" t="s">
        <v>71</v>
      </c>
      <c r="H4746" s="89" t="s">
        <v>9989</v>
      </c>
      <c r="I4746" s="96">
        <v>1</v>
      </c>
      <c r="J4746" s="97">
        <v>28364</v>
      </c>
      <c r="K4746" s="98">
        <f t="shared" si="2611"/>
        <v>69180.490000000005</v>
      </c>
      <c r="L4746" s="99">
        <f t="shared" si="2612"/>
        <v>1.0815399999999999</v>
      </c>
      <c r="M4746" s="100">
        <f t="shared" si="2613"/>
        <v>1.0590999999999999</v>
      </c>
      <c r="N4746" s="101">
        <f t="shared" si="2614"/>
        <v>0.97811300000000001</v>
      </c>
      <c r="O4746" s="100">
        <f t="shared" si="2615"/>
        <v>1</v>
      </c>
      <c r="P4746" s="98">
        <f t="shared" si="2616"/>
        <v>77509.02</v>
      </c>
      <c r="Q4746" s="97">
        <f t="shared" si="2617"/>
        <v>31778.7</v>
      </c>
      <c r="R4746" s="97"/>
      <c r="S4746" s="97"/>
    </row>
    <row r="4747" spans="1:19" ht="22.5" x14ac:dyDescent="0.25">
      <c r="A4747" s="89" t="s">
        <v>9990</v>
      </c>
      <c r="B4747" s="89" t="s">
        <v>9972</v>
      </c>
      <c r="C4747" s="89" t="s">
        <v>17297</v>
      </c>
      <c r="D4747" s="89" t="s">
        <v>60</v>
      </c>
      <c r="E4747" s="94" t="s">
        <v>9991</v>
      </c>
      <c r="F4747" s="95" t="s">
        <v>9992</v>
      </c>
      <c r="G4747" s="89" t="s">
        <v>648</v>
      </c>
      <c r="H4747" s="89" t="s">
        <v>126</v>
      </c>
      <c r="I4747" s="96">
        <v>1</v>
      </c>
      <c r="J4747" s="97">
        <v>219295</v>
      </c>
      <c r="K4747" s="98">
        <f t="shared" si="2611"/>
        <v>8434.42</v>
      </c>
      <c r="L4747" s="99">
        <f t="shared" si="2612"/>
        <v>1.0815399999999999</v>
      </c>
      <c r="M4747" s="100">
        <f t="shared" si="2613"/>
        <v>1.0590999999999999</v>
      </c>
      <c r="N4747" s="101">
        <f t="shared" si="2614"/>
        <v>0.97811300000000001</v>
      </c>
      <c r="O4747" s="100">
        <f t="shared" si="2615"/>
        <v>1</v>
      </c>
      <c r="P4747" s="98">
        <f t="shared" si="2616"/>
        <v>9449.83</v>
      </c>
      <c r="Q4747" s="97">
        <f t="shared" si="2617"/>
        <v>245695.58</v>
      </c>
      <c r="R4747" s="97">
        <f t="shared" ref="R4747:R4750" si="2620">Q4747</f>
        <v>245695.58</v>
      </c>
      <c r="S4747" s="97"/>
    </row>
    <row r="4748" spans="1:19" ht="22.5" x14ac:dyDescent="0.25">
      <c r="A4748" s="89" t="s">
        <v>9993</v>
      </c>
      <c r="B4748" s="89" t="s">
        <v>9972</v>
      </c>
      <c r="C4748" s="89" t="s">
        <v>17297</v>
      </c>
      <c r="D4748" s="89" t="s">
        <v>65</v>
      </c>
      <c r="E4748" s="94" t="s">
        <v>6948</v>
      </c>
      <c r="F4748" s="95" t="s">
        <v>6949</v>
      </c>
      <c r="G4748" s="89" t="s">
        <v>648</v>
      </c>
      <c r="H4748" s="89" t="s">
        <v>55</v>
      </c>
      <c r="I4748" s="96">
        <v>1</v>
      </c>
      <c r="J4748" s="97">
        <v>77204</v>
      </c>
      <c r="K4748" s="98">
        <f t="shared" si="2611"/>
        <v>9650.5</v>
      </c>
      <c r="L4748" s="99">
        <f t="shared" si="2612"/>
        <v>1.0815399999999999</v>
      </c>
      <c r="M4748" s="100">
        <f t="shared" si="2613"/>
        <v>1.0590999999999999</v>
      </c>
      <c r="N4748" s="101">
        <f t="shared" si="2614"/>
        <v>0.97811300000000001</v>
      </c>
      <c r="O4748" s="100">
        <f t="shared" si="2615"/>
        <v>1</v>
      </c>
      <c r="P4748" s="98">
        <f t="shared" si="2616"/>
        <v>10812.31</v>
      </c>
      <c r="Q4748" s="97">
        <f t="shared" si="2617"/>
        <v>86498.48</v>
      </c>
      <c r="R4748" s="97">
        <f t="shared" si="2620"/>
        <v>86498.48</v>
      </c>
      <c r="S4748" s="97"/>
    </row>
    <row r="4749" spans="1:19" ht="22.5" x14ac:dyDescent="0.25">
      <c r="A4749" s="89" t="s">
        <v>9994</v>
      </c>
      <c r="B4749" s="89" t="s">
        <v>9972</v>
      </c>
      <c r="C4749" s="89" t="s">
        <v>17297</v>
      </c>
      <c r="D4749" s="89" t="s">
        <v>68</v>
      </c>
      <c r="E4749" s="94" t="s">
        <v>9995</v>
      </c>
      <c r="F4749" s="95" t="s">
        <v>9996</v>
      </c>
      <c r="G4749" s="89" t="s">
        <v>648</v>
      </c>
      <c r="H4749" s="89" t="s">
        <v>34</v>
      </c>
      <c r="I4749" s="96">
        <v>1</v>
      </c>
      <c r="J4749" s="97">
        <v>19523</v>
      </c>
      <c r="K4749" s="98">
        <f t="shared" si="2611"/>
        <v>4880.75</v>
      </c>
      <c r="L4749" s="99">
        <f t="shared" si="2612"/>
        <v>1.0815399999999999</v>
      </c>
      <c r="M4749" s="100">
        <f t="shared" si="2613"/>
        <v>1.0590999999999999</v>
      </c>
      <c r="N4749" s="101">
        <f t="shared" si="2614"/>
        <v>0.97811300000000001</v>
      </c>
      <c r="O4749" s="100">
        <f t="shared" si="2615"/>
        <v>1</v>
      </c>
      <c r="P4749" s="98">
        <f t="shared" si="2616"/>
        <v>5468.34</v>
      </c>
      <c r="Q4749" s="97">
        <f t="shared" si="2617"/>
        <v>21873.360000000001</v>
      </c>
      <c r="R4749" s="97">
        <f t="shared" si="2620"/>
        <v>21873.360000000001</v>
      </c>
      <c r="S4749" s="97"/>
    </row>
    <row r="4750" spans="1:19" ht="22.5" x14ac:dyDescent="0.25">
      <c r="A4750" s="89" t="s">
        <v>9997</v>
      </c>
      <c r="B4750" s="89" t="s">
        <v>9972</v>
      </c>
      <c r="C4750" s="89" t="s">
        <v>17297</v>
      </c>
      <c r="D4750" s="89" t="s">
        <v>70</v>
      </c>
      <c r="E4750" s="94" t="s">
        <v>9998</v>
      </c>
      <c r="F4750" s="95" t="s">
        <v>9999</v>
      </c>
      <c r="G4750" s="89" t="s">
        <v>648</v>
      </c>
      <c r="H4750" s="89" t="s">
        <v>30</v>
      </c>
      <c r="I4750" s="96">
        <v>1</v>
      </c>
      <c r="J4750" s="97">
        <v>27099</v>
      </c>
      <c r="K4750" s="98">
        <f t="shared" si="2611"/>
        <v>9033</v>
      </c>
      <c r="L4750" s="99">
        <f t="shared" si="2612"/>
        <v>1.0815399999999999</v>
      </c>
      <c r="M4750" s="100">
        <f t="shared" si="2613"/>
        <v>1.0590999999999999</v>
      </c>
      <c r="N4750" s="101">
        <f t="shared" si="2614"/>
        <v>0.97811300000000001</v>
      </c>
      <c r="O4750" s="100">
        <f t="shared" si="2615"/>
        <v>1</v>
      </c>
      <c r="P4750" s="98">
        <f t="shared" si="2616"/>
        <v>10120.469999999999</v>
      </c>
      <c r="Q4750" s="97">
        <f t="shared" si="2617"/>
        <v>30361.41</v>
      </c>
      <c r="R4750" s="97">
        <f t="shared" si="2620"/>
        <v>30361.41</v>
      </c>
      <c r="S4750" s="97"/>
    </row>
    <row r="4751" spans="1:19" x14ac:dyDescent="0.25">
      <c r="A4751" s="89" t="s">
        <v>10000</v>
      </c>
      <c r="B4751" s="89" t="s">
        <v>9972</v>
      </c>
      <c r="C4751" s="89"/>
      <c r="D4751" s="89" t="s">
        <v>73</v>
      </c>
      <c r="E4751" s="94" t="s">
        <v>9634</v>
      </c>
      <c r="F4751" s="95" t="s">
        <v>9635</v>
      </c>
      <c r="G4751" s="89" t="s">
        <v>9874</v>
      </c>
      <c r="H4751" s="89" t="s">
        <v>68</v>
      </c>
      <c r="I4751" s="96">
        <v>1</v>
      </c>
      <c r="J4751" s="97">
        <v>294200</v>
      </c>
      <c r="K4751" s="98">
        <f t="shared" si="2611"/>
        <v>24516.67</v>
      </c>
      <c r="L4751" s="99">
        <f t="shared" si="2612"/>
        <v>1.0815399999999999</v>
      </c>
      <c r="M4751" s="100">
        <f t="shared" si="2613"/>
        <v>1.0590999999999999</v>
      </c>
      <c r="N4751" s="101">
        <f t="shared" si="2614"/>
        <v>0.97811300000000001</v>
      </c>
      <c r="O4751" s="100">
        <f t="shared" si="2615"/>
        <v>1</v>
      </c>
      <c r="P4751" s="98">
        <f t="shared" si="2616"/>
        <v>27468.19</v>
      </c>
      <c r="Q4751" s="97">
        <f t="shared" si="2617"/>
        <v>329618.28000000003</v>
      </c>
      <c r="R4751" s="97"/>
      <c r="S4751" s="97"/>
    </row>
    <row r="4752" spans="1:19" ht="22.5" x14ac:dyDescent="0.25">
      <c r="A4752" s="89" t="s">
        <v>10001</v>
      </c>
      <c r="B4752" s="89" t="s">
        <v>9972</v>
      </c>
      <c r="C4752" s="89" t="s">
        <v>17297</v>
      </c>
      <c r="D4752" s="89" t="s">
        <v>75</v>
      </c>
      <c r="E4752" s="94" t="s">
        <v>10002</v>
      </c>
      <c r="F4752" s="95" t="s">
        <v>10003</v>
      </c>
      <c r="G4752" s="89" t="s">
        <v>648</v>
      </c>
      <c r="H4752" s="89" t="s">
        <v>68</v>
      </c>
      <c r="I4752" s="96">
        <v>1</v>
      </c>
      <c r="J4752" s="97">
        <v>57226</v>
      </c>
      <c r="K4752" s="98">
        <f t="shared" si="2611"/>
        <v>4768.83</v>
      </c>
      <c r="L4752" s="99">
        <f t="shared" si="2612"/>
        <v>1.0815399999999999</v>
      </c>
      <c r="M4752" s="100">
        <f t="shared" si="2613"/>
        <v>1.0590999999999999</v>
      </c>
      <c r="N4752" s="101">
        <f t="shared" si="2614"/>
        <v>0.97811300000000001</v>
      </c>
      <c r="O4752" s="100">
        <f t="shared" si="2615"/>
        <v>1</v>
      </c>
      <c r="P4752" s="98">
        <f t="shared" si="2616"/>
        <v>5342.94</v>
      </c>
      <c r="Q4752" s="97">
        <f t="shared" si="2617"/>
        <v>64115.28</v>
      </c>
      <c r="R4752" s="97">
        <f t="shared" ref="R4752" si="2621">Q4752</f>
        <v>64115.28</v>
      </c>
      <c r="S4752" s="97"/>
    </row>
    <row r="4753" spans="1:19" x14ac:dyDescent="0.25">
      <c r="A4753" s="89" t="s">
        <v>10004</v>
      </c>
      <c r="B4753" s="89" t="s">
        <v>9972</v>
      </c>
      <c r="C4753" s="89"/>
      <c r="D4753" s="89" t="s">
        <v>87</v>
      </c>
      <c r="E4753" s="94" t="s">
        <v>6942</v>
      </c>
      <c r="F4753" s="95" t="s">
        <v>6943</v>
      </c>
      <c r="G4753" s="89" t="s">
        <v>71</v>
      </c>
      <c r="H4753" s="89" t="s">
        <v>10005</v>
      </c>
      <c r="I4753" s="96">
        <v>1</v>
      </c>
      <c r="J4753" s="97">
        <v>38052</v>
      </c>
      <c r="K4753" s="98">
        <f t="shared" si="2611"/>
        <v>69185.45</v>
      </c>
      <c r="L4753" s="99">
        <f t="shared" si="2612"/>
        <v>1.0815399999999999</v>
      </c>
      <c r="M4753" s="100">
        <f t="shared" si="2613"/>
        <v>1.0590999999999999</v>
      </c>
      <c r="N4753" s="101">
        <f t="shared" si="2614"/>
        <v>0.97811300000000001</v>
      </c>
      <c r="O4753" s="100">
        <f t="shared" si="2615"/>
        <v>1</v>
      </c>
      <c r="P4753" s="98">
        <f t="shared" si="2616"/>
        <v>77514.570000000007</v>
      </c>
      <c r="Q4753" s="97">
        <f t="shared" si="2617"/>
        <v>42633.01</v>
      </c>
      <c r="R4753" s="97"/>
      <c r="S4753" s="97"/>
    </row>
    <row r="4754" spans="1:19" ht="22.5" x14ac:dyDescent="0.25">
      <c r="A4754" s="89" t="s">
        <v>10006</v>
      </c>
      <c r="B4754" s="89" t="s">
        <v>9972</v>
      </c>
      <c r="C4754" s="89" t="s">
        <v>17297</v>
      </c>
      <c r="D4754" s="89" t="s">
        <v>89</v>
      </c>
      <c r="E4754" s="94" t="s">
        <v>10007</v>
      </c>
      <c r="F4754" s="95" t="s">
        <v>10008</v>
      </c>
      <c r="G4754" s="89" t="s">
        <v>648</v>
      </c>
      <c r="H4754" s="89" t="s">
        <v>34</v>
      </c>
      <c r="I4754" s="96">
        <v>1</v>
      </c>
      <c r="J4754" s="97">
        <v>34989</v>
      </c>
      <c r="K4754" s="98">
        <f t="shared" si="2611"/>
        <v>8747.25</v>
      </c>
      <c r="L4754" s="99">
        <f t="shared" si="2612"/>
        <v>1.0815399999999999</v>
      </c>
      <c r="M4754" s="100">
        <f t="shared" si="2613"/>
        <v>1.0590999999999999</v>
      </c>
      <c r="N4754" s="101">
        <f t="shared" si="2614"/>
        <v>0.97811300000000001</v>
      </c>
      <c r="O4754" s="100">
        <f t="shared" si="2615"/>
        <v>1</v>
      </c>
      <c r="P4754" s="98">
        <f t="shared" si="2616"/>
        <v>9800.32</v>
      </c>
      <c r="Q4754" s="97">
        <f t="shared" si="2617"/>
        <v>39201.279999999999</v>
      </c>
      <c r="R4754" s="97">
        <f t="shared" ref="R4754:R4760" si="2622">Q4754</f>
        <v>39201.279999999999</v>
      </c>
      <c r="S4754" s="97"/>
    </row>
    <row r="4755" spans="1:19" ht="22.5" x14ac:dyDescent="0.25">
      <c r="A4755" s="89" t="s">
        <v>10009</v>
      </c>
      <c r="B4755" s="89" t="s">
        <v>9972</v>
      </c>
      <c r="C4755" s="89" t="s">
        <v>17297</v>
      </c>
      <c r="D4755" s="89" t="s">
        <v>90</v>
      </c>
      <c r="E4755" s="94" t="s">
        <v>10010</v>
      </c>
      <c r="F4755" s="95" t="s">
        <v>10011</v>
      </c>
      <c r="G4755" s="89" t="s">
        <v>648</v>
      </c>
      <c r="H4755" s="89" t="s">
        <v>34</v>
      </c>
      <c r="I4755" s="96">
        <v>1</v>
      </c>
      <c r="J4755" s="97">
        <v>95445</v>
      </c>
      <c r="K4755" s="98">
        <f t="shared" si="2611"/>
        <v>23861.25</v>
      </c>
      <c r="L4755" s="99">
        <f t="shared" si="2612"/>
        <v>1.0815399999999999</v>
      </c>
      <c r="M4755" s="100">
        <f t="shared" si="2613"/>
        <v>1.0590999999999999</v>
      </c>
      <c r="N4755" s="101">
        <f t="shared" si="2614"/>
        <v>0.97811300000000001</v>
      </c>
      <c r="O4755" s="100">
        <f t="shared" si="2615"/>
        <v>1</v>
      </c>
      <c r="P4755" s="98">
        <f t="shared" si="2616"/>
        <v>26733.87</v>
      </c>
      <c r="Q4755" s="97">
        <f t="shared" si="2617"/>
        <v>106935.48</v>
      </c>
      <c r="R4755" s="97">
        <f t="shared" si="2622"/>
        <v>106935.48</v>
      </c>
      <c r="S4755" s="97"/>
    </row>
    <row r="4756" spans="1:19" ht="22.5" x14ac:dyDescent="0.25">
      <c r="A4756" s="89" t="s">
        <v>10012</v>
      </c>
      <c r="B4756" s="89" t="s">
        <v>9972</v>
      </c>
      <c r="C4756" s="89" t="s">
        <v>17297</v>
      </c>
      <c r="D4756" s="89" t="s">
        <v>91</v>
      </c>
      <c r="E4756" s="94" t="s">
        <v>6951</v>
      </c>
      <c r="F4756" s="95" t="s">
        <v>6952</v>
      </c>
      <c r="G4756" s="89" t="s">
        <v>648</v>
      </c>
      <c r="H4756" s="89" t="s">
        <v>43</v>
      </c>
      <c r="I4756" s="96">
        <v>1</v>
      </c>
      <c r="J4756" s="97">
        <v>66607</v>
      </c>
      <c r="K4756" s="98">
        <f t="shared" si="2611"/>
        <v>11101.17</v>
      </c>
      <c r="L4756" s="99">
        <f t="shared" si="2612"/>
        <v>1.0815399999999999</v>
      </c>
      <c r="M4756" s="100">
        <f t="shared" si="2613"/>
        <v>1.0590999999999999</v>
      </c>
      <c r="N4756" s="101">
        <f t="shared" si="2614"/>
        <v>0.97811300000000001</v>
      </c>
      <c r="O4756" s="100">
        <f t="shared" si="2615"/>
        <v>1</v>
      </c>
      <c r="P4756" s="98">
        <f t="shared" si="2616"/>
        <v>12437.62</v>
      </c>
      <c r="Q4756" s="97">
        <f t="shared" si="2617"/>
        <v>74625.72</v>
      </c>
      <c r="R4756" s="97">
        <f t="shared" si="2622"/>
        <v>74625.72</v>
      </c>
      <c r="S4756" s="97"/>
    </row>
    <row r="4757" spans="1:19" ht="22.5" x14ac:dyDescent="0.25">
      <c r="A4757" s="89" t="s">
        <v>10013</v>
      </c>
      <c r="B4757" s="89" t="s">
        <v>9972</v>
      </c>
      <c r="C4757" s="89" t="s">
        <v>17297</v>
      </c>
      <c r="D4757" s="89" t="s">
        <v>101</v>
      </c>
      <c r="E4757" s="94" t="s">
        <v>9995</v>
      </c>
      <c r="F4757" s="95" t="s">
        <v>10014</v>
      </c>
      <c r="G4757" s="89" t="s">
        <v>648</v>
      </c>
      <c r="H4757" s="89" t="s">
        <v>136</v>
      </c>
      <c r="I4757" s="96">
        <v>1</v>
      </c>
      <c r="J4757" s="97">
        <v>146425</v>
      </c>
      <c r="K4757" s="98">
        <f t="shared" si="2611"/>
        <v>4880.83</v>
      </c>
      <c r="L4757" s="99">
        <f t="shared" si="2612"/>
        <v>1.0815399999999999</v>
      </c>
      <c r="M4757" s="100">
        <f t="shared" si="2613"/>
        <v>1.0590999999999999</v>
      </c>
      <c r="N4757" s="101">
        <f t="shared" si="2614"/>
        <v>0.97811300000000001</v>
      </c>
      <c r="O4757" s="100">
        <f t="shared" si="2615"/>
        <v>1</v>
      </c>
      <c r="P4757" s="98">
        <f t="shared" si="2616"/>
        <v>5468.43</v>
      </c>
      <c r="Q4757" s="97">
        <f t="shared" si="2617"/>
        <v>164052.9</v>
      </c>
      <c r="R4757" s="97">
        <f t="shared" si="2622"/>
        <v>164052.9</v>
      </c>
      <c r="S4757" s="97"/>
    </row>
    <row r="4758" spans="1:19" ht="22.5" x14ac:dyDescent="0.25">
      <c r="A4758" s="89" t="s">
        <v>10015</v>
      </c>
      <c r="B4758" s="89" t="s">
        <v>9972</v>
      </c>
      <c r="C4758" s="89" t="s">
        <v>17297</v>
      </c>
      <c r="D4758" s="89" t="s">
        <v>106</v>
      </c>
      <c r="E4758" s="94" t="s">
        <v>10016</v>
      </c>
      <c r="F4758" s="95" t="s">
        <v>10017</v>
      </c>
      <c r="G4758" s="89" t="s">
        <v>648</v>
      </c>
      <c r="H4758" s="89" t="s">
        <v>34</v>
      </c>
      <c r="I4758" s="96">
        <v>1</v>
      </c>
      <c r="J4758" s="97">
        <v>107641</v>
      </c>
      <c r="K4758" s="98">
        <f t="shared" si="2611"/>
        <v>26910.25</v>
      </c>
      <c r="L4758" s="99">
        <f t="shared" si="2612"/>
        <v>1.0815399999999999</v>
      </c>
      <c r="M4758" s="100">
        <f t="shared" si="2613"/>
        <v>1.0590999999999999</v>
      </c>
      <c r="N4758" s="101">
        <f t="shared" si="2614"/>
        <v>0.97811300000000001</v>
      </c>
      <c r="O4758" s="100">
        <f t="shared" si="2615"/>
        <v>1</v>
      </c>
      <c r="P4758" s="98">
        <f t="shared" si="2616"/>
        <v>30149.93</v>
      </c>
      <c r="Q4758" s="97">
        <f t="shared" si="2617"/>
        <v>120599.72</v>
      </c>
      <c r="R4758" s="97">
        <f t="shared" si="2622"/>
        <v>120599.72</v>
      </c>
      <c r="S4758" s="97"/>
    </row>
    <row r="4759" spans="1:19" ht="22.5" x14ac:dyDescent="0.25">
      <c r="A4759" s="89" t="s">
        <v>10018</v>
      </c>
      <c r="B4759" s="89" t="s">
        <v>9972</v>
      </c>
      <c r="C4759" s="89" t="s">
        <v>17297</v>
      </c>
      <c r="D4759" s="89" t="s">
        <v>107</v>
      </c>
      <c r="E4759" s="94" t="s">
        <v>6951</v>
      </c>
      <c r="F4759" s="95" t="s">
        <v>6952</v>
      </c>
      <c r="G4759" s="89" t="s">
        <v>648</v>
      </c>
      <c r="H4759" s="89" t="s">
        <v>40</v>
      </c>
      <c r="I4759" s="96">
        <v>1</v>
      </c>
      <c r="J4759" s="97">
        <v>55506</v>
      </c>
      <c r="K4759" s="98">
        <f t="shared" si="2611"/>
        <v>11101.2</v>
      </c>
      <c r="L4759" s="99">
        <f t="shared" si="2612"/>
        <v>1.0815399999999999</v>
      </c>
      <c r="M4759" s="100">
        <f t="shared" si="2613"/>
        <v>1.0590999999999999</v>
      </c>
      <c r="N4759" s="101">
        <f t="shared" si="2614"/>
        <v>0.97811300000000001</v>
      </c>
      <c r="O4759" s="100">
        <f t="shared" si="2615"/>
        <v>1</v>
      </c>
      <c r="P4759" s="98">
        <f t="shared" si="2616"/>
        <v>12437.66</v>
      </c>
      <c r="Q4759" s="97">
        <f t="shared" si="2617"/>
        <v>62188.3</v>
      </c>
      <c r="R4759" s="97">
        <f t="shared" si="2622"/>
        <v>62188.3</v>
      </c>
      <c r="S4759" s="97"/>
    </row>
    <row r="4760" spans="1:19" ht="22.5" x14ac:dyDescent="0.25">
      <c r="A4760" s="89" t="s">
        <v>10019</v>
      </c>
      <c r="B4760" s="89" t="s">
        <v>9972</v>
      </c>
      <c r="C4760" s="89" t="s">
        <v>17297</v>
      </c>
      <c r="D4760" s="89" t="s">
        <v>108</v>
      </c>
      <c r="E4760" s="94" t="s">
        <v>10020</v>
      </c>
      <c r="F4760" s="95" t="s">
        <v>10021</v>
      </c>
      <c r="G4760" s="89" t="s">
        <v>648</v>
      </c>
      <c r="H4760" s="89" t="s">
        <v>24</v>
      </c>
      <c r="I4760" s="96">
        <v>1</v>
      </c>
      <c r="J4760" s="97">
        <v>34565</v>
      </c>
      <c r="K4760" s="98">
        <f t="shared" si="2611"/>
        <v>17282.5</v>
      </c>
      <c r="L4760" s="99">
        <f t="shared" si="2612"/>
        <v>1.0815399999999999</v>
      </c>
      <c r="M4760" s="100">
        <f t="shared" si="2613"/>
        <v>1.0590999999999999</v>
      </c>
      <c r="N4760" s="101">
        <f t="shared" si="2614"/>
        <v>0.97811300000000001</v>
      </c>
      <c r="O4760" s="100">
        <f t="shared" si="2615"/>
        <v>1</v>
      </c>
      <c r="P4760" s="98">
        <f t="shared" si="2616"/>
        <v>19363.11</v>
      </c>
      <c r="Q4760" s="97">
        <f t="shared" si="2617"/>
        <v>38726.22</v>
      </c>
      <c r="R4760" s="97">
        <f t="shared" si="2622"/>
        <v>38726.22</v>
      </c>
      <c r="S4760" s="97"/>
    </row>
    <row r="4761" spans="1:19" x14ac:dyDescent="0.25">
      <c r="A4761" s="89" t="s">
        <v>10022</v>
      </c>
      <c r="B4761" s="89" t="s">
        <v>9972</v>
      </c>
      <c r="C4761" s="89"/>
      <c r="D4761" s="89" t="s">
        <v>109</v>
      </c>
      <c r="E4761" s="94" t="s">
        <v>10023</v>
      </c>
      <c r="F4761" s="95" t="s">
        <v>10024</v>
      </c>
      <c r="G4761" s="89" t="s">
        <v>1230</v>
      </c>
      <c r="H4761" s="89" t="s">
        <v>1451</v>
      </c>
      <c r="I4761" s="96">
        <v>1</v>
      </c>
      <c r="J4761" s="97">
        <v>24647</v>
      </c>
      <c r="K4761" s="98">
        <f t="shared" si="2611"/>
        <v>16431.330000000002</v>
      </c>
      <c r="L4761" s="99">
        <f t="shared" si="2612"/>
        <v>1.0815399999999999</v>
      </c>
      <c r="M4761" s="100">
        <f t="shared" si="2613"/>
        <v>1.0590999999999999</v>
      </c>
      <c r="N4761" s="101">
        <f t="shared" si="2614"/>
        <v>0.97811300000000001</v>
      </c>
      <c r="O4761" s="100">
        <f t="shared" si="2615"/>
        <v>1</v>
      </c>
      <c r="P4761" s="98">
        <f t="shared" si="2616"/>
        <v>18409.47</v>
      </c>
      <c r="Q4761" s="97">
        <f t="shared" si="2617"/>
        <v>27614.21</v>
      </c>
      <c r="R4761" s="97"/>
      <c r="S4761" s="97"/>
    </row>
    <row r="4762" spans="1:19" ht="22.5" x14ac:dyDescent="0.25">
      <c r="A4762" s="89" t="s">
        <v>10025</v>
      </c>
      <c r="B4762" s="89" t="s">
        <v>9972</v>
      </c>
      <c r="C4762" s="89" t="s">
        <v>17297</v>
      </c>
      <c r="D4762" s="89" t="s">
        <v>122</v>
      </c>
      <c r="E4762" s="94" t="s">
        <v>10026</v>
      </c>
      <c r="F4762" s="95" t="s">
        <v>10027</v>
      </c>
      <c r="G4762" s="89" t="s">
        <v>648</v>
      </c>
      <c r="H4762" s="89" t="s">
        <v>75</v>
      </c>
      <c r="I4762" s="96">
        <v>1</v>
      </c>
      <c r="J4762" s="97">
        <v>155703</v>
      </c>
      <c r="K4762" s="98">
        <f t="shared" si="2611"/>
        <v>10380.200000000001</v>
      </c>
      <c r="L4762" s="99">
        <f t="shared" si="2612"/>
        <v>1.0815399999999999</v>
      </c>
      <c r="M4762" s="100">
        <f t="shared" si="2613"/>
        <v>1.0590999999999999</v>
      </c>
      <c r="N4762" s="101">
        <f t="shared" si="2614"/>
        <v>0.97811300000000001</v>
      </c>
      <c r="O4762" s="100">
        <f t="shared" si="2615"/>
        <v>1</v>
      </c>
      <c r="P4762" s="98">
        <f t="shared" si="2616"/>
        <v>11629.86</v>
      </c>
      <c r="Q4762" s="97">
        <f t="shared" si="2617"/>
        <v>174447.9</v>
      </c>
      <c r="R4762" s="97">
        <f t="shared" ref="R4762" si="2623">Q4762</f>
        <v>174447.9</v>
      </c>
      <c r="S4762" s="97"/>
    </row>
    <row r="4763" spans="1:19" x14ac:dyDescent="0.25">
      <c r="A4763" s="89" t="s">
        <v>10028</v>
      </c>
      <c r="B4763" s="89" t="s">
        <v>9972</v>
      </c>
      <c r="C4763" s="89"/>
      <c r="D4763" s="89" t="s">
        <v>126</v>
      </c>
      <c r="E4763" s="94" t="s">
        <v>6942</v>
      </c>
      <c r="F4763" s="95" t="s">
        <v>6943</v>
      </c>
      <c r="G4763" s="89" t="s">
        <v>71</v>
      </c>
      <c r="H4763" s="89" t="s">
        <v>3308</v>
      </c>
      <c r="I4763" s="96">
        <v>1</v>
      </c>
      <c r="J4763" s="97">
        <v>39433</v>
      </c>
      <c r="K4763" s="98">
        <f t="shared" si="2611"/>
        <v>69180.7</v>
      </c>
      <c r="L4763" s="99">
        <f t="shared" si="2612"/>
        <v>1.0815399999999999</v>
      </c>
      <c r="M4763" s="100">
        <f t="shared" si="2613"/>
        <v>1.0590999999999999</v>
      </c>
      <c r="N4763" s="101">
        <f t="shared" si="2614"/>
        <v>0.97811300000000001</v>
      </c>
      <c r="O4763" s="100">
        <f t="shared" si="2615"/>
        <v>1</v>
      </c>
      <c r="P4763" s="98">
        <f t="shared" si="2616"/>
        <v>77509.25</v>
      </c>
      <c r="Q4763" s="97">
        <f t="shared" si="2617"/>
        <v>44180.27</v>
      </c>
      <c r="R4763" s="97"/>
      <c r="S4763" s="97"/>
    </row>
    <row r="4764" spans="1:19" ht="22.5" x14ac:dyDescent="0.25">
      <c r="A4764" s="89" t="s">
        <v>10029</v>
      </c>
      <c r="B4764" s="89" t="s">
        <v>9972</v>
      </c>
      <c r="C4764" s="89" t="s">
        <v>17297</v>
      </c>
      <c r="D4764" s="89" t="s">
        <v>124</v>
      </c>
      <c r="E4764" s="94" t="s">
        <v>10030</v>
      </c>
      <c r="F4764" s="95" t="s">
        <v>10031</v>
      </c>
      <c r="G4764" s="89" t="s">
        <v>648</v>
      </c>
      <c r="H4764" s="89" t="s">
        <v>90</v>
      </c>
      <c r="I4764" s="96">
        <v>1</v>
      </c>
      <c r="J4764" s="97">
        <v>255951</v>
      </c>
      <c r="K4764" s="98">
        <f t="shared" si="2611"/>
        <v>14219.5</v>
      </c>
      <c r="L4764" s="99">
        <f t="shared" si="2612"/>
        <v>1.0815399999999999</v>
      </c>
      <c r="M4764" s="100">
        <f t="shared" si="2613"/>
        <v>1.0590999999999999</v>
      </c>
      <c r="N4764" s="101">
        <f t="shared" si="2614"/>
        <v>0.97811300000000001</v>
      </c>
      <c r="O4764" s="100">
        <f t="shared" si="2615"/>
        <v>1</v>
      </c>
      <c r="P4764" s="98">
        <f t="shared" si="2616"/>
        <v>15931.36</v>
      </c>
      <c r="Q4764" s="97">
        <f t="shared" si="2617"/>
        <v>286764.48</v>
      </c>
      <c r="R4764" s="97">
        <f t="shared" ref="R4764:R4769" si="2624">Q4764</f>
        <v>286764.48</v>
      </c>
      <c r="S4764" s="97"/>
    </row>
    <row r="4765" spans="1:19" ht="22.5" x14ac:dyDescent="0.25">
      <c r="A4765" s="89" t="s">
        <v>10032</v>
      </c>
      <c r="B4765" s="89" t="s">
        <v>9972</v>
      </c>
      <c r="C4765" s="89" t="s">
        <v>17297</v>
      </c>
      <c r="D4765" s="89" t="s">
        <v>129</v>
      </c>
      <c r="E4765" s="94" t="s">
        <v>10033</v>
      </c>
      <c r="F4765" s="95" t="s">
        <v>10034</v>
      </c>
      <c r="G4765" s="89" t="s">
        <v>648</v>
      </c>
      <c r="H4765" s="89" t="s">
        <v>87</v>
      </c>
      <c r="I4765" s="96">
        <v>1</v>
      </c>
      <c r="J4765" s="97">
        <v>587891</v>
      </c>
      <c r="K4765" s="98">
        <f t="shared" si="2611"/>
        <v>36743.19</v>
      </c>
      <c r="L4765" s="99">
        <f t="shared" si="2612"/>
        <v>1.0815399999999999</v>
      </c>
      <c r="M4765" s="100">
        <f t="shared" si="2613"/>
        <v>1.0590999999999999</v>
      </c>
      <c r="N4765" s="101">
        <f t="shared" si="2614"/>
        <v>0.97811300000000001</v>
      </c>
      <c r="O4765" s="100">
        <f t="shared" si="2615"/>
        <v>1</v>
      </c>
      <c r="P4765" s="98">
        <f t="shared" si="2616"/>
        <v>41166.639999999999</v>
      </c>
      <c r="Q4765" s="97">
        <f t="shared" si="2617"/>
        <v>658666.23999999999</v>
      </c>
      <c r="R4765" s="97">
        <f t="shared" si="2624"/>
        <v>658666.23999999999</v>
      </c>
      <c r="S4765" s="97"/>
    </row>
    <row r="4766" spans="1:19" ht="22.5" x14ac:dyDescent="0.25">
      <c r="A4766" s="89" t="s">
        <v>10035</v>
      </c>
      <c r="B4766" s="89" t="s">
        <v>9972</v>
      </c>
      <c r="C4766" s="89" t="s">
        <v>17297</v>
      </c>
      <c r="D4766" s="89" t="s">
        <v>133</v>
      </c>
      <c r="E4766" s="94" t="s">
        <v>10036</v>
      </c>
      <c r="F4766" s="95" t="s">
        <v>10037</v>
      </c>
      <c r="G4766" s="89" t="s">
        <v>648</v>
      </c>
      <c r="H4766" s="89" t="s">
        <v>24</v>
      </c>
      <c r="I4766" s="96">
        <v>1</v>
      </c>
      <c r="J4766" s="97">
        <v>59298</v>
      </c>
      <c r="K4766" s="98">
        <f t="shared" si="2611"/>
        <v>29649</v>
      </c>
      <c r="L4766" s="99">
        <f t="shared" si="2612"/>
        <v>1.0815399999999999</v>
      </c>
      <c r="M4766" s="100">
        <f t="shared" si="2613"/>
        <v>1.0590999999999999</v>
      </c>
      <c r="N4766" s="101">
        <f t="shared" si="2614"/>
        <v>0.97811300000000001</v>
      </c>
      <c r="O4766" s="100">
        <f t="shared" si="2615"/>
        <v>1</v>
      </c>
      <c r="P4766" s="98">
        <f t="shared" si="2616"/>
        <v>33218.39</v>
      </c>
      <c r="Q4766" s="97">
        <f t="shared" si="2617"/>
        <v>66436.78</v>
      </c>
      <c r="R4766" s="97">
        <f t="shared" si="2624"/>
        <v>66436.78</v>
      </c>
      <c r="S4766" s="97"/>
    </row>
    <row r="4767" spans="1:19" ht="22.5" x14ac:dyDescent="0.25">
      <c r="A4767" s="89" t="s">
        <v>10038</v>
      </c>
      <c r="B4767" s="89" t="s">
        <v>9972</v>
      </c>
      <c r="C4767" s="89" t="s">
        <v>17297</v>
      </c>
      <c r="D4767" s="89" t="s">
        <v>136</v>
      </c>
      <c r="E4767" s="94" t="s">
        <v>10039</v>
      </c>
      <c r="F4767" s="95" t="s">
        <v>10040</v>
      </c>
      <c r="G4767" s="89" t="s">
        <v>648</v>
      </c>
      <c r="H4767" s="89" t="s">
        <v>12</v>
      </c>
      <c r="I4767" s="96">
        <v>1</v>
      </c>
      <c r="J4767" s="97">
        <v>171112</v>
      </c>
      <c r="K4767" s="98">
        <f t="shared" si="2611"/>
        <v>171112</v>
      </c>
      <c r="L4767" s="99">
        <f t="shared" si="2612"/>
        <v>1.0815399999999999</v>
      </c>
      <c r="M4767" s="100">
        <f t="shared" si="2613"/>
        <v>1.0590999999999999</v>
      </c>
      <c r="N4767" s="101">
        <f t="shared" si="2614"/>
        <v>0.97811300000000001</v>
      </c>
      <c r="O4767" s="100">
        <f t="shared" si="2615"/>
        <v>1</v>
      </c>
      <c r="P4767" s="98">
        <f t="shared" si="2616"/>
        <v>191711.89</v>
      </c>
      <c r="Q4767" s="97">
        <f t="shared" si="2617"/>
        <v>191711.89</v>
      </c>
      <c r="R4767" s="97">
        <f t="shared" si="2624"/>
        <v>191711.89</v>
      </c>
      <c r="S4767" s="97"/>
    </row>
    <row r="4768" spans="1:19" ht="22.5" x14ac:dyDescent="0.25">
      <c r="A4768" s="89" t="s">
        <v>10041</v>
      </c>
      <c r="B4768" s="89" t="s">
        <v>9972</v>
      </c>
      <c r="C4768" s="89" t="s">
        <v>17297</v>
      </c>
      <c r="D4768" s="89" t="s">
        <v>141</v>
      </c>
      <c r="E4768" s="94" t="s">
        <v>10042</v>
      </c>
      <c r="F4768" s="95" t="s">
        <v>10043</v>
      </c>
      <c r="G4768" s="89" t="s">
        <v>648</v>
      </c>
      <c r="H4768" s="89" t="s">
        <v>12</v>
      </c>
      <c r="I4768" s="96">
        <v>1</v>
      </c>
      <c r="J4768" s="97">
        <v>42396</v>
      </c>
      <c r="K4768" s="98">
        <f t="shared" si="2611"/>
        <v>42396</v>
      </c>
      <c r="L4768" s="99">
        <f t="shared" si="2612"/>
        <v>1.0815399999999999</v>
      </c>
      <c r="M4768" s="100">
        <f t="shared" si="2613"/>
        <v>1.0590999999999999</v>
      </c>
      <c r="N4768" s="101">
        <f t="shared" si="2614"/>
        <v>0.97811300000000001</v>
      </c>
      <c r="O4768" s="100">
        <f t="shared" si="2615"/>
        <v>1</v>
      </c>
      <c r="P4768" s="98">
        <f t="shared" si="2616"/>
        <v>47499.98</v>
      </c>
      <c r="Q4768" s="97">
        <f t="shared" si="2617"/>
        <v>47499.98</v>
      </c>
      <c r="R4768" s="97">
        <f t="shared" si="2624"/>
        <v>47499.98</v>
      </c>
      <c r="S4768" s="97"/>
    </row>
    <row r="4769" spans="1:19" ht="22.5" x14ac:dyDescent="0.25">
      <c r="A4769" s="89" t="s">
        <v>10044</v>
      </c>
      <c r="B4769" s="89" t="s">
        <v>9972</v>
      </c>
      <c r="C4769" s="89" t="s">
        <v>17297</v>
      </c>
      <c r="D4769" s="89" t="s">
        <v>144</v>
      </c>
      <c r="E4769" s="94" t="s">
        <v>10045</v>
      </c>
      <c r="F4769" s="95" t="s">
        <v>10046</v>
      </c>
      <c r="G4769" s="89" t="s">
        <v>648</v>
      </c>
      <c r="H4769" s="89" t="s">
        <v>106</v>
      </c>
      <c r="I4769" s="96">
        <v>1</v>
      </c>
      <c r="J4769" s="97">
        <v>377778</v>
      </c>
      <c r="K4769" s="98">
        <f t="shared" si="2611"/>
        <v>17989.43</v>
      </c>
      <c r="L4769" s="99">
        <f t="shared" si="2612"/>
        <v>1.0815399999999999</v>
      </c>
      <c r="M4769" s="100">
        <f t="shared" si="2613"/>
        <v>1.0590999999999999</v>
      </c>
      <c r="N4769" s="101">
        <f t="shared" si="2614"/>
        <v>0.97811300000000001</v>
      </c>
      <c r="O4769" s="100">
        <f t="shared" si="2615"/>
        <v>1</v>
      </c>
      <c r="P4769" s="98">
        <f t="shared" si="2616"/>
        <v>20155.150000000001</v>
      </c>
      <c r="Q4769" s="97">
        <f t="shared" si="2617"/>
        <v>423258.15</v>
      </c>
      <c r="R4769" s="97">
        <f t="shared" si="2624"/>
        <v>423258.15</v>
      </c>
      <c r="S4769" s="97"/>
    </row>
    <row r="4770" spans="1:19" x14ac:dyDescent="0.25">
      <c r="A4770" s="89" t="s">
        <v>10047</v>
      </c>
      <c r="B4770" s="89" t="s">
        <v>9972</v>
      </c>
      <c r="C4770" s="89"/>
      <c r="D4770" s="89" t="s">
        <v>146</v>
      </c>
      <c r="E4770" s="94" t="s">
        <v>10048</v>
      </c>
      <c r="F4770" s="95" t="s">
        <v>10049</v>
      </c>
      <c r="G4770" s="89" t="s">
        <v>648</v>
      </c>
      <c r="H4770" s="89" t="s">
        <v>87</v>
      </c>
      <c r="I4770" s="96">
        <v>1</v>
      </c>
      <c r="J4770" s="97">
        <v>113216</v>
      </c>
      <c r="K4770" s="98">
        <f t="shared" ref="K4770:K4801" si="2625">J4770/H4770</f>
        <v>7076</v>
      </c>
      <c r="L4770" s="99">
        <f t="shared" ref="L4770:L4801" si="2626">$L$8</f>
        <v>1.0815399999999999</v>
      </c>
      <c r="M4770" s="100">
        <f t="shared" ref="M4770:M4801" si="2627">$M$8</f>
        <v>1.0590999999999999</v>
      </c>
      <c r="N4770" s="101">
        <f t="shared" ref="N4770:N4801" si="2628">$N$8</f>
        <v>0.97811300000000001</v>
      </c>
      <c r="O4770" s="100">
        <f t="shared" ref="O4770:O4801" si="2629">$O$8</f>
        <v>1</v>
      </c>
      <c r="P4770" s="98">
        <f t="shared" ref="P4770:P4801" si="2630">K4770*L4770*M4770*N4770*O4770</f>
        <v>7927.87</v>
      </c>
      <c r="Q4770" s="97">
        <f t="shared" ref="Q4770:Q4801" si="2631">H4770*P4770</f>
        <v>126845.92</v>
      </c>
      <c r="R4770" s="97"/>
      <c r="S4770" s="97"/>
    </row>
    <row r="4771" spans="1:19" ht="22.5" x14ac:dyDescent="0.25">
      <c r="A4771" s="89" t="s">
        <v>10050</v>
      </c>
      <c r="B4771" s="89" t="s">
        <v>9972</v>
      </c>
      <c r="C4771" s="89" t="s">
        <v>17297</v>
      </c>
      <c r="D4771" s="89" t="s">
        <v>151</v>
      </c>
      <c r="E4771" s="94" t="s">
        <v>10051</v>
      </c>
      <c r="F4771" s="95" t="s">
        <v>10052</v>
      </c>
      <c r="G4771" s="89" t="s">
        <v>648</v>
      </c>
      <c r="H4771" s="89" t="s">
        <v>87</v>
      </c>
      <c r="I4771" s="96">
        <v>1</v>
      </c>
      <c r="J4771" s="97">
        <v>30951</v>
      </c>
      <c r="K4771" s="98">
        <f t="shared" si="2625"/>
        <v>1934.44</v>
      </c>
      <c r="L4771" s="99">
        <f t="shared" si="2626"/>
        <v>1.0815399999999999</v>
      </c>
      <c r="M4771" s="100">
        <f t="shared" si="2627"/>
        <v>1.0590999999999999</v>
      </c>
      <c r="N4771" s="101">
        <f t="shared" si="2628"/>
        <v>0.97811300000000001</v>
      </c>
      <c r="O4771" s="100">
        <f t="shared" si="2629"/>
        <v>1</v>
      </c>
      <c r="P4771" s="98">
        <f t="shared" si="2630"/>
        <v>2167.3200000000002</v>
      </c>
      <c r="Q4771" s="97">
        <f t="shared" si="2631"/>
        <v>34677.120000000003</v>
      </c>
      <c r="R4771" s="97">
        <f t="shared" ref="R4771" si="2632">Q4771</f>
        <v>34677.120000000003</v>
      </c>
      <c r="S4771" s="97"/>
    </row>
    <row r="4772" spans="1:19" x14ac:dyDescent="0.25">
      <c r="A4772" s="89" t="s">
        <v>10053</v>
      </c>
      <c r="B4772" s="89" t="s">
        <v>9972</v>
      </c>
      <c r="C4772" s="89"/>
      <c r="D4772" s="89" t="s">
        <v>154</v>
      </c>
      <c r="E4772" s="94" t="s">
        <v>10054</v>
      </c>
      <c r="F4772" s="95" t="s">
        <v>10055</v>
      </c>
      <c r="G4772" s="89" t="s">
        <v>648</v>
      </c>
      <c r="H4772" s="89" t="s">
        <v>24</v>
      </c>
      <c r="I4772" s="96">
        <v>1</v>
      </c>
      <c r="J4772" s="97">
        <v>15004</v>
      </c>
      <c r="K4772" s="98">
        <f t="shared" si="2625"/>
        <v>7502</v>
      </c>
      <c r="L4772" s="99">
        <f t="shared" si="2626"/>
        <v>1.0815399999999999</v>
      </c>
      <c r="M4772" s="100">
        <f t="shared" si="2627"/>
        <v>1.0590999999999999</v>
      </c>
      <c r="N4772" s="101">
        <f t="shared" si="2628"/>
        <v>0.97811300000000001</v>
      </c>
      <c r="O4772" s="100">
        <f t="shared" si="2629"/>
        <v>1</v>
      </c>
      <c r="P4772" s="98">
        <f t="shared" si="2630"/>
        <v>8405.15</v>
      </c>
      <c r="Q4772" s="97">
        <f t="shared" si="2631"/>
        <v>16810.3</v>
      </c>
      <c r="R4772" s="97"/>
      <c r="S4772" s="97"/>
    </row>
    <row r="4773" spans="1:19" ht="22.5" x14ac:dyDescent="0.25">
      <c r="A4773" s="89" t="s">
        <v>10056</v>
      </c>
      <c r="B4773" s="89" t="s">
        <v>9972</v>
      </c>
      <c r="C4773" s="89" t="s">
        <v>17297</v>
      </c>
      <c r="D4773" s="89" t="s">
        <v>156</v>
      </c>
      <c r="E4773" s="94" t="s">
        <v>10057</v>
      </c>
      <c r="F4773" s="95" t="s">
        <v>10058</v>
      </c>
      <c r="G4773" s="89" t="s">
        <v>648</v>
      </c>
      <c r="H4773" s="89" t="s">
        <v>24</v>
      </c>
      <c r="I4773" s="96">
        <v>1</v>
      </c>
      <c r="J4773" s="97">
        <v>118922</v>
      </c>
      <c r="K4773" s="98">
        <f t="shared" si="2625"/>
        <v>59461</v>
      </c>
      <c r="L4773" s="99">
        <f t="shared" si="2626"/>
        <v>1.0815399999999999</v>
      </c>
      <c r="M4773" s="100">
        <f t="shared" si="2627"/>
        <v>1.0590999999999999</v>
      </c>
      <c r="N4773" s="101">
        <f t="shared" si="2628"/>
        <v>0.97811300000000001</v>
      </c>
      <c r="O4773" s="100">
        <f t="shared" si="2629"/>
        <v>1</v>
      </c>
      <c r="P4773" s="98">
        <f t="shared" si="2630"/>
        <v>66619.41</v>
      </c>
      <c r="Q4773" s="97">
        <f t="shared" si="2631"/>
        <v>133238.82</v>
      </c>
      <c r="R4773" s="97">
        <f t="shared" ref="R4773" si="2633">Q4773</f>
        <v>133238.82</v>
      </c>
      <c r="S4773" s="97"/>
    </row>
    <row r="4774" spans="1:19" x14ac:dyDescent="0.25">
      <c r="A4774" s="89" t="s">
        <v>10059</v>
      </c>
      <c r="B4774" s="89" t="s">
        <v>9972</v>
      </c>
      <c r="C4774" s="89"/>
      <c r="D4774" s="89" t="s">
        <v>157</v>
      </c>
      <c r="E4774" s="94" t="s">
        <v>6942</v>
      </c>
      <c r="F4774" s="95" t="s">
        <v>6943</v>
      </c>
      <c r="G4774" s="89" t="s">
        <v>71</v>
      </c>
      <c r="H4774" s="89" t="s">
        <v>1234</v>
      </c>
      <c r="I4774" s="96">
        <v>1</v>
      </c>
      <c r="J4774" s="97">
        <v>2767</v>
      </c>
      <c r="K4774" s="98">
        <f t="shared" si="2625"/>
        <v>69175</v>
      </c>
      <c r="L4774" s="99">
        <f t="shared" si="2626"/>
        <v>1.0815399999999999</v>
      </c>
      <c r="M4774" s="100">
        <f t="shared" si="2627"/>
        <v>1.0590999999999999</v>
      </c>
      <c r="N4774" s="101">
        <f t="shared" si="2628"/>
        <v>0.97811300000000001</v>
      </c>
      <c r="O4774" s="100">
        <f t="shared" si="2629"/>
        <v>1</v>
      </c>
      <c r="P4774" s="98">
        <f t="shared" si="2630"/>
        <v>77502.86</v>
      </c>
      <c r="Q4774" s="97">
        <f t="shared" si="2631"/>
        <v>3100.11</v>
      </c>
      <c r="R4774" s="97"/>
      <c r="S4774" s="97"/>
    </row>
    <row r="4775" spans="1:19" ht="22.5" x14ac:dyDescent="0.25">
      <c r="A4775" s="89" t="s">
        <v>10060</v>
      </c>
      <c r="B4775" s="89" t="s">
        <v>9972</v>
      </c>
      <c r="C4775" s="89" t="s">
        <v>17297</v>
      </c>
      <c r="D4775" s="89" t="s">
        <v>158</v>
      </c>
      <c r="E4775" s="94" t="s">
        <v>10061</v>
      </c>
      <c r="F4775" s="95" t="s">
        <v>10062</v>
      </c>
      <c r="G4775" s="89" t="s">
        <v>648</v>
      </c>
      <c r="H4775" s="89" t="s">
        <v>34</v>
      </c>
      <c r="I4775" s="96">
        <v>1</v>
      </c>
      <c r="J4775" s="97">
        <v>126333</v>
      </c>
      <c r="K4775" s="98">
        <f t="shared" si="2625"/>
        <v>31583.25</v>
      </c>
      <c r="L4775" s="99">
        <f t="shared" si="2626"/>
        <v>1.0815399999999999</v>
      </c>
      <c r="M4775" s="100">
        <f t="shared" si="2627"/>
        <v>1.0590999999999999</v>
      </c>
      <c r="N4775" s="101">
        <f t="shared" si="2628"/>
        <v>0.97811300000000001</v>
      </c>
      <c r="O4775" s="100">
        <f t="shared" si="2629"/>
        <v>1</v>
      </c>
      <c r="P4775" s="98">
        <f t="shared" si="2630"/>
        <v>35385.51</v>
      </c>
      <c r="Q4775" s="97">
        <f t="shared" si="2631"/>
        <v>141542.04</v>
      </c>
      <c r="R4775" s="97">
        <f t="shared" ref="R4775" si="2634">Q4775</f>
        <v>141542.04</v>
      </c>
      <c r="S4775" s="97"/>
    </row>
    <row r="4776" spans="1:19" x14ac:dyDescent="0.25">
      <c r="A4776" s="89" t="s">
        <v>10063</v>
      </c>
      <c r="B4776" s="89" t="s">
        <v>9972</v>
      </c>
      <c r="C4776" s="89"/>
      <c r="D4776" s="89" t="s">
        <v>165</v>
      </c>
      <c r="E4776" s="94" t="s">
        <v>6668</v>
      </c>
      <c r="F4776" s="95" t="s">
        <v>6669</v>
      </c>
      <c r="G4776" s="89" t="s">
        <v>648</v>
      </c>
      <c r="H4776" s="89" t="s">
        <v>34</v>
      </c>
      <c r="I4776" s="96">
        <v>1</v>
      </c>
      <c r="J4776" s="97">
        <v>3794</v>
      </c>
      <c r="K4776" s="98">
        <f t="shared" si="2625"/>
        <v>948.5</v>
      </c>
      <c r="L4776" s="99">
        <f t="shared" si="2626"/>
        <v>1.0815399999999999</v>
      </c>
      <c r="M4776" s="100">
        <f t="shared" si="2627"/>
        <v>1.0590999999999999</v>
      </c>
      <c r="N4776" s="101">
        <f t="shared" si="2628"/>
        <v>0.97811300000000001</v>
      </c>
      <c r="O4776" s="100">
        <f t="shared" si="2629"/>
        <v>1</v>
      </c>
      <c r="P4776" s="98">
        <f t="shared" si="2630"/>
        <v>1062.69</v>
      </c>
      <c r="Q4776" s="97">
        <f t="shared" si="2631"/>
        <v>4250.76</v>
      </c>
      <c r="R4776" s="97"/>
      <c r="S4776" s="97"/>
    </row>
    <row r="4777" spans="1:19" ht="22.5" x14ac:dyDescent="0.25">
      <c r="A4777" s="89" t="s">
        <v>10064</v>
      </c>
      <c r="B4777" s="89" t="s">
        <v>9972</v>
      </c>
      <c r="C4777" s="89" t="s">
        <v>17297</v>
      </c>
      <c r="D4777" s="89" t="s">
        <v>168</v>
      </c>
      <c r="E4777" s="94" t="s">
        <v>10065</v>
      </c>
      <c r="F4777" s="95" t="s">
        <v>10066</v>
      </c>
      <c r="G4777" s="89" t="s">
        <v>648</v>
      </c>
      <c r="H4777" s="89" t="s">
        <v>34</v>
      </c>
      <c r="I4777" s="96">
        <v>1</v>
      </c>
      <c r="J4777" s="97">
        <v>224608</v>
      </c>
      <c r="K4777" s="98">
        <f t="shared" si="2625"/>
        <v>56152</v>
      </c>
      <c r="L4777" s="99">
        <f t="shared" si="2626"/>
        <v>1.0815399999999999</v>
      </c>
      <c r="M4777" s="100">
        <f t="shared" si="2627"/>
        <v>1.0590999999999999</v>
      </c>
      <c r="N4777" s="101">
        <f t="shared" si="2628"/>
        <v>0.97811300000000001</v>
      </c>
      <c r="O4777" s="100">
        <f t="shared" si="2629"/>
        <v>1</v>
      </c>
      <c r="P4777" s="98">
        <f t="shared" si="2630"/>
        <v>62912.05</v>
      </c>
      <c r="Q4777" s="97">
        <f t="shared" si="2631"/>
        <v>251648.2</v>
      </c>
      <c r="R4777" s="97">
        <f t="shared" ref="R4777" si="2635">Q4777</f>
        <v>251648.2</v>
      </c>
      <c r="S4777" s="97"/>
    </row>
    <row r="4778" spans="1:19" x14ac:dyDescent="0.25">
      <c r="A4778" s="89" t="s">
        <v>10067</v>
      </c>
      <c r="B4778" s="89" t="s">
        <v>9972</v>
      </c>
      <c r="C4778" s="89"/>
      <c r="D4778" s="89" t="s">
        <v>170</v>
      </c>
      <c r="E4778" s="94" t="s">
        <v>10068</v>
      </c>
      <c r="F4778" s="95" t="s">
        <v>10069</v>
      </c>
      <c r="G4778" s="89" t="s">
        <v>648</v>
      </c>
      <c r="H4778" s="89" t="s">
        <v>34</v>
      </c>
      <c r="I4778" s="96">
        <v>1</v>
      </c>
      <c r="J4778" s="97">
        <v>10378</v>
      </c>
      <c r="K4778" s="98">
        <f t="shared" si="2625"/>
        <v>2594.5</v>
      </c>
      <c r="L4778" s="99">
        <f t="shared" si="2626"/>
        <v>1.0815399999999999</v>
      </c>
      <c r="M4778" s="100">
        <f t="shared" si="2627"/>
        <v>1.0590999999999999</v>
      </c>
      <c r="N4778" s="101">
        <f t="shared" si="2628"/>
        <v>0.97811300000000001</v>
      </c>
      <c r="O4778" s="100">
        <f t="shared" si="2629"/>
        <v>1</v>
      </c>
      <c r="P4778" s="98">
        <f t="shared" si="2630"/>
        <v>2906.85</v>
      </c>
      <c r="Q4778" s="97">
        <f t="shared" si="2631"/>
        <v>11627.4</v>
      </c>
      <c r="R4778" s="97"/>
      <c r="S4778" s="97"/>
    </row>
    <row r="4779" spans="1:19" ht="22.5" x14ac:dyDescent="0.25">
      <c r="A4779" s="89" t="s">
        <v>10070</v>
      </c>
      <c r="B4779" s="89" t="s">
        <v>9972</v>
      </c>
      <c r="C4779" s="89" t="s">
        <v>17297</v>
      </c>
      <c r="D4779" s="89" t="s">
        <v>175</v>
      </c>
      <c r="E4779" s="94" t="s">
        <v>10071</v>
      </c>
      <c r="F4779" s="95" t="s">
        <v>10072</v>
      </c>
      <c r="G4779" s="89" t="s">
        <v>648</v>
      </c>
      <c r="H4779" s="89" t="s">
        <v>24</v>
      </c>
      <c r="I4779" s="96">
        <v>1</v>
      </c>
      <c r="J4779" s="97">
        <v>129270</v>
      </c>
      <c r="K4779" s="98">
        <f t="shared" si="2625"/>
        <v>64635</v>
      </c>
      <c r="L4779" s="99">
        <f t="shared" si="2626"/>
        <v>1.0815399999999999</v>
      </c>
      <c r="M4779" s="100">
        <f t="shared" si="2627"/>
        <v>1.0590999999999999</v>
      </c>
      <c r="N4779" s="101">
        <f t="shared" si="2628"/>
        <v>0.97811300000000001</v>
      </c>
      <c r="O4779" s="100">
        <f t="shared" si="2629"/>
        <v>1</v>
      </c>
      <c r="P4779" s="98">
        <f t="shared" si="2630"/>
        <v>72416.3</v>
      </c>
      <c r="Q4779" s="97">
        <f t="shared" si="2631"/>
        <v>144832.6</v>
      </c>
      <c r="R4779" s="97">
        <f t="shared" ref="R4779:R4780" si="2636">Q4779</f>
        <v>144832.6</v>
      </c>
      <c r="S4779" s="97"/>
    </row>
    <row r="4780" spans="1:19" ht="22.5" x14ac:dyDescent="0.25">
      <c r="A4780" s="89" t="s">
        <v>10073</v>
      </c>
      <c r="B4780" s="89" t="s">
        <v>9972</v>
      </c>
      <c r="C4780" s="89" t="s">
        <v>17297</v>
      </c>
      <c r="D4780" s="89" t="s">
        <v>178</v>
      </c>
      <c r="E4780" s="94" t="s">
        <v>10074</v>
      </c>
      <c r="F4780" s="95" t="s">
        <v>10075</v>
      </c>
      <c r="G4780" s="89" t="s">
        <v>648</v>
      </c>
      <c r="H4780" s="89" t="s">
        <v>24</v>
      </c>
      <c r="I4780" s="96">
        <v>1</v>
      </c>
      <c r="J4780" s="97">
        <v>544047</v>
      </c>
      <c r="K4780" s="98">
        <f t="shared" si="2625"/>
        <v>272023.5</v>
      </c>
      <c r="L4780" s="99">
        <f t="shared" si="2626"/>
        <v>1.0815399999999999</v>
      </c>
      <c r="M4780" s="100">
        <f t="shared" si="2627"/>
        <v>1.0590999999999999</v>
      </c>
      <c r="N4780" s="101">
        <f t="shared" si="2628"/>
        <v>0.97811300000000001</v>
      </c>
      <c r="O4780" s="100">
        <f t="shared" si="2629"/>
        <v>1</v>
      </c>
      <c r="P4780" s="98">
        <f t="shared" si="2630"/>
        <v>304771.96000000002</v>
      </c>
      <c r="Q4780" s="97">
        <f t="shared" si="2631"/>
        <v>609543.92000000004</v>
      </c>
      <c r="R4780" s="97">
        <f t="shared" si="2636"/>
        <v>609543.92000000004</v>
      </c>
      <c r="S4780" s="97"/>
    </row>
    <row r="4781" spans="1:19" x14ac:dyDescent="0.25">
      <c r="A4781" s="89" t="s">
        <v>10076</v>
      </c>
      <c r="B4781" s="89" t="s">
        <v>9972</v>
      </c>
      <c r="C4781" s="89"/>
      <c r="D4781" s="89" t="s">
        <v>181</v>
      </c>
      <c r="E4781" s="94" t="s">
        <v>6668</v>
      </c>
      <c r="F4781" s="95" t="s">
        <v>6669</v>
      </c>
      <c r="G4781" s="89" t="s">
        <v>648</v>
      </c>
      <c r="H4781" s="89" t="s">
        <v>24</v>
      </c>
      <c r="I4781" s="96">
        <v>1</v>
      </c>
      <c r="J4781" s="97">
        <v>1896</v>
      </c>
      <c r="K4781" s="98">
        <f t="shared" si="2625"/>
        <v>948</v>
      </c>
      <c r="L4781" s="99">
        <f t="shared" si="2626"/>
        <v>1.0815399999999999</v>
      </c>
      <c r="M4781" s="100">
        <f t="shared" si="2627"/>
        <v>1.0590999999999999</v>
      </c>
      <c r="N4781" s="101">
        <f t="shared" si="2628"/>
        <v>0.97811300000000001</v>
      </c>
      <c r="O4781" s="100">
        <f t="shared" si="2629"/>
        <v>1</v>
      </c>
      <c r="P4781" s="98">
        <f t="shared" si="2630"/>
        <v>1062.1300000000001</v>
      </c>
      <c r="Q4781" s="97">
        <f t="shared" si="2631"/>
        <v>2124.2600000000002</v>
      </c>
      <c r="R4781" s="97"/>
      <c r="S4781" s="97"/>
    </row>
    <row r="4782" spans="1:19" ht="22.5" x14ac:dyDescent="0.25">
      <c r="A4782" s="89" t="s">
        <v>10077</v>
      </c>
      <c r="B4782" s="89" t="s">
        <v>9972</v>
      </c>
      <c r="C4782" s="89" t="s">
        <v>17297</v>
      </c>
      <c r="D4782" s="89" t="s">
        <v>182</v>
      </c>
      <c r="E4782" s="94" t="s">
        <v>10078</v>
      </c>
      <c r="F4782" s="95" t="s">
        <v>10079</v>
      </c>
      <c r="G4782" s="89" t="s">
        <v>648</v>
      </c>
      <c r="H4782" s="89" t="s">
        <v>24</v>
      </c>
      <c r="I4782" s="96">
        <v>1</v>
      </c>
      <c r="J4782" s="97">
        <v>158155</v>
      </c>
      <c r="K4782" s="98">
        <f t="shared" si="2625"/>
        <v>79077.5</v>
      </c>
      <c r="L4782" s="99">
        <f t="shared" si="2626"/>
        <v>1.0815399999999999</v>
      </c>
      <c r="M4782" s="100">
        <f t="shared" si="2627"/>
        <v>1.0590999999999999</v>
      </c>
      <c r="N4782" s="101">
        <f t="shared" si="2628"/>
        <v>0.97811300000000001</v>
      </c>
      <c r="O4782" s="100">
        <f t="shared" si="2629"/>
        <v>1</v>
      </c>
      <c r="P4782" s="98">
        <f t="shared" si="2630"/>
        <v>88597.51</v>
      </c>
      <c r="Q4782" s="97">
        <f t="shared" si="2631"/>
        <v>177195.02</v>
      </c>
      <c r="R4782" s="97">
        <f t="shared" ref="R4782" si="2637">Q4782</f>
        <v>177195.02</v>
      </c>
      <c r="S4782" s="97"/>
    </row>
    <row r="4783" spans="1:19" x14ac:dyDescent="0.25">
      <c r="A4783" s="89" t="s">
        <v>10080</v>
      </c>
      <c r="B4783" s="89" t="s">
        <v>9972</v>
      </c>
      <c r="C4783" s="89"/>
      <c r="D4783" s="89" t="s">
        <v>183</v>
      </c>
      <c r="E4783" s="94" t="s">
        <v>10081</v>
      </c>
      <c r="F4783" s="95" t="s">
        <v>10082</v>
      </c>
      <c r="G4783" s="89" t="s">
        <v>648</v>
      </c>
      <c r="H4783" s="89" t="s">
        <v>58</v>
      </c>
      <c r="I4783" s="96">
        <v>1</v>
      </c>
      <c r="J4783" s="97">
        <v>86387</v>
      </c>
      <c r="K4783" s="98">
        <f t="shared" si="2625"/>
        <v>9598.56</v>
      </c>
      <c r="L4783" s="99">
        <f t="shared" si="2626"/>
        <v>1.0815399999999999</v>
      </c>
      <c r="M4783" s="100">
        <f t="shared" si="2627"/>
        <v>1.0590999999999999</v>
      </c>
      <c r="N4783" s="101">
        <f t="shared" si="2628"/>
        <v>0.97811300000000001</v>
      </c>
      <c r="O4783" s="100">
        <f t="shared" si="2629"/>
        <v>1</v>
      </c>
      <c r="P4783" s="98">
        <f t="shared" si="2630"/>
        <v>10754.11</v>
      </c>
      <c r="Q4783" s="97">
        <f t="shared" si="2631"/>
        <v>96786.99</v>
      </c>
      <c r="R4783" s="97"/>
      <c r="S4783" s="97"/>
    </row>
    <row r="4784" spans="1:19" ht="22.5" x14ac:dyDescent="0.25">
      <c r="A4784" s="89" t="s">
        <v>10083</v>
      </c>
      <c r="B4784" s="89" t="s">
        <v>9972</v>
      </c>
      <c r="C4784" s="89" t="s">
        <v>17297</v>
      </c>
      <c r="D4784" s="89" t="s">
        <v>191</v>
      </c>
      <c r="E4784" s="94" t="s">
        <v>10084</v>
      </c>
      <c r="F4784" s="95" t="s">
        <v>10085</v>
      </c>
      <c r="G4784" s="89" t="s">
        <v>648</v>
      </c>
      <c r="H4784" s="89" t="s">
        <v>43</v>
      </c>
      <c r="I4784" s="96">
        <v>1</v>
      </c>
      <c r="J4784" s="97">
        <v>1512126</v>
      </c>
      <c r="K4784" s="98">
        <f t="shared" si="2625"/>
        <v>252021</v>
      </c>
      <c r="L4784" s="99">
        <f t="shared" si="2626"/>
        <v>1.0815399999999999</v>
      </c>
      <c r="M4784" s="100">
        <f t="shared" si="2627"/>
        <v>1.0590999999999999</v>
      </c>
      <c r="N4784" s="101">
        <f t="shared" si="2628"/>
        <v>0.97811300000000001</v>
      </c>
      <c r="O4784" s="100">
        <f t="shared" si="2629"/>
        <v>1</v>
      </c>
      <c r="P4784" s="98">
        <f t="shared" si="2630"/>
        <v>282361.39</v>
      </c>
      <c r="Q4784" s="97">
        <f t="shared" si="2631"/>
        <v>1694168.34</v>
      </c>
      <c r="R4784" s="97">
        <f t="shared" ref="R4784:R4785" si="2638">Q4784</f>
        <v>1694168.34</v>
      </c>
      <c r="S4784" s="97"/>
    </row>
    <row r="4785" spans="1:19" ht="22.5" x14ac:dyDescent="0.25">
      <c r="A4785" s="89" t="s">
        <v>10086</v>
      </c>
      <c r="B4785" s="89" t="s">
        <v>9972</v>
      </c>
      <c r="C4785" s="89" t="s">
        <v>17297</v>
      </c>
      <c r="D4785" s="89" t="s">
        <v>194</v>
      </c>
      <c r="E4785" s="94" t="s">
        <v>10087</v>
      </c>
      <c r="F4785" s="95" t="s">
        <v>10088</v>
      </c>
      <c r="G4785" s="89" t="s">
        <v>648</v>
      </c>
      <c r="H4785" s="89" t="s">
        <v>30</v>
      </c>
      <c r="I4785" s="96">
        <v>1</v>
      </c>
      <c r="J4785" s="97">
        <v>257854</v>
      </c>
      <c r="K4785" s="98">
        <f t="shared" si="2625"/>
        <v>85951.33</v>
      </c>
      <c r="L4785" s="99">
        <f t="shared" si="2626"/>
        <v>1.0815399999999999</v>
      </c>
      <c r="M4785" s="100">
        <f t="shared" si="2627"/>
        <v>1.0590999999999999</v>
      </c>
      <c r="N4785" s="101">
        <f t="shared" si="2628"/>
        <v>0.97811300000000001</v>
      </c>
      <c r="O4785" s="100">
        <f t="shared" si="2629"/>
        <v>1</v>
      </c>
      <c r="P4785" s="98">
        <f t="shared" si="2630"/>
        <v>96298.87</v>
      </c>
      <c r="Q4785" s="97">
        <f t="shared" si="2631"/>
        <v>288896.61</v>
      </c>
      <c r="R4785" s="97">
        <f t="shared" si="2638"/>
        <v>288896.61</v>
      </c>
      <c r="S4785" s="97"/>
    </row>
    <row r="4786" spans="1:19" x14ac:dyDescent="0.25">
      <c r="A4786" s="89" t="s">
        <v>10089</v>
      </c>
      <c r="B4786" s="89" t="s">
        <v>9972</v>
      </c>
      <c r="C4786" s="89"/>
      <c r="D4786" s="89" t="s">
        <v>196</v>
      </c>
      <c r="E4786" s="94" t="s">
        <v>6942</v>
      </c>
      <c r="F4786" s="95" t="s">
        <v>6943</v>
      </c>
      <c r="G4786" s="89" t="s">
        <v>71</v>
      </c>
      <c r="H4786" s="89" t="s">
        <v>1234</v>
      </c>
      <c r="I4786" s="96">
        <v>1</v>
      </c>
      <c r="J4786" s="97">
        <v>2767</v>
      </c>
      <c r="K4786" s="98">
        <f t="shared" si="2625"/>
        <v>69175</v>
      </c>
      <c r="L4786" s="99">
        <f t="shared" si="2626"/>
        <v>1.0815399999999999</v>
      </c>
      <c r="M4786" s="100">
        <f t="shared" si="2627"/>
        <v>1.0590999999999999</v>
      </c>
      <c r="N4786" s="101">
        <f t="shared" si="2628"/>
        <v>0.97811300000000001</v>
      </c>
      <c r="O4786" s="100">
        <f t="shared" si="2629"/>
        <v>1</v>
      </c>
      <c r="P4786" s="98">
        <f t="shared" si="2630"/>
        <v>77502.86</v>
      </c>
      <c r="Q4786" s="97">
        <f t="shared" si="2631"/>
        <v>3100.11</v>
      </c>
      <c r="R4786" s="97"/>
      <c r="S4786" s="97"/>
    </row>
    <row r="4787" spans="1:19" ht="22.5" x14ac:dyDescent="0.25">
      <c r="A4787" s="89" t="s">
        <v>10090</v>
      </c>
      <c r="B4787" s="89" t="s">
        <v>9972</v>
      </c>
      <c r="C4787" s="89" t="s">
        <v>17297</v>
      </c>
      <c r="D4787" s="89" t="s">
        <v>201</v>
      </c>
      <c r="E4787" s="94" t="s">
        <v>10091</v>
      </c>
      <c r="F4787" s="95" t="s">
        <v>10092</v>
      </c>
      <c r="G4787" s="89" t="s">
        <v>648</v>
      </c>
      <c r="H4787" s="89" t="s">
        <v>34</v>
      </c>
      <c r="I4787" s="96">
        <v>1</v>
      </c>
      <c r="J4787" s="97">
        <v>305412</v>
      </c>
      <c r="K4787" s="98">
        <f t="shared" si="2625"/>
        <v>76353</v>
      </c>
      <c r="L4787" s="99">
        <f t="shared" si="2626"/>
        <v>1.0815399999999999</v>
      </c>
      <c r="M4787" s="100">
        <f t="shared" si="2627"/>
        <v>1.0590999999999999</v>
      </c>
      <c r="N4787" s="101">
        <f t="shared" si="2628"/>
        <v>0.97811300000000001</v>
      </c>
      <c r="O4787" s="100">
        <f t="shared" si="2629"/>
        <v>1</v>
      </c>
      <c r="P4787" s="98">
        <f t="shared" si="2630"/>
        <v>85545.01</v>
      </c>
      <c r="Q4787" s="97">
        <f t="shared" si="2631"/>
        <v>342180.04</v>
      </c>
      <c r="R4787" s="97">
        <f t="shared" ref="R4787" si="2639">Q4787</f>
        <v>342180.04</v>
      </c>
      <c r="S4787" s="97"/>
    </row>
    <row r="4788" spans="1:19" x14ac:dyDescent="0.25">
      <c r="A4788" s="89" t="s">
        <v>10093</v>
      </c>
      <c r="B4788" s="89" t="s">
        <v>9972</v>
      </c>
      <c r="C4788" s="89"/>
      <c r="D4788" s="89" t="s">
        <v>204</v>
      </c>
      <c r="E4788" s="94" t="s">
        <v>6668</v>
      </c>
      <c r="F4788" s="95" t="s">
        <v>6669</v>
      </c>
      <c r="G4788" s="89" t="s">
        <v>648</v>
      </c>
      <c r="H4788" s="89" t="s">
        <v>48</v>
      </c>
      <c r="I4788" s="96">
        <v>1</v>
      </c>
      <c r="J4788" s="97">
        <v>6640</v>
      </c>
      <c r="K4788" s="98">
        <f t="shared" si="2625"/>
        <v>948.57</v>
      </c>
      <c r="L4788" s="99">
        <f t="shared" si="2626"/>
        <v>1.0815399999999999</v>
      </c>
      <c r="M4788" s="100">
        <f t="shared" si="2627"/>
        <v>1.0590999999999999</v>
      </c>
      <c r="N4788" s="101">
        <f t="shared" si="2628"/>
        <v>0.97811300000000001</v>
      </c>
      <c r="O4788" s="100">
        <f t="shared" si="2629"/>
        <v>1</v>
      </c>
      <c r="P4788" s="98">
        <f t="shared" si="2630"/>
        <v>1062.77</v>
      </c>
      <c r="Q4788" s="97">
        <f t="shared" si="2631"/>
        <v>7439.39</v>
      </c>
      <c r="R4788" s="97"/>
      <c r="S4788" s="97"/>
    </row>
    <row r="4789" spans="1:19" ht="22.5" x14ac:dyDescent="0.25">
      <c r="A4789" s="89" t="s">
        <v>10094</v>
      </c>
      <c r="B4789" s="89" t="s">
        <v>9972</v>
      </c>
      <c r="C4789" s="89" t="s">
        <v>17297</v>
      </c>
      <c r="D4789" s="89" t="s">
        <v>206</v>
      </c>
      <c r="E4789" s="94" t="s">
        <v>10095</v>
      </c>
      <c r="F4789" s="95" t="s">
        <v>10096</v>
      </c>
      <c r="G4789" s="89" t="s">
        <v>648</v>
      </c>
      <c r="H4789" s="89" t="s">
        <v>12</v>
      </c>
      <c r="I4789" s="96">
        <v>1</v>
      </c>
      <c r="J4789" s="97">
        <v>75514</v>
      </c>
      <c r="K4789" s="98">
        <f t="shared" si="2625"/>
        <v>75514</v>
      </c>
      <c r="L4789" s="99">
        <f t="shared" si="2626"/>
        <v>1.0815399999999999</v>
      </c>
      <c r="M4789" s="100">
        <f t="shared" si="2627"/>
        <v>1.0590999999999999</v>
      </c>
      <c r="N4789" s="101">
        <f t="shared" si="2628"/>
        <v>0.97811300000000001</v>
      </c>
      <c r="O4789" s="100">
        <f t="shared" si="2629"/>
        <v>1</v>
      </c>
      <c r="P4789" s="98">
        <f t="shared" si="2630"/>
        <v>84605.01</v>
      </c>
      <c r="Q4789" s="97">
        <f t="shared" si="2631"/>
        <v>84605.01</v>
      </c>
      <c r="R4789" s="97">
        <f t="shared" ref="R4789:R4795" si="2640">Q4789</f>
        <v>84605.01</v>
      </c>
      <c r="S4789" s="97"/>
    </row>
    <row r="4790" spans="1:19" ht="22.5" x14ac:dyDescent="0.25">
      <c r="A4790" s="89" t="s">
        <v>10097</v>
      </c>
      <c r="B4790" s="89" t="s">
        <v>9972</v>
      </c>
      <c r="C4790" s="89" t="s">
        <v>17297</v>
      </c>
      <c r="D4790" s="89" t="s">
        <v>207</v>
      </c>
      <c r="E4790" s="94" t="s">
        <v>10098</v>
      </c>
      <c r="F4790" s="95" t="s">
        <v>10099</v>
      </c>
      <c r="G4790" s="89" t="s">
        <v>648</v>
      </c>
      <c r="H4790" s="89" t="s">
        <v>12</v>
      </c>
      <c r="I4790" s="96">
        <v>1</v>
      </c>
      <c r="J4790" s="97">
        <v>189546</v>
      </c>
      <c r="K4790" s="98">
        <f t="shared" si="2625"/>
        <v>189546</v>
      </c>
      <c r="L4790" s="99">
        <f t="shared" si="2626"/>
        <v>1.0815399999999999</v>
      </c>
      <c r="M4790" s="100">
        <f t="shared" si="2627"/>
        <v>1.0590999999999999</v>
      </c>
      <c r="N4790" s="101">
        <f t="shared" si="2628"/>
        <v>0.97811300000000001</v>
      </c>
      <c r="O4790" s="100">
        <f t="shared" si="2629"/>
        <v>1</v>
      </c>
      <c r="P4790" s="98">
        <f t="shared" si="2630"/>
        <v>212365.13</v>
      </c>
      <c r="Q4790" s="97">
        <f t="shared" si="2631"/>
        <v>212365.13</v>
      </c>
      <c r="R4790" s="97">
        <f t="shared" si="2640"/>
        <v>212365.13</v>
      </c>
      <c r="S4790" s="97"/>
    </row>
    <row r="4791" spans="1:19" ht="22.5" x14ac:dyDescent="0.25">
      <c r="A4791" s="89" t="s">
        <v>10100</v>
      </c>
      <c r="B4791" s="89" t="s">
        <v>9972</v>
      </c>
      <c r="C4791" s="89" t="s">
        <v>17297</v>
      </c>
      <c r="D4791" s="89" t="s">
        <v>208</v>
      </c>
      <c r="E4791" s="94" t="s">
        <v>10101</v>
      </c>
      <c r="F4791" s="95" t="s">
        <v>10102</v>
      </c>
      <c r="G4791" s="89" t="s">
        <v>648</v>
      </c>
      <c r="H4791" s="89" t="s">
        <v>12</v>
      </c>
      <c r="I4791" s="96">
        <v>1</v>
      </c>
      <c r="J4791" s="97">
        <v>18563</v>
      </c>
      <c r="K4791" s="98">
        <f t="shared" si="2625"/>
        <v>18563</v>
      </c>
      <c r="L4791" s="99">
        <f t="shared" si="2626"/>
        <v>1.0815399999999999</v>
      </c>
      <c r="M4791" s="100">
        <f t="shared" si="2627"/>
        <v>1.0590999999999999</v>
      </c>
      <c r="N4791" s="101">
        <f t="shared" si="2628"/>
        <v>0.97811300000000001</v>
      </c>
      <c r="O4791" s="100">
        <f t="shared" si="2629"/>
        <v>1</v>
      </c>
      <c r="P4791" s="98">
        <f t="shared" si="2630"/>
        <v>20797.77</v>
      </c>
      <c r="Q4791" s="97">
        <f t="shared" si="2631"/>
        <v>20797.77</v>
      </c>
      <c r="R4791" s="97">
        <f t="shared" si="2640"/>
        <v>20797.77</v>
      </c>
      <c r="S4791" s="97"/>
    </row>
    <row r="4792" spans="1:19" ht="22.5" x14ac:dyDescent="0.25">
      <c r="A4792" s="89" t="s">
        <v>10103</v>
      </c>
      <c r="B4792" s="89" t="s">
        <v>9972</v>
      </c>
      <c r="C4792" s="89" t="s">
        <v>17297</v>
      </c>
      <c r="D4792" s="89" t="s">
        <v>220</v>
      </c>
      <c r="E4792" s="94" t="s">
        <v>10104</v>
      </c>
      <c r="F4792" s="95" t="s">
        <v>10105</v>
      </c>
      <c r="G4792" s="89" t="s">
        <v>648</v>
      </c>
      <c r="H4792" s="89" t="s">
        <v>12</v>
      </c>
      <c r="I4792" s="96">
        <v>1</v>
      </c>
      <c r="J4792" s="97">
        <v>94681</v>
      </c>
      <c r="K4792" s="98">
        <f t="shared" si="2625"/>
        <v>94681</v>
      </c>
      <c r="L4792" s="99">
        <f t="shared" si="2626"/>
        <v>1.0815399999999999</v>
      </c>
      <c r="M4792" s="100">
        <f t="shared" si="2627"/>
        <v>1.0590999999999999</v>
      </c>
      <c r="N4792" s="101">
        <f t="shared" si="2628"/>
        <v>0.97811300000000001</v>
      </c>
      <c r="O4792" s="100">
        <f t="shared" si="2629"/>
        <v>1</v>
      </c>
      <c r="P4792" s="98">
        <f t="shared" si="2630"/>
        <v>106079.49</v>
      </c>
      <c r="Q4792" s="97">
        <f t="shared" si="2631"/>
        <v>106079.49</v>
      </c>
      <c r="R4792" s="97">
        <f t="shared" si="2640"/>
        <v>106079.49</v>
      </c>
      <c r="S4792" s="97"/>
    </row>
    <row r="4793" spans="1:19" ht="22.5" x14ac:dyDescent="0.25">
      <c r="A4793" s="89" t="s">
        <v>10106</v>
      </c>
      <c r="B4793" s="89" t="s">
        <v>9972</v>
      </c>
      <c r="C4793" s="89" t="s">
        <v>17297</v>
      </c>
      <c r="D4793" s="89" t="s">
        <v>223</v>
      </c>
      <c r="E4793" s="94" t="s">
        <v>10107</v>
      </c>
      <c r="F4793" s="95" t="s">
        <v>10108</v>
      </c>
      <c r="G4793" s="89" t="s">
        <v>648</v>
      </c>
      <c r="H4793" s="89" t="s">
        <v>12</v>
      </c>
      <c r="I4793" s="96">
        <v>1</v>
      </c>
      <c r="J4793" s="97">
        <v>87767</v>
      </c>
      <c r="K4793" s="98">
        <f t="shared" si="2625"/>
        <v>87767</v>
      </c>
      <c r="L4793" s="99">
        <f t="shared" si="2626"/>
        <v>1.0815399999999999</v>
      </c>
      <c r="M4793" s="100">
        <f t="shared" si="2627"/>
        <v>1.0590999999999999</v>
      </c>
      <c r="N4793" s="101">
        <f t="shared" si="2628"/>
        <v>0.97811300000000001</v>
      </c>
      <c r="O4793" s="100">
        <f t="shared" si="2629"/>
        <v>1</v>
      </c>
      <c r="P4793" s="98">
        <f t="shared" si="2630"/>
        <v>98333.119999999995</v>
      </c>
      <c r="Q4793" s="97">
        <f t="shared" si="2631"/>
        <v>98333.119999999995</v>
      </c>
      <c r="R4793" s="97">
        <f t="shared" si="2640"/>
        <v>98333.119999999995</v>
      </c>
      <c r="S4793" s="97"/>
    </row>
    <row r="4794" spans="1:19" ht="22.5" x14ac:dyDescent="0.25">
      <c r="A4794" s="89" t="s">
        <v>10109</v>
      </c>
      <c r="B4794" s="89" t="s">
        <v>9972</v>
      </c>
      <c r="C4794" s="89" t="s">
        <v>17297</v>
      </c>
      <c r="D4794" s="89" t="s">
        <v>226</v>
      </c>
      <c r="E4794" s="94" t="s">
        <v>10110</v>
      </c>
      <c r="F4794" s="95" t="s">
        <v>10111</v>
      </c>
      <c r="G4794" s="89" t="s">
        <v>648</v>
      </c>
      <c r="H4794" s="89" t="s">
        <v>12</v>
      </c>
      <c r="I4794" s="96">
        <v>1</v>
      </c>
      <c r="J4794" s="97">
        <v>36917</v>
      </c>
      <c r="K4794" s="98">
        <f t="shared" si="2625"/>
        <v>36917</v>
      </c>
      <c r="L4794" s="99">
        <f t="shared" si="2626"/>
        <v>1.0815399999999999</v>
      </c>
      <c r="M4794" s="100">
        <f t="shared" si="2627"/>
        <v>1.0590999999999999</v>
      </c>
      <c r="N4794" s="101">
        <f t="shared" si="2628"/>
        <v>0.97811300000000001</v>
      </c>
      <c r="O4794" s="100">
        <f t="shared" si="2629"/>
        <v>1</v>
      </c>
      <c r="P4794" s="98">
        <f t="shared" si="2630"/>
        <v>41361.379999999997</v>
      </c>
      <c r="Q4794" s="97">
        <f t="shared" si="2631"/>
        <v>41361.379999999997</v>
      </c>
      <c r="R4794" s="97">
        <f t="shared" si="2640"/>
        <v>41361.379999999997</v>
      </c>
      <c r="S4794" s="97"/>
    </row>
    <row r="4795" spans="1:19" ht="22.5" x14ac:dyDescent="0.25">
      <c r="A4795" s="89" t="s">
        <v>10112</v>
      </c>
      <c r="B4795" s="89" t="s">
        <v>9972</v>
      </c>
      <c r="C4795" s="89" t="s">
        <v>17297</v>
      </c>
      <c r="D4795" s="89" t="s">
        <v>229</v>
      </c>
      <c r="E4795" s="94" t="s">
        <v>10113</v>
      </c>
      <c r="F4795" s="95" t="s">
        <v>10114</v>
      </c>
      <c r="G4795" s="89" t="s">
        <v>648</v>
      </c>
      <c r="H4795" s="89" t="s">
        <v>12</v>
      </c>
      <c r="I4795" s="96">
        <v>1</v>
      </c>
      <c r="J4795" s="97">
        <v>97026</v>
      </c>
      <c r="K4795" s="98">
        <f t="shared" si="2625"/>
        <v>97026</v>
      </c>
      <c r="L4795" s="99">
        <f t="shared" si="2626"/>
        <v>1.0815399999999999</v>
      </c>
      <c r="M4795" s="100">
        <f t="shared" si="2627"/>
        <v>1.0590999999999999</v>
      </c>
      <c r="N4795" s="101">
        <f t="shared" si="2628"/>
        <v>0.97811300000000001</v>
      </c>
      <c r="O4795" s="100">
        <f t="shared" si="2629"/>
        <v>1</v>
      </c>
      <c r="P4795" s="98">
        <f t="shared" si="2630"/>
        <v>108706.8</v>
      </c>
      <c r="Q4795" s="97">
        <f t="shared" si="2631"/>
        <v>108706.8</v>
      </c>
      <c r="R4795" s="97">
        <f t="shared" si="2640"/>
        <v>108706.8</v>
      </c>
      <c r="S4795" s="97"/>
    </row>
    <row r="4796" spans="1:19" x14ac:dyDescent="0.25">
      <c r="A4796" s="89" t="s">
        <v>10115</v>
      </c>
      <c r="B4796" s="89" t="s">
        <v>9972</v>
      </c>
      <c r="C4796" s="89"/>
      <c r="D4796" s="89" t="s">
        <v>231</v>
      </c>
      <c r="E4796" s="94" t="s">
        <v>10116</v>
      </c>
      <c r="F4796" s="95" t="s">
        <v>10117</v>
      </c>
      <c r="G4796" s="89" t="s">
        <v>648</v>
      </c>
      <c r="H4796" s="89" t="s">
        <v>30</v>
      </c>
      <c r="I4796" s="96">
        <v>1</v>
      </c>
      <c r="J4796" s="97">
        <v>56196</v>
      </c>
      <c r="K4796" s="98">
        <f t="shared" si="2625"/>
        <v>18732</v>
      </c>
      <c r="L4796" s="99">
        <f t="shared" si="2626"/>
        <v>1.0815399999999999</v>
      </c>
      <c r="M4796" s="100">
        <f t="shared" si="2627"/>
        <v>1.0590999999999999</v>
      </c>
      <c r="N4796" s="101">
        <f t="shared" si="2628"/>
        <v>0.97811300000000001</v>
      </c>
      <c r="O4796" s="100">
        <f t="shared" si="2629"/>
        <v>1</v>
      </c>
      <c r="P4796" s="98">
        <f t="shared" si="2630"/>
        <v>20987.11</v>
      </c>
      <c r="Q4796" s="97">
        <f t="shared" si="2631"/>
        <v>62961.33</v>
      </c>
      <c r="R4796" s="97"/>
      <c r="S4796" s="97"/>
    </row>
    <row r="4797" spans="1:19" ht="22.5" x14ac:dyDescent="0.25">
      <c r="A4797" s="89" t="s">
        <v>10118</v>
      </c>
      <c r="B4797" s="89" t="s">
        <v>9972</v>
      </c>
      <c r="C4797" s="89" t="s">
        <v>17297</v>
      </c>
      <c r="D4797" s="89" t="s">
        <v>236</v>
      </c>
      <c r="E4797" s="94" t="s">
        <v>10119</v>
      </c>
      <c r="F4797" s="95" t="s">
        <v>10120</v>
      </c>
      <c r="G4797" s="89" t="s">
        <v>648</v>
      </c>
      <c r="H4797" s="89" t="s">
        <v>30</v>
      </c>
      <c r="I4797" s="96">
        <v>1</v>
      </c>
      <c r="J4797" s="97">
        <v>1170190</v>
      </c>
      <c r="K4797" s="98">
        <f t="shared" si="2625"/>
        <v>390063.33</v>
      </c>
      <c r="L4797" s="99">
        <f t="shared" si="2626"/>
        <v>1.0815399999999999</v>
      </c>
      <c r="M4797" s="100">
        <f t="shared" si="2627"/>
        <v>1.0590999999999999</v>
      </c>
      <c r="N4797" s="101">
        <f t="shared" si="2628"/>
        <v>0.97811300000000001</v>
      </c>
      <c r="O4797" s="100">
        <f t="shared" si="2629"/>
        <v>1</v>
      </c>
      <c r="P4797" s="98">
        <f t="shared" si="2630"/>
        <v>437022.41</v>
      </c>
      <c r="Q4797" s="97">
        <f t="shared" si="2631"/>
        <v>1311067.23</v>
      </c>
      <c r="R4797" s="97">
        <f t="shared" ref="R4797" si="2641">Q4797</f>
        <v>1311067.23</v>
      </c>
      <c r="S4797" s="97"/>
    </row>
    <row r="4798" spans="1:19" x14ac:dyDescent="0.25">
      <c r="A4798" s="89" t="s">
        <v>10121</v>
      </c>
      <c r="B4798" s="89" t="s">
        <v>9972</v>
      </c>
      <c r="C4798" s="89"/>
      <c r="D4798" s="89" t="s">
        <v>239</v>
      </c>
      <c r="E4798" s="94" t="s">
        <v>10122</v>
      </c>
      <c r="F4798" s="95" t="s">
        <v>10123</v>
      </c>
      <c r="G4798" s="89" t="s">
        <v>648</v>
      </c>
      <c r="H4798" s="89" t="s">
        <v>12</v>
      </c>
      <c r="I4798" s="96">
        <v>1</v>
      </c>
      <c r="J4798" s="97">
        <v>7910</v>
      </c>
      <c r="K4798" s="98">
        <f t="shared" si="2625"/>
        <v>7910</v>
      </c>
      <c r="L4798" s="99">
        <f t="shared" si="2626"/>
        <v>1.0815399999999999</v>
      </c>
      <c r="M4798" s="100">
        <f t="shared" si="2627"/>
        <v>1.0590999999999999</v>
      </c>
      <c r="N4798" s="101">
        <f t="shared" si="2628"/>
        <v>0.97811300000000001</v>
      </c>
      <c r="O4798" s="100">
        <f t="shared" si="2629"/>
        <v>1</v>
      </c>
      <c r="P4798" s="98">
        <f t="shared" si="2630"/>
        <v>8862.27</v>
      </c>
      <c r="Q4798" s="97">
        <f t="shared" si="2631"/>
        <v>8862.27</v>
      </c>
      <c r="R4798" s="97"/>
      <c r="S4798" s="97"/>
    </row>
    <row r="4799" spans="1:19" ht="22.5" x14ac:dyDescent="0.25">
      <c r="A4799" s="89" t="s">
        <v>10124</v>
      </c>
      <c r="B4799" s="89" t="s">
        <v>9972</v>
      </c>
      <c r="C4799" s="89" t="s">
        <v>17297</v>
      </c>
      <c r="D4799" s="89" t="s">
        <v>241</v>
      </c>
      <c r="E4799" s="94" t="s">
        <v>10125</v>
      </c>
      <c r="F4799" s="95" t="s">
        <v>10126</v>
      </c>
      <c r="G4799" s="89" t="s">
        <v>648</v>
      </c>
      <c r="H4799" s="89" t="s">
        <v>12</v>
      </c>
      <c r="I4799" s="96">
        <v>1</v>
      </c>
      <c r="J4799" s="97">
        <v>93213</v>
      </c>
      <c r="K4799" s="98">
        <f t="shared" si="2625"/>
        <v>93213</v>
      </c>
      <c r="L4799" s="99">
        <f t="shared" si="2626"/>
        <v>1.0815399999999999</v>
      </c>
      <c r="M4799" s="100">
        <f t="shared" si="2627"/>
        <v>1.0590999999999999</v>
      </c>
      <c r="N4799" s="101">
        <f t="shared" si="2628"/>
        <v>0.97811300000000001</v>
      </c>
      <c r="O4799" s="100">
        <f t="shared" si="2629"/>
        <v>1</v>
      </c>
      <c r="P4799" s="98">
        <f t="shared" si="2630"/>
        <v>104434.76</v>
      </c>
      <c r="Q4799" s="97">
        <f t="shared" si="2631"/>
        <v>104434.76</v>
      </c>
      <c r="R4799" s="97">
        <f t="shared" ref="R4799" si="2642">Q4799</f>
        <v>104434.76</v>
      </c>
      <c r="S4799" s="97"/>
    </row>
    <row r="4800" spans="1:19" x14ac:dyDescent="0.25">
      <c r="A4800" s="89" t="s">
        <v>10127</v>
      </c>
      <c r="B4800" s="89" t="s">
        <v>9972</v>
      </c>
      <c r="C4800" s="89"/>
      <c r="D4800" s="89" t="s">
        <v>243</v>
      </c>
      <c r="E4800" s="94" t="s">
        <v>6942</v>
      </c>
      <c r="F4800" s="95" t="s">
        <v>6943</v>
      </c>
      <c r="G4800" s="89" t="s">
        <v>71</v>
      </c>
      <c r="H4800" s="89" t="s">
        <v>88</v>
      </c>
      <c r="I4800" s="96">
        <v>1</v>
      </c>
      <c r="J4800" s="97">
        <v>8993</v>
      </c>
      <c r="K4800" s="98">
        <f t="shared" si="2625"/>
        <v>69176.92</v>
      </c>
      <c r="L4800" s="99">
        <f t="shared" si="2626"/>
        <v>1.0815399999999999</v>
      </c>
      <c r="M4800" s="100">
        <f t="shared" si="2627"/>
        <v>1.0590999999999999</v>
      </c>
      <c r="N4800" s="101">
        <f t="shared" si="2628"/>
        <v>0.97811300000000001</v>
      </c>
      <c r="O4800" s="100">
        <f t="shared" si="2629"/>
        <v>1</v>
      </c>
      <c r="P4800" s="98">
        <f t="shared" si="2630"/>
        <v>77505.02</v>
      </c>
      <c r="Q4800" s="97">
        <f t="shared" si="2631"/>
        <v>10075.65</v>
      </c>
      <c r="R4800" s="97"/>
      <c r="S4800" s="97"/>
    </row>
    <row r="4801" spans="1:19" ht="22.5" x14ac:dyDescent="0.25">
      <c r="A4801" s="89" t="s">
        <v>10128</v>
      </c>
      <c r="B4801" s="89" t="s">
        <v>9972</v>
      </c>
      <c r="C4801" s="89" t="s">
        <v>17297</v>
      </c>
      <c r="D4801" s="89" t="s">
        <v>248</v>
      </c>
      <c r="E4801" s="94" t="s">
        <v>10129</v>
      </c>
      <c r="F4801" s="95" t="s">
        <v>10130</v>
      </c>
      <c r="G4801" s="89" t="s">
        <v>648</v>
      </c>
      <c r="H4801" s="89" t="s">
        <v>65</v>
      </c>
      <c r="I4801" s="96">
        <v>1</v>
      </c>
      <c r="J4801" s="97">
        <v>200511</v>
      </c>
      <c r="K4801" s="98">
        <f t="shared" si="2625"/>
        <v>18228.27</v>
      </c>
      <c r="L4801" s="99">
        <f t="shared" si="2626"/>
        <v>1.0815399999999999</v>
      </c>
      <c r="M4801" s="100">
        <f t="shared" si="2627"/>
        <v>1.0590999999999999</v>
      </c>
      <c r="N4801" s="101">
        <f t="shared" si="2628"/>
        <v>0.97811300000000001</v>
      </c>
      <c r="O4801" s="100">
        <f t="shared" si="2629"/>
        <v>1</v>
      </c>
      <c r="P4801" s="98">
        <f t="shared" si="2630"/>
        <v>20422.740000000002</v>
      </c>
      <c r="Q4801" s="97">
        <f t="shared" si="2631"/>
        <v>224650.14</v>
      </c>
      <c r="R4801" s="97">
        <f t="shared" ref="R4801:R4802" si="2643">Q4801</f>
        <v>224650.14</v>
      </c>
      <c r="S4801" s="97"/>
    </row>
    <row r="4802" spans="1:19" ht="22.5" x14ac:dyDescent="0.25">
      <c r="A4802" s="89" t="s">
        <v>10131</v>
      </c>
      <c r="B4802" s="89" t="s">
        <v>9972</v>
      </c>
      <c r="C4802" s="89" t="s">
        <v>17297</v>
      </c>
      <c r="D4802" s="89" t="s">
        <v>251</v>
      </c>
      <c r="E4802" s="94" t="s">
        <v>10132</v>
      </c>
      <c r="F4802" s="95" t="s">
        <v>10133</v>
      </c>
      <c r="G4802" s="89" t="s">
        <v>648</v>
      </c>
      <c r="H4802" s="89" t="s">
        <v>24</v>
      </c>
      <c r="I4802" s="96">
        <v>1</v>
      </c>
      <c r="J4802" s="97">
        <v>16487</v>
      </c>
      <c r="K4802" s="98">
        <f t="shared" ref="K4802:K4807" si="2644">J4802/H4802</f>
        <v>8243.5</v>
      </c>
      <c r="L4802" s="99">
        <f t="shared" ref="L4802:L4807" si="2645">$L$8</f>
        <v>1.0815399999999999</v>
      </c>
      <c r="M4802" s="100">
        <f t="shared" ref="M4802:M4807" si="2646">$M$8</f>
        <v>1.0590999999999999</v>
      </c>
      <c r="N4802" s="101">
        <f t="shared" ref="N4802:N4807" si="2647">$N$8</f>
        <v>0.97811300000000001</v>
      </c>
      <c r="O4802" s="100">
        <f t="shared" ref="O4802:O4807" si="2648">$O$8</f>
        <v>1</v>
      </c>
      <c r="P4802" s="98">
        <f t="shared" ref="P4802:P4807" si="2649">K4802*L4802*M4802*N4802*O4802</f>
        <v>9235.92</v>
      </c>
      <c r="Q4802" s="97">
        <f t="shared" ref="Q4802:Q4807" si="2650">H4802*P4802</f>
        <v>18471.84</v>
      </c>
      <c r="R4802" s="97">
        <f t="shared" si="2643"/>
        <v>18471.84</v>
      </c>
      <c r="S4802" s="97"/>
    </row>
    <row r="4803" spans="1:19" x14ac:dyDescent="0.25">
      <c r="A4803" s="89" t="s">
        <v>10134</v>
      </c>
      <c r="B4803" s="89" t="s">
        <v>9972</v>
      </c>
      <c r="C4803" s="89"/>
      <c r="D4803" s="89" t="s">
        <v>254</v>
      </c>
      <c r="E4803" s="94" t="s">
        <v>10122</v>
      </c>
      <c r="F4803" s="95" t="s">
        <v>10123</v>
      </c>
      <c r="G4803" s="89" t="s">
        <v>648</v>
      </c>
      <c r="H4803" s="89" t="s">
        <v>12</v>
      </c>
      <c r="I4803" s="96">
        <v>1</v>
      </c>
      <c r="J4803" s="97">
        <v>7910</v>
      </c>
      <c r="K4803" s="98">
        <f t="shared" si="2644"/>
        <v>7910</v>
      </c>
      <c r="L4803" s="99">
        <f t="shared" si="2645"/>
        <v>1.0815399999999999</v>
      </c>
      <c r="M4803" s="100">
        <f t="shared" si="2646"/>
        <v>1.0590999999999999</v>
      </c>
      <c r="N4803" s="101">
        <f t="shared" si="2647"/>
        <v>0.97811300000000001</v>
      </c>
      <c r="O4803" s="100">
        <f t="shared" si="2648"/>
        <v>1</v>
      </c>
      <c r="P4803" s="98">
        <f t="shared" si="2649"/>
        <v>8862.27</v>
      </c>
      <c r="Q4803" s="97">
        <f t="shared" si="2650"/>
        <v>8862.27</v>
      </c>
      <c r="R4803" s="97"/>
      <c r="S4803" s="97"/>
    </row>
    <row r="4804" spans="1:19" ht="22.5" x14ac:dyDescent="0.25">
      <c r="A4804" s="89" t="s">
        <v>10135</v>
      </c>
      <c r="B4804" s="89" t="s">
        <v>9972</v>
      </c>
      <c r="C4804" s="89" t="s">
        <v>17297</v>
      </c>
      <c r="D4804" s="89" t="s">
        <v>256</v>
      </c>
      <c r="E4804" s="94" t="s">
        <v>10136</v>
      </c>
      <c r="F4804" s="95" t="s">
        <v>10137</v>
      </c>
      <c r="G4804" s="89" t="s">
        <v>648</v>
      </c>
      <c r="H4804" s="89" t="s">
        <v>12</v>
      </c>
      <c r="I4804" s="96">
        <v>1</v>
      </c>
      <c r="J4804" s="97">
        <v>31895</v>
      </c>
      <c r="K4804" s="98">
        <f t="shared" si="2644"/>
        <v>31895</v>
      </c>
      <c r="L4804" s="99">
        <f t="shared" si="2645"/>
        <v>1.0815399999999999</v>
      </c>
      <c r="M4804" s="100">
        <f t="shared" si="2646"/>
        <v>1.0590999999999999</v>
      </c>
      <c r="N4804" s="101">
        <f t="shared" si="2647"/>
        <v>0.97811300000000001</v>
      </c>
      <c r="O4804" s="100">
        <f t="shared" si="2648"/>
        <v>1</v>
      </c>
      <c r="P4804" s="98">
        <f t="shared" si="2649"/>
        <v>35734.79</v>
      </c>
      <c r="Q4804" s="97">
        <f t="shared" si="2650"/>
        <v>35734.79</v>
      </c>
      <c r="R4804" s="97">
        <f t="shared" ref="R4804" si="2651">Q4804</f>
        <v>35734.79</v>
      </c>
      <c r="S4804" s="97"/>
    </row>
    <row r="4805" spans="1:19" x14ac:dyDescent="0.25">
      <c r="A4805" s="89" t="s">
        <v>10138</v>
      </c>
      <c r="B4805" s="89" t="s">
        <v>9972</v>
      </c>
      <c r="C4805" s="89"/>
      <c r="D4805" s="89" t="s">
        <v>260</v>
      </c>
      <c r="E4805" s="94" t="s">
        <v>6668</v>
      </c>
      <c r="F4805" s="95" t="s">
        <v>6669</v>
      </c>
      <c r="G4805" s="89" t="s">
        <v>648</v>
      </c>
      <c r="H4805" s="89" t="s">
        <v>12</v>
      </c>
      <c r="I4805" s="96">
        <v>1</v>
      </c>
      <c r="J4805" s="97">
        <v>948</v>
      </c>
      <c r="K4805" s="98">
        <f t="shared" si="2644"/>
        <v>948</v>
      </c>
      <c r="L4805" s="99">
        <f t="shared" si="2645"/>
        <v>1.0815399999999999</v>
      </c>
      <c r="M4805" s="100">
        <f t="shared" si="2646"/>
        <v>1.0590999999999999</v>
      </c>
      <c r="N4805" s="101">
        <f t="shared" si="2647"/>
        <v>0.97811300000000001</v>
      </c>
      <c r="O4805" s="100">
        <f t="shared" si="2648"/>
        <v>1</v>
      </c>
      <c r="P4805" s="98">
        <f t="shared" si="2649"/>
        <v>1062.1300000000001</v>
      </c>
      <c r="Q4805" s="97">
        <f t="shared" si="2650"/>
        <v>1062.1300000000001</v>
      </c>
      <c r="R4805" s="97"/>
      <c r="S4805" s="97"/>
    </row>
    <row r="4806" spans="1:19" ht="22.5" x14ac:dyDescent="0.25">
      <c r="A4806" s="89" t="s">
        <v>10139</v>
      </c>
      <c r="B4806" s="89" t="s">
        <v>9972</v>
      </c>
      <c r="C4806" s="89" t="s">
        <v>17297</v>
      </c>
      <c r="D4806" s="89" t="s">
        <v>263</v>
      </c>
      <c r="E4806" s="94" t="s">
        <v>10140</v>
      </c>
      <c r="F4806" s="95" t="s">
        <v>10141</v>
      </c>
      <c r="G4806" s="89" t="s">
        <v>648</v>
      </c>
      <c r="H4806" s="89" t="s">
        <v>12</v>
      </c>
      <c r="I4806" s="96">
        <v>1</v>
      </c>
      <c r="J4806" s="97">
        <v>53855</v>
      </c>
      <c r="K4806" s="98">
        <f t="shared" si="2644"/>
        <v>53855</v>
      </c>
      <c r="L4806" s="99">
        <f t="shared" si="2645"/>
        <v>1.0815399999999999</v>
      </c>
      <c r="M4806" s="100">
        <f t="shared" si="2646"/>
        <v>1.0590999999999999</v>
      </c>
      <c r="N4806" s="101">
        <f t="shared" si="2647"/>
        <v>0.97811300000000001</v>
      </c>
      <c r="O4806" s="100">
        <f t="shared" si="2648"/>
        <v>1</v>
      </c>
      <c r="P4806" s="98">
        <f t="shared" si="2649"/>
        <v>60338.51</v>
      </c>
      <c r="Q4806" s="97">
        <f t="shared" si="2650"/>
        <v>60338.51</v>
      </c>
      <c r="R4806" s="97">
        <f t="shared" ref="R4806:R4807" si="2652">Q4806</f>
        <v>60338.51</v>
      </c>
      <c r="S4806" s="97"/>
    </row>
    <row r="4807" spans="1:19" ht="22.5" x14ac:dyDescent="0.25">
      <c r="A4807" s="89" t="s">
        <v>10142</v>
      </c>
      <c r="B4807" s="89" t="s">
        <v>9972</v>
      </c>
      <c r="C4807" s="89" t="s">
        <v>17297</v>
      </c>
      <c r="D4807" s="89" t="s">
        <v>265</v>
      </c>
      <c r="E4807" s="94" t="s">
        <v>10143</v>
      </c>
      <c r="F4807" s="95" t="s">
        <v>10144</v>
      </c>
      <c r="G4807" s="89" t="s">
        <v>648</v>
      </c>
      <c r="H4807" s="89" t="s">
        <v>30</v>
      </c>
      <c r="I4807" s="96">
        <v>1</v>
      </c>
      <c r="J4807" s="97">
        <v>7896</v>
      </c>
      <c r="K4807" s="98">
        <f t="shared" si="2644"/>
        <v>2632</v>
      </c>
      <c r="L4807" s="99">
        <f t="shared" si="2645"/>
        <v>1.0815399999999999</v>
      </c>
      <c r="M4807" s="100">
        <f t="shared" si="2646"/>
        <v>1.0590999999999999</v>
      </c>
      <c r="N4807" s="101">
        <f t="shared" si="2647"/>
        <v>0.97811300000000001</v>
      </c>
      <c r="O4807" s="100">
        <f t="shared" si="2648"/>
        <v>1</v>
      </c>
      <c r="P4807" s="98">
        <f t="shared" si="2649"/>
        <v>2948.86</v>
      </c>
      <c r="Q4807" s="97">
        <f t="shared" si="2650"/>
        <v>8846.58</v>
      </c>
      <c r="R4807" s="97">
        <f t="shared" si="2652"/>
        <v>8846.58</v>
      </c>
      <c r="S4807" s="97"/>
    </row>
    <row r="4808" spans="1:19" ht="28.5" x14ac:dyDescent="0.25">
      <c r="A4808" s="72"/>
      <c r="B4808" s="77"/>
      <c r="C4808" s="77"/>
      <c r="D4808" s="77"/>
      <c r="E4808" s="76"/>
      <c r="F4808" s="76" t="s">
        <v>10145</v>
      </c>
      <c r="G4808" s="77"/>
      <c r="H4808" s="77"/>
      <c r="I4808" s="78"/>
      <c r="J4808" s="79">
        <f>J4809+J4857+J4863+J4870+J4879+J4893</f>
        <v>2672886</v>
      </c>
      <c r="K4808" s="98"/>
      <c r="L4808" s="99"/>
      <c r="M4808" s="100"/>
      <c r="N4808" s="101"/>
      <c r="O4808" s="100"/>
      <c r="P4808" s="98"/>
      <c r="Q4808" s="79">
        <f>Q4809+Q4857+Q4863+Q4870+Q4879+Q4893</f>
        <v>2994671.06</v>
      </c>
      <c r="R4808" s="79">
        <f t="shared" ref="R4808:S4808" si="2653">R4809+R4857+R4863+R4870+R4879+R4893</f>
        <v>0</v>
      </c>
      <c r="S4808" s="79">
        <f t="shared" si="2653"/>
        <v>0</v>
      </c>
    </row>
    <row r="4809" spans="1:19" x14ac:dyDescent="0.25">
      <c r="A4809" s="82" t="s">
        <v>2840</v>
      </c>
      <c r="B4809" s="83"/>
      <c r="C4809" s="84"/>
      <c r="D4809" s="85"/>
      <c r="E4809" s="86"/>
      <c r="F4809" s="86" t="s">
        <v>10147</v>
      </c>
      <c r="G4809" s="82"/>
      <c r="H4809" s="82"/>
      <c r="I4809" s="87"/>
      <c r="J4809" s="88">
        <f>SUM(J4810:J4856)</f>
        <v>1197023</v>
      </c>
      <c r="K4809" s="98"/>
      <c r="L4809" s="99"/>
      <c r="M4809" s="100"/>
      <c r="N4809" s="101"/>
      <c r="O4809" s="100"/>
      <c r="P4809" s="98"/>
      <c r="Q4809" s="88">
        <f>SUM(Q4810:Q4856)</f>
        <v>1341131.1000000001</v>
      </c>
      <c r="R4809" s="88">
        <f t="shared" ref="R4809:S4809" si="2654">SUM(R4810:R4856)</f>
        <v>0</v>
      </c>
      <c r="S4809" s="88">
        <f t="shared" si="2654"/>
        <v>0</v>
      </c>
    </row>
    <row r="4810" spans="1:19" x14ac:dyDescent="0.25">
      <c r="A4810" s="89"/>
      <c r="B4810" s="90"/>
      <c r="C4810" s="90"/>
      <c r="D4810" s="91"/>
      <c r="E4810" s="92"/>
      <c r="F4810" s="92" t="s">
        <v>10148</v>
      </c>
      <c r="G4810" s="91"/>
      <c r="H4810" s="91"/>
      <c r="I4810" s="93">
        <v>1</v>
      </c>
      <c r="J4810" s="91"/>
      <c r="K4810" s="98"/>
      <c r="L4810" s="99"/>
      <c r="M4810" s="100"/>
      <c r="N4810" s="101"/>
      <c r="O4810" s="100"/>
      <c r="P4810" s="98"/>
      <c r="Q4810" s="91"/>
      <c r="R4810" s="91"/>
      <c r="S4810" s="91"/>
    </row>
    <row r="4811" spans="1:19" ht="22.5" x14ac:dyDescent="0.25">
      <c r="A4811" s="89" t="s">
        <v>10149</v>
      </c>
      <c r="B4811" s="89" t="s">
        <v>10150</v>
      </c>
      <c r="C4811" s="89"/>
      <c r="D4811" s="89" t="s">
        <v>12</v>
      </c>
      <c r="E4811" s="94" t="s">
        <v>688</v>
      </c>
      <c r="F4811" s="95" t="s">
        <v>689</v>
      </c>
      <c r="G4811" s="89" t="s">
        <v>37</v>
      </c>
      <c r="H4811" s="89" t="s">
        <v>10151</v>
      </c>
      <c r="I4811" s="96">
        <v>1</v>
      </c>
      <c r="J4811" s="97">
        <v>1199</v>
      </c>
      <c r="K4811" s="98">
        <f t="shared" ref="K4811:K4818" si="2655">J4811/H4811</f>
        <v>64462.37</v>
      </c>
      <c r="L4811" s="99">
        <f t="shared" ref="L4811:L4818" si="2656">$L$8</f>
        <v>1.0815399999999999</v>
      </c>
      <c r="M4811" s="100">
        <f t="shared" ref="M4811:M4818" si="2657">$M$8</f>
        <v>1.0590999999999999</v>
      </c>
      <c r="N4811" s="101">
        <f t="shared" ref="N4811:N4818" si="2658">$N$8</f>
        <v>0.97811300000000001</v>
      </c>
      <c r="O4811" s="100">
        <f t="shared" ref="O4811:O4818" si="2659">$O$8</f>
        <v>1</v>
      </c>
      <c r="P4811" s="98">
        <f t="shared" ref="P4811:P4818" si="2660">K4811*L4811*M4811*N4811*O4811</f>
        <v>72222.89</v>
      </c>
      <c r="Q4811" s="97">
        <f t="shared" ref="Q4811:Q4818" si="2661">H4811*P4811</f>
        <v>1343.35</v>
      </c>
      <c r="R4811" s="97"/>
      <c r="S4811" s="97"/>
    </row>
    <row r="4812" spans="1:19" ht="22.5" x14ac:dyDescent="0.25">
      <c r="A4812" s="89" t="s">
        <v>10152</v>
      </c>
      <c r="B4812" s="89" t="s">
        <v>10150</v>
      </c>
      <c r="C4812" s="89"/>
      <c r="D4812" s="89" t="s">
        <v>24</v>
      </c>
      <c r="E4812" s="94" t="s">
        <v>137</v>
      </c>
      <c r="F4812" s="95" t="s">
        <v>694</v>
      </c>
      <c r="G4812" s="89" t="s">
        <v>37</v>
      </c>
      <c r="H4812" s="89" t="s">
        <v>10153</v>
      </c>
      <c r="I4812" s="96">
        <v>1</v>
      </c>
      <c r="J4812" s="97">
        <v>9730</v>
      </c>
      <c r="K4812" s="98">
        <f t="shared" si="2655"/>
        <v>89512.42</v>
      </c>
      <c r="L4812" s="99">
        <f t="shared" si="2656"/>
        <v>1.0815399999999999</v>
      </c>
      <c r="M4812" s="100">
        <f t="shared" si="2657"/>
        <v>1.0590999999999999</v>
      </c>
      <c r="N4812" s="101">
        <f t="shared" si="2658"/>
        <v>0.97811300000000001</v>
      </c>
      <c r="O4812" s="100">
        <f t="shared" si="2659"/>
        <v>1</v>
      </c>
      <c r="P4812" s="98">
        <f t="shared" si="2660"/>
        <v>100288.67</v>
      </c>
      <c r="Q4812" s="97">
        <f t="shared" si="2661"/>
        <v>10901.38</v>
      </c>
      <c r="R4812" s="97"/>
      <c r="S4812" s="97"/>
    </row>
    <row r="4813" spans="1:19" ht="22.5" x14ac:dyDescent="0.25">
      <c r="A4813" s="89" t="s">
        <v>10154</v>
      </c>
      <c r="B4813" s="89" t="s">
        <v>10150</v>
      </c>
      <c r="C4813" s="89"/>
      <c r="D4813" s="89" t="s">
        <v>30</v>
      </c>
      <c r="E4813" s="94" t="s">
        <v>31</v>
      </c>
      <c r="F4813" s="95" t="s">
        <v>32</v>
      </c>
      <c r="G4813" s="89" t="s">
        <v>27</v>
      </c>
      <c r="H4813" s="89" t="s">
        <v>10155</v>
      </c>
      <c r="I4813" s="96">
        <v>1</v>
      </c>
      <c r="J4813" s="97">
        <v>131008</v>
      </c>
      <c r="K4813" s="98">
        <f t="shared" si="2655"/>
        <v>708.96</v>
      </c>
      <c r="L4813" s="99">
        <f t="shared" si="2656"/>
        <v>1.0815399999999999</v>
      </c>
      <c r="M4813" s="100">
        <f t="shared" si="2657"/>
        <v>1.0590999999999999</v>
      </c>
      <c r="N4813" s="101">
        <f t="shared" si="2658"/>
        <v>0.97811300000000001</v>
      </c>
      <c r="O4813" s="100">
        <f t="shared" si="2659"/>
        <v>1</v>
      </c>
      <c r="P4813" s="98">
        <f t="shared" si="2660"/>
        <v>794.31</v>
      </c>
      <c r="Q4813" s="97">
        <f t="shared" si="2661"/>
        <v>146780.54</v>
      </c>
      <c r="R4813" s="97"/>
      <c r="S4813" s="97"/>
    </row>
    <row r="4814" spans="1:19" ht="22.5" x14ac:dyDescent="0.25">
      <c r="A4814" s="89" t="s">
        <v>10156</v>
      </c>
      <c r="B4814" s="89" t="s">
        <v>10150</v>
      </c>
      <c r="C4814" s="89"/>
      <c r="D4814" s="89" t="s">
        <v>34</v>
      </c>
      <c r="E4814" s="94" t="s">
        <v>44</v>
      </c>
      <c r="F4814" s="95" t="s">
        <v>3045</v>
      </c>
      <c r="G4814" s="89" t="s">
        <v>37</v>
      </c>
      <c r="H4814" s="89" t="s">
        <v>10157</v>
      </c>
      <c r="I4814" s="96">
        <v>1</v>
      </c>
      <c r="J4814" s="97">
        <v>627</v>
      </c>
      <c r="K4814" s="98">
        <f t="shared" si="2655"/>
        <v>9247.7900000000009</v>
      </c>
      <c r="L4814" s="99">
        <f t="shared" si="2656"/>
        <v>1.0815399999999999</v>
      </c>
      <c r="M4814" s="100">
        <f t="shared" si="2657"/>
        <v>1.0590999999999999</v>
      </c>
      <c r="N4814" s="101">
        <f t="shared" si="2658"/>
        <v>0.97811300000000001</v>
      </c>
      <c r="O4814" s="100">
        <f t="shared" si="2659"/>
        <v>1</v>
      </c>
      <c r="P4814" s="98">
        <f t="shared" si="2660"/>
        <v>10361.120000000001</v>
      </c>
      <c r="Q4814" s="97">
        <f t="shared" si="2661"/>
        <v>702.48</v>
      </c>
      <c r="R4814" s="97"/>
      <c r="S4814" s="97"/>
    </row>
    <row r="4815" spans="1:19" x14ac:dyDescent="0.25">
      <c r="A4815" s="89" t="s">
        <v>10158</v>
      </c>
      <c r="B4815" s="89" t="s">
        <v>10150</v>
      </c>
      <c r="C4815" s="89"/>
      <c r="D4815" s="89" t="s">
        <v>40</v>
      </c>
      <c r="E4815" s="94" t="s">
        <v>711</v>
      </c>
      <c r="F4815" s="95" t="s">
        <v>3050</v>
      </c>
      <c r="G4815" s="89" t="s">
        <v>81</v>
      </c>
      <c r="H4815" s="89" t="s">
        <v>10159</v>
      </c>
      <c r="I4815" s="96">
        <v>1</v>
      </c>
      <c r="J4815" s="97">
        <v>88414</v>
      </c>
      <c r="K4815" s="98">
        <f t="shared" si="2655"/>
        <v>1086.7</v>
      </c>
      <c r="L4815" s="99">
        <f t="shared" si="2656"/>
        <v>1.0815399999999999</v>
      </c>
      <c r="M4815" s="100">
        <f t="shared" si="2657"/>
        <v>1.0590999999999999</v>
      </c>
      <c r="N4815" s="101">
        <f t="shared" si="2658"/>
        <v>0.97811300000000001</v>
      </c>
      <c r="O4815" s="100">
        <f t="shared" si="2659"/>
        <v>1</v>
      </c>
      <c r="P4815" s="98">
        <f t="shared" si="2660"/>
        <v>1217.53</v>
      </c>
      <c r="Q4815" s="97">
        <f t="shared" si="2661"/>
        <v>99058.240000000005</v>
      </c>
      <c r="R4815" s="97"/>
      <c r="S4815" s="97"/>
    </row>
    <row r="4816" spans="1:19" x14ac:dyDescent="0.25">
      <c r="A4816" s="89" t="s">
        <v>10160</v>
      </c>
      <c r="B4816" s="89" t="s">
        <v>10150</v>
      </c>
      <c r="C4816" s="89"/>
      <c r="D4816" s="89" t="s">
        <v>43</v>
      </c>
      <c r="E4816" s="94" t="s">
        <v>49</v>
      </c>
      <c r="F4816" s="95" t="s">
        <v>50</v>
      </c>
      <c r="G4816" s="89" t="s">
        <v>51</v>
      </c>
      <c r="H4816" s="89" t="s">
        <v>10161</v>
      </c>
      <c r="I4816" s="96">
        <v>1</v>
      </c>
      <c r="J4816" s="97">
        <v>8687</v>
      </c>
      <c r="K4816" s="98">
        <f t="shared" si="2655"/>
        <v>12812.68</v>
      </c>
      <c r="L4816" s="99">
        <f t="shared" si="2656"/>
        <v>1.0815399999999999</v>
      </c>
      <c r="M4816" s="100">
        <f t="shared" si="2657"/>
        <v>1.0590999999999999</v>
      </c>
      <c r="N4816" s="101">
        <f t="shared" si="2658"/>
        <v>0.97811300000000001</v>
      </c>
      <c r="O4816" s="100">
        <f t="shared" si="2659"/>
        <v>1</v>
      </c>
      <c r="P4816" s="98">
        <f t="shared" si="2660"/>
        <v>14355.18</v>
      </c>
      <c r="Q4816" s="97">
        <f t="shared" si="2661"/>
        <v>9732.81</v>
      </c>
      <c r="R4816" s="97"/>
      <c r="S4816" s="97"/>
    </row>
    <row r="4817" spans="1:19" ht="22.5" x14ac:dyDescent="0.25">
      <c r="A4817" s="89" t="s">
        <v>10162</v>
      </c>
      <c r="B4817" s="89" t="s">
        <v>10150</v>
      </c>
      <c r="C4817" s="89"/>
      <c r="D4817" s="89" t="s">
        <v>48</v>
      </c>
      <c r="E4817" s="94" t="s">
        <v>44</v>
      </c>
      <c r="F4817" s="95" t="s">
        <v>560</v>
      </c>
      <c r="G4817" s="89" t="s">
        <v>37</v>
      </c>
      <c r="H4817" s="89" t="s">
        <v>10151</v>
      </c>
      <c r="I4817" s="96">
        <v>1</v>
      </c>
      <c r="J4817" s="97">
        <v>171</v>
      </c>
      <c r="K4817" s="98">
        <f t="shared" si="2655"/>
        <v>9193.5499999999993</v>
      </c>
      <c r="L4817" s="99">
        <f t="shared" si="2656"/>
        <v>1.0815399999999999</v>
      </c>
      <c r="M4817" s="100">
        <f t="shared" si="2657"/>
        <v>1.0590999999999999</v>
      </c>
      <c r="N4817" s="101">
        <f t="shared" si="2658"/>
        <v>0.97811300000000001</v>
      </c>
      <c r="O4817" s="100">
        <f t="shared" si="2659"/>
        <v>1</v>
      </c>
      <c r="P4817" s="98">
        <f t="shared" si="2660"/>
        <v>10300.35</v>
      </c>
      <c r="Q4817" s="97">
        <f t="shared" si="2661"/>
        <v>191.59</v>
      </c>
      <c r="R4817" s="97"/>
      <c r="S4817" s="97"/>
    </row>
    <row r="4818" spans="1:19" x14ac:dyDescent="0.25">
      <c r="A4818" s="89" t="s">
        <v>10163</v>
      </c>
      <c r="B4818" s="89" t="s">
        <v>10150</v>
      </c>
      <c r="C4818" s="89"/>
      <c r="D4818" s="89" t="s">
        <v>55</v>
      </c>
      <c r="E4818" s="94" t="s">
        <v>49</v>
      </c>
      <c r="F4818" s="95" t="s">
        <v>50</v>
      </c>
      <c r="G4818" s="89" t="s">
        <v>51</v>
      </c>
      <c r="H4818" s="89" t="s">
        <v>10164</v>
      </c>
      <c r="I4818" s="96">
        <v>1</v>
      </c>
      <c r="J4818" s="97">
        <v>2384</v>
      </c>
      <c r="K4818" s="98">
        <f t="shared" si="2655"/>
        <v>12817.2</v>
      </c>
      <c r="L4818" s="99">
        <f t="shared" si="2656"/>
        <v>1.0815399999999999</v>
      </c>
      <c r="M4818" s="100">
        <f t="shared" si="2657"/>
        <v>1.0590999999999999</v>
      </c>
      <c r="N4818" s="101">
        <f t="shared" si="2658"/>
        <v>0.97811300000000001</v>
      </c>
      <c r="O4818" s="100">
        <f t="shared" si="2659"/>
        <v>1</v>
      </c>
      <c r="P4818" s="98">
        <f t="shared" si="2660"/>
        <v>14360.24</v>
      </c>
      <c r="Q4818" s="97">
        <f t="shared" si="2661"/>
        <v>2671</v>
      </c>
      <c r="R4818" s="97"/>
      <c r="S4818" s="97"/>
    </row>
    <row r="4819" spans="1:19" x14ac:dyDescent="0.25">
      <c r="A4819" s="89"/>
      <c r="B4819" s="90"/>
      <c r="C4819" s="90"/>
      <c r="D4819" s="91"/>
      <c r="E4819" s="92"/>
      <c r="F4819" s="92" t="s">
        <v>10165</v>
      </c>
      <c r="G4819" s="91"/>
      <c r="H4819" s="91"/>
      <c r="I4819" s="93">
        <v>1</v>
      </c>
      <c r="J4819" s="91"/>
      <c r="K4819" s="98"/>
      <c r="L4819" s="99"/>
      <c r="M4819" s="100"/>
      <c r="N4819" s="101"/>
      <c r="O4819" s="100"/>
      <c r="P4819" s="98"/>
      <c r="Q4819" s="91"/>
      <c r="R4819" s="91"/>
      <c r="S4819" s="91"/>
    </row>
    <row r="4820" spans="1:19" x14ac:dyDescent="0.25">
      <c r="A4820" s="89" t="s">
        <v>10166</v>
      </c>
      <c r="B4820" s="89" t="s">
        <v>10150</v>
      </c>
      <c r="C4820" s="89"/>
      <c r="D4820" s="89" t="s">
        <v>58</v>
      </c>
      <c r="E4820" s="94" t="s">
        <v>570</v>
      </c>
      <c r="F4820" s="95" t="s">
        <v>571</v>
      </c>
      <c r="G4820" s="89" t="s">
        <v>51</v>
      </c>
      <c r="H4820" s="89" t="s">
        <v>10167</v>
      </c>
      <c r="I4820" s="96">
        <v>1</v>
      </c>
      <c r="J4820" s="97">
        <v>16357</v>
      </c>
      <c r="K4820" s="98">
        <f t="shared" ref="K4820:K4826" si="2662">J4820/H4820</f>
        <v>157278.85</v>
      </c>
      <c r="L4820" s="99">
        <f t="shared" ref="L4820:L4826" si="2663">$L$8</f>
        <v>1.0815399999999999</v>
      </c>
      <c r="M4820" s="100">
        <f t="shared" ref="M4820:M4826" si="2664">$M$8</f>
        <v>1.0590999999999999</v>
      </c>
      <c r="N4820" s="101">
        <f t="shared" ref="N4820:N4826" si="2665">$N$8</f>
        <v>0.97811300000000001</v>
      </c>
      <c r="O4820" s="100">
        <f t="shared" ref="O4820:O4826" si="2666">$O$8</f>
        <v>1</v>
      </c>
      <c r="P4820" s="98">
        <f t="shared" ref="P4820:P4826" si="2667">K4820*L4820*M4820*N4820*O4820</f>
        <v>176213.39</v>
      </c>
      <c r="Q4820" s="97">
        <f t="shared" ref="Q4820:Q4826" si="2668">H4820*P4820</f>
        <v>18326.189999999999</v>
      </c>
      <c r="R4820" s="97"/>
      <c r="S4820" s="97"/>
    </row>
    <row r="4821" spans="1:19" x14ac:dyDescent="0.25">
      <c r="A4821" s="89" t="s">
        <v>10168</v>
      </c>
      <c r="B4821" s="89" t="s">
        <v>10150</v>
      </c>
      <c r="C4821" s="89"/>
      <c r="D4821" s="89" t="s">
        <v>60</v>
      </c>
      <c r="E4821" s="94" t="s">
        <v>574</v>
      </c>
      <c r="F4821" s="95" t="s">
        <v>575</v>
      </c>
      <c r="G4821" s="89" t="s">
        <v>81</v>
      </c>
      <c r="H4821" s="89" t="s">
        <v>10169</v>
      </c>
      <c r="I4821" s="96">
        <v>1</v>
      </c>
      <c r="J4821" s="97">
        <v>49971</v>
      </c>
      <c r="K4821" s="98">
        <f t="shared" si="2662"/>
        <v>4710.6899999999996</v>
      </c>
      <c r="L4821" s="99">
        <f t="shared" si="2663"/>
        <v>1.0815399999999999</v>
      </c>
      <c r="M4821" s="100">
        <f t="shared" si="2664"/>
        <v>1.0590999999999999</v>
      </c>
      <c r="N4821" s="101">
        <f t="shared" si="2665"/>
        <v>0.97811300000000001</v>
      </c>
      <c r="O4821" s="100">
        <f t="shared" si="2666"/>
        <v>1</v>
      </c>
      <c r="P4821" s="98">
        <f t="shared" si="2667"/>
        <v>5277.8</v>
      </c>
      <c r="Q4821" s="97">
        <f t="shared" si="2668"/>
        <v>55986.9</v>
      </c>
      <c r="R4821" s="97"/>
      <c r="S4821" s="97"/>
    </row>
    <row r="4822" spans="1:19" ht="22.5" x14ac:dyDescent="0.25">
      <c r="A4822" s="89" t="s">
        <v>10170</v>
      </c>
      <c r="B4822" s="89" t="s">
        <v>10150</v>
      </c>
      <c r="C4822" s="89"/>
      <c r="D4822" s="89" t="s">
        <v>65</v>
      </c>
      <c r="E4822" s="94" t="s">
        <v>10171</v>
      </c>
      <c r="F4822" s="95" t="s">
        <v>10172</v>
      </c>
      <c r="G4822" s="89" t="s">
        <v>51</v>
      </c>
      <c r="H4822" s="89" t="s">
        <v>10173</v>
      </c>
      <c r="I4822" s="96">
        <v>1</v>
      </c>
      <c r="J4822" s="97">
        <v>120201</v>
      </c>
      <c r="K4822" s="98">
        <f t="shared" si="2662"/>
        <v>269508.96999999997</v>
      </c>
      <c r="L4822" s="99">
        <f t="shared" si="2663"/>
        <v>1.0815399999999999</v>
      </c>
      <c r="M4822" s="100">
        <f t="shared" si="2664"/>
        <v>1.0590999999999999</v>
      </c>
      <c r="N4822" s="101">
        <f t="shared" si="2665"/>
        <v>0.97811300000000001</v>
      </c>
      <c r="O4822" s="100">
        <f t="shared" si="2666"/>
        <v>1</v>
      </c>
      <c r="P4822" s="98">
        <f t="shared" si="2667"/>
        <v>301954.71000000002</v>
      </c>
      <c r="Q4822" s="97">
        <f t="shared" si="2668"/>
        <v>134671.79999999999</v>
      </c>
      <c r="R4822" s="97"/>
      <c r="S4822" s="97"/>
    </row>
    <row r="4823" spans="1:19" x14ac:dyDescent="0.25">
      <c r="A4823" s="89" t="s">
        <v>10174</v>
      </c>
      <c r="B4823" s="89" t="s">
        <v>10150</v>
      </c>
      <c r="C4823" s="89"/>
      <c r="D4823" s="89" t="s">
        <v>68</v>
      </c>
      <c r="E4823" s="94" t="s">
        <v>586</v>
      </c>
      <c r="F4823" s="95" t="s">
        <v>587</v>
      </c>
      <c r="G4823" s="89" t="s">
        <v>81</v>
      </c>
      <c r="H4823" s="89" t="s">
        <v>10175</v>
      </c>
      <c r="I4823" s="96">
        <v>1</v>
      </c>
      <c r="J4823" s="97">
        <v>287632</v>
      </c>
      <c r="K4823" s="98">
        <f t="shared" si="2662"/>
        <v>6353.84</v>
      </c>
      <c r="L4823" s="99">
        <f t="shared" si="2663"/>
        <v>1.0815399999999999</v>
      </c>
      <c r="M4823" s="100">
        <f t="shared" si="2664"/>
        <v>1.0590999999999999</v>
      </c>
      <c r="N4823" s="101">
        <f t="shared" si="2665"/>
        <v>0.97811300000000001</v>
      </c>
      <c r="O4823" s="100">
        <f t="shared" si="2666"/>
        <v>1</v>
      </c>
      <c r="P4823" s="98">
        <f t="shared" si="2667"/>
        <v>7118.77</v>
      </c>
      <c r="Q4823" s="97">
        <f t="shared" si="2668"/>
        <v>322259.59999999998</v>
      </c>
      <c r="R4823" s="97"/>
      <c r="S4823" s="97"/>
    </row>
    <row r="4824" spans="1:19" ht="33.75" x14ac:dyDescent="0.25">
      <c r="A4824" s="89" t="s">
        <v>10176</v>
      </c>
      <c r="B4824" s="89" t="s">
        <v>10150</v>
      </c>
      <c r="C4824" s="89"/>
      <c r="D4824" s="89" t="s">
        <v>70</v>
      </c>
      <c r="E4824" s="94" t="s">
        <v>590</v>
      </c>
      <c r="F4824" s="95" t="s">
        <v>732</v>
      </c>
      <c r="G4824" s="89" t="s">
        <v>81</v>
      </c>
      <c r="H4824" s="89" t="s">
        <v>10175</v>
      </c>
      <c r="I4824" s="96">
        <v>1</v>
      </c>
      <c r="J4824" s="97">
        <v>16201</v>
      </c>
      <c r="K4824" s="98">
        <f t="shared" si="2662"/>
        <v>357.88</v>
      </c>
      <c r="L4824" s="99">
        <f t="shared" si="2663"/>
        <v>1.0815399999999999</v>
      </c>
      <c r="M4824" s="100">
        <f t="shared" si="2664"/>
        <v>1.0590999999999999</v>
      </c>
      <c r="N4824" s="101">
        <f t="shared" si="2665"/>
        <v>0.97811300000000001</v>
      </c>
      <c r="O4824" s="100">
        <f t="shared" si="2666"/>
        <v>1</v>
      </c>
      <c r="P4824" s="98">
        <f t="shared" si="2667"/>
        <v>400.96</v>
      </c>
      <c r="Q4824" s="97">
        <f t="shared" si="2668"/>
        <v>18151.060000000001</v>
      </c>
      <c r="R4824" s="97"/>
      <c r="S4824" s="97"/>
    </row>
    <row r="4825" spans="1:19" ht="22.5" x14ac:dyDescent="0.25">
      <c r="A4825" s="89" t="s">
        <v>10177</v>
      </c>
      <c r="B4825" s="89" t="s">
        <v>10150</v>
      </c>
      <c r="C4825" s="89"/>
      <c r="D4825" s="89" t="s">
        <v>73</v>
      </c>
      <c r="E4825" s="94" t="s">
        <v>742</v>
      </c>
      <c r="F4825" s="95" t="s">
        <v>743</v>
      </c>
      <c r="G4825" s="89" t="s">
        <v>502</v>
      </c>
      <c r="H4825" s="89" t="s">
        <v>10178</v>
      </c>
      <c r="I4825" s="96">
        <v>1</v>
      </c>
      <c r="J4825" s="97">
        <v>102443</v>
      </c>
      <c r="K4825" s="98">
        <f t="shared" si="2662"/>
        <v>41098.85</v>
      </c>
      <c r="L4825" s="99">
        <f t="shared" si="2663"/>
        <v>1.0815399999999999</v>
      </c>
      <c r="M4825" s="100">
        <f t="shared" si="2664"/>
        <v>1.0590999999999999</v>
      </c>
      <c r="N4825" s="101">
        <f t="shared" si="2665"/>
        <v>0.97811300000000001</v>
      </c>
      <c r="O4825" s="100">
        <f t="shared" si="2666"/>
        <v>1</v>
      </c>
      <c r="P4825" s="98">
        <f t="shared" si="2667"/>
        <v>46046.67</v>
      </c>
      <c r="Q4825" s="97">
        <f t="shared" si="2668"/>
        <v>114775.93</v>
      </c>
      <c r="R4825" s="97"/>
      <c r="S4825" s="97"/>
    </row>
    <row r="4826" spans="1:19" x14ac:dyDescent="0.25">
      <c r="A4826" s="89" t="s">
        <v>10179</v>
      </c>
      <c r="B4826" s="89" t="s">
        <v>10150</v>
      </c>
      <c r="C4826" s="89"/>
      <c r="D4826" s="89" t="s">
        <v>75</v>
      </c>
      <c r="E4826" s="94" t="s">
        <v>5561</v>
      </c>
      <c r="F4826" s="95" t="s">
        <v>5689</v>
      </c>
      <c r="G4826" s="89" t="s">
        <v>502</v>
      </c>
      <c r="H4826" s="89" t="s">
        <v>10180</v>
      </c>
      <c r="I4826" s="96">
        <v>1</v>
      </c>
      <c r="J4826" s="97">
        <v>7501</v>
      </c>
      <c r="K4826" s="98">
        <f t="shared" si="2662"/>
        <v>41153.230000000003</v>
      </c>
      <c r="L4826" s="99">
        <f t="shared" si="2663"/>
        <v>1.0815399999999999</v>
      </c>
      <c r="M4826" s="100">
        <f t="shared" si="2664"/>
        <v>1.0590999999999999</v>
      </c>
      <c r="N4826" s="101">
        <f t="shared" si="2665"/>
        <v>0.97811300000000001</v>
      </c>
      <c r="O4826" s="100">
        <f t="shared" si="2666"/>
        <v>1</v>
      </c>
      <c r="P4826" s="98">
        <f t="shared" si="2667"/>
        <v>46107.6</v>
      </c>
      <c r="Q4826" s="97">
        <f t="shared" si="2668"/>
        <v>8404.0300000000007</v>
      </c>
      <c r="R4826" s="97"/>
      <c r="S4826" s="97"/>
    </row>
    <row r="4827" spans="1:19" x14ac:dyDescent="0.25">
      <c r="A4827" s="89"/>
      <c r="B4827" s="90"/>
      <c r="C4827" s="90"/>
      <c r="D4827" s="91"/>
      <c r="E4827" s="92"/>
      <c r="F4827" s="92" t="s">
        <v>10181</v>
      </c>
      <c r="G4827" s="91"/>
      <c r="H4827" s="91"/>
      <c r="I4827" s="93">
        <v>1</v>
      </c>
      <c r="J4827" s="91"/>
      <c r="K4827" s="98"/>
      <c r="L4827" s="99"/>
      <c r="M4827" s="100"/>
      <c r="N4827" s="101"/>
      <c r="O4827" s="100"/>
      <c r="P4827" s="98"/>
      <c r="Q4827" s="91"/>
      <c r="R4827" s="91"/>
      <c r="S4827" s="91"/>
    </row>
    <row r="4828" spans="1:19" ht="22.5" x14ac:dyDescent="0.25">
      <c r="A4828" s="89" t="s">
        <v>10182</v>
      </c>
      <c r="B4828" s="89" t="s">
        <v>10150</v>
      </c>
      <c r="C4828" s="89"/>
      <c r="D4828" s="89" t="s">
        <v>87</v>
      </c>
      <c r="E4828" s="94" t="s">
        <v>6374</v>
      </c>
      <c r="F4828" s="95" t="s">
        <v>6375</v>
      </c>
      <c r="G4828" s="89" t="s">
        <v>51</v>
      </c>
      <c r="H4828" s="89" t="s">
        <v>460</v>
      </c>
      <c r="I4828" s="96">
        <v>1</v>
      </c>
      <c r="J4828" s="97">
        <v>13003</v>
      </c>
      <c r="K4828" s="98">
        <f>J4828/H4828</f>
        <v>433433.33</v>
      </c>
      <c r="L4828" s="99">
        <f>$L$8</f>
        <v>1.0815399999999999</v>
      </c>
      <c r="M4828" s="100">
        <f>$M$8</f>
        <v>1.0590999999999999</v>
      </c>
      <c r="N4828" s="101">
        <f>$N$8</f>
        <v>0.97811300000000001</v>
      </c>
      <c r="O4828" s="100">
        <f>$O$8</f>
        <v>1</v>
      </c>
      <c r="P4828" s="98">
        <f>K4828*L4828*M4828*N4828*O4828</f>
        <v>485613.65</v>
      </c>
      <c r="Q4828" s="97">
        <f>H4828*P4828</f>
        <v>14568.41</v>
      </c>
      <c r="R4828" s="97"/>
      <c r="S4828" s="97"/>
    </row>
    <row r="4829" spans="1:19" x14ac:dyDescent="0.25">
      <c r="A4829" s="89" t="s">
        <v>10183</v>
      </c>
      <c r="B4829" s="89" t="s">
        <v>10150</v>
      </c>
      <c r="C4829" s="89"/>
      <c r="D4829" s="89" t="s">
        <v>89</v>
      </c>
      <c r="E4829" s="94" t="s">
        <v>586</v>
      </c>
      <c r="F4829" s="95" t="s">
        <v>587</v>
      </c>
      <c r="G4829" s="89" t="s">
        <v>81</v>
      </c>
      <c r="H4829" s="89" t="s">
        <v>10184</v>
      </c>
      <c r="I4829" s="96">
        <v>1</v>
      </c>
      <c r="J4829" s="97">
        <v>19347</v>
      </c>
      <c r="K4829" s="98">
        <f>J4829/H4829</f>
        <v>6353.69</v>
      </c>
      <c r="L4829" s="99">
        <f>$L$8</f>
        <v>1.0815399999999999</v>
      </c>
      <c r="M4829" s="100">
        <f>$M$8</f>
        <v>1.0590999999999999</v>
      </c>
      <c r="N4829" s="101">
        <f>$N$8</f>
        <v>0.97811300000000001</v>
      </c>
      <c r="O4829" s="100">
        <f>$O$8</f>
        <v>1</v>
      </c>
      <c r="P4829" s="98">
        <f>K4829*L4829*M4829*N4829*O4829</f>
        <v>7118.6</v>
      </c>
      <c r="Q4829" s="97">
        <f>H4829*P4829</f>
        <v>21676.14</v>
      </c>
      <c r="R4829" s="97"/>
      <c r="S4829" s="97"/>
    </row>
    <row r="4830" spans="1:19" ht="22.5" x14ac:dyDescent="0.25">
      <c r="A4830" s="89" t="s">
        <v>10185</v>
      </c>
      <c r="B4830" s="89" t="s">
        <v>10150</v>
      </c>
      <c r="C4830" s="89"/>
      <c r="D4830" s="89" t="s">
        <v>90</v>
      </c>
      <c r="E4830" s="94" t="s">
        <v>738</v>
      </c>
      <c r="F4830" s="95" t="s">
        <v>739</v>
      </c>
      <c r="G4830" s="89" t="s">
        <v>502</v>
      </c>
      <c r="H4830" s="89" t="s">
        <v>10186</v>
      </c>
      <c r="I4830" s="96">
        <v>1</v>
      </c>
      <c r="J4830" s="97">
        <v>5845</v>
      </c>
      <c r="K4830" s="98">
        <f>J4830/H4830</f>
        <v>41101.19</v>
      </c>
      <c r="L4830" s="99">
        <f>$L$8</f>
        <v>1.0815399999999999</v>
      </c>
      <c r="M4830" s="100">
        <f>$M$8</f>
        <v>1.0590999999999999</v>
      </c>
      <c r="N4830" s="101">
        <f>$N$8</f>
        <v>0.97811300000000001</v>
      </c>
      <c r="O4830" s="100">
        <f>$O$8</f>
        <v>1</v>
      </c>
      <c r="P4830" s="98">
        <f>K4830*L4830*M4830*N4830*O4830</f>
        <v>46049.29</v>
      </c>
      <c r="Q4830" s="97">
        <f>H4830*P4830</f>
        <v>6548.67</v>
      </c>
      <c r="R4830" s="97"/>
      <c r="S4830" s="97"/>
    </row>
    <row r="4831" spans="1:19" x14ac:dyDescent="0.25">
      <c r="A4831" s="89" t="s">
        <v>10187</v>
      </c>
      <c r="B4831" s="89" t="s">
        <v>10150</v>
      </c>
      <c r="C4831" s="89"/>
      <c r="D4831" s="89" t="s">
        <v>91</v>
      </c>
      <c r="E4831" s="94" t="s">
        <v>781</v>
      </c>
      <c r="F4831" s="95" t="s">
        <v>782</v>
      </c>
      <c r="G4831" s="89" t="s">
        <v>502</v>
      </c>
      <c r="H4831" s="89" t="s">
        <v>10188</v>
      </c>
      <c r="I4831" s="96">
        <v>1</v>
      </c>
      <c r="J4831" s="97">
        <v>3132</v>
      </c>
      <c r="K4831" s="98">
        <f>J4831/H4831</f>
        <v>44243.54</v>
      </c>
      <c r="L4831" s="99">
        <f>$L$8</f>
        <v>1.0815399999999999</v>
      </c>
      <c r="M4831" s="100">
        <f>$M$8</f>
        <v>1.0590999999999999</v>
      </c>
      <c r="N4831" s="101">
        <f>$N$8</f>
        <v>0.97811300000000001</v>
      </c>
      <c r="O4831" s="100">
        <f>$O$8</f>
        <v>1</v>
      </c>
      <c r="P4831" s="98">
        <f>K4831*L4831*M4831*N4831*O4831</f>
        <v>49569.95</v>
      </c>
      <c r="Q4831" s="97">
        <f>H4831*P4831</f>
        <v>3509.06</v>
      </c>
      <c r="R4831" s="97"/>
      <c r="S4831" s="97"/>
    </row>
    <row r="4832" spans="1:19" x14ac:dyDescent="0.25">
      <c r="A4832" s="89"/>
      <c r="B4832" s="90"/>
      <c r="C4832" s="90"/>
      <c r="D4832" s="91"/>
      <c r="E4832" s="92"/>
      <c r="F4832" s="92" t="s">
        <v>10189</v>
      </c>
      <c r="G4832" s="91"/>
      <c r="H4832" s="91"/>
      <c r="I4832" s="93">
        <v>1</v>
      </c>
      <c r="J4832" s="91"/>
      <c r="K4832" s="98"/>
      <c r="L4832" s="99"/>
      <c r="M4832" s="100"/>
      <c r="N4832" s="101"/>
      <c r="O4832" s="100"/>
      <c r="P4832" s="98"/>
      <c r="Q4832" s="91"/>
      <c r="R4832" s="91"/>
      <c r="S4832" s="91"/>
    </row>
    <row r="4833" spans="1:19" ht="22.5" x14ac:dyDescent="0.25">
      <c r="A4833" s="89" t="s">
        <v>10190</v>
      </c>
      <c r="B4833" s="89" t="s">
        <v>10150</v>
      </c>
      <c r="C4833" s="89"/>
      <c r="D4833" s="89" t="s">
        <v>101</v>
      </c>
      <c r="E4833" s="94" t="s">
        <v>742</v>
      </c>
      <c r="F4833" s="95" t="s">
        <v>743</v>
      </c>
      <c r="G4833" s="89" t="s">
        <v>502</v>
      </c>
      <c r="H4833" s="89" t="s">
        <v>10191</v>
      </c>
      <c r="I4833" s="96">
        <v>1</v>
      </c>
      <c r="J4833" s="97">
        <v>3191</v>
      </c>
      <c r="K4833" s="98">
        <f>J4833/H4833</f>
        <v>41099.949999999997</v>
      </c>
      <c r="L4833" s="99">
        <f>$L$8</f>
        <v>1.0815399999999999</v>
      </c>
      <c r="M4833" s="100">
        <f>$M$8</f>
        <v>1.0590999999999999</v>
      </c>
      <c r="N4833" s="101">
        <f>$N$8</f>
        <v>0.97811300000000001</v>
      </c>
      <c r="O4833" s="100">
        <f>$O$8</f>
        <v>1</v>
      </c>
      <c r="P4833" s="98">
        <f>K4833*L4833*M4833*N4833*O4833</f>
        <v>46047.91</v>
      </c>
      <c r="Q4833" s="97">
        <f>H4833*P4833</f>
        <v>3575.16</v>
      </c>
      <c r="R4833" s="97"/>
      <c r="S4833" s="97"/>
    </row>
    <row r="4834" spans="1:19" x14ac:dyDescent="0.25">
      <c r="A4834" s="89"/>
      <c r="B4834" s="90"/>
      <c r="C4834" s="90"/>
      <c r="D4834" s="91"/>
      <c r="E4834" s="92"/>
      <c r="F4834" s="92" t="s">
        <v>10192</v>
      </c>
      <c r="G4834" s="91"/>
      <c r="H4834" s="91"/>
      <c r="I4834" s="93">
        <v>1</v>
      </c>
      <c r="J4834" s="91"/>
      <c r="K4834" s="98"/>
      <c r="L4834" s="99"/>
      <c r="M4834" s="100"/>
      <c r="N4834" s="101"/>
      <c r="O4834" s="100"/>
      <c r="P4834" s="98"/>
      <c r="Q4834" s="91"/>
      <c r="R4834" s="91"/>
      <c r="S4834" s="91"/>
    </row>
    <row r="4835" spans="1:19" ht="22.5" x14ac:dyDescent="0.25">
      <c r="A4835" s="89" t="s">
        <v>10193</v>
      </c>
      <c r="B4835" s="89" t="s">
        <v>10150</v>
      </c>
      <c r="C4835" s="89"/>
      <c r="D4835" s="89" t="s">
        <v>106</v>
      </c>
      <c r="E4835" s="94" t="s">
        <v>6341</v>
      </c>
      <c r="F4835" s="95" t="s">
        <v>6342</v>
      </c>
      <c r="G4835" s="89" t="s">
        <v>51</v>
      </c>
      <c r="H4835" s="89" t="s">
        <v>4420</v>
      </c>
      <c r="I4835" s="96">
        <v>1</v>
      </c>
      <c r="J4835" s="97">
        <v>16994</v>
      </c>
      <c r="K4835" s="98">
        <f>J4835/H4835</f>
        <v>1416166.67</v>
      </c>
      <c r="L4835" s="99">
        <f>$L$8</f>
        <v>1.0815399999999999</v>
      </c>
      <c r="M4835" s="100">
        <f>$M$8</f>
        <v>1.0590999999999999</v>
      </c>
      <c r="N4835" s="101">
        <f>$N$8</f>
        <v>0.97811300000000001</v>
      </c>
      <c r="O4835" s="100">
        <f>$O$8</f>
        <v>1</v>
      </c>
      <c r="P4835" s="98">
        <f>K4835*L4835*M4835*N4835*O4835</f>
        <v>1586656.64</v>
      </c>
      <c r="Q4835" s="97">
        <f>H4835*P4835</f>
        <v>19039.88</v>
      </c>
      <c r="R4835" s="97"/>
      <c r="S4835" s="97"/>
    </row>
    <row r="4836" spans="1:19" x14ac:dyDescent="0.25">
      <c r="A4836" s="89" t="s">
        <v>10194</v>
      </c>
      <c r="B4836" s="89" t="s">
        <v>10150</v>
      </c>
      <c r="C4836" s="89"/>
      <c r="D4836" s="89" t="s">
        <v>107</v>
      </c>
      <c r="E4836" s="94" t="s">
        <v>586</v>
      </c>
      <c r="F4836" s="95" t="s">
        <v>587</v>
      </c>
      <c r="G4836" s="89" t="s">
        <v>81</v>
      </c>
      <c r="H4836" s="89" t="s">
        <v>10195</v>
      </c>
      <c r="I4836" s="96">
        <v>1</v>
      </c>
      <c r="J4836" s="97">
        <v>7739</v>
      </c>
      <c r="K4836" s="98">
        <f>J4836/H4836</f>
        <v>6353.86</v>
      </c>
      <c r="L4836" s="99">
        <f>$L$8</f>
        <v>1.0815399999999999</v>
      </c>
      <c r="M4836" s="100">
        <f>$M$8</f>
        <v>1.0590999999999999</v>
      </c>
      <c r="N4836" s="101">
        <f>$N$8</f>
        <v>0.97811300000000001</v>
      </c>
      <c r="O4836" s="100">
        <f>$O$8</f>
        <v>1</v>
      </c>
      <c r="P4836" s="98">
        <f>K4836*L4836*M4836*N4836*O4836</f>
        <v>7118.79</v>
      </c>
      <c r="Q4836" s="97">
        <f>H4836*P4836</f>
        <v>8670.69</v>
      </c>
      <c r="R4836" s="97"/>
      <c r="S4836" s="97"/>
    </row>
    <row r="4837" spans="1:19" ht="33.75" x14ac:dyDescent="0.25">
      <c r="A4837" s="89" t="s">
        <v>10196</v>
      </c>
      <c r="B4837" s="89" t="s">
        <v>10150</v>
      </c>
      <c r="C4837" s="89"/>
      <c r="D4837" s="89" t="s">
        <v>108</v>
      </c>
      <c r="E4837" s="94" t="s">
        <v>590</v>
      </c>
      <c r="F4837" s="95" t="s">
        <v>732</v>
      </c>
      <c r="G4837" s="89" t="s">
        <v>81</v>
      </c>
      <c r="H4837" s="89" t="s">
        <v>10195</v>
      </c>
      <c r="I4837" s="96">
        <v>1</v>
      </c>
      <c r="J4837" s="97">
        <v>436</v>
      </c>
      <c r="K4837" s="98">
        <f>J4837/H4837</f>
        <v>357.96</v>
      </c>
      <c r="L4837" s="99">
        <f>$L$8</f>
        <v>1.0815399999999999</v>
      </c>
      <c r="M4837" s="100">
        <f>$M$8</f>
        <v>1.0590999999999999</v>
      </c>
      <c r="N4837" s="101">
        <f>$N$8</f>
        <v>0.97811300000000001</v>
      </c>
      <c r="O4837" s="100">
        <f>$O$8</f>
        <v>1</v>
      </c>
      <c r="P4837" s="98">
        <f>K4837*L4837*M4837*N4837*O4837</f>
        <v>401.05</v>
      </c>
      <c r="Q4837" s="97">
        <f>H4837*P4837</f>
        <v>488.48</v>
      </c>
      <c r="R4837" s="97"/>
      <c r="S4837" s="97"/>
    </row>
    <row r="4838" spans="1:19" x14ac:dyDescent="0.25">
      <c r="A4838" s="89" t="s">
        <v>10197</v>
      </c>
      <c r="B4838" s="89" t="s">
        <v>10150</v>
      </c>
      <c r="C4838" s="89"/>
      <c r="D4838" s="89" t="s">
        <v>109</v>
      </c>
      <c r="E4838" s="94" t="s">
        <v>597</v>
      </c>
      <c r="F4838" s="95" t="s">
        <v>598</v>
      </c>
      <c r="G4838" s="89" t="s">
        <v>502</v>
      </c>
      <c r="H4838" s="89" t="s">
        <v>10198</v>
      </c>
      <c r="I4838" s="96">
        <v>1</v>
      </c>
      <c r="J4838" s="97">
        <v>4694</v>
      </c>
      <c r="K4838" s="98">
        <f>J4838/H4838</f>
        <v>43685.440000000002</v>
      </c>
      <c r="L4838" s="99">
        <f>$L$8</f>
        <v>1.0815399999999999</v>
      </c>
      <c r="M4838" s="100">
        <f>$M$8</f>
        <v>1.0590999999999999</v>
      </c>
      <c r="N4838" s="101">
        <f>$N$8</f>
        <v>0.97811300000000001</v>
      </c>
      <c r="O4838" s="100">
        <f>$O$8</f>
        <v>1</v>
      </c>
      <c r="P4838" s="98">
        <f>K4838*L4838*M4838*N4838*O4838</f>
        <v>48944.66</v>
      </c>
      <c r="Q4838" s="97">
        <f>H4838*P4838</f>
        <v>5259.1</v>
      </c>
      <c r="R4838" s="97"/>
      <c r="S4838" s="97"/>
    </row>
    <row r="4839" spans="1:19" x14ac:dyDescent="0.25">
      <c r="A4839" s="89" t="s">
        <v>10199</v>
      </c>
      <c r="B4839" s="89" t="s">
        <v>10150</v>
      </c>
      <c r="C4839" s="89"/>
      <c r="D4839" s="89" t="s">
        <v>122</v>
      </c>
      <c r="E4839" s="94" t="s">
        <v>781</v>
      </c>
      <c r="F4839" s="95" t="s">
        <v>782</v>
      </c>
      <c r="G4839" s="89" t="s">
        <v>502</v>
      </c>
      <c r="H4839" s="89" t="s">
        <v>10200</v>
      </c>
      <c r="I4839" s="96">
        <v>1</v>
      </c>
      <c r="J4839" s="97">
        <v>1981</v>
      </c>
      <c r="K4839" s="98">
        <f>J4839/H4839</f>
        <v>44238.5</v>
      </c>
      <c r="L4839" s="99">
        <f>$L$8</f>
        <v>1.0815399999999999</v>
      </c>
      <c r="M4839" s="100">
        <f>$M$8</f>
        <v>1.0590999999999999</v>
      </c>
      <c r="N4839" s="101">
        <f>$N$8</f>
        <v>0.97811300000000001</v>
      </c>
      <c r="O4839" s="100">
        <f>$O$8</f>
        <v>1</v>
      </c>
      <c r="P4839" s="98">
        <f>K4839*L4839*M4839*N4839*O4839</f>
        <v>49564.3</v>
      </c>
      <c r="Q4839" s="97">
        <f>H4839*P4839</f>
        <v>2219.4899999999998</v>
      </c>
      <c r="R4839" s="97"/>
      <c r="S4839" s="97"/>
    </row>
    <row r="4840" spans="1:19" x14ac:dyDescent="0.25">
      <c r="A4840" s="89"/>
      <c r="B4840" s="90"/>
      <c r="C4840" s="90"/>
      <c r="D4840" s="91"/>
      <c r="E4840" s="92"/>
      <c r="F4840" s="92" t="s">
        <v>10201</v>
      </c>
      <c r="G4840" s="91"/>
      <c r="H4840" s="91"/>
      <c r="I4840" s="93">
        <v>1</v>
      </c>
      <c r="J4840" s="91"/>
      <c r="K4840" s="98"/>
      <c r="L4840" s="99"/>
      <c r="M4840" s="100"/>
      <c r="N4840" s="101"/>
      <c r="O4840" s="100"/>
      <c r="P4840" s="98"/>
      <c r="Q4840" s="91"/>
      <c r="R4840" s="91"/>
      <c r="S4840" s="91"/>
    </row>
    <row r="4841" spans="1:19" ht="33.75" x14ac:dyDescent="0.25">
      <c r="A4841" s="89" t="s">
        <v>10202</v>
      </c>
      <c r="B4841" s="89" t="s">
        <v>10150</v>
      </c>
      <c r="C4841" s="89"/>
      <c r="D4841" s="89" t="s">
        <v>126</v>
      </c>
      <c r="E4841" s="94" t="s">
        <v>6353</v>
      </c>
      <c r="F4841" s="95" t="s">
        <v>6354</v>
      </c>
      <c r="G4841" s="89" t="s">
        <v>51</v>
      </c>
      <c r="H4841" s="89" t="s">
        <v>5066</v>
      </c>
      <c r="I4841" s="96">
        <v>1</v>
      </c>
      <c r="J4841" s="97">
        <v>7706</v>
      </c>
      <c r="K4841" s="98">
        <f t="shared" ref="K4841:K4847" si="2669">J4841/H4841</f>
        <v>1541200</v>
      </c>
      <c r="L4841" s="99">
        <f t="shared" ref="L4841:L4847" si="2670">$L$8</f>
        <v>1.0815399999999999</v>
      </c>
      <c r="M4841" s="100">
        <f t="shared" ref="M4841:M4847" si="2671">$M$8</f>
        <v>1.0590999999999999</v>
      </c>
      <c r="N4841" s="101">
        <f t="shared" ref="N4841:N4847" si="2672">$N$8</f>
        <v>0.97811300000000001</v>
      </c>
      <c r="O4841" s="100">
        <f t="shared" ref="O4841:O4847" si="2673">$O$8</f>
        <v>1</v>
      </c>
      <c r="P4841" s="98">
        <f t="shared" ref="P4841:P4847" si="2674">K4841*L4841*M4841*N4841*O4841</f>
        <v>1726742.53</v>
      </c>
      <c r="Q4841" s="97">
        <f t="shared" ref="Q4841:Q4847" si="2675">H4841*P4841</f>
        <v>8633.7099999999991</v>
      </c>
      <c r="R4841" s="97"/>
      <c r="S4841" s="97"/>
    </row>
    <row r="4842" spans="1:19" x14ac:dyDescent="0.25">
      <c r="A4842" s="89" t="s">
        <v>10203</v>
      </c>
      <c r="B4842" s="89" t="s">
        <v>10150</v>
      </c>
      <c r="C4842" s="89"/>
      <c r="D4842" s="89" t="s">
        <v>124</v>
      </c>
      <c r="E4842" s="94" t="s">
        <v>586</v>
      </c>
      <c r="F4842" s="95" t="s">
        <v>587</v>
      </c>
      <c r="G4842" s="89" t="s">
        <v>81</v>
      </c>
      <c r="H4842" s="89" t="s">
        <v>10204</v>
      </c>
      <c r="I4842" s="96">
        <v>1</v>
      </c>
      <c r="J4842" s="97">
        <v>3225</v>
      </c>
      <c r="K4842" s="98">
        <f t="shared" si="2669"/>
        <v>6354.68</v>
      </c>
      <c r="L4842" s="99">
        <f t="shared" si="2670"/>
        <v>1.0815399999999999</v>
      </c>
      <c r="M4842" s="100">
        <f t="shared" si="2671"/>
        <v>1.0590999999999999</v>
      </c>
      <c r="N4842" s="101">
        <f t="shared" si="2672"/>
        <v>0.97811300000000001</v>
      </c>
      <c r="O4842" s="100">
        <f t="shared" si="2673"/>
        <v>1</v>
      </c>
      <c r="P4842" s="98">
        <f t="shared" si="2674"/>
        <v>7119.71</v>
      </c>
      <c r="Q4842" s="97">
        <f t="shared" si="2675"/>
        <v>3613.25</v>
      </c>
      <c r="R4842" s="97"/>
      <c r="S4842" s="97"/>
    </row>
    <row r="4843" spans="1:19" x14ac:dyDescent="0.25">
      <c r="A4843" s="89" t="s">
        <v>10205</v>
      </c>
      <c r="B4843" s="89" t="s">
        <v>10150</v>
      </c>
      <c r="C4843" s="89"/>
      <c r="D4843" s="89" t="s">
        <v>129</v>
      </c>
      <c r="E4843" s="94" t="s">
        <v>6359</v>
      </c>
      <c r="F4843" s="95" t="s">
        <v>6360</v>
      </c>
      <c r="G4843" s="89" t="s">
        <v>51</v>
      </c>
      <c r="H4843" s="89" t="s">
        <v>6247</v>
      </c>
      <c r="I4843" s="96">
        <v>1</v>
      </c>
      <c r="J4843" s="97">
        <v>9280</v>
      </c>
      <c r="K4843" s="98">
        <f t="shared" si="2669"/>
        <v>1546666.67</v>
      </c>
      <c r="L4843" s="99">
        <f t="shared" si="2670"/>
        <v>1.0815399999999999</v>
      </c>
      <c r="M4843" s="100">
        <f t="shared" si="2671"/>
        <v>1.0590999999999999</v>
      </c>
      <c r="N4843" s="101">
        <f t="shared" si="2672"/>
        <v>0.97811300000000001</v>
      </c>
      <c r="O4843" s="100">
        <f t="shared" si="2673"/>
        <v>1</v>
      </c>
      <c r="P4843" s="98">
        <f t="shared" si="2674"/>
        <v>1732867.32</v>
      </c>
      <c r="Q4843" s="97">
        <f t="shared" si="2675"/>
        <v>10397.200000000001</v>
      </c>
      <c r="R4843" s="97"/>
      <c r="S4843" s="97"/>
    </row>
    <row r="4844" spans="1:19" x14ac:dyDescent="0.25">
      <c r="A4844" s="89" t="s">
        <v>10206</v>
      </c>
      <c r="B4844" s="89" t="s">
        <v>10150</v>
      </c>
      <c r="C4844" s="89"/>
      <c r="D4844" s="89" t="s">
        <v>133</v>
      </c>
      <c r="E4844" s="94" t="s">
        <v>586</v>
      </c>
      <c r="F4844" s="95" t="s">
        <v>587</v>
      </c>
      <c r="G4844" s="89" t="s">
        <v>81</v>
      </c>
      <c r="H4844" s="89" t="s">
        <v>10207</v>
      </c>
      <c r="I4844" s="96">
        <v>1</v>
      </c>
      <c r="J4844" s="97">
        <v>3870</v>
      </c>
      <c r="K4844" s="98">
        <f t="shared" si="2669"/>
        <v>6354.68</v>
      </c>
      <c r="L4844" s="99">
        <f t="shared" si="2670"/>
        <v>1.0815399999999999</v>
      </c>
      <c r="M4844" s="100">
        <f t="shared" si="2671"/>
        <v>1.0590999999999999</v>
      </c>
      <c r="N4844" s="101">
        <f t="shared" si="2672"/>
        <v>0.97811300000000001</v>
      </c>
      <c r="O4844" s="100">
        <f t="shared" si="2673"/>
        <v>1</v>
      </c>
      <c r="P4844" s="98">
        <f t="shared" si="2674"/>
        <v>7119.71</v>
      </c>
      <c r="Q4844" s="97">
        <f t="shared" si="2675"/>
        <v>4335.8999999999996</v>
      </c>
      <c r="R4844" s="97"/>
      <c r="S4844" s="97"/>
    </row>
    <row r="4845" spans="1:19" ht="22.5" x14ac:dyDescent="0.25">
      <c r="A4845" s="89" t="s">
        <v>10208</v>
      </c>
      <c r="B4845" s="89" t="s">
        <v>10150</v>
      </c>
      <c r="C4845" s="89"/>
      <c r="D4845" s="89" t="s">
        <v>136</v>
      </c>
      <c r="E4845" s="94" t="s">
        <v>742</v>
      </c>
      <c r="F4845" s="95" t="s">
        <v>743</v>
      </c>
      <c r="G4845" s="89" t="s">
        <v>502</v>
      </c>
      <c r="H4845" s="89" t="s">
        <v>10209</v>
      </c>
      <c r="I4845" s="96">
        <v>1</v>
      </c>
      <c r="J4845" s="97">
        <v>3615</v>
      </c>
      <c r="K4845" s="98">
        <f t="shared" si="2669"/>
        <v>41093.550000000003</v>
      </c>
      <c r="L4845" s="99">
        <f t="shared" si="2670"/>
        <v>1.0815399999999999</v>
      </c>
      <c r="M4845" s="100">
        <f t="shared" si="2671"/>
        <v>1.0590999999999999</v>
      </c>
      <c r="N4845" s="101">
        <f t="shared" si="2672"/>
        <v>0.97811300000000001</v>
      </c>
      <c r="O4845" s="100">
        <f t="shared" si="2673"/>
        <v>1</v>
      </c>
      <c r="P4845" s="98">
        <f t="shared" si="2674"/>
        <v>46040.73</v>
      </c>
      <c r="Q4845" s="97">
        <f t="shared" si="2675"/>
        <v>4050.2</v>
      </c>
      <c r="R4845" s="97"/>
      <c r="S4845" s="97"/>
    </row>
    <row r="4846" spans="1:19" x14ac:dyDescent="0.25">
      <c r="A4846" s="89" t="s">
        <v>10210</v>
      </c>
      <c r="B4846" s="89" t="s">
        <v>10150</v>
      </c>
      <c r="C4846" s="89"/>
      <c r="D4846" s="89" t="s">
        <v>141</v>
      </c>
      <c r="E4846" s="94" t="s">
        <v>781</v>
      </c>
      <c r="F4846" s="95" t="s">
        <v>782</v>
      </c>
      <c r="G4846" s="89" t="s">
        <v>502</v>
      </c>
      <c r="H4846" s="89" t="s">
        <v>10211</v>
      </c>
      <c r="I4846" s="96">
        <v>1</v>
      </c>
      <c r="J4846" s="97">
        <v>176</v>
      </c>
      <c r="K4846" s="98">
        <f t="shared" si="2669"/>
        <v>44221.11</v>
      </c>
      <c r="L4846" s="99">
        <f t="shared" si="2670"/>
        <v>1.0815399999999999</v>
      </c>
      <c r="M4846" s="100">
        <f t="shared" si="2671"/>
        <v>1.0590999999999999</v>
      </c>
      <c r="N4846" s="101">
        <f t="shared" si="2672"/>
        <v>0.97811300000000001</v>
      </c>
      <c r="O4846" s="100">
        <f t="shared" si="2673"/>
        <v>1</v>
      </c>
      <c r="P4846" s="98">
        <f t="shared" si="2674"/>
        <v>49544.82</v>
      </c>
      <c r="Q4846" s="97">
        <f t="shared" si="2675"/>
        <v>197.19</v>
      </c>
      <c r="R4846" s="97"/>
      <c r="S4846" s="97"/>
    </row>
    <row r="4847" spans="1:19" x14ac:dyDescent="0.25">
      <c r="A4847" s="89" t="s">
        <v>10212</v>
      </c>
      <c r="B4847" s="89" t="s">
        <v>10150</v>
      </c>
      <c r="C4847" s="89"/>
      <c r="D4847" s="89" t="s">
        <v>144</v>
      </c>
      <c r="E4847" s="94" t="s">
        <v>6369</v>
      </c>
      <c r="F4847" s="95" t="s">
        <v>6370</v>
      </c>
      <c r="G4847" s="89" t="s">
        <v>502</v>
      </c>
      <c r="H4847" s="89" t="s">
        <v>10213</v>
      </c>
      <c r="I4847" s="96">
        <v>1</v>
      </c>
      <c r="J4847" s="97">
        <v>440</v>
      </c>
      <c r="K4847" s="98">
        <f t="shared" si="2669"/>
        <v>44310.17</v>
      </c>
      <c r="L4847" s="99">
        <f t="shared" si="2670"/>
        <v>1.0815399999999999</v>
      </c>
      <c r="M4847" s="100">
        <f t="shared" si="2671"/>
        <v>1.0590999999999999</v>
      </c>
      <c r="N4847" s="101">
        <f t="shared" si="2672"/>
        <v>0.97811300000000001</v>
      </c>
      <c r="O4847" s="100">
        <f t="shared" si="2673"/>
        <v>1</v>
      </c>
      <c r="P4847" s="98">
        <f t="shared" si="2674"/>
        <v>49644.6</v>
      </c>
      <c r="Q4847" s="97">
        <f t="shared" si="2675"/>
        <v>492.97</v>
      </c>
      <c r="R4847" s="97"/>
      <c r="S4847" s="97"/>
    </row>
    <row r="4848" spans="1:19" x14ac:dyDescent="0.25">
      <c r="A4848" s="89"/>
      <c r="B4848" s="90"/>
      <c r="C4848" s="90"/>
      <c r="D4848" s="91"/>
      <c r="E4848" s="92"/>
      <c r="F4848" s="92" t="s">
        <v>10214</v>
      </c>
      <c r="G4848" s="91"/>
      <c r="H4848" s="91"/>
      <c r="I4848" s="93">
        <v>1</v>
      </c>
      <c r="J4848" s="91"/>
      <c r="K4848" s="98"/>
      <c r="L4848" s="99"/>
      <c r="M4848" s="100"/>
      <c r="N4848" s="101"/>
      <c r="O4848" s="100"/>
      <c r="P4848" s="98"/>
      <c r="Q4848" s="91"/>
      <c r="R4848" s="91"/>
      <c r="S4848" s="91"/>
    </row>
    <row r="4849" spans="1:19" ht="22.5" x14ac:dyDescent="0.25">
      <c r="A4849" s="89" t="s">
        <v>10215</v>
      </c>
      <c r="B4849" s="89" t="s">
        <v>10150</v>
      </c>
      <c r="C4849" s="89"/>
      <c r="D4849" s="89" t="s">
        <v>146</v>
      </c>
      <c r="E4849" s="94" t="s">
        <v>6398</v>
      </c>
      <c r="F4849" s="95" t="s">
        <v>6399</v>
      </c>
      <c r="G4849" s="89" t="s">
        <v>51</v>
      </c>
      <c r="H4849" s="89" t="s">
        <v>3106</v>
      </c>
      <c r="I4849" s="96">
        <v>1</v>
      </c>
      <c r="J4849" s="97">
        <v>85942</v>
      </c>
      <c r="K4849" s="98">
        <f>J4849/H4849</f>
        <v>687536</v>
      </c>
      <c r="L4849" s="99">
        <f>$L$8</f>
        <v>1.0815399999999999</v>
      </c>
      <c r="M4849" s="100">
        <f>$M$8</f>
        <v>1.0590999999999999</v>
      </c>
      <c r="N4849" s="101">
        <f>$N$8</f>
        <v>0.97811300000000001</v>
      </c>
      <c r="O4849" s="100">
        <f>$O$8</f>
        <v>1</v>
      </c>
      <c r="P4849" s="98">
        <f>K4849*L4849*M4849*N4849*O4849</f>
        <v>770307.33</v>
      </c>
      <c r="Q4849" s="97">
        <f>H4849*P4849</f>
        <v>96288.42</v>
      </c>
      <c r="R4849" s="97"/>
      <c r="S4849" s="97"/>
    </row>
    <row r="4850" spans="1:19" x14ac:dyDescent="0.25">
      <c r="A4850" s="89" t="s">
        <v>10216</v>
      </c>
      <c r="B4850" s="89" t="s">
        <v>10150</v>
      </c>
      <c r="C4850" s="89"/>
      <c r="D4850" s="89" t="s">
        <v>151</v>
      </c>
      <c r="E4850" s="94" t="s">
        <v>586</v>
      </c>
      <c r="F4850" s="95" t="s">
        <v>587</v>
      </c>
      <c r="G4850" s="89" t="s">
        <v>81</v>
      </c>
      <c r="H4850" s="89" t="s">
        <v>10217</v>
      </c>
      <c r="I4850" s="96">
        <v>1</v>
      </c>
      <c r="J4850" s="97">
        <v>80614</v>
      </c>
      <c r="K4850" s="98">
        <f>J4850/H4850</f>
        <v>6353.81</v>
      </c>
      <c r="L4850" s="99">
        <f>$L$8</f>
        <v>1.0815399999999999</v>
      </c>
      <c r="M4850" s="100">
        <f>$M$8</f>
        <v>1.0590999999999999</v>
      </c>
      <c r="N4850" s="101">
        <f>$N$8</f>
        <v>0.97811300000000001</v>
      </c>
      <c r="O4850" s="100">
        <f>$O$8</f>
        <v>1</v>
      </c>
      <c r="P4850" s="98">
        <f>K4850*L4850*M4850*N4850*O4850</f>
        <v>7118.73</v>
      </c>
      <c r="Q4850" s="97">
        <f>H4850*P4850</f>
        <v>90318.89</v>
      </c>
      <c r="R4850" s="97"/>
      <c r="S4850" s="97"/>
    </row>
    <row r="4851" spans="1:19" x14ac:dyDescent="0.25">
      <c r="A4851" s="89" t="s">
        <v>10218</v>
      </c>
      <c r="B4851" s="89" t="s">
        <v>10150</v>
      </c>
      <c r="C4851" s="89"/>
      <c r="D4851" s="89" t="s">
        <v>154</v>
      </c>
      <c r="E4851" s="94" t="s">
        <v>608</v>
      </c>
      <c r="F4851" s="95" t="s">
        <v>609</v>
      </c>
      <c r="G4851" s="89" t="s">
        <v>502</v>
      </c>
      <c r="H4851" s="89" t="s">
        <v>10219</v>
      </c>
      <c r="I4851" s="96">
        <v>1</v>
      </c>
      <c r="J4851" s="97">
        <v>62267</v>
      </c>
      <c r="K4851" s="98">
        <f>J4851/H4851</f>
        <v>44453.57</v>
      </c>
      <c r="L4851" s="99">
        <f>$L$8</f>
        <v>1.0815399999999999</v>
      </c>
      <c r="M4851" s="100">
        <f>$M$8</f>
        <v>1.0590999999999999</v>
      </c>
      <c r="N4851" s="101">
        <f>$N$8</f>
        <v>0.97811300000000001</v>
      </c>
      <c r="O4851" s="100">
        <f>$O$8</f>
        <v>1</v>
      </c>
      <c r="P4851" s="98">
        <f>K4851*L4851*M4851*N4851*O4851</f>
        <v>49805.26</v>
      </c>
      <c r="Q4851" s="97">
        <f>H4851*P4851</f>
        <v>69763.22</v>
      </c>
      <c r="R4851" s="97"/>
      <c r="S4851" s="97"/>
    </row>
    <row r="4852" spans="1:19" x14ac:dyDescent="0.25">
      <c r="A4852" s="89"/>
      <c r="B4852" s="90"/>
      <c r="C4852" s="90"/>
      <c r="D4852" s="91"/>
      <c r="E4852" s="92"/>
      <c r="F4852" s="92" t="s">
        <v>10220</v>
      </c>
      <c r="G4852" s="91"/>
      <c r="H4852" s="91"/>
      <c r="I4852" s="93">
        <v>1</v>
      </c>
      <c r="J4852" s="91"/>
      <c r="K4852" s="98"/>
      <c r="L4852" s="99"/>
      <c r="M4852" s="100"/>
      <c r="N4852" s="101"/>
      <c r="O4852" s="100"/>
      <c r="P4852" s="98"/>
      <c r="Q4852" s="91"/>
      <c r="R4852" s="91"/>
      <c r="S4852" s="91"/>
    </row>
    <row r="4853" spans="1:19" x14ac:dyDescent="0.25">
      <c r="A4853" s="89" t="s">
        <v>10221</v>
      </c>
      <c r="B4853" s="89" t="s">
        <v>10150</v>
      </c>
      <c r="C4853" s="89"/>
      <c r="D4853" s="89" t="s">
        <v>156</v>
      </c>
      <c r="E4853" s="94" t="s">
        <v>10222</v>
      </c>
      <c r="F4853" s="95" t="s">
        <v>10223</v>
      </c>
      <c r="G4853" s="89" t="s">
        <v>81</v>
      </c>
      <c r="H4853" s="89" t="s">
        <v>9911</v>
      </c>
      <c r="I4853" s="96">
        <v>1</v>
      </c>
      <c r="J4853" s="97">
        <v>8144</v>
      </c>
      <c r="K4853" s="98">
        <f>J4853/H4853</f>
        <v>5817.14</v>
      </c>
      <c r="L4853" s="99">
        <f>$L$8</f>
        <v>1.0815399999999999</v>
      </c>
      <c r="M4853" s="100">
        <f>$M$8</f>
        <v>1.0590999999999999</v>
      </c>
      <c r="N4853" s="101">
        <f>$N$8</f>
        <v>0.97811300000000001</v>
      </c>
      <c r="O4853" s="100">
        <f>$O$8</f>
        <v>1</v>
      </c>
      <c r="P4853" s="98">
        <f>K4853*L4853*M4853*N4853*O4853</f>
        <v>6517.46</v>
      </c>
      <c r="Q4853" s="97">
        <f>H4853*P4853</f>
        <v>9124.44</v>
      </c>
      <c r="R4853" s="97"/>
      <c r="S4853" s="97"/>
    </row>
    <row r="4854" spans="1:19" x14ac:dyDescent="0.25">
      <c r="A4854" s="89" t="s">
        <v>10224</v>
      </c>
      <c r="B4854" s="89" t="s">
        <v>10150</v>
      </c>
      <c r="C4854" s="89"/>
      <c r="D4854" s="89" t="s">
        <v>157</v>
      </c>
      <c r="E4854" s="94" t="s">
        <v>586</v>
      </c>
      <c r="F4854" s="95" t="s">
        <v>587</v>
      </c>
      <c r="G4854" s="89" t="s">
        <v>81</v>
      </c>
      <c r="H4854" s="89" t="s">
        <v>10225</v>
      </c>
      <c r="I4854" s="96">
        <v>1</v>
      </c>
      <c r="J4854" s="97">
        <v>9029</v>
      </c>
      <c r="K4854" s="98">
        <f>J4854/H4854</f>
        <v>6353.98</v>
      </c>
      <c r="L4854" s="99">
        <f>$L$8</f>
        <v>1.0815399999999999</v>
      </c>
      <c r="M4854" s="100">
        <f>$M$8</f>
        <v>1.0590999999999999</v>
      </c>
      <c r="N4854" s="101">
        <f>$N$8</f>
        <v>0.97811300000000001</v>
      </c>
      <c r="O4854" s="100">
        <f>$O$8</f>
        <v>1</v>
      </c>
      <c r="P4854" s="98">
        <f>K4854*L4854*M4854*N4854*O4854</f>
        <v>7118.93</v>
      </c>
      <c r="Q4854" s="97">
        <f>H4854*P4854</f>
        <v>10116</v>
      </c>
      <c r="R4854" s="97"/>
      <c r="S4854" s="97"/>
    </row>
    <row r="4855" spans="1:19" ht="22.5" x14ac:dyDescent="0.25">
      <c r="A4855" s="89" t="s">
        <v>10226</v>
      </c>
      <c r="B4855" s="89" t="s">
        <v>10150</v>
      </c>
      <c r="C4855" s="89"/>
      <c r="D4855" s="89" t="s">
        <v>158</v>
      </c>
      <c r="E4855" s="94" t="s">
        <v>738</v>
      </c>
      <c r="F4855" s="95" t="s">
        <v>739</v>
      </c>
      <c r="G4855" s="89" t="s">
        <v>502</v>
      </c>
      <c r="H4855" s="89" t="s">
        <v>10227</v>
      </c>
      <c r="I4855" s="96">
        <v>1</v>
      </c>
      <c r="J4855" s="97">
        <v>3010</v>
      </c>
      <c r="K4855" s="98">
        <f>J4855/H4855</f>
        <v>41097.760000000002</v>
      </c>
      <c r="L4855" s="99">
        <f>$L$8</f>
        <v>1.0815399999999999</v>
      </c>
      <c r="M4855" s="100">
        <f>$M$8</f>
        <v>1.0590999999999999</v>
      </c>
      <c r="N4855" s="101">
        <f>$N$8</f>
        <v>0.97811300000000001</v>
      </c>
      <c r="O4855" s="100">
        <f>$O$8</f>
        <v>1</v>
      </c>
      <c r="P4855" s="98">
        <f>K4855*L4855*M4855*N4855*O4855</f>
        <v>46045.45</v>
      </c>
      <c r="Q4855" s="97">
        <f>H4855*P4855</f>
        <v>3372.37</v>
      </c>
      <c r="R4855" s="97"/>
      <c r="S4855" s="97"/>
    </row>
    <row r="4856" spans="1:19" x14ac:dyDescent="0.25">
      <c r="A4856" s="89" t="s">
        <v>10228</v>
      </c>
      <c r="B4856" s="89" t="s">
        <v>10150</v>
      </c>
      <c r="C4856" s="89"/>
      <c r="D4856" s="89" t="s">
        <v>165</v>
      </c>
      <c r="E4856" s="94" t="s">
        <v>777</v>
      </c>
      <c r="F4856" s="95" t="s">
        <v>778</v>
      </c>
      <c r="G4856" s="89" t="s">
        <v>502</v>
      </c>
      <c r="H4856" s="89" t="s">
        <v>10229</v>
      </c>
      <c r="I4856" s="96">
        <v>1</v>
      </c>
      <c r="J4856" s="97">
        <v>817</v>
      </c>
      <c r="K4856" s="98">
        <f>J4856/H4856</f>
        <v>44162.16</v>
      </c>
      <c r="L4856" s="99">
        <f>$L$8</f>
        <v>1.0815399999999999</v>
      </c>
      <c r="M4856" s="100">
        <f>$M$8</f>
        <v>1.0590999999999999</v>
      </c>
      <c r="N4856" s="101">
        <f>$N$8</f>
        <v>0.97811300000000001</v>
      </c>
      <c r="O4856" s="100">
        <f>$O$8</f>
        <v>1</v>
      </c>
      <c r="P4856" s="98">
        <f>K4856*L4856*M4856*N4856*O4856</f>
        <v>49478.77</v>
      </c>
      <c r="Q4856" s="97">
        <f>H4856*P4856</f>
        <v>915.36</v>
      </c>
      <c r="R4856" s="97"/>
      <c r="S4856" s="97"/>
    </row>
    <row r="4857" spans="1:19" x14ac:dyDescent="0.25">
      <c r="A4857" s="82" t="s">
        <v>2844</v>
      </c>
      <c r="B4857" s="83"/>
      <c r="C4857" s="84"/>
      <c r="D4857" s="85"/>
      <c r="E4857" s="86"/>
      <c r="F4857" s="86" t="s">
        <v>6405</v>
      </c>
      <c r="G4857" s="82"/>
      <c r="H4857" s="82"/>
      <c r="I4857" s="87"/>
      <c r="J4857" s="88">
        <f>SUM(J4858:J4862)</f>
        <v>318746</v>
      </c>
      <c r="K4857" s="98"/>
      <c r="L4857" s="99"/>
      <c r="M4857" s="100"/>
      <c r="N4857" s="101"/>
      <c r="O4857" s="100"/>
      <c r="P4857" s="98"/>
      <c r="Q4857" s="88">
        <f>SUM(Q4858:Q4862)</f>
        <v>357119.16</v>
      </c>
      <c r="R4857" s="88">
        <f t="shared" ref="R4857:S4857" si="2676">SUM(R4858:R4862)</f>
        <v>0</v>
      </c>
      <c r="S4857" s="88">
        <f t="shared" si="2676"/>
        <v>0</v>
      </c>
    </row>
    <row r="4858" spans="1:19" x14ac:dyDescent="0.25">
      <c r="A4858" s="89"/>
      <c r="B4858" s="90"/>
      <c r="C4858" s="90"/>
      <c r="D4858" s="91"/>
      <c r="E4858" s="92"/>
      <c r="F4858" s="92" t="s">
        <v>10231</v>
      </c>
      <c r="G4858" s="91"/>
      <c r="H4858" s="91"/>
      <c r="I4858" s="93">
        <v>1</v>
      </c>
      <c r="J4858" s="91"/>
      <c r="K4858" s="98"/>
      <c r="L4858" s="99"/>
      <c r="M4858" s="100"/>
      <c r="N4858" s="101"/>
      <c r="O4858" s="100"/>
      <c r="P4858" s="98"/>
      <c r="Q4858" s="91"/>
      <c r="R4858" s="91"/>
      <c r="S4858" s="91"/>
    </row>
    <row r="4859" spans="1:19" x14ac:dyDescent="0.25">
      <c r="A4859" s="89" t="s">
        <v>10232</v>
      </c>
      <c r="B4859" s="89" t="s">
        <v>10150</v>
      </c>
      <c r="C4859" s="89"/>
      <c r="D4859" s="89" t="s">
        <v>168</v>
      </c>
      <c r="E4859" s="94" t="s">
        <v>6408</v>
      </c>
      <c r="F4859" s="95" t="s">
        <v>6409</v>
      </c>
      <c r="G4859" s="89" t="s">
        <v>81</v>
      </c>
      <c r="H4859" s="89" t="s">
        <v>10233</v>
      </c>
      <c r="I4859" s="96">
        <v>1</v>
      </c>
      <c r="J4859" s="97">
        <v>153211</v>
      </c>
      <c r="K4859" s="98">
        <f>J4859/H4859</f>
        <v>5987.14</v>
      </c>
      <c r="L4859" s="99">
        <f>$L$8</f>
        <v>1.0815399999999999</v>
      </c>
      <c r="M4859" s="100">
        <f>$M$8</f>
        <v>1.0590999999999999</v>
      </c>
      <c r="N4859" s="101">
        <f>$N$8</f>
        <v>0.97811300000000001</v>
      </c>
      <c r="O4859" s="100">
        <f>$O$8</f>
        <v>1</v>
      </c>
      <c r="P4859" s="98">
        <f>K4859*L4859*M4859*N4859*O4859</f>
        <v>6707.92</v>
      </c>
      <c r="Q4859" s="97">
        <f>H4859*P4859</f>
        <v>171655.67</v>
      </c>
      <c r="R4859" s="97"/>
      <c r="S4859" s="97"/>
    </row>
    <row r="4860" spans="1:19" x14ac:dyDescent="0.25">
      <c r="A4860" s="89" t="s">
        <v>10234</v>
      </c>
      <c r="B4860" s="89" t="s">
        <v>10150</v>
      </c>
      <c r="C4860" s="89"/>
      <c r="D4860" s="89" t="s">
        <v>170</v>
      </c>
      <c r="E4860" s="94" t="s">
        <v>6412</v>
      </c>
      <c r="F4860" s="95" t="s">
        <v>6413</v>
      </c>
      <c r="G4860" s="89" t="s">
        <v>6414</v>
      </c>
      <c r="H4860" s="89" t="s">
        <v>10235</v>
      </c>
      <c r="I4860" s="96">
        <v>1</v>
      </c>
      <c r="J4860" s="97">
        <v>141236</v>
      </c>
      <c r="K4860" s="98">
        <f>J4860/H4860</f>
        <v>14008.09</v>
      </c>
      <c r="L4860" s="99">
        <f>$L$8</f>
        <v>1.0815399999999999</v>
      </c>
      <c r="M4860" s="100">
        <f>$M$8</f>
        <v>1.0590999999999999</v>
      </c>
      <c r="N4860" s="101">
        <f>$N$8</f>
        <v>0.97811300000000001</v>
      </c>
      <c r="O4860" s="100">
        <f>$O$8</f>
        <v>1</v>
      </c>
      <c r="P4860" s="98">
        <f>K4860*L4860*M4860*N4860*O4860</f>
        <v>15694.5</v>
      </c>
      <c r="Q4860" s="97">
        <f>H4860*P4860</f>
        <v>158239.17000000001</v>
      </c>
      <c r="R4860" s="97"/>
      <c r="S4860" s="97"/>
    </row>
    <row r="4861" spans="1:19" x14ac:dyDescent="0.25">
      <c r="A4861" s="89" t="s">
        <v>10236</v>
      </c>
      <c r="B4861" s="89" t="s">
        <v>10150</v>
      </c>
      <c r="C4861" s="89"/>
      <c r="D4861" s="89" t="s">
        <v>175</v>
      </c>
      <c r="E4861" s="94" t="s">
        <v>6417</v>
      </c>
      <c r="F4861" s="95" t="s">
        <v>6418</v>
      </c>
      <c r="G4861" s="89" t="s">
        <v>502</v>
      </c>
      <c r="H4861" s="89" t="s">
        <v>10237</v>
      </c>
      <c r="I4861" s="96">
        <v>1</v>
      </c>
      <c r="J4861" s="97">
        <v>12041</v>
      </c>
      <c r="K4861" s="98">
        <f>J4861/H4861</f>
        <v>46130.92</v>
      </c>
      <c r="L4861" s="99">
        <f>$L$8</f>
        <v>1.0815399999999999</v>
      </c>
      <c r="M4861" s="100">
        <f>$M$8</f>
        <v>1.0590999999999999</v>
      </c>
      <c r="N4861" s="101">
        <f>$N$8</f>
        <v>0.97811300000000001</v>
      </c>
      <c r="O4861" s="100">
        <f>$O$8</f>
        <v>1</v>
      </c>
      <c r="P4861" s="98">
        <f>K4861*L4861*M4861*N4861*O4861</f>
        <v>51684.55</v>
      </c>
      <c r="Q4861" s="97">
        <f>H4861*P4861</f>
        <v>13490.6</v>
      </c>
      <c r="R4861" s="97"/>
      <c r="S4861" s="97"/>
    </row>
    <row r="4862" spans="1:19" x14ac:dyDescent="0.25">
      <c r="A4862" s="89" t="s">
        <v>10238</v>
      </c>
      <c r="B4862" s="89" t="s">
        <v>10150</v>
      </c>
      <c r="C4862" s="89"/>
      <c r="D4862" s="89" t="s">
        <v>178</v>
      </c>
      <c r="E4862" s="94" t="s">
        <v>6421</v>
      </c>
      <c r="F4862" s="95" t="s">
        <v>6422</v>
      </c>
      <c r="G4862" s="89" t="s">
        <v>502</v>
      </c>
      <c r="H4862" s="89" t="s">
        <v>10237</v>
      </c>
      <c r="I4862" s="96">
        <v>1</v>
      </c>
      <c r="J4862" s="97">
        <v>12258</v>
      </c>
      <c r="K4862" s="98">
        <f>J4862/H4862</f>
        <v>46962.28</v>
      </c>
      <c r="L4862" s="99">
        <f>$L$8</f>
        <v>1.0815399999999999</v>
      </c>
      <c r="M4862" s="100">
        <f>$M$8</f>
        <v>1.0590999999999999</v>
      </c>
      <c r="N4862" s="101">
        <f>$N$8</f>
        <v>0.97811300000000001</v>
      </c>
      <c r="O4862" s="100">
        <f>$O$8</f>
        <v>1</v>
      </c>
      <c r="P4862" s="98">
        <f>K4862*L4862*M4862*N4862*O4862</f>
        <v>52615.99</v>
      </c>
      <c r="Q4862" s="97">
        <f>H4862*P4862</f>
        <v>13733.72</v>
      </c>
      <c r="R4862" s="97"/>
      <c r="S4862" s="97"/>
    </row>
    <row r="4863" spans="1:19" x14ac:dyDescent="0.25">
      <c r="A4863" s="82" t="s">
        <v>2848</v>
      </c>
      <c r="B4863" s="83"/>
      <c r="C4863" s="84"/>
      <c r="D4863" s="85"/>
      <c r="E4863" s="86"/>
      <c r="F4863" s="86" t="s">
        <v>10240</v>
      </c>
      <c r="G4863" s="82"/>
      <c r="H4863" s="82"/>
      <c r="I4863" s="87"/>
      <c r="J4863" s="88">
        <f>SUM(J4864:J4869)</f>
        <v>233117</v>
      </c>
      <c r="K4863" s="98"/>
      <c r="L4863" s="99"/>
      <c r="M4863" s="100"/>
      <c r="N4863" s="101"/>
      <c r="O4863" s="100"/>
      <c r="P4863" s="98"/>
      <c r="Q4863" s="88">
        <f>SUM(Q4864:Q4869)</f>
        <v>261181.5</v>
      </c>
      <c r="R4863" s="88">
        <f t="shared" ref="R4863:S4863" si="2677">SUM(R4864:R4869)</f>
        <v>0</v>
      </c>
      <c r="S4863" s="88">
        <f t="shared" si="2677"/>
        <v>0</v>
      </c>
    </row>
    <row r="4864" spans="1:19" x14ac:dyDescent="0.25">
      <c r="A4864" s="89"/>
      <c r="B4864" s="90"/>
      <c r="C4864" s="90"/>
      <c r="D4864" s="91"/>
      <c r="E4864" s="92"/>
      <c r="F4864" s="92" t="s">
        <v>6457</v>
      </c>
      <c r="G4864" s="91"/>
      <c r="H4864" s="91"/>
      <c r="I4864" s="93">
        <v>1</v>
      </c>
      <c r="J4864" s="91"/>
      <c r="K4864" s="98"/>
      <c r="L4864" s="99"/>
      <c r="M4864" s="100"/>
      <c r="N4864" s="101"/>
      <c r="O4864" s="100"/>
      <c r="P4864" s="98"/>
      <c r="Q4864" s="91"/>
      <c r="R4864" s="91"/>
      <c r="S4864" s="91"/>
    </row>
    <row r="4865" spans="1:19" ht="22.5" x14ac:dyDescent="0.25">
      <c r="A4865" s="89" t="s">
        <v>10241</v>
      </c>
      <c r="B4865" s="89" t="s">
        <v>10150</v>
      </c>
      <c r="C4865" s="89"/>
      <c r="D4865" s="89" t="s">
        <v>181</v>
      </c>
      <c r="E4865" s="94" t="s">
        <v>10242</v>
      </c>
      <c r="F4865" s="95" t="s">
        <v>10243</v>
      </c>
      <c r="G4865" s="89" t="s">
        <v>110</v>
      </c>
      <c r="H4865" s="89" t="s">
        <v>10244</v>
      </c>
      <c r="I4865" s="96">
        <v>1</v>
      </c>
      <c r="J4865" s="97">
        <v>4389</v>
      </c>
      <c r="K4865" s="98">
        <f>J4865/H4865</f>
        <v>139333.32999999999</v>
      </c>
      <c r="L4865" s="99">
        <f>$L$8</f>
        <v>1.0815399999999999</v>
      </c>
      <c r="M4865" s="100">
        <f>$M$8</f>
        <v>1.0590999999999999</v>
      </c>
      <c r="N4865" s="101">
        <f>$N$8</f>
        <v>0.97811300000000001</v>
      </c>
      <c r="O4865" s="100">
        <f>$O$8</f>
        <v>1</v>
      </c>
      <c r="P4865" s="98">
        <f>K4865*L4865*M4865*N4865*O4865</f>
        <v>156107.44</v>
      </c>
      <c r="Q4865" s="97">
        <f>H4865*P4865</f>
        <v>4917.38</v>
      </c>
      <c r="R4865" s="97"/>
      <c r="S4865" s="97"/>
    </row>
    <row r="4866" spans="1:19" ht="22.5" x14ac:dyDescent="0.25">
      <c r="A4866" s="89" t="s">
        <v>10245</v>
      </c>
      <c r="B4866" s="89" t="s">
        <v>10150</v>
      </c>
      <c r="C4866" s="89"/>
      <c r="D4866" s="89" t="s">
        <v>182</v>
      </c>
      <c r="E4866" s="94" t="s">
        <v>8097</v>
      </c>
      <c r="F4866" s="95" t="s">
        <v>8098</v>
      </c>
      <c r="G4866" s="89" t="s">
        <v>949</v>
      </c>
      <c r="H4866" s="89" t="s">
        <v>10246</v>
      </c>
      <c r="I4866" s="96">
        <v>1</v>
      </c>
      <c r="J4866" s="97">
        <v>31417</v>
      </c>
      <c r="K4866" s="98">
        <f>J4866/H4866</f>
        <v>9973.65</v>
      </c>
      <c r="L4866" s="99">
        <f>$L$8</f>
        <v>1.0815399999999999</v>
      </c>
      <c r="M4866" s="100">
        <f>$M$8</f>
        <v>1.0590999999999999</v>
      </c>
      <c r="N4866" s="101">
        <f>$N$8</f>
        <v>0.97811300000000001</v>
      </c>
      <c r="O4866" s="100">
        <f>$O$8</f>
        <v>1</v>
      </c>
      <c r="P4866" s="98">
        <f>K4866*L4866*M4866*N4866*O4866</f>
        <v>11174.36</v>
      </c>
      <c r="Q4866" s="97">
        <f>H4866*P4866</f>
        <v>35199.230000000003</v>
      </c>
      <c r="R4866" s="97"/>
      <c r="S4866" s="97"/>
    </row>
    <row r="4867" spans="1:19" x14ac:dyDescent="0.25">
      <c r="A4867" s="89"/>
      <c r="B4867" s="90"/>
      <c r="C4867" s="90"/>
      <c r="D4867" s="91"/>
      <c r="E4867" s="92"/>
      <c r="F4867" s="92" t="s">
        <v>1030</v>
      </c>
      <c r="G4867" s="91"/>
      <c r="H4867" s="91"/>
      <c r="I4867" s="93">
        <v>1</v>
      </c>
      <c r="J4867" s="91"/>
      <c r="K4867" s="98"/>
      <c r="L4867" s="99"/>
      <c r="M4867" s="100"/>
      <c r="N4867" s="101"/>
      <c r="O4867" s="100"/>
      <c r="P4867" s="98"/>
      <c r="Q4867" s="91"/>
      <c r="R4867" s="91"/>
      <c r="S4867" s="91"/>
    </row>
    <row r="4868" spans="1:19" ht="33.75" x14ac:dyDescent="0.25">
      <c r="A4868" s="89" t="s">
        <v>10247</v>
      </c>
      <c r="B4868" s="89" t="s">
        <v>10150</v>
      </c>
      <c r="C4868" s="89"/>
      <c r="D4868" s="89" t="s">
        <v>183</v>
      </c>
      <c r="E4868" s="94" t="s">
        <v>4260</v>
      </c>
      <c r="F4868" s="95" t="s">
        <v>4261</v>
      </c>
      <c r="G4868" s="89" t="s">
        <v>110</v>
      </c>
      <c r="H4868" s="89" t="s">
        <v>292</v>
      </c>
      <c r="I4868" s="96">
        <v>1</v>
      </c>
      <c r="J4868" s="97">
        <v>14040</v>
      </c>
      <c r="K4868" s="98">
        <f>J4868/H4868</f>
        <v>156000</v>
      </c>
      <c r="L4868" s="99">
        <f>$L$8</f>
        <v>1.0815399999999999</v>
      </c>
      <c r="M4868" s="100">
        <f>$M$8</f>
        <v>1.0590999999999999</v>
      </c>
      <c r="N4868" s="101">
        <f>$N$8</f>
        <v>0.97811300000000001</v>
      </c>
      <c r="O4868" s="100">
        <f>$O$8</f>
        <v>1</v>
      </c>
      <c r="P4868" s="98">
        <f>K4868*L4868*M4868*N4868*O4868</f>
        <v>174780.58</v>
      </c>
      <c r="Q4868" s="97">
        <f>H4868*P4868</f>
        <v>15730.25</v>
      </c>
      <c r="R4868" s="97"/>
      <c r="S4868" s="97"/>
    </row>
    <row r="4869" spans="1:19" ht="22.5" x14ac:dyDescent="0.25">
      <c r="A4869" s="89" t="s">
        <v>10248</v>
      </c>
      <c r="B4869" s="89" t="s">
        <v>10150</v>
      </c>
      <c r="C4869" s="89"/>
      <c r="D4869" s="89" t="s">
        <v>191</v>
      </c>
      <c r="E4869" s="94" t="s">
        <v>8129</v>
      </c>
      <c r="F4869" s="95" t="s">
        <v>8130</v>
      </c>
      <c r="G4869" s="89" t="s">
        <v>949</v>
      </c>
      <c r="H4869" s="89" t="s">
        <v>58</v>
      </c>
      <c r="I4869" s="96">
        <v>1</v>
      </c>
      <c r="J4869" s="97">
        <v>183271</v>
      </c>
      <c r="K4869" s="98">
        <f>J4869/H4869</f>
        <v>20363.439999999999</v>
      </c>
      <c r="L4869" s="99">
        <f>$L$8</f>
        <v>1.0815399999999999</v>
      </c>
      <c r="M4869" s="100">
        <f>$M$8</f>
        <v>1.0590999999999999</v>
      </c>
      <c r="N4869" s="101">
        <f>$N$8</f>
        <v>0.97811300000000001</v>
      </c>
      <c r="O4869" s="100">
        <f>$O$8</f>
        <v>1</v>
      </c>
      <c r="P4869" s="98">
        <f>K4869*L4869*M4869*N4869*O4869</f>
        <v>22814.959999999999</v>
      </c>
      <c r="Q4869" s="97">
        <f>H4869*P4869</f>
        <v>205334.64</v>
      </c>
      <c r="R4869" s="97"/>
      <c r="S4869" s="97"/>
    </row>
    <row r="4870" spans="1:19" x14ac:dyDescent="0.25">
      <c r="A4870" s="82" t="s">
        <v>2852</v>
      </c>
      <c r="B4870" s="83"/>
      <c r="C4870" s="84"/>
      <c r="D4870" s="85"/>
      <c r="E4870" s="86"/>
      <c r="F4870" s="86" t="s">
        <v>10250</v>
      </c>
      <c r="G4870" s="82"/>
      <c r="H4870" s="82"/>
      <c r="I4870" s="87"/>
      <c r="J4870" s="88">
        <f>SUM(J4871:J4878)</f>
        <v>198607</v>
      </c>
      <c r="K4870" s="98"/>
      <c r="L4870" s="99"/>
      <c r="M4870" s="100"/>
      <c r="N4870" s="101"/>
      <c r="O4870" s="100"/>
      <c r="P4870" s="98"/>
      <c r="Q4870" s="88">
        <f>SUM(Q4871:Q4878)</f>
        <v>222516.96</v>
      </c>
      <c r="R4870" s="88">
        <f t="shared" ref="R4870:S4870" si="2678">SUM(R4871:R4878)</f>
        <v>0</v>
      </c>
      <c r="S4870" s="88">
        <f t="shared" si="2678"/>
        <v>0</v>
      </c>
    </row>
    <row r="4871" spans="1:19" x14ac:dyDescent="0.25">
      <c r="A4871" s="89"/>
      <c r="B4871" s="90"/>
      <c r="C4871" s="90"/>
      <c r="D4871" s="91"/>
      <c r="E4871" s="92"/>
      <c r="F4871" s="92" t="s">
        <v>6405</v>
      </c>
      <c r="G4871" s="91"/>
      <c r="H4871" s="91"/>
      <c r="I4871" s="93">
        <v>1</v>
      </c>
      <c r="J4871" s="91"/>
      <c r="K4871" s="98"/>
      <c r="L4871" s="99"/>
      <c r="M4871" s="100"/>
      <c r="N4871" s="101"/>
      <c r="O4871" s="100"/>
      <c r="P4871" s="98"/>
      <c r="Q4871" s="91"/>
      <c r="R4871" s="91"/>
      <c r="S4871" s="91"/>
    </row>
    <row r="4872" spans="1:19" ht="22.5" x14ac:dyDescent="0.25">
      <c r="A4872" s="89" t="s">
        <v>10251</v>
      </c>
      <c r="B4872" s="89" t="s">
        <v>10150</v>
      </c>
      <c r="C4872" s="89"/>
      <c r="D4872" s="89" t="s">
        <v>194</v>
      </c>
      <c r="E4872" s="94" t="s">
        <v>6486</v>
      </c>
      <c r="F4872" s="95" t="s">
        <v>6487</v>
      </c>
      <c r="G4872" s="89" t="s">
        <v>110</v>
      </c>
      <c r="H4872" s="89" t="s">
        <v>10252</v>
      </c>
      <c r="I4872" s="96">
        <v>1</v>
      </c>
      <c r="J4872" s="97">
        <v>81200</v>
      </c>
      <c r="K4872" s="98">
        <f>J4872/H4872</f>
        <v>79103.75</v>
      </c>
      <c r="L4872" s="99">
        <f>$L$8</f>
        <v>1.0815399999999999</v>
      </c>
      <c r="M4872" s="100">
        <f>$M$8</f>
        <v>1.0590999999999999</v>
      </c>
      <c r="N4872" s="101">
        <f>$N$8</f>
        <v>0.97811300000000001</v>
      </c>
      <c r="O4872" s="100">
        <f>$O$8</f>
        <v>1</v>
      </c>
      <c r="P4872" s="98">
        <f>K4872*L4872*M4872*N4872*O4872</f>
        <v>88626.92</v>
      </c>
      <c r="Q4872" s="97">
        <f>H4872*P4872</f>
        <v>90975.53</v>
      </c>
      <c r="R4872" s="97"/>
      <c r="S4872" s="97"/>
    </row>
    <row r="4873" spans="1:19" ht="22.5" x14ac:dyDescent="0.25">
      <c r="A4873" s="89" t="s">
        <v>10253</v>
      </c>
      <c r="B4873" s="89" t="s">
        <v>10150</v>
      </c>
      <c r="C4873" s="89"/>
      <c r="D4873" s="89" t="s">
        <v>196</v>
      </c>
      <c r="E4873" s="94" t="s">
        <v>6490</v>
      </c>
      <c r="F4873" s="95" t="s">
        <v>6491</v>
      </c>
      <c r="G4873" s="89" t="s">
        <v>110</v>
      </c>
      <c r="H4873" s="89" t="s">
        <v>10252</v>
      </c>
      <c r="I4873" s="96">
        <v>1</v>
      </c>
      <c r="J4873" s="97">
        <v>34099</v>
      </c>
      <c r="K4873" s="98">
        <f>J4873/H4873</f>
        <v>33218.699999999997</v>
      </c>
      <c r="L4873" s="99">
        <f>$L$8</f>
        <v>1.0815399999999999</v>
      </c>
      <c r="M4873" s="100">
        <f>$M$8</f>
        <v>1.0590999999999999</v>
      </c>
      <c r="N4873" s="101">
        <f>$N$8</f>
        <v>0.97811300000000001</v>
      </c>
      <c r="O4873" s="100">
        <f>$O$8</f>
        <v>1</v>
      </c>
      <c r="P4873" s="98">
        <f>K4873*L4873*M4873*N4873*O4873</f>
        <v>37217.839999999997</v>
      </c>
      <c r="Q4873" s="97">
        <f>H4873*P4873</f>
        <v>38204.11</v>
      </c>
      <c r="R4873" s="97"/>
      <c r="S4873" s="97"/>
    </row>
    <row r="4874" spans="1:19" x14ac:dyDescent="0.25">
      <c r="A4874" s="89" t="s">
        <v>10254</v>
      </c>
      <c r="B4874" s="89" t="s">
        <v>10150</v>
      </c>
      <c r="C4874" s="89"/>
      <c r="D4874" s="89" t="s">
        <v>201</v>
      </c>
      <c r="E4874" s="94" t="s">
        <v>6493</v>
      </c>
      <c r="F4874" s="95" t="s">
        <v>6494</v>
      </c>
      <c r="G4874" s="89" t="s">
        <v>502</v>
      </c>
      <c r="H4874" s="89" t="s">
        <v>10255</v>
      </c>
      <c r="I4874" s="96">
        <v>1</v>
      </c>
      <c r="J4874" s="97">
        <v>6530</v>
      </c>
      <c r="K4874" s="98">
        <f>J4874/H4874</f>
        <v>100974.18</v>
      </c>
      <c r="L4874" s="99">
        <f>$L$8</f>
        <v>1.0815399999999999</v>
      </c>
      <c r="M4874" s="100">
        <f>$M$8</f>
        <v>1.0590999999999999</v>
      </c>
      <c r="N4874" s="101">
        <f>$N$8</f>
        <v>0.97811300000000001</v>
      </c>
      <c r="O4874" s="100">
        <f>$O$8</f>
        <v>1</v>
      </c>
      <c r="P4874" s="98">
        <f>K4874*L4874*M4874*N4874*O4874</f>
        <v>113130.3</v>
      </c>
      <c r="Q4874" s="97">
        <f>H4874*P4874</f>
        <v>7316.14</v>
      </c>
      <c r="R4874" s="97"/>
      <c r="S4874" s="97"/>
    </row>
    <row r="4875" spans="1:19" x14ac:dyDescent="0.25">
      <c r="A4875" s="89"/>
      <c r="B4875" s="90"/>
      <c r="C4875" s="90"/>
      <c r="D4875" s="91"/>
      <c r="E4875" s="92"/>
      <c r="F4875" s="92" t="s">
        <v>6495</v>
      </c>
      <c r="G4875" s="91"/>
      <c r="H4875" s="91"/>
      <c r="I4875" s="93">
        <v>1</v>
      </c>
      <c r="J4875" s="91"/>
      <c r="K4875" s="98"/>
      <c r="L4875" s="99"/>
      <c r="M4875" s="100"/>
      <c r="N4875" s="101"/>
      <c r="O4875" s="100"/>
      <c r="P4875" s="98"/>
      <c r="Q4875" s="91"/>
      <c r="R4875" s="91"/>
      <c r="S4875" s="91"/>
    </row>
    <row r="4876" spans="1:19" ht="22.5" x14ac:dyDescent="0.25">
      <c r="A4876" s="89" t="s">
        <v>10256</v>
      </c>
      <c r="B4876" s="89" t="s">
        <v>10150</v>
      </c>
      <c r="C4876" s="89"/>
      <c r="D4876" s="89" t="s">
        <v>204</v>
      </c>
      <c r="E4876" s="94" t="s">
        <v>6497</v>
      </c>
      <c r="F4876" s="95" t="s">
        <v>6498</v>
      </c>
      <c r="G4876" s="89" t="s">
        <v>110</v>
      </c>
      <c r="H4876" s="89" t="s">
        <v>10257</v>
      </c>
      <c r="I4876" s="96">
        <v>1</v>
      </c>
      <c r="J4876" s="97">
        <v>47953</v>
      </c>
      <c r="K4876" s="98">
        <f>J4876/H4876</f>
        <v>80188.960000000006</v>
      </c>
      <c r="L4876" s="99">
        <f>$L$8</f>
        <v>1.0815399999999999</v>
      </c>
      <c r="M4876" s="100">
        <f>$M$8</f>
        <v>1.0590999999999999</v>
      </c>
      <c r="N4876" s="101">
        <f>$N$8</f>
        <v>0.97811300000000001</v>
      </c>
      <c r="O4876" s="100">
        <f>$O$8</f>
        <v>1</v>
      </c>
      <c r="P4876" s="98">
        <f>K4876*L4876*M4876*N4876*O4876</f>
        <v>89842.78</v>
      </c>
      <c r="Q4876" s="97">
        <f>H4876*P4876</f>
        <v>53725.98</v>
      </c>
      <c r="R4876" s="97"/>
      <c r="S4876" s="97"/>
    </row>
    <row r="4877" spans="1:19" ht="22.5" x14ac:dyDescent="0.25">
      <c r="A4877" s="89" t="s">
        <v>10258</v>
      </c>
      <c r="B4877" s="89" t="s">
        <v>10150</v>
      </c>
      <c r="C4877" s="89"/>
      <c r="D4877" s="89" t="s">
        <v>206</v>
      </c>
      <c r="E4877" s="94" t="s">
        <v>6501</v>
      </c>
      <c r="F4877" s="95" t="s">
        <v>6502</v>
      </c>
      <c r="G4877" s="89" t="s">
        <v>110</v>
      </c>
      <c r="H4877" s="89" t="s">
        <v>10257</v>
      </c>
      <c r="I4877" s="96">
        <v>1</v>
      </c>
      <c r="J4877" s="97">
        <v>24659</v>
      </c>
      <c r="K4877" s="98">
        <f>J4877/H4877</f>
        <v>41235.79</v>
      </c>
      <c r="L4877" s="99">
        <f>$L$8</f>
        <v>1.0815399999999999</v>
      </c>
      <c r="M4877" s="100">
        <f>$M$8</f>
        <v>1.0590999999999999</v>
      </c>
      <c r="N4877" s="101">
        <f>$N$8</f>
        <v>0.97811300000000001</v>
      </c>
      <c r="O4877" s="100">
        <f>$O$8</f>
        <v>1</v>
      </c>
      <c r="P4877" s="98">
        <f>K4877*L4877*M4877*N4877*O4877</f>
        <v>46200.1</v>
      </c>
      <c r="Q4877" s="97">
        <f>H4877*P4877</f>
        <v>27627.66</v>
      </c>
      <c r="R4877" s="97"/>
      <c r="S4877" s="97"/>
    </row>
    <row r="4878" spans="1:19" x14ac:dyDescent="0.25">
      <c r="A4878" s="89" t="s">
        <v>10259</v>
      </c>
      <c r="B4878" s="89" t="s">
        <v>10150</v>
      </c>
      <c r="C4878" s="89"/>
      <c r="D4878" s="89" t="s">
        <v>207</v>
      </c>
      <c r="E4878" s="94" t="s">
        <v>6493</v>
      </c>
      <c r="F4878" s="95" t="s">
        <v>6494</v>
      </c>
      <c r="G4878" s="89" t="s">
        <v>502</v>
      </c>
      <c r="H4878" s="89" t="s">
        <v>10260</v>
      </c>
      <c r="I4878" s="96">
        <v>1</v>
      </c>
      <c r="J4878" s="97">
        <v>4166</v>
      </c>
      <c r="K4878" s="98">
        <f>J4878/H4878</f>
        <v>100964.57</v>
      </c>
      <c r="L4878" s="99">
        <f>$L$8</f>
        <v>1.0815399999999999</v>
      </c>
      <c r="M4878" s="100">
        <f>$M$8</f>
        <v>1.0590999999999999</v>
      </c>
      <c r="N4878" s="101">
        <f>$N$8</f>
        <v>0.97811300000000001</v>
      </c>
      <c r="O4878" s="100">
        <f>$O$8</f>
        <v>1</v>
      </c>
      <c r="P4878" s="98">
        <f>K4878*L4878*M4878*N4878*O4878</f>
        <v>113119.53</v>
      </c>
      <c r="Q4878" s="97">
        <f>H4878*P4878</f>
        <v>4667.54</v>
      </c>
      <c r="R4878" s="97"/>
      <c r="S4878" s="97"/>
    </row>
    <row r="4879" spans="1:19" x14ac:dyDescent="0.25">
      <c r="A4879" s="82" t="s">
        <v>2856</v>
      </c>
      <c r="B4879" s="83"/>
      <c r="C4879" s="84"/>
      <c r="D4879" s="85"/>
      <c r="E4879" s="86"/>
      <c r="F4879" s="86" t="s">
        <v>10262</v>
      </c>
      <c r="G4879" s="82"/>
      <c r="H4879" s="82"/>
      <c r="I4879" s="87"/>
      <c r="J4879" s="88">
        <f>SUM(J4880:J4892)</f>
        <v>361898</v>
      </c>
      <c r="K4879" s="98"/>
      <c r="L4879" s="99"/>
      <c r="M4879" s="100"/>
      <c r="N4879" s="101"/>
      <c r="O4879" s="100"/>
      <c r="P4879" s="98"/>
      <c r="Q4879" s="88">
        <f>SUM(Q4880:Q4892)</f>
        <v>405466.71</v>
      </c>
      <c r="R4879" s="88">
        <f t="shared" ref="R4879:S4879" si="2679">SUM(R4880:R4892)</f>
        <v>0</v>
      </c>
      <c r="S4879" s="88">
        <f t="shared" si="2679"/>
        <v>0</v>
      </c>
    </row>
    <row r="4880" spans="1:19" x14ac:dyDescent="0.25">
      <c r="A4880" s="89" t="s">
        <v>10263</v>
      </c>
      <c r="B4880" s="89" t="s">
        <v>10150</v>
      </c>
      <c r="C4880" s="89"/>
      <c r="D4880" s="89" t="s">
        <v>208</v>
      </c>
      <c r="E4880" s="94" t="s">
        <v>798</v>
      </c>
      <c r="F4880" s="95" t="s">
        <v>8173</v>
      </c>
      <c r="G4880" s="89" t="s">
        <v>110</v>
      </c>
      <c r="H4880" s="89" t="s">
        <v>10257</v>
      </c>
      <c r="I4880" s="96">
        <v>1</v>
      </c>
      <c r="J4880" s="97">
        <v>17219</v>
      </c>
      <c r="K4880" s="98">
        <f t="shared" ref="K4880:K4892" si="2680">J4880/H4880</f>
        <v>28794.31</v>
      </c>
      <c r="L4880" s="99">
        <f t="shared" ref="L4880:L4892" si="2681">$L$8</f>
        <v>1.0815399999999999</v>
      </c>
      <c r="M4880" s="100">
        <f t="shared" ref="M4880:M4892" si="2682">$M$8</f>
        <v>1.0590999999999999</v>
      </c>
      <c r="N4880" s="101">
        <f t="shared" ref="N4880:N4892" si="2683">$N$8</f>
        <v>0.97811300000000001</v>
      </c>
      <c r="O4880" s="100">
        <f t="shared" ref="O4880:O4892" si="2684">$O$8</f>
        <v>1</v>
      </c>
      <c r="P4880" s="98">
        <f t="shared" ref="P4880:P4892" si="2685">K4880*L4880*M4880*N4880*O4880</f>
        <v>32260.81</v>
      </c>
      <c r="Q4880" s="97">
        <f t="shared" ref="Q4880:Q4892" si="2686">H4880*P4880</f>
        <v>19291.96</v>
      </c>
      <c r="R4880" s="97"/>
      <c r="S4880" s="97"/>
    </row>
    <row r="4881" spans="1:19" x14ac:dyDescent="0.25">
      <c r="A4881" s="89" t="s">
        <v>10264</v>
      </c>
      <c r="B4881" s="89" t="s">
        <v>10150</v>
      </c>
      <c r="C4881" s="89"/>
      <c r="D4881" s="89" t="s">
        <v>220</v>
      </c>
      <c r="E4881" s="94" t="s">
        <v>10265</v>
      </c>
      <c r="F4881" s="95" t="s">
        <v>805</v>
      </c>
      <c r="G4881" s="89" t="s">
        <v>502</v>
      </c>
      <c r="H4881" s="89" t="s">
        <v>10266</v>
      </c>
      <c r="I4881" s="96">
        <v>1</v>
      </c>
      <c r="J4881" s="97">
        <v>-159</v>
      </c>
      <c r="K4881" s="98">
        <f t="shared" si="2680"/>
        <v>13294.31</v>
      </c>
      <c r="L4881" s="99">
        <f t="shared" si="2681"/>
        <v>1.0815399999999999</v>
      </c>
      <c r="M4881" s="100">
        <f t="shared" si="2682"/>
        <v>1.0590999999999999</v>
      </c>
      <c r="N4881" s="101">
        <f t="shared" si="2683"/>
        <v>0.97811300000000001</v>
      </c>
      <c r="O4881" s="100">
        <f t="shared" si="2684"/>
        <v>1</v>
      </c>
      <c r="P4881" s="98">
        <f t="shared" si="2685"/>
        <v>14894.79</v>
      </c>
      <c r="Q4881" s="97">
        <f t="shared" si="2686"/>
        <v>-178.14</v>
      </c>
      <c r="R4881" s="97"/>
      <c r="S4881" s="97"/>
    </row>
    <row r="4882" spans="1:19" x14ac:dyDescent="0.25">
      <c r="A4882" s="89" t="s">
        <v>10267</v>
      </c>
      <c r="B4882" s="89" t="s">
        <v>10150</v>
      </c>
      <c r="C4882" s="89"/>
      <c r="D4882" s="89" t="s">
        <v>223</v>
      </c>
      <c r="E4882" s="94" t="s">
        <v>10268</v>
      </c>
      <c r="F4882" s="95" t="s">
        <v>635</v>
      </c>
      <c r="G4882" s="89" t="s">
        <v>502</v>
      </c>
      <c r="H4882" s="89" t="s">
        <v>10269</v>
      </c>
      <c r="I4882" s="96">
        <v>1</v>
      </c>
      <c r="J4882" s="97">
        <v>-1180</v>
      </c>
      <c r="K4882" s="98">
        <f t="shared" si="2680"/>
        <v>49331.1</v>
      </c>
      <c r="L4882" s="99">
        <f t="shared" si="2681"/>
        <v>1.0815399999999999</v>
      </c>
      <c r="M4882" s="100">
        <f t="shared" si="2682"/>
        <v>1.0590999999999999</v>
      </c>
      <c r="N4882" s="101">
        <f t="shared" si="2683"/>
        <v>0.97811300000000001</v>
      </c>
      <c r="O4882" s="100">
        <f t="shared" si="2684"/>
        <v>1</v>
      </c>
      <c r="P4882" s="98">
        <f t="shared" si="2685"/>
        <v>55269.99</v>
      </c>
      <c r="Q4882" s="97">
        <f t="shared" si="2686"/>
        <v>-1322.06</v>
      </c>
      <c r="R4882" s="97"/>
      <c r="S4882" s="97"/>
    </row>
    <row r="4883" spans="1:19" x14ac:dyDescent="0.25">
      <c r="A4883" s="89" t="s">
        <v>10270</v>
      </c>
      <c r="B4883" s="89" t="s">
        <v>10150</v>
      </c>
      <c r="C4883" s="89"/>
      <c r="D4883" s="89" t="s">
        <v>226</v>
      </c>
      <c r="E4883" s="94" t="s">
        <v>638</v>
      </c>
      <c r="F4883" s="95" t="s">
        <v>639</v>
      </c>
      <c r="G4883" s="89" t="s">
        <v>518</v>
      </c>
      <c r="H4883" s="89" t="s">
        <v>10271</v>
      </c>
      <c r="I4883" s="96">
        <v>1</v>
      </c>
      <c r="J4883" s="97">
        <v>3049</v>
      </c>
      <c r="K4883" s="98">
        <f t="shared" si="2680"/>
        <v>72.84</v>
      </c>
      <c r="L4883" s="99">
        <f t="shared" si="2681"/>
        <v>1.0815399999999999</v>
      </c>
      <c r="M4883" s="100">
        <f t="shared" si="2682"/>
        <v>1.0590999999999999</v>
      </c>
      <c r="N4883" s="101">
        <f t="shared" si="2683"/>
        <v>0.97811300000000001</v>
      </c>
      <c r="O4883" s="100">
        <f t="shared" si="2684"/>
        <v>1</v>
      </c>
      <c r="P4883" s="98">
        <f t="shared" si="2685"/>
        <v>81.61</v>
      </c>
      <c r="Q4883" s="97">
        <f t="shared" si="2686"/>
        <v>3416.19</v>
      </c>
      <c r="R4883" s="97"/>
      <c r="S4883" s="97"/>
    </row>
    <row r="4884" spans="1:19" ht="22.5" x14ac:dyDescent="0.25">
      <c r="A4884" s="89" t="s">
        <v>10272</v>
      </c>
      <c r="B4884" s="89" t="s">
        <v>10150</v>
      </c>
      <c r="C4884" s="89"/>
      <c r="D4884" s="89" t="s">
        <v>229</v>
      </c>
      <c r="E4884" s="94" t="s">
        <v>5456</v>
      </c>
      <c r="F4884" s="95" t="s">
        <v>6515</v>
      </c>
      <c r="G4884" s="89" t="s">
        <v>110</v>
      </c>
      <c r="H4884" s="89" t="s">
        <v>10257</v>
      </c>
      <c r="I4884" s="96">
        <v>1</v>
      </c>
      <c r="J4884" s="97">
        <v>14601</v>
      </c>
      <c r="K4884" s="98">
        <f t="shared" si="2680"/>
        <v>24416.39</v>
      </c>
      <c r="L4884" s="99">
        <f t="shared" si="2681"/>
        <v>1.0815399999999999</v>
      </c>
      <c r="M4884" s="100">
        <f t="shared" si="2682"/>
        <v>1.0590999999999999</v>
      </c>
      <c r="N4884" s="101">
        <f t="shared" si="2683"/>
        <v>0.97811300000000001</v>
      </c>
      <c r="O4884" s="100">
        <f t="shared" si="2684"/>
        <v>1</v>
      </c>
      <c r="P4884" s="98">
        <f t="shared" si="2685"/>
        <v>27355.84</v>
      </c>
      <c r="Q4884" s="97">
        <f t="shared" si="2686"/>
        <v>16358.79</v>
      </c>
      <c r="R4884" s="97"/>
      <c r="S4884" s="97"/>
    </row>
    <row r="4885" spans="1:19" x14ac:dyDescent="0.25">
      <c r="A4885" s="89" t="s">
        <v>10273</v>
      </c>
      <c r="B4885" s="89" t="s">
        <v>10150</v>
      </c>
      <c r="C4885" s="89"/>
      <c r="D4885" s="89" t="s">
        <v>231</v>
      </c>
      <c r="E4885" s="94" t="s">
        <v>10274</v>
      </c>
      <c r="F4885" s="95" t="s">
        <v>10275</v>
      </c>
      <c r="G4885" s="89" t="s">
        <v>81</v>
      </c>
      <c r="H4885" s="89" t="s">
        <v>10276</v>
      </c>
      <c r="I4885" s="96">
        <v>1</v>
      </c>
      <c r="J4885" s="97">
        <v>69543</v>
      </c>
      <c r="K4885" s="98">
        <f t="shared" si="2680"/>
        <v>11290.55</v>
      </c>
      <c r="L4885" s="99">
        <f t="shared" si="2681"/>
        <v>1.0815399999999999</v>
      </c>
      <c r="M4885" s="100">
        <f t="shared" si="2682"/>
        <v>1.0590999999999999</v>
      </c>
      <c r="N4885" s="101">
        <f t="shared" si="2683"/>
        <v>0.97811300000000001</v>
      </c>
      <c r="O4885" s="100">
        <f t="shared" si="2684"/>
        <v>1</v>
      </c>
      <c r="P4885" s="98">
        <f t="shared" si="2685"/>
        <v>12649.8</v>
      </c>
      <c r="Q4885" s="97">
        <f t="shared" si="2686"/>
        <v>77915.179999999993</v>
      </c>
      <c r="R4885" s="97"/>
      <c r="S4885" s="97"/>
    </row>
    <row r="4886" spans="1:19" x14ac:dyDescent="0.25">
      <c r="A4886" s="89" t="s">
        <v>10277</v>
      </c>
      <c r="B4886" s="89" t="s">
        <v>10150</v>
      </c>
      <c r="C4886" s="89"/>
      <c r="D4886" s="89" t="s">
        <v>236</v>
      </c>
      <c r="E4886" s="94" t="s">
        <v>2218</v>
      </c>
      <c r="F4886" s="95" t="s">
        <v>2219</v>
      </c>
      <c r="G4886" s="89" t="s">
        <v>110</v>
      </c>
      <c r="H4886" s="89" t="s">
        <v>10257</v>
      </c>
      <c r="I4886" s="96">
        <v>1</v>
      </c>
      <c r="J4886" s="97">
        <v>17551</v>
      </c>
      <c r="K4886" s="98">
        <f t="shared" si="2680"/>
        <v>29349.5</v>
      </c>
      <c r="L4886" s="99">
        <f t="shared" si="2681"/>
        <v>1.0815399999999999</v>
      </c>
      <c r="M4886" s="100">
        <f t="shared" si="2682"/>
        <v>1.0590999999999999</v>
      </c>
      <c r="N4886" s="101">
        <f t="shared" si="2683"/>
        <v>0.97811300000000001</v>
      </c>
      <c r="O4886" s="100">
        <f t="shared" si="2684"/>
        <v>1</v>
      </c>
      <c r="P4886" s="98">
        <f t="shared" si="2685"/>
        <v>32882.839999999997</v>
      </c>
      <c r="Q4886" s="97">
        <f t="shared" si="2686"/>
        <v>19663.939999999999</v>
      </c>
      <c r="R4886" s="97"/>
      <c r="S4886" s="97"/>
    </row>
    <row r="4887" spans="1:19" ht="22.5" x14ac:dyDescent="0.25">
      <c r="A4887" s="89" t="s">
        <v>10278</v>
      </c>
      <c r="B4887" s="89" t="s">
        <v>10150</v>
      </c>
      <c r="C4887" s="89"/>
      <c r="D4887" s="89" t="s">
        <v>239</v>
      </c>
      <c r="E4887" s="94" t="s">
        <v>4220</v>
      </c>
      <c r="F4887" s="95" t="s">
        <v>10279</v>
      </c>
      <c r="G4887" s="89" t="s">
        <v>110</v>
      </c>
      <c r="H4887" s="89" t="s">
        <v>10257</v>
      </c>
      <c r="I4887" s="96">
        <v>1</v>
      </c>
      <c r="J4887" s="97">
        <v>1432</v>
      </c>
      <c r="K4887" s="98">
        <f t="shared" si="2680"/>
        <v>2394.65</v>
      </c>
      <c r="L4887" s="99">
        <f t="shared" si="2681"/>
        <v>1.0815399999999999</v>
      </c>
      <c r="M4887" s="100">
        <f t="shared" si="2682"/>
        <v>1.0590999999999999</v>
      </c>
      <c r="N4887" s="101">
        <f t="shared" si="2683"/>
        <v>0.97811300000000001</v>
      </c>
      <c r="O4887" s="100">
        <f t="shared" si="2684"/>
        <v>1</v>
      </c>
      <c r="P4887" s="98">
        <f t="shared" si="2685"/>
        <v>2682.94</v>
      </c>
      <c r="Q4887" s="97">
        <f t="shared" si="2686"/>
        <v>1604.4</v>
      </c>
      <c r="R4887" s="97"/>
      <c r="S4887" s="97"/>
    </row>
    <row r="4888" spans="1:19" x14ac:dyDescent="0.25">
      <c r="A4888" s="89" t="s">
        <v>10280</v>
      </c>
      <c r="B4888" s="89" t="s">
        <v>10150</v>
      </c>
      <c r="C4888" s="89"/>
      <c r="D4888" s="89" t="s">
        <v>241</v>
      </c>
      <c r="E4888" s="94" t="s">
        <v>7979</v>
      </c>
      <c r="F4888" s="95" t="s">
        <v>7980</v>
      </c>
      <c r="G4888" s="89" t="s">
        <v>81</v>
      </c>
      <c r="H4888" s="89" t="s">
        <v>10281</v>
      </c>
      <c r="I4888" s="96">
        <v>1</v>
      </c>
      <c r="J4888" s="97">
        <v>15520</v>
      </c>
      <c r="K4888" s="98">
        <f t="shared" si="2680"/>
        <v>6361.07</v>
      </c>
      <c r="L4888" s="99">
        <f t="shared" si="2681"/>
        <v>1.0815399999999999</v>
      </c>
      <c r="M4888" s="100">
        <f t="shared" si="2682"/>
        <v>1.0590999999999999</v>
      </c>
      <c r="N4888" s="101">
        <f t="shared" si="2683"/>
        <v>0.97811300000000001</v>
      </c>
      <c r="O4888" s="100">
        <f t="shared" si="2684"/>
        <v>1</v>
      </c>
      <c r="P4888" s="98">
        <f t="shared" si="2685"/>
        <v>7126.87</v>
      </c>
      <c r="Q4888" s="97">
        <f t="shared" si="2686"/>
        <v>17388.419999999998</v>
      </c>
      <c r="R4888" s="97"/>
      <c r="S4888" s="97"/>
    </row>
    <row r="4889" spans="1:19" x14ac:dyDescent="0.25">
      <c r="A4889" s="89" t="s">
        <v>10282</v>
      </c>
      <c r="B4889" s="89" t="s">
        <v>10150</v>
      </c>
      <c r="C4889" s="89"/>
      <c r="D4889" s="89" t="s">
        <v>243</v>
      </c>
      <c r="E4889" s="94" t="s">
        <v>8189</v>
      </c>
      <c r="F4889" s="95" t="s">
        <v>10283</v>
      </c>
      <c r="G4889" s="89" t="s">
        <v>110</v>
      </c>
      <c r="H4889" s="89" t="s">
        <v>10257</v>
      </c>
      <c r="I4889" s="96">
        <v>1</v>
      </c>
      <c r="J4889" s="97">
        <v>232956</v>
      </c>
      <c r="K4889" s="98">
        <f t="shared" si="2680"/>
        <v>389558.53</v>
      </c>
      <c r="L4889" s="99">
        <f t="shared" si="2681"/>
        <v>1.0815399999999999</v>
      </c>
      <c r="M4889" s="100">
        <f t="shared" si="2682"/>
        <v>1.0590999999999999</v>
      </c>
      <c r="N4889" s="101">
        <f t="shared" si="2683"/>
        <v>0.97811300000000001</v>
      </c>
      <c r="O4889" s="100">
        <f t="shared" si="2684"/>
        <v>1</v>
      </c>
      <c r="P4889" s="98">
        <f t="shared" si="2685"/>
        <v>436456.84</v>
      </c>
      <c r="Q4889" s="97">
        <f t="shared" si="2686"/>
        <v>261001.19</v>
      </c>
      <c r="R4889" s="97"/>
      <c r="S4889" s="97"/>
    </row>
    <row r="4890" spans="1:19" x14ac:dyDescent="0.25">
      <c r="A4890" s="89" t="s">
        <v>10284</v>
      </c>
      <c r="B4890" s="89" t="s">
        <v>10150</v>
      </c>
      <c r="C4890" s="89"/>
      <c r="D4890" s="89" t="s">
        <v>248</v>
      </c>
      <c r="E4890" s="94" t="s">
        <v>10285</v>
      </c>
      <c r="F4890" s="95" t="s">
        <v>10286</v>
      </c>
      <c r="G4890" s="89" t="s">
        <v>949</v>
      </c>
      <c r="H4890" s="89" t="s">
        <v>10287</v>
      </c>
      <c r="I4890" s="96">
        <v>1</v>
      </c>
      <c r="J4890" s="97">
        <v>-66930</v>
      </c>
      <c r="K4890" s="98">
        <f t="shared" si="2680"/>
        <v>1097.29</v>
      </c>
      <c r="L4890" s="99">
        <f t="shared" si="2681"/>
        <v>1.0815399999999999</v>
      </c>
      <c r="M4890" s="100">
        <f t="shared" si="2682"/>
        <v>1.0590999999999999</v>
      </c>
      <c r="N4890" s="101">
        <f t="shared" si="2683"/>
        <v>0.97811300000000001</v>
      </c>
      <c r="O4890" s="100">
        <f t="shared" si="2684"/>
        <v>1</v>
      </c>
      <c r="P4890" s="98">
        <f t="shared" si="2685"/>
        <v>1229.3900000000001</v>
      </c>
      <c r="Q4890" s="97">
        <f t="shared" si="2686"/>
        <v>-74987.87</v>
      </c>
      <c r="R4890" s="97"/>
      <c r="S4890" s="97"/>
    </row>
    <row r="4891" spans="1:19" x14ac:dyDescent="0.25">
      <c r="A4891" s="89" t="s">
        <v>10288</v>
      </c>
      <c r="B4891" s="89" t="s">
        <v>10150</v>
      </c>
      <c r="C4891" s="89"/>
      <c r="D4891" s="89" t="s">
        <v>251</v>
      </c>
      <c r="E4891" s="94" t="s">
        <v>10289</v>
      </c>
      <c r="F4891" s="95" t="s">
        <v>10290</v>
      </c>
      <c r="G4891" s="89" t="s">
        <v>949</v>
      </c>
      <c r="H4891" s="89" t="s">
        <v>10291</v>
      </c>
      <c r="I4891" s="96">
        <v>1</v>
      </c>
      <c r="J4891" s="97">
        <v>58157</v>
      </c>
      <c r="K4891" s="98">
        <f t="shared" si="2680"/>
        <v>953.46</v>
      </c>
      <c r="L4891" s="99">
        <f t="shared" si="2681"/>
        <v>1.0815399999999999</v>
      </c>
      <c r="M4891" s="100">
        <f t="shared" si="2682"/>
        <v>1.0590999999999999</v>
      </c>
      <c r="N4891" s="101">
        <f t="shared" si="2683"/>
        <v>0.97811300000000001</v>
      </c>
      <c r="O4891" s="100">
        <f t="shared" si="2684"/>
        <v>1</v>
      </c>
      <c r="P4891" s="98">
        <f t="shared" si="2685"/>
        <v>1068.25</v>
      </c>
      <c r="Q4891" s="97">
        <f t="shared" si="2686"/>
        <v>65158.98</v>
      </c>
      <c r="R4891" s="97"/>
      <c r="S4891" s="97"/>
    </row>
    <row r="4892" spans="1:19" x14ac:dyDescent="0.25">
      <c r="A4892" s="89" t="s">
        <v>10292</v>
      </c>
      <c r="B4892" s="89" t="s">
        <v>10150</v>
      </c>
      <c r="C4892" s="89"/>
      <c r="D4892" s="89" t="s">
        <v>254</v>
      </c>
      <c r="E4892" s="94" t="s">
        <v>8192</v>
      </c>
      <c r="F4892" s="95" t="s">
        <v>8193</v>
      </c>
      <c r="G4892" s="89" t="s">
        <v>81</v>
      </c>
      <c r="H4892" s="89" t="s">
        <v>10293</v>
      </c>
      <c r="I4892" s="96">
        <v>1</v>
      </c>
      <c r="J4892" s="97">
        <v>139</v>
      </c>
      <c r="K4892" s="98">
        <f t="shared" si="2680"/>
        <v>23244.15</v>
      </c>
      <c r="L4892" s="99">
        <f t="shared" si="2681"/>
        <v>1.0815399999999999</v>
      </c>
      <c r="M4892" s="100">
        <f t="shared" si="2682"/>
        <v>1.0590999999999999</v>
      </c>
      <c r="N4892" s="101">
        <f t="shared" si="2683"/>
        <v>0.97811300000000001</v>
      </c>
      <c r="O4892" s="100">
        <f t="shared" si="2684"/>
        <v>1</v>
      </c>
      <c r="P4892" s="98">
        <f t="shared" si="2685"/>
        <v>26042.47</v>
      </c>
      <c r="Q4892" s="97">
        <f t="shared" si="2686"/>
        <v>155.72999999999999</v>
      </c>
      <c r="R4892" s="97"/>
      <c r="S4892" s="97"/>
    </row>
    <row r="4893" spans="1:19" x14ac:dyDescent="0.25">
      <c r="A4893" s="82" t="s">
        <v>2861</v>
      </c>
      <c r="B4893" s="83"/>
      <c r="C4893" s="84"/>
      <c r="D4893" s="85"/>
      <c r="E4893" s="86"/>
      <c r="F4893" s="86" t="s">
        <v>10295</v>
      </c>
      <c r="G4893" s="82"/>
      <c r="H4893" s="82"/>
      <c r="I4893" s="87"/>
      <c r="J4893" s="88">
        <f>SUM(J4894:J4904)</f>
        <v>363495</v>
      </c>
      <c r="K4893" s="98"/>
      <c r="L4893" s="99"/>
      <c r="M4893" s="100"/>
      <c r="N4893" s="101"/>
      <c r="O4893" s="100"/>
      <c r="P4893" s="98"/>
      <c r="Q4893" s="88">
        <f>SUM(Q4894:Q4904)</f>
        <v>407255.63</v>
      </c>
      <c r="R4893" s="88">
        <f t="shared" ref="R4893:S4893" si="2687">SUM(R4894:R4904)</f>
        <v>0</v>
      </c>
      <c r="S4893" s="88">
        <f t="shared" si="2687"/>
        <v>0</v>
      </c>
    </row>
    <row r="4894" spans="1:19" x14ac:dyDescent="0.25">
      <c r="A4894" s="89" t="s">
        <v>10296</v>
      </c>
      <c r="B4894" s="89" t="s">
        <v>10150</v>
      </c>
      <c r="C4894" s="89"/>
      <c r="D4894" s="89" t="s">
        <v>256</v>
      </c>
      <c r="E4894" s="94" t="s">
        <v>6546</v>
      </c>
      <c r="F4894" s="95" t="s">
        <v>6547</v>
      </c>
      <c r="G4894" s="89" t="s">
        <v>81</v>
      </c>
      <c r="H4894" s="89" t="s">
        <v>10297</v>
      </c>
      <c r="I4894" s="96">
        <v>1</v>
      </c>
      <c r="J4894" s="97">
        <v>111590</v>
      </c>
      <c r="K4894" s="98">
        <f>J4894/H4894</f>
        <v>36218.76</v>
      </c>
      <c r="L4894" s="99">
        <f>$L$8</f>
        <v>1.0815399999999999</v>
      </c>
      <c r="M4894" s="100">
        <f>$M$8</f>
        <v>1.0590999999999999</v>
      </c>
      <c r="N4894" s="101">
        <f>$N$8</f>
        <v>0.97811300000000001</v>
      </c>
      <c r="O4894" s="100">
        <f>$O$8</f>
        <v>1</v>
      </c>
      <c r="P4894" s="98">
        <f>K4894*L4894*M4894*N4894*O4894</f>
        <v>40579.08</v>
      </c>
      <c r="Q4894" s="97">
        <f>H4894*P4894</f>
        <v>125024.15</v>
      </c>
      <c r="R4894" s="97"/>
      <c r="S4894" s="97"/>
    </row>
    <row r="4895" spans="1:19" x14ac:dyDescent="0.25">
      <c r="A4895" s="89" t="s">
        <v>10298</v>
      </c>
      <c r="B4895" s="89" t="s">
        <v>10150</v>
      </c>
      <c r="C4895" s="89"/>
      <c r="D4895" s="89" t="s">
        <v>260</v>
      </c>
      <c r="E4895" s="94" t="s">
        <v>5234</v>
      </c>
      <c r="F4895" s="95" t="s">
        <v>5235</v>
      </c>
      <c r="G4895" s="89" t="s">
        <v>110</v>
      </c>
      <c r="H4895" s="89" t="s">
        <v>10299</v>
      </c>
      <c r="I4895" s="96">
        <v>1</v>
      </c>
      <c r="J4895" s="97">
        <v>13333</v>
      </c>
      <c r="K4895" s="98">
        <f>J4895/H4895</f>
        <v>12094.52</v>
      </c>
      <c r="L4895" s="99">
        <f>$L$8</f>
        <v>1.0815399999999999</v>
      </c>
      <c r="M4895" s="100">
        <f>$M$8</f>
        <v>1.0590999999999999</v>
      </c>
      <c r="N4895" s="101">
        <f>$N$8</f>
        <v>0.97811300000000001</v>
      </c>
      <c r="O4895" s="100">
        <f>$O$8</f>
        <v>1</v>
      </c>
      <c r="P4895" s="98">
        <f>K4895*L4895*M4895*N4895*O4895</f>
        <v>13550.56</v>
      </c>
      <c r="Q4895" s="97">
        <f>H4895*P4895</f>
        <v>14938.14</v>
      </c>
      <c r="R4895" s="97"/>
      <c r="S4895" s="97"/>
    </row>
    <row r="4896" spans="1:19" x14ac:dyDescent="0.25">
      <c r="A4896" s="89" t="s">
        <v>10300</v>
      </c>
      <c r="B4896" s="89" t="s">
        <v>10150</v>
      </c>
      <c r="C4896" s="89"/>
      <c r="D4896" s="89" t="s">
        <v>263</v>
      </c>
      <c r="E4896" s="94" t="s">
        <v>6550</v>
      </c>
      <c r="F4896" s="95" t="s">
        <v>6551</v>
      </c>
      <c r="G4896" s="89" t="s">
        <v>110</v>
      </c>
      <c r="H4896" s="89" t="s">
        <v>10299</v>
      </c>
      <c r="I4896" s="96">
        <v>1</v>
      </c>
      <c r="J4896" s="97">
        <v>17689</v>
      </c>
      <c r="K4896" s="98">
        <f>J4896/H4896</f>
        <v>16045.9</v>
      </c>
      <c r="L4896" s="99">
        <f>$L$8</f>
        <v>1.0815399999999999</v>
      </c>
      <c r="M4896" s="100">
        <f>$M$8</f>
        <v>1.0590999999999999</v>
      </c>
      <c r="N4896" s="101">
        <f>$N$8</f>
        <v>0.97811300000000001</v>
      </c>
      <c r="O4896" s="100">
        <f>$O$8</f>
        <v>1</v>
      </c>
      <c r="P4896" s="98">
        <f>K4896*L4896*M4896*N4896*O4896</f>
        <v>17977.64</v>
      </c>
      <c r="Q4896" s="97">
        <f>H4896*P4896</f>
        <v>19818.55</v>
      </c>
      <c r="R4896" s="97"/>
      <c r="S4896" s="97"/>
    </row>
    <row r="4897" spans="1:19" ht="22.5" x14ac:dyDescent="0.25">
      <c r="A4897" s="89" t="s">
        <v>10301</v>
      </c>
      <c r="B4897" s="89" t="s">
        <v>10150</v>
      </c>
      <c r="C4897" s="89"/>
      <c r="D4897" s="89" t="s">
        <v>265</v>
      </c>
      <c r="E4897" s="94" t="s">
        <v>6554</v>
      </c>
      <c r="F4897" s="95" t="s">
        <v>6555</v>
      </c>
      <c r="G4897" s="89" t="s">
        <v>110</v>
      </c>
      <c r="H4897" s="89" t="s">
        <v>10299</v>
      </c>
      <c r="I4897" s="96">
        <v>1</v>
      </c>
      <c r="J4897" s="97">
        <v>27645</v>
      </c>
      <c r="K4897" s="98">
        <f>J4897/H4897</f>
        <v>25077.1</v>
      </c>
      <c r="L4897" s="99">
        <f>$L$8</f>
        <v>1.0815399999999999</v>
      </c>
      <c r="M4897" s="100">
        <f>$M$8</f>
        <v>1.0590999999999999</v>
      </c>
      <c r="N4897" s="101">
        <f>$N$8</f>
        <v>0.97811300000000001</v>
      </c>
      <c r="O4897" s="100">
        <f>$O$8</f>
        <v>1</v>
      </c>
      <c r="P4897" s="98">
        <f>K4897*L4897*M4897*N4897*O4897</f>
        <v>28096.09</v>
      </c>
      <c r="Q4897" s="97">
        <f>H4897*P4897</f>
        <v>30973.13</v>
      </c>
      <c r="R4897" s="97"/>
      <c r="S4897" s="97"/>
    </row>
    <row r="4898" spans="1:19" x14ac:dyDescent="0.25">
      <c r="A4898" s="89" t="s">
        <v>10302</v>
      </c>
      <c r="B4898" s="89" t="s">
        <v>10150</v>
      </c>
      <c r="C4898" s="89"/>
      <c r="D4898" s="89" t="s">
        <v>266</v>
      </c>
      <c r="E4898" s="94" t="s">
        <v>10303</v>
      </c>
      <c r="F4898" s="95" t="s">
        <v>10304</v>
      </c>
      <c r="G4898" s="89" t="s">
        <v>502</v>
      </c>
      <c r="H4898" s="89" t="s">
        <v>10305</v>
      </c>
      <c r="I4898" s="96">
        <v>1</v>
      </c>
      <c r="J4898" s="97">
        <v>82695</v>
      </c>
      <c r="K4898" s="98">
        <f>J4898/H4898</f>
        <v>96048.2</v>
      </c>
      <c r="L4898" s="99">
        <f>$L$8</f>
        <v>1.0815399999999999</v>
      </c>
      <c r="M4898" s="100">
        <f>$M$8</f>
        <v>1.0590999999999999</v>
      </c>
      <c r="N4898" s="101">
        <f>$N$8</f>
        <v>0.97811300000000001</v>
      </c>
      <c r="O4898" s="100">
        <f>$O$8</f>
        <v>1</v>
      </c>
      <c r="P4898" s="98">
        <f>K4898*L4898*M4898*N4898*O4898</f>
        <v>107611.28</v>
      </c>
      <c r="Q4898" s="97">
        <f>H4898*P4898</f>
        <v>92650.51</v>
      </c>
      <c r="R4898" s="97"/>
      <c r="S4898" s="97"/>
    </row>
    <row r="4899" spans="1:19" x14ac:dyDescent="0.25">
      <c r="A4899" s="89"/>
      <c r="B4899" s="90"/>
      <c r="C4899" s="90"/>
      <c r="D4899" s="91"/>
      <c r="E4899" s="92"/>
      <c r="F4899" s="92" t="s">
        <v>10306</v>
      </c>
      <c r="G4899" s="91"/>
      <c r="H4899" s="91"/>
      <c r="I4899" s="93">
        <v>1</v>
      </c>
      <c r="J4899" s="91"/>
      <c r="K4899" s="98"/>
      <c r="L4899" s="99"/>
      <c r="M4899" s="100"/>
      <c r="N4899" s="101"/>
      <c r="O4899" s="100"/>
      <c r="P4899" s="98"/>
      <c r="Q4899" s="91"/>
      <c r="R4899" s="91"/>
      <c r="S4899" s="91"/>
    </row>
    <row r="4900" spans="1:19" ht="22.5" x14ac:dyDescent="0.25">
      <c r="A4900" s="89" t="s">
        <v>10307</v>
      </c>
      <c r="B4900" s="89" t="s">
        <v>10150</v>
      </c>
      <c r="C4900" s="89"/>
      <c r="D4900" s="89" t="s">
        <v>267</v>
      </c>
      <c r="E4900" s="94" t="s">
        <v>7992</v>
      </c>
      <c r="F4900" s="95" t="s">
        <v>7993</v>
      </c>
      <c r="G4900" s="89" t="s">
        <v>110</v>
      </c>
      <c r="H4900" s="89" t="s">
        <v>10308</v>
      </c>
      <c r="I4900" s="96">
        <v>1</v>
      </c>
      <c r="J4900" s="97">
        <v>47897</v>
      </c>
      <c r="K4900" s="98">
        <f>J4900/H4900</f>
        <v>242639.31</v>
      </c>
      <c r="L4900" s="99">
        <f>$L$8</f>
        <v>1.0815399999999999</v>
      </c>
      <c r="M4900" s="100">
        <f>$M$8</f>
        <v>1.0590999999999999</v>
      </c>
      <c r="N4900" s="101">
        <f>$N$8</f>
        <v>0.97811300000000001</v>
      </c>
      <c r="O4900" s="100">
        <f>$O$8</f>
        <v>1</v>
      </c>
      <c r="P4900" s="98">
        <f>K4900*L4900*M4900*N4900*O4900</f>
        <v>271850.26</v>
      </c>
      <c r="Q4900" s="97">
        <f>H4900*P4900</f>
        <v>53663.24</v>
      </c>
      <c r="R4900" s="97"/>
      <c r="S4900" s="97"/>
    </row>
    <row r="4901" spans="1:19" x14ac:dyDescent="0.25">
      <c r="A4901" s="89" t="s">
        <v>10309</v>
      </c>
      <c r="B4901" s="89" t="s">
        <v>10150</v>
      </c>
      <c r="C4901" s="89"/>
      <c r="D4901" s="89" t="s">
        <v>184</v>
      </c>
      <c r="E4901" s="94" t="s">
        <v>7996</v>
      </c>
      <c r="F4901" s="95" t="s">
        <v>7997</v>
      </c>
      <c r="G4901" s="89" t="s">
        <v>949</v>
      </c>
      <c r="H4901" s="89" t="s">
        <v>10310</v>
      </c>
      <c r="I4901" s="96">
        <v>1</v>
      </c>
      <c r="J4901" s="97">
        <v>17525</v>
      </c>
      <c r="K4901" s="98">
        <f>J4901/H4901</f>
        <v>887.79</v>
      </c>
      <c r="L4901" s="99">
        <f>$L$8</f>
        <v>1.0815399999999999</v>
      </c>
      <c r="M4901" s="100">
        <f>$M$8</f>
        <v>1.0590999999999999</v>
      </c>
      <c r="N4901" s="101">
        <f>$N$8</f>
        <v>0.97811300000000001</v>
      </c>
      <c r="O4901" s="100">
        <f>$O$8</f>
        <v>1</v>
      </c>
      <c r="P4901" s="98">
        <f>K4901*L4901*M4901*N4901*O4901</f>
        <v>994.67</v>
      </c>
      <c r="Q4901" s="97">
        <f>H4901*P4901</f>
        <v>19634.79</v>
      </c>
      <c r="R4901" s="97"/>
      <c r="S4901" s="97"/>
    </row>
    <row r="4902" spans="1:19" x14ac:dyDescent="0.25">
      <c r="A4902" s="89" t="s">
        <v>10311</v>
      </c>
      <c r="B4902" s="89" t="s">
        <v>10150</v>
      </c>
      <c r="C4902" s="89"/>
      <c r="D4902" s="89" t="s">
        <v>276</v>
      </c>
      <c r="E4902" s="94" t="s">
        <v>8010</v>
      </c>
      <c r="F4902" s="95" t="s">
        <v>8011</v>
      </c>
      <c r="G4902" s="89" t="s">
        <v>949</v>
      </c>
      <c r="H4902" s="89" t="s">
        <v>10312</v>
      </c>
      <c r="I4902" s="96">
        <v>1</v>
      </c>
      <c r="J4902" s="97">
        <v>36795</v>
      </c>
      <c r="K4902" s="98">
        <f>J4902/H4902</f>
        <v>4422.4799999999996</v>
      </c>
      <c r="L4902" s="99">
        <f>$L$8</f>
        <v>1.0815399999999999</v>
      </c>
      <c r="M4902" s="100">
        <f>$M$8</f>
        <v>1.0590999999999999</v>
      </c>
      <c r="N4902" s="101">
        <f>$N$8</f>
        <v>0.97811300000000001</v>
      </c>
      <c r="O4902" s="100">
        <f>$O$8</f>
        <v>1</v>
      </c>
      <c r="P4902" s="98">
        <f>K4902*L4902*M4902*N4902*O4902</f>
        <v>4954.8999999999996</v>
      </c>
      <c r="Q4902" s="97">
        <f>H4902*P4902</f>
        <v>41224.769999999997</v>
      </c>
      <c r="R4902" s="97"/>
      <c r="S4902" s="97"/>
    </row>
    <row r="4903" spans="1:19" ht="22.5" x14ac:dyDescent="0.25">
      <c r="A4903" s="89" t="s">
        <v>10313</v>
      </c>
      <c r="B4903" s="89" t="s">
        <v>10150</v>
      </c>
      <c r="C4903" s="89"/>
      <c r="D4903" s="89" t="s">
        <v>278</v>
      </c>
      <c r="E4903" s="94" t="s">
        <v>6554</v>
      </c>
      <c r="F4903" s="95" t="s">
        <v>6555</v>
      </c>
      <c r="G4903" s="89" t="s">
        <v>110</v>
      </c>
      <c r="H4903" s="89" t="s">
        <v>10314</v>
      </c>
      <c r="I4903" s="96">
        <v>1</v>
      </c>
      <c r="J4903" s="97">
        <v>2085</v>
      </c>
      <c r="K4903" s="98">
        <f>J4903/H4903</f>
        <v>25060.1</v>
      </c>
      <c r="L4903" s="99">
        <f>$L$8</f>
        <v>1.0815399999999999</v>
      </c>
      <c r="M4903" s="100">
        <f>$M$8</f>
        <v>1.0590999999999999</v>
      </c>
      <c r="N4903" s="101">
        <f>$N$8</f>
        <v>0.97811300000000001</v>
      </c>
      <c r="O4903" s="100">
        <f>$O$8</f>
        <v>1</v>
      </c>
      <c r="P4903" s="98">
        <f>K4903*L4903*M4903*N4903*O4903</f>
        <v>28077.040000000001</v>
      </c>
      <c r="Q4903" s="97">
        <f>H4903*P4903</f>
        <v>2336.0100000000002</v>
      </c>
      <c r="R4903" s="97"/>
      <c r="S4903" s="97"/>
    </row>
    <row r="4904" spans="1:19" x14ac:dyDescent="0.25">
      <c r="A4904" s="89" t="s">
        <v>10315</v>
      </c>
      <c r="B4904" s="89" t="s">
        <v>10150</v>
      </c>
      <c r="C4904" s="89"/>
      <c r="D4904" s="89" t="s">
        <v>283</v>
      </c>
      <c r="E4904" s="94" t="s">
        <v>10303</v>
      </c>
      <c r="F4904" s="95" t="s">
        <v>10304</v>
      </c>
      <c r="G4904" s="89" t="s">
        <v>502</v>
      </c>
      <c r="H4904" s="89" t="s">
        <v>10316</v>
      </c>
      <c r="I4904" s="96">
        <v>1</v>
      </c>
      <c r="J4904" s="97">
        <v>6241</v>
      </c>
      <c r="K4904" s="98">
        <f>J4904/H4904</f>
        <v>96046.41</v>
      </c>
      <c r="L4904" s="99">
        <f>$L$8</f>
        <v>1.0815399999999999</v>
      </c>
      <c r="M4904" s="100">
        <f>$M$8</f>
        <v>1.0590999999999999</v>
      </c>
      <c r="N4904" s="101">
        <f>$N$8</f>
        <v>0.97811300000000001</v>
      </c>
      <c r="O4904" s="100">
        <f>$O$8</f>
        <v>1</v>
      </c>
      <c r="P4904" s="98">
        <f>K4904*L4904*M4904*N4904*O4904</f>
        <v>107609.28</v>
      </c>
      <c r="Q4904" s="97">
        <f>H4904*P4904</f>
        <v>6992.34</v>
      </c>
      <c r="R4904" s="97"/>
      <c r="S4904" s="97"/>
    </row>
    <row r="4905" spans="1:19" x14ac:dyDescent="0.25">
      <c r="A4905" s="72"/>
      <c r="B4905" s="77"/>
      <c r="C4905" s="77"/>
      <c r="D4905" s="77"/>
      <c r="E4905" s="76"/>
      <c r="F4905" s="76" t="s">
        <v>10317</v>
      </c>
      <c r="G4905" s="77"/>
      <c r="H4905" s="77"/>
      <c r="I4905" s="78"/>
      <c r="J4905" s="79">
        <f>J4906+J4932+J4941+J4969</f>
        <v>323961</v>
      </c>
      <c r="K4905" s="98"/>
      <c r="L4905" s="99"/>
      <c r="M4905" s="100"/>
      <c r="N4905" s="101"/>
      <c r="O4905" s="100"/>
      <c r="P4905" s="98"/>
      <c r="Q4905" s="79">
        <f>Q4906+Q4932+Q4941+Q4969</f>
        <v>362962.67</v>
      </c>
      <c r="R4905" s="79">
        <f t="shared" ref="R4905:S4905" si="2688">R4906+R4932+R4941+R4969</f>
        <v>14346.61</v>
      </c>
      <c r="S4905" s="79">
        <f t="shared" si="2688"/>
        <v>0</v>
      </c>
    </row>
    <row r="4906" spans="1:19" x14ac:dyDescent="0.25">
      <c r="A4906" s="82" t="s">
        <v>2863</v>
      </c>
      <c r="B4906" s="83"/>
      <c r="C4906" s="84"/>
      <c r="D4906" s="85"/>
      <c r="E4906" s="86"/>
      <c r="F4906" s="86" t="s">
        <v>1258</v>
      </c>
      <c r="G4906" s="82"/>
      <c r="H4906" s="82"/>
      <c r="I4906" s="87"/>
      <c r="J4906" s="88">
        <f>SUM(J4907:J4931)</f>
        <v>124659</v>
      </c>
      <c r="K4906" s="98"/>
      <c r="L4906" s="99"/>
      <c r="M4906" s="100"/>
      <c r="N4906" s="101"/>
      <c r="O4906" s="100"/>
      <c r="P4906" s="98"/>
      <c r="Q4906" s="88">
        <f>SUM(Q4907:Q4931)</f>
        <v>139666.5</v>
      </c>
      <c r="R4906" s="88">
        <f t="shared" ref="R4906:S4906" si="2689">SUM(R4907:R4931)</f>
        <v>14113.57</v>
      </c>
      <c r="S4906" s="88">
        <f t="shared" si="2689"/>
        <v>0</v>
      </c>
    </row>
    <row r="4907" spans="1:19" x14ac:dyDescent="0.25">
      <c r="A4907" s="89"/>
      <c r="B4907" s="90"/>
      <c r="C4907" s="90"/>
      <c r="D4907" s="91"/>
      <c r="E4907" s="92"/>
      <c r="F4907" s="92" t="s">
        <v>10319</v>
      </c>
      <c r="G4907" s="91"/>
      <c r="H4907" s="91"/>
      <c r="I4907" s="93">
        <v>1</v>
      </c>
      <c r="J4907" s="91"/>
      <c r="K4907" s="98"/>
      <c r="L4907" s="99"/>
      <c r="M4907" s="100"/>
      <c r="N4907" s="101"/>
      <c r="O4907" s="100"/>
      <c r="P4907" s="98"/>
      <c r="Q4907" s="91"/>
      <c r="R4907" s="91"/>
      <c r="S4907" s="91"/>
    </row>
    <row r="4908" spans="1:19" x14ac:dyDescent="0.25">
      <c r="A4908" s="89" t="s">
        <v>10320</v>
      </c>
      <c r="B4908" s="89" t="s">
        <v>10321</v>
      </c>
      <c r="C4908" s="89"/>
      <c r="D4908" s="89" t="s">
        <v>12</v>
      </c>
      <c r="E4908" s="94" t="s">
        <v>1282</v>
      </c>
      <c r="F4908" s="95" t="s">
        <v>1283</v>
      </c>
      <c r="G4908" s="89" t="s">
        <v>648</v>
      </c>
      <c r="H4908" s="89" t="s">
        <v>75</v>
      </c>
      <c r="I4908" s="96">
        <v>1</v>
      </c>
      <c r="J4908" s="97">
        <v>13283</v>
      </c>
      <c r="K4908" s="98">
        <f t="shared" ref="K4908:K4922" si="2690">J4908/H4908</f>
        <v>885.53</v>
      </c>
      <c r="L4908" s="99">
        <f t="shared" ref="L4908:L4922" si="2691">$L$8</f>
        <v>1.0815399999999999</v>
      </c>
      <c r="M4908" s="100">
        <f t="shared" ref="M4908:M4922" si="2692">$M$8</f>
        <v>1.0590999999999999</v>
      </c>
      <c r="N4908" s="101">
        <f t="shared" ref="N4908:N4922" si="2693">$N$8</f>
        <v>0.97811300000000001</v>
      </c>
      <c r="O4908" s="100">
        <f t="shared" ref="O4908:O4922" si="2694">$O$8</f>
        <v>1</v>
      </c>
      <c r="P4908" s="98">
        <f t="shared" ref="P4908:P4922" si="2695">K4908*L4908*M4908*N4908*O4908</f>
        <v>992.14</v>
      </c>
      <c r="Q4908" s="97">
        <f t="shared" ref="Q4908:Q4922" si="2696">H4908*P4908</f>
        <v>14882.1</v>
      </c>
      <c r="R4908" s="97"/>
      <c r="S4908" s="97"/>
    </row>
    <row r="4909" spans="1:19" x14ac:dyDescent="0.25">
      <c r="A4909" s="89" t="s">
        <v>10322</v>
      </c>
      <c r="B4909" s="89" t="s">
        <v>10321</v>
      </c>
      <c r="C4909" s="89" t="s">
        <v>17297</v>
      </c>
      <c r="D4909" s="89" t="s">
        <v>24</v>
      </c>
      <c r="E4909" s="94" t="s">
        <v>6725</v>
      </c>
      <c r="F4909" s="95" t="s">
        <v>6726</v>
      </c>
      <c r="G4909" s="89" t="s">
        <v>648</v>
      </c>
      <c r="H4909" s="89" t="s">
        <v>12</v>
      </c>
      <c r="I4909" s="96">
        <v>1</v>
      </c>
      <c r="J4909" s="97">
        <v>1054</v>
      </c>
      <c r="K4909" s="98">
        <f t="shared" si="2690"/>
        <v>1054</v>
      </c>
      <c r="L4909" s="99">
        <f t="shared" si="2691"/>
        <v>1.0815399999999999</v>
      </c>
      <c r="M4909" s="100">
        <f t="shared" si="2692"/>
        <v>1.0590999999999999</v>
      </c>
      <c r="N4909" s="101">
        <f t="shared" si="2693"/>
        <v>0.97811300000000001</v>
      </c>
      <c r="O4909" s="100">
        <f t="shared" si="2694"/>
        <v>1</v>
      </c>
      <c r="P4909" s="98">
        <f t="shared" si="2695"/>
        <v>1180.8900000000001</v>
      </c>
      <c r="Q4909" s="97">
        <f t="shared" si="2696"/>
        <v>1180.8900000000001</v>
      </c>
      <c r="R4909" s="97">
        <f t="shared" ref="R4909:R4915" si="2697">Q4909</f>
        <v>1180.8900000000001</v>
      </c>
      <c r="S4909" s="97"/>
    </row>
    <row r="4910" spans="1:19" ht="22.5" x14ac:dyDescent="0.25">
      <c r="A4910" s="89" t="s">
        <v>10323</v>
      </c>
      <c r="B4910" s="89" t="s">
        <v>10321</v>
      </c>
      <c r="C4910" s="89" t="s">
        <v>17297</v>
      </c>
      <c r="D4910" s="89" t="s">
        <v>30</v>
      </c>
      <c r="E4910" s="94" t="s">
        <v>7221</v>
      </c>
      <c r="F4910" s="95" t="s">
        <v>7222</v>
      </c>
      <c r="G4910" s="89" t="s">
        <v>648</v>
      </c>
      <c r="H4910" s="89" t="s">
        <v>12</v>
      </c>
      <c r="I4910" s="96">
        <v>1</v>
      </c>
      <c r="J4910" s="97">
        <v>2388</v>
      </c>
      <c r="K4910" s="98">
        <f t="shared" si="2690"/>
        <v>2388</v>
      </c>
      <c r="L4910" s="99">
        <f t="shared" si="2691"/>
        <v>1.0815399999999999</v>
      </c>
      <c r="M4910" s="100">
        <f t="shared" si="2692"/>
        <v>1.0590999999999999</v>
      </c>
      <c r="N4910" s="101">
        <f t="shared" si="2693"/>
        <v>0.97811300000000001</v>
      </c>
      <c r="O4910" s="100">
        <f t="shared" si="2694"/>
        <v>1</v>
      </c>
      <c r="P4910" s="98">
        <f t="shared" si="2695"/>
        <v>2675.49</v>
      </c>
      <c r="Q4910" s="97">
        <f t="shared" si="2696"/>
        <v>2675.49</v>
      </c>
      <c r="R4910" s="97">
        <f t="shared" si="2697"/>
        <v>2675.49</v>
      </c>
      <c r="S4910" s="97"/>
    </row>
    <row r="4911" spans="1:19" x14ac:dyDescent="0.25">
      <c r="A4911" s="89" t="s">
        <v>10324</v>
      </c>
      <c r="B4911" s="89" t="s">
        <v>10321</v>
      </c>
      <c r="C4911" s="89" t="s">
        <v>17297</v>
      </c>
      <c r="D4911" s="89" t="s">
        <v>34</v>
      </c>
      <c r="E4911" s="94" t="s">
        <v>6731</v>
      </c>
      <c r="F4911" s="95" t="s">
        <v>6732</v>
      </c>
      <c r="G4911" s="89" t="s">
        <v>648</v>
      </c>
      <c r="H4911" s="89" t="s">
        <v>30</v>
      </c>
      <c r="I4911" s="96">
        <v>1</v>
      </c>
      <c r="J4911" s="97">
        <v>203</v>
      </c>
      <c r="K4911" s="98">
        <f t="shared" si="2690"/>
        <v>67.67</v>
      </c>
      <c r="L4911" s="99">
        <f t="shared" si="2691"/>
        <v>1.0815399999999999</v>
      </c>
      <c r="M4911" s="100">
        <f t="shared" si="2692"/>
        <v>1.0590999999999999</v>
      </c>
      <c r="N4911" s="101">
        <f t="shared" si="2693"/>
        <v>0.97811300000000001</v>
      </c>
      <c r="O4911" s="100">
        <f t="shared" si="2694"/>
        <v>1</v>
      </c>
      <c r="P4911" s="98">
        <f t="shared" si="2695"/>
        <v>75.819999999999993</v>
      </c>
      <c r="Q4911" s="97">
        <f t="shared" si="2696"/>
        <v>227.46</v>
      </c>
      <c r="R4911" s="97">
        <f t="shared" si="2697"/>
        <v>227.46</v>
      </c>
      <c r="S4911" s="97"/>
    </row>
    <row r="4912" spans="1:19" ht="22.5" x14ac:dyDescent="0.25">
      <c r="A4912" s="89" t="s">
        <v>10325</v>
      </c>
      <c r="B4912" s="89" t="s">
        <v>10321</v>
      </c>
      <c r="C4912" s="89" t="s">
        <v>17297</v>
      </c>
      <c r="D4912" s="89" t="s">
        <v>40</v>
      </c>
      <c r="E4912" s="94" t="s">
        <v>7225</v>
      </c>
      <c r="F4912" s="95" t="s">
        <v>7226</v>
      </c>
      <c r="G4912" s="89" t="s">
        <v>648</v>
      </c>
      <c r="H4912" s="89" t="s">
        <v>24</v>
      </c>
      <c r="I4912" s="96">
        <v>1</v>
      </c>
      <c r="J4912" s="97">
        <v>982</v>
      </c>
      <c r="K4912" s="98">
        <f t="shared" si="2690"/>
        <v>491</v>
      </c>
      <c r="L4912" s="99">
        <f t="shared" si="2691"/>
        <v>1.0815399999999999</v>
      </c>
      <c r="M4912" s="100">
        <f t="shared" si="2692"/>
        <v>1.0590999999999999</v>
      </c>
      <c r="N4912" s="101">
        <f t="shared" si="2693"/>
        <v>0.97811300000000001</v>
      </c>
      <c r="O4912" s="100">
        <f t="shared" si="2694"/>
        <v>1</v>
      </c>
      <c r="P4912" s="98">
        <f t="shared" si="2695"/>
        <v>550.11</v>
      </c>
      <c r="Q4912" s="97">
        <f t="shared" si="2696"/>
        <v>1100.22</v>
      </c>
      <c r="R4912" s="97">
        <f t="shared" si="2697"/>
        <v>1100.22</v>
      </c>
      <c r="S4912" s="97"/>
    </row>
    <row r="4913" spans="1:19" x14ac:dyDescent="0.25">
      <c r="A4913" s="89" t="s">
        <v>10326</v>
      </c>
      <c r="B4913" s="89" t="s">
        <v>10321</v>
      </c>
      <c r="C4913" s="89" t="s">
        <v>17297</v>
      </c>
      <c r="D4913" s="89" t="s">
        <v>43</v>
      </c>
      <c r="E4913" s="94" t="s">
        <v>10327</v>
      </c>
      <c r="F4913" s="95" t="s">
        <v>10328</v>
      </c>
      <c r="G4913" s="89" t="s">
        <v>648</v>
      </c>
      <c r="H4913" s="89" t="s">
        <v>30</v>
      </c>
      <c r="I4913" s="96">
        <v>1</v>
      </c>
      <c r="J4913" s="97">
        <v>4704</v>
      </c>
      <c r="K4913" s="98">
        <f t="shared" si="2690"/>
        <v>1568</v>
      </c>
      <c r="L4913" s="99">
        <f t="shared" si="2691"/>
        <v>1.0815399999999999</v>
      </c>
      <c r="M4913" s="100">
        <f t="shared" si="2692"/>
        <v>1.0590999999999999</v>
      </c>
      <c r="N4913" s="101">
        <f t="shared" si="2693"/>
        <v>0.97811300000000001</v>
      </c>
      <c r="O4913" s="100">
        <f t="shared" si="2694"/>
        <v>1</v>
      </c>
      <c r="P4913" s="98">
        <f t="shared" si="2695"/>
        <v>1756.77</v>
      </c>
      <c r="Q4913" s="97">
        <f t="shared" si="2696"/>
        <v>5270.31</v>
      </c>
      <c r="R4913" s="97">
        <f t="shared" si="2697"/>
        <v>5270.31</v>
      </c>
      <c r="S4913" s="97"/>
    </row>
    <row r="4914" spans="1:19" ht="22.5" x14ac:dyDescent="0.25">
      <c r="A4914" s="89" t="s">
        <v>10329</v>
      </c>
      <c r="B4914" s="89" t="s">
        <v>10321</v>
      </c>
      <c r="C4914" s="89" t="s">
        <v>17297</v>
      </c>
      <c r="D4914" s="89" t="s">
        <v>48</v>
      </c>
      <c r="E4914" s="94" t="s">
        <v>3484</v>
      </c>
      <c r="F4914" s="95" t="s">
        <v>10330</v>
      </c>
      <c r="G4914" s="89" t="s">
        <v>648</v>
      </c>
      <c r="H4914" s="89" t="s">
        <v>12</v>
      </c>
      <c r="I4914" s="96">
        <v>1</v>
      </c>
      <c r="J4914" s="97">
        <v>1927</v>
      </c>
      <c r="K4914" s="98">
        <f t="shared" si="2690"/>
        <v>1927</v>
      </c>
      <c r="L4914" s="99">
        <f t="shared" si="2691"/>
        <v>1.0815399999999999</v>
      </c>
      <c r="M4914" s="100">
        <f t="shared" si="2692"/>
        <v>1.0590999999999999</v>
      </c>
      <c r="N4914" s="101">
        <f t="shared" si="2693"/>
        <v>0.97811300000000001</v>
      </c>
      <c r="O4914" s="100">
        <f t="shared" si="2694"/>
        <v>1</v>
      </c>
      <c r="P4914" s="98">
        <f t="shared" si="2695"/>
        <v>2158.9899999999998</v>
      </c>
      <c r="Q4914" s="97">
        <f t="shared" si="2696"/>
        <v>2158.9899999999998</v>
      </c>
      <c r="R4914" s="97">
        <f t="shared" si="2697"/>
        <v>2158.9899999999998</v>
      </c>
      <c r="S4914" s="97"/>
    </row>
    <row r="4915" spans="1:19" x14ac:dyDescent="0.25">
      <c r="A4915" s="89" t="s">
        <v>10331</v>
      </c>
      <c r="B4915" s="89" t="s">
        <v>10321</v>
      </c>
      <c r="C4915" s="89" t="s">
        <v>17297</v>
      </c>
      <c r="D4915" s="89" t="s">
        <v>55</v>
      </c>
      <c r="E4915" s="94" t="s">
        <v>6731</v>
      </c>
      <c r="F4915" s="95" t="s">
        <v>6732</v>
      </c>
      <c r="G4915" s="89" t="s">
        <v>648</v>
      </c>
      <c r="H4915" s="89" t="s">
        <v>24</v>
      </c>
      <c r="I4915" s="96">
        <v>1</v>
      </c>
      <c r="J4915" s="97">
        <v>135</v>
      </c>
      <c r="K4915" s="98">
        <f t="shared" si="2690"/>
        <v>67.5</v>
      </c>
      <c r="L4915" s="99">
        <f t="shared" si="2691"/>
        <v>1.0815399999999999</v>
      </c>
      <c r="M4915" s="100">
        <f t="shared" si="2692"/>
        <v>1.0590999999999999</v>
      </c>
      <c r="N4915" s="101">
        <f t="shared" si="2693"/>
        <v>0.97811300000000001</v>
      </c>
      <c r="O4915" s="100">
        <f t="shared" si="2694"/>
        <v>1</v>
      </c>
      <c r="P4915" s="98">
        <f t="shared" si="2695"/>
        <v>75.63</v>
      </c>
      <c r="Q4915" s="97">
        <f t="shared" si="2696"/>
        <v>151.26</v>
      </c>
      <c r="R4915" s="97">
        <f t="shared" si="2697"/>
        <v>151.26</v>
      </c>
      <c r="S4915" s="97"/>
    </row>
    <row r="4916" spans="1:19" ht="22.5" x14ac:dyDescent="0.25">
      <c r="A4916" s="89" t="s">
        <v>10332</v>
      </c>
      <c r="B4916" s="89" t="s">
        <v>10321</v>
      </c>
      <c r="C4916" s="89"/>
      <c r="D4916" s="89" t="s">
        <v>58</v>
      </c>
      <c r="E4916" s="94" t="s">
        <v>6740</v>
      </c>
      <c r="F4916" s="95" t="s">
        <v>6741</v>
      </c>
      <c r="G4916" s="89" t="s">
        <v>648</v>
      </c>
      <c r="H4916" s="89" t="s">
        <v>24</v>
      </c>
      <c r="I4916" s="96">
        <v>1</v>
      </c>
      <c r="J4916" s="97">
        <v>573</v>
      </c>
      <c r="K4916" s="98">
        <f t="shared" si="2690"/>
        <v>286.5</v>
      </c>
      <c r="L4916" s="99">
        <f t="shared" si="2691"/>
        <v>1.0815399999999999</v>
      </c>
      <c r="M4916" s="100">
        <f t="shared" si="2692"/>
        <v>1.0590999999999999</v>
      </c>
      <c r="N4916" s="101">
        <f t="shared" si="2693"/>
        <v>0.97811300000000001</v>
      </c>
      <c r="O4916" s="100">
        <f t="shared" si="2694"/>
        <v>1</v>
      </c>
      <c r="P4916" s="98">
        <f t="shared" si="2695"/>
        <v>320.99</v>
      </c>
      <c r="Q4916" s="97">
        <f t="shared" si="2696"/>
        <v>641.98</v>
      </c>
      <c r="R4916" s="97"/>
      <c r="S4916" s="97"/>
    </row>
    <row r="4917" spans="1:19" ht="22.5" x14ac:dyDescent="0.25">
      <c r="A4917" s="89" t="s">
        <v>10333</v>
      </c>
      <c r="B4917" s="89" t="s">
        <v>10321</v>
      </c>
      <c r="C4917" s="89"/>
      <c r="D4917" s="89" t="s">
        <v>60</v>
      </c>
      <c r="E4917" s="94" t="s">
        <v>1263</v>
      </c>
      <c r="F4917" s="95" t="s">
        <v>1264</v>
      </c>
      <c r="G4917" s="89" t="s">
        <v>1077</v>
      </c>
      <c r="H4917" s="89" t="s">
        <v>1196</v>
      </c>
      <c r="I4917" s="96">
        <v>1</v>
      </c>
      <c r="J4917" s="97">
        <v>23094</v>
      </c>
      <c r="K4917" s="98">
        <f t="shared" si="2690"/>
        <v>35529.230000000003</v>
      </c>
      <c r="L4917" s="99">
        <f t="shared" si="2691"/>
        <v>1.0815399999999999</v>
      </c>
      <c r="M4917" s="100">
        <f t="shared" si="2692"/>
        <v>1.0590999999999999</v>
      </c>
      <c r="N4917" s="101">
        <f t="shared" si="2693"/>
        <v>0.97811300000000001</v>
      </c>
      <c r="O4917" s="100">
        <f t="shared" si="2694"/>
        <v>1</v>
      </c>
      <c r="P4917" s="98">
        <f t="shared" si="2695"/>
        <v>39806.54</v>
      </c>
      <c r="Q4917" s="97">
        <f t="shared" si="2696"/>
        <v>25874.25</v>
      </c>
      <c r="R4917" s="97"/>
      <c r="S4917" s="97"/>
    </row>
    <row r="4918" spans="1:19" ht="22.5" x14ac:dyDescent="0.25">
      <c r="A4918" s="89" t="s">
        <v>10334</v>
      </c>
      <c r="B4918" s="89" t="s">
        <v>10321</v>
      </c>
      <c r="C4918" s="89"/>
      <c r="D4918" s="89" t="s">
        <v>65</v>
      </c>
      <c r="E4918" s="94" t="s">
        <v>10335</v>
      </c>
      <c r="F4918" s="95" t="s">
        <v>10336</v>
      </c>
      <c r="G4918" s="89" t="s">
        <v>648</v>
      </c>
      <c r="H4918" s="89" t="s">
        <v>12</v>
      </c>
      <c r="I4918" s="96">
        <v>1</v>
      </c>
      <c r="J4918" s="97">
        <v>10300</v>
      </c>
      <c r="K4918" s="98">
        <f t="shared" si="2690"/>
        <v>10300</v>
      </c>
      <c r="L4918" s="99">
        <f t="shared" si="2691"/>
        <v>1.0815399999999999</v>
      </c>
      <c r="M4918" s="100">
        <f t="shared" si="2692"/>
        <v>1.0590999999999999</v>
      </c>
      <c r="N4918" s="101">
        <f t="shared" si="2693"/>
        <v>0.97811300000000001</v>
      </c>
      <c r="O4918" s="100">
        <f t="shared" si="2694"/>
        <v>1</v>
      </c>
      <c r="P4918" s="98">
        <f t="shared" si="2695"/>
        <v>11540</v>
      </c>
      <c r="Q4918" s="97">
        <f t="shared" si="2696"/>
        <v>11540</v>
      </c>
      <c r="R4918" s="97"/>
      <c r="S4918" s="97"/>
    </row>
    <row r="4919" spans="1:19" ht="22.5" x14ac:dyDescent="0.25">
      <c r="A4919" s="89" t="s">
        <v>10337</v>
      </c>
      <c r="B4919" s="89" t="s">
        <v>10321</v>
      </c>
      <c r="C4919" s="89"/>
      <c r="D4919" s="89" t="s">
        <v>68</v>
      </c>
      <c r="E4919" s="94" t="s">
        <v>6749</v>
      </c>
      <c r="F4919" s="95" t="s">
        <v>4564</v>
      </c>
      <c r="G4919" s="89" t="s">
        <v>648</v>
      </c>
      <c r="H4919" s="89" t="s">
        <v>12</v>
      </c>
      <c r="I4919" s="96">
        <v>1</v>
      </c>
      <c r="J4919" s="97">
        <v>390</v>
      </c>
      <c r="K4919" s="98">
        <f t="shared" si="2690"/>
        <v>390</v>
      </c>
      <c r="L4919" s="99">
        <f t="shared" si="2691"/>
        <v>1.0815399999999999</v>
      </c>
      <c r="M4919" s="100">
        <f t="shared" si="2692"/>
        <v>1.0590999999999999</v>
      </c>
      <c r="N4919" s="101">
        <f t="shared" si="2693"/>
        <v>0.97811300000000001</v>
      </c>
      <c r="O4919" s="100">
        <f t="shared" si="2694"/>
        <v>1</v>
      </c>
      <c r="P4919" s="98">
        <f t="shared" si="2695"/>
        <v>436.95</v>
      </c>
      <c r="Q4919" s="97">
        <f t="shared" si="2696"/>
        <v>436.95</v>
      </c>
      <c r="R4919" s="97"/>
      <c r="S4919" s="97"/>
    </row>
    <row r="4920" spans="1:19" ht="22.5" x14ac:dyDescent="0.25">
      <c r="A4920" s="89" t="s">
        <v>10338</v>
      </c>
      <c r="B4920" s="89" t="s">
        <v>10321</v>
      </c>
      <c r="C4920" s="89"/>
      <c r="D4920" s="89" t="s">
        <v>70</v>
      </c>
      <c r="E4920" s="94" t="s">
        <v>7240</v>
      </c>
      <c r="F4920" s="95" t="s">
        <v>1332</v>
      </c>
      <c r="G4920" s="89" t="s">
        <v>648</v>
      </c>
      <c r="H4920" s="89" t="s">
        <v>12</v>
      </c>
      <c r="I4920" s="96">
        <v>1</v>
      </c>
      <c r="J4920" s="97">
        <v>1867</v>
      </c>
      <c r="K4920" s="98">
        <f t="shared" si="2690"/>
        <v>1867</v>
      </c>
      <c r="L4920" s="99">
        <f t="shared" si="2691"/>
        <v>1.0815399999999999</v>
      </c>
      <c r="M4920" s="100">
        <f t="shared" si="2692"/>
        <v>1.0590999999999999</v>
      </c>
      <c r="N4920" s="101">
        <f t="shared" si="2693"/>
        <v>0.97811300000000001</v>
      </c>
      <c r="O4920" s="100">
        <f t="shared" si="2694"/>
        <v>1</v>
      </c>
      <c r="P4920" s="98">
        <f t="shared" si="2695"/>
        <v>2091.77</v>
      </c>
      <c r="Q4920" s="97">
        <f t="shared" si="2696"/>
        <v>2091.77</v>
      </c>
      <c r="R4920" s="97"/>
      <c r="S4920" s="97"/>
    </row>
    <row r="4921" spans="1:19" ht="22.5" x14ac:dyDescent="0.25">
      <c r="A4921" s="89" t="s">
        <v>10339</v>
      </c>
      <c r="B4921" s="89" t="s">
        <v>10321</v>
      </c>
      <c r="C4921" s="89"/>
      <c r="D4921" s="89" t="s">
        <v>73</v>
      </c>
      <c r="E4921" s="94" t="s">
        <v>7242</v>
      </c>
      <c r="F4921" s="95" t="s">
        <v>1335</v>
      </c>
      <c r="G4921" s="89" t="s">
        <v>648</v>
      </c>
      <c r="H4921" s="89" t="s">
        <v>12</v>
      </c>
      <c r="I4921" s="96">
        <v>1</v>
      </c>
      <c r="J4921" s="97">
        <v>1670</v>
      </c>
      <c r="K4921" s="98">
        <f t="shared" si="2690"/>
        <v>1670</v>
      </c>
      <c r="L4921" s="99">
        <f t="shared" si="2691"/>
        <v>1.0815399999999999</v>
      </c>
      <c r="M4921" s="100">
        <f t="shared" si="2692"/>
        <v>1.0590999999999999</v>
      </c>
      <c r="N4921" s="101">
        <f t="shared" si="2693"/>
        <v>0.97811300000000001</v>
      </c>
      <c r="O4921" s="100">
        <f t="shared" si="2694"/>
        <v>1</v>
      </c>
      <c r="P4921" s="98">
        <f t="shared" si="2695"/>
        <v>1871.05</v>
      </c>
      <c r="Q4921" s="97">
        <f t="shared" si="2696"/>
        <v>1871.05</v>
      </c>
      <c r="R4921" s="97"/>
      <c r="S4921" s="97"/>
    </row>
    <row r="4922" spans="1:19" ht="22.5" x14ac:dyDescent="0.25">
      <c r="A4922" s="89" t="s">
        <v>10340</v>
      </c>
      <c r="B4922" s="89" t="s">
        <v>10321</v>
      </c>
      <c r="C4922" s="89"/>
      <c r="D4922" s="89" t="s">
        <v>75</v>
      </c>
      <c r="E4922" s="94" t="s">
        <v>7244</v>
      </c>
      <c r="F4922" s="95" t="s">
        <v>1338</v>
      </c>
      <c r="G4922" s="89" t="s">
        <v>648</v>
      </c>
      <c r="H4922" s="89" t="s">
        <v>24</v>
      </c>
      <c r="I4922" s="96">
        <v>1</v>
      </c>
      <c r="J4922" s="97">
        <v>189</v>
      </c>
      <c r="K4922" s="98">
        <f t="shared" si="2690"/>
        <v>94.5</v>
      </c>
      <c r="L4922" s="99">
        <f t="shared" si="2691"/>
        <v>1.0815399999999999</v>
      </c>
      <c r="M4922" s="100">
        <f t="shared" si="2692"/>
        <v>1.0590999999999999</v>
      </c>
      <c r="N4922" s="101">
        <f t="shared" si="2693"/>
        <v>0.97811300000000001</v>
      </c>
      <c r="O4922" s="100">
        <f t="shared" si="2694"/>
        <v>1</v>
      </c>
      <c r="P4922" s="98">
        <f t="shared" si="2695"/>
        <v>105.88</v>
      </c>
      <c r="Q4922" s="97">
        <f t="shared" si="2696"/>
        <v>211.76</v>
      </c>
      <c r="R4922" s="97"/>
      <c r="S4922" s="97"/>
    </row>
    <row r="4923" spans="1:19" x14ac:dyDescent="0.25">
      <c r="A4923" s="89"/>
      <c r="B4923" s="90"/>
      <c r="C4923" s="90"/>
      <c r="D4923" s="91"/>
      <c r="E4923" s="92"/>
      <c r="F4923" s="92" t="s">
        <v>10341</v>
      </c>
      <c r="G4923" s="91"/>
      <c r="H4923" s="91"/>
      <c r="I4923" s="93">
        <v>1</v>
      </c>
      <c r="J4923" s="91"/>
      <c r="K4923" s="98"/>
      <c r="L4923" s="99"/>
      <c r="M4923" s="100"/>
      <c r="N4923" s="101"/>
      <c r="O4923" s="100"/>
      <c r="P4923" s="98"/>
      <c r="Q4923" s="91"/>
      <c r="R4923" s="91"/>
      <c r="S4923" s="91"/>
    </row>
    <row r="4924" spans="1:19" x14ac:dyDescent="0.25">
      <c r="A4924" s="89" t="s">
        <v>10342</v>
      </c>
      <c r="B4924" s="89" t="s">
        <v>10321</v>
      </c>
      <c r="C4924" s="89"/>
      <c r="D4924" s="89" t="s">
        <v>87</v>
      </c>
      <c r="E4924" s="94" t="s">
        <v>1314</v>
      </c>
      <c r="F4924" s="95" t="s">
        <v>1315</v>
      </c>
      <c r="G4924" s="89" t="s">
        <v>648</v>
      </c>
      <c r="H4924" s="89" t="s">
        <v>12</v>
      </c>
      <c r="I4924" s="96">
        <v>1</v>
      </c>
      <c r="J4924" s="97">
        <v>958</v>
      </c>
      <c r="K4924" s="98">
        <f>J4924/H4924</f>
        <v>958</v>
      </c>
      <c r="L4924" s="99">
        <f>$L$8</f>
        <v>1.0815399999999999</v>
      </c>
      <c r="M4924" s="100">
        <f>$M$8</f>
        <v>1.0590999999999999</v>
      </c>
      <c r="N4924" s="101">
        <f>$N$8</f>
        <v>0.97811300000000001</v>
      </c>
      <c r="O4924" s="100">
        <f>$O$8</f>
        <v>1</v>
      </c>
      <c r="P4924" s="98">
        <f>K4924*L4924*M4924*N4924*O4924</f>
        <v>1073.33</v>
      </c>
      <c r="Q4924" s="97">
        <f>H4924*P4924</f>
        <v>1073.33</v>
      </c>
      <c r="R4924" s="97"/>
      <c r="S4924" s="97"/>
    </row>
    <row r="4925" spans="1:19" x14ac:dyDescent="0.25">
      <c r="A4925" s="89" t="s">
        <v>10343</v>
      </c>
      <c r="B4925" s="89" t="s">
        <v>10321</v>
      </c>
      <c r="C4925" s="89" t="s">
        <v>17297</v>
      </c>
      <c r="D4925" s="89" t="s">
        <v>89</v>
      </c>
      <c r="E4925" s="94" t="s">
        <v>10344</v>
      </c>
      <c r="F4925" s="95" t="s">
        <v>10345</v>
      </c>
      <c r="G4925" s="89" t="s">
        <v>648</v>
      </c>
      <c r="H4925" s="89" t="s">
        <v>12</v>
      </c>
      <c r="I4925" s="96">
        <v>1</v>
      </c>
      <c r="J4925" s="97">
        <v>1204</v>
      </c>
      <c r="K4925" s="98">
        <f>J4925/H4925</f>
        <v>1204</v>
      </c>
      <c r="L4925" s="99">
        <f>$L$8</f>
        <v>1.0815399999999999</v>
      </c>
      <c r="M4925" s="100">
        <f>$M$8</f>
        <v>1.0590999999999999</v>
      </c>
      <c r="N4925" s="101">
        <f>$N$8</f>
        <v>0.97811300000000001</v>
      </c>
      <c r="O4925" s="100">
        <f>$O$8</f>
        <v>1</v>
      </c>
      <c r="P4925" s="98">
        <f>K4925*L4925*M4925*N4925*O4925</f>
        <v>1348.95</v>
      </c>
      <c r="Q4925" s="97">
        <f>H4925*P4925</f>
        <v>1348.95</v>
      </c>
      <c r="R4925" s="97">
        <f t="shared" ref="R4925" si="2698">Q4925</f>
        <v>1348.95</v>
      </c>
      <c r="S4925" s="97"/>
    </row>
    <row r="4926" spans="1:19" x14ac:dyDescent="0.25">
      <c r="A4926" s="89"/>
      <c r="B4926" s="90"/>
      <c r="C4926" s="90"/>
      <c r="D4926" s="91"/>
      <c r="E4926" s="92"/>
      <c r="F4926" s="92" t="s">
        <v>7280</v>
      </c>
      <c r="G4926" s="91"/>
      <c r="H4926" s="91"/>
      <c r="I4926" s="93">
        <v>1</v>
      </c>
      <c r="J4926" s="91"/>
      <c r="K4926" s="98"/>
      <c r="L4926" s="99"/>
      <c r="M4926" s="100"/>
      <c r="N4926" s="101"/>
      <c r="O4926" s="100"/>
      <c r="P4926" s="98"/>
      <c r="Q4926" s="91"/>
      <c r="R4926" s="91"/>
      <c r="S4926" s="91"/>
    </row>
    <row r="4927" spans="1:19" x14ac:dyDescent="0.25">
      <c r="A4927" s="89" t="s">
        <v>10346</v>
      </c>
      <c r="B4927" s="89" t="s">
        <v>10321</v>
      </c>
      <c r="C4927" s="89"/>
      <c r="D4927" s="89" t="s">
        <v>90</v>
      </c>
      <c r="E4927" s="94" t="s">
        <v>10347</v>
      </c>
      <c r="F4927" s="95" t="s">
        <v>10348</v>
      </c>
      <c r="G4927" s="89" t="s">
        <v>71</v>
      </c>
      <c r="H4927" s="89" t="s">
        <v>1234</v>
      </c>
      <c r="I4927" s="96">
        <v>1</v>
      </c>
      <c r="J4927" s="97">
        <v>2645</v>
      </c>
      <c r="K4927" s="98">
        <f>J4927/H4927</f>
        <v>66125</v>
      </c>
      <c r="L4927" s="99">
        <f>$L$8</f>
        <v>1.0815399999999999</v>
      </c>
      <c r="M4927" s="100">
        <f>$M$8</f>
        <v>1.0590999999999999</v>
      </c>
      <c r="N4927" s="101">
        <f>$N$8</f>
        <v>0.97811300000000001</v>
      </c>
      <c r="O4927" s="100">
        <f>$O$8</f>
        <v>1</v>
      </c>
      <c r="P4927" s="98">
        <f>K4927*L4927*M4927*N4927*O4927</f>
        <v>74085.679999999993</v>
      </c>
      <c r="Q4927" s="97">
        <f>H4927*P4927</f>
        <v>2963.43</v>
      </c>
      <c r="R4927" s="97"/>
      <c r="S4927" s="97"/>
    </row>
    <row r="4928" spans="1:19" ht="22.5" x14ac:dyDescent="0.25">
      <c r="A4928" s="89" t="s">
        <v>10349</v>
      </c>
      <c r="B4928" s="89" t="s">
        <v>10321</v>
      </c>
      <c r="C4928" s="89"/>
      <c r="D4928" s="89" t="s">
        <v>91</v>
      </c>
      <c r="E4928" s="94" t="s">
        <v>10350</v>
      </c>
      <c r="F4928" s="95" t="s">
        <v>10351</v>
      </c>
      <c r="G4928" s="89" t="s">
        <v>648</v>
      </c>
      <c r="H4928" s="89" t="s">
        <v>34</v>
      </c>
      <c r="I4928" s="96">
        <v>1</v>
      </c>
      <c r="J4928" s="97">
        <v>17067</v>
      </c>
      <c r="K4928" s="98">
        <f>J4928/H4928</f>
        <v>4266.75</v>
      </c>
      <c r="L4928" s="99">
        <f>$L$8</f>
        <v>1.0815399999999999</v>
      </c>
      <c r="M4928" s="100">
        <f>$M$8</f>
        <v>1.0590999999999999</v>
      </c>
      <c r="N4928" s="101">
        <f>$N$8</f>
        <v>0.97811300000000001</v>
      </c>
      <c r="O4928" s="100">
        <f>$O$8</f>
        <v>1</v>
      </c>
      <c r="P4928" s="98">
        <f>K4928*L4928*M4928*N4928*O4928</f>
        <v>4780.42</v>
      </c>
      <c r="Q4928" s="97">
        <f>H4928*P4928</f>
        <v>19121.68</v>
      </c>
      <c r="R4928" s="97"/>
      <c r="S4928" s="97"/>
    </row>
    <row r="4929" spans="1:19" ht="22.5" x14ac:dyDescent="0.25">
      <c r="A4929" s="89" t="s">
        <v>10352</v>
      </c>
      <c r="B4929" s="89" t="s">
        <v>10321</v>
      </c>
      <c r="C4929" s="89"/>
      <c r="D4929" s="89" t="s">
        <v>101</v>
      </c>
      <c r="E4929" s="94" t="s">
        <v>4615</v>
      </c>
      <c r="F4929" s="95" t="s">
        <v>4616</v>
      </c>
      <c r="G4929" s="89" t="s">
        <v>71</v>
      </c>
      <c r="H4929" s="89" t="s">
        <v>456</v>
      </c>
      <c r="I4929" s="96">
        <v>1</v>
      </c>
      <c r="J4929" s="97">
        <v>7419</v>
      </c>
      <c r="K4929" s="98">
        <f>J4929/H4929</f>
        <v>67445.45</v>
      </c>
      <c r="L4929" s="99">
        <f>$L$8</f>
        <v>1.0815399999999999</v>
      </c>
      <c r="M4929" s="100">
        <f>$M$8</f>
        <v>1.0590999999999999</v>
      </c>
      <c r="N4929" s="101">
        <f>$N$8</f>
        <v>0.97811300000000001</v>
      </c>
      <c r="O4929" s="100">
        <f>$O$8</f>
        <v>1</v>
      </c>
      <c r="P4929" s="98">
        <f>K4929*L4929*M4929*N4929*O4929</f>
        <v>75565.100000000006</v>
      </c>
      <c r="Q4929" s="97">
        <f>H4929*P4929</f>
        <v>8312.16</v>
      </c>
      <c r="R4929" s="97"/>
      <c r="S4929" s="97"/>
    </row>
    <row r="4930" spans="1:19" ht="22.5" x14ac:dyDescent="0.25">
      <c r="A4930" s="89" t="s">
        <v>10353</v>
      </c>
      <c r="B4930" s="89" t="s">
        <v>10321</v>
      </c>
      <c r="C4930" s="89"/>
      <c r="D4930" s="89" t="s">
        <v>106</v>
      </c>
      <c r="E4930" s="94" t="s">
        <v>10354</v>
      </c>
      <c r="F4930" s="95" t="s">
        <v>10355</v>
      </c>
      <c r="G4930" s="89" t="s">
        <v>648</v>
      </c>
      <c r="H4930" s="89" t="s">
        <v>12</v>
      </c>
      <c r="I4930" s="96">
        <v>1</v>
      </c>
      <c r="J4930" s="97">
        <v>6002</v>
      </c>
      <c r="K4930" s="98">
        <f>J4930/H4930</f>
        <v>6002</v>
      </c>
      <c r="L4930" s="99">
        <f>$L$8</f>
        <v>1.0815399999999999</v>
      </c>
      <c r="M4930" s="100">
        <f>$M$8</f>
        <v>1.0590999999999999</v>
      </c>
      <c r="N4930" s="101">
        <f>$N$8</f>
        <v>0.97811300000000001</v>
      </c>
      <c r="O4930" s="100">
        <f>$O$8</f>
        <v>1</v>
      </c>
      <c r="P4930" s="98">
        <f>K4930*L4930*M4930*N4930*O4930</f>
        <v>6724.57</v>
      </c>
      <c r="Q4930" s="97">
        <f>H4930*P4930</f>
        <v>6724.57</v>
      </c>
      <c r="R4930" s="97"/>
      <c r="S4930" s="97"/>
    </row>
    <row r="4931" spans="1:19" ht="22.5" x14ac:dyDescent="0.25">
      <c r="A4931" s="89" t="s">
        <v>10356</v>
      </c>
      <c r="B4931" s="89" t="s">
        <v>10321</v>
      </c>
      <c r="C4931" s="89"/>
      <c r="D4931" s="89" t="s">
        <v>107</v>
      </c>
      <c r="E4931" s="94" t="s">
        <v>10357</v>
      </c>
      <c r="F4931" s="95" t="s">
        <v>10358</v>
      </c>
      <c r="G4931" s="89" t="s">
        <v>648</v>
      </c>
      <c r="H4931" s="89" t="s">
        <v>60</v>
      </c>
      <c r="I4931" s="96">
        <v>1</v>
      </c>
      <c r="J4931" s="97">
        <v>26605</v>
      </c>
      <c r="K4931" s="98">
        <f>J4931/H4931</f>
        <v>2660.5</v>
      </c>
      <c r="L4931" s="99">
        <f>$L$8</f>
        <v>1.0815399999999999</v>
      </c>
      <c r="M4931" s="100">
        <f>$M$8</f>
        <v>1.0590999999999999</v>
      </c>
      <c r="N4931" s="101">
        <f>$N$8</f>
        <v>0.97811300000000001</v>
      </c>
      <c r="O4931" s="100">
        <f>$O$8</f>
        <v>1</v>
      </c>
      <c r="P4931" s="98">
        <f>K4931*L4931*M4931*N4931*O4931</f>
        <v>2980.79</v>
      </c>
      <c r="Q4931" s="97">
        <f>H4931*P4931</f>
        <v>29807.9</v>
      </c>
      <c r="R4931" s="97"/>
      <c r="S4931" s="97"/>
    </row>
    <row r="4932" spans="1:19" x14ac:dyDescent="0.25">
      <c r="A4932" s="82" t="s">
        <v>2867</v>
      </c>
      <c r="B4932" s="83"/>
      <c r="C4932" s="84"/>
      <c r="D4932" s="85"/>
      <c r="E4932" s="86"/>
      <c r="F4932" s="86" t="s">
        <v>1409</v>
      </c>
      <c r="G4932" s="82"/>
      <c r="H4932" s="82"/>
      <c r="I4932" s="87"/>
      <c r="J4932" s="88">
        <f>SUM(J4933:J4940)</f>
        <v>6376</v>
      </c>
      <c r="K4932" s="98"/>
      <c r="L4932" s="99"/>
      <c r="M4932" s="100"/>
      <c r="N4932" s="101"/>
      <c r="O4932" s="100"/>
      <c r="P4932" s="98"/>
      <c r="Q4932" s="88">
        <f>SUM(Q4933:Q4940)</f>
        <v>7143.69</v>
      </c>
      <c r="R4932" s="88">
        <f t="shared" ref="R4932:S4932" si="2699">SUM(R4933:R4940)</f>
        <v>233.04</v>
      </c>
      <c r="S4932" s="88">
        <f t="shared" si="2699"/>
        <v>0</v>
      </c>
    </row>
    <row r="4933" spans="1:19" x14ac:dyDescent="0.25">
      <c r="A4933" s="89" t="s">
        <v>10360</v>
      </c>
      <c r="B4933" s="89" t="s">
        <v>10321</v>
      </c>
      <c r="C4933" s="89"/>
      <c r="D4933" s="89" t="s">
        <v>108</v>
      </c>
      <c r="E4933" s="94" t="s">
        <v>1411</v>
      </c>
      <c r="F4933" s="95" t="s">
        <v>1412</v>
      </c>
      <c r="G4933" s="89" t="s">
        <v>71</v>
      </c>
      <c r="H4933" s="89" t="s">
        <v>92</v>
      </c>
      <c r="I4933" s="96">
        <v>1</v>
      </c>
      <c r="J4933" s="97">
        <v>414</v>
      </c>
      <c r="K4933" s="98">
        <f t="shared" ref="K4933:K4940" si="2700">J4933/H4933</f>
        <v>20700</v>
      </c>
      <c r="L4933" s="99">
        <f t="shared" ref="L4933:L4940" si="2701">$L$8</f>
        <v>1.0815399999999999</v>
      </c>
      <c r="M4933" s="100">
        <f t="shared" ref="M4933:M4940" si="2702">$M$8</f>
        <v>1.0590999999999999</v>
      </c>
      <c r="N4933" s="101">
        <f t="shared" ref="N4933:N4940" si="2703">$N$8</f>
        <v>0.97811300000000001</v>
      </c>
      <c r="O4933" s="100">
        <f t="shared" ref="O4933:O4940" si="2704">$O$8</f>
        <v>1</v>
      </c>
      <c r="P4933" s="98">
        <f t="shared" ref="P4933:P4940" si="2705">K4933*L4933*M4933*N4933*O4933</f>
        <v>23192.04</v>
      </c>
      <c r="Q4933" s="97">
        <f t="shared" ref="Q4933:Q4940" si="2706">H4933*P4933</f>
        <v>463.84</v>
      </c>
      <c r="R4933" s="97"/>
      <c r="S4933" s="97"/>
    </row>
    <row r="4934" spans="1:19" ht="22.5" x14ac:dyDescent="0.25">
      <c r="A4934" s="89" t="s">
        <v>10361</v>
      </c>
      <c r="B4934" s="89" t="s">
        <v>10321</v>
      </c>
      <c r="C4934" s="89"/>
      <c r="D4934" s="89" t="s">
        <v>109</v>
      </c>
      <c r="E4934" s="94" t="s">
        <v>8738</v>
      </c>
      <c r="F4934" s="95" t="s">
        <v>10362</v>
      </c>
      <c r="G4934" s="89" t="s">
        <v>970</v>
      </c>
      <c r="H4934" s="89" t="s">
        <v>1183</v>
      </c>
      <c r="I4934" s="96">
        <v>1</v>
      </c>
      <c r="J4934" s="97">
        <v>107</v>
      </c>
      <c r="K4934" s="98">
        <f t="shared" si="2700"/>
        <v>535</v>
      </c>
      <c r="L4934" s="99">
        <f t="shared" si="2701"/>
        <v>1.0815399999999999</v>
      </c>
      <c r="M4934" s="100">
        <f t="shared" si="2702"/>
        <v>1.0590999999999999</v>
      </c>
      <c r="N4934" s="101">
        <f t="shared" si="2703"/>
        <v>0.97811300000000001</v>
      </c>
      <c r="O4934" s="100">
        <f t="shared" si="2704"/>
        <v>1</v>
      </c>
      <c r="P4934" s="98">
        <f t="shared" si="2705"/>
        <v>599.41</v>
      </c>
      <c r="Q4934" s="97">
        <f t="shared" si="2706"/>
        <v>119.88</v>
      </c>
      <c r="R4934" s="97"/>
      <c r="S4934" s="97"/>
    </row>
    <row r="4935" spans="1:19" x14ac:dyDescent="0.25">
      <c r="A4935" s="89" t="s">
        <v>10363</v>
      </c>
      <c r="B4935" s="89" t="s">
        <v>10321</v>
      </c>
      <c r="C4935" s="89"/>
      <c r="D4935" s="89" t="s">
        <v>122</v>
      </c>
      <c r="E4935" s="94" t="s">
        <v>1442</v>
      </c>
      <c r="F4935" s="95" t="s">
        <v>1443</v>
      </c>
      <c r="G4935" s="89" t="s">
        <v>648</v>
      </c>
      <c r="H4935" s="89" t="s">
        <v>12</v>
      </c>
      <c r="I4935" s="96">
        <v>1</v>
      </c>
      <c r="J4935" s="97">
        <v>1290</v>
      </c>
      <c r="K4935" s="98">
        <f t="shared" si="2700"/>
        <v>1290</v>
      </c>
      <c r="L4935" s="99">
        <f t="shared" si="2701"/>
        <v>1.0815399999999999</v>
      </c>
      <c r="M4935" s="100">
        <f t="shared" si="2702"/>
        <v>1.0590999999999999</v>
      </c>
      <c r="N4935" s="101">
        <f t="shared" si="2703"/>
        <v>0.97811300000000001</v>
      </c>
      <c r="O4935" s="100">
        <f t="shared" si="2704"/>
        <v>1</v>
      </c>
      <c r="P4935" s="98">
        <f t="shared" si="2705"/>
        <v>1445.3</v>
      </c>
      <c r="Q4935" s="97">
        <f t="shared" si="2706"/>
        <v>1445.3</v>
      </c>
      <c r="R4935" s="97"/>
      <c r="S4935" s="97"/>
    </row>
    <row r="4936" spans="1:19" ht="22.5" x14ac:dyDescent="0.25">
      <c r="A4936" s="89" t="s">
        <v>10364</v>
      </c>
      <c r="B4936" s="89" t="s">
        <v>10321</v>
      </c>
      <c r="C4936" s="89" t="s">
        <v>17297</v>
      </c>
      <c r="D4936" s="89" t="s">
        <v>126</v>
      </c>
      <c r="E4936" s="94" t="s">
        <v>10365</v>
      </c>
      <c r="F4936" s="95" t="s">
        <v>7303</v>
      </c>
      <c r="G4936" s="89" t="s">
        <v>648</v>
      </c>
      <c r="H4936" s="89" t="s">
        <v>12</v>
      </c>
      <c r="I4936" s="96">
        <v>1</v>
      </c>
      <c r="J4936" s="97">
        <v>208</v>
      </c>
      <c r="K4936" s="98">
        <f t="shared" si="2700"/>
        <v>208</v>
      </c>
      <c r="L4936" s="99">
        <f t="shared" si="2701"/>
        <v>1.0815399999999999</v>
      </c>
      <c r="M4936" s="100">
        <f t="shared" si="2702"/>
        <v>1.0590999999999999</v>
      </c>
      <c r="N4936" s="101">
        <f t="shared" si="2703"/>
        <v>0.97811300000000001</v>
      </c>
      <c r="O4936" s="100">
        <f t="shared" si="2704"/>
        <v>1</v>
      </c>
      <c r="P4936" s="98">
        <f t="shared" si="2705"/>
        <v>233.04</v>
      </c>
      <c r="Q4936" s="97">
        <f t="shared" si="2706"/>
        <v>233.04</v>
      </c>
      <c r="R4936" s="97">
        <f t="shared" ref="R4936" si="2707">Q4936</f>
        <v>233.04</v>
      </c>
      <c r="S4936" s="97"/>
    </row>
    <row r="4937" spans="1:19" x14ac:dyDescent="0.25">
      <c r="A4937" s="89" t="s">
        <v>10366</v>
      </c>
      <c r="B4937" s="89" t="s">
        <v>10321</v>
      </c>
      <c r="C4937" s="89"/>
      <c r="D4937" s="89" t="s">
        <v>124</v>
      </c>
      <c r="E4937" s="94" t="s">
        <v>6858</v>
      </c>
      <c r="F4937" s="95" t="s">
        <v>6859</v>
      </c>
      <c r="G4937" s="89" t="s">
        <v>71</v>
      </c>
      <c r="H4937" s="89" t="s">
        <v>72</v>
      </c>
      <c r="I4937" s="96">
        <v>1</v>
      </c>
      <c r="J4937" s="97">
        <v>1974</v>
      </c>
      <c r="K4937" s="98">
        <f t="shared" si="2700"/>
        <v>24675</v>
      </c>
      <c r="L4937" s="99">
        <f t="shared" si="2701"/>
        <v>1.0815399999999999</v>
      </c>
      <c r="M4937" s="100">
        <f t="shared" si="2702"/>
        <v>1.0590999999999999</v>
      </c>
      <c r="N4937" s="101">
        <f t="shared" si="2703"/>
        <v>0.97811300000000001</v>
      </c>
      <c r="O4937" s="100">
        <f t="shared" si="2704"/>
        <v>1</v>
      </c>
      <c r="P4937" s="98">
        <f t="shared" si="2705"/>
        <v>27645.58</v>
      </c>
      <c r="Q4937" s="97">
        <f t="shared" si="2706"/>
        <v>2211.65</v>
      </c>
      <c r="R4937" s="97"/>
      <c r="S4937" s="97"/>
    </row>
    <row r="4938" spans="1:19" ht="22.5" x14ac:dyDescent="0.25">
      <c r="A4938" s="89" t="s">
        <v>10367</v>
      </c>
      <c r="B4938" s="89" t="s">
        <v>10321</v>
      </c>
      <c r="C4938" s="89"/>
      <c r="D4938" s="89" t="s">
        <v>129</v>
      </c>
      <c r="E4938" s="94" t="s">
        <v>10368</v>
      </c>
      <c r="F4938" s="95" t="s">
        <v>10369</v>
      </c>
      <c r="G4938" s="89" t="s">
        <v>71</v>
      </c>
      <c r="H4938" s="89" t="s">
        <v>72</v>
      </c>
      <c r="I4938" s="96">
        <v>1</v>
      </c>
      <c r="J4938" s="97">
        <v>304</v>
      </c>
      <c r="K4938" s="98">
        <f t="shared" si="2700"/>
        <v>3800</v>
      </c>
      <c r="L4938" s="99">
        <f t="shared" si="2701"/>
        <v>1.0815399999999999</v>
      </c>
      <c r="M4938" s="100">
        <f t="shared" si="2702"/>
        <v>1.0590999999999999</v>
      </c>
      <c r="N4938" s="101">
        <f t="shared" si="2703"/>
        <v>0.97811300000000001</v>
      </c>
      <c r="O4938" s="100">
        <f t="shared" si="2704"/>
        <v>1</v>
      </c>
      <c r="P4938" s="98">
        <f t="shared" si="2705"/>
        <v>4257.4799999999996</v>
      </c>
      <c r="Q4938" s="97">
        <f t="shared" si="2706"/>
        <v>340.6</v>
      </c>
      <c r="R4938" s="97"/>
      <c r="S4938" s="97"/>
    </row>
    <row r="4939" spans="1:19" x14ac:dyDescent="0.25">
      <c r="A4939" s="89" t="s">
        <v>10370</v>
      </c>
      <c r="B4939" s="89" t="s">
        <v>10321</v>
      </c>
      <c r="C4939" s="89"/>
      <c r="D4939" s="89" t="s">
        <v>133</v>
      </c>
      <c r="E4939" s="94" t="s">
        <v>8760</v>
      </c>
      <c r="F4939" s="95" t="s">
        <v>8761</v>
      </c>
      <c r="G4939" s="89" t="s">
        <v>6414</v>
      </c>
      <c r="H4939" s="89" t="s">
        <v>451</v>
      </c>
      <c r="I4939" s="96">
        <v>1</v>
      </c>
      <c r="J4939" s="97">
        <v>158</v>
      </c>
      <c r="K4939" s="98">
        <f t="shared" si="2700"/>
        <v>15800</v>
      </c>
      <c r="L4939" s="99">
        <f t="shared" si="2701"/>
        <v>1.0815399999999999</v>
      </c>
      <c r="M4939" s="100">
        <f t="shared" si="2702"/>
        <v>1.0590999999999999</v>
      </c>
      <c r="N4939" s="101">
        <f t="shared" si="2703"/>
        <v>0.97811300000000001</v>
      </c>
      <c r="O4939" s="100">
        <f t="shared" si="2704"/>
        <v>1</v>
      </c>
      <c r="P4939" s="98">
        <f t="shared" si="2705"/>
        <v>17702.14</v>
      </c>
      <c r="Q4939" s="97">
        <f t="shared" si="2706"/>
        <v>177.02</v>
      </c>
      <c r="R4939" s="97"/>
      <c r="S4939" s="97"/>
    </row>
    <row r="4940" spans="1:19" x14ac:dyDescent="0.25">
      <c r="A4940" s="89" t="s">
        <v>10371</v>
      </c>
      <c r="B4940" s="89" t="s">
        <v>10321</v>
      </c>
      <c r="C4940" s="89"/>
      <c r="D4940" s="89" t="s">
        <v>136</v>
      </c>
      <c r="E4940" s="94" t="s">
        <v>1436</v>
      </c>
      <c r="F4940" s="95" t="s">
        <v>1437</v>
      </c>
      <c r="G4940" s="89" t="s">
        <v>648</v>
      </c>
      <c r="H4940" s="89" t="s">
        <v>129</v>
      </c>
      <c r="I4940" s="96">
        <v>1</v>
      </c>
      <c r="J4940" s="97">
        <v>1921</v>
      </c>
      <c r="K4940" s="98">
        <f t="shared" si="2700"/>
        <v>68.61</v>
      </c>
      <c r="L4940" s="99">
        <f t="shared" si="2701"/>
        <v>1.0815399999999999</v>
      </c>
      <c r="M4940" s="100">
        <f t="shared" si="2702"/>
        <v>1.0590999999999999</v>
      </c>
      <c r="N4940" s="101">
        <f t="shared" si="2703"/>
        <v>0.97811300000000001</v>
      </c>
      <c r="O4940" s="100">
        <f t="shared" si="2704"/>
        <v>1</v>
      </c>
      <c r="P4940" s="98">
        <f t="shared" si="2705"/>
        <v>76.87</v>
      </c>
      <c r="Q4940" s="97">
        <f t="shared" si="2706"/>
        <v>2152.36</v>
      </c>
      <c r="R4940" s="97"/>
      <c r="S4940" s="97"/>
    </row>
    <row r="4941" spans="1:19" x14ac:dyDescent="0.25">
      <c r="A4941" s="82" t="s">
        <v>2871</v>
      </c>
      <c r="B4941" s="83"/>
      <c r="C4941" s="84"/>
      <c r="D4941" s="85"/>
      <c r="E4941" s="86"/>
      <c r="F4941" s="86" t="s">
        <v>1447</v>
      </c>
      <c r="G4941" s="82"/>
      <c r="H4941" s="82"/>
      <c r="I4941" s="87"/>
      <c r="J4941" s="88">
        <f>SUM(J4942:J4968)</f>
        <v>149690</v>
      </c>
      <c r="K4941" s="98"/>
      <c r="L4941" s="99"/>
      <c r="M4941" s="100"/>
      <c r="N4941" s="101"/>
      <c r="O4941" s="100"/>
      <c r="P4941" s="98"/>
      <c r="Q4941" s="88">
        <f>SUM(Q4942:Q4968)</f>
        <v>167711.37</v>
      </c>
      <c r="R4941" s="88">
        <f t="shared" ref="R4941:S4941" si="2708">SUM(R4942:R4968)</f>
        <v>0</v>
      </c>
      <c r="S4941" s="88">
        <f t="shared" si="2708"/>
        <v>0</v>
      </c>
    </row>
    <row r="4942" spans="1:19" x14ac:dyDescent="0.25">
      <c r="A4942" s="89"/>
      <c r="B4942" s="90"/>
      <c r="C4942" s="90"/>
      <c r="D4942" s="91"/>
      <c r="E4942" s="92"/>
      <c r="F4942" s="92" t="s">
        <v>1447</v>
      </c>
      <c r="G4942" s="91"/>
      <c r="H4942" s="91"/>
      <c r="I4942" s="93">
        <v>1</v>
      </c>
      <c r="J4942" s="91"/>
      <c r="K4942" s="98"/>
      <c r="L4942" s="99"/>
      <c r="M4942" s="100"/>
      <c r="N4942" s="101"/>
      <c r="O4942" s="100"/>
      <c r="P4942" s="98"/>
      <c r="Q4942" s="91"/>
      <c r="R4942" s="91"/>
      <c r="S4942" s="91"/>
    </row>
    <row r="4943" spans="1:19" ht="22.5" x14ac:dyDescent="0.25">
      <c r="A4943" s="89" t="s">
        <v>10373</v>
      </c>
      <c r="B4943" s="89" t="s">
        <v>10321</v>
      </c>
      <c r="C4943" s="89"/>
      <c r="D4943" s="89" t="s">
        <v>141</v>
      </c>
      <c r="E4943" s="94" t="s">
        <v>2954</v>
      </c>
      <c r="F4943" s="95" t="s">
        <v>2955</v>
      </c>
      <c r="G4943" s="89" t="s">
        <v>1071</v>
      </c>
      <c r="H4943" s="89" t="s">
        <v>10374</v>
      </c>
      <c r="I4943" s="96">
        <v>1</v>
      </c>
      <c r="J4943" s="97">
        <v>8549</v>
      </c>
      <c r="K4943" s="98">
        <f t="shared" ref="K4943:K4949" si="2709">J4943/H4943</f>
        <v>3489.39</v>
      </c>
      <c r="L4943" s="99">
        <f t="shared" ref="L4943:L4949" si="2710">$L$8</f>
        <v>1.0815399999999999</v>
      </c>
      <c r="M4943" s="100">
        <f t="shared" ref="M4943:M4949" si="2711">$M$8</f>
        <v>1.0590999999999999</v>
      </c>
      <c r="N4943" s="101">
        <f t="shared" ref="N4943:N4949" si="2712">$N$8</f>
        <v>0.97811300000000001</v>
      </c>
      <c r="O4943" s="100">
        <f t="shared" ref="O4943:O4949" si="2713">$O$8</f>
        <v>1</v>
      </c>
      <c r="P4943" s="98">
        <f t="shared" ref="P4943:P4949" si="2714">K4943*L4943*M4943*N4943*O4943</f>
        <v>3909.47</v>
      </c>
      <c r="Q4943" s="97">
        <f t="shared" ref="Q4943:Q4949" si="2715">H4943*P4943</f>
        <v>9578.2000000000007</v>
      </c>
      <c r="R4943" s="97"/>
      <c r="S4943" s="97"/>
    </row>
    <row r="4944" spans="1:19" ht="33.75" x14ac:dyDescent="0.25">
      <c r="A4944" s="89" t="s">
        <v>10375</v>
      </c>
      <c r="B4944" s="89" t="s">
        <v>10321</v>
      </c>
      <c r="C4944" s="89"/>
      <c r="D4944" s="89" t="s">
        <v>144</v>
      </c>
      <c r="E4944" s="94" t="s">
        <v>7320</v>
      </c>
      <c r="F4944" s="95" t="s">
        <v>7321</v>
      </c>
      <c r="G4944" s="89" t="s">
        <v>1071</v>
      </c>
      <c r="H4944" s="89" t="s">
        <v>6395</v>
      </c>
      <c r="I4944" s="96">
        <v>1</v>
      </c>
      <c r="J4944" s="97">
        <v>3224</v>
      </c>
      <c r="K4944" s="98">
        <f t="shared" si="2709"/>
        <v>10075</v>
      </c>
      <c r="L4944" s="99">
        <f t="shared" si="2710"/>
        <v>1.0815399999999999</v>
      </c>
      <c r="M4944" s="100">
        <f t="shared" si="2711"/>
        <v>1.0590999999999999</v>
      </c>
      <c r="N4944" s="101">
        <f t="shared" si="2712"/>
        <v>0.97811300000000001</v>
      </c>
      <c r="O4944" s="100">
        <f t="shared" si="2713"/>
        <v>1</v>
      </c>
      <c r="P4944" s="98">
        <f t="shared" si="2714"/>
        <v>11287.91</v>
      </c>
      <c r="Q4944" s="97">
        <f t="shared" si="2715"/>
        <v>3612.13</v>
      </c>
      <c r="R4944" s="97"/>
      <c r="S4944" s="97"/>
    </row>
    <row r="4945" spans="1:19" ht="33.75" x14ac:dyDescent="0.25">
      <c r="A4945" s="89" t="s">
        <v>10376</v>
      </c>
      <c r="B4945" s="89" t="s">
        <v>10321</v>
      </c>
      <c r="C4945" s="89"/>
      <c r="D4945" s="89" t="s">
        <v>146</v>
      </c>
      <c r="E4945" s="94" t="s">
        <v>6788</v>
      </c>
      <c r="F4945" s="95" t="s">
        <v>6789</v>
      </c>
      <c r="G4945" s="89" t="s">
        <v>1459</v>
      </c>
      <c r="H4945" s="89" t="s">
        <v>10377</v>
      </c>
      <c r="I4945" s="96">
        <v>1</v>
      </c>
      <c r="J4945" s="97">
        <v>3413</v>
      </c>
      <c r="K4945" s="98">
        <f t="shared" si="2709"/>
        <v>38460.67</v>
      </c>
      <c r="L4945" s="99">
        <f t="shared" si="2710"/>
        <v>1.0815399999999999</v>
      </c>
      <c r="M4945" s="100">
        <f t="shared" si="2711"/>
        <v>1.0590999999999999</v>
      </c>
      <c r="N4945" s="101">
        <f t="shared" si="2712"/>
        <v>0.97811300000000001</v>
      </c>
      <c r="O4945" s="100">
        <f t="shared" si="2713"/>
        <v>1</v>
      </c>
      <c r="P4945" s="98">
        <f t="shared" si="2714"/>
        <v>43090.89</v>
      </c>
      <c r="Q4945" s="97">
        <f t="shared" si="2715"/>
        <v>3823.89</v>
      </c>
      <c r="R4945" s="97"/>
      <c r="S4945" s="97"/>
    </row>
    <row r="4946" spans="1:19" ht="33.75" x14ac:dyDescent="0.25">
      <c r="A4946" s="89" t="s">
        <v>10378</v>
      </c>
      <c r="B4946" s="89" t="s">
        <v>10321</v>
      </c>
      <c r="C4946" s="89"/>
      <c r="D4946" s="89" t="s">
        <v>151</v>
      </c>
      <c r="E4946" s="94" t="s">
        <v>6792</v>
      </c>
      <c r="F4946" s="95" t="s">
        <v>6793</v>
      </c>
      <c r="G4946" s="89" t="s">
        <v>1459</v>
      </c>
      <c r="H4946" s="89" t="s">
        <v>10379</v>
      </c>
      <c r="I4946" s="96">
        <v>1</v>
      </c>
      <c r="J4946" s="97">
        <v>6743</v>
      </c>
      <c r="K4946" s="98">
        <f t="shared" si="2709"/>
        <v>55089.87</v>
      </c>
      <c r="L4946" s="99">
        <f t="shared" si="2710"/>
        <v>1.0815399999999999</v>
      </c>
      <c r="M4946" s="100">
        <f t="shared" si="2711"/>
        <v>1.0590999999999999</v>
      </c>
      <c r="N4946" s="101">
        <f t="shared" si="2712"/>
        <v>0.97811300000000001</v>
      </c>
      <c r="O4946" s="100">
        <f t="shared" si="2713"/>
        <v>1</v>
      </c>
      <c r="P4946" s="98">
        <f t="shared" si="2714"/>
        <v>61722.05</v>
      </c>
      <c r="Q4946" s="97">
        <f t="shared" si="2715"/>
        <v>7554.78</v>
      </c>
      <c r="R4946" s="97"/>
      <c r="S4946" s="97"/>
    </row>
    <row r="4947" spans="1:19" ht="33.75" x14ac:dyDescent="0.25">
      <c r="A4947" s="89" t="s">
        <v>10380</v>
      </c>
      <c r="B4947" s="89" t="s">
        <v>10321</v>
      </c>
      <c r="C4947" s="89"/>
      <c r="D4947" s="89" t="s">
        <v>154</v>
      </c>
      <c r="E4947" s="94" t="s">
        <v>10381</v>
      </c>
      <c r="F4947" s="95" t="s">
        <v>10382</v>
      </c>
      <c r="G4947" s="89" t="s">
        <v>1459</v>
      </c>
      <c r="H4947" s="89" t="s">
        <v>10383</v>
      </c>
      <c r="I4947" s="96">
        <v>1</v>
      </c>
      <c r="J4947" s="97">
        <v>2090</v>
      </c>
      <c r="K4947" s="98">
        <f t="shared" si="2709"/>
        <v>81960.78</v>
      </c>
      <c r="L4947" s="99">
        <f t="shared" si="2710"/>
        <v>1.0815399999999999</v>
      </c>
      <c r="M4947" s="100">
        <f t="shared" si="2711"/>
        <v>1.0590999999999999</v>
      </c>
      <c r="N4947" s="101">
        <f t="shared" si="2712"/>
        <v>0.97811300000000001</v>
      </c>
      <c r="O4947" s="100">
        <f t="shared" si="2713"/>
        <v>1</v>
      </c>
      <c r="P4947" s="98">
        <f t="shared" si="2714"/>
        <v>91827.9</v>
      </c>
      <c r="Q4947" s="97">
        <f t="shared" si="2715"/>
        <v>2341.61</v>
      </c>
      <c r="R4947" s="97"/>
      <c r="S4947" s="97"/>
    </row>
    <row r="4948" spans="1:19" ht="22.5" x14ac:dyDescent="0.25">
      <c r="A4948" s="89" t="s">
        <v>10384</v>
      </c>
      <c r="B4948" s="89" t="s">
        <v>10321</v>
      </c>
      <c r="C4948" s="89"/>
      <c r="D4948" s="89" t="s">
        <v>156</v>
      </c>
      <c r="E4948" s="94" t="s">
        <v>1510</v>
      </c>
      <c r="F4948" s="95" t="s">
        <v>1511</v>
      </c>
      <c r="G4948" s="89" t="s">
        <v>1077</v>
      </c>
      <c r="H4948" s="89" t="s">
        <v>10385</v>
      </c>
      <c r="I4948" s="96">
        <v>1</v>
      </c>
      <c r="J4948" s="97">
        <v>9805</v>
      </c>
      <c r="K4948" s="98">
        <f t="shared" si="2709"/>
        <v>213.62</v>
      </c>
      <c r="L4948" s="99">
        <f t="shared" si="2710"/>
        <v>1.0815399999999999</v>
      </c>
      <c r="M4948" s="100">
        <f t="shared" si="2711"/>
        <v>1.0590999999999999</v>
      </c>
      <c r="N4948" s="101">
        <f t="shared" si="2712"/>
        <v>0.97811300000000001</v>
      </c>
      <c r="O4948" s="100">
        <f t="shared" si="2713"/>
        <v>1</v>
      </c>
      <c r="P4948" s="98">
        <f t="shared" si="2714"/>
        <v>239.34</v>
      </c>
      <c r="Q4948" s="97">
        <f t="shared" si="2715"/>
        <v>10985.71</v>
      </c>
      <c r="R4948" s="97"/>
      <c r="S4948" s="97"/>
    </row>
    <row r="4949" spans="1:19" x14ac:dyDescent="0.25">
      <c r="A4949" s="89" t="s">
        <v>10386</v>
      </c>
      <c r="B4949" s="89" t="s">
        <v>10321</v>
      </c>
      <c r="C4949" s="89"/>
      <c r="D4949" s="89" t="s">
        <v>157</v>
      </c>
      <c r="E4949" s="94" t="s">
        <v>1499</v>
      </c>
      <c r="F4949" s="95" t="s">
        <v>1500</v>
      </c>
      <c r="G4949" s="89" t="s">
        <v>71</v>
      </c>
      <c r="H4949" s="89" t="s">
        <v>1183</v>
      </c>
      <c r="I4949" s="96">
        <v>1</v>
      </c>
      <c r="J4949" s="97">
        <v>586</v>
      </c>
      <c r="K4949" s="98">
        <f t="shared" si="2709"/>
        <v>2930</v>
      </c>
      <c r="L4949" s="99">
        <f t="shared" si="2710"/>
        <v>1.0815399999999999</v>
      </c>
      <c r="M4949" s="100">
        <f t="shared" si="2711"/>
        <v>1.0590999999999999</v>
      </c>
      <c r="N4949" s="101">
        <f t="shared" si="2712"/>
        <v>0.97811300000000001</v>
      </c>
      <c r="O4949" s="100">
        <f t="shared" si="2713"/>
        <v>1</v>
      </c>
      <c r="P4949" s="98">
        <f t="shared" si="2714"/>
        <v>3282.74</v>
      </c>
      <c r="Q4949" s="97">
        <f t="shared" si="2715"/>
        <v>656.55</v>
      </c>
      <c r="R4949" s="97"/>
      <c r="S4949" s="97"/>
    </row>
    <row r="4950" spans="1:19" x14ac:dyDescent="0.25">
      <c r="A4950" s="89"/>
      <c r="B4950" s="90"/>
      <c r="C4950" s="90"/>
      <c r="D4950" s="91"/>
      <c r="E4950" s="92"/>
      <c r="F4950" s="92" t="s">
        <v>4686</v>
      </c>
      <c r="G4950" s="91"/>
      <c r="H4950" s="91"/>
      <c r="I4950" s="93">
        <v>1</v>
      </c>
      <c r="J4950" s="91"/>
      <c r="K4950" s="98"/>
      <c r="L4950" s="99"/>
      <c r="M4950" s="100"/>
      <c r="N4950" s="101"/>
      <c r="O4950" s="100"/>
      <c r="P4950" s="98"/>
      <c r="Q4950" s="91"/>
      <c r="R4950" s="91"/>
      <c r="S4950" s="91"/>
    </row>
    <row r="4951" spans="1:19" x14ac:dyDescent="0.25">
      <c r="A4951" s="89" t="s">
        <v>10387</v>
      </c>
      <c r="B4951" s="89" t="s">
        <v>10321</v>
      </c>
      <c r="C4951" s="89"/>
      <c r="D4951" s="89" t="s">
        <v>158</v>
      </c>
      <c r="E4951" s="94" t="s">
        <v>7347</v>
      </c>
      <c r="F4951" s="95" t="s">
        <v>7348</v>
      </c>
      <c r="G4951" s="89" t="s">
        <v>1071</v>
      </c>
      <c r="H4951" s="89" t="s">
        <v>10374</v>
      </c>
      <c r="I4951" s="96">
        <v>1</v>
      </c>
      <c r="J4951" s="97">
        <v>32496</v>
      </c>
      <c r="K4951" s="98">
        <f>J4951/H4951</f>
        <v>13263.67</v>
      </c>
      <c r="L4951" s="99">
        <f>$L$8</f>
        <v>1.0815399999999999</v>
      </c>
      <c r="M4951" s="100">
        <f>$M$8</f>
        <v>1.0590999999999999</v>
      </c>
      <c r="N4951" s="101">
        <f>$N$8</f>
        <v>0.97811300000000001</v>
      </c>
      <c r="O4951" s="100">
        <f>$O$8</f>
        <v>1</v>
      </c>
      <c r="P4951" s="98">
        <f>K4951*L4951*M4951*N4951*O4951</f>
        <v>14860.46</v>
      </c>
      <c r="Q4951" s="97">
        <f>H4951*P4951</f>
        <v>36408.129999999997</v>
      </c>
      <c r="R4951" s="97"/>
      <c r="S4951" s="97"/>
    </row>
    <row r="4952" spans="1:19" ht="33.75" x14ac:dyDescent="0.25">
      <c r="A4952" s="89" t="s">
        <v>10388</v>
      </c>
      <c r="B4952" s="89" t="s">
        <v>10321</v>
      </c>
      <c r="C4952" s="89"/>
      <c r="D4952" s="89" t="s">
        <v>165</v>
      </c>
      <c r="E4952" s="94" t="s">
        <v>7350</v>
      </c>
      <c r="F4952" s="95" t="s">
        <v>7351</v>
      </c>
      <c r="G4952" s="89" t="s">
        <v>670</v>
      </c>
      <c r="H4952" s="89" t="s">
        <v>10389</v>
      </c>
      <c r="I4952" s="96">
        <v>1</v>
      </c>
      <c r="J4952" s="97">
        <v>5972</v>
      </c>
      <c r="K4952" s="98">
        <f>J4952/H4952</f>
        <v>257.93</v>
      </c>
      <c r="L4952" s="99">
        <f>$L$8</f>
        <v>1.0815399999999999</v>
      </c>
      <c r="M4952" s="100">
        <f>$M$8</f>
        <v>1.0590999999999999</v>
      </c>
      <c r="N4952" s="101">
        <f>$N$8</f>
        <v>0.97811300000000001</v>
      </c>
      <c r="O4952" s="100">
        <f>$O$8</f>
        <v>1</v>
      </c>
      <c r="P4952" s="98">
        <f>K4952*L4952*M4952*N4952*O4952</f>
        <v>288.98</v>
      </c>
      <c r="Q4952" s="97">
        <f>H4952*P4952</f>
        <v>6691.04</v>
      </c>
      <c r="R4952" s="97"/>
      <c r="S4952" s="97"/>
    </row>
    <row r="4953" spans="1:19" ht="33.75" x14ac:dyDescent="0.25">
      <c r="A4953" s="89" t="s">
        <v>10390</v>
      </c>
      <c r="B4953" s="89" t="s">
        <v>10321</v>
      </c>
      <c r="C4953" s="89"/>
      <c r="D4953" s="89" t="s">
        <v>168</v>
      </c>
      <c r="E4953" s="94" t="s">
        <v>10391</v>
      </c>
      <c r="F4953" s="95" t="s">
        <v>10392</v>
      </c>
      <c r="G4953" s="89" t="s">
        <v>670</v>
      </c>
      <c r="H4953" s="89" t="s">
        <v>5568</v>
      </c>
      <c r="I4953" s="96">
        <v>1</v>
      </c>
      <c r="J4953" s="97">
        <v>501</v>
      </c>
      <c r="K4953" s="98">
        <f>J4953/H4953</f>
        <v>272.88</v>
      </c>
      <c r="L4953" s="99">
        <f>$L$8</f>
        <v>1.0815399999999999</v>
      </c>
      <c r="M4953" s="100">
        <f>$M$8</f>
        <v>1.0590999999999999</v>
      </c>
      <c r="N4953" s="101">
        <f>$N$8</f>
        <v>0.97811300000000001</v>
      </c>
      <c r="O4953" s="100">
        <f>$O$8</f>
        <v>1</v>
      </c>
      <c r="P4953" s="98">
        <f>K4953*L4953*M4953*N4953*O4953</f>
        <v>305.73</v>
      </c>
      <c r="Q4953" s="97">
        <f>H4953*P4953</f>
        <v>561.32000000000005</v>
      </c>
      <c r="R4953" s="97"/>
      <c r="S4953" s="97"/>
    </row>
    <row r="4954" spans="1:19" x14ac:dyDescent="0.25">
      <c r="A4954" s="89" t="s">
        <v>10393</v>
      </c>
      <c r="B4954" s="89" t="s">
        <v>10321</v>
      </c>
      <c r="C4954" s="89"/>
      <c r="D4954" s="89" t="s">
        <v>170</v>
      </c>
      <c r="E4954" s="94" t="s">
        <v>6839</v>
      </c>
      <c r="F4954" s="95" t="s">
        <v>6840</v>
      </c>
      <c r="G4954" s="89" t="s">
        <v>71</v>
      </c>
      <c r="H4954" s="89" t="s">
        <v>9352</v>
      </c>
      <c r="I4954" s="96">
        <v>1</v>
      </c>
      <c r="J4954" s="97">
        <v>1361</v>
      </c>
      <c r="K4954" s="98">
        <f>J4954/H4954</f>
        <v>302.44</v>
      </c>
      <c r="L4954" s="99">
        <f>$L$8</f>
        <v>1.0815399999999999</v>
      </c>
      <c r="M4954" s="100">
        <f>$M$8</f>
        <v>1.0590999999999999</v>
      </c>
      <c r="N4954" s="101">
        <f>$N$8</f>
        <v>0.97811300000000001</v>
      </c>
      <c r="O4954" s="100">
        <f>$O$8</f>
        <v>1</v>
      </c>
      <c r="P4954" s="98">
        <f>K4954*L4954*M4954*N4954*O4954</f>
        <v>338.85</v>
      </c>
      <c r="Q4954" s="97">
        <f>H4954*P4954</f>
        <v>1524.83</v>
      </c>
      <c r="R4954" s="97"/>
      <c r="S4954" s="97"/>
    </row>
    <row r="4955" spans="1:19" x14ac:dyDescent="0.25">
      <c r="A4955" s="89"/>
      <c r="B4955" s="90"/>
      <c r="C4955" s="90"/>
      <c r="D4955" s="91"/>
      <c r="E4955" s="92"/>
      <c r="F4955" s="92" t="s">
        <v>1558</v>
      </c>
      <c r="G4955" s="91"/>
      <c r="H4955" s="91"/>
      <c r="I4955" s="93">
        <v>1</v>
      </c>
      <c r="J4955" s="91"/>
      <c r="K4955" s="98"/>
      <c r="L4955" s="99"/>
      <c r="M4955" s="100"/>
      <c r="N4955" s="101"/>
      <c r="O4955" s="100"/>
      <c r="P4955" s="98"/>
      <c r="Q4955" s="91"/>
      <c r="R4955" s="91"/>
      <c r="S4955" s="91"/>
    </row>
    <row r="4956" spans="1:19" ht="22.5" x14ac:dyDescent="0.25">
      <c r="A4956" s="89" t="s">
        <v>10394</v>
      </c>
      <c r="B4956" s="89" t="s">
        <v>10321</v>
      </c>
      <c r="C4956" s="89"/>
      <c r="D4956" s="89" t="s">
        <v>175</v>
      </c>
      <c r="E4956" s="94" t="s">
        <v>8925</v>
      </c>
      <c r="F4956" s="95" t="s">
        <v>8926</v>
      </c>
      <c r="G4956" s="89" t="s">
        <v>1071</v>
      </c>
      <c r="H4956" s="89" t="s">
        <v>451</v>
      </c>
      <c r="I4956" s="96">
        <v>1</v>
      </c>
      <c r="J4956" s="97">
        <v>191</v>
      </c>
      <c r="K4956" s="98">
        <f t="shared" ref="K4956:K4968" si="2716">J4956/H4956</f>
        <v>19100</v>
      </c>
      <c r="L4956" s="99">
        <f t="shared" ref="L4956:L4968" si="2717">$L$8</f>
        <v>1.0815399999999999</v>
      </c>
      <c r="M4956" s="100">
        <f t="shared" ref="M4956:M4968" si="2718">$M$8</f>
        <v>1.0590999999999999</v>
      </c>
      <c r="N4956" s="101">
        <f t="shared" ref="N4956:N4968" si="2719">$N$8</f>
        <v>0.97811300000000001</v>
      </c>
      <c r="O4956" s="100">
        <f t="shared" ref="O4956:O4968" si="2720">$O$8</f>
        <v>1</v>
      </c>
      <c r="P4956" s="98">
        <f t="shared" ref="P4956:P4968" si="2721">K4956*L4956*M4956*N4956*O4956</f>
        <v>21399.42</v>
      </c>
      <c r="Q4956" s="97">
        <f t="shared" ref="Q4956:Q4968" si="2722">H4956*P4956</f>
        <v>213.99</v>
      </c>
      <c r="R4956" s="97"/>
      <c r="S4956" s="97"/>
    </row>
    <row r="4957" spans="1:19" ht="22.5" x14ac:dyDescent="0.25">
      <c r="A4957" s="89" t="s">
        <v>10395</v>
      </c>
      <c r="B4957" s="89" t="s">
        <v>10321</v>
      </c>
      <c r="C4957" s="89"/>
      <c r="D4957" s="89" t="s">
        <v>178</v>
      </c>
      <c r="E4957" s="94" t="s">
        <v>8929</v>
      </c>
      <c r="F4957" s="95" t="s">
        <v>8930</v>
      </c>
      <c r="G4957" s="89" t="s">
        <v>502</v>
      </c>
      <c r="H4957" s="89" t="s">
        <v>10396</v>
      </c>
      <c r="I4957" s="96">
        <v>1</v>
      </c>
      <c r="J4957" s="97">
        <v>15</v>
      </c>
      <c r="K4957" s="98">
        <f t="shared" si="2716"/>
        <v>37974.68</v>
      </c>
      <c r="L4957" s="99">
        <f t="shared" si="2717"/>
        <v>1.0815399999999999</v>
      </c>
      <c r="M4957" s="100">
        <f t="shared" si="2718"/>
        <v>1.0590999999999999</v>
      </c>
      <c r="N4957" s="101">
        <f t="shared" si="2719"/>
        <v>0.97811300000000001</v>
      </c>
      <c r="O4957" s="100">
        <f t="shared" si="2720"/>
        <v>1</v>
      </c>
      <c r="P4957" s="98">
        <f t="shared" si="2721"/>
        <v>42546.39</v>
      </c>
      <c r="Q4957" s="97">
        <f t="shared" si="2722"/>
        <v>16.809999999999999</v>
      </c>
      <c r="R4957" s="97"/>
      <c r="S4957" s="97"/>
    </row>
    <row r="4958" spans="1:19" ht="22.5" x14ac:dyDescent="0.25">
      <c r="A4958" s="89" t="s">
        <v>10397</v>
      </c>
      <c r="B4958" s="89" t="s">
        <v>10321</v>
      </c>
      <c r="C4958" s="89"/>
      <c r="D4958" s="89" t="s">
        <v>181</v>
      </c>
      <c r="E4958" s="94" t="s">
        <v>10398</v>
      </c>
      <c r="F4958" s="95" t="s">
        <v>8934</v>
      </c>
      <c r="G4958" s="89" t="s">
        <v>648</v>
      </c>
      <c r="H4958" s="89" t="s">
        <v>24</v>
      </c>
      <c r="I4958" s="96">
        <v>1</v>
      </c>
      <c r="J4958" s="97">
        <v>204</v>
      </c>
      <c r="K4958" s="98">
        <f t="shared" si="2716"/>
        <v>102</v>
      </c>
      <c r="L4958" s="99">
        <f t="shared" si="2717"/>
        <v>1.0815399999999999</v>
      </c>
      <c r="M4958" s="100">
        <f t="shared" si="2718"/>
        <v>1.0590999999999999</v>
      </c>
      <c r="N4958" s="101">
        <f t="shared" si="2719"/>
        <v>0.97811300000000001</v>
      </c>
      <c r="O4958" s="100">
        <f t="shared" si="2720"/>
        <v>1</v>
      </c>
      <c r="P4958" s="98">
        <f t="shared" si="2721"/>
        <v>114.28</v>
      </c>
      <c r="Q4958" s="97">
        <f t="shared" si="2722"/>
        <v>228.56</v>
      </c>
      <c r="R4958" s="97"/>
      <c r="S4958" s="97"/>
    </row>
    <row r="4959" spans="1:19" ht="22.5" x14ac:dyDescent="0.25">
      <c r="A4959" s="89" t="s">
        <v>10399</v>
      </c>
      <c r="B4959" s="89" t="s">
        <v>10321</v>
      </c>
      <c r="C4959" s="89"/>
      <c r="D4959" s="89" t="s">
        <v>182</v>
      </c>
      <c r="E4959" s="94" t="s">
        <v>8925</v>
      </c>
      <c r="F4959" s="95" t="s">
        <v>8936</v>
      </c>
      <c r="G4959" s="89" t="s">
        <v>1071</v>
      </c>
      <c r="H4959" s="89" t="s">
        <v>10400</v>
      </c>
      <c r="I4959" s="96">
        <v>1</v>
      </c>
      <c r="J4959" s="97">
        <v>39087</v>
      </c>
      <c r="K4959" s="98">
        <f t="shared" si="2716"/>
        <v>18974.27</v>
      </c>
      <c r="L4959" s="99">
        <f t="shared" si="2717"/>
        <v>1.0815399999999999</v>
      </c>
      <c r="M4959" s="100">
        <f t="shared" si="2718"/>
        <v>1.0590999999999999</v>
      </c>
      <c r="N4959" s="101">
        <f t="shared" si="2719"/>
        <v>0.97811300000000001</v>
      </c>
      <c r="O4959" s="100">
        <f t="shared" si="2720"/>
        <v>1</v>
      </c>
      <c r="P4959" s="98">
        <f t="shared" si="2721"/>
        <v>21258.55</v>
      </c>
      <c r="Q4959" s="97">
        <f t="shared" si="2722"/>
        <v>43792.61</v>
      </c>
      <c r="R4959" s="97"/>
      <c r="S4959" s="97"/>
    </row>
    <row r="4960" spans="1:19" ht="22.5" x14ac:dyDescent="0.25">
      <c r="A4960" s="89" t="s">
        <v>10401</v>
      </c>
      <c r="B4960" s="89" t="s">
        <v>10321</v>
      </c>
      <c r="C4960" s="89"/>
      <c r="D4960" s="89" t="s">
        <v>183</v>
      </c>
      <c r="E4960" s="94" t="s">
        <v>8929</v>
      </c>
      <c r="F4960" s="95" t="s">
        <v>8930</v>
      </c>
      <c r="G4960" s="89" t="s">
        <v>502</v>
      </c>
      <c r="H4960" s="89" t="s">
        <v>10402</v>
      </c>
      <c r="I4960" s="96">
        <v>1</v>
      </c>
      <c r="J4960" s="97">
        <v>3181</v>
      </c>
      <c r="K4960" s="98">
        <f t="shared" si="2716"/>
        <v>39093.03</v>
      </c>
      <c r="L4960" s="99">
        <f t="shared" si="2717"/>
        <v>1.0815399999999999</v>
      </c>
      <c r="M4960" s="100">
        <f t="shared" si="2718"/>
        <v>1.0590999999999999</v>
      </c>
      <c r="N4960" s="101">
        <f t="shared" si="2719"/>
        <v>0.97811300000000001</v>
      </c>
      <c r="O4960" s="100">
        <f t="shared" si="2720"/>
        <v>1</v>
      </c>
      <c r="P4960" s="98">
        <f t="shared" si="2721"/>
        <v>43799.38</v>
      </c>
      <c r="Q4960" s="97">
        <f t="shared" si="2722"/>
        <v>3563.96</v>
      </c>
      <c r="R4960" s="97"/>
      <c r="S4960" s="97"/>
    </row>
    <row r="4961" spans="1:19" ht="22.5" x14ac:dyDescent="0.25">
      <c r="A4961" s="89" t="s">
        <v>10403</v>
      </c>
      <c r="B4961" s="89" t="s">
        <v>10321</v>
      </c>
      <c r="C4961" s="89"/>
      <c r="D4961" s="89" t="s">
        <v>191</v>
      </c>
      <c r="E4961" s="94" t="s">
        <v>8939</v>
      </c>
      <c r="F4961" s="95" t="s">
        <v>8940</v>
      </c>
      <c r="G4961" s="89" t="s">
        <v>1071</v>
      </c>
      <c r="H4961" s="89" t="s">
        <v>10005</v>
      </c>
      <c r="I4961" s="96">
        <v>1</v>
      </c>
      <c r="J4961" s="97">
        <v>9357</v>
      </c>
      <c r="K4961" s="98">
        <f t="shared" si="2716"/>
        <v>17012.73</v>
      </c>
      <c r="L4961" s="99">
        <f t="shared" si="2717"/>
        <v>1.0815399999999999</v>
      </c>
      <c r="M4961" s="100">
        <f t="shared" si="2718"/>
        <v>1.0590999999999999</v>
      </c>
      <c r="N4961" s="101">
        <f t="shared" si="2719"/>
        <v>0.97811300000000001</v>
      </c>
      <c r="O4961" s="100">
        <f t="shared" si="2720"/>
        <v>1</v>
      </c>
      <c r="P4961" s="98">
        <f t="shared" si="2721"/>
        <v>19060.86</v>
      </c>
      <c r="Q4961" s="97">
        <f t="shared" si="2722"/>
        <v>10483.469999999999</v>
      </c>
      <c r="R4961" s="97"/>
      <c r="S4961" s="97"/>
    </row>
    <row r="4962" spans="1:19" x14ac:dyDescent="0.25">
      <c r="A4962" s="89" t="s">
        <v>10404</v>
      </c>
      <c r="B4962" s="89" t="s">
        <v>10321</v>
      </c>
      <c r="C4962" s="89"/>
      <c r="D4962" s="89" t="s">
        <v>194</v>
      </c>
      <c r="E4962" s="94" t="s">
        <v>8942</v>
      </c>
      <c r="F4962" s="95" t="s">
        <v>8943</v>
      </c>
      <c r="G4962" s="89" t="s">
        <v>502</v>
      </c>
      <c r="H4962" s="89" t="s">
        <v>10405</v>
      </c>
      <c r="I4962" s="96">
        <v>1</v>
      </c>
      <c r="J4962" s="97">
        <v>1355</v>
      </c>
      <c r="K4962" s="98">
        <f t="shared" si="2716"/>
        <v>49026.7</v>
      </c>
      <c r="L4962" s="99">
        <f t="shared" si="2717"/>
        <v>1.0815399999999999</v>
      </c>
      <c r="M4962" s="100">
        <f t="shared" si="2718"/>
        <v>1.0590999999999999</v>
      </c>
      <c r="N4962" s="101">
        <f t="shared" si="2719"/>
        <v>0.97811300000000001</v>
      </c>
      <c r="O4962" s="100">
        <f t="shared" si="2720"/>
        <v>1</v>
      </c>
      <c r="P4962" s="98">
        <f t="shared" si="2721"/>
        <v>54928.94</v>
      </c>
      <c r="Q4962" s="97">
        <f t="shared" si="2722"/>
        <v>1518.13</v>
      </c>
      <c r="R4962" s="97"/>
      <c r="S4962" s="97"/>
    </row>
    <row r="4963" spans="1:19" ht="22.5" x14ac:dyDescent="0.25">
      <c r="A4963" s="89" t="s">
        <v>10406</v>
      </c>
      <c r="B4963" s="89" t="s">
        <v>10321</v>
      </c>
      <c r="C4963" s="89"/>
      <c r="D4963" s="89" t="s">
        <v>196</v>
      </c>
      <c r="E4963" s="94" t="s">
        <v>1560</v>
      </c>
      <c r="F4963" s="95" t="s">
        <v>1561</v>
      </c>
      <c r="G4963" s="89" t="s">
        <v>1071</v>
      </c>
      <c r="H4963" s="89" t="s">
        <v>10005</v>
      </c>
      <c r="I4963" s="96">
        <v>1</v>
      </c>
      <c r="J4963" s="97">
        <v>10587</v>
      </c>
      <c r="K4963" s="98">
        <f t="shared" si="2716"/>
        <v>19249.09</v>
      </c>
      <c r="L4963" s="99">
        <f t="shared" si="2717"/>
        <v>1.0815399999999999</v>
      </c>
      <c r="M4963" s="100">
        <f t="shared" si="2718"/>
        <v>1.0590999999999999</v>
      </c>
      <c r="N4963" s="101">
        <f t="shared" si="2719"/>
        <v>0.97811300000000001</v>
      </c>
      <c r="O4963" s="100">
        <f t="shared" si="2720"/>
        <v>1</v>
      </c>
      <c r="P4963" s="98">
        <f t="shared" si="2721"/>
        <v>21566.46</v>
      </c>
      <c r="Q4963" s="97">
        <f t="shared" si="2722"/>
        <v>11861.55</v>
      </c>
      <c r="R4963" s="97"/>
      <c r="S4963" s="97"/>
    </row>
    <row r="4964" spans="1:19" x14ac:dyDescent="0.25">
      <c r="A4964" s="89" t="s">
        <v>10407</v>
      </c>
      <c r="B4964" s="89" t="s">
        <v>10321</v>
      </c>
      <c r="C4964" s="89"/>
      <c r="D4964" s="89" t="s">
        <v>201</v>
      </c>
      <c r="E4964" s="94" t="s">
        <v>1563</v>
      </c>
      <c r="F4964" s="95" t="s">
        <v>1564</v>
      </c>
      <c r="G4964" s="89" t="s">
        <v>502</v>
      </c>
      <c r="H4964" s="89" t="s">
        <v>10408</v>
      </c>
      <c r="I4964" s="96">
        <v>1</v>
      </c>
      <c r="J4964" s="97">
        <v>3374</v>
      </c>
      <c r="K4964" s="98">
        <f t="shared" si="2716"/>
        <v>47628.46</v>
      </c>
      <c r="L4964" s="99">
        <f t="shared" si="2717"/>
        <v>1.0815399999999999</v>
      </c>
      <c r="M4964" s="100">
        <f t="shared" si="2718"/>
        <v>1.0590999999999999</v>
      </c>
      <c r="N4964" s="101">
        <f t="shared" si="2719"/>
        <v>0.97811300000000001</v>
      </c>
      <c r="O4964" s="100">
        <f t="shared" si="2720"/>
        <v>1</v>
      </c>
      <c r="P4964" s="98">
        <f t="shared" si="2721"/>
        <v>53362.37</v>
      </c>
      <c r="Q4964" s="97">
        <f t="shared" si="2722"/>
        <v>3780.19</v>
      </c>
      <c r="R4964" s="97"/>
      <c r="S4964" s="97"/>
    </row>
    <row r="4965" spans="1:19" x14ac:dyDescent="0.25">
      <c r="A4965" s="89" t="s">
        <v>10409</v>
      </c>
      <c r="B4965" s="89" t="s">
        <v>10321</v>
      </c>
      <c r="C4965" s="89"/>
      <c r="D4965" s="89" t="s">
        <v>204</v>
      </c>
      <c r="E4965" s="94" t="s">
        <v>1567</v>
      </c>
      <c r="F4965" s="95" t="s">
        <v>1568</v>
      </c>
      <c r="G4965" s="89" t="s">
        <v>970</v>
      </c>
      <c r="H4965" s="89" t="s">
        <v>2537</v>
      </c>
      <c r="I4965" s="96">
        <v>1</v>
      </c>
      <c r="J4965" s="97">
        <v>4197</v>
      </c>
      <c r="K4965" s="98">
        <f t="shared" si="2716"/>
        <v>10492.5</v>
      </c>
      <c r="L4965" s="99">
        <f t="shared" si="2717"/>
        <v>1.0815399999999999</v>
      </c>
      <c r="M4965" s="100">
        <f t="shared" si="2718"/>
        <v>1.0590999999999999</v>
      </c>
      <c r="N4965" s="101">
        <f t="shared" si="2719"/>
        <v>0.97811300000000001</v>
      </c>
      <c r="O4965" s="100">
        <f t="shared" si="2720"/>
        <v>1</v>
      </c>
      <c r="P4965" s="98">
        <f t="shared" si="2721"/>
        <v>11755.67</v>
      </c>
      <c r="Q4965" s="97">
        <f t="shared" si="2722"/>
        <v>4702.2700000000004</v>
      </c>
      <c r="R4965" s="97"/>
      <c r="S4965" s="97"/>
    </row>
    <row r="4966" spans="1:19" x14ac:dyDescent="0.25">
      <c r="A4966" s="89" t="s">
        <v>10410</v>
      </c>
      <c r="B4966" s="89" t="s">
        <v>10321</v>
      </c>
      <c r="C4966" s="89"/>
      <c r="D4966" s="89" t="s">
        <v>206</v>
      </c>
      <c r="E4966" s="94" t="s">
        <v>1571</v>
      </c>
      <c r="F4966" s="95" t="s">
        <v>1572</v>
      </c>
      <c r="G4966" s="89" t="s">
        <v>502</v>
      </c>
      <c r="H4966" s="89" t="s">
        <v>7385</v>
      </c>
      <c r="I4966" s="96">
        <v>1</v>
      </c>
      <c r="J4966" s="97">
        <v>1838</v>
      </c>
      <c r="K4966" s="98">
        <f t="shared" si="2716"/>
        <v>40627.760000000002</v>
      </c>
      <c r="L4966" s="99">
        <f t="shared" si="2717"/>
        <v>1.0815399999999999</v>
      </c>
      <c r="M4966" s="100">
        <f t="shared" si="2718"/>
        <v>1.0590999999999999</v>
      </c>
      <c r="N4966" s="101">
        <f t="shared" si="2719"/>
        <v>0.97811300000000001</v>
      </c>
      <c r="O4966" s="100">
        <f t="shared" si="2720"/>
        <v>1</v>
      </c>
      <c r="P4966" s="98">
        <f t="shared" si="2721"/>
        <v>45518.87</v>
      </c>
      <c r="Q4966" s="97">
        <f t="shared" si="2722"/>
        <v>2059.27</v>
      </c>
      <c r="R4966" s="97"/>
      <c r="S4966" s="97"/>
    </row>
    <row r="4967" spans="1:19" x14ac:dyDescent="0.25">
      <c r="A4967" s="89" t="s">
        <v>10411</v>
      </c>
      <c r="B4967" s="89" t="s">
        <v>10321</v>
      </c>
      <c r="C4967" s="89"/>
      <c r="D4967" s="89" t="s">
        <v>207</v>
      </c>
      <c r="E4967" s="94" t="s">
        <v>10412</v>
      </c>
      <c r="F4967" s="95" t="s">
        <v>10413</v>
      </c>
      <c r="G4967" s="89" t="s">
        <v>71</v>
      </c>
      <c r="H4967" s="89" t="s">
        <v>2537</v>
      </c>
      <c r="I4967" s="96">
        <v>1</v>
      </c>
      <c r="J4967" s="97">
        <v>131</v>
      </c>
      <c r="K4967" s="98">
        <f t="shared" si="2716"/>
        <v>327.5</v>
      </c>
      <c r="L4967" s="99">
        <f t="shared" si="2717"/>
        <v>1.0815399999999999</v>
      </c>
      <c r="M4967" s="100">
        <f t="shared" si="2718"/>
        <v>1.0590999999999999</v>
      </c>
      <c r="N4967" s="101">
        <f t="shared" si="2719"/>
        <v>0.97811300000000001</v>
      </c>
      <c r="O4967" s="100">
        <f t="shared" si="2720"/>
        <v>1</v>
      </c>
      <c r="P4967" s="98">
        <f t="shared" si="2721"/>
        <v>366.93</v>
      </c>
      <c r="Q4967" s="97">
        <f t="shared" si="2722"/>
        <v>146.77000000000001</v>
      </c>
      <c r="R4967" s="97"/>
      <c r="S4967" s="97"/>
    </row>
    <row r="4968" spans="1:19" x14ac:dyDescent="0.25">
      <c r="A4968" s="89" t="s">
        <v>10414</v>
      </c>
      <c r="B4968" s="89" t="s">
        <v>10321</v>
      </c>
      <c r="C4968" s="89"/>
      <c r="D4968" s="89" t="s">
        <v>208</v>
      </c>
      <c r="E4968" s="94" t="s">
        <v>8952</v>
      </c>
      <c r="F4968" s="95" t="s">
        <v>8953</v>
      </c>
      <c r="G4968" s="89" t="s">
        <v>648</v>
      </c>
      <c r="H4968" s="89" t="s">
        <v>136</v>
      </c>
      <c r="I4968" s="96">
        <v>1</v>
      </c>
      <c r="J4968" s="97">
        <v>1433</v>
      </c>
      <c r="K4968" s="98">
        <f t="shared" si="2716"/>
        <v>47.77</v>
      </c>
      <c r="L4968" s="99">
        <f t="shared" si="2717"/>
        <v>1.0815399999999999</v>
      </c>
      <c r="M4968" s="100">
        <f t="shared" si="2718"/>
        <v>1.0590999999999999</v>
      </c>
      <c r="N4968" s="101">
        <f t="shared" si="2719"/>
        <v>0.97811300000000001</v>
      </c>
      <c r="O4968" s="100">
        <f t="shared" si="2720"/>
        <v>1</v>
      </c>
      <c r="P4968" s="98">
        <f t="shared" si="2721"/>
        <v>53.52</v>
      </c>
      <c r="Q4968" s="97">
        <f t="shared" si="2722"/>
        <v>1605.6</v>
      </c>
      <c r="R4968" s="97"/>
      <c r="S4968" s="97"/>
    </row>
    <row r="4969" spans="1:19" x14ac:dyDescent="0.25">
      <c r="A4969" s="82" t="s">
        <v>2875</v>
      </c>
      <c r="B4969" s="83"/>
      <c r="C4969" s="84"/>
      <c r="D4969" s="85"/>
      <c r="E4969" s="86"/>
      <c r="F4969" s="86" t="s">
        <v>1574</v>
      </c>
      <c r="G4969" s="82"/>
      <c r="H4969" s="82"/>
      <c r="I4969" s="87"/>
      <c r="J4969" s="88">
        <f>SUM(J4970:J4979)</f>
        <v>43236</v>
      </c>
      <c r="K4969" s="98"/>
      <c r="L4969" s="99"/>
      <c r="M4969" s="100"/>
      <c r="N4969" s="101"/>
      <c r="O4969" s="100"/>
      <c r="P4969" s="98"/>
      <c r="Q4969" s="88">
        <f>SUM(Q4970:Q4979)</f>
        <v>48441.11</v>
      </c>
      <c r="R4969" s="88">
        <f t="shared" ref="R4969:S4969" si="2723">SUM(R4970:R4979)</f>
        <v>0</v>
      </c>
      <c r="S4969" s="88">
        <f t="shared" si="2723"/>
        <v>0</v>
      </c>
    </row>
    <row r="4970" spans="1:19" x14ac:dyDescent="0.25">
      <c r="A4970" s="89"/>
      <c r="B4970" s="90"/>
      <c r="C4970" s="90"/>
      <c r="D4970" s="91"/>
      <c r="E4970" s="92"/>
      <c r="F4970" s="92" t="s">
        <v>8955</v>
      </c>
      <c r="G4970" s="91"/>
      <c r="H4970" s="91"/>
      <c r="I4970" s="93">
        <v>1</v>
      </c>
      <c r="J4970" s="91"/>
      <c r="K4970" s="98"/>
      <c r="L4970" s="99"/>
      <c r="M4970" s="100"/>
      <c r="N4970" s="101"/>
      <c r="O4970" s="100"/>
      <c r="P4970" s="98"/>
      <c r="Q4970" s="91"/>
      <c r="R4970" s="91"/>
      <c r="S4970" s="91"/>
    </row>
    <row r="4971" spans="1:19" ht="22.5" x14ac:dyDescent="0.25">
      <c r="A4971" s="89" t="s">
        <v>10416</v>
      </c>
      <c r="B4971" s="89" t="s">
        <v>10321</v>
      </c>
      <c r="C4971" s="89"/>
      <c r="D4971" s="89" t="s">
        <v>220</v>
      </c>
      <c r="E4971" s="94" t="s">
        <v>8957</v>
      </c>
      <c r="F4971" s="95" t="s">
        <v>8958</v>
      </c>
      <c r="G4971" s="89" t="s">
        <v>648</v>
      </c>
      <c r="H4971" s="89" t="s">
        <v>34</v>
      </c>
      <c r="I4971" s="96">
        <v>1</v>
      </c>
      <c r="J4971" s="97">
        <v>33278</v>
      </c>
      <c r="K4971" s="98">
        <f>J4971/H4971</f>
        <v>8319.5</v>
      </c>
      <c r="L4971" s="99">
        <f>$L$8</f>
        <v>1.0815399999999999</v>
      </c>
      <c r="M4971" s="100">
        <f>$M$8</f>
        <v>1.0590999999999999</v>
      </c>
      <c r="N4971" s="101">
        <f>$N$8</f>
        <v>0.97811300000000001</v>
      </c>
      <c r="O4971" s="100">
        <f>$O$8</f>
        <v>1</v>
      </c>
      <c r="P4971" s="98">
        <f>K4971*L4971*M4971*N4971*O4971</f>
        <v>9321.07</v>
      </c>
      <c r="Q4971" s="97">
        <f>H4971*P4971</f>
        <v>37284.28</v>
      </c>
      <c r="R4971" s="97"/>
      <c r="S4971" s="97"/>
    </row>
    <row r="4972" spans="1:19" ht="22.5" x14ac:dyDescent="0.25">
      <c r="A4972" s="89" t="s">
        <v>10417</v>
      </c>
      <c r="B4972" s="89" t="s">
        <v>10321</v>
      </c>
      <c r="C4972" s="89"/>
      <c r="D4972" s="89" t="s">
        <v>223</v>
      </c>
      <c r="E4972" s="94" t="s">
        <v>1583</v>
      </c>
      <c r="F4972" s="95" t="s">
        <v>1584</v>
      </c>
      <c r="G4972" s="89" t="s">
        <v>51</v>
      </c>
      <c r="H4972" s="89" t="s">
        <v>2077</v>
      </c>
      <c r="I4972" s="96">
        <v>1</v>
      </c>
      <c r="J4972" s="97">
        <v>2116</v>
      </c>
      <c r="K4972" s="98">
        <f>J4972/H4972</f>
        <v>88166.67</v>
      </c>
      <c r="L4972" s="99">
        <f>$L$8</f>
        <v>1.0815399999999999</v>
      </c>
      <c r="M4972" s="100">
        <f>$M$8</f>
        <v>1.0590999999999999</v>
      </c>
      <c r="N4972" s="101">
        <f>$N$8</f>
        <v>0.97811300000000001</v>
      </c>
      <c r="O4972" s="100">
        <f>$O$8</f>
        <v>1</v>
      </c>
      <c r="P4972" s="98">
        <f>K4972*L4972*M4972*N4972*O4972</f>
        <v>98780.91</v>
      </c>
      <c r="Q4972" s="97">
        <f>H4972*P4972</f>
        <v>2370.7399999999998</v>
      </c>
      <c r="R4972" s="97"/>
      <c r="S4972" s="97"/>
    </row>
    <row r="4973" spans="1:19" x14ac:dyDescent="0.25">
      <c r="A4973" s="89" t="s">
        <v>10418</v>
      </c>
      <c r="B4973" s="89" t="s">
        <v>10321</v>
      </c>
      <c r="C4973" s="89"/>
      <c r="D4973" s="89" t="s">
        <v>226</v>
      </c>
      <c r="E4973" s="94" t="s">
        <v>1586</v>
      </c>
      <c r="F4973" s="95" t="s">
        <v>1594</v>
      </c>
      <c r="G4973" s="89" t="s">
        <v>51</v>
      </c>
      <c r="H4973" s="89" t="s">
        <v>2077</v>
      </c>
      <c r="I4973" s="96">
        <v>1</v>
      </c>
      <c r="J4973" s="97">
        <v>1168</v>
      </c>
      <c r="K4973" s="98">
        <f>J4973/H4973</f>
        <v>48666.67</v>
      </c>
      <c r="L4973" s="99">
        <f>$L$8</f>
        <v>1.0815399999999999</v>
      </c>
      <c r="M4973" s="100">
        <f>$M$8</f>
        <v>1.0590999999999999</v>
      </c>
      <c r="N4973" s="101">
        <f>$N$8</f>
        <v>0.97811300000000001</v>
      </c>
      <c r="O4973" s="100">
        <f>$O$8</f>
        <v>1</v>
      </c>
      <c r="P4973" s="98">
        <f>K4973*L4973*M4973*N4973*O4973</f>
        <v>54525.57</v>
      </c>
      <c r="Q4973" s="97">
        <f>H4973*P4973</f>
        <v>1308.6099999999999</v>
      </c>
      <c r="R4973" s="97"/>
      <c r="S4973" s="97"/>
    </row>
    <row r="4974" spans="1:19" x14ac:dyDescent="0.25">
      <c r="A4974" s="89"/>
      <c r="B4974" s="90"/>
      <c r="C4974" s="90"/>
      <c r="D4974" s="91"/>
      <c r="E4974" s="92"/>
      <c r="F4974" s="92" t="s">
        <v>8962</v>
      </c>
      <c r="G4974" s="91"/>
      <c r="H4974" s="91"/>
      <c r="I4974" s="93">
        <v>1</v>
      </c>
      <c r="J4974" s="91"/>
      <c r="K4974" s="98"/>
      <c r="L4974" s="99"/>
      <c r="M4974" s="100"/>
      <c r="N4974" s="101"/>
      <c r="O4974" s="100"/>
      <c r="P4974" s="98"/>
      <c r="Q4974" s="91"/>
      <c r="R4974" s="91"/>
      <c r="S4974" s="91"/>
    </row>
    <row r="4975" spans="1:19" x14ac:dyDescent="0.25">
      <c r="A4975" s="89" t="s">
        <v>10419</v>
      </c>
      <c r="B4975" s="89" t="s">
        <v>10321</v>
      </c>
      <c r="C4975" s="89"/>
      <c r="D4975" s="89" t="s">
        <v>229</v>
      </c>
      <c r="E4975" s="94" t="s">
        <v>1596</v>
      </c>
      <c r="F4975" s="95" t="s">
        <v>1597</v>
      </c>
      <c r="G4975" s="89" t="s">
        <v>81</v>
      </c>
      <c r="H4975" s="89" t="s">
        <v>10420</v>
      </c>
      <c r="I4975" s="96">
        <v>1</v>
      </c>
      <c r="J4975" s="97">
        <v>752</v>
      </c>
      <c r="K4975" s="98">
        <f>J4975/H4975</f>
        <v>143238.1</v>
      </c>
      <c r="L4975" s="99">
        <f>$L$8</f>
        <v>1.0815399999999999</v>
      </c>
      <c r="M4975" s="100">
        <f>$M$8</f>
        <v>1.0590999999999999</v>
      </c>
      <c r="N4975" s="101">
        <f>$N$8</f>
        <v>0.97811300000000001</v>
      </c>
      <c r="O4975" s="100">
        <f>$O$8</f>
        <v>1</v>
      </c>
      <c r="P4975" s="98">
        <f>K4975*L4975*M4975*N4975*O4975</f>
        <v>160482.29999999999</v>
      </c>
      <c r="Q4975" s="97">
        <f>H4975*P4975</f>
        <v>842.53</v>
      </c>
      <c r="R4975" s="97"/>
      <c r="S4975" s="97"/>
    </row>
    <row r="4976" spans="1:19" ht="22.5" x14ac:dyDescent="0.25">
      <c r="A4976" s="89" t="s">
        <v>10421</v>
      </c>
      <c r="B4976" s="89" t="s">
        <v>10321</v>
      </c>
      <c r="C4976" s="89"/>
      <c r="D4976" s="89" t="s">
        <v>231</v>
      </c>
      <c r="E4976" s="94" t="s">
        <v>1600</v>
      </c>
      <c r="F4976" s="95" t="s">
        <v>1601</v>
      </c>
      <c r="G4976" s="89" t="s">
        <v>648</v>
      </c>
      <c r="H4976" s="89" t="s">
        <v>48</v>
      </c>
      <c r="I4976" s="96">
        <v>1</v>
      </c>
      <c r="J4976" s="97">
        <v>2681</v>
      </c>
      <c r="K4976" s="98">
        <f>J4976/H4976</f>
        <v>383</v>
      </c>
      <c r="L4976" s="99">
        <f>$L$8</f>
        <v>1.0815399999999999</v>
      </c>
      <c r="M4976" s="100">
        <f>$M$8</f>
        <v>1.0590999999999999</v>
      </c>
      <c r="N4976" s="101">
        <f>$N$8</f>
        <v>0.97811300000000001</v>
      </c>
      <c r="O4976" s="100">
        <f>$O$8</f>
        <v>1</v>
      </c>
      <c r="P4976" s="98">
        <f>K4976*L4976*M4976*N4976*O4976</f>
        <v>429.11</v>
      </c>
      <c r="Q4976" s="97">
        <f>H4976*P4976</f>
        <v>3003.77</v>
      </c>
      <c r="R4976" s="97"/>
      <c r="S4976" s="97"/>
    </row>
    <row r="4977" spans="1:19" x14ac:dyDescent="0.25">
      <c r="A4977" s="89" t="s">
        <v>10422</v>
      </c>
      <c r="B4977" s="89" t="s">
        <v>10321</v>
      </c>
      <c r="C4977" s="89"/>
      <c r="D4977" s="89" t="s">
        <v>236</v>
      </c>
      <c r="E4977" s="94" t="s">
        <v>1603</v>
      </c>
      <c r="F4977" s="95" t="s">
        <v>1604</v>
      </c>
      <c r="G4977" s="89" t="s">
        <v>502</v>
      </c>
      <c r="H4977" s="89" t="s">
        <v>2428</v>
      </c>
      <c r="I4977" s="96">
        <v>1</v>
      </c>
      <c r="J4977" s="97">
        <v>5902</v>
      </c>
      <c r="K4977" s="98">
        <f>J4977/H4977</f>
        <v>121440.33</v>
      </c>
      <c r="L4977" s="99">
        <f>$L$8</f>
        <v>1.0815399999999999</v>
      </c>
      <c r="M4977" s="100">
        <f>$M$8</f>
        <v>1.0590999999999999</v>
      </c>
      <c r="N4977" s="101">
        <f>$N$8</f>
        <v>0.97811300000000001</v>
      </c>
      <c r="O4977" s="100">
        <f>$O$8</f>
        <v>1</v>
      </c>
      <c r="P4977" s="98">
        <f>K4977*L4977*M4977*N4977*O4977</f>
        <v>136060.32999999999</v>
      </c>
      <c r="Q4977" s="97">
        <f>H4977*P4977</f>
        <v>6612.53</v>
      </c>
      <c r="R4977" s="97"/>
      <c r="S4977" s="97"/>
    </row>
    <row r="4978" spans="1:19" ht="33.75" x14ac:dyDescent="0.25">
      <c r="A4978" s="89" t="s">
        <v>10423</v>
      </c>
      <c r="B4978" s="89" t="s">
        <v>10321</v>
      </c>
      <c r="C4978" s="89"/>
      <c r="D4978" s="89" t="s">
        <v>239</v>
      </c>
      <c r="E4978" s="94" t="s">
        <v>1607</v>
      </c>
      <c r="F4978" s="95" t="s">
        <v>1608</v>
      </c>
      <c r="G4978" s="89" t="s">
        <v>502</v>
      </c>
      <c r="H4978" s="89" t="s">
        <v>10424</v>
      </c>
      <c r="I4978" s="96">
        <v>1</v>
      </c>
      <c r="J4978" s="97">
        <v>-3632</v>
      </c>
      <c r="K4978" s="98">
        <f>J4978/H4978</f>
        <v>74732.509999999995</v>
      </c>
      <c r="L4978" s="99">
        <f>$L$8</f>
        <v>1.0815399999999999</v>
      </c>
      <c r="M4978" s="100">
        <f>$M$8</f>
        <v>1.0590999999999999</v>
      </c>
      <c r="N4978" s="101">
        <f>$N$8</f>
        <v>0.97811300000000001</v>
      </c>
      <c r="O4978" s="100">
        <f>$O$8</f>
        <v>1</v>
      </c>
      <c r="P4978" s="98">
        <f>K4978*L4978*M4978*N4978*O4978</f>
        <v>83729.429999999993</v>
      </c>
      <c r="Q4978" s="97">
        <f>H4978*P4978</f>
        <v>-4069.25</v>
      </c>
      <c r="R4978" s="97"/>
      <c r="S4978" s="97"/>
    </row>
    <row r="4979" spans="1:19" ht="22.5" x14ac:dyDescent="0.25">
      <c r="A4979" s="89" t="s">
        <v>10425</v>
      </c>
      <c r="B4979" s="89" t="s">
        <v>10321</v>
      </c>
      <c r="C4979" s="89"/>
      <c r="D4979" s="89" t="s">
        <v>241</v>
      </c>
      <c r="E4979" s="94" t="s">
        <v>6895</v>
      </c>
      <c r="F4979" s="95" t="s">
        <v>6896</v>
      </c>
      <c r="G4979" s="89" t="s">
        <v>1077</v>
      </c>
      <c r="H4979" s="89" t="s">
        <v>12</v>
      </c>
      <c r="I4979" s="96">
        <v>1</v>
      </c>
      <c r="J4979" s="97">
        <v>971</v>
      </c>
      <c r="K4979" s="98">
        <f>J4979/H4979</f>
        <v>971</v>
      </c>
      <c r="L4979" s="99">
        <f>$L$8</f>
        <v>1.0815399999999999</v>
      </c>
      <c r="M4979" s="100">
        <f>$M$8</f>
        <v>1.0590999999999999</v>
      </c>
      <c r="N4979" s="101">
        <f>$N$8</f>
        <v>0.97811300000000001</v>
      </c>
      <c r="O4979" s="100">
        <f>$O$8</f>
        <v>1</v>
      </c>
      <c r="P4979" s="98">
        <f>K4979*L4979*M4979*N4979*O4979</f>
        <v>1087.9000000000001</v>
      </c>
      <c r="Q4979" s="97">
        <f>H4979*P4979</f>
        <v>1087.9000000000001</v>
      </c>
      <c r="R4979" s="97"/>
      <c r="S4979" s="97"/>
    </row>
    <row r="4980" spans="1:19" x14ac:dyDescent="0.25">
      <c r="A4980" s="72"/>
      <c r="B4980" s="77"/>
      <c r="C4980" s="77"/>
      <c r="D4980" s="77"/>
      <c r="E4980" s="76"/>
      <c r="F4980" s="76" t="s">
        <v>10426</v>
      </c>
      <c r="G4980" s="77"/>
      <c r="H4980" s="77"/>
      <c r="I4980" s="78"/>
      <c r="J4980" s="79">
        <f>J4981</f>
        <v>22188</v>
      </c>
      <c r="K4980" s="98"/>
      <c r="L4980" s="99"/>
      <c r="M4980" s="100"/>
      <c r="N4980" s="101"/>
      <c r="O4980" s="100"/>
      <c r="P4980" s="98"/>
      <c r="Q4980" s="79">
        <f>Q4981</f>
        <v>24859.17</v>
      </c>
      <c r="R4980" s="79">
        <f t="shared" ref="R4980:S4980" si="2724">R4981</f>
        <v>8564.24</v>
      </c>
      <c r="S4980" s="79">
        <f t="shared" si="2724"/>
        <v>0</v>
      </c>
    </row>
    <row r="4981" spans="1:19" ht="25.5" x14ac:dyDescent="0.25">
      <c r="A4981" s="82" t="s">
        <v>2879</v>
      </c>
      <c r="B4981" s="83"/>
      <c r="C4981" s="84"/>
      <c r="D4981" s="85"/>
      <c r="E4981" s="86"/>
      <c r="F4981" s="86" t="s">
        <v>10428</v>
      </c>
      <c r="G4981" s="82"/>
      <c r="H4981" s="82"/>
      <c r="I4981" s="87"/>
      <c r="J4981" s="88">
        <f>SUM(J4982:J4991)</f>
        <v>22188</v>
      </c>
      <c r="K4981" s="98"/>
      <c r="L4981" s="99"/>
      <c r="M4981" s="100"/>
      <c r="N4981" s="101"/>
      <c r="O4981" s="100"/>
      <c r="P4981" s="98"/>
      <c r="Q4981" s="88">
        <f>SUM(Q4982:Q4991)</f>
        <v>24859.17</v>
      </c>
      <c r="R4981" s="88">
        <f t="shared" ref="R4981:S4981" si="2725">SUM(R4982:R4991)</f>
        <v>8564.24</v>
      </c>
      <c r="S4981" s="88">
        <f t="shared" si="2725"/>
        <v>0</v>
      </c>
    </row>
    <row r="4982" spans="1:19" ht="22.5" x14ac:dyDescent="0.25">
      <c r="A4982" s="89" t="s">
        <v>10429</v>
      </c>
      <c r="B4982" s="89" t="s">
        <v>10430</v>
      </c>
      <c r="C4982" s="89" t="s">
        <v>17297</v>
      </c>
      <c r="D4982" s="89" t="s">
        <v>12</v>
      </c>
      <c r="E4982" s="94" t="s">
        <v>10431</v>
      </c>
      <c r="F4982" s="95" t="s">
        <v>6905</v>
      </c>
      <c r="G4982" s="89" t="s">
        <v>648</v>
      </c>
      <c r="H4982" s="89" t="s">
        <v>34</v>
      </c>
      <c r="I4982" s="96">
        <v>1</v>
      </c>
      <c r="J4982" s="97">
        <v>7644</v>
      </c>
      <c r="K4982" s="98">
        <f>J4982/H4982</f>
        <v>1911</v>
      </c>
      <c r="L4982" s="99">
        <f>$L$8</f>
        <v>1.0815399999999999</v>
      </c>
      <c r="M4982" s="100">
        <f>$M$8</f>
        <v>1.0590999999999999</v>
      </c>
      <c r="N4982" s="101">
        <f>$N$8</f>
        <v>0.97811300000000001</v>
      </c>
      <c r="O4982" s="100">
        <f>$O$8</f>
        <v>1</v>
      </c>
      <c r="P4982" s="98">
        <f>K4982*L4982*M4982*N4982*O4982</f>
        <v>2141.06</v>
      </c>
      <c r="Q4982" s="97">
        <f>H4982*P4982</f>
        <v>8564.24</v>
      </c>
      <c r="R4982" s="97">
        <f t="shared" ref="R4982" si="2726">Q4982</f>
        <v>8564.24</v>
      </c>
      <c r="S4982" s="97"/>
    </row>
    <row r="4983" spans="1:19" x14ac:dyDescent="0.25">
      <c r="A4983" s="89"/>
      <c r="B4983" s="90"/>
      <c r="C4983" s="90"/>
      <c r="D4983" s="91"/>
      <c r="E4983" s="92"/>
      <c r="F4983" s="92" t="s">
        <v>6050</v>
      </c>
      <c r="G4983" s="91"/>
      <c r="H4983" s="91"/>
      <c r="I4983" s="93">
        <v>1</v>
      </c>
      <c r="J4983" s="91"/>
      <c r="K4983" s="98"/>
      <c r="L4983" s="99"/>
      <c r="M4983" s="100"/>
      <c r="N4983" s="101"/>
      <c r="O4983" s="100"/>
      <c r="P4983" s="98"/>
      <c r="Q4983" s="91"/>
      <c r="R4983" s="91"/>
      <c r="S4983" s="91"/>
    </row>
    <row r="4984" spans="1:19" ht="22.5" x14ac:dyDescent="0.25">
      <c r="A4984" s="89" t="s">
        <v>10432</v>
      </c>
      <c r="B4984" s="89" t="s">
        <v>10430</v>
      </c>
      <c r="C4984" s="89"/>
      <c r="D4984" s="89" t="s">
        <v>24</v>
      </c>
      <c r="E4984" s="94" t="s">
        <v>3749</v>
      </c>
      <c r="F4984" s="95" t="s">
        <v>3750</v>
      </c>
      <c r="G4984" s="89" t="s">
        <v>110</v>
      </c>
      <c r="H4984" s="89" t="s">
        <v>6053</v>
      </c>
      <c r="I4984" s="96">
        <v>1</v>
      </c>
      <c r="J4984" s="97">
        <v>2331</v>
      </c>
      <c r="K4984" s="98">
        <f>J4984/H4984</f>
        <v>132443.18</v>
      </c>
      <c r="L4984" s="99">
        <f>$L$8</f>
        <v>1.0815399999999999</v>
      </c>
      <c r="M4984" s="100">
        <f>$M$8</f>
        <v>1.0590999999999999</v>
      </c>
      <c r="N4984" s="101">
        <f>$N$8</f>
        <v>0.97811300000000001</v>
      </c>
      <c r="O4984" s="100">
        <f>$O$8</f>
        <v>1</v>
      </c>
      <c r="P4984" s="98">
        <f>K4984*L4984*M4984*N4984*O4984</f>
        <v>148387.79999999999</v>
      </c>
      <c r="Q4984" s="97">
        <f>H4984*P4984</f>
        <v>2611.63</v>
      </c>
      <c r="R4984" s="97"/>
      <c r="S4984" s="97"/>
    </row>
    <row r="4985" spans="1:19" ht="22.5" x14ac:dyDescent="0.25">
      <c r="A4985" s="89" t="s">
        <v>10433</v>
      </c>
      <c r="B4985" s="89" t="s">
        <v>10430</v>
      </c>
      <c r="C4985" s="89"/>
      <c r="D4985" s="89" t="s">
        <v>30</v>
      </c>
      <c r="E4985" s="94" t="s">
        <v>6055</v>
      </c>
      <c r="F4985" s="95" t="s">
        <v>6056</v>
      </c>
      <c r="G4985" s="89" t="s">
        <v>949</v>
      </c>
      <c r="H4985" s="89" t="s">
        <v>6057</v>
      </c>
      <c r="I4985" s="96">
        <v>1</v>
      </c>
      <c r="J4985" s="97">
        <v>1309</v>
      </c>
      <c r="K4985" s="98">
        <f>J4985/H4985</f>
        <v>744.43</v>
      </c>
      <c r="L4985" s="99">
        <f>$L$8</f>
        <v>1.0815399999999999</v>
      </c>
      <c r="M4985" s="100">
        <f>$M$8</f>
        <v>1.0590999999999999</v>
      </c>
      <c r="N4985" s="101">
        <f>$N$8</f>
        <v>0.97811300000000001</v>
      </c>
      <c r="O4985" s="100">
        <f>$O$8</f>
        <v>1</v>
      </c>
      <c r="P4985" s="98">
        <f>K4985*L4985*M4985*N4985*O4985</f>
        <v>834.05</v>
      </c>
      <c r="Q4985" s="97">
        <f>H4985*P4985</f>
        <v>1466.59</v>
      </c>
      <c r="R4985" s="97"/>
      <c r="S4985" s="97"/>
    </row>
    <row r="4986" spans="1:19" x14ac:dyDescent="0.25">
      <c r="A4986" s="89"/>
      <c r="B4986" s="90"/>
      <c r="C4986" s="90"/>
      <c r="D4986" s="91"/>
      <c r="E4986" s="92"/>
      <c r="F4986" s="92" t="s">
        <v>6058</v>
      </c>
      <c r="G4986" s="91"/>
      <c r="H4986" s="91"/>
      <c r="I4986" s="93">
        <v>1</v>
      </c>
      <c r="J4986" s="91"/>
      <c r="K4986" s="98"/>
      <c r="L4986" s="99"/>
      <c r="M4986" s="100"/>
      <c r="N4986" s="101"/>
      <c r="O4986" s="100"/>
      <c r="P4986" s="98"/>
      <c r="Q4986" s="91"/>
      <c r="R4986" s="91"/>
      <c r="S4986" s="91"/>
    </row>
    <row r="4987" spans="1:19" x14ac:dyDescent="0.25">
      <c r="A4987" s="89" t="s">
        <v>10434</v>
      </c>
      <c r="B4987" s="89" t="s">
        <v>10430</v>
      </c>
      <c r="C4987" s="89"/>
      <c r="D4987" s="89" t="s">
        <v>34</v>
      </c>
      <c r="E4987" s="94" t="s">
        <v>2336</v>
      </c>
      <c r="F4987" s="95" t="s">
        <v>2337</v>
      </c>
      <c r="G4987" s="89" t="s">
        <v>648</v>
      </c>
      <c r="H4987" s="89" t="s">
        <v>12</v>
      </c>
      <c r="I4987" s="96">
        <v>1</v>
      </c>
      <c r="J4987" s="97">
        <v>2425</v>
      </c>
      <c r="K4987" s="98">
        <f>J4987/H4987</f>
        <v>2425</v>
      </c>
      <c r="L4987" s="99">
        <f>$L$8</f>
        <v>1.0815399999999999</v>
      </c>
      <c r="M4987" s="100">
        <f>$M$8</f>
        <v>1.0590999999999999</v>
      </c>
      <c r="N4987" s="101">
        <f>$N$8</f>
        <v>0.97811300000000001</v>
      </c>
      <c r="O4987" s="100">
        <f>$O$8</f>
        <v>1</v>
      </c>
      <c r="P4987" s="98">
        <f>K4987*L4987*M4987*N4987*O4987</f>
        <v>2716.94</v>
      </c>
      <c r="Q4987" s="97">
        <f>H4987*P4987</f>
        <v>2716.94</v>
      </c>
      <c r="R4987" s="97"/>
      <c r="S4987" s="97"/>
    </row>
    <row r="4988" spans="1:19" x14ac:dyDescent="0.25">
      <c r="A4988" s="89" t="s">
        <v>10435</v>
      </c>
      <c r="B4988" s="89" t="s">
        <v>10430</v>
      </c>
      <c r="C4988" s="89"/>
      <c r="D4988" s="89" t="s">
        <v>40</v>
      </c>
      <c r="E4988" s="94" t="s">
        <v>4861</v>
      </c>
      <c r="F4988" s="95" t="s">
        <v>4862</v>
      </c>
      <c r="G4988" s="89" t="s">
        <v>648</v>
      </c>
      <c r="H4988" s="89" t="s">
        <v>12</v>
      </c>
      <c r="I4988" s="96">
        <v>1</v>
      </c>
      <c r="J4988" s="97">
        <v>7032</v>
      </c>
      <c r="K4988" s="98">
        <f>J4988/H4988</f>
        <v>7032</v>
      </c>
      <c r="L4988" s="99">
        <f>$L$8</f>
        <v>1.0815399999999999</v>
      </c>
      <c r="M4988" s="100">
        <f>$M$8</f>
        <v>1.0590999999999999</v>
      </c>
      <c r="N4988" s="101">
        <f>$N$8</f>
        <v>0.97811300000000001</v>
      </c>
      <c r="O4988" s="100">
        <f>$O$8</f>
        <v>1</v>
      </c>
      <c r="P4988" s="98">
        <f>K4988*L4988*M4988*N4988*O4988</f>
        <v>7878.57</v>
      </c>
      <c r="Q4988" s="97">
        <f>H4988*P4988</f>
        <v>7878.57</v>
      </c>
      <c r="R4988" s="97"/>
      <c r="S4988" s="97"/>
    </row>
    <row r="4989" spans="1:19" x14ac:dyDescent="0.25">
      <c r="A4989" s="89"/>
      <c r="B4989" s="90"/>
      <c r="C4989" s="90"/>
      <c r="D4989" s="91"/>
      <c r="E4989" s="92"/>
      <c r="F4989" s="92" t="s">
        <v>6061</v>
      </c>
      <c r="G4989" s="91"/>
      <c r="H4989" s="91"/>
      <c r="I4989" s="93">
        <v>1</v>
      </c>
      <c r="J4989" s="91"/>
      <c r="K4989" s="98"/>
      <c r="L4989" s="99"/>
      <c r="M4989" s="100"/>
      <c r="N4989" s="101"/>
      <c r="O4989" s="100"/>
      <c r="P4989" s="98"/>
      <c r="Q4989" s="91"/>
      <c r="R4989" s="91"/>
      <c r="S4989" s="91"/>
    </row>
    <row r="4990" spans="1:19" x14ac:dyDescent="0.25">
      <c r="A4990" s="89" t="s">
        <v>10436</v>
      </c>
      <c r="B4990" s="89" t="s">
        <v>10430</v>
      </c>
      <c r="C4990" s="89"/>
      <c r="D4990" s="89" t="s">
        <v>43</v>
      </c>
      <c r="E4990" s="94" t="s">
        <v>1654</v>
      </c>
      <c r="F4990" s="95" t="s">
        <v>1655</v>
      </c>
      <c r="G4990" s="89" t="s">
        <v>648</v>
      </c>
      <c r="H4990" s="89" t="s">
        <v>12</v>
      </c>
      <c r="I4990" s="96">
        <v>1</v>
      </c>
      <c r="J4990" s="97">
        <v>959</v>
      </c>
      <c r="K4990" s="98">
        <f>J4990/H4990</f>
        <v>959</v>
      </c>
      <c r="L4990" s="99">
        <f>$L$8</f>
        <v>1.0815399999999999</v>
      </c>
      <c r="M4990" s="100">
        <f>$M$8</f>
        <v>1.0590999999999999</v>
      </c>
      <c r="N4990" s="101">
        <f>$N$8</f>
        <v>0.97811300000000001</v>
      </c>
      <c r="O4990" s="100">
        <f>$O$8</f>
        <v>1</v>
      </c>
      <c r="P4990" s="98">
        <f>K4990*L4990*M4990*N4990*O4990</f>
        <v>1074.45</v>
      </c>
      <c r="Q4990" s="97">
        <f>H4990*P4990</f>
        <v>1074.45</v>
      </c>
      <c r="R4990" s="97"/>
      <c r="S4990" s="97"/>
    </row>
    <row r="4991" spans="1:19" ht="22.5" x14ac:dyDescent="0.25">
      <c r="A4991" s="89" t="s">
        <v>10437</v>
      </c>
      <c r="B4991" s="89" t="s">
        <v>10430</v>
      </c>
      <c r="C4991" s="89"/>
      <c r="D4991" s="89" t="s">
        <v>48</v>
      </c>
      <c r="E4991" s="94" t="s">
        <v>6064</v>
      </c>
      <c r="F4991" s="95" t="s">
        <v>6065</v>
      </c>
      <c r="G4991" s="89" t="s">
        <v>648</v>
      </c>
      <c r="H4991" s="89" t="s">
        <v>12</v>
      </c>
      <c r="I4991" s="96">
        <v>1</v>
      </c>
      <c r="J4991" s="97">
        <v>488</v>
      </c>
      <c r="K4991" s="98">
        <f>J4991/H4991</f>
        <v>488</v>
      </c>
      <c r="L4991" s="99">
        <f>$L$8</f>
        <v>1.0815399999999999</v>
      </c>
      <c r="M4991" s="100">
        <f>$M$8</f>
        <v>1.0590999999999999</v>
      </c>
      <c r="N4991" s="101">
        <f>$N$8</f>
        <v>0.97811300000000001</v>
      </c>
      <c r="O4991" s="100">
        <f>$O$8</f>
        <v>1</v>
      </c>
      <c r="P4991" s="98">
        <f>K4991*L4991*M4991*N4991*O4991</f>
        <v>546.75</v>
      </c>
      <c r="Q4991" s="97">
        <f>H4991*P4991</f>
        <v>546.75</v>
      </c>
      <c r="R4991" s="97"/>
      <c r="S4991" s="97"/>
    </row>
    <row r="4992" spans="1:19" ht="28.5" x14ac:dyDescent="0.25">
      <c r="A4992" s="72"/>
      <c r="B4992" s="77"/>
      <c r="C4992" s="77"/>
      <c r="D4992" s="77"/>
      <c r="E4992" s="76"/>
      <c r="F4992" s="76" t="s">
        <v>10438</v>
      </c>
      <c r="G4992" s="77"/>
      <c r="H4992" s="77"/>
      <c r="I4992" s="78"/>
      <c r="J4992" s="79">
        <f>J4993</f>
        <v>2975334</v>
      </c>
      <c r="K4992" s="98"/>
      <c r="L4992" s="99"/>
      <c r="M4992" s="100"/>
      <c r="N4992" s="101"/>
      <c r="O4992" s="100"/>
      <c r="P4992" s="98"/>
      <c r="Q4992" s="79">
        <f>Q4993</f>
        <v>3333529.39</v>
      </c>
      <c r="R4992" s="79">
        <f t="shared" ref="R4992:S4992" si="2727">R4993</f>
        <v>597441.49</v>
      </c>
      <c r="S4992" s="79">
        <f t="shared" si="2727"/>
        <v>0</v>
      </c>
    </row>
    <row r="4993" spans="1:19" ht="38.25" x14ac:dyDescent="0.25">
      <c r="A4993" s="82" t="s">
        <v>2883</v>
      </c>
      <c r="B4993" s="83"/>
      <c r="C4993" s="84"/>
      <c r="D4993" s="85"/>
      <c r="E4993" s="86"/>
      <c r="F4993" s="86" t="s">
        <v>10440</v>
      </c>
      <c r="G4993" s="82"/>
      <c r="H4993" s="82"/>
      <c r="I4993" s="87"/>
      <c r="J4993" s="88">
        <f>SUM(J4994:J5024)</f>
        <v>2975334</v>
      </c>
      <c r="K4993" s="98"/>
      <c r="L4993" s="99"/>
      <c r="M4993" s="100"/>
      <c r="N4993" s="101"/>
      <c r="O4993" s="100"/>
      <c r="P4993" s="98"/>
      <c r="Q4993" s="88">
        <f>SUM(Q4994:Q5024)</f>
        <v>3333529.39</v>
      </c>
      <c r="R4993" s="88">
        <f t="shared" ref="R4993:S4993" si="2728">SUM(R4994:R5024)</f>
        <v>597441.49</v>
      </c>
      <c r="S4993" s="88">
        <f t="shared" si="2728"/>
        <v>0</v>
      </c>
    </row>
    <row r="4994" spans="1:19" ht="22.5" x14ac:dyDescent="0.25">
      <c r="A4994" s="89" t="s">
        <v>10441</v>
      </c>
      <c r="B4994" s="89" t="s">
        <v>10442</v>
      </c>
      <c r="C4994" s="89"/>
      <c r="D4994" s="89" t="s">
        <v>12</v>
      </c>
      <c r="E4994" s="94" t="s">
        <v>10443</v>
      </c>
      <c r="F4994" s="95" t="s">
        <v>10444</v>
      </c>
      <c r="G4994" s="89" t="s">
        <v>648</v>
      </c>
      <c r="H4994" s="89" t="s">
        <v>12</v>
      </c>
      <c r="I4994" s="96">
        <v>1</v>
      </c>
      <c r="J4994" s="97">
        <v>130501</v>
      </c>
      <c r="K4994" s="98">
        <f t="shared" ref="K4994:K5024" si="2729">J4994/H4994</f>
        <v>130501</v>
      </c>
      <c r="L4994" s="99">
        <f t="shared" ref="L4994:L5024" si="2730">$L$8</f>
        <v>1.0815399999999999</v>
      </c>
      <c r="M4994" s="100">
        <f t="shared" ref="M4994:M5024" si="2731">$M$8</f>
        <v>1.0590999999999999</v>
      </c>
      <c r="N4994" s="101">
        <f t="shared" ref="N4994:N5024" si="2732">$N$8</f>
        <v>0.97811300000000001</v>
      </c>
      <c r="O4994" s="100">
        <f t="shared" ref="O4994:O5024" si="2733">$O$8</f>
        <v>1</v>
      </c>
      <c r="P4994" s="98">
        <f t="shared" ref="P4994:P5024" si="2734">K4994*L4994*M4994*N4994*O4994</f>
        <v>146211.79999999999</v>
      </c>
      <c r="Q4994" s="97">
        <f t="shared" ref="Q4994:Q5024" si="2735">H4994*P4994</f>
        <v>146211.79999999999</v>
      </c>
      <c r="R4994" s="97"/>
      <c r="S4994" s="97"/>
    </row>
    <row r="4995" spans="1:19" ht="33.75" x14ac:dyDescent="0.25">
      <c r="A4995" s="89" t="s">
        <v>10445</v>
      </c>
      <c r="B4995" s="89" t="s">
        <v>10442</v>
      </c>
      <c r="C4995" s="89"/>
      <c r="D4995" s="89" t="s">
        <v>24</v>
      </c>
      <c r="E4995" s="94" t="s">
        <v>10446</v>
      </c>
      <c r="F4995" s="95" t="s">
        <v>10447</v>
      </c>
      <c r="G4995" s="89" t="s">
        <v>648</v>
      </c>
      <c r="H4995" s="89" t="s">
        <v>12</v>
      </c>
      <c r="I4995" s="96">
        <v>1</v>
      </c>
      <c r="J4995" s="97">
        <v>1966754</v>
      </c>
      <c r="K4995" s="98">
        <f t="shared" si="2729"/>
        <v>1966754</v>
      </c>
      <c r="L4995" s="99">
        <f t="shared" si="2730"/>
        <v>1.0815399999999999</v>
      </c>
      <c r="M4995" s="100">
        <f t="shared" si="2731"/>
        <v>1.0590999999999999</v>
      </c>
      <c r="N4995" s="101">
        <f t="shared" si="2732"/>
        <v>0.97811300000000001</v>
      </c>
      <c r="O4995" s="100">
        <f t="shared" si="2733"/>
        <v>1</v>
      </c>
      <c r="P4995" s="98">
        <f t="shared" si="2734"/>
        <v>2203528.27</v>
      </c>
      <c r="Q4995" s="97">
        <f t="shared" si="2735"/>
        <v>2203528.27</v>
      </c>
      <c r="R4995" s="97"/>
      <c r="S4995" s="97"/>
    </row>
    <row r="4996" spans="1:19" ht="33.75" x14ac:dyDescent="0.25">
      <c r="A4996" s="89" t="s">
        <v>10448</v>
      </c>
      <c r="B4996" s="89" t="s">
        <v>10442</v>
      </c>
      <c r="C4996" s="89"/>
      <c r="D4996" s="89" t="s">
        <v>30</v>
      </c>
      <c r="E4996" s="94" t="s">
        <v>2298</v>
      </c>
      <c r="F4996" s="95" t="s">
        <v>2299</v>
      </c>
      <c r="G4996" s="89" t="s">
        <v>648</v>
      </c>
      <c r="H4996" s="89" t="s">
        <v>12</v>
      </c>
      <c r="I4996" s="96">
        <v>1</v>
      </c>
      <c r="J4996" s="97">
        <v>25237</v>
      </c>
      <c r="K4996" s="98">
        <f t="shared" si="2729"/>
        <v>25237</v>
      </c>
      <c r="L4996" s="99">
        <f t="shared" si="2730"/>
        <v>1.0815399999999999</v>
      </c>
      <c r="M4996" s="100">
        <f t="shared" si="2731"/>
        <v>1.0590999999999999</v>
      </c>
      <c r="N4996" s="101">
        <f t="shared" si="2732"/>
        <v>0.97811300000000001</v>
      </c>
      <c r="O4996" s="100">
        <f t="shared" si="2733"/>
        <v>1</v>
      </c>
      <c r="P4996" s="98">
        <f t="shared" si="2734"/>
        <v>28275.24</v>
      </c>
      <c r="Q4996" s="97">
        <f t="shared" si="2735"/>
        <v>28275.24</v>
      </c>
      <c r="R4996" s="97"/>
      <c r="S4996" s="97"/>
    </row>
    <row r="4997" spans="1:19" ht="22.5" x14ac:dyDescent="0.25">
      <c r="A4997" s="89" t="s">
        <v>10449</v>
      </c>
      <c r="B4997" s="89" t="s">
        <v>10442</v>
      </c>
      <c r="C4997" s="89" t="s">
        <v>17297</v>
      </c>
      <c r="D4997" s="89" t="s">
        <v>34</v>
      </c>
      <c r="E4997" s="94" t="s">
        <v>10450</v>
      </c>
      <c r="F4997" s="95" t="s">
        <v>10451</v>
      </c>
      <c r="G4997" s="89" t="s">
        <v>648</v>
      </c>
      <c r="H4997" s="89" t="s">
        <v>12</v>
      </c>
      <c r="I4997" s="96">
        <v>1</v>
      </c>
      <c r="J4997" s="97">
        <v>533245</v>
      </c>
      <c r="K4997" s="98">
        <f t="shared" si="2729"/>
        <v>533245</v>
      </c>
      <c r="L4997" s="99">
        <f t="shared" si="2730"/>
        <v>1.0815399999999999</v>
      </c>
      <c r="M4997" s="100">
        <f t="shared" si="2731"/>
        <v>1.0590999999999999</v>
      </c>
      <c r="N4997" s="101">
        <f t="shared" si="2732"/>
        <v>0.97811300000000001</v>
      </c>
      <c r="O4997" s="100">
        <f t="shared" si="2733"/>
        <v>1</v>
      </c>
      <c r="P4997" s="98">
        <f t="shared" si="2734"/>
        <v>597441.49</v>
      </c>
      <c r="Q4997" s="97">
        <f t="shared" si="2735"/>
        <v>597441.49</v>
      </c>
      <c r="R4997" s="97">
        <f t="shared" ref="R4997" si="2736">Q4997</f>
        <v>597441.49</v>
      </c>
      <c r="S4997" s="97"/>
    </row>
    <row r="4998" spans="1:19" ht="22.5" x14ac:dyDescent="0.25">
      <c r="A4998" s="89" t="s">
        <v>10452</v>
      </c>
      <c r="B4998" s="89" t="s">
        <v>10442</v>
      </c>
      <c r="C4998" s="89"/>
      <c r="D4998" s="89" t="s">
        <v>40</v>
      </c>
      <c r="E4998" s="94" t="s">
        <v>10453</v>
      </c>
      <c r="F4998" s="95" t="s">
        <v>10454</v>
      </c>
      <c r="G4998" s="89" t="s">
        <v>648</v>
      </c>
      <c r="H4998" s="89" t="s">
        <v>24</v>
      </c>
      <c r="I4998" s="96">
        <v>1</v>
      </c>
      <c r="J4998" s="97">
        <v>13525</v>
      </c>
      <c r="K4998" s="98">
        <f t="shared" si="2729"/>
        <v>6762.5</v>
      </c>
      <c r="L4998" s="99">
        <f t="shared" si="2730"/>
        <v>1.0815399999999999</v>
      </c>
      <c r="M4998" s="100">
        <f t="shared" si="2731"/>
        <v>1.0590999999999999</v>
      </c>
      <c r="N4998" s="101">
        <f t="shared" si="2732"/>
        <v>0.97811300000000001</v>
      </c>
      <c r="O4998" s="100">
        <f t="shared" si="2733"/>
        <v>1</v>
      </c>
      <c r="P4998" s="98">
        <f t="shared" si="2734"/>
        <v>7576.63</v>
      </c>
      <c r="Q4998" s="97">
        <f t="shared" si="2735"/>
        <v>15153.26</v>
      </c>
      <c r="R4998" s="97"/>
      <c r="S4998" s="97"/>
    </row>
    <row r="4999" spans="1:19" ht="33.75" x14ac:dyDescent="0.25">
      <c r="A4999" s="89" t="s">
        <v>10455</v>
      </c>
      <c r="B4999" s="89" t="s">
        <v>10442</v>
      </c>
      <c r="C4999" s="89"/>
      <c r="D4999" s="89" t="s">
        <v>43</v>
      </c>
      <c r="E4999" s="94" t="s">
        <v>10456</v>
      </c>
      <c r="F4999" s="95" t="s">
        <v>10457</v>
      </c>
      <c r="G4999" s="89" t="s">
        <v>648</v>
      </c>
      <c r="H4999" s="89" t="s">
        <v>24</v>
      </c>
      <c r="I4999" s="96">
        <v>1</v>
      </c>
      <c r="J4999" s="97">
        <v>50540</v>
      </c>
      <c r="K4999" s="98">
        <f t="shared" si="2729"/>
        <v>25270</v>
      </c>
      <c r="L4999" s="99">
        <f t="shared" si="2730"/>
        <v>1.0815399999999999</v>
      </c>
      <c r="M4999" s="100">
        <f t="shared" si="2731"/>
        <v>1.0590999999999999</v>
      </c>
      <c r="N4999" s="101">
        <f t="shared" si="2732"/>
        <v>0.97811300000000001</v>
      </c>
      <c r="O4999" s="100">
        <f t="shared" si="2733"/>
        <v>1</v>
      </c>
      <c r="P4999" s="98">
        <f t="shared" si="2734"/>
        <v>28312.21</v>
      </c>
      <c r="Q4999" s="97">
        <f t="shared" si="2735"/>
        <v>56624.42</v>
      </c>
      <c r="R4999" s="97"/>
      <c r="S4999" s="97"/>
    </row>
    <row r="5000" spans="1:19" ht="22.5" x14ac:dyDescent="0.25">
      <c r="A5000" s="89" t="s">
        <v>10458</v>
      </c>
      <c r="B5000" s="89" t="s">
        <v>10442</v>
      </c>
      <c r="C5000" s="89"/>
      <c r="D5000" s="89" t="s">
        <v>48</v>
      </c>
      <c r="E5000" s="94" t="s">
        <v>1221</v>
      </c>
      <c r="F5000" s="95" t="s">
        <v>1222</v>
      </c>
      <c r="G5000" s="89" t="s">
        <v>648</v>
      </c>
      <c r="H5000" s="89" t="s">
        <v>24</v>
      </c>
      <c r="I5000" s="96">
        <v>1</v>
      </c>
      <c r="J5000" s="97">
        <v>5949</v>
      </c>
      <c r="K5000" s="98">
        <f t="shared" si="2729"/>
        <v>2974.5</v>
      </c>
      <c r="L5000" s="99">
        <f t="shared" si="2730"/>
        <v>1.0815399999999999</v>
      </c>
      <c r="M5000" s="100">
        <f t="shared" si="2731"/>
        <v>1.0590999999999999</v>
      </c>
      <c r="N5000" s="101">
        <f t="shared" si="2732"/>
        <v>0.97811300000000001</v>
      </c>
      <c r="O5000" s="100">
        <f t="shared" si="2733"/>
        <v>1</v>
      </c>
      <c r="P5000" s="98">
        <f t="shared" si="2734"/>
        <v>3332.6</v>
      </c>
      <c r="Q5000" s="97">
        <f t="shared" si="2735"/>
        <v>6665.2</v>
      </c>
      <c r="R5000" s="97"/>
      <c r="S5000" s="97"/>
    </row>
    <row r="5001" spans="1:19" ht="33.75" x14ac:dyDescent="0.25">
      <c r="A5001" s="89" t="s">
        <v>10459</v>
      </c>
      <c r="B5001" s="89" t="s">
        <v>10442</v>
      </c>
      <c r="C5001" s="89"/>
      <c r="D5001" s="89" t="s">
        <v>55</v>
      </c>
      <c r="E5001" s="94" t="s">
        <v>10460</v>
      </c>
      <c r="F5001" s="95" t="s">
        <v>10461</v>
      </c>
      <c r="G5001" s="89" t="s">
        <v>648</v>
      </c>
      <c r="H5001" s="89" t="s">
        <v>24</v>
      </c>
      <c r="I5001" s="96">
        <v>1</v>
      </c>
      <c r="J5001" s="97">
        <v>35186</v>
      </c>
      <c r="K5001" s="98">
        <f t="shared" si="2729"/>
        <v>17593</v>
      </c>
      <c r="L5001" s="99">
        <f t="shared" si="2730"/>
        <v>1.0815399999999999</v>
      </c>
      <c r="M5001" s="100">
        <f t="shared" si="2731"/>
        <v>1.0590999999999999</v>
      </c>
      <c r="N5001" s="101">
        <f t="shared" si="2732"/>
        <v>0.97811300000000001</v>
      </c>
      <c r="O5001" s="100">
        <f t="shared" si="2733"/>
        <v>1</v>
      </c>
      <c r="P5001" s="98">
        <f t="shared" si="2734"/>
        <v>19710.990000000002</v>
      </c>
      <c r="Q5001" s="97">
        <f t="shared" si="2735"/>
        <v>39421.980000000003</v>
      </c>
      <c r="R5001" s="97"/>
      <c r="S5001" s="97"/>
    </row>
    <row r="5002" spans="1:19" ht="22.5" x14ac:dyDescent="0.25">
      <c r="A5002" s="89" t="s">
        <v>10462</v>
      </c>
      <c r="B5002" s="89" t="s">
        <v>10442</v>
      </c>
      <c r="C5002" s="89"/>
      <c r="D5002" s="89" t="s">
        <v>58</v>
      </c>
      <c r="E5002" s="94" t="s">
        <v>1146</v>
      </c>
      <c r="F5002" s="95" t="s">
        <v>1147</v>
      </c>
      <c r="G5002" s="89" t="s">
        <v>648</v>
      </c>
      <c r="H5002" s="89" t="s">
        <v>12</v>
      </c>
      <c r="I5002" s="96">
        <v>1</v>
      </c>
      <c r="J5002" s="97">
        <v>1504</v>
      </c>
      <c r="K5002" s="98">
        <f t="shared" si="2729"/>
        <v>1504</v>
      </c>
      <c r="L5002" s="99">
        <f t="shared" si="2730"/>
        <v>1.0815399999999999</v>
      </c>
      <c r="M5002" s="100">
        <f t="shared" si="2731"/>
        <v>1.0590999999999999</v>
      </c>
      <c r="N5002" s="101">
        <f t="shared" si="2732"/>
        <v>0.97811300000000001</v>
      </c>
      <c r="O5002" s="100">
        <f t="shared" si="2733"/>
        <v>1</v>
      </c>
      <c r="P5002" s="98">
        <f t="shared" si="2734"/>
        <v>1685.06</v>
      </c>
      <c r="Q5002" s="97">
        <f t="shared" si="2735"/>
        <v>1685.06</v>
      </c>
      <c r="R5002" s="97"/>
      <c r="S5002" s="97"/>
    </row>
    <row r="5003" spans="1:19" ht="33.75" x14ac:dyDescent="0.25">
      <c r="A5003" s="89" t="s">
        <v>10463</v>
      </c>
      <c r="B5003" s="89" t="s">
        <v>10442</v>
      </c>
      <c r="C5003" s="89"/>
      <c r="D5003" s="89" t="s">
        <v>60</v>
      </c>
      <c r="E5003" s="94" t="s">
        <v>1152</v>
      </c>
      <c r="F5003" s="95" t="s">
        <v>1153</v>
      </c>
      <c r="G5003" s="89" t="s">
        <v>648</v>
      </c>
      <c r="H5003" s="89" t="s">
        <v>12</v>
      </c>
      <c r="I5003" s="96">
        <v>1</v>
      </c>
      <c r="J5003" s="97">
        <v>10236</v>
      </c>
      <c r="K5003" s="98">
        <f t="shared" si="2729"/>
        <v>10236</v>
      </c>
      <c r="L5003" s="99">
        <f t="shared" si="2730"/>
        <v>1.0815399999999999</v>
      </c>
      <c r="M5003" s="100">
        <f t="shared" si="2731"/>
        <v>1.0590999999999999</v>
      </c>
      <c r="N5003" s="101">
        <f t="shared" si="2732"/>
        <v>0.97811300000000001</v>
      </c>
      <c r="O5003" s="100">
        <f t="shared" si="2733"/>
        <v>1</v>
      </c>
      <c r="P5003" s="98">
        <f t="shared" si="2734"/>
        <v>11468.3</v>
      </c>
      <c r="Q5003" s="97">
        <f t="shared" si="2735"/>
        <v>11468.3</v>
      </c>
      <c r="R5003" s="97"/>
      <c r="S5003" s="97"/>
    </row>
    <row r="5004" spans="1:19" ht="22.5" x14ac:dyDescent="0.25">
      <c r="A5004" s="89" t="s">
        <v>10464</v>
      </c>
      <c r="B5004" s="89" t="s">
        <v>10442</v>
      </c>
      <c r="C5004" s="89"/>
      <c r="D5004" s="89" t="s">
        <v>65</v>
      </c>
      <c r="E5004" s="94" t="s">
        <v>1221</v>
      </c>
      <c r="F5004" s="95" t="s">
        <v>1222</v>
      </c>
      <c r="G5004" s="89" t="s">
        <v>648</v>
      </c>
      <c r="H5004" s="89" t="s">
        <v>12</v>
      </c>
      <c r="I5004" s="96">
        <v>1</v>
      </c>
      <c r="J5004" s="97">
        <v>2975</v>
      </c>
      <c r="K5004" s="98">
        <f t="shared" si="2729"/>
        <v>2975</v>
      </c>
      <c r="L5004" s="99">
        <f t="shared" si="2730"/>
        <v>1.0815399999999999</v>
      </c>
      <c r="M5004" s="100">
        <f t="shared" si="2731"/>
        <v>1.0590999999999999</v>
      </c>
      <c r="N5004" s="101">
        <f t="shared" si="2732"/>
        <v>0.97811300000000001</v>
      </c>
      <c r="O5004" s="100">
        <f t="shared" si="2733"/>
        <v>1</v>
      </c>
      <c r="P5004" s="98">
        <f t="shared" si="2734"/>
        <v>3333.16</v>
      </c>
      <c r="Q5004" s="97">
        <f t="shared" si="2735"/>
        <v>3333.16</v>
      </c>
      <c r="R5004" s="97"/>
      <c r="S5004" s="97"/>
    </row>
    <row r="5005" spans="1:19" ht="22.5" x14ac:dyDescent="0.25">
      <c r="A5005" s="89" t="s">
        <v>10465</v>
      </c>
      <c r="B5005" s="89" t="s">
        <v>10442</v>
      </c>
      <c r="C5005" s="89"/>
      <c r="D5005" s="89" t="s">
        <v>68</v>
      </c>
      <c r="E5005" s="94" t="s">
        <v>10466</v>
      </c>
      <c r="F5005" s="95" t="s">
        <v>10467</v>
      </c>
      <c r="G5005" s="89" t="s">
        <v>648</v>
      </c>
      <c r="H5005" s="89" t="s">
        <v>12</v>
      </c>
      <c r="I5005" s="96">
        <v>1</v>
      </c>
      <c r="J5005" s="97">
        <v>17684</v>
      </c>
      <c r="K5005" s="98">
        <f t="shared" si="2729"/>
        <v>17684</v>
      </c>
      <c r="L5005" s="99">
        <f t="shared" si="2730"/>
        <v>1.0815399999999999</v>
      </c>
      <c r="M5005" s="100">
        <f t="shared" si="2731"/>
        <v>1.0590999999999999</v>
      </c>
      <c r="N5005" s="101">
        <f t="shared" si="2732"/>
        <v>0.97811300000000001</v>
      </c>
      <c r="O5005" s="100">
        <f t="shared" si="2733"/>
        <v>1</v>
      </c>
      <c r="P5005" s="98">
        <f t="shared" si="2734"/>
        <v>19812.95</v>
      </c>
      <c r="Q5005" s="97">
        <f t="shared" si="2735"/>
        <v>19812.95</v>
      </c>
      <c r="R5005" s="97"/>
      <c r="S5005" s="97"/>
    </row>
    <row r="5006" spans="1:19" ht="22.5" x14ac:dyDescent="0.25">
      <c r="A5006" s="89" t="s">
        <v>10468</v>
      </c>
      <c r="B5006" s="89" t="s">
        <v>10442</v>
      </c>
      <c r="C5006" s="89"/>
      <c r="D5006" s="89" t="s">
        <v>70</v>
      </c>
      <c r="E5006" s="94" t="s">
        <v>1146</v>
      </c>
      <c r="F5006" s="95" t="s">
        <v>1147</v>
      </c>
      <c r="G5006" s="89" t="s">
        <v>648</v>
      </c>
      <c r="H5006" s="89" t="s">
        <v>12</v>
      </c>
      <c r="I5006" s="96">
        <v>1</v>
      </c>
      <c r="J5006" s="97">
        <v>1504</v>
      </c>
      <c r="K5006" s="98">
        <f t="shared" si="2729"/>
        <v>1504</v>
      </c>
      <c r="L5006" s="99">
        <f t="shared" si="2730"/>
        <v>1.0815399999999999</v>
      </c>
      <c r="M5006" s="100">
        <f t="shared" si="2731"/>
        <v>1.0590999999999999</v>
      </c>
      <c r="N5006" s="101">
        <f t="shared" si="2732"/>
        <v>0.97811300000000001</v>
      </c>
      <c r="O5006" s="100">
        <f t="shared" si="2733"/>
        <v>1</v>
      </c>
      <c r="P5006" s="98">
        <f t="shared" si="2734"/>
        <v>1685.06</v>
      </c>
      <c r="Q5006" s="97">
        <f t="shared" si="2735"/>
        <v>1685.06</v>
      </c>
      <c r="R5006" s="97"/>
      <c r="S5006" s="97"/>
    </row>
    <row r="5007" spans="1:19" ht="22.5" x14ac:dyDescent="0.25">
      <c r="A5007" s="89" t="s">
        <v>10469</v>
      </c>
      <c r="B5007" s="89" t="s">
        <v>10442</v>
      </c>
      <c r="C5007" s="89"/>
      <c r="D5007" s="89" t="s">
        <v>73</v>
      </c>
      <c r="E5007" s="94" t="s">
        <v>10470</v>
      </c>
      <c r="F5007" s="95" t="s">
        <v>10471</v>
      </c>
      <c r="G5007" s="89" t="s">
        <v>648</v>
      </c>
      <c r="H5007" s="89" t="s">
        <v>12</v>
      </c>
      <c r="I5007" s="96">
        <v>1</v>
      </c>
      <c r="J5007" s="97">
        <v>7808</v>
      </c>
      <c r="K5007" s="98">
        <f t="shared" si="2729"/>
        <v>7808</v>
      </c>
      <c r="L5007" s="99">
        <f t="shared" si="2730"/>
        <v>1.0815399999999999</v>
      </c>
      <c r="M5007" s="100">
        <f t="shared" si="2731"/>
        <v>1.0590999999999999</v>
      </c>
      <c r="N5007" s="101">
        <f t="shared" si="2732"/>
        <v>0.97811300000000001</v>
      </c>
      <c r="O5007" s="100">
        <f t="shared" si="2733"/>
        <v>1</v>
      </c>
      <c r="P5007" s="98">
        <f t="shared" si="2734"/>
        <v>8747.99</v>
      </c>
      <c r="Q5007" s="97">
        <f t="shared" si="2735"/>
        <v>8747.99</v>
      </c>
      <c r="R5007" s="97"/>
      <c r="S5007" s="97"/>
    </row>
    <row r="5008" spans="1:19" ht="22.5" x14ac:dyDescent="0.25">
      <c r="A5008" s="89" t="s">
        <v>10472</v>
      </c>
      <c r="B5008" s="89" t="s">
        <v>10442</v>
      </c>
      <c r="C5008" s="89"/>
      <c r="D5008" s="89" t="s">
        <v>75</v>
      </c>
      <c r="E5008" s="94" t="s">
        <v>1143</v>
      </c>
      <c r="F5008" s="95" t="s">
        <v>1144</v>
      </c>
      <c r="G5008" s="89" t="s">
        <v>648</v>
      </c>
      <c r="H5008" s="89" t="s">
        <v>12</v>
      </c>
      <c r="I5008" s="96">
        <v>1</v>
      </c>
      <c r="J5008" s="97">
        <v>9817</v>
      </c>
      <c r="K5008" s="98">
        <f t="shared" si="2729"/>
        <v>9817</v>
      </c>
      <c r="L5008" s="99">
        <f t="shared" si="2730"/>
        <v>1.0815399999999999</v>
      </c>
      <c r="M5008" s="100">
        <f t="shared" si="2731"/>
        <v>1.0590999999999999</v>
      </c>
      <c r="N5008" s="101">
        <f t="shared" si="2732"/>
        <v>0.97811300000000001</v>
      </c>
      <c r="O5008" s="100">
        <f t="shared" si="2733"/>
        <v>1</v>
      </c>
      <c r="P5008" s="98">
        <f t="shared" si="2734"/>
        <v>10998.85</v>
      </c>
      <c r="Q5008" s="97">
        <f t="shared" si="2735"/>
        <v>10998.85</v>
      </c>
      <c r="R5008" s="97"/>
      <c r="S5008" s="97"/>
    </row>
    <row r="5009" spans="1:19" ht="22.5" x14ac:dyDescent="0.25">
      <c r="A5009" s="89" t="s">
        <v>10473</v>
      </c>
      <c r="B5009" s="89" t="s">
        <v>10442</v>
      </c>
      <c r="C5009" s="89"/>
      <c r="D5009" s="89" t="s">
        <v>87</v>
      </c>
      <c r="E5009" s="94" t="s">
        <v>10474</v>
      </c>
      <c r="F5009" s="95" t="s">
        <v>10475</v>
      </c>
      <c r="G5009" s="89" t="s">
        <v>648</v>
      </c>
      <c r="H5009" s="89" t="s">
        <v>30</v>
      </c>
      <c r="I5009" s="96">
        <v>1</v>
      </c>
      <c r="J5009" s="97">
        <v>51239</v>
      </c>
      <c r="K5009" s="98">
        <f t="shared" si="2729"/>
        <v>17079.669999999998</v>
      </c>
      <c r="L5009" s="99">
        <f t="shared" si="2730"/>
        <v>1.0815399999999999</v>
      </c>
      <c r="M5009" s="100">
        <f t="shared" si="2731"/>
        <v>1.0590999999999999</v>
      </c>
      <c r="N5009" s="101">
        <f t="shared" si="2732"/>
        <v>0.97811300000000001</v>
      </c>
      <c r="O5009" s="100">
        <f t="shared" si="2733"/>
        <v>1</v>
      </c>
      <c r="P5009" s="98">
        <f t="shared" si="2734"/>
        <v>19135.86</v>
      </c>
      <c r="Q5009" s="97">
        <f t="shared" si="2735"/>
        <v>57407.58</v>
      </c>
      <c r="R5009" s="97"/>
      <c r="S5009" s="97"/>
    </row>
    <row r="5010" spans="1:19" ht="22.5" x14ac:dyDescent="0.25">
      <c r="A5010" s="89" t="s">
        <v>10476</v>
      </c>
      <c r="B5010" s="89" t="s">
        <v>10442</v>
      </c>
      <c r="C5010" s="89"/>
      <c r="D5010" s="89" t="s">
        <v>89</v>
      </c>
      <c r="E5010" s="94" t="s">
        <v>10477</v>
      </c>
      <c r="F5010" s="95" t="s">
        <v>10478</v>
      </c>
      <c r="G5010" s="89" t="s">
        <v>648</v>
      </c>
      <c r="H5010" s="89" t="s">
        <v>24</v>
      </c>
      <c r="I5010" s="96">
        <v>1</v>
      </c>
      <c r="J5010" s="97">
        <v>47807</v>
      </c>
      <c r="K5010" s="98">
        <f t="shared" si="2729"/>
        <v>23903.5</v>
      </c>
      <c r="L5010" s="99">
        <f t="shared" si="2730"/>
        <v>1.0815399999999999</v>
      </c>
      <c r="M5010" s="100">
        <f t="shared" si="2731"/>
        <v>1.0590999999999999</v>
      </c>
      <c r="N5010" s="101">
        <f t="shared" si="2732"/>
        <v>0.97811300000000001</v>
      </c>
      <c r="O5010" s="100">
        <f t="shared" si="2733"/>
        <v>1</v>
      </c>
      <c r="P5010" s="98">
        <f t="shared" si="2734"/>
        <v>26781.200000000001</v>
      </c>
      <c r="Q5010" s="97">
        <f t="shared" si="2735"/>
        <v>53562.400000000001</v>
      </c>
      <c r="R5010" s="97"/>
      <c r="S5010" s="97"/>
    </row>
    <row r="5011" spans="1:19" ht="22.5" x14ac:dyDescent="0.25">
      <c r="A5011" s="89" t="s">
        <v>10479</v>
      </c>
      <c r="B5011" s="89" t="s">
        <v>10442</v>
      </c>
      <c r="C5011" s="89"/>
      <c r="D5011" s="89" t="s">
        <v>90</v>
      </c>
      <c r="E5011" s="94" t="s">
        <v>10480</v>
      </c>
      <c r="F5011" s="95" t="s">
        <v>10481</v>
      </c>
      <c r="G5011" s="89" t="s">
        <v>648</v>
      </c>
      <c r="H5011" s="89" t="s">
        <v>24</v>
      </c>
      <c r="I5011" s="96">
        <v>1</v>
      </c>
      <c r="J5011" s="97">
        <v>1353</v>
      </c>
      <c r="K5011" s="98">
        <f t="shared" si="2729"/>
        <v>676.5</v>
      </c>
      <c r="L5011" s="99">
        <f t="shared" si="2730"/>
        <v>1.0815399999999999</v>
      </c>
      <c r="M5011" s="100">
        <f t="shared" si="2731"/>
        <v>1.0590999999999999</v>
      </c>
      <c r="N5011" s="101">
        <f t="shared" si="2732"/>
        <v>0.97811300000000001</v>
      </c>
      <c r="O5011" s="100">
        <f t="shared" si="2733"/>
        <v>1</v>
      </c>
      <c r="P5011" s="98">
        <f t="shared" si="2734"/>
        <v>757.94</v>
      </c>
      <c r="Q5011" s="97">
        <f t="shared" si="2735"/>
        <v>1515.88</v>
      </c>
      <c r="R5011" s="97"/>
      <c r="S5011" s="97"/>
    </row>
    <row r="5012" spans="1:19" ht="22.5" x14ac:dyDescent="0.25">
      <c r="A5012" s="89" t="s">
        <v>10482</v>
      </c>
      <c r="B5012" s="89" t="s">
        <v>10442</v>
      </c>
      <c r="C5012" s="89"/>
      <c r="D5012" s="89" t="s">
        <v>91</v>
      </c>
      <c r="E5012" s="94" t="s">
        <v>1146</v>
      </c>
      <c r="F5012" s="95" t="s">
        <v>1147</v>
      </c>
      <c r="G5012" s="89" t="s">
        <v>648</v>
      </c>
      <c r="H5012" s="89" t="s">
        <v>24</v>
      </c>
      <c r="I5012" s="96">
        <v>1</v>
      </c>
      <c r="J5012" s="97">
        <v>3010</v>
      </c>
      <c r="K5012" s="98">
        <f t="shared" si="2729"/>
        <v>1505</v>
      </c>
      <c r="L5012" s="99">
        <f t="shared" si="2730"/>
        <v>1.0815399999999999</v>
      </c>
      <c r="M5012" s="100">
        <f t="shared" si="2731"/>
        <v>1.0590999999999999</v>
      </c>
      <c r="N5012" s="101">
        <f t="shared" si="2732"/>
        <v>0.97811300000000001</v>
      </c>
      <c r="O5012" s="100">
        <f t="shared" si="2733"/>
        <v>1</v>
      </c>
      <c r="P5012" s="98">
        <f t="shared" si="2734"/>
        <v>1686.18</v>
      </c>
      <c r="Q5012" s="97">
        <f t="shared" si="2735"/>
        <v>3372.36</v>
      </c>
      <c r="R5012" s="97"/>
      <c r="S5012" s="97"/>
    </row>
    <row r="5013" spans="1:19" ht="22.5" x14ac:dyDescent="0.25">
      <c r="A5013" s="89" t="s">
        <v>10483</v>
      </c>
      <c r="B5013" s="89" t="s">
        <v>10442</v>
      </c>
      <c r="C5013" s="89"/>
      <c r="D5013" s="89" t="s">
        <v>101</v>
      </c>
      <c r="E5013" s="94" t="s">
        <v>10484</v>
      </c>
      <c r="F5013" s="95" t="s">
        <v>10485</v>
      </c>
      <c r="G5013" s="89" t="s">
        <v>648</v>
      </c>
      <c r="H5013" s="89" t="s">
        <v>34</v>
      </c>
      <c r="I5013" s="96">
        <v>1</v>
      </c>
      <c r="J5013" s="97">
        <v>685</v>
      </c>
      <c r="K5013" s="98">
        <f t="shared" si="2729"/>
        <v>171.25</v>
      </c>
      <c r="L5013" s="99">
        <f t="shared" si="2730"/>
        <v>1.0815399999999999</v>
      </c>
      <c r="M5013" s="100">
        <f t="shared" si="2731"/>
        <v>1.0590999999999999</v>
      </c>
      <c r="N5013" s="101">
        <f t="shared" si="2732"/>
        <v>0.97811300000000001</v>
      </c>
      <c r="O5013" s="100">
        <f t="shared" si="2733"/>
        <v>1</v>
      </c>
      <c r="P5013" s="98">
        <f t="shared" si="2734"/>
        <v>191.87</v>
      </c>
      <c r="Q5013" s="97">
        <f t="shared" si="2735"/>
        <v>767.48</v>
      </c>
      <c r="R5013" s="97"/>
      <c r="S5013" s="97"/>
    </row>
    <row r="5014" spans="1:19" ht="22.5" x14ac:dyDescent="0.25">
      <c r="A5014" s="89" t="s">
        <v>10486</v>
      </c>
      <c r="B5014" s="89" t="s">
        <v>10442</v>
      </c>
      <c r="C5014" s="89"/>
      <c r="D5014" s="89" t="s">
        <v>106</v>
      </c>
      <c r="E5014" s="94" t="s">
        <v>4346</v>
      </c>
      <c r="F5014" s="95" t="s">
        <v>4347</v>
      </c>
      <c r="G5014" s="89" t="s">
        <v>648</v>
      </c>
      <c r="H5014" s="89" t="s">
        <v>24</v>
      </c>
      <c r="I5014" s="96">
        <v>1</v>
      </c>
      <c r="J5014" s="97">
        <v>483</v>
      </c>
      <c r="K5014" s="98">
        <f t="shared" si="2729"/>
        <v>241.5</v>
      </c>
      <c r="L5014" s="99">
        <f t="shared" si="2730"/>
        <v>1.0815399999999999</v>
      </c>
      <c r="M5014" s="100">
        <f t="shared" si="2731"/>
        <v>1.0590999999999999</v>
      </c>
      <c r="N5014" s="101">
        <f t="shared" si="2732"/>
        <v>0.97811300000000001</v>
      </c>
      <c r="O5014" s="100">
        <f t="shared" si="2733"/>
        <v>1</v>
      </c>
      <c r="P5014" s="98">
        <f t="shared" si="2734"/>
        <v>270.57</v>
      </c>
      <c r="Q5014" s="97">
        <f t="shared" si="2735"/>
        <v>541.14</v>
      </c>
      <c r="R5014" s="97"/>
      <c r="S5014" s="97"/>
    </row>
    <row r="5015" spans="1:19" ht="22.5" x14ac:dyDescent="0.25">
      <c r="A5015" s="89" t="s">
        <v>10487</v>
      </c>
      <c r="B5015" s="89" t="s">
        <v>10442</v>
      </c>
      <c r="C5015" s="89"/>
      <c r="D5015" s="89" t="s">
        <v>107</v>
      </c>
      <c r="E5015" s="94" t="s">
        <v>1131</v>
      </c>
      <c r="F5015" s="95" t="s">
        <v>1132</v>
      </c>
      <c r="G5015" s="89" t="s">
        <v>1071</v>
      </c>
      <c r="H5015" s="89" t="s">
        <v>460</v>
      </c>
      <c r="I5015" s="96">
        <v>1</v>
      </c>
      <c r="J5015" s="97">
        <v>1360</v>
      </c>
      <c r="K5015" s="98">
        <f t="shared" si="2729"/>
        <v>45333.33</v>
      </c>
      <c r="L5015" s="99">
        <f t="shared" si="2730"/>
        <v>1.0815399999999999</v>
      </c>
      <c r="M5015" s="100">
        <f t="shared" si="2731"/>
        <v>1.0590999999999999</v>
      </c>
      <c r="N5015" s="101">
        <f t="shared" si="2732"/>
        <v>0.97811300000000001</v>
      </c>
      <c r="O5015" s="100">
        <f t="shared" si="2733"/>
        <v>1</v>
      </c>
      <c r="P5015" s="98">
        <f t="shared" si="2734"/>
        <v>50790.93</v>
      </c>
      <c r="Q5015" s="97">
        <f t="shared" si="2735"/>
        <v>1523.73</v>
      </c>
      <c r="R5015" s="97"/>
      <c r="S5015" s="97"/>
    </row>
    <row r="5016" spans="1:19" ht="22.5" x14ac:dyDescent="0.25">
      <c r="A5016" s="89" t="s">
        <v>10488</v>
      </c>
      <c r="B5016" s="89" t="s">
        <v>10442</v>
      </c>
      <c r="C5016" s="89"/>
      <c r="D5016" s="89" t="s">
        <v>108</v>
      </c>
      <c r="E5016" s="94" t="s">
        <v>1134</v>
      </c>
      <c r="F5016" s="95" t="s">
        <v>1135</v>
      </c>
      <c r="G5016" s="89" t="s">
        <v>1077</v>
      </c>
      <c r="H5016" s="89" t="s">
        <v>30</v>
      </c>
      <c r="I5016" s="96">
        <v>1</v>
      </c>
      <c r="J5016" s="97">
        <v>1632</v>
      </c>
      <c r="K5016" s="98">
        <f t="shared" si="2729"/>
        <v>544</v>
      </c>
      <c r="L5016" s="99">
        <f t="shared" si="2730"/>
        <v>1.0815399999999999</v>
      </c>
      <c r="M5016" s="100">
        <f t="shared" si="2731"/>
        <v>1.0590999999999999</v>
      </c>
      <c r="N5016" s="101">
        <f t="shared" si="2732"/>
        <v>0.97811300000000001</v>
      </c>
      <c r="O5016" s="100">
        <f t="shared" si="2733"/>
        <v>1</v>
      </c>
      <c r="P5016" s="98">
        <f t="shared" si="2734"/>
        <v>609.49</v>
      </c>
      <c r="Q5016" s="97">
        <f t="shared" si="2735"/>
        <v>1828.47</v>
      </c>
      <c r="R5016" s="97"/>
      <c r="S5016" s="97"/>
    </row>
    <row r="5017" spans="1:19" ht="22.5" x14ac:dyDescent="0.25">
      <c r="A5017" s="89" t="s">
        <v>10489</v>
      </c>
      <c r="B5017" s="89" t="s">
        <v>10442</v>
      </c>
      <c r="C5017" s="89"/>
      <c r="D5017" s="89" t="s">
        <v>109</v>
      </c>
      <c r="E5017" s="94" t="s">
        <v>1206</v>
      </c>
      <c r="F5017" s="95" t="s">
        <v>1207</v>
      </c>
      <c r="G5017" s="89" t="s">
        <v>1071</v>
      </c>
      <c r="H5017" s="89" t="s">
        <v>294</v>
      </c>
      <c r="I5017" s="96">
        <v>1</v>
      </c>
      <c r="J5017" s="97">
        <v>4279</v>
      </c>
      <c r="K5017" s="98">
        <f t="shared" si="2729"/>
        <v>71316.67</v>
      </c>
      <c r="L5017" s="99">
        <f t="shared" si="2730"/>
        <v>1.0815399999999999</v>
      </c>
      <c r="M5017" s="100">
        <f t="shared" si="2731"/>
        <v>1.0590999999999999</v>
      </c>
      <c r="N5017" s="101">
        <f t="shared" si="2732"/>
        <v>0.97811300000000001</v>
      </c>
      <c r="O5017" s="100">
        <f t="shared" si="2733"/>
        <v>1</v>
      </c>
      <c r="P5017" s="98">
        <f t="shared" si="2734"/>
        <v>79902.37</v>
      </c>
      <c r="Q5017" s="97">
        <f t="shared" si="2735"/>
        <v>4794.1400000000003</v>
      </c>
      <c r="R5017" s="97"/>
      <c r="S5017" s="97"/>
    </row>
    <row r="5018" spans="1:19" ht="22.5" x14ac:dyDescent="0.25">
      <c r="A5018" s="89" t="s">
        <v>10490</v>
      </c>
      <c r="B5018" s="89" t="s">
        <v>10442</v>
      </c>
      <c r="C5018" s="89"/>
      <c r="D5018" s="89" t="s">
        <v>122</v>
      </c>
      <c r="E5018" s="94" t="s">
        <v>1209</v>
      </c>
      <c r="F5018" s="95" t="s">
        <v>1210</v>
      </c>
      <c r="G5018" s="89" t="s">
        <v>1077</v>
      </c>
      <c r="H5018" s="89" t="s">
        <v>43</v>
      </c>
      <c r="I5018" s="96">
        <v>1</v>
      </c>
      <c r="J5018" s="97">
        <v>8186</v>
      </c>
      <c r="K5018" s="98">
        <f t="shared" si="2729"/>
        <v>1364.33</v>
      </c>
      <c r="L5018" s="99">
        <f t="shared" si="2730"/>
        <v>1.0815399999999999</v>
      </c>
      <c r="M5018" s="100">
        <f t="shared" si="2731"/>
        <v>1.0590999999999999</v>
      </c>
      <c r="N5018" s="101">
        <f t="shared" si="2732"/>
        <v>0.97811300000000001</v>
      </c>
      <c r="O5018" s="100">
        <f t="shared" si="2733"/>
        <v>1</v>
      </c>
      <c r="P5018" s="98">
        <f t="shared" si="2734"/>
        <v>1528.58</v>
      </c>
      <c r="Q5018" s="97">
        <f t="shared" si="2735"/>
        <v>9171.48</v>
      </c>
      <c r="R5018" s="97"/>
      <c r="S5018" s="97"/>
    </row>
    <row r="5019" spans="1:19" ht="22.5" x14ac:dyDescent="0.25">
      <c r="A5019" s="89" t="s">
        <v>10491</v>
      </c>
      <c r="B5019" s="89" t="s">
        <v>10442</v>
      </c>
      <c r="C5019" s="89"/>
      <c r="D5019" s="89" t="s">
        <v>126</v>
      </c>
      <c r="E5019" s="94" t="s">
        <v>10492</v>
      </c>
      <c r="F5019" s="95" t="s">
        <v>10493</v>
      </c>
      <c r="G5019" s="89" t="s">
        <v>1071</v>
      </c>
      <c r="H5019" s="89" t="s">
        <v>72</v>
      </c>
      <c r="I5019" s="96">
        <v>1</v>
      </c>
      <c r="J5019" s="97">
        <v>8470</v>
      </c>
      <c r="K5019" s="98">
        <f t="shared" si="2729"/>
        <v>105875</v>
      </c>
      <c r="L5019" s="99">
        <f t="shared" si="2730"/>
        <v>1.0815399999999999</v>
      </c>
      <c r="M5019" s="100">
        <f t="shared" si="2731"/>
        <v>1.0590999999999999</v>
      </c>
      <c r="N5019" s="101">
        <f t="shared" si="2732"/>
        <v>0.97811300000000001</v>
      </c>
      <c r="O5019" s="100">
        <f t="shared" si="2733"/>
        <v>1</v>
      </c>
      <c r="P5019" s="98">
        <f t="shared" si="2734"/>
        <v>118621.12</v>
      </c>
      <c r="Q5019" s="97">
        <f t="shared" si="2735"/>
        <v>9489.69</v>
      </c>
      <c r="R5019" s="97"/>
      <c r="S5019" s="97"/>
    </row>
    <row r="5020" spans="1:19" ht="22.5" x14ac:dyDescent="0.25">
      <c r="A5020" s="89" t="s">
        <v>10494</v>
      </c>
      <c r="B5020" s="89" t="s">
        <v>10442</v>
      </c>
      <c r="C5020" s="89"/>
      <c r="D5020" s="89" t="s">
        <v>124</v>
      </c>
      <c r="E5020" s="94" t="s">
        <v>10495</v>
      </c>
      <c r="F5020" s="95" t="s">
        <v>10496</v>
      </c>
      <c r="G5020" s="89" t="s">
        <v>1077</v>
      </c>
      <c r="H5020" s="89" t="s">
        <v>55</v>
      </c>
      <c r="I5020" s="96">
        <v>1</v>
      </c>
      <c r="J5020" s="97">
        <v>12826</v>
      </c>
      <c r="K5020" s="98">
        <f t="shared" si="2729"/>
        <v>1603.25</v>
      </c>
      <c r="L5020" s="99">
        <f t="shared" si="2730"/>
        <v>1.0815399999999999</v>
      </c>
      <c r="M5020" s="100">
        <f t="shared" si="2731"/>
        <v>1.0590999999999999</v>
      </c>
      <c r="N5020" s="101">
        <f t="shared" si="2732"/>
        <v>0.97811300000000001</v>
      </c>
      <c r="O5020" s="100">
        <f t="shared" si="2733"/>
        <v>1</v>
      </c>
      <c r="P5020" s="98">
        <f t="shared" si="2734"/>
        <v>1796.26</v>
      </c>
      <c r="Q5020" s="97">
        <f t="shared" si="2735"/>
        <v>14370.08</v>
      </c>
      <c r="R5020" s="97"/>
      <c r="S5020" s="97"/>
    </row>
    <row r="5021" spans="1:19" x14ac:dyDescent="0.25">
      <c r="A5021" s="89" t="s">
        <v>10497</v>
      </c>
      <c r="B5021" s="89" t="s">
        <v>10442</v>
      </c>
      <c r="C5021" s="89"/>
      <c r="D5021" s="89" t="s">
        <v>129</v>
      </c>
      <c r="E5021" s="94" t="s">
        <v>838</v>
      </c>
      <c r="F5021" s="95" t="s">
        <v>839</v>
      </c>
      <c r="G5021" s="89" t="s">
        <v>110</v>
      </c>
      <c r="H5021" s="89" t="s">
        <v>5894</v>
      </c>
      <c r="I5021" s="96">
        <v>1</v>
      </c>
      <c r="J5021" s="97">
        <v>416</v>
      </c>
      <c r="K5021" s="98">
        <f t="shared" si="2729"/>
        <v>5942.86</v>
      </c>
      <c r="L5021" s="99">
        <f t="shared" si="2730"/>
        <v>1.0815399999999999</v>
      </c>
      <c r="M5021" s="100">
        <f t="shared" si="2731"/>
        <v>1.0590999999999999</v>
      </c>
      <c r="N5021" s="101">
        <f t="shared" si="2732"/>
        <v>0.97811300000000001</v>
      </c>
      <c r="O5021" s="100">
        <f t="shared" si="2733"/>
        <v>1</v>
      </c>
      <c r="P5021" s="98">
        <f t="shared" si="2734"/>
        <v>6658.31</v>
      </c>
      <c r="Q5021" s="97">
        <f t="shared" si="2735"/>
        <v>466.08</v>
      </c>
      <c r="R5021" s="97"/>
      <c r="S5021" s="97"/>
    </row>
    <row r="5022" spans="1:19" x14ac:dyDescent="0.25">
      <c r="A5022" s="89" t="s">
        <v>10498</v>
      </c>
      <c r="B5022" s="89" t="s">
        <v>10442</v>
      </c>
      <c r="C5022" s="89"/>
      <c r="D5022" s="89" t="s">
        <v>133</v>
      </c>
      <c r="E5022" s="94" t="s">
        <v>1139</v>
      </c>
      <c r="F5022" s="95" t="s">
        <v>1140</v>
      </c>
      <c r="G5022" s="89" t="s">
        <v>110</v>
      </c>
      <c r="H5022" s="89" t="s">
        <v>447</v>
      </c>
      <c r="I5022" s="96">
        <v>1</v>
      </c>
      <c r="J5022" s="97">
        <v>611</v>
      </c>
      <c r="K5022" s="98">
        <f t="shared" si="2729"/>
        <v>4364.29</v>
      </c>
      <c r="L5022" s="99">
        <f t="shared" si="2730"/>
        <v>1.0815399999999999</v>
      </c>
      <c r="M5022" s="100">
        <f t="shared" si="2731"/>
        <v>1.0590999999999999</v>
      </c>
      <c r="N5022" s="101">
        <f t="shared" si="2732"/>
        <v>0.97811300000000001</v>
      </c>
      <c r="O5022" s="100">
        <f t="shared" si="2733"/>
        <v>1</v>
      </c>
      <c r="P5022" s="98">
        <f t="shared" si="2734"/>
        <v>4889.7</v>
      </c>
      <c r="Q5022" s="97">
        <f t="shared" si="2735"/>
        <v>684.56</v>
      </c>
      <c r="R5022" s="97"/>
      <c r="S5022" s="97"/>
    </row>
    <row r="5023" spans="1:19" ht="22.5" x14ac:dyDescent="0.25">
      <c r="A5023" s="89" t="s">
        <v>10499</v>
      </c>
      <c r="B5023" s="89" t="s">
        <v>10442</v>
      </c>
      <c r="C5023" s="89"/>
      <c r="D5023" s="89" t="s">
        <v>136</v>
      </c>
      <c r="E5023" s="94" t="s">
        <v>10500</v>
      </c>
      <c r="F5023" s="95" t="s">
        <v>10501</v>
      </c>
      <c r="G5023" s="89" t="s">
        <v>1071</v>
      </c>
      <c r="H5023" s="89" t="s">
        <v>4465</v>
      </c>
      <c r="I5023" s="96">
        <v>1</v>
      </c>
      <c r="J5023" s="97">
        <v>12906</v>
      </c>
      <c r="K5023" s="98">
        <f t="shared" si="2729"/>
        <v>58663.64</v>
      </c>
      <c r="L5023" s="99">
        <f t="shared" si="2730"/>
        <v>1.0815399999999999</v>
      </c>
      <c r="M5023" s="100">
        <f t="shared" si="2731"/>
        <v>1.0590999999999999</v>
      </c>
      <c r="N5023" s="101">
        <f t="shared" si="2732"/>
        <v>0.97811300000000001</v>
      </c>
      <c r="O5023" s="100">
        <f t="shared" si="2733"/>
        <v>1</v>
      </c>
      <c r="P5023" s="98">
        <f t="shared" si="2734"/>
        <v>65726.06</v>
      </c>
      <c r="Q5023" s="97">
        <f t="shared" si="2735"/>
        <v>14459.73</v>
      </c>
      <c r="R5023" s="97"/>
      <c r="S5023" s="97"/>
    </row>
    <row r="5024" spans="1:19" x14ac:dyDescent="0.25">
      <c r="A5024" s="89" t="s">
        <v>10502</v>
      </c>
      <c r="B5024" s="89" t="s">
        <v>10442</v>
      </c>
      <c r="C5024" s="89"/>
      <c r="D5024" s="89" t="s">
        <v>141</v>
      </c>
      <c r="E5024" s="94" t="s">
        <v>10503</v>
      </c>
      <c r="F5024" s="95" t="s">
        <v>10504</v>
      </c>
      <c r="G5024" s="89" t="s">
        <v>1077</v>
      </c>
      <c r="H5024" s="89" t="s">
        <v>10505</v>
      </c>
      <c r="I5024" s="96">
        <v>1</v>
      </c>
      <c r="J5024" s="97">
        <v>7606</v>
      </c>
      <c r="K5024" s="98">
        <f t="shared" si="2729"/>
        <v>346.42</v>
      </c>
      <c r="L5024" s="99">
        <f t="shared" si="2730"/>
        <v>1.0815399999999999</v>
      </c>
      <c r="M5024" s="100">
        <f t="shared" si="2731"/>
        <v>1.0590999999999999</v>
      </c>
      <c r="N5024" s="101">
        <f t="shared" si="2732"/>
        <v>0.97811300000000001</v>
      </c>
      <c r="O5024" s="100">
        <f t="shared" si="2733"/>
        <v>1</v>
      </c>
      <c r="P5024" s="98">
        <f t="shared" si="2734"/>
        <v>388.12</v>
      </c>
      <c r="Q5024" s="97">
        <f t="shared" si="2735"/>
        <v>8521.56</v>
      </c>
      <c r="R5024" s="97"/>
      <c r="S5024" s="97"/>
    </row>
    <row r="5025" spans="1:19" x14ac:dyDescent="0.25">
      <c r="A5025" s="72"/>
      <c r="B5025" s="77"/>
      <c r="C5025" s="77"/>
      <c r="D5025" s="77"/>
      <c r="E5025" s="76"/>
      <c r="F5025" s="76" t="s">
        <v>10506</v>
      </c>
      <c r="G5025" s="77"/>
      <c r="H5025" s="77"/>
      <c r="I5025" s="78"/>
      <c r="J5025" s="79">
        <f>J5026</f>
        <v>247060</v>
      </c>
      <c r="K5025" s="98"/>
      <c r="L5025" s="99"/>
      <c r="M5025" s="100"/>
      <c r="N5025" s="101"/>
      <c r="O5025" s="100"/>
      <c r="P5025" s="98"/>
      <c r="Q5025" s="79">
        <f>Q5026</f>
        <v>276803.15999999997</v>
      </c>
      <c r="R5025" s="79">
        <f t="shared" ref="R5025:S5025" si="2737">R5026</f>
        <v>0</v>
      </c>
      <c r="S5025" s="79">
        <f t="shared" si="2737"/>
        <v>0</v>
      </c>
    </row>
    <row r="5026" spans="1:19" x14ac:dyDescent="0.25">
      <c r="A5026" s="82" t="s">
        <v>8301</v>
      </c>
      <c r="B5026" s="83"/>
      <c r="C5026" s="84"/>
      <c r="D5026" s="85"/>
      <c r="E5026" s="86"/>
      <c r="F5026" s="86" t="s">
        <v>10508</v>
      </c>
      <c r="G5026" s="82"/>
      <c r="H5026" s="82"/>
      <c r="I5026" s="87"/>
      <c r="J5026" s="88">
        <f>SUM(J5027:J5050)</f>
        <v>247060</v>
      </c>
      <c r="K5026" s="98"/>
      <c r="L5026" s="99"/>
      <c r="M5026" s="100"/>
      <c r="N5026" s="101"/>
      <c r="O5026" s="100"/>
      <c r="P5026" s="98"/>
      <c r="Q5026" s="88">
        <f>SUM(Q5027:Q5050)</f>
        <v>276803.15999999997</v>
      </c>
      <c r="R5026" s="88">
        <f t="shared" ref="R5026:S5026" si="2738">SUM(R5027:R5050)</f>
        <v>0</v>
      </c>
      <c r="S5026" s="88">
        <f t="shared" si="2738"/>
        <v>0</v>
      </c>
    </row>
    <row r="5027" spans="1:19" x14ac:dyDescent="0.25">
      <c r="A5027" s="89"/>
      <c r="B5027" s="90"/>
      <c r="C5027" s="90"/>
      <c r="D5027" s="91"/>
      <c r="E5027" s="92"/>
      <c r="F5027" s="92" t="s">
        <v>10509</v>
      </c>
      <c r="G5027" s="91"/>
      <c r="H5027" s="91"/>
      <c r="I5027" s="93">
        <v>1</v>
      </c>
      <c r="J5027" s="91"/>
      <c r="K5027" s="98"/>
      <c r="L5027" s="99"/>
      <c r="M5027" s="100"/>
      <c r="N5027" s="101"/>
      <c r="O5027" s="100"/>
      <c r="P5027" s="98"/>
      <c r="Q5027" s="91"/>
      <c r="R5027" s="91"/>
      <c r="S5027" s="91"/>
    </row>
    <row r="5028" spans="1:19" ht="22.5" x14ac:dyDescent="0.25">
      <c r="A5028" s="89" t="s">
        <v>10510</v>
      </c>
      <c r="B5028" s="89" t="s">
        <v>10511</v>
      </c>
      <c r="C5028" s="89"/>
      <c r="D5028" s="89" t="s">
        <v>12</v>
      </c>
      <c r="E5028" s="94" t="s">
        <v>10512</v>
      </c>
      <c r="F5028" s="95" t="s">
        <v>10513</v>
      </c>
      <c r="G5028" s="89" t="s">
        <v>37</v>
      </c>
      <c r="H5028" s="89" t="s">
        <v>10514</v>
      </c>
      <c r="I5028" s="96">
        <v>1</v>
      </c>
      <c r="J5028" s="97">
        <v>2212</v>
      </c>
      <c r="K5028" s="98">
        <f t="shared" ref="K5028:K5034" si="2739">J5028/H5028</f>
        <v>76805.56</v>
      </c>
      <c r="L5028" s="99">
        <f t="shared" ref="L5028:L5034" si="2740">$L$8</f>
        <v>1.0815399999999999</v>
      </c>
      <c r="M5028" s="100">
        <f t="shared" ref="M5028:M5034" si="2741">$M$8</f>
        <v>1.0590999999999999</v>
      </c>
      <c r="N5028" s="101">
        <f t="shared" ref="N5028:N5034" si="2742">$N$8</f>
        <v>0.97811300000000001</v>
      </c>
      <c r="O5028" s="100">
        <f t="shared" ref="O5028:O5034" si="2743">$O$8</f>
        <v>1</v>
      </c>
      <c r="P5028" s="98">
        <f>K5028*L5028*M5028*N5028*O5028</f>
        <v>86052.05</v>
      </c>
      <c r="Q5028" s="97">
        <f t="shared" ref="Q5028:Q5034" si="2744">H5028*P5028</f>
        <v>2478.3000000000002</v>
      </c>
      <c r="R5028" s="97"/>
      <c r="S5028" s="97"/>
    </row>
    <row r="5029" spans="1:19" ht="22.5" x14ac:dyDescent="0.25">
      <c r="A5029" s="89" t="s">
        <v>10515</v>
      </c>
      <c r="B5029" s="89" t="s">
        <v>10511</v>
      </c>
      <c r="C5029" s="89"/>
      <c r="D5029" s="89" t="s">
        <v>24</v>
      </c>
      <c r="E5029" s="94" t="s">
        <v>137</v>
      </c>
      <c r="F5029" s="95" t="s">
        <v>694</v>
      </c>
      <c r="G5029" s="89" t="s">
        <v>37</v>
      </c>
      <c r="H5029" s="89" t="s">
        <v>10516</v>
      </c>
      <c r="I5029" s="96">
        <v>1</v>
      </c>
      <c r="J5029" s="97">
        <v>842</v>
      </c>
      <c r="K5029" s="98">
        <f t="shared" si="2739"/>
        <v>89574.47</v>
      </c>
      <c r="L5029" s="99">
        <f t="shared" si="2740"/>
        <v>1.0815399999999999</v>
      </c>
      <c r="M5029" s="100">
        <f t="shared" si="2741"/>
        <v>1.0590999999999999</v>
      </c>
      <c r="N5029" s="101">
        <f t="shared" si="2742"/>
        <v>0.97811300000000001</v>
      </c>
      <c r="O5029" s="100">
        <f t="shared" si="2743"/>
        <v>1</v>
      </c>
      <c r="P5029" s="98">
        <f>K5029*L5029*M5029*N5029*O5029</f>
        <v>100358.19</v>
      </c>
      <c r="Q5029" s="97">
        <f t="shared" si="2744"/>
        <v>943.37</v>
      </c>
      <c r="R5029" s="97"/>
      <c r="S5029" s="97"/>
    </row>
    <row r="5030" spans="1:19" ht="22.5" x14ac:dyDescent="0.25">
      <c r="A5030" s="89" t="s">
        <v>10517</v>
      </c>
      <c r="B5030" s="89" t="s">
        <v>10511</v>
      </c>
      <c r="C5030" s="89"/>
      <c r="D5030" s="89" t="s">
        <v>30</v>
      </c>
      <c r="E5030" s="94" t="s">
        <v>31</v>
      </c>
      <c r="F5030" s="95" t="s">
        <v>32</v>
      </c>
      <c r="G5030" s="89" t="s">
        <v>27</v>
      </c>
      <c r="H5030" s="89" t="s">
        <v>10518</v>
      </c>
      <c r="I5030" s="96">
        <v>1</v>
      </c>
      <c r="J5030" s="97">
        <v>11329</v>
      </c>
      <c r="K5030" s="98">
        <f t="shared" si="2739"/>
        <v>708.95</v>
      </c>
      <c r="L5030" s="99">
        <f t="shared" si="2740"/>
        <v>1.0815399999999999</v>
      </c>
      <c r="M5030" s="100">
        <f t="shared" si="2741"/>
        <v>1.0590999999999999</v>
      </c>
      <c r="N5030" s="101">
        <f t="shared" si="2742"/>
        <v>0.97811300000000001</v>
      </c>
      <c r="O5030" s="100">
        <f t="shared" si="2743"/>
        <v>1</v>
      </c>
      <c r="P5030" s="98">
        <f>K5030*L5030*M5030*N5030*O5030+0.01</f>
        <v>794.31</v>
      </c>
      <c r="Q5030" s="97">
        <f t="shared" si="2744"/>
        <v>12693.07</v>
      </c>
      <c r="R5030" s="97"/>
      <c r="S5030" s="97"/>
    </row>
    <row r="5031" spans="1:19" x14ac:dyDescent="0.25">
      <c r="A5031" s="89" t="s">
        <v>10519</v>
      </c>
      <c r="B5031" s="89" t="s">
        <v>10511</v>
      </c>
      <c r="C5031" s="89"/>
      <c r="D5031" s="89" t="s">
        <v>34</v>
      </c>
      <c r="E5031" s="94" t="s">
        <v>10520</v>
      </c>
      <c r="F5031" s="95" t="s">
        <v>10521</v>
      </c>
      <c r="G5031" s="89" t="s">
        <v>81</v>
      </c>
      <c r="H5031" s="89" t="s">
        <v>10522</v>
      </c>
      <c r="I5031" s="96">
        <v>1</v>
      </c>
      <c r="J5031" s="97">
        <v>17252</v>
      </c>
      <c r="K5031" s="98">
        <f t="shared" si="2739"/>
        <v>2654.15</v>
      </c>
      <c r="L5031" s="99">
        <f t="shared" si="2740"/>
        <v>1.0815399999999999</v>
      </c>
      <c r="M5031" s="100">
        <f t="shared" si="2741"/>
        <v>1.0590999999999999</v>
      </c>
      <c r="N5031" s="101">
        <f t="shared" si="2742"/>
        <v>0.97811300000000001</v>
      </c>
      <c r="O5031" s="100">
        <f t="shared" si="2743"/>
        <v>1</v>
      </c>
      <c r="P5031" s="98">
        <f>K5031*L5031*M5031*N5031*O5031</f>
        <v>2973.68</v>
      </c>
      <c r="Q5031" s="97">
        <f t="shared" si="2744"/>
        <v>19328.919999999998</v>
      </c>
      <c r="R5031" s="97"/>
      <c r="S5031" s="97"/>
    </row>
    <row r="5032" spans="1:19" x14ac:dyDescent="0.25">
      <c r="A5032" s="89" t="s">
        <v>10523</v>
      </c>
      <c r="B5032" s="89" t="s">
        <v>10511</v>
      </c>
      <c r="C5032" s="89"/>
      <c r="D5032" s="89" t="s">
        <v>40</v>
      </c>
      <c r="E5032" s="94" t="s">
        <v>7951</v>
      </c>
      <c r="F5032" s="95" t="s">
        <v>7952</v>
      </c>
      <c r="G5032" s="89" t="s">
        <v>81</v>
      </c>
      <c r="H5032" s="89" t="s">
        <v>10524</v>
      </c>
      <c r="I5032" s="96">
        <v>1</v>
      </c>
      <c r="J5032" s="97">
        <v>12799</v>
      </c>
      <c r="K5032" s="98">
        <f t="shared" si="2739"/>
        <v>1514.67</v>
      </c>
      <c r="L5032" s="99">
        <f t="shared" si="2740"/>
        <v>1.0815399999999999</v>
      </c>
      <c r="M5032" s="100">
        <f t="shared" si="2741"/>
        <v>1.0590999999999999</v>
      </c>
      <c r="N5032" s="101">
        <f t="shared" si="2742"/>
        <v>0.97811300000000001</v>
      </c>
      <c r="O5032" s="100">
        <f t="shared" si="2743"/>
        <v>1</v>
      </c>
      <c r="P5032" s="98">
        <f>K5032*L5032*M5032*N5032*O5032</f>
        <v>1697.02</v>
      </c>
      <c r="Q5032" s="97">
        <f t="shared" si="2744"/>
        <v>14339.82</v>
      </c>
      <c r="R5032" s="97"/>
      <c r="S5032" s="97"/>
    </row>
    <row r="5033" spans="1:19" ht="22.5" x14ac:dyDescent="0.25">
      <c r="A5033" s="89" t="s">
        <v>10525</v>
      </c>
      <c r="B5033" s="89" t="s">
        <v>10511</v>
      </c>
      <c r="C5033" s="89"/>
      <c r="D5033" s="89" t="s">
        <v>43</v>
      </c>
      <c r="E5033" s="94" t="s">
        <v>5521</v>
      </c>
      <c r="F5033" s="95" t="s">
        <v>10526</v>
      </c>
      <c r="G5033" s="89" t="s">
        <v>37</v>
      </c>
      <c r="H5033" s="89" t="s">
        <v>10514</v>
      </c>
      <c r="I5033" s="96">
        <v>1</v>
      </c>
      <c r="J5033" s="97">
        <v>125</v>
      </c>
      <c r="K5033" s="98">
        <f t="shared" si="2739"/>
        <v>4340.28</v>
      </c>
      <c r="L5033" s="99">
        <f t="shared" si="2740"/>
        <v>1.0815399999999999</v>
      </c>
      <c r="M5033" s="100">
        <f t="shared" si="2741"/>
        <v>1.0590999999999999</v>
      </c>
      <c r="N5033" s="101">
        <f t="shared" si="2742"/>
        <v>0.97811300000000001</v>
      </c>
      <c r="O5033" s="100">
        <f t="shared" si="2743"/>
        <v>1</v>
      </c>
      <c r="P5033" s="98">
        <f>K5033*L5033*M5033*N5033*O5033</f>
        <v>4862.8</v>
      </c>
      <c r="Q5033" s="97">
        <f t="shared" si="2744"/>
        <v>140.05000000000001</v>
      </c>
      <c r="R5033" s="97"/>
      <c r="S5033" s="97"/>
    </row>
    <row r="5034" spans="1:19" x14ac:dyDescent="0.25">
      <c r="A5034" s="89" t="s">
        <v>10527</v>
      </c>
      <c r="B5034" s="89" t="s">
        <v>10511</v>
      </c>
      <c r="C5034" s="89"/>
      <c r="D5034" s="89" t="s">
        <v>48</v>
      </c>
      <c r="E5034" s="94" t="s">
        <v>49</v>
      </c>
      <c r="F5034" s="95" t="s">
        <v>50</v>
      </c>
      <c r="G5034" s="89" t="s">
        <v>51</v>
      </c>
      <c r="H5034" s="89" t="s">
        <v>10528</v>
      </c>
      <c r="I5034" s="96">
        <v>1</v>
      </c>
      <c r="J5034" s="97">
        <v>3692</v>
      </c>
      <c r="K5034" s="98">
        <f t="shared" si="2739"/>
        <v>12819.44</v>
      </c>
      <c r="L5034" s="99">
        <f t="shared" si="2740"/>
        <v>1.0815399999999999</v>
      </c>
      <c r="M5034" s="100">
        <f t="shared" si="2741"/>
        <v>1.0590999999999999</v>
      </c>
      <c r="N5034" s="101">
        <f t="shared" si="2742"/>
        <v>0.97811300000000001</v>
      </c>
      <c r="O5034" s="100">
        <f t="shared" si="2743"/>
        <v>1</v>
      </c>
      <c r="P5034" s="98">
        <f>K5034*L5034*M5034*N5034*O5034</f>
        <v>14362.75</v>
      </c>
      <c r="Q5034" s="97">
        <f t="shared" si="2744"/>
        <v>4136.47</v>
      </c>
      <c r="R5034" s="97"/>
      <c r="S5034" s="97"/>
    </row>
    <row r="5035" spans="1:19" x14ac:dyDescent="0.25">
      <c r="A5035" s="89"/>
      <c r="B5035" s="90"/>
      <c r="C5035" s="90"/>
      <c r="D5035" s="91"/>
      <c r="E5035" s="92"/>
      <c r="F5035" s="92" t="s">
        <v>10529</v>
      </c>
      <c r="G5035" s="91"/>
      <c r="H5035" s="91"/>
      <c r="I5035" s="93">
        <v>1</v>
      </c>
      <c r="J5035" s="91"/>
      <c r="K5035" s="98"/>
      <c r="L5035" s="99"/>
      <c r="M5035" s="100"/>
      <c r="N5035" s="101"/>
      <c r="O5035" s="100"/>
      <c r="P5035" s="98"/>
      <c r="Q5035" s="91"/>
      <c r="R5035" s="91"/>
      <c r="S5035" s="91"/>
    </row>
    <row r="5036" spans="1:19" x14ac:dyDescent="0.25">
      <c r="A5036" s="89" t="s">
        <v>10530</v>
      </c>
      <c r="B5036" s="89" t="s">
        <v>10511</v>
      </c>
      <c r="C5036" s="89"/>
      <c r="D5036" s="89" t="s">
        <v>55</v>
      </c>
      <c r="E5036" s="94" t="s">
        <v>570</v>
      </c>
      <c r="F5036" s="95" t="s">
        <v>571</v>
      </c>
      <c r="G5036" s="89" t="s">
        <v>51</v>
      </c>
      <c r="H5036" s="89" t="s">
        <v>6247</v>
      </c>
      <c r="I5036" s="96">
        <v>1</v>
      </c>
      <c r="J5036" s="97">
        <v>943</v>
      </c>
      <c r="K5036" s="98">
        <f t="shared" ref="K5036:K5042" si="2745">J5036/H5036</f>
        <v>157166.67000000001</v>
      </c>
      <c r="L5036" s="99">
        <f t="shared" ref="L5036:L5042" si="2746">$L$8</f>
        <v>1.0815399999999999</v>
      </c>
      <c r="M5036" s="100">
        <f t="shared" ref="M5036:M5042" si="2747">$M$8</f>
        <v>1.0590999999999999</v>
      </c>
      <c r="N5036" s="101">
        <f t="shared" ref="N5036:N5042" si="2748">$N$8</f>
        <v>0.97811300000000001</v>
      </c>
      <c r="O5036" s="100">
        <f t="shared" ref="O5036:O5042" si="2749">$O$8</f>
        <v>1</v>
      </c>
      <c r="P5036" s="98">
        <f t="shared" ref="P5036:P5042" si="2750">K5036*L5036*M5036*N5036*O5036</f>
        <v>176087.71</v>
      </c>
      <c r="Q5036" s="97">
        <f t="shared" ref="Q5036:Q5042" si="2751">H5036*P5036</f>
        <v>1056.53</v>
      </c>
      <c r="R5036" s="97"/>
      <c r="S5036" s="97"/>
    </row>
    <row r="5037" spans="1:19" ht="22.5" x14ac:dyDescent="0.25">
      <c r="A5037" s="89" t="s">
        <v>10531</v>
      </c>
      <c r="B5037" s="89" t="s">
        <v>10511</v>
      </c>
      <c r="C5037" s="89"/>
      <c r="D5037" s="89" t="s">
        <v>58</v>
      </c>
      <c r="E5037" s="94" t="s">
        <v>10532</v>
      </c>
      <c r="F5037" s="95" t="s">
        <v>10533</v>
      </c>
      <c r="G5037" s="89" t="s">
        <v>81</v>
      </c>
      <c r="H5037" s="89" t="s">
        <v>10534</v>
      </c>
      <c r="I5037" s="96">
        <v>1</v>
      </c>
      <c r="J5037" s="97">
        <v>3147</v>
      </c>
      <c r="K5037" s="98">
        <f t="shared" si="2745"/>
        <v>5142.16</v>
      </c>
      <c r="L5037" s="99">
        <f t="shared" si="2746"/>
        <v>1.0815399999999999</v>
      </c>
      <c r="M5037" s="100">
        <f t="shared" si="2747"/>
        <v>1.0590999999999999</v>
      </c>
      <c r="N5037" s="101">
        <f t="shared" si="2748"/>
        <v>0.97811300000000001</v>
      </c>
      <c r="O5037" s="100">
        <f t="shared" si="2749"/>
        <v>1</v>
      </c>
      <c r="P5037" s="98">
        <f t="shared" si="2750"/>
        <v>5761.22</v>
      </c>
      <c r="Q5037" s="97">
        <f t="shared" si="2751"/>
        <v>3525.87</v>
      </c>
      <c r="R5037" s="97"/>
      <c r="S5037" s="97"/>
    </row>
    <row r="5038" spans="1:19" x14ac:dyDescent="0.25">
      <c r="A5038" s="89" t="s">
        <v>10535</v>
      </c>
      <c r="B5038" s="89" t="s">
        <v>10511</v>
      </c>
      <c r="C5038" s="89"/>
      <c r="D5038" s="89" t="s">
        <v>60</v>
      </c>
      <c r="E5038" s="94" t="s">
        <v>747</v>
      </c>
      <c r="F5038" s="95" t="s">
        <v>748</v>
      </c>
      <c r="G5038" s="89" t="s">
        <v>51</v>
      </c>
      <c r="H5038" s="89" t="s">
        <v>10536</v>
      </c>
      <c r="I5038" s="96">
        <v>1</v>
      </c>
      <c r="J5038" s="97">
        <v>5486</v>
      </c>
      <c r="K5038" s="98">
        <f t="shared" si="2745"/>
        <v>211000</v>
      </c>
      <c r="L5038" s="99">
        <f t="shared" si="2746"/>
        <v>1.0815399999999999</v>
      </c>
      <c r="M5038" s="100">
        <f t="shared" si="2747"/>
        <v>1.0590999999999999</v>
      </c>
      <c r="N5038" s="101">
        <f t="shared" si="2748"/>
        <v>0.97811300000000001</v>
      </c>
      <c r="O5038" s="100">
        <f t="shared" si="2749"/>
        <v>1</v>
      </c>
      <c r="P5038" s="98">
        <f t="shared" si="2750"/>
        <v>236401.94</v>
      </c>
      <c r="Q5038" s="97">
        <f t="shared" si="2751"/>
        <v>6146.45</v>
      </c>
      <c r="R5038" s="97"/>
      <c r="S5038" s="97"/>
    </row>
    <row r="5039" spans="1:19" x14ac:dyDescent="0.25">
      <c r="A5039" s="89" t="s">
        <v>10537</v>
      </c>
      <c r="B5039" s="89" t="s">
        <v>10511</v>
      </c>
      <c r="C5039" s="89"/>
      <c r="D5039" s="89" t="s">
        <v>65</v>
      </c>
      <c r="E5039" s="94" t="s">
        <v>6326</v>
      </c>
      <c r="F5039" s="95" t="s">
        <v>6327</v>
      </c>
      <c r="G5039" s="89" t="s">
        <v>81</v>
      </c>
      <c r="H5039" s="89" t="s">
        <v>10538</v>
      </c>
      <c r="I5039" s="96">
        <v>1</v>
      </c>
      <c r="J5039" s="97">
        <v>13724</v>
      </c>
      <c r="K5039" s="98">
        <f t="shared" si="2745"/>
        <v>5200.45</v>
      </c>
      <c r="L5039" s="99">
        <f t="shared" si="2746"/>
        <v>1.0815399999999999</v>
      </c>
      <c r="M5039" s="100">
        <f t="shared" si="2747"/>
        <v>1.0590999999999999</v>
      </c>
      <c r="N5039" s="101">
        <f t="shared" si="2748"/>
        <v>0.97811300000000001</v>
      </c>
      <c r="O5039" s="100">
        <f t="shared" si="2749"/>
        <v>1</v>
      </c>
      <c r="P5039" s="98">
        <f t="shared" si="2750"/>
        <v>5826.52</v>
      </c>
      <c r="Q5039" s="97">
        <f t="shared" si="2751"/>
        <v>15376.19</v>
      </c>
      <c r="R5039" s="97"/>
      <c r="S5039" s="97"/>
    </row>
    <row r="5040" spans="1:19" ht="22.5" x14ac:dyDescent="0.25">
      <c r="A5040" s="89" t="s">
        <v>10539</v>
      </c>
      <c r="B5040" s="89" t="s">
        <v>10511</v>
      </c>
      <c r="C5040" s="89"/>
      <c r="D5040" s="89" t="s">
        <v>68</v>
      </c>
      <c r="E5040" s="94" t="s">
        <v>738</v>
      </c>
      <c r="F5040" s="95" t="s">
        <v>739</v>
      </c>
      <c r="G5040" s="89" t="s">
        <v>502</v>
      </c>
      <c r="H5040" s="89" t="s">
        <v>10540</v>
      </c>
      <c r="I5040" s="96">
        <v>1</v>
      </c>
      <c r="J5040" s="97">
        <v>5743</v>
      </c>
      <c r="K5040" s="98">
        <f t="shared" si="2745"/>
        <v>41100.69</v>
      </c>
      <c r="L5040" s="99">
        <f t="shared" si="2746"/>
        <v>1.0815399999999999</v>
      </c>
      <c r="M5040" s="100">
        <f t="shared" si="2747"/>
        <v>1.0590999999999999</v>
      </c>
      <c r="N5040" s="101">
        <f t="shared" si="2748"/>
        <v>0.97811300000000001</v>
      </c>
      <c r="O5040" s="100">
        <f t="shared" si="2749"/>
        <v>1</v>
      </c>
      <c r="P5040" s="98">
        <f t="shared" si="2750"/>
        <v>46048.73</v>
      </c>
      <c r="Q5040" s="97">
        <f t="shared" si="2751"/>
        <v>6434.39</v>
      </c>
      <c r="R5040" s="97"/>
      <c r="S5040" s="97"/>
    </row>
    <row r="5041" spans="1:19" x14ac:dyDescent="0.25">
      <c r="A5041" s="89" t="s">
        <v>10541</v>
      </c>
      <c r="B5041" s="89" t="s">
        <v>10511</v>
      </c>
      <c r="C5041" s="89"/>
      <c r="D5041" s="89" t="s">
        <v>70</v>
      </c>
      <c r="E5041" s="94" t="s">
        <v>5561</v>
      </c>
      <c r="F5041" s="95" t="s">
        <v>5689</v>
      </c>
      <c r="G5041" s="89" t="s">
        <v>502</v>
      </c>
      <c r="H5041" s="89" t="s">
        <v>10542</v>
      </c>
      <c r="I5041" s="96">
        <v>1</v>
      </c>
      <c r="J5041" s="97">
        <v>786</v>
      </c>
      <c r="K5041" s="98">
        <f t="shared" si="2745"/>
        <v>41173.39</v>
      </c>
      <c r="L5041" s="99">
        <f t="shared" si="2746"/>
        <v>1.0815399999999999</v>
      </c>
      <c r="M5041" s="100">
        <f t="shared" si="2747"/>
        <v>1.0590999999999999</v>
      </c>
      <c r="N5041" s="101">
        <f t="shared" si="2748"/>
        <v>0.97811300000000001</v>
      </c>
      <c r="O5041" s="100">
        <f t="shared" si="2749"/>
        <v>1</v>
      </c>
      <c r="P5041" s="98">
        <f t="shared" si="2750"/>
        <v>46130.19</v>
      </c>
      <c r="Q5041" s="97">
        <f t="shared" si="2751"/>
        <v>880.63</v>
      </c>
      <c r="R5041" s="97"/>
      <c r="S5041" s="97"/>
    </row>
    <row r="5042" spans="1:19" x14ac:dyDescent="0.25">
      <c r="A5042" s="89" t="s">
        <v>10543</v>
      </c>
      <c r="B5042" s="89" t="s">
        <v>10511</v>
      </c>
      <c r="C5042" s="89"/>
      <c r="D5042" s="89" t="s">
        <v>73</v>
      </c>
      <c r="E5042" s="94" t="s">
        <v>781</v>
      </c>
      <c r="F5042" s="95" t="s">
        <v>782</v>
      </c>
      <c r="G5042" s="89" t="s">
        <v>502</v>
      </c>
      <c r="H5042" s="89" t="s">
        <v>2025</v>
      </c>
      <c r="I5042" s="96">
        <v>1</v>
      </c>
      <c r="J5042" s="97">
        <v>587</v>
      </c>
      <c r="K5042" s="98">
        <f t="shared" si="2745"/>
        <v>44268.480000000003</v>
      </c>
      <c r="L5042" s="99">
        <f t="shared" si="2746"/>
        <v>1.0815399999999999</v>
      </c>
      <c r="M5042" s="100">
        <f t="shared" si="2747"/>
        <v>1.0590999999999999</v>
      </c>
      <c r="N5042" s="101">
        <f t="shared" si="2748"/>
        <v>0.97811300000000001</v>
      </c>
      <c r="O5042" s="100">
        <f t="shared" si="2749"/>
        <v>1</v>
      </c>
      <c r="P5042" s="98">
        <f t="shared" si="2750"/>
        <v>49597.89</v>
      </c>
      <c r="Q5042" s="97">
        <f t="shared" si="2751"/>
        <v>657.67</v>
      </c>
      <c r="R5042" s="97"/>
      <c r="S5042" s="97"/>
    </row>
    <row r="5043" spans="1:19" x14ac:dyDescent="0.25">
      <c r="A5043" s="89"/>
      <c r="B5043" s="90"/>
      <c r="C5043" s="90"/>
      <c r="D5043" s="91"/>
      <c r="E5043" s="92"/>
      <c r="F5043" s="92" t="s">
        <v>10544</v>
      </c>
      <c r="G5043" s="91"/>
      <c r="H5043" s="91"/>
      <c r="I5043" s="93">
        <v>1</v>
      </c>
      <c r="J5043" s="91"/>
      <c r="K5043" s="98"/>
      <c r="L5043" s="99"/>
      <c r="M5043" s="100"/>
      <c r="N5043" s="101"/>
      <c r="O5043" s="100"/>
      <c r="P5043" s="98"/>
      <c r="Q5043" s="91"/>
      <c r="R5043" s="91"/>
      <c r="S5043" s="91"/>
    </row>
    <row r="5044" spans="1:19" ht="22.5" x14ac:dyDescent="0.25">
      <c r="A5044" s="89" t="s">
        <v>10545</v>
      </c>
      <c r="B5044" s="89" t="s">
        <v>10511</v>
      </c>
      <c r="C5044" s="89"/>
      <c r="D5044" s="89" t="s">
        <v>75</v>
      </c>
      <c r="E5044" s="94" t="s">
        <v>626</v>
      </c>
      <c r="F5044" s="95" t="s">
        <v>627</v>
      </c>
      <c r="G5044" s="89" t="s">
        <v>110</v>
      </c>
      <c r="H5044" s="89" t="s">
        <v>10546</v>
      </c>
      <c r="I5044" s="96">
        <v>1</v>
      </c>
      <c r="J5044" s="97">
        <v>8033</v>
      </c>
      <c r="K5044" s="98">
        <f>J5044/H5044</f>
        <v>27510.27</v>
      </c>
      <c r="L5044" s="99">
        <f>$L$8</f>
        <v>1.0815399999999999</v>
      </c>
      <c r="M5044" s="100">
        <f>$M$8</f>
        <v>1.0590999999999999</v>
      </c>
      <c r="N5044" s="101">
        <f>$N$8</f>
        <v>0.97811300000000001</v>
      </c>
      <c r="O5044" s="100">
        <f>$O$8</f>
        <v>1</v>
      </c>
      <c r="P5044" s="98">
        <f>K5044*L5044*M5044*N5044*O5044</f>
        <v>30822.19</v>
      </c>
      <c r="Q5044" s="97">
        <f>H5044*P5044</f>
        <v>9000.08</v>
      </c>
      <c r="R5044" s="97"/>
      <c r="S5044" s="97"/>
    </row>
    <row r="5045" spans="1:19" x14ac:dyDescent="0.25">
      <c r="A5045" s="89" t="s">
        <v>10547</v>
      </c>
      <c r="B5045" s="89" t="s">
        <v>10511</v>
      </c>
      <c r="C5045" s="89"/>
      <c r="D5045" s="89" t="s">
        <v>87</v>
      </c>
      <c r="E5045" s="94" t="s">
        <v>630</v>
      </c>
      <c r="F5045" s="95" t="s">
        <v>631</v>
      </c>
      <c r="G5045" s="89" t="s">
        <v>502</v>
      </c>
      <c r="H5045" s="89" t="s">
        <v>10548</v>
      </c>
      <c r="I5045" s="96">
        <v>1</v>
      </c>
      <c r="J5045" s="97">
        <v>2055</v>
      </c>
      <c r="K5045" s="98">
        <f>J5045/H5045</f>
        <v>29323.63</v>
      </c>
      <c r="L5045" s="99">
        <f>$L$8</f>
        <v>1.0815399999999999</v>
      </c>
      <c r="M5045" s="100">
        <f>$M$8</f>
        <v>1.0590999999999999</v>
      </c>
      <c r="N5045" s="101">
        <f>$N$8</f>
        <v>0.97811300000000001</v>
      </c>
      <c r="O5045" s="100">
        <f>$O$8</f>
        <v>1</v>
      </c>
      <c r="P5045" s="98">
        <f>K5045*L5045*M5045*N5045*O5045</f>
        <v>32853.85</v>
      </c>
      <c r="Q5045" s="97">
        <f>H5045*P5045</f>
        <v>2302.4</v>
      </c>
      <c r="R5045" s="97"/>
      <c r="S5045" s="97"/>
    </row>
    <row r="5046" spans="1:19" x14ac:dyDescent="0.25">
      <c r="A5046" s="89" t="s">
        <v>10549</v>
      </c>
      <c r="B5046" s="89" t="s">
        <v>10511</v>
      </c>
      <c r="C5046" s="89"/>
      <c r="D5046" s="89" t="s">
        <v>89</v>
      </c>
      <c r="E5046" s="94" t="s">
        <v>634</v>
      </c>
      <c r="F5046" s="95" t="s">
        <v>635</v>
      </c>
      <c r="G5046" s="89" t="s">
        <v>502</v>
      </c>
      <c r="H5046" s="89" t="s">
        <v>10550</v>
      </c>
      <c r="I5046" s="96">
        <v>1</v>
      </c>
      <c r="J5046" s="97">
        <v>346</v>
      </c>
      <c r="K5046" s="98">
        <f>J5046/H5046</f>
        <v>49372.15</v>
      </c>
      <c r="L5046" s="99">
        <f>$L$8</f>
        <v>1.0815399999999999</v>
      </c>
      <c r="M5046" s="100">
        <f>$M$8</f>
        <v>1.0590999999999999</v>
      </c>
      <c r="N5046" s="101">
        <f>$N$8</f>
        <v>0.97811300000000001</v>
      </c>
      <c r="O5046" s="100">
        <f>$O$8</f>
        <v>1</v>
      </c>
      <c r="P5046" s="98">
        <f>K5046*L5046*M5046*N5046*O5046</f>
        <v>55315.98</v>
      </c>
      <c r="Q5046" s="97">
        <f>H5046*P5046</f>
        <v>387.65</v>
      </c>
      <c r="R5046" s="97"/>
      <c r="S5046" s="97"/>
    </row>
    <row r="5047" spans="1:19" x14ac:dyDescent="0.25">
      <c r="A5047" s="89" t="s">
        <v>10551</v>
      </c>
      <c r="B5047" s="89" t="s">
        <v>10511</v>
      </c>
      <c r="C5047" s="89"/>
      <c r="D5047" s="89" t="s">
        <v>90</v>
      </c>
      <c r="E5047" s="94" t="s">
        <v>638</v>
      </c>
      <c r="F5047" s="95" t="s">
        <v>639</v>
      </c>
      <c r="G5047" s="89" t="s">
        <v>518</v>
      </c>
      <c r="H5047" s="89" t="s">
        <v>10552</v>
      </c>
      <c r="I5047" s="96">
        <v>1</v>
      </c>
      <c r="J5047" s="97">
        <v>4254</v>
      </c>
      <c r="K5047" s="98">
        <f>J5047/H5047</f>
        <v>72.84</v>
      </c>
      <c r="L5047" s="99">
        <f>$L$8</f>
        <v>1.0815399999999999</v>
      </c>
      <c r="M5047" s="100">
        <f>$M$8</f>
        <v>1.0590999999999999</v>
      </c>
      <c r="N5047" s="101">
        <f>$N$8</f>
        <v>0.97811300000000001</v>
      </c>
      <c r="O5047" s="100">
        <f>$O$8</f>
        <v>1</v>
      </c>
      <c r="P5047" s="98">
        <f>K5047*L5047*M5047*N5047*O5047</f>
        <v>81.61</v>
      </c>
      <c r="Q5047" s="97">
        <f>H5047*P5047</f>
        <v>4766.0200000000004</v>
      </c>
      <c r="R5047" s="97"/>
      <c r="S5047" s="97"/>
    </row>
    <row r="5048" spans="1:19" x14ac:dyDescent="0.25">
      <c r="A5048" s="89"/>
      <c r="B5048" s="90"/>
      <c r="C5048" s="90"/>
      <c r="D5048" s="91"/>
      <c r="E5048" s="92"/>
      <c r="F5048" s="92" t="s">
        <v>10553</v>
      </c>
      <c r="G5048" s="91"/>
      <c r="H5048" s="91"/>
      <c r="I5048" s="93">
        <v>1</v>
      </c>
      <c r="J5048" s="91"/>
      <c r="K5048" s="98"/>
      <c r="L5048" s="99"/>
      <c r="M5048" s="100"/>
      <c r="N5048" s="101"/>
      <c r="O5048" s="100"/>
      <c r="P5048" s="98"/>
      <c r="Q5048" s="91"/>
      <c r="R5048" s="91"/>
      <c r="S5048" s="91"/>
    </row>
    <row r="5049" spans="1:19" x14ac:dyDescent="0.25">
      <c r="A5049" s="89" t="s">
        <v>10554</v>
      </c>
      <c r="B5049" s="89" t="s">
        <v>10511</v>
      </c>
      <c r="C5049" s="89"/>
      <c r="D5049" s="89" t="s">
        <v>91</v>
      </c>
      <c r="E5049" s="94" t="s">
        <v>10555</v>
      </c>
      <c r="F5049" s="95" t="s">
        <v>10556</v>
      </c>
      <c r="G5049" s="89" t="s">
        <v>502</v>
      </c>
      <c r="H5049" s="89" t="s">
        <v>10557</v>
      </c>
      <c r="I5049" s="96">
        <v>1</v>
      </c>
      <c r="J5049" s="97">
        <v>44466</v>
      </c>
      <c r="K5049" s="98">
        <f>J5049/H5049</f>
        <v>26018.720000000001</v>
      </c>
      <c r="L5049" s="99">
        <f>$L$8</f>
        <v>1.0815399999999999</v>
      </c>
      <c r="M5049" s="100">
        <f>$M$8</f>
        <v>1.0590999999999999</v>
      </c>
      <c r="N5049" s="101">
        <f>$N$8</f>
        <v>0.97811300000000001</v>
      </c>
      <c r="O5049" s="100">
        <f>$O$8</f>
        <v>1</v>
      </c>
      <c r="P5049" s="98">
        <f>K5049*L5049*M5049*N5049*O5049</f>
        <v>29151.07</v>
      </c>
      <c r="Q5049" s="97">
        <f>H5049*P5049</f>
        <v>49819.18</v>
      </c>
      <c r="R5049" s="97"/>
      <c r="S5049" s="97"/>
    </row>
    <row r="5050" spans="1:19" x14ac:dyDescent="0.25">
      <c r="A5050" s="89" t="s">
        <v>10558</v>
      </c>
      <c r="B5050" s="89" t="s">
        <v>10511</v>
      </c>
      <c r="C5050" s="89"/>
      <c r="D5050" s="89" t="s">
        <v>101</v>
      </c>
      <c r="E5050" s="94" t="s">
        <v>10559</v>
      </c>
      <c r="F5050" s="95" t="s">
        <v>10560</v>
      </c>
      <c r="G5050" s="89" t="s">
        <v>502</v>
      </c>
      <c r="H5050" s="89" t="s">
        <v>10557</v>
      </c>
      <c r="I5050" s="96">
        <v>1</v>
      </c>
      <c r="J5050" s="97">
        <v>109239</v>
      </c>
      <c r="K5050" s="98">
        <f>J5050/H5050</f>
        <v>63919.839999999997</v>
      </c>
      <c r="L5050" s="99">
        <f>$L$8</f>
        <v>1.0815399999999999</v>
      </c>
      <c r="M5050" s="100">
        <f>$M$8</f>
        <v>1.0590999999999999</v>
      </c>
      <c r="N5050" s="101">
        <f>$N$8</f>
        <v>0.97811300000000001</v>
      </c>
      <c r="O5050" s="100">
        <f>$O$8</f>
        <v>1</v>
      </c>
      <c r="P5050" s="98">
        <f>K5050*L5050*M5050*N5050*O5050</f>
        <v>71615.039999999994</v>
      </c>
      <c r="Q5050" s="97">
        <f>H5050*P5050</f>
        <v>122390.1</v>
      </c>
      <c r="R5050" s="97"/>
      <c r="S5050" s="97"/>
    </row>
    <row r="5051" spans="1:19" ht="28.5" x14ac:dyDescent="0.25">
      <c r="A5051" s="72"/>
      <c r="B5051" s="77"/>
      <c r="C5051" s="77"/>
      <c r="D5051" s="77"/>
      <c r="E5051" s="76"/>
      <c r="F5051" s="76" t="s">
        <v>10561</v>
      </c>
      <c r="G5051" s="77"/>
      <c r="H5051" s="77"/>
      <c r="I5051" s="78"/>
      <c r="J5051" s="79">
        <f>J5052+J5070+J5077</f>
        <v>4765747</v>
      </c>
      <c r="K5051" s="98"/>
      <c r="L5051" s="99"/>
      <c r="M5051" s="100"/>
      <c r="N5051" s="101"/>
      <c r="O5051" s="100"/>
      <c r="P5051" s="98"/>
      <c r="Q5051" s="79">
        <f>Q5052+Q5070+Q5077</f>
        <v>5339485.08</v>
      </c>
      <c r="R5051" s="79">
        <f t="shared" ref="R5051:S5051" si="2752">R5052+R5070+R5077</f>
        <v>0</v>
      </c>
      <c r="S5051" s="79">
        <f t="shared" si="2752"/>
        <v>0</v>
      </c>
    </row>
    <row r="5052" spans="1:19" x14ac:dyDescent="0.25">
      <c r="A5052" s="82" t="s">
        <v>8306</v>
      </c>
      <c r="B5052" s="83"/>
      <c r="C5052" s="84"/>
      <c r="D5052" s="85"/>
      <c r="E5052" s="86"/>
      <c r="F5052" s="86" t="s">
        <v>10563</v>
      </c>
      <c r="G5052" s="82"/>
      <c r="H5052" s="82"/>
      <c r="I5052" s="87"/>
      <c r="J5052" s="88">
        <f>SUM(J5053:J5069)</f>
        <v>4040997</v>
      </c>
      <c r="K5052" s="98"/>
      <c r="L5052" s="99"/>
      <c r="M5052" s="100"/>
      <c r="N5052" s="101"/>
      <c r="O5052" s="100"/>
      <c r="P5052" s="98"/>
      <c r="Q5052" s="88">
        <f>SUM(Q5053:Q5069)</f>
        <v>4527489.3899999997</v>
      </c>
      <c r="R5052" s="88">
        <f t="shared" ref="R5052:S5052" si="2753">SUM(R5053:R5069)</f>
        <v>0</v>
      </c>
      <c r="S5052" s="88">
        <f t="shared" si="2753"/>
        <v>0</v>
      </c>
    </row>
    <row r="5053" spans="1:19" ht="22.5" x14ac:dyDescent="0.25">
      <c r="A5053" s="89" t="s">
        <v>10564</v>
      </c>
      <c r="B5053" s="89" t="s">
        <v>10565</v>
      </c>
      <c r="C5053" s="89"/>
      <c r="D5053" s="89" t="s">
        <v>12</v>
      </c>
      <c r="E5053" s="94" t="s">
        <v>10566</v>
      </c>
      <c r="F5053" s="95" t="s">
        <v>10567</v>
      </c>
      <c r="G5053" s="89" t="s">
        <v>1071</v>
      </c>
      <c r="H5053" s="89" t="s">
        <v>48</v>
      </c>
      <c r="I5053" s="96">
        <v>1</v>
      </c>
      <c r="J5053" s="97">
        <v>206918</v>
      </c>
      <c r="K5053" s="98">
        <f t="shared" ref="K5053:K5069" si="2754">J5053/H5053</f>
        <v>29559.71</v>
      </c>
      <c r="L5053" s="99">
        <f t="shared" ref="L5053:L5069" si="2755">$L$8</f>
        <v>1.0815399999999999</v>
      </c>
      <c r="M5053" s="100">
        <f t="shared" ref="M5053:M5069" si="2756">$M$8</f>
        <v>1.0590999999999999</v>
      </c>
      <c r="N5053" s="101">
        <f t="shared" ref="N5053:N5069" si="2757">$N$8</f>
        <v>0.97811300000000001</v>
      </c>
      <c r="O5053" s="100">
        <f t="shared" ref="O5053:O5069" si="2758">$O$8</f>
        <v>1</v>
      </c>
      <c r="P5053" s="98">
        <f t="shared" ref="P5053:P5069" si="2759">K5053*L5053*M5053*N5053*O5053</f>
        <v>33118.35</v>
      </c>
      <c r="Q5053" s="97">
        <f t="shared" ref="Q5053:Q5069" si="2760">H5053*P5053</f>
        <v>231828.45</v>
      </c>
      <c r="R5053" s="97"/>
      <c r="S5053" s="97"/>
    </row>
    <row r="5054" spans="1:19" ht="22.5" x14ac:dyDescent="0.25">
      <c r="A5054" s="89" t="s">
        <v>10568</v>
      </c>
      <c r="B5054" s="89" t="s">
        <v>10565</v>
      </c>
      <c r="C5054" s="89"/>
      <c r="D5054" s="89" t="s">
        <v>24</v>
      </c>
      <c r="E5054" s="94" t="s">
        <v>10569</v>
      </c>
      <c r="F5054" s="95" t="s">
        <v>10570</v>
      </c>
      <c r="G5054" s="89" t="s">
        <v>1077</v>
      </c>
      <c r="H5054" s="89" t="s">
        <v>10571</v>
      </c>
      <c r="I5054" s="96">
        <v>1</v>
      </c>
      <c r="J5054" s="97">
        <v>2692023</v>
      </c>
      <c r="K5054" s="98">
        <f t="shared" si="2754"/>
        <v>3770.34</v>
      </c>
      <c r="L5054" s="99">
        <f t="shared" si="2755"/>
        <v>1.0815399999999999</v>
      </c>
      <c r="M5054" s="100">
        <f t="shared" si="2756"/>
        <v>1.0590999999999999</v>
      </c>
      <c r="N5054" s="101">
        <f t="shared" si="2757"/>
        <v>0.97811300000000001</v>
      </c>
      <c r="O5054" s="100">
        <f t="shared" si="2758"/>
        <v>1</v>
      </c>
      <c r="P5054" s="98">
        <f t="shared" si="2759"/>
        <v>4224.25</v>
      </c>
      <c r="Q5054" s="97">
        <f t="shared" si="2760"/>
        <v>3016114.5</v>
      </c>
      <c r="R5054" s="97"/>
      <c r="S5054" s="97"/>
    </row>
    <row r="5055" spans="1:19" x14ac:dyDescent="0.25">
      <c r="A5055" s="89" t="s">
        <v>10572</v>
      </c>
      <c r="B5055" s="89" t="s">
        <v>10565</v>
      </c>
      <c r="C5055" s="89"/>
      <c r="D5055" s="89" t="s">
        <v>30</v>
      </c>
      <c r="E5055" s="94" t="s">
        <v>10573</v>
      </c>
      <c r="F5055" s="95" t="s">
        <v>10574</v>
      </c>
      <c r="G5055" s="89" t="s">
        <v>1071</v>
      </c>
      <c r="H5055" s="89" t="s">
        <v>197</v>
      </c>
      <c r="I5055" s="96">
        <v>1</v>
      </c>
      <c r="J5055" s="97">
        <v>46904</v>
      </c>
      <c r="K5055" s="98">
        <f t="shared" si="2754"/>
        <v>15130.32</v>
      </c>
      <c r="L5055" s="99">
        <f t="shared" si="2755"/>
        <v>1.0815399999999999</v>
      </c>
      <c r="M5055" s="100">
        <f t="shared" si="2756"/>
        <v>1.0590999999999999</v>
      </c>
      <c r="N5055" s="101">
        <f t="shared" si="2757"/>
        <v>0.97811300000000001</v>
      </c>
      <c r="O5055" s="100">
        <f t="shared" si="2758"/>
        <v>1</v>
      </c>
      <c r="P5055" s="98">
        <f t="shared" si="2759"/>
        <v>16951.830000000002</v>
      </c>
      <c r="Q5055" s="97">
        <f t="shared" si="2760"/>
        <v>52550.67</v>
      </c>
      <c r="R5055" s="97"/>
      <c r="S5055" s="97"/>
    </row>
    <row r="5056" spans="1:19" x14ac:dyDescent="0.25">
      <c r="A5056" s="89" t="s">
        <v>10575</v>
      </c>
      <c r="B5056" s="89" t="s">
        <v>10565</v>
      </c>
      <c r="C5056" s="89"/>
      <c r="D5056" s="89" t="s">
        <v>34</v>
      </c>
      <c r="E5056" s="94" t="s">
        <v>10576</v>
      </c>
      <c r="F5056" s="95" t="s">
        <v>10577</v>
      </c>
      <c r="G5056" s="89" t="s">
        <v>1071</v>
      </c>
      <c r="H5056" s="89" t="s">
        <v>2537</v>
      </c>
      <c r="I5056" s="96">
        <v>1</v>
      </c>
      <c r="J5056" s="97">
        <v>4724</v>
      </c>
      <c r="K5056" s="98">
        <f t="shared" si="2754"/>
        <v>11810</v>
      </c>
      <c r="L5056" s="99">
        <f t="shared" si="2755"/>
        <v>1.0815399999999999</v>
      </c>
      <c r="M5056" s="100">
        <f t="shared" si="2756"/>
        <v>1.0590999999999999</v>
      </c>
      <c r="N5056" s="101">
        <f t="shared" si="2757"/>
        <v>0.97811300000000001</v>
      </c>
      <c r="O5056" s="100">
        <f t="shared" si="2758"/>
        <v>1</v>
      </c>
      <c r="P5056" s="98">
        <f t="shared" si="2759"/>
        <v>13231.79</v>
      </c>
      <c r="Q5056" s="97">
        <f t="shared" si="2760"/>
        <v>5292.72</v>
      </c>
      <c r="R5056" s="97"/>
      <c r="S5056" s="97"/>
    </row>
    <row r="5057" spans="1:19" ht="22.5" x14ac:dyDescent="0.25">
      <c r="A5057" s="89" t="s">
        <v>10578</v>
      </c>
      <c r="B5057" s="89" t="s">
        <v>10565</v>
      </c>
      <c r="C5057" s="89"/>
      <c r="D5057" s="89" t="s">
        <v>40</v>
      </c>
      <c r="E5057" s="94" t="s">
        <v>10579</v>
      </c>
      <c r="F5057" s="95" t="s">
        <v>10580</v>
      </c>
      <c r="G5057" s="89" t="s">
        <v>1077</v>
      </c>
      <c r="H5057" s="89" t="s">
        <v>10581</v>
      </c>
      <c r="I5057" s="96">
        <v>1</v>
      </c>
      <c r="J5057" s="97">
        <v>152023</v>
      </c>
      <c r="K5057" s="98">
        <f t="shared" si="2754"/>
        <v>425.83</v>
      </c>
      <c r="L5057" s="99">
        <f t="shared" si="2755"/>
        <v>1.0815399999999999</v>
      </c>
      <c r="M5057" s="100">
        <f t="shared" si="2756"/>
        <v>1.0590999999999999</v>
      </c>
      <c r="N5057" s="101">
        <f t="shared" si="2757"/>
        <v>0.97811300000000001</v>
      </c>
      <c r="O5057" s="100">
        <f t="shared" si="2758"/>
        <v>1</v>
      </c>
      <c r="P5057" s="98">
        <f t="shared" si="2759"/>
        <v>477.09</v>
      </c>
      <c r="Q5057" s="97">
        <f t="shared" si="2760"/>
        <v>170321.13</v>
      </c>
      <c r="R5057" s="97"/>
      <c r="S5057" s="97"/>
    </row>
    <row r="5058" spans="1:19" x14ac:dyDescent="0.25">
      <c r="A5058" s="89" t="s">
        <v>10582</v>
      </c>
      <c r="B5058" s="89" t="s">
        <v>10565</v>
      </c>
      <c r="C5058" s="89"/>
      <c r="D5058" s="89" t="s">
        <v>43</v>
      </c>
      <c r="E5058" s="94" t="s">
        <v>10583</v>
      </c>
      <c r="F5058" s="95" t="s">
        <v>10584</v>
      </c>
      <c r="G5058" s="89" t="s">
        <v>1071</v>
      </c>
      <c r="H5058" s="89" t="s">
        <v>24</v>
      </c>
      <c r="I5058" s="96">
        <v>1</v>
      </c>
      <c r="J5058" s="97">
        <v>19266</v>
      </c>
      <c r="K5058" s="98">
        <f t="shared" si="2754"/>
        <v>9633</v>
      </c>
      <c r="L5058" s="99">
        <f t="shared" si="2755"/>
        <v>1.0815399999999999</v>
      </c>
      <c r="M5058" s="100">
        <f t="shared" si="2756"/>
        <v>1.0590999999999999</v>
      </c>
      <c r="N5058" s="101">
        <f t="shared" si="2757"/>
        <v>0.97811300000000001</v>
      </c>
      <c r="O5058" s="100">
        <f t="shared" si="2758"/>
        <v>1</v>
      </c>
      <c r="P5058" s="98">
        <f t="shared" si="2759"/>
        <v>10792.7</v>
      </c>
      <c r="Q5058" s="97">
        <f t="shared" si="2760"/>
        <v>21585.4</v>
      </c>
      <c r="R5058" s="97"/>
      <c r="S5058" s="97"/>
    </row>
    <row r="5059" spans="1:19" ht="22.5" x14ac:dyDescent="0.25">
      <c r="A5059" s="89" t="s">
        <v>10585</v>
      </c>
      <c r="B5059" s="89" t="s">
        <v>10565</v>
      </c>
      <c r="C5059" s="89"/>
      <c r="D5059" s="89" t="s">
        <v>48</v>
      </c>
      <c r="E5059" s="94" t="s">
        <v>10586</v>
      </c>
      <c r="F5059" s="95" t="s">
        <v>10587</v>
      </c>
      <c r="G5059" s="89" t="s">
        <v>1077</v>
      </c>
      <c r="H5059" s="89" t="s">
        <v>2867</v>
      </c>
      <c r="I5059" s="96">
        <v>1</v>
      </c>
      <c r="J5059" s="97">
        <v>32105</v>
      </c>
      <c r="K5059" s="98">
        <f t="shared" si="2754"/>
        <v>157.38</v>
      </c>
      <c r="L5059" s="99">
        <f t="shared" si="2755"/>
        <v>1.0815399999999999</v>
      </c>
      <c r="M5059" s="100">
        <f t="shared" si="2756"/>
        <v>1.0590999999999999</v>
      </c>
      <c r="N5059" s="101">
        <f t="shared" si="2757"/>
        <v>0.97811300000000001</v>
      </c>
      <c r="O5059" s="100">
        <f t="shared" si="2758"/>
        <v>1</v>
      </c>
      <c r="P5059" s="98">
        <f t="shared" si="2759"/>
        <v>176.33</v>
      </c>
      <c r="Q5059" s="97">
        <f t="shared" si="2760"/>
        <v>35971.32</v>
      </c>
      <c r="R5059" s="97"/>
      <c r="S5059" s="97"/>
    </row>
    <row r="5060" spans="1:19" x14ac:dyDescent="0.25">
      <c r="A5060" s="89" t="s">
        <v>10588</v>
      </c>
      <c r="B5060" s="89" t="s">
        <v>10565</v>
      </c>
      <c r="C5060" s="89"/>
      <c r="D5060" s="89" t="s">
        <v>55</v>
      </c>
      <c r="E5060" s="94" t="s">
        <v>10589</v>
      </c>
      <c r="F5060" s="95" t="s">
        <v>10590</v>
      </c>
      <c r="G5060" s="89" t="s">
        <v>1071</v>
      </c>
      <c r="H5060" s="89" t="s">
        <v>5124</v>
      </c>
      <c r="I5060" s="96">
        <v>1</v>
      </c>
      <c r="J5060" s="97">
        <v>86598</v>
      </c>
      <c r="K5060" s="98">
        <f t="shared" si="2754"/>
        <v>10069.530000000001</v>
      </c>
      <c r="L5060" s="99">
        <f t="shared" si="2755"/>
        <v>1.0815399999999999</v>
      </c>
      <c r="M5060" s="100">
        <f t="shared" si="2756"/>
        <v>1.0590999999999999</v>
      </c>
      <c r="N5060" s="101">
        <f t="shared" si="2757"/>
        <v>0.97811300000000001</v>
      </c>
      <c r="O5060" s="100">
        <f t="shared" si="2758"/>
        <v>1</v>
      </c>
      <c r="P5060" s="98">
        <f t="shared" si="2759"/>
        <v>11281.78</v>
      </c>
      <c r="Q5060" s="97">
        <f t="shared" si="2760"/>
        <v>97023.31</v>
      </c>
      <c r="R5060" s="97"/>
      <c r="S5060" s="97"/>
    </row>
    <row r="5061" spans="1:19" ht="22.5" x14ac:dyDescent="0.25">
      <c r="A5061" s="89" t="s">
        <v>10591</v>
      </c>
      <c r="B5061" s="89" t="s">
        <v>10565</v>
      </c>
      <c r="C5061" s="89"/>
      <c r="D5061" s="89" t="s">
        <v>58</v>
      </c>
      <c r="E5061" s="94" t="s">
        <v>10592</v>
      </c>
      <c r="F5061" s="95" t="s">
        <v>10593</v>
      </c>
      <c r="G5061" s="89" t="s">
        <v>1077</v>
      </c>
      <c r="H5061" s="89" t="s">
        <v>10571</v>
      </c>
      <c r="I5061" s="96">
        <v>1</v>
      </c>
      <c r="J5061" s="97">
        <v>129280</v>
      </c>
      <c r="K5061" s="98">
        <f t="shared" si="2754"/>
        <v>181.06</v>
      </c>
      <c r="L5061" s="99">
        <f t="shared" si="2755"/>
        <v>1.0815399999999999</v>
      </c>
      <c r="M5061" s="100">
        <f t="shared" si="2756"/>
        <v>1.0590999999999999</v>
      </c>
      <c r="N5061" s="101">
        <f t="shared" si="2757"/>
        <v>0.97811300000000001</v>
      </c>
      <c r="O5061" s="100">
        <f t="shared" si="2758"/>
        <v>1</v>
      </c>
      <c r="P5061" s="98">
        <f t="shared" si="2759"/>
        <v>202.86</v>
      </c>
      <c r="Q5061" s="97">
        <f t="shared" si="2760"/>
        <v>144842.04</v>
      </c>
      <c r="R5061" s="97"/>
      <c r="S5061" s="97"/>
    </row>
    <row r="5062" spans="1:19" ht="22.5" x14ac:dyDescent="0.25">
      <c r="A5062" s="89" t="s">
        <v>10594</v>
      </c>
      <c r="B5062" s="89" t="s">
        <v>10565</v>
      </c>
      <c r="C5062" s="89"/>
      <c r="D5062" s="89" t="s">
        <v>60</v>
      </c>
      <c r="E5062" s="94" t="s">
        <v>10595</v>
      </c>
      <c r="F5062" s="95" t="s">
        <v>10596</v>
      </c>
      <c r="G5062" s="89" t="s">
        <v>1077</v>
      </c>
      <c r="H5062" s="89" t="s">
        <v>3567</v>
      </c>
      <c r="I5062" s="96">
        <v>1</v>
      </c>
      <c r="J5062" s="97">
        <v>41882</v>
      </c>
      <c r="K5062" s="98">
        <f t="shared" si="2754"/>
        <v>256.63</v>
      </c>
      <c r="L5062" s="99">
        <f t="shared" si="2755"/>
        <v>1.0815399999999999</v>
      </c>
      <c r="M5062" s="100">
        <f t="shared" si="2756"/>
        <v>1.0590999999999999</v>
      </c>
      <c r="N5062" s="101">
        <f t="shared" si="2757"/>
        <v>0.97811300000000001</v>
      </c>
      <c r="O5062" s="100">
        <f t="shared" si="2758"/>
        <v>1</v>
      </c>
      <c r="P5062" s="98">
        <f t="shared" si="2759"/>
        <v>287.52999999999997</v>
      </c>
      <c r="Q5062" s="97">
        <f t="shared" si="2760"/>
        <v>46924.9</v>
      </c>
      <c r="R5062" s="97"/>
      <c r="S5062" s="97"/>
    </row>
    <row r="5063" spans="1:19" x14ac:dyDescent="0.25">
      <c r="A5063" s="89" t="s">
        <v>10597</v>
      </c>
      <c r="B5063" s="89" t="s">
        <v>10565</v>
      </c>
      <c r="C5063" s="89"/>
      <c r="D5063" s="89" t="s">
        <v>65</v>
      </c>
      <c r="E5063" s="94" t="s">
        <v>10583</v>
      </c>
      <c r="F5063" s="95" t="s">
        <v>10584</v>
      </c>
      <c r="G5063" s="89" t="s">
        <v>1071</v>
      </c>
      <c r="H5063" s="89" t="s">
        <v>10598</v>
      </c>
      <c r="I5063" s="96">
        <v>1</v>
      </c>
      <c r="J5063" s="97">
        <v>197969</v>
      </c>
      <c r="K5063" s="98">
        <f t="shared" si="2754"/>
        <v>9633.5300000000007</v>
      </c>
      <c r="L5063" s="99">
        <f t="shared" si="2755"/>
        <v>1.0815399999999999</v>
      </c>
      <c r="M5063" s="100">
        <f t="shared" si="2756"/>
        <v>1.0590999999999999</v>
      </c>
      <c r="N5063" s="101">
        <f t="shared" si="2757"/>
        <v>0.97811300000000001</v>
      </c>
      <c r="O5063" s="100">
        <f t="shared" si="2758"/>
        <v>1</v>
      </c>
      <c r="P5063" s="98">
        <f t="shared" si="2759"/>
        <v>10793.29</v>
      </c>
      <c r="Q5063" s="97">
        <f t="shared" si="2760"/>
        <v>221802.11</v>
      </c>
      <c r="R5063" s="97"/>
      <c r="S5063" s="97"/>
    </row>
    <row r="5064" spans="1:19" ht="22.5" x14ac:dyDescent="0.25">
      <c r="A5064" s="89" t="s">
        <v>10599</v>
      </c>
      <c r="B5064" s="89" t="s">
        <v>10565</v>
      </c>
      <c r="C5064" s="89"/>
      <c r="D5064" s="89" t="s">
        <v>68</v>
      </c>
      <c r="E5064" s="94" t="s">
        <v>10600</v>
      </c>
      <c r="F5064" s="95" t="s">
        <v>10601</v>
      </c>
      <c r="G5064" s="89" t="s">
        <v>1077</v>
      </c>
      <c r="H5064" s="89" t="s">
        <v>10602</v>
      </c>
      <c r="I5064" s="96">
        <v>1</v>
      </c>
      <c r="J5064" s="97">
        <v>228037</v>
      </c>
      <c r="K5064" s="98">
        <f t="shared" si="2754"/>
        <v>108.79</v>
      </c>
      <c r="L5064" s="99">
        <f t="shared" si="2755"/>
        <v>1.0815399999999999</v>
      </c>
      <c r="M5064" s="100">
        <f t="shared" si="2756"/>
        <v>1.0590999999999999</v>
      </c>
      <c r="N5064" s="101">
        <f t="shared" si="2757"/>
        <v>0.97811300000000001</v>
      </c>
      <c r="O5064" s="100">
        <f t="shared" si="2758"/>
        <v>1</v>
      </c>
      <c r="P5064" s="98">
        <f t="shared" si="2759"/>
        <v>121.89</v>
      </c>
      <c r="Q5064" s="97">
        <f t="shared" si="2760"/>
        <v>255493.63</v>
      </c>
      <c r="R5064" s="97"/>
      <c r="S5064" s="97"/>
    </row>
    <row r="5065" spans="1:19" ht="22.5" x14ac:dyDescent="0.25">
      <c r="A5065" s="89" t="s">
        <v>10603</v>
      </c>
      <c r="B5065" s="89" t="s">
        <v>10565</v>
      </c>
      <c r="C5065" s="89"/>
      <c r="D5065" s="89" t="s">
        <v>70</v>
      </c>
      <c r="E5065" s="94" t="s">
        <v>10604</v>
      </c>
      <c r="F5065" s="95" t="s">
        <v>10605</v>
      </c>
      <c r="G5065" s="89" t="s">
        <v>648</v>
      </c>
      <c r="H5065" s="89" t="s">
        <v>87</v>
      </c>
      <c r="I5065" s="96">
        <v>1</v>
      </c>
      <c r="J5065" s="97">
        <v>45274</v>
      </c>
      <c r="K5065" s="98">
        <f t="shared" si="2754"/>
        <v>2829.63</v>
      </c>
      <c r="L5065" s="99">
        <f t="shared" si="2755"/>
        <v>1.0815399999999999</v>
      </c>
      <c r="M5065" s="100">
        <f t="shared" si="2756"/>
        <v>1.0590999999999999</v>
      </c>
      <c r="N5065" s="101">
        <f t="shared" si="2757"/>
        <v>0.97811300000000001</v>
      </c>
      <c r="O5065" s="100">
        <f t="shared" si="2758"/>
        <v>1</v>
      </c>
      <c r="P5065" s="98">
        <f t="shared" si="2759"/>
        <v>3170.28</v>
      </c>
      <c r="Q5065" s="97">
        <f t="shared" si="2760"/>
        <v>50724.480000000003</v>
      </c>
      <c r="R5065" s="97"/>
      <c r="S5065" s="97"/>
    </row>
    <row r="5066" spans="1:19" ht="22.5" x14ac:dyDescent="0.25">
      <c r="A5066" s="89" t="s">
        <v>10606</v>
      </c>
      <c r="B5066" s="89" t="s">
        <v>10565</v>
      </c>
      <c r="C5066" s="89"/>
      <c r="D5066" s="89" t="s">
        <v>73</v>
      </c>
      <c r="E5066" s="94" t="s">
        <v>10607</v>
      </c>
      <c r="F5066" s="95" t="s">
        <v>10608</v>
      </c>
      <c r="G5066" s="89" t="s">
        <v>648</v>
      </c>
      <c r="H5066" s="89" t="s">
        <v>34</v>
      </c>
      <c r="I5066" s="96">
        <v>1</v>
      </c>
      <c r="J5066" s="97">
        <v>8506</v>
      </c>
      <c r="K5066" s="98">
        <f t="shared" si="2754"/>
        <v>2126.5</v>
      </c>
      <c r="L5066" s="99">
        <f t="shared" si="2755"/>
        <v>1.0815399999999999</v>
      </c>
      <c r="M5066" s="100">
        <f t="shared" si="2756"/>
        <v>1.0590999999999999</v>
      </c>
      <c r="N5066" s="101">
        <f t="shared" si="2757"/>
        <v>0.97811300000000001</v>
      </c>
      <c r="O5066" s="100">
        <f t="shared" si="2758"/>
        <v>1</v>
      </c>
      <c r="P5066" s="98">
        <f t="shared" si="2759"/>
        <v>2382.5100000000002</v>
      </c>
      <c r="Q5066" s="97">
        <f t="shared" si="2760"/>
        <v>9530.0400000000009</v>
      </c>
      <c r="R5066" s="97"/>
      <c r="S5066" s="97"/>
    </row>
    <row r="5067" spans="1:19" ht="22.5" x14ac:dyDescent="0.25">
      <c r="A5067" s="89" t="s">
        <v>10609</v>
      </c>
      <c r="B5067" s="89" t="s">
        <v>10565</v>
      </c>
      <c r="C5067" s="89"/>
      <c r="D5067" s="89" t="s">
        <v>75</v>
      </c>
      <c r="E5067" s="94" t="s">
        <v>10610</v>
      </c>
      <c r="F5067" s="95" t="s">
        <v>10611</v>
      </c>
      <c r="G5067" s="89" t="s">
        <v>648</v>
      </c>
      <c r="H5067" s="89" t="s">
        <v>985</v>
      </c>
      <c r="I5067" s="96">
        <v>1</v>
      </c>
      <c r="J5067" s="97">
        <v>86322</v>
      </c>
      <c r="K5067" s="98">
        <f t="shared" si="2754"/>
        <v>863.22</v>
      </c>
      <c r="L5067" s="99">
        <f t="shared" si="2755"/>
        <v>1.0815399999999999</v>
      </c>
      <c r="M5067" s="100">
        <f t="shared" si="2756"/>
        <v>1.0590999999999999</v>
      </c>
      <c r="N5067" s="101">
        <f t="shared" si="2757"/>
        <v>0.97811300000000001</v>
      </c>
      <c r="O5067" s="100">
        <f t="shared" si="2758"/>
        <v>1</v>
      </c>
      <c r="P5067" s="98">
        <f t="shared" si="2759"/>
        <v>967.14</v>
      </c>
      <c r="Q5067" s="97">
        <f t="shared" si="2760"/>
        <v>96714</v>
      </c>
      <c r="R5067" s="97"/>
      <c r="S5067" s="97"/>
    </row>
    <row r="5068" spans="1:19" ht="22.5" x14ac:dyDescent="0.25">
      <c r="A5068" s="89" t="s">
        <v>10612</v>
      </c>
      <c r="B5068" s="89" t="s">
        <v>10565</v>
      </c>
      <c r="C5068" s="89"/>
      <c r="D5068" s="89" t="s">
        <v>87</v>
      </c>
      <c r="E5068" s="94" t="s">
        <v>10613</v>
      </c>
      <c r="F5068" s="95" t="s">
        <v>10614</v>
      </c>
      <c r="G5068" s="89" t="s">
        <v>648</v>
      </c>
      <c r="H5068" s="89" t="s">
        <v>1084</v>
      </c>
      <c r="I5068" s="96">
        <v>1</v>
      </c>
      <c r="J5068" s="97">
        <v>60959</v>
      </c>
      <c r="K5068" s="98">
        <f t="shared" si="2754"/>
        <v>507.99</v>
      </c>
      <c r="L5068" s="99">
        <f t="shared" si="2755"/>
        <v>1.0815399999999999</v>
      </c>
      <c r="M5068" s="100">
        <f t="shared" si="2756"/>
        <v>1.0590999999999999</v>
      </c>
      <c r="N5068" s="101">
        <f t="shared" si="2757"/>
        <v>0.97811300000000001</v>
      </c>
      <c r="O5068" s="100">
        <f t="shared" si="2758"/>
        <v>1</v>
      </c>
      <c r="P5068" s="98">
        <f t="shared" si="2759"/>
        <v>569.15</v>
      </c>
      <c r="Q5068" s="97">
        <f t="shared" si="2760"/>
        <v>68298</v>
      </c>
      <c r="R5068" s="97"/>
      <c r="S5068" s="97"/>
    </row>
    <row r="5069" spans="1:19" x14ac:dyDescent="0.25">
      <c r="A5069" s="89" t="s">
        <v>10615</v>
      </c>
      <c r="B5069" s="89" t="s">
        <v>10565</v>
      </c>
      <c r="C5069" s="89"/>
      <c r="D5069" s="89" t="s">
        <v>89</v>
      </c>
      <c r="E5069" s="94" t="s">
        <v>1496</v>
      </c>
      <c r="F5069" s="95" t="s">
        <v>1497</v>
      </c>
      <c r="G5069" s="89" t="s">
        <v>71</v>
      </c>
      <c r="H5069" s="89" t="s">
        <v>8068</v>
      </c>
      <c r="I5069" s="96">
        <v>1</v>
      </c>
      <c r="J5069" s="97">
        <v>2207</v>
      </c>
      <c r="K5069" s="98">
        <f t="shared" si="2754"/>
        <v>401.27</v>
      </c>
      <c r="L5069" s="99">
        <f t="shared" si="2755"/>
        <v>1.0815399999999999</v>
      </c>
      <c r="M5069" s="100">
        <f t="shared" si="2756"/>
        <v>1.0590999999999999</v>
      </c>
      <c r="N5069" s="101">
        <f t="shared" si="2757"/>
        <v>0.97811300000000001</v>
      </c>
      <c r="O5069" s="100">
        <f t="shared" si="2758"/>
        <v>1</v>
      </c>
      <c r="P5069" s="98">
        <f t="shared" si="2759"/>
        <v>449.58</v>
      </c>
      <c r="Q5069" s="97">
        <f t="shared" si="2760"/>
        <v>2472.69</v>
      </c>
      <c r="R5069" s="97"/>
      <c r="S5069" s="97"/>
    </row>
    <row r="5070" spans="1:19" x14ac:dyDescent="0.25">
      <c r="A5070" s="82" t="s">
        <v>8311</v>
      </c>
      <c r="B5070" s="83"/>
      <c r="C5070" s="84"/>
      <c r="D5070" s="85"/>
      <c r="E5070" s="86"/>
      <c r="F5070" s="86" t="s">
        <v>10617</v>
      </c>
      <c r="G5070" s="82"/>
      <c r="H5070" s="82"/>
      <c r="I5070" s="87"/>
      <c r="J5070" s="88">
        <f>SUM(J5071:J5076)</f>
        <v>202710</v>
      </c>
      <c r="K5070" s="98"/>
      <c r="L5070" s="99"/>
      <c r="M5070" s="100"/>
      <c r="N5070" s="101"/>
      <c r="O5070" s="100"/>
      <c r="P5070" s="98"/>
      <c r="Q5070" s="88">
        <f>SUM(Q5071:Q5076)</f>
        <v>227107.52</v>
      </c>
      <c r="R5070" s="88">
        <f t="shared" ref="R5070:S5070" si="2761">SUM(R5071:R5076)</f>
        <v>0</v>
      </c>
      <c r="S5070" s="88">
        <f t="shared" si="2761"/>
        <v>0</v>
      </c>
    </row>
    <row r="5071" spans="1:19" x14ac:dyDescent="0.25">
      <c r="A5071" s="89" t="s">
        <v>10618</v>
      </c>
      <c r="B5071" s="89" t="s">
        <v>10565</v>
      </c>
      <c r="C5071" s="89"/>
      <c r="D5071" s="89" t="s">
        <v>90</v>
      </c>
      <c r="E5071" s="94" t="s">
        <v>10619</v>
      </c>
      <c r="F5071" s="95" t="s">
        <v>10620</v>
      </c>
      <c r="G5071" s="89" t="s">
        <v>209</v>
      </c>
      <c r="H5071" s="89" t="s">
        <v>10621</v>
      </c>
      <c r="I5071" s="96">
        <v>1</v>
      </c>
      <c r="J5071" s="97">
        <v>182254</v>
      </c>
      <c r="K5071" s="98">
        <f t="shared" ref="K5071:K5076" si="2762">J5071/H5071</f>
        <v>180449.5</v>
      </c>
      <c r="L5071" s="99">
        <f t="shared" ref="L5071:L5076" si="2763">$L$8</f>
        <v>1.0815399999999999</v>
      </c>
      <c r="M5071" s="100">
        <f t="shared" ref="M5071:M5076" si="2764">$M$8</f>
        <v>1.0590999999999999</v>
      </c>
      <c r="N5071" s="101">
        <f t="shared" ref="N5071:N5076" si="2765">$N$8</f>
        <v>0.97811300000000001</v>
      </c>
      <c r="O5071" s="100">
        <f t="shared" ref="O5071:O5076" si="2766">$O$8</f>
        <v>1</v>
      </c>
      <c r="P5071" s="98">
        <f t="shared" ref="P5071:P5076" si="2767">K5071*L5071*M5071*N5071*O5071</f>
        <v>202173.52</v>
      </c>
      <c r="Q5071" s="97">
        <f t="shared" ref="Q5071:Q5076" si="2768">H5071*P5071</f>
        <v>204195.26</v>
      </c>
      <c r="R5071" s="97"/>
      <c r="S5071" s="97"/>
    </row>
    <row r="5072" spans="1:19" x14ac:dyDescent="0.25">
      <c r="A5072" s="89" t="s">
        <v>10622</v>
      </c>
      <c r="B5072" s="89" t="s">
        <v>10565</v>
      </c>
      <c r="C5072" s="89"/>
      <c r="D5072" s="89" t="s">
        <v>91</v>
      </c>
      <c r="E5072" s="94" t="s">
        <v>10623</v>
      </c>
      <c r="F5072" s="95" t="s">
        <v>10624</v>
      </c>
      <c r="G5072" s="89" t="s">
        <v>1077</v>
      </c>
      <c r="H5072" s="89" t="s">
        <v>10625</v>
      </c>
      <c r="I5072" s="96">
        <v>1</v>
      </c>
      <c r="J5072" s="97">
        <v>-88735</v>
      </c>
      <c r="K5072" s="98">
        <f t="shared" si="2762"/>
        <v>87.86</v>
      </c>
      <c r="L5072" s="99">
        <f t="shared" si="2763"/>
        <v>1.0815399999999999</v>
      </c>
      <c r="M5072" s="100">
        <f t="shared" si="2764"/>
        <v>1.0590999999999999</v>
      </c>
      <c r="N5072" s="101">
        <f t="shared" si="2765"/>
        <v>0.97811300000000001</v>
      </c>
      <c r="O5072" s="100">
        <f t="shared" si="2766"/>
        <v>1</v>
      </c>
      <c r="P5072" s="98">
        <f t="shared" si="2767"/>
        <v>98.44</v>
      </c>
      <c r="Q5072" s="97">
        <f t="shared" si="2768"/>
        <v>-99424.4</v>
      </c>
      <c r="R5072" s="97"/>
      <c r="S5072" s="97"/>
    </row>
    <row r="5073" spans="1:19" x14ac:dyDescent="0.25">
      <c r="A5073" s="89" t="s">
        <v>10626</v>
      </c>
      <c r="B5073" s="89" t="s">
        <v>10565</v>
      </c>
      <c r="C5073" s="89"/>
      <c r="D5073" s="89" t="s">
        <v>101</v>
      </c>
      <c r="E5073" s="94" t="s">
        <v>10627</v>
      </c>
      <c r="F5073" s="95" t="s">
        <v>10628</v>
      </c>
      <c r="G5073" s="89" t="s">
        <v>670</v>
      </c>
      <c r="H5073" s="89" t="s">
        <v>265</v>
      </c>
      <c r="I5073" s="96">
        <v>1</v>
      </c>
      <c r="J5073" s="97">
        <v>59571</v>
      </c>
      <c r="K5073" s="98">
        <f t="shared" si="2762"/>
        <v>851.01</v>
      </c>
      <c r="L5073" s="99">
        <f t="shared" si="2763"/>
        <v>1.0815399999999999</v>
      </c>
      <c r="M5073" s="100">
        <f t="shared" si="2764"/>
        <v>1.0590999999999999</v>
      </c>
      <c r="N5073" s="101">
        <f t="shared" si="2765"/>
        <v>0.97811300000000001</v>
      </c>
      <c r="O5073" s="100">
        <f t="shared" si="2766"/>
        <v>1</v>
      </c>
      <c r="P5073" s="98">
        <f t="shared" si="2767"/>
        <v>953.46</v>
      </c>
      <c r="Q5073" s="97">
        <f t="shared" si="2768"/>
        <v>66742.2</v>
      </c>
      <c r="R5073" s="97"/>
      <c r="S5073" s="97"/>
    </row>
    <row r="5074" spans="1:19" x14ac:dyDescent="0.25">
      <c r="A5074" s="89" t="s">
        <v>10629</v>
      </c>
      <c r="B5074" s="89" t="s">
        <v>10565</v>
      </c>
      <c r="C5074" s="89"/>
      <c r="D5074" s="89" t="s">
        <v>106</v>
      </c>
      <c r="E5074" s="94" t="s">
        <v>10630</v>
      </c>
      <c r="F5074" s="95" t="s">
        <v>10631</v>
      </c>
      <c r="G5074" s="89" t="s">
        <v>670</v>
      </c>
      <c r="H5074" s="89" t="s">
        <v>141</v>
      </c>
      <c r="I5074" s="96">
        <v>1</v>
      </c>
      <c r="J5074" s="97">
        <v>12342</v>
      </c>
      <c r="K5074" s="98">
        <f t="shared" si="2762"/>
        <v>398.13</v>
      </c>
      <c r="L5074" s="99">
        <f t="shared" si="2763"/>
        <v>1.0815399999999999</v>
      </c>
      <c r="M5074" s="100">
        <f t="shared" si="2764"/>
        <v>1.0590999999999999</v>
      </c>
      <c r="N5074" s="101">
        <f t="shared" si="2765"/>
        <v>0.97811300000000001</v>
      </c>
      <c r="O5074" s="100">
        <f t="shared" si="2766"/>
        <v>1</v>
      </c>
      <c r="P5074" s="98">
        <f t="shared" si="2767"/>
        <v>446.06</v>
      </c>
      <c r="Q5074" s="97">
        <f t="shared" si="2768"/>
        <v>13827.86</v>
      </c>
      <c r="R5074" s="97"/>
      <c r="S5074" s="97"/>
    </row>
    <row r="5075" spans="1:19" ht="22.5" x14ac:dyDescent="0.25">
      <c r="A5075" s="89" t="s">
        <v>10632</v>
      </c>
      <c r="B5075" s="89" t="s">
        <v>10565</v>
      </c>
      <c r="C5075" s="89"/>
      <c r="D5075" s="89" t="s">
        <v>107</v>
      </c>
      <c r="E5075" s="94" t="s">
        <v>10633</v>
      </c>
      <c r="F5075" s="95" t="s">
        <v>10634</v>
      </c>
      <c r="G5075" s="89" t="s">
        <v>209</v>
      </c>
      <c r="H5075" s="89" t="s">
        <v>292</v>
      </c>
      <c r="I5075" s="96">
        <v>1</v>
      </c>
      <c r="J5075" s="97">
        <v>30107</v>
      </c>
      <c r="K5075" s="98">
        <f t="shared" si="2762"/>
        <v>334522.21999999997</v>
      </c>
      <c r="L5075" s="99">
        <f t="shared" si="2763"/>
        <v>1.0815399999999999</v>
      </c>
      <c r="M5075" s="100">
        <f t="shared" si="2764"/>
        <v>1.0590999999999999</v>
      </c>
      <c r="N5075" s="101">
        <f t="shared" si="2765"/>
        <v>0.97811300000000001</v>
      </c>
      <c r="O5075" s="100">
        <f t="shared" si="2766"/>
        <v>1</v>
      </c>
      <c r="P5075" s="98">
        <f t="shared" si="2767"/>
        <v>374794.8</v>
      </c>
      <c r="Q5075" s="97">
        <f t="shared" si="2768"/>
        <v>33731.53</v>
      </c>
      <c r="R5075" s="97"/>
      <c r="S5075" s="97"/>
    </row>
    <row r="5076" spans="1:19" x14ac:dyDescent="0.25">
      <c r="A5076" s="89" t="s">
        <v>10635</v>
      </c>
      <c r="B5076" s="89" t="s">
        <v>10565</v>
      </c>
      <c r="C5076" s="89"/>
      <c r="D5076" s="89" t="s">
        <v>108</v>
      </c>
      <c r="E5076" s="94" t="s">
        <v>10636</v>
      </c>
      <c r="F5076" s="95" t="s">
        <v>10637</v>
      </c>
      <c r="G5076" s="89" t="s">
        <v>1077</v>
      </c>
      <c r="H5076" s="89" t="s">
        <v>10638</v>
      </c>
      <c r="I5076" s="96">
        <v>1</v>
      </c>
      <c r="J5076" s="97">
        <v>7171</v>
      </c>
      <c r="K5076" s="98">
        <f t="shared" si="2762"/>
        <v>79.05</v>
      </c>
      <c r="L5076" s="99">
        <f t="shared" si="2763"/>
        <v>1.0815399999999999</v>
      </c>
      <c r="M5076" s="100">
        <f t="shared" si="2764"/>
        <v>1.0590999999999999</v>
      </c>
      <c r="N5076" s="101">
        <f t="shared" si="2765"/>
        <v>0.97811300000000001</v>
      </c>
      <c r="O5076" s="100">
        <f t="shared" si="2766"/>
        <v>1</v>
      </c>
      <c r="P5076" s="98">
        <f t="shared" si="2767"/>
        <v>88.57</v>
      </c>
      <c r="Q5076" s="97">
        <f t="shared" si="2768"/>
        <v>8035.07</v>
      </c>
      <c r="R5076" s="97"/>
      <c r="S5076" s="97"/>
    </row>
    <row r="5077" spans="1:19" x14ac:dyDescent="0.25">
      <c r="A5077" s="82" t="s">
        <v>8314</v>
      </c>
      <c r="B5077" s="83"/>
      <c r="C5077" s="84"/>
      <c r="D5077" s="85"/>
      <c r="E5077" s="86"/>
      <c r="F5077" s="86" t="s">
        <v>10640</v>
      </c>
      <c r="G5077" s="82"/>
      <c r="H5077" s="82"/>
      <c r="I5077" s="87"/>
      <c r="J5077" s="88">
        <f>SUM(J5078:J5087)</f>
        <v>522040</v>
      </c>
      <c r="K5077" s="98"/>
      <c r="L5077" s="99"/>
      <c r="M5077" s="100"/>
      <c r="N5077" s="101"/>
      <c r="O5077" s="100"/>
      <c r="P5077" s="98"/>
      <c r="Q5077" s="88">
        <f>SUM(Q5078:Q5087)</f>
        <v>584888.17000000004</v>
      </c>
      <c r="R5077" s="88">
        <f t="shared" ref="R5077:S5077" si="2769">SUM(R5078:R5087)</f>
        <v>0</v>
      </c>
      <c r="S5077" s="88">
        <f t="shared" si="2769"/>
        <v>0</v>
      </c>
    </row>
    <row r="5078" spans="1:19" x14ac:dyDescent="0.25">
      <c r="A5078" s="89" t="s">
        <v>10641</v>
      </c>
      <c r="B5078" s="89" t="s">
        <v>10565</v>
      </c>
      <c r="C5078" s="89"/>
      <c r="D5078" s="89" t="s">
        <v>109</v>
      </c>
      <c r="E5078" s="94" t="s">
        <v>6880</v>
      </c>
      <c r="F5078" s="95" t="s">
        <v>6881</v>
      </c>
      <c r="G5078" s="89" t="s">
        <v>1071</v>
      </c>
      <c r="H5078" s="89" t="s">
        <v>10642</v>
      </c>
      <c r="I5078" s="96">
        <v>1</v>
      </c>
      <c r="J5078" s="97">
        <v>378338</v>
      </c>
      <c r="K5078" s="98">
        <f t="shared" ref="K5078:K5087" si="2770">J5078/H5078</f>
        <v>9083.75</v>
      </c>
      <c r="L5078" s="99">
        <f t="shared" ref="L5078:L5087" si="2771">$L$8</f>
        <v>1.0815399999999999</v>
      </c>
      <c r="M5078" s="100">
        <f t="shared" ref="M5078:M5087" si="2772">$M$8</f>
        <v>1.0590999999999999</v>
      </c>
      <c r="N5078" s="101">
        <f t="shared" ref="N5078:N5087" si="2773">$N$8</f>
        <v>0.97811300000000001</v>
      </c>
      <c r="O5078" s="100">
        <f t="shared" ref="O5078:O5087" si="2774">$O$8</f>
        <v>1</v>
      </c>
      <c r="P5078" s="98">
        <f t="shared" ref="P5078:P5087" si="2775">K5078*L5078*M5078*N5078*O5078</f>
        <v>10177.33</v>
      </c>
      <c r="Q5078" s="97">
        <f t="shared" ref="Q5078:Q5087" si="2776">H5078*P5078</f>
        <v>423885.79</v>
      </c>
      <c r="R5078" s="97"/>
      <c r="S5078" s="97"/>
    </row>
    <row r="5079" spans="1:19" x14ac:dyDescent="0.25">
      <c r="A5079" s="89" t="s">
        <v>10643</v>
      </c>
      <c r="B5079" s="89" t="s">
        <v>10565</v>
      </c>
      <c r="C5079" s="89"/>
      <c r="D5079" s="89" t="s">
        <v>122</v>
      </c>
      <c r="E5079" s="94" t="s">
        <v>556</v>
      </c>
      <c r="F5079" s="95" t="s">
        <v>557</v>
      </c>
      <c r="G5079" s="89" t="s">
        <v>81</v>
      </c>
      <c r="H5079" s="89" t="s">
        <v>10644</v>
      </c>
      <c r="I5079" s="96">
        <v>1</v>
      </c>
      <c r="J5079" s="97">
        <v>40142</v>
      </c>
      <c r="K5079" s="98">
        <f t="shared" si="2770"/>
        <v>473.93</v>
      </c>
      <c r="L5079" s="99">
        <f t="shared" si="2771"/>
        <v>1.0815399999999999</v>
      </c>
      <c r="M5079" s="100">
        <f t="shared" si="2772"/>
        <v>1.0590999999999999</v>
      </c>
      <c r="N5079" s="101">
        <f t="shared" si="2773"/>
        <v>0.97811300000000001</v>
      </c>
      <c r="O5079" s="100">
        <f t="shared" si="2774"/>
        <v>1</v>
      </c>
      <c r="P5079" s="98">
        <f t="shared" si="2775"/>
        <v>530.99</v>
      </c>
      <c r="Q5079" s="97">
        <f t="shared" si="2776"/>
        <v>44974.85</v>
      </c>
      <c r="R5079" s="97"/>
      <c r="S5079" s="97"/>
    </row>
    <row r="5080" spans="1:19" ht="22.5" x14ac:dyDescent="0.25">
      <c r="A5080" s="89" t="s">
        <v>10645</v>
      </c>
      <c r="B5080" s="89" t="s">
        <v>10565</v>
      </c>
      <c r="C5080" s="89"/>
      <c r="D5080" s="89" t="s">
        <v>126</v>
      </c>
      <c r="E5080" s="94" t="s">
        <v>10646</v>
      </c>
      <c r="F5080" s="95" t="s">
        <v>10647</v>
      </c>
      <c r="G5080" s="89" t="s">
        <v>37</v>
      </c>
      <c r="H5080" s="89" t="s">
        <v>292</v>
      </c>
      <c r="I5080" s="96">
        <v>1</v>
      </c>
      <c r="J5080" s="97">
        <v>7482</v>
      </c>
      <c r="K5080" s="98">
        <f t="shared" si="2770"/>
        <v>83133.33</v>
      </c>
      <c r="L5080" s="99">
        <f t="shared" si="2771"/>
        <v>1.0815399999999999</v>
      </c>
      <c r="M5080" s="100">
        <f t="shared" si="2772"/>
        <v>1.0590999999999999</v>
      </c>
      <c r="N5080" s="101">
        <f t="shared" si="2773"/>
        <v>0.97811300000000001</v>
      </c>
      <c r="O5080" s="100">
        <f t="shared" si="2774"/>
        <v>1</v>
      </c>
      <c r="P5080" s="98">
        <f t="shared" si="2775"/>
        <v>93141.61</v>
      </c>
      <c r="Q5080" s="97">
        <f t="shared" si="2776"/>
        <v>8382.74</v>
      </c>
      <c r="R5080" s="97"/>
      <c r="S5080" s="97"/>
    </row>
    <row r="5081" spans="1:19" ht="22.5" x14ac:dyDescent="0.25">
      <c r="A5081" s="89" t="s">
        <v>10648</v>
      </c>
      <c r="B5081" s="89" t="s">
        <v>10565</v>
      </c>
      <c r="C5081" s="89"/>
      <c r="D5081" s="89" t="s">
        <v>124</v>
      </c>
      <c r="E5081" s="94" t="s">
        <v>1577</v>
      </c>
      <c r="F5081" s="95" t="s">
        <v>1578</v>
      </c>
      <c r="G5081" s="89" t="s">
        <v>37</v>
      </c>
      <c r="H5081" s="89" t="s">
        <v>10649</v>
      </c>
      <c r="I5081" s="96">
        <v>1</v>
      </c>
      <c r="J5081" s="97">
        <v>9159</v>
      </c>
      <c r="K5081" s="98">
        <f t="shared" si="2770"/>
        <v>163553.57</v>
      </c>
      <c r="L5081" s="99">
        <f t="shared" si="2771"/>
        <v>1.0815399999999999</v>
      </c>
      <c r="M5081" s="100">
        <f t="shared" si="2772"/>
        <v>1.0590999999999999</v>
      </c>
      <c r="N5081" s="101">
        <f t="shared" si="2773"/>
        <v>0.97811300000000001</v>
      </c>
      <c r="O5081" s="100">
        <f t="shared" si="2774"/>
        <v>1</v>
      </c>
      <c r="P5081" s="98">
        <f t="shared" si="2775"/>
        <v>183243.51</v>
      </c>
      <c r="Q5081" s="97">
        <f t="shared" si="2776"/>
        <v>10261.64</v>
      </c>
      <c r="R5081" s="97"/>
      <c r="S5081" s="97"/>
    </row>
    <row r="5082" spans="1:19" ht="22.5" x14ac:dyDescent="0.25">
      <c r="A5082" s="89" t="s">
        <v>10650</v>
      </c>
      <c r="B5082" s="89" t="s">
        <v>10565</v>
      </c>
      <c r="C5082" s="89"/>
      <c r="D5082" s="89" t="s">
        <v>129</v>
      </c>
      <c r="E5082" s="94" t="s">
        <v>31</v>
      </c>
      <c r="F5082" s="95" t="s">
        <v>32</v>
      </c>
      <c r="G5082" s="89" t="s">
        <v>27</v>
      </c>
      <c r="H5082" s="89" t="s">
        <v>10651</v>
      </c>
      <c r="I5082" s="96">
        <v>1</v>
      </c>
      <c r="J5082" s="97">
        <v>49548</v>
      </c>
      <c r="K5082" s="98">
        <f t="shared" si="2770"/>
        <v>520.46</v>
      </c>
      <c r="L5082" s="99">
        <f t="shared" si="2771"/>
        <v>1.0815399999999999</v>
      </c>
      <c r="M5082" s="100">
        <f t="shared" si="2772"/>
        <v>1.0590999999999999</v>
      </c>
      <c r="N5082" s="101">
        <f t="shared" si="2773"/>
        <v>0.97811300000000001</v>
      </c>
      <c r="O5082" s="100">
        <f t="shared" si="2774"/>
        <v>1</v>
      </c>
      <c r="P5082" s="98">
        <f t="shared" si="2775"/>
        <v>583.12</v>
      </c>
      <c r="Q5082" s="97">
        <f t="shared" si="2776"/>
        <v>55513.02</v>
      </c>
      <c r="R5082" s="97"/>
      <c r="S5082" s="97"/>
    </row>
    <row r="5083" spans="1:19" ht="22.5" x14ac:dyDescent="0.25">
      <c r="A5083" s="89" t="s">
        <v>10652</v>
      </c>
      <c r="B5083" s="89" t="s">
        <v>10565</v>
      </c>
      <c r="C5083" s="89"/>
      <c r="D5083" s="89" t="s">
        <v>133</v>
      </c>
      <c r="E5083" s="94" t="s">
        <v>44</v>
      </c>
      <c r="F5083" s="95" t="s">
        <v>1589</v>
      </c>
      <c r="G5083" s="89" t="s">
        <v>37</v>
      </c>
      <c r="H5083" s="89" t="s">
        <v>1234</v>
      </c>
      <c r="I5083" s="96">
        <v>1</v>
      </c>
      <c r="J5083" s="97">
        <v>312</v>
      </c>
      <c r="K5083" s="98">
        <f t="shared" si="2770"/>
        <v>7800</v>
      </c>
      <c r="L5083" s="99">
        <f t="shared" si="2771"/>
        <v>1.0815399999999999</v>
      </c>
      <c r="M5083" s="100">
        <f t="shared" si="2772"/>
        <v>1.0590999999999999</v>
      </c>
      <c r="N5083" s="101">
        <f t="shared" si="2773"/>
        <v>0.97811300000000001</v>
      </c>
      <c r="O5083" s="100">
        <f t="shared" si="2774"/>
        <v>1</v>
      </c>
      <c r="P5083" s="98">
        <f t="shared" si="2775"/>
        <v>8739.0300000000007</v>
      </c>
      <c r="Q5083" s="97">
        <f t="shared" si="2776"/>
        <v>349.56</v>
      </c>
      <c r="R5083" s="97"/>
      <c r="S5083" s="97"/>
    </row>
    <row r="5084" spans="1:19" x14ac:dyDescent="0.25">
      <c r="A5084" s="89" t="s">
        <v>10653</v>
      </c>
      <c r="B5084" s="89" t="s">
        <v>10565</v>
      </c>
      <c r="C5084" s="89"/>
      <c r="D5084" s="89" t="s">
        <v>136</v>
      </c>
      <c r="E5084" s="94" t="s">
        <v>556</v>
      </c>
      <c r="F5084" s="95" t="s">
        <v>557</v>
      </c>
      <c r="G5084" s="89" t="s">
        <v>81</v>
      </c>
      <c r="H5084" s="89" t="s">
        <v>181</v>
      </c>
      <c r="I5084" s="96">
        <v>1</v>
      </c>
      <c r="J5084" s="97">
        <v>20853</v>
      </c>
      <c r="K5084" s="98">
        <f t="shared" si="2770"/>
        <v>473.93</v>
      </c>
      <c r="L5084" s="99">
        <f t="shared" si="2771"/>
        <v>1.0815399999999999</v>
      </c>
      <c r="M5084" s="100">
        <f t="shared" si="2772"/>
        <v>1.0590999999999999</v>
      </c>
      <c r="N5084" s="101">
        <f t="shared" si="2773"/>
        <v>0.97811300000000001</v>
      </c>
      <c r="O5084" s="100">
        <f t="shared" si="2774"/>
        <v>1</v>
      </c>
      <c r="P5084" s="98">
        <f t="shared" si="2775"/>
        <v>530.99</v>
      </c>
      <c r="Q5084" s="97">
        <f t="shared" si="2776"/>
        <v>23363.56</v>
      </c>
      <c r="R5084" s="97"/>
      <c r="S5084" s="97"/>
    </row>
    <row r="5085" spans="1:19" x14ac:dyDescent="0.25">
      <c r="A5085" s="89" t="s">
        <v>10654</v>
      </c>
      <c r="B5085" s="89" t="s">
        <v>10565</v>
      </c>
      <c r="C5085" s="89"/>
      <c r="D5085" s="89" t="s">
        <v>141</v>
      </c>
      <c r="E5085" s="94" t="s">
        <v>49</v>
      </c>
      <c r="F5085" s="95" t="s">
        <v>50</v>
      </c>
      <c r="G5085" s="89" t="s">
        <v>51</v>
      </c>
      <c r="H5085" s="89" t="s">
        <v>2537</v>
      </c>
      <c r="I5085" s="96">
        <v>1</v>
      </c>
      <c r="J5085" s="97">
        <v>4770</v>
      </c>
      <c r="K5085" s="98">
        <f t="shared" si="2770"/>
        <v>11925</v>
      </c>
      <c r="L5085" s="99">
        <f t="shared" si="2771"/>
        <v>1.0815399999999999</v>
      </c>
      <c r="M5085" s="100">
        <f t="shared" si="2772"/>
        <v>1.0590999999999999</v>
      </c>
      <c r="N5085" s="101">
        <f t="shared" si="2773"/>
        <v>0.97811300000000001</v>
      </c>
      <c r="O5085" s="100">
        <f t="shared" si="2774"/>
        <v>1</v>
      </c>
      <c r="P5085" s="98">
        <f t="shared" si="2775"/>
        <v>13360.63</v>
      </c>
      <c r="Q5085" s="97">
        <f t="shared" si="2776"/>
        <v>5344.25</v>
      </c>
      <c r="R5085" s="97"/>
      <c r="S5085" s="97"/>
    </row>
    <row r="5086" spans="1:19" ht="22.5" x14ac:dyDescent="0.25">
      <c r="A5086" s="89" t="s">
        <v>10655</v>
      </c>
      <c r="B5086" s="89" t="s">
        <v>10565</v>
      </c>
      <c r="C5086" s="89"/>
      <c r="D5086" s="89" t="s">
        <v>144</v>
      </c>
      <c r="E5086" s="94" t="s">
        <v>44</v>
      </c>
      <c r="F5086" s="95" t="s">
        <v>10656</v>
      </c>
      <c r="G5086" s="89" t="s">
        <v>37</v>
      </c>
      <c r="H5086" s="89" t="s">
        <v>292</v>
      </c>
      <c r="I5086" s="96">
        <v>1</v>
      </c>
      <c r="J5086" s="97">
        <v>703</v>
      </c>
      <c r="K5086" s="98">
        <f t="shared" si="2770"/>
        <v>7811.11</v>
      </c>
      <c r="L5086" s="99">
        <f t="shared" si="2771"/>
        <v>1.0815399999999999</v>
      </c>
      <c r="M5086" s="100">
        <f t="shared" si="2772"/>
        <v>1.0590999999999999</v>
      </c>
      <c r="N5086" s="101">
        <f t="shared" si="2773"/>
        <v>0.97811300000000001</v>
      </c>
      <c r="O5086" s="100">
        <f t="shared" si="2774"/>
        <v>1</v>
      </c>
      <c r="P5086" s="98">
        <f t="shared" si="2775"/>
        <v>8751.48</v>
      </c>
      <c r="Q5086" s="97">
        <f t="shared" si="2776"/>
        <v>787.63</v>
      </c>
      <c r="R5086" s="97"/>
      <c r="S5086" s="97"/>
    </row>
    <row r="5087" spans="1:19" x14ac:dyDescent="0.25">
      <c r="A5087" s="89" t="s">
        <v>10657</v>
      </c>
      <c r="B5087" s="89" t="s">
        <v>10565</v>
      </c>
      <c r="C5087" s="89"/>
      <c r="D5087" s="89" t="s">
        <v>146</v>
      </c>
      <c r="E5087" s="94" t="s">
        <v>49</v>
      </c>
      <c r="F5087" s="95" t="s">
        <v>50</v>
      </c>
      <c r="G5087" s="89" t="s">
        <v>51</v>
      </c>
      <c r="H5087" s="89" t="s">
        <v>3534</v>
      </c>
      <c r="I5087" s="96">
        <v>1</v>
      </c>
      <c r="J5087" s="97">
        <v>10733</v>
      </c>
      <c r="K5087" s="98">
        <f t="shared" si="2770"/>
        <v>11925.56</v>
      </c>
      <c r="L5087" s="99">
        <f t="shared" si="2771"/>
        <v>1.0815399999999999</v>
      </c>
      <c r="M5087" s="100">
        <f t="shared" si="2772"/>
        <v>1.0590999999999999</v>
      </c>
      <c r="N5087" s="101">
        <f t="shared" si="2773"/>
        <v>0.97811300000000001</v>
      </c>
      <c r="O5087" s="100">
        <f t="shared" si="2774"/>
        <v>1</v>
      </c>
      <c r="P5087" s="98">
        <f t="shared" si="2775"/>
        <v>13361.26</v>
      </c>
      <c r="Q5087" s="97">
        <f t="shared" si="2776"/>
        <v>12025.13</v>
      </c>
      <c r="R5087" s="97"/>
      <c r="S5087" s="97"/>
    </row>
    <row r="5088" spans="1:19" ht="28.5" x14ac:dyDescent="0.25">
      <c r="A5088" s="72"/>
      <c r="B5088" s="77"/>
      <c r="C5088" s="77"/>
      <c r="D5088" s="77"/>
      <c r="E5088" s="76"/>
      <c r="F5088" s="76" t="s">
        <v>10658</v>
      </c>
      <c r="G5088" s="77"/>
      <c r="H5088" s="77"/>
      <c r="I5088" s="78"/>
      <c r="J5088" s="79">
        <f>J5089+J5181+J5191</f>
        <v>22428555</v>
      </c>
      <c r="K5088" s="98"/>
      <c r="L5088" s="99"/>
      <c r="M5088" s="100"/>
      <c r="N5088" s="101"/>
      <c r="O5088" s="100"/>
      <c r="P5088" s="98"/>
      <c r="Q5088" s="79">
        <f>Q5089+Q5181+Q5191</f>
        <v>25128707.440000001</v>
      </c>
      <c r="R5088" s="79">
        <f t="shared" ref="R5088:S5088" si="2777">R5089+R5181+R5191</f>
        <v>747139.97</v>
      </c>
      <c r="S5088" s="79">
        <f t="shared" si="2777"/>
        <v>0</v>
      </c>
    </row>
    <row r="5089" spans="1:19" x14ac:dyDescent="0.25">
      <c r="A5089" s="82" t="s">
        <v>8316</v>
      </c>
      <c r="B5089" s="83"/>
      <c r="C5089" s="84"/>
      <c r="D5089" s="85"/>
      <c r="E5089" s="86"/>
      <c r="F5089" s="86" t="s">
        <v>8529</v>
      </c>
      <c r="G5089" s="82"/>
      <c r="H5089" s="82"/>
      <c r="I5089" s="87"/>
      <c r="J5089" s="88">
        <f>SUM(J5090:J5180)</f>
        <v>900098</v>
      </c>
      <c r="K5089" s="98"/>
      <c r="L5089" s="99"/>
      <c r="M5089" s="100"/>
      <c r="N5089" s="101"/>
      <c r="O5089" s="100"/>
      <c r="P5089" s="98"/>
      <c r="Q5089" s="88">
        <f>SUM(Q5090:Q5180)</f>
        <v>1008459.36</v>
      </c>
      <c r="R5089" s="88">
        <f t="shared" ref="R5089:S5089" si="2778">SUM(R5090:R5180)</f>
        <v>747139.97</v>
      </c>
      <c r="S5089" s="88">
        <f t="shared" si="2778"/>
        <v>0</v>
      </c>
    </row>
    <row r="5090" spans="1:19" ht="22.5" x14ac:dyDescent="0.25">
      <c r="A5090" s="89"/>
      <c r="B5090" s="90"/>
      <c r="C5090" s="90"/>
      <c r="D5090" s="91"/>
      <c r="E5090" s="92"/>
      <c r="F5090" s="92" t="s">
        <v>10660</v>
      </c>
      <c r="G5090" s="91"/>
      <c r="H5090" s="91"/>
      <c r="I5090" s="93">
        <v>1</v>
      </c>
      <c r="J5090" s="91"/>
      <c r="K5090" s="98"/>
      <c r="L5090" s="99"/>
      <c r="M5090" s="100"/>
      <c r="N5090" s="101"/>
      <c r="O5090" s="100"/>
      <c r="P5090" s="98"/>
      <c r="Q5090" s="91"/>
      <c r="R5090" s="91"/>
      <c r="S5090" s="91"/>
    </row>
    <row r="5091" spans="1:19" x14ac:dyDescent="0.25">
      <c r="A5091" s="89" t="s">
        <v>10661</v>
      </c>
      <c r="B5091" s="89" t="s">
        <v>10662</v>
      </c>
      <c r="C5091" s="89"/>
      <c r="D5091" s="89" t="s">
        <v>12</v>
      </c>
      <c r="E5091" s="94" t="s">
        <v>1282</v>
      </c>
      <c r="F5091" s="95" t="s">
        <v>1283</v>
      </c>
      <c r="G5091" s="89" t="s">
        <v>648</v>
      </c>
      <c r="H5091" s="89" t="s">
        <v>34</v>
      </c>
      <c r="I5091" s="96">
        <v>1</v>
      </c>
      <c r="J5091" s="97">
        <v>3535</v>
      </c>
      <c r="K5091" s="98">
        <f t="shared" ref="K5091:K5106" si="2779">J5091/H5091</f>
        <v>883.75</v>
      </c>
      <c r="L5091" s="99">
        <f t="shared" ref="L5091:L5106" si="2780">$L$8</f>
        <v>1.0815399999999999</v>
      </c>
      <c r="M5091" s="100">
        <f t="shared" ref="M5091:M5106" si="2781">$M$8</f>
        <v>1.0590999999999999</v>
      </c>
      <c r="N5091" s="101">
        <f t="shared" ref="N5091:N5106" si="2782">$N$8</f>
        <v>0.97811300000000001</v>
      </c>
      <c r="O5091" s="100">
        <f t="shared" ref="O5091:O5106" si="2783">$O$8</f>
        <v>1</v>
      </c>
      <c r="P5091" s="98">
        <f t="shared" ref="P5091:P5106" si="2784">K5091*L5091*M5091*N5091*O5091</f>
        <v>990.14</v>
      </c>
      <c r="Q5091" s="97">
        <f t="shared" ref="Q5091:Q5106" si="2785">H5091*P5091</f>
        <v>3960.56</v>
      </c>
      <c r="R5091" s="97"/>
      <c r="S5091" s="97"/>
    </row>
    <row r="5092" spans="1:19" x14ac:dyDescent="0.25">
      <c r="A5092" s="89" t="s">
        <v>10663</v>
      </c>
      <c r="B5092" s="89" t="s">
        <v>10662</v>
      </c>
      <c r="C5092" s="89" t="s">
        <v>17297</v>
      </c>
      <c r="D5092" s="89" t="s">
        <v>24</v>
      </c>
      <c r="E5092" s="94" t="s">
        <v>10664</v>
      </c>
      <c r="F5092" s="95" t="s">
        <v>10665</v>
      </c>
      <c r="G5092" s="89" t="s">
        <v>648</v>
      </c>
      <c r="H5092" s="89" t="s">
        <v>24</v>
      </c>
      <c r="I5092" s="96">
        <v>1</v>
      </c>
      <c r="J5092" s="97">
        <v>5145</v>
      </c>
      <c r="K5092" s="98">
        <f t="shared" si="2779"/>
        <v>2572.5</v>
      </c>
      <c r="L5092" s="99">
        <f t="shared" si="2780"/>
        <v>1.0815399999999999</v>
      </c>
      <c r="M5092" s="100">
        <f t="shared" si="2781"/>
        <v>1.0590999999999999</v>
      </c>
      <c r="N5092" s="101">
        <f t="shared" si="2782"/>
        <v>0.97811300000000001</v>
      </c>
      <c r="O5092" s="100">
        <f t="shared" si="2783"/>
        <v>1</v>
      </c>
      <c r="P5092" s="98">
        <f t="shared" si="2784"/>
        <v>2882.2</v>
      </c>
      <c r="Q5092" s="97">
        <f t="shared" si="2785"/>
        <v>5764.4</v>
      </c>
      <c r="R5092" s="97">
        <f t="shared" ref="R5092:R5093" si="2786">Q5092</f>
        <v>5764.4</v>
      </c>
      <c r="S5092" s="97"/>
    </row>
    <row r="5093" spans="1:19" ht="22.5" x14ac:dyDescent="0.25">
      <c r="A5093" s="89" t="s">
        <v>10666</v>
      </c>
      <c r="B5093" s="89" t="s">
        <v>10662</v>
      </c>
      <c r="C5093" s="89" t="s">
        <v>17297</v>
      </c>
      <c r="D5093" s="89" t="s">
        <v>30</v>
      </c>
      <c r="E5093" s="94" t="s">
        <v>10667</v>
      </c>
      <c r="F5093" s="95" t="s">
        <v>4481</v>
      </c>
      <c r="G5093" s="89" t="s">
        <v>648</v>
      </c>
      <c r="H5093" s="89" t="s">
        <v>24</v>
      </c>
      <c r="I5093" s="96">
        <v>1</v>
      </c>
      <c r="J5093" s="97">
        <v>108782</v>
      </c>
      <c r="K5093" s="98">
        <f t="shared" si="2779"/>
        <v>54391</v>
      </c>
      <c r="L5093" s="99">
        <f t="shared" si="2780"/>
        <v>1.0815399999999999</v>
      </c>
      <c r="M5093" s="100">
        <f t="shared" si="2781"/>
        <v>1.0590999999999999</v>
      </c>
      <c r="N5093" s="101">
        <f t="shared" si="2782"/>
        <v>0.97811300000000001</v>
      </c>
      <c r="O5093" s="100">
        <f t="shared" si="2783"/>
        <v>1</v>
      </c>
      <c r="P5093" s="98">
        <f t="shared" si="2784"/>
        <v>60939.040000000001</v>
      </c>
      <c r="Q5093" s="97">
        <f t="shared" si="2785"/>
        <v>121878.08</v>
      </c>
      <c r="R5093" s="97">
        <f t="shared" si="2786"/>
        <v>121878.08</v>
      </c>
      <c r="S5093" s="97"/>
    </row>
    <row r="5094" spans="1:19" x14ac:dyDescent="0.25">
      <c r="A5094" s="89" t="s">
        <v>10668</v>
      </c>
      <c r="B5094" s="89" t="s">
        <v>10662</v>
      </c>
      <c r="C5094" s="89"/>
      <c r="D5094" s="89" t="s">
        <v>34</v>
      </c>
      <c r="E5094" s="94" t="s">
        <v>1740</v>
      </c>
      <c r="F5094" s="95" t="s">
        <v>1741</v>
      </c>
      <c r="G5094" s="89" t="s">
        <v>648</v>
      </c>
      <c r="H5094" s="89" t="s">
        <v>24</v>
      </c>
      <c r="I5094" s="96">
        <v>1</v>
      </c>
      <c r="J5094" s="97">
        <v>1749</v>
      </c>
      <c r="K5094" s="98">
        <f t="shared" si="2779"/>
        <v>874.5</v>
      </c>
      <c r="L5094" s="99">
        <f t="shared" si="2780"/>
        <v>1.0815399999999999</v>
      </c>
      <c r="M5094" s="100">
        <f t="shared" si="2781"/>
        <v>1.0590999999999999</v>
      </c>
      <c r="N5094" s="101">
        <f t="shared" si="2782"/>
        <v>0.97811300000000001</v>
      </c>
      <c r="O5094" s="100">
        <f t="shared" si="2783"/>
        <v>1</v>
      </c>
      <c r="P5094" s="98">
        <f t="shared" si="2784"/>
        <v>979.78</v>
      </c>
      <c r="Q5094" s="97">
        <f t="shared" si="2785"/>
        <v>1959.56</v>
      </c>
      <c r="R5094" s="97"/>
      <c r="S5094" s="97"/>
    </row>
    <row r="5095" spans="1:19" ht="22.5" x14ac:dyDescent="0.25">
      <c r="A5095" s="89" t="s">
        <v>10669</v>
      </c>
      <c r="B5095" s="89" t="s">
        <v>10662</v>
      </c>
      <c r="C5095" s="89" t="s">
        <v>17297</v>
      </c>
      <c r="D5095" s="89" t="s">
        <v>40</v>
      </c>
      <c r="E5095" s="94" t="s">
        <v>10670</v>
      </c>
      <c r="F5095" s="95" t="s">
        <v>10671</v>
      </c>
      <c r="G5095" s="89" t="s">
        <v>648</v>
      </c>
      <c r="H5095" s="89" t="s">
        <v>24</v>
      </c>
      <c r="I5095" s="96">
        <v>1</v>
      </c>
      <c r="J5095" s="97">
        <v>17271</v>
      </c>
      <c r="K5095" s="98">
        <f t="shared" si="2779"/>
        <v>8635.5</v>
      </c>
      <c r="L5095" s="99">
        <f t="shared" si="2780"/>
        <v>1.0815399999999999</v>
      </c>
      <c r="M5095" s="100">
        <f t="shared" si="2781"/>
        <v>1.0590999999999999</v>
      </c>
      <c r="N5095" s="101">
        <f t="shared" si="2782"/>
        <v>0.97811300000000001</v>
      </c>
      <c r="O5095" s="100">
        <f t="shared" si="2783"/>
        <v>1</v>
      </c>
      <c r="P5095" s="98">
        <f t="shared" si="2784"/>
        <v>9675.11</v>
      </c>
      <c r="Q5095" s="97">
        <f t="shared" si="2785"/>
        <v>19350.22</v>
      </c>
      <c r="R5095" s="97">
        <f t="shared" ref="R5095" si="2787">Q5095</f>
        <v>19350.22</v>
      </c>
      <c r="S5095" s="97"/>
    </row>
    <row r="5096" spans="1:19" x14ac:dyDescent="0.25">
      <c r="A5096" s="89" t="s">
        <v>10672</v>
      </c>
      <c r="B5096" s="89" t="s">
        <v>10662</v>
      </c>
      <c r="C5096" s="89"/>
      <c r="D5096" s="89" t="s">
        <v>43</v>
      </c>
      <c r="E5096" s="94" t="s">
        <v>1282</v>
      </c>
      <c r="F5096" s="95" t="s">
        <v>1283</v>
      </c>
      <c r="G5096" s="89" t="s">
        <v>648</v>
      </c>
      <c r="H5096" s="89" t="s">
        <v>55</v>
      </c>
      <c r="I5096" s="96">
        <v>1</v>
      </c>
      <c r="J5096" s="97">
        <v>7074</v>
      </c>
      <c r="K5096" s="98">
        <f t="shared" si="2779"/>
        <v>884.25</v>
      </c>
      <c r="L5096" s="99">
        <f t="shared" si="2780"/>
        <v>1.0815399999999999</v>
      </c>
      <c r="M5096" s="100">
        <f t="shared" si="2781"/>
        <v>1.0590999999999999</v>
      </c>
      <c r="N5096" s="101">
        <f t="shared" si="2782"/>
        <v>0.97811300000000001</v>
      </c>
      <c r="O5096" s="100">
        <f t="shared" si="2783"/>
        <v>1</v>
      </c>
      <c r="P5096" s="98">
        <f t="shared" si="2784"/>
        <v>990.7</v>
      </c>
      <c r="Q5096" s="97">
        <f t="shared" si="2785"/>
        <v>7925.6</v>
      </c>
      <c r="R5096" s="97"/>
      <c r="S5096" s="97"/>
    </row>
    <row r="5097" spans="1:19" ht="22.5" x14ac:dyDescent="0.25">
      <c r="A5097" s="89" t="s">
        <v>10673</v>
      </c>
      <c r="B5097" s="89" t="s">
        <v>10662</v>
      </c>
      <c r="C5097" s="89" t="s">
        <v>17297</v>
      </c>
      <c r="D5097" s="89" t="s">
        <v>48</v>
      </c>
      <c r="E5097" s="94" t="s">
        <v>10674</v>
      </c>
      <c r="F5097" s="95" t="s">
        <v>4454</v>
      </c>
      <c r="G5097" s="89" t="s">
        <v>648</v>
      </c>
      <c r="H5097" s="89" t="s">
        <v>43</v>
      </c>
      <c r="I5097" s="96">
        <v>1</v>
      </c>
      <c r="J5097" s="97">
        <v>4637</v>
      </c>
      <c r="K5097" s="98">
        <f t="shared" si="2779"/>
        <v>772.83</v>
      </c>
      <c r="L5097" s="99">
        <f t="shared" si="2780"/>
        <v>1.0815399999999999</v>
      </c>
      <c r="M5097" s="100">
        <f t="shared" si="2781"/>
        <v>1.0590999999999999</v>
      </c>
      <c r="N5097" s="101">
        <f t="shared" si="2782"/>
        <v>0.97811300000000001</v>
      </c>
      <c r="O5097" s="100">
        <f t="shared" si="2783"/>
        <v>1</v>
      </c>
      <c r="P5097" s="98">
        <f t="shared" si="2784"/>
        <v>865.87</v>
      </c>
      <c r="Q5097" s="97">
        <f t="shared" si="2785"/>
        <v>5195.22</v>
      </c>
      <c r="R5097" s="97">
        <f t="shared" ref="R5097:R5098" si="2788">Q5097</f>
        <v>5195.22</v>
      </c>
      <c r="S5097" s="97"/>
    </row>
    <row r="5098" spans="1:19" ht="22.5" x14ac:dyDescent="0.25">
      <c r="A5098" s="89" t="s">
        <v>10675</v>
      </c>
      <c r="B5098" s="89" t="s">
        <v>10662</v>
      </c>
      <c r="C5098" s="89" t="s">
        <v>17297</v>
      </c>
      <c r="D5098" s="89" t="s">
        <v>55</v>
      </c>
      <c r="E5098" s="94" t="s">
        <v>10676</v>
      </c>
      <c r="F5098" s="95" t="s">
        <v>4457</v>
      </c>
      <c r="G5098" s="89" t="s">
        <v>648</v>
      </c>
      <c r="H5098" s="89" t="s">
        <v>24</v>
      </c>
      <c r="I5098" s="96">
        <v>1</v>
      </c>
      <c r="J5098" s="97">
        <v>1592</v>
      </c>
      <c r="K5098" s="98">
        <f t="shared" si="2779"/>
        <v>796</v>
      </c>
      <c r="L5098" s="99">
        <f t="shared" si="2780"/>
        <v>1.0815399999999999</v>
      </c>
      <c r="M5098" s="100">
        <f t="shared" si="2781"/>
        <v>1.0590999999999999</v>
      </c>
      <c r="N5098" s="101">
        <f t="shared" si="2782"/>
        <v>0.97811300000000001</v>
      </c>
      <c r="O5098" s="100">
        <f t="shared" si="2783"/>
        <v>1</v>
      </c>
      <c r="P5098" s="98">
        <f t="shared" si="2784"/>
        <v>891.83</v>
      </c>
      <c r="Q5098" s="97">
        <f t="shared" si="2785"/>
        <v>1783.66</v>
      </c>
      <c r="R5098" s="97">
        <f t="shared" si="2788"/>
        <v>1783.66</v>
      </c>
      <c r="S5098" s="97"/>
    </row>
    <row r="5099" spans="1:19" x14ac:dyDescent="0.25">
      <c r="A5099" s="89" t="s">
        <v>10677</v>
      </c>
      <c r="B5099" s="89" t="s">
        <v>10662</v>
      </c>
      <c r="C5099" s="89"/>
      <c r="D5099" s="89" t="s">
        <v>58</v>
      </c>
      <c r="E5099" s="94" t="s">
        <v>1282</v>
      </c>
      <c r="F5099" s="95" t="s">
        <v>1283</v>
      </c>
      <c r="G5099" s="89" t="s">
        <v>648</v>
      </c>
      <c r="H5099" s="89" t="s">
        <v>43</v>
      </c>
      <c r="I5099" s="96">
        <v>1</v>
      </c>
      <c r="J5099" s="97">
        <v>5304</v>
      </c>
      <c r="K5099" s="98">
        <f t="shared" si="2779"/>
        <v>884</v>
      </c>
      <c r="L5099" s="99">
        <f t="shared" si="2780"/>
        <v>1.0815399999999999</v>
      </c>
      <c r="M5099" s="100">
        <f t="shared" si="2781"/>
        <v>1.0590999999999999</v>
      </c>
      <c r="N5099" s="101">
        <f t="shared" si="2782"/>
        <v>0.97811300000000001</v>
      </c>
      <c r="O5099" s="100">
        <f t="shared" si="2783"/>
        <v>1</v>
      </c>
      <c r="P5099" s="98">
        <f t="shared" si="2784"/>
        <v>990.42</v>
      </c>
      <c r="Q5099" s="97">
        <f t="shared" si="2785"/>
        <v>5942.52</v>
      </c>
      <c r="R5099" s="97"/>
      <c r="S5099" s="97"/>
    </row>
    <row r="5100" spans="1:19" ht="22.5" x14ac:dyDescent="0.25">
      <c r="A5100" s="89" t="s">
        <v>10678</v>
      </c>
      <c r="B5100" s="89" t="s">
        <v>10662</v>
      </c>
      <c r="C5100" s="89" t="s">
        <v>17297</v>
      </c>
      <c r="D5100" s="89" t="s">
        <v>60</v>
      </c>
      <c r="E5100" s="94" t="s">
        <v>10679</v>
      </c>
      <c r="F5100" s="95" t="s">
        <v>4461</v>
      </c>
      <c r="G5100" s="89" t="s">
        <v>648</v>
      </c>
      <c r="H5100" s="89" t="s">
        <v>43</v>
      </c>
      <c r="I5100" s="96">
        <v>1</v>
      </c>
      <c r="J5100" s="97">
        <v>8080</v>
      </c>
      <c r="K5100" s="98">
        <f t="shared" si="2779"/>
        <v>1346.67</v>
      </c>
      <c r="L5100" s="99">
        <f t="shared" si="2780"/>
        <v>1.0815399999999999</v>
      </c>
      <c r="M5100" s="100">
        <f t="shared" si="2781"/>
        <v>1.0590999999999999</v>
      </c>
      <c r="N5100" s="101">
        <f t="shared" si="2782"/>
        <v>0.97811300000000001</v>
      </c>
      <c r="O5100" s="100">
        <f t="shared" si="2783"/>
        <v>1</v>
      </c>
      <c r="P5100" s="98">
        <f t="shared" si="2784"/>
        <v>1508.79</v>
      </c>
      <c r="Q5100" s="97">
        <f t="shared" si="2785"/>
        <v>9052.74</v>
      </c>
      <c r="R5100" s="97">
        <f t="shared" ref="R5100" si="2789">Q5100</f>
        <v>9052.74</v>
      </c>
      <c r="S5100" s="97"/>
    </row>
    <row r="5101" spans="1:19" x14ac:dyDescent="0.25">
      <c r="A5101" s="89" t="s">
        <v>10680</v>
      </c>
      <c r="B5101" s="89" t="s">
        <v>10662</v>
      </c>
      <c r="C5101" s="89"/>
      <c r="D5101" s="89" t="s">
        <v>65</v>
      </c>
      <c r="E5101" s="94" t="s">
        <v>4463</v>
      </c>
      <c r="F5101" s="95" t="s">
        <v>4464</v>
      </c>
      <c r="G5101" s="89" t="s">
        <v>71</v>
      </c>
      <c r="H5101" s="89" t="s">
        <v>4465</v>
      </c>
      <c r="I5101" s="96">
        <v>1</v>
      </c>
      <c r="J5101" s="97">
        <v>3512</v>
      </c>
      <c r="K5101" s="98">
        <f t="shared" si="2779"/>
        <v>15963.64</v>
      </c>
      <c r="L5101" s="99">
        <f t="shared" si="2780"/>
        <v>1.0815399999999999</v>
      </c>
      <c r="M5101" s="100">
        <f t="shared" si="2781"/>
        <v>1.0590999999999999</v>
      </c>
      <c r="N5101" s="101">
        <f t="shared" si="2782"/>
        <v>0.97811300000000001</v>
      </c>
      <c r="O5101" s="100">
        <f t="shared" si="2783"/>
        <v>1</v>
      </c>
      <c r="P5101" s="98">
        <f t="shared" si="2784"/>
        <v>17885.48</v>
      </c>
      <c r="Q5101" s="97">
        <f t="shared" si="2785"/>
        <v>3934.81</v>
      </c>
      <c r="R5101" s="97"/>
      <c r="S5101" s="97"/>
    </row>
    <row r="5102" spans="1:19" ht="22.5" x14ac:dyDescent="0.25">
      <c r="A5102" s="89" t="s">
        <v>10681</v>
      </c>
      <c r="B5102" s="89" t="s">
        <v>10662</v>
      </c>
      <c r="C5102" s="89"/>
      <c r="D5102" s="89" t="s">
        <v>68</v>
      </c>
      <c r="E5102" s="94" t="s">
        <v>10682</v>
      </c>
      <c r="F5102" s="95" t="s">
        <v>4468</v>
      </c>
      <c r="G5102" s="89" t="s">
        <v>648</v>
      </c>
      <c r="H5102" s="89" t="s">
        <v>34</v>
      </c>
      <c r="I5102" s="96">
        <v>1</v>
      </c>
      <c r="J5102" s="97">
        <v>269</v>
      </c>
      <c r="K5102" s="98">
        <f t="shared" si="2779"/>
        <v>67.25</v>
      </c>
      <c r="L5102" s="99">
        <f t="shared" si="2780"/>
        <v>1.0815399999999999</v>
      </c>
      <c r="M5102" s="100">
        <f t="shared" si="2781"/>
        <v>1.0590999999999999</v>
      </c>
      <c r="N5102" s="101">
        <f t="shared" si="2782"/>
        <v>0.97811300000000001</v>
      </c>
      <c r="O5102" s="100">
        <f t="shared" si="2783"/>
        <v>1</v>
      </c>
      <c r="P5102" s="98">
        <f t="shared" si="2784"/>
        <v>75.349999999999994</v>
      </c>
      <c r="Q5102" s="97">
        <f t="shared" si="2785"/>
        <v>301.39999999999998</v>
      </c>
      <c r="R5102" s="97"/>
      <c r="S5102" s="97"/>
    </row>
    <row r="5103" spans="1:19" ht="22.5" x14ac:dyDescent="0.25">
      <c r="A5103" s="89" t="s">
        <v>10683</v>
      </c>
      <c r="B5103" s="89" t="s">
        <v>10662</v>
      </c>
      <c r="C5103" s="89"/>
      <c r="D5103" s="89" t="s">
        <v>70</v>
      </c>
      <c r="E5103" s="94" t="s">
        <v>10684</v>
      </c>
      <c r="F5103" s="95" t="s">
        <v>10685</v>
      </c>
      <c r="G5103" s="89" t="s">
        <v>1077</v>
      </c>
      <c r="H5103" s="89" t="s">
        <v>2892</v>
      </c>
      <c r="I5103" s="96">
        <v>1</v>
      </c>
      <c r="J5103" s="97">
        <v>14052</v>
      </c>
      <c r="K5103" s="98">
        <f t="shared" si="2779"/>
        <v>8782.5</v>
      </c>
      <c r="L5103" s="99">
        <f t="shared" si="2780"/>
        <v>1.0815399999999999</v>
      </c>
      <c r="M5103" s="100">
        <f t="shared" si="2781"/>
        <v>1.0590999999999999</v>
      </c>
      <c r="N5103" s="101">
        <f t="shared" si="2782"/>
        <v>0.97811300000000001</v>
      </c>
      <c r="O5103" s="100">
        <f t="shared" si="2783"/>
        <v>1</v>
      </c>
      <c r="P5103" s="98">
        <f t="shared" si="2784"/>
        <v>9839.81</v>
      </c>
      <c r="Q5103" s="97">
        <f t="shared" si="2785"/>
        <v>15743.7</v>
      </c>
      <c r="R5103" s="97"/>
      <c r="S5103" s="97"/>
    </row>
    <row r="5104" spans="1:19" ht="22.5" x14ac:dyDescent="0.25">
      <c r="A5104" s="89" t="s">
        <v>10686</v>
      </c>
      <c r="B5104" s="89" t="s">
        <v>10662</v>
      </c>
      <c r="C5104" s="89"/>
      <c r="D5104" s="89" t="s">
        <v>73</v>
      </c>
      <c r="E5104" s="94" t="s">
        <v>10687</v>
      </c>
      <c r="F5104" s="95" t="s">
        <v>4472</v>
      </c>
      <c r="G5104" s="89" t="s">
        <v>648</v>
      </c>
      <c r="H5104" s="89" t="s">
        <v>24</v>
      </c>
      <c r="I5104" s="96">
        <v>1</v>
      </c>
      <c r="J5104" s="97">
        <v>32893</v>
      </c>
      <c r="K5104" s="98">
        <f t="shared" si="2779"/>
        <v>16446.5</v>
      </c>
      <c r="L5104" s="99">
        <f t="shared" si="2780"/>
        <v>1.0815399999999999</v>
      </c>
      <c r="M5104" s="100">
        <f t="shared" si="2781"/>
        <v>1.0590999999999999</v>
      </c>
      <c r="N5104" s="101">
        <f t="shared" si="2782"/>
        <v>0.97811300000000001</v>
      </c>
      <c r="O5104" s="100">
        <f t="shared" si="2783"/>
        <v>1</v>
      </c>
      <c r="P5104" s="98">
        <f t="shared" si="2784"/>
        <v>18426.47</v>
      </c>
      <c r="Q5104" s="97">
        <f t="shared" si="2785"/>
        <v>36852.94</v>
      </c>
      <c r="R5104" s="97"/>
      <c r="S5104" s="97"/>
    </row>
    <row r="5105" spans="1:19" x14ac:dyDescent="0.25">
      <c r="A5105" s="89" t="s">
        <v>10688</v>
      </c>
      <c r="B5105" s="89" t="s">
        <v>10662</v>
      </c>
      <c r="C5105" s="89"/>
      <c r="D5105" s="89" t="s">
        <v>75</v>
      </c>
      <c r="E5105" s="94" t="s">
        <v>1442</v>
      </c>
      <c r="F5105" s="95" t="s">
        <v>1443</v>
      </c>
      <c r="G5105" s="89" t="s">
        <v>648</v>
      </c>
      <c r="H5105" s="89" t="s">
        <v>24</v>
      </c>
      <c r="I5105" s="96">
        <v>1</v>
      </c>
      <c r="J5105" s="97">
        <v>2580</v>
      </c>
      <c r="K5105" s="98">
        <f t="shared" si="2779"/>
        <v>1290</v>
      </c>
      <c r="L5105" s="99">
        <f t="shared" si="2780"/>
        <v>1.0815399999999999</v>
      </c>
      <c r="M5105" s="100">
        <f t="shared" si="2781"/>
        <v>1.0590999999999999</v>
      </c>
      <c r="N5105" s="101">
        <f t="shared" si="2782"/>
        <v>0.97811300000000001</v>
      </c>
      <c r="O5105" s="100">
        <f t="shared" si="2783"/>
        <v>1</v>
      </c>
      <c r="P5105" s="98">
        <f t="shared" si="2784"/>
        <v>1445.3</v>
      </c>
      <c r="Q5105" s="97">
        <f t="shared" si="2785"/>
        <v>2890.6</v>
      </c>
      <c r="R5105" s="97"/>
      <c r="S5105" s="97"/>
    </row>
    <row r="5106" spans="1:19" ht="22.5" x14ac:dyDescent="0.25">
      <c r="A5106" s="89" t="s">
        <v>10689</v>
      </c>
      <c r="B5106" s="89" t="s">
        <v>10662</v>
      </c>
      <c r="C5106" s="89" t="s">
        <v>17297</v>
      </c>
      <c r="D5106" s="89" t="s">
        <v>87</v>
      </c>
      <c r="E5106" s="94" t="s">
        <v>10690</v>
      </c>
      <c r="F5106" s="95" t="s">
        <v>4476</v>
      </c>
      <c r="G5106" s="89" t="s">
        <v>648</v>
      </c>
      <c r="H5106" s="89" t="s">
        <v>24</v>
      </c>
      <c r="I5106" s="96">
        <v>1</v>
      </c>
      <c r="J5106" s="97">
        <v>22789</v>
      </c>
      <c r="K5106" s="98">
        <f t="shared" si="2779"/>
        <v>11394.5</v>
      </c>
      <c r="L5106" s="99">
        <f t="shared" si="2780"/>
        <v>1.0815399999999999</v>
      </c>
      <c r="M5106" s="100">
        <f t="shared" si="2781"/>
        <v>1.0590999999999999</v>
      </c>
      <c r="N5106" s="101">
        <f t="shared" si="2782"/>
        <v>0.97811300000000001</v>
      </c>
      <c r="O5106" s="100">
        <f t="shared" si="2783"/>
        <v>1</v>
      </c>
      <c r="P5106" s="98">
        <f t="shared" si="2784"/>
        <v>12766.27</v>
      </c>
      <c r="Q5106" s="97">
        <f t="shared" si="2785"/>
        <v>25532.54</v>
      </c>
      <c r="R5106" s="97">
        <f t="shared" ref="R5106" si="2790">Q5106</f>
        <v>25532.54</v>
      </c>
      <c r="S5106" s="97"/>
    </row>
    <row r="5107" spans="1:19" x14ac:dyDescent="0.25">
      <c r="A5107" s="89"/>
      <c r="B5107" s="90"/>
      <c r="C5107" s="90"/>
      <c r="D5107" s="91"/>
      <c r="E5107" s="92"/>
      <c r="F5107" s="92" t="s">
        <v>4477</v>
      </c>
      <c r="G5107" s="91"/>
      <c r="H5107" s="91"/>
      <c r="I5107" s="93">
        <v>1</v>
      </c>
      <c r="J5107" s="91"/>
      <c r="K5107" s="98"/>
      <c r="L5107" s="99"/>
      <c r="M5107" s="100"/>
      <c r="N5107" s="101"/>
      <c r="O5107" s="100"/>
      <c r="P5107" s="98"/>
      <c r="Q5107" s="91"/>
      <c r="R5107" s="91"/>
      <c r="S5107" s="91"/>
    </row>
    <row r="5108" spans="1:19" x14ac:dyDescent="0.25">
      <c r="A5108" s="89" t="s">
        <v>10691</v>
      </c>
      <c r="B5108" s="89" t="s">
        <v>10662</v>
      </c>
      <c r="C5108" s="89"/>
      <c r="D5108" s="89" t="s">
        <v>89</v>
      </c>
      <c r="E5108" s="94" t="s">
        <v>1282</v>
      </c>
      <c r="F5108" s="95" t="s">
        <v>1283</v>
      </c>
      <c r="G5108" s="89" t="s">
        <v>648</v>
      </c>
      <c r="H5108" s="89" t="s">
        <v>12</v>
      </c>
      <c r="I5108" s="96">
        <v>1</v>
      </c>
      <c r="J5108" s="97">
        <v>883</v>
      </c>
      <c r="K5108" s="98">
        <f t="shared" ref="K5108:K5120" si="2791">J5108/H5108</f>
        <v>883</v>
      </c>
      <c r="L5108" s="99">
        <f t="shared" ref="L5108:L5120" si="2792">$L$8</f>
        <v>1.0815399999999999</v>
      </c>
      <c r="M5108" s="100">
        <f t="shared" ref="M5108:M5120" si="2793">$M$8</f>
        <v>1.0590999999999999</v>
      </c>
      <c r="N5108" s="101">
        <f t="shared" ref="N5108:N5120" si="2794">$N$8</f>
        <v>0.97811300000000001</v>
      </c>
      <c r="O5108" s="100">
        <f t="shared" ref="O5108:O5120" si="2795">$O$8</f>
        <v>1</v>
      </c>
      <c r="P5108" s="98">
        <f t="shared" ref="P5108:P5120" si="2796">K5108*L5108*M5108*N5108*O5108</f>
        <v>989.3</v>
      </c>
      <c r="Q5108" s="97">
        <f t="shared" ref="Q5108:Q5120" si="2797">H5108*P5108</f>
        <v>989.3</v>
      </c>
      <c r="R5108" s="97"/>
      <c r="S5108" s="97"/>
    </row>
    <row r="5109" spans="1:19" ht="22.5" x14ac:dyDescent="0.25">
      <c r="A5109" s="89" t="s">
        <v>10692</v>
      </c>
      <c r="B5109" s="89" t="s">
        <v>10662</v>
      </c>
      <c r="C5109" s="89" t="s">
        <v>17297</v>
      </c>
      <c r="D5109" s="89" t="s">
        <v>90</v>
      </c>
      <c r="E5109" s="94" t="s">
        <v>10693</v>
      </c>
      <c r="F5109" s="95" t="s">
        <v>10694</v>
      </c>
      <c r="G5109" s="89" t="s">
        <v>648</v>
      </c>
      <c r="H5109" s="89" t="s">
        <v>12</v>
      </c>
      <c r="I5109" s="96">
        <v>1</v>
      </c>
      <c r="J5109" s="97">
        <v>50658</v>
      </c>
      <c r="K5109" s="98">
        <f t="shared" si="2791"/>
        <v>50658</v>
      </c>
      <c r="L5109" s="99">
        <f t="shared" si="2792"/>
        <v>1.0815399999999999</v>
      </c>
      <c r="M5109" s="100">
        <f t="shared" si="2793"/>
        <v>1.0590999999999999</v>
      </c>
      <c r="N5109" s="101">
        <f t="shared" si="2794"/>
        <v>0.97811300000000001</v>
      </c>
      <c r="O5109" s="100">
        <f t="shared" si="2795"/>
        <v>1</v>
      </c>
      <c r="P5109" s="98">
        <f t="shared" si="2796"/>
        <v>56756.63</v>
      </c>
      <c r="Q5109" s="97">
        <f t="shared" si="2797"/>
        <v>56756.63</v>
      </c>
      <c r="R5109" s="97">
        <f t="shared" ref="R5109" si="2798">Q5109</f>
        <v>56756.63</v>
      </c>
      <c r="S5109" s="97"/>
    </row>
    <row r="5110" spans="1:19" x14ac:dyDescent="0.25">
      <c r="A5110" s="89" t="s">
        <v>10695</v>
      </c>
      <c r="B5110" s="89" t="s">
        <v>10662</v>
      </c>
      <c r="C5110" s="89"/>
      <c r="D5110" s="89" t="s">
        <v>91</v>
      </c>
      <c r="E5110" s="94" t="s">
        <v>1740</v>
      </c>
      <c r="F5110" s="95" t="s">
        <v>1741</v>
      </c>
      <c r="G5110" s="89" t="s">
        <v>648</v>
      </c>
      <c r="H5110" s="89" t="s">
        <v>12</v>
      </c>
      <c r="I5110" s="96">
        <v>1</v>
      </c>
      <c r="J5110" s="97">
        <v>874</v>
      </c>
      <c r="K5110" s="98">
        <f t="shared" si="2791"/>
        <v>874</v>
      </c>
      <c r="L5110" s="99">
        <f t="shared" si="2792"/>
        <v>1.0815399999999999</v>
      </c>
      <c r="M5110" s="100">
        <f t="shared" si="2793"/>
        <v>1.0590999999999999</v>
      </c>
      <c r="N5110" s="101">
        <f t="shared" si="2794"/>
        <v>0.97811300000000001</v>
      </c>
      <c r="O5110" s="100">
        <f t="shared" si="2795"/>
        <v>1</v>
      </c>
      <c r="P5110" s="98">
        <f t="shared" si="2796"/>
        <v>979.22</v>
      </c>
      <c r="Q5110" s="97">
        <f t="shared" si="2797"/>
        <v>979.22</v>
      </c>
      <c r="R5110" s="97"/>
      <c r="S5110" s="97"/>
    </row>
    <row r="5111" spans="1:19" ht="22.5" x14ac:dyDescent="0.25">
      <c r="A5111" s="89" t="s">
        <v>10696</v>
      </c>
      <c r="B5111" s="89" t="s">
        <v>10662</v>
      </c>
      <c r="C5111" s="89" t="s">
        <v>17297</v>
      </c>
      <c r="D5111" s="89" t="s">
        <v>101</v>
      </c>
      <c r="E5111" s="94" t="s">
        <v>10697</v>
      </c>
      <c r="F5111" s="95" t="s">
        <v>10671</v>
      </c>
      <c r="G5111" s="89" t="s">
        <v>648</v>
      </c>
      <c r="H5111" s="89" t="s">
        <v>12</v>
      </c>
      <c r="I5111" s="96">
        <v>1</v>
      </c>
      <c r="J5111" s="97">
        <v>8635</v>
      </c>
      <c r="K5111" s="98">
        <f t="shared" si="2791"/>
        <v>8635</v>
      </c>
      <c r="L5111" s="99">
        <f t="shared" si="2792"/>
        <v>1.0815399999999999</v>
      </c>
      <c r="M5111" s="100">
        <f t="shared" si="2793"/>
        <v>1.0590999999999999</v>
      </c>
      <c r="N5111" s="101">
        <f t="shared" si="2794"/>
        <v>0.97811300000000001</v>
      </c>
      <c r="O5111" s="100">
        <f t="shared" si="2795"/>
        <v>1</v>
      </c>
      <c r="P5111" s="98">
        <f t="shared" si="2796"/>
        <v>9674.5499999999993</v>
      </c>
      <c r="Q5111" s="97">
        <f t="shared" si="2797"/>
        <v>9674.5499999999993</v>
      </c>
      <c r="R5111" s="97">
        <f t="shared" ref="R5111" si="2799">Q5111</f>
        <v>9674.5499999999993</v>
      </c>
      <c r="S5111" s="97"/>
    </row>
    <row r="5112" spans="1:19" ht="22.5" x14ac:dyDescent="0.25">
      <c r="A5112" s="89" t="s">
        <v>10698</v>
      </c>
      <c r="B5112" s="89" t="s">
        <v>10662</v>
      </c>
      <c r="C5112" s="89"/>
      <c r="D5112" s="89" t="s">
        <v>106</v>
      </c>
      <c r="E5112" s="94" t="s">
        <v>4486</v>
      </c>
      <c r="F5112" s="95" t="s">
        <v>4487</v>
      </c>
      <c r="G5112" s="89" t="s">
        <v>652</v>
      </c>
      <c r="H5112" s="89" t="s">
        <v>12</v>
      </c>
      <c r="I5112" s="96">
        <v>1</v>
      </c>
      <c r="J5112" s="97">
        <v>188</v>
      </c>
      <c r="K5112" s="98">
        <f t="shared" si="2791"/>
        <v>188</v>
      </c>
      <c r="L5112" s="99">
        <f t="shared" si="2792"/>
        <v>1.0815399999999999</v>
      </c>
      <c r="M5112" s="100">
        <f t="shared" si="2793"/>
        <v>1.0590999999999999</v>
      </c>
      <c r="N5112" s="101">
        <f t="shared" si="2794"/>
        <v>0.97811300000000001</v>
      </c>
      <c r="O5112" s="100">
        <f t="shared" si="2795"/>
        <v>1</v>
      </c>
      <c r="P5112" s="98">
        <f t="shared" si="2796"/>
        <v>210.63</v>
      </c>
      <c r="Q5112" s="97">
        <f t="shared" si="2797"/>
        <v>210.63</v>
      </c>
      <c r="R5112" s="97"/>
      <c r="S5112" s="97"/>
    </row>
    <row r="5113" spans="1:19" x14ac:dyDescent="0.25">
      <c r="A5113" s="89" t="s">
        <v>10699</v>
      </c>
      <c r="B5113" s="89" t="s">
        <v>10662</v>
      </c>
      <c r="C5113" s="89"/>
      <c r="D5113" s="89" t="s">
        <v>107</v>
      </c>
      <c r="E5113" s="94" t="s">
        <v>4463</v>
      </c>
      <c r="F5113" s="95" t="s">
        <v>4464</v>
      </c>
      <c r="G5113" s="89" t="s">
        <v>71</v>
      </c>
      <c r="H5113" s="89" t="s">
        <v>447</v>
      </c>
      <c r="I5113" s="96">
        <v>1</v>
      </c>
      <c r="J5113" s="97">
        <v>2235</v>
      </c>
      <c r="K5113" s="98">
        <f t="shared" si="2791"/>
        <v>15964.29</v>
      </c>
      <c r="L5113" s="99">
        <f t="shared" si="2792"/>
        <v>1.0815399999999999</v>
      </c>
      <c r="M5113" s="100">
        <f t="shared" si="2793"/>
        <v>1.0590999999999999</v>
      </c>
      <c r="N5113" s="101">
        <f t="shared" si="2794"/>
        <v>0.97811300000000001</v>
      </c>
      <c r="O5113" s="100">
        <f t="shared" si="2795"/>
        <v>1</v>
      </c>
      <c r="P5113" s="98">
        <f t="shared" si="2796"/>
        <v>17886.2</v>
      </c>
      <c r="Q5113" s="97">
        <f t="shared" si="2797"/>
        <v>2504.0700000000002</v>
      </c>
      <c r="R5113" s="97"/>
      <c r="S5113" s="97"/>
    </row>
    <row r="5114" spans="1:19" ht="22.5" x14ac:dyDescent="0.25">
      <c r="A5114" s="89" t="s">
        <v>10700</v>
      </c>
      <c r="B5114" s="89" t="s">
        <v>10662</v>
      </c>
      <c r="C5114" s="89"/>
      <c r="D5114" s="89" t="s">
        <v>108</v>
      </c>
      <c r="E5114" s="94" t="s">
        <v>4467</v>
      </c>
      <c r="F5114" s="95" t="s">
        <v>4468</v>
      </c>
      <c r="G5114" s="89" t="s">
        <v>648</v>
      </c>
      <c r="H5114" s="89" t="s">
        <v>24</v>
      </c>
      <c r="I5114" s="96">
        <v>1</v>
      </c>
      <c r="J5114" s="97">
        <v>134</v>
      </c>
      <c r="K5114" s="98">
        <f t="shared" si="2791"/>
        <v>67</v>
      </c>
      <c r="L5114" s="99">
        <f t="shared" si="2792"/>
        <v>1.0815399999999999</v>
      </c>
      <c r="M5114" s="100">
        <f t="shared" si="2793"/>
        <v>1.0590999999999999</v>
      </c>
      <c r="N5114" s="101">
        <f t="shared" si="2794"/>
        <v>0.97811300000000001</v>
      </c>
      <c r="O5114" s="100">
        <f t="shared" si="2795"/>
        <v>1</v>
      </c>
      <c r="P5114" s="98">
        <f t="shared" si="2796"/>
        <v>75.069999999999993</v>
      </c>
      <c r="Q5114" s="97">
        <f t="shared" si="2797"/>
        <v>150.13999999999999</v>
      </c>
      <c r="R5114" s="97"/>
      <c r="S5114" s="97"/>
    </row>
    <row r="5115" spans="1:19" x14ac:dyDescent="0.25">
      <c r="A5115" s="89" t="s">
        <v>10701</v>
      </c>
      <c r="B5115" s="89" t="s">
        <v>10662</v>
      </c>
      <c r="C5115" s="89"/>
      <c r="D5115" s="89" t="s">
        <v>109</v>
      </c>
      <c r="E5115" s="94" t="s">
        <v>1282</v>
      </c>
      <c r="F5115" s="95" t="s">
        <v>1283</v>
      </c>
      <c r="G5115" s="89" t="s">
        <v>648</v>
      </c>
      <c r="H5115" s="89" t="s">
        <v>24</v>
      </c>
      <c r="I5115" s="96">
        <v>1</v>
      </c>
      <c r="J5115" s="97">
        <v>1770</v>
      </c>
      <c r="K5115" s="98">
        <f t="shared" si="2791"/>
        <v>885</v>
      </c>
      <c r="L5115" s="99">
        <f t="shared" si="2792"/>
        <v>1.0815399999999999</v>
      </c>
      <c r="M5115" s="100">
        <f t="shared" si="2793"/>
        <v>1.0590999999999999</v>
      </c>
      <c r="N5115" s="101">
        <f t="shared" si="2794"/>
        <v>0.97811300000000001</v>
      </c>
      <c r="O5115" s="100">
        <f t="shared" si="2795"/>
        <v>1</v>
      </c>
      <c r="P5115" s="98">
        <f t="shared" si="2796"/>
        <v>991.54</v>
      </c>
      <c r="Q5115" s="97">
        <f t="shared" si="2797"/>
        <v>1983.08</v>
      </c>
      <c r="R5115" s="97"/>
      <c r="S5115" s="97"/>
    </row>
    <row r="5116" spans="1:19" x14ac:dyDescent="0.25">
      <c r="A5116" s="89" t="s">
        <v>10702</v>
      </c>
      <c r="B5116" s="89" t="s">
        <v>10662</v>
      </c>
      <c r="C5116" s="89" t="s">
        <v>17297</v>
      </c>
      <c r="D5116" s="89" t="s">
        <v>122</v>
      </c>
      <c r="E5116" s="94" t="s">
        <v>10664</v>
      </c>
      <c r="F5116" s="95" t="s">
        <v>10665</v>
      </c>
      <c r="G5116" s="89" t="s">
        <v>648</v>
      </c>
      <c r="H5116" s="89" t="s">
        <v>24</v>
      </c>
      <c r="I5116" s="96">
        <v>1</v>
      </c>
      <c r="J5116" s="97">
        <v>5145</v>
      </c>
      <c r="K5116" s="98">
        <f t="shared" si="2791"/>
        <v>2572.5</v>
      </c>
      <c r="L5116" s="99">
        <f t="shared" si="2792"/>
        <v>1.0815399999999999</v>
      </c>
      <c r="M5116" s="100">
        <f t="shared" si="2793"/>
        <v>1.0590999999999999</v>
      </c>
      <c r="N5116" s="101">
        <f t="shared" si="2794"/>
        <v>0.97811300000000001</v>
      </c>
      <c r="O5116" s="100">
        <f t="shared" si="2795"/>
        <v>1</v>
      </c>
      <c r="P5116" s="98">
        <f t="shared" si="2796"/>
        <v>2882.2</v>
      </c>
      <c r="Q5116" s="97">
        <f t="shared" si="2797"/>
        <v>5764.4</v>
      </c>
      <c r="R5116" s="97">
        <f t="shared" ref="R5116" si="2800">Q5116</f>
        <v>5764.4</v>
      </c>
      <c r="S5116" s="97"/>
    </row>
    <row r="5117" spans="1:19" ht="22.5" x14ac:dyDescent="0.25">
      <c r="A5117" s="89" t="s">
        <v>10703</v>
      </c>
      <c r="B5117" s="89" t="s">
        <v>10662</v>
      </c>
      <c r="C5117" s="89"/>
      <c r="D5117" s="89" t="s">
        <v>126</v>
      </c>
      <c r="E5117" s="94" t="s">
        <v>4495</v>
      </c>
      <c r="F5117" s="95" t="s">
        <v>4496</v>
      </c>
      <c r="G5117" s="89" t="s">
        <v>1077</v>
      </c>
      <c r="H5117" s="89" t="s">
        <v>1265</v>
      </c>
      <c r="I5117" s="96">
        <v>1</v>
      </c>
      <c r="J5117" s="97">
        <v>5878</v>
      </c>
      <c r="K5117" s="98">
        <f t="shared" si="2791"/>
        <v>7347.5</v>
      </c>
      <c r="L5117" s="99">
        <f t="shared" si="2792"/>
        <v>1.0815399999999999</v>
      </c>
      <c r="M5117" s="100">
        <f t="shared" si="2793"/>
        <v>1.0590999999999999</v>
      </c>
      <c r="N5117" s="101">
        <f t="shared" si="2794"/>
        <v>0.97811300000000001</v>
      </c>
      <c r="O5117" s="100">
        <f t="shared" si="2795"/>
        <v>1</v>
      </c>
      <c r="P5117" s="98">
        <f t="shared" si="2796"/>
        <v>8232.0499999999993</v>
      </c>
      <c r="Q5117" s="97">
        <f t="shared" si="2797"/>
        <v>6585.64</v>
      </c>
      <c r="R5117" s="97"/>
      <c r="S5117" s="97"/>
    </row>
    <row r="5118" spans="1:19" ht="22.5" x14ac:dyDescent="0.25">
      <c r="A5118" s="89" t="s">
        <v>10704</v>
      </c>
      <c r="B5118" s="89" t="s">
        <v>10662</v>
      </c>
      <c r="C5118" s="89" t="s">
        <v>17297</v>
      </c>
      <c r="D5118" s="89" t="s">
        <v>124</v>
      </c>
      <c r="E5118" s="94" t="s">
        <v>4498</v>
      </c>
      <c r="F5118" s="95" t="s">
        <v>4499</v>
      </c>
      <c r="G5118" s="89" t="s">
        <v>648</v>
      </c>
      <c r="H5118" s="89" t="s">
        <v>12</v>
      </c>
      <c r="I5118" s="96">
        <v>1</v>
      </c>
      <c r="J5118" s="97">
        <v>96331</v>
      </c>
      <c r="K5118" s="98">
        <f t="shared" si="2791"/>
        <v>96331</v>
      </c>
      <c r="L5118" s="99">
        <f t="shared" si="2792"/>
        <v>1.0815399999999999</v>
      </c>
      <c r="M5118" s="100">
        <f t="shared" si="2793"/>
        <v>1.0590999999999999</v>
      </c>
      <c r="N5118" s="101">
        <f t="shared" si="2794"/>
        <v>0.97811300000000001</v>
      </c>
      <c r="O5118" s="100">
        <f t="shared" si="2795"/>
        <v>1</v>
      </c>
      <c r="P5118" s="98">
        <f t="shared" si="2796"/>
        <v>107928.13</v>
      </c>
      <c r="Q5118" s="97">
        <f t="shared" si="2797"/>
        <v>107928.13</v>
      </c>
      <c r="R5118" s="97">
        <f t="shared" ref="R5118" si="2801">Q5118</f>
        <v>107928.13</v>
      </c>
      <c r="S5118" s="97"/>
    </row>
    <row r="5119" spans="1:19" x14ac:dyDescent="0.25">
      <c r="A5119" s="89" t="s">
        <v>10705</v>
      </c>
      <c r="B5119" s="89" t="s">
        <v>10662</v>
      </c>
      <c r="C5119" s="89"/>
      <c r="D5119" s="89" t="s">
        <v>129</v>
      </c>
      <c r="E5119" s="94" t="s">
        <v>1442</v>
      </c>
      <c r="F5119" s="95" t="s">
        <v>1443</v>
      </c>
      <c r="G5119" s="89" t="s">
        <v>648</v>
      </c>
      <c r="H5119" s="89" t="s">
        <v>12</v>
      </c>
      <c r="I5119" s="96">
        <v>1</v>
      </c>
      <c r="J5119" s="97">
        <v>1290</v>
      </c>
      <c r="K5119" s="98">
        <f t="shared" si="2791"/>
        <v>1290</v>
      </c>
      <c r="L5119" s="99">
        <f t="shared" si="2792"/>
        <v>1.0815399999999999</v>
      </c>
      <c r="M5119" s="100">
        <f t="shared" si="2793"/>
        <v>1.0590999999999999</v>
      </c>
      <c r="N5119" s="101">
        <f t="shared" si="2794"/>
        <v>0.97811300000000001</v>
      </c>
      <c r="O5119" s="100">
        <f t="shared" si="2795"/>
        <v>1</v>
      </c>
      <c r="P5119" s="98">
        <f t="shared" si="2796"/>
        <v>1445.3</v>
      </c>
      <c r="Q5119" s="97">
        <f t="shared" si="2797"/>
        <v>1445.3</v>
      </c>
      <c r="R5119" s="97"/>
      <c r="S5119" s="97"/>
    </row>
    <row r="5120" spans="1:19" ht="22.5" x14ac:dyDescent="0.25">
      <c r="A5120" s="89" t="s">
        <v>10706</v>
      </c>
      <c r="B5120" s="89" t="s">
        <v>10662</v>
      </c>
      <c r="C5120" s="89" t="s">
        <v>17297</v>
      </c>
      <c r="D5120" s="89" t="s">
        <v>133</v>
      </c>
      <c r="E5120" s="94" t="s">
        <v>10707</v>
      </c>
      <c r="F5120" s="95" t="s">
        <v>4476</v>
      </c>
      <c r="G5120" s="89" t="s">
        <v>648</v>
      </c>
      <c r="H5120" s="89" t="s">
        <v>12</v>
      </c>
      <c r="I5120" s="96">
        <v>1</v>
      </c>
      <c r="J5120" s="97">
        <v>11395</v>
      </c>
      <c r="K5120" s="98">
        <f t="shared" si="2791"/>
        <v>11395</v>
      </c>
      <c r="L5120" s="99">
        <f t="shared" si="2792"/>
        <v>1.0815399999999999</v>
      </c>
      <c r="M5120" s="100">
        <f t="shared" si="2793"/>
        <v>1.0590999999999999</v>
      </c>
      <c r="N5120" s="101">
        <f t="shared" si="2794"/>
        <v>0.97811300000000001</v>
      </c>
      <c r="O5120" s="100">
        <f t="shared" si="2795"/>
        <v>1</v>
      </c>
      <c r="P5120" s="98">
        <f t="shared" si="2796"/>
        <v>12766.83</v>
      </c>
      <c r="Q5120" s="97">
        <f t="shared" si="2797"/>
        <v>12766.83</v>
      </c>
      <c r="R5120" s="97">
        <f t="shared" ref="R5120" si="2802">Q5120</f>
        <v>12766.83</v>
      </c>
      <c r="S5120" s="97"/>
    </row>
    <row r="5121" spans="1:19" x14ac:dyDescent="0.25">
      <c r="A5121" s="89"/>
      <c r="B5121" s="90"/>
      <c r="C5121" s="90"/>
      <c r="D5121" s="91"/>
      <c r="E5121" s="92"/>
      <c r="F5121" s="92" t="s">
        <v>4503</v>
      </c>
      <c r="G5121" s="91"/>
      <c r="H5121" s="91"/>
      <c r="I5121" s="93">
        <v>1</v>
      </c>
      <c r="J5121" s="91"/>
      <c r="K5121" s="98"/>
      <c r="L5121" s="99"/>
      <c r="M5121" s="100"/>
      <c r="N5121" s="101"/>
      <c r="O5121" s="100"/>
      <c r="P5121" s="98"/>
      <c r="Q5121" s="91"/>
      <c r="R5121" s="91"/>
      <c r="S5121" s="91"/>
    </row>
    <row r="5122" spans="1:19" x14ac:dyDescent="0.25">
      <c r="A5122" s="89" t="s">
        <v>10708</v>
      </c>
      <c r="B5122" s="89" t="s">
        <v>10662</v>
      </c>
      <c r="C5122" s="89"/>
      <c r="D5122" s="89" t="s">
        <v>136</v>
      </c>
      <c r="E5122" s="94" t="s">
        <v>1282</v>
      </c>
      <c r="F5122" s="95" t="s">
        <v>1283</v>
      </c>
      <c r="G5122" s="89" t="s">
        <v>648</v>
      </c>
      <c r="H5122" s="89" t="s">
        <v>89</v>
      </c>
      <c r="I5122" s="96">
        <v>1</v>
      </c>
      <c r="J5122" s="97">
        <v>15031</v>
      </c>
      <c r="K5122" s="98">
        <f t="shared" ref="K5122:K5139" si="2803">J5122/H5122</f>
        <v>884.18</v>
      </c>
      <c r="L5122" s="99">
        <f t="shared" ref="L5122:L5139" si="2804">$L$8</f>
        <v>1.0815399999999999</v>
      </c>
      <c r="M5122" s="100">
        <f t="shared" ref="M5122:M5139" si="2805">$M$8</f>
        <v>1.0590999999999999</v>
      </c>
      <c r="N5122" s="101">
        <f t="shared" ref="N5122:N5139" si="2806">$N$8</f>
        <v>0.97811300000000001</v>
      </c>
      <c r="O5122" s="100">
        <f t="shared" ref="O5122:O5139" si="2807">$O$8</f>
        <v>1</v>
      </c>
      <c r="P5122" s="98">
        <f t="shared" ref="P5122:P5139" si="2808">K5122*L5122*M5122*N5122*O5122</f>
        <v>990.62</v>
      </c>
      <c r="Q5122" s="97">
        <f t="shared" ref="Q5122:Q5139" si="2809">H5122*P5122</f>
        <v>16840.54</v>
      </c>
      <c r="R5122" s="97"/>
      <c r="S5122" s="97"/>
    </row>
    <row r="5123" spans="1:19" ht="22.5" x14ac:dyDescent="0.25">
      <c r="A5123" s="89" t="s">
        <v>10709</v>
      </c>
      <c r="B5123" s="89" t="s">
        <v>10662</v>
      </c>
      <c r="C5123" s="89" t="s">
        <v>17297</v>
      </c>
      <c r="D5123" s="89" t="s">
        <v>141</v>
      </c>
      <c r="E5123" s="94" t="s">
        <v>10710</v>
      </c>
      <c r="F5123" s="95" t="s">
        <v>4443</v>
      </c>
      <c r="G5123" s="89" t="s">
        <v>648</v>
      </c>
      <c r="H5123" s="89" t="s">
        <v>24</v>
      </c>
      <c r="I5123" s="96">
        <v>1</v>
      </c>
      <c r="J5123" s="97">
        <v>34276</v>
      </c>
      <c r="K5123" s="98">
        <f t="shared" si="2803"/>
        <v>17138</v>
      </c>
      <c r="L5123" s="99">
        <f t="shared" si="2804"/>
        <v>1.0815399999999999</v>
      </c>
      <c r="M5123" s="100">
        <f t="shared" si="2805"/>
        <v>1.0590999999999999</v>
      </c>
      <c r="N5123" s="101">
        <f t="shared" si="2806"/>
        <v>0.97811300000000001</v>
      </c>
      <c r="O5123" s="100">
        <f t="shared" si="2807"/>
        <v>1</v>
      </c>
      <c r="P5123" s="98">
        <f t="shared" si="2808"/>
        <v>19201.22</v>
      </c>
      <c r="Q5123" s="97">
        <f t="shared" si="2809"/>
        <v>38402.44</v>
      </c>
      <c r="R5123" s="97">
        <f t="shared" ref="R5123:R5130" si="2810">Q5123</f>
        <v>38402.44</v>
      </c>
      <c r="S5123" s="97"/>
    </row>
    <row r="5124" spans="1:19" ht="22.5" x14ac:dyDescent="0.25">
      <c r="A5124" s="89" t="s">
        <v>10711</v>
      </c>
      <c r="B5124" s="89" t="s">
        <v>10662</v>
      </c>
      <c r="C5124" s="89" t="s">
        <v>17297</v>
      </c>
      <c r="D5124" s="89" t="s">
        <v>144</v>
      </c>
      <c r="E5124" s="94" t="s">
        <v>10712</v>
      </c>
      <c r="F5124" s="95" t="s">
        <v>4481</v>
      </c>
      <c r="G5124" s="89" t="s">
        <v>648</v>
      </c>
      <c r="H5124" s="89" t="s">
        <v>12</v>
      </c>
      <c r="I5124" s="96">
        <v>1</v>
      </c>
      <c r="J5124" s="97">
        <v>54391</v>
      </c>
      <c r="K5124" s="98">
        <f t="shared" si="2803"/>
        <v>54391</v>
      </c>
      <c r="L5124" s="99">
        <f t="shared" si="2804"/>
        <v>1.0815399999999999</v>
      </c>
      <c r="M5124" s="100">
        <f t="shared" si="2805"/>
        <v>1.0590999999999999</v>
      </c>
      <c r="N5124" s="101">
        <f t="shared" si="2806"/>
        <v>0.97811300000000001</v>
      </c>
      <c r="O5124" s="100">
        <f t="shared" si="2807"/>
        <v>1</v>
      </c>
      <c r="P5124" s="98">
        <f t="shared" si="2808"/>
        <v>60939.040000000001</v>
      </c>
      <c r="Q5124" s="97">
        <f t="shared" si="2809"/>
        <v>60939.040000000001</v>
      </c>
      <c r="R5124" s="97">
        <f t="shared" si="2810"/>
        <v>60939.040000000001</v>
      </c>
      <c r="S5124" s="97"/>
    </row>
    <row r="5125" spans="1:19" ht="22.5" x14ac:dyDescent="0.25">
      <c r="A5125" s="89" t="s">
        <v>10713</v>
      </c>
      <c r="B5125" s="89" t="s">
        <v>10662</v>
      </c>
      <c r="C5125" s="89" t="s">
        <v>17297</v>
      </c>
      <c r="D5125" s="89" t="s">
        <v>146</v>
      </c>
      <c r="E5125" s="94" t="s">
        <v>10714</v>
      </c>
      <c r="F5125" s="95" t="s">
        <v>10715</v>
      </c>
      <c r="G5125" s="89" t="s">
        <v>648</v>
      </c>
      <c r="H5125" s="89" t="s">
        <v>12</v>
      </c>
      <c r="I5125" s="96">
        <v>1</v>
      </c>
      <c r="J5125" s="97">
        <v>9196</v>
      </c>
      <c r="K5125" s="98">
        <f t="shared" si="2803"/>
        <v>9196</v>
      </c>
      <c r="L5125" s="99">
        <f t="shared" si="2804"/>
        <v>1.0815399999999999</v>
      </c>
      <c r="M5125" s="100">
        <f t="shared" si="2805"/>
        <v>1.0590999999999999</v>
      </c>
      <c r="N5125" s="101">
        <f t="shared" si="2806"/>
        <v>0.97811300000000001</v>
      </c>
      <c r="O5125" s="100">
        <f t="shared" si="2807"/>
        <v>1</v>
      </c>
      <c r="P5125" s="98">
        <f t="shared" si="2808"/>
        <v>10303.09</v>
      </c>
      <c r="Q5125" s="97">
        <f t="shared" si="2809"/>
        <v>10303.09</v>
      </c>
      <c r="R5125" s="97">
        <f t="shared" si="2810"/>
        <v>10303.09</v>
      </c>
      <c r="S5125" s="97"/>
    </row>
    <row r="5126" spans="1:19" ht="22.5" x14ac:dyDescent="0.25">
      <c r="A5126" s="89" t="s">
        <v>10716</v>
      </c>
      <c r="B5126" s="89" t="s">
        <v>10662</v>
      </c>
      <c r="C5126" s="89" t="s">
        <v>17297</v>
      </c>
      <c r="D5126" s="89" t="s">
        <v>151</v>
      </c>
      <c r="E5126" s="94" t="s">
        <v>10717</v>
      </c>
      <c r="F5126" s="95" t="s">
        <v>4542</v>
      </c>
      <c r="G5126" s="89" t="s">
        <v>648</v>
      </c>
      <c r="H5126" s="89" t="s">
        <v>12</v>
      </c>
      <c r="I5126" s="96">
        <v>1</v>
      </c>
      <c r="J5126" s="97">
        <v>2283</v>
      </c>
      <c r="K5126" s="98">
        <f t="shared" si="2803"/>
        <v>2283</v>
      </c>
      <c r="L5126" s="99">
        <f t="shared" si="2804"/>
        <v>1.0815399999999999</v>
      </c>
      <c r="M5126" s="100">
        <f t="shared" si="2805"/>
        <v>1.0590999999999999</v>
      </c>
      <c r="N5126" s="101">
        <f t="shared" si="2806"/>
        <v>0.97811300000000001</v>
      </c>
      <c r="O5126" s="100">
        <f t="shared" si="2807"/>
        <v>1</v>
      </c>
      <c r="P5126" s="98">
        <f t="shared" si="2808"/>
        <v>2557.85</v>
      </c>
      <c r="Q5126" s="97">
        <f t="shared" si="2809"/>
        <v>2557.85</v>
      </c>
      <c r="R5126" s="97">
        <f t="shared" si="2810"/>
        <v>2557.85</v>
      </c>
      <c r="S5126" s="97"/>
    </row>
    <row r="5127" spans="1:19" ht="22.5" x14ac:dyDescent="0.25">
      <c r="A5127" s="89" t="s">
        <v>10718</v>
      </c>
      <c r="B5127" s="89" t="s">
        <v>10662</v>
      </c>
      <c r="C5127" s="89" t="s">
        <v>17297</v>
      </c>
      <c r="D5127" s="89" t="s">
        <v>154</v>
      </c>
      <c r="E5127" s="94" t="s">
        <v>10719</v>
      </c>
      <c r="F5127" s="95" t="s">
        <v>10720</v>
      </c>
      <c r="G5127" s="89" t="s">
        <v>648</v>
      </c>
      <c r="H5127" s="89" t="s">
        <v>12</v>
      </c>
      <c r="I5127" s="96">
        <v>1</v>
      </c>
      <c r="J5127" s="97">
        <v>2125</v>
      </c>
      <c r="K5127" s="98">
        <f t="shared" si="2803"/>
        <v>2125</v>
      </c>
      <c r="L5127" s="99">
        <f t="shared" si="2804"/>
        <v>1.0815399999999999</v>
      </c>
      <c r="M5127" s="100">
        <f t="shared" si="2805"/>
        <v>1.0590999999999999</v>
      </c>
      <c r="N5127" s="101">
        <f t="shared" si="2806"/>
        <v>0.97811300000000001</v>
      </c>
      <c r="O5127" s="100">
        <f t="shared" si="2807"/>
        <v>1</v>
      </c>
      <c r="P5127" s="98">
        <f t="shared" si="2808"/>
        <v>2380.83</v>
      </c>
      <c r="Q5127" s="97">
        <f t="shared" si="2809"/>
        <v>2380.83</v>
      </c>
      <c r="R5127" s="97">
        <f t="shared" si="2810"/>
        <v>2380.83</v>
      </c>
      <c r="S5127" s="97"/>
    </row>
    <row r="5128" spans="1:19" ht="22.5" x14ac:dyDescent="0.25">
      <c r="A5128" s="89" t="s">
        <v>10721</v>
      </c>
      <c r="B5128" s="89" t="s">
        <v>10662</v>
      </c>
      <c r="C5128" s="89" t="s">
        <v>17297</v>
      </c>
      <c r="D5128" s="89" t="s">
        <v>156</v>
      </c>
      <c r="E5128" s="94" t="s">
        <v>10722</v>
      </c>
      <c r="F5128" s="95" t="s">
        <v>10723</v>
      </c>
      <c r="G5128" s="89" t="s">
        <v>648</v>
      </c>
      <c r="H5128" s="89" t="s">
        <v>30</v>
      </c>
      <c r="I5128" s="96">
        <v>1</v>
      </c>
      <c r="J5128" s="97">
        <v>7512</v>
      </c>
      <c r="K5128" s="98">
        <f t="shared" si="2803"/>
        <v>2504</v>
      </c>
      <c r="L5128" s="99">
        <f t="shared" si="2804"/>
        <v>1.0815399999999999</v>
      </c>
      <c r="M5128" s="100">
        <f t="shared" si="2805"/>
        <v>1.0590999999999999</v>
      </c>
      <c r="N5128" s="101">
        <f t="shared" si="2806"/>
        <v>0.97811300000000001</v>
      </c>
      <c r="O5128" s="100">
        <f t="shared" si="2807"/>
        <v>1</v>
      </c>
      <c r="P5128" s="98">
        <f t="shared" si="2808"/>
        <v>2805.45</v>
      </c>
      <c r="Q5128" s="97">
        <f t="shared" si="2809"/>
        <v>8416.35</v>
      </c>
      <c r="R5128" s="97">
        <f t="shared" si="2810"/>
        <v>8416.35</v>
      </c>
      <c r="S5128" s="97"/>
    </row>
    <row r="5129" spans="1:19" ht="22.5" x14ac:dyDescent="0.25">
      <c r="A5129" s="89" t="s">
        <v>10724</v>
      </c>
      <c r="B5129" s="89" t="s">
        <v>10662</v>
      </c>
      <c r="C5129" s="89" t="s">
        <v>17297</v>
      </c>
      <c r="D5129" s="89" t="s">
        <v>157</v>
      </c>
      <c r="E5129" s="94" t="s">
        <v>10725</v>
      </c>
      <c r="F5129" s="95" t="s">
        <v>10726</v>
      </c>
      <c r="G5129" s="89" t="s">
        <v>648</v>
      </c>
      <c r="H5129" s="89" t="s">
        <v>12</v>
      </c>
      <c r="I5129" s="96">
        <v>1</v>
      </c>
      <c r="J5129" s="97">
        <v>139</v>
      </c>
      <c r="K5129" s="98">
        <f t="shared" si="2803"/>
        <v>139</v>
      </c>
      <c r="L5129" s="99">
        <f t="shared" si="2804"/>
        <v>1.0815399999999999</v>
      </c>
      <c r="M5129" s="100">
        <f t="shared" si="2805"/>
        <v>1.0590999999999999</v>
      </c>
      <c r="N5129" s="101">
        <f t="shared" si="2806"/>
        <v>0.97811300000000001</v>
      </c>
      <c r="O5129" s="100">
        <f t="shared" si="2807"/>
        <v>1</v>
      </c>
      <c r="P5129" s="98">
        <f t="shared" si="2808"/>
        <v>155.72999999999999</v>
      </c>
      <c r="Q5129" s="97">
        <f t="shared" si="2809"/>
        <v>155.72999999999999</v>
      </c>
      <c r="R5129" s="97">
        <f t="shared" si="2810"/>
        <v>155.72999999999999</v>
      </c>
      <c r="S5129" s="97"/>
    </row>
    <row r="5130" spans="1:19" ht="22.5" x14ac:dyDescent="0.25">
      <c r="A5130" s="89" t="s">
        <v>10727</v>
      </c>
      <c r="B5130" s="89" t="s">
        <v>10662</v>
      </c>
      <c r="C5130" s="89" t="s">
        <v>17297</v>
      </c>
      <c r="D5130" s="89" t="s">
        <v>158</v>
      </c>
      <c r="E5130" s="94" t="s">
        <v>10728</v>
      </c>
      <c r="F5130" s="95" t="s">
        <v>4454</v>
      </c>
      <c r="G5130" s="89" t="s">
        <v>648</v>
      </c>
      <c r="H5130" s="89" t="s">
        <v>48</v>
      </c>
      <c r="I5130" s="96">
        <v>1</v>
      </c>
      <c r="J5130" s="97">
        <v>5410</v>
      </c>
      <c r="K5130" s="98">
        <f t="shared" si="2803"/>
        <v>772.86</v>
      </c>
      <c r="L5130" s="99">
        <f t="shared" si="2804"/>
        <v>1.0815399999999999</v>
      </c>
      <c r="M5130" s="100">
        <f t="shared" si="2805"/>
        <v>1.0590999999999999</v>
      </c>
      <c r="N5130" s="101">
        <f t="shared" si="2806"/>
        <v>0.97811300000000001</v>
      </c>
      <c r="O5130" s="100">
        <f t="shared" si="2807"/>
        <v>1</v>
      </c>
      <c r="P5130" s="98">
        <f t="shared" si="2808"/>
        <v>865.9</v>
      </c>
      <c r="Q5130" s="97">
        <f t="shared" si="2809"/>
        <v>6061.3</v>
      </c>
      <c r="R5130" s="97">
        <f t="shared" si="2810"/>
        <v>6061.3</v>
      </c>
      <c r="S5130" s="97"/>
    </row>
    <row r="5131" spans="1:19" x14ac:dyDescent="0.25">
      <c r="A5131" s="89" t="s">
        <v>10729</v>
      </c>
      <c r="B5131" s="89" t="s">
        <v>10662</v>
      </c>
      <c r="C5131" s="89"/>
      <c r="D5131" s="89" t="s">
        <v>165</v>
      </c>
      <c r="E5131" s="94" t="s">
        <v>1282</v>
      </c>
      <c r="F5131" s="95" t="s">
        <v>1283</v>
      </c>
      <c r="G5131" s="89" t="s">
        <v>648</v>
      </c>
      <c r="H5131" s="89" t="s">
        <v>55</v>
      </c>
      <c r="I5131" s="96">
        <v>1</v>
      </c>
      <c r="J5131" s="97">
        <v>7074</v>
      </c>
      <c r="K5131" s="98">
        <f t="shared" si="2803"/>
        <v>884.25</v>
      </c>
      <c r="L5131" s="99">
        <f t="shared" si="2804"/>
        <v>1.0815399999999999</v>
      </c>
      <c r="M5131" s="100">
        <f t="shared" si="2805"/>
        <v>1.0590999999999999</v>
      </c>
      <c r="N5131" s="101">
        <f t="shared" si="2806"/>
        <v>0.97811300000000001</v>
      </c>
      <c r="O5131" s="100">
        <f t="shared" si="2807"/>
        <v>1</v>
      </c>
      <c r="P5131" s="98">
        <f t="shared" si="2808"/>
        <v>990.7</v>
      </c>
      <c r="Q5131" s="97">
        <f t="shared" si="2809"/>
        <v>7925.6</v>
      </c>
      <c r="R5131" s="97"/>
      <c r="S5131" s="97"/>
    </row>
    <row r="5132" spans="1:19" ht="22.5" x14ac:dyDescent="0.25">
      <c r="A5132" s="89" t="s">
        <v>10730</v>
      </c>
      <c r="B5132" s="89" t="s">
        <v>10662</v>
      </c>
      <c r="C5132" s="89" t="s">
        <v>17297</v>
      </c>
      <c r="D5132" s="89" t="s">
        <v>168</v>
      </c>
      <c r="E5132" s="94" t="s">
        <v>10679</v>
      </c>
      <c r="F5132" s="95" t="s">
        <v>4461</v>
      </c>
      <c r="G5132" s="89" t="s">
        <v>648</v>
      </c>
      <c r="H5132" s="89" t="s">
        <v>12</v>
      </c>
      <c r="I5132" s="96">
        <v>1</v>
      </c>
      <c r="J5132" s="97">
        <v>1347</v>
      </c>
      <c r="K5132" s="98">
        <f t="shared" si="2803"/>
        <v>1347</v>
      </c>
      <c r="L5132" s="99">
        <f t="shared" si="2804"/>
        <v>1.0815399999999999</v>
      </c>
      <c r="M5132" s="100">
        <f t="shared" si="2805"/>
        <v>1.0590999999999999</v>
      </c>
      <c r="N5132" s="101">
        <f t="shared" si="2806"/>
        <v>0.97811300000000001</v>
      </c>
      <c r="O5132" s="100">
        <f t="shared" si="2807"/>
        <v>1</v>
      </c>
      <c r="P5132" s="98">
        <f t="shared" si="2808"/>
        <v>1509.16</v>
      </c>
      <c r="Q5132" s="97">
        <f t="shared" si="2809"/>
        <v>1509.16</v>
      </c>
      <c r="R5132" s="97">
        <f t="shared" ref="R5132:R5135" si="2811">Q5132</f>
        <v>1509.16</v>
      </c>
      <c r="S5132" s="97"/>
    </row>
    <row r="5133" spans="1:19" ht="22.5" x14ac:dyDescent="0.25">
      <c r="A5133" s="89" t="s">
        <v>10731</v>
      </c>
      <c r="B5133" s="89" t="s">
        <v>10662</v>
      </c>
      <c r="C5133" s="89" t="s">
        <v>17297</v>
      </c>
      <c r="D5133" s="89" t="s">
        <v>170</v>
      </c>
      <c r="E5133" s="94" t="s">
        <v>10732</v>
      </c>
      <c r="F5133" s="95" t="s">
        <v>10733</v>
      </c>
      <c r="G5133" s="89" t="s">
        <v>648</v>
      </c>
      <c r="H5133" s="89" t="s">
        <v>12</v>
      </c>
      <c r="I5133" s="96">
        <v>1</v>
      </c>
      <c r="J5133" s="97">
        <v>701</v>
      </c>
      <c r="K5133" s="98">
        <f t="shared" si="2803"/>
        <v>701</v>
      </c>
      <c r="L5133" s="99">
        <f t="shared" si="2804"/>
        <v>1.0815399999999999</v>
      </c>
      <c r="M5133" s="100">
        <f t="shared" si="2805"/>
        <v>1.0590999999999999</v>
      </c>
      <c r="N5133" s="101">
        <f t="shared" si="2806"/>
        <v>0.97811300000000001</v>
      </c>
      <c r="O5133" s="100">
        <f t="shared" si="2807"/>
        <v>1</v>
      </c>
      <c r="P5133" s="98">
        <f t="shared" si="2808"/>
        <v>785.39</v>
      </c>
      <c r="Q5133" s="97">
        <f t="shared" si="2809"/>
        <v>785.39</v>
      </c>
      <c r="R5133" s="97">
        <f t="shared" si="2811"/>
        <v>785.39</v>
      </c>
      <c r="S5133" s="97"/>
    </row>
    <row r="5134" spans="1:19" ht="22.5" x14ac:dyDescent="0.25">
      <c r="A5134" s="89" t="s">
        <v>10734</v>
      </c>
      <c r="B5134" s="89" t="s">
        <v>10662</v>
      </c>
      <c r="C5134" s="89" t="s">
        <v>17297</v>
      </c>
      <c r="D5134" s="89" t="s">
        <v>175</v>
      </c>
      <c r="E5134" s="94" t="s">
        <v>10735</v>
      </c>
      <c r="F5134" s="95" t="s">
        <v>10736</v>
      </c>
      <c r="G5134" s="89" t="s">
        <v>648</v>
      </c>
      <c r="H5134" s="89" t="s">
        <v>24</v>
      </c>
      <c r="I5134" s="96">
        <v>1</v>
      </c>
      <c r="J5134" s="97">
        <v>1814</v>
      </c>
      <c r="K5134" s="98">
        <f t="shared" si="2803"/>
        <v>907</v>
      </c>
      <c r="L5134" s="99">
        <f t="shared" si="2804"/>
        <v>1.0815399999999999</v>
      </c>
      <c r="M5134" s="100">
        <f t="shared" si="2805"/>
        <v>1.0590999999999999</v>
      </c>
      <c r="N5134" s="101">
        <f t="shared" si="2806"/>
        <v>0.97811300000000001</v>
      </c>
      <c r="O5134" s="100">
        <f t="shared" si="2807"/>
        <v>1</v>
      </c>
      <c r="P5134" s="98">
        <f t="shared" si="2808"/>
        <v>1016.19</v>
      </c>
      <c r="Q5134" s="97">
        <f t="shared" si="2809"/>
        <v>2032.38</v>
      </c>
      <c r="R5134" s="97">
        <f t="shared" si="2811"/>
        <v>2032.38</v>
      </c>
      <c r="S5134" s="97"/>
    </row>
    <row r="5135" spans="1:19" ht="22.5" x14ac:dyDescent="0.25">
      <c r="A5135" s="89" t="s">
        <v>10737</v>
      </c>
      <c r="B5135" s="89" t="s">
        <v>10662</v>
      </c>
      <c r="C5135" s="89" t="s">
        <v>17297</v>
      </c>
      <c r="D5135" s="89" t="s">
        <v>178</v>
      </c>
      <c r="E5135" s="94" t="s">
        <v>10738</v>
      </c>
      <c r="F5135" s="95" t="s">
        <v>10739</v>
      </c>
      <c r="G5135" s="89" t="s">
        <v>648</v>
      </c>
      <c r="H5135" s="89" t="s">
        <v>34</v>
      </c>
      <c r="I5135" s="96">
        <v>1</v>
      </c>
      <c r="J5135" s="97">
        <v>3459</v>
      </c>
      <c r="K5135" s="98">
        <f t="shared" si="2803"/>
        <v>864.75</v>
      </c>
      <c r="L5135" s="99">
        <f t="shared" si="2804"/>
        <v>1.0815399999999999</v>
      </c>
      <c r="M5135" s="100">
        <f t="shared" si="2805"/>
        <v>1.0590999999999999</v>
      </c>
      <c r="N5135" s="101">
        <f t="shared" si="2806"/>
        <v>0.97811300000000001</v>
      </c>
      <c r="O5135" s="100">
        <f t="shared" si="2807"/>
        <v>1</v>
      </c>
      <c r="P5135" s="98">
        <f t="shared" si="2808"/>
        <v>968.86</v>
      </c>
      <c r="Q5135" s="97">
        <f t="shared" si="2809"/>
        <v>3875.44</v>
      </c>
      <c r="R5135" s="97">
        <f t="shared" si="2811"/>
        <v>3875.44</v>
      </c>
      <c r="S5135" s="97"/>
    </row>
    <row r="5136" spans="1:19" ht="22.5" x14ac:dyDescent="0.25">
      <c r="A5136" s="89" t="s">
        <v>10740</v>
      </c>
      <c r="B5136" s="89" t="s">
        <v>10662</v>
      </c>
      <c r="C5136" s="89"/>
      <c r="D5136" s="89" t="s">
        <v>181</v>
      </c>
      <c r="E5136" s="94" t="s">
        <v>2890</v>
      </c>
      <c r="F5136" s="95" t="s">
        <v>2891</v>
      </c>
      <c r="G5136" s="89" t="s">
        <v>1077</v>
      </c>
      <c r="H5136" s="89" t="s">
        <v>1265</v>
      </c>
      <c r="I5136" s="96">
        <v>1</v>
      </c>
      <c r="J5136" s="97">
        <v>6026</v>
      </c>
      <c r="K5136" s="98">
        <f t="shared" si="2803"/>
        <v>7532.5</v>
      </c>
      <c r="L5136" s="99">
        <f t="shared" si="2804"/>
        <v>1.0815399999999999</v>
      </c>
      <c r="M5136" s="100">
        <f t="shared" si="2805"/>
        <v>1.0590999999999999</v>
      </c>
      <c r="N5136" s="101">
        <f t="shared" si="2806"/>
        <v>0.97811300000000001</v>
      </c>
      <c r="O5136" s="100">
        <f t="shared" si="2807"/>
        <v>1</v>
      </c>
      <c r="P5136" s="98">
        <f t="shared" si="2808"/>
        <v>8439.33</v>
      </c>
      <c r="Q5136" s="97">
        <f t="shared" si="2809"/>
        <v>6751.46</v>
      </c>
      <c r="R5136" s="97"/>
      <c r="S5136" s="97"/>
    </row>
    <row r="5137" spans="1:19" ht="22.5" x14ac:dyDescent="0.25">
      <c r="A5137" s="89" t="s">
        <v>10741</v>
      </c>
      <c r="B5137" s="89" t="s">
        <v>10662</v>
      </c>
      <c r="C5137" s="89"/>
      <c r="D5137" s="89" t="s">
        <v>182</v>
      </c>
      <c r="E5137" s="94" t="s">
        <v>10687</v>
      </c>
      <c r="F5137" s="95" t="s">
        <v>4472</v>
      </c>
      <c r="G5137" s="89" t="s">
        <v>648</v>
      </c>
      <c r="H5137" s="89" t="s">
        <v>12</v>
      </c>
      <c r="I5137" s="96">
        <v>1</v>
      </c>
      <c r="J5137" s="97">
        <v>16446</v>
      </c>
      <c r="K5137" s="98">
        <f t="shared" si="2803"/>
        <v>16446</v>
      </c>
      <c r="L5137" s="99">
        <f t="shared" si="2804"/>
        <v>1.0815399999999999</v>
      </c>
      <c r="M5137" s="100">
        <f t="shared" si="2805"/>
        <v>1.0590999999999999</v>
      </c>
      <c r="N5137" s="101">
        <f t="shared" si="2806"/>
        <v>0.97811300000000001</v>
      </c>
      <c r="O5137" s="100">
        <f t="shared" si="2807"/>
        <v>1</v>
      </c>
      <c r="P5137" s="98">
        <f t="shared" si="2808"/>
        <v>18425.91</v>
      </c>
      <c r="Q5137" s="97">
        <f t="shared" si="2809"/>
        <v>18425.91</v>
      </c>
      <c r="R5137" s="97"/>
      <c r="S5137" s="97"/>
    </row>
    <row r="5138" spans="1:19" x14ac:dyDescent="0.25">
      <c r="A5138" s="89" t="s">
        <v>10742</v>
      </c>
      <c r="B5138" s="89" t="s">
        <v>10662</v>
      </c>
      <c r="C5138" s="89"/>
      <c r="D5138" s="89" t="s">
        <v>183</v>
      </c>
      <c r="E5138" s="94" t="s">
        <v>1442</v>
      </c>
      <c r="F5138" s="95" t="s">
        <v>1443</v>
      </c>
      <c r="G5138" s="89" t="s">
        <v>648</v>
      </c>
      <c r="H5138" s="89" t="s">
        <v>12</v>
      </c>
      <c r="I5138" s="96">
        <v>1</v>
      </c>
      <c r="J5138" s="97">
        <v>1290</v>
      </c>
      <c r="K5138" s="98">
        <f t="shared" si="2803"/>
        <v>1290</v>
      </c>
      <c r="L5138" s="99">
        <f t="shared" si="2804"/>
        <v>1.0815399999999999</v>
      </c>
      <c r="M5138" s="100">
        <f t="shared" si="2805"/>
        <v>1.0590999999999999</v>
      </c>
      <c r="N5138" s="101">
        <f t="shared" si="2806"/>
        <v>0.97811300000000001</v>
      </c>
      <c r="O5138" s="100">
        <f t="shared" si="2807"/>
        <v>1</v>
      </c>
      <c r="P5138" s="98">
        <f t="shared" si="2808"/>
        <v>1445.3</v>
      </c>
      <c r="Q5138" s="97">
        <f t="shared" si="2809"/>
        <v>1445.3</v>
      </c>
      <c r="R5138" s="97"/>
      <c r="S5138" s="97"/>
    </row>
    <row r="5139" spans="1:19" ht="22.5" x14ac:dyDescent="0.25">
      <c r="A5139" s="89" t="s">
        <v>10743</v>
      </c>
      <c r="B5139" s="89" t="s">
        <v>10662</v>
      </c>
      <c r="C5139" s="89" t="s">
        <v>17297</v>
      </c>
      <c r="D5139" s="89" t="s">
        <v>191</v>
      </c>
      <c r="E5139" s="94" t="s">
        <v>10707</v>
      </c>
      <c r="F5139" s="95" t="s">
        <v>4476</v>
      </c>
      <c r="G5139" s="89" t="s">
        <v>648</v>
      </c>
      <c r="H5139" s="89" t="s">
        <v>12</v>
      </c>
      <c r="I5139" s="96">
        <v>1</v>
      </c>
      <c r="J5139" s="97">
        <v>11395</v>
      </c>
      <c r="K5139" s="98">
        <f t="shared" si="2803"/>
        <v>11395</v>
      </c>
      <c r="L5139" s="99">
        <f t="shared" si="2804"/>
        <v>1.0815399999999999</v>
      </c>
      <c r="M5139" s="100">
        <f t="shared" si="2805"/>
        <v>1.0590999999999999</v>
      </c>
      <c r="N5139" s="101">
        <f t="shared" si="2806"/>
        <v>0.97811300000000001</v>
      </c>
      <c r="O5139" s="100">
        <f t="shared" si="2807"/>
        <v>1</v>
      </c>
      <c r="P5139" s="98">
        <f t="shared" si="2808"/>
        <v>12766.83</v>
      </c>
      <c r="Q5139" s="97">
        <f t="shared" si="2809"/>
        <v>12766.83</v>
      </c>
      <c r="R5139" s="97">
        <f t="shared" ref="R5139" si="2812">Q5139</f>
        <v>12766.83</v>
      </c>
      <c r="S5139" s="97"/>
    </row>
    <row r="5140" spans="1:19" x14ac:dyDescent="0.25">
      <c r="A5140" s="89"/>
      <c r="B5140" s="90"/>
      <c r="C5140" s="90"/>
      <c r="D5140" s="91"/>
      <c r="E5140" s="92"/>
      <c r="F5140" s="92" t="s">
        <v>4537</v>
      </c>
      <c r="G5140" s="91"/>
      <c r="H5140" s="91"/>
      <c r="I5140" s="93">
        <v>1</v>
      </c>
      <c r="J5140" s="91"/>
      <c r="K5140" s="98"/>
      <c r="L5140" s="99"/>
      <c r="M5140" s="100"/>
      <c r="N5140" s="101"/>
      <c r="O5140" s="100"/>
      <c r="P5140" s="98"/>
      <c r="Q5140" s="91"/>
      <c r="R5140" s="91"/>
      <c r="S5140" s="91"/>
    </row>
    <row r="5141" spans="1:19" x14ac:dyDescent="0.25">
      <c r="A5141" s="89" t="s">
        <v>10744</v>
      </c>
      <c r="B5141" s="89" t="s">
        <v>10662</v>
      </c>
      <c r="C5141" s="89"/>
      <c r="D5141" s="89" t="s">
        <v>194</v>
      </c>
      <c r="E5141" s="94" t="s">
        <v>1282</v>
      </c>
      <c r="F5141" s="95" t="s">
        <v>1283</v>
      </c>
      <c r="G5141" s="89" t="s">
        <v>648</v>
      </c>
      <c r="H5141" s="89" t="s">
        <v>73</v>
      </c>
      <c r="I5141" s="96">
        <v>1</v>
      </c>
      <c r="J5141" s="97">
        <v>12378</v>
      </c>
      <c r="K5141" s="98">
        <f t="shared" ref="K5141:K5158" si="2813">J5141/H5141</f>
        <v>884.14</v>
      </c>
      <c r="L5141" s="99">
        <f t="shared" ref="L5141:L5158" si="2814">$L$8</f>
        <v>1.0815399999999999</v>
      </c>
      <c r="M5141" s="100">
        <f t="shared" ref="M5141:M5158" si="2815">$M$8</f>
        <v>1.0590999999999999</v>
      </c>
      <c r="N5141" s="101">
        <f t="shared" ref="N5141:N5158" si="2816">$N$8</f>
        <v>0.97811300000000001</v>
      </c>
      <c r="O5141" s="100">
        <f t="shared" ref="O5141:O5158" si="2817">$O$8</f>
        <v>1</v>
      </c>
      <c r="P5141" s="98">
        <f t="shared" ref="P5141:P5158" si="2818">K5141*L5141*M5141*N5141*O5141</f>
        <v>990.58</v>
      </c>
      <c r="Q5141" s="97">
        <f t="shared" ref="Q5141:Q5158" si="2819">H5141*P5141</f>
        <v>13868.12</v>
      </c>
      <c r="R5141" s="97"/>
      <c r="S5141" s="97"/>
    </row>
    <row r="5142" spans="1:19" ht="22.5" x14ac:dyDescent="0.25">
      <c r="A5142" s="89" t="s">
        <v>10745</v>
      </c>
      <c r="B5142" s="89" t="s">
        <v>10662</v>
      </c>
      <c r="C5142" s="89" t="s">
        <v>17297</v>
      </c>
      <c r="D5142" s="89" t="s">
        <v>196</v>
      </c>
      <c r="E5142" s="94" t="s">
        <v>10746</v>
      </c>
      <c r="F5142" s="95" t="s">
        <v>4443</v>
      </c>
      <c r="G5142" s="89" t="s">
        <v>648</v>
      </c>
      <c r="H5142" s="89" t="s">
        <v>24</v>
      </c>
      <c r="I5142" s="96">
        <v>1</v>
      </c>
      <c r="J5142" s="97">
        <v>34276</v>
      </c>
      <c r="K5142" s="98">
        <f t="shared" si="2813"/>
        <v>17138</v>
      </c>
      <c r="L5142" s="99">
        <f t="shared" si="2814"/>
        <v>1.0815399999999999</v>
      </c>
      <c r="M5142" s="100">
        <f t="shared" si="2815"/>
        <v>1.0590999999999999</v>
      </c>
      <c r="N5142" s="101">
        <f t="shared" si="2816"/>
        <v>0.97811300000000001</v>
      </c>
      <c r="O5142" s="100">
        <f t="shared" si="2817"/>
        <v>1</v>
      </c>
      <c r="P5142" s="98">
        <f t="shared" si="2818"/>
        <v>19201.22</v>
      </c>
      <c r="Q5142" s="97">
        <f t="shared" si="2819"/>
        <v>38402.44</v>
      </c>
      <c r="R5142" s="97">
        <f t="shared" ref="R5142:R5149" si="2820">Q5142</f>
        <v>38402.44</v>
      </c>
      <c r="S5142" s="97"/>
    </row>
    <row r="5143" spans="1:19" ht="22.5" x14ac:dyDescent="0.25">
      <c r="A5143" s="89" t="s">
        <v>10747</v>
      </c>
      <c r="B5143" s="89" t="s">
        <v>10662</v>
      </c>
      <c r="C5143" s="89" t="s">
        <v>17297</v>
      </c>
      <c r="D5143" s="89" t="s">
        <v>201</v>
      </c>
      <c r="E5143" s="94" t="s">
        <v>10712</v>
      </c>
      <c r="F5143" s="95" t="s">
        <v>4481</v>
      </c>
      <c r="G5143" s="89" t="s">
        <v>648</v>
      </c>
      <c r="H5143" s="89" t="s">
        <v>12</v>
      </c>
      <c r="I5143" s="96">
        <v>1</v>
      </c>
      <c r="J5143" s="97">
        <v>54391</v>
      </c>
      <c r="K5143" s="98">
        <f t="shared" si="2813"/>
        <v>54391</v>
      </c>
      <c r="L5143" s="99">
        <f t="shared" si="2814"/>
        <v>1.0815399999999999</v>
      </c>
      <c r="M5143" s="100">
        <f t="shared" si="2815"/>
        <v>1.0590999999999999</v>
      </c>
      <c r="N5143" s="101">
        <f t="shared" si="2816"/>
        <v>0.97811300000000001</v>
      </c>
      <c r="O5143" s="100">
        <f t="shared" si="2817"/>
        <v>1</v>
      </c>
      <c r="P5143" s="98">
        <f t="shared" si="2818"/>
        <v>60939.040000000001</v>
      </c>
      <c r="Q5143" s="97">
        <f t="shared" si="2819"/>
        <v>60939.040000000001</v>
      </c>
      <c r="R5143" s="97">
        <f t="shared" si="2820"/>
        <v>60939.040000000001</v>
      </c>
      <c r="S5143" s="97"/>
    </row>
    <row r="5144" spans="1:19" ht="22.5" x14ac:dyDescent="0.25">
      <c r="A5144" s="89" t="s">
        <v>10748</v>
      </c>
      <c r="B5144" s="89" t="s">
        <v>10662</v>
      </c>
      <c r="C5144" s="89" t="s">
        <v>17297</v>
      </c>
      <c r="D5144" s="89" t="s">
        <v>204</v>
      </c>
      <c r="E5144" s="94" t="s">
        <v>10749</v>
      </c>
      <c r="F5144" s="95" t="s">
        <v>10715</v>
      </c>
      <c r="G5144" s="89" t="s">
        <v>648</v>
      </c>
      <c r="H5144" s="89" t="s">
        <v>12</v>
      </c>
      <c r="I5144" s="96">
        <v>1</v>
      </c>
      <c r="J5144" s="97">
        <v>9196</v>
      </c>
      <c r="K5144" s="98">
        <f t="shared" si="2813"/>
        <v>9196</v>
      </c>
      <c r="L5144" s="99">
        <f t="shared" si="2814"/>
        <v>1.0815399999999999</v>
      </c>
      <c r="M5144" s="100">
        <f t="shared" si="2815"/>
        <v>1.0590999999999999</v>
      </c>
      <c r="N5144" s="101">
        <f t="shared" si="2816"/>
        <v>0.97811300000000001</v>
      </c>
      <c r="O5144" s="100">
        <f t="shared" si="2817"/>
        <v>1</v>
      </c>
      <c r="P5144" s="98">
        <f t="shared" si="2818"/>
        <v>10303.09</v>
      </c>
      <c r="Q5144" s="97">
        <f t="shared" si="2819"/>
        <v>10303.09</v>
      </c>
      <c r="R5144" s="97">
        <f t="shared" si="2820"/>
        <v>10303.09</v>
      </c>
      <c r="S5144" s="97"/>
    </row>
    <row r="5145" spans="1:19" ht="22.5" x14ac:dyDescent="0.25">
      <c r="A5145" s="89" t="s">
        <v>10750</v>
      </c>
      <c r="B5145" s="89" t="s">
        <v>10662</v>
      </c>
      <c r="C5145" s="89" t="s">
        <v>17297</v>
      </c>
      <c r="D5145" s="89" t="s">
        <v>206</v>
      </c>
      <c r="E5145" s="94" t="s">
        <v>4541</v>
      </c>
      <c r="F5145" s="95" t="s">
        <v>4542</v>
      </c>
      <c r="G5145" s="89" t="s">
        <v>648</v>
      </c>
      <c r="H5145" s="89" t="s">
        <v>12</v>
      </c>
      <c r="I5145" s="96">
        <v>1</v>
      </c>
      <c r="J5145" s="97">
        <v>2283</v>
      </c>
      <c r="K5145" s="98">
        <f t="shared" si="2813"/>
        <v>2283</v>
      </c>
      <c r="L5145" s="99">
        <f t="shared" si="2814"/>
        <v>1.0815399999999999</v>
      </c>
      <c r="M5145" s="100">
        <f t="shared" si="2815"/>
        <v>1.0590999999999999</v>
      </c>
      <c r="N5145" s="101">
        <f t="shared" si="2816"/>
        <v>0.97811300000000001</v>
      </c>
      <c r="O5145" s="100">
        <f t="shared" si="2817"/>
        <v>1</v>
      </c>
      <c r="P5145" s="98">
        <f t="shared" si="2818"/>
        <v>2557.85</v>
      </c>
      <c r="Q5145" s="97">
        <f t="shared" si="2819"/>
        <v>2557.85</v>
      </c>
      <c r="R5145" s="97">
        <f t="shared" si="2820"/>
        <v>2557.85</v>
      </c>
      <c r="S5145" s="97"/>
    </row>
    <row r="5146" spans="1:19" ht="22.5" x14ac:dyDescent="0.25">
      <c r="A5146" s="89" t="s">
        <v>10751</v>
      </c>
      <c r="B5146" s="89" t="s">
        <v>10662</v>
      </c>
      <c r="C5146" s="89" t="s">
        <v>17297</v>
      </c>
      <c r="D5146" s="89" t="s">
        <v>207</v>
      </c>
      <c r="E5146" s="94" t="s">
        <v>10752</v>
      </c>
      <c r="F5146" s="95" t="s">
        <v>10720</v>
      </c>
      <c r="G5146" s="89" t="s">
        <v>648</v>
      </c>
      <c r="H5146" s="89" t="s">
        <v>12</v>
      </c>
      <c r="I5146" s="96">
        <v>1</v>
      </c>
      <c r="J5146" s="97">
        <v>2125</v>
      </c>
      <c r="K5146" s="98">
        <f t="shared" si="2813"/>
        <v>2125</v>
      </c>
      <c r="L5146" s="99">
        <f t="shared" si="2814"/>
        <v>1.0815399999999999</v>
      </c>
      <c r="M5146" s="100">
        <f t="shared" si="2815"/>
        <v>1.0590999999999999</v>
      </c>
      <c r="N5146" s="101">
        <f t="shared" si="2816"/>
        <v>0.97811300000000001</v>
      </c>
      <c r="O5146" s="100">
        <f t="shared" si="2817"/>
        <v>1</v>
      </c>
      <c r="P5146" s="98">
        <f t="shared" si="2818"/>
        <v>2380.83</v>
      </c>
      <c r="Q5146" s="97">
        <f t="shared" si="2819"/>
        <v>2380.83</v>
      </c>
      <c r="R5146" s="97">
        <f t="shared" si="2820"/>
        <v>2380.83</v>
      </c>
      <c r="S5146" s="97"/>
    </row>
    <row r="5147" spans="1:19" ht="22.5" x14ac:dyDescent="0.25">
      <c r="A5147" s="89" t="s">
        <v>10753</v>
      </c>
      <c r="B5147" s="89" t="s">
        <v>10662</v>
      </c>
      <c r="C5147" s="89" t="s">
        <v>17297</v>
      </c>
      <c r="D5147" s="89" t="s">
        <v>208</v>
      </c>
      <c r="E5147" s="94" t="s">
        <v>10722</v>
      </c>
      <c r="F5147" s="95" t="s">
        <v>10723</v>
      </c>
      <c r="G5147" s="89" t="s">
        <v>648</v>
      </c>
      <c r="H5147" s="89" t="s">
        <v>12</v>
      </c>
      <c r="I5147" s="96">
        <v>1</v>
      </c>
      <c r="J5147" s="97">
        <v>2504</v>
      </c>
      <c r="K5147" s="98">
        <f t="shared" si="2813"/>
        <v>2504</v>
      </c>
      <c r="L5147" s="99">
        <f t="shared" si="2814"/>
        <v>1.0815399999999999</v>
      </c>
      <c r="M5147" s="100">
        <f t="shared" si="2815"/>
        <v>1.0590999999999999</v>
      </c>
      <c r="N5147" s="101">
        <f t="shared" si="2816"/>
        <v>0.97811300000000001</v>
      </c>
      <c r="O5147" s="100">
        <f t="shared" si="2817"/>
        <v>1</v>
      </c>
      <c r="P5147" s="98">
        <f t="shared" si="2818"/>
        <v>2805.45</v>
      </c>
      <c r="Q5147" s="97">
        <f t="shared" si="2819"/>
        <v>2805.45</v>
      </c>
      <c r="R5147" s="97">
        <f t="shared" si="2820"/>
        <v>2805.45</v>
      </c>
      <c r="S5147" s="97"/>
    </row>
    <row r="5148" spans="1:19" ht="22.5" x14ac:dyDescent="0.25">
      <c r="A5148" s="89" t="s">
        <v>10754</v>
      </c>
      <c r="B5148" s="89" t="s">
        <v>10662</v>
      </c>
      <c r="C5148" s="89" t="s">
        <v>17297</v>
      </c>
      <c r="D5148" s="89" t="s">
        <v>220</v>
      </c>
      <c r="E5148" s="94" t="s">
        <v>10755</v>
      </c>
      <c r="F5148" s="95" t="s">
        <v>10756</v>
      </c>
      <c r="G5148" s="89" t="s">
        <v>648</v>
      </c>
      <c r="H5148" s="89" t="s">
        <v>12</v>
      </c>
      <c r="I5148" s="96">
        <v>1</v>
      </c>
      <c r="J5148" s="97">
        <v>2694</v>
      </c>
      <c r="K5148" s="98">
        <f t="shared" si="2813"/>
        <v>2694</v>
      </c>
      <c r="L5148" s="99">
        <f t="shared" si="2814"/>
        <v>1.0815399999999999</v>
      </c>
      <c r="M5148" s="100">
        <f t="shared" si="2815"/>
        <v>1.0590999999999999</v>
      </c>
      <c r="N5148" s="101">
        <f t="shared" si="2816"/>
        <v>0.97811300000000001</v>
      </c>
      <c r="O5148" s="100">
        <f t="shared" si="2817"/>
        <v>1</v>
      </c>
      <c r="P5148" s="98">
        <f t="shared" si="2818"/>
        <v>3018.33</v>
      </c>
      <c r="Q5148" s="97">
        <f t="shared" si="2819"/>
        <v>3018.33</v>
      </c>
      <c r="R5148" s="97">
        <f t="shared" si="2820"/>
        <v>3018.33</v>
      </c>
      <c r="S5148" s="97"/>
    </row>
    <row r="5149" spans="1:19" ht="22.5" x14ac:dyDescent="0.25">
      <c r="A5149" s="89" t="s">
        <v>10757</v>
      </c>
      <c r="B5149" s="89" t="s">
        <v>10662</v>
      </c>
      <c r="C5149" s="89" t="s">
        <v>17297</v>
      </c>
      <c r="D5149" s="89" t="s">
        <v>223</v>
      </c>
      <c r="E5149" s="94" t="s">
        <v>10728</v>
      </c>
      <c r="F5149" s="95" t="s">
        <v>4454</v>
      </c>
      <c r="G5149" s="89" t="s">
        <v>648</v>
      </c>
      <c r="H5149" s="89" t="s">
        <v>43</v>
      </c>
      <c r="I5149" s="96">
        <v>1</v>
      </c>
      <c r="J5149" s="97">
        <v>4637</v>
      </c>
      <c r="K5149" s="98">
        <f t="shared" si="2813"/>
        <v>772.83</v>
      </c>
      <c r="L5149" s="99">
        <f t="shared" si="2814"/>
        <v>1.0815399999999999</v>
      </c>
      <c r="M5149" s="100">
        <f t="shared" si="2815"/>
        <v>1.0590999999999999</v>
      </c>
      <c r="N5149" s="101">
        <f t="shared" si="2816"/>
        <v>0.97811300000000001</v>
      </c>
      <c r="O5149" s="100">
        <f t="shared" si="2817"/>
        <v>1</v>
      </c>
      <c r="P5149" s="98">
        <f t="shared" si="2818"/>
        <v>865.87</v>
      </c>
      <c r="Q5149" s="97">
        <f t="shared" si="2819"/>
        <v>5195.22</v>
      </c>
      <c r="R5149" s="97">
        <f t="shared" si="2820"/>
        <v>5195.22</v>
      </c>
      <c r="S5149" s="97"/>
    </row>
    <row r="5150" spans="1:19" x14ac:dyDescent="0.25">
      <c r="A5150" s="89" t="s">
        <v>10758</v>
      </c>
      <c r="B5150" s="89" t="s">
        <v>10662</v>
      </c>
      <c r="C5150" s="89"/>
      <c r="D5150" s="89" t="s">
        <v>226</v>
      </c>
      <c r="E5150" s="94" t="s">
        <v>1282</v>
      </c>
      <c r="F5150" s="95" t="s">
        <v>1283</v>
      </c>
      <c r="G5150" s="89" t="s">
        <v>648</v>
      </c>
      <c r="H5150" s="89" t="s">
        <v>40</v>
      </c>
      <c r="I5150" s="96">
        <v>1</v>
      </c>
      <c r="J5150" s="97">
        <v>4421</v>
      </c>
      <c r="K5150" s="98">
        <f t="shared" si="2813"/>
        <v>884.2</v>
      </c>
      <c r="L5150" s="99">
        <f t="shared" si="2814"/>
        <v>1.0815399999999999</v>
      </c>
      <c r="M5150" s="100">
        <f t="shared" si="2815"/>
        <v>1.0590999999999999</v>
      </c>
      <c r="N5150" s="101">
        <f t="shared" si="2816"/>
        <v>0.97811300000000001</v>
      </c>
      <c r="O5150" s="100">
        <f t="shared" si="2817"/>
        <v>1</v>
      </c>
      <c r="P5150" s="98">
        <f t="shared" si="2818"/>
        <v>990.65</v>
      </c>
      <c r="Q5150" s="97">
        <f t="shared" si="2819"/>
        <v>4953.25</v>
      </c>
      <c r="R5150" s="97"/>
      <c r="S5150" s="97"/>
    </row>
    <row r="5151" spans="1:19" ht="22.5" x14ac:dyDescent="0.25">
      <c r="A5151" s="89" t="s">
        <v>10759</v>
      </c>
      <c r="B5151" s="89" t="s">
        <v>10662</v>
      </c>
      <c r="C5151" s="89" t="s">
        <v>17297</v>
      </c>
      <c r="D5151" s="89" t="s">
        <v>229</v>
      </c>
      <c r="E5151" s="94" t="s">
        <v>10679</v>
      </c>
      <c r="F5151" s="95" t="s">
        <v>4461</v>
      </c>
      <c r="G5151" s="89" t="s">
        <v>648</v>
      </c>
      <c r="H5151" s="89" t="s">
        <v>12</v>
      </c>
      <c r="I5151" s="96">
        <v>1</v>
      </c>
      <c r="J5151" s="97">
        <v>1347</v>
      </c>
      <c r="K5151" s="98">
        <f t="shared" si="2813"/>
        <v>1347</v>
      </c>
      <c r="L5151" s="99">
        <f t="shared" si="2814"/>
        <v>1.0815399999999999</v>
      </c>
      <c r="M5151" s="100">
        <f t="shared" si="2815"/>
        <v>1.0590999999999999</v>
      </c>
      <c r="N5151" s="101">
        <f t="shared" si="2816"/>
        <v>0.97811300000000001</v>
      </c>
      <c r="O5151" s="100">
        <f t="shared" si="2817"/>
        <v>1</v>
      </c>
      <c r="P5151" s="98">
        <f t="shared" si="2818"/>
        <v>1509.16</v>
      </c>
      <c r="Q5151" s="97">
        <f t="shared" si="2819"/>
        <v>1509.16</v>
      </c>
      <c r="R5151" s="97">
        <f t="shared" ref="R5151:R5154" si="2821">Q5151</f>
        <v>1509.16</v>
      </c>
      <c r="S5151" s="97"/>
    </row>
    <row r="5152" spans="1:19" ht="22.5" x14ac:dyDescent="0.25">
      <c r="A5152" s="89" t="s">
        <v>10760</v>
      </c>
      <c r="B5152" s="89" t="s">
        <v>10662</v>
      </c>
      <c r="C5152" s="89" t="s">
        <v>17297</v>
      </c>
      <c r="D5152" s="89" t="s">
        <v>231</v>
      </c>
      <c r="E5152" s="94" t="s">
        <v>10732</v>
      </c>
      <c r="F5152" s="95" t="s">
        <v>10733</v>
      </c>
      <c r="G5152" s="89" t="s">
        <v>648</v>
      </c>
      <c r="H5152" s="89" t="s">
        <v>12</v>
      </c>
      <c r="I5152" s="96">
        <v>1</v>
      </c>
      <c r="J5152" s="97">
        <v>551</v>
      </c>
      <c r="K5152" s="98">
        <f t="shared" si="2813"/>
        <v>551</v>
      </c>
      <c r="L5152" s="99">
        <f t="shared" si="2814"/>
        <v>1.0815399999999999</v>
      </c>
      <c r="M5152" s="100">
        <f t="shared" si="2815"/>
        <v>1.0590999999999999</v>
      </c>
      <c r="N5152" s="101">
        <f t="shared" si="2816"/>
        <v>0.97811300000000001</v>
      </c>
      <c r="O5152" s="100">
        <f t="shared" si="2817"/>
        <v>1</v>
      </c>
      <c r="P5152" s="98">
        <f t="shared" si="2818"/>
        <v>617.33000000000004</v>
      </c>
      <c r="Q5152" s="97">
        <f t="shared" si="2819"/>
        <v>617.33000000000004</v>
      </c>
      <c r="R5152" s="97">
        <f t="shared" si="2821"/>
        <v>617.33000000000004</v>
      </c>
      <c r="S5152" s="97"/>
    </row>
    <row r="5153" spans="1:19" ht="22.5" x14ac:dyDescent="0.25">
      <c r="A5153" s="89" t="s">
        <v>10761</v>
      </c>
      <c r="B5153" s="89" t="s">
        <v>10662</v>
      </c>
      <c r="C5153" s="89" t="s">
        <v>17297</v>
      </c>
      <c r="D5153" s="89" t="s">
        <v>236</v>
      </c>
      <c r="E5153" s="94" t="s">
        <v>10762</v>
      </c>
      <c r="F5153" s="95" t="s">
        <v>10736</v>
      </c>
      <c r="G5153" s="89" t="s">
        <v>648</v>
      </c>
      <c r="H5153" s="89" t="s">
        <v>24</v>
      </c>
      <c r="I5153" s="96">
        <v>1</v>
      </c>
      <c r="J5153" s="97">
        <v>1814</v>
      </c>
      <c r="K5153" s="98">
        <f t="shared" si="2813"/>
        <v>907</v>
      </c>
      <c r="L5153" s="99">
        <f t="shared" si="2814"/>
        <v>1.0815399999999999</v>
      </c>
      <c r="M5153" s="100">
        <f t="shared" si="2815"/>
        <v>1.0590999999999999</v>
      </c>
      <c r="N5153" s="101">
        <f t="shared" si="2816"/>
        <v>0.97811300000000001</v>
      </c>
      <c r="O5153" s="100">
        <f t="shared" si="2817"/>
        <v>1</v>
      </c>
      <c r="P5153" s="98">
        <f t="shared" si="2818"/>
        <v>1016.19</v>
      </c>
      <c r="Q5153" s="97">
        <f t="shared" si="2819"/>
        <v>2032.38</v>
      </c>
      <c r="R5153" s="97">
        <f t="shared" si="2821"/>
        <v>2032.38</v>
      </c>
      <c r="S5153" s="97"/>
    </row>
    <row r="5154" spans="1:19" ht="22.5" x14ac:dyDescent="0.25">
      <c r="A5154" s="89" t="s">
        <v>10763</v>
      </c>
      <c r="B5154" s="89" t="s">
        <v>10662</v>
      </c>
      <c r="C5154" s="89" t="s">
        <v>17297</v>
      </c>
      <c r="D5154" s="89" t="s">
        <v>239</v>
      </c>
      <c r="E5154" s="94" t="s">
        <v>10738</v>
      </c>
      <c r="F5154" s="95" t="s">
        <v>10739</v>
      </c>
      <c r="G5154" s="89" t="s">
        <v>648</v>
      </c>
      <c r="H5154" s="89" t="s">
        <v>24</v>
      </c>
      <c r="I5154" s="96">
        <v>1</v>
      </c>
      <c r="J5154" s="97">
        <v>1729</v>
      </c>
      <c r="K5154" s="98">
        <f t="shared" si="2813"/>
        <v>864.5</v>
      </c>
      <c r="L5154" s="99">
        <f t="shared" si="2814"/>
        <v>1.0815399999999999</v>
      </c>
      <c r="M5154" s="100">
        <f t="shared" si="2815"/>
        <v>1.0590999999999999</v>
      </c>
      <c r="N5154" s="101">
        <f t="shared" si="2816"/>
        <v>0.97811300000000001</v>
      </c>
      <c r="O5154" s="100">
        <f t="shared" si="2817"/>
        <v>1</v>
      </c>
      <c r="P5154" s="98">
        <f t="shared" si="2818"/>
        <v>968.58</v>
      </c>
      <c r="Q5154" s="97">
        <f t="shared" si="2819"/>
        <v>1937.16</v>
      </c>
      <c r="R5154" s="97">
        <f t="shared" si="2821"/>
        <v>1937.16</v>
      </c>
      <c r="S5154" s="97"/>
    </row>
    <row r="5155" spans="1:19" ht="22.5" x14ac:dyDescent="0.25">
      <c r="A5155" s="89" t="s">
        <v>10764</v>
      </c>
      <c r="B5155" s="89" t="s">
        <v>10662</v>
      </c>
      <c r="C5155" s="89"/>
      <c r="D5155" s="89" t="s">
        <v>241</v>
      </c>
      <c r="E5155" s="94" t="s">
        <v>2890</v>
      </c>
      <c r="F5155" s="95" t="s">
        <v>2891</v>
      </c>
      <c r="G5155" s="89" t="s">
        <v>1077</v>
      </c>
      <c r="H5155" s="89" t="s">
        <v>1265</v>
      </c>
      <c r="I5155" s="96">
        <v>1</v>
      </c>
      <c r="J5155" s="97">
        <v>6026</v>
      </c>
      <c r="K5155" s="98">
        <f t="shared" si="2813"/>
        <v>7532.5</v>
      </c>
      <c r="L5155" s="99">
        <f t="shared" si="2814"/>
        <v>1.0815399999999999</v>
      </c>
      <c r="M5155" s="100">
        <f t="shared" si="2815"/>
        <v>1.0590999999999999</v>
      </c>
      <c r="N5155" s="101">
        <f t="shared" si="2816"/>
        <v>0.97811300000000001</v>
      </c>
      <c r="O5155" s="100">
        <f t="shared" si="2817"/>
        <v>1</v>
      </c>
      <c r="P5155" s="98">
        <f t="shared" si="2818"/>
        <v>8439.33</v>
      </c>
      <c r="Q5155" s="97">
        <f t="shared" si="2819"/>
        <v>6751.46</v>
      </c>
      <c r="R5155" s="97"/>
      <c r="S5155" s="97"/>
    </row>
    <row r="5156" spans="1:19" ht="22.5" x14ac:dyDescent="0.25">
      <c r="A5156" s="89" t="s">
        <v>10765</v>
      </c>
      <c r="B5156" s="89" t="s">
        <v>10662</v>
      </c>
      <c r="C5156" s="89"/>
      <c r="D5156" s="89" t="s">
        <v>243</v>
      </c>
      <c r="E5156" s="94" t="s">
        <v>10687</v>
      </c>
      <c r="F5156" s="95" t="s">
        <v>4472</v>
      </c>
      <c r="G5156" s="89" t="s">
        <v>648</v>
      </c>
      <c r="H5156" s="89" t="s">
        <v>12</v>
      </c>
      <c r="I5156" s="96">
        <v>1</v>
      </c>
      <c r="J5156" s="97">
        <v>16446</v>
      </c>
      <c r="K5156" s="98">
        <f t="shared" si="2813"/>
        <v>16446</v>
      </c>
      <c r="L5156" s="99">
        <f t="shared" si="2814"/>
        <v>1.0815399999999999</v>
      </c>
      <c r="M5156" s="100">
        <f t="shared" si="2815"/>
        <v>1.0590999999999999</v>
      </c>
      <c r="N5156" s="101">
        <f t="shared" si="2816"/>
        <v>0.97811300000000001</v>
      </c>
      <c r="O5156" s="100">
        <f t="shared" si="2817"/>
        <v>1</v>
      </c>
      <c r="P5156" s="98">
        <f t="shared" si="2818"/>
        <v>18425.91</v>
      </c>
      <c r="Q5156" s="97">
        <f t="shared" si="2819"/>
        <v>18425.91</v>
      </c>
      <c r="R5156" s="97"/>
      <c r="S5156" s="97"/>
    </row>
    <row r="5157" spans="1:19" x14ac:dyDescent="0.25">
      <c r="A5157" s="89" t="s">
        <v>10766</v>
      </c>
      <c r="B5157" s="89" t="s">
        <v>10662</v>
      </c>
      <c r="C5157" s="89"/>
      <c r="D5157" s="89" t="s">
        <v>248</v>
      </c>
      <c r="E5157" s="94" t="s">
        <v>1442</v>
      </c>
      <c r="F5157" s="95" t="s">
        <v>1443</v>
      </c>
      <c r="G5157" s="89" t="s">
        <v>648</v>
      </c>
      <c r="H5157" s="89" t="s">
        <v>12</v>
      </c>
      <c r="I5157" s="96">
        <v>1</v>
      </c>
      <c r="J5157" s="97">
        <v>1290</v>
      </c>
      <c r="K5157" s="98">
        <f t="shared" si="2813"/>
        <v>1290</v>
      </c>
      <c r="L5157" s="99">
        <f t="shared" si="2814"/>
        <v>1.0815399999999999</v>
      </c>
      <c r="M5157" s="100">
        <f t="shared" si="2815"/>
        <v>1.0590999999999999</v>
      </c>
      <c r="N5157" s="101">
        <f t="shared" si="2816"/>
        <v>0.97811300000000001</v>
      </c>
      <c r="O5157" s="100">
        <f t="shared" si="2817"/>
        <v>1</v>
      </c>
      <c r="P5157" s="98">
        <f t="shared" si="2818"/>
        <v>1445.3</v>
      </c>
      <c r="Q5157" s="97">
        <f t="shared" si="2819"/>
        <v>1445.3</v>
      </c>
      <c r="R5157" s="97"/>
      <c r="S5157" s="97"/>
    </row>
    <row r="5158" spans="1:19" ht="22.5" x14ac:dyDescent="0.25">
      <c r="A5158" s="89" t="s">
        <v>10767</v>
      </c>
      <c r="B5158" s="89" t="s">
        <v>10662</v>
      </c>
      <c r="C5158" s="89" t="s">
        <v>17297</v>
      </c>
      <c r="D5158" s="89" t="s">
        <v>251</v>
      </c>
      <c r="E5158" s="94" t="s">
        <v>10707</v>
      </c>
      <c r="F5158" s="95" t="s">
        <v>4476</v>
      </c>
      <c r="G5158" s="89" t="s">
        <v>648</v>
      </c>
      <c r="H5158" s="89" t="s">
        <v>12</v>
      </c>
      <c r="I5158" s="96">
        <v>1</v>
      </c>
      <c r="J5158" s="97">
        <v>11395</v>
      </c>
      <c r="K5158" s="98">
        <f t="shared" si="2813"/>
        <v>11395</v>
      </c>
      <c r="L5158" s="99">
        <f t="shared" si="2814"/>
        <v>1.0815399999999999</v>
      </c>
      <c r="M5158" s="100">
        <f t="shared" si="2815"/>
        <v>1.0590999999999999</v>
      </c>
      <c r="N5158" s="101">
        <f t="shared" si="2816"/>
        <v>0.97811300000000001</v>
      </c>
      <c r="O5158" s="100">
        <f t="shared" si="2817"/>
        <v>1</v>
      </c>
      <c r="P5158" s="98">
        <f t="shared" si="2818"/>
        <v>12766.83</v>
      </c>
      <c r="Q5158" s="97">
        <f t="shared" si="2819"/>
        <v>12766.83</v>
      </c>
      <c r="R5158" s="97">
        <f t="shared" ref="R5158" si="2822">Q5158</f>
        <v>12766.83</v>
      </c>
      <c r="S5158" s="97"/>
    </row>
    <row r="5159" spans="1:19" x14ac:dyDescent="0.25">
      <c r="A5159" s="89"/>
      <c r="B5159" s="90"/>
      <c r="C5159" s="90"/>
      <c r="D5159" s="91"/>
      <c r="E5159" s="92"/>
      <c r="F5159" s="92" t="s">
        <v>10768</v>
      </c>
      <c r="G5159" s="91"/>
      <c r="H5159" s="91"/>
      <c r="I5159" s="93">
        <v>1</v>
      </c>
      <c r="J5159" s="91"/>
      <c r="K5159" s="98"/>
      <c r="L5159" s="99"/>
      <c r="M5159" s="100"/>
      <c r="N5159" s="101"/>
      <c r="O5159" s="100"/>
      <c r="P5159" s="98"/>
      <c r="Q5159" s="91"/>
      <c r="R5159" s="91"/>
      <c r="S5159" s="91"/>
    </row>
    <row r="5160" spans="1:19" x14ac:dyDescent="0.25">
      <c r="A5160" s="89" t="s">
        <v>10769</v>
      </c>
      <c r="B5160" s="89" t="s">
        <v>10662</v>
      </c>
      <c r="C5160" s="89"/>
      <c r="D5160" s="89" t="s">
        <v>254</v>
      </c>
      <c r="E5160" s="94" t="s">
        <v>1282</v>
      </c>
      <c r="F5160" s="95" t="s">
        <v>1283</v>
      </c>
      <c r="G5160" s="89" t="s">
        <v>648</v>
      </c>
      <c r="H5160" s="89" t="s">
        <v>141</v>
      </c>
      <c r="I5160" s="96">
        <v>1</v>
      </c>
      <c r="J5160" s="97">
        <v>27411</v>
      </c>
      <c r="K5160" s="98">
        <f t="shared" ref="K5160:K5177" si="2823">J5160/H5160</f>
        <v>884.23</v>
      </c>
      <c r="L5160" s="99">
        <f t="shared" ref="L5160:L5177" si="2824">$L$8</f>
        <v>1.0815399999999999</v>
      </c>
      <c r="M5160" s="100">
        <f t="shared" ref="M5160:M5177" si="2825">$M$8</f>
        <v>1.0590999999999999</v>
      </c>
      <c r="N5160" s="101">
        <f t="shared" ref="N5160:N5177" si="2826">$N$8</f>
        <v>0.97811300000000001</v>
      </c>
      <c r="O5160" s="100">
        <f t="shared" ref="O5160:O5177" si="2827">$O$8</f>
        <v>1</v>
      </c>
      <c r="P5160" s="98">
        <f t="shared" ref="P5160:P5177" si="2828">K5160*L5160*M5160*N5160*O5160</f>
        <v>990.68</v>
      </c>
      <c r="Q5160" s="97">
        <f t="shared" ref="Q5160:Q5177" si="2829">H5160*P5160</f>
        <v>30711.08</v>
      </c>
      <c r="R5160" s="97"/>
      <c r="S5160" s="97"/>
    </row>
    <row r="5161" spans="1:19" ht="22.5" x14ac:dyDescent="0.25">
      <c r="A5161" s="89" t="s">
        <v>10770</v>
      </c>
      <c r="B5161" s="89" t="s">
        <v>10662</v>
      </c>
      <c r="C5161" s="89" t="s">
        <v>17297</v>
      </c>
      <c r="D5161" s="89" t="s">
        <v>256</v>
      </c>
      <c r="E5161" s="94" t="s">
        <v>10771</v>
      </c>
      <c r="F5161" s="95" t="s">
        <v>4507</v>
      </c>
      <c r="G5161" s="89" t="s">
        <v>648</v>
      </c>
      <c r="H5161" s="89" t="s">
        <v>24</v>
      </c>
      <c r="I5161" s="96">
        <v>1</v>
      </c>
      <c r="J5161" s="97">
        <v>3933</v>
      </c>
      <c r="K5161" s="98">
        <f t="shared" si="2823"/>
        <v>1966.5</v>
      </c>
      <c r="L5161" s="99">
        <f t="shared" si="2824"/>
        <v>1.0815399999999999</v>
      </c>
      <c r="M5161" s="100">
        <f t="shared" si="2825"/>
        <v>1.0590999999999999</v>
      </c>
      <c r="N5161" s="101">
        <f t="shared" si="2826"/>
        <v>0.97811300000000001</v>
      </c>
      <c r="O5161" s="100">
        <f t="shared" si="2827"/>
        <v>1</v>
      </c>
      <c r="P5161" s="98">
        <f t="shared" si="2828"/>
        <v>2203.2399999999998</v>
      </c>
      <c r="Q5161" s="97">
        <f t="shared" si="2829"/>
        <v>4406.4799999999996</v>
      </c>
      <c r="R5161" s="97">
        <f t="shared" ref="R5161:R5173" si="2830">Q5161</f>
        <v>4406.4799999999996</v>
      </c>
      <c r="S5161" s="97"/>
    </row>
    <row r="5162" spans="1:19" ht="22.5" x14ac:dyDescent="0.25">
      <c r="A5162" s="89" t="s">
        <v>10772</v>
      </c>
      <c r="B5162" s="89" t="s">
        <v>10662</v>
      </c>
      <c r="C5162" s="89" t="s">
        <v>17297</v>
      </c>
      <c r="D5162" s="89" t="s">
        <v>260</v>
      </c>
      <c r="E5162" s="94" t="s">
        <v>10773</v>
      </c>
      <c r="F5162" s="95" t="s">
        <v>10774</v>
      </c>
      <c r="G5162" s="89" t="s">
        <v>648</v>
      </c>
      <c r="H5162" s="89" t="s">
        <v>12</v>
      </c>
      <c r="I5162" s="96">
        <v>1</v>
      </c>
      <c r="J5162" s="97">
        <v>2598</v>
      </c>
      <c r="K5162" s="98">
        <f t="shared" si="2823"/>
        <v>2598</v>
      </c>
      <c r="L5162" s="99">
        <f t="shared" si="2824"/>
        <v>1.0815399999999999</v>
      </c>
      <c r="M5162" s="100">
        <f t="shared" si="2825"/>
        <v>1.0590999999999999</v>
      </c>
      <c r="N5162" s="101">
        <f t="shared" si="2826"/>
        <v>0.97811300000000001</v>
      </c>
      <c r="O5162" s="100">
        <f t="shared" si="2827"/>
        <v>1</v>
      </c>
      <c r="P5162" s="98">
        <f t="shared" si="2828"/>
        <v>2910.77</v>
      </c>
      <c r="Q5162" s="97">
        <f t="shared" si="2829"/>
        <v>2910.77</v>
      </c>
      <c r="R5162" s="97">
        <f t="shared" si="2830"/>
        <v>2910.77</v>
      </c>
      <c r="S5162" s="97"/>
    </row>
    <row r="5163" spans="1:19" ht="22.5" x14ac:dyDescent="0.25">
      <c r="A5163" s="89" t="s">
        <v>10775</v>
      </c>
      <c r="B5163" s="89" t="s">
        <v>10662</v>
      </c>
      <c r="C5163" s="89" t="s">
        <v>17297</v>
      </c>
      <c r="D5163" s="89" t="s">
        <v>263</v>
      </c>
      <c r="E5163" s="94" t="s">
        <v>10722</v>
      </c>
      <c r="F5163" s="95" t="s">
        <v>10723</v>
      </c>
      <c r="G5163" s="89" t="s">
        <v>648</v>
      </c>
      <c r="H5163" s="89" t="s">
        <v>12</v>
      </c>
      <c r="I5163" s="96">
        <v>1</v>
      </c>
      <c r="J5163" s="97">
        <v>2504</v>
      </c>
      <c r="K5163" s="98">
        <f t="shared" si="2823"/>
        <v>2504</v>
      </c>
      <c r="L5163" s="99">
        <f t="shared" si="2824"/>
        <v>1.0815399999999999</v>
      </c>
      <c r="M5163" s="100">
        <f t="shared" si="2825"/>
        <v>1.0590999999999999</v>
      </c>
      <c r="N5163" s="101">
        <f t="shared" si="2826"/>
        <v>0.97811300000000001</v>
      </c>
      <c r="O5163" s="100">
        <f t="shared" si="2827"/>
        <v>1</v>
      </c>
      <c r="P5163" s="98">
        <f t="shared" si="2828"/>
        <v>2805.45</v>
      </c>
      <c r="Q5163" s="97">
        <f t="shared" si="2829"/>
        <v>2805.45</v>
      </c>
      <c r="R5163" s="97">
        <f t="shared" si="2830"/>
        <v>2805.45</v>
      </c>
      <c r="S5163" s="97"/>
    </row>
    <row r="5164" spans="1:19" ht="22.5" x14ac:dyDescent="0.25">
      <c r="A5164" s="89" t="s">
        <v>10776</v>
      </c>
      <c r="B5164" s="89" t="s">
        <v>10662</v>
      </c>
      <c r="C5164" s="89" t="s">
        <v>17297</v>
      </c>
      <c r="D5164" s="89" t="s">
        <v>265</v>
      </c>
      <c r="E5164" s="94" t="s">
        <v>10777</v>
      </c>
      <c r="F5164" s="95" t="s">
        <v>10778</v>
      </c>
      <c r="G5164" s="89" t="s">
        <v>648</v>
      </c>
      <c r="H5164" s="89" t="s">
        <v>34</v>
      </c>
      <c r="I5164" s="96">
        <v>1</v>
      </c>
      <c r="J5164" s="97">
        <v>10795</v>
      </c>
      <c r="K5164" s="98">
        <f t="shared" si="2823"/>
        <v>2698.75</v>
      </c>
      <c r="L5164" s="99">
        <f t="shared" si="2824"/>
        <v>1.0815399999999999</v>
      </c>
      <c r="M5164" s="100">
        <f t="shared" si="2825"/>
        <v>1.0590999999999999</v>
      </c>
      <c r="N5164" s="101">
        <f t="shared" si="2826"/>
        <v>0.97811300000000001</v>
      </c>
      <c r="O5164" s="100">
        <f t="shared" si="2827"/>
        <v>1</v>
      </c>
      <c r="P5164" s="98">
        <f t="shared" si="2828"/>
        <v>3023.65</v>
      </c>
      <c r="Q5164" s="97">
        <f t="shared" si="2829"/>
        <v>12094.6</v>
      </c>
      <c r="R5164" s="97">
        <f t="shared" si="2830"/>
        <v>12094.6</v>
      </c>
      <c r="S5164" s="97"/>
    </row>
    <row r="5165" spans="1:19" ht="22.5" x14ac:dyDescent="0.25">
      <c r="A5165" s="89" t="s">
        <v>10779</v>
      </c>
      <c r="B5165" s="89" t="s">
        <v>10662</v>
      </c>
      <c r="C5165" s="89" t="s">
        <v>17297</v>
      </c>
      <c r="D5165" s="89" t="s">
        <v>266</v>
      </c>
      <c r="E5165" s="94" t="s">
        <v>10722</v>
      </c>
      <c r="F5165" s="95" t="s">
        <v>10723</v>
      </c>
      <c r="G5165" s="89" t="s">
        <v>648</v>
      </c>
      <c r="H5165" s="89" t="s">
        <v>12</v>
      </c>
      <c r="I5165" s="96">
        <v>1</v>
      </c>
      <c r="J5165" s="97">
        <v>2504</v>
      </c>
      <c r="K5165" s="98">
        <f t="shared" si="2823"/>
        <v>2504</v>
      </c>
      <c r="L5165" s="99">
        <f t="shared" si="2824"/>
        <v>1.0815399999999999</v>
      </c>
      <c r="M5165" s="100">
        <f t="shared" si="2825"/>
        <v>1.0590999999999999</v>
      </c>
      <c r="N5165" s="101">
        <f t="shared" si="2826"/>
        <v>0.97811300000000001</v>
      </c>
      <c r="O5165" s="100">
        <f t="shared" si="2827"/>
        <v>1</v>
      </c>
      <c r="P5165" s="98">
        <f t="shared" si="2828"/>
        <v>2805.45</v>
      </c>
      <c r="Q5165" s="97">
        <f t="shared" si="2829"/>
        <v>2805.45</v>
      </c>
      <c r="R5165" s="97">
        <f t="shared" si="2830"/>
        <v>2805.45</v>
      </c>
      <c r="S5165" s="97"/>
    </row>
    <row r="5166" spans="1:19" ht="22.5" x14ac:dyDescent="0.25">
      <c r="A5166" s="89" t="s">
        <v>10780</v>
      </c>
      <c r="B5166" s="89" t="s">
        <v>10662</v>
      </c>
      <c r="C5166" s="89" t="s">
        <v>17297</v>
      </c>
      <c r="D5166" s="89" t="s">
        <v>267</v>
      </c>
      <c r="E5166" s="94" t="s">
        <v>10781</v>
      </c>
      <c r="F5166" s="95" t="s">
        <v>10782</v>
      </c>
      <c r="G5166" s="89" t="s">
        <v>648</v>
      </c>
      <c r="H5166" s="89" t="s">
        <v>12</v>
      </c>
      <c r="I5166" s="96">
        <v>1</v>
      </c>
      <c r="J5166" s="97">
        <v>2830</v>
      </c>
      <c r="K5166" s="98">
        <f t="shared" si="2823"/>
        <v>2830</v>
      </c>
      <c r="L5166" s="99">
        <f t="shared" si="2824"/>
        <v>1.0815399999999999</v>
      </c>
      <c r="M5166" s="100">
        <f t="shared" si="2825"/>
        <v>1.0590999999999999</v>
      </c>
      <c r="N5166" s="101">
        <f t="shared" si="2826"/>
        <v>0.97811300000000001</v>
      </c>
      <c r="O5166" s="100">
        <f t="shared" si="2827"/>
        <v>1</v>
      </c>
      <c r="P5166" s="98">
        <f t="shared" si="2828"/>
        <v>3170.7</v>
      </c>
      <c r="Q5166" s="97">
        <f t="shared" si="2829"/>
        <v>3170.7</v>
      </c>
      <c r="R5166" s="97">
        <f t="shared" si="2830"/>
        <v>3170.7</v>
      </c>
      <c r="S5166" s="97"/>
    </row>
    <row r="5167" spans="1:19" ht="22.5" x14ac:dyDescent="0.25">
      <c r="A5167" s="89" t="s">
        <v>10783</v>
      </c>
      <c r="B5167" s="89" t="s">
        <v>10662</v>
      </c>
      <c r="C5167" s="89" t="s">
        <v>17297</v>
      </c>
      <c r="D5167" s="89" t="s">
        <v>184</v>
      </c>
      <c r="E5167" s="94" t="s">
        <v>10784</v>
      </c>
      <c r="F5167" s="95" t="s">
        <v>10774</v>
      </c>
      <c r="G5167" s="89" t="s">
        <v>648</v>
      </c>
      <c r="H5167" s="89" t="s">
        <v>12</v>
      </c>
      <c r="I5167" s="96">
        <v>1</v>
      </c>
      <c r="J5167" s="97">
        <v>2598</v>
      </c>
      <c r="K5167" s="98">
        <f t="shared" si="2823"/>
        <v>2598</v>
      </c>
      <c r="L5167" s="99">
        <f t="shared" si="2824"/>
        <v>1.0815399999999999</v>
      </c>
      <c r="M5167" s="100">
        <f t="shared" si="2825"/>
        <v>1.0590999999999999</v>
      </c>
      <c r="N5167" s="101">
        <f t="shared" si="2826"/>
        <v>0.97811300000000001</v>
      </c>
      <c r="O5167" s="100">
        <f t="shared" si="2827"/>
        <v>1</v>
      </c>
      <c r="P5167" s="98">
        <f t="shared" si="2828"/>
        <v>2910.77</v>
      </c>
      <c r="Q5167" s="97">
        <f t="shared" si="2829"/>
        <v>2910.77</v>
      </c>
      <c r="R5167" s="97">
        <f t="shared" si="2830"/>
        <v>2910.77</v>
      </c>
      <c r="S5167" s="97"/>
    </row>
    <row r="5168" spans="1:19" ht="22.5" x14ac:dyDescent="0.25">
      <c r="A5168" s="89" t="s">
        <v>10785</v>
      </c>
      <c r="B5168" s="89" t="s">
        <v>10662</v>
      </c>
      <c r="C5168" s="89" t="s">
        <v>17297</v>
      </c>
      <c r="D5168" s="89" t="s">
        <v>276</v>
      </c>
      <c r="E5168" s="94" t="s">
        <v>10725</v>
      </c>
      <c r="F5168" s="95" t="s">
        <v>10726</v>
      </c>
      <c r="G5168" s="89" t="s">
        <v>648</v>
      </c>
      <c r="H5168" s="89" t="s">
        <v>24</v>
      </c>
      <c r="I5168" s="96">
        <v>1</v>
      </c>
      <c r="J5168" s="97">
        <v>278</v>
      </c>
      <c r="K5168" s="98">
        <f t="shared" si="2823"/>
        <v>139</v>
      </c>
      <c r="L5168" s="99">
        <f t="shared" si="2824"/>
        <v>1.0815399999999999</v>
      </c>
      <c r="M5168" s="100">
        <f t="shared" si="2825"/>
        <v>1.0590999999999999</v>
      </c>
      <c r="N5168" s="101">
        <f t="shared" si="2826"/>
        <v>0.97811300000000001</v>
      </c>
      <c r="O5168" s="100">
        <f t="shared" si="2827"/>
        <v>1</v>
      </c>
      <c r="P5168" s="98">
        <f t="shared" si="2828"/>
        <v>155.72999999999999</v>
      </c>
      <c r="Q5168" s="97">
        <f t="shared" si="2829"/>
        <v>311.45999999999998</v>
      </c>
      <c r="R5168" s="97">
        <f t="shared" si="2830"/>
        <v>311.45999999999998</v>
      </c>
      <c r="S5168" s="97"/>
    </row>
    <row r="5169" spans="1:19" ht="22.5" x14ac:dyDescent="0.25">
      <c r="A5169" s="89" t="s">
        <v>10786</v>
      </c>
      <c r="B5169" s="89" t="s">
        <v>10662</v>
      </c>
      <c r="C5169" s="89" t="s">
        <v>17297</v>
      </c>
      <c r="D5169" s="89" t="s">
        <v>278</v>
      </c>
      <c r="E5169" s="94" t="s">
        <v>10728</v>
      </c>
      <c r="F5169" s="95" t="s">
        <v>4454</v>
      </c>
      <c r="G5169" s="89" t="s">
        <v>648</v>
      </c>
      <c r="H5169" s="89" t="s">
        <v>58</v>
      </c>
      <c r="I5169" s="96">
        <v>1</v>
      </c>
      <c r="J5169" s="97">
        <v>6956</v>
      </c>
      <c r="K5169" s="98">
        <f t="shared" si="2823"/>
        <v>772.89</v>
      </c>
      <c r="L5169" s="99">
        <f t="shared" si="2824"/>
        <v>1.0815399999999999</v>
      </c>
      <c r="M5169" s="100">
        <f t="shared" si="2825"/>
        <v>1.0590999999999999</v>
      </c>
      <c r="N5169" s="101">
        <f t="shared" si="2826"/>
        <v>0.97811300000000001</v>
      </c>
      <c r="O5169" s="100">
        <f t="shared" si="2827"/>
        <v>1</v>
      </c>
      <c r="P5169" s="98">
        <f t="shared" si="2828"/>
        <v>865.94</v>
      </c>
      <c r="Q5169" s="97">
        <f t="shared" si="2829"/>
        <v>7793.46</v>
      </c>
      <c r="R5169" s="97">
        <f t="shared" si="2830"/>
        <v>7793.46</v>
      </c>
      <c r="S5169" s="97"/>
    </row>
    <row r="5170" spans="1:19" ht="22.5" x14ac:dyDescent="0.25">
      <c r="A5170" s="89" t="s">
        <v>10787</v>
      </c>
      <c r="B5170" s="89" t="s">
        <v>10662</v>
      </c>
      <c r="C5170" s="89" t="s">
        <v>17297</v>
      </c>
      <c r="D5170" s="89" t="s">
        <v>283</v>
      </c>
      <c r="E5170" s="94" t="s">
        <v>10738</v>
      </c>
      <c r="F5170" s="95" t="s">
        <v>10739</v>
      </c>
      <c r="G5170" s="89" t="s">
        <v>648</v>
      </c>
      <c r="H5170" s="89" t="s">
        <v>12</v>
      </c>
      <c r="I5170" s="96">
        <v>1</v>
      </c>
      <c r="J5170" s="97">
        <v>865</v>
      </c>
      <c r="K5170" s="98">
        <f t="shared" si="2823"/>
        <v>865</v>
      </c>
      <c r="L5170" s="99">
        <f t="shared" si="2824"/>
        <v>1.0815399999999999</v>
      </c>
      <c r="M5170" s="100">
        <f t="shared" si="2825"/>
        <v>1.0590999999999999</v>
      </c>
      <c r="N5170" s="101">
        <f t="shared" si="2826"/>
        <v>0.97811300000000001</v>
      </c>
      <c r="O5170" s="100">
        <f t="shared" si="2827"/>
        <v>1</v>
      </c>
      <c r="P5170" s="98">
        <f t="shared" si="2828"/>
        <v>969.14</v>
      </c>
      <c r="Q5170" s="97">
        <f t="shared" si="2829"/>
        <v>969.14</v>
      </c>
      <c r="R5170" s="97">
        <f t="shared" si="2830"/>
        <v>969.14</v>
      </c>
      <c r="S5170" s="97"/>
    </row>
    <row r="5171" spans="1:19" ht="22.5" x14ac:dyDescent="0.25">
      <c r="A5171" s="89" t="s">
        <v>10788</v>
      </c>
      <c r="B5171" s="89" t="s">
        <v>10662</v>
      </c>
      <c r="C5171" s="89" t="s">
        <v>17297</v>
      </c>
      <c r="D5171" s="89" t="s">
        <v>286</v>
      </c>
      <c r="E5171" s="94" t="s">
        <v>10735</v>
      </c>
      <c r="F5171" s="95" t="s">
        <v>10736</v>
      </c>
      <c r="G5171" s="89" t="s">
        <v>648</v>
      </c>
      <c r="H5171" s="89" t="s">
        <v>30</v>
      </c>
      <c r="I5171" s="96">
        <v>1</v>
      </c>
      <c r="J5171" s="97">
        <v>2721</v>
      </c>
      <c r="K5171" s="98">
        <f t="shared" si="2823"/>
        <v>907</v>
      </c>
      <c r="L5171" s="99">
        <f t="shared" si="2824"/>
        <v>1.0815399999999999</v>
      </c>
      <c r="M5171" s="100">
        <f t="shared" si="2825"/>
        <v>1.0590999999999999</v>
      </c>
      <c r="N5171" s="101">
        <f t="shared" si="2826"/>
        <v>0.97811300000000001</v>
      </c>
      <c r="O5171" s="100">
        <f t="shared" si="2827"/>
        <v>1</v>
      </c>
      <c r="P5171" s="98">
        <f t="shared" si="2828"/>
        <v>1016.19</v>
      </c>
      <c r="Q5171" s="97">
        <f t="shared" si="2829"/>
        <v>3048.57</v>
      </c>
      <c r="R5171" s="97">
        <f t="shared" si="2830"/>
        <v>3048.57</v>
      </c>
      <c r="S5171" s="97"/>
    </row>
    <row r="5172" spans="1:19" ht="22.5" x14ac:dyDescent="0.25">
      <c r="A5172" s="89" t="s">
        <v>10789</v>
      </c>
      <c r="B5172" s="89" t="s">
        <v>10662</v>
      </c>
      <c r="C5172" s="89" t="s">
        <v>17297</v>
      </c>
      <c r="D5172" s="89" t="s">
        <v>288</v>
      </c>
      <c r="E5172" s="94" t="s">
        <v>10790</v>
      </c>
      <c r="F5172" s="95" t="s">
        <v>10791</v>
      </c>
      <c r="G5172" s="89" t="s">
        <v>648</v>
      </c>
      <c r="H5172" s="89" t="s">
        <v>34</v>
      </c>
      <c r="I5172" s="96">
        <v>1</v>
      </c>
      <c r="J5172" s="97">
        <v>3263</v>
      </c>
      <c r="K5172" s="98">
        <f t="shared" si="2823"/>
        <v>815.75</v>
      </c>
      <c r="L5172" s="99">
        <f t="shared" si="2824"/>
        <v>1.0815399999999999</v>
      </c>
      <c r="M5172" s="100">
        <f t="shared" si="2825"/>
        <v>1.0590999999999999</v>
      </c>
      <c r="N5172" s="101">
        <f t="shared" si="2826"/>
        <v>0.97811300000000001</v>
      </c>
      <c r="O5172" s="100">
        <f t="shared" si="2827"/>
        <v>1</v>
      </c>
      <c r="P5172" s="98">
        <f t="shared" si="2828"/>
        <v>913.96</v>
      </c>
      <c r="Q5172" s="97">
        <f t="shared" si="2829"/>
        <v>3655.84</v>
      </c>
      <c r="R5172" s="97">
        <f t="shared" si="2830"/>
        <v>3655.84</v>
      </c>
      <c r="S5172" s="97"/>
    </row>
    <row r="5173" spans="1:19" ht="22.5" x14ac:dyDescent="0.25">
      <c r="A5173" s="89" t="s">
        <v>10792</v>
      </c>
      <c r="B5173" s="89" t="s">
        <v>10662</v>
      </c>
      <c r="C5173" s="89" t="s">
        <v>17297</v>
      </c>
      <c r="D5173" s="89" t="s">
        <v>289</v>
      </c>
      <c r="E5173" s="94" t="s">
        <v>10793</v>
      </c>
      <c r="F5173" s="95" t="s">
        <v>4530</v>
      </c>
      <c r="G5173" s="89" t="s">
        <v>648</v>
      </c>
      <c r="H5173" s="89" t="s">
        <v>12</v>
      </c>
      <c r="I5173" s="96">
        <v>1</v>
      </c>
      <c r="J5173" s="97">
        <v>687</v>
      </c>
      <c r="K5173" s="98">
        <f t="shared" si="2823"/>
        <v>687</v>
      </c>
      <c r="L5173" s="99">
        <f t="shared" si="2824"/>
        <v>1.0815399999999999</v>
      </c>
      <c r="M5173" s="100">
        <f t="shared" si="2825"/>
        <v>1.0590999999999999</v>
      </c>
      <c r="N5173" s="101">
        <f t="shared" si="2826"/>
        <v>0.97811300000000001</v>
      </c>
      <c r="O5173" s="100">
        <f t="shared" si="2827"/>
        <v>1</v>
      </c>
      <c r="P5173" s="98">
        <f t="shared" si="2828"/>
        <v>769.71</v>
      </c>
      <c r="Q5173" s="97">
        <f t="shared" si="2829"/>
        <v>769.71</v>
      </c>
      <c r="R5173" s="97">
        <f t="shared" si="2830"/>
        <v>769.71</v>
      </c>
      <c r="S5173" s="97"/>
    </row>
    <row r="5174" spans="1:19" ht="22.5" x14ac:dyDescent="0.25">
      <c r="A5174" s="89" t="s">
        <v>10794</v>
      </c>
      <c r="B5174" s="89" t="s">
        <v>10662</v>
      </c>
      <c r="C5174" s="89"/>
      <c r="D5174" s="89" t="s">
        <v>291</v>
      </c>
      <c r="E5174" s="94" t="s">
        <v>2890</v>
      </c>
      <c r="F5174" s="95" t="s">
        <v>2891</v>
      </c>
      <c r="G5174" s="89" t="s">
        <v>1077</v>
      </c>
      <c r="H5174" s="89" t="s">
        <v>1265</v>
      </c>
      <c r="I5174" s="96">
        <v>1</v>
      </c>
      <c r="J5174" s="97">
        <v>6026</v>
      </c>
      <c r="K5174" s="98">
        <f t="shared" si="2823"/>
        <v>7532.5</v>
      </c>
      <c r="L5174" s="99">
        <f t="shared" si="2824"/>
        <v>1.0815399999999999</v>
      </c>
      <c r="M5174" s="100">
        <f t="shared" si="2825"/>
        <v>1.0590999999999999</v>
      </c>
      <c r="N5174" s="101">
        <f t="shared" si="2826"/>
        <v>0.97811300000000001</v>
      </c>
      <c r="O5174" s="100">
        <f t="shared" si="2827"/>
        <v>1</v>
      </c>
      <c r="P5174" s="98">
        <f t="shared" si="2828"/>
        <v>8439.33</v>
      </c>
      <c r="Q5174" s="97">
        <f t="shared" si="2829"/>
        <v>6751.46</v>
      </c>
      <c r="R5174" s="97"/>
      <c r="S5174" s="97"/>
    </row>
    <row r="5175" spans="1:19" ht="22.5" x14ac:dyDescent="0.25">
      <c r="A5175" s="89" t="s">
        <v>10795</v>
      </c>
      <c r="B5175" s="89" t="s">
        <v>10662</v>
      </c>
      <c r="C5175" s="89"/>
      <c r="D5175" s="89" t="s">
        <v>293</v>
      </c>
      <c r="E5175" s="94" t="s">
        <v>10796</v>
      </c>
      <c r="F5175" s="95" t="s">
        <v>4472</v>
      </c>
      <c r="G5175" s="89" t="s">
        <v>648</v>
      </c>
      <c r="H5175" s="89" t="s">
        <v>12</v>
      </c>
      <c r="I5175" s="96">
        <v>1</v>
      </c>
      <c r="J5175" s="97">
        <v>16446</v>
      </c>
      <c r="K5175" s="98">
        <f t="shared" si="2823"/>
        <v>16446</v>
      </c>
      <c r="L5175" s="99">
        <f t="shared" si="2824"/>
        <v>1.0815399999999999</v>
      </c>
      <c r="M5175" s="100">
        <f t="shared" si="2825"/>
        <v>1.0590999999999999</v>
      </c>
      <c r="N5175" s="101">
        <f t="shared" si="2826"/>
        <v>0.97811300000000001</v>
      </c>
      <c r="O5175" s="100">
        <f t="shared" si="2827"/>
        <v>1</v>
      </c>
      <c r="P5175" s="98">
        <f t="shared" si="2828"/>
        <v>18425.91</v>
      </c>
      <c r="Q5175" s="97">
        <f t="shared" si="2829"/>
        <v>18425.91</v>
      </c>
      <c r="R5175" s="97"/>
      <c r="S5175" s="97"/>
    </row>
    <row r="5176" spans="1:19" x14ac:dyDescent="0.25">
      <c r="A5176" s="89" t="s">
        <v>10797</v>
      </c>
      <c r="B5176" s="89" t="s">
        <v>10662</v>
      </c>
      <c r="C5176" s="89"/>
      <c r="D5176" s="89" t="s">
        <v>295</v>
      </c>
      <c r="E5176" s="94" t="s">
        <v>1442</v>
      </c>
      <c r="F5176" s="95" t="s">
        <v>1443</v>
      </c>
      <c r="G5176" s="89" t="s">
        <v>648</v>
      </c>
      <c r="H5176" s="89" t="s">
        <v>12</v>
      </c>
      <c r="I5176" s="96">
        <v>1</v>
      </c>
      <c r="J5176" s="97">
        <v>1290</v>
      </c>
      <c r="K5176" s="98">
        <f t="shared" si="2823"/>
        <v>1290</v>
      </c>
      <c r="L5176" s="99">
        <f t="shared" si="2824"/>
        <v>1.0815399999999999</v>
      </c>
      <c r="M5176" s="100">
        <f t="shared" si="2825"/>
        <v>1.0590999999999999</v>
      </c>
      <c r="N5176" s="101">
        <f t="shared" si="2826"/>
        <v>0.97811300000000001</v>
      </c>
      <c r="O5176" s="100">
        <f t="shared" si="2827"/>
        <v>1</v>
      </c>
      <c r="P5176" s="98">
        <f t="shared" si="2828"/>
        <v>1445.3</v>
      </c>
      <c r="Q5176" s="97">
        <f t="shared" si="2829"/>
        <v>1445.3</v>
      </c>
      <c r="R5176" s="97"/>
      <c r="S5176" s="97"/>
    </row>
    <row r="5177" spans="1:19" ht="22.5" x14ac:dyDescent="0.25">
      <c r="A5177" s="89" t="s">
        <v>10798</v>
      </c>
      <c r="B5177" s="89" t="s">
        <v>10662</v>
      </c>
      <c r="C5177" s="89" t="s">
        <v>17297</v>
      </c>
      <c r="D5177" s="89" t="s">
        <v>297</v>
      </c>
      <c r="E5177" s="94" t="s">
        <v>10707</v>
      </c>
      <c r="F5177" s="95" t="s">
        <v>4476</v>
      </c>
      <c r="G5177" s="89" t="s">
        <v>648</v>
      </c>
      <c r="H5177" s="89" t="s">
        <v>12</v>
      </c>
      <c r="I5177" s="96">
        <v>1</v>
      </c>
      <c r="J5177" s="97">
        <v>11395</v>
      </c>
      <c r="K5177" s="98">
        <f t="shared" si="2823"/>
        <v>11395</v>
      </c>
      <c r="L5177" s="99">
        <f t="shared" si="2824"/>
        <v>1.0815399999999999</v>
      </c>
      <c r="M5177" s="100">
        <f t="shared" si="2825"/>
        <v>1.0590999999999999</v>
      </c>
      <c r="N5177" s="101">
        <f t="shared" si="2826"/>
        <v>0.97811300000000001</v>
      </c>
      <c r="O5177" s="100">
        <f t="shared" si="2827"/>
        <v>1</v>
      </c>
      <c r="P5177" s="98">
        <f t="shared" si="2828"/>
        <v>12766.83</v>
      </c>
      <c r="Q5177" s="97">
        <f t="shared" si="2829"/>
        <v>12766.83</v>
      </c>
      <c r="R5177" s="97">
        <f t="shared" ref="R5177" si="2831">Q5177</f>
        <v>12766.83</v>
      </c>
      <c r="S5177" s="97"/>
    </row>
    <row r="5178" spans="1:19" x14ac:dyDescent="0.25">
      <c r="A5178" s="89"/>
      <c r="B5178" s="90"/>
      <c r="C5178" s="90"/>
      <c r="D5178" s="91"/>
      <c r="E5178" s="92"/>
      <c r="F5178" s="92" t="s">
        <v>10799</v>
      </c>
      <c r="G5178" s="91"/>
      <c r="H5178" s="91"/>
      <c r="I5178" s="93">
        <v>1</v>
      </c>
      <c r="J5178" s="91"/>
      <c r="K5178" s="98"/>
      <c r="L5178" s="99"/>
      <c r="M5178" s="100"/>
      <c r="N5178" s="101"/>
      <c r="O5178" s="100"/>
      <c r="P5178" s="98"/>
      <c r="Q5178" s="91"/>
      <c r="R5178" s="91"/>
      <c r="S5178" s="91"/>
    </row>
    <row r="5179" spans="1:19" ht="22.5" x14ac:dyDescent="0.25">
      <c r="A5179" s="89" t="s">
        <v>10800</v>
      </c>
      <c r="B5179" s="89" t="s">
        <v>10662</v>
      </c>
      <c r="C5179" s="89"/>
      <c r="D5179" s="89" t="s">
        <v>309</v>
      </c>
      <c r="E5179" s="94" t="s">
        <v>10684</v>
      </c>
      <c r="F5179" s="95" t="s">
        <v>10685</v>
      </c>
      <c r="G5179" s="89" t="s">
        <v>1077</v>
      </c>
      <c r="H5179" s="89" t="s">
        <v>7974</v>
      </c>
      <c r="I5179" s="96">
        <v>1</v>
      </c>
      <c r="J5179" s="97">
        <v>11419</v>
      </c>
      <c r="K5179" s="98">
        <f>J5179/H5179</f>
        <v>8783.85</v>
      </c>
      <c r="L5179" s="99">
        <f>$L$8</f>
        <v>1.0815399999999999</v>
      </c>
      <c r="M5179" s="100">
        <f>$M$8</f>
        <v>1.0590999999999999</v>
      </c>
      <c r="N5179" s="101">
        <f>$N$8</f>
        <v>0.97811300000000001</v>
      </c>
      <c r="O5179" s="100">
        <f>$O$8</f>
        <v>1</v>
      </c>
      <c r="P5179" s="98">
        <f>K5179*L5179*M5179*N5179*O5179</f>
        <v>9841.32</v>
      </c>
      <c r="Q5179" s="97">
        <f>H5179*P5179</f>
        <v>12793.72</v>
      </c>
      <c r="R5179" s="97"/>
      <c r="S5179" s="97"/>
    </row>
    <row r="5180" spans="1:19" x14ac:dyDescent="0.25">
      <c r="A5180" s="89" t="s">
        <v>10801</v>
      </c>
      <c r="B5180" s="89" t="s">
        <v>10662</v>
      </c>
      <c r="C5180" s="89" t="s">
        <v>17297</v>
      </c>
      <c r="D5180" s="89" t="s">
        <v>311</v>
      </c>
      <c r="E5180" s="94" t="s">
        <v>10802</v>
      </c>
      <c r="F5180" s="95" t="s">
        <v>10803</v>
      </c>
      <c r="G5180" s="89" t="s">
        <v>648</v>
      </c>
      <c r="H5180" s="89" t="s">
        <v>24</v>
      </c>
      <c r="I5180" s="96">
        <v>1</v>
      </c>
      <c r="J5180" s="97">
        <v>9481</v>
      </c>
      <c r="K5180" s="98">
        <f>J5180/H5180</f>
        <v>4740.5</v>
      </c>
      <c r="L5180" s="99">
        <f>$L$8</f>
        <v>1.0815399999999999</v>
      </c>
      <c r="M5180" s="100">
        <f>$M$8</f>
        <v>1.0590999999999999</v>
      </c>
      <c r="N5180" s="101">
        <f>$N$8</f>
        <v>0.97811300000000001</v>
      </c>
      <c r="O5180" s="100">
        <f>$O$8</f>
        <v>1</v>
      </c>
      <c r="P5180" s="98">
        <f>K5180*L5180*M5180*N5180*O5180</f>
        <v>5311.2</v>
      </c>
      <c r="Q5180" s="97">
        <f>H5180*P5180</f>
        <v>10622.4</v>
      </c>
      <c r="R5180" s="97">
        <f t="shared" ref="R5180" si="2832">Q5180</f>
        <v>10622.4</v>
      </c>
      <c r="S5180" s="97"/>
    </row>
    <row r="5181" spans="1:19" x14ac:dyDescent="0.25">
      <c r="A5181" s="82" t="s">
        <v>8320</v>
      </c>
      <c r="B5181" s="83"/>
      <c r="C5181" s="84"/>
      <c r="D5181" s="85"/>
      <c r="E5181" s="86"/>
      <c r="F5181" s="86" t="s">
        <v>10563</v>
      </c>
      <c r="G5181" s="82"/>
      <c r="H5181" s="82"/>
      <c r="I5181" s="87"/>
      <c r="J5181" s="88">
        <f>SUM(J5182:J5190)</f>
        <v>21034337</v>
      </c>
      <c r="K5181" s="98"/>
      <c r="L5181" s="99"/>
      <c r="M5181" s="100"/>
      <c r="N5181" s="101"/>
      <c r="O5181" s="100"/>
      <c r="P5181" s="98"/>
      <c r="Q5181" s="88">
        <f>SUM(Q5182:Q5190)</f>
        <v>23566641.640000001</v>
      </c>
      <c r="R5181" s="88">
        <f t="shared" ref="R5181:S5181" si="2833">SUM(R5182:R5190)</f>
        <v>0</v>
      </c>
      <c r="S5181" s="88">
        <f t="shared" si="2833"/>
        <v>0</v>
      </c>
    </row>
    <row r="5182" spans="1:19" x14ac:dyDescent="0.25">
      <c r="A5182" s="89" t="s">
        <v>10805</v>
      </c>
      <c r="B5182" s="89" t="s">
        <v>10662</v>
      </c>
      <c r="C5182" s="89"/>
      <c r="D5182" s="89" t="s">
        <v>218</v>
      </c>
      <c r="E5182" s="94" t="s">
        <v>10806</v>
      </c>
      <c r="F5182" s="95" t="s">
        <v>10807</v>
      </c>
      <c r="G5182" s="89" t="s">
        <v>1071</v>
      </c>
      <c r="H5182" s="89" t="s">
        <v>194</v>
      </c>
      <c r="I5182" s="96">
        <v>1</v>
      </c>
      <c r="J5182" s="97">
        <v>955283</v>
      </c>
      <c r="K5182" s="98">
        <f t="shared" ref="K5182:K5190" si="2834">J5182/H5182</f>
        <v>19901.73</v>
      </c>
      <c r="L5182" s="99">
        <f t="shared" ref="L5182:L5190" si="2835">$L$8</f>
        <v>1.0815399999999999</v>
      </c>
      <c r="M5182" s="100">
        <f t="shared" ref="M5182:M5190" si="2836">$M$8</f>
        <v>1.0590999999999999</v>
      </c>
      <c r="N5182" s="101">
        <f t="shared" ref="N5182:N5190" si="2837">$N$8</f>
        <v>0.97811300000000001</v>
      </c>
      <c r="O5182" s="100">
        <f t="shared" ref="O5182:O5190" si="2838">$O$8</f>
        <v>1</v>
      </c>
      <c r="P5182" s="98">
        <f t="shared" ref="P5182:P5190" si="2839">K5182*L5182*M5182*N5182*O5182</f>
        <v>22297.67</v>
      </c>
      <c r="Q5182" s="97">
        <f t="shared" ref="Q5182:Q5190" si="2840">H5182*P5182</f>
        <v>1070288.1599999999</v>
      </c>
      <c r="R5182" s="97"/>
      <c r="S5182" s="97"/>
    </row>
    <row r="5183" spans="1:19" ht="22.5" x14ac:dyDescent="0.25">
      <c r="A5183" s="89" t="s">
        <v>10808</v>
      </c>
      <c r="B5183" s="89" t="s">
        <v>10662</v>
      </c>
      <c r="C5183" s="89"/>
      <c r="D5183" s="89" t="s">
        <v>922</v>
      </c>
      <c r="E5183" s="94" t="s">
        <v>10809</v>
      </c>
      <c r="F5183" s="95" t="s">
        <v>10810</v>
      </c>
      <c r="G5183" s="89" t="s">
        <v>1077</v>
      </c>
      <c r="H5183" s="89" t="s">
        <v>10811</v>
      </c>
      <c r="I5183" s="96">
        <v>1</v>
      </c>
      <c r="J5183" s="97">
        <v>11381868</v>
      </c>
      <c r="K5183" s="98">
        <f t="shared" si="2834"/>
        <v>2324.73</v>
      </c>
      <c r="L5183" s="99">
        <f t="shared" si="2835"/>
        <v>1.0815399999999999</v>
      </c>
      <c r="M5183" s="100">
        <f t="shared" si="2836"/>
        <v>1.0590999999999999</v>
      </c>
      <c r="N5183" s="101">
        <f t="shared" si="2837"/>
        <v>0.97811300000000001</v>
      </c>
      <c r="O5183" s="100">
        <f t="shared" si="2838"/>
        <v>1</v>
      </c>
      <c r="P5183" s="98">
        <f t="shared" si="2839"/>
        <v>2604.6</v>
      </c>
      <c r="Q5183" s="97">
        <f t="shared" si="2840"/>
        <v>12752121.6</v>
      </c>
      <c r="R5183" s="97"/>
      <c r="S5183" s="97"/>
    </row>
    <row r="5184" spans="1:19" x14ac:dyDescent="0.25">
      <c r="A5184" s="89" t="s">
        <v>10812</v>
      </c>
      <c r="B5184" s="89" t="s">
        <v>10662</v>
      </c>
      <c r="C5184" s="89"/>
      <c r="D5184" s="89" t="s">
        <v>924</v>
      </c>
      <c r="E5184" s="94" t="s">
        <v>10813</v>
      </c>
      <c r="F5184" s="95" t="s">
        <v>10814</v>
      </c>
      <c r="G5184" s="89" t="s">
        <v>1071</v>
      </c>
      <c r="H5184" s="89" t="s">
        <v>106</v>
      </c>
      <c r="I5184" s="96">
        <v>1</v>
      </c>
      <c r="J5184" s="97">
        <v>489725</v>
      </c>
      <c r="K5184" s="98">
        <f t="shared" si="2834"/>
        <v>23320.240000000002</v>
      </c>
      <c r="L5184" s="99">
        <f t="shared" si="2835"/>
        <v>1.0815399999999999</v>
      </c>
      <c r="M5184" s="100">
        <f t="shared" si="2836"/>
        <v>1.0590999999999999</v>
      </c>
      <c r="N5184" s="101">
        <f t="shared" si="2837"/>
        <v>0.97811300000000001</v>
      </c>
      <c r="O5184" s="100">
        <f t="shared" si="2838"/>
        <v>1</v>
      </c>
      <c r="P5184" s="98">
        <f t="shared" si="2839"/>
        <v>26127.73</v>
      </c>
      <c r="Q5184" s="97">
        <f t="shared" si="2840"/>
        <v>548682.32999999996</v>
      </c>
      <c r="R5184" s="97"/>
      <c r="S5184" s="97"/>
    </row>
    <row r="5185" spans="1:19" ht="22.5" x14ac:dyDescent="0.25">
      <c r="A5185" s="89" t="s">
        <v>10815</v>
      </c>
      <c r="B5185" s="89" t="s">
        <v>10662</v>
      </c>
      <c r="C5185" s="89"/>
      <c r="D5185" s="89" t="s">
        <v>927</v>
      </c>
      <c r="E5185" s="94" t="s">
        <v>10569</v>
      </c>
      <c r="F5185" s="95" t="s">
        <v>10816</v>
      </c>
      <c r="G5185" s="89" t="s">
        <v>1077</v>
      </c>
      <c r="H5185" s="89" t="s">
        <v>10817</v>
      </c>
      <c r="I5185" s="96">
        <v>1</v>
      </c>
      <c r="J5185" s="97">
        <v>8076130</v>
      </c>
      <c r="K5185" s="98">
        <f t="shared" si="2834"/>
        <v>3770.37</v>
      </c>
      <c r="L5185" s="99">
        <f t="shared" si="2835"/>
        <v>1.0815399999999999</v>
      </c>
      <c r="M5185" s="100">
        <f t="shared" si="2836"/>
        <v>1.0590999999999999</v>
      </c>
      <c r="N5185" s="101">
        <f t="shared" si="2837"/>
        <v>0.97811300000000001</v>
      </c>
      <c r="O5185" s="100">
        <f t="shared" si="2838"/>
        <v>1</v>
      </c>
      <c r="P5185" s="98">
        <f t="shared" si="2839"/>
        <v>4224.28</v>
      </c>
      <c r="Q5185" s="97">
        <f t="shared" si="2840"/>
        <v>9048407.7599999998</v>
      </c>
      <c r="R5185" s="97"/>
      <c r="S5185" s="97"/>
    </row>
    <row r="5186" spans="1:19" ht="22.5" x14ac:dyDescent="0.25">
      <c r="A5186" s="89" t="s">
        <v>10818</v>
      </c>
      <c r="B5186" s="89" t="s">
        <v>10662</v>
      </c>
      <c r="C5186" s="89"/>
      <c r="D5186" s="89" t="s">
        <v>930</v>
      </c>
      <c r="E5186" s="94" t="s">
        <v>10819</v>
      </c>
      <c r="F5186" s="95" t="s">
        <v>10820</v>
      </c>
      <c r="G5186" s="89" t="s">
        <v>648</v>
      </c>
      <c r="H5186" s="89" t="s">
        <v>68</v>
      </c>
      <c r="I5186" s="96">
        <v>1</v>
      </c>
      <c r="J5186" s="97">
        <v>15630</v>
      </c>
      <c r="K5186" s="98">
        <f t="shared" si="2834"/>
        <v>1302.5</v>
      </c>
      <c r="L5186" s="99">
        <f t="shared" si="2835"/>
        <v>1.0815399999999999</v>
      </c>
      <c r="M5186" s="100">
        <f t="shared" si="2836"/>
        <v>1.0590999999999999</v>
      </c>
      <c r="N5186" s="101">
        <f t="shared" si="2837"/>
        <v>0.97811300000000001</v>
      </c>
      <c r="O5186" s="100">
        <f t="shared" si="2838"/>
        <v>1</v>
      </c>
      <c r="P5186" s="98">
        <f t="shared" si="2839"/>
        <v>1459.31</v>
      </c>
      <c r="Q5186" s="97">
        <f t="shared" si="2840"/>
        <v>17511.72</v>
      </c>
      <c r="R5186" s="97"/>
      <c r="S5186" s="97"/>
    </row>
    <row r="5187" spans="1:19" x14ac:dyDescent="0.25">
      <c r="A5187" s="89" t="s">
        <v>10821</v>
      </c>
      <c r="B5187" s="89" t="s">
        <v>10662</v>
      </c>
      <c r="C5187" s="89"/>
      <c r="D5187" s="89" t="s">
        <v>936</v>
      </c>
      <c r="E5187" s="94" t="s">
        <v>1496</v>
      </c>
      <c r="F5187" s="95" t="s">
        <v>1497</v>
      </c>
      <c r="G5187" s="89" t="s">
        <v>71</v>
      </c>
      <c r="H5187" s="89" t="s">
        <v>1072</v>
      </c>
      <c r="I5187" s="96">
        <v>1</v>
      </c>
      <c r="J5187" s="97">
        <v>325</v>
      </c>
      <c r="K5187" s="98">
        <f t="shared" si="2834"/>
        <v>650</v>
      </c>
      <c r="L5187" s="99">
        <f t="shared" si="2835"/>
        <v>1.0815399999999999</v>
      </c>
      <c r="M5187" s="100">
        <f t="shared" si="2836"/>
        <v>1.0590999999999999</v>
      </c>
      <c r="N5187" s="101">
        <f t="shared" si="2837"/>
        <v>0.97811300000000001</v>
      </c>
      <c r="O5187" s="100">
        <f t="shared" si="2838"/>
        <v>1</v>
      </c>
      <c r="P5187" s="98">
        <f t="shared" si="2839"/>
        <v>728.25</v>
      </c>
      <c r="Q5187" s="97">
        <f t="shared" si="2840"/>
        <v>364.13</v>
      </c>
      <c r="R5187" s="97"/>
      <c r="S5187" s="97"/>
    </row>
    <row r="5188" spans="1:19" ht="22.5" x14ac:dyDescent="0.25">
      <c r="A5188" s="89" t="s">
        <v>10822</v>
      </c>
      <c r="B5188" s="89" t="s">
        <v>10662</v>
      </c>
      <c r="C5188" s="89"/>
      <c r="D5188" s="89" t="s">
        <v>941</v>
      </c>
      <c r="E5188" s="94" t="s">
        <v>10823</v>
      </c>
      <c r="F5188" s="95" t="s">
        <v>10824</v>
      </c>
      <c r="G5188" s="89" t="s">
        <v>1071</v>
      </c>
      <c r="H5188" s="89" t="s">
        <v>10825</v>
      </c>
      <c r="I5188" s="96">
        <v>1</v>
      </c>
      <c r="J5188" s="97">
        <v>15109</v>
      </c>
      <c r="K5188" s="98">
        <f t="shared" si="2834"/>
        <v>7952.11</v>
      </c>
      <c r="L5188" s="99">
        <f t="shared" si="2835"/>
        <v>1.0815399999999999</v>
      </c>
      <c r="M5188" s="100">
        <f t="shared" si="2836"/>
        <v>1.0590999999999999</v>
      </c>
      <c r="N5188" s="101">
        <f t="shared" si="2837"/>
        <v>0.97811300000000001</v>
      </c>
      <c r="O5188" s="100">
        <f t="shared" si="2838"/>
        <v>1</v>
      </c>
      <c r="P5188" s="98">
        <f t="shared" si="2839"/>
        <v>8909.4500000000007</v>
      </c>
      <c r="Q5188" s="97">
        <f t="shared" si="2840"/>
        <v>16927.96</v>
      </c>
      <c r="R5188" s="97"/>
      <c r="S5188" s="97"/>
    </row>
    <row r="5189" spans="1:19" ht="33.75" x14ac:dyDescent="0.25">
      <c r="A5189" s="89" t="s">
        <v>10826</v>
      </c>
      <c r="B5189" s="89" t="s">
        <v>10662</v>
      </c>
      <c r="C5189" s="89"/>
      <c r="D5189" s="89" t="s">
        <v>946</v>
      </c>
      <c r="E5189" s="94" t="s">
        <v>10827</v>
      </c>
      <c r="F5189" s="95" t="s">
        <v>10828</v>
      </c>
      <c r="G5189" s="89" t="s">
        <v>1459</v>
      </c>
      <c r="H5189" s="89" t="s">
        <v>6798</v>
      </c>
      <c r="I5189" s="96">
        <v>1</v>
      </c>
      <c r="J5189" s="97">
        <v>88534</v>
      </c>
      <c r="K5189" s="98">
        <f t="shared" si="2834"/>
        <v>2169950.98</v>
      </c>
      <c r="L5189" s="99">
        <f t="shared" si="2835"/>
        <v>1.0815399999999999</v>
      </c>
      <c r="M5189" s="100">
        <f t="shared" si="2836"/>
        <v>1.0590999999999999</v>
      </c>
      <c r="N5189" s="101">
        <f t="shared" si="2837"/>
        <v>0.97811300000000001</v>
      </c>
      <c r="O5189" s="100">
        <f t="shared" si="2838"/>
        <v>1</v>
      </c>
      <c r="P5189" s="98">
        <f t="shared" si="2839"/>
        <v>2431187.7999999998</v>
      </c>
      <c r="Q5189" s="97">
        <f t="shared" si="2840"/>
        <v>99192.46</v>
      </c>
      <c r="R5189" s="97"/>
      <c r="S5189" s="97"/>
    </row>
    <row r="5190" spans="1:19" ht="33.75" x14ac:dyDescent="0.25">
      <c r="A5190" s="89" t="s">
        <v>10829</v>
      </c>
      <c r="B5190" s="89" t="s">
        <v>10662</v>
      </c>
      <c r="C5190" s="89"/>
      <c r="D5190" s="89" t="s">
        <v>952</v>
      </c>
      <c r="E5190" s="94" t="s">
        <v>10830</v>
      </c>
      <c r="F5190" s="95" t="s">
        <v>10831</v>
      </c>
      <c r="G5190" s="89" t="s">
        <v>1459</v>
      </c>
      <c r="H5190" s="89" t="s">
        <v>4077</v>
      </c>
      <c r="I5190" s="96">
        <v>1</v>
      </c>
      <c r="J5190" s="97">
        <v>11733</v>
      </c>
      <c r="K5190" s="98">
        <f t="shared" si="2834"/>
        <v>76686.27</v>
      </c>
      <c r="L5190" s="99">
        <f t="shared" si="2835"/>
        <v>1.0815399999999999</v>
      </c>
      <c r="M5190" s="100">
        <f t="shared" si="2836"/>
        <v>1.0590999999999999</v>
      </c>
      <c r="N5190" s="101">
        <f t="shared" si="2837"/>
        <v>0.97811300000000001</v>
      </c>
      <c r="O5190" s="100">
        <f t="shared" si="2838"/>
        <v>1</v>
      </c>
      <c r="P5190" s="98">
        <f t="shared" si="2839"/>
        <v>85918.399999999994</v>
      </c>
      <c r="Q5190" s="97">
        <f t="shared" si="2840"/>
        <v>13145.52</v>
      </c>
      <c r="R5190" s="97"/>
      <c r="S5190" s="97"/>
    </row>
    <row r="5191" spans="1:19" x14ac:dyDescent="0.25">
      <c r="A5191" s="82" t="s">
        <v>8323</v>
      </c>
      <c r="B5191" s="83"/>
      <c r="C5191" s="84"/>
      <c r="D5191" s="85"/>
      <c r="E5191" s="86"/>
      <c r="F5191" s="86" t="s">
        <v>10833</v>
      </c>
      <c r="G5191" s="82"/>
      <c r="H5191" s="82"/>
      <c r="I5191" s="87"/>
      <c r="J5191" s="88">
        <f>SUM(J5192:J5203)</f>
        <v>494120</v>
      </c>
      <c r="K5191" s="98"/>
      <c r="L5191" s="99"/>
      <c r="M5191" s="100"/>
      <c r="N5191" s="101"/>
      <c r="O5191" s="100"/>
      <c r="P5191" s="98"/>
      <c r="Q5191" s="88">
        <f>SUM(Q5192:Q5203)</f>
        <v>553606.43999999994</v>
      </c>
      <c r="R5191" s="88">
        <f t="shared" ref="R5191:S5191" si="2841">SUM(R5192:R5203)</f>
        <v>0</v>
      </c>
      <c r="S5191" s="88">
        <f t="shared" si="2841"/>
        <v>0</v>
      </c>
    </row>
    <row r="5192" spans="1:19" x14ac:dyDescent="0.25">
      <c r="A5192" s="89" t="s">
        <v>10834</v>
      </c>
      <c r="B5192" s="89" t="s">
        <v>10662</v>
      </c>
      <c r="C5192" s="89"/>
      <c r="D5192" s="89" t="s">
        <v>957</v>
      </c>
      <c r="E5192" s="94" t="s">
        <v>6880</v>
      </c>
      <c r="F5192" s="95" t="s">
        <v>6881</v>
      </c>
      <c r="G5192" s="89" t="s">
        <v>1071</v>
      </c>
      <c r="H5192" s="89" t="s">
        <v>146</v>
      </c>
      <c r="I5192" s="96">
        <v>1</v>
      </c>
      <c r="J5192" s="97">
        <v>300383</v>
      </c>
      <c r="K5192" s="98">
        <f t="shared" ref="K5192:K5203" si="2842">J5192/H5192</f>
        <v>9102.52</v>
      </c>
      <c r="L5192" s="99">
        <f t="shared" ref="L5192:L5203" si="2843">$L$8</f>
        <v>1.0815399999999999</v>
      </c>
      <c r="M5192" s="100">
        <f t="shared" ref="M5192:M5203" si="2844">$M$8</f>
        <v>1.0590999999999999</v>
      </c>
      <c r="N5192" s="101">
        <f t="shared" ref="N5192:N5203" si="2845">$N$8</f>
        <v>0.97811300000000001</v>
      </c>
      <c r="O5192" s="100">
        <f t="shared" ref="O5192:O5203" si="2846">$O$8</f>
        <v>1</v>
      </c>
      <c r="P5192" s="98">
        <f t="shared" ref="P5192:P5203" si="2847">K5192*L5192*M5192*N5192*O5192</f>
        <v>10198.36</v>
      </c>
      <c r="Q5192" s="97">
        <f t="shared" ref="Q5192:Q5203" si="2848">H5192*P5192</f>
        <v>336545.88</v>
      </c>
      <c r="R5192" s="97"/>
      <c r="S5192" s="97"/>
    </row>
    <row r="5193" spans="1:19" x14ac:dyDescent="0.25">
      <c r="A5193" s="89" t="s">
        <v>10835</v>
      </c>
      <c r="B5193" s="89" t="s">
        <v>10662</v>
      </c>
      <c r="C5193" s="89"/>
      <c r="D5193" s="89" t="s">
        <v>962</v>
      </c>
      <c r="E5193" s="94" t="s">
        <v>556</v>
      </c>
      <c r="F5193" s="95" t="s">
        <v>557</v>
      </c>
      <c r="G5193" s="89" t="s">
        <v>81</v>
      </c>
      <c r="H5193" s="89" t="s">
        <v>248</v>
      </c>
      <c r="I5193" s="96">
        <v>1</v>
      </c>
      <c r="J5193" s="97">
        <v>49065</v>
      </c>
      <c r="K5193" s="98">
        <f t="shared" si="2842"/>
        <v>766.64</v>
      </c>
      <c r="L5193" s="99">
        <f t="shared" si="2843"/>
        <v>1.0815399999999999</v>
      </c>
      <c r="M5193" s="100">
        <f t="shared" si="2844"/>
        <v>1.0590999999999999</v>
      </c>
      <c r="N5193" s="101">
        <f t="shared" si="2845"/>
        <v>0.97811300000000001</v>
      </c>
      <c r="O5193" s="100">
        <f t="shared" si="2846"/>
        <v>1</v>
      </c>
      <c r="P5193" s="98">
        <f t="shared" si="2847"/>
        <v>858.93</v>
      </c>
      <c r="Q5193" s="97">
        <f t="shared" si="2848"/>
        <v>54971.519999999997</v>
      </c>
      <c r="R5193" s="97"/>
      <c r="S5193" s="97"/>
    </row>
    <row r="5194" spans="1:19" ht="22.5" x14ac:dyDescent="0.25">
      <c r="A5194" s="89" t="s">
        <v>10836</v>
      </c>
      <c r="B5194" s="89" t="s">
        <v>10662</v>
      </c>
      <c r="C5194" s="89"/>
      <c r="D5194" s="89" t="s">
        <v>967</v>
      </c>
      <c r="E5194" s="94" t="s">
        <v>10646</v>
      </c>
      <c r="F5194" s="95" t="s">
        <v>10647</v>
      </c>
      <c r="G5194" s="89" t="s">
        <v>37</v>
      </c>
      <c r="H5194" s="89" t="s">
        <v>10837</v>
      </c>
      <c r="I5194" s="96">
        <v>1</v>
      </c>
      <c r="J5194" s="97">
        <v>12576</v>
      </c>
      <c r="K5194" s="98">
        <f t="shared" si="2842"/>
        <v>83395.23</v>
      </c>
      <c r="L5194" s="99">
        <f t="shared" si="2843"/>
        <v>1.0815399999999999</v>
      </c>
      <c r="M5194" s="100">
        <f t="shared" si="2844"/>
        <v>1.0590999999999999</v>
      </c>
      <c r="N5194" s="101">
        <f t="shared" si="2845"/>
        <v>0.97811300000000001</v>
      </c>
      <c r="O5194" s="100">
        <f t="shared" si="2846"/>
        <v>1</v>
      </c>
      <c r="P5194" s="98">
        <f t="shared" si="2847"/>
        <v>93435.04</v>
      </c>
      <c r="Q5194" s="97">
        <f t="shared" si="2848"/>
        <v>14090</v>
      </c>
      <c r="R5194" s="97"/>
      <c r="S5194" s="97"/>
    </row>
    <row r="5195" spans="1:19" ht="22.5" x14ac:dyDescent="0.25">
      <c r="A5195" s="89" t="s">
        <v>10838</v>
      </c>
      <c r="B5195" s="89" t="s">
        <v>10662</v>
      </c>
      <c r="C5195" s="89"/>
      <c r="D5195" s="89" t="s">
        <v>973</v>
      </c>
      <c r="E5195" s="94" t="s">
        <v>1577</v>
      </c>
      <c r="F5195" s="95" t="s">
        <v>1578</v>
      </c>
      <c r="G5195" s="89" t="s">
        <v>37</v>
      </c>
      <c r="H5195" s="89" t="s">
        <v>10839</v>
      </c>
      <c r="I5195" s="96">
        <v>1</v>
      </c>
      <c r="J5195" s="97">
        <v>8790</v>
      </c>
      <c r="K5195" s="98">
        <f t="shared" si="2842"/>
        <v>163992.54</v>
      </c>
      <c r="L5195" s="99">
        <f t="shared" si="2843"/>
        <v>1.0815399999999999</v>
      </c>
      <c r="M5195" s="100">
        <f t="shared" si="2844"/>
        <v>1.0590999999999999</v>
      </c>
      <c r="N5195" s="101">
        <f t="shared" si="2845"/>
        <v>0.97811300000000001</v>
      </c>
      <c r="O5195" s="100">
        <f t="shared" si="2846"/>
        <v>1</v>
      </c>
      <c r="P5195" s="98">
        <f t="shared" si="2847"/>
        <v>183735.33</v>
      </c>
      <c r="Q5195" s="97">
        <f t="shared" si="2848"/>
        <v>9848.2099999999991</v>
      </c>
      <c r="R5195" s="97"/>
      <c r="S5195" s="97"/>
    </row>
    <row r="5196" spans="1:19" ht="22.5" x14ac:dyDescent="0.25">
      <c r="A5196" s="89" t="s">
        <v>10840</v>
      </c>
      <c r="B5196" s="89" t="s">
        <v>10662</v>
      </c>
      <c r="C5196" s="89"/>
      <c r="D5196" s="89" t="s">
        <v>979</v>
      </c>
      <c r="E5196" s="94" t="s">
        <v>31</v>
      </c>
      <c r="F5196" s="95" t="s">
        <v>32</v>
      </c>
      <c r="G5196" s="89" t="s">
        <v>27</v>
      </c>
      <c r="H5196" s="89" t="s">
        <v>10841</v>
      </c>
      <c r="I5196" s="96">
        <v>1</v>
      </c>
      <c r="J5196" s="97">
        <v>42359</v>
      </c>
      <c r="K5196" s="98">
        <f t="shared" si="2842"/>
        <v>523.47</v>
      </c>
      <c r="L5196" s="99">
        <f t="shared" si="2843"/>
        <v>1.0815399999999999</v>
      </c>
      <c r="M5196" s="100">
        <f t="shared" si="2844"/>
        <v>1.0590999999999999</v>
      </c>
      <c r="N5196" s="101">
        <f t="shared" si="2845"/>
        <v>0.97811300000000001</v>
      </c>
      <c r="O5196" s="100">
        <f t="shared" si="2846"/>
        <v>1</v>
      </c>
      <c r="P5196" s="98">
        <f t="shared" si="2847"/>
        <v>586.49</v>
      </c>
      <c r="Q5196" s="97">
        <f t="shared" si="2848"/>
        <v>47458.77</v>
      </c>
      <c r="R5196" s="97"/>
      <c r="S5196" s="97"/>
    </row>
    <row r="5197" spans="1:19" ht="22.5" x14ac:dyDescent="0.25">
      <c r="A5197" s="89" t="s">
        <v>10842</v>
      </c>
      <c r="B5197" s="89" t="s">
        <v>10662</v>
      </c>
      <c r="C5197" s="89"/>
      <c r="D5197" s="89" t="s">
        <v>985</v>
      </c>
      <c r="E5197" s="94" t="s">
        <v>44</v>
      </c>
      <c r="F5197" s="95" t="s">
        <v>1589</v>
      </c>
      <c r="G5197" s="89" t="s">
        <v>37</v>
      </c>
      <c r="H5197" s="89" t="s">
        <v>10843</v>
      </c>
      <c r="I5197" s="96">
        <v>1</v>
      </c>
      <c r="J5197" s="97">
        <v>372</v>
      </c>
      <c r="K5197" s="98">
        <f t="shared" si="2842"/>
        <v>7815.13</v>
      </c>
      <c r="L5197" s="99">
        <f t="shared" si="2843"/>
        <v>1.0815399999999999</v>
      </c>
      <c r="M5197" s="100">
        <f t="shared" si="2844"/>
        <v>1.0590999999999999</v>
      </c>
      <c r="N5197" s="101">
        <f t="shared" si="2845"/>
        <v>0.97811300000000001</v>
      </c>
      <c r="O5197" s="100">
        <f t="shared" si="2846"/>
        <v>1</v>
      </c>
      <c r="P5197" s="98">
        <f t="shared" si="2847"/>
        <v>8755.98</v>
      </c>
      <c r="Q5197" s="97">
        <f t="shared" si="2848"/>
        <v>416.78</v>
      </c>
      <c r="R5197" s="97"/>
      <c r="S5197" s="97"/>
    </row>
    <row r="5198" spans="1:19" x14ac:dyDescent="0.25">
      <c r="A5198" s="89" t="s">
        <v>10844</v>
      </c>
      <c r="B5198" s="89" t="s">
        <v>10662</v>
      </c>
      <c r="C5198" s="89"/>
      <c r="D5198" s="89" t="s">
        <v>988</v>
      </c>
      <c r="E5198" s="94" t="s">
        <v>556</v>
      </c>
      <c r="F5198" s="95" t="s">
        <v>557</v>
      </c>
      <c r="G5198" s="89" t="s">
        <v>81</v>
      </c>
      <c r="H5198" s="89" t="s">
        <v>10845</v>
      </c>
      <c r="I5198" s="96">
        <v>1</v>
      </c>
      <c r="J5198" s="97">
        <v>40142</v>
      </c>
      <c r="K5198" s="98">
        <f t="shared" si="2842"/>
        <v>766.65</v>
      </c>
      <c r="L5198" s="99">
        <f t="shared" si="2843"/>
        <v>1.0815399999999999</v>
      </c>
      <c r="M5198" s="100">
        <f t="shared" si="2844"/>
        <v>1.0590999999999999</v>
      </c>
      <c r="N5198" s="101">
        <f t="shared" si="2845"/>
        <v>0.97811300000000001</v>
      </c>
      <c r="O5198" s="100">
        <f t="shared" si="2846"/>
        <v>1</v>
      </c>
      <c r="P5198" s="98">
        <f t="shared" si="2847"/>
        <v>858.95</v>
      </c>
      <c r="Q5198" s="97">
        <f t="shared" si="2848"/>
        <v>44974.62</v>
      </c>
      <c r="R5198" s="97"/>
      <c r="S5198" s="97"/>
    </row>
    <row r="5199" spans="1:19" x14ac:dyDescent="0.25">
      <c r="A5199" s="89" t="s">
        <v>10846</v>
      </c>
      <c r="B5199" s="89" t="s">
        <v>10662</v>
      </c>
      <c r="C5199" s="89"/>
      <c r="D5199" s="89" t="s">
        <v>991</v>
      </c>
      <c r="E5199" s="94" t="s">
        <v>49</v>
      </c>
      <c r="F5199" s="95" t="s">
        <v>50</v>
      </c>
      <c r="G5199" s="89" t="s">
        <v>51</v>
      </c>
      <c r="H5199" s="89" t="s">
        <v>891</v>
      </c>
      <c r="I5199" s="96">
        <v>1</v>
      </c>
      <c r="J5199" s="97">
        <v>5684</v>
      </c>
      <c r="K5199" s="98">
        <f t="shared" si="2842"/>
        <v>11941.18</v>
      </c>
      <c r="L5199" s="99">
        <f t="shared" si="2843"/>
        <v>1.0815399999999999</v>
      </c>
      <c r="M5199" s="100">
        <f t="shared" si="2844"/>
        <v>1.0590999999999999</v>
      </c>
      <c r="N5199" s="101">
        <f t="shared" si="2845"/>
        <v>0.97811300000000001</v>
      </c>
      <c r="O5199" s="100">
        <f t="shared" si="2846"/>
        <v>1</v>
      </c>
      <c r="P5199" s="98">
        <f t="shared" si="2847"/>
        <v>13378.76</v>
      </c>
      <c r="Q5199" s="97">
        <f t="shared" si="2848"/>
        <v>6368.29</v>
      </c>
      <c r="R5199" s="97"/>
      <c r="S5199" s="97"/>
    </row>
    <row r="5200" spans="1:19" ht="22.5" x14ac:dyDescent="0.25">
      <c r="A5200" s="89" t="s">
        <v>10847</v>
      </c>
      <c r="B5200" s="89" t="s">
        <v>10662</v>
      </c>
      <c r="C5200" s="89"/>
      <c r="D5200" s="89" t="s">
        <v>995</v>
      </c>
      <c r="E5200" s="94" t="s">
        <v>44</v>
      </c>
      <c r="F5200" s="95" t="s">
        <v>10656</v>
      </c>
      <c r="G5200" s="89" t="s">
        <v>37</v>
      </c>
      <c r="H5200" s="89" t="s">
        <v>10848</v>
      </c>
      <c r="I5200" s="96">
        <v>1</v>
      </c>
      <c r="J5200" s="97">
        <v>760</v>
      </c>
      <c r="K5200" s="98">
        <f t="shared" si="2842"/>
        <v>7818.93</v>
      </c>
      <c r="L5200" s="99">
        <f t="shared" si="2843"/>
        <v>1.0815399999999999</v>
      </c>
      <c r="M5200" s="100">
        <f t="shared" si="2844"/>
        <v>1.0590999999999999</v>
      </c>
      <c r="N5200" s="101">
        <f t="shared" si="2845"/>
        <v>0.97811300000000001</v>
      </c>
      <c r="O5200" s="100">
        <f t="shared" si="2846"/>
        <v>1</v>
      </c>
      <c r="P5200" s="98">
        <f t="shared" si="2847"/>
        <v>8760.24</v>
      </c>
      <c r="Q5200" s="97">
        <f t="shared" si="2848"/>
        <v>851.5</v>
      </c>
      <c r="R5200" s="97"/>
      <c r="S5200" s="97"/>
    </row>
    <row r="5201" spans="1:19" x14ac:dyDescent="0.25">
      <c r="A5201" s="89" t="s">
        <v>10849</v>
      </c>
      <c r="B5201" s="89" t="s">
        <v>10662</v>
      </c>
      <c r="C5201" s="89"/>
      <c r="D5201" s="89" t="s">
        <v>998</v>
      </c>
      <c r="E5201" s="94" t="s">
        <v>49</v>
      </c>
      <c r="F5201" s="95" t="s">
        <v>50</v>
      </c>
      <c r="G5201" s="89" t="s">
        <v>51</v>
      </c>
      <c r="H5201" s="89" t="s">
        <v>10850</v>
      </c>
      <c r="I5201" s="96">
        <v>1</v>
      </c>
      <c r="J5201" s="97">
        <v>11605</v>
      </c>
      <c r="K5201" s="98">
        <f t="shared" si="2842"/>
        <v>11939.3</v>
      </c>
      <c r="L5201" s="99">
        <f t="shared" si="2843"/>
        <v>1.0815399999999999</v>
      </c>
      <c r="M5201" s="100">
        <f t="shared" si="2844"/>
        <v>1.0590999999999999</v>
      </c>
      <c r="N5201" s="101">
        <f t="shared" si="2845"/>
        <v>0.97811300000000001</v>
      </c>
      <c r="O5201" s="100">
        <f t="shared" si="2846"/>
        <v>1</v>
      </c>
      <c r="P5201" s="98">
        <f t="shared" si="2847"/>
        <v>13376.65</v>
      </c>
      <c r="Q5201" s="97">
        <f t="shared" si="2848"/>
        <v>13002.1</v>
      </c>
      <c r="R5201" s="97"/>
      <c r="S5201" s="97"/>
    </row>
    <row r="5202" spans="1:19" ht="22.5" x14ac:dyDescent="0.25">
      <c r="A5202" s="89" t="s">
        <v>10851</v>
      </c>
      <c r="B5202" s="89" t="s">
        <v>10662</v>
      </c>
      <c r="C5202" s="89"/>
      <c r="D5202" s="89" t="s">
        <v>1002</v>
      </c>
      <c r="E5202" s="94" t="s">
        <v>10852</v>
      </c>
      <c r="F5202" s="95" t="s">
        <v>10853</v>
      </c>
      <c r="G5202" s="89" t="s">
        <v>209</v>
      </c>
      <c r="H5202" s="89" t="s">
        <v>7974</v>
      </c>
      <c r="I5202" s="96">
        <v>1</v>
      </c>
      <c r="J5202" s="97">
        <v>17353</v>
      </c>
      <c r="K5202" s="98">
        <f t="shared" si="2842"/>
        <v>13348.46</v>
      </c>
      <c r="L5202" s="99">
        <f t="shared" si="2843"/>
        <v>1.0815399999999999</v>
      </c>
      <c r="M5202" s="100">
        <f t="shared" si="2844"/>
        <v>1.0590999999999999</v>
      </c>
      <c r="N5202" s="101">
        <f t="shared" si="2845"/>
        <v>0.97811300000000001</v>
      </c>
      <c r="O5202" s="100">
        <f t="shared" si="2846"/>
        <v>1</v>
      </c>
      <c r="P5202" s="98">
        <f t="shared" si="2847"/>
        <v>14955.46</v>
      </c>
      <c r="Q5202" s="97">
        <f t="shared" si="2848"/>
        <v>19442.099999999999</v>
      </c>
      <c r="R5202" s="97"/>
      <c r="S5202" s="97"/>
    </row>
    <row r="5203" spans="1:19" x14ac:dyDescent="0.25">
      <c r="A5203" s="89" t="s">
        <v>10854</v>
      </c>
      <c r="B5203" s="89" t="s">
        <v>10662</v>
      </c>
      <c r="C5203" s="89"/>
      <c r="D5203" s="89" t="s">
        <v>1005</v>
      </c>
      <c r="E5203" s="94" t="s">
        <v>10855</v>
      </c>
      <c r="F5203" s="95" t="s">
        <v>10856</v>
      </c>
      <c r="G5203" s="89" t="s">
        <v>1071</v>
      </c>
      <c r="H5203" s="89" t="s">
        <v>70</v>
      </c>
      <c r="I5203" s="96">
        <v>1</v>
      </c>
      <c r="J5203" s="97">
        <v>5031</v>
      </c>
      <c r="K5203" s="98">
        <f t="shared" si="2842"/>
        <v>387</v>
      </c>
      <c r="L5203" s="99">
        <f t="shared" si="2843"/>
        <v>1.0815399999999999</v>
      </c>
      <c r="M5203" s="100">
        <f t="shared" si="2844"/>
        <v>1.0590999999999999</v>
      </c>
      <c r="N5203" s="101">
        <f t="shared" si="2845"/>
        <v>0.97811300000000001</v>
      </c>
      <c r="O5203" s="100">
        <f t="shared" si="2846"/>
        <v>1</v>
      </c>
      <c r="P5203" s="98">
        <f t="shared" si="2847"/>
        <v>433.59</v>
      </c>
      <c r="Q5203" s="97">
        <f t="shared" si="2848"/>
        <v>5636.67</v>
      </c>
      <c r="R5203" s="97"/>
      <c r="S5203" s="97"/>
    </row>
    <row r="5204" spans="1:19" x14ac:dyDescent="0.25">
      <c r="A5204" s="72"/>
      <c r="B5204" s="77"/>
      <c r="C5204" s="77"/>
      <c r="D5204" s="77"/>
      <c r="E5204" s="76"/>
      <c r="F5204" s="76" t="s">
        <v>10857</v>
      </c>
      <c r="G5204" s="77"/>
      <c r="H5204" s="77"/>
      <c r="I5204" s="78"/>
      <c r="J5204" s="79">
        <f>J5205</f>
        <v>3494145</v>
      </c>
      <c r="K5204" s="98"/>
      <c r="L5204" s="99"/>
      <c r="M5204" s="100"/>
      <c r="N5204" s="101"/>
      <c r="O5204" s="100"/>
      <c r="P5204" s="98"/>
      <c r="Q5204" s="79">
        <f>Q5205</f>
        <v>3914796.63</v>
      </c>
      <c r="R5204" s="79">
        <f t="shared" ref="R5204:S5204" si="2849">R5205</f>
        <v>354069.62</v>
      </c>
      <c r="S5204" s="79">
        <f t="shared" si="2849"/>
        <v>0</v>
      </c>
    </row>
    <row r="5205" spans="1:19" x14ac:dyDescent="0.25">
      <c r="A5205" s="82" t="s">
        <v>8326</v>
      </c>
      <c r="B5205" s="83"/>
      <c r="C5205" s="84"/>
      <c r="D5205" s="85"/>
      <c r="E5205" s="86"/>
      <c r="F5205" s="86" t="s">
        <v>10859</v>
      </c>
      <c r="G5205" s="82"/>
      <c r="H5205" s="82"/>
      <c r="I5205" s="87"/>
      <c r="J5205" s="88">
        <f>SUM(J5206:J5220)</f>
        <v>3494145</v>
      </c>
      <c r="K5205" s="98"/>
      <c r="L5205" s="99"/>
      <c r="M5205" s="100"/>
      <c r="N5205" s="101"/>
      <c r="O5205" s="100"/>
      <c r="P5205" s="98"/>
      <c r="Q5205" s="88">
        <f>SUM(Q5206:Q5220)</f>
        <v>3914796.63</v>
      </c>
      <c r="R5205" s="88">
        <f t="shared" ref="R5205:S5205" si="2850">SUM(R5206:R5220)</f>
        <v>354069.62</v>
      </c>
      <c r="S5205" s="88">
        <f t="shared" si="2850"/>
        <v>0</v>
      </c>
    </row>
    <row r="5206" spans="1:19" ht="22.5" x14ac:dyDescent="0.25">
      <c r="A5206" s="89" t="s">
        <v>10860</v>
      </c>
      <c r="B5206" s="89" t="s">
        <v>10861</v>
      </c>
      <c r="C5206" s="89"/>
      <c r="D5206" s="89" t="s">
        <v>12</v>
      </c>
      <c r="E5206" s="94" t="s">
        <v>1583</v>
      </c>
      <c r="F5206" s="95" t="s">
        <v>10862</v>
      </c>
      <c r="G5206" s="89" t="s">
        <v>51</v>
      </c>
      <c r="H5206" s="89" t="s">
        <v>10863</v>
      </c>
      <c r="I5206" s="96">
        <v>1</v>
      </c>
      <c r="J5206" s="97">
        <v>33028</v>
      </c>
      <c r="K5206" s="98">
        <f t="shared" ref="K5206:K5214" si="2851">J5206/H5206</f>
        <v>88141.65</v>
      </c>
      <c r="L5206" s="99">
        <f t="shared" ref="L5206:L5214" si="2852">$L$8</f>
        <v>1.0815399999999999</v>
      </c>
      <c r="M5206" s="100">
        <f t="shared" ref="M5206:M5214" si="2853">$M$8</f>
        <v>1.0590999999999999</v>
      </c>
      <c r="N5206" s="101">
        <f t="shared" ref="N5206:N5214" si="2854">$N$8</f>
        <v>0.97811300000000001</v>
      </c>
      <c r="O5206" s="100">
        <f t="shared" ref="O5206:O5214" si="2855">$O$8</f>
        <v>1</v>
      </c>
      <c r="P5206" s="98">
        <f t="shared" ref="P5206:P5214" si="2856">K5206*L5206*M5206*N5206*O5206</f>
        <v>98752.88</v>
      </c>
      <c r="Q5206" s="97">
        <f t="shared" ref="Q5206:Q5214" si="2857">H5206*P5206</f>
        <v>37004.19</v>
      </c>
      <c r="R5206" s="97"/>
      <c r="S5206" s="97"/>
    </row>
    <row r="5207" spans="1:19" x14ac:dyDescent="0.25">
      <c r="A5207" s="89" t="s">
        <v>10864</v>
      </c>
      <c r="B5207" s="89" t="s">
        <v>10861</v>
      </c>
      <c r="C5207" s="89"/>
      <c r="D5207" s="89" t="s">
        <v>24</v>
      </c>
      <c r="E5207" s="94" t="s">
        <v>1586</v>
      </c>
      <c r="F5207" s="95" t="s">
        <v>1594</v>
      </c>
      <c r="G5207" s="89" t="s">
        <v>51</v>
      </c>
      <c r="H5207" s="89" t="s">
        <v>10865</v>
      </c>
      <c r="I5207" s="96">
        <v>1</v>
      </c>
      <c r="J5207" s="97">
        <v>182451</v>
      </c>
      <c r="K5207" s="98">
        <f t="shared" si="2851"/>
        <v>48692.55</v>
      </c>
      <c r="L5207" s="99">
        <f t="shared" si="2852"/>
        <v>1.0815399999999999</v>
      </c>
      <c r="M5207" s="100">
        <f t="shared" si="2853"/>
        <v>1.0590999999999999</v>
      </c>
      <c r="N5207" s="101">
        <f t="shared" si="2854"/>
        <v>0.97811300000000001</v>
      </c>
      <c r="O5207" s="100">
        <f t="shared" si="2855"/>
        <v>1</v>
      </c>
      <c r="P5207" s="98">
        <f t="shared" si="2856"/>
        <v>54554.57</v>
      </c>
      <c r="Q5207" s="97">
        <f t="shared" si="2857"/>
        <v>204415.97</v>
      </c>
      <c r="R5207" s="97"/>
      <c r="S5207" s="97"/>
    </row>
    <row r="5208" spans="1:19" x14ac:dyDescent="0.25">
      <c r="A5208" s="89" t="s">
        <v>10866</v>
      </c>
      <c r="B5208" s="89" t="s">
        <v>10861</v>
      </c>
      <c r="C5208" s="89"/>
      <c r="D5208" s="89" t="s">
        <v>30</v>
      </c>
      <c r="E5208" s="94" t="s">
        <v>10583</v>
      </c>
      <c r="F5208" s="95" t="s">
        <v>10584</v>
      </c>
      <c r="G5208" s="89" t="s">
        <v>1071</v>
      </c>
      <c r="H5208" s="89" t="s">
        <v>10867</v>
      </c>
      <c r="I5208" s="96">
        <v>1</v>
      </c>
      <c r="J5208" s="97">
        <v>84700</v>
      </c>
      <c r="K5208" s="98">
        <f t="shared" si="2851"/>
        <v>10171.73</v>
      </c>
      <c r="L5208" s="99">
        <f t="shared" si="2852"/>
        <v>1.0815399999999999</v>
      </c>
      <c r="M5208" s="100">
        <f t="shared" si="2853"/>
        <v>1.0590999999999999</v>
      </c>
      <c r="N5208" s="101">
        <f t="shared" si="2854"/>
        <v>0.97811300000000001</v>
      </c>
      <c r="O5208" s="100">
        <f t="shared" si="2855"/>
        <v>1</v>
      </c>
      <c r="P5208" s="98">
        <f t="shared" si="2856"/>
        <v>11396.29</v>
      </c>
      <c r="Q5208" s="97">
        <f t="shared" si="2857"/>
        <v>94896.91</v>
      </c>
      <c r="R5208" s="97"/>
      <c r="S5208" s="97"/>
    </row>
    <row r="5209" spans="1:19" x14ac:dyDescent="0.25">
      <c r="A5209" s="89" t="s">
        <v>10868</v>
      </c>
      <c r="B5209" s="89" t="s">
        <v>10861</v>
      </c>
      <c r="C5209" s="89"/>
      <c r="D5209" s="89" t="s">
        <v>34</v>
      </c>
      <c r="E5209" s="94" t="s">
        <v>10869</v>
      </c>
      <c r="F5209" s="95" t="s">
        <v>10870</v>
      </c>
      <c r="G5209" s="89" t="s">
        <v>648</v>
      </c>
      <c r="H5209" s="89" t="s">
        <v>24</v>
      </c>
      <c r="I5209" s="96">
        <v>1</v>
      </c>
      <c r="J5209" s="97">
        <v>125638</v>
      </c>
      <c r="K5209" s="98">
        <f t="shared" si="2851"/>
        <v>62819</v>
      </c>
      <c r="L5209" s="99">
        <f t="shared" si="2852"/>
        <v>1.0815399999999999</v>
      </c>
      <c r="M5209" s="100">
        <f t="shared" si="2853"/>
        <v>1.0590999999999999</v>
      </c>
      <c r="N5209" s="101">
        <f t="shared" si="2854"/>
        <v>0.97811300000000001</v>
      </c>
      <c r="O5209" s="100">
        <f t="shared" si="2855"/>
        <v>1</v>
      </c>
      <c r="P5209" s="98">
        <f t="shared" si="2856"/>
        <v>70381.679999999993</v>
      </c>
      <c r="Q5209" s="97">
        <f t="shared" si="2857"/>
        <v>140763.35999999999</v>
      </c>
      <c r="R5209" s="97"/>
      <c r="S5209" s="97"/>
    </row>
    <row r="5210" spans="1:19" ht="22.5" x14ac:dyDescent="0.25">
      <c r="A5210" s="89" t="s">
        <v>10871</v>
      </c>
      <c r="B5210" s="89" t="s">
        <v>10861</v>
      </c>
      <c r="C5210" s="89" t="s">
        <v>17297</v>
      </c>
      <c r="D5210" s="89" t="s">
        <v>40</v>
      </c>
      <c r="E5210" s="94" t="s">
        <v>10872</v>
      </c>
      <c r="F5210" s="95" t="s">
        <v>10873</v>
      </c>
      <c r="G5210" s="89" t="s">
        <v>648</v>
      </c>
      <c r="H5210" s="89" t="s">
        <v>24</v>
      </c>
      <c r="I5210" s="96">
        <v>1</v>
      </c>
      <c r="J5210" s="97">
        <v>298898</v>
      </c>
      <c r="K5210" s="98">
        <f t="shared" si="2851"/>
        <v>149449</v>
      </c>
      <c r="L5210" s="99">
        <f t="shared" si="2852"/>
        <v>1.0815399999999999</v>
      </c>
      <c r="M5210" s="100">
        <f t="shared" si="2853"/>
        <v>1.0590999999999999</v>
      </c>
      <c r="N5210" s="101">
        <f t="shared" si="2854"/>
        <v>0.97811300000000001</v>
      </c>
      <c r="O5210" s="100">
        <f t="shared" si="2855"/>
        <v>1</v>
      </c>
      <c r="P5210" s="98">
        <f t="shared" si="2856"/>
        <v>167440.92000000001</v>
      </c>
      <c r="Q5210" s="97">
        <f t="shared" si="2857"/>
        <v>334881.84000000003</v>
      </c>
      <c r="R5210" s="97">
        <f t="shared" ref="R5210" si="2858">Q5210</f>
        <v>334881.84000000003</v>
      </c>
      <c r="S5210" s="97"/>
    </row>
    <row r="5211" spans="1:19" x14ac:dyDescent="0.25">
      <c r="A5211" s="89" t="s">
        <v>10874</v>
      </c>
      <c r="B5211" s="89" t="s">
        <v>10861</v>
      </c>
      <c r="C5211" s="89"/>
      <c r="D5211" s="89" t="s">
        <v>43</v>
      </c>
      <c r="E5211" s="94" t="s">
        <v>9806</v>
      </c>
      <c r="F5211" s="95" t="s">
        <v>9807</v>
      </c>
      <c r="G5211" s="89" t="s">
        <v>648</v>
      </c>
      <c r="H5211" s="89" t="s">
        <v>24</v>
      </c>
      <c r="I5211" s="96">
        <v>1</v>
      </c>
      <c r="J5211" s="97">
        <v>18866</v>
      </c>
      <c r="K5211" s="98">
        <f t="shared" si="2851"/>
        <v>9433</v>
      </c>
      <c r="L5211" s="99">
        <f t="shared" si="2852"/>
        <v>1.0815399999999999</v>
      </c>
      <c r="M5211" s="100">
        <f t="shared" si="2853"/>
        <v>1.0590999999999999</v>
      </c>
      <c r="N5211" s="101">
        <f t="shared" si="2854"/>
        <v>0.97811300000000001</v>
      </c>
      <c r="O5211" s="100">
        <f t="shared" si="2855"/>
        <v>1</v>
      </c>
      <c r="P5211" s="98">
        <f t="shared" si="2856"/>
        <v>10568.62</v>
      </c>
      <c r="Q5211" s="97">
        <f t="shared" si="2857"/>
        <v>21137.24</v>
      </c>
      <c r="R5211" s="97"/>
      <c r="S5211" s="97"/>
    </row>
    <row r="5212" spans="1:19" ht="22.5" x14ac:dyDescent="0.25">
      <c r="A5212" s="89" t="s">
        <v>10875</v>
      </c>
      <c r="B5212" s="89" t="s">
        <v>10861</v>
      </c>
      <c r="C5212" s="89" t="s">
        <v>17297</v>
      </c>
      <c r="D5212" s="89" t="s">
        <v>48</v>
      </c>
      <c r="E5212" s="94" t="s">
        <v>10876</v>
      </c>
      <c r="F5212" s="95" t="s">
        <v>10877</v>
      </c>
      <c r="G5212" s="89" t="s">
        <v>648</v>
      </c>
      <c r="H5212" s="89" t="s">
        <v>24</v>
      </c>
      <c r="I5212" s="96">
        <v>1</v>
      </c>
      <c r="J5212" s="97">
        <v>12453</v>
      </c>
      <c r="K5212" s="98">
        <f t="shared" si="2851"/>
        <v>6226.5</v>
      </c>
      <c r="L5212" s="99">
        <f t="shared" si="2852"/>
        <v>1.0815399999999999</v>
      </c>
      <c r="M5212" s="100">
        <f t="shared" si="2853"/>
        <v>1.0590999999999999</v>
      </c>
      <c r="N5212" s="101">
        <f t="shared" si="2854"/>
        <v>0.97811300000000001</v>
      </c>
      <c r="O5212" s="100">
        <f t="shared" si="2855"/>
        <v>1</v>
      </c>
      <c r="P5212" s="98">
        <f t="shared" si="2856"/>
        <v>6976.1</v>
      </c>
      <c r="Q5212" s="97">
        <f t="shared" si="2857"/>
        <v>13952.2</v>
      </c>
      <c r="R5212" s="97">
        <f t="shared" ref="R5212" si="2859">Q5212</f>
        <v>13952.2</v>
      </c>
      <c r="S5212" s="97"/>
    </row>
    <row r="5213" spans="1:19" x14ac:dyDescent="0.25">
      <c r="A5213" s="89" t="s">
        <v>10878</v>
      </c>
      <c r="B5213" s="89" t="s">
        <v>10861</v>
      </c>
      <c r="C5213" s="89"/>
      <c r="D5213" s="89" t="s">
        <v>55</v>
      </c>
      <c r="E5213" s="94" t="s">
        <v>2003</v>
      </c>
      <c r="F5213" s="95" t="s">
        <v>2004</v>
      </c>
      <c r="G5213" s="89" t="s">
        <v>648</v>
      </c>
      <c r="H5213" s="89" t="s">
        <v>24</v>
      </c>
      <c r="I5213" s="96">
        <v>1</v>
      </c>
      <c r="J5213" s="97">
        <v>1445</v>
      </c>
      <c r="K5213" s="98">
        <f t="shared" si="2851"/>
        <v>722.5</v>
      </c>
      <c r="L5213" s="99">
        <f t="shared" si="2852"/>
        <v>1.0815399999999999</v>
      </c>
      <c r="M5213" s="100">
        <f t="shared" si="2853"/>
        <v>1.0590999999999999</v>
      </c>
      <c r="N5213" s="101">
        <f t="shared" si="2854"/>
        <v>0.97811300000000001</v>
      </c>
      <c r="O5213" s="100">
        <f t="shared" si="2855"/>
        <v>1</v>
      </c>
      <c r="P5213" s="98">
        <f t="shared" si="2856"/>
        <v>809.48</v>
      </c>
      <c r="Q5213" s="97">
        <f t="shared" si="2857"/>
        <v>1618.96</v>
      </c>
      <c r="R5213" s="97"/>
      <c r="S5213" s="97"/>
    </row>
    <row r="5214" spans="1:19" ht="22.5" x14ac:dyDescent="0.25">
      <c r="A5214" s="89" t="s">
        <v>10879</v>
      </c>
      <c r="B5214" s="89" t="s">
        <v>10861</v>
      </c>
      <c r="C5214" s="89" t="s">
        <v>17297</v>
      </c>
      <c r="D5214" s="89" t="s">
        <v>58</v>
      </c>
      <c r="E5214" s="94" t="s">
        <v>10880</v>
      </c>
      <c r="F5214" s="95" t="s">
        <v>10881</v>
      </c>
      <c r="G5214" s="89" t="s">
        <v>648</v>
      </c>
      <c r="H5214" s="89" t="s">
        <v>24</v>
      </c>
      <c r="I5214" s="96">
        <v>1</v>
      </c>
      <c r="J5214" s="97">
        <v>4673</v>
      </c>
      <c r="K5214" s="98">
        <f t="shared" si="2851"/>
        <v>2336.5</v>
      </c>
      <c r="L5214" s="99">
        <f t="shared" si="2852"/>
        <v>1.0815399999999999</v>
      </c>
      <c r="M5214" s="100">
        <f t="shared" si="2853"/>
        <v>1.0590999999999999</v>
      </c>
      <c r="N5214" s="101">
        <f t="shared" si="2854"/>
        <v>0.97811300000000001</v>
      </c>
      <c r="O5214" s="100">
        <f t="shared" si="2855"/>
        <v>1</v>
      </c>
      <c r="P5214" s="98">
        <f t="shared" si="2856"/>
        <v>2617.79</v>
      </c>
      <c r="Q5214" s="97">
        <f t="shared" si="2857"/>
        <v>5235.58</v>
      </c>
      <c r="R5214" s="97">
        <f t="shared" ref="R5214" si="2860">Q5214</f>
        <v>5235.58</v>
      </c>
      <c r="S5214" s="97"/>
    </row>
    <row r="5215" spans="1:19" x14ac:dyDescent="0.25">
      <c r="A5215" s="89"/>
      <c r="B5215" s="90"/>
      <c r="C5215" s="90"/>
      <c r="D5215" s="91"/>
      <c r="E5215" s="92"/>
      <c r="F5215" s="92" t="s">
        <v>10882</v>
      </c>
      <c r="G5215" s="91"/>
      <c r="H5215" s="91"/>
      <c r="I5215" s="93">
        <v>1</v>
      </c>
      <c r="J5215" s="91"/>
      <c r="K5215" s="98"/>
      <c r="L5215" s="99"/>
      <c r="M5215" s="100"/>
      <c r="N5215" s="101"/>
      <c r="O5215" s="100"/>
      <c r="P5215" s="98"/>
      <c r="Q5215" s="91"/>
      <c r="R5215" s="91"/>
      <c r="S5215" s="91"/>
    </row>
    <row r="5216" spans="1:19" ht="33.75" x14ac:dyDescent="0.25">
      <c r="A5216" s="89" t="s">
        <v>10883</v>
      </c>
      <c r="B5216" s="89" t="s">
        <v>10861</v>
      </c>
      <c r="C5216" s="89"/>
      <c r="D5216" s="89" t="s">
        <v>60</v>
      </c>
      <c r="E5216" s="94" t="s">
        <v>10884</v>
      </c>
      <c r="F5216" s="95" t="s">
        <v>10885</v>
      </c>
      <c r="G5216" s="89" t="s">
        <v>1071</v>
      </c>
      <c r="H5216" s="89" t="s">
        <v>10312</v>
      </c>
      <c r="I5216" s="96">
        <v>1</v>
      </c>
      <c r="J5216" s="97">
        <v>596505</v>
      </c>
      <c r="K5216" s="98">
        <f>J5216/H5216</f>
        <v>71695.31</v>
      </c>
      <c r="L5216" s="99">
        <f>$L$8</f>
        <v>1.0815399999999999</v>
      </c>
      <c r="M5216" s="100">
        <f>$M$8</f>
        <v>1.0590999999999999</v>
      </c>
      <c r="N5216" s="101">
        <f>$N$8</f>
        <v>0.97811300000000001</v>
      </c>
      <c r="O5216" s="100">
        <f>$O$8</f>
        <v>1</v>
      </c>
      <c r="P5216" s="98">
        <f>K5216*L5216*M5216*N5216*O5216</f>
        <v>80326.59</v>
      </c>
      <c r="Q5216" s="97">
        <f>H5216*P5216</f>
        <v>668317.23</v>
      </c>
      <c r="R5216" s="97"/>
      <c r="S5216" s="97"/>
    </row>
    <row r="5217" spans="1:19" ht="22.5" x14ac:dyDescent="0.25">
      <c r="A5217" s="89" t="s">
        <v>10886</v>
      </c>
      <c r="B5217" s="89" t="s">
        <v>10861</v>
      </c>
      <c r="C5217" s="89"/>
      <c r="D5217" s="89" t="s">
        <v>65</v>
      </c>
      <c r="E5217" s="94" t="s">
        <v>10887</v>
      </c>
      <c r="F5217" s="95" t="s">
        <v>10888</v>
      </c>
      <c r="G5217" s="89" t="s">
        <v>502</v>
      </c>
      <c r="H5217" s="89" t="s">
        <v>10889</v>
      </c>
      <c r="I5217" s="96">
        <v>1</v>
      </c>
      <c r="J5217" s="97">
        <v>-1423</v>
      </c>
      <c r="K5217" s="98">
        <f>J5217/H5217</f>
        <v>85516.83</v>
      </c>
      <c r="L5217" s="99">
        <f>$L$8</f>
        <v>1.0815399999999999</v>
      </c>
      <c r="M5217" s="100">
        <f>$M$8</f>
        <v>1.0590999999999999</v>
      </c>
      <c r="N5217" s="101">
        <f>$N$8</f>
        <v>0.97811300000000001</v>
      </c>
      <c r="O5217" s="100">
        <f>$O$8</f>
        <v>1</v>
      </c>
      <c r="P5217" s="98">
        <f>K5217*L5217*M5217*N5217*O5217</f>
        <v>95812.06</v>
      </c>
      <c r="Q5217" s="97">
        <f>H5217*P5217</f>
        <v>-1594.31</v>
      </c>
      <c r="R5217" s="97"/>
      <c r="S5217" s="97"/>
    </row>
    <row r="5218" spans="1:19" ht="22.5" x14ac:dyDescent="0.25">
      <c r="A5218" s="89" t="s">
        <v>10890</v>
      </c>
      <c r="B5218" s="89" t="s">
        <v>10861</v>
      </c>
      <c r="C5218" s="89"/>
      <c r="D5218" s="89" t="s">
        <v>68</v>
      </c>
      <c r="E5218" s="94" t="s">
        <v>10891</v>
      </c>
      <c r="F5218" s="95" t="s">
        <v>10892</v>
      </c>
      <c r="G5218" s="89" t="s">
        <v>502</v>
      </c>
      <c r="H5218" s="89" t="s">
        <v>237</v>
      </c>
      <c r="I5218" s="96">
        <v>1</v>
      </c>
      <c r="J5218" s="97">
        <v>7621</v>
      </c>
      <c r="K5218" s="98">
        <f>J5218/H5218</f>
        <v>76210</v>
      </c>
      <c r="L5218" s="99">
        <f>$L$8</f>
        <v>1.0815399999999999</v>
      </c>
      <c r="M5218" s="100">
        <f>$M$8</f>
        <v>1.0590999999999999</v>
      </c>
      <c r="N5218" s="101">
        <f>$N$8</f>
        <v>0.97811300000000001</v>
      </c>
      <c r="O5218" s="100">
        <f>$O$8</f>
        <v>1</v>
      </c>
      <c r="P5218" s="98">
        <f>K5218*L5218*M5218*N5218*O5218</f>
        <v>85384.8</v>
      </c>
      <c r="Q5218" s="97">
        <f>H5218*P5218</f>
        <v>8538.48</v>
      </c>
      <c r="R5218" s="97"/>
      <c r="S5218" s="97"/>
    </row>
    <row r="5219" spans="1:19" x14ac:dyDescent="0.25">
      <c r="A5219" s="89" t="s">
        <v>10893</v>
      </c>
      <c r="B5219" s="89" t="s">
        <v>10861</v>
      </c>
      <c r="C5219" s="89"/>
      <c r="D5219" s="89" t="s">
        <v>70</v>
      </c>
      <c r="E5219" s="94" t="s">
        <v>10894</v>
      </c>
      <c r="F5219" s="95" t="s">
        <v>10895</v>
      </c>
      <c r="G5219" s="89" t="s">
        <v>518</v>
      </c>
      <c r="H5219" s="89" t="s">
        <v>151</v>
      </c>
      <c r="I5219" s="96">
        <v>1</v>
      </c>
      <c r="J5219" s="97">
        <v>1940</v>
      </c>
      <c r="K5219" s="98">
        <f>J5219/H5219</f>
        <v>57.06</v>
      </c>
      <c r="L5219" s="99">
        <f>$L$8</f>
        <v>1.0815399999999999</v>
      </c>
      <c r="M5219" s="100">
        <f>$M$8</f>
        <v>1.0590999999999999</v>
      </c>
      <c r="N5219" s="101">
        <f>$N$8</f>
        <v>0.97811300000000001</v>
      </c>
      <c r="O5219" s="100">
        <f>$O$8</f>
        <v>1</v>
      </c>
      <c r="P5219" s="98">
        <f>K5219*L5219*M5219*N5219*O5219</f>
        <v>63.93</v>
      </c>
      <c r="Q5219" s="97">
        <f>H5219*P5219</f>
        <v>2173.62</v>
      </c>
      <c r="R5219" s="97"/>
      <c r="S5219" s="97"/>
    </row>
    <row r="5220" spans="1:19" ht="22.5" x14ac:dyDescent="0.25">
      <c r="A5220" s="89" t="s">
        <v>10896</v>
      </c>
      <c r="B5220" s="89" t="s">
        <v>10861</v>
      </c>
      <c r="C5220" s="89"/>
      <c r="D5220" s="89" t="s">
        <v>73</v>
      </c>
      <c r="E5220" s="94" t="s">
        <v>10897</v>
      </c>
      <c r="F5220" s="95" t="s">
        <v>10898</v>
      </c>
      <c r="G5220" s="89" t="s">
        <v>1077</v>
      </c>
      <c r="H5220" s="89" t="s">
        <v>10899</v>
      </c>
      <c r="I5220" s="96">
        <v>1</v>
      </c>
      <c r="J5220" s="97">
        <v>2127350</v>
      </c>
      <c r="K5220" s="98">
        <f>J5220/H5220</f>
        <v>2556.91</v>
      </c>
      <c r="L5220" s="99">
        <f>$L$8</f>
        <v>1.0815399999999999</v>
      </c>
      <c r="M5220" s="100">
        <f>$M$8</f>
        <v>1.0590999999999999</v>
      </c>
      <c r="N5220" s="101">
        <f>$N$8</f>
        <v>0.97811300000000001</v>
      </c>
      <c r="O5220" s="100">
        <f>$O$8</f>
        <v>1</v>
      </c>
      <c r="P5220" s="98">
        <f>K5220*L5220*M5220*N5220*O5220</f>
        <v>2864.73</v>
      </c>
      <c r="Q5220" s="97">
        <f>H5220*P5220</f>
        <v>2383455.36</v>
      </c>
      <c r="R5220" s="97"/>
      <c r="S5220" s="97"/>
    </row>
    <row r="5221" spans="1:19" x14ac:dyDescent="0.25">
      <c r="A5221" s="72"/>
      <c r="B5221" s="77"/>
      <c r="C5221" s="77"/>
      <c r="D5221" s="77"/>
      <c r="E5221" s="76"/>
      <c r="F5221" s="76" t="s">
        <v>10900</v>
      </c>
      <c r="G5221" s="77"/>
      <c r="H5221" s="77"/>
      <c r="I5221" s="78"/>
      <c r="J5221" s="79">
        <f>J5222</f>
        <v>532487</v>
      </c>
      <c r="K5221" s="98"/>
      <c r="L5221" s="99"/>
      <c r="M5221" s="100"/>
      <c r="N5221" s="101"/>
      <c r="O5221" s="100"/>
      <c r="P5221" s="98"/>
      <c r="Q5221" s="79">
        <f>Q5222</f>
        <v>596592.86</v>
      </c>
      <c r="R5221" s="79">
        <f t="shared" ref="R5221:S5221" si="2861">R5222</f>
        <v>1445.3</v>
      </c>
      <c r="S5221" s="79">
        <f t="shared" si="2861"/>
        <v>0</v>
      </c>
    </row>
    <row r="5222" spans="1:19" x14ac:dyDescent="0.25">
      <c r="A5222" s="82" t="s">
        <v>8329</v>
      </c>
      <c r="B5222" s="83"/>
      <c r="C5222" s="84"/>
      <c r="D5222" s="85"/>
      <c r="E5222" s="86"/>
      <c r="F5222" s="86" t="s">
        <v>10902</v>
      </c>
      <c r="G5222" s="82"/>
      <c r="H5222" s="82"/>
      <c r="I5222" s="87"/>
      <c r="J5222" s="88">
        <f>SUM(J5223:J5311)</f>
        <v>532487</v>
      </c>
      <c r="K5222" s="98"/>
      <c r="L5222" s="99"/>
      <c r="M5222" s="100"/>
      <c r="N5222" s="101"/>
      <c r="O5222" s="100"/>
      <c r="P5222" s="98"/>
      <c r="Q5222" s="88">
        <f>SUM(Q5223:Q5311)</f>
        <v>596592.86</v>
      </c>
      <c r="R5222" s="88">
        <f t="shared" ref="R5222:S5222" si="2862">SUM(R5223:R5311)</f>
        <v>1445.3</v>
      </c>
      <c r="S5222" s="88">
        <f t="shared" si="2862"/>
        <v>0</v>
      </c>
    </row>
    <row r="5223" spans="1:19" x14ac:dyDescent="0.25">
      <c r="A5223" s="89"/>
      <c r="B5223" s="90"/>
      <c r="C5223" s="90"/>
      <c r="D5223" s="91"/>
      <c r="E5223" s="92"/>
      <c r="F5223" s="92" t="s">
        <v>10903</v>
      </c>
      <c r="G5223" s="91"/>
      <c r="H5223" s="91"/>
      <c r="I5223" s="93">
        <v>1</v>
      </c>
      <c r="J5223" s="91"/>
      <c r="K5223" s="98"/>
      <c r="L5223" s="99"/>
      <c r="M5223" s="100"/>
      <c r="N5223" s="101"/>
      <c r="O5223" s="100"/>
      <c r="P5223" s="98"/>
      <c r="Q5223" s="91"/>
      <c r="R5223" s="91"/>
      <c r="S5223" s="91"/>
    </row>
    <row r="5224" spans="1:19" ht="22.5" x14ac:dyDescent="0.25">
      <c r="A5224" s="89" t="s">
        <v>10904</v>
      </c>
      <c r="B5224" s="89" t="s">
        <v>10905</v>
      </c>
      <c r="C5224" s="89"/>
      <c r="D5224" s="89" t="s">
        <v>12</v>
      </c>
      <c r="E5224" s="94" t="s">
        <v>10906</v>
      </c>
      <c r="F5224" s="95" t="s">
        <v>10907</v>
      </c>
      <c r="G5224" s="89" t="s">
        <v>37</v>
      </c>
      <c r="H5224" s="89" t="s">
        <v>10908</v>
      </c>
      <c r="I5224" s="96">
        <v>1</v>
      </c>
      <c r="J5224" s="97">
        <v>272</v>
      </c>
      <c r="K5224" s="98">
        <f>J5224/H5224</f>
        <v>70833.33</v>
      </c>
      <c r="L5224" s="99">
        <f>$L$8</f>
        <v>1.0815399999999999</v>
      </c>
      <c r="M5224" s="100">
        <f>$M$8</f>
        <v>1.0590999999999999</v>
      </c>
      <c r="N5224" s="101">
        <f>$N$8</f>
        <v>0.97811300000000001</v>
      </c>
      <c r="O5224" s="100">
        <f>$O$8</f>
        <v>1</v>
      </c>
      <c r="P5224" s="98">
        <f>K5224*L5224*M5224*N5224*O5224</f>
        <v>79360.84</v>
      </c>
      <c r="Q5224" s="97">
        <f>H5224*P5224</f>
        <v>304.75</v>
      </c>
      <c r="R5224" s="97"/>
      <c r="S5224" s="97"/>
    </row>
    <row r="5225" spans="1:19" ht="22.5" x14ac:dyDescent="0.25">
      <c r="A5225" s="89" t="s">
        <v>10909</v>
      </c>
      <c r="B5225" s="89" t="s">
        <v>10905</v>
      </c>
      <c r="C5225" s="89"/>
      <c r="D5225" s="89" t="s">
        <v>24</v>
      </c>
      <c r="E5225" s="94" t="s">
        <v>10910</v>
      </c>
      <c r="F5225" s="95" t="s">
        <v>10911</v>
      </c>
      <c r="G5225" s="89" t="s">
        <v>37</v>
      </c>
      <c r="H5225" s="89" t="s">
        <v>10912</v>
      </c>
      <c r="I5225" s="96">
        <v>1</v>
      </c>
      <c r="J5225" s="97">
        <v>432</v>
      </c>
      <c r="K5225" s="98">
        <f>J5225/H5225</f>
        <v>191150.44</v>
      </c>
      <c r="L5225" s="99">
        <f>$L$8</f>
        <v>1.0815399999999999</v>
      </c>
      <c r="M5225" s="100">
        <f>$M$8</f>
        <v>1.0590999999999999</v>
      </c>
      <c r="N5225" s="101">
        <f>$N$8</f>
        <v>0.97811300000000001</v>
      </c>
      <c r="O5225" s="100">
        <f>$O$8</f>
        <v>1</v>
      </c>
      <c r="P5225" s="98">
        <f>K5225*L5225*M5225*N5225*O5225</f>
        <v>214162.73</v>
      </c>
      <c r="Q5225" s="97">
        <f>H5225*P5225</f>
        <v>484.01</v>
      </c>
      <c r="R5225" s="97"/>
      <c r="S5225" s="97"/>
    </row>
    <row r="5226" spans="1:19" ht="22.5" x14ac:dyDescent="0.25">
      <c r="A5226" s="89" t="s">
        <v>10913</v>
      </c>
      <c r="B5226" s="89" t="s">
        <v>10905</v>
      </c>
      <c r="C5226" s="89"/>
      <c r="D5226" s="89" t="s">
        <v>30</v>
      </c>
      <c r="E5226" s="94" t="s">
        <v>31</v>
      </c>
      <c r="F5226" s="95" t="s">
        <v>32</v>
      </c>
      <c r="G5226" s="89" t="s">
        <v>27</v>
      </c>
      <c r="H5226" s="89" t="s">
        <v>10914</v>
      </c>
      <c r="I5226" s="96">
        <v>1</v>
      </c>
      <c r="J5226" s="97">
        <v>2724</v>
      </c>
      <c r="K5226" s="98">
        <f>J5226/H5226</f>
        <v>709.01</v>
      </c>
      <c r="L5226" s="99">
        <f>$L$8</f>
        <v>1.0815399999999999</v>
      </c>
      <c r="M5226" s="100">
        <f>$M$8</f>
        <v>1.0590999999999999</v>
      </c>
      <c r="N5226" s="101">
        <f>$N$8</f>
        <v>0.97811300000000001</v>
      </c>
      <c r="O5226" s="100">
        <f>$O$8</f>
        <v>1</v>
      </c>
      <c r="P5226" s="98">
        <f>K5226*L5226*M5226*N5226*O5226</f>
        <v>794.37</v>
      </c>
      <c r="Q5226" s="97">
        <f>H5226*P5226</f>
        <v>3051.97</v>
      </c>
      <c r="R5226" s="97"/>
      <c r="S5226" s="97"/>
    </row>
    <row r="5227" spans="1:19" ht="22.5" x14ac:dyDescent="0.25">
      <c r="A5227" s="89" t="s">
        <v>10915</v>
      </c>
      <c r="B5227" s="89" t="s">
        <v>10905</v>
      </c>
      <c r="C5227" s="89"/>
      <c r="D5227" s="89" t="s">
        <v>34</v>
      </c>
      <c r="E5227" s="94" t="s">
        <v>5517</v>
      </c>
      <c r="F5227" s="95" t="s">
        <v>5518</v>
      </c>
      <c r="G5227" s="89" t="s">
        <v>51</v>
      </c>
      <c r="H5227" s="89" t="s">
        <v>249</v>
      </c>
      <c r="I5227" s="96">
        <v>1</v>
      </c>
      <c r="J5227" s="97">
        <v>342</v>
      </c>
      <c r="K5227" s="98">
        <f>J5227/H5227</f>
        <v>171000</v>
      </c>
      <c r="L5227" s="99">
        <f>$L$8</f>
        <v>1.0815399999999999</v>
      </c>
      <c r="M5227" s="100">
        <f>$M$8</f>
        <v>1.0590999999999999</v>
      </c>
      <c r="N5227" s="101">
        <f>$N$8</f>
        <v>0.97811300000000001</v>
      </c>
      <c r="O5227" s="100">
        <f>$O$8</f>
        <v>1</v>
      </c>
      <c r="P5227" s="98">
        <f>K5227*L5227*M5227*N5227*O5227</f>
        <v>191586.41</v>
      </c>
      <c r="Q5227" s="97">
        <f>H5227*P5227</f>
        <v>383.17</v>
      </c>
      <c r="R5227" s="97"/>
      <c r="S5227" s="97"/>
    </row>
    <row r="5228" spans="1:19" x14ac:dyDescent="0.25">
      <c r="A5228" s="89" t="s">
        <v>10916</v>
      </c>
      <c r="B5228" s="89" t="s">
        <v>10905</v>
      </c>
      <c r="C5228" s="89"/>
      <c r="D5228" s="89" t="s">
        <v>40</v>
      </c>
      <c r="E5228" s="94" t="s">
        <v>552</v>
      </c>
      <c r="F5228" s="95" t="s">
        <v>553</v>
      </c>
      <c r="G5228" s="89" t="s">
        <v>81</v>
      </c>
      <c r="H5228" s="89" t="s">
        <v>1201</v>
      </c>
      <c r="I5228" s="96">
        <v>1</v>
      </c>
      <c r="J5228" s="97">
        <v>520</v>
      </c>
      <c r="K5228" s="98">
        <f>J5228/H5228</f>
        <v>2166.67</v>
      </c>
      <c r="L5228" s="99">
        <f>$L$8</f>
        <v>1.0815399999999999</v>
      </c>
      <c r="M5228" s="100">
        <f>$M$8</f>
        <v>1.0590999999999999</v>
      </c>
      <c r="N5228" s="101">
        <f>$N$8</f>
        <v>0.97811300000000001</v>
      </c>
      <c r="O5228" s="100">
        <f>$O$8</f>
        <v>1</v>
      </c>
      <c r="P5228" s="98">
        <f>K5228*L5228*M5228*N5228*O5228</f>
        <v>2427.5100000000002</v>
      </c>
      <c r="Q5228" s="97">
        <f>H5228*P5228</f>
        <v>582.6</v>
      </c>
      <c r="R5228" s="97"/>
      <c r="S5228" s="97"/>
    </row>
    <row r="5229" spans="1:19" x14ac:dyDescent="0.25">
      <c r="A5229" s="89"/>
      <c r="B5229" s="90"/>
      <c r="C5229" s="90"/>
      <c r="D5229" s="91"/>
      <c r="E5229" s="92"/>
      <c r="F5229" s="92" t="s">
        <v>10903</v>
      </c>
      <c r="G5229" s="91"/>
      <c r="H5229" s="91"/>
      <c r="I5229" s="93">
        <v>1</v>
      </c>
      <c r="J5229" s="91"/>
      <c r="K5229" s="98"/>
      <c r="L5229" s="99"/>
      <c r="M5229" s="100"/>
      <c r="N5229" s="101"/>
      <c r="O5229" s="100"/>
      <c r="P5229" s="98"/>
      <c r="Q5229" s="91"/>
      <c r="R5229" s="91"/>
      <c r="S5229" s="91"/>
    </row>
    <row r="5230" spans="1:19" x14ac:dyDescent="0.25">
      <c r="A5230" s="89" t="s">
        <v>10917</v>
      </c>
      <c r="B5230" s="89" t="s">
        <v>10905</v>
      </c>
      <c r="C5230" s="89"/>
      <c r="D5230" s="89" t="s">
        <v>43</v>
      </c>
      <c r="E5230" s="94" t="s">
        <v>556</v>
      </c>
      <c r="F5230" s="95" t="s">
        <v>557</v>
      </c>
      <c r="G5230" s="89" t="s">
        <v>81</v>
      </c>
      <c r="H5230" s="89" t="s">
        <v>10528</v>
      </c>
      <c r="I5230" s="96">
        <v>1</v>
      </c>
      <c r="J5230" s="97">
        <v>320</v>
      </c>
      <c r="K5230" s="98">
        <f t="shared" ref="K5230:K5254" si="2863">J5230/H5230</f>
        <v>1111.1099999999999</v>
      </c>
      <c r="L5230" s="99">
        <f t="shared" ref="L5230:L5254" si="2864">$L$8</f>
        <v>1.0815399999999999</v>
      </c>
      <c r="M5230" s="100">
        <f t="shared" ref="M5230:M5254" si="2865">$M$8</f>
        <v>1.0590999999999999</v>
      </c>
      <c r="N5230" s="101">
        <f t="shared" ref="N5230:N5254" si="2866">$N$8</f>
        <v>0.97811300000000001</v>
      </c>
      <c r="O5230" s="100">
        <f t="shared" ref="O5230:O5254" si="2867">$O$8</f>
        <v>1</v>
      </c>
      <c r="P5230" s="98">
        <f t="shared" ref="P5230:P5254" si="2868">K5230*L5230*M5230*N5230*O5230</f>
        <v>1244.8699999999999</v>
      </c>
      <c r="Q5230" s="97">
        <f t="shared" ref="Q5230:Q5254" si="2869">H5230*P5230</f>
        <v>358.52</v>
      </c>
      <c r="R5230" s="97"/>
      <c r="S5230" s="97"/>
    </row>
    <row r="5231" spans="1:19" ht="22.5" x14ac:dyDescent="0.25">
      <c r="A5231" s="89" t="s">
        <v>10918</v>
      </c>
      <c r="B5231" s="89" t="s">
        <v>10905</v>
      </c>
      <c r="C5231" s="89"/>
      <c r="D5231" s="89" t="s">
        <v>48</v>
      </c>
      <c r="E5231" s="94" t="s">
        <v>10919</v>
      </c>
      <c r="F5231" s="95" t="s">
        <v>10920</v>
      </c>
      <c r="G5231" s="89" t="s">
        <v>648</v>
      </c>
      <c r="H5231" s="89" t="s">
        <v>12</v>
      </c>
      <c r="I5231" s="96">
        <v>1</v>
      </c>
      <c r="J5231" s="97">
        <v>3806</v>
      </c>
      <c r="K5231" s="98">
        <f t="shared" si="2863"/>
        <v>3806</v>
      </c>
      <c r="L5231" s="99">
        <f t="shared" si="2864"/>
        <v>1.0815399999999999</v>
      </c>
      <c r="M5231" s="100">
        <f t="shared" si="2865"/>
        <v>1.0590999999999999</v>
      </c>
      <c r="N5231" s="101">
        <f t="shared" si="2866"/>
        <v>0.97811300000000001</v>
      </c>
      <c r="O5231" s="100">
        <f t="shared" si="2867"/>
        <v>1</v>
      </c>
      <c r="P5231" s="98">
        <f t="shared" si="2868"/>
        <v>4264.2</v>
      </c>
      <c r="Q5231" s="97">
        <f t="shared" si="2869"/>
        <v>4264.2</v>
      </c>
      <c r="R5231" s="97"/>
      <c r="S5231" s="97"/>
    </row>
    <row r="5232" spans="1:19" ht="22.5" x14ac:dyDescent="0.25">
      <c r="A5232" s="89" t="s">
        <v>10921</v>
      </c>
      <c r="B5232" s="89" t="s">
        <v>10905</v>
      </c>
      <c r="C5232" s="89"/>
      <c r="D5232" s="89" t="s">
        <v>55</v>
      </c>
      <c r="E5232" s="94" t="s">
        <v>10922</v>
      </c>
      <c r="F5232" s="95" t="s">
        <v>10923</v>
      </c>
      <c r="G5232" s="89" t="s">
        <v>648</v>
      </c>
      <c r="H5232" s="89" t="s">
        <v>12</v>
      </c>
      <c r="I5232" s="96">
        <v>1</v>
      </c>
      <c r="J5232" s="97">
        <v>4048</v>
      </c>
      <c r="K5232" s="98">
        <f t="shared" si="2863"/>
        <v>4048</v>
      </c>
      <c r="L5232" s="99">
        <f t="shared" si="2864"/>
        <v>1.0815399999999999</v>
      </c>
      <c r="M5232" s="100">
        <f t="shared" si="2865"/>
        <v>1.0590999999999999</v>
      </c>
      <c r="N5232" s="101">
        <f t="shared" si="2866"/>
        <v>0.97811300000000001</v>
      </c>
      <c r="O5232" s="100">
        <f t="shared" si="2867"/>
        <v>1</v>
      </c>
      <c r="P5232" s="98">
        <f t="shared" si="2868"/>
        <v>4535.33</v>
      </c>
      <c r="Q5232" s="97">
        <f t="shared" si="2869"/>
        <v>4535.33</v>
      </c>
      <c r="R5232" s="97"/>
      <c r="S5232" s="97"/>
    </row>
    <row r="5233" spans="1:19" x14ac:dyDescent="0.25">
      <c r="A5233" s="89" t="s">
        <v>10924</v>
      </c>
      <c r="B5233" s="89" t="s">
        <v>10905</v>
      </c>
      <c r="C5233" s="89"/>
      <c r="D5233" s="89" t="s">
        <v>58</v>
      </c>
      <c r="E5233" s="94" t="s">
        <v>10925</v>
      </c>
      <c r="F5233" s="95" t="s">
        <v>10926</v>
      </c>
      <c r="G5233" s="89" t="s">
        <v>648</v>
      </c>
      <c r="H5233" s="89" t="s">
        <v>55</v>
      </c>
      <c r="I5233" s="96">
        <v>1</v>
      </c>
      <c r="J5233" s="97">
        <v>8141</v>
      </c>
      <c r="K5233" s="98">
        <f t="shared" si="2863"/>
        <v>1017.63</v>
      </c>
      <c r="L5233" s="99">
        <f t="shared" si="2864"/>
        <v>1.0815399999999999</v>
      </c>
      <c r="M5233" s="100">
        <f t="shared" si="2865"/>
        <v>1.0590999999999999</v>
      </c>
      <c r="N5233" s="101">
        <f t="shared" si="2866"/>
        <v>0.97811300000000001</v>
      </c>
      <c r="O5233" s="100">
        <f t="shared" si="2867"/>
        <v>1</v>
      </c>
      <c r="P5233" s="98">
        <f t="shared" si="2868"/>
        <v>1140.1400000000001</v>
      </c>
      <c r="Q5233" s="97">
        <f t="shared" si="2869"/>
        <v>9121.1200000000008</v>
      </c>
      <c r="R5233" s="97"/>
      <c r="S5233" s="97"/>
    </row>
    <row r="5234" spans="1:19" ht="22.5" x14ac:dyDescent="0.25">
      <c r="A5234" s="89" t="s">
        <v>10927</v>
      </c>
      <c r="B5234" s="89" t="s">
        <v>10905</v>
      </c>
      <c r="C5234" s="89"/>
      <c r="D5234" s="89" t="s">
        <v>60</v>
      </c>
      <c r="E5234" s="94" t="s">
        <v>10928</v>
      </c>
      <c r="F5234" s="95" t="s">
        <v>10929</v>
      </c>
      <c r="G5234" s="89" t="s">
        <v>648</v>
      </c>
      <c r="H5234" s="89" t="s">
        <v>10930</v>
      </c>
      <c r="I5234" s="96">
        <v>1</v>
      </c>
      <c r="J5234" s="97">
        <v>-2832</v>
      </c>
      <c r="K5234" s="98">
        <f t="shared" si="2863"/>
        <v>354</v>
      </c>
      <c r="L5234" s="99">
        <f t="shared" si="2864"/>
        <v>1.0815399999999999</v>
      </c>
      <c r="M5234" s="100">
        <f t="shared" si="2865"/>
        <v>1.0590999999999999</v>
      </c>
      <c r="N5234" s="101">
        <f t="shared" si="2866"/>
        <v>0.97811300000000001</v>
      </c>
      <c r="O5234" s="100">
        <f t="shared" si="2867"/>
        <v>1</v>
      </c>
      <c r="P5234" s="98">
        <f t="shared" si="2868"/>
        <v>396.62</v>
      </c>
      <c r="Q5234" s="97">
        <f t="shared" si="2869"/>
        <v>-3172.96</v>
      </c>
      <c r="R5234" s="97"/>
      <c r="S5234" s="97"/>
    </row>
    <row r="5235" spans="1:19" ht="22.5" x14ac:dyDescent="0.25">
      <c r="A5235" s="89" t="s">
        <v>10931</v>
      </c>
      <c r="B5235" s="89" t="s">
        <v>10905</v>
      </c>
      <c r="C5235" s="89"/>
      <c r="D5235" s="89" t="s">
        <v>65</v>
      </c>
      <c r="E5235" s="94" t="s">
        <v>10932</v>
      </c>
      <c r="F5235" s="95" t="s">
        <v>10933</v>
      </c>
      <c r="G5235" s="89" t="s">
        <v>648</v>
      </c>
      <c r="H5235" s="89" t="s">
        <v>55</v>
      </c>
      <c r="I5235" s="96">
        <v>1</v>
      </c>
      <c r="J5235" s="97">
        <v>2102</v>
      </c>
      <c r="K5235" s="98">
        <f t="shared" si="2863"/>
        <v>262.75</v>
      </c>
      <c r="L5235" s="99">
        <f t="shared" si="2864"/>
        <v>1.0815399999999999</v>
      </c>
      <c r="M5235" s="100">
        <f t="shared" si="2865"/>
        <v>1.0590999999999999</v>
      </c>
      <c r="N5235" s="101">
        <f t="shared" si="2866"/>
        <v>0.97811300000000001</v>
      </c>
      <c r="O5235" s="100">
        <f t="shared" si="2867"/>
        <v>1</v>
      </c>
      <c r="P5235" s="98">
        <f t="shared" si="2868"/>
        <v>294.38</v>
      </c>
      <c r="Q5235" s="97">
        <f t="shared" si="2869"/>
        <v>2355.04</v>
      </c>
      <c r="R5235" s="97"/>
      <c r="S5235" s="97"/>
    </row>
    <row r="5236" spans="1:19" x14ac:dyDescent="0.25">
      <c r="A5236" s="89" t="s">
        <v>10934</v>
      </c>
      <c r="B5236" s="89" t="s">
        <v>10905</v>
      </c>
      <c r="C5236" s="89"/>
      <c r="D5236" s="89" t="s">
        <v>68</v>
      </c>
      <c r="E5236" s="94" t="s">
        <v>10935</v>
      </c>
      <c r="F5236" s="95" t="s">
        <v>10936</v>
      </c>
      <c r="G5236" s="89" t="s">
        <v>648</v>
      </c>
      <c r="H5236" s="89" t="s">
        <v>87</v>
      </c>
      <c r="I5236" s="96">
        <v>1</v>
      </c>
      <c r="J5236" s="97">
        <v>5269</v>
      </c>
      <c r="K5236" s="98">
        <f t="shared" si="2863"/>
        <v>329.31</v>
      </c>
      <c r="L5236" s="99">
        <f t="shared" si="2864"/>
        <v>1.0815399999999999</v>
      </c>
      <c r="M5236" s="100">
        <f t="shared" si="2865"/>
        <v>1.0590999999999999</v>
      </c>
      <c r="N5236" s="101">
        <f t="shared" si="2866"/>
        <v>0.97811300000000001</v>
      </c>
      <c r="O5236" s="100">
        <f t="shared" si="2867"/>
        <v>1</v>
      </c>
      <c r="P5236" s="98">
        <f t="shared" si="2868"/>
        <v>368.96</v>
      </c>
      <c r="Q5236" s="97">
        <f t="shared" si="2869"/>
        <v>5903.36</v>
      </c>
      <c r="R5236" s="97"/>
      <c r="S5236" s="97"/>
    </row>
    <row r="5237" spans="1:19" x14ac:dyDescent="0.25">
      <c r="A5237" s="89" t="s">
        <v>10937</v>
      </c>
      <c r="B5237" s="89" t="s">
        <v>10905</v>
      </c>
      <c r="C5237" s="89"/>
      <c r="D5237" s="89" t="s">
        <v>70</v>
      </c>
      <c r="E5237" s="94" t="s">
        <v>10938</v>
      </c>
      <c r="F5237" s="95" t="s">
        <v>10939</v>
      </c>
      <c r="G5237" s="89" t="s">
        <v>71</v>
      </c>
      <c r="H5237" s="89" t="s">
        <v>10940</v>
      </c>
      <c r="I5237" s="96">
        <v>1</v>
      </c>
      <c r="J5237" s="97">
        <v>-2003</v>
      </c>
      <c r="K5237" s="98">
        <f t="shared" si="2863"/>
        <v>12518.75</v>
      </c>
      <c r="L5237" s="99">
        <f t="shared" si="2864"/>
        <v>1.0815399999999999</v>
      </c>
      <c r="M5237" s="100">
        <f t="shared" si="2865"/>
        <v>1.0590999999999999</v>
      </c>
      <c r="N5237" s="101">
        <f t="shared" si="2866"/>
        <v>0.97811300000000001</v>
      </c>
      <c r="O5237" s="100">
        <f t="shared" si="2867"/>
        <v>1</v>
      </c>
      <c r="P5237" s="98">
        <f t="shared" si="2868"/>
        <v>14025.86</v>
      </c>
      <c r="Q5237" s="97">
        <f t="shared" si="2869"/>
        <v>-2244.14</v>
      </c>
      <c r="R5237" s="97"/>
      <c r="S5237" s="97"/>
    </row>
    <row r="5238" spans="1:19" x14ac:dyDescent="0.25">
      <c r="A5238" s="89" t="s">
        <v>10941</v>
      </c>
      <c r="B5238" s="89" t="s">
        <v>10905</v>
      </c>
      <c r="C5238" s="89"/>
      <c r="D5238" s="89" t="s">
        <v>73</v>
      </c>
      <c r="E5238" s="94" t="s">
        <v>10942</v>
      </c>
      <c r="F5238" s="95" t="s">
        <v>10943</v>
      </c>
      <c r="G5238" s="89" t="s">
        <v>71</v>
      </c>
      <c r="H5238" s="89" t="s">
        <v>296</v>
      </c>
      <c r="I5238" s="96">
        <v>1</v>
      </c>
      <c r="J5238" s="97">
        <v>2861</v>
      </c>
      <c r="K5238" s="98">
        <f t="shared" si="2863"/>
        <v>17881.25</v>
      </c>
      <c r="L5238" s="99">
        <f t="shared" si="2864"/>
        <v>1.0815399999999999</v>
      </c>
      <c r="M5238" s="100">
        <f t="shared" si="2865"/>
        <v>1.0590999999999999</v>
      </c>
      <c r="N5238" s="101">
        <f t="shared" si="2866"/>
        <v>0.97811300000000001</v>
      </c>
      <c r="O5238" s="100">
        <f t="shared" si="2867"/>
        <v>1</v>
      </c>
      <c r="P5238" s="98">
        <f t="shared" si="2868"/>
        <v>20033.939999999999</v>
      </c>
      <c r="Q5238" s="97">
        <f t="shared" si="2869"/>
        <v>3205.43</v>
      </c>
      <c r="R5238" s="97"/>
      <c r="S5238" s="97"/>
    </row>
    <row r="5239" spans="1:19" x14ac:dyDescent="0.25">
      <c r="A5239" s="89" t="s">
        <v>10944</v>
      </c>
      <c r="B5239" s="89" t="s">
        <v>10905</v>
      </c>
      <c r="C5239" s="89"/>
      <c r="D5239" s="89" t="s">
        <v>75</v>
      </c>
      <c r="E5239" s="94" t="s">
        <v>10945</v>
      </c>
      <c r="F5239" s="95" t="s">
        <v>10946</v>
      </c>
      <c r="G5239" s="89" t="s">
        <v>648</v>
      </c>
      <c r="H5239" s="89" t="s">
        <v>90</v>
      </c>
      <c r="I5239" s="96">
        <v>1</v>
      </c>
      <c r="J5239" s="97">
        <v>761</v>
      </c>
      <c r="K5239" s="98">
        <f t="shared" si="2863"/>
        <v>42.28</v>
      </c>
      <c r="L5239" s="99">
        <f t="shared" si="2864"/>
        <v>1.0815399999999999</v>
      </c>
      <c r="M5239" s="100">
        <f t="shared" si="2865"/>
        <v>1.0590999999999999</v>
      </c>
      <c r="N5239" s="101">
        <f t="shared" si="2866"/>
        <v>0.97811300000000001</v>
      </c>
      <c r="O5239" s="100">
        <f t="shared" si="2867"/>
        <v>1</v>
      </c>
      <c r="P5239" s="98">
        <f t="shared" si="2868"/>
        <v>47.37</v>
      </c>
      <c r="Q5239" s="97">
        <f t="shared" si="2869"/>
        <v>852.66</v>
      </c>
      <c r="R5239" s="97"/>
      <c r="S5239" s="97"/>
    </row>
    <row r="5240" spans="1:19" x14ac:dyDescent="0.25">
      <c r="A5240" s="89" t="s">
        <v>10947</v>
      </c>
      <c r="B5240" s="89" t="s">
        <v>10905</v>
      </c>
      <c r="C5240" s="89"/>
      <c r="D5240" s="89" t="s">
        <v>87</v>
      </c>
      <c r="E5240" s="94" t="s">
        <v>10948</v>
      </c>
      <c r="F5240" s="95" t="s">
        <v>10949</v>
      </c>
      <c r="G5240" s="89" t="s">
        <v>648</v>
      </c>
      <c r="H5240" s="89" t="s">
        <v>12</v>
      </c>
      <c r="I5240" s="96">
        <v>1</v>
      </c>
      <c r="J5240" s="97">
        <v>8867</v>
      </c>
      <c r="K5240" s="98">
        <f t="shared" si="2863"/>
        <v>8867</v>
      </c>
      <c r="L5240" s="99">
        <f t="shared" si="2864"/>
        <v>1.0815399999999999</v>
      </c>
      <c r="M5240" s="100">
        <f t="shared" si="2865"/>
        <v>1.0590999999999999</v>
      </c>
      <c r="N5240" s="101">
        <f t="shared" si="2866"/>
        <v>0.97811300000000001</v>
      </c>
      <c r="O5240" s="100">
        <f t="shared" si="2867"/>
        <v>1</v>
      </c>
      <c r="P5240" s="98">
        <f t="shared" si="2868"/>
        <v>9934.48</v>
      </c>
      <c r="Q5240" s="97">
        <f t="shared" si="2869"/>
        <v>9934.48</v>
      </c>
      <c r="R5240" s="97"/>
      <c r="S5240" s="97"/>
    </row>
    <row r="5241" spans="1:19" x14ac:dyDescent="0.25">
      <c r="A5241" s="89" t="s">
        <v>10950</v>
      </c>
      <c r="B5241" s="89" t="s">
        <v>10905</v>
      </c>
      <c r="C5241" s="89"/>
      <c r="D5241" s="89" t="s">
        <v>89</v>
      </c>
      <c r="E5241" s="94" t="s">
        <v>10951</v>
      </c>
      <c r="F5241" s="95" t="s">
        <v>10952</v>
      </c>
      <c r="G5241" s="89" t="s">
        <v>648</v>
      </c>
      <c r="H5241" s="89" t="s">
        <v>12</v>
      </c>
      <c r="I5241" s="96">
        <v>1</v>
      </c>
      <c r="J5241" s="97">
        <v>3695</v>
      </c>
      <c r="K5241" s="98">
        <f t="shared" si="2863"/>
        <v>3695</v>
      </c>
      <c r="L5241" s="99">
        <f t="shared" si="2864"/>
        <v>1.0815399999999999</v>
      </c>
      <c r="M5241" s="100">
        <f t="shared" si="2865"/>
        <v>1.0590999999999999</v>
      </c>
      <c r="N5241" s="101">
        <f t="shared" si="2866"/>
        <v>0.97811300000000001</v>
      </c>
      <c r="O5241" s="100">
        <f t="shared" si="2867"/>
        <v>1</v>
      </c>
      <c r="P5241" s="98">
        <f t="shared" si="2868"/>
        <v>4139.83</v>
      </c>
      <c r="Q5241" s="97">
        <f t="shared" si="2869"/>
        <v>4139.83</v>
      </c>
      <c r="R5241" s="97"/>
      <c r="S5241" s="97"/>
    </row>
    <row r="5242" spans="1:19" ht="22.5" x14ac:dyDescent="0.25">
      <c r="A5242" s="89" t="s">
        <v>10953</v>
      </c>
      <c r="B5242" s="89" t="s">
        <v>10905</v>
      </c>
      <c r="C5242" s="89"/>
      <c r="D5242" s="89" t="s">
        <v>90</v>
      </c>
      <c r="E5242" s="94" t="s">
        <v>10954</v>
      </c>
      <c r="F5242" s="95" t="s">
        <v>10955</v>
      </c>
      <c r="G5242" s="89" t="s">
        <v>71</v>
      </c>
      <c r="H5242" s="89" t="s">
        <v>451</v>
      </c>
      <c r="I5242" s="96">
        <v>1</v>
      </c>
      <c r="J5242" s="97">
        <v>321</v>
      </c>
      <c r="K5242" s="98">
        <f t="shared" si="2863"/>
        <v>32100</v>
      </c>
      <c r="L5242" s="99">
        <f t="shared" si="2864"/>
        <v>1.0815399999999999</v>
      </c>
      <c r="M5242" s="100">
        <f t="shared" si="2865"/>
        <v>1.0590999999999999</v>
      </c>
      <c r="N5242" s="101">
        <f t="shared" si="2866"/>
        <v>0.97811300000000001</v>
      </c>
      <c r="O5242" s="100">
        <f t="shared" si="2867"/>
        <v>1</v>
      </c>
      <c r="P5242" s="98">
        <f t="shared" si="2868"/>
        <v>35964.47</v>
      </c>
      <c r="Q5242" s="97">
        <f t="shared" si="2869"/>
        <v>359.64</v>
      </c>
      <c r="R5242" s="97"/>
      <c r="S5242" s="97"/>
    </row>
    <row r="5243" spans="1:19" x14ac:dyDescent="0.25">
      <c r="A5243" s="89" t="s">
        <v>10956</v>
      </c>
      <c r="B5243" s="89" t="s">
        <v>10905</v>
      </c>
      <c r="C5243" s="89"/>
      <c r="D5243" s="89" t="s">
        <v>91</v>
      </c>
      <c r="E5243" s="94" t="s">
        <v>10957</v>
      </c>
      <c r="F5243" s="95" t="s">
        <v>10958</v>
      </c>
      <c r="G5243" s="89" t="s">
        <v>10959</v>
      </c>
      <c r="H5243" s="89" t="s">
        <v>1183</v>
      </c>
      <c r="I5243" s="96">
        <v>1</v>
      </c>
      <c r="J5243" s="97">
        <v>1231</v>
      </c>
      <c r="K5243" s="98">
        <f t="shared" si="2863"/>
        <v>6155</v>
      </c>
      <c r="L5243" s="99">
        <f t="shared" si="2864"/>
        <v>1.0815399999999999</v>
      </c>
      <c r="M5243" s="100">
        <f t="shared" si="2865"/>
        <v>1.0590999999999999</v>
      </c>
      <c r="N5243" s="101">
        <f t="shared" si="2866"/>
        <v>0.97811300000000001</v>
      </c>
      <c r="O5243" s="100">
        <f t="shared" si="2867"/>
        <v>1</v>
      </c>
      <c r="P5243" s="98">
        <f t="shared" si="2868"/>
        <v>6895.99</v>
      </c>
      <c r="Q5243" s="97">
        <f t="shared" si="2869"/>
        <v>1379.2</v>
      </c>
      <c r="R5243" s="97"/>
      <c r="S5243" s="97"/>
    </row>
    <row r="5244" spans="1:19" x14ac:dyDescent="0.25">
      <c r="A5244" s="89" t="s">
        <v>10960</v>
      </c>
      <c r="B5244" s="89" t="s">
        <v>10905</v>
      </c>
      <c r="C5244" s="89"/>
      <c r="D5244" s="89" t="s">
        <v>101</v>
      </c>
      <c r="E5244" s="94" t="s">
        <v>10619</v>
      </c>
      <c r="F5244" s="95" t="s">
        <v>10620</v>
      </c>
      <c r="G5244" s="89" t="s">
        <v>209</v>
      </c>
      <c r="H5244" s="89" t="s">
        <v>6888</v>
      </c>
      <c r="I5244" s="96">
        <v>1</v>
      </c>
      <c r="J5244" s="97">
        <v>897</v>
      </c>
      <c r="K5244" s="98">
        <f t="shared" si="2863"/>
        <v>299000</v>
      </c>
      <c r="L5244" s="99">
        <f t="shared" si="2864"/>
        <v>1.0815399999999999</v>
      </c>
      <c r="M5244" s="100">
        <f t="shared" si="2865"/>
        <v>1.0590999999999999</v>
      </c>
      <c r="N5244" s="101">
        <f t="shared" si="2866"/>
        <v>0.97811300000000001</v>
      </c>
      <c r="O5244" s="100">
        <f t="shared" si="2867"/>
        <v>1</v>
      </c>
      <c r="P5244" s="98">
        <f t="shared" si="2868"/>
        <v>334996.12</v>
      </c>
      <c r="Q5244" s="97">
        <f t="shared" si="2869"/>
        <v>1004.99</v>
      </c>
      <c r="R5244" s="97"/>
      <c r="S5244" s="97"/>
    </row>
    <row r="5245" spans="1:19" x14ac:dyDescent="0.25">
      <c r="A5245" s="89" t="s">
        <v>10961</v>
      </c>
      <c r="B5245" s="89" t="s">
        <v>10905</v>
      </c>
      <c r="C5245" s="89"/>
      <c r="D5245" s="89" t="s">
        <v>106</v>
      </c>
      <c r="E5245" s="94" t="s">
        <v>10623</v>
      </c>
      <c r="F5245" s="95" t="s">
        <v>10624</v>
      </c>
      <c r="G5245" s="89" t="s">
        <v>1077</v>
      </c>
      <c r="H5245" s="89" t="s">
        <v>10962</v>
      </c>
      <c r="I5245" s="96">
        <v>1</v>
      </c>
      <c r="J5245" s="97">
        <v>-617</v>
      </c>
      <c r="K5245" s="98">
        <f t="shared" si="2863"/>
        <v>205.67</v>
      </c>
      <c r="L5245" s="99">
        <f t="shared" si="2864"/>
        <v>1.0815399999999999</v>
      </c>
      <c r="M5245" s="100">
        <f t="shared" si="2865"/>
        <v>1.0590999999999999</v>
      </c>
      <c r="N5245" s="101">
        <f t="shared" si="2866"/>
        <v>0.97811300000000001</v>
      </c>
      <c r="O5245" s="100">
        <f t="shared" si="2867"/>
        <v>1</v>
      </c>
      <c r="P5245" s="98">
        <f t="shared" si="2868"/>
        <v>230.43</v>
      </c>
      <c r="Q5245" s="97">
        <f t="shared" si="2869"/>
        <v>-691.29</v>
      </c>
      <c r="R5245" s="97"/>
      <c r="S5245" s="97"/>
    </row>
    <row r="5246" spans="1:19" x14ac:dyDescent="0.25">
      <c r="A5246" s="89" t="s">
        <v>10963</v>
      </c>
      <c r="B5246" s="89" t="s">
        <v>10905</v>
      </c>
      <c r="C5246" s="89"/>
      <c r="D5246" s="89" t="s">
        <v>107</v>
      </c>
      <c r="E5246" s="94" t="s">
        <v>10627</v>
      </c>
      <c r="F5246" s="95" t="s">
        <v>10628</v>
      </c>
      <c r="G5246" s="89" t="s">
        <v>670</v>
      </c>
      <c r="H5246" s="89" t="s">
        <v>1696</v>
      </c>
      <c r="I5246" s="96">
        <v>1</v>
      </c>
      <c r="J5246" s="97">
        <v>598</v>
      </c>
      <c r="K5246" s="98">
        <f t="shared" si="2863"/>
        <v>1993.33</v>
      </c>
      <c r="L5246" s="99">
        <f t="shared" si="2864"/>
        <v>1.0815399999999999</v>
      </c>
      <c r="M5246" s="100">
        <f t="shared" si="2865"/>
        <v>1.0590999999999999</v>
      </c>
      <c r="N5246" s="101">
        <f t="shared" si="2866"/>
        <v>0.97811300000000001</v>
      </c>
      <c r="O5246" s="100">
        <f t="shared" si="2867"/>
        <v>1</v>
      </c>
      <c r="P5246" s="98">
        <f t="shared" si="2868"/>
        <v>2233.3000000000002</v>
      </c>
      <c r="Q5246" s="97">
        <f t="shared" si="2869"/>
        <v>669.99</v>
      </c>
      <c r="R5246" s="97"/>
      <c r="S5246" s="97"/>
    </row>
    <row r="5247" spans="1:19" ht="22.5" x14ac:dyDescent="0.25">
      <c r="A5247" s="89" t="s">
        <v>10964</v>
      </c>
      <c r="B5247" s="89" t="s">
        <v>10905</v>
      </c>
      <c r="C5247" s="89"/>
      <c r="D5247" s="89" t="s">
        <v>108</v>
      </c>
      <c r="E5247" s="94" t="s">
        <v>9838</v>
      </c>
      <c r="F5247" s="95" t="s">
        <v>9839</v>
      </c>
      <c r="G5247" s="89" t="s">
        <v>648</v>
      </c>
      <c r="H5247" s="89" t="s">
        <v>12</v>
      </c>
      <c r="I5247" s="96">
        <v>1</v>
      </c>
      <c r="J5247" s="97">
        <v>2719</v>
      </c>
      <c r="K5247" s="98">
        <f t="shared" si="2863"/>
        <v>2719</v>
      </c>
      <c r="L5247" s="99">
        <f t="shared" si="2864"/>
        <v>1.0815399999999999</v>
      </c>
      <c r="M5247" s="100">
        <f t="shared" si="2865"/>
        <v>1.0590999999999999</v>
      </c>
      <c r="N5247" s="101">
        <f t="shared" si="2866"/>
        <v>0.97811300000000001</v>
      </c>
      <c r="O5247" s="100">
        <f t="shared" si="2867"/>
        <v>1</v>
      </c>
      <c r="P5247" s="98">
        <f t="shared" si="2868"/>
        <v>3046.34</v>
      </c>
      <c r="Q5247" s="97">
        <f t="shared" si="2869"/>
        <v>3046.34</v>
      </c>
      <c r="R5247" s="97"/>
      <c r="S5247" s="97"/>
    </row>
    <row r="5248" spans="1:19" ht="22.5" x14ac:dyDescent="0.25">
      <c r="A5248" s="89" t="s">
        <v>10965</v>
      </c>
      <c r="B5248" s="89" t="s">
        <v>10905</v>
      </c>
      <c r="C5248" s="89" t="s">
        <v>17297</v>
      </c>
      <c r="D5248" s="89" t="s">
        <v>109</v>
      </c>
      <c r="E5248" s="94" t="s">
        <v>10966</v>
      </c>
      <c r="F5248" s="95" t="s">
        <v>10967</v>
      </c>
      <c r="G5248" s="89" t="s">
        <v>648</v>
      </c>
      <c r="H5248" s="89" t="s">
        <v>12</v>
      </c>
      <c r="I5248" s="96">
        <v>1</v>
      </c>
      <c r="J5248" s="97">
        <v>1290</v>
      </c>
      <c r="K5248" s="98">
        <f t="shared" si="2863"/>
        <v>1290</v>
      </c>
      <c r="L5248" s="99">
        <f t="shared" si="2864"/>
        <v>1.0815399999999999</v>
      </c>
      <c r="M5248" s="100">
        <f t="shared" si="2865"/>
        <v>1.0590999999999999</v>
      </c>
      <c r="N5248" s="101">
        <f t="shared" si="2866"/>
        <v>0.97811300000000001</v>
      </c>
      <c r="O5248" s="100">
        <f t="shared" si="2867"/>
        <v>1</v>
      </c>
      <c r="P5248" s="98">
        <f t="shared" si="2868"/>
        <v>1445.3</v>
      </c>
      <c r="Q5248" s="97">
        <f t="shared" si="2869"/>
        <v>1445.3</v>
      </c>
      <c r="R5248" s="97">
        <f t="shared" ref="R5248" si="2870">Q5248</f>
        <v>1445.3</v>
      </c>
      <c r="S5248" s="97"/>
    </row>
    <row r="5249" spans="1:19" ht="22.5" x14ac:dyDescent="0.25">
      <c r="A5249" s="89" t="s">
        <v>10968</v>
      </c>
      <c r="B5249" s="89" t="s">
        <v>10905</v>
      </c>
      <c r="C5249" s="89"/>
      <c r="D5249" s="89" t="s">
        <v>122</v>
      </c>
      <c r="E5249" s="94" t="s">
        <v>44</v>
      </c>
      <c r="F5249" s="95" t="s">
        <v>10969</v>
      </c>
      <c r="G5249" s="89" t="s">
        <v>37</v>
      </c>
      <c r="H5249" s="89" t="s">
        <v>10970</v>
      </c>
      <c r="I5249" s="96">
        <v>1</v>
      </c>
      <c r="J5249" s="97">
        <v>27</v>
      </c>
      <c r="K5249" s="98">
        <f t="shared" si="2863"/>
        <v>9440.56</v>
      </c>
      <c r="L5249" s="99">
        <f t="shared" si="2864"/>
        <v>1.0815399999999999</v>
      </c>
      <c r="M5249" s="100">
        <f t="shared" si="2865"/>
        <v>1.0590999999999999</v>
      </c>
      <c r="N5249" s="101">
        <f t="shared" si="2866"/>
        <v>0.97811300000000001</v>
      </c>
      <c r="O5249" s="100">
        <f t="shared" si="2867"/>
        <v>1</v>
      </c>
      <c r="P5249" s="98">
        <f t="shared" si="2868"/>
        <v>10577.09</v>
      </c>
      <c r="Q5249" s="97">
        <f t="shared" si="2869"/>
        <v>30.25</v>
      </c>
      <c r="R5249" s="97"/>
      <c r="S5249" s="97"/>
    </row>
    <row r="5250" spans="1:19" x14ac:dyDescent="0.25">
      <c r="A5250" s="89" t="s">
        <v>10971</v>
      </c>
      <c r="B5250" s="89" t="s">
        <v>10905</v>
      </c>
      <c r="C5250" s="89"/>
      <c r="D5250" s="89" t="s">
        <v>126</v>
      </c>
      <c r="E5250" s="94" t="s">
        <v>49</v>
      </c>
      <c r="F5250" s="95" t="s">
        <v>50</v>
      </c>
      <c r="G5250" s="89" t="s">
        <v>51</v>
      </c>
      <c r="H5250" s="89" t="s">
        <v>10972</v>
      </c>
      <c r="I5250" s="96">
        <v>1</v>
      </c>
      <c r="J5250" s="97">
        <v>368</v>
      </c>
      <c r="K5250" s="98">
        <f t="shared" si="2863"/>
        <v>12867.13</v>
      </c>
      <c r="L5250" s="99">
        <f t="shared" si="2864"/>
        <v>1.0815399999999999</v>
      </c>
      <c r="M5250" s="100">
        <f t="shared" si="2865"/>
        <v>1.0590999999999999</v>
      </c>
      <c r="N5250" s="101">
        <f t="shared" si="2866"/>
        <v>0.97811300000000001</v>
      </c>
      <c r="O5250" s="100">
        <f t="shared" si="2867"/>
        <v>1</v>
      </c>
      <c r="P5250" s="98">
        <f t="shared" si="2868"/>
        <v>14416.18</v>
      </c>
      <c r="Q5250" s="97">
        <f t="shared" si="2869"/>
        <v>412.3</v>
      </c>
      <c r="R5250" s="97"/>
      <c r="S5250" s="97"/>
    </row>
    <row r="5251" spans="1:19" x14ac:dyDescent="0.25">
      <c r="A5251" s="89" t="s">
        <v>10973</v>
      </c>
      <c r="B5251" s="89" t="s">
        <v>10905</v>
      </c>
      <c r="C5251" s="89"/>
      <c r="D5251" s="89" t="s">
        <v>124</v>
      </c>
      <c r="E5251" s="94" t="s">
        <v>10974</v>
      </c>
      <c r="F5251" s="95" t="s">
        <v>10975</v>
      </c>
      <c r="G5251" s="89" t="s">
        <v>209</v>
      </c>
      <c r="H5251" s="89" t="s">
        <v>92</v>
      </c>
      <c r="I5251" s="96">
        <v>1</v>
      </c>
      <c r="J5251" s="97">
        <v>2579</v>
      </c>
      <c r="K5251" s="98">
        <f t="shared" si="2863"/>
        <v>128950</v>
      </c>
      <c r="L5251" s="99">
        <f t="shared" si="2864"/>
        <v>1.0815399999999999</v>
      </c>
      <c r="M5251" s="100">
        <f t="shared" si="2865"/>
        <v>1.0590999999999999</v>
      </c>
      <c r="N5251" s="101">
        <f t="shared" si="2866"/>
        <v>0.97811300000000001</v>
      </c>
      <c r="O5251" s="100">
        <f t="shared" si="2867"/>
        <v>1</v>
      </c>
      <c r="P5251" s="98">
        <f t="shared" si="2868"/>
        <v>144474.07999999999</v>
      </c>
      <c r="Q5251" s="97">
        <f t="shared" si="2869"/>
        <v>2889.48</v>
      </c>
      <c r="R5251" s="97"/>
      <c r="S5251" s="97"/>
    </row>
    <row r="5252" spans="1:19" ht="22.5" x14ac:dyDescent="0.25">
      <c r="A5252" s="89" t="s">
        <v>10976</v>
      </c>
      <c r="B5252" s="89" t="s">
        <v>10905</v>
      </c>
      <c r="C5252" s="89"/>
      <c r="D5252" s="89" t="s">
        <v>129</v>
      </c>
      <c r="E5252" s="94" t="s">
        <v>10977</v>
      </c>
      <c r="F5252" s="95" t="s">
        <v>10978</v>
      </c>
      <c r="G5252" s="89" t="s">
        <v>1077</v>
      </c>
      <c r="H5252" s="89" t="s">
        <v>6800</v>
      </c>
      <c r="I5252" s="96">
        <v>1</v>
      </c>
      <c r="J5252" s="97">
        <v>629</v>
      </c>
      <c r="K5252" s="98">
        <f t="shared" si="2863"/>
        <v>30.83</v>
      </c>
      <c r="L5252" s="99">
        <f t="shared" si="2864"/>
        <v>1.0815399999999999</v>
      </c>
      <c r="M5252" s="100">
        <f t="shared" si="2865"/>
        <v>1.0590999999999999</v>
      </c>
      <c r="N5252" s="101">
        <f t="shared" si="2866"/>
        <v>0.97811300000000001</v>
      </c>
      <c r="O5252" s="100">
        <f t="shared" si="2867"/>
        <v>1</v>
      </c>
      <c r="P5252" s="98">
        <f t="shared" si="2868"/>
        <v>34.54</v>
      </c>
      <c r="Q5252" s="97">
        <f t="shared" si="2869"/>
        <v>704.62</v>
      </c>
      <c r="R5252" s="97"/>
      <c r="S5252" s="97"/>
    </row>
    <row r="5253" spans="1:19" ht="22.5" x14ac:dyDescent="0.25">
      <c r="A5253" s="89" t="s">
        <v>10979</v>
      </c>
      <c r="B5253" s="89" t="s">
        <v>10905</v>
      </c>
      <c r="C5253" s="89"/>
      <c r="D5253" s="89" t="s">
        <v>133</v>
      </c>
      <c r="E5253" s="94" t="s">
        <v>10980</v>
      </c>
      <c r="F5253" s="95" t="s">
        <v>10981</v>
      </c>
      <c r="G5253" s="89" t="s">
        <v>648</v>
      </c>
      <c r="H5253" s="89" t="s">
        <v>12</v>
      </c>
      <c r="I5253" s="96">
        <v>1</v>
      </c>
      <c r="J5253" s="97">
        <v>2840</v>
      </c>
      <c r="K5253" s="98">
        <f t="shared" si="2863"/>
        <v>2840</v>
      </c>
      <c r="L5253" s="99">
        <f t="shared" si="2864"/>
        <v>1.0815399999999999</v>
      </c>
      <c r="M5253" s="100">
        <f t="shared" si="2865"/>
        <v>1.0590999999999999</v>
      </c>
      <c r="N5253" s="101">
        <f t="shared" si="2866"/>
        <v>0.97811300000000001</v>
      </c>
      <c r="O5253" s="100">
        <f t="shared" si="2867"/>
        <v>1</v>
      </c>
      <c r="P5253" s="98">
        <f t="shared" si="2868"/>
        <v>3181.9</v>
      </c>
      <c r="Q5253" s="97">
        <f t="shared" si="2869"/>
        <v>3181.9</v>
      </c>
      <c r="R5253" s="97"/>
      <c r="S5253" s="97"/>
    </row>
    <row r="5254" spans="1:19" ht="22.5" x14ac:dyDescent="0.25">
      <c r="A5254" s="89" t="s">
        <v>10982</v>
      </c>
      <c r="B5254" s="89" t="s">
        <v>10905</v>
      </c>
      <c r="C5254" s="89"/>
      <c r="D5254" s="89" t="s">
        <v>136</v>
      </c>
      <c r="E5254" s="94" t="s">
        <v>10983</v>
      </c>
      <c r="F5254" s="95" t="s">
        <v>10984</v>
      </c>
      <c r="G5254" s="89" t="s">
        <v>648</v>
      </c>
      <c r="H5254" s="89" t="s">
        <v>12</v>
      </c>
      <c r="I5254" s="96">
        <v>1</v>
      </c>
      <c r="J5254" s="97">
        <v>1966</v>
      </c>
      <c r="K5254" s="98">
        <f t="shared" si="2863"/>
        <v>1966</v>
      </c>
      <c r="L5254" s="99">
        <f t="shared" si="2864"/>
        <v>1.0815399999999999</v>
      </c>
      <c r="M5254" s="100">
        <f t="shared" si="2865"/>
        <v>1.0590999999999999</v>
      </c>
      <c r="N5254" s="101">
        <f t="shared" si="2866"/>
        <v>0.97811300000000001</v>
      </c>
      <c r="O5254" s="100">
        <f t="shared" si="2867"/>
        <v>1</v>
      </c>
      <c r="P5254" s="98">
        <f t="shared" si="2868"/>
        <v>2202.6799999999998</v>
      </c>
      <c r="Q5254" s="97">
        <f t="shared" si="2869"/>
        <v>2202.6799999999998</v>
      </c>
      <c r="R5254" s="97"/>
      <c r="S5254" s="97"/>
    </row>
    <row r="5255" spans="1:19" x14ac:dyDescent="0.25">
      <c r="A5255" s="89"/>
      <c r="B5255" s="90"/>
      <c r="C5255" s="90"/>
      <c r="D5255" s="91"/>
      <c r="E5255" s="92"/>
      <c r="F5255" s="92" t="s">
        <v>10985</v>
      </c>
      <c r="G5255" s="91"/>
      <c r="H5255" s="91"/>
      <c r="I5255" s="93">
        <v>1</v>
      </c>
      <c r="J5255" s="91"/>
      <c r="K5255" s="98"/>
      <c r="L5255" s="99"/>
      <c r="M5255" s="100"/>
      <c r="N5255" s="101"/>
      <c r="O5255" s="100"/>
      <c r="P5255" s="98"/>
      <c r="Q5255" s="91"/>
      <c r="R5255" s="91"/>
      <c r="S5255" s="91"/>
    </row>
    <row r="5256" spans="1:19" ht="22.5" x14ac:dyDescent="0.25">
      <c r="A5256" s="89" t="s">
        <v>10986</v>
      </c>
      <c r="B5256" s="89" t="s">
        <v>10905</v>
      </c>
      <c r="C5256" s="89"/>
      <c r="D5256" s="89" t="s">
        <v>141</v>
      </c>
      <c r="E5256" s="94" t="s">
        <v>10646</v>
      </c>
      <c r="F5256" s="95" t="s">
        <v>10647</v>
      </c>
      <c r="G5256" s="89" t="s">
        <v>37</v>
      </c>
      <c r="H5256" s="89" t="s">
        <v>10987</v>
      </c>
      <c r="I5256" s="96">
        <v>1</v>
      </c>
      <c r="J5256" s="97">
        <v>668</v>
      </c>
      <c r="K5256" s="98">
        <f t="shared" ref="K5256:K5265" si="2871">J5256/H5256</f>
        <v>99701.49</v>
      </c>
      <c r="L5256" s="99">
        <f t="shared" ref="L5256:L5265" si="2872">$L$8</f>
        <v>1.0815399999999999</v>
      </c>
      <c r="M5256" s="100">
        <f t="shared" ref="M5256:M5265" si="2873">$M$8</f>
        <v>1.0590999999999999</v>
      </c>
      <c r="N5256" s="101">
        <f t="shared" ref="N5256:N5265" si="2874">$N$8</f>
        <v>0.97811300000000001</v>
      </c>
      <c r="O5256" s="100">
        <f t="shared" ref="O5256:O5265" si="2875">$O$8</f>
        <v>1</v>
      </c>
      <c r="P5256" s="98">
        <f t="shared" ref="P5256:P5265" si="2876">K5256*L5256*M5256*N5256*O5256</f>
        <v>111704.39</v>
      </c>
      <c r="Q5256" s="97">
        <f t="shared" ref="Q5256:Q5265" si="2877">H5256*P5256</f>
        <v>748.42</v>
      </c>
      <c r="R5256" s="97"/>
      <c r="S5256" s="97"/>
    </row>
    <row r="5257" spans="1:19" ht="22.5" x14ac:dyDescent="0.25">
      <c r="A5257" s="89" t="s">
        <v>10988</v>
      </c>
      <c r="B5257" s="89" t="s">
        <v>10905</v>
      </c>
      <c r="C5257" s="89"/>
      <c r="D5257" s="89" t="s">
        <v>144</v>
      </c>
      <c r="E5257" s="94" t="s">
        <v>10910</v>
      </c>
      <c r="F5257" s="95" t="s">
        <v>10911</v>
      </c>
      <c r="G5257" s="89" t="s">
        <v>37</v>
      </c>
      <c r="H5257" s="89" t="s">
        <v>10989</v>
      </c>
      <c r="I5257" s="96">
        <v>1</v>
      </c>
      <c r="J5257" s="97">
        <v>364</v>
      </c>
      <c r="K5257" s="98">
        <f t="shared" si="2871"/>
        <v>191578.95</v>
      </c>
      <c r="L5257" s="99">
        <f t="shared" si="2872"/>
        <v>1.0815399999999999</v>
      </c>
      <c r="M5257" s="100">
        <f t="shared" si="2873"/>
        <v>1.0590999999999999</v>
      </c>
      <c r="N5257" s="101">
        <f t="shared" si="2874"/>
        <v>0.97811300000000001</v>
      </c>
      <c r="O5257" s="100">
        <f t="shared" si="2875"/>
        <v>1</v>
      </c>
      <c r="P5257" s="98">
        <f t="shared" si="2876"/>
        <v>214642.82</v>
      </c>
      <c r="Q5257" s="97">
        <f t="shared" si="2877"/>
        <v>407.82</v>
      </c>
      <c r="R5257" s="97"/>
      <c r="S5257" s="97"/>
    </row>
    <row r="5258" spans="1:19" ht="22.5" x14ac:dyDescent="0.25">
      <c r="A5258" s="89" t="s">
        <v>10990</v>
      </c>
      <c r="B5258" s="89" t="s">
        <v>10905</v>
      </c>
      <c r="C5258" s="89"/>
      <c r="D5258" s="89" t="s">
        <v>146</v>
      </c>
      <c r="E5258" s="94" t="s">
        <v>31</v>
      </c>
      <c r="F5258" s="95" t="s">
        <v>32</v>
      </c>
      <c r="G5258" s="89" t="s">
        <v>27</v>
      </c>
      <c r="H5258" s="89" t="s">
        <v>10991</v>
      </c>
      <c r="I5258" s="96">
        <v>1</v>
      </c>
      <c r="J5258" s="97">
        <v>2290</v>
      </c>
      <c r="K5258" s="98">
        <f t="shared" si="2871"/>
        <v>708.98</v>
      </c>
      <c r="L5258" s="99">
        <f t="shared" si="2872"/>
        <v>1.0815399999999999</v>
      </c>
      <c r="M5258" s="100">
        <f t="shared" si="2873"/>
        <v>1.0590999999999999</v>
      </c>
      <c r="N5258" s="101">
        <f t="shared" si="2874"/>
        <v>0.97811300000000001</v>
      </c>
      <c r="O5258" s="100">
        <f t="shared" si="2875"/>
        <v>1</v>
      </c>
      <c r="P5258" s="98">
        <f t="shared" si="2876"/>
        <v>794.33</v>
      </c>
      <c r="Q5258" s="97">
        <f t="shared" si="2877"/>
        <v>2565.69</v>
      </c>
      <c r="R5258" s="97"/>
      <c r="S5258" s="97"/>
    </row>
    <row r="5259" spans="1:19" x14ac:dyDescent="0.25">
      <c r="A5259" s="89" t="s">
        <v>10992</v>
      </c>
      <c r="B5259" s="89" t="s">
        <v>10905</v>
      </c>
      <c r="C5259" s="89"/>
      <c r="D5259" s="89" t="s">
        <v>151</v>
      </c>
      <c r="E5259" s="94" t="s">
        <v>552</v>
      </c>
      <c r="F5259" s="95" t="s">
        <v>553</v>
      </c>
      <c r="G5259" s="89" t="s">
        <v>81</v>
      </c>
      <c r="H5259" s="89" t="s">
        <v>9911</v>
      </c>
      <c r="I5259" s="96">
        <v>1</v>
      </c>
      <c r="J5259" s="97">
        <v>3034</v>
      </c>
      <c r="K5259" s="98">
        <f t="shared" si="2871"/>
        <v>2167.14</v>
      </c>
      <c r="L5259" s="99">
        <f t="shared" si="2872"/>
        <v>1.0815399999999999</v>
      </c>
      <c r="M5259" s="100">
        <f t="shared" si="2873"/>
        <v>1.0590999999999999</v>
      </c>
      <c r="N5259" s="101">
        <f t="shared" si="2874"/>
        <v>0.97811300000000001</v>
      </c>
      <c r="O5259" s="100">
        <f t="shared" si="2875"/>
        <v>1</v>
      </c>
      <c r="P5259" s="98">
        <f t="shared" si="2876"/>
        <v>2428.04</v>
      </c>
      <c r="Q5259" s="97">
        <f t="shared" si="2877"/>
        <v>3399.26</v>
      </c>
      <c r="R5259" s="97"/>
      <c r="S5259" s="97"/>
    </row>
    <row r="5260" spans="1:19" x14ac:dyDescent="0.25">
      <c r="A5260" s="89" t="s">
        <v>10993</v>
      </c>
      <c r="B5260" s="89" t="s">
        <v>10905</v>
      </c>
      <c r="C5260" s="89"/>
      <c r="D5260" s="89" t="s">
        <v>154</v>
      </c>
      <c r="E5260" s="94" t="s">
        <v>556</v>
      </c>
      <c r="F5260" s="95" t="s">
        <v>557</v>
      </c>
      <c r="G5260" s="89" t="s">
        <v>81</v>
      </c>
      <c r="H5260" s="89" t="s">
        <v>10994</v>
      </c>
      <c r="I5260" s="96">
        <v>1</v>
      </c>
      <c r="J5260" s="97">
        <v>1864</v>
      </c>
      <c r="K5260" s="98">
        <f t="shared" si="2871"/>
        <v>1109.52</v>
      </c>
      <c r="L5260" s="99">
        <f t="shared" si="2872"/>
        <v>1.0815399999999999</v>
      </c>
      <c r="M5260" s="100">
        <f t="shared" si="2873"/>
        <v>1.0590999999999999</v>
      </c>
      <c r="N5260" s="101">
        <f t="shared" si="2874"/>
        <v>0.97811300000000001</v>
      </c>
      <c r="O5260" s="100">
        <f t="shared" si="2875"/>
        <v>1</v>
      </c>
      <c r="P5260" s="98">
        <f t="shared" si="2876"/>
        <v>1243.0899999999999</v>
      </c>
      <c r="Q5260" s="97">
        <f t="shared" si="2877"/>
        <v>2088.39</v>
      </c>
      <c r="R5260" s="97"/>
      <c r="S5260" s="97"/>
    </row>
    <row r="5261" spans="1:19" x14ac:dyDescent="0.25">
      <c r="A5261" s="89" t="s">
        <v>10995</v>
      </c>
      <c r="B5261" s="89" t="s">
        <v>10905</v>
      </c>
      <c r="C5261" s="89"/>
      <c r="D5261" s="89" t="s">
        <v>156</v>
      </c>
      <c r="E5261" s="94" t="s">
        <v>10619</v>
      </c>
      <c r="F5261" s="95" t="s">
        <v>10620</v>
      </c>
      <c r="G5261" s="89" t="s">
        <v>209</v>
      </c>
      <c r="H5261" s="89" t="s">
        <v>2077</v>
      </c>
      <c r="I5261" s="96">
        <v>1</v>
      </c>
      <c r="J5261" s="97">
        <v>7172</v>
      </c>
      <c r="K5261" s="98">
        <f t="shared" si="2871"/>
        <v>298833.33</v>
      </c>
      <c r="L5261" s="99">
        <f t="shared" si="2872"/>
        <v>1.0815399999999999</v>
      </c>
      <c r="M5261" s="100">
        <f t="shared" si="2873"/>
        <v>1.0590999999999999</v>
      </c>
      <c r="N5261" s="101">
        <f t="shared" si="2874"/>
        <v>0.97811300000000001</v>
      </c>
      <c r="O5261" s="100">
        <f t="shared" si="2875"/>
        <v>1</v>
      </c>
      <c r="P5261" s="98">
        <f t="shared" si="2876"/>
        <v>334809.38</v>
      </c>
      <c r="Q5261" s="97">
        <f t="shared" si="2877"/>
        <v>8035.43</v>
      </c>
      <c r="R5261" s="97"/>
      <c r="S5261" s="97"/>
    </row>
    <row r="5262" spans="1:19" x14ac:dyDescent="0.25">
      <c r="A5262" s="89" t="s">
        <v>10996</v>
      </c>
      <c r="B5262" s="89" t="s">
        <v>10905</v>
      </c>
      <c r="C5262" s="89"/>
      <c r="D5262" s="89" t="s">
        <v>157</v>
      </c>
      <c r="E5262" s="94" t="s">
        <v>10623</v>
      </c>
      <c r="F5262" s="95" t="s">
        <v>10624</v>
      </c>
      <c r="G5262" s="89" t="s">
        <v>1077</v>
      </c>
      <c r="H5262" s="89" t="s">
        <v>10997</v>
      </c>
      <c r="I5262" s="96">
        <v>1</v>
      </c>
      <c r="J5262" s="97">
        <v>-4936</v>
      </c>
      <c r="K5262" s="98">
        <f t="shared" si="2871"/>
        <v>205.67</v>
      </c>
      <c r="L5262" s="99">
        <f t="shared" si="2872"/>
        <v>1.0815399999999999</v>
      </c>
      <c r="M5262" s="100">
        <f t="shared" si="2873"/>
        <v>1.0590999999999999</v>
      </c>
      <c r="N5262" s="101">
        <f t="shared" si="2874"/>
        <v>0.97811300000000001</v>
      </c>
      <c r="O5262" s="100">
        <f t="shared" si="2875"/>
        <v>1</v>
      </c>
      <c r="P5262" s="98">
        <f t="shared" si="2876"/>
        <v>230.43</v>
      </c>
      <c r="Q5262" s="97">
        <f t="shared" si="2877"/>
        <v>-5530.32</v>
      </c>
      <c r="R5262" s="97"/>
      <c r="S5262" s="97"/>
    </row>
    <row r="5263" spans="1:19" x14ac:dyDescent="0.25">
      <c r="A5263" s="89" t="s">
        <v>10998</v>
      </c>
      <c r="B5263" s="89" t="s">
        <v>10905</v>
      </c>
      <c r="C5263" s="89"/>
      <c r="D5263" s="89" t="s">
        <v>158</v>
      </c>
      <c r="E5263" s="94" t="s">
        <v>10627</v>
      </c>
      <c r="F5263" s="95" t="s">
        <v>10628</v>
      </c>
      <c r="G5263" s="89" t="s">
        <v>670</v>
      </c>
      <c r="H5263" s="89" t="s">
        <v>5881</v>
      </c>
      <c r="I5263" s="96">
        <v>1</v>
      </c>
      <c r="J5263" s="97">
        <v>4782</v>
      </c>
      <c r="K5263" s="98">
        <f t="shared" si="2871"/>
        <v>1992.5</v>
      </c>
      <c r="L5263" s="99">
        <f t="shared" si="2872"/>
        <v>1.0815399999999999</v>
      </c>
      <c r="M5263" s="100">
        <f t="shared" si="2873"/>
        <v>1.0590999999999999</v>
      </c>
      <c r="N5263" s="101">
        <f t="shared" si="2874"/>
        <v>0.97811300000000001</v>
      </c>
      <c r="O5263" s="100">
        <f t="shared" si="2875"/>
        <v>1</v>
      </c>
      <c r="P5263" s="98">
        <f t="shared" si="2876"/>
        <v>2232.37</v>
      </c>
      <c r="Q5263" s="97">
        <f t="shared" si="2877"/>
        <v>5357.69</v>
      </c>
      <c r="R5263" s="97"/>
      <c r="S5263" s="97"/>
    </row>
    <row r="5264" spans="1:19" ht="22.5" x14ac:dyDescent="0.25">
      <c r="A5264" s="89" t="s">
        <v>10999</v>
      </c>
      <c r="B5264" s="89" t="s">
        <v>10905</v>
      </c>
      <c r="C5264" s="89"/>
      <c r="D5264" s="89" t="s">
        <v>165</v>
      </c>
      <c r="E5264" s="94" t="s">
        <v>44</v>
      </c>
      <c r="F5264" s="95" t="s">
        <v>10969</v>
      </c>
      <c r="G5264" s="89" t="s">
        <v>37</v>
      </c>
      <c r="H5264" s="89" t="s">
        <v>10987</v>
      </c>
      <c r="I5264" s="96">
        <v>1</v>
      </c>
      <c r="J5264" s="97">
        <v>62</v>
      </c>
      <c r="K5264" s="98">
        <f t="shared" si="2871"/>
        <v>9253.73</v>
      </c>
      <c r="L5264" s="99">
        <f t="shared" si="2872"/>
        <v>1.0815399999999999</v>
      </c>
      <c r="M5264" s="100">
        <f t="shared" si="2873"/>
        <v>1.0590999999999999</v>
      </c>
      <c r="N5264" s="101">
        <f t="shared" si="2874"/>
        <v>0.97811300000000001</v>
      </c>
      <c r="O5264" s="100">
        <f t="shared" si="2875"/>
        <v>1</v>
      </c>
      <c r="P5264" s="98">
        <f t="shared" si="2876"/>
        <v>10367.77</v>
      </c>
      <c r="Q5264" s="97">
        <f t="shared" si="2877"/>
        <v>69.459999999999994</v>
      </c>
      <c r="R5264" s="97"/>
      <c r="S5264" s="97"/>
    </row>
    <row r="5265" spans="1:19" x14ac:dyDescent="0.25">
      <c r="A5265" s="89" t="s">
        <v>11000</v>
      </c>
      <c r="B5265" s="89" t="s">
        <v>10905</v>
      </c>
      <c r="C5265" s="89"/>
      <c r="D5265" s="89" t="s">
        <v>168</v>
      </c>
      <c r="E5265" s="94" t="s">
        <v>49</v>
      </c>
      <c r="F5265" s="95" t="s">
        <v>50</v>
      </c>
      <c r="G5265" s="89" t="s">
        <v>51</v>
      </c>
      <c r="H5265" s="89" t="s">
        <v>5064</v>
      </c>
      <c r="I5265" s="96">
        <v>1</v>
      </c>
      <c r="J5265" s="97">
        <v>858</v>
      </c>
      <c r="K5265" s="98">
        <f t="shared" si="2871"/>
        <v>12805.97</v>
      </c>
      <c r="L5265" s="99">
        <f t="shared" si="2872"/>
        <v>1.0815399999999999</v>
      </c>
      <c r="M5265" s="100">
        <f t="shared" si="2873"/>
        <v>1.0590999999999999</v>
      </c>
      <c r="N5265" s="101">
        <f t="shared" si="2874"/>
        <v>0.97811300000000001</v>
      </c>
      <c r="O5265" s="100">
        <f t="shared" si="2875"/>
        <v>1</v>
      </c>
      <c r="P5265" s="98">
        <f t="shared" si="2876"/>
        <v>14347.66</v>
      </c>
      <c r="Q5265" s="97">
        <f t="shared" si="2877"/>
        <v>961.29</v>
      </c>
      <c r="R5265" s="97"/>
      <c r="S5265" s="97"/>
    </row>
    <row r="5266" spans="1:19" x14ac:dyDescent="0.25">
      <c r="A5266" s="89"/>
      <c r="B5266" s="90"/>
      <c r="C5266" s="90"/>
      <c r="D5266" s="91"/>
      <c r="E5266" s="92"/>
      <c r="F5266" s="92" t="s">
        <v>11001</v>
      </c>
      <c r="G5266" s="91"/>
      <c r="H5266" s="91"/>
      <c r="I5266" s="93">
        <v>1</v>
      </c>
      <c r="J5266" s="91"/>
      <c r="K5266" s="98"/>
      <c r="L5266" s="99"/>
      <c r="M5266" s="100"/>
      <c r="N5266" s="101"/>
      <c r="O5266" s="100"/>
      <c r="P5266" s="98"/>
      <c r="Q5266" s="91"/>
      <c r="R5266" s="91"/>
      <c r="S5266" s="91"/>
    </row>
    <row r="5267" spans="1:19" ht="22.5" x14ac:dyDescent="0.25">
      <c r="A5267" s="89" t="s">
        <v>11002</v>
      </c>
      <c r="B5267" s="89" t="s">
        <v>10905</v>
      </c>
      <c r="C5267" s="89"/>
      <c r="D5267" s="89" t="s">
        <v>170</v>
      </c>
      <c r="E5267" s="94" t="s">
        <v>10646</v>
      </c>
      <c r="F5267" s="95" t="s">
        <v>10647</v>
      </c>
      <c r="G5267" s="89" t="s">
        <v>37</v>
      </c>
      <c r="H5267" s="89" t="s">
        <v>11003</v>
      </c>
      <c r="I5267" s="96">
        <v>1</v>
      </c>
      <c r="J5267" s="97">
        <v>180</v>
      </c>
      <c r="K5267" s="98">
        <f t="shared" ref="K5267:K5276" si="2878">J5267/H5267</f>
        <v>100000</v>
      </c>
      <c r="L5267" s="99">
        <f t="shared" ref="L5267:L5276" si="2879">$L$8</f>
        <v>1.0815399999999999</v>
      </c>
      <c r="M5267" s="100">
        <f t="shared" ref="M5267:M5276" si="2880">$M$8</f>
        <v>1.0590999999999999</v>
      </c>
      <c r="N5267" s="101">
        <f t="shared" ref="N5267:N5276" si="2881">$N$8</f>
        <v>0.97811300000000001</v>
      </c>
      <c r="O5267" s="100">
        <f t="shared" ref="O5267:O5276" si="2882">$O$8</f>
        <v>1</v>
      </c>
      <c r="P5267" s="98">
        <f t="shared" ref="P5267:P5276" si="2883">K5267*L5267*M5267*N5267*O5267</f>
        <v>112038.84</v>
      </c>
      <c r="Q5267" s="97">
        <f t="shared" ref="Q5267:Q5276" si="2884">H5267*P5267</f>
        <v>201.67</v>
      </c>
      <c r="R5267" s="97"/>
      <c r="S5267" s="97"/>
    </row>
    <row r="5268" spans="1:19" ht="22.5" x14ac:dyDescent="0.25">
      <c r="A5268" s="89" t="s">
        <v>11004</v>
      </c>
      <c r="B5268" s="89" t="s">
        <v>10905</v>
      </c>
      <c r="C5268" s="89"/>
      <c r="D5268" s="89" t="s">
        <v>175</v>
      </c>
      <c r="E5268" s="94" t="s">
        <v>10910</v>
      </c>
      <c r="F5268" s="95" t="s">
        <v>10911</v>
      </c>
      <c r="G5268" s="89" t="s">
        <v>37</v>
      </c>
      <c r="H5268" s="89" t="s">
        <v>11005</v>
      </c>
      <c r="I5268" s="96">
        <v>1</v>
      </c>
      <c r="J5268" s="97">
        <v>136</v>
      </c>
      <c r="K5268" s="98">
        <f t="shared" si="2878"/>
        <v>188888.89</v>
      </c>
      <c r="L5268" s="99">
        <f t="shared" si="2879"/>
        <v>1.0815399999999999</v>
      </c>
      <c r="M5268" s="100">
        <f t="shared" si="2880"/>
        <v>1.0590999999999999</v>
      </c>
      <c r="N5268" s="101">
        <f t="shared" si="2881"/>
        <v>0.97811300000000001</v>
      </c>
      <c r="O5268" s="100">
        <f t="shared" si="2882"/>
        <v>1</v>
      </c>
      <c r="P5268" s="98">
        <f t="shared" si="2883"/>
        <v>211628.91</v>
      </c>
      <c r="Q5268" s="97">
        <f t="shared" si="2884"/>
        <v>152.37</v>
      </c>
      <c r="R5268" s="97"/>
      <c r="S5268" s="97"/>
    </row>
    <row r="5269" spans="1:19" ht="22.5" x14ac:dyDescent="0.25">
      <c r="A5269" s="89" t="s">
        <v>11006</v>
      </c>
      <c r="B5269" s="89" t="s">
        <v>10905</v>
      </c>
      <c r="C5269" s="89"/>
      <c r="D5269" s="89" t="s">
        <v>178</v>
      </c>
      <c r="E5269" s="94" t="s">
        <v>31</v>
      </c>
      <c r="F5269" s="95" t="s">
        <v>32</v>
      </c>
      <c r="G5269" s="89" t="s">
        <v>27</v>
      </c>
      <c r="H5269" s="89" t="s">
        <v>11007</v>
      </c>
      <c r="I5269" s="96">
        <v>1</v>
      </c>
      <c r="J5269" s="97">
        <v>868</v>
      </c>
      <c r="K5269" s="98">
        <f t="shared" si="2878"/>
        <v>709.15</v>
      </c>
      <c r="L5269" s="99">
        <f t="shared" si="2879"/>
        <v>1.0815399999999999</v>
      </c>
      <c r="M5269" s="100">
        <f t="shared" si="2880"/>
        <v>1.0590999999999999</v>
      </c>
      <c r="N5269" s="101">
        <f t="shared" si="2881"/>
        <v>0.97811300000000001</v>
      </c>
      <c r="O5269" s="100">
        <f t="shared" si="2882"/>
        <v>1</v>
      </c>
      <c r="P5269" s="98">
        <f t="shared" si="2883"/>
        <v>794.52</v>
      </c>
      <c r="Q5269" s="97">
        <f t="shared" si="2884"/>
        <v>972.49</v>
      </c>
      <c r="R5269" s="97"/>
      <c r="S5269" s="97"/>
    </row>
    <row r="5270" spans="1:19" x14ac:dyDescent="0.25">
      <c r="A5270" s="89" t="s">
        <v>11008</v>
      </c>
      <c r="B5270" s="89" t="s">
        <v>10905</v>
      </c>
      <c r="C5270" s="89"/>
      <c r="D5270" s="89" t="s">
        <v>181</v>
      </c>
      <c r="E5270" s="94" t="s">
        <v>552</v>
      </c>
      <c r="F5270" s="95" t="s">
        <v>553</v>
      </c>
      <c r="G5270" s="89" t="s">
        <v>81</v>
      </c>
      <c r="H5270" s="89" t="s">
        <v>4003</v>
      </c>
      <c r="I5270" s="96">
        <v>1</v>
      </c>
      <c r="J5270" s="97">
        <v>1560</v>
      </c>
      <c r="K5270" s="98">
        <f t="shared" si="2878"/>
        <v>2166.67</v>
      </c>
      <c r="L5270" s="99">
        <f t="shared" si="2879"/>
        <v>1.0815399999999999</v>
      </c>
      <c r="M5270" s="100">
        <f t="shared" si="2880"/>
        <v>1.0590999999999999</v>
      </c>
      <c r="N5270" s="101">
        <f t="shared" si="2881"/>
        <v>0.97811300000000001</v>
      </c>
      <c r="O5270" s="100">
        <f t="shared" si="2882"/>
        <v>1</v>
      </c>
      <c r="P5270" s="98">
        <f t="shared" si="2883"/>
        <v>2427.5100000000002</v>
      </c>
      <c r="Q5270" s="97">
        <f t="shared" si="2884"/>
        <v>1747.81</v>
      </c>
      <c r="R5270" s="97"/>
      <c r="S5270" s="97"/>
    </row>
    <row r="5271" spans="1:19" x14ac:dyDescent="0.25">
      <c r="A5271" s="89" t="s">
        <v>11009</v>
      </c>
      <c r="B5271" s="89" t="s">
        <v>10905</v>
      </c>
      <c r="C5271" s="89"/>
      <c r="D5271" s="89" t="s">
        <v>182</v>
      </c>
      <c r="E5271" s="94" t="s">
        <v>556</v>
      </c>
      <c r="F5271" s="95" t="s">
        <v>557</v>
      </c>
      <c r="G5271" s="89" t="s">
        <v>81</v>
      </c>
      <c r="H5271" s="89" t="s">
        <v>11010</v>
      </c>
      <c r="I5271" s="96">
        <v>1</v>
      </c>
      <c r="J5271" s="97">
        <v>954</v>
      </c>
      <c r="K5271" s="98">
        <f t="shared" si="2878"/>
        <v>1109.3</v>
      </c>
      <c r="L5271" s="99">
        <f t="shared" si="2879"/>
        <v>1.0815399999999999</v>
      </c>
      <c r="M5271" s="100">
        <f t="shared" si="2880"/>
        <v>1.0590999999999999</v>
      </c>
      <c r="N5271" s="101">
        <f t="shared" si="2881"/>
        <v>0.97811300000000001</v>
      </c>
      <c r="O5271" s="100">
        <f t="shared" si="2882"/>
        <v>1</v>
      </c>
      <c r="P5271" s="98">
        <f t="shared" si="2883"/>
        <v>1242.8499999999999</v>
      </c>
      <c r="Q5271" s="97">
        <f t="shared" si="2884"/>
        <v>1068.8499999999999</v>
      </c>
      <c r="R5271" s="97"/>
      <c r="S5271" s="97"/>
    </row>
    <row r="5272" spans="1:19" x14ac:dyDescent="0.25">
      <c r="A5272" s="89" t="s">
        <v>11011</v>
      </c>
      <c r="B5272" s="89" t="s">
        <v>10905</v>
      </c>
      <c r="C5272" s="89"/>
      <c r="D5272" s="89" t="s">
        <v>183</v>
      </c>
      <c r="E5272" s="94" t="s">
        <v>10619</v>
      </c>
      <c r="F5272" s="95" t="s">
        <v>10620</v>
      </c>
      <c r="G5272" s="89" t="s">
        <v>209</v>
      </c>
      <c r="H5272" s="89" t="s">
        <v>4420</v>
      </c>
      <c r="I5272" s="96">
        <v>1</v>
      </c>
      <c r="J5272" s="97">
        <v>3586</v>
      </c>
      <c r="K5272" s="98">
        <f t="shared" si="2878"/>
        <v>298833.33</v>
      </c>
      <c r="L5272" s="99">
        <f t="shared" si="2879"/>
        <v>1.0815399999999999</v>
      </c>
      <c r="M5272" s="100">
        <f t="shared" si="2880"/>
        <v>1.0590999999999999</v>
      </c>
      <c r="N5272" s="101">
        <f t="shared" si="2881"/>
        <v>0.97811300000000001</v>
      </c>
      <c r="O5272" s="100">
        <f t="shared" si="2882"/>
        <v>1</v>
      </c>
      <c r="P5272" s="98">
        <f t="shared" si="2883"/>
        <v>334809.38</v>
      </c>
      <c r="Q5272" s="97">
        <f t="shared" si="2884"/>
        <v>4017.71</v>
      </c>
      <c r="R5272" s="97"/>
      <c r="S5272" s="97"/>
    </row>
    <row r="5273" spans="1:19" x14ac:dyDescent="0.25">
      <c r="A5273" s="89" t="s">
        <v>11012</v>
      </c>
      <c r="B5273" s="89" t="s">
        <v>10905</v>
      </c>
      <c r="C5273" s="89"/>
      <c r="D5273" s="89" t="s">
        <v>191</v>
      </c>
      <c r="E5273" s="94" t="s">
        <v>10623</v>
      </c>
      <c r="F5273" s="95" t="s">
        <v>10624</v>
      </c>
      <c r="G5273" s="89" t="s">
        <v>1077</v>
      </c>
      <c r="H5273" s="89" t="s">
        <v>11013</v>
      </c>
      <c r="I5273" s="96">
        <v>1</v>
      </c>
      <c r="J5273" s="97">
        <v>-2468</v>
      </c>
      <c r="K5273" s="98">
        <f t="shared" si="2878"/>
        <v>205.67</v>
      </c>
      <c r="L5273" s="99">
        <f t="shared" si="2879"/>
        <v>1.0815399999999999</v>
      </c>
      <c r="M5273" s="100">
        <f t="shared" si="2880"/>
        <v>1.0590999999999999</v>
      </c>
      <c r="N5273" s="101">
        <f t="shared" si="2881"/>
        <v>0.97811300000000001</v>
      </c>
      <c r="O5273" s="100">
        <f t="shared" si="2882"/>
        <v>1</v>
      </c>
      <c r="P5273" s="98">
        <f t="shared" si="2883"/>
        <v>230.43</v>
      </c>
      <c r="Q5273" s="97">
        <f t="shared" si="2884"/>
        <v>-2765.16</v>
      </c>
      <c r="R5273" s="97"/>
      <c r="S5273" s="97"/>
    </row>
    <row r="5274" spans="1:19" x14ac:dyDescent="0.25">
      <c r="A5274" s="89" t="s">
        <v>11014</v>
      </c>
      <c r="B5274" s="89" t="s">
        <v>10905</v>
      </c>
      <c r="C5274" s="89"/>
      <c r="D5274" s="89" t="s">
        <v>194</v>
      </c>
      <c r="E5274" s="94" t="s">
        <v>10627</v>
      </c>
      <c r="F5274" s="95" t="s">
        <v>10628</v>
      </c>
      <c r="G5274" s="89" t="s">
        <v>670</v>
      </c>
      <c r="H5274" s="89" t="s">
        <v>7380</v>
      </c>
      <c r="I5274" s="96">
        <v>1</v>
      </c>
      <c r="J5274" s="97">
        <v>2391</v>
      </c>
      <c r="K5274" s="98">
        <f t="shared" si="2878"/>
        <v>1992.5</v>
      </c>
      <c r="L5274" s="99">
        <f t="shared" si="2879"/>
        <v>1.0815399999999999</v>
      </c>
      <c r="M5274" s="100">
        <f t="shared" si="2880"/>
        <v>1.0590999999999999</v>
      </c>
      <c r="N5274" s="101">
        <f t="shared" si="2881"/>
        <v>0.97811300000000001</v>
      </c>
      <c r="O5274" s="100">
        <f t="shared" si="2882"/>
        <v>1</v>
      </c>
      <c r="P5274" s="98">
        <f t="shared" si="2883"/>
        <v>2232.37</v>
      </c>
      <c r="Q5274" s="97">
        <f t="shared" si="2884"/>
        <v>2678.84</v>
      </c>
      <c r="R5274" s="97"/>
      <c r="S5274" s="97"/>
    </row>
    <row r="5275" spans="1:19" ht="22.5" x14ac:dyDescent="0.25">
      <c r="A5275" s="89" t="s">
        <v>11015</v>
      </c>
      <c r="B5275" s="89" t="s">
        <v>10905</v>
      </c>
      <c r="C5275" s="89"/>
      <c r="D5275" s="89" t="s">
        <v>196</v>
      </c>
      <c r="E5275" s="94" t="s">
        <v>44</v>
      </c>
      <c r="F5275" s="95" t="s">
        <v>11016</v>
      </c>
      <c r="G5275" s="89" t="s">
        <v>37</v>
      </c>
      <c r="H5275" s="89" t="s">
        <v>11003</v>
      </c>
      <c r="I5275" s="96">
        <v>1</v>
      </c>
      <c r="J5275" s="97">
        <v>17</v>
      </c>
      <c r="K5275" s="98">
        <f t="shared" si="2878"/>
        <v>9444.44</v>
      </c>
      <c r="L5275" s="99">
        <f t="shared" si="2879"/>
        <v>1.0815399999999999</v>
      </c>
      <c r="M5275" s="100">
        <f t="shared" si="2880"/>
        <v>1.0590999999999999</v>
      </c>
      <c r="N5275" s="101">
        <f t="shared" si="2881"/>
        <v>0.97811300000000001</v>
      </c>
      <c r="O5275" s="100">
        <f t="shared" si="2882"/>
        <v>1</v>
      </c>
      <c r="P5275" s="98">
        <f t="shared" si="2883"/>
        <v>10581.44</v>
      </c>
      <c r="Q5275" s="97">
        <f t="shared" si="2884"/>
        <v>19.05</v>
      </c>
      <c r="R5275" s="97"/>
      <c r="S5275" s="97"/>
    </row>
    <row r="5276" spans="1:19" x14ac:dyDescent="0.25">
      <c r="A5276" s="89" t="s">
        <v>11017</v>
      </c>
      <c r="B5276" s="89" t="s">
        <v>10905</v>
      </c>
      <c r="C5276" s="89"/>
      <c r="D5276" s="89" t="s">
        <v>201</v>
      </c>
      <c r="E5276" s="94" t="s">
        <v>49</v>
      </c>
      <c r="F5276" s="95" t="s">
        <v>50</v>
      </c>
      <c r="G5276" s="89" t="s">
        <v>51</v>
      </c>
      <c r="H5276" s="89" t="s">
        <v>5566</v>
      </c>
      <c r="I5276" s="96">
        <v>1</v>
      </c>
      <c r="J5276" s="97">
        <v>231</v>
      </c>
      <c r="K5276" s="98">
        <f t="shared" si="2878"/>
        <v>12833.33</v>
      </c>
      <c r="L5276" s="99">
        <f t="shared" si="2879"/>
        <v>1.0815399999999999</v>
      </c>
      <c r="M5276" s="100">
        <f t="shared" si="2880"/>
        <v>1.0590999999999999</v>
      </c>
      <c r="N5276" s="101">
        <f t="shared" si="2881"/>
        <v>0.97811300000000001</v>
      </c>
      <c r="O5276" s="100">
        <f t="shared" si="2882"/>
        <v>1</v>
      </c>
      <c r="P5276" s="98">
        <f t="shared" si="2883"/>
        <v>14378.31</v>
      </c>
      <c r="Q5276" s="97">
        <f t="shared" si="2884"/>
        <v>258.81</v>
      </c>
      <c r="R5276" s="97"/>
      <c r="S5276" s="97"/>
    </row>
    <row r="5277" spans="1:19" x14ac:dyDescent="0.25">
      <c r="A5277" s="89"/>
      <c r="B5277" s="90"/>
      <c r="C5277" s="90"/>
      <c r="D5277" s="91"/>
      <c r="E5277" s="92"/>
      <c r="F5277" s="92" t="s">
        <v>11018</v>
      </c>
      <c r="G5277" s="91"/>
      <c r="H5277" s="91"/>
      <c r="I5277" s="93">
        <v>1</v>
      </c>
      <c r="J5277" s="91"/>
      <c r="K5277" s="98"/>
      <c r="L5277" s="99"/>
      <c r="M5277" s="100"/>
      <c r="N5277" s="101"/>
      <c r="O5277" s="100"/>
      <c r="P5277" s="98"/>
      <c r="Q5277" s="91"/>
      <c r="R5277" s="91"/>
      <c r="S5277" s="91"/>
    </row>
    <row r="5278" spans="1:19" ht="22.5" x14ac:dyDescent="0.25">
      <c r="A5278" s="89" t="s">
        <v>11019</v>
      </c>
      <c r="B5278" s="89" t="s">
        <v>10905</v>
      </c>
      <c r="C5278" s="89"/>
      <c r="D5278" s="89" t="s">
        <v>204</v>
      </c>
      <c r="E5278" s="94" t="s">
        <v>10646</v>
      </c>
      <c r="F5278" s="95" t="s">
        <v>10647</v>
      </c>
      <c r="G5278" s="89" t="s">
        <v>37</v>
      </c>
      <c r="H5278" s="89" t="s">
        <v>11020</v>
      </c>
      <c r="I5278" s="96">
        <v>1</v>
      </c>
      <c r="J5278" s="97">
        <v>89</v>
      </c>
      <c r="K5278" s="98">
        <f t="shared" ref="K5278:K5287" si="2885">J5278/H5278</f>
        <v>98888.89</v>
      </c>
      <c r="L5278" s="99">
        <f t="shared" ref="L5278:L5287" si="2886">$L$8</f>
        <v>1.0815399999999999</v>
      </c>
      <c r="M5278" s="100">
        <f t="shared" ref="M5278:M5287" si="2887">$M$8</f>
        <v>1.0590999999999999</v>
      </c>
      <c r="N5278" s="101">
        <f t="shared" ref="N5278:N5287" si="2888">$N$8</f>
        <v>0.97811300000000001</v>
      </c>
      <c r="O5278" s="100">
        <f t="shared" ref="O5278:O5287" si="2889">$O$8</f>
        <v>1</v>
      </c>
      <c r="P5278" s="98">
        <f t="shared" ref="P5278:P5287" si="2890">K5278*L5278*M5278*N5278*O5278</f>
        <v>110793.96</v>
      </c>
      <c r="Q5278" s="97">
        <f t="shared" ref="Q5278:Q5287" si="2891">H5278*P5278</f>
        <v>99.71</v>
      </c>
      <c r="R5278" s="97"/>
      <c r="S5278" s="97"/>
    </row>
    <row r="5279" spans="1:19" ht="22.5" x14ac:dyDescent="0.25">
      <c r="A5279" s="89" t="s">
        <v>11021</v>
      </c>
      <c r="B5279" s="89" t="s">
        <v>10905</v>
      </c>
      <c r="C5279" s="89"/>
      <c r="D5279" s="89" t="s">
        <v>206</v>
      </c>
      <c r="E5279" s="94" t="s">
        <v>10910</v>
      </c>
      <c r="F5279" s="95" t="s">
        <v>10911</v>
      </c>
      <c r="G5279" s="89" t="s">
        <v>37</v>
      </c>
      <c r="H5279" s="89" t="s">
        <v>11022</v>
      </c>
      <c r="I5279" s="96">
        <v>1</v>
      </c>
      <c r="J5279" s="97">
        <v>69</v>
      </c>
      <c r="K5279" s="98">
        <f t="shared" si="2885"/>
        <v>191666.67</v>
      </c>
      <c r="L5279" s="99">
        <f t="shared" si="2886"/>
        <v>1.0815399999999999</v>
      </c>
      <c r="M5279" s="100">
        <f t="shared" si="2887"/>
        <v>1.0590999999999999</v>
      </c>
      <c r="N5279" s="101">
        <f t="shared" si="2888"/>
        <v>0.97811300000000001</v>
      </c>
      <c r="O5279" s="100">
        <f t="shared" si="2889"/>
        <v>1</v>
      </c>
      <c r="P5279" s="98">
        <f t="shared" si="2890"/>
        <v>214741.1</v>
      </c>
      <c r="Q5279" s="97">
        <f t="shared" si="2891"/>
        <v>77.31</v>
      </c>
      <c r="R5279" s="97"/>
      <c r="S5279" s="97"/>
    </row>
    <row r="5280" spans="1:19" ht="22.5" x14ac:dyDescent="0.25">
      <c r="A5280" s="89" t="s">
        <v>11023</v>
      </c>
      <c r="B5280" s="89" t="s">
        <v>10905</v>
      </c>
      <c r="C5280" s="89"/>
      <c r="D5280" s="89" t="s">
        <v>207</v>
      </c>
      <c r="E5280" s="94" t="s">
        <v>31</v>
      </c>
      <c r="F5280" s="95" t="s">
        <v>32</v>
      </c>
      <c r="G5280" s="89" t="s">
        <v>27</v>
      </c>
      <c r="H5280" s="89" t="s">
        <v>10534</v>
      </c>
      <c r="I5280" s="96">
        <v>1</v>
      </c>
      <c r="J5280" s="97">
        <v>434</v>
      </c>
      <c r="K5280" s="98">
        <f t="shared" si="2885"/>
        <v>709.15</v>
      </c>
      <c r="L5280" s="99">
        <f t="shared" si="2886"/>
        <v>1.0815399999999999</v>
      </c>
      <c r="M5280" s="100">
        <f t="shared" si="2887"/>
        <v>1.0590999999999999</v>
      </c>
      <c r="N5280" s="101">
        <f t="shared" si="2888"/>
        <v>0.97811300000000001</v>
      </c>
      <c r="O5280" s="100">
        <f t="shared" si="2889"/>
        <v>1</v>
      </c>
      <c r="P5280" s="98">
        <f t="shared" si="2890"/>
        <v>794.52</v>
      </c>
      <c r="Q5280" s="97">
        <f t="shared" si="2891"/>
        <v>486.25</v>
      </c>
      <c r="R5280" s="97"/>
      <c r="S5280" s="97"/>
    </row>
    <row r="5281" spans="1:19" x14ac:dyDescent="0.25">
      <c r="A5281" s="89" t="s">
        <v>11024</v>
      </c>
      <c r="B5281" s="89" t="s">
        <v>10905</v>
      </c>
      <c r="C5281" s="89"/>
      <c r="D5281" s="89" t="s">
        <v>208</v>
      </c>
      <c r="E5281" s="94" t="s">
        <v>552</v>
      </c>
      <c r="F5281" s="95" t="s">
        <v>553</v>
      </c>
      <c r="G5281" s="89" t="s">
        <v>81</v>
      </c>
      <c r="H5281" s="89" t="s">
        <v>11025</v>
      </c>
      <c r="I5281" s="96">
        <v>1</v>
      </c>
      <c r="J5281" s="97">
        <v>781</v>
      </c>
      <c r="K5281" s="98">
        <f t="shared" si="2885"/>
        <v>2169.44</v>
      </c>
      <c r="L5281" s="99">
        <f t="shared" si="2886"/>
        <v>1.0815399999999999</v>
      </c>
      <c r="M5281" s="100">
        <f t="shared" si="2887"/>
        <v>1.0590999999999999</v>
      </c>
      <c r="N5281" s="101">
        <f t="shared" si="2888"/>
        <v>0.97811300000000001</v>
      </c>
      <c r="O5281" s="100">
        <f t="shared" si="2889"/>
        <v>1</v>
      </c>
      <c r="P5281" s="98">
        <f t="shared" si="2890"/>
        <v>2430.62</v>
      </c>
      <c r="Q5281" s="97">
        <f t="shared" si="2891"/>
        <v>875.02</v>
      </c>
      <c r="R5281" s="97"/>
      <c r="S5281" s="97"/>
    </row>
    <row r="5282" spans="1:19" x14ac:dyDescent="0.25">
      <c r="A5282" s="89" t="s">
        <v>11026</v>
      </c>
      <c r="B5282" s="89" t="s">
        <v>10905</v>
      </c>
      <c r="C5282" s="89"/>
      <c r="D5282" s="89" t="s">
        <v>220</v>
      </c>
      <c r="E5282" s="94" t="s">
        <v>556</v>
      </c>
      <c r="F5282" s="95" t="s">
        <v>557</v>
      </c>
      <c r="G5282" s="89" t="s">
        <v>81</v>
      </c>
      <c r="H5282" s="89" t="s">
        <v>698</v>
      </c>
      <c r="I5282" s="96">
        <v>1</v>
      </c>
      <c r="J5282" s="97">
        <v>479</v>
      </c>
      <c r="K5282" s="98">
        <f t="shared" si="2885"/>
        <v>1108.8</v>
      </c>
      <c r="L5282" s="99">
        <f t="shared" si="2886"/>
        <v>1.0815399999999999</v>
      </c>
      <c r="M5282" s="100">
        <f t="shared" si="2887"/>
        <v>1.0590999999999999</v>
      </c>
      <c r="N5282" s="101">
        <f t="shared" si="2888"/>
        <v>0.97811300000000001</v>
      </c>
      <c r="O5282" s="100">
        <f t="shared" si="2889"/>
        <v>1</v>
      </c>
      <c r="P5282" s="98">
        <f t="shared" si="2890"/>
        <v>1242.29</v>
      </c>
      <c r="Q5282" s="97">
        <f t="shared" si="2891"/>
        <v>536.66999999999996</v>
      </c>
      <c r="R5282" s="97"/>
      <c r="S5282" s="97"/>
    </row>
    <row r="5283" spans="1:19" x14ac:dyDescent="0.25">
      <c r="A5283" s="89" t="s">
        <v>11027</v>
      </c>
      <c r="B5283" s="89" t="s">
        <v>10905</v>
      </c>
      <c r="C5283" s="89"/>
      <c r="D5283" s="89" t="s">
        <v>223</v>
      </c>
      <c r="E5283" s="94" t="s">
        <v>10619</v>
      </c>
      <c r="F5283" s="95" t="s">
        <v>10620</v>
      </c>
      <c r="G5283" s="89" t="s">
        <v>209</v>
      </c>
      <c r="H5283" s="89" t="s">
        <v>6247</v>
      </c>
      <c r="I5283" s="96">
        <v>1</v>
      </c>
      <c r="J5283" s="97">
        <v>1793</v>
      </c>
      <c r="K5283" s="98">
        <f t="shared" si="2885"/>
        <v>298833.33</v>
      </c>
      <c r="L5283" s="99">
        <f t="shared" si="2886"/>
        <v>1.0815399999999999</v>
      </c>
      <c r="M5283" s="100">
        <f t="shared" si="2887"/>
        <v>1.0590999999999999</v>
      </c>
      <c r="N5283" s="101">
        <f t="shared" si="2888"/>
        <v>0.97811300000000001</v>
      </c>
      <c r="O5283" s="100">
        <f t="shared" si="2889"/>
        <v>1</v>
      </c>
      <c r="P5283" s="98">
        <f t="shared" si="2890"/>
        <v>334809.38</v>
      </c>
      <c r="Q5283" s="97">
        <f t="shared" si="2891"/>
        <v>2008.86</v>
      </c>
      <c r="R5283" s="97"/>
      <c r="S5283" s="97"/>
    </row>
    <row r="5284" spans="1:19" x14ac:dyDescent="0.25">
      <c r="A5284" s="89" t="s">
        <v>11028</v>
      </c>
      <c r="B5284" s="89" t="s">
        <v>10905</v>
      </c>
      <c r="C5284" s="89"/>
      <c r="D5284" s="89" t="s">
        <v>226</v>
      </c>
      <c r="E5284" s="94" t="s">
        <v>10623</v>
      </c>
      <c r="F5284" s="95" t="s">
        <v>10624</v>
      </c>
      <c r="G5284" s="89" t="s">
        <v>1077</v>
      </c>
      <c r="H5284" s="89" t="s">
        <v>11029</v>
      </c>
      <c r="I5284" s="96">
        <v>1</v>
      </c>
      <c r="J5284" s="97">
        <v>-1234</v>
      </c>
      <c r="K5284" s="98">
        <f t="shared" si="2885"/>
        <v>205.67</v>
      </c>
      <c r="L5284" s="99">
        <f t="shared" si="2886"/>
        <v>1.0815399999999999</v>
      </c>
      <c r="M5284" s="100">
        <f t="shared" si="2887"/>
        <v>1.0590999999999999</v>
      </c>
      <c r="N5284" s="101">
        <f t="shared" si="2888"/>
        <v>0.97811300000000001</v>
      </c>
      <c r="O5284" s="100">
        <f t="shared" si="2889"/>
        <v>1</v>
      </c>
      <c r="P5284" s="98">
        <f t="shared" si="2890"/>
        <v>230.43</v>
      </c>
      <c r="Q5284" s="97">
        <f t="shared" si="2891"/>
        <v>-1382.58</v>
      </c>
      <c r="R5284" s="97"/>
      <c r="S5284" s="97"/>
    </row>
    <row r="5285" spans="1:19" x14ac:dyDescent="0.25">
      <c r="A5285" s="89" t="s">
        <v>11030</v>
      </c>
      <c r="B5285" s="89" t="s">
        <v>10905</v>
      </c>
      <c r="C5285" s="89"/>
      <c r="D5285" s="89" t="s">
        <v>229</v>
      </c>
      <c r="E5285" s="94" t="s">
        <v>10627</v>
      </c>
      <c r="F5285" s="95" t="s">
        <v>10628</v>
      </c>
      <c r="G5285" s="89" t="s">
        <v>670</v>
      </c>
      <c r="H5285" s="89" t="s">
        <v>1569</v>
      </c>
      <c r="I5285" s="96">
        <v>1</v>
      </c>
      <c r="J5285" s="97">
        <v>1195</v>
      </c>
      <c r="K5285" s="98">
        <f t="shared" si="2885"/>
        <v>1991.67</v>
      </c>
      <c r="L5285" s="99">
        <f t="shared" si="2886"/>
        <v>1.0815399999999999</v>
      </c>
      <c r="M5285" s="100">
        <f t="shared" si="2887"/>
        <v>1.0590999999999999</v>
      </c>
      <c r="N5285" s="101">
        <f t="shared" si="2888"/>
        <v>0.97811300000000001</v>
      </c>
      <c r="O5285" s="100">
        <f t="shared" si="2889"/>
        <v>1</v>
      </c>
      <c r="P5285" s="98">
        <f t="shared" si="2890"/>
        <v>2231.44</v>
      </c>
      <c r="Q5285" s="97">
        <f t="shared" si="2891"/>
        <v>1338.86</v>
      </c>
      <c r="R5285" s="97"/>
      <c r="S5285" s="97"/>
    </row>
    <row r="5286" spans="1:19" ht="22.5" x14ac:dyDescent="0.25">
      <c r="A5286" s="89" t="s">
        <v>11031</v>
      </c>
      <c r="B5286" s="89" t="s">
        <v>10905</v>
      </c>
      <c r="C5286" s="89"/>
      <c r="D5286" s="89" t="s">
        <v>231</v>
      </c>
      <c r="E5286" s="94" t="s">
        <v>44</v>
      </c>
      <c r="F5286" s="95" t="s">
        <v>11016</v>
      </c>
      <c r="G5286" s="89" t="s">
        <v>37</v>
      </c>
      <c r="H5286" s="89" t="s">
        <v>10989</v>
      </c>
      <c r="I5286" s="96">
        <v>1</v>
      </c>
      <c r="J5286" s="97">
        <v>17</v>
      </c>
      <c r="K5286" s="98">
        <f t="shared" si="2885"/>
        <v>8947.3700000000008</v>
      </c>
      <c r="L5286" s="99">
        <f t="shared" si="2886"/>
        <v>1.0815399999999999</v>
      </c>
      <c r="M5286" s="100">
        <f t="shared" si="2887"/>
        <v>1.0590999999999999</v>
      </c>
      <c r="N5286" s="101">
        <f t="shared" si="2888"/>
        <v>0.97811300000000001</v>
      </c>
      <c r="O5286" s="100">
        <f t="shared" si="2889"/>
        <v>1</v>
      </c>
      <c r="P5286" s="98">
        <f t="shared" si="2890"/>
        <v>10024.530000000001</v>
      </c>
      <c r="Q5286" s="97">
        <f t="shared" si="2891"/>
        <v>19.05</v>
      </c>
      <c r="R5286" s="97"/>
      <c r="S5286" s="97"/>
    </row>
    <row r="5287" spans="1:19" x14ac:dyDescent="0.25">
      <c r="A5287" s="89" t="s">
        <v>11032</v>
      </c>
      <c r="B5287" s="89" t="s">
        <v>10905</v>
      </c>
      <c r="C5287" s="89"/>
      <c r="D5287" s="89" t="s">
        <v>236</v>
      </c>
      <c r="E5287" s="94" t="s">
        <v>49</v>
      </c>
      <c r="F5287" s="95" t="s">
        <v>50</v>
      </c>
      <c r="G5287" s="89" t="s">
        <v>51</v>
      </c>
      <c r="H5287" s="89" t="s">
        <v>11033</v>
      </c>
      <c r="I5287" s="96">
        <v>1</v>
      </c>
      <c r="J5287" s="97">
        <v>243</v>
      </c>
      <c r="K5287" s="98">
        <f t="shared" si="2885"/>
        <v>12789.47</v>
      </c>
      <c r="L5287" s="99">
        <f t="shared" si="2886"/>
        <v>1.0815399999999999</v>
      </c>
      <c r="M5287" s="100">
        <f t="shared" si="2887"/>
        <v>1.0590999999999999</v>
      </c>
      <c r="N5287" s="101">
        <f t="shared" si="2888"/>
        <v>0.97811300000000001</v>
      </c>
      <c r="O5287" s="100">
        <f t="shared" si="2889"/>
        <v>1</v>
      </c>
      <c r="P5287" s="98">
        <f t="shared" si="2890"/>
        <v>14329.17</v>
      </c>
      <c r="Q5287" s="97">
        <f t="shared" si="2891"/>
        <v>272.25</v>
      </c>
      <c r="R5287" s="97"/>
      <c r="S5287" s="97"/>
    </row>
    <row r="5288" spans="1:19" x14ac:dyDescent="0.25">
      <c r="A5288" s="89"/>
      <c r="B5288" s="90"/>
      <c r="C5288" s="90"/>
      <c r="D5288" s="91"/>
      <c r="E5288" s="92"/>
      <c r="F5288" s="92" t="s">
        <v>11034</v>
      </c>
      <c r="G5288" s="91"/>
      <c r="H5288" s="91"/>
      <c r="I5288" s="93">
        <v>1</v>
      </c>
      <c r="J5288" s="91"/>
      <c r="K5288" s="98"/>
      <c r="L5288" s="99"/>
      <c r="M5288" s="100"/>
      <c r="N5288" s="101"/>
      <c r="O5288" s="100"/>
      <c r="P5288" s="98"/>
      <c r="Q5288" s="91"/>
      <c r="R5288" s="91"/>
      <c r="S5288" s="91"/>
    </row>
    <row r="5289" spans="1:19" ht="22.5" x14ac:dyDescent="0.25">
      <c r="A5289" s="89" t="s">
        <v>11035</v>
      </c>
      <c r="B5289" s="89" t="s">
        <v>10905</v>
      </c>
      <c r="C5289" s="89"/>
      <c r="D5289" s="89" t="s">
        <v>239</v>
      </c>
      <c r="E5289" s="94" t="s">
        <v>10646</v>
      </c>
      <c r="F5289" s="95" t="s">
        <v>10647</v>
      </c>
      <c r="G5289" s="89" t="s">
        <v>37</v>
      </c>
      <c r="H5289" s="89" t="s">
        <v>11036</v>
      </c>
      <c r="I5289" s="96">
        <v>1</v>
      </c>
      <c r="J5289" s="97">
        <v>2651</v>
      </c>
      <c r="K5289" s="98">
        <f t="shared" ref="K5289:K5300" si="2892">J5289/H5289</f>
        <v>99661.65</v>
      </c>
      <c r="L5289" s="99">
        <f t="shared" ref="L5289:L5300" si="2893">$L$8</f>
        <v>1.0815399999999999</v>
      </c>
      <c r="M5289" s="100">
        <f t="shared" ref="M5289:M5300" si="2894">$M$8</f>
        <v>1.0590999999999999</v>
      </c>
      <c r="N5289" s="101">
        <f t="shared" ref="N5289:N5300" si="2895">$N$8</f>
        <v>0.97811300000000001</v>
      </c>
      <c r="O5289" s="100">
        <f t="shared" ref="O5289:O5300" si="2896">$O$8</f>
        <v>1</v>
      </c>
      <c r="P5289" s="98">
        <f t="shared" ref="P5289:P5300" si="2897">K5289*L5289*M5289*N5289*O5289</f>
        <v>111659.75</v>
      </c>
      <c r="Q5289" s="97">
        <f t="shared" ref="Q5289:Q5300" si="2898">H5289*P5289</f>
        <v>2970.15</v>
      </c>
      <c r="R5289" s="97"/>
      <c r="S5289" s="97"/>
    </row>
    <row r="5290" spans="1:19" ht="22.5" x14ac:dyDescent="0.25">
      <c r="A5290" s="89" t="s">
        <v>11037</v>
      </c>
      <c r="B5290" s="89" t="s">
        <v>10905</v>
      </c>
      <c r="C5290" s="89"/>
      <c r="D5290" s="89" t="s">
        <v>241</v>
      </c>
      <c r="E5290" s="94" t="s">
        <v>10910</v>
      </c>
      <c r="F5290" s="95" t="s">
        <v>10911</v>
      </c>
      <c r="G5290" s="89" t="s">
        <v>37</v>
      </c>
      <c r="H5290" s="89" t="s">
        <v>11038</v>
      </c>
      <c r="I5290" s="96">
        <v>1</v>
      </c>
      <c r="J5290" s="97">
        <v>1452</v>
      </c>
      <c r="K5290" s="98">
        <f t="shared" si="2892"/>
        <v>191052.63</v>
      </c>
      <c r="L5290" s="99">
        <f t="shared" si="2893"/>
        <v>1.0815399999999999</v>
      </c>
      <c r="M5290" s="100">
        <f t="shared" si="2894"/>
        <v>1.0590999999999999</v>
      </c>
      <c r="N5290" s="101">
        <f t="shared" si="2895"/>
        <v>0.97811300000000001</v>
      </c>
      <c r="O5290" s="100">
        <f t="shared" si="2896"/>
        <v>1</v>
      </c>
      <c r="P5290" s="98">
        <f t="shared" si="2897"/>
        <v>214053.14</v>
      </c>
      <c r="Q5290" s="97">
        <f t="shared" si="2898"/>
        <v>1626.8</v>
      </c>
      <c r="R5290" s="97"/>
      <c r="S5290" s="97"/>
    </row>
    <row r="5291" spans="1:19" ht="22.5" x14ac:dyDescent="0.25">
      <c r="A5291" s="89" t="s">
        <v>11039</v>
      </c>
      <c r="B5291" s="89" t="s">
        <v>10905</v>
      </c>
      <c r="C5291" s="89"/>
      <c r="D5291" s="89" t="s">
        <v>243</v>
      </c>
      <c r="E5291" s="94" t="s">
        <v>31</v>
      </c>
      <c r="F5291" s="95" t="s">
        <v>32</v>
      </c>
      <c r="G5291" s="89" t="s">
        <v>27</v>
      </c>
      <c r="H5291" s="89" t="s">
        <v>11040</v>
      </c>
      <c r="I5291" s="96">
        <v>1</v>
      </c>
      <c r="J5291" s="97">
        <v>9160</v>
      </c>
      <c r="K5291" s="98">
        <f t="shared" si="2892"/>
        <v>708.98</v>
      </c>
      <c r="L5291" s="99">
        <f t="shared" si="2893"/>
        <v>1.0815399999999999</v>
      </c>
      <c r="M5291" s="100">
        <f t="shared" si="2894"/>
        <v>1.0590999999999999</v>
      </c>
      <c r="N5291" s="101">
        <f t="shared" si="2895"/>
        <v>0.97811300000000001</v>
      </c>
      <c r="O5291" s="100">
        <f t="shared" si="2896"/>
        <v>1</v>
      </c>
      <c r="P5291" s="98">
        <f t="shared" si="2897"/>
        <v>794.33</v>
      </c>
      <c r="Q5291" s="97">
        <f t="shared" si="2898"/>
        <v>10262.74</v>
      </c>
      <c r="R5291" s="97"/>
      <c r="S5291" s="97"/>
    </row>
    <row r="5292" spans="1:19" x14ac:dyDescent="0.25">
      <c r="A5292" s="89" t="s">
        <v>11041</v>
      </c>
      <c r="B5292" s="89" t="s">
        <v>10905</v>
      </c>
      <c r="C5292" s="89"/>
      <c r="D5292" s="89" t="s">
        <v>248</v>
      </c>
      <c r="E5292" s="94" t="s">
        <v>552</v>
      </c>
      <c r="F5292" s="95" t="s">
        <v>553</v>
      </c>
      <c r="G5292" s="89" t="s">
        <v>81</v>
      </c>
      <c r="H5292" s="89" t="s">
        <v>11042</v>
      </c>
      <c r="I5292" s="96">
        <v>1</v>
      </c>
      <c r="J5292" s="97">
        <v>16468</v>
      </c>
      <c r="K5292" s="98">
        <f t="shared" si="2892"/>
        <v>2166.84</v>
      </c>
      <c r="L5292" s="99">
        <f t="shared" si="2893"/>
        <v>1.0815399999999999</v>
      </c>
      <c r="M5292" s="100">
        <f t="shared" si="2894"/>
        <v>1.0590999999999999</v>
      </c>
      <c r="N5292" s="101">
        <f t="shared" si="2895"/>
        <v>0.97811300000000001</v>
      </c>
      <c r="O5292" s="100">
        <f t="shared" si="2896"/>
        <v>1</v>
      </c>
      <c r="P5292" s="98">
        <f t="shared" si="2897"/>
        <v>2427.6999999999998</v>
      </c>
      <c r="Q5292" s="97">
        <f t="shared" si="2898"/>
        <v>18450.52</v>
      </c>
      <c r="R5292" s="97"/>
      <c r="S5292" s="97"/>
    </row>
    <row r="5293" spans="1:19" x14ac:dyDescent="0.25">
      <c r="A5293" s="89" t="s">
        <v>11043</v>
      </c>
      <c r="B5293" s="89" t="s">
        <v>10905</v>
      </c>
      <c r="C5293" s="89"/>
      <c r="D5293" s="89" t="s">
        <v>251</v>
      </c>
      <c r="E5293" s="94" t="s">
        <v>556</v>
      </c>
      <c r="F5293" s="95" t="s">
        <v>557</v>
      </c>
      <c r="G5293" s="89" t="s">
        <v>81</v>
      </c>
      <c r="H5293" s="89" t="s">
        <v>11044</v>
      </c>
      <c r="I5293" s="96">
        <v>1</v>
      </c>
      <c r="J5293" s="97">
        <v>10119</v>
      </c>
      <c r="K5293" s="98">
        <f t="shared" si="2892"/>
        <v>1109.54</v>
      </c>
      <c r="L5293" s="99">
        <f t="shared" si="2893"/>
        <v>1.0815399999999999</v>
      </c>
      <c r="M5293" s="100">
        <f t="shared" si="2894"/>
        <v>1.0590999999999999</v>
      </c>
      <c r="N5293" s="101">
        <f t="shared" si="2895"/>
        <v>0.97811300000000001</v>
      </c>
      <c r="O5293" s="100">
        <f t="shared" si="2896"/>
        <v>1</v>
      </c>
      <c r="P5293" s="98">
        <f t="shared" si="2897"/>
        <v>1243.1199999999999</v>
      </c>
      <c r="Q5293" s="97">
        <f t="shared" si="2898"/>
        <v>11337.25</v>
      </c>
      <c r="R5293" s="97"/>
      <c r="S5293" s="97"/>
    </row>
    <row r="5294" spans="1:19" x14ac:dyDescent="0.25">
      <c r="A5294" s="89" t="s">
        <v>11045</v>
      </c>
      <c r="B5294" s="89" t="s">
        <v>10905</v>
      </c>
      <c r="C5294" s="89"/>
      <c r="D5294" s="89" t="s">
        <v>254</v>
      </c>
      <c r="E5294" s="94" t="s">
        <v>10619</v>
      </c>
      <c r="F5294" s="95" t="s">
        <v>10620</v>
      </c>
      <c r="G5294" s="89" t="s">
        <v>209</v>
      </c>
      <c r="H5294" s="89" t="s">
        <v>11046</v>
      </c>
      <c r="I5294" s="96">
        <v>1</v>
      </c>
      <c r="J5294" s="97">
        <v>28390</v>
      </c>
      <c r="K5294" s="98">
        <f t="shared" si="2892"/>
        <v>298842.11</v>
      </c>
      <c r="L5294" s="99">
        <f t="shared" si="2893"/>
        <v>1.0815399999999999</v>
      </c>
      <c r="M5294" s="100">
        <f t="shared" si="2894"/>
        <v>1.0590999999999999</v>
      </c>
      <c r="N5294" s="101">
        <f t="shared" si="2895"/>
        <v>0.97811300000000001</v>
      </c>
      <c r="O5294" s="100">
        <f t="shared" si="2896"/>
        <v>1</v>
      </c>
      <c r="P5294" s="98">
        <f t="shared" si="2897"/>
        <v>334819.21999999997</v>
      </c>
      <c r="Q5294" s="97">
        <f t="shared" si="2898"/>
        <v>31807.83</v>
      </c>
      <c r="R5294" s="97"/>
      <c r="S5294" s="97"/>
    </row>
    <row r="5295" spans="1:19" x14ac:dyDescent="0.25">
      <c r="A5295" s="89" t="s">
        <v>11047</v>
      </c>
      <c r="B5295" s="89" t="s">
        <v>10905</v>
      </c>
      <c r="C5295" s="89"/>
      <c r="D5295" s="89" t="s">
        <v>256</v>
      </c>
      <c r="E5295" s="94" t="s">
        <v>10623</v>
      </c>
      <c r="F5295" s="95" t="s">
        <v>10624</v>
      </c>
      <c r="G5295" s="89" t="s">
        <v>1077</v>
      </c>
      <c r="H5295" s="89" t="s">
        <v>11048</v>
      </c>
      <c r="I5295" s="96">
        <v>1</v>
      </c>
      <c r="J5295" s="97">
        <v>-19540</v>
      </c>
      <c r="K5295" s="98">
        <f t="shared" si="2892"/>
        <v>205.68</v>
      </c>
      <c r="L5295" s="99">
        <f t="shared" si="2893"/>
        <v>1.0815399999999999</v>
      </c>
      <c r="M5295" s="100">
        <f t="shared" si="2894"/>
        <v>1.0590999999999999</v>
      </c>
      <c r="N5295" s="101">
        <f t="shared" si="2895"/>
        <v>0.97811300000000001</v>
      </c>
      <c r="O5295" s="100">
        <f t="shared" si="2896"/>
        <v>1</v>
      </c>
      <c r="P5295" s="98">
        <f t="shared" si="2897"/>
        <v>230.44</v>
      </c>
      <c r="Q5295" s="97">
        <f t="shared" si="2898"/>
        <v>-21891.8</v>
      </c>
      <c r="R5295" s="97"/>
      <c r="S5295" s="97"/>
    </row>
    <row r="5296" spans="1:19" x14ac:dyDescent="0.25">
      <c r="A5296" s="89" t="s">
        <v>11049</v>
      </c>
      <c r="B5296" s="89" t="s">
        <v>10905</v>
      </c>
      <c r="C5296" s="89"/>
      <c r="D5296" s="89" t="s">
        <v>260</v>
      </c>
      <c r="E5296" s="94" t="s">
        <v>10627</v>
      </c>
      <c r="F5296" s="95" t="s">
        <v>10628</v>
      </c>
      <c r="G5296" s="89" t="s">
        <v>670</v>
      </c>
      <c r="H5296" s="89" t="s">
        <v>11050</v>
      </c>
      <c r="I5296" s="96">
        <v>1</v>
      </c>
      <c r="J5296" s="97">
        <v>18928</v>
      </c>
      <c r="K5296" s="98">
        <f t="shared" si="2892"/>
        <v>1992.42</v>
      </c>
      <c r="L5296" s="99">
        <f t="shared" si="2893"/>
        <v>1.0815399999999999</v>
      </c>
      <c r="M5296" s="100">
        <f t="shared" si="2894"/>
        <v>1.0590999999999999</v>
      </c>
      <c r="N5296" s="101">
        <f t="shared" si="2895"/>
        <v>0.97811300000000001</v>
      </c>
      <c r="O5296" s="100">
        <f t="shared" si="2896"/>
        <v>1</v>
      </c>
      <c r="P5296" s="98">
        <f t="shared" si="2897"/>
        <v>2232.2800000000002</v>
      </c>
      <c r="Q5296" s="97">
        <f t="shared" si="2898"/>
        <v>21206.66</v>
      </c>
      <c r="R5296" s="97"/>
      <c r="S5296" s="97"/>
    </row>
    <row r="5297" spans="1:19" ht="22.5" x14ac:dyDescent="0.25">
      <c r="A5297" s="89" t="s">
        <v>11051</v>
      </c>
      <c r="B5297" s="89" t="s">
        <v>10905</v>
      </c>
      <c r="C5297" s="89"/>
      <c r="D5297" s="89" t="s">
        <v>263</v>
      </c>
      <c r="E5297" s="94" t="s">
        <v>44</v>
      </c>
      <c r="F5297" s="95" t="s">
        <v>10969</v>
      </c>
      <c r="G5297" s="89" t="s">
        <v>37</v>
      </c>
      <c r="H5297" s="89" t="s">
        <v>11052</v>
      </c>
      <c r="I5297" s="96">
        <v>1</v>
      </c>
      <c r="J5297" s="97">
        <v>131</v>
      </c>
      <c r="K5297" s="98">
        <f t="shared" si="2892"/>
        <v>9192.98</v>
      </c>
      <c r="L5297" s="99">
        <f t="shared" si="2893"/>
        <v>1.0815399999999999</v>
      </c>
      <c r="M5297" s="100">
        <f t="shared" si="2894"/>
        <v>1.0590999999999999</v>
      </c>
      <c r="N5297" s="101">
        <f t="shared" si="2895"/>
        <v>0.97811300000000001</v>
      </c>
      <c r="O5297" s="100">
        <f t="shared" si="2896"/>
        <v>1</v>
      </c>
      <c r="P5297" s="98">
        <f t="shared" si="2897"/>
        <v>10299.709999999999</v>
      </c>
      <c r="Q5297" s="97">
        <f t="shared" si="2898"/>
        <v>146.77000000000001</v>
      </c>
      <c r="R5297" s="97"/>
      <c r="S5297" s="97"/>
    </row>
    <row r="5298" spans="1:19" x14ac:dyDescent="0.25">
      <c r="A5298" s="89" t="s">
        <v>11053</v>
      </c>
      <c r="B5298" s="89" t="s">
        <v>10905</v>
      </c>
      <c r="C5298" s="89"/>
      <c r="D5298" s="89" t="s">
        <v>265</v>
      </c>
      <c r="E5298" s="94" t="s">
        <v>49</v>
      </c>
      <c r="F5298" s="95" t="s">
        <v>50</v>
      </c>
      <c r="G5298" s="89" t="s">
        <v>51</v>
      </c>
      <c r="H5298" s="89" t="s">
        <v>11054</v>
      </c>
      <c r="I5298" s="96">
        <v>1</v>
      </c>
      <c r="J5298" s="97">
        <v>1825</v>
      </c>
      <c r="K5298" s="98">
        <f t="shared" si="2892"/>
        <v>12807.02</v>
      </c>
      <c r="L5298" s="99">
        <f t="shared" si="2893"/>
        <v>1.0815399999999999</v>
      </c>
      <c r="M5298" s="100">
        <f t="shared" si="2894"/>
        <v>1.0590999999999999</v>
      </c>
      <c r="N5298" s="101">
        <f t="shared" si="2895"/>
        <v>0.97811300000000001</v>
      </c>
      <c r="O5298" s="100">
        <f t="shared" si="2896"/>
        <v>1</v>
      </c>
      <c r="P5298" s="98">
        <f t="shared" si="2897"/>
        <v>14348.84</v>
      </c>
      <c r="Q5298" s="97">
        <f t="shared" si="2898"/>
        <v>2044.71</v>
      </c>
      <c r="R5298" s="97"/>
      <c r="S5298" s="97"/>
    </row>
    <row r="5299" spans="1:19" ht="22.5" x14ac:dyDescent="0.25">
      <c r="A5299" s="89" t="s">
        <v>11055</v>
      </c>
      <c r="B5299" s="89" t="s">
        <v>10905</v>
      </c>
      <c r="C5299" s="89"/>
      <c r="D5299" s="89" t="s">
        <v>266</v>
      </c>
      <c r="E5299" s="94" t="s">
        <v>11056</v>
      </c>
      <c r="F5299" s="95" t="s">
        <v>10920</v>
      </c>
      <c r="G5299" s="89" t="s">
        <v>648</v>
      </c>
      <c r="H5299" s="89" t="s">
        <v>24</v>
      </c>
      <c r="I5299" s="96">
        <v>1</v>
      </c>
      <c r="J5299" s="97">
        <v>7613</v>
      </c>
      <c r="K5299" s="98">
        <f t="shared" si="2892"/>
        <v>3806.5</v>
      </c>
      <c r="L5299" s="99">
        <f t="shared" si="2893"/>
        <v>1.0815399999999999</v>
      </c>
      <c r="M5299" s="100">
        <f t="shared" si="2894"/>
        <v>1.0590999999999999</v>
      </c>
      <c r="N5299" s="101">
        <f t="shared" si="2895"/>
        <v>0.97811300000000001</v>
      </c>
      <c r="O5299" s="100">
        <f t="shared" si="2896"/>
        <v>1</v>
      </c>
      <c r="P5299" s="98">
        <f t="shared" si="2897"/>
        <v>4264.76</v>
      </c>
      <c r="Q5299" s="97">
        <f t="shared" si="2898"/>
        <v>8529.52</v>
      </c>
      <c r="R5299" s="97"/>
      <c r="S5299" s="97"/>
    </row>
    <row r="5300" spans="1:19" x14ac:dyDescent="0.25">
      <c r="A5300" s="89" t="s">
        <v>11057</v>
      </c>
      <c r="B5300" s="89" t="s">
        <v>10905</v>
      </c>
      <c r="C5300" s="89"/>
      <c r="D5300" s="89" t="s">
        <v>267</v>
      </c>
      <c r="E5300" s="94" t="s">
        <v>11058</v>
      </c>
      <c r="F5300" s="95" t="s">
        <v>11059</v>
      </c>
      <c r="G5300" s="89" t="s">
        <v>648</v>
      </c>
      <c r="H5300" s="89" t="s">
        <v>24</v>
      </c>
      <c r="I5300" s="96">
        <v>1</v>
      </c>
      <c r="J5300" s="97">
        <v>322799</v>
      </c>
      <c r="K5300" s="98">
        <f t="shared" si="2892"/>
        <v>161399.5</v>
      </c>
      <c r="L5300" s="99">
        <f t="shared" si="2893"/>
        <v>1.0815399999999999</v>
      </c>
      <c r="M5300" s="100">
        <f t="shared" si="2894"/>
        <v>1.0590999999999999</v>
      </c>
      <c r="N5300" s="101">
        <f t="shared" si="2895"/>
        <v>0.97811300000000001</v>
      </c>
      <c r="O5300" s="100">
        <f t="shared" si="2896"/>
        <v>1</v>
      </c>
      <c r="P5300" s="98">
        <f t="shared" si="2897"/>
        <v>180830.12</v>
      </c>
      <c r="Q5300" s="97">
        <f t="shared" si="2898"/>
        <v>361660.24</v>
      </c>
      <c r="R5300" s="97"/>
      <c r="S5300" s="97"/>
    </row>
    <row r="5301" spans="1:19" x14ac:dyDescent="0.25">
      <c r="A5301" s="89"/>
      <c r="B5301" s="90"/>
      <c r="C5301" s="90"/>
      <c r="D5301" s="91"/>
      <c r="E5301" s="92"/>
      <c r="F5301" s="92" t="s">
        <v>11060</v>
      </c>
      <c r="G5301" s="91"/>
      <c r="H5301" s="91"/>
      <c r="I5301" s="93">
        <v>1</v>
      </c>
      <c r="J5301" s="91"/>
      <c r="K5301" s="98"/>
      <c r="L5301" s="99"/>
      <c r="M5301" s="100"/>
      <c r="N5301" s="101"/>
      <c r="O5301" s="100"/>
      <c r="P5301" s="98"/>
      <c r="Q5301" s="91"/>
      <c r="R5301" s="91"/>
      <c r="S5301" s="91"/>
    </row>
    <row r="5302" spans="1:19" ht="22.5" x14ac:dyDescent="0.25">
      <c r="A5302" s="89" t="s">
        <v>11061</v>
      </c>
      <c r="B5302" s="89" t="s">
        <v>10905</v>
      </c>
      <c r="C5302" s="89"/>
      <c r="D5302" s="89" t="s">
        <v>184</v>
      </c>
      <c r="E5302" s="94" t="s">
        <v>10646</v>
      </c>
      <c r="F5302" s="95" t="s">
        <v>10647</v>
      </c>
      <c r="G5302" s="89" t="s">
        <v>37</v>
      </c>
      <c r="H5302" s="89" t="s">
        <v>11062</v>
      </c>
      <c r="I5302" s="96">
        <v>1</v>
      </c>
      <c r="J5302" s="97">
        <v>1902</v>
      </c>
      <c r="K5302" s="98">
        <f t="shared" ref="K5302:K5311" si="2899">J5302/H5302</f>
        <v>99685.53</v>
      </c>
      <c r="L5302" s="99">
        <f t="shared" ref="L5302:L5311" si="2900">$L$8</f>
        <v>1.0815399999999999</v>
      </c>
      <c r="M5302" s="100">
        <f t="shared" ref="M5302:M5311" si="2901">$M$8</f>
        <v>1.0590999999999999</v>
      </c>
      <c r="N5302" s="101">
        <f t="shared" ref="N5302:N5311" si="2902">$N$8</f>
        <v>0.97811300000000001</v>
      </c>
      <c r="O5302" s="100">
        <f t="shared" ref="O5302:O5311" si="2903">$O$8</f>
        <v>1</v>
      </c>
      <c r="P5302" s="98">
        <f t="shared" ref="P5302:P5311" si="2904">K5302*L5302*M5302*N5302*O5302</f>
        <v>111686.51</v>
      </c>
      <c r="Q5302" s="97">
        <f t="shared" ref="Q5302:Q5311" si="2905">H5302*P5302</f>
        <v>2130.98</v>
      </c>
      <c r="R5302" s="97"/>
      <c r="S5302" s="97"/>
    </row>
    <row r="5303" spans="1:19" ht="22.5" x14ac:dyDescent="0.25">
      <c r="A5303" s="89" t="s">
        <v>11063</v>
      </c>
      <c r="B5303" s="89" t="s">
        <v>10905</v>
      </c>
      <c r="C5303" s="89"/>
      <c r="D5303" s="89" t="s">
        <v>276</v>
      </c>
      <c r="E5303" s="94" t="s">
        <v>10910</v>
      </c>
      <c r="F5303" s="95" t="s">
        <v>10911</v>
      </c>
      <c r="G5303" s="89" t="s">
        <v>37</v>
      </c>
      <c r="H5303" s="89" t="s">
        <v>11064</v>
      </c>
      <c r="I5303" s="96">
        <v>1</v>
      </c>
      <c r="J5303" s="97">
        <v>1035</v>
      </c>
      <c r="K5303" s="98">
        <f t="shared" si="2899"/>
        <v>191666.67</v>
      </c>
      <c r="L5303" s="99">
        <f t="shared" si="2900"/>
        <v>1.0815399999999999</v>
      </c>
      <c r="M5303" s="100">
        <f t="shared" si="2901"/>
        <v>1.0590999999999999</v>
      </c>
      <c r="N5303" s="101">
        <f t="shared" si="2902"/>
        <v>0.97811300000000001</v>
      </c>
      <c r="O5303" s="100">
        <f t="shared" si="2903"/>
        <v>1</v>
      </c>
      <c r="P5303" s="98">
        <f t="shared" si="2904"/>
        <v>214741.1</v>
      </c>
      <c r="Q5303" s="97">
        <f t="shared" si="2905"/>
        <v>1159.5999999999999</v>
      </c>
      <c r="R5303" s="97"/>
      <c r="S5303" s="97"/>
    </row>
    <row r="5304" spans="1:19" ht="22.5" x14ac:dyDescent="0.25">
      <c r="A5304" s="89" t="s">
        <v>11065</v>
      </c>
      <c r="B5304" s="89" t="s">
        <v>10905</v>
      </c>
      <c r="C5304" s="89"/>
      <c r="D5304" s="89" t="s">
        <v>278</v>
      </c>
      <c r="E5304" s="94" t="s">
        <v>31</v>
      </c>
      <c r="F5304" s="95" t="s">
        <v>32</v>
      </c>
      <c r="G5304" s="89" t="s">
        <v>27</v>
      </c>
      <c r="H5304" s="89" t="s">
        <v>11066</v>
      </c>
      <c r="I5304" s="96">
        <v>1</v>
      </c>
      <c r="J5304" s="97">
        <v>6508</v>
      </c>
      <c r="K5304" s="98">
        <f t="shared" si="2899"/>
        <v>708.93</v>
      </c>
      <c r="L5304" s="99">
        <f t="shared" si="2900"/>
        <v>1.0815399999999999</v>
      </c>
      <c r="M5304" s="100">
        <f t="shared" si="2901"/>
        <v>1.0590999999999999</v>
      </c>
      <c r="N5304" s="101">
        <f t="shared" si="2902"/>
        <v>0.97811300000000001</v>
      </c>
      <c r="O5304" s="100">
        <f t="shared" si="2903"/>
        <v>1</v>
      </c>
      <c r="P5304" s="98">
        <f t="shared" si="2904"/>
        <v>794.28</v>
      </c>
      <c r="Q5304" s="97">
        <f t="shared" si="2905"/>
        <v>7291.49</v>
      </c>
      <c r="R5304" s="97"/>
      <c r="S5304" s="97"/>
    </row>
    <row r="5305" spans="1:19" x14ac:dyDescent="0.25">
      <c r="A5305" s="89" t="s">
        <v>11067</v>
      </c>
      <c r="B5305" s="89" t="s">
        <v>10905</v>
      </c>
      <c r="C5305" s="89"/>
      <c r="D5305" s="89" t="s">
        <v>283</v>
      </c>
      <c r="E5305" s="94" t="s">
        <v>552</v>
      </c>
      <c r="F5305" s="95" t="s">
        <v>553</v>
      </c>
      <c r="G5305" s="89" t="s">
        <v>81</v>
      </c>
      <c r="H5305" s="89" t="s">
        <v>4001</v>
      </c>
      <c r="I5305" s="96">
        <v>1</v>
      </c>
      <c r="J5305" s="97">
        <v>11700</v>
      </c>
      <c r="K5305" s="98">
        <f t="shared" si="2899"/>
        <v>2166.67</v>
      </c>
      <c r="L5305" s="99">
        <f t="shared" si="2900"/>
        <v>1.0815399999999999</v>
      </c>
      <c r="M5305" s="100">
        <f t="shared" si="2901"/>
        <v>1.0590999999999999</v>
      </c>
      <c r="N5305" s="101">
        <f t="shared" si="2902"/>
        <v>0.97811300000000001</v>
      </c>
      <c r="O5305" s="100">
        <f t="shared" si="2903"/>
        <v>1</v>
      </c>
      <c r="P5305" s="98">
        <f t="shared" si="2904"/>
        <v>2427.5100000000002</v>
      </c>
      <c r="Q5305" s="97">
        <f t="shared" si="2905"/>
        <v>13108.55</v>
      </c>
      <c r="R5305" s="97"/>
      <c r="S5305" s="97"/>
    </row>
    <row r="5306" spans="1:19" x14ac:dyDescent="0.25">
      <c r="A5306" s="89" t="s">
        <v>11068</v>
      </c>
      <c r="B5306" s="89" t="s">
        <v>10905</v>
      </c>
      <c r="C5306" s="89"/>
      <c r="D5306" s="89" t="s">
        <v>286</v>
      </c>
      <c r="E5306" s="94" t="s">
        <v>556</v>
      </c>
      <c r="F5306" s="95" t="s">
        <v>557</v>
      </c>
      <c r="G5306" s="89" t="s">
        <v>81</v>
      </c>
      <c r="H5306" s="89" t="s">
        <v>3062</v>
      </c>
      <c r="I5306" s="96">
        <v>1</v>
      </c>
      <c r="J5306" s="97">
        <v>7190</v>
      </c>
      <c r="K5306" s="98">
        <f t="shared" si="2899"/>
        <v>1109.57</v>
      </c>
      <c r="L5306" s="99">
        <f t="shared" si="2900"/>
        <v>1.0815399999999999</v>
      </c>
      <c r="M5306" s="100">
        <f t="shared" si="2901"/>
        <v>1.0590999999999999</v>
      </c>
      <c r="N5306" s="101">
        <f t="shared" si="2902"/>
        <v>0.97811300000000001</v>
      </c>
      <c r="O5306" s="100">
        <f t="shared" si="2903"/>
        <v>1</v>
      </c>
      <c r="P5306" s="98">
        <f t="shared" si="2904"/>
        <v>1243.1500000000001</v>
      </c>
      <c r="Q5306" s="97">
        <f t="shared" si="2905"/>
        <v>8055.61</v>
      </c>
      <c r="R5306" s="97"/>
      <c r="S5306" s="97"/>
    </row>
    <row r="5307" spans="1:19" x14ac:dyDescent="0.25">
      <c r="A5307" s="89" t="s">
        <v>11069</v>
      </c>
      <c r="B5307" s="89" t="s">
        <v>10905</v>
      </c>
      <c r="C5307" s="89"/>
      <c r="D5307" s="89" t="s">
        <v>288</v>
      </c>
      <c r="E5307" s="94" t="s">
        <v>10619</v>
      </c>
      <c r="F5307" s="95" t="s">
        <v>10620</v>
      </c>
      <c r="G5307" s="89" t="s">
        <v>209</v>
      </c>
      <c r="H5307" s="89" t="s">
        <v>11070</v>
      </c>
      <c r="I5307" s="96">
        <v>1</v>
      </c>
      <c r="J5307" s="97">
        <v>20321</v>
      </c>
      <c r="K5307" s="98">
        <f t="shared" si="2899"/>
        <v>298838.24</v>
      </c>
      <c r="L5307" s="99">
        <f t="shared" si="2900"/>
        <v>1.0815399999999999</v>
      </c>
      <c r="M5307" s="100">
        <f t="shared" si="2901"/>
        <v>1.0590999999999999</v>
      </c>
      <c r="N5307" s="101">
        <f t="shared" si="2902"/>
        <v>0.97811300000000001</v>
      </c>
      <c r="O5307" s="100">
        <f t="shared" si="2903"/>
        <v>1</v>
      </c>
      <c r="P5307" s="98">
        <f t="shared" si="2904"/>
        <v>334814.88</v>
      </c>
      <c r="Q5307" s="97">
        <f t="shared" si="2905"/>
        <v>22767.41</v>
      </c>
      <c r="R5307" s="97"/>
      <c r="S5307" s="97"/>
    </row>
    <row r="5308" spans="1:19" x14ac:dyDescent="0.25">
      <c r="A5308" s="89" t="s">
        <v>11071</v>
      </c>
      <c r="B5308" s="89" t="s">
        <v>10905</v>
      </c>
      <c r="C5308" s="89"/>
      <c r="D5308" s="89" t="s">
        <v>289</v>
      </c>
      <c r="E5308" s="94" t="s">
        <v>10623</v>
      </c>
      <c r="F5308" s="95" t="s">
        <v>10624</v>
      </c>
      <c r="G5308" s="89" t="s">
        <v>1077</v>
      </c>
      <c r="H5308" s="89" t="s">
        <v>11072</v>
      </c>
      <c r="I5308" s="96">
        <v>1</v>
      </c>
      <c r="J5308" s="97">
        <v>-13987</v>
      </c>
      <c r="K5308" s="98">
        <f t="shared" si="2899"/>
        <v>205.69</v>
      </c>
      <c r="L5308" s="99">
        <f t="shared" si="2900"/>
        <v>1.0815399999999999</v>
      </c>
      <c r="M5308" s="100">
        <f t="shared" si="2901"/>
        <v>1.0590999999999999</v>
      </c>
      <c r="N5308" s="101">
        <f t="shared" si="2902"/>
        <v>0.97811300000000001</v>
      </c>
      <c r="O5308" s="100">
        <f t="shared" si="2903"/>
        <v>1</v>
      </c>
      <c r="P5308" s="98">
        <f t="shared" si="2904"/>
        <v>230.45</v>
      </c>
      <c r="Q5308" s="97">
        <f t="shared" si="2905"/>
        <v>-15670.6</v>
      </c>
      <c r="R5308" s="97"/>
      <c r="S5308" s="97"/>
    </row>
    <row r="5309" spans="1:19" x14ac:dyDescent="0.25">
      <c r="A5309" s="89" t="s">
        <v>11073</v>
      </c>
      <c r="B5309" s="89" t="s">
        <v>10905</v>
      </c>
      <c r="C5309" s="89"/>
      <c r="D5309" s="89" t="s">
        <v>291</v>
      </c>
      <c r="E5309" s="94" t="s">
        <v>10627</v>
      </c>
      <c r="F5309" s="95" t="s">
        <v>10628</v>
      </c>
      <c r="G5309" s="89" t="s">
        <v>670</v>
      </c>
      <c r="H5309" s="89" t="s">
        <v>11074</v>
      </c>
      <c r="I5309" s="96">
        <v>1</v>
      </c>
      <c r="J5309" s="97">
        <v>13548</v>
      </c>
      <c r="K5309" s="98">
        <f t="shared" si="2899"/>
        <v>1992.35</v>
      </c>
      <c r="L5309" s="99">
        <f t="shared" si="2900"/>
        <v>1.0815399999999999</v>
      </c>
      <c r="M5309" s="100">
        <f t="shared" si="2901"/>
        <v>1.0590999999999999</v>
      </c>
      <c r="N5309" s="101">
        <f t="shared" si="2902"/>
        <v>0.97811300000000001</v>
      </c>
      <c r="O5309" s="100">
        <f t="shared" si="2903"/>
        <v>1</v>
      </c>
      <c r="P5309" s="98">
        <f t="shared" si="2904"/>
        <v>2232.21</v>
      </c>
      <c r="Q5309" s="97">
        <f t="shared" si="2905"/>
        <v>15179.03</v>
      </c>
      <c r="R5309" s="97"/>
      <c r="S5309" s="97"/>
    </row>
    <row r="5310" spans="1:19" ht="22.5" x14ac:dyDescent="0.25">
      <c r="A5310" s="89" t="s">
        <v>11075</v>
      </c>
      <c r="B5310" s="89" t="s">
        <v>10905</v>
      </c>
      <c r="C5310" s="89"/>
      <c r="D5310" s="89" t="s">
        <v>293</v>
      </c>
      <c r="E5310" s="94" t="s">
        <v>44</v>
      </c>
      <c r="F5310" s="95" t="s">
        <v>10969</v>
      </c>
      <c r="G5310" s="89" t="s">
        <v>37</v>
      </c>
      <c r="H5310" s="89" t="s">
        <v>11062</v>
      </c>
      <c r="I5310" s="96">
        <v>1</v>
      </c>
      <c r="J5310" s="97">
        <v>177</v>
      </c>
      <c r="K5310" s="98">
        <f t="shared" si="2899"/>
        <v>9276.73</v>
      </c>
      <c r="L5310" s="99">
        <f t="shared" si="2900"/>
        <v>1.0815399999999999</v>
      </c>
      <c r="M5310" s="100">
        <f t="shared" si="2901"/>
        <v>1.0590999999999999</v>
      </c>
      <c r="N5310" s="101">
        <f t="shared" si="2902"/>
        <v>0.97811300000000001</v>
      </c>
      <c r="O5310" s="100">
        <f t="shared" si="2903"/>
        <v>1</v>
      </c>
      <c r="P5310" s="98">
        <f t="shared" si="2904"/>
        <v>10393.540000000001</v>
      </c>
      <c r="Q5310" s="97">
        <f t="shared" si="2905"/>
        <v>198.31</v>
      </c>
      <c r="R5310" s="97"/>
      <c r="S5310" s="97"/>
    </row>
    <row r="5311" spans="1:19" x14ac:dyDescent="0.25">
      <c r="A5311" s="89" t="s">
        <v>11076</v>
      </c>
      <c r="B5311" s="89" t="s">
        <v>10905</v>
      </c>
      <c r="C5311" s="89"/>
      <c r="D5311" s="89" t="s">
        <v>295</v>
      </c>
      <c r="E5311" s="94" t="s">
        <v>49</v>
      </c>
      <c r="F5311" s="95" t="s">
        <v>50</v>
      </c>
      <c r="G5311" s="89" t="s">
        <v>51</v>
      </c>
      <c r="H5311" s="89" t="s">
        <v>11077</v>
      </c>
      <c r="I5311" s="96">
        <v>1</v>
      </c>
      <c r="J5311" s="97">
        <v>2445</v>
      </c>
      <c r="K5311" s="98">
        <f t="shared" si="2899"/>
        <v>12814.47</v>
      </c>
      <c r="L5311" s="99">
        <f t="shared" si="2900"/>
        <v>1.0815399999999999</v>
      </c>
      <c r="M5311" s="100">
        <f t="shared" si="2901"/>
        <v>1.0590999999999999</v>
      </c>
      <c r="N5311" s="101">
        <f t="shared" si="2902"/>
        <v>0.97811300000000001</v>
      </c>
      <c r="O5311" s="100">
        <f t="shared" si="2903"/>
        <v>1</v>
      </c>
      <c r="P5311" s="98">
        <f t="shared" si="2904"/>
        <v>14357.18</v>
      </c>
      <c r="Q5311" s="97">
        <f t="shared" si="2905"/>
        <v>2739.35</v>
      </c>
      <c r="R5311" s="97"/>
      <c r="S5311" s="97"/>
    </row>
    <row r="5312" spans="1:19" ht="28.5" x14ac:dyDescent="0.25">
      <c r="A5312" s="72"/>
      <c r="B5312" s="77"/>
      <c r="C5312" s="77"/>
      <c r="D5312" s="77"/>
      <c r="E5312" s="76"/>
      <c r="F5312" s="76" t="s">
        <v>11078</v>
      </c>
      <c r="G5312" s="77"/>
      <c r="H5312" s="77"/>
      <c r="I5312" s="78"/>
      <c r="J5312" s="79">
        <f>J5313</f>
        <v>61188</v>
      </c>
      <c r="K5312" s="98"/>
      <c r="L5312" s="99"/>
      <c r="M5312" s="100"/>
      <c r="N5312" s="101"/>
      <c r="O5312" s="100"/>
      <c r="P5312" s="98"/>
      <c r="Q5312" s="79">
        <f>Q5313</f>
        <v>68554.289999999994</v>
      </c>
      <c r="R5312" s="79">
        <f t="shared" ref="R5312:S5312" si="2906">R5313</f>
        <v>0</v>
      </c>
      <c r="S5312" s="79">
        <f t="shared" si="2906"/>
        <v>0</v>
      </c>
    </row>
    <row r="5313" spans="1:19" x14ac:dyDescent="0.25">
      <c r="A5313" s="82" t="s">
        <v>8331</v>
      </c>
      <c r="B5313" s="83"/>
      <c r="C5313" s="84"/>
      <c r="D5313" s="85"/>
      <c r="E5313" s="86"/>
      <c r="F5313" s="86" t="s">
        <v>11080</v>
      </c>
      <c r="G5313" s="82"/>
      <c r="H5313" s="82"/>
      <c r="I5313" s="87"/>
      <c r="J5313" s="88">
        <f>SUM(J5314:J5322)</f>
        <v>61188</v>
      </c>
      <c r="K5313" s="98"/>
      <c r="L5313" s="99"/>
      <c r="M5313" s="100"/>
      <c r="N5313" s="101"/>
      <c r="O5313" s="100"/>
      <c r="P5313" s="98"/>
      <c r="Q5313" s="88">
        <f>SUM(Q5314:Q5322)</f>
        <v>68554.289999999994</v>
      </c>
      <c r="R5313" s="88">
        <f t="shared" ref="R5313:S5313" si="2907">SUM(R5314:R5322)</f>
        <v>0</v>
      </c>
      <c r="S5313" s="88">
        <f t="shared" si="2907"/>
        <v>0</v>
      </c>
    </row>
    <row r="5314" spans="1:19" ht="33.75" x14ac:dyDescent="0.25">
      <c r="A5314" s="89" t="s">
        <v>11081</v>
      </c>
      <c r="B5314" s="89" t="s">
        <v>11082</v>
      </c>
      <c r="C5314" s="89"/>
      <c r="D5314" s="89" t="s">
        <v>12</v>
      </c>
      <c r="E5314" s="94" t="s">
        <v>11083</v>
      </c>
      <c r="F5314" s="95" t="s">
        <v>11084</v>
      </c>
      <c r="G5314" s="89" t="s">
        <v>37</v>
      </c>
      <c r="H5314" s="89" t="s">
        <v>6192</v>
      </c>
      <c r="I5314" s="96">
        <v>1</v>
      </c>
      <c r="J5314" s="97">
        <v>1447</v>
      </c>
      <c r="K5314" s="98">
        <f t="shared" ref="K5314:K5322" si="2908">J5314/H5314</f>
        <v>114841.27</v>
      </c>
      <c r="L5314" s="99">
        <f t="shared" ref="L5314:L5322" si="2909">$L$8</f>
        <v>1.0815399999999999</v>
      </c>
      <c r="M5314" s="100">
        <f t="shared" ref="M5314:M5322" si="2910">$M$8</f>
        <v>1.0590999999999999</v>
      </c>
      <c r="N5314" s="101">
        <f t="shared" ref="N5314:N5322" si="2911">$N$8</f>
        <v>0.97811300000000001</v>
      </c>
      <c r="O5314" s="100">
        <f t="shared" ref="O5314:O5322" si="2912">$O$8</f>
        <v>1</v>
      </c>
      <c r="P5314" s="98">
        <f t="shared" ref="P5314:P5322" si="2913">K5314*L5314*M5314*N5314*O5314</f>
        <v>128666.82</v>
      </c>
      <c r="Q5314" s="97">
        <f t="shared" ref="Q5314:Q5322" si="2914">H5314*P5314</f>
        <v>1621.2</v>
      </c>
      <c r="R5314" s="97"/>
      <c r="S5314" s="97"/>
    </row>
    <row r="5315" spans="1:19" ht="22.5" x14ac:dyDescent="0.25">
      <c r="A5315" s="89" t="s">
        <v>11085</v>
      </c>
      <c r="B5315" s="89" t="s">
        <v>11082</v>
      </c>
      <c r="C5315" s="89"/>
      <c r="D5315" s="89" t="s">
        <v>24</v>
      </c>
      <c r="E5315" s="94" t="s">
        <v>44</v>
      </c>
      <c r="F5315" s="95" t="s">
        <v>10969</v>
      </c>
      <c r="G5315" s="89" t="s">
        <v>37</v>
      </c>
      <c r="H5315" s="89" t="s">
        <v>6192</v>
      </c>
      <c r="I5315" s="96">
        <v>1</v>
      </c>
      <c r="J5315" s="97">
        <v>116</v>
      </c>
      <c r="K5315" s="98">
        <f t="shared" si="2908"/>
        <v>9206.35</v>
      </c>
      <c r="L5315" s="99">
        <f t="shared" si="2909"/>
        <v>1.0815399999999999</v>
      </c>
      <c r="M5315" s="100">
        <f t="shared" si="2910"/>
        <v>1.0590999999999999</v>
      </c>
      <c r="N5315" s="101">
        <f t="shared" si="2911"/>
        <v>0.97811300000000001</v>
      </c>
      <c r="O5315" s="100">
        <f t="shared" si="2912"/>
        <v>1</v>
      </c>
      <c r="P5315" s="98">
        <f t="shared" si="2913"/>
        <v>10314.69</v>
      </c>
      <c r="Q5315" s="97">
        <f t="shared" si="2914"/>
        <v>129.97</v>
      </c>
      <c r="R5315" s="97"/>
      <c r="S5315" s="97"/>
    </row>
    <row r="5316" spans="1:19" x14ac:dyDescent="0.25">
      <c r="A5316" s="89" t="s">
        <v>11086</v>
      </c>
      <c r="B5316" s="89" t="s">
        <v>11082</v>
      </c>
      <c r="C5316" s="89"/>
      <c r="D5316" s="89" t="s">
        <v>30</v>
      </c>
      <c r="E5316" s="94" t="s">
        <v>49</v>
      </c>
      <c r="F5316" s="95" t="s">
        <v>50</v>
      </c>
      <c r="G5316" s="89" t="s">
        <v>51</v>
      </c>
      <c r="H5316" s="89" t="s">
        <v>2107</v>
      </c>
      <c r="I5316" s="96">
        <v>1</v>
      </c>
      <c r="J5316" s="97">
        <v>1615</v>
      </c>
      <c r="K5316" s="98">
        <f t="shared" si="2908"/>
        <v>12817.46</v>
      </c>
      <c r="L5316" s="99">
        <f t="shared" si="2909"/>
        <v>1.0815399999999999</v>
      </c>
      <c r="M5316" s="100">
        <f t="shared" si="2910"/>
        <v>1.0590999999999999</v>
      </c>
      <c r="N5316" s="101">
        <f t="shared" si="2911"/>
        <v>0.97811300000000001</v>
      </c>
      <c r="O5316" s="100">
        <f t="shared" si="2912"/>
        <v>1</v>
      </c>
      <c r="P5316" s="98">
        <f t="shared" si="2913"/>
        <v>14360.53</v>
      </c>
      <c r="Q5316" s="97">
        <f t="shared" si="2914"/>
        <v>1809.43</v>
      </c>
      <c r="R5316" s="97"/>
      <c r="S5316" s="97"/>
    </row>
    <row r="5317" spans="1:19" x14ac:dyDescent="0.25">
      <c r="A5317" s="89" t="s">
        <v>11087</v>
      </c>
      <c r="B5317" s="89" t="s">
        <v>11082</v>
      </c>
      <c r="C5317" s="89"/>
      <c r="D5317" s="89" t="s">
        <v>34</v>
      </c>
      <c r="E5317" s="94" t="s">
        <v>10619</v>
      </c>
      <c r="F5317" s="95" t="s">
        <v>10620</v>
      </c>
      <c r="G5317" s="89" t="s">
        <v>209</v>
      </c>
      <c r="H5317" s="89" t="s">
        <v>8927</v>
      </c>
      <c r="I5317" s="96">
        <v>1</v>
      </c>
      <c r="J5317" s="97">
        <v>10459</v>
      </c>
      <c r="K5317" s="98">
        <f t="shared" si="2908"/>
        <v>298828.57</v>
      </c>
      <c r="L5317" s="99">
        <f t="shared" si="2909"/>
        <v>1.0815399999999999</v>
      </c>
      <c r="M5317" s="100">
        <f t="shared" si="2910"/>
        <v>1.0590999999999999</v>
      </c>
      <c r="N5317" s="101">
        <f t="shared" si="2911"/>
        <v>0.97811300000000001</v>
      </c>
      <c r="O5317" s="100">
        <f t="shared" si="2912"/>
        <v>1</v>
      </c>
      <c r="P5317" s="98">
        <f t="shared" si="2913"/>
        <v>334804.05</v>
      </c>
      <c r="Q5317" s="97">
        <f t="shared" si="2914"/>
        <v>11718.14</v>
      </c>
      <c r="R5317" s="97"/>
      <c r="S5317" s="97"/>
    </row>
    <row r="5318" spans="1:19" x14ac:dyDescent="0.25">
      <c r="A5318" s="89" t="s">
        <v>11088</v>
      </c>
      <c r="B5318" s="89" t="s">
        <v>11082</v>
      </c>
      <c r="C5318" s="89"/>
      <c r="D5318" s="89" t="s">
        <v>40</v>
      </c>
      <c r="E5318" s="94" t="s">
        <v>10623</v>
      </c>
      <c r="F5318" s="95" t="s">
        <v>10624</v>
      </c>
      <c r="G5318" s="89" t="s">
        <v>1077</v>
      </c>
      <c r="H5318" s="89" t="s">
        <v>11089</v>
      </c>
      <c r="I5318" s="96">
        <v>1</v>
      </c>
      <c r="J5318" s="97">
        <v>-7199</v>
      </c>
      <c r="K5318" s="98">
        <f t="shared" si="2908"/>
        <v>205.69</v>
      </c>
      <c r="L5318" s="99">
        <f t="shared" si="2909"/>
        <v>1.0815399999999999</v>
      </c>
      <c r="M5318" s="100">
        <f t="shared" si="2910"/>
        <v>1.0590999999999999</v>
      </c>
      <c r="N5318" s="101">
        <f t="shared" si="2911"/>
        <v>0.97811300000000001</v>
      </c>
      <c r="O5318" s="100">
        <f t="shared" si="2912"/>
        <v>1</v>
      </c>
      <c r="P5318" s="98">
        <f t="shared" si="2913"/>
        <v>230.45</v>
      </c>
      <c r="Q5318" s="97">
        <f t="shared" si="2914"/>
        <v>-8065.75</v>
      </c>
      <c r="R5318" s="97"/>
      <c r="S5318" s="97"/>
    </row>
    <row r="5319" spans="1:19" x14ac:dyDescent="0.25">
      <c r="A5319" s="89" t="s">
        <v>11090</v>
      </c>
      <c r="B5319" s="89" t="s">
        <v>11082</v>
      </c>
      <c r="C5319" s="89"/>
      <c r="D5319" s="89" t="s">
        <v>43</v>
      </c>
      <c r="E5319" s="94" t="s">
        <v>10627</v>
      </c>
      <c r="F5319" s="95" t="s">
        <v>10628</v>
      </c>
      <c r="G5319" s="89" t="s">
        <v>670</v>
      </c>
      <c r="H5319" s="89" t="s">
        <v>1922</v>
      </c>
      <c r="I5319" s="96">
        <v>1</v>
      </c>
      <c r="J5319" s="97">
        <v>6973</v>
      </c>
      <c r="K5319" s="98">
        <f t="shared" si="2908"/>
        <v>1992.29</v>
      </c>
      <c r="L5319" s="99">
        <f t="shared" si="2909"/>
        <v>1.0815399999999999</v>
      </c>
      <c r="M5319" s="100">
        <f t="shared" si="2910"/>
        <v>1.0590999999999999</v>
      </c>
      <c r="N5319" s="101">
        <f t="shared" si="2911"/>
        <v>0.97811300000000001</v>
      </c>
      <c r="O5319" s="100">
        <f t="shared" si="2912"/>
        <v>1</v>
      </c>
      <c r="P5319" s="98">
        <f t="shared" si="2913"/>
        <v>2232.14</v>
      </c>
      <c r="Q5319" s="97">
        <f t="shared" si="2914"/>
        <v>7812.49</v>
      </c>
      <c r="R5319" s="97"/>
      <c r="S5319" s="97"/>
    </row>
    <row r="5320" spans="1:19" ht="22.5" x14ac:dyDescent="0.25">
      <c r="A5320" s="89" t="s">
        <v>11091</v>
      </c>
      <c r="B5320" s="89" t="s">
        <v>11082</v>
      </c>
      <c r="C5320" s="89"/>
      <c r="D5320" s="89" t="s">
        <v>48</v>
      </c>
      <c r="E5320" s="94" t="s">
        <v>11092</v>
      </c>
      <c r="F5320" s="95" t="s">
        <v>11093</v>
      </c>
      <c r="G5320" s="89" t="s">
        <v>1071</v>
      </c>
      <c r="H5320" s="89" t="s">
        <v>3607</v>
      </c>
      <c r="I5320" s="96">
        <v>1</v>
      </c>
      <c r="J5320" s="97">
        <v>6082</v>
      </c>
      <c r="K5320" s="98">
        <f t="shared" si="2908"/>
        <v>17377.14</v>
      </c>
      <c r="L5320" s="99">
        <f t="shared" si="2909"/>
        <v>1.0815399999999999</v>
      </c>
      <c r="M5320" s="100">
        <f t="shared" si="2910"/>
        <v>1.0590999999999999</v>
      </c>
      <c r="N5320" s="101">
        <f t="shared" si="2911"/>
        <v>0.97811300000000001</v>
      </c>
      <c r="O5320" s="100">
        <f t="shared" si="2912"/>
        <v>1</v>
      </c>
      <c r="P5320" s="98">
        <f t="shared" si="2913"/>
        <v>19469.150000000001</v>
      </c>
      <c r="Q5320" s="97">
        <f t="shared" si="2914"/>
        <v>6814.2</v>
      </c>
      <c r="R5320" s="97"/>
      <c r="S5320" s="97"/>
    </row>
    <row r="5321" spans="1:19" ht="33.75" x14ac:dyDescent="0.25">
      <c r="A5321" s="89" t="s">
        <v>11094</v>
      </c>
      <c r="B5321" s="89" t="s">
        <v>11082</v>
      </c>
      <c r="C5321" s="89"/>
      <c r="D5321" s="89" t="s">
        <v>55</v>
      </c>
      <c r="E5321" s="94" t="s">
        <v>2954</v>
      </c>
      <c r="F5321" s="95" t="s">
        <v>11095</v>
      </c>
      <c r="G5321" s="89" t="s">
        <v>1071</v>
      </c>
      <c r="H5321" s="89" t="s">
        <v>11096</v>
      </c>
      <c r="I5321" s="96">
        <v>1</v>
      </c>
      <c r="J5321" s="97">
        <v>26415</v>
      </c>
      <c r="K5321" s="98">
        <f t="shared" si="2908"/>
        <v>3489.43</v>
      </c>
      <c r="L5321" s="99">
        <f t="shared" si="2909"/>
        <v>1.0815399999999999</v>
      </c>
      <c r="M5321" s="100">
        <f t="shared" si="2910"/>
        <v>1.0590999999999999</v>
      </c>
      <c r="N5321" s="101">
        <f t="shared" si="2911"/>
        <v>0.97811300000000001</v>
      </c>
      <c r="O5321" s="100">
        <f t="shared" si="2912"/>
        <v>1</v>
      </c>
      <c r="P5321" s="98">
        <f t="shared" si="2913"/>
        <v>3909.52</v>
      </c>
      <c r="Q5321" s="97">
        <f t="shared" si="2914"/>
        <v>29595.07</v>
      </c>
      <c r="R5321" s="97"/>
      <c r="S5321" s="97"/>
    </row>
    <row r="5322" spans="1:19" ht="22.5" x14ac:dyDescent="0.25">
      <c r="A5322" s="89" t="s">
        <v>11097</v>
      </c>
      <c r="B5322" s="89" t="s">
        <v>11082</v>
      </c>
      <c r="C5322" s="89"/>
      <c r="D5322" s="89" t="s">
        <v>58</v>
      </c>
      <c r="E5322" s="94" t="s">
        <v>11098</v>
      </c>
      <c r="F5322" s="95" t="s">
        <v>11099</v>
      </c>
      <c r="G5322" s="89" t="s">
        <v>1459</v>
      </c>
      <c r="H5322" s="89" t="s">
        <v>11100</v>
      </c>
      <c r="I5322" s="96">
        <v>1</v>
      </c>
      <c r="J5322" s="97">
        <v>15280</v>
      </c>
      <c r="K5322" s="98">
        <f t="shared" si="2908"/>
        <v>18914.64</v>
      </c>
      <c r="L5322" s="99">
        <f t="shared" si="2909"/>
        <v>1.0815399999999999</v>
      </c>
      <c r="M5322" s="100">
        <f t="shared" si="2910"/>
        <v>1.0590999999999999</v>
      </c>
      <c r="N5322" s="101">
        <f t="shared" si="2911"/>
        <v>0.97811300000000001</v>
      </c>
      <c r="O5322" s="100">
        <f t="shared" si="2912"/>
        <v>1</v>
      </c>
      <c r="P5322" s="98">
        <f t="shared" si="2913"/>
        <v>21191.74</v>
      </c>
      <c r="Q5322" s="97">
        <f t="shared" si="2914"/>
        <v>17119.54</v>
      </c>
      <c r="R5322" s="97"/>
      <c r="S5322" s="97"/>
    </row>
    <row r="5323" spans="1:19" x14ac:dyDescent="0.25">
      <c r="A5323" s="72"/>
      <c r="B5323" s="77"/>
      <c r="C5323" s="77"/>
      <c r="D5323" s="77"/>
      <c r="E5323" s="76"/>
      <c r="F5323" s="76" t="s">
        <v>11101</v>
      </c>
      <c r="G5323" s="77"/>
      <c r="H5323" s="77"/>
      <c r="I5323" s="78"/>
      <c r="J5323" s="79">
        <f>J5324</f>
        <v>4000774</v>
      </c>
      <c r="K5323" s="98"/>
      <c r="L5323" s="99"/>
      <c r="M5323" s="100"/>
      <c r="N5323" s="101"/>
      <c r="O5323" s="100"/>
      <c r="P5323" s="98"/>
      <c r="Q5323" s="79">
        <f>Q5324</f>
        <v>4482417.22</v>
      </c>
      <c r="R5323" s="79">
        <f t="shared" ref="R5323:S5323" si="2915">R5324</f>
        <v>3061252.69</v>
      </c>
      <c r="S5323" s="79">
        <f t="shared" si="2915"/>
        <v>0</v>
      </c>
    </row>
    <row r="5324" spans="1:19" x14ac:dyDescent="0.25">
      <c r="A5324" s="82" t="s">
        <v>8333</v>
      </c>
      <c r="B5324" s="83"/>
      <c r="C5324" s="84"/>
      <c r="D5324" s="85"/>
      <c r="E5324" s="86"/>
      <c r="F5324" s="86" t="s">
        <v>11103</v>
      </c>
      <c r="G5324" s="82"/>
      <c r="H5324" s="82"/>
      <c r="I5324" s="87"/>
      <c r="J5324" s="88">
        <f>SUM(J5325:J5376)</f>
        <v>4000774</v>
      </c>
      <c r="K5324" s="98"/>
      <c r="L5324" s="99"/>
      <c r="M5324" s="100"/>
      <c r="N5324" s="101"/>
      <c r="O5324" s="100"/>
      <c r="P5324" s="98"/>
      <c r="Q5324" s="88">
        <f>SUM(Q5325:Q5376)</f>
        <v>4482417.22</v>
      </c>
      <c r="R5324" s="88">
        <f t="shared" ref="R5324:S5324" si="2916">SUM(R5325:R5376)</f>
        <v>3061252.69</v>
      </c>
      <c r="S5324" s="88">
        <f t="shared" si="2916"/>
        <v>0</v>
      </c>
    </row>
    <row r="5325" spans="1:19" x14ac:dyDescent="0.25">
      <c r="A5325" s="89" t="s">
        <v>11104</v>
      </c>
      <c r="B5325" s="89" t="s">
        <v>11105</v>
      </c>
      <c r="C5325" s="89"/>
      <c r="D5325" s="89" t="s">
        <v>12</v>
      </c>
      <c r="E5325" s="94" t="s">
        <v>11106</v>
      </c>
      <c r="F5325" s="95" t="s">
        <v>11107</v>
      </c>
      <c r="G5325" s="89" t="s">
        <v>648</v>
      </c>
      <c r="H5325" s="89" t="s">
        <v>170</v>
      </c>
      <c r="I5325" s="96">
        <v>1</v>
      </c>
      <c r="J5325" s="97">
        <v>105610</v>
      </c>
      <c r="K5325" s="98">
        <f t="shared" ref="K5325:K5356" si="2917">J5325/H5325</f>
        <v>2575.85</v>
      </c>
      <c r="L5325" s="99">
        <f t="shared" ref="L5325:L5356" si="2918">$L$8</f>
        <v>1.0815399999999999</v>
      </c>
      <c r="M5325" s="100">
        <f t="shared" ref="M5325:M5356" si="2919">$M$8</f>
        <v>1.0590999999999999</v>
      </c>
      <c r="N5325" s="101">
        <f t="shared" ref="N5325:N5356" si="2920">$N$8</f>
        <v>0.97811300000000001</v>
      </c>
      <c r="O5325" s="100">
        <f t="shared" ref="O5325:O5356" si="2921">$O$8</f>
        <v>1</v>
      </c>
      <c r="P5325" s="98">
        <f t="shared" ref="P5325:P5356" si="2922">K5325*L5325*M5325*N5325*O5325</f>
        <v>2885.95</v>
      </c>
      <c r="Q5325" s="97">
        <f t="shared" ref="Q5325:Q5356" si="2923">H5325*P5325</f>
        <v>118323.95</v>
      </c>
      <c r="R5325" s="97"/>
      <c r="S5325" s="97"/>
    </row>
    <row r="5326" spans="1:19" ht="22.5" x14ac:dyDescent="0.25">
      <c r="A5326" s="89" t="s">
        <v>11108</v>
      </c>
      <c r="B5326" s="89" t="s">
        <v>11105</v>
      </c>
      <c r="C5326" s="89" t="s">
        <v>17297</v>
      </c>
      <c r="D5326" s="89" t="s">
        <v>24</v>
      </c>
      <c r="E5326" s="94" t="s">
        <v>11109</v>
      </c>
      <c r="F5326" s="95" t="s">
        <v>11110</v>
      </c>
      <c r="G5326" s="89" t="s">
        <v>648</v>
      </c>
      <c r="H5326" s="89" t="s">
        <v>165</v>
      </c>
      <c r="I5326" s="96">
        <v>1</v>
      </c>
      <c r="J5326" s="97">
        <v>618589</v>
      </c>
      <c r="K5326" s="98">
        <f t="shared" si="2917"/>
        <v>15861.26</v>
      </c>
      <c r="L5326" s="99">
        <f t="shared" si="2918"/>
        <v>1.0815399999999999</v>
      </c>
      <c r="M5326" s="100">
        <f t="shared" si="2919"/>
        <v>1.0590999999999999</v>
      </c>
      <c r="N5326" s="101">
        <f t="shared" si="2920"/>
        <v>0.97811300000000001</v>
      </c>
      <c r="O5326" s="100">
        <f t="shared" si="2921"/>
        <v>1</v>
      </c>
      <c r="P5326" s="98">
        <f t="shared" si="2922"/>
        <v>17770.77</v>
      </c>
      <c r="Q5326" s="97">
        <f t="shared" si="2923"/>
        <v>693060.03</v>
      </c>
      <c r="R5326" s="97">
        <f t="shared" ref="R5326:R5328" si="2924">Q5326</f>
        <v>693060.03</v>
      </c>
      <c r="S5326" s="97"/>
    </row>
    <row r="5327" spans="1:19" ht="22.5" x14ac:dyDescent="0.25">
      <c r="A5327" s="89" t="s">
        <v>11111</v>
      </c>
      <c r="B5327" s="89" t="s">
        <v>11105</v>
      </c>
      <c r="C5327" s="89" t="s">
        <v>17297</v>
      </c>
      <c r="D5327" s="89" t="s">
        <v>30</v>
      </c>
      <c r="E5327" s="94" t="s">
        <v>11112</v>
      </c>
      <c r="F5327" s="95" t="s">
        <v>11113</v>
      </c>
      <c r="G5327" s="89" t="s">
        <v>648</v>
      </c>
      <c r="H5327" s="89" t="s">
        <v>12</v>
      </c>
      <c r="I5327" s="96">
        <v>1</v>
      </c>
      <c r="J5327" s="97">
        <v>13715</v>
      </c>
      <c r="K5327" s="98">
        <f t="shared" si="2917"/>
        <v>13715</v>
      </c>
      <c r="L5327" s="99">
        <f t="shared" si="2918"/>
        <v>1.0815399999999999</v>
      </c>
      <c r="M5327" s="100">
        <f t="shared" si="2919"/>
        <v>1.0590999999999999</v>
      </c>
      <c r="N5327" s="101">
        <f t="shared" si="2920"/>
        <v>0.97811300000000001</v>
      </c>
      <c r="O5327" s="100">
        <f t="shared" si="2921"/>
        <v>1</v>
      </c>
      <c r="P5327" s="98">
        <f t="shared" si="2922"/>
        <v>15366.13</v>
      </c>
      <c r="Q5327" s="97">
        <f t="shared" si="2923"/>
        <v>15366.13</v>
      </c>
      <c r="R5327" s="97">
        <f t="shared" si="2924"/>
        <v>15366.13</v>
      </c>
      <c r="S5327" s="97"/>
    </row>
    <row r="5328" spans="1:19" ht="22.5" x14ac:dyDescent="0.25">
      <c r="A5328" s="89" t="s">
        <v>11114</v>
      </c>
      <c r="B5328" s="89" t="s">
        <v>11105</v>
      </c>
      <c r="C5328" s="89" t="s">
        <v>17297</v>
      </c>
      <c r="D5328" s="89" t="s">
        <v>34</v>
      </c>
      <c r="E5328" s="94" t="s">
        <v>11115</v>
      </c>
      <c r="F5328" s="95" t="s">
        <v>11116</v>
      </c>
      <c r="G5328" s="89" t="s">
        <v>648</v>
      </c>
      <c r="H5328" s="89" t="s">
        <v>12</v>
      </c>
      <c r="I5328" s="96">
        <v>1</v>
      </c>
      <c r="J5328" s="97">
        <v>52117</v>
      </c>
      <c r="K5328" s="98">
        <f t="shared" si="2917"/>
        <v>52117</v>
      </c>
      <c r="L5328" s="99">
        <f t="shared" si="2918"/>
        <v>1.0815399999999999</v>
      </c>
      <c r="M5328" s="100">
        <f t="shared" si="2919"/>
        <v>1.0590999999999999</v>
      </c>
      <c r="N5328" s="101">
        <f t="shared" si="2920"/>
        <v>0.97811300000000001</v>
      </c>
      <c r="O5328" s="100">
        <f t="shared" si="2921"/>
        <v>1</v>
      </c>
      <c r="P5328" s="98">
        <f t="shared" si="2922"/>
        <v>58391.28</v>
      </c>
      <c r="Q5328" s="97">
        <f t="shared" si="2923"/>
        <v>58391.28</v>
      </c>
      <c r="R5328" s="97">
        <f t="shared" si="2924"/>
        <v>58391.28</v>
      </c>
      <c r="S5328" s="97"/>
    </row>
    <row r="5329" spans="1:19" x14ac:dyDescent="0.25">
      <c r="A5329" s="89" t="s">
        <v>11117</v>
      </c>
      <c r="B5329" s="89" t="s">
        <v>11105</v>
      </c>
      <c r="C5329" s="89"/>
      <c r="D5329" s="89" t="s">
        <v>40</v>
      </c>
      <c r="E5329" s="94" t="s">
        <v>9812</v>
      </c>
      <c r="F5329" s="95" t="s">
        <v>9813</v>
      </c>
      <c r="G5329" s="89" t="s">
        <v>648</v>
      </c>
      <c r="H5329" s="89" t="s">
        <v>24</v>
      </c>
      <c r="I5329" s="96">
        <v>1</v>
      </c>
      <c r="J5329" s="97">
        <v>10965</v>
      </c>
      <c r="K5329" s="98">
        <f t="shared" si="2917"/>
        <v>5482.5</v>
      </c>
      <c r="L5329" s="99">
        <f t="shared" si="2918"/>
        <v>1.0815399999999999</v>
      </c>
      <c r="M5329" s="100">
        <f t="shared" si="2919"/>
        <v>1.0590999999999999</v>
      </c>
      <c r="N5329" s="101">
        <f t="shared" si="2920"/>
        <v>0.97811300000000001</v>
      </c>
      <c r="O5329" s="100">
        <f t="shared" si="2921"/>
        <v>1</v>
      </c>
      <c r="P5329" s="98">
        <f t="shared" si="2922"/>
        <v>6142.53</v>
      </c>
      <c r="Q5329" s="97">
        <f t="shared" si="2923"/>
        <v>12285.06</v>
      </c>
      <c r="R5329" s="97"/>
      <c r="S5329" s="97"/>
    </row>
    <row r="5330" spans="1:19" ht="22.5" x14ac:dyDescent="0.25">
      <c r="A5330" s="89" t="s">
        <v>11118</v>
      </c>
      <c r="B5330" s="89" t="s">
        <v>11105</v>
      </c>
      <c r="C5330" s="89" t="s">
        <v>17297</v>
      </c>
      <c r="D5330" s="89" t="s">
        <v>43</v>
      </c>
      <c r="E5330" s="94" t="s">
        <v>11119</v>
      </c>
      <c r="F5330" s="95" t="s">
        <v>11120</v>
      </c>
      <c r="G5330" s="89" t="s">
        <v>648</v>
      </c>
      <c r="H5330" s="89" t="s">
        <v>12</v>
      </c>
      <c r="I5330" s="96">
        <v>1</v>
      </c>
      <c r="J5330" s="97">
        <v>14735</v>
      </c>
      <c r="K5330" s="98">
        <f t="shared" si="2917"/>
        <v>14735</v>
      </c>
      <c r="L5330" s="99">
        <f t="shared" si="2918"/>
        <v>1.0815399999999999</v>
      </c>
      <c r="M5330" s="100">
        <f t="shared" si="2919"/>
        <v>1.0590999999999999</v>
      </c>
      <c r="N5330" s="101">
        <f t="shared" si="2920"/>
        <v>0.97811300000000001</v>
      </c>
      <c r="O5330" s="100">
        <f t="shared" si="2921"/>
        <v>1</v>
      </c>
      <c r="P5330" s="98">
        <f t="shared" si="2922"/>
        <v>16508.919999999998</v>
      </c>
      <c r="Q5330" s="97">
        <f t="shared" si="2923"/>
        <v>16508.919999999998</v>
      </c>
      <c r="R5330" s="97">
        <f t="shared" ref="R5330:R5336" si="2925">Q5330</f>
        <v>16508.919999999998</v>
      </c>
      <c r="S5330" s="97"/>
    </row>
    <row r="5331" spans="1:19" ht="22.5" x14ac:dyDescent="0.25">
      <c r="A5331" s="89" t="s">
        <v>11121</v>
      </c>
      <c r="B5331" s="89" t="s">
        <v>11105</v>
      </c>
      <c r="C5331" s="89" t="s">
        <v>17297</v>
      </c>
      <c r="D5331" s="89" t="s">
        <v>48</v>
      </c>
      <c r="E5331" s="94" t="s">
        <v>11122</v>
      </c>
      <c r="F5331" s="95" t="s">
        <v>11123</v>
      </c>
      <c r="G5331" s="89" t="s">
        <v>648</v>
      </c>
      <c r="H5331" s="89" t="s">
        <v>12</v>
      </c>
      <c r="I5331" s="96">
        <v>1</v>
      </c>
      <c r="J5331" s="97">
        <v>61363</v>
      </c>
      <c r="K5331" s="98">
        <f t="shared" si="2917"/>
        <v>61363</v>
      </c>
      <c r="L5331" s="99">
        <f t="shared" si="2918"/>
        <v>1.0815399999999999</v>
      </c>
      <c r="M5331" s="100">
        <f t="shared" si="2919"/>
        <v>1.0590999999999999</v>
      </c>
      <c r="N5331" s="101">
        <f t="shared" si="2920"/>
        <v>0.97811300000000001</v>
      </c>
      <c r="O5331" s="100">
        <f t="shared" si="2921"/>
        <v>1</v>
      </c>
      <c r="P5331" s="98">
        <f t="shared" si="2922"/>
        <v>68750.39</v>
      </c>
      <c r="Q5331" s="97">
        <f t="shared" si="2923"/>
        <v>68750.39</v>
      </c>
      <c r="R5331" s="97">
        <f t="shared" si="2925"/>
        <v>68750.39</v>
      </c>
      <c r="S5331" s="97"/>
    </row>
    <row r="5332" spans="1:19" ht="22.5" x14ac:dyDescent="0.25">
      <c r="A5332" s="89" t="s">
        <v>11124</v>
      </c>
      <c r="B5332" s="89" t="s">
        <v>11105</v>
      </c>
      <c r="C5332" s="89" t="s">
        <v>17297</v>
      </c>
      <c r="D5332" s="89" t="s">
        <v>55</v>
      </c>
      <c r="E5332" s="94" t="s">
        <v>11125</v>
      </c>
      <c r="F5332" s="95" t="s">
        <v>11126</v>
      </c>
      <c r="G5332" s="89" t="s">
        <v>648</v>
      </c>
      <c r="H5332" s="89" t="s">
        <v>12</v>
      </c>
      <c r="I5332" s="96">
        <v>1</v>
      </c>
      <c r="J5332" s="97">
        <v>85429</v>
      </c>
      <c r="K5332" s="98">
        <f t="shared" si="2917"/>
        <v>85429</v>
      </c>
      <c r="L5332" s="99">
        <f t="shared" si="2918"/>
        <v>1.0815399999999999</v>
      </c>
      <c r="M5332" s="100">
        <f t="shared" si="2919"/>
        <v>1.0590999999999999</v>
      </c>
      <c r="N5332" s="101">
        <f t="shared" si="2920"/>
        <v>0.97811300000000001</v>
      </c>
      <c r="O5332" s="100">
        <f t="shared" si="2921"/>
        <v>1</v>
      </c>
      <c r="P5332" s="98">
        <f t="shared" si="2922"/>
        <v>95713.66</v>
      </c>
      <c r="Q5332" s="97">
        <f t="shared" si="2923"/>
        <v>95713.66</v>
      </c>
      <c r="R5332" s="97">
        <f t="shared" si="2925"/>
        <v>95713.66</v>
      </c>
      <c r="S5332" s="97"/>
    </row>
    <row r="5333" spans="1:19" ht="22.5" x14ac:dyDescent="0.25">
      <c r="A5333" s="89" t="s">
        <v>11127</v>
      </c>
      <c r="B5333" s="89" t="s">
        <v>11105</v>
      </c>
      <c r="C5333" s="89" t="s">
        <v>17297</v>
      </c>
      <c r="D5333" s="89" t="s">
        <v>58</v>
      </c>
      <c r="E5333" s="94" t="s">
        <v>11128</v>
      </c>
      <c r="F5333" s="95" t="s">
        <v>11129</v>
      </c>
      <c r="G5333" s="89" t="s">
        <v>648</v>
      </c>
      <c r="H5333" s="89" t="s">
        <v>24</v>
      </c>
      <c r="I5333" s="96">
        <v>1</v>
      </c>
      <c r="J5333" s="97">
        <v>6148</v>
      </c>
      <c r="K5333" s="98">
        <f t="shared" si="2917"/>
        <v>3074</v>
      </c>
      <c r="L5333" s="99">
        <f t="shared" si="2918"/>
        <v>1.0815399999999999</v>
      </c>
      <c r="M5333" s="100">
        <f t="shared" si="2919"/>
        <v>1.0590999999999999</v>
      </c>
      <c r="N5333" s="101">
        <f t="shared" si="2920"/>
        <v>0.97811300000000001</v>
      </c>
      <c r="O5333" s="100">
        <f t="shared" si="2921"/>
        <v>1</v>
      </c>
      <c r="P5333" s="98">
        <f t="shared" si="2922"/>
        <v>3444.07</v>
      </c>
      <c r="Q5333" s="97">
        <f t="shared" si="2923"/>
        <v>6888.14</v>
      </c>
      <c r="R5333" s="97">
        <f t="shared" si="2925"/>
        <v>6888.14</v>
      </c>
      <c r="S5333" s="97"/>
    </row>
    <row r="5334" spans="1:19" ht="22.5" x14ac:dyDescent="0.25">
      <c r="A5334" s="89" t="s">
        <v>11130</v>
      </c>
      <c r="B5334" s="89" t="s">
        <v>11105</v>
      </c>
      <c r="C5334" s="89" t="s">
        <v>17297</v>
      </c>
      <c r="D5334" s="89" t="s">
        <v>60</v>
      </c>
      <c r="E5334" s="94" t="s">
        <v>11131</v>
      </c>
      <c r="F5334" s="95" t="s">
        <v>11132</v>
      </c>
      <c r="G5334" s="89" t="s">
        <v>648</v>
      </c>
      <c r="H5334" s="89" t="s">
        <v>24</v>
      </c>
      <c r="I5334" s="96">
        <v>1</v>
      </c>
      <c r="J5334" s="97">
        <v>3235</v>
      </c>
      <c r="K5334" s="98">
        <f t="shared" si="2917"/>
        <v>1617.5</v>
      </c>
      <c r="L5334" s="99">
        <f t="shared" si="2918"/>
        <v>1.0815399999999999</v>
      </c>
      <c r="M5334" s="100">
        <f t="shared" si="2919"/>
        <v>1.0590999999999999</v>
      </c>
      <c r="N5334" s="101">
        <f t="shared" si="2920"/>
        <v>0.97811300000000001</v>
      </c>
      <c r="O5334" s="100">
        <f t="shared" si="2921"/>
        <v>1</v>
      </c>
      <c r="P5334" s="98">
        <f t="shared" si="2922"/>
        <v>1812.23</v>
      </c>
      <c r="Q5334" s="97">
        <f t="shared" si="2923"/>
        <v>3624.46</v>
      </c>
      <c r="R5334" s="97">
        <f t="shared" si="2925"/>
        <v>3624.46</v>
      </c>
      <c r="S5334" s="97"/>
    </row>
    <row r="5335" spans="1:19" ht="22.5" x14ac:dyDescent="0.25">
      <c r="A5335" s="89" t="s">
        <v>11133</v>
      </c>
      <c r="B5335" s="89" t="s">
        <v>11105</v>
      </c>
      <c r="C5335" s="89" t="s">
        <v>17297</v>
      </c>
      <c r="D5335" s="89" t="s">
        <v>65</v>
      </c>
      <c r="E5335" s="94" t="s">
        <v>11134</v>
      </c>
      <c r="F5335" s="95" t="s">
        <v>11135</v>
      </c>
      <c r="G5335" s="89" t="s">
        <v>648</v>
      </c>
      <c r="H5335" s="89" t="s">
        <v>12</v>
      </c>
      <c r="I5335" s="96">
        <v>1</v>
      </c>
      <c r="J5335" s="97">
        <v>2542</v>
      </c>
      <c r="K5335" s="98">
        <f t="shared" si="2917"/>
        <v>2542</v>
      </c>
      <c r="L5335" s="99">
        <f t="shared" si="2918"/>
        <v>1.0815399999999999</v>
      </c>
      <c r="M5335" s="100">
        <f t="shared" si="2919"/>
        <v>1.0590999999999999</v>
      </c>
      <c r="N5335" s="101">
        <f t="shared" si="2920"/>
        <v>0.97811300000000001</v>
      </c>
      <c r="O5335" s="100">
        <f t="shared" si="2921"/>
        <v>1</v>
      </c>
      <c r="P5335" s="98">
        <f t="shared" si="2922"/>
        <v>2848.03</v>
      </c>
      <c r="Q5335" s="97">
        <f t="shared" si="2923"/>
        <v>2848.03</v>
      </c>
      <c r="R5335" s="97">
        <f t="shared" si="2925"/>
        <v>2848.03</v>
      </c>
      <c r="S5335" s="97"/>
    </row>
    <row r="5336" spans="1:19" ht="22.5" x14ac:dyDescent="0.25">
      <c r="A5336" s="89" t="s">
        <v>11136</v>
      </c>
      <c r="B5336" s="89" t="s">
        <v>11105</v>
      </c>
      <c r="C5336" s="89" t="s">
        <v>17297</v>
      </c>
      <c r="D5336" s="89" t="s">
        <v>68</v>
      </c>
      <c r="E5336" s="94" t="s">
        <v>11137</v>
      </c>
      <c r="F5336" s="95" t="s">
        <v>11138</v>
      </c>
      <c r="G5336" s="89" t="s">
        <v>648</v>
      </c>
      <c r="H5336" s="89" t="s">
        <v>12</v>
      </c>
      <c r="I5336" s="96">
        <v>1</v>
      </c>
      <c r="J5336" s="97">
        <v>2588</v>
      </c>
      <c r="K5336" s="98">
        <f t="shared" si="2917"/>
        <v>2588</v>
      </c>
      <c r="L5336" s="99">
        <f t="shared" si="2918"/>
        <v>1.0815399999999999</v>
      </c>
      <c r="M5336" s="100">
        <f t="shared" si="2919"/>
        <v>1.0590999999999999</v>
      </c>
      <c r="N5336" s="101">
        <f t="shared" si="2920"/>
        <v>0.97811300000000001</v>
      </c>
      <c r="O5336" s="100">
        <f t="shared" si="2921"/>
        <v>1</v>
      </c>
      <c r="P5336" s="98">
        <f t="shared" si="2922"/>
        <v>2899.57</v>
      </c>
      <c r="Q5336" s="97">
        <f t="shared" si="2923"/>
        <v>2899.57</v>
      </c>
      <c r="R5336" s="97">
        <f t="shared" si="2925"/>
        <v>2899.57</v>
      </c>
      <c r="S5336" s="97"/>
    </row>
    <row r="5337" spans="1:19" x14ac:dyDescent="0.25">
      <c r="A5337" s="89" t="s">
        <v>11139</v>
      </c>
      <c r="B5337" s="89" t="s">
        <v>11105</v>
      </c>
      <c r="C5337" s="89"/>
      <c r="D5337" s="89" t="s">
        <v>70</v>
      </c>
      <c r="E5337" s="94" t="s">
        <v>6668</v>
      </c>
      <c r="F5337" s="95" t="s">
        <v>6669</v>
      </c>
      <c r="G5337" s="89" t="s">
        <v>648</v>
      </c>
      <c r="H5337" s="89" t="s">
        <v>24</v>
      </c>
      <c r="I5337" s="96">
        <v>1</v>
      </c>
      <c r="J5337" s="97">
        <v>1896</v>
      </c>
      <c r="K5337" s="98">
        <f t="shared" si="2917"/>
        <v>948</v>
      </c>
      <c r="L5337" s="99">
        <f t="shared" si="2918"/>
        <v>1.0815399999999999</v>
      </c>
      <c r="M5337" s="100">
        <f t="shared" si="2919"/>
        <v>1.0590999999999999</v>
      </c>
      <c r="N5337" s="101">
        <f t="shared" si="2920"/>
        <v>0.97811300000000001</v>
      </c>
      <c r="O5337" s="100">
        <f t="shared" si="2921"/>
        <v>1</v>
      </c>
      <c r="P5337" s="98">
        <f t="shared" si="2922"/>
        <v>1062.1300000000001</v>
      </c>
      <c r="Q5337" s="97">
        <f t="shared" si="2923"/>
        <v>2124.2600000000002</v>
      </c>
      <c r="R5337" s="97"/>
      <c r="S5337" s="97"/>
    </row>
    <row r="5338" spans="1:19" ht="22.5" x14ac:dyDescent="0.25">
      <c r="A5338" s="89" t="s">
        <v>11140</v>
      </c>
      <c r="B5338" s="89" t="s">
        <v>11105</v>
      </c>
      <c r="C5338" s="89" t="s">
        <v>17297</v>
      </c>
      <c r="D5338" s="89" t="s">
        <v>73</v>
      </c>
      <c r="E5338" s="94" t="s">
        <v>11141</v>
      </c>
      <c r="F5338" s="95" t="s">
        <v>11142</v>
      </c>
      <c r="G5338" s="89" t="s">
        <v>648</v>
      </c>
      <c r="H5338" s="89" t="s">
        <v>24</v>
      </c>
      <c r="I5338" s="96">
        <v>1</v>
      </c>
      <c r="J5338" s="97">
        <v>56096</v>
      </c>
      <c r="K5338" s="98">
        <f t="shared" si="2917"/>
        <v>28048</v>
      </c>
      <c r="L5338" s="99">
        <f t="shared" si="2918"/>
        <v>1.0815399999999999</v>
      </c>
      <c r="M5338" s="100">
        <f t="shared" si="2919"/>
        <v>1.0590999999999999</v>
      </c>
      <c r="N5338" s="101">
        <f t="shared" si="2920"/>
        <v>0.97811300000000001</v>
      </c>
      <c r="O5338" s="100">
        <f t="shared" si="2921"/>
        <v>1</v>
      </c>
      <c r="P5338" s="98">
        <f t="shared" si="2922"/>
        <v>31424.65</v>
      </c>
      <c r="Q5338" s="97">
        <f t="shared" si="2923"/>
        <v>62849.3</v>
      </c>
      <c r="R5338" s="97">
        <f t="shared" ref="R5338" si="2926">Q5338</f>
        <v>62849.3</v>
      </c>
      <c r="S5338" s="97"/>
    </row>
    <row r="5339" spans="1:19" ht="22.5" x14ac:dyDescent="0.25">
      <c r="A5339" s="89" t="s">
        <v>11143</v>
      </c>
      <c r="B5339" s="89" t="s">
        <v>11105</v>
      </c>
      <c r="C5339" s="89"/>
      <c r="D5339" s="89" t="s">
        <v>75</v>
      </c>
      <c r="E5339" s="94" t="s">
        <v>11144</v>
      </c>
      <c r="F5339" s="95" t="s">
        <v>11145</v>
      </c>
      <c r="G5339" s="89" t="s">
        <v>648</v>
      </c>
      <c r="H5339" s="89" t="s">
        <v>40</v>
      </c>
      <c r="I5339" s="96">
        <v>1</v>
      </c>
      <c r="J5339" s="97">
        <v>25370</v>
      </c>
      <c r="K5339" s="98">
        <f t="shared" si="2917"/>
        <v>5074</v>
      </c>
      <c r="L5339" s="99">
        <f t="shared" si="2918"/>
        <v>1.0815399999999999</v>
      </c>
      <c r="M5339" s="100">
        <f t="shared" si="2919"/>
        <v>1.0590999999999999</v>
      </c>
      <c r="N5339" s="101">
        <f t="shared" si="2920"/>
        <v>0.97811300000000001</v>
      </c>
      <c r="O5339" s="100">
        <f t="shared" si="2921"/>
        <v>1</v>
      </c>
      <c r="P5339" s="98">
        <f t="shared" si="2922"/>
        <v>5684.85</v>
      </c>
      <c r="Q5339" s="97">
        <f t="shared" si="2923"/>
        <v>28424.25</v>
      </c>
      <c r="R5339" s="97"/>
      <c r="S5339" s="97"/>
    </row>
    <row r="5340" spans="1:19" ht="22.5" x14ac:dyDescent="0.25">
      <c r="A5340" s="89" t="s">
        <v>11146</v>
      </c>
      <c r="B5340" s="89" t="s">
        <v>11105</v>
      </c>
      <c r="C5340" s="89" t="s">
        <v>17297</v>
      </c>
      <c r="D5340" s="89" t="s">
        <v>87</v>
      </c>
      <c r="E5340" s="94" t="s">
        <v>11147</v>
      </c>
      <c r="F5340" s="95" t="s">
        <v>11148</v>
      </c>
      <c r="G5340" s="89" t="s">
        <v>648</v>
      </c>
      <c r="H5340" s="89" t="s">
        <v>40</v>
      </c>
      <c r="I5340" s="96">
        <v>1</v>
      </c>
      <c r="J5340" s="97">
        <v>472480</v>
      </c>
      <c r="K5340" s="98">
        <f t="shared" si="2917"/>
        <v>94496</v>
      </c>
      <c r="L5340" s="99">
        <f t="shared" si="2918"/>
        <v>1.0815399999999999</v>
      </c>
      <c r="M5340" s="100">
        <f t="shared" si="2919"/>
        <v>1.0590999999999999</v>
      </c>
      <c r="N5340" s="101">
        <f t="shared" si="2920"/>
        <v>0.97811300000000001</v>
      </c>
      <c r="O5340" s="100">
        <f t="shared" si="2921"/>
        <v>1</v>
      </c>
      <c r="P5340" s="98">
        <f t="shared" si="2922"/>
        <v>105872.22</v>
      </c>
      <c r="Q5340" s="97">
        <f t="shared" si="2923"/>
        <v>529361.1</v>
      </c>
      <c r="R5340" s="97">
        <f t="shared" ref="R5340" si="2927">Q5340</f>
        <v>529361.1</v>
      </c>
      <c r="S5340" s="97"/>
    </row>
    <row r="5341" spans="1:19" x14ac:dyDescent="0.25">
      <c r="A5341" s="89" t="s">
        <v>11149</v>
      </c>
      <c r="B5341" s="89" t="s">
        <v>11105</v>
      </c>
      <c r="C5341" s="89"/>
      <c r="D5341" s="89" t="s">
        <v>89</v>
      </c>
      <c r="E5341" s="94" t="s">
        <v>9812</v>
      </c>
      <c r="F5341" s="95" t="s">
        <v>9813</v>
      </c>
      <c r="G5341" s="89" t="s">
        <v>648</v>
      </c>
      <c r="H5341" s="89" t="s">
        <v>40</v>
      </c>
      <c r="I5341" s="96">
        <v>1</v>
      </c>
      <c r="J5341" s="97">
        <v>27411</v>
      </c>
      <c r="K5341" s="98">
        <f t="shared" si="2917"/>
        <v>5482.2</v>
      </c>
      <c r="L5341" s="99">
        <f t="shared" si="2918"/>
        <v>1.0815399999999999</v>
      </c>
      <c r="M5341" s="100">
        <f t="shared" si="2919"/>
        <v>1.0590999999999999</v>
      </c>
      <c r="N5341" s="101">
        <f t="shared" si="2920"/>
        <v>0.97811300000000001</v>
      </c>
      <c r="O5341" s="100">
        <f t="shared" si="2921"/>
        <v>1</v>
      </c>
      <c r="P5341" s="98">
        <f t="shared" si="2922"/>
        <v>6142.19</v>
      </c>
      <c r="Q5341" s="97">
        <f t="shared" si="2923"/>
        <v>30710.95</v>
      </c>
      <c r="R5341" s="97"/>
      <c r="S5341" s="97"/>
    </row>
    <row r="5342" spans="1:19" ht="22.5" x14ac:dyDescent="0.25">
      <c r="A5342" s="89" t="s">
        <v>11150</v>
      </c>
      <c r="B5342" s="89" t="s">
        <v>11105</v>
      </c>
      <c r="C5342" s="89" t="s">
        <v>17297</v>
      </c>
      <c r="D5342" s="89" t="s">
        <v>90</v>
      </c>
      <c r="E5342" s="94" t="s">
        <v>11151</v>
      </c>
      <c r="F5342" s="95" t="s">
        <v>11152</v>
      </c>
      <c r="G5342" s="89" t="s">
        <v>648</v>
      </c>
      <c r="H5342" s="89" t="s">
        <v>40</v>
      </c>
      <c r="I5342" s="96">
        <v>1</v>
      </c>
      <c r="J5342" s="97">
        <v>110534</v>
      </c>
      <c r="K5342" s="98">
        <f t="shared" si="2917"/>
        <v>22106.799999999999</v>
      </c>
      <c r="L5342" s="99">
        <f t="shared" si="2918"/>
        <v>1.0815399999999999</v>
      </c>
      <c r="M5342" s="100">
        <f t="shared" si="2919"/>
        <v>1.0590999999999999</v>
      </c>
      <c r="N5342" s="101">
        <f t="shared" si="2920"/>
        <v>0.97811300000000001</v>
      </c>
      <c r="O5342" s="100">
        <f t="shared" si="2921"/>
        <v>1</v>
      </c>
      <c r="P5342" s="98">
        <f t="shared" si="2922"/>
        <v>24768.2</v>
      </c>
      <c r="Q5342" s="97">
        <f t="shared" si="2923"/>
        <v>123841</v>
      </c>
      <c r="R5342" s="97">
        <f t="shared" ref="R5342:R5343" si="2928">Q5342</f>
        <v>123841</v>
      </c>
      <c r="S5342" s="97"/>
    </row>
    <row r="5343" spans="1:19" ht="22.5" x14ac:dyDescent="0.25">
      <c r="A5343" s="89" t="s">
        <v>11153</v>
      </c>
      <c r="B5343" s="89" t="s">
        <v>11105</v>
      </c>
      <c r="C5343" s="89" t="s">
        <v>17297</v>
      </c>
      <c r="D5343" s="89" t="s">
        <v>91</v>
      </c>
      <c r="E5343" s="94" t="s">
        <v>11154</v>
      </c>
      <c r="F5343" s="95" t="s">
        <v>11155</v>
      </c>
      <c r="G5343" s="89" t="s">
        <v>648</v>
      </c>
      <c r="H5343" s="89" t="s">
        <v>60</v>
      </c>
      <c r="I5343" s="96">
        <v>1</v>
      </c>
      <c r="J5343" s="97">
        <v>2015</v>
      </c>
      <c r="K5343" s="98">
        <f t="shared" si="2917"/>
        <v>201.5</v>
      </c>
      <c r="L5343" s="99">
        <f t="shared" si="2918"/>
        <v>1.0815399999999999</v>
      </c>
      <c r="M5343" s="100">
        <f t="shared" si="2919"/>
        <v>1.0590999999999999</v>
      </c>
      <c r="N5343" s="101">
        <f t="shared" si="2920"/>
        <v>0.97811300000000001</v>
      </c>
      <c r="O5343" s="100">
        <f t="shared" si="2921"/>
        <v>1</v>
      </c>
      <c r="P5343" s="98">
        <f t="shared" si="2922"/>
        <v>225.76</v>
      </c>
      <c r="Q5343" s="97">
        <f t="shared" si="2923"/>
        <v>2257.6</v>
      </c>
      <c r="R5343" s="97">
        <f t="shared" si="2928"/>
        <v>2257.6</v>
      </c>
      <c r="S5343" s="97"/>
    </row>
    <row r="5344" spans="1:19" x14ac:dyDescent="0.25">
      <c r="A5344" s="89" t="s">
        <v>11156</v>
      </c>
      <c r="B5344" s="89" t="s">
        <v>11105</v>
      </c>
      <c r="C5344" s="89"/>
      <c r="D5344" s="89" t="s">
        <v>101</v>
      </c>
      <c r="E5344" s="94" t="s">
        <v>11157</v>
      </c>
      <c r="F5344" s="95" t="s">
        <v>11158</v>
      </c>
      <c r="G5344" s="89" t="s">
        <v>1071</v>
      </c>
      <c r="H5344" s="89" t="s">
        <v>8470</v>
      </c>
      <c r="I5344" s="96">
        <v>1</v>
      </c>
      <c r="J5344" s="97">
        <v>44142</v>
      </c>
      <c r="K5344" s="98">
        <f t="shared" si="2917"/>
        <v>24523.33</v>
      </c>
      <c r="L5344" s="99">
        <f t="shared" si="2918"/>
        <v>1.0815399999999999</v>
      </c>
      <c r="M5344" s="100">
        <f t="shared" si="2919"/>
        <v>1.0590999999999999</v>
      </c>
      <c r="N5344" s="101">
        <f t="shared" si="2920"/>
        <v>0.97811300000000001</v>
      </c>
      <c r="O5344" s="100">
        <f t="shared" si="2921"/>
        <v>1</v>
      </c>
      <c r="P5344" s="98">
        <f t="shared" si="2922"/>
        <v>27475.65</v>
      </c>
      <c r="Q5344" s="97">
        <f t="shared" si="2923"/>
        <v>49456.17</v>
      </c>
      <c r="R5344" s="97"/>
      <c r="S5344" s="97"/>
    </row>
    <row r="5345" spans="1:19" x14ac:dyDescent="0.25">
      <c r="A5345" s="89" t="s">
        <v>11159</v>
      </c>
      <c r="B5345" s="89" t="s">
        <v>11105</v>
      </c>
      <c r="C5345" s="89"/>
      <c r="D5345" s="89" t="s">
        <v>106</v>
      </c>
      <c r="E5345" s="94" t="s">
        <v>2951</v>
      </c>
      <c r="F5345" s="95" t="s">
        <v>2952</v>
      </c>
      <c r="G5345" s="89" t="s">
        <v>1071</v>
      </c>
      <c r="H5345" s="89" t="s">
        <v>11160</v>
      </c>
      <c r="I5345" s="96">
        <v>1</v>
      </c>
      <c r="J5345" s="97">
        <v>8536</v>
      </c>
      <c r="K5345" s="98">
        <f t="shared" si="2917"/>
        <v>2246.3200000000002</v>
      </c>
      <c r="L5345" s="99">
        <f t="shared" si="2918"/>
        <v>1.0815399999999999</v>
      </c>
      <c r="M5345" s="100">
        <f t="shared" si="2919"/>
        <v>1.0590999999999999</v>
      </c>
      <c r="N5345" s="101">
        <f t="shared" si="2920"/>
        <v>0.97811300000000001</v>
      </c>
      <c r="O5345" s="100">
        <f t="shared" si="2921"/>
        <v>1</v>
      </c>
      <c r="P5345" s="98">
        <f t="shared" si="2922"/>
        <v>2516.75</v>
      </c>
      <c r="Q5345" s="97">
        <f t="shared" si="2923"/>
        <v>9563.65</v>
      </c>
      <c r="R5345" s="97"/>
      <c r="S5345" s="97"/>
    </row>
    <row r="5346" spans="1:19" ht="22.5" x14ac:dyDescent="0.25">
      <c r="A5346" s="89" t="s">
        <v>11161</v>
      </c>
      <c r="B5346" s="89" t="s">
        <v>11105</v>
      </c>
      <c r="C5346" s="89"/>
      <c r="D5346" s="89" t="s">
        <v>107</v>
      </c>
      <c r="E5346" s="94" t="s">
        <v>11162</v>
      </c>
      <c r="F5346" s="95" t="s">
        <v>11163</v>
      </c>
      <c r="G5346" s="89" t="s">
        <v>1077</v>
      </c>
      <c r="H5346" s="89" t="s">
        <v>11164</v>
      </c>
      <c r="I5346" s="96">
        <v>1</v>
      </c>
      <c r="J5346" s="97">
        <v>17159</v>
      </c>
      <c r="K5346" s="98">
        <f t="shared" si="2917"/>
        <v>30.04</v>
      </c>
      <c r="L5346" s="99">
        <f t="shared" si="2918"/>
        <v>1.0815399999999999</v>
      </c>
      <c r="M5346" s="100">
        <f t="shared" si="2919"/>
        <v>1.0590999999999999</v>
      </c>
      <c r="N5346" s="101">
        <f t="shared" si="2920"/>
        <v>0.97811300000000001</v>
      </c>
      <c r="O5346" s="100">
        <f t="shared" si="2921"/>
        <v>1</v>
      </c>
      <c r="P5346" s="98">
        <f t="shared" si="2922"/>
        <v>33.659999999999997</v>
      </c>
      <c r="Q5346" s="97">
        <f t="shared" si="2923"/>
        <v>19226.59</v>
      </c>
      <c r="R5346" s="97"/>
      <c r="S5346" s="97"/>
    </row>
    <row r="5347" spans="1:19" x14ac:dyDescent="0.25">
      <c r="A5347" s="89" t="s">
        <v>11165</v>
      </c>
      <c r="B5347" s="89" t="s">
        <v>11105</v>
      </c>
      <c r="C5347" s="89"/>
      <c r="D5347" s="89" t="s">
        <v>108</v>
      </c>
      <c r="E5347" s="94" t="s">
        <v>10081</v>
      </c>
      <c r="F5347" s="95" t="s">
        <v>10082</v>
      </c>
      <c r="G5347" s="89" t="s">
        <v>648</v>
      </c>
      <c r="H5347" s="89" t="s">
        <v>12</v>
      </c>
      <c r="I5347" s="96">
        <v>1</v>
      </c>
      <c r="J5347" s="97">
        <v>9599</v>
      </c>
      <c r="K5347" s="98">
        <f t="shared" si="2917"/>
        <v>9599</v>
      </c>
      <c r="L5347" s="99">
        <f t="shared" si="2918"/>
        <v>1.0815399999999999</v>
      </c>
      <c r="M5347" s="100">
        <f t="shared" si="2919"/>
        <v>1.0590999999999999</v>
      </c>
      <c r="N5347" s="101">
        <f t="shared" si="2920"/>
        <v>0.97811300000000001</v>
      </c>
      <c r="O5347" s="100">
        <f t="shared" si="2921"/>
        <v>1</v>
      </c>
      <c r="P5347" s="98">
        <f t="shared" si="2922"/>
        <v>10754.61</v>
      </c>
      <c r="Q5347" s="97">
        <f t="shared" si="2923"/>
        <v>10754.61</v>
      </c>
      <c r="R5347" s="97"/>
      <c r="S5347" s="97"/>
    </row>
    <row r="5348" spans="1:19" ht="22.5" x14ac:dyDescent="0.25">
      <c r="A5348" s="89" t="s">
        <v>11166</v>
      </c>
      <c r="B5348" s="89" t="s">
        <v>11105</v>
      </c>
      <c r="C5348" s="89" t="s">
        <v>17297</v>
      </c>
      <c r="D5348" s="89" t="s">
        <v>109</v>
      </c>
      <c r="E5348" s="94" t="s">
        <v>11167</v>
      </c>
      <c r="F5348" s="95" t="s">
        <v>11168</v>
      </c>
      <c r="G5348" s="89" t="s">
        <v>648</v>
      </c>
      <c r="H5348" s="89" t="s">
        <v>12</v>
      </c>
      <c r="I5348" s="96">
        <v>1</v>
      </c>
      <c r="J5348" s="97">
        <v>66103</v>
      </c>
      <c r="K5348" s="98">
        <f t="shared" si="2917"/>
        <v>66103</v>
      </c>
      <c r="L5348" s="99">
        <f t="shared" si="2918"/>
        <v>1.0815399999999999</v>
      </c>
      <c r="M5348" s="100">
        <f t="shared" si="2919"/>
        <v>1.0590999999999999</v>
      </c>
      <c r="N5348" s="101">
        <f t="shared" si="2920"/>
        <v>0.97811300000000001</v>
      </c>
      <c r="O5348" s="100">
        <f t="shared" si="2921"/>
        <v>1</v>
      </c>
      <c r="P5348" s="98">
        <f t="shared" si="2922"/>
        <v>74061.03</v>
      </c>
      <c r="Q5348" s="97">
        <f t="shared" si="2923"/>
        <v>74061.03</v>
      </c>
      <c r="R5348" s="97">
        <f t="shared" ref="R5348" si="2929">Q5348</f>
        <v>74061.03</v>
      </c>
      <c r="S5348" s="97"/>
    </row>
    <row r="5349" spans="1:19" x14ac:dyDescent="0.25">
      <c r="A5349" s="89" t="s">
        <v>11169</v>
      </c>
      <c r="B5349" s="89" t="s">
        <v>11105</v>
      </c>
      <c r="C5349" s="89"/>
      <c r="D5349" s="89" t="s">
        <v>122</v>
      </c>
      <c r="E5349" s="94" t="s">
        <v>11170</v>
      </c>
      <c r="F5349" s="95" t="s">
        <v>11171</v>
      </c>
      <c r="G5349" s="89" t="s">
        <v>648</v>
      </c>
      <c r="H5349" s="89" t="s">
        <v>12</v>
      </c>
      <c r="I5349" s="96">
        <v>1</v>
      </c>
      <c r="J5349" s="97">
        <v>1938</v>
      </c>
      <c r="K5349" s="98">
        <f t="shared" si="2917"/>
        <v>1938</v>
      </c>
      <c r="L5349" s="99">
        <f t="shared" si="2918"/>
        <v>1.0815399999999999</v>
      </c>
      <c r="M5349" s="100">
        <f t="shared" si="2919"/>
        <v>1.0590999999999999</v>
      </c>
      <c r="N5349" s="101">
        <f t="shared" si="2920"/>
        <v>0.97811300000000001</v>
      </c>
      <c r="O5349" s="100">
        <f t="shared" si="2921"/>
        <v>1</v>
      </c>
      <c r="P5349" s="98">
        <f t="shared" si="2922"/>
        <v>2171.31</v>
      </c>
      <c r="Q5349" s="97">
        <f t="shared" si="2923"/>
        <v>2171.31</v>
      </c>
      <c r="R5349" s="97"/>
      <c r="S5349" s="97"/>
    </row>
    <row r="5350" spans="1:19" ht="33.75" x14ac:dyDescent="0.25">
      <c r="A5350" s="89" t="s">
        <v>11172</v>
      </c>
      <c r="B5350" s="89" t="s">
        <v>11105</v>
      </c>
      <c r="C5350" s="89" t="s">
        <v>17297</v>
      </c>
      <c r="D5350" s="89" t="s">
        <v>126</v>
      </c>
      <c r="E5350" s="94" t="s">
        <v>11173</v>
      </c>
      <c r="F5350" s="95" t="s">
        <v>11174</v>
      </c>
      <c r="G5350" s="89" t="s">
        <v>648</v>
      </c>
      <c r="H5350" s="89" t="s">
        <v>12</v>
      </c>
      <c r="I5350" s="96">
        <v>1</v>
      </c>
      <c r="J5350" s="97">
        <v>866339</v>
      </c>
      <c r="K5350" s="98">
        <f t="shared" si="2917"/>
        <v>866339</v>
      </c>
      <c r="L5350" s="99">
        <f t="shared" si="2918"/>
        <v>1.0815399999999999</v>
      </c>
      <c r="M5350" s="100">
        <f t="shared" si="2919"/>
        <v>1.0590999999999999</v>
      </c>
      <c r="N5350" s="101">
        <f t="shared" si="2920"/>
        <v>0.97811300000000001</v>
      </c>
      <c r="O5350" s="100">
        <f t="shared" si="2921"/>
        <v>1</v>
      </c>
      <c r="P5350" s="98">
        <f t="shared" si="2922"/>
        <v>970636.12</v>
      </c>
      <c r="Q5350" s="97">
        <f t="shared" si="2923"/>
        <v>970636.12</v>
      </c>
      <c r="R5350" s="97">
        <f t="shared" ref="R5350" si="2930">Q5350</f>
        <v>970636.12</v>
      </c>
      <c r="S5350" s="97"/>
    </row>
    <row r="5351" spans="1:19" ht="22.5" x14ac:dyDescent="0.25">
      <c r="A5351" s="89" t="s">
        <v>11175</v>
      </c>
      <c r="B5351" s="89" t="s">
        <v>11105</v>
      </c>
      <c r="C5351" s="89"/>
      <c r="D5351" s="89" t="s">
        <v>124</v>
      </c>
      <c r="E5351" s="94" t="s">
        <v>11176</v>
      </c>
      <c r="F5351" s="95" t="s">
        <v>11177</v>
      </c>
      <c r="G5351" s="89" t="s">
        <v>648</v>
      </c>
      <c r="H5351" s="89" t="s">
        <v>43</v>
      </c>
      <c r="I5351" s="96">
        <v>1</v>
      </c>
      <c r="J5351" s="97">
        <v>11904</v>
      </c>
      <c r="K5351" s="98">
        <f t="shared" si="2917"/>
        <v>1984</v>
      </c>
      <c r="L5351" s="99">
        <f t="shared" si="2918"/>
        <v>1.0815399999999999</v>
      </c>
      <c r="M5351" s="100">
        <f t="shared" si="2919"/>
        <v>1.0590999999999999</v>
      </c>
      <c r="N5351" s="101">
        <f t="shared" si="2920"/>
        <v>0.97811300000000001</v>
      </c>
      <c r="O5351" s="100">
        <f t="shared" si="2921"/>
        <v>1</v>
      </c>
      <c r="P5351" s="98">
        <f t="shared" si="2922"/>
        <v>2222.85</v>
      </c>
      <c r="Q5351" s="97">
        <f t="shared" si="2923"/>
        <v>13337.1</v>
      </c>
      <c r="R5351" s="97"/>
      <c r="S5351" s="97"/>
    </row>
    <row r="5352" spans="1:19" ht="22.5" x14ac:dyDescent="0.25">
      <c r="A5352" s="89" t="s">
        <v>11178</v>
      </c>
      <c r="B5352" s="89" t="s">
        <v>11105</v>
      </c>
      <c r="C5352" s="89" t="s">
        <v>17297</v>
      </c>
      <c r="D5352" s="89" t="s">
        <v>129</v>
      </c>
      <c r="E5352" s="94" t="s">
        <v>11179</v>
      </c>
      <c r="F5352" s="95" t="s">
        <v>11180</v>
      </c>
      <c r="G5352" s="89" t="s">
        <v>648</v>
      </c>
      <c r="H5352" s="89" t="s">
        <v>43</v>
      </c>
      <c r="I5352" s="96">
        <v>1</v>
      </c>
      <c r="J5352" s="97">
        <v>13238</v>
      </c>
      <c r="K5352" s="98">
        <f t="shared" si="2917"/>
        <v>2206.33</v>
      </c>
      <c r="L5352" s="99">
        <f t="shared" si="2918"/>
        <v>1.0815399999999999</v>
      </c>
      <c r="M5352" s="100">
        <f t="shared" si="2919"/>
        <v>1.0590999999999999</v>
      </c>
      <c r="N5352" s="101">
        <f t="shared" si="2920"/>
        <v>0.97811300000000001</v>
      </c>
      <c r="O5352" s="100">
        <f t="shared" si="2921"/>
        <v>1</v>
      </c>
      <c r="P5352" s="98">
        <f t="shared" si="2922"/>
        <v>2471.9499999999998</v>
      </c>
      <c r="Q5352" s="97">
        <f t="shared" si="2923"/>
        <v>14831.7</v>
      </c>
      <c r="R5352" s="97">
        <f t="shared" ref="R5352" si="2931">Q5352</f>
        <v>14831.7</v>
      </c>
      <c r="S5352" s="97"/>
    </row>
    <row r="5353" spans="1:19" x14ac:dyDescent="0.25">
      <c r="A5353" s="89" t="s">
        <v>11181</v>
      </c>
      <c r="B5353" s="89" t="s">
        <v>11105</v>
      </c>
      <c r="C5353" s="89"/>
      <c r="D5353" s="89" t="s">
        <v>133</v>
      </c>
      <c r="E5353" s="94" t="s">
        <v>2003</v>
      </c>
      <c r="F5353" s="95" t="s">
        <v>2004</v>
      </c>
      <c r="G5353" s="89" t="s">
        <v>648</v>
      </c>
      <c r="H5353" s="89" t="s">
        <v>24</v>
      </c>
      <c r="I5353" s="96">
        <v>1</v>
      </c>
      <c r="J5353" s="97">
        <v>1445</v>
      </c>
      <c r="K5353" s="98">
        <f t="shared" si="2917"/>
        <v>722.5</v>
      </c>
      <c r="L5353" s="99">
        <f t="shared" si="2918"/>
        <v>1.0815399999999999</v>
      </c>
      <c r="M5353" s="100">
        <f t="shared" si="2919"/>
        <v>1.0590999999999999</v>
      </c>
      <c r="N5353" s="101">
        <f t="shared" si="2920"/>
        <v>0.97811300000000001</v>
      </c>
      <c r="O5353" s="100">
        <f t="shared" si="2921"/>
        <v>1</v>
      </c>
      <c r="P5353" s="98">
        <f t="shared" si="2922"/>
        <v>809.48</v>
      </c>
      <c r="Q5353" s="97">
        <f t="shared" si="2923"/>
        <v>1618.96</v>
      </c>
      <c r="R5353" s="97"/>
      <c r="S5353" s="97"/>
    </row>
    <row r="5354" spans="1:19" ht="22.5" x14ac:dyDescent="0.25">
      <c r="A5354" s="89" t="s">
        <v>11182</v>
      </c>
      <c r="B5354" s="89" t="s">
        <v>11105</v>
      </c>
      <c r="C5354" s="89" t="s">
        <v>17297</v>
      </c>
      <c r="D5354" s="89" t="s">
        <v>136</v>
      </c>
      <c r="E5354" s="94" t="s">
        <v>11183</v>
      </c>
      <c r="F5354" s="95" t="s">
        <v>11184</v>
      </c>
      <c r="G5354" s="89" t="s">
        <v>648</v>
      </c>
      <c r="H5354" s="89" t="s">
        <v>24</v>
      </c>
      <c r="I5354" s="96">
        <v>1</v>
      </c>
      <c r="J5354" s="97">
        <v>1782</v>
      </c>
      <c r="K5354" s="98">
        <f t="shared" si="2917"/>
        <v>891</v>
      </c>
      <c r="L5354" s="99">
        <f t="shared" si="2918"/>
        <v>1.0815399999999999</v>
      </c>
      <c r="M5354" s="100">
        <f t="shared" si="2919"/>
        <v>1.0590999999999999</v>
      </c>
      <c r="N5354" s="101">
        <f t="shared" si="2920"/>
        <v>0.97811300000000001</v>
      </c>
      <c r="O5354" s="100">
        <f t="shared" si="2921"/>
        <v>1</v>
      </c>
      <c r="P5354" s="98">
        <f t="shared" si="2922"/>
        <v>998.27</v>
      </c>
      <c r="Q5354" s="97">
        <f t="shared" si="2923"/>
        <v>1996.54</v>
      </c>
      <c r="R5354" s="97">
        <f t="shared" ref="R5354" si="2932">Q5354</f>
        <v>1996.54</v>
      </c>
      <c r="S5354" s="97"/>
    </row>
    <row r="5355" spans="1:19" x14ac:dyDescent="0.25">
      <c r="A5355" s="89" t="s">
        <v>11185</v>
      </c>
      <c r="B5355" s="89" t="s">
        <v>11105</v>
      </c>
      <c r="C5355" s="89"/>
      <c r="D5355" s="89" t="s">
        <v>141</v>
      </c>
      <c r="E5355" s="94" t="s">
        <v>9806</v>
      </c>
      <c r="F5355" s="95" t="s">
        <v>9807</v>
      </c>
      <c r="G5355" s="89" t="s">
        <v>648</v>
      </c>
      <c r="H5355" s="89" t="s">
        <v>12</v>
      </c>
      <c r="I5355" s="96">
        <v>1</v>
      </c>
      <c r="J5355" s="97">
        <v>9435</v>
      </c>
      <c r="K5355" s="98">
        <f t="shared" si="2917"/>
        <v>9435</v>
      </c>
      <c r="L5355" s="99">
        <f t="shared" si="2918"/>
        <v>1.0815399999999999</v>
      </c>
      <c r="M5355" s="100">
        <f t="shared" si="2919"/>
        <v>1.0590999999999999</v>
      </c>
      <c r="N5355" s="101">
        <f t="shared" si="2920"/>
        <v>0.97811300000000001</v>
      </c>
      <c r="O5355" s="100">
        <f t="shared" si="2921"/>
        <v>1</v>
      </c>
      <c r="P5355" s="98">
        <f t="shared" si="2922"/>
        <v>10570.86</v>
      </c>
      <c r="Q5355" s="97">
        <f t="shared" si="2923"/>
        <v>10570.86</v>
      </c>
      <c r="R5355" s="97"/>
      <c r="S5355" s="97"/>
    </row>
    <row r="5356" spans="1:19" ht="22.5" x14ac:dyDescent="0.25">
      <c r="A5356" s="89" t="s">
        <v>11186</v>
      </c>
      <c r="B5356" s="89" t="s">
        <v>11105</v>
      </c>
      <c r="C5356" s="89" t="s">
        <v>17297</v>
      </c>
      <c r="D5356" s="89" t="s">
        <v>144</v>
      </c>
      <c r="E5356" s="94" t="s">
        <v>11187</v>
      </c>
      <c r="F5356" s="95" t="s">
        <v>11188</v>
      </c>
      <c r="G5356" s="89" t="s">
        <v>648</v>
      </c>
      <c r="H5356" s="89" t="s">
        <v>12</v>
      </c>
      <c r="I5356" s="96">
        <v>1</v>
      </c>
      <c r="J5356" s="97">
        <v>106208</v>
      </c>
      <c r="K5356" s="98">
        <f t="shared" si="2917"/>
        <v>106208</v>
      </c>
      <c r="L5356" s="99">
        <f t="shared" si="2918"/>
        <v>1.0815399999999999</v>
      </c>
      <c r="M5356" s="100">
        <f t="shared" si="2919"/>
        <v>1.0590999999999999</v>
      </c>
      <c r="N5356" s="101">
        <f t="shared" si="2920"/>
        <v>0.97811300000000001</v>
      </c>
      <c r="O5356" s="100">
        <f t="shared" si="2921"/>
        <v>1</v>
      </c>
      <c r="P5356" s="98">
        <f t="shared" si="2922"/>
        <v>118994.21</v>
      </c>
      <c r="Q5356" s="97">
        <f t="shared" si="2923"/>
        <v>118994.21</v>
      </c>
      <c r="R5356" s="97">
        <f t="shared" ref="R5356" si="2933">Q5356</f>
        <v>118994.21</v>
      </c>
      <c r="S5356" s="97"/>
    </row>
    <row r="5357" spans="1:19" x14ac:dyDescent="0.25">
      <c r="A5357" s="89" t="s">
        <v>11189</v>
      </c>
      <c r="B5357" s="89" t="s">
        <v>11105</v>
      </c>
      <c r="C5357" s="89"/>
      <c r="D5357" s="89" t="s">
        <v>146</v>
      </c>
      <c r="E5357" s="94" t="s">
        <v>2003</v>
      </c>
      <c r="F5357" s="95" t="s">
        <v>2004</v>
      </c>
      <c r="G5357" s="89" t="s">
        <v>648</v>
      </c>
      <c r="H5357" s="89" t="s">
        <v>55</v>
      </c>
      <c r="I5357" s="96">
        <v>1</v>
      </c>
      <c r="J5357" s="97">
        <v>5785</v>
      </c>
      <c r="K5357" s="98">
        <f t="shared" ref="K5357:K5376" si="2934">J5357/H5357</f>
        <v>723.13</v>
      </c>
      <c r="L5357" s="99">
        <f t="shared" ref="L5357:L5376" si="2935">$L$8</f>
        <v>1.0815399999999999</v>
      </c>
      <c r="M5357" s="100">
        <f t="shared" ref="M5357:M5376" si="2936">$M$8</f>
        <v>1.0590999999999999</v>
      </c>
      <c r="N5357" s="101">
        <f t="shared" ref="N5357:N5376" si="2937">$N$8</f>
        <v>0.97811300000000001</v>
      </c>
      <c r="O5357" s="100">
        <f t="shared" ref="O5357:O5376" si="2938">$O$8</f>
        <v>1</v>
      </c>
      <c r="P5357" s="98">
        <f t="shared" ref="P5357:P5376" si="2939">K5357*L5357*M5357*N5357*O5357</f>
        <v>810.19</v>
      </c>
      <c r="Q5357" s="97">
        <f t="shared" ref="Q5357:Q5376" si="2940">H5357*P5357</f>
        <v>6481.52</v>
      </c>
      <c r="R5357" s="97"/>
      <c r="S5357" s="97"/>
    </row>
    <row r="5358" spans="1:19" ht="22.5" x14ac:dyDescent="0.25">
      <c r="A5358" s="89" t="s">
        <v>11190</v>
      </c>
      <c r="B5358" s="89" t="s">
        <v>11105</v>
      </c>
      <c r="C5358" s="89" t="s">
        <v>17297</v>
      </c>
      <c r="D5358" s="89" t="s">
        <v>151</v>
      </c>
      <c r="E5358" s="94" t="s">
        <v>11191</v>
      </c>
      <c r="F5358" s="95" t="s">
        <v>11192</v>
      </c>
      <c r="G5358" s="89" t="s">
        <v>648</v>
      </c>
      <c r="H5358" s="89" t="s">
        <v>55</v>
      </c>
      <c r="I5358" s="96">
        <v>1</v>
      </c>
      <c r="J5358" s="97">
        <v>171612</v>
      </c>
      <c r="K5358" s="98">
        <f t="shared" si="2934"/>
        <v>21451.5</v>
      </c>
      <c r="L5358" s="99">
        <f t="shared" si="2935"/>
        <v>1.0815399999999999</v>
      </c>
      <c r="M5358" s="100">
        <f t="shared" si="2936"/>
        <v>1.0590999999999999</v>
      </c>
      <c r="N5358" s="101">
        <f t="shared" si="2937"/>
        <v>0.97811300000000001</v>
      </c>
      <c r="O5358" s="100">
        <f t="shared" si="2938"/>
        <v>1</v>
      </c>
      <c r="P5358" s="98">
        <f t="shared" si="2939"/>
        <v>24034.01</v>
      </c>
      <c r="Q5358" s="97">
        <f t="shared" si="2940"/>
        <v>192272.08</v>
      </c>
      <c r="R5358" s="97">
        <f t="shared" ref="R5358:R5359" si="2941">Q5358</f>
        <v>192272.08</v>
      </c>
      <c r="S5358" s="97"/>
    </row>
    <row r="5359" spans="1:19" ht="45" x14ac:dyDescent="0.25">
      <c r="A5359" s="89" t="s">
        <v>11193</v>
      </c>
      <c r="B5359" s="89" t="s">
        <v>11105</v>
      </c>
      <c r="C5359" s="89" t="s">
        <v>17297</v>
      </c>
      <c r="D5359" s="89" t="s">
        <v>154</v>
      </c>
      <c r="E5359" s="94" t="s">
        <v>11194</v>
      </c>
      <c r="F5359" s="95" t="s">
        <v>11195</v>
      </c>
      <c r="G5359" s="89" t="s">
        <v>648</v>
      </c>
      <c r="H5359" s="89" t="s">
        <v>136</v>
      </c>
      <c r="I5359" s="96">
        <v>1</v>
      </c>
      <c r="J5359" s="97">
        <v>5446</v>
      </c>
      <c r="K5359" s="98">
        <f t="shared" si="2934"/>
        <v>181.53</v>
      </c>
      <c r="L5359" s="99">
        <f t="shared" si="2935"/>
        <v>1.0815399999999999</v>
      </c>
      <c r="M5359" s="100">
        <f t="shared" si="2936"/>
        <v>1.0590999999999999</v>
      </c>
      <c r="N5359" s="101">
        <f t="shared" si="2937"/>
        <v>0.97811300000000001</v>
      </c>
      <c r="O5359" s="100">
        <f t="shared" si="2938"/>
        <v>1</v>
      </c>
      <c r="P5359" s="98">
        <f t="shared" si="2939"/>
        <v>203.38</v>
      </c>
      <c r="Q5359" s="97">
        <f t="shared" si="2940"/>
        <v>6101.4</v>
      </c>
      <c r="R5359" s="97">
        <f t="shared" si="2941"/>
        <v>6101.4</v>
      </c>
      <c r="S5359" s="97"/>
    </row>
    <row r="5360" spans="1:19" ht="22.5" x14ac:dyDescent="0.25">
      <c r="A5360" s="89" t="s">
        <v>11196</v>
      </c>
      <c r="B5360" s="89" t="s">
        <v>11105</v>
      </c>
      <c r="C5360" s="89"/>
      <c r="D5360" s="89" t="s">
        <v>156</v>
      </c>
      <c r="E5360" s="94" t="s">
        <v>11197</v>
      </c>
      <c r="F5360" s="95" t="s">
        <v>11198</v>
      </c>
      <c r="G5360" s="89" t="s">
        <v>648</v>
      </c>
      <c r="H5360" s="89" t="s">
        <v>122</v>
      </c>
      <c r="I5360" s="96">
        <v>1</v>
      </c>
      <c r="J5360" s="97">
        <v>22525</v>
      </c>
      <c r="K5360" s="98">
        <f t="shared" si="2934"/>
        <v>901</v>
      </c>
      <c r="L5360" s="99">
        <f t="shared" si="2935"/>
        <v>1.0815399999999999</v>
      </c>
      <c r="M5360" s="100">
        <f t="shared" si="2936"/>
        <v>1.0590999999999999</v>
      </c>
      <c r="N5360" s="101">
        <f t="shared" si="2937"/>
        <v>0.97811300000000001</v>
      </c>
      <c r="O5360" s="100">
        <f t="shared" si="2938"/>
        <v>1</v>
      </c>
      <c r="P5360" s="98">
        <f t="shared" si="2939"/>
        <v>1009.47</v>
      </c>
      <c r="Q5360" s="97">
        <f t="shared" si="2940"/>
        <v>25236.75</v>
      </c>
      <c r="R5360" s="97"/>
      <c r="S5360" s="97"/>
    </row>
    <row r="5361" spans="1:19" x14ac:dyDescent="0.25">
      <c r="A5361" s="89" t="s">
        <v>11199</v>
      </c>
      <c r="B5361" s="89" t="s">
        <v>11105</v>
      </c>
      <c r="C5361" s="89"/>
      <c r="D5361" s="89" t="s">
        <v>157</v>
      </c>
      <c r="E5361" s="94" t="s">
        <v>11200</v>
      </c>
      <c r="F5361" s="95" t="s">
        <v>11201</v>
      </c>
      <c r="G5361" s="89" t="s">
        <v>648</v>
      </c>
      <c r="H5361" s="89" t="s">
        <v>12</v>
      </c>
      <c r="I5361" s="96">
        <v>1</v>
      </c>
      <c r="J5361" s="97">
        <v>1661</v>
      </c>
      <c r="K5361" s="98">
        <f t="shared" si="2934"/>
        <v>1661</v>
      </c>
      <c r="L5361" s="99">
        <f t="shared" si="2935"/>
        <v>1.0815399999999999</v>
      </c>
      <c r="M5361" s="100">
        <f t="shared" si="2936"/>
        <v>1.0590999999999999</v>
      </c>
      <c r="N5361" s="101">
        <f t="shared" si="2937"/>
        <v>0.97811300000000001</v>
      </c>
      <c r="O5361" s="100">
        <f t="shared" si="2938"/>
        <v>1</v>
      </c>
      <c r="P5361" s="98">
        <f t="shared" si="2939"/>
        <v>1860.97</v>
      </c>
      <c r="Q5361" s="97">
        <f t="shared" si="2940"/>
        <v>1860.97</v>
      </c>
      <c r="R5361" s="97"/>
      <c r="S5361" s="97"/>
    </row>
    <row r="5362" spans="1:19" ht="22.5" x14ac:dyDescent="0.25">
      <c r="A5362" s="89" t="s">
        <v>11202</v>
      </c>
      <c r="B5362" s="89" t="s">
        <v>11105</v>
      </c>
      <c r="C5362" s="89"/>
      <c r="D5362" s="89" t="s">
        <v>158</v>
      </c>
      <c r="E5362" s="94" t="s">
        <v>11203</v>
      </c>
      <c r="F5362" s="95" t="s">
        <v>11204</v>
      </c>
      <c r="G5362" s="89" t="s">
        <v>648</v>
      </c>
      <c r="H5362" s="89" t="s">
        <v>12</v>
      </c>
      <c r="I5362" s="96">
        <v>1</v>
      </c>
      <c r="J5362" s="97">
        <v>34694</v>
      </c>
      <c r="K5362" s="98">
        <f t="shared" si="2934"/>
        <v>34694</v>
      </c>
      <c r="L5362" s="99">
        <f t="shared" si="2935"/>
        <v>1.0815399999999999</v>
      </c>
      <c r="M5362" s="100">
        <f t="shared" si="2936"/>
        <v>1.0590999999999999</v>
      </c>
      <c r="N5362" s="101">
        <f t="shared" si="2937"/>
        <v>0.97811300000000001</v>
      </c>
      <c r="O5362" s="100">
        <f t="shared" si="2938"/>
        <v>1</v>
      </c>
      <c r="P5362" s="98">
        <f t="shared" si="2939"/>
        <v>38870.75</v>
      </c>
      <c r="Q5362" s="97">
        <f t="shared" si="2940"/>
        <v>38870.75</v>
      </c>
      <c r="R5362" s="97"/>
      <c r="S5362" s="97"/>
    </row>
    <row r="5363" spans="1:19" ht="22.5" x14ac:dyDescent="0.25">
      <c r="A5363" s="89" t="s">
        <v>11205</v>
      </c>
      <c r="B5363" s="89" t="s">
        <v>11105</v>
      </c>
      <c r="C5363" s="89"/>
      <c r="D5363" s="89" t="s">
        <v>165</v>
      </c>
      <c r="E5363" s="94" t="s">
        <v>11206</v>
      </c>
      <c r="F5363" s="95" t="s">
        <v>11207</v>
      </c>
      <c r="G5363" s="89" t="s">
        <v>648</v>
      </c>
      <c r="H5363" s="89" t="s">
        <v>12</v>
      </c>
      <c r="I5363" s="96">
        <v>1</v>
      </c>
      <c r="J5363" s="97">
        <v>14888</v>
      </c>
      <c r="K5363" s="98">
        <f t="shared" si="2934"/>
        <v>14888</v>
      </c>
      <c r="L5363" s="99">
        <f t="shared" si="2935"/>
        <v>1.0815399999999999</v>
      </c>
      <c r="M5363" s="100">
        <f t="shared" si="2936"/>
        <v>1.0590999999999999</v>
      </c>
      <c r="N5363" s="101">
        <f t="shared" si="2937"/>
        <v>0.97811300000000001</v>
      </c>
      <c r="O5363" s="100">
        <f t="shared" si="2938"/>
        <v>1</v>
      </c>
      <c r="P5363" s="98">
        <f t="shared" si="2939"/>
        <v>16680.34</v>
      </c>
      <c r="Q5363" s="97">
        <f t="shared" si="2940"/>
        <v>16680.34</v>
      </c>
      <c r="R5363" s="97"/>
      <c r="S5363" s="97"/>
    </row>
    <row r="5364" spans="1:19" ht="33.75" x14ac:dyDescent="0.25">
      <c r="A5364" s="89" t="s">
        <v>11208</v>
      </c>
      <c r="B5364" s="89" t="s">
        <v>11105</v>
      </c>
      <c r="C5364" s="89"/>
      <c r="D5364" s="89" t="s">
        <v>168</v>
      </c>
      <c r="E5364" s="94" t="s">
        <v>11209</v>
      </c>
      <c r="F5364" s="95" t="s">
        <v>11210</v>
      </c>
      <c r="G5364" s="89" t="s">
        <v>11211</v>
      </c>
      <c r="H5364" s="89" t="s">
        <v>7808</v>
      </c>
      <c r="I5364" s="96">
        <v>1</v>
      </c>
      <c r="J5364" s="97">
        <v>1207</v>
      </c>
      <c r="K5364" s="98">
        <f t="shared" si="2934"/>
        <v>1547.44</v>
      </c>
      <c r="L5364" s="99">
        <f t="shared" si="2935"/>
        <v>1.0815399999999999</v>
      </c>
      <c r="M5364" s="100">
        <f t="shared" si="2936"/>
        <v>1.0590999999999999</v>
      </c>
      <c r="N5364" s="101">
        <f t="shared" si="2937"/>
        <v>0.97811300000000001</v>
      </c>
      <c r="O5364" s="100">
        <f t="shared" si="2938"/>
        <v>1</v>
      </c>
      <c r="P5364" s="98">
        <f t="shared" si="2939"/>
        <v>1733.73</v>
      </c>
      <c r="Q5364" s="97">
        <f t="shared" si="2940"/>
        <v>1352.31</v>
      </c>
      <c r="R5364" s="97"/>
      <c r="S5364" s="97"/>
    </row>
    <row r="5365" spans="1:19" x14ac:dyDescent="0.25">
      <c r="A5365" s="89" t="s">
        <v>11212</v>
      </c>
      <c r="B5365" s="89" t="s">
        <v>11105</v>
      </c>
      <c r="C5365" s="89"/>
      <c r="D5365" s="89" t="s">
        <v>170</v>
      </c>
      <c r="E5365" s="94" t="s">
        <v>2951</v>
      </c>
      <c r="F5365" s="95" t="s">
        <v>2952</v>
      </c>
      <c r="G5365" s="89" t="s">
        <v>1071</v>
      </c>
      <c r="H5365" s="89" t="s">
        <v>11160</v>
      </c>
      <c r="I5365" s="96">
        <v>1</v>
      </c>
      <c r="J5365" s="97">
        <v>8536</v>
      </c>
      <c r="K5365" s="98">
        <f t="shared" si="2934"/>
        <v>2246.3200000000002</v>
      </c>
      <c r="L5365" s="99">
        <f t="shared" si="2935"/>
        <v>1.0815399999999999</v>
      </c>
      <c r="M5365" s="100">
        <f t="shared" si="2936"/>
        <v>1.0590999999999999</v>
      </c>
      <c r="N5365" s="101">
        <f t="shared" si="2937"/>
        <v>0.97811300000000001</v>
      </c>
      <c r="O5365" s="100">
        <f t="shared" si="2938"/>
        <v>1</v>
      </c>
      <c r="P5365" s="98">
        <f t="shared" si="2939"/>
        <v>2516.75</v>
      </c>
      <c r="Q5365" s="97">
        <f t="shared" si="2940"/>
        <v>9563.65</v>
      </c>
      <c r="R5365" s="97"/>
      <c r="S5365" s="97"/>
    </row>
    <row r="5366" spans="1:19" ht="22.5" x14ac:dyDescent="0.25">
      <c r="A5366" s="89" t="s">
        <v>11213</v>
      </c>
      <c r="B5366" s="89" t="s">
        <v>11105</v>
      </c>
      <c r="C5366" s="89"/>
      <c r="D5366" s="89" t="s">
        <v>175</v>
      </c>
      <c r="E5366" s="94" t="s">
        <v>11214</v>
      </c>
      <c r="F5366" s="95" t="s">
        <v>11215</v>
      </c>
      <c r="G5366" s="89" t="s">
        <v>1071</v>
      </c>
      <c r="H5366" s="89" t="s">
        <v>11216</v>
      </c>
      <c r="I5366" s="96">
        <v>1</v>
      </c>
      <c r="J5366" s="97">
        <v>478666</v>
      </c>
      <c r="K5366" s="98">
        <f t="shared" si="2934"/>
        <v>33567.040000000001</v>
      </c>
      <c r="L5366" s="99">
        <f t="shared" si="2935"/>
        <v>1.0815399999999999</v>
      </c>
      <c r="M5366" s="100">
        <f t="shared" si="2936"/>
        <v>1.0590999999999999</v>
      </c>
      <c r="N5366" s="101">
        <f t="shared" si="2937"/>
        <v>0.97811300000000001</v>
      </c>
      <c r="O5366" s="100">
        <f t="shared" si="2938"/>
        <v>1</v>
      </c>
      <c r="P5366" s="98">
        <f t="shared" si="2939"/>
        <v>37608.120000000003</v>
      </c>
      <c r="Q5366" s="97">
        <f t="shared" si="2940"/>
        <v>536291.79</v>
      </c>
      <c r="R5366" s="97"/>
      <c r="S5366" s="97"/>
    </row>
    <row r="5367" spans="1:19" ht="33.75" x14ac:dyDescent="0.25">
      <c r="A5367" s="89" t="s">
        <v>11217</v>
      </c>
      <c r="B5367" s="89" t="s">
        <v>11105</v>
      </c>
      <c r="C5367" s="89"/>
      <c r="D5367" s="89" t="s">
        <v>178</v>
      </c>
      <c r="E5367" s="94" t="s">
        <v>11218</v>
      </c>
      <c r="F5367" s="95" t="s">
        <v>11219</v>
      </c>
      <c r="G5367" s="89" t="s">
        <v>1077</v>
      </c>
      <c r="H5367" s="89" t="s">
        <v>11220</v>
      </c>
      <c r="I5367" s="96">
        <v>1</v>
      </c>
      <c r="J5367" s="97">
        <v>113371</v>
      </c>
      <c r="K5367" s="98">
        <f t="shared" si="2934"/>
        <v>61.54</v>
      </c>
      <c r="L5367" s="99">
        <f t="shared" si="2935"/>
        <v>1.0815399999999999</v>
      </c>
      <c r="M5367" s="100">
        <f t="shared" si="2936"/>
        <v>1.0590999999999999</v>
      </c>
      <c r="N5367" s="101">
        <f t="shared" si="2937"/>
        <v>0.97811300000000001</v>
      </c>
      <c r="O5367" s="100">
        <f t="shared" si="2938"/>
        <v>1</v>
      </c>
      <c r="P5367" s="98">
        <f t="shared" si="2939"/>
        <v>68.95</v>
      </c>
      <c r="Q5367" s="97">
        <f t="shared" si="2940"/>
        <v>127014.17</v>
      </c>
      <c r="R5367" s="97"/>
      <c r="S5367" s="97"/>
    </row>
    <row r="5368" spans="1:19" x14ac:dyDescent="0.25">
      <c r="A5368" s="89" t="s">
        <v>11221</v>
      </c>
      <c r="B5368" s="89" t="s">
        <v>11105</v>
      </c>
      <c r="C5368" s="89"/>
      <c r="D5368" s="89" t="s">
        <v>181</v>
      </c>
      <c r="E5368" s="94" t="s">
        <v>6811</v>
      </c>
      <c r="F5368" s="95" t="s">
        <v>6812</v>
      </c>
      <c r="G5368" s="89" t="s">
        <v>1071</v>
      </c>
      <c r="H5368" s="89" t="s">
        <v>240</v>
      </c>
      <c r="I5368" s="96">
        <v>1</v>
      </c>
      <c r="J5368" s="97">
        <v>26214</v>
      </c>
      <c r="K5368" s="98">
        <f t="shared" si="2934"/>
        <v>12482.86</v>
      </c>
      <c r="L5368" s="99">
        <f t="shared" si="2935"/>
        <v>1.0815399999999999</v>
      </c>
      <c r="M5368" s="100">
        <f t="shared" si="2936"/>
        <v>1.0590999999999999</v>
      </c>
      <c r="N5368" s="101">
        <f t="shared" si="2937"/>
        <v>0.97811300000000001</v>
      </c>
      <c r="O5368" s="100">
        <f t="shared" si="2938"/>
        <v>1</v>
      </c>
      <c r="P5368" s="98">
        <f t="shared" si="2939"/>
        <v>13985.65</v>
      </c>
      <c r="Q5368" s="97">
        <f t="shared" si="2940"/>
        <v>29369.87</v>
      </c>
      <c r="R5368" s="97"/>
      <c r="S5368" s="97"/>
    </row>
    <row r="5369" spans="1:19" x14ac:dyDescent="0.25">
      <c r="A5369" s="89" t="s">
        <v>11222</v>
      </c>
      <c r="B5369" s="89" t="s">
        <v>11105</v>
      </c>
      <c r="C5369" s="89"/>
      <c r="D5369" s="89" t="s">
        <v>182</v>
      </c>
      <c r="E5369" s="94" t="s">
        <v>11223</v>
      </c>
      <c r="F5369" s="95" t="s">
        <v>11224</v>
      </c>
      <c r="G5369" s="89" t="s">
        <v>1071</v>
      </c>
      <c r="H5369" s="89" t="s">
        <v>240</v>
      </c>
      <c r="I5369" s="96">
        <v>1</v>
      </c>
      <c r="J5369" s="97">
        <v>7154</v>
      </c>
      <c r="K5369" s="98">
        <f t="shared" si="2934"/>
        <v>3406.67</v>
      </c>
      <c r="L5369" s="99">
        <f t="shared" si="2935"/>
        <v>1.0815399999999999</v>
      </c>
      <c r="M5369" s="100">
        <f t="shared" si="2936"/>
        <v>1.0590999999999999</v>
      </c>
      <c r="N5369" s="101">
        <f t="shared" si="2937"/>
        <v>0.97811300000000001</v>
      </c>
      <c r="O5369" s="100">
        <f t="shared" si="2938"/>
        <v>1</v>
      </c>
      <c r="P5369" s="98">
        <f t="shared" si="2939"/>
        <v>3816.79</v>
      </c>
      <c r="Q5369" s="97">
        <f t="shared" si="2940"/>
        <v>8015.26</v>
      </c>
      <c r="R5369" s="97"/>
      <c r="S5369" s="97"/>
    </row>
    <row r="5370" spans="1:19" ht="22.5" x14ac:dyDescent="0.25">
      <c r="A5370" s="89" t="s">
        <v>11225</v>
      </c>
      <c r="B5370" s="89" t="s">
        <v>11105</v>
      </c>
      <c r="C5370" s="89"/>
      <c r="D5370" s="89" t="s">
        <v>183</v>
      </c>
      <c r="E5370" s="94" t="s">
        <v>11226</v>
      </c>
      <c r="F5370" s="95" t="s">
        <v>11227</v>
      </c>
      <c r="G5370" s="89" t="s">
        <v>648</v>
      </c>
      <c r="H5370" s="89" t="s">
        <v>40</v>
      </c>
      <c r="I5370" s="96">
        <v>1</v>
      </c>
      <c r="J5370" s="97">
        <v>954</v>
      </c>
      <c r="K5370" s="98">
        <f t="shared" si="2934"/>
        <v>190.8</v>
      </c>
      <c r="L5370" s="99">
        <f t="shared" si="2935"/>
        <v>1.0815399999999999</v>
      </c>
      <c r="M5370" s="100">
        <f t="shared" si="2936"/>
        <v>1.0590999999999999</v>
      </c>
      <c r="N5370" s="101">
        <f t="shared" si="2937"/>
        <v>0.97811300000000001</v>
      </c>
      <c r="O5370" s="100">
        <f t="shared" si="2938"/>
        <v>1</v>
      </c>
      <c r="P5370" s="98">
        <f t="shared" si="2939"/>
        <v>213.77</v>
      </c>
      <c r="Q5370" s="97">
        <f t="shared" si="2940"/>
        <v>1068.8499999999999</v>
      </c>
      <c r="R5370" s="97"/>
      <c r="S5370" s="97"/>
    </row>
    <row r="5371" spans="1:19" ht="22.5" x14ac:dyDescent="0.25">
      <c r="A5371" s="89" t="s">
        <v>11228</v>
      </c>
      <c r="B5371" s="89" t="s">
        <v>11105</v>
      </c>
      <c r="C5371" s="89"/>
      <c r="D5371" s="89" t="s">
        <v>191</v>
      </c>
      <c r="E5371" s="94" t="s">
        <v>11229</v>
      </c>
      <c r="F5371" s="95" t="s">
        <v>11230</v>
      </c>
      <c r="G5371" s="89" t="s">
        <v>648</v>
      </c>
      <c r="H5371" s="89" t="s">
        <v>43</v>
      </c>
      <c r="I5371" s="96">
        <v>1</v>
      </c>
      <c r="J5371" s="97">
        <v>1371</v>
      </c>
      <c r="K5371" s="98">
        <f t="shared" si="2934"/>
        <v>228.5</v>
      </c>
      <c r="L5371" s="99">
        <f t="shared" si="2935"/>
        <v>1.0815399999999999</v>
      </c>
      <c r="M5371" s="100">
        <f t="shared" si="2936"/>
        <v>1.0590999999999999</v>
      </c>
      <c r="N5371" s="101">
        <f t="shared" si="2937"/>
        <v>0.97811300000000001</v>
      </c>
      <c r="O5371" s="100">
        <f t="shared" si="2938"/>
        <v>1</v>
      </c>
      <c r="P5371" s="98">
        <f t="shared" si="2939"/>
        <v>256.01</v>
      </c>
      <c r="Q5371" s="97">
        <f t="shared" si="2940"/>
        <v>1536.06</v>
      </c>
      <c r="R5371" s="97"/>
      <c r="S5371" s="97"/>
    </row>
    <row r="5372" spans="1:19" ht="22.5" x14ac:dyDescent="0.25">
      <c r="A5372" s="89" t="s">
        <v>11231</v>
      </c>
      <c r="B5372" s="89" t="s">
        <v>11105</v>
      </c>
      <c r="C5372" s="89"/>
      <c r="D5372" s="89" t="s">
        <v>194</v>
      </c>
      <c r="E5372" s="94" t="s">
        <v>11232</v>
      </c>
      <c r="F5372" s="95" t="s">
        <v>11233</v>
      </c>
      <c r="G5372" s="89" t="s">
        <v>648</v>
      </c>
      <c r="H5372" s="89" t="s">
        <v>55</v>
      </c>
      <c r="I5372" s="96">
        <v>1</v>
      </c>
      <c r="J5372" s="97">
        <v>787</v>
      </c>
      <c r="K5372" s="98">
        <f t="shared" si="2934"/>
        <v>98.38</v>
      </c>
      <c r="L5372" s="99">
        <f t="shared" si="2935"/>
        <v>1.0815399999999999</v>
      </c>
      <c r="M5372" s="100">
        <f t="shared" si="2936"/>
        <v>1.0590999999999999</v>
      </c>
      <c r="N5372" s="101">
        <f t="shared" si="2937"/>
        <v>0.97811300000000001</v>
      </c>
      <c r="O5372" s="100">
        <f t="shared" si="2938"/>
        <v>1</v>
      </c>
      <c r="P5372" s="98">
        <f t="shared" si="2939"/>
        <v>110.22</v>
      </c>
      <c r="Q5372" s="97">
        <f t="shared" si="2940"/>
        <v>881.76</v>
      </c>
      <c r="R5372" s="97"/>
      <c r="S5372" s="97"/>
    </row>
    <row r="5373" spans="1:19" ht="22.5" x14ac:dyDescent="0.25">
      <c r="A5373" s="89" t="s">
        <v>11234</v>
      </c>
      <c r="B5373" s="89" t="s">
        <v>11105</v>
      </c>
      <c r="C5373" s="89"/>
      <c r="D5373" s="89" t="s">
        <v>196</v>
      </c>
      <c r="E5373" s="94" t="s">
        <v>11235</v>
      </c>
      <c r="F5373" s="95" t="s">
        <v>11236</v>
      </c>
      <c r="G5373" s="89" t="s">
        <v>648</v>
      </c>
      <c r="H5373" s="89" t="s">
        <v>207</v>
      </c>
      <c r="I5373" s="96">
        <v>1</v>
      </c>
      <c r="J5373" s="97">
        <v>2281</v>
      </c>
      <c r="K5373" s="98">
        <f t="shared" si="2934"/>
        <v>43.04</v>
      </c>
      <c r="L5373" s="99">
        <f t="shared" si="2935"/>
        <v>1.0815399999999999</v>
      </c>
      <c r="M5373" s="100">
        <f t="shared" si="2936"/>
        <v>1.0590999999999999</v>
      </c>
      <c r="N5373" s="101">
        <f t="shared" si="2937"/>
        <v>0.97811300000000001</v>
      </c>
      <c r="O5373" s="100">
        <f t="shared" si="2938"/>
        <v>1</v>
      </c>
      <c r="P5373" s="98">
        <f t="shared" si="2939"/>
        <v>48.22</v>
      </c>
      <c r="Q5373" s="97">
        <f t="shared" si="2940"/>
        <v>2555.66</v>
      </c>
      <c r="R5373" s="97"/>
      <c r="S5373" s="97"/>
    </row>
    <row r="5374" spans="1:19" ht="22.5" x14ac:dyDescent="0.25">
      <c r="A5374" s="89" t="s">
        <v>11237</v>
      </c>
      <c r="B5374" s="89" t="s">
        <v>11105</v>
      </c>
      <c r="C5374" s="89"/>
      <c r="D5374" s="89" t="s">
        <v>201</v>
      </c>
      <c r="E5374" s="94" t="s">
        <v>2985</v>
      </c>
      <c r="F5374" s="95" t="s">
        <v>2986</v>
      </c>
      <c r="G5374" s="89" t="s">
        <v>1071</v>
      </c>
      <c r="H5374" s="89" t="s">
        <v>2222</v>
      </c>
      <c r="I5374" s="96">
        <v>1</v>
      </c>
      <c r="J5374" s="97">
        <v>52711</v>
      </c>
      <c r="K5374" s="98">
        <f t="shared" si="2934"/>
        <v>31006.47</v>
      </c>
      <c r="L5374" s="99">
        <f t="shared" si="2935"/>
        <v>1.0815399999999999</v>
      </c>
      <c r="M5374" s="100">
        <f t="shared" si="2936"/>
        <v>1.0590999999999999</v>
      </c>
      <c r="N5374" s="101">
        <f t="shared" si="2937"/>
        <v>0.97811300000000001</v>
      </c>
      <c r="O5374" s="100">
        <f t="shared" si="2938"/>
        <v>1</v>
      </c>
      <c r="P5374" s="98">
        <f t="shared" si="2939"/>
        <v>34739.29</v>
      </c>
      <c r="Q5374" s="97">
        <f t="shared" si="2940"/>
        <v>59056.79</v>
      </c>
      <c r="R5374" s="97"/>
      <c r="S5374" s="97"/>
    </row>
    <row r="5375" spans="1:19" ht="22.5" x14ac:dyDescent="0.25">
      <c r="A5375" s="89" t="s">
        <v>11238</v>
      </c>
      <c r="B5375" s="89" t="s">
        <v>11105</v>
      </c>
      <c r="C5375" s="89"/>
      <c r="D5375" s="89" t="s">
        <v>204</v>
      </c>
      <c r="E5375" s="94" t="s">
        <v>11239</v>
      </c>
      <c r="F5375" s="95" t="s">
        <v>11240</v>
      </c>
      <c r="G5375" s="89" t="s">
        <v>648</v>
      </c>
      <c r="H5375" s="89" t="s">
        <v>311</v>
      </c>
      <c r="I5375" s="96">
        <v>1</v>
      </c>
      <c r="J5375" s="97">
        <v>215818</v>
      </c>
      <c r="K5375" s="98">
        <f t="shared" si="2934"/>
        <v>2539.04</v>
      </c>
      <c r="L5375" s="99">
        <f t="shared" si="2935"/>
        <v>1.0815399999999999</v>
      </c>
      <c r="M5375" s="100">
        <f t="shared" si="2936"/>
        <v>1.0590999999999999</v>
      </c>
      <c r="N5375" s="101">
        <f t="shared" si="2937"/>
        <v>0.97811300000000001</v>
      </c>
      <c r="O5375" s="100">
        <f t="shared" si="2938"/>
        <v>1</v>
      </c>
      <c r="P5375" s="98">
        <f t="shared" si="2939"/>
        <v>2844.71</v>
      </c>
      <c r="Q5375" s="97">
        <f t="shared" si="2940"/>
        <v>241800.35</v>
      </c>
      <c r="R5375" s="97"/>
      <c r="S5375" s="97"/>
    </row>
    <row r="5376" spans="1:19" ht="22.5" x14ac:dyDescent="0.25">
      <c r="A5376" s="89" t="s">
        <v>11241</v>
      </c>
      <c r="B5376" s="89" t="s">
        <v>11105</v>
      </c>
      <c r="C5376" s="89"/>
      <c r="D5376" s="89" t="s">
        <v>206</v>
      </c>
      <c r="E5376" s="94" t="s">
        <v>11242</v>
      </c>
      <c r="F5376" s="95" t="s">
        <v>11243</v>
      </c>
      <c r="G5376" s="89" t="s">
        <v>648</v>
      </c>
      <c r="H5376" s="89" t="s">
        <v>24</v>
      </c>
      <c r="I5376" s="96">
        <v>1</v>
      </c>
      <c r="J5376" s="97">
        <v>4427</v>
      </c>
      <c r="K5376" s="98">
        <f t="shared" si="2934"/>
        <v>2213.5</v>
      </c>
      <c r="L5376" s="99">
        <f t="shared" si="2935"/>
        <v>1.0815399999999999</v>
      </c>
      <c r="M5376" s="100">
        <f t="shared" si="2936"/>
        <v>1.0590999999999999</v>
      </c>
      <c r="N5376" s="101">
        <f t="shared" si="2937"/>
        <v>0.97811300000000001</v>
      </c>
      <c r="O5376" s="100">
        <f t="shared" si="2938"/>
        <v>1</v>
      </c>
      <c r="P5376" s="98">
        <f t="shared" si="2939"/>
        <v>2479.98</v>
      </c>
      <c r="Q5376" s="97">
        <f t="shared" si="2940"/>
        <v>4959.96</v>
      </c>
      <c r="R5376" s="97"/>
      <c r="S5376" s="97"/>
    </row>
    <row r="5377" spans="1:19" ht="28.5" x14ac:dyDescent="0.25">
      <c r="A5377" s="72"/>
      <c r="B5377" s="77"/>
      <c r="C5377" s="77"/>
      <c r="D5377" s="77"/>
      <c r="E5377" s="76"/>
      <c r="F5377" s="76" t="s">
        <v>11244</v>
      </c>
      <c r="G5377" s="77"/>
      <c r="H5377" s="77"/>
      <c r="I5377" s="78"/>
      <c r="J5377" s="79">
        <f>J5378+J5399+J5405+J5451+J5472+J5487+J5490</f>
        <v>71538645</v>
      </c>
      <c r="K5377" s="98"/>
      <c r="L5377" s="99"/>
      <c r="M5377" s="100"/>
      <c r="N5377" s="101"/>
      <c r="O5377" s="100"/>
      <c r="P5377" s="98"/>
      <c r="Q5377" s="79">
        <f>Q5378+Q5399+Q5405+Q5451+Q5472+Q5487+Q5490</f>
        <v>80151079.019999996</v>
      </c>
      <c r="R5377" s="79">
        <f t="shared" ref="R5377:S5377" si="2942">R5378+R5399+R5405+R5451+R5472+R5487+R5490</f>
        <v>62770429.770000003</v>
      </c>
      <c r="S5377" s="79">
        <f t="shared" si="2942"/>
        <v>0</v>
      </c>
    </row>
    <row r="5378" spans="1:19" x14ac:dyDescent="0.25">
      <c r="A5378" s="82" t="s">
        <v>8335</v>
      </c>
      <c r="B5378" s="83"/>
      <c r="C5378" s="84"/>
      <c r="D5378" s="85"/>
      <c r="E5378" s="86"/>
      <c r="F5378" s="86" t="s">
        <v>11246</v>
      </c>
      <c r="G5378" s="82"/>
      <c r="H5378" s="82"/>
      <c r="I5378" s="87"/>
      <c r="J5378" s="88">
        <f>SUM(J5379:J5398)</f>
        <v>2290941</v>
      </c>
      <c r="K5378" s="98"/>
      <c r="L5378" s="99"/>
      <c r="M5378" s="100"/>
      <c r="N5378" s="101"/>
      <c r="O5378" s="100"/>
      <c r="P5378" s="98"/>
      <c r="Q5378" s="88">
        <f>SUM(Q5379:Q5398)</f>
        <v>2566745.2000000002</v>
      </c>
      <c r="R5378" s="88">
        <f t="shared" ref="R5378:S5378" si="2943">SUM(R5379:R5398)</f>
        <v>1771883.01</v>
      </c>
      <c r="S5378" s="88">
        <f t="shared" si="2943"/>
        <v>0</v>
      </c>
    </row>
    <row r="5379" spans="1:19" x14ac:dyDescent="0.25">
      <c r="A5379" s="89"/>
      <c r="B5379" s="90"/>
      <c r="C5379" s="90"/>
      <c r="D5379" s="91"/>
      <c r="E5379" s="92"/>
      <c r="F5379" s="92" t="s">
        <v>11247</v>
      </c>
      <c r="G5379" s="91"/>
      <c r="H5379" s="91"/>
      <c r="I5379" s="93">
        <v>1</v>
      </c>
      <c r="J5379" s="91"/>
      <c r="K5379" s="98"/>
      <c r="L5379" s="99"/>
      <c r="M5379" s="100"/>
      <c r="N5379" s="101"/>
      <c r="O5379" s="100"/>
      <c r="P5379" s="98"/>
      <c r="Q5379" s="91"/>
      <c r="R5379" s="91"/>
      <c r="S5379" s="91"/>
    </row>
    <row r="5380" spans="1:19" x14ac:dyDescent="0.25">
      <c r="A5380" s="89" t="s">
        <v>11248</v>
      </c>
      <c r="B5380" s="89" t="s">
        <v>11249</v>
      </c>
      <c r="C5380" s="89"/>
      <c r="D5380" s="89" t="s">
        <v>12</v>
      </c>
      <c r="E5380" s="94" t="s">
        <v>11250</v>
      </c>
      <c r="F5380" s="95" t="s">
        <v>11251</v>
      </c>
      <c r="G5380" s="89" t="s">
        <v>648</v>
      </c>
      <c r="H5380" s="89" t="s">
        <v>12</v>
      </c>
      <c r="I5380" s="96">
        <v>1</v>
      </c>
      <c r="J5380" s="97">
        <v>139916</v>
      </c>
      <c r="K5380" s="98">
        <f t="shared" ref="K5380:K5398" si="2944">J5380/H5380</f>
        <v>139916</v>
      </c>
      <c r="L5380" s="99">
        <f t="shared" ref="L5380:L5398" si="2945">$L$8</f>
        <v>1.0815399999999999</v>
      </c>
      <c r="M5380" s="100">
        <f t="shared" ref="M5380:M5398" si="2946">$M$8</f>
        <v>1.0590999999999999</v>
      </c>
      <c r="N5380" s="101">
        <f t="shared" ref="N5380:N5398" si="2947">$N$8</f>
        <v>0.97811300000000001</v>
      </c>
      <c r="O5380" s="100">
        <f t="shared" ref="O5380:O5398" si="2948">$O$8</f>
        <v>1</v>
      </c>
      <c r="P5380" s="98">
        <f t="shared" ref="P5380:P5398" si="2949">K5380*L5380*M5380*N5380*O5380</f>
        <v>156760.26</v>
      </c>
      <c r="Q5380" s="97">
        <f t="shared" ref="Q5380:Q5398" si="2950">H5380*P5380</f>
        <v>156760.26</v>
      </c>
      <c r="R5380" s="97"/>
      <c r="S5380" s="97"/>
    </row>
    <row r="5381" spans="1:19" ht="22.5" x14ac:dyDescent="0.25">
      <c r="A5381" s="89" t="s">
        <v>11252</v>
      </c>
      <c r="B5381" s="89" t="s">
        <v>11249</v>
      </c>
      <c r="C5381" s="89" t="s">
        <v>17297</v>
      </c>
      <c r="D5381" s="89" t="s">
        <v>24</v>
      </c>
      <c r="E5381" s="94" t="s">
        <v>11253</v>
      </c>
      <c r="F5381" s="95" t="s">
        <v>11254</v>
      </c>
      <c r="G5381" s="89" t="s">
        <v>648</v>
      </c>
      <c r="H5381" s="89" t="s">
        <v>12</v>
      </c>
      <c r="I5381" s="96">
        <v>1</v>
      </c>
      <c r="J5381" s="97">
        <v>1548618</v>
      </c>
      <c r="K5381" s="98">
        <f t="shared" si="2944"/>
        <v>1548618</v>
      </c>
      <c r="L5381" s="99">
        <f t="shared" si="2945"/>
        <v>1.0815399999999999</v>
      </c>
      <c r="M5381" s="100">
        <f t="shared" si="2946"/>
        <v>1.0590999999999999</v>
      </c>
      <c r="N5381" s="101">
        <f t="shared" si="2947"/>
        <v>0.97811300000000001</v>
      </c>
      <c r="O5381" s="100">
        <f t="shared" si="2948"/>
        <v>1</v>
      </c>
      <c r="P5381" s="98">
        <f t="shared" si="2949"/>
        <v>1735053.57</v>
      </c>
      <c r="Q5381" s="97">
        <f t="shared" si="2950"/>
        <v>1735053.57</v>
      </c>
      <c r="R5381" s="97">
        <f t="shared" ref="R5381" si="2951">Q5381</f>
        <v>1735053.57</v>
      </c>
      <c r="S5381" s="97"/>
    </row>
    <row r="5382" spans="1:19" x14ac:dyDescent="0.25">
      <c r="A5382" s="89" t="s">
        <v>11255</v>
      </c>
      <c r="B5382" s="89" t="s">
        <v>11249</v>
      </c>
      <c r="C5382" s="89"/>
      <c r="D5382" s="89" t="s">
        <v>30</v>
      </c>
      <c r="E5382" s="94" t="s">
        <v>1645</v>
      </c>
      <c r="F5382" s="95" t="s">
        <v>1646</v>
      </c>
      <c r="G5382" s="89" t="s">
        <v>648</v>
      </c>
      <c r="H5382" s="89" t="s">
        <v>43</v>
      </c>
      <c r="I5382" s="96">
        <v>1</v>
      </c>
      <c r="J5382" s="97">
        <v>4695</v>
      </c>
      <c r="K5382" s="98">
        <f t="shared" si="2944"/>
        <v>782.5</v>
      </c>
      <c r="L5382" s="99">
        <f t="shared" si="2945"/>
        <v>1.0815399999999999</v>
      </c>
      <c r="M5382" s="100">
        <f t="shared" si="2946"/>
        <v>1.0590999999999999</v>
      </c>
      <c r="N5382" s="101">
        <f t="shared" si="2947"/>
        <v>0.97811300000000001</v>
      </c>
      <c r="O5382" s="100">
        <f t="shared" si="2948"/>
        <v>1</v>
      </c>
      <c r="P5382" s="98">
        <f t="shared" si="2949"/>
        <v>876.7</v>
      </c>
      <c r="Q5382" s="97">
        <f t="shared" si="2950"/>
        <v>5260.2</v>
      </c>
      <c r="R5382" s="97"/>
      <c r="S5382" s="97"/>
    </row>
    <row r="5383" spans="1:19" ht="22.5" x14ac:dyDescent="0.25">
      <c r="A5383" s="89" t="s">
        <v>11256</v>
      </c>
      <c r="B5383" s="89" t="s">
        <v>11249</v>
      </c>
      <c r="C5383" s="89" t="s">
        <v>17297</v>
      </c>
      <c r="D5383" s="89" t="s">
        <v>34</v>
      </c>
      <c r="E5383" s="94" t="s">
        <v>11257</v>
      </c>
      <c r="F5383" s="95" t="s">
        <v>11258</v>
      </c>
      <c r="G5383" s="89" t="s">
        <v>648</v>
      </c>
      <c r="H5383" s="89" t="s">
        <v>30</v>
      </c>
      <c r="I5383" s="96">
        <v>1</v>
      </c>
      <c r="J5383" s="97">
        <v>16436</v>
      </c>
      <c r="K5383" s="98">
        <f t="shared" si="2944"/>
        <v>5478.67</v>
      </c>
      <c r="L5383" s="99">
        <f t="shared" si="2945"/>
        <v>1.0815399999999999</v>
      </c>
      <c r="M5383" s="100">
        <f t="shared" si="2946"/>
        <v>1.0590999999999999</v>
      </c>
      <c r="N5383" s="101">
        <f t="shared" si="2947"/>
        <v>0.97811300000000001</v>
      </c>
      <c r="O5383" s="100">
        <f t="shared" si="2948"/>
        <v>1</v>
      </c>
      <c r="P5383" s="98">
        <f t="shared" si="2949"/>
        <v>6138.24</v>
      </c>
      <c r="Q5383" s="97">
        <f t="shared" si="2950"/>
        <v>18414.72</v>
      </c>
      <c r="R5383" s="97">
        <f t="shared" ref="R5383:R5384" si="2952">Q5383</f>
        <v>18414.72</v>
      </c>
      <c r="S5383" s="97"/>
    </row>
    <row r="5384" spans="1:19" ht="22.5" x14ac:dyDescent="0.25">
      <c r="A5384" s="89" t="s">
        <v>11259</v>
      </c>
      <c r="B5384" s="89" t="s">
        <v>11249</v>
      </c>
      <c r="C5384" s="89" t="s">
        <v>17297</v>
      </c>
      <c r="D5384" s="89" t="s">
        <v>40</v>
      </c>
      <c r="E5384" s="94" t="s">
        <v>11260</v>
      </c>
      <c r="F5384" s="95" t="s">
        <v>11261</v>
      </c>
      <c r="G5384" s="89" t="s">
        <v>648</v>
      </c>
      <c r="H5384" s="89" t="s">
        <v>30</v>
      </c>
      <c r="I5384" s="96">
        <v>1</v>
      </c>
      <c r="J5384" s="97">
        <v>16436</v>
      </c>
      <c r="K5384" s="98">
        <f t="shared" si="2944"/>
        <v>5478.67</v>
      </c>
      <c r="L5384" s="99">
        <f t="shared" si="2945"/>
        <v>1.0815399999999999</v>
      </c>
      <c r="M5384" s="100">
        <f t="shared" si="2946"/>
        <v>1.0590999999999999</v>
      </c>
      <c r="N5384" s="101">
        <f t="shared" si="2947"/>
        <v>0.97811300000000001</v>
      </c>
      <c r="O5384" s="100">
        <f t="shared" si="2948"/>
        <v>1</v>
      </c>
      <c r="P5384" s="98">
        <f t="shared" si="2949"/>
        <v>6138.24</v>
      </c>
      <c r="Q5384" s="97">
        <f t="shared" si="2950"/>
        <v>18414.72</v>
      </c>
      <c r="R5384" s="97">
        <f t="shared" si="2952"/>
        <v>18414.72</v>
      </c>
      <c r="S5384" s="97"/>
    </row>
    <row r="5385" spans="1:19" x14ac:dyDescent="0.25">
      <c r="A5385" s="89" t="s">
        <v>11262</v>
      </c>
      <c r="B5385" s="89" t="s">
        <v>11249</v>
      </c>
      <c r="C5385" s="89"/>
      <c r="D5385" s="89" t="s">
        <v>43</v>
      </c>
      <c r="E5385" s="94" t="s">
        <v>11263</v>
      </c>
      <c r="F5385" s="95" t="s">
        <v>11264</v>
      </c>
      <c r="G5385" s="89" t="s">
        <v>1071</v>
      </c>
      <c r="H5385" s="89" t="s">
        <v>1265</v>
      </c>
      <c r="I5385" s="96">
        <v>1</v>
      </c>
      <c r="J5385" s="97">
        <v>1375</v>
      </c>
      <c r="K5385" s="98">
        <f t="shared" si="2944"/>
        <v>1718.75</v>
      </c>
      <c r="L5385" s="99">
        <f t="shared" si="2945"/>
        <v>1.0815399999999999</v>
      </c>
      <c r="M5385" s="100">
        <f t="shared" si="2946"/>
        <v>1.0590999999999999</v>
      </c>
      <c r="N5385" s="101">
        <f t="shared" si="2947"/>
        <v>0.97811300000000001</v>
      </c>
      <c r="O5385" s="100">
        <f t="shared" si="2948"/>
        <v>1</v>
      </c>
      <c r="P5385" s="98">
        <f t="shared" si="2949"/>
        <v>1925.67</v>
      </c>
      <c r="Q5385" s="97">
        <f t="shared" si="2950"/>
        <v>1540.54</v>
      </c>
      <c r="R5385" s="97"/>
      <c r="S5385" s="97"/>
    </row>
    <row r="5386" spans="1:19" ht="22.5" x14ac:dyDescent="0.25">
      <c r="A5386" s="89" t="s">
        <v>11265</v>
      </c>
      <c r="B5386" s="89" t="s">
        <v>11249</v>
      </c>
      <c r="C5386" s="89"/>
      <c r="D5386" s="89" t="s">
        <v>48</v>
      </c>
      <c r="E5386" s="94" t="s">
        <v>2954</v>
      </c>
      <c r="F5386" s="95" t="s">
        <v>2955</v>
      </c>
      <c r="G5386" s="89" t="s">
        <v>1071</v>
      </c>
      <c r="H5386" s="89" t="s">
        <v>1613</v>
      </c>
      <c r="I5386" s="96">
        <v>1</v>
      </c>
      <c r="J5386" s="97">
        <v>3839</v>
      </c>
      <c r="K5386" s="98">
        <f t="shared" si="2944"/>
        <v>3490</v>
      </c>
      <c r="L5386" s="99">
        <f t="shared" si="2945"/>
        <v>1.0815399999999999</v>
      </c>
      <c r="M5386" s="100">
        <f t="shared" si="2946"/>
        <v>1.0590999999999999</v>
      </c>
      <c r="N5386" s="101">
        <f t="shared" si="2947"/>
        <v>0.97811300000000001</v>
      </c>
      <c r="O5386" s="100">
        <f t="shared" si="2948"/>
        <v>1</v>
      </c>
      <c r="P5386" s="98">
        <f t="shared" si="2949"/>
        <v>3910.16</v>
      </c>
      <c r="Q5386" s="97">
        <f t="shared" si="2950"/>
        <v>4301.18</v>
      </c>
      <c r="R5386" s="97"/>
      <c r="S5386" s="97"/>
    </row>
    <row r="5387" spans="1:19" x14ac:dyDescent="0.25">
      <c r="A5387" s="89" t="s">
        <v>11266</v>
      </c>
      <c r="B5387" s="89" t="s">
        <v>11249</v>
      </c>
      <c r="C5387" s="89"/>
      <c r="D5387" s="89" t="s">
        <v>55</v>
      </c>
      <c r="E5387" s="94" t="s">
        <v>1449</v>
      </c>
      <c r="F5387" s="95" t="s">
        <v>1450</v>
      </c>
      <c r="G5387" s="89" t="s">
        <v>1071</v>
      </c>
      <c r="H5387" s="89" t="s">
        <v>11267</v>
      </c>
      <c r="I5387" s="96">
        <v>1</v>
      </c>
      <c r="J5387" s="97">
        <v>168769</v>
      </c>
      <c r="K5387" s="98">
        <f t="shared" si="2944"/>
        <v>38797.47</v>
      </c>
      <c r="L5387" s="99">
        <f t="shared" si="2945"/>
        <v>1.0815399999999999</v>
      </c>
      <c r="M5387" s="100">
        <f t="shared" si="2946"/>
        <v>1.0590999999999999</v>
      </c>
      <c r="N5387" s="101">
        <f t="shared" si="2947"/>
        <v>0.97811300000000001</v>
      </c>
      <c r="O5387" s="100">
        <f t="shared" si="2948"/>
        <v>1</v>
      </c>
      <c r="P5387" s="98">
        <f t="shared" si="2949"/>
        <v>43468.23</v>
      </c>
      <c r="Q5387" s="97">
        <f t="shared" si="2950"/>
        <v>189086.8</v>
      </c>
      <c r="R5387" s="97"/>
      <c r="S5387" s="97"/>
    </row>
    <row r="5388" spans="1:19" ht="22.5" x14ac:dyDescent="0.25">
      <c r="A5388" s="89" t="s">
        <v>11268</v>
      </c>
      <c r="B5388" s="89" t="s">
        <v>11249</v>
      </c>
      <c r="C5388" s="89"/>
      <c r="D5388" s="89" t="s">
        <v>58</v>
      </c>
      <c r="E5388" s="94" t="s">
        <v>11269</v>
      </c>
      <c r="F5388" s="95" t="s">
        <v>11270</v>
      </c>
      <c r="G5388" s="89" t="s">
        <v>1077</v>
      </c>
      <c r="H5388" s="89" t="s">
        <v>1084</v>
      </c>
      <c r="I5388" s="96">
        <v>1</v>
      </c>
      <c r="J5388" s="97">
        <v>92481</v>
      </c>
      <c r="K5388" s="98">
        <f t="shared" si="2944"/>
        <v>770.68</v>
      </c>
      <c r="L5388" s="99">
        <f t="shared" si="2945"/>
        <v>1.0815399999999999</v>
      </c>
      <c r="M5388" s="100">
        <f t="shared" si="2946"/>
        <v>1.0590999999999999</v>
      </c>
      <c r="N5388" s="101">
        <f t="shared" si="2947"/>
        <v>0.97811300000000001</v>
      </c>
      <c r="O5388" s="100">
        <f t="shared" si="2948"/>
        <v>1</v>
      </c>
      <c r="P5388" s="98">
        <f t="shared" si="2949"/>
        <v>863.46</v>
      </c>
      <c r="Q5388" s="97">
        <f t="shared" si="2950"/>
        <v>103615.2</v>
      </c>
      <c r="R5388" s="97"/>
      <c r="S5388" s="97"/>
    </row>
    <row r="5389" spans="1:19" ht="22.5" x14ac:dyDescent="0.25">
      <c r="A5389" s="89" t="s">
        <v>11271</v>
      </c>
      <c r="B5389" s="89" t="s">
        <v>11249</v>
      </c>
      <c r="C5389" s="89"/>
      <c r="D5389" s="89" t="s">
        <v>60</v>
      </c>
      <c r="E5389" s="94" t="s">
        <v>11272</v>
      </c>
      <c r="F5389" s="95" t="s">
        <v>11273</v>
      </c>
      <c r="G5389" s="89" t="s">
        <v>1077</v>
      </c>
      <c r="H5389" s="89" t="s">
        <v>136</v>
      </c>
      <c r="I5389" s="96">
        <v>1</v>
      </c>
      <c r="J5389" s="97">
        <v>16083</v>
      </c>
      <c r="K5389" s="98">
        <f t="shared" si="2944"/>
        <v>536.1</v>
      </c>
      <c r="L5389" s="99">
        <f t="shared" si="2945"/>
        <v>1.0815399999999999</v>
      </c>
      <c r="M5389" s="100">
        <f t="shared" si="2946"/>
        <v>1.0590999999999999</v>
      </c>
      <c r="N5389" s="101">
        <f t="shared" si="2947"/>
        <v>0.97811300000000001</v>
      </c>
      <c r="O5389" s="100">
        <f t="shared" si="2948"/>
        <v>1</v>
      </c>
      <c r="P5389" s="98">
        <f t="shared" si="2949"/>
        <v>600.64</v>
      </c>
      <c r="Q5389" s="97">
        <f t="shared" si="2950"/>
        <v>18019.2</v>
      </c>
      <c r="R5389" s="97"/>
      <c r="S5389" s="97"/>
    </row>
    <row r="5390" spans="1:19" ht="22.5" x14ac:dyDescent="0.25">
      <c r="A5390" s="89" t="s">
        <v>11274</v>
      </c>
      <c r="B5390" s="89" t="s">
        <v>11249</v>
      </c>
      <c r="C5390" s="89"/>
      <c r="D5390" s="89" t="s">
        <v>65</v>
      </c>
      <c r="E5390" s="94" t="s">
        <v>11275</v>
      </c>
      <c r="F5390" s="95" t="s">
        <v>11276</v>
      </c>
      <c r="G5390" s="89" t="s">
        <v>1077</v>
      </c>
      <c r="H5390" s="89" t="s">
        <v>1084</v>
      </c>
      <c r="I5390" s="96">
        <v>1</v>
      </c>
      <c r="J5390" s="97">
        <v>26540</v>
      </c>
      <c r="K5390" s="98">
        <f t="shared" si="2944"/>
        <v>221.17</v>
      </c>
      <c r="L5390" s="99">
        <f t="shared" si="2945"/>
        <v>1.0815399999999999</v>
      </c>
      <c r="M5390" s="100">
        <f t="shared" si="2946"/>
        <v>1.0590999999999999</v>
      </c>
      <c r="N5390" s="101">
        <f t="shared" si="2947"/>
        <v>0.97811300000000001</v>
      </c>
      <c r="O5390" s="100">
        <f t="shared" si="2948"/>
        <v>1</v>
      </c>
      <c r="P5390" s="98">
        <f t="shared" si="2949"/>
        <v>247.8</v>
      </c>
      <c r="Q5390" s="97">
        <f t="shared" si="2950"/>
        <v>29736</v>
      </c>
      <c r="R5390" s="97"/>
      <c r="S5390" s="97"/>
    </row>
    <row r="5391" spans="1:19" ht="33.75" x14ac:dyDescent="0.25">
      <c r="A5391" s="89" t="s">
        <v>11277</v>
      </c>
      <c r="B5391" s="89" t="s">
        <v>11249</v>
      </c>
      <c r="C5391" s="89"/>
      <c r="D5391" s="89" t="s">
        <v>68</v>
      </c>
      <c r="E5391" s="94" t="s">
        <v>11278</v>
      </c>
      <c r="F5391" s="95" t="s">
        <v>11279</v>
      </c>
      <c r="G5391" s="89" t="s">
        <v>1077</v>
      </c>
      <c r="H5391" s="89" t="s">
        <v>60</v>
      </c>
      <c r="I5391" s="96">
        <v>1</v>
      </c>
      <c r="J5391" s="97">
        <v>9225</v>
      </c>
      <c r="K5391" s="98">
        <f t="shared" si="2944"/>
        <v>922.5</v>
      </c>
      <c r="L5391" s="99">
        <f t="shared" si="2945"/>
        <v>1.0815399999999999</v>
      </c>
      <c r="M5391" s="100">
        <f t="shared" si="2946"/>
        <v>1.0590999999999999</v>
      </c>
      <c r="N5391" s="101">
        <f t="shared" si="2947"/>
        <v>0.97811300000000001</v>
      </c>
      <c r="O5391" s="100">
        <f t="shared" si="2948"/>
        <v>1</v>
      </c>
      <c r="P5391" s="98">
        <f t="shared" si="2949"/>
        <v>1033.56</v>
      </c>
      <c r="Q5391" s="97">
        <f t="shared" si="2950"/>
        <v>10335.6</v>
      </c>
      <c r="R5391" s="97"/>
      <c r="S5391" s="97"/>
    </row>
    <row r="5392" spans="1:19" ht="33.75" x14ac:dyDescent="0.25">
      <c r="A5392" s="89" t="s">
        <v>11280</v>
      </c>
      <c r="B5392" s="89" t="s">
        <v>11249</v>
      </c>
      <c r="C5392" s="89"/>
      <c r="D5392" s="89" t="s">
        <v>70</v>
      </c>
      <c r="E5392" s="94" t="s">
        <v>11281</v>
      </c>
      <c r="F5392" s="95" t="s">
        <v>11282</v>
      </c>
      <c r="G5392" s="89" t="s">
        <v>1077</v>
      </c>
      <c r="H5392" s="89" t="s">
        <v>1476</v>
      </c>
      <c r="I5392" s="96">
        <v>1</v>
      </c>
      <c r="J5392" s="97">
        <v>61511</v>
      </c>
      <c r="K5392" s="98">
        <f t="shared" si="2944"/>
        <v>241.22</v>
      </c>
      <c r="L5392" s="99">
        <f t="shared" si="2945"/>
        <v>1.0815399999999999</v>
      </c>
      <c r="M5392" s="100">
        <f t="shared" si="2946"/>
        <v>1.0590999999999999</v>
      </c>
      <c r="N5392" s="101">
        <f t="shared" si="2947"/>
        <v>0.97811300000000001</v>
      </c>
      <c r="O5392" s="100">
        <f t="shared" si="2948"/>
        <v>1</v>
      </c>
      <c r="P5392" s="98">
        <f t="shared" si="2949"/>
        <v>270.26</v>
      </c>
      <c r="Q5392" s="97">
        <f t="shared" si="2950"/>
        <v>68916.3</v>
      </c>
      <c r="R5392" s="97"/>
      <c r="S5392" s="97"/>
    </row>
    <row r="5393" spans="1:19" ht="22.5" x14ac:dyDescent="0.25">
      <c r="A5393" s="89" t="s">
        <v>11283</v>
      </c>
      <c r="B5393" s="89" t="s">
        <v>11249</v>
      </c>
      <c r="C5393" s="89"/>
      <c r="D5393" s="89" t="s">
        <v>73</v>
      </c>
      <c r="E5393" s="94" t="s">
        <v>11284</v>
      </c>
      <c r="F5393" s="95" t="s">
        <v>11285</v>
      </c>
      <c r="G5393" s="89" t="s">
        <v>1077</v>
      </c>
      <c r="H5393" s="89" t="s">
        <v>930</v>
      </c>
      <c r="I5393" s="96">
        <v>1</v>
      </c>
      <c r="J5393" s="97">
        <v>72576</v>
      </c>
      <c r="K5393" s="98">
        <f t="shared" si="2944"/>
        <v>806.4</v>
      </c>
      <c r="L5393" s="99">
        <f t="shared" si="2945"/>
        <v>1.0815399999999999</v>
      </c>
      <c r="M5393" s="100">
        <f t="shared" si="2946"/>
        <v>1.0590999999999999</v>
      </c>
      <c r="N5393" s="101">
        <f t="shared" si="2947"/>
        <v>0.97811300000000001</v>
      </c>
      <c r="O5393" s="100">
        <f t="shared" si="2948"/>
        <v>1</v>
      </c>
      <c r="P5393" s="98">
        <f t="shared" si="2949"/>
        <v>903.48</v>
      </c>
      <c r="Q5393" s="97">
        <f t="shared" si="2950"/>
        <v>81313.2</v>
      </c>
      <c r="R5393" s="97"/>
      <c r="S5393" s="97"/>
    </row>
    <row r="5394" spans="1:19" x14ac:dyDescent="0.25">
      <c r="A5394" s="89" t="s">
        <v>11286</v>
      </c>
      <c r="B5394" s="89" t="s">
        <v>11249</v>
      </c>
      <c r="C5394" s="89"/>
      <c r="D5394" s="89" t="s">
        <v>75</v>
      </c>
      <c r="E5394" s="94" t="s">
        <v>1531</v>
      </c>
      <c r="F5394" s="95" t="s">
        <v>1532</v>
      </c>
      <c r="G5394" s="89" t="s">
        <v>1071</v>
      </c>
      <c r="H5394" s="89" t="s">
        <v>1265</v>
      </c>
      <c r="I5394" s="96">
        <v>1</v>
      </c>
      <c r="J5394" s="97">
        <v>8861</v>
      </c>
      <c r="K5394" s="98">
        <f t="shared" si="2944"/>
        <v>11076.25</v>
      </c>
      <c r="L5394" s="99">
        <f t="shared" si="2945"/>
        <v>1.0815399999999999</v>
      </c>
      <c r="M5394" s="100">
        <f t="shared" si="2946"/>
        <v>1.0590999999999999</v>
      </c>
      <c r="N5394" s="101">
        <f t="shared" si="2947"/>
        <v>0.97811300000000001</v>
      </c>
      <c r="O5394" s="100">
        <f t="shared" si="2948"/>
        <v>1</v>
      </c>
      <c r="P5394" s="98">
        <f t="shared" si="2949"/>
        <v>12409.7</v>
      </c>
      <c r="Q5394" s="97">
        <f t="shared" si="2950"/>
        <v>9927.76</v>
      </c>
      <c r="R5394" s="97"/>
      <c r="S5394" s="97"/>
    </row>
    <row r="5395" spans="1:19" ht="22.5" x14ac:dyDescent="0.25">
      <c r="A5395" s="89" t="s">
        <v>11287</v>
      </c>
      <c r="B5395" s="89" t="s">
        <v>11249</v>
      </c>
      <c r="C5395" s="89"/>
      <c r="D5395" s="89" t="s">
        <v>87</v>
      </c>
      <c r="E5395" s="94" t="s">
        <v>11288</v>
      </c>
      <c r="F5395" s="95" t="s">
        <v>11289</v>
      </c>
      <c r="G5395" s="89" t="s">
        <v>648</v>
      </c>
      <c r="H5395" s="89" t="s">
        <v>168</v>
      </c>
      <c r="I5395" s="96">
        <v>1</v>
      </c>
      <c r="J5395" s="97">
        <v>32970</v>
      </c>
      <c r="K5395" s="98">
        <f t="shared" si="2944"/>
        <v>824.25</v>
      </c>
      <c r="L5395" s="99">
        <f t="shared" si="2945"/>
        <v>1.0815399999999999</v>
      </c>
      <c r="M5395" s="100">
        <f t="shared" si="2946"/>
        <v>1.0590999999999999</v>
      </c>
      <c r="N5395" s="101">
        <f t="shared" si="2947"/>
        <v>0.97811300000000001</v>
      </c>
      <c r="O5395" s="100">
        <f t="shared" si="2948"/>
        <v>1</v>
      </c>
      <c r="P5395" s="98">
        <f t="shared" si="2949"/>
        <v>923.48</v>
      </c>
      <c r="Q5395" s="97">
        <f t="shared" si="2950"/>
        <v>36939.199999999997</v>
      </c>
      <c r="R5395" s="97"/>
      <c r="S5395" s="97"/>
    </row>
    <row r="5396" spans="1:19" x14ac:dyDescent="0.25">
      <c r="A5396" s="89" t="s">
        <v>11290</v>
      </c>
      <c r="B5396" s="89" t="s">
        <v>11249</v>
      </c>
      <c r="C5396" s="89"/>
      <c r="D5396" s="89" t="s">
        <v>89</v>
      </c>
      <c r="E5396" s="94" t="s">
        <v>7347</v>
      </c>
      <c r="F5396" s="95" t="s">
        <v>7348</v>
      </c>
      <c r="G5396" s="89" t="s">
        <v>1071</v>
      </c>
      <c r="H5396" s="89" t="s">
        <v>1613</v>
      </c>
      <c r="I5396" s="96">
        <v>1</v>
      </c>
      <c r="J5396" s="97">
        <v>14589</v>
      </c>
      <c r="K5396" s="98">
        <f t="shared" si="2944"/>
        <v>13262.73</v>
      </c>
      <c r="L5396" s="99">
        <f t="shared" si="2945"/>
        <v>1.0815399999999999</v>
      </c>
      <c r="M5396" s="100">
        <f t="shared" si="2946"/>
        <v>1.0590999999999999</v>
      </c>
      <c r="N5396" s="101">
        <f t="shared" si="2947"/>
        <v>0.97811300000000001</v>
      </c>
      <c r="O5396" s="100">
        <f t="shared" si="2948"/>
        <v>1</v>
      </c>
      <c r="P5396" s="98">
        <f t="shared" si="2949"/>
        <v>14859.41</v>
      </c>
      <c r="Q5396" s="97">
        <f t="shared" si="2950"/>
        <v>16345.35</v>
      </c>
      <c r="R5396" s="97"/>
      <c r="S5396" s="97"/>
    </row>
    <row r="5397" spans="1:19" ht="22.5" x14ac:dyDescent="0.25">
      <c r="A5397" s="89" t="s">
        <v>11291</v>
      </c>
      <c r="B5397" s="89" t="s">
        <v>11249</v>
      </c>
      <c r="C5397" s="89"/>
      <c r="D5397" s="89" t="s">
        <v>90</v>
      </c>
      <c r="E5397" s="94" t="s">
        <v>11292</v>
      </c>
      <c r="F5397" s="95" t="s">
        <v>11293</v>
      </c>
      <c r="G5397" s="89" t="s">
        <v>1077</v>
      </c>
      <c r="H5397" s="89" t="s">
        <v>291</v>
      </c>
      <c r="I5397" s="96">
        <v>1</v>
      </c>
      <c r="J5397" s="97">
        <v>33237</v>
      </c>
      <c r="K5397" s="98">
        <f t="shared" si="2944"/>
        <v>415.46</v>
      </c>
      <c r="L5397" s="99">
        <f t="shared" si="2945"/>
        <v>1.0815399999999999</v>
      </c>
      <c r="M5397" s="100">
        <f t="shared" si="2946"/>
        <v>1.0590999999999999</v>
      </c>
      <c r="N5397" s="101">
        <f t="shared" si="2947"/>
        <v>0.97811300000000001</v>
      </c>
      <c r="O5397" s="100">
        <f t="shared" si="2948"/>
        <v>1</v>
      </c>
      <c r="P5397" s="98">
        <f t="shared" si="2949"/>
        <v>465.48</v>
      </c>
      <c r="Q5397" s="97">
        <f t="shared" si="2950"/>
        <v>37238.400000000001</v>
      </c>
      <c r="R5397" s="97"/>
      <c r="S5397" s="97"/>
    </row>
    <row r="5398" spans="1:19" ht="22.5" x14ac:dyDescent="0.25">
      <c r="A5398" s="89" t="s">
        <v>11294</v>
      </c>
      <c r="B5398" s="89" t="s">
        <v>11249</v>
      </c>
      <c r="C5398" s="89"/>
      <c r="D5398" s="89" t="s">
        <v>91</v>
      </c>
      <c r="E5398" s="94" t="s">
        <v>11295</v>
      </c>
      <c r="F5398" s="95" t="s">
        <v>11296</v>
      </c>
      <c r="G5398" s="89" t="s">
        <v>1077</v>
      </c>
      <c r="H5398" s="89" t="s">
        <v>136</v>
      </c>
      <c r="I5398" s="96">
        <v>1</v>
      </c>
      <c r="J5398" s="97">
        <v>22784</v>
      </c>
      <c r="K5398" s="98">
        <f t="shared" si="2944"/>
        <v>759.47</v>
      </c>
      <c r="L5398" s="99">
        <f t="shared" si="2945"/>
        <v>1.0815399999999999</v>
      </c>
      <c r="M5398" s="100">
        <f t="shared" si="2946"/>
        <v>1.0590999999999999</v>
      </c>
      <c r="N5398" s="101">
        <f t="shared" si="2947"/>
        <v>0.97811300000000001</v>
      </c>
      <c r="O5398" s="100">
        <f t="shared" si="2948"/>
        <v>1</v>
      </c>
      <c r="P5398" s="98">
        <f t="shared" si="2949"/>
        <v>850.9</v>
      </c>
      <c r="Q5398" s="97">
        <f t="shared" si="2950"/>
        <v>25527</v>
      </c>
      <c r="R5398" s="97"/>
      <c r="S5398" s="97"/>
    </row>
    <row r="5399" spans="1:19" x14ac:dyDescent="0.25">
      <c r="A5399" s="82" t="s">
        <v>9439</v>
      </c>
      <c r="B5399" s="83"/>
      <c r="C5399" s="84"/>
      <c r="D5399" s="85"/>
      <c r="E5399" s="86"/>
      <c r="F5399" s="86" t="s">
        <v>329</v>
      </c>
      <c r="G5399" s="82"/>
      <c r="H5399" s="82"/>
      <c r="I5399" s="87"/>
      <c r="J5399" s="88">
        <f>SUM(J5400:J5404)</f>
        <v>2949591</v>
      </c>
      <c r="K5399" s="98"/>
      <c r="L5399" s="99"/>
      <c r="M5399" s="100"/>
      <c r="N5399" s="101"/>
      <c r="O5399" s="100"/>
      <c r="P5399" s="98"/>
      <c r="Q5399" s="88">
        <f>SUM(Q5400:Q5404)</f>
        <v>3304687.41</v>
      </c>
      <c r="R5399" s="88">
        <f t="shared" ref="R5399:S5399" si="2953">SUM(R5400:R5404)</f>
        <v>3143544.2</v>
      </c>
      <c r="S5399" s="88">
        <f t="shared" si="2953"/>
        <v>0</v>
      </c>
    </row>
    <row r="5400" spans="1:19" x14ac:dyDescent="0.25">
      <c r="A5400" s="89" t="s">
        <v>11298</v>
      </c>
      <c r="B5400" s="89" t="s">
        <v>11249</v>
      </c>
      <c r="C5400" s="89"/>
      <c r="D5400" s="89" t="s">
        <v>101</v>
      </c>
      <c r="E5400" s="94" t="s">
        <v>1645</v>
      </c>
      <c r="F5400" s="95" t="s">
        <v>1646</v>
      </c>
      <c r="G5400" s="89" t="s">
        <v>648</v>
      </c>
      <c r="H5400" s="89" t="s">
        <v>40</v>
      </c>
      <c r="I5400" s="96">
        <v>1</v>
      </c>
      <c r="J5400" s="97">
        <v>3912</v>
      </c>
      <c r="K5400" s="98">
        <f>J5400/H5400</f>
        <v>782.4</v>
      </c>
      <c r="L5400" s="99">
        <f>$L$8</f>
        <v>1.0815399999999999</v>
      </c>
      <c r="M5400" s="100">
        <f>$M$8</f>
        <v>1.0590999999999999</v>
      </c>
      <c r="N5400" s="101">
        <f>$N$8</f>
        <v>0.97811300000000001</v>
      </c>
      <c r="O5400" s="100">
        <f>$O$8</f>
        <v>1</v>
      </c>
      <c r="P5400" s="98">
        <f>K5400*L5400*M5400*N5400*O5400</f>
        <v>876.59</v>
      </c>
      <c r="Q5400" s="97">
        <f>H5400*P5400</f>
        <v>4382.95</v>
      </c>
      <c r="R5400" s="97"/>
      <c r="S5400" s="97"/>
    </row>
    <row r="5401" spans="1:19" ht="22.5" x14ac:dyDescent="0.25">
      <c r="A5401" s="89" t="s">
        <v>11299</v>
      </c>
      <c r="B5401" s="89" t="s">
        <v>11249</v>
      </c>
      <c r="C5401" s="89" t="s">
        <v>17297</v>
      </c>
      <c r="D5401" s="89" t="s">
        <v>106</v>
      </c>
      <c r="E5401" s="94" t="s">
        <v>11300</v>
      </c>
      <c r="F5401" s="95" t="s">
        <v>11301</v>
      </c>
      <c r="G5401" s="89" t="s">
        <v>648</v>
      </c>
      <c r="H5401" s="89" t="s">
        <v>12</v>
      </c>
      <c r="I5401" s="96">
        <v>1</v>
      </c>
      <c r="J5401" s="97">
        <v>1219876</v>
      </c>
      <c r="K5401" s="98">
        <f>J5401/H5401</f>
        <v>1219876</v>
      </c>
      <c r="L5401" s="99">
        <f>$L$8</f>
        <v>1.0815399999999999</v>
      </c>
      <c r="M5401" s="100">
        <f>$M$8</f>
        <v>1.0590999999999999</v>
      </c>
      <c r="N5401" s="101">
        <f>$N$8</f>
        <v>0.97811300000000001</v>
      </c>
      <c r="O5401" s="100">
        <f>$O$8</f>
        <v>1</v>
      </c>
      <c r="P5401" s="98">
        <f>K5401*L5401*M5401*N5401*O5401</f>
        <v>1366734.86</v>
      </c>
      <c r="Q5401" s="97">
        <f>H5401*P5401</f>
        <v>1366734.86</v>
      </c>
      <c r="R5401" s="97">
        <f t="shared" ref="R5401:R5402" si="2954">Q5401</f>
        <v>1366734.86</v>
      </c>
      <c r="S5401" s="97"/>
    </row>
    <row r="5402" spans="1:19" ht="22.5" x14ac:dyDescent="0.25">
      <c r="A5402" s="89" t="s">
        <v>11302</v>
      </c>
      <c r="B5402" s="89" t="s">
        <v>11249</v>
      </c>
      <c r="C5402" s="89" t="s">
        <v>17297</v>
      </c>
      <c r="D5402" s="89" t="s">
        <v>107</v>
      </c>
      <c r="E5402" s="94" t="s">
        <v>11303</v>
      </c>
      <c r="F5402" s="95" t="s">
        <v>11304</v>
      </c>
      <c r="G5402" s="89" t="s">
        <v>648</v>
      </c>
      <c r="H5402" s="89" t="s">
        <v>34</v>
      </c>
      <c r="I5402" s="96">
        <v>1</v>
      </c>
      <c r="J5402" s="97">
        <v>1132221</v>
      </c>
      <c r="K5402" s="98">
        <f>J5402/H5402</f>
        <v>283055.25</v>
      </c>
      <c r="L5402" s="99">
        <f>$L$8</f>
        <v>1.0815399999999999</v>
      </c>
      <c r="M5402" s="100">
        <f>$M$8</f>
        <v>1.0590999999999999</v>
      </c>
      <c r="N5402" s="101">
        <f>$N$8</f>
        <v>0.97811300000000001</v>
      </c>
      <c r="O5402" s="100">
        <f>$O$8</f>
        <v>1</v>
      </c>
      <c r="P5402" s="98">
        <f>K5402*L5402*M5402*N5402*O5402</f>
        <v>317131.81</v>
      </c>
      <c r="Q5402" s="97">
        <f>H5402*P5402</f>
        <v>1268527.24</v>
      </c>
      <c r="R5402" s="97">
        <f t="shared" si="2954"/>
        <v>1268527.24</v>
      </c>
      <c r="S5402" s="97"/>
    </row>
    <row r="5403" spans="1:19" x14ac:dyDescent="0.25">
      <c r="A5403" s="89" t="s">
        <v>11305</v>
      </c>
      <c r="B5403" s="89" t="s">
        <v>11249</v>
      </c>
      <c r="C5403" s="89"/>
      <c r="D5403" s="89" t="s">
        <v>108</v>
      </c>
      <c r="E5403" s="94" t="s">
        <v>11250</v>
      </c>
      <c r="F5403" s="95" t="s">
        <v>11251</v>
      </c>
      <c r="G5403" s="89" t="s">
        <v>648</v>
      </c>
      <c r="H5403" s="89" t="s">
        <v>12</v>
      </c>
      <c r="I5403" s="96">
        <v>1</v>
      </c>
      <c r="J5403" s="97">
        <v>139916</v>
      </c>
      <c r="K5403" s="98">
        <f>J5403/H5403</f>
        <v>139916</v>
      </c>
      <c r="L5403" s="99">
        <f>$L$8</f>
        <v>1.0815399999999999</v>
      </c>
      <c r="M5403" s="100">
        <f>$M$8</f>
        <v>1.0590999999999999</v>
      </c>
      <c r="N5403" s="101">
        <f>$N$8</f>
        <v>0.97811300000000001</v>
      </c>
      <c r="O5403" s="100">
        <f>$O$8</f>
        <v>1</v>
      </c>
      <c r="P5403" s="98">
        <f>K5403*L5403*M5403*N5403*O5403</f>
        <v>156760.26</v>
      </c>
      <c r="Q5403" s="97">
        <f>H5403*P5403</f>
        <v>156760.26</v>
      </c>
      <c r="R5403" s="97"/>
      <c r="S5403" s="97"/>
    </row>
    <row r="5404" spans="1:19" ht="22.5" x14ac:dyDescent="0.25">
      <c r="A5404" s="89" t="s">
        <v>11306</v>
      </c>
      <c r="B5404" s="89" t="s">
        <v>11249</v>
      </c>
      <c r="C5404" s="89" t="s">
        <v>17297</v>
      </c>
      <c r="D5404" s="89" t="s">
        <v>109</v>
      </c>
      <c r="E5404" s="94" t="s">
        <v>11307</v>
      </c>
      <c r="F5404" s="95" t="s">
        <v>11308</v>
      </c>
      <c r="G5404" s="89" t="s">
        <v>648</v>
      </c>
      <c r="H5404" s="89" t="s">
        <v>12</v>
      </c>
      <c r="I5404" s="96">
        <v>1</v>
      </c>
      <c r="J5404" s="97">
        <v>453666</v>
      </c>
      <c r="K5404" s="98">
        <f>J5404/H5404</f>
        <v>453666</v>
      </c>
      <c r="L5404" s="99">
        <f>$L$8</f>
        <v>1.0815399999999999</v>
      </c>
      <c r="M5404" s="100">
        <f>$M$8</f>
        <v>1.0590999999999999</v>
      </c>
      <c r="N5404" s="101">
        <f>$N$8</f>
        <v>0.97811300000000001</v>
      </c>
      <c r="O5404" s="100">
        <f>$O$8</f>
        <v>1</v>
      </c>
      <c r="P5404" s="98">
        <f>K5404*L5404*M5404*N5404*O5404</f>
        <v>508282.1</v>
      </c>
      <c r="Q5404" s="97">
        <f>H5404*P5404</f>
        <v>508282.1</v>
      </c>
      <c r="R5404" s="97">
        <f t="shared" ref="R5404" si="2955">Q5404</f>
        <v>508282.1</v>
      </c>
      <c r="S5404" s="97"/>
    </row>
    <row r="5405" spans="1:19" x14ac:dyDescent="0.25">
      <c r="A5405" s="82" t="s">
        <v>9443</v>
      </c>
      <c r="B5405" s="83"/>
      <c r="C5405" s="84"/>
      <c r="D5405" s="85"/>
      <c r="E5405" s="86"/>
      <c r="F5405" s="86" t="s">
        <v>11310</v>
      </c>
      <c r="G5405" s="82"/>
      <c r="H5405" s="82"/>
      <c r="I5405" s="87"/>
      <c r="J5405" s="88">
        <f>SUM(J5406:J5450)</f>
        <v>35726245</v>
      </c>
      <c r="K5405" s="98"/>
      <c r="L5405" s="99"/>
      <c r="M5405" s="100"/>
      <c r="N5405" s="101"/>
      <c r="O5405" s="100"/>
      <c r="P5405" s="98"/>
      <c r="Q5405" s="88">
        <f>SUM(Q5406:Q5450)</f>
        <v>40027279.520000003</v>
      </c>
      <c r="R5405" s="88">
        <f t="shared" ref="R5405:S5405" si="2956">SUM(R5406:R5450)</f>
        <v>24910082.760000002</v>
      </c>
      <c r="S5405" s="88">
        <f t="shared" si="2956"/>
        <v>0</v>
      </c>
    </row>
    <row r="5406" spans="1:19" x14ac:dyDescent="0.25">
      <c r="A5406" s="89" t="s">
        <v>11311</v>
      </c>
      <c r="B5406" s="89" t="s">
        <v>11249</v>
      </c>
      <c r="C5406" s="89"/>
      <c r="D5406" s="89" t="s">
        <v>122</v>
      </c>
      <c r="E5406" s="94" t="s">
        <v>1645</v>
      </c>
      <c r="F5406" s="95" t="s">
        <v>1646</v>
      </c>
      <c r="G5406" s="89" t="s">
        <v>648</v>
      </c>
      <c r="H5406" s="89" t="s">
        <v>55</v>
      </c>
      <c r="I5406" s="96">
        <v>1</v>
      </c>
      <c r="J5406" s="97">
        <v>6258</v>
      </c>
      <c r="K5406" s="98">
        <f t="shared" ref="K5406:K5450" si="2957">J5406/H5406</f>
        <v>782.25</v>
      </c>
      <c r="L5406" s="99">
        <f t="shared" ref="L5406:L5450" si="2958">$L$8</f>
        <v>1.0815399999999999</v>
      </c>
      <c r="M5406" s="100">
        <f t="shared" ref="M5406:M5450" si="2959">$M$8</f>
        <v>1.0590999999999999</v>
      </c>
      <c r="N5406" s="101">
        <f t="shared" ref="N5406:N5450" si="2960">$N$8</f>
        <v>0.97811300000000001</v>
      </c>
      <c r="O5406" s="100">
        <f t="shared" ref="O5406:O5450" si="2961">$O$8</f>
        <v>1</v>
      </c>
      <c r="P5406" s="98">
        <f t="shared" ref="P5406:P5450" si="2962">K5406*L5406*M5406*N5406*O5406</f>
        <v>876.42</v>
      </c>
      <c r="Q5406" s="97">
        <f t="shared" ref="Q5406:Q5450" si="2963">H5406*P5406</f>
        <v>7011.36</v>
      </c>
      <c r="R5406" s="97"/>
      <c r="S5406" s="97"/>
    </row>
    <row r="5407" spans="1:19" ht="22.5" x14ac:dyDescent="0.25">
      <c r="A5407" s="89" t="s">
        <v>11312</v>
      </c>
      <c r="B5407" s="89" t="s">
        <v>11249</v>
      </c>
      <c r="C5407" s="89" t="s">
        <v>17297</v>
      </c>
      <c r="D5407" s="89" t="s">
        <v>126</v>
      </c>
      <c r="E5407" s="94" t="s">
        <v>11313</v>
      </c>
      <c r="F5407" s="95" t="s">
        <v>11314</v>
      </c>
      <c r="G5407" s="89" t="s">
        <v>648</v>
      </c>
      <c r="H5407" s="89" t="s">
        <v>55</v>
      </c>
      <c r="I5407" s="96">
        <v>1</v>
      </c>
      <c r="J5407" s="97">
        <v>1095698</v>
      </c>
      <c r="K5407" s="98">
        <f t="shared" si="2957"/>
        <v>136962.25</v>
      </c>
      <c r="L5407" s="99">
        <f t="shared" si="2958"/>
        <v>1.0815399999999999</v>
      </c>
      <c r="M5407" s="100">
        <f t="shared" si="2959"/>
        <v>1.0590999999999999</v>
      </c>
      <c r="N5407" s="101">
        <f t="shared" si="2960"/>
        <v>0.97811300000000001</v>
      </c>
      <c r="O5407" s="100">
        <f t="shared" si="2961"/>
        <v>1</v>
      </c>
      <c r="P5407" s="98">
        <f t="shared" si="2962"/>
        <v>153450.91</v>
      </c>
      <c r="Q5407" s="97">
        <f t="shared" si="2963"/>
        <v>1227607.28</v>
      </c>
      <c r="R5407" s="97">
        <f t="shared" ref="R5407" si="2964">Q5407</f>
        <v>1227607.28</v>
      </c>
      <c r="S5407" s="97"/>
    </row>
    <row r="5408" spans="1:19" x14ac:dyDescent="0.25">
      <c r="A5408" s="89" t="s">
        <v>11315</v>
      </c>
      <c r="B5408" s="89" t="s">
        <v>11249</v>
      </c>
      <c r="C5408" s="89"/>
      <c r="D5408" s="89" t="s">
        <v>124</v>
      </c>
      <c r="E5408" s="94" t="s">
        <v>11250</v>
      </c>
      <c r="F5408" s="95" t="s">
        <v>11251</v>
      </c>
      <c r="G5408" s="89" t="s">
        <v>648</v>
      </c>
      <c r="H5408" s="89" t="s">
        <v>34</v>
      </c>
      <c r="I5408" s="96">
        <v>1</v>
      </c>
      <c r="J5408" s="97">
        <v>559664</v>
      </c>
      <c r="K5408" s="98">
        <f t="shared" si="2957"/>
        <v>139916</v>
      </c>
      <c r="L5408" s="99">
        <f t="shared" si="2958"/>
        <v>1.0815399999999999</v>
      </c>
      <c r="M5408" s="100">
        <f t="shared" si="2959"/>
        <v>1.0590999999999999</v>
      </c>
      <c r="N5408" s="101">
        <f t="shared" si="2960"/>
        <v>0.97811300000000001</v>
      </c>
      <c r="O5408" s="100">
        <f t="shared" si="2961"/>
        <v>1</v>
      </c>
      <c r="P5408" s="98">
        <f t="shared" si="2962"/>
        <v>156760.26</v>
      </c>
      <c r="Q5408" s="97">
        <f t="shared" si="2963"/>
        <v>627041.04</v>
      </c>
      <c r="R5408" s="97"/>
      <c r="S5408" s="97"/>
    </row>
    <row r="5409" spans="1:19" ht="22.5" x14ac:dyDescent="0.25">
      <c r="A5409" s="89" t="s">
        <v>11316</v>
      </c>
      <c r="B5409" s="89" t="s">
        <v>11249</v>
      </c>
      <c r="C5409" s="89" t="s">
        <v>17297</v>
      </c>
      <c r="D5409" s="89" t="s">
        <v>129</v>
      </c>
      <c r="E5409" s="94" t="s">
        <v>11317</v>
      </c>
      <c r="F5409" s="95" t="s">
        <v>11318</v>
      </c>
      <c r="G5409" s="89" t="s">
        <v>648</v>
      </c>
      <c r="H5409" s="89" t="s">
        <v>12</v>
      </c>
      <c r="I5409" s="96">
        <v>1</v>
      </c>
      <c r="J5409" s="97">
        <v>482764</v>
      </c>
      <c r="K5409" s="98">
        <f t="shared" si="2957"/>
        <v>482764</v>
      </c>
      <c r="L5409" s="99">
        <f t="shared" si="2958"/>
        <v>1.0815399999999999</v>
      </c>
      <c r="M5409" s="100">
        <f t="shared" si="2959"/>
        <v>1.0590999999999999</v>
      </c>
      <c r="N5409" s="101">
        <f t="shared" si="2960"/>
        <v>0.97811300000000001</v>
      </c>
      <c r="O5409" s="100">
        <f t="shared" si="2961"/>
        <v>1</v>
      </c>
      <c r="P5409" s="98">
        <f t="shared" si="2962"/>
        <v>540883.16</v>
      </c>
      <c r="Q5409" s="97">
        <f t="shared" si="2963"/>
        <v>540883.16</v>
      </c>
      <c r="R5409" s="97">
        <f t="shared" ref="R5409:R5412" si="2965">Q5409</f>
        <v>540883.16</v>
      </c>
      <c r="S5409" s="97"/>
    </row>
    <row r="5410" spans="1:19" ht="22.5" x14ac:dyDescent="0.25">
      <c r="A5410" s="89" t="s">
        <v>11319</v>
      </c>
      <c r="B5410" s="89" t="s">
        <v>11249</v>
      </c>
      <c r="C5410" s="89" t="s">
        <v>17297</v>
      </c>
      <c r="D5410" s="89" t="s">
        <v>133</v>
      </c>
      <c r="E5410" s="94" t="s">
        <v>11320</v>
      </c>
      <c r="F5410" s="95" t="s">
        <v>11321</v>
      </c>
      <c r="G5410" s="89" t="s">
        <v>648</v>
      </c>
      <c r="H5410" s="89" t="s">
        <v>12</v>
      </c>
      <c r="I5410" s="96">
        <v>1</v>
      </c>
      <c r="J5410" s="97">
        <v>482764</v>
      </c>
      <c r="K5410" s="98">
        <f t="shared" si="2957"/>
        <v>482764</v>
      </c>
      <c r="L5410" s="99">
        <f t="shared" si="2958"/>
        <v>1.0815399999999999</v>
      </c>
      <c r="M5410" s="100">
        <f t="shared" si="2959"/>
        <v>1.0590999999999999</v>
      </c>
      <c r="N5410" s="101">
        <f t="shared" si="2960"/>
        <v>0.97811300000000001</v>
      </c>
      <c r="O5410" s="100">
        <f t="shared" si="2961"/>
        <v>1</v>
      </c>
      <c r="P5410" s="98">
        <f t="shared" si="2962"/>
        <v>540883.16</v>
      </c>
      <c r="Q5410" s="97">
        <f t="shared" si="2963"/>
        <v>540883.16</v>
      </c>
      <c r="R5410" s="97">
        <f t="shared" si="2965"/>
        <v>540883.16</v>
      </c>
      <c r="S5410" s="97"/>
    </row>
    <row r="5411" spans="1:19" ht="22.5" x14ac:dyDescent="0.25">
      <c r="A5411" s="89" t="s">
        <v>11322</v>
      </c>
      <c r="B5411" s="89" t="s">
        <v>11249</v>
      </c>
      <c r="C5411" s="89" t="s">
        <v>17297</v>
      </c>
      <c r="D5411" s="89" t="s">
        <v>136</v>
      </c>
      <c r="E5411" s="94" t="s">
        <v>11323</v>
      </c>
      <c r="F5411" s="95" t="s">
        <v>11324</v>
      </c>
      <c r="G5411" s="89" t="s">
        <v>648</v>
      </c>
      <c r="H5411" s="89" t="s">
        <v>12</v>
      </c>
      <c r="I5411" s="96">
        <v>1</v>
      </c>
      <c r="J5411" s="97">
        <v>482764</v>
      </c>
      <c r="K5411" s="98">
        <f t="shared" si="2957"/>
        <v>482764</v>
      </c>
      <c r="L5411" s="99">
        <f t="shared" si="2958"/>
        <v>1.0815399999999999</v>
      </c>
      <c r="M5411" s="100">
        <f t="shared" si="2959"/>
        <v>1.0590999999999999</v>
      </c>
      <c r="N5411" s="101">
        <f t="shared" si="2960"/>
        <v>0.97811300000000001</v>
      </c>
      <c r="O5411" s="100">
        <f t="shared" si="2961"/>
        <v>1</v>
      </c>
      <c r="P5411" s="98">
        <f t="shared" si="2962"/>
        <v>540883.16</v>
      </c>
      <c r="Q5411" s="97">
        <f t="shared" si="2963"/>
        <v>540883.16</v>
      </c>
      <c r="R5411" s="97">
        <f t="shared" si="2965"/>
        <v>540883.16</v>
      </c>
      <c r="S5411" s="97"/>
    </row>
    <row r="5412" spans="1:19" ht="22.5" x14ac:dyDescent="0.25">
      <c r="A5412" s="89" t="s">
        <v>11325</v>
      </c>
      <c r="B5412" s="89" t="s">
        <v>11249</v>
      </c>
      <c r="C5412" s="89" t="s">
        <v>17297</v>
      </c>
      <c r="D5412" s="89" t="s">
        <v>141</v>
      </c>
      <c r="E5412" s="94" t="s">
        <v>11326</v>
      </c>
      <c r="F5412" s="95" t="s">
        <v>11327</v>
      </c>
      <c r="G5412" s="89" t="s">
        <v>648</v>
      </c>
      <c r="H5412" s="89" t="s">
        <v>12</v>
      </c>
      <c r="I5412" s="96">
        <v>1</v>
      </c>
      <c r="J5412" s="97">
        <v>482764</v>
      </c>
      <c r="K5412" s="98">
        <f t="shared" si="2957"/>
        <v>482764</v>
      </c>
      <c r="L5412" s="99">
        <f t="shared" si="2958"/>
        <v>1.0815399999999999</v>
      </c>
      <c r="M5412" s="100">
        <f t="shared" si="2959"/>
        <v>1.0590999999999999</v>
      </c>
      <c r="N5412" s="101">
        <f t="shared" si="2960"/>
        <v>0.97811300000000001</v>
      </c>
      <c r="O5412" s="100">
        <f t="shared" si="2961"/>
        <v>1</v>
      </c>
      <c r="P5412" s="98">
        <f t="shared" si="2962"/>
        <v>540883.16</v>
      </c>
      <c r="Q5412" s="97">
        <f t="shared" si="2963"/>
        <v>540883.16</v>
      </c>
      <c r="R5412" s="97">
        <f t="shared" si="2965"/>
        <v>540883.16</v>
      </c>
      <c r="S5412" s="97"/>
    </row>
    <row r="5413" spans="1:19" x14ac:dyDescent="0.25">
      <c r="A5413" s="89" t="s">
        <v>11328</v>
      </c>
      <c r="B5413" s="89" t="s">
        <v>11249</v>
      </c>
      <c r="C5413" s="89"/>
      <c r="D5413" s="89" t="s">
        <v>144</v>
      </c>
      <c r="E5413" s="94" t="s">
        <v>1746</v>
      </c>
      <c r="F5413" s="95" t="s">
        <v>1747</v>
      </c>
      <c r="G5413" s="89" t="s">
        <v>648</v>
      </c>
      <c r="H5413" s="89" t="s">
        <v>109</v>
      </c>
      <c r="I5413" s="96">
        <v>1</v>
      </c>
      <c r="J5413" s="97">
        <v>61451</v>
      </c>
      <c r="K5413" s="98">
        <f t="shared" si="2957"/>
        <v>2560.46</v>
      </c>
      <c r="L5413" s="99">
        <f t="shared" si="2958"/>
        <v>1.0815399999999999</v>
      </c>
      <c r="M5413" s="100">
        <f t="shared" si="2959"/>
        <v>1.0590999999999999</v>
      </c>
      <c r="N5413" s="101">
        <f t="shared" si="2960"/>
        <v>0.97811300000000001</v>
      </c>
      <c r="O5413" s="100">
        <f t="shared" si="2961"/>
        <v>1</v>
      </c>
      <c r="P5413" s="98">
        <f t="shared" si="2962"/>
        <v>2868.71</v>
      </c>
      <c r="Q5413" s="97">
        <f t="shared" si="2963"/>
        <v>68849.039999999994</v>
      </c>
      <c r="R5413" s="97"/>
      <c r="S5413" s="97"/>
    </row>
    <row r="5414" spans="1:19" ht="22.5" x14ac:dyDescent="0.25">
      <c r="A5414" s="89" t="s">
        <v>11329</v>
      </c>
      <c r="B5414" s="89" t="s">
        <v>11249</v>
      </c>
      <c r="C5414" s="89" t="s">
        <v>17297</v>
      </c>
      <c r="D5414" s="89" t="s">
        <v>146</v>
      </c>
      <c r="E5414" s="94" t="s">
        <v>11330</v>
      </c>
      <c r="F5414" s="95" t="s">
        <v>11331</v>
      </c>
      <c r="G5414" s="89" t="s">
        <v>648</v>
      </c>
      <c r="H5414" s="89" t="s">
        <v>34</v>
      </c>
      <c r="I5414" s="96">
        <v>1</v>
      </c>
      <c r="J5414" s="97">
        <v>1381602</v>
      </c>
      <c r="K5414" s="98">
        <f t="shared" si="2957"/>
        <v>345400.5</v>
      </c>
      <c r="L5414" s="99">
        <f t="shared" si="2958"/>
        <v>1.0815399999999999</v>
      </c>
      <c r="M5414" s="100">
        <f t="shared" si="2959"/>
        <v>1.0590999999999999</v>
      </c>
      <c r="N5414" s="101">
        <f t="shared" si="2960"/>
        <v>0.97811300000000001</v>
      </c>
      <c r="O5414" s="100">
        <f t="shared" si="2961"/>
        <v>1</v>
      </c>
      <c r="P5414" s="98">
        <f t="shared" si="2962"/>
        <v>386982.7</v>
      </c>
      <c r="Q5414" s="97">
        <f t="shared" si="2963"/>
        <v>1547930.8</v>
      </c>
      <c r="R5414" s="97">
        <f t="shared" ref="R5414:R5419" si="2966">Q5414</f>
        <v>1547930.8</v>
      </c>
      <c r="S5414" s="97"/>
    </row>
    <row r="5415" spans="1:19" ht="22.5" x14ac:dyDescent="0.25">
      <c r="A5415" s="89" t="s">
        <v>11332</v>
      </c>
      <c r="B5415" s="89" t="s">
        <v>11249</v>
      </c>
      <c r="C5415" s="89" t="s">
        <v>17297</v>
      </c>
      <c r="D5415" s="89" t="s">
        <v>151</v>
      </c>
      <c r="E5415" s="94" t="s">
        <v>11333</v>
      </c>
      <c r="F5415" s="95" t="s">
        <v>11334</v>
      </c>
      <c r="G5415" s="89" t="s">
        <v>648</v>
      </c>
      <c r="H5415" s="89" t="s">
        <v>34</v>
      </c>
      <c r="I5415" s="96">
        <v>1</v>
      </c>
      <c r="J5415" s="97">
        <v>1593710</v>
      </c>
      <c r="K5415" s="98">
        <f t="shared" si="2957"/>
        <v>398427.5</v>
      </c>
      <c r="L5415" s="99">
        <f t="shared" si="2958"/>
        <v>1.0815399999999999</v>
      </c>
      <c r="M5415" s="100">
        <f t="shared" si="2959"/>
        <v>1.0590999999999999</v>
      </c>
      <c r="N5415" s="101">
        <f t="shared" si="2960"/>
        <v>0.97811300000000001</v>
      </c>
      <c r="O5415" s="100">
        <f t="shared" si="2961"/>
        <v>1</v>
      </c>
      <c r="P5415" s="98">
        <f t="shared" si="2962"/>
        <v>446393.53</v>
      </c>
      <c r="Q5415" s="97">
        <f t="shared" si="2963"/>
        <v>1785574.12</v>
      </c>
      <c r="R5415" s="97">
        <f t="shared" si="2966"/>
        <v>1785574.12</v>
      </c>
      <c r="S5415" s="97"/>
    </row>
    <row r="5416" spans="1:19" ht="22.5" x14ac:dyDescent="0.25">
      <c r="A5416" s="89" t="s">
        <v>11335</v>
      </c>
      <c r="B5416" s="89" t="s">
        <v>11249</v>
      </c>
      <c r="C5416" s="89" t="s">
        <v>17297</v>
      </c>
      <c r="D5416" s="89" t="s">
        <v>154</v>
      </c>
      <c r="E5416" s="94" t="s">
        <v>11336</v>
      </c>
      <c r="F5416" s="95" t="s">
        <v>11337</v>
      </c>
      <c r="G5416" s="89" t="s">
        <v>648</v>
      </c>
      <c r="H5416" s="89" t="s">
        <v>34</v>
      </c>
      <c r="I5416" s="96">
        <v>1</v>
      </c>
      <c r="J5416" s="97">
        <v>1685292</v>
      </c>
      <c r="K5416" s="98">
        <f t="shared" si="2957"/>
        <v>421323</v>
      </c>
      <c r="L5416" s="99">
        <f t="shared" si="2958"/>
        <v>1.0815399999999999</v>
      </c>
      <c r="M5416" s="100">
        <f t="shared" si="2959"/>
        <v>1.0590999999999999</v>
      </c>
      <c r="N5416" s="101">
        <f t="shared" si="2960"/>
        <v>0.97811300000000001</v>
      </c>
      <c r="O5416" s="100">
        <f t="shared" si="2961"/>
        <v>1</v>
      </c>
      <c r="P5416" s="98">
        <f t="shared" si="2962"/>
        <v>472045.38</v>
      </c>
      <c r="Q5416" s="97">
        <f t="shared" si="2963"/>
        <v>1888181.52</v>
      </c>
      <c r="R5416" s="97">
        <f t="shared" si="2966"/>
        <v>1888181.52</v>
      </c>
      <c r="S5416" s="97"/>
    </row>
    <row r="5417" spans="1:19" ht="22.5" x14ac:dyDescent="0.25">
      <c r="A5417" s="89" t="s">
        <v>11338</v>
      </c>
      <c r="B5417" s="89" t="s">
        <v>11249</v>
      </c>
      <c r="C5417" s="89" t="s">
        <v>17297</v>
      </c>
      <c r="D5417" s="89" t="s">
        <v>156</v>
      </c>
      <c r="E5417" s="94" t="s">
        <v>11339</v>
      </c>
      <c r="F5417" s="95" t="s">
        <v>11340</v>
      </c>
      <c r="G5417" s="89" t="s">
        <v>648</v>
      </c>
      <c r="H5417" s="89" t="s">
        <v>34</v>
      </c>
      <c r="I5417" s="96">
        <v>1</v>
      </c>
      <c r="J5417" s="97">
        <v>1656840</v>
      </c>
      <c r="K5417" s="98">
        <f t="shared" si="2957"/>
        <v>414210</v>
      </c>
      <c r="L5417" s="99">
        <f t="shared" si="2958"/>
        <v>1.0815399999999999</v>
      </c>
      <c r="M5417" s="100">
        <f t="shared" si="2959"/>
        <v>1.0590999999999999</v>
      </c>
      <c r="N5417" s="101">
        <f t="shared" si="2960"/>
        <v>0.97811300000000001</v>
      </c>
      <c r="O5417" s="100">
        <f t="shared" si="2961"/>
        <v>1</v>
      </c>
      <c r="P5417" s="98">
        <f t="shared" si="2962"/>
        <v>464076.06</v>
      </c>
      <c r="Q5417" s="97">
        <f t="shared" si="2963"/>
        <v>1856304.24</v>
      </c>
      <c r="R5417" s="97">
        <f t="shared" si="2966"/>
        <v>1856304.24</v>
      </c>
      <c r="S5417" s="97"/>
    </row>
    <row r="5418" spans="1:19" ht="22.5" x14ac:dyDescent="0.25">
      <c r="A5418" s="89" t="s">
        <v>11341</v>
      </c>
      <c r="B5418" s="89" t="s">
        <v>11249</v>
      </c>
      <c r="C5418" s="89" t="s">
        <v>17297</v>
      </c>
      <c r="D5418" s="89" t="s">
        <v>157</v>
      </c>
      <c r="E5418" s="94" t="s">
        <v>11342</v>
      </c>
      <c r="F5418" s="95" t="s">
        <v>11343</v>
      </c>
      <c r="G5418" s="89" t="s">
        <v>648</v>
      </c>
      <c r="H5418" s="89" t="s">
        <v>34</v>
      </c>
      <c r="I5418" s="96">
        <v>1</v>
      </c>
      <c r="J5418" s="97">
        <v>387879</v>
      </c>
      <c r="K5418" s="98">
        <f t="shared" si="2957"/>
        <v>96969.75</v>
      </c>
      <c r="L5418" s="99">
        <f t="shared" si="2958"/>
        <v>1.0815399999999999</v>
      </c>
      <c r="M5418" s="100">
        <f t="shared" si="2959"/>
        <v>1.0590999999999999</v>
      </c>
      <c r="N5418" s="101">
        <f t="shared" si="2960"/>
        <v>0.97811300000000001</v>
      </c>
      <c r="O5418" s="100">
        <f t="shared" si="2961"/>
        <v>1</v>
      </c>
      <c r="P5418" s="98">
        <f t="shared" si="2962"/>
        <v>108643.78</v>
      </c>
      <c r="Q5418" s="97">
        <f t="shared" si="2963"/>
        <v>434575.12</v>
      </c>
      <c r="R5418" s="97">
        <f t="shared" si="2966"/>
        <v>434575.12</v>
      </c>
      <c r="S5418" s="97"/>
    </row>
    <row r="5419" spans="1:19" ht="22.5" x14ac:dyDescent="0.25">
      <c r="A5419" s="89" t="s">
        <v>11344</v>
      </c>
      <c r="B5419" s="89" t="s">
        <v>11249</v>
      </c>
      <c r="C5419" s="89" t="s">
        <v>17297</v>
      </c>
      <c r="D5419" s="89" t="s">
        <v>158</v>
      </c>
      <c r="E5419" s="94" t="s">
        <v>11345</v>
      </c>
      <c r="F5419" s="95" t="s">
        <v>11346</v>
      </c>
      <c r="G5419" s="89" t="s">
        <v>648</v>
      </c>
      <c r="H5419" s="89" t="s">
        <v>34</v>
      </c>
      <c r="I5419" s="96">
        <v>1</v>
      </c>
      <c r="J5419" s="97">
        <v>521735</v>
      </c>
      <c r="K5419" s="98">
        <f t="shared" si="2957"/>
        <v>130433.75</v>
      </c>
      <c r="L5419" s="99">
        <f t="shared" si="2958"/>
        <v>1.0815399999999999</v>
      </c>
      <c r="M5419" s="100">
        <f t="shared" si="2959"/>
        <v>1.0590999999999999</v>
      </c>
      <c r="N5419" s="101">
        <f t="shared" si="2960"/>
        <v>0.97811300000000001</v>
      </c>
      <c r="O5419" s="100">
        <f t="shared" si="2961"/>
        <v>1</v>
      </c>
      <c r="P5419" s="98">
        <f t="shared" si="2962"/>
        <v>146136.45000000001</v>
      </c>
      <c r="Q5419" s="97">
        <f t="shared" si="2963"/>
        <v>584545.80000000005</v>
      </c>
      <c r="R5419" s="97">
        <f t="shared" si="2966"/>
        <v>584545.80000000005</v>
      </c>
      <c r="S5419" s="97"/>
    </row>
    <row r="5420" spans="1:19" x14ac:dyDescent="0.25">
      <c r="A5420" s="89" t="s">
        <v>11347</v>
      </c>
      <c r="B5420" s="89" t="s">
        <v>11249</v>
      </c>
      <c r="C5420" s="89"/>
      <c r="D5420" s="89" t="s">
        <v>165</v>
      </c>
      <c r="E5420" s="94" t="s">
        <v>1645</v>
      </c>
      <c r="F5420" s="95" t="s">
        <v>1646</v>
      </c>
      <c r="G5420" s="89" t="s">
        <v>648</v>
      </c>
      <c r="H5420" s="89" t="s">
        <v>55</v>
      </c>
      <c r="I5420" s="96">
        <v>1</v>
      </c>
      <c r="J5420" s="97">
        <v>6258</v>
      </c>
      <c r="K5420" s="98">
        <f t="shared" si="2957"/>
        <v>782.25</v>
      </c>
      <c r="L5420" s="99">
        <f t="shared" si="2958"/>
        <v>1.0815399999999999</v>
      </c>
      <c r="M5420" s="100">
        <f t="shared" si="2959"/>
        <v>1.0590999999999999</v>
      </c>
      <c r="N5420" s="101">
        <f t="shared" si="2960"/>
        <v>0.97811300000000001</v>
      </c>
      <c r="O5420" s="100">
        <f t="shared" si="2961"/>
        <v>1</v>
      </c>
      <c r="P5420" s="98">
        <f t="shared" si="2962"/>
        <v>876.42</v>
      </c>
      <c r="Q5420" s="97">
        <f t="shared" si="2963"/>
        <v>7011.36</v>
      </c>
      <c r="R5420" s="97"/>
      <c r="S5420" s="97"/>
    </row>
    <row r="5421" spans="1:19" ht="22.5" x14ac:dyDescent="0.25">
      <c r="A5421" s="89" t="s">
        <v>11348</v>
      </c>
      <c r="B5421" s="89" t="s">
        <v>11249</v>
      </c>
      <c r="C5421" s="89" t="s">
        <v>17297</v>
      </c>
      <c r="D5421" s="89" t="s">
        <v>168</v>
      </c>
      <c r="E5421" s="94" t="s">
        <v>11349</v>
      </c>
      <c r="F5421" s="95" t="s">
        <v>11350</v>
      </c>
      <c r="G5421" s="89" t="s">
        <v>648</v>
      </c>
      <c r="H5421" s="89" t="s">
        <v>55</v>
      </c>
      <c r="I5421" s="96">
        <v>1</v>
      </c>
      <c r="J5421" s="97">
        <v>91308</v>
      </c>
      <c r="K5421" s="98">
        <f t="shared" si="2957"/>
        <v>11413.5</v>
      </c>
      <c r="L5421" s="99">
        <f t="shared" si="2958"/>
        <v>1.0815399999999999</v>
      </c>
      <c r="M5421" s="100">
        <f t="shared" si="2959"/>
        <v>1.0590999999999999</v>
      </c>
      <c r="N5421" s="101">
        <f t="shared" si="2960"/>
        <v>0.97811300000000001</v>
      </c>
      <c r="O5421" s="100">
        <f t="shared" si="2961"/>
        <v>1</v>
      </c>
      <c r="P5421" s="98">
        <f t="shared" si="2962"/>
        <v>12787.55</v>
      </c>
      <c r="Q5421" s="97">
        <f t="shared" si="2963"/>
        <v>102300.4</v>
      </c>
      <c r="R5421" s="97">
        <f t="shared" ref="R5421" si="2967">Q5421</f>
        <v>102300.4</v>
      </c>
      <c r="S5421" s="97"/>
    </row>
    <row r="5422" spans="1:19" ht="22.5" x14ac:dyDescent="0.25">
      <c r="A5422" s="89" t="s">
        <v>11351</v>
      </c>
      <c r="B5422" s="89" t="s">
        <v>11249</v>
      </c>
      <c r="C5422" s="89"/>
      <c r="D5422" s="89" t="s">
        <v>170</v>
      </c>
      <c r="E5422" s="94" t="s">
        <v>11352</v>
      </c>
      <c r="F5422" s="95" t="s">
        <v>11353</v>
      </c>
      <c r="G5422" s="89" t="s">
        <v>648</v>
      </c>
      <c r="H5422" s="89" t="s">
        <v>55</v>
      </c>
      <c r="I5422" s="96">
        <v>1</v>
      </c>
      <c r="J5422" s="97">
        <v>63573</v>
      </c>
      <c r="K5422" s="98">
        <f t="shared" si="2957"/>
        <v>7946.63</v>
      </c>
      <c r="L5422" s="99">
        <f t="shared" si="2958"/>
        <v>1.0815399999999999</v>
      </c>
      <c r="M5422" s="100">
        <f t="shared" si="2959"/>
        <v>1.0590999999999999</v>
      </c>
      <c r="N5422" s="101">
        <f t="shared" si="2960"/>
        <v>0.97811300000000001</v>
      </c>
      <c r="O5422" s="100">
        <f t="shared" si="2961"/>
        <v>1</v>
      </c>
      <c r="P5422" s="98">
        <f t="shared" si="2962"/>
        <v>8903.31</v>
      </c>
      <c r="Q5422" s="97">
        <f t="shared" si="2963"/>
        <v>71226.48</v>
      </c>
      <c r="R5422" s="97"/>
      <c r="S5422" s="97"/>
    </row>
    <row r="5423" spans="1:19" ht="45" x14ac:dyDescent="0.25">
      <c r="A5423" s="89" t="s">
        <v>11354</v>
      </c>
      <c r="B5423" s="89" t="s">
        <v>11249</v>
      </c>
      <c r="C5423" s="89" t="s">
        <v>17297</v>
      </c>
      <c r="D5423" s="89" t="s">
        <v>175</v>
      </c>
      <c r="E5423" s="94" t="s">
        <v>11355</v>
      </c>
      <c r="F5423" s="95" t="s">
        <v>11356</v>
      </c>
      <c r="G5423" s="89" t="s">
        <v>648</v>
      </c>
      <c r="H5423" s="89" t="s">
        <v>55</v>
      </c>
      <c r="I5423" s="96">
        <v>1</v>
      </c>
      <c r="J5423" s="97">
        <v>4894115</v>
      </c>
      <c r="K5423" s="98">
        <f t="shared" si="2957"/>
        <v>611764.38</v>
      </c>
      <c r="L5423" s="99">
        <f t="shared" si="2958"/>
        <v>1.0815399999999999</v>
      </c>
      <c r="M5423" s="100">
        <f t="shared" si="2959"/>
        <v>1.0590999999999999</v>
      </c>
      <c r="N5423" s="101">
        <f t="shared" si="2960"/>
        <v>0.97811300000000001</v>
      </c>
      <c r="O5423" s="100">
        <f t="shared" si="2961"/>
        <v>1</v>
      </c>
      <c r="P5423" s="98">
        <f t="shared" si="2962"/>
        <v>685413.69</v>
      </c>
      <c r="Q5423" s="97">
        <f t="shared" si="2963"/>
        <v>5483309.5199999996</v>
      </c>
      <c r="R5423" s="97">
        <f t="shared" ref="R5423" si="2968">Q5423</f>
        <v>5483309.5199999996</v>
      </c>
      <c r="S5423" s="97"/>
    </row>
    <row r="5424" spans="1:19" x14ac:dyDescent="0.25">
      <c r="A5424" s="89" t="s">
        <v>11357</v>
      </c>
      <c r="B5424" s="89" t="s">
        <v>11249</v>
      </c>
      <c r="C5424" s="89"/>
      <c r="D5424" s="89" t="s">
        <v>178</v>
      </c>
      <c r="E5424" s="94" t="s">
        <v>1645</v>
      </c>
      <c r="F5424" s="95" t="s">
        <v>1646</v>
      </c>
      <c r="G5424" s="89" t="s">
        <v>648</v>
      </c>
      <c r="H5424" s="89" t="s">
        <v>34</v>
      </c>
      <c r="I5424" s="96">
        <v>1</v>
      </c>
      <c r="J5424" s="97">
        <v>3130</v>
      </c>
      <c r="K5424" s="98">
        <f t="shared" si="2957"/>
        <v>782.5</v>
      </c>
      <c r="L5424" s="99">
        <f t="shared" si="2958"/>
        <v>1.0815399999999999</v>
      </c>
      <c r="M5424" s="100">
        <f t="shared" si="2959"/>
        <v>1.0590999999999999</v>
      </c>
      <c r="N5424" s="101">
        <f t="shared" si="2960"/>
        <v>0.97811300000000001</v>
      </c>
      <c r="O5424" s="100">
        <f t="shared" si="2961"/>
        <v>1</v>
      </c>
      <c r="P5424" s="98">
        <f t="shared" si="2962"/>
        <v>876.7</v>
      </c>
      <c r="Q5424" s="97">
        <f t="shared" si="2963"/>
        <v>3506.8</v>
      </c>
      <c r="R5424" s="97"/>
      <c r="S5424" s="97"/>
    </row>
    <row r="5425" spans="1:19" ht="22.5" x14ac:dyDescent="0.25">
      <c r="A5425" s="89" t="s">
        <v>11358</v>
      </c>
      <c r="B5425" s="89" t="s">
        <v>11249</v>
      </c>
      <c r="C5425" s="89" t="s">
        <v>17297</v>
      </c>
      <c r="D5425" s="89" t="s">
        <v>181</v>
      </c>
      <c r="E5425" s="94" t="s">
        <v>11359</v>
      </c>
      <c r="F5425" s="95" t="s">
        <v>11360</v>
      </c>
      <c r="G5425" s="89" t="s">
        <v>648</v>
      </c>
      <c r="H5425" s="89" t="s">
        <v>34</v>
      </c>
      <c r="I5425" s="96">
        <v>1</v>
      </c>
      <c r="J5425" s="97">
        <v>6994201</v>
      </c>
      <c r="K5425" s="98">
        <f t="shared" si="2957"/>
        <v>1748550.25</v>
      </c>
      <c r="L5425" s="99">
        <f t="shared" si="2958"/>
        <v>1.0815399999999999</v>
      </c>
      <c r="M5425" s="100">
        <f t="shared" si="2959"/>
        <v>1.0590999999999999</v>
      </c>
      <c r="N5425" s="101">
        <f t="shared" si="2960"/>
        <v>0.97811300000000001</v>
      </c>
      <c r="O5425" s="100">
        <f t="shared" si="2961"/>
        <v>1</v>
      </c>
      <c r="P5425" s="98">
        <f t="shared" si="2962"/>
        <v>1959055.33</v>
      </c>
      <c r="Q5425" s="97">
        <f t="shared" si="2963"/>
        <v>7836221.3200000003</v>
      </c>
      <c r="R5425" s="97">
        <f t="shared" ref="R5425" si="2969">Q5425</f>
        <v>7836221.3200000003</v>
      </c>
      <c r="S5425" s="97"/>
    </row>
    <row r="5426" spans="1:19" x14ac:dyDescent="0.25">
      <c r="A5426" s="89" t="s">
        <v>11361</v>
      </c>
      <c r="B5426" s="89" t="s">
        <v>11249</v>
      </c>
      <c r="C5426" s="89"/>
      <c r="D5426" s="89" t="s">
        <v>182</v>
      </c>
      <c r="E5426" s="94" t="s">
        <v>11263</v>
      </c>
      <c r="F5426" s="95" t="s">
        <v>11264</v>
      </c>
      <c r="G5426" s="89" t="s">
        <v>1071</v>
      </c>
      <c r="H5426" s="89" t="s">
        <v>11362</v>
      </c>
      <c r="I5426" s="96">
        <v>1</v>
      </c>
      <c r="J5426" s="97">
        <v>4673</v>
      </c>
      <c r="K5426" s="98">
        <f t="shared" si="2957"/>
        <v>1718.01</v>
      </c>
      <c r="L5426" s="99">
        <f t="shared" si="2958"/>
        <v>1.0815399999999999</v>
      </c>
      <c r="M5426" s="100">
        <f t="shared" si="2959"/>
        <v>1.0590999999999999</v>
      </c>
      <c r="N5426" s="101">
        <f t="shared" si="2960"/>
        <v>0.97811300000000001</v>
      </c>
      <c r="O5426" s="100">
        <f t="shared" si="2961"/>
        <v>1</v>
      </c>
      <c r="P5426" s="98">
        <f t="shared" si="2962"/>
        <v>1924.84</v>
      </c>
      <c r="Q5426" s="97">
        <f t="shared" si="2963"/>
        <v>5235.5600000000004</v>
      </c>
      <c r="R5426" s="97"/>
      <c r="S5426" s="97"/>
    </row>
    <row r="5427" spans="1:19" ht="22.5" x14ac:dyDescent="0.25">
      <c r="A5427" s="89" t="s">
        <v>11363</v>
      </c>
      <c r="B5427" s="89" t="s">
        <v>11249</v>
      </c>
      <c r="C5427" s="89"/>
      <c r="D5427" s="89" t="s">
        <v>183</v>
      </c>
      <c r="E5427" s="94" t="s">
        <v>2954</v>
      </c>
      <c r="F5427" s="95" t="s">
        <v>2955</v>
      </c>
      <c r="G5427" s="89" t="s">
        <v>1071</v>
      </c>
      <c r="H5427" s="89" t="s">
        <v>11364</v>
      </c>
      <c r="I5427" s="96">
        <v>1</v>
      </c>
      <c r="J5427" s="97">
        <v>4014</v>
      </c>
      <c r="K5427" s="98">
        <f t="shared" si="2957"/>
        <v>3490.43</v>
      </c>
      <c r="L5427" s="99">
        <f t="shared" si="2958"/>
        <v>1.0815399999999999</v>
      </c>
      <c r="M5427" s="100">
        <f t="shared" si="2959"/>
        <v>1.0590999999999999</v>
      </c>
      <c r="N5427" s="101">
        <f t="shared" si="2960"/>
        <v>0.97811300000000001</v>
      </c>
      <c r="O5427" s="100">
        <f t="shared" si="2961"/>
        <v>1</v>
      </c>
      <c r="P5427" s="98">
        <f t="shared" si="2962"/>
        <v>3910.64</v>
      </c>
      <c r="Q5427" s="97">
        <f t="shared" si="2963"/>
        <v>4497.24</v>
      </c>
      <c r="R5427" s="97"/>
      <c r="S5427" s="97"/>
    </row>
    <row r="5428" spans="1:19" x14ac:dyDescent="0.25">
      <c r="A5428" s="89" t="s">
        <v>11365</v>
      </c>
      <c r="B5428" s="89" t="s">
        <v>11249</v>
      </c>
      <c r="C5428" s="89"/>
      <c r="D5428" s="89" t="s">
        <v>191</v>
      </c>
      <c r="E5428" s="94" t="s">
        <v>1449</v>
      </c>
      <c r="F5428" s="95" t="s">
        <v>1450</v>
      </c>
      <c r="G5428" s="89" t="s">
        <v>1071</v>
      </c>
      <c r="H5428" s="89" t="s">
        <v>11366</v>
      </c>
      <c r="I5428" s="96">
        <v>1</v>
      </c>
      <c r="J5428" s="97">
        <v>2403881</v>
      </c>
      <c r="K5428" s="98">
        <f t="shared" si="2957"/>
        <v>38797.300000000003</v>
      </c>
      <c r="L5428" s="99">
        <f t="shared" si="2958"/>
        <v>1.0815399999999999</v>
      </c>
      <c r="M5428" s="100">
        <f t="shared" si="2959"/>
        <v>1.0590999999999999</v>
      </c>
      <c r="N5428" s="101">
        <f t="shared" si="2960"/>
        <v>0.97811300000000001</v>
      </c>
      <c r="O5428" s="100">
        <f t="shared" si="2961"/>
        <v>1</v>
      </c>
      <c r="P5428" s="98">
        <f t="shared" si="2962"/>
        <v>43468.04</v>
      </c>
      <c r="Q5428" s="97">
        <f t="shared" si="2963"/>
        <v>2693279.76</v>
      </c>
      <c r="R5428" s="97"/>
      <c r="S5428" s="97"/>
    </row>
    <row r="5429" spans="1:19" ht="22.5" x14ac:dyDescent="0.25">
      <c r="A5429" s="89" t="s">
        <v>11367</v>
      </c>
      <c r="B5429" s="89" t="s">
        <v>11249</v>
      </c>
      <c r="C5429" s="89"/>
      <c r="D5429" s="89" t="s">
        <v>194</v>
      </c>
      <c r="E5429" s="94" t="s">
        <v>11368</v>
      </c>
      <c r="F5429" s="95" t="s">
        <v>11369</v>
      </c>
      <c r="G5429" s="89" t="s">
        <v>1077</v>
      </c>
      <c r="H5429" s="89" t="s">
        <v>60</v>
      </c>
      <c r="I5429" s="96">
        <v>1</v>
      </c>
      <c r="J5429" s="97">
        <v>62768</v>
      </c>
      <c r="K5429" s="98">
        <f t="shared" si="2957"/>
        <v>6276.8</v>
      </c>
      <c r="L5429" s="99">
        <f t="shared" si="2958"/>
        <v>1.0815399999999999</v>
      </c>
      <c r="M5429" s="100">
        <f t="shared" si="2959"/>
        <v>1.0590999999999999</v>
      </c>
      <c r="N5429" s="101">
        <f t="shared" si="2960"/>
        <v>0.97811300000000001</v>
      </c>
      <c r="O5429" s="100">
        <f t="shared" si="2961"/>
        <v>1</v>
      </c>
      <c r="P5429" s="98">
        <f t="shared" si="2962"/>
        <v>7032.45</v>
      </c>
      <c r="Q5429" s="97">
        <f t="shared" si="2963"/>
        <v>70324.5</v>
      </c>
      <c r="R5429" s="97"/>
      <c r="S5429" s="97"/>
    </row>
    <row r="5430" spans="1:19" ht="22.5" x14ac:dyDescent="0.25">
      <c r="A5430" s="89" t="s">
        <v>11370</v>
      </c>
      <c r="B5430" s="89" t="s">
        <v>11249</v>
      </c>
      <c r="C5430" s="89"/>
      <c r="D5430" s="89" t="s">
        <v>196</v>
      </c>
      <c r="E5430" s="94" t="s">
        <v>11371</v>
      </c>
      <c r="F5430" s="95" t="s">
        <v>11372</v>
      </c>
      <c r="G5430" s="89" t="s">
        <v>1077</v>
      </c>
      <c r="H5430" s="89" t="s">
        <v>60</v>
      </c>
      <c r="I5430" s="96">
        <v>1</v>
      </c>
      <c r="J5430" s="97">
        <v>19769</v>
      </c>
      <c r="K5430" s="98">
        <f t="shared" si="2957"/>
        <v>1976.9</v>
      </c>
      <c r="L5430" s="99">
        <f t="shared" si="2958"/>
        <v>1.0815399999999999</v>
      </c>
      <c r="M5430" s="100">
        <f t="shared" si="2959"/>
        <v>1.0590999999999999</v>
      </c>
      <c r="N5430" s="101">
        <f t="shared" si="2960"/>
        <v>0.97811300000000001</v>
      </c>
      <c r="O5430" s="100">
        <f t="shared" si="2961"/>
        <v>1</v>
      </c>
      <c r="P5430" s="98">
        <f t="shared" si="2962"/>
        <v>2214.9</v>
      </c>
      <c r="Q5430" s="97">
        <f t="shared" si="2963"/>
        <v>22149</v>
      </c>
      <c r="R5430" s="97"/>
      <c r="S5430" s="97"/>
    </row>
    <row r="5431" spans="1:19" ht="22.5" x14ac:dyDescent="0.25">
      <c r="A5431" s="89" t="s">
        <v>11373</v>
      </c>
      <c r="B5431" s="89" t="s">
        <v>11249</v>
      </c>
      <c r="C5431" s="89"/>
      <c r="D5431" s="89" t="s">
        <v>201</v>
      </c>
      <c r="E5431" s="94" t="s">
        <v>11374</v>
      </c>
      <c r="F5431" s="95" t="s">
        <v>11375</v>
      </c>
      <c r="G5431" s="89" t="s">
        <v>1077</v>
      </c>
      <c r="H5431" s="89" t="s">
        <v>2715</v>
      </c>
      <c r="I5431" s="96">
        <v>1</v>
      </c>
      <c r="J5431" s="97">
        <v>21475</v>
      </c>
      <c r="K5431" s="98">
        <f t="shared" si="2957"/>
        <v>130.15</v>
      </c>
      <c r="L5431" s="99">
        <f t="shared" si="2958"/>
        <v>1.0815399999999999</v>
      </c>
      <c r="M5431" s="100">
        <f t="shared" si="2959"/>
        <v>1.0590999999999999</v>
      </c>
      <c r="N5431" s="101">
        <f t="shared" si="2960"/>
        <v>0.97811300000000001</v>
      </c>
      <c r="O5431" s="100">
        <f t="shared" si="2961"/>
        <v>1</v>
      </c>
      <c r="P5431" s="98">
        <f t="shared" si="2962"/>
        <v>145.82</v>
      </c>
      <c r="Q5431" s="97">
        <f t="shared" si="2963"/>
        <v>24060.3</v>
      </c>
      <c r="R5431" s="97"/>
      <c r="S5431" s="97"/>
    </row>
    <row r="5432" spans="1:19" ht="33.75" x14ac:dyDescent="0.25">
      <c r="A5432" s="89" t="s">
        <v>11376</v>
      </c>
      <c r="B5432" s="89" t="s">
        <v>11249</v>
      </c>
      <c r="C5432" s="89"/>
      <c r="D5432" s="89" t="s">
        <v>204</v>
      </c>
      <c r="E5432" s="94" t="s">
        <v>11377</v>
      </c>
      <c r="F5432" s="95" t="s">
        <v>11378</v>
      </c>
      <c r="G5432" s="89" t="s">
        <v>1077</v>
      </c>
      <c r="H5432" s="89" t="s">
        <v>11379</v>
      </c>
      <c r="I5432" s="96">
        <v>1</v>
      </c>
      <c r="J5432" s="97">
        <v>6096205</v>
      </c>
      <c r="K5432" s="98">
        <f t="shared" si="2957"/>
        <v>2291.81</v>
      </c>
      <c r="L5432" s="99">
        <f t="shared" si="2958"/>
        <v>1.0815399999999999</v>
      </c>
      <c r="M5432" s="100">
        <f t="shared" si="2959"/>
        <v>1.0590999999999999</v>
      </c>
      <c r="N5432" s="101">
        <f t="shared" si="2960"/>
        <v>0.97811300000000001</v>
      </c>
      <c r="O5432" s="100">
        <f t="shared" si="2961"/>
        <v>1</v>
      </c>
      <c r="P5432" s="98">
        <f t="shared" si="2962"/>
        <v>2567.7199999999998</v>
      </c>
      <c r="Q5432" s="97">
        <f t="shared" si="2963"/>
        <v>6830135.2000000002</v>
      </c>
      <c r="R5432" s="97"/>
      <c r="S5432" s="97"/>
    </row>
    <row r="5433" spans="1:19" ht="33.75" x14ac:dyDescent="0.25">
      <c r="A5433" s="89" t="s">
        <v>11380</v>
      </c>
      <c r="B5433" s="89" t="s">
        <v>11249</v>
      </c>
      <c r="C5433" s="89"/>
      <c r="D5433" s="89" t="s">
        <v>206</v>
      </c>
      <c r="E5433" s="94" t="s">
        <v>11381</v>
      </c>
      <c r="F5433" s="95" t="s">
        <v>11382</v>
      </c>
      <c r="G5433" s="89" t="s">
        <v>1077</v>
      </c>
      <c r="H5433" s="89" t="s">
        <v>11383</v>
      </c>
      <c r="I5433" s="96">
        <v>1</v>
      </c>
      <c r="J5433" s="97">
        <v>1881907</v>
      </c>
      <c r="K5433" s="98">
        <f t="shared" si="2957"/>
        <v>922.5</v>
      </c>
      <c r="L5433" s="99">
        <f t="shared" si="2958"/>
        <v>1.0815399999999999</v>
      </c>
      <c r="M5433" s="100">
        <f t="shared" si="2959"/>
        <v>1.0590999999999999</v>
      </c>
      <c r="N5433" s="101">
        <f t="shared" si="2960"/>
        <v>0.97811300000000001</v>
      </c>
      <c r="O5433" s="100">
        <f t="shared" si="2961"/>
        <v>1</v>
      </c>
      <c r="P5433" s="98">
        <f t="shared" si="2962"/>
        <v>1033.56</v>
      </c>
      <c r="Q5433" s="97">
        <f t="shared" si="2963"/>
        <v>2108462.4</v>
      </c>
      <c r="R5433" s="97"/>
      <c r="S5433" s="97"/>
    </row>
    <row r="5434" spans="1:19" ht="33.75" x14ac:dyDescent="0.25">
      <c r="A5434" s="89" t="s">
        <v>11384</v>
      </c>
      <c r="B5434" s="89" t="s">
        <v>11249</v>
      </c>
      <c r="C5434" s="89"/>
      <c r="D5434" s="89" t="s">
        <v>207</v>
      </c>
      <c r="E5434" s="94" t="s">
        <v>11385</v>
      </c>
      <c r="F5434" s="95" t="s">
        <v>11386</v>
      </c>
      <c r="G5434" s="89" t="s">
        <v>1077</v>
      </c>
      <c r="H5434" s="89" t="s">
        <v>11387</v>
      </c>
      <c r="I5434" s="96">
        <v>1</v>
      </c>
      <c r="J5434" s="97">
        <v>288491</v>
      </c>
      <c r="K5434" s="98">
        <f t="shared" si="2957"/>
        <v>641.09</v>
      </c>
      <c r="L5434" s="99">
        <f t="shared" si="2958"/>
        <v>1.0815399999999999</v>
      </c>
      <c r="M5434" s="100">
        <f t="shared" si="2959"/>
        <v>1.0590999999999999</v>
      </c>
      <c r="N5434" s="101">
        <f t="shared" si="2960"/>
        <v>0.97811300000000001</v>
      </c>
      <c r="O5434" s="100">
        <f t="shared" si="2961"/>
        <v>1</v>
      </c>
      <c r="P5434" s="98">
        <f t="shared" si="2962"/>
        <v>718.27</v>
      </c>
      <c r="Q5434" s="97">
        <f t="shared" si="2963"/>
        <v>323221.5</v>
      </c>
      <c r="R5434" s="97"/>
      <c r="S5434" s="97"/>
    </row>
    <row r="5435" spans="1:19" ht="22.5" x14ac:dyDescent="0.25">
      <c r="A5435" s="89" t="s">
        <v>11388</v>
      </c>
      <c r="B5435" s="89" t="s">
        <v>11249</v>
      </c>
      <c r="C5435" s="89"/>
      <c r="D5435" s="89" t="s">
        <v>208</v>
      </c>
      <c r="E5435" s="94" t="s">
        <v>11389</v>
      </c>
      <c r="F5435" s="95" t="s">
        <v>11390</v>
      </c>
      <c r="G5435" s="89" t="s">
        <v>1077</v>
      </c>
      <c r="H5435" s="89" t="s">
        <v>9541</v>
      </c>
      <c r="I5435" s="96">
        <v>1</v>
      </c>
      <c r="J5435" s="97">
        <v>126213</v>
      </c>
      <c r="K5435" s="98">
        <f t="shared" si="2957"/>
        <v>504.85</v>
      </c>
      <c r="L5435" s="99">
        <f t="shared" si="2958"/>
        <v>1.0815399999999999</v>
      </c>
      <c r="M5435" s="100">
        <f t="shared" si="2959"/>
        <v>1.0590999999999999</v>
      </c>
      <c r="N5435" s="101">
        <f t="shared" si="2960"/>
        <v>0.97811300000000001</v>
      </c>
      <c r="O5435" s="100">
        <f t="shared" si="2961"/>
        <v>1</v>
      </c>
      <c r="P5435" s="98">
        <f t="shared" si="2962"/>
        <v>565.63</v>
      </c>
      <c r="Q5435" s="97">
        <f t="shared" si="2963"/>
        <v>141407.5</v>
      </c>
      <c r="R5435" s="97"/>
      <c r="S5435" s="97"/>
    </row>
    <row r="5436" spans="1:19" ht="33.75" x14ac:dyDescent="0.25">
      <c r="A5436" s="89" t="s">
        <v>11391</v>
      </c>
      <c r="B5436" s="89" t="s">
        <v>11249</v>
      </c>
      <c r="C5436" s="89"/>
      <c r="D5436" s="89" t="s">
        <v>220</v>
      </c>
      <c r="E5436" s="94" t="s">
        <v>11392</v>
      </c>
      <c r="F5436" s="95" t="s">
        <v>11393</v>
      </c>
      <c r="G5436" s="89" t="s">
        <v>1077</v>
      </c>
      <c r="H5436" s="89" t="s">
        <v>11394</v>
      </c>
      <c r="I5436" s="96">
        <v>1</v>
      </c>
      <c r="J5436" s="97">
        <v>262945</v>
      </c>
      <c r="K5436" s="98">
        <f t="shared" si="2957"/>
        <v>730.4</v>
      </c>
      <c r="L5436" s="99">
        <f t="shared" si="2958"/>
        <v>1.0815399999999999</v>
      </c>
      <c r="M5436" s="100">
        <f t="shared" si="2959"/>
        <v>1.0590999999999999</v>
      </c>
      <c r="N5436" s="101">
        <f t="shared" si="2960"/>
        <v>0.97811300000000001</v>
      </c>
      <c r="O5436" s="100">
        <f t="shared" si="2961"/>
        <v>1</v>
      </c>
      <c r="P5436" s="98">
        <f t="shared" si="2962"/>
        <v>818.33</v>
      </c>
      <c r="Q5436" s="97">
        <f t="shared" si="2963"/>
        <v>294598.8</v>
      </c>
      <c r="R5436" s="97"/>
      <c r="S5436" s="97"/>
    </row>
    <row r="5437" spans="1:19" ht="22.5" x14ac:dyDescent="0.25">
      <c r="A5437" s="89" t="s">
        <v>11395</v>
      </c>
      <c r="B5437" s="89" t="s">
        <v>11249</v>
      </c>
      <c r="C5437" s="89"/>
      <c r="D5437" s="89" t="s">
        <v>223</v>
      </c>
      <c r="E5437" s="94" t="s">
        <v>11396</v>
      </c>
      <c r="F5437" s="95" t="s">
        <v>11285</v>
      </c>
      <c r="G5437" s="89" t="s">
        <v>1077</v>
      </c>
      <c r="H5437" s="89" t="s">
        <v>11397</v>
      </c>
      <c r="I5437" s="96">
        <v>1</v>
      </c>
      <c r="J5437" s="97">
        <v>514483</v>
      </c>
      <c r="K5437" s="98">
        <f t="shared" si="2957"/>
        <v>806.4</v>
      </c>
      <c r="L5437" s="99">
        <f t="shared" si="2958"/>
        <v>1.0815399999999999</v>
      </c>
      <c r="M5437" s="100">
        <f t="shared" si="2959"/>
        <v>1.0590999999999999</v>
      </c>
      <c r="N5437" s="101">
        <f t="shared" si="2960"/>
        <v>0.97811300000000001</v>
      </c>
      <c r="O5437" s="100">
        <f t="shared" si="2961"/>
        <v>1</v>
      </c>
      <c r="P5437" s="98">
        <f t="shared" si="2962"/>
        <v>903.48</v>
      </c>
      <c r="Q5437" s="97">
        <f t="shared" si="2963"/>
        <v>576420.24</v>
      </c>
      <c r="R5437" s="97"/>
      <c r="S5437" s="97"/>
    </row>
    <row r="5438" spans="1:19" x14ac:dyDescent="0.25">
      <c r="A5438" s="89" t="s">
        <v>11398</v>
      </c>
      <c r="B5438" s="89" t="s">
        <v>11249</v>
      </c>
      <c r="C5438" s="89"/>
      <c r="D5438" s="89" t="s">
        <v>226</v>
      </c>
      <c r="E5438" s="94" t="s">
        <v>1531</v>
      </c>
      <c r="F5438" s="95" t="s">
        <v>1532</v>
      </c>
      <c r="G5438" s="89" t="s">
        <v>1071</v>
      </c>
      <c r="H5438" s="89" t="s">
        <v>11362</v>
      </c>
      <c r="I5438" s="96">
        <v>1</v>
      </c>
      <c r="J5438" s="97">
        <v>30119</v>
      </c>
      <c r="K5438" s="98">
        <f t="shared" si="2957"/>
        <v>11073.16</v>
      </c>
      <c r="L5438" s="99">
        <f t="shared" si="2958"/>
        <v>1.0815399999999999</v>
      </c>
      <c r="M5438" s="100">
        <f t="shared" si="2959"/>
        <v>1.0590999999999999</v>
      </c>
      <c r="N5438" s="101">
        <f t="shared" si="2960"/>
        <v>0.97811300000000001</v>
      </c>
      <c r="O5438" s="100">
        <f t="shared" si="2961"/>
        <v>1</v>
      </c>
      <c r="P5438" s="98">
        <f t="shared" si="2962"/>
        <v>12406.24</v>
      </c>
      <c r="Q5438" s="97">
        <f t="shared" si="2963"/>
        <v>33744.97</v>
      </c>
      <c r="R5438" s="97"/>
      <c r="S5438" s="97"/>
    </row>
    <row r="5439" spans="1:19" ht="22.5" x14ac:dyDescent="0.25">
      <c r="A5439" s="89" t="s">
        <v>11399</v>
      </c>
      <c r="B5439" s="89" t="s">
        <v>11249</v>
      </c>
      <c r="C5439" s="89"/>
      <c r="D5439" s="89" t="s">
        <v>229</v>
      </c>
      <c r="E5439" s="94" t="s">
        <v>11400</v>
      </c>
      <c r="F5439" s="95" t="s">
        <v>11401</v>
      </c>
      <c r="G5439" s="89" t="s">
        <v>648</v>
      </c>
      <c r="H5439" s="89" t="s">
        <v>75</v>
      </c>
      <c r="I5439" s="96">
        <v>1</v>
      </c>
      <c r="J5439" s="97">
        <v>50494</v>
      </c>
      <c r="K5439" s="98">
        <f t="shared" si="2957"/>
        <v>3366.27</v>
      </c>
      <c r="L5439" s="99">
        <f t="shared" si="2958"/>
        <v>1.0815399999999999</v>
      </c>
      <c r="M5439" s="100">
        <f t="shared" si="2959"/>
        <v>1.0590999999999999</v>
      </c>
      <c r="N5439" s="101">
        <f t="shared" si="2960"/>
        <v>0.97811300000000001</v>
      </c>
      <c r="O5439" s="100">
        <f t="shared" si="2961"/>
        <v>1</v>
      </c>
      <c r="P5439" s="98">
        <f t="shared" si="2962"/>
        <v>3771.53</v>
      </c>
      <c r="Q5439" s="97">
        <f t="shared" si="2963"/>
        <v>56572.95</v>
      </c>
      <c r="R5439" s="97"/>
      <c r="S5439" s="97"/>
    </row>
    <row r="5440" spans="1:19" ht="22.5" x14ac:dyDescent="0.25">
      <c r="A5440" s="89" t="s">
        <v>11402</v>
      </c>
      <c r="B5440" s="89" t="s">
        <v>11249</v>
      </c>
      <c r="C5440" s="89"/>
      <c r="D5440" s="89" t="s">
        <v>231</v>
      </c>
      <c r="E5440" s="94" t="s">
        <v>11403</v>
      </c>
      <c r="F5440" s="95" t="s">
        <v>11404</v>
      </c>
      <c r="G5440" s="89" t="s">
        <v>648</v>
      </c>
      <c r="H5440" s="89" t="s">
        <v>101</v>
      </c>
      <c r="I5440" s="96">
        <v>1</v>
      </c>
      <c r="J5440" s="97">
        <v>43558</v>
      </c>
      <c r="K5440" s="98">
        <f t="shared" si="2957"/>
        <v>2177.9</v>
      </c>
      <c r="L5440" s="99">
        <f t="shared" si="2958"/>
        <v>1.0815399999999999</v>
      </c>
      <c r="M5440" s="100">
        <f t="shared" si="2959"/>
        <v>1.0590999999999999</v>
      </c>
      <c r="N5440" s="101">
        <f t="shared" si="2960"/>
        <v>0.97811300000000001</v>
      </c>
      <c r="O5440" s="100">
        <f t="shared" si="2961"/>
        <v>1</v>
      </c>
      <c r="P5440" s="98">
        <f t="shared" si="2962"/>
        <v>2440.09</v>
      </c>
      <c r="Q5440" s="97">
        <f t="shared" si="2963"/>
        <v>48801.8</v>
      </c>
      <c r="R5440" s="97"/>
      <c r="S5440" s="97"/>
    </row>
    <row r="5441" spans="1:19" ht="22.5" x14ac:dyDescent="0.25">
      <c r="A5441" s="89" t="s">
        <v>11405</v>
      </c>
      <c r="B5441" s="89" t="s">
        <v>11249</v>
      </c>
      <c r="C5441" s="89"/>
      <c r="D5441" s="89" t="s">
        <v>236</v>
      </c>
      <c r="E5441" s="94" t="s">
        <v>11406</v>
      </c>
      <c r="F5441" s="95" t="s">
        <v>11407</v>
      </c>
      <c r="G5441" s="89" t="s">
        <v>648</v>
      </c>
      <c r="H5441" s="89" t="s">
        <v>136</v>
      </c>
      <c r="I5441" s="96">
        <v>1</v>
      </c>
      <c r="J5441" s="97">
        <v>44160</v>
      </c>
      <c r="K5441" s="98">
        <f t="shared" si="2957"/>
        <v>1472</v>
      </c>
      <c r="L5441" s="99">
        <f t="shared" si="2958"/>
        <v>1.0815399999999999</v>
      </c>
      <c r="M5441" s="100">
        <f t="shared" si="2959"/>
        <v>1.0590999999999999</v>
      </c>
      <c r="N5441" s="101">
        <f t="shared" si="2960"/>
        <v>0.97811300000000001</v>
      </c>
      <c r="O5441" s="100">
        <f t="shared" si="2961"/>
        <v>1</v>
      </c>
      <c r="P5441" s="98">
        <f t="shared" si="2962"/>
        <v>1649.21</v>
      </c>
      <c r="Q5441" s="97">
        <f t="shared" si="2963"/>
        <v>49476.3</v>
      </c>
      <c r="R5441" s="97"/>
      <c r="S5441" s="97"/>
    </row>
    <row r="5442" spans="1:19" ht="22.5" x14ac:dyDescent="0.25">
      <c r="A5442" s="89" t="s">
        <v>11408</v>
      </c>
      <c r="B5442" s="89" t="s">
        <v>11249</v>
      </c>
      <c r="C5442" s="89"/>
      <c r="D5442" s="89" t="s">
        <v>239</v>
      </c>
      <c r="E5442" s="94" t="s">
        <v>11409</v>
      </c>
      <c r="F5442" s="95" t="s">
        <v>11410</v>
      </c>
      <c r="G5442" s="89" t="s">
        <v>648</v>
      </c>
      <c r="H5442" s="89" t="s">
        <v>55</v>
      </c>
      <c r="I5442" s="96">
        <v>1</v>
      </c>
      <c r="J5442" s="97">
        <v>10079</v>
      </c>
      <c r="K5442" s="98">
        <f t="shared" si="2957"/>
        <v>1259.8800000000001</v>
      </c>
      <c r="L5442" s="99">
        <f t="shared" si="2958"/>
        <v>1.0815399999999999</v>
      </c>
      <c r="M5442" s="100">
        <f t="shared" si="2959"/>
        <v>1.0590999999999999</v>
      </c>
      <c r="N5442" s="101">
        <f t="shared" si="2960"/>
        <v>0.97811300000000001</v>
      </c>
      <c r="O5442" s="100">
        <f t="shared" si="2961"/>
        <v>1</v>
      </c>
      <c r="P5442" s="98">
        <f t="shared" si="2962"/>
        <v>1411.55</v>
      </c>
      <c r="Q5442" s="97">
        <f t="shared" si="2963"/>
        <v>11292.4</v>
      </c>
      <c r="R5442" s="97"/>
      <c r="S5442" s="97"/>
    </row>
    <row r="5443" spans="1:19" ht="22.5" x14ac:dyDescent="0.25">
      <c r="A5443" s="89" t="s">
        <v>11411</v>
      </c>
      <c r="B5443" s="89" t="s">
        <v>11249</v>
      </c>
      <c r="C5443" s="89"/>
      <c r="D5443" s="89" t="s">
        <v>241</v>
      </c>
      <c r="E5443" s="94" t="s">
        <v>11412</v>
      </c>
      <c r="F5443" s="95" t="s">
        <v>11413</v>
      </c>
      <c r="G5443" s="89" t="s">
        <v>648</v>
      </c>
      <c r="H5443" s="89" t="s">
        <v>129</v>
      </c>
      <c r="I5443" s="96">
        <v>1</v>
      </c>
      <c r="J5443" s="97">
        <v>28895</v>
      </c>
      <c r="K5443" s="98">
        <f t="shared" si="2957"/>
        <v>1031.96</v>
      </c>
      <c r="L5443" s="99">
        <f t="shared" si="2958"/>
        <v>1.0815399999999999</v>
      </c>
      <c r="M5443" s="100">
        <f t="shared" si="2959"/>
        <v>1.0590999999999999</v>
      </c>
      <c r="N5443" s="101">
        <f t="shared" si="2960"/>
        <v>0.97811300000000001</v>
      </c>
      <c r="O5443" s="100">
        <f t="shared" si="2961"/>
        <v>1</v>
      </c>
      <c r="P5443" s="98">
        <f t="shared" si="2962"/>
        <v>1156.2</v>
      </c>
      <c r="Q5443" s="97">
        <f t="shared" si="2963"/>
        <v>32373.599999999999</v>
      </c>
      <c r="R5443" s="97"/>
      <c r="S5443" s="97"/>
    </row>
    <row r="5444" spans="1:19" ht="22.5" x14ac:dyDescent="0.25">
      <c r="A5444" s="89" t="s">
        <v>11414</v>
      </c>
      <c r="B5444" s="89" t="s">
        <v>11249</v>
      </c>
      <c r="C5444" s="89"/>
      <c r="D5444" s="89" t="s">
        <v>243</v>
      </c>
      <c r="E5444" s="94" t="s">
        <v>11415</v>
      </c>
      <c r="F5444" s="95" t="s">
        <v>11289</v>
      </c>
      <c r="G5444" s="89" t="s">
        <v>648</v>
      </c>
      <c r="H5444" s="89" t="s">
        <v>154</v>
      </c>
      <c r="I5444" s="96">
        <v>1</v>
      </c>
      <c r="J5444" s="97">
        <v>28849</v>
      </c>
      <c r="K5444" s="98">
        <f t="shared" si="2957"/>
        <v>824.26</v>
      </c>
      <c r="L5444" s="99">
        <f t="shared" si="2958"/>
        <v>1.0815399999999999</v>
      </c>
      <c r="M5444" s="100">
        <f t="shared" si="2959"/>
        <v>1.0590999999999999</v>
      </c>
      <c r="N5444" s="101">
        <f t="shared" si="2960"/>
        <v>0.97811300000000001</v>
      </c>
      <c r="O5444" s="100">
        <f t="shared" si="2961"/>
        <v>1</v>
      </c>
      <c r="P5444" s="98">
        <f t="shared" si="2962"/>
        <v>923.49</v>
      </c>
      <c r="Q5444" s="97">
        <f t="shared" si="2963"/>
        <v>32322.15</v>
      </c>
      <c r="R5444" s="97"/>
      <c r="S5444" s="97"/>
    </row>
    <row r="5445" spans="1:19" x14ac:dyDescent="0.25">
      <c r="A5445" s="89" t="s">
        <v>11416</v>
      </c>
      <c r="B5445" s="89" t="s">
        <v>11249</v>
      </c>
      <c r="C5445" s="89"/>
      <c r="D5445" s="89" t="s">
        <v>248</v>
      </c>
      <c r="E5445" s="94" t="s">
        <v>7347</v>
      </c>
      <c r="F5445" s="95" t="s">
        <v>7348</v>
      </c>
      <c r="G5445" s="89" t="s">
        <v>1071</v>
      </c>
      <c r="H5445" s="89" t="s">
        <v>2537</v>
      </c>
      <c r="I5445" s="96">
        <v>1</v>
      </c>
      <c r="J5445" s="97">
        <v>5306</v>
      </c>
      <c r="K5445" s="98">
        <f t="shared" si="2957"/>
        <v>13265</v>
      </c>
      <c r="L5445" s="99">
        <f t="shared" si="2958"/>
        <v>1.0815399999999999</v>
      </c>
      <c r="M5445" s="100">
        <f t="shared" si="2959"/>
        <v>1.0590999999999999</v>
      </c>
      <c r="N5445" s="101">
        <f t="shared" si="2960"/>
        <v>0.97811300000000001</v>
      </c>
      <c r="O5445" s="100">
        <f t="shared" si="2961"/>
        <v>1</v>
      </c>
      <c r="P5445" s="98">
        <f t="shared" si="2962"/>
        <v>14861.95</v>
      </c>
      <c r="Q5445" s="97">
        <f t="shared" si="2963"/>
        <v>5944.78</v>
      </c>
      <c r="R5445" s="97"/>
      <c r="S5445" s="97"/>
    </row>
    <row r="5446" spans="1:19" ht="22.5" x14ac:dyDescent="0.25">
      <c r="A5446" s="89" t="s">
        <v>11417</v>
      </c>
      <c r="B5446" s="89" t="s">
        <v>11249</v>
      </c>
      <c r="C5446" s="89"/>
      <c r="D5446" s="89" t="s">
        <v>251</v>
      </c>
      <c r="E5446" s="94" t="s">
        <v>11418</v>
      </c>
      <c r="F5446" s="95" t="s">
        <v>11293</v>
      </c>
      <c r="G5446" s="89" t="s">
        <v>1077</v>
      </c>
      <c r="H5446" s="89" t="s">
        <v>168</v>
      </c>
      <c r="I5446" s="96">
        <v>1</v>
      </c>
      <c r="J5446" s="97">
        <v>16618</v>
      </c>
      <c r="K5446" s="98">
        <f t="shared" si="2957"/>
        <v>415.45</v>
      </c>
      <c r="L5446" s="99">
        <f t="shared" si="2958"/>
        <v>1.0815399999999999</v>
      </c>
      <c r="M5446" s="100">
        <f t="shared" si="2959"/>
        <v>1.0590999999999999</v>
      </c>
      <c r="N5446" s="101">
        <f t="shared" si="2960"/>
        <v>0.97811300000000001</v>
      </c>
      <c r="O5446" s="100">
        <f t="shared" si="2961"/>
        <v>1</v>
      </c>
      <c r="P5446" s="98">
        <f t="shared" si="2962"/>
        <v>465.47</v>
      </c>
      <c r="Q5446" s="97">
        <f t="shared" si="2963"/>
        <v>18618.8</v>
      </c>
      <c r="R5446" s="97"/>
      <c r="S5446" s="97"/>
    </row>
    <row r="5447" spans="1:19" x14ac:dyDescent="0.25">
      <c r="A5447" s="89" t="s">
        <v>11419</v>
      </c>
      <c r="B5447" s="89" t="s">
        <v>11249</v>
      </c>
      <c r="C5447" s="89"/>
      <c r="D5447" s="89" t="s">
        <v>254</v>
      </c>
      <c r="E5447" s="94" t="s">
        <v>11420</v>
      </c>
      <c r="F5447" s="95" t="s">
        <v>11421</v>
      </c>
      <c r="G5447" s="89" t="s">
        <v>209</v>
      </c>
      <c r="H5447" s="89" t="s">
        <v>5894</v>
      </c>
      <c r="I5447" s="96">
        <v>1</v>
      </c>
      <c r="J5447" s="97">
        <v>31578</v>
      </c>
      <c r="K5447" s="98">
        <f t="shared" si="2957"/>
        <v>451114.29</v>
      </c>
      <c r="L5447" s="99">
        <f t="shared" si="2958"/>
        <v>1.0815399999999999</v>
      </c>
      <c r="M5447" s="100">
        <f t="shared" si="2959"/>
        <v>1.0590999999999999</v>
      </c>
      <c r="N5447" s="101">
        <f t="shared" si="2960"/>
        <v>0.97811300000000001</v>
      </c>
      <c r="O5447" s="100">
        <f t="shared" si="2961"/>
        <v>1</v>
      </c>
      <c r="P5447" s="98">
        <f t="shared" si="2962"/>
        <v>505423.2</v>
      </c>
      <c r="Q5447" s="97">
        <f t="shared" si="2963"/>
        <v>35379.620000000003</v>
      </c>
      <c r="R5447" s="97"/>
      <c r="S5447" s="97"/>
    </row>
    <row r="5448" spans="1:19" ht="22.5" x14ac:dyDescent="0.25">
      <c r="A5448" s="89" t="s">
        <v>11422</v>
      </c>
      <c r="B5448" s="89" t="s">
        <v>11249</v>
      </c>
      <c r="C5448" s="89"/>
      <c r="D5448" s="89" t="s">
        <v>256</v>
      </c>
      <c r="E5448" s="94" t="s">
        <v>11423</v>
      </c>
      <c r="F5448" s="95" t="s">
        <v>11424</v>
      </c>
      <c r="G5448" s="89" t="s">
        <v>1077</v>
      </c>
      <c r="H5448" s="89" t="s">
        <v>265</v>
      </c>
      <c r="I5448" s="96">
        <v>1</v>
      </c>
      <c r="J5448" s="97">
        <v>568088</v>
      </c>
      <c r="K5448" s="98">
        <f t="shared" si="2957"/>
        <v>8115.54</v>
      </c>
      <c r="L5448" s="99">
        <f t="shared" si="2958"/>
        <v>1.0815399999999999</v>
      </c>
      <c r="M5448" s="100">
        <f t="shared" si="2959"/>
        <v>1.0590999999999999</v>
      </c>
      <c r="N5448" s="101">
        <f t="shared" si="2960"/>
        <v>0.97811300000000001</v>
      </c>
      <c r="O5448" s="100">
        <f t="shared" si="2961"/>
        <v>1</v>
      </c>
      <c r="P5448" s="98">
        <f t="shared" si="2962"/>
        <v>9092.56</v>
      </c>
      <c r="Q5448" s="97">
        <f t="shared" si="2963"/>
        <v>636479.19999999995</v>
      </c>
      <c r="R5448" s="97"/>
      <c r="S5448" s="97"/>
    </row>
    <row r="5449" spans="1:19" x14ac:dyDescent="0.25">
      <c r="A5449" s="89" t="s">
        <v>11425</v>
      </c>
      <c r="B5449" s="89" t="s">
        <v>11249</v>
      </c>
      <c r="C5449" s="89"/>
      <c r="D5449" s="89" t="s">
        <v>260</v>
      </c>
      <c r="E5449" s="94" t="s">
        <v>11426</v>
      </c>
      <c r="F5449" s="95" t="s">
        <v>11427</v>
      </c>
      <c r="G5449" s="89" t="s">
        <v>209</v>
      </c>
      <c r="H5449" s="89" t="s">
        <v>1957</v>
      </c>
      <c r="I5449" s="96">
        <v>1</v>
      </c>
      <c r="J5449" s="97">
        <v>18158</v>
      </c>
      <c r="K5449" s="98">
        <f t="shared" si="2957"/>
        <v>403511.11</v>
      </c>
      <c r="L5449" s="99">
        <f t="shared" si="2958"/>
        <v>1.0815399999999999</v>
      </c>
      <c r="M5449" s="100">
        <f t="shared" si="2959"/>
        <v>1.0590999999999999</v>
      </c>
      <c r="N5449" s="101">
        <f t="shared" si="2960"/>
        <v>0.97811300000000001</v>
      </c>
      <c r="O5449" s="100">
        <f t="shared" si="2961"/>
        <v>1</v>
      </c>
      <c r="P5449" s="98">
        <f t="shared" si="2962"/>
        <v>452089.15</v>
      </c>
      <c r="Q5449" s="97">
        <f t="shared" si="2963"/>
        <v>20344.009999999998</v>
      </c>
      <c r="R5449" s="97"/>
      <c r="S5449" s="97"/>
    </row>
    <row r="5450" spans="1:19" ht="22.5" x14ac:dyDescent="0.25">
      <c r="A5450" s="89" t="s">
        <v>11428</v>
      </c>
      <c r="B5450" s="89" t="s">
        <v>11249</v>
      </c>
      <c r="C5450" s="89"/>
      <c r="D5450" s="89" t="s">
        <v>263</v>
      </c>
      <c r="E5450" s="94" t="s">
        <v>11429</v>
      </c>
      <c r="F5450" s="95" t="s">
        <v>11430</v>
      </c>
      <c r="G5450" s="89" t="s">
        <v>1077</v>
      </c>
      <c r="H5450" s="89" t="s">
        <v>182</v>
      </c>
      <c r="I5450" s="96">
        <v>1</v>
      </c>
      <c r="J5450" s="97">
        <v>229749</v>
      </c>
      <c r="K5450" s="98">
        <f t="shared" si="2957"/>
        <v>5105.53</v>
      </c>
      <c r="L5450" s="99">
        <f t="shared" si="2958"/>
        <v>1.0815399999999999</v>
      </c>
      <c r="M5450" s="100">
        <f t="shared" si="2959"/>
        <v>1.0590999999999999</v>
      </c>
      <c r="N5450" s="101">
        <f t="shared" si="2960"/>
        <v>0.97811300000000001</v>
      </c>
      <c r="O5450" s="100">
        <f t="shared" si="2961"/>
        <v>1</v>
      </c>
      <c r="P5450" s="98">
        <f t="shared" si="2962"/>
        <v>5720.18</v>
      </c>
      <c r="Q5450" s="97">
        <f t="shared" si="2963"/>
        <v>257408.1</v>
      </c>
      <c r="R5450" s="97"/>
      <c r="S5450" s="97"/>
    </row>
    <row r="5451" spans="1:19" x14ac:dyDescent="0.25">
      <c r="A5451" s="82" t="s">
        <v>9448</v>
      </c>
      <c r="B5451" s="83"/>
      <c r="C5451" s="84"/>
      <c r="D5451" s="85"/>
      <c r="E5451" s="86"/>
      <c r="F5451" s="86" t="s">
        <v>11432</v>
      </c>
      <c r="G5451" s="82"/>
      <c r="H5451" s="82"/>
      <c r="I5451" s="87"/>
      <c r="J5451" s="88">
        <f>SUM(J5452:J5471)</f>
        <v>1261335</v>
      </c>
      <c r="K5451" s="98"/>
      <c r="L5451" s="99"/>
      <c r="M5451" s="100"/>
      <c r="N5451" s="101"/>
      <c r="O5451" s="100"/>
      <c r="P5451" s="98"/>
      <c r="Q5451" s="88">
        <f>SUM(Q5452:Q5471)</f>
        <v>1413187.16</v>
      </c>
      <c r="R5451" s="88">
        <f t="shared" ref="R5451:S5451" si="2970">SUM(R5452:R5471)</f>
        <v>567176.44999999995</v>
      </c>
      <c r="S5451" s="88">
        <f t="shared" si="2970"/>
        <v>0</v>
      </c>
    </row>
    <row r="5452" spans="1:19" x14ac:dyDescent="0.25">
      <c r="A5452" s="89" t="s">
        <v>11433</v>
      </c>
      <c r="B5452" s="89" t="s">
        <v>11249</v>
      </c>
      <c r="C5452" s="89"/>
      <c r="D5452" s="89" t="s">
        <v>265</v>
      </c>
      <c r="E5452" s="94" t="s">
        <v>1645</v>
      </c>
      <c r="F5452" s="95" t="s">
        <v>1646</v>
      </c>
      <c r="G5452" s="89" t="s">
        <v>648</v>
      </c>
      <c r="H5452" s="89" t="s">
        <v>40</v>
      </c>
      <c r="I5452" s="96">
        <v>1</v>
      </c>
      <c r="J5452" s="97">
        <v>3912</v>
      </c>
      <c r="K5452" s="98">
        <f t="shared" ref="K5452:K5471" si="2971">J5452/H5452</f>
        <v>782.4</v>
      </c>
      <c r="L5452" s="99">
        <f t="shared" ref="L5452:L5471" si="2972">$L$8</f>
        <v>1.0815399999999999</v>
      </c>
      <c r="M5452" s="100">
        <f t="shared" ref="M5452:M5471" si="2973">$M$8</f>
        <v>1.0590999999999999</v>
      </c>
      <c r="N5452" s="101">
        <f t="shared" ref="N5452:N5471" si="2974">$N$8</f>
        <v>0.97811300000000001</v>
      </c>
      <c r="O5452" s="100">
        <f t="shared" ref="O5452:O5471" si="2975">$O$8</f>
        <v>1</v>
      </c>
      <c r="P5452" s="98">
        <f t="shared" ref="P5452:P5471" si="2976">K5452*L5452*M5452*N5452*O5452</f>
        <v>876.59</v>
      </c>
      <c r="Q5452" s="97">
        <f t="shared" ref="Q5452:Q5471" si="2977">H5452*P5452</f>
        <v>4382.95</v>
      </c>
      <c r="R5452" s="97"/>
      <c r="S5452" s="97"/>
    </row>
    <row r="5453" spans="1:19" ht="22.5" x14ac:dyDescent="0.25">
      <c r="A5453" s="89" t="s">
        <v>11434</v>
      </c>
      <c r="B5453" s="89" t="s">
        <v>11249</v>
      </c>
      <c r="C5453" s="89" t="s">
        <v>17297</v>
      </c>
      <c r="D5453" s="89" t="s">
        <v>266</v>
      </c>
      <c r="E5453" s="94" t="s">
        <v>11435</v>
      </c>
      <c r="F5453" s="95" t="s">
        <v>11436</v>
      </c>
      <c r="G5453" s="89" t="s">
        <v>648</v>
      </c>
      <c r="H5453" s="89" t="s">
        <v>30</v>
      </c>
      <c r="I5453" s="96">
        <v>1</v>
      </c>
      <c r="J5453" s="97">
        <v>16436</v>
      </c>
      <c r="K5453" s="98">
        <f t="shared" si="2971"/>
        <v>5478.67</v>
      </c>
      <c r="L5453" s="99">
        <f t="shared" si="2972"/>
        <v>1.0815399999999999</v>
      </c>
      <c r="M5453" s="100">
        <f t="shared" si="2973"/>
        <v>1.0590999999999999</v>
      </c>
      <c r="N5453" s="101">
        <f t="shared" si="2974"/>
        <v>0.97811300000000001</v>
      </c>
      <c r="O5453" s="100">
        <f t="shared" si="2975"/>
        <v>1</v>
      </c>
      <c r="P5453" s="98">
        <f t="shared" si="2976"/>
        <v>6138.24</v>
      </c>
      <c r="Q5453" s="97">
        <f t="shared" si="2977"/>
        <v>18414.72</v>
      </c>
      <c r="R5453" s="97">
        <f t="shared" ref="R5453:R5455" si="2978">Q5453</f>
        <v>18414.72</v>
      </c>
      <c r="S5453" s="97"/>
    </row>
    <row r="5454" spans="1:19" ht="22.5" x14ac:dyDescent="0.25">
      <c r="A5454" s="89" t="s">
        <v>11437</v>
      </c>
      <c r="B5454" s="89" t="s">
        <v>11249</v>
      </c>
      <c r="C5454" s="89" t="s">
        <v>17297</v>
      </c>
      <c r="D5454" s="89" t="s">
        <v>267</v>
      </c>
      <c r="E5454" s="94" t="s">
        <v>11438</v>
      </c>
      <c r="F5454" s="95" t="s">
        <v>11439</v>
      </c>
      <c r="G5454" s="89" t="s">
        <v>648</v>
      </c>
      <c r="H5454" s="89" t="s">
        <v>12</v>
      </c>
      <c r="I5454" s="96">
        <v>1</v>
      </c>
      <c r="J5454" s="97">
        <v>5479</v>
      </c>
      <c r="K5454" s="98">
        <f t="shared" si="2971"/>
        <v>5479</v>
      </c>
      <c r="L5454" s="99">
        <f t="shared" si="2972"/>
        <v>1.0815399999999999</v>
      </c>
      <c r="M5454" s="100">
        <f t="shared" si="2973"/>
        <v>1.0590999999999999</v>
      </c>
      <c r="N5454" s="101">
        <f t="shared" si="2974"/>
        <v>0.97811300000000001</v>
      </c>
      <c r="O5454" s="100">
        <f t="shared" si="2975"/>
        <v>1</v>
      </c>
      <c r="P5454" s="98">
        <f t="shared" si="2976"/>
        <v>6138.61</v>
      </c>
      <c r="Q5454" s="97">
        <f t="shared" si="2977"/>
        <v>6138.61</v>
      </c>
      <c r="R5454" s="97">
        <f t="shared" si="2978"/>
        <v>6138.61</v>
      </c>
      <c r="S5454" s="97"/>
    </row>
    <row r="5455" spans="1:19" ht="22.5" x14ac:dyDescent="0.25">
      <c r="A5455" s="89" t="s">
        <v>11440</v>
      </c>
      <c r="B5455" s="89" t="s">
        <v>11249</v>
      </c>
      <c r="C5455" s="89" t="s">
        <v>17297</v>
      </c>
      <c r="D5455" s="89" t="s">
        <v>184</v>
      </c>
      <c r="E5455" s="94" t="s">
        <v>11441</v>
      </c>
      <c r="F5455" s="95" t="s">
        <v>11442</v>
      </c>
      <c r="G5455" s="89" t="s">
        <v>648</v>
      </c>
      <c r="H5455" s="89" t="s">
        <v>12</v>
      </c>
      <c r="I5455" s="96">
        <v>1</v>
      </c>
      <c r="J5455" s="97">
        <v>5479</v>
      </c>
      <c r="K5455" s="98">
        <f t="shared" si="2971"/>
        <v>5479</v>
      </c>
      <c r="L5455" s="99">
        <f t="shared" si="2972"/>
        <v>1.0815399999999999</v>
      </c>
      <c r="M5455" s="100">
        <f t="shared" si="2973"/>
        <v>1.0590999999999999</v>
      </c>
      <c r="N5455" s="101">
        <f t="shared" si="2974"/>
        <v>0.97811300000000001</v>
      </c>
      <c r="O5455" s="100">
        <f t="shared" si="2975"/>
        <v>1</v>
      </c>
      <c r="P5455" s="98">
        <f t="shared" si="2976"/>
        <v>6138.61</v>
      </c>
      <c r="Q5455" s="97">
        <f t="shared" si="2977"/>
        <v>6138.61</v>
      </c>
      <c r="R5455" s="97">
        <f t="shared" si="2978"/>
        <v>6138.61</v>
      </c>
      <c r="S5455" s="97"/>
    </row>
    <row r="5456" spans="1:19" x14ac:dyDescent="0.25">
      <c r="A5456" s="89" t="s">
        <v>11443</v>
      </c>
      <c r="B5456" s="89" t="s">
        <v>11249</v>
      </c>
      <c r="C5456" s="89"/>
      <c r="D5456" s="89" t="s">
        <v>276</v>
      </c>
      <c r="E5456" s="94" t="s">
        <v>1442</v>
      </c>
      <c r="F5456" s="95" t="s">
        <v>1443</v>
      </c>
      <c r="G5456" s="89" t="s">
        <v>648</v>
      </c>
      <c r="H5456" s="89" t="s">
        <v>12</v>
      </c>
      <c r="I5456" s="96">
        <v>1</v>
      </c>
      <c r="J5456" s="97">
        <v>1290</v>
      </c>
      <c r="K5456" s="98">
        <f t="shared" si="2971"/>
        <v>1290</v>
      </c>
      <c r="L5456" s="99">
        <f t="shared" si="2972"/>
        <v>1.0815399999999999</v>
      </c>
      <c r="M5456" s="100">
        <f t="shared" si="2973"/>
        <v>1.0590999999999999</v>
      </c>
      <c r="N5456" s="101">
        <f t="shared" si="2974"/>
        <v>0.97811300000000001</v>
      </c>
      <c r="O5456" s="100">
        <f t="shared" si="2975"/>
        <v>1</v>
      </c>
      <c r="P5456" s="98">
        <f t="shared" si="2976"/>
        <v>1445.3</v>
      </c>
      <c r="Q5456" s="97">
        <f t="shared" si="2977"/>
        <v>1445.3</v>
      </c>
      <c r="R5456" s="97"/>
      <c r="S5456" s="97"/>
    </row>
    <row r="5457" spans="1:19" ht="22.5" x14ac:dyDescent="0.25">
      <c r="A5457" s="89" t="s">
        <v>11444</v>
      </c>
      <c r="B5457" s="89" t="s">
        <v>11249</v>
      </c>
      <c r="C5457" s="89" t="s">
        <v>17297</v>
      </c>
      <c r="D5457" s="89" t="s">
        <v>278</v>
      </c>
      <c r="E5457" s="94" t="s">
        <v>11445</v>
      </c>
      <c r="F5457" s="95" t="s">
        <v>11446</v>
      </c>
      <c r="G5457" s="89" t="s">
        <v>648</v>
      </c>
      <c r="H5457" s="89" t="s">
        <v>12</v>
      </c>
      <c r="I5457" s="96">
        <v>1</v>
      </c>
      <c r="J5457" s="97">
        <v>20087</v>
      </c>
      <c r="K5457" s="98">
        <f t="shared" si="2971"/>
        <v>20087</v>
      </c>
      <c r="L5457" s="99">
        <f t="shared" si="2972"/>
        <v>1.0815399999999999</v>
      </c>
      <c r="M5457" s="100">
        <f t="shared" si="2973"/>
        <v>1.0590999999999999</v>
      </c>
      <c r="N5457" s="101">
        <f t="shared" si="2974"/>
        <v>0.97811300000000001</v>
      </c>
      <c r="O5457" s="100">
        <f t="shared" si="2975"/>
        <v>1</v>
      </c>
      <c r="P5457" s="98">
        <f t="shared" si="2976"/>
        <v>22505.24</v>
      </c>
      <c r="Q5457" s="97">
        <f t="shared" si="2977"/>
        <v>22505.24</v>
      </c>
      <c r="R5457" s="97">
        <f t="shared" ref="R5457" si="2979">Q5457</f>
        <v>22505.24</v>
      </c>
      <c r="S5457" s="97"/>
    </row>
    <row r="5458" spans="1:19" ht="22.5" x14ac:dyDescent="0.25">
      <c r="A5458" s="89" t="s">
        <v>11447</v>
      </c>
      <c r="B5458" s="89" t="s">
        <v>11249</v>
      </c>
      <c r="C5458" s="89"/>
      <c r="D5458" s="89" t="s">
        <v>283</v>
      </c>
      <c r="E5458" s="94" t="s">
        <v>11448</v>
      </c>
      <c r="F5458" s="95" t="s">
        <v>11449</v>
      </c>
      <c r="G5458" s="89" t="s">
        <v>648</v>
      </c>
      <c r="H5458" s="89" t="s">
        <v>12</v>
      </c>
      <c r="I5458" s="96">
        <v>1</v>
      </c>
      <c r="J5458" s="97">
        <v>11327</v>
      </c>
      <c r="K5458" s="98">
        <f t="shared" si="2971"/>
        <v>11327</v>
      </c>
      <c r="L5458" s="99">
        <f t="shared" si="2972"/>
        <v>1.0815399999999999</v>
      </c>
      <c r="M5458" s="100">
        <f t="shared" si="2973"/>
        <v>1.0590999999999999</v>
      </c>
      <c r="N5458" s="101">
        <f t="shared" si="2974"/>
        <v>0.97811300000000001</v>
      </c>
      <c r="O5458" s="100">
        <f t="shared" si="2975"/>
        <v>1</v>
      </c>
      <c r="P5458" s="98">
        <f t="shared" si="2976"/>
        <v>12690.64</v>
      </c>
      <c r="Q5458" s="97">
        <f t="shared" si="2977"/>
        <v>12690.64</v>
      </c>
      <c r="R5458" s="97"/>
      <c r="S5458" s="97"/>
    </row>
    <row r="5459" spans="1:19" ht="22.5" x14ac:dyDescent="0.25">
      <c r="A5459" s="89" t="s">
        <v>11450</v>
      </c>
      <c r="B5459" s="89" t="s">
        <v>11249</v>
      </c>
      <c r="C5459" s="89" t="s">
        <v>17297</v>
      </c>
      <c r="D5459" s="89" t="s">
        <v>286</v>
      </c>
      <c r="E5459" s="94" t="s">
        <v>11451</v>
      </c>
      <c r="F5459" s="95" t="s">
        <v>5638</v>
      </c>
      <c r="G5459" s="89" t="s">
        <v>648</v>
      </c>
      <c r="H5459" s="89" t="s">
        <v>12</v>
      </c>
      <c r="I5459" s="96">
        <v>1</v>
      </c>
      <c r="J5459" s="97">
        <v>197226</v>
      </c>
      <c r="K5459" s="98">
        <f t="shared" si="2971"/>
        <v>197226</v>
      </c>
      <c r="L5459" s="99">
        <f t="shared" si="2972"/>
        <v>1.0815399999999999</v>
      </c>
      <c r="M5459" s="100">
        <f t="shared" si="2973"/>
        <v>1.0590999999999999</v>
      </c>
      <c r="N5459" s="101">
        <f t="shared" si="2974"/>
        <v>0.97811300000000001</v>
      </c>
      <c r="O5459" s="100">
        <f t="shared" si="2975"/>
        <v>1</v>
      </c>
      <c r="P5459" s="98">
        <f t="shared" si="2976"/>
        <v>220969.71</v>
      </c>
      <c r="Q5459" s="97">
        <f t="shared" si="2977"/>
        <v>220969.71</v>
      </c>
      <c r="R5459" s="97">
        <f t="shared" ref="R5459" si="2980">Q5459</f>
        <v>220969.71</v>
      </c>
      <c r="S5459" s="97"/>
    </row>
    <row r="5460" spans="1:19" x14ac:dyDescent="0.25">
      <c r="A5460" s="89" t="s">
        <v>11452</v>
      </c>
      <c r="B5460" s="89" t="s">
        <v>11249</v>
      </c>
      <c r="C5460" s="89"/>
      <c r="D5460" s="89" t="s">
        <v>288</v>
      </c>
      <c r="E5460" s="94" t="s">
        <v>11250</v>
      </c>
      <c r="F5460" s="95" t="s">
        <v>11251</v>
      </c>
      <c r="G5460" s="89" t="s">
        <v>648</v>
      </c>
      <c r="H5460" s="89" t="s">
        <v>12</v>
      </c>
      <c r="I5460" s="96">
        <v>1</v>
      </c>
      <c r="J5460" s="97">
        <v>139916</v>
      </c>
      <c r="K5460" s="98">
        <f t="shared" si="2971"/>
        <v>139916</v>
      </c>
      <c r="L5460" s="99">
        <f t="shared" si="2972"/>
        <v>1.0815399999999999</v>
      </c>
      <c r="M5460" s="100">
        <f t="shared" si="2973"/>
        <v>1.0590999999999999</v>
      </c>
      <c r="N5460" s="101">
        <f t="shared" si="2974"/>
        <v>0.97811300000000001</v>
      </c>
      <c r="O5460" s="100">
        <f t="shared" si="2975"/>
        <v>1</v>
      </c>
      <c r="P5460" s="98">
        <f t="shared" si="2976"/>
        <v>156760.26</v>
      </c>
      <c r="Q5460" s="97">
        <f t="shared" si="2977"/>
        <v>156760.26</v>
      </c>
      <c r="R5460" s="97"/>
      <c r="S5460" s="97"/>
    </row>
    <row r="5461" spans="1:19" ht="22.5" x14ac:dyDescent="0.25">
      <c r="A5461" s="89" t="s">
        <v>11453</v>
      </c>
      <c r="B5461" s="89" t="s">
        <v>11249</v>
      </c>
      <c r="C5461" s="89" t="s">
        <v>17297</v>
      </c>
      <c r="D5461" s="89" t="s">
        <v>289</v>
      </c>
      <c r="E5461" s="94" t="s">
        <v>11454</v>
      </c>
      <c r="F5461" s="95" t="s">
        <v>11455</v>
      </c>
      <c r="G5461" s="89" t="s">
        <v>648</v>
      </c>
      <c r="H5461" s="89" t="s">
        <v>12</v>
      </c>
      <c r="I5461" s="96">
        <v>1</v>
      </c>
      <c r="J5461" s="97">
        <v>261525</v>
      </c>
      <c r="K5461" s="98">
        <f t="shared" si="2971"/>
        <v>261525</v>
      </c>
      <c r="L5461" s="99">
        <f t="shared" si="2972"/>
        <v>1.0815399999999999</v>
      </c>
      <c r="M5461" s="100">
        <f t="shared" si="2973"/>
        <v>1.0590999999999999</v>
      </c>
      <c r="N5461" s="101">
        <f t="shared" si="2974"/>
        <v>0.97811300000000001</v>
      </c>
      <c r="O5461" s="100">
        <f t="shared" si="2975"/>
        <v>1</v>
      </c>
      <c r="P5461" s="98">
        <f t="shared" si="2976"/>
        <v>293009.56</v>
      </c>
      <c r="Q5461" s="97">
        <f t="shared" si="2977"/>
        <v>293009.56</v>
      </c>
      <c r="R5461" s="97">
        <f t="shared" ref="R5461" si="2981">Q5461</f>
        <v>293009.56</v>
      </c>
      <c r="S5461" s="97"/>
    </row>
    <row r="5462" spans="1:19" ht="22.5" x14ac:dyDescent="0.25">
      <c r="A5462" s="89" t="s">
        <v>11456</v>
      </c>
      <c r="B5462" s="89" t="s">
        <v>11249</v>
      </c>
      <c r="C5462" s="89"/>
      <c r="D5462" s="89" t="s">
        <v>291</v>
      </c>
      <c r="E5462" s="94" t="s">
        <v>2954</v>
      </c>
      <c r="F5462" s="95" t="s">
        <v>2955</v>
      </c>
      <c r="G5462" s="89" t="s">
        <v>1071</v>
      </c>
      <c r="H5462" s="89" t="s">
        <v>2781</v>
      </c>
      <c r="I5462" s="96">
        <v>1</v>
      </c>
      <c r="J5462" s="97">
        <v>6107</v>
      </c>
      <c r="K5462" s="98">
        <f t="shared" si="2971"/>
        <v>3489.71</v>
      </c>
      <c r="L5462" s="99">
        <f t="shared" si="2972"/>
        <v>1.0815399999999999</v>
      </c>
      <c r="M5462" s="100">
        <f t="shared" si="2973"/>
        <v>1.0590999999999999</v>
      </c>
      <c r="N5462" s="101">
        <f t="shared" si="2974"/>
        <v>0.97811300000000001</v>
      </c>
      <c r="O5462" s="100">
        <f t="shared" si="2975"/>
        <v>1</v>
      </c>
      <c r="P5462" s="98">
        <f t="shared" si="2976"/>
        <v>3909.83</v>
      </c>
      <c r="Q5462" s="97">
        <f t="shared" si="2977"/>
        <v>6842.2</v>
      </c>
      <c r="R5462" s="97"/>
      <c r="S5462" s="97"/>
    </row>
    <row r="5463" spans="1:19" x14ac:dyDescent="0.25">
      <c r="A5463" s="89" t="s">
        <v>11457</v>
      </c>
      <c r="B5463" s="89" t="s">
        <v>11249</v>
      </c>
      <c r="C5463" s="89"/>
      <c r="D5463" s="89" t="s">
        <v>293</v>
      </c>
      <c r="E5463" s="94" t="s">
        <v>1449</v>
      </c>
      <c r="F5463" s="95" t="s">
        <v>1450</v>
      </c>
      <c r="G5463" s="89" t="s">
        <v>1071</v>
      </c>
      <c r="H5463" s="89" t="s">
        <v>11458</v>
      </c>
      <c r="I5463" s="96">
        <v>1</v>
      </c>
      <c r="J5463" s="97">
        <v>242483</v>
      </c>
      <c r="K5463" s="98">
        <f t="shared" si="2971"/>
        <v>38797.279999999999</v>
      </c>
      <c r="L5463" s="99">
        <f t="shared" si="2972"/>
        <v>1.0815399999999999</v>
      </c>
      <c r="M5463" s="100">
        <f t="shared" si="2973"/>
        <v>1.0590999999999999</v>
      </c>
      <c r="N5463" s="101">
        <f t="shared" si="2974"/>
        <v>0.97811300000000001</v>
      </c>
      <c r="O5463" s="100">
        <f t="shared" si="2975"/>
        <v>1</v>
      </c>
      <c r="P5463" s="98">
        <f t="shared" si="2976"/>
        <v>43468.02</v>
      </c>
      <c r="Q5463" s="97">
        <f t="shared" si="2977"/>
        <v>271675.13</v>
      </c>
      <c r="R5463" s="97"/>
      <c r="S5463" s="97"/>
    </row>
    <row r="5464" spans="1:19" ht="22.5" x14ac:dyDescent="0.25">
      <c r="A5464" s="89" t="s">
        <v>11459</v>
      </c>
      <c r="B5464" s="89" t="s">
        <v>11249</v>
      </c>
      <c r="C5464" s="89"/>
      <c r="D5464" s="89" t="s">
        <v>295</v>
      </c>
      <c r="E5464" s="94" t="s">
        <v>11460</v>
      </c>
      <c r="F5464" s="95" t="s">
        <v>11461</v>
      </c>
      <c r="G5464" s="89" t="s">
        <v>1077</v>
      </c>
      <c r="H5464" s="89" t="s">
        <v>60</v>
      </c>
      <c r="I5464" s="96">
        <v>1</v>
      </c>
      <c r="J5464" s="97">
        <v>23410</v>
      </c>
      <c r="K5464" s="98">
        <f t="shared" si="2971"/>
        <v>2341</v>
      </c>
      <c r="L5464" s="99">
        <f t="shared" si="2972"/>
        <v>1.0815399999999999</v>
      </c>
      <c r="M5464" s="100">
        <f t="shared" si="2973"/>
        <v>1.0590999999999999</v>
      </c>
      <c r="N5464" s="101">
        <f t="shared" si="2974"/>
        <v>0.97811300000000001</v>
      </c>
      <c r="O5464" s="100">
        <f t="shared" si="2975"/>
        <v>1</v>
      </c>
      <c r="P5464" s="98">
        <f t="shared" si="2976"/>
        <v>2622.83</v>
      </c>
      <c r="Q5464" s="97">
        <f t="shared" si="2977"/>
        <v>26228.3</v>
      </c>
      <c r="R5464" s="97"/>
      <c r="S5464" s="97"/>
    </row>
    <row r="5465" spans="1:19" ht="22.5" x14ac:dyDescent="0.25">
      <c r="A5465" s="89" t="s">
        <v>11462</v>
      </c>
      <c r="B5465" s="89" t="s">
        <v>11249</v>
      </c>
      <c r="C5465" s="89"/>
      <c r="D5465" s="89" t="s">
        <v>297</v>
      </c>
      <c r="E5465" s="94" t="s">
        <v>11463</v>
      </c>
      <c r="F5465" s="95" t="s">
        <v>11464</v>
      </c>
      <c r="G5465" s="89" t="s">
        <v>1077</v>
      </c>
      <c r="H5465" s="89" t="s">
        <v>60</v>
      </c>
      <c r="I5465" s="96">
        <v>1</v>
      </c>
      <c r="J5465" s="97">
        <v>10341</v>
      </c>
      <c r="K5465" s="98">
        <f t="shared" si="2971"/>
        <v>1034.0999999999999</v>
      </c>
      <c r="L5465" s="99">
        <f t="shared" si="2972"/>
        <v>1.0815399999999999</v>
      </c>
      <c r="M5465" s="100">
        <f t="shared" si="2973"/>
        <v>1.0590999999999999</v>
      </c>
      <c r="N5465" s="101">
        <f t="shared" si="2974"/>
        <v>0.97811300000000001</v>
      </c>
      <c r="O5465" s="100">
        <f t="shared" si="2975"/>
        <v>1</v>
      </c>
      <c r="P5465" s="98">
        <f t="shared" si="2976"/>
        <v>1158.5899999999999</v>
      </c>
      <c r="Q5465" s="97">
        <f t="shared" si="2977"/>
        <v>11585.9</v>
      </c>
      <c r="R5465" s="97"/>
      <c r="S5465" s="97"/>
    </row>
    <row r="5466" spans="1:19" ht="22.5" x14ac:dyDescent="0.25">
      <c r="A5466" s="89" t="s">
        <v>11465</v>
      </c>
      <c r="B5466" s="89" t="s">
        <v>11249</v>
      </c>
      <c r="C5466" s="89"/>
      <c r="D5466" s="89" t="s">
        <v>309</v>
      </c>
      <c r="E5466" s="94" t="s">
        <v>11466</v>
      </c>
      <c r="F5466" s="95" t="s">
        <v>11467</v>
      </c>
      <c r="G5466" s="89" t="s">
        <v>1077</v>
      </c>
      <c r="H5466" s="89" t="s">
        <v>265</v>
      </c>
      <c r="I5466" s="96">
        <v>1</v>
      </c>
      <c r="J5466" s="97">
        <v>37528</v>
      </c>
      <c r="K5466" s="98">
        <f t="shared" si="2971"/>
        <v>536.11</v>
      </c>
      <c r="L5466" s="99">
        <f t="shared" si="2972"/>
        <v>1.0815399999999999</v>
      </c>
      <c r="M5466" s="100">
        <f t="shared" si="2973"/>
        <v>1.0590999999999999</v>
      </c>
      <c r="N5466" s="101">
        <f t="shared" si="2974"/>
        <v>0.97811300000000001</v>
      </c>
      <c r="O5466" s="100">
        <f t="shared" si="2975"/>
        <v>1</v>
      </c>
      <c r="P5466" s="98">
        <f t="shared" si="2976"/>
        <v>600.65</v>
      </c>
      <c r="Q5466" s="97">
        <f t="shared" si="2977"/>
        <v>42045.5</v>
      </c>
      <c r="R5466" s="97"/>
      <c r="S5466" s="97"/>
    </row>
    <row r="5467" spans="1:19" ht="22.5" x14ac:dyDescent="0.25">
      <c r="A5467" s="89" t="s">
        <v>11468</v>
      </c>
      <c r="B5467" s="89" t="s">
        <v>11249</v>
      </c>
      <c r="C5467" s="89"/>
      <c r="D5467" s="89" t="s">
        <v>311</v>
      </c>
      <c r="E5467" s="94" t="s">
        <v>11469</v>
      </c>
      <c r="F5467" s="95" t="s">
        <v>11470</v>
      </c>
      <c r="G5467" s="89" t="s">
        <v>1077</v>
      </c>
      <c r="H5467" s="89" t="s">
        <v>8306</v>
      </c>
      <c r="I5467" s="96">
        <v>1</v>
      </c>
      <c r="J5467" s="97">
        <v>46445</v>
      </c>
      <c r="K5467" s="98">
        <f t="shared" si="2971"/>
        <v>221.17</v>
      </c>
      <c r="L5467" s="99">
        <f t="shared" si="2972"/>
        <v>1.0815399999999999</v>
      </c>
      <c r="M5467" s="100">
        <f t="shared" si="2973"/>
        <v>1.0590999999999999</v>
      </c>
      <c r="N5467" s="101">
        <f t="shared" si="2974"/>
        <v>0.97811300000000001</v>
      </c>
      <c r="O5467" s="100">
        <f t="shared" si="2975"/>
        <v>1</v>
      </c>
      <c r="P5467" s="98">
        <f t="shared" si="2976"/>
        <v>247.8</v>
      </c>
      <c r="Q5467" s="97">
        <f t="shared" si="2977"/>
        <v>52038</v>
      </c>
      <c r="R5467" s="97"/>
      <c r="S5467" s="97"/>
    </row>
    <row r="5468" spans="1:19" ht="33.75" x14ac:dyDescent="0.25">
      <c r="A5468" s="89" t="s">
        <v>11471</v>
      </c>
      <c r="B5468" s="89" t="s">
        <v>11249</v>
      </c>
      <c r="C5468" s="89"/>
      <c r="D5468" s="89" t="s">
        <v>218</v>
      </c>
      <c r="E5468" s="94" t="s">
        <v>11472</v>
      </c>
      <c r="F5468" s="95" t="s">
        <v>11473</v>
      </c>
      <c r="G5468" s="89" t="s">
        <v>1077</v>
      </c>
      <c r="H5468" s="89" t="s">
        <v>11474</v>
      </c>
      <c r="I5468" s="96">
        <v>1</v>
      </c>
      <c r="J5468" s="97">
        <v>106137</v>
      </c>
      <c r="K5468" s="98">
        <f t="shared" si="2971"/>
        <v>241.22</v>
      </c>
      <c r="L5468" s="99">
        <f t="shared" si="2972"/>
        <v>1.0815399999999999</v>
      </c>
      <c r="M5468" s="100">
        <f t="shared" si="2973"/>
        <v>1.0590999999999999</v>
      </c>
      <c r="N5468" s="101">
        <f t="shared" si="2974"/>
        <v>0.97811300000000001</v>
      </c>
      <c r="O5468" s="100">
        <f t="shared" si="2975"/>
        <v>1</v>
      </c>
      <c r="P5468" s="98">
        <f t="shared" si="2976"/>
        <v>270.26</v>
      </c>
      <c r="Q5468" s="97">
        <f t="shared" si="2977"/>
        <v>118914.4</v>
      </c>
      <c r="R5468" s="97"/>
      <c r="S5468" s="97"/>
    </row>
    <row r="5469" spans="1:19" ht="22.5" x14ac:dyDescent="0.25">
      <c r="A5469" s="89" t="s">
        <v>11475</v>
      </c>
      <c r="B5469" s="89" t="s">
        <v>11249</v>
      </c>
      <c r="C5469" s="89"/>
      <c r="D5469" s="89" t="s">
        <v>922</v>
      </c>
      <c r="E5469" s="94" t="s">
        <v>11476</v>
      </c>
      <c r="F5469" s="95" t="s">
        <v>11390</v>
      </c>
      <c r="G5469" s="89" t="s">
        <v>1077</v>
      </c>
      <c r="H5469" s="89" t="s">
        <v>236</v>
      </c>
      <c r="I5469" s="96">
        <v>1</v>
      </c>
      <c r="J5469" s="97">
        <v>30291</v>
      </c>
      <c r="K5469" s="98">
        <f t="shared" si="2971"/>
        <v>504.85</v>
      </c>
      <c r="L5469" s="99">
        <f t="shared" si="2972"/>
        <v>1.0815399999999999</v>
      </c>
      <c r="M5469" s="100">
        <f t="shared" si="2973"/>
        <v>1.0590999999999999</v>
      </c>
      <c r="N5469" s="101">
        <f t="shared" si="2974"/>
        <v>0.97811300000000001</v>
      </c>
      <c r="O5469" s="100">
        <f t="shared" si="2975"/>
        <v>1</v>
      </c>
      <c r="P5469" s="98">
        <f t="shared" si="2976"/>
        <v>565.63</v>
      </c>
      <c r="Q5469" s="97">
        <f t="shared" si="2977"/>
        <v>33937.800000000003</v>
      </c>
      <c r="R5469" s="97"/>
      <c r="S5469" s="97"/>
    </row>
    <row r="5470" spans="1:19" x14ac:dyDescent="0.25">
      <c r="A5470" s="89" t="s">
        <v>11477</v>
      </c>
      <c r="B5470" s="89" t="s">
        <v>11249</v>
      </c>
      <c r="C5470" s="89"/>
      <c r="D5470" s="89" t="s">
        <v>924</v>
      </c>
      <c r="E5470" s="94" t="s">
        <v>7347</v>
      </c>
      <c r="F5470" s="95" t="s">
        <v>7348</v>
      </c>
      <c r="G5470" s="89" t="s">
        <v>1071</v>
      </c>
      <c r="H5470" s="89" t="s">
        <v>2781</v>
      </c>
      <c r="I5470" s="96">
        <v>1</v>
      </c>
      <c r="J5470" s="97">
        <v>23211</v>
      </c>
      <c r="K5470" s="98">
        <f t="shared" si="2971"/>
        <v>13263.43</v>
      </c>
      <c r="L5470" s="99">
        <f t="shared" si="2972"/>
        <v>1.0815399999999999</v>
      </c>
      <c r="M5470" s="100">
        <f t="shared" si="2973"/>
        <v>1.0590999999999999</v>
      </c>
      <c r="N5470" s="101">
        <f t="shared" si="2974"/>
        <v>0.97811300000000001</v>
      </c>
      <c r="O5470" s="100">
        <f t="shared" si="2975"/>
        <v>1</v>
      </c>
      <c r="P5470" s="98">
        <f t="shared" si="2976"/>
        <v>14860.19</v>
      </c>
      <c r="Q5470" s="97">
        <f t="shared" si="2977"/>
        <v>26005.33</v>
      </c>
      <c r="R5470" s="97"/>
      <c r="S5470" s="97"/>
    </row>
    <row r="5471" spans="1:19" ht="22.5" x14ac:dyDescent="0.25">
      <c r="A5471" s="89" t="s">
        <v>11478</v>
      </c>
      <c r="B5471" s="89" t="s">
        <v>11249</v>
      </c>
      <c r="C5471" s="89"/>
      <c r="D5471" s="89" t="s">
        <v>927</v>
      </c>
      <c r="E5471" s="94" t="s">
        <v>11479</v>
      </c>
      <c r="F5471" s="95" t="s">
        <v>11293</v>
      </c>
      <c r="G5471" s="89" t="s">
        <v>1077</v>
      </c>
      <c r="H5471" s="89" t="s">
        <v>2754</v>
      </c>
      <c r="I5471" s="96">
        <v>1</v>
      </c>
      <c r="J5471" s="97">
        <v>72705</v>
      </c>
      <c r="K5471" s="98">
        <f t="shared" si="2971"/>
        <v>415.46</v>
      </c>
      <c r="L5471" s="99">
        <f t="shared" si="2972"/>
        <v>1.0815399999999999</v>
      </c>
      <c r="M5471" s="100">
        <f t="shared" si="2973"/>
        <v>1.0590999999999999</v>
      </c>
      <c r="N5471" s="101">
        <f t="shared" si="2974"/>
        <v>0.97811300000000001</v>
      </c>
      <c r="O5471" s="100">
        <f t="shared" si="2975"/>
        <v>1</v>
      </c>
      <c r="P5471" s="98">
        <f t="shared" si="2976"/>
        <v>465.48</v>
      </c>
      <c r="Q5471" s="97">
        <f t="shared" si="2977"/>
        <v>81459</v>
      </c>
      <c r="R5471" s="97"/>
      <c r="S5471" s="97"/>
    </row>
    <row r="5472" spans="1:19" x14ac:dyDescent="0.25">
      <c r="A5472" s="82" t="s">
        <v>9452</v>
      </c>
      <c r="B5472" s="83"/>
      <c r="C5472" s="84"/>
      <c r="D5472" s="85"/>
      <c r="E5472" s="86"/>
      <c r="F5472" s="86" t="s">
        <v>11481</v>
      </c>
      <c r="G5472" s="82"/>
      <c r="H5472" s="82"/>
      <c r="I5472" s="87"/>
      <c r="J5472" s="88">
        <f>SUM(J5473:J5486)</f>
        <v>5974224</v>
      </c>
      <c r="K5472" s="98"/>
      <c r="L5472" s="99"/>
      <c r="M5472" s="100"/>
      <c r="N5472" s="101"/>
      <c r="O5472" s="100"/>
      <c r="P5472" s="98"/>
      <c r="Q5472" s="88">
        <f>SUM(Q5473:Q5486)</f>
        <v>6693450.9100000001</v>
      </c>
      <c r="R5472" s="88">
        <f t="shared" ref="R5472:S5472" si="2982">SUM(R5473:R5486)</f>
        <v>6426316.7699999996</v>
      </c>
      <c r="S5472" s="88">
        <f t="shared" si="2982"/>
        <v>0</v>
      </c>
    </row>
    <row r="5473" spans="1:19" x14ac:dyDescent="0.25">
      <c r="A5473" s="89"/>
      <c r="B5473" s="90"/>
      <c r="C5473" s="90"/>
      <c r="D5473" s="91"/>
      <c r="E5473" s="92"/>
      <c r="F5473" s="92" t="s">
        <v>11482</v>
      </c>
      <c r="G5473" s="91"/>
      <c r="H5473" s="91"/>
      <c r="I5473" s="93">
        <v>1</v>
      </c>
      <c r="J5473" s="91"/>
      <c r="K5473" s="98"/>
      <c r="L5473" s="99"/>
      <c r="M5473" s="100"/>
      <c r="N5473" s="101"/>
      <c r="O5473" s="100"/>
      <c r="P5473" s="98"/>
      <c r="Q5473" s="91"/>
      <c r="R5473" s="91"/>
      <c r="S5473" s="91"/>
    </row>
    <row r="5474" spans="1:19" x14ac:dyDescent="0.25">
      <c r="A5474" s="89" t="s">
        <v>11483</v>
      </c>
      <c r="B5474" s="89" t="s">
        <v>11249</v>
      </c>
      <c r="C5474" s="89"/>
      <c r="D5474" s="89" t="s">
        <v>930</v>
      </c>
      <c r="E5474" s="94" t="s">
        <v>1746</v>
      </c>
      <c r="F5474" s="95" t="s">
        <v>1747</v>
      </c>
      <c r="G5474" s="89" t="s">
        <v>648</v>
      </c>
      <c r="H5474" s="89" t="s">
        <v>12</v>
      </c>
      <c r="I5474" s="96">
        <v>1</v>
      </c>
      <c r="J5474" s="97">
        <v>2561</v>
      </c>
      <c r="K5474" s="98">
        <f t="shared" ref="K5474:K5486" si="2983">J5474/H5474</f>
        <v>2561</v>
      </c>
      <c r="L5474" s="99">
        <f t="shared" ref="L5474:L5486" si="2984">$L$8</f>
        <v>1.0815399999999999</v>
      </c>
      <c r="M5474" s="100">
        <f t="shared" ref="M5474:M5486" si="2985">$M$8</f>
        <v>1.0590999999999999</v>
      </c>
      <c r="N5474" s="101">
        <f t="shared" ref="N5474:N5486" si="2986">$N$8</f>
        <v>0.97811300000000001</v>
      </c>
      <c r="O5474" s="100">
        <f t="shared" ref="O5474:O5486" si="2987">$O$8</f>
        <v>1</v>
      </c>
      <c r="P5474" s="98">
        <f t="shared" ref="P5474:P5486" si="2988">K5474*L5474*M5474*N5474*O5474</f>
        <v>2869.31</v>
      </c>
      <c r="Q5474" s="97">
        <f t="shared" ref="Q5474:Q5486" si="2989">H5474*P5474</f>
        <v>2869.31</v>
      </c>
      <c r="R5474" s="97"/>
      <c r="S5474" s="97"/>
    </row>
    <row r="5475" spans="1:19" ht="22.5" x14ac:dyDescent="0.25">
      <c r="A5475" s="89" t="s">
        <v>11484</v>
      </c>
      <c r="B5475" s="89" t="s">
        <v>11249</v>
      </c>
      <c r="C5475" s="89" t="s">
        <v>17297</v>
      </c>
      <c r="D5475" s="89" t="s">
        <v>936</v>
      </c>
      <c r="E5475" s="94" t="s">
        <v>11485</v>
      </c>
      <c r="F5475" s="95" t="s">
        <v>11486</v>
      </c>
      <c r="G5475" s="89" t="s">
        <v>648</v>
      </c>
      <c r="H5475" s="89" t="s">
        <v>12</v>
      </c>
      <c r="I5475" s="96">
        <v>1</v>
      </c>
      <c r="J5475" s="97">
        <v>96970</v>
      </c>
      <c r="K5475" s="98">
        <f t="shared" si="2983"/>
        <v>96970</v>
      </c>
      <c r="L5475" s="99">
        <f t="shared" si="2984"/>
        <v>1.0815399999999999</v>
      </c>
      <c r="M5475" s="100">
        <f t="shared" si="2985"/>
        <v>1.0590999999999999</v>
      </c>
      <c r="N5475" s="101">
        <f t="shared" si="2986"/>
        <v>0.97811300000000001</v>
      </c>
      <c r="O5475" s="100">
        <f t="shared" si="2987"/>
        <v>1</v>
      </c>
      <c r="P5475" s="98">
        <f t="shared" si="2988"/>
        <v>108644.06</v>
      </c>
      <c r="Q5475" s="97">
        <f t="shared" si="2989"/>
        <v>108644.06</v>
      </c>
      <c r="R5475" s="97">
        <f t="shared" ref="R5475" si="2990">Q5475</f>
        <v>108644.06</v>
      </c>
      <c r="S5475" s="97"/>
    </row>
    <row r="5476" spans="1:19" x14ac:dyDescent="0.25">
      <c r="A5476" s="89" t="s">
        <v>11487</v>
      </c>
      <c r="B5476" s="89" t="s">
        <v>11249</v>
      </c>
      <c r="C5476" s="89"/>
      <c r="D5476" s="89" t="s">
        <v>941</v>
      </c>
      <c r="E5476" s="94" t="s">
        <v>11488</v>
      </c>
      <c r="F5476" s="95" t="s">
        <v>11489</v>
      </c>
      <c r="G5476" s="89" t="s">
        <v>1071</v>
      </c>
      <c r="H5476" s="89" t="s">
        <v>1501</v>
      </c>
      <c r="I5476" s="96">
        <v>1</v>
      </c>
      <c r="J5476" s="97">
        <v>633</v>
      </c>
      <c r="K5476" s="98">
        <f t="shared" si="2983"/>
        <v>904.29</v>
      </c>
      <c r="L5476" s="99">
        <f t="shared" si="2984"/>
        <v>1.0815399999999999</v>
      </c>
      <c r="M5476" s="100">
        <f t="shared" si="2985"/>
        <v>1.0590999999999999</v>
      </c>
      <c r="N5476" s="101">
        <f t="shared" si="2986"/>
        <v>0.97811300000000001</v>
      </c>
      <c r="O5476" s="100">
        <f t="shared" si="2987"/>
        <v>1</v>
      </c>
      <c r="P5476" s="98">
        <f t="shared" si="2988"/>
        <v>1013.16</v>
      </c>
      <c r="Q5476" s="97">
        <f t="shared" si="2989"/>
        <v>709.21</v>
      </c>
      <c r="R5476" s="97"/>
      <c r="S5476" s="97"/>
    </row>
    <row r="5477" spans="1:19" x14ac:dyDescent="0.25">
      <c r="A5477" s="89" t="s">
        <v>11490</v>
      </c>
      <c r="B5477" s="89" t="s">
        <v>11249</v>
      </c>
      <c r="C5477" s="89"/>
      <c r="D5477" s="89" t="s">
        <v>946</v>
      </c>
      <c r="E5477" s="94" t="s">
        <v>1449</v>
      </c>
      <c r="F5477" s="95" t="s">
        <v>1450</v>
      </c>
      <c r="G5477" s="89" t="s">
        <v>1071</v>
      </c>
      <c r="H5477" s="89" t="s">
        <v>3534</v>
      </c>
      <c r="I5477" s="96">
        <v>1</v>
      </c>
      <c r="J5477" s="97">
        <v>34920</v>
      </c>
      <c r="K5477" s="98">
        <f t="shared" si="2983"/>
        <v>38800</v>
      </c>
      <c r="L5477" s="99">
        <f t="shared" si="2984"/>
        <v>1.0815399999999999</v>
      </c>
      <c r="M5477" s="100">
        <f t="shared" si="2985"/>
        <v>1.0590999999999999</v>
      </c>
      <c r="N5477" s="101">
        <f t="shared" si="2986"/>
        <v>0.97811300000000001</v>
      </c>
      <c r="O5477" s="100">
        <f t="shared" si="2987"/>
        <v>1</v>
      </c>
      <c r="P5477" s="98">
        <f t="shared" si="2988"/>
        <v>43471.07</v>
      </c>
      <c r="Q5477" s="97">
        <f t="shared" si="2989"/>
        <v>39123.96</v>
      </c>
      <c r="R5477" s="97"/>
      <c r="S5477" s="97"/>
    </row>
    <row r="5478" spans="1:19" ht="22.5" x14ac:dyDescent="0.25">
      <c r="A5478" s="89" t="s">
        <v>11491</v>
      </c>
      <c r="B5478" s="89" t="s">
        <v>11249</v>
      </c>
      <c r="C5478" s="89"/>
      <c r="D5478" s="89" t="s">
        <v>952</v>
      </c>
      <c r="E5478" s="94" t="s">
        <v>11492</v>
      </c>
      <c r="F5478" s="95" t="s">
        <v>11493</v>
      </c>
      <c r="G5478" s="89" t="s">
        <v>1077</v>
      </c>
      <c r="H5478" s="89" t="s">
        <v>1027</v>
      </c>
      <c r="I5478" s="96">
        <v>1</v>
      </c>
      <c r="J5478" s="97">
        <v>97054</v>
      </c>
      <c r="K5478" s="98">
        <f t="shared" si="2983"/>
        <v>882.31</v>
      </c>
      <c r="L5478" s="99">
        <f t="shared" si="2984"/>
        <v>1.0815399999999999</v>
      </c>
      <c r="M5478" s="100">
        <f t="shared" si="2985"/>
        <v>1.0590999999999999</v>
      </c>
      <c r="N5478" s="101">
        <f t="shared" si="2986"/>
        <v>0.97811300000000001</v>
      </c>
      <c r="O5478" s="100">
        <f t="shared" si="2987"/>
        <v>1</v>
      </c>
      <c r="P5478" s="98">
        <f t="shared" si="2988"/>
        <v>988.53</v>
      </c>
      <c r="Q5478" s="97">
        <f t="shared" si="2989"/>
        <v>108738.3</v>
      </c>
      <c r="R5478" s="97"/>
      <c r="S5478" s="97"/>
    </row>
    <row r="5479" spans="1:19" ht="33.75" x14ac:dyDescent="0.25">
      <c r="A5479" s="89" t="s">
        <v>11494</v>
      </c>
      <c r="B5479" s="89" t="s">
        <v>11249</v>
      </c>
      <c r="C5479" s="89"/>
      <c r="D5479" s="89" t="s">
        <v>957</v>
      </c>
      <c r="E5479" s="94" t="s">
        <v>11495</v>
      </c>
      <c r="F5479" s="95" t="s">
        <v>11496</v>
      </c>
      <c r="G5479" s="89" t="s">
        <v>1077</v>
      </c>
      <c r="H5479" s="89" t="s">
        <v>201</v>
      </c>
      <c r="I5479" s="96">
        <v>1</v>
      </c>
      <c r="J5479" s="97">
        <v>32055</v>
      </c>
      <c r="K5479" s="98">
        <f t="shared" si="2983"/>
        <v>641.1</v>
      </c>
      <c r="L5479" s="99">
        <f t="shared" si="2984"/>
        <v>1.0815399999999999</v>
      </c>
      <c r="M5479" s="100">
        <f t="shared" si="2985"/>
        <v>1.0590999999999999</v>
      </c>
      <c r="N5479" s="101">
        <f t="shared" si="2986"/>
        <v>0.97811300000000001</v>
      </c>
      <c r="O5479" s="100">
        <f t="shared" si="2987"/>
        <v>1</v>
      </c>
      <c r="P5479" s="98">
        <f t="shared" si="2988"/>
        <v>718.28</v>
      </c>
      <c r="Q5479" s="97">
        <f t="shared" si="2989"/>
        <v>35914</v>
      </c>
      <c r="R5479" s="97"/>
      <c r="S5479" s="97"/>
    </row>
    <row r="5480" spans="1:19" x14ac:dyDescent="0.25">
      <c r="A5480" s="89" t="s">
        <v>11497</v>
      </c>
      <c r="B5480" s="89" t="s">
        <v>11249</v>
      </c>
      <c r="C5480" s="89"/>
      <c r="D5480" s="89" t="s">
        <v>962</v>
      </c>
      <c r="E5480" s="94" t="s">
        <v>1645</v>
      </c>
      <c r="F5480" s="95" t="s">
        <v>1646</v>
      </c>
      <c r="G5480" s="89" t="s">
        <v>648</v>
      </c>
      <c r="H5480" s="89" t="s">
        <v>34</v>
      </c>
      <c r="I5480" s="96">
        <v>1</v>
      </c>
      <c r="J5480" s="97">
        <v>3130</v>
      </c>
      <c r="K5480" s="98">
        <f t="shared" si="2983"/>
        <v>782.5</v>
      </c>
      <c r="L5480" s="99">
        <f t="shared" si="2984"/>
        <v>1.0815399999999999</v>
      </c>
      <c r="M5480" s="100">
        <f t="shared" si="2985"/>
        <v>1.0590999999999999</v>
      </c>
      <c r="N5480" s="101">
        <f t="shared" si="2986"/>
        <v>0.97811300000000001</v>
      </c>
      <c r="O5480" s="100">
        <f t="shared" si="2987"/>
        <v>1</v>
      </c>
      <c r="P5480" s="98">
        <f t="shared" si="2988"/>
        <v>876.7</v>
      </c>
      <c r="Q5480" s="97">
        <f t="shared" si="2989"/>
        <v>3506.8</v>
      </c>
      <c r="R5480" s="97"/>
      <c r="S5480" s="97"/>
    </row>
    <row r="5481" spans="1:19" ht="22.5" x14ac:dyDescent="0.25">
      <c r="A5481" s="89" t="s">
        <v>11498</v>
      </c>
      <c r="B5481" s="89" t="s">
        <v>11249</v>
      </c>
      <c r="C5481" s="89" t="s">
        <v>17297</v>
      </c>
      <c r="D5481" s="89" t="s">
        <v>967</v>
      </c>
      <c r="E5481" s="94" t="s">
        <v>11499</v>
      </c>
      <c r="F5481" s="95" t="s">
        <v>11500</v>
      </c>
      <c r="G5481" s="89" t="s">
        <v>648</v>
      </c>
      <c r="H5481" s="89" t="s">
        <v>34</v>
      </c>
      <c r="I5481" s="96">
        <v>1</v>
      </c>
      <c r="J5481" s="97">
        <v>5624214</v>
      </c>
      <c r="K5481" s="98">
        <f t="shared" si="2983"/>
        <v>1406053.5</v>
      </c>
      <c r="L5481" s="99">
        <f t="shared" si="2984"/>
        <v>1.0815399999999999</v>
      </c>
      <c r="M5481" s="100">
        <f t="shared" si="2985"/>
        <v>1.0590999999999999</v>
      </c>
      <c r="N5481" s="101">
        <f t="shared" si="2986"/>
        <v>0.97811300000000001</v>
      </c>
      <c r="O5481" s="100">
        <f t="shared" si="2987"/>
        <v>1</v>
      </c>
      <c r="P5481" s="98">
        <f t="shared" si="2988"/>
        <v>1575325.96</v>
      </c>
      <c r="Q5481" s="97">
        <f t="shared" si="2989"/>
        <v>6301303.8399999999</v>
      </c>
      <c r="R5481" s="97">
        <f t="shared" ref="R5481" si="2991">Q5481</f>
        <v>6301303.8399999999</v>
      </c>
      <c r="S5481" s="97"/>
    </row>
    <row r="5482" spans="1:19" x14ac:dyDescent="0.25">
      <c r="A5482" s="89" t="s">
        <v>11501</v>
      </c>
      <c r="B5482" s="89" t="s">
        <v>11249</v>
      </c>
      <c r="C5482" s="89"/>
      <c r="D5482" s="89" t="s">
        <v>973</v>
      </c>
      <c r="E5482" s="94" t="s">
        <v>1645</v>
      </c>
      <c r="F5482" s="95" t="s">
        <v>1646</v>
      </c>
      <c r="G5482" s="89" t="s">
        <v>648</v>
      </c>
      <c r="H5482" s="89" t="s">
        <v>12</v>
      </c>
      <c r="I5482" s="96">
        <v>1</v>
      </c>
      <c r="J5482" s="97">
        <v>782</v>
      </c>
      <c r="K5482" s="98">
        <f t="shared" si="2983"/>
        <v>782</v>
      </c>
      <c r="L5482" s="99">
        <f t="shared" si="2984"/>
        <v>1.0815399999999999</v>
      </c>
      <c r="M5482" s="100">
        <f t="shared" si="2985"/>
        <v>1.0590999999999999</v>
      </c>
      <c r="N5482" s="101">
        <f t="shared" si="2986"/>
        <v>0.97811300000000001</v>
      </c>
      <c r="O5482" s="100">
        <f t="shared" si="2987"/>
        <v>1</v>
      </c>
      <c r="P5482" s="98">
        <f t="shared" si="2988"/>
        <v>876.14</v>
      </c>
      <c r="Q5482" s="97">
        <f t="shared" si="2989"/>
        <v>876.14</v>
      </c>
      <c r="R5482" s="97"/>
      <c r="S5482" s="97"/>
    </row>
    <row r="5483" spans="1:19" ht="22.5" x14ac:dyDescent="0.25">
      <c r="A5483" s="89" t="s">
        <v>11502</v>
      </c>
      <c r="B5483" s="89" t="s">
        <v>11249</v>
      </c>
      <c r="C5483" s="89" t="s">
        <v>17297</v>
      </c>
      <c r="D5483" s="89" t="s">
        <v>979</v>
      </c>
      <c r="E5483" s="94" t="s">
        <v>11503</v>
      </c>
      <c r="F5483" s="95" t="s">
        <v>11504</v>
      </c>
      <c r="G5483" s="89" t="s">
        <v>648</v>
      </c>
      <c r="H5483" s="89" t="s">
        <v>12</v>
      </c>
      <c r="I5483" s="96">
        <v>1</v>
      </c>
      <c r="J5483" s="97">
        <v>14610</v>
      </c>
      <c r="K5483" s="98">
        <f t="shared" si="2983"/>
        <v>14610</v>
      </c>
      <c r="L5483" s="99">
        <f t="shared" si="2984"/>
        <v>1.0815399999999999</v>
      </c>
      <c r="M5483" s="100">
        <f t="shared" si="2985"/>
        <v>1.0590999999999999</v>
      </c>
      <c r="N5483" s="101">
        <f t="shared" si="2986"/>
        <v>0.97811300000000001</v>
      </c>
      <c r="O5483" s="100">
        <f t="shared" si="2987"/>
        <v>1</v>
      </c>
      <c r="P5483" s="98">
        <f t="shared" si="2988"/>
        <v>16368.87</v>
      </c>
      <c r="Q5483" s="97">
        <f t="shared" si="2989"/>
        <v>16368.87</v>
      </c>
      <c r="R5483" s="97">
        <f t="shared" ref="R5483" si="2992">Q5483</f>
        <v>16368.87</v>
      </c>
      <c r="S5483" s="97"/>
    </row>
    <row r="5484" spans="1:19" x14ac:dyDescent="0.25">
      <c r="A5484" s="89" t="s">
        <v>11505</v>
      </c>
      <c r="B5484" s="89" t="s">
        <v>11249</v>
      </c>
      <c r="C5484" s="89"/>
      <c r="D5484" s="89" t="s">
        <v>985</v>
      </c>
      <c r="E5484" s="94" t="s">
        <v>1531</v>
      </c>
      <c r="F5484" s="95" t="s">
        <v>1532</v>
      </c>
      <c r="G5484" s="89" t="s">
        <v>1071</v>
      </c>
      <c r="H5484" s="89" t="s">
        <v>1501</v>
      </c>
      <c r="I5484" s="96">
        <v>1</v>
      </c>
      <c r="J5484" s="97">
        <v>7753</v>
      </c>
      <c r="K5484" s="98">
        <f t="shared" si="2983"/>
        <v>11075.71</v>
      </c>
      <c r="L5484" s="99">
        <f t="shared" si="2984"/>
        <v>1.0815399999999999</v>
      </c>
      <c r="M5484" s="100">
        <f t="shared" si="2985"/>
        <v>1.0590999999999999</v>
      </c>
      <c r="N5484" s="101">
        <f t="shared" si="2986"/>
        <v>0.97811300000000001</v>
      </c>
      <c r="O5484" s="100">
        <f t="shared" si="2987"/>
        <v>1</v>
      </c>
      <c r="P5484" s="98">
        <f t="shared" si="2988"/>
        <v>12409.1</v>
      </c>
      <c r="Q5484" s="97">
        <f t="shared" si="2989"/>
        <v>8686.3700000000008</v>
      </c>
      <c r="R5484" s="97"/>
      <c r="S5484" s="97"/>
    </row>
    <row r="5485" spans="1:19" ht="22.5" x14ac:dyDescent="0.25">
      <c r="A5485" s="89" t="s">
        <v>11506</v>
      </c>
      <c r="B5485" s="89" t="s">
        <v>11249</v>
      </c>
      <c r="C5485" s="89"/>
      <c r="D5485" s="89" t="s">
        <v>988</v>
      </c>
      <c r="E5485" s="94" t="s">
        <v>11507</v>
      </c>
      <c r="F5485" s="95" t="s">
        <v>11508</v>
      </c>
      <c r="G5485" s="89" t="s">
        <v>648</v>
      </c>
      <c r="H5485" s="89" t="s">
        <v>60</v>
      </c>
      <c r="I5485" s="96">
        <v>1</v>
      </c>
      <c r="J5485" s="97">
        <v>38935</v>
      </c>
      <c r="K5485" s="98">
        <f t="shared" si="2983"/>
        <v>3893.5</v>
      </c>
      <c r="L5485" s="99">
        <f t="shared" si="2984"/>
        <v>1.0815399999999999</v>
      </c>
      <c r="M5485" s="100">
        <f t="shared" si="2985"/>
        <v>1.0590999999999999</v>
      </c>
      <c r="N5485" s="101">
        <f t="shared" si="2986"/>
        <v>0.97811300000000001</v>
      </c>
      <c r="O5485" s="100">
        <f t="shared" si="2987"/>
        <v>1</v>
      </c>
      <c r="P5485" s="98">
        <f t="shared" si="2988"/>
        <v>4362.2299999999996</v>
      </c>
      <c r="Q5485" s="97">
        <f t="shared" si="2989"/>
        <v>43622.3</v>
      </c>
      <c r="R5485" s="97"/>
      <c r="S5485" s="97"/>
    </row>
    <row r="5486" spans="1:19" ht="22.5" x14ac:dyDescent="0.25">
      <c r="A5486" s="89" t="s">
        <v>11509</v>
      </c>
      <c r="B5486" s="89" t="s">
        <v>11249</v>
      </c>
      <c r="C5486" s="89"/>
      <c r="D5486" s="89" t="s">
        <v>991</v>
      </c>
      <c r="E5486" s="94" t="s">
        <v>11510</v>
      </c>
      <c r="F5486" s="95" t="s">
        <v>11289</v>
      </c>
      <c r="G5486" s="89" t="s">
        <v>648</v>
      </c>
      <c r="H5486" s="89" t="s">
        <v>122</v>
      </c>
      <c r="I5486" s="96">
        <v>1</v>
      </c>
      <c r="J5486" s="97">
        <v>20607</v>
      </c>
      <c r="K5486" s="98">
        <f t="shared" si="2983"/>
        <v>824.28</v>
      </c>
      <c r="L5486" s="99">
        <f t="shared" si="2984"/>
        <v>1.0815399999999999</v>
      </c>
      <c r="M5486" s="100">
        <f t="shared" si="2985"/>
        <v>1.0590999999999999</v>
      </c>
      <c r="N5486" s="101">
        <f t="shared" si="2986"/>
        <v>0.97811300000000001</v>
      </c>
      <c r="O5486" s="100">
        <f t="shared" si="2987"/>
        <v>1</v>
      </c>
      <c r="P5486" s="98">
        <f t="shared" si="2988"/>
        <v>923.51</v>
      </c>
      <c r="Q5486" s="97">
        <f t="shared" si="2989"/>
        <v>23087.75</v>
      </c>
      <c r="R5486" s="97"/>
      <c r="S5486" s="97"/>
    </row>
    <row r="5487" spans="1:19" x14ac:dyDescent="0.25">
      <c r="A5487" s="82" t="s">
        <v>9456</v>
      </c>
      <c r="B5487" s="83"/>
      <c r="C5487" s="84"/>
      <c r="D5487" s="85"/>
      <c r="E5487" s="86"/>
      <c r="F5487" s="86" t="s">
        <v>11512</v>
      </c>
      <c r="G5487" s="82"/>
      <c r="H5487" s="82"/>
      <c r="I5487" s="87"/>
      <c r="J5487" s="88">
        <f>SUM(J5488:J5489)</f>
        <v>5058152</v>
      </c>
      <c r="K5487" s="98"/>
      <c r="L5487" s="99"/>
      <c r="M5487" s="100"/>
      <c r="N5487" s="101"/>
      <c r="O5487" s="100"/>
      <c r="P5487" s="98"/>
      <c r="Q5487" s="88">
        <f>SUM(Q5488:Q5489)</f>
        <v>5667094.5899999999</v>
      </c>
      <c r="R5487" s="88">
        <f t="shared" ref="R5487:S5487" si="2993">SUM(R5488:R5489)</f>
        <v>5510334.3300000001</v>
      </c>
      <c r="S5487" s="88">
        <f t="shared" si="2993"/>
        <v>0</v>
      </c>
    </row>
    <row r="5488" spans="1:19" x14ac:dyDescent="0.25">
      <c r="A5488" s="89" t="s">
        <v>11513</v>
      </c>
      <c r="B5488" s="89" t="s">
        <v>11249</v>
      </c>
      <c r="C5488" s="89"/>
      <c r="D5488" s="89" t="s">
        <v>995</v>
      </c>
      <c r="E5488" s="94" t="s">
        <v>11250</v>
      </c>
      <c r="F5488" s="95" t="s">
        <v>11251</v>
      </c>
      <c r="G5488" s="89" t="s">
        <v>648</v>
      </c>
      <c r="H5488" s="89" t="s">
        <v>12</v>
      </c>
      <c r="I5488" s="96">
        <v>1</v>
      </c>
      <c r="J5488" s="97">
        <v>139916</v>
      </c>
      <c r="K5488" s="98">
        <f>J5488/H5488</f>
        <v>139916</v>
      </c>
      <c r="L5488" s="99">
        <f>$L$8</f>
        <v>1.0815399999999999</v>
      </c>
      <c r="M5488" s="100">
        <f>$M$8</f>
        <v>1.0590999999999999</v>
      </c>
      <c r="N5488" s="101">
        <f>$N$8</f>
        <v>0.97811300000000001</v>
      </c>
      <c r="O5488" s="100">
        <f>$O$8</f>
        <v>1</v>
      </c>
      <c r="P5488" s="98">
        <f>K5488*L5488*M5488*N5488*O5488</f>
        <v>156760.26</v>
      </c>
      <c r="Q5488" s="97">
        <f>H5488*P5488</f>
        <v>156760.26</v>
      </c>
      <c r="R5488" s="97"/>
      <c r="S5488" s="97"/>
    </row>
    <row r="5489" spans="1:19" ht="22.5" x14ac:dyDescent="0.25">
      <c r="A5489" s="89" t="s">
        <v>11514</v>
      </c>
      <c r="B5489" s="89" t="s">
        <v>11249</v>
      </c>
      <c r="C5489" s="89" t="s">
        <v>17297</v>
      </c>
      <c r="D5489" s="89" t="s">
        <v>998</v>
      </c>
      <c r="E5489" s="94" t="s">
        <v>11515</v>
      </c>
      <c r="F5489" s="95" t="s">
        <v>11516</v>
      </c>
      <c r="G5489" s="89" t="s">
        <v>648</v>
      </c>
      <c r="H5489" s="89" t="s">
        <v>12</v>
      </c>
      <c r="I5489" s="96">
        <v>1</v>
      </c>
      <c r="J5489" s="97">
        <v>4918236</v>
      </c>
      <c r="K5489" s="98">
        <f>J5489/H5489</f>
        <v>4918236</v>
      </c>
      <c r="L5489" s="99">
        <f>$L$8</f>
        <v>1.0815399999999999</v>
      </c>
      <c r="M5489" s="100">
        <f>$M$8</f>
        <v>1.0590999999999999</v>
      </c>
      <c r="N5489" s="101">
        <f>$N$8</f>
        <v>0.97811300000000001</v>
      </c>
      <c r="O5489" s="100">
        <f>$O$8</f>
        <v>1</v>
      </c>
      <c r="P5489" s="98">
        <f>K5489*L5489*M5489*N5489*O5489</f>
        <v>5510334.3300000001</v>
      </c>
      <c r="Q5489" s="97">
        <f>H5489*P5489</f>
        <v>5510334.3300000001</v>
      </c>
      <c r="R5489" s="97">
        <f t="shared" ref="R5489" si="2994">Q5489</f>
        <v>5510334.3300000001</v>
      </c>
      <c r="S5489" s="97"/>
    </row>
    <row r="5490" spans="1:19" x14ac:dyDescent="0.25">
      <c r="A5490" s="82" t="s">
        <v>9458</v>
      </c>
      <c r="B5490" s="83"/>
      <c r="C5490" s="84"/>
      <c r="D5490" s="85"/>
      <c r="E5490" s="86"/>
      <c r="F5490" s="86" t="s">
        <v>11518</v>
      </c>
      <c r="G5490" s="82"/>
      <c r="H5490" s="82"/>
      <c r="I5490" s="87"/>
      <c r="J5490" s="88">
        <f>SUM(J5491:J5506)</f>
        <v>18278157</v>
      </c>
      <c r="K5490" s="98"/>
      <c r="L5490" s="99"/>
      <c r="M5490" s="100"/>
      <c r="N5490" s="101"/>
      <c r="O5490" s="100"/>
      <c r="P5490" s="98"/>
      <c r="Q5490" s="88">
        <f>SUM(Q5491:Q5506)</f>
        <v>20478634.23</v>
      </c>
      <c r="R5490" s="88">
        <f t="shared" ref="R5490:S5490" si="2995">SUM(R5491:R5506)</f>
        <v>20441092.25</v>
      </c>
      <c r="S5490" s="88">
        <f t="shared" si="2995"/>
        <v>0</v>
      </c>
    </row>
    <row r="5491" spans="1:19" x14ac:dyDescent="0.25">
      <c r="A5491" s="89"/>
      <c r="B5491" s="90"/>
      <c r="C5491" s="90"/>
      <c r="D5491" s="91"/>
      <c r="E5491" s="92"/>
      <c r="F5491" s="92" t="s">
        <v>11518</v>
      </c>
      <c r="G5491" s="91"/>
      <c r="H5491" s="91"/>
      <c r="I5491" s="93">
        <v>1</v>
      </c>
      <c r="J5491" s="91"/>
      <c r="K5491" s="98"/>
      <c r="L5491" s="99"/>
      <c r="M5491" s="100"/>
      <c r="N5491" s="101"/>
      <c r="O5491" s="100"/>
      <c r="P5491" s="98"/>
      <c r="Q5491" s="91"/>
      <c r="R5491" s="91"/>
      <c r="S5491" s="91"/>
    </row>
    <row r="5492" spans="1:19" x14ac:dyDescent="0.25">
      <c r="A5492" s="89" t="s">
        <v>11519</v>
      </c>
      <c r="B5492" s="89" t="s">
        <v>11249</v>
      </c>
      <c r="C5492" s="89"/>
      <c r="D5492" s="89" t="s">
        <v>1002</v>
      </c>
      <c r="E5492" s="94" t="s">
        <v>6668</v>
      </c>
      <c r="F5492" s="95" t="s">
        <v>6669</v>
      </c>
      <c r="G5492" s="89" t="s">
        <v>648</v>
      </c>
      <c r="H5492" s="89" t="s">
        <v>12</v>
      </c>
      <c r="I5492" s="96">
        <v>1</v>
      </c>
      <c r="J5492" s="97">
        <v>948</v>
      </c>
      <c r="K5492" s="98">
        <f t="shared" ref="K5492:K5506" si="2996">J5492/H5492</f>
        <v>948</v>
      </c>
      <c r="L5492" s="99">
        <f t="shared" ref="L5492:L5506" si="2997">$L$8</f>
        <v>1.0815399999999999</v>
      </c>
      <c r="M5492" s="100">
        <f t="shared" ref="M5492:M5506" si="2998">$M$8</f>
        <v>1.0590999999999999</v>
      </c>
      <c r="N5492" s="101">
        <f t="shared" ref="N5492:N5506" si="2999">$N$8</f>
        <v>0.97811300000000001</v>
      </c>
      <c r="O5492" s="100">
        <f t="shared" ref="O5492:O5506" si="3000">$O$8</f>
        <v>1</v>
      </c>
      <c r="P5492" s="98">
        <f t="shared" ref="P5492:P5506" si="3001">K5492*L5492*M5492*N5492*O5492</f>
        <v>1062.1300000000001</v>
      </c>
      <c r="Q5492" s="97">
        <f t="shared" ref="Q5492:Q5506" si="3002">H5492*P5492</f>
        <v>1062.1300000000001</v>
      </c>
      <c r="R5492" s="97"/>
      <c r="S5492" s="97"/>
    </row>
    <row r="5493" spans="1:19" ht="22.5" x14ac:dyDescent="0.25">
      <c r="A5493" s="89" t="s">
        <v>11520</v>
      </c>
      <c r="B5493" s="89" t="s">
        <v>11249</v>
      </c>
      <c r="C5493" s="89" t="s">
        <v>17297</v>
      </c>
      <c r="D5493" s="89" t="s">
        <v>1005</v>
      </c>
      <c r="E5493" s="94" t="s">
        <v>11521</v>
      </c>
      <c r="F5493" s="95" t="s">
        <v>11522</v>
      </c>
      <c r="G5493" s="89" t="s">
        <v>648</v>
      </c>
      <c r="H5493" s="89" t="s">
        <v>12</v>
      </c>
      <c r="I5493" s="96">
        <v>1</v>
      </c>
      <c r="J5493" s="97">
        <v>116906</v>
      </c>
      <c r="K5493" s="98">
        <f t="shared" si="2996"/>
        <v>116906</v>
      </c>
      <c r="L5493" s="99">
        <f t="shared" si="2997"/>
        <v>1.0815399999999999</v>
      </c>
      <c r="M5493" s="100">
        <f t="shared" si="2998"/>
        <v>1.0590999999999999</v>
      </c>
      <c r="N5493" s="101">
        <f t="shared" si="2999"/>
        <v>0.97811300000000001</v>
      </c>
      <c r="O5493" s="100">
        <f t="shared" si="3000"/>
        <v>1</v>
      </c>
      <c r="P5493" s="98">
        <f t="shared" si="3001"/>
        <v>130980.12</v>
      </c>
      <c r="Q5493" s="97">
        <f t="shared" si="3002"/>
        <v>130980.12</v>
      </c>
      <c r="R5493" s="97">
        <f t="shared" ref="R5493" si="3003">Q5493</f>
        <v>130980.12</v>
      </c>
      <c r="S5493" s="97"/>
    </row>
    <row r="5494" spans="1:19" x14ac:dyDescent="0.25">
      <c r="A5494" s="89" t="s">
        <v>11523</v>
      </c>
      <c r="B5494" s="89" t="s">
        <v>11249</v>
      </c>
      <c r="C5494" s="89"/>
      <c r="D5494" s="89" t="s">
        <v>1012</v>
      </c>
      <c r="E5494" s="94" t="s">
        <v>11524</v>
      </c>
      <c r="F5494" s="95" t="s">
        <v>11525</v>
      </c>
      <c r="G5494" s="89" t="s">
        <v>648</v>
      </c>
      <c r="H5494" s="89" t="s">
        <v>12</v>
      </c>
      <c r="I5494" s="96">
        <v>1</v>
      </c>
      <c r="J5494" s="97">
        <v>20281</v>
      </c>
      <c r="K5494" s="98">
        <f t="shared" si="2996"/>
        <v>20281</v>
      </c>
      <c r="L5494" s="99">
        <f t="shared" si="2997"/>
        <v>1.0815399999999999</v>
      </c>
      <c r="M5494" s="100">
        <f t="shared" si="2998"/>
        <v>1.0590999999999999</v>
      </c>
      <c r="N5494" s="101">
        <f t="shared" si="2999"/>
        <v>0.97811300000000001</v>
      </c>
      <c r="O5494" s="100">
        <f t="shared" si="3000"/>
        <v>1</v>
      </c>
      <c r="P5494" s="98">
        <f t="shared" si="3001"/>
        <v>22722.6</v>
      </c>
      <c r="Q5494" s="97">
        <f t="shared" si="3002"/>
        <v>22722.6</v>
      </c>
      <c r="R5494" s="97"/>
      <c r="S5494" s="97"/>
    </row>
    <row r="5495" spans="1:19" ht="22.5" x14ac:dyDescent="0.25">
      <c r="A5495" s="89" t="s">
        <v>11526</v>
      </c>
      <c r="B5495" s="89" t="s">
        <v>11249</v>
      </c>
      <c r="C5495" s="89" t="s">
        <v>17297</v>
      </c>
      <c r="D5495" s="89" t="s">
        <v>1017</v>
      </c>
      <c r="E5495" s="94" t="s">
        <v>11527</v>
      </c>
      <c r="F5495" s="95" t="s">
        <v>11528</v>
      </c>
      <c r="G5495" s="89" t="s">
        <v>648</v>
      </c>
      <c r="H5495" s="89" t="s">
        <v>12</v>
      </c>
      <c r="I5495" s="96">
        <v>1</v>
      </c>
      <c r="J5495" s="97">
        <v>163323</v>
      </c>
      <c r="K5495" s="98">
        <f t="shared" si="2996"/>
        <v>163323</v>
      </c>
      <c r="L5495" s="99">
        <f t="shared" si="2997"/>
        <v>1.0815399999999999</v>
      </c>
      <c r="M5495" s="100">
        <f t="shared" si="2998"/>
        <v>1.0590999999999999</v>
      </c>
      <c r="N5495" s="101">
        <f t="shared" si="2999"/>
        <v>0.97811300000000001</v>
      </c>
      <c r="O5495" s="100">
        <f t="shared" si="3000"/>
        <v>1</v>
      </c>
      <c r="P5495" s="98">
        <f t="shared" si="3001"/>
        <v>182985.19</v>
      </c>
      <c r="Q5495" s="97">
        <f t="shared" si="3002"/>
        <v>182985.19</v>
      </c>
      <c r="R5495" s="97">
        <f t="shared" ref="R5495" si="3004">Q5495</f>
        <v>182985.19</v>
      </c>
      <c r="S5495" s="97"/>
    </row>
    <row r="5496" spans="1:19" x14ac:dyDescent="0.25">
      <c r="A5496" s="89" t="s">
        <v>11529</v>
      </c>
      <c r="B5496" s="89" t="s">
        <v>11249</v>
      </c>
      <c r="C5496" s="89"/>
      <c r="D5496" s="89" t="s">
        <v>1022</v>
      </c>
      <c r="E5496" s="94" t="s">
        <v>6668</v>
      </c>
      <c r="F5496" s="95" t="s">
        <v>6669</v>
      </c>
      <c r="G5496" s="89" t="s">
        <v>648</v>
      </c>
      <c r="H5496" s="89" t="s">
        <v>12</v>
      </c>
      <c r="I5496" s="96">
        <v>1</v>
      </c>
      <c r="J5496" s="97">
        <v>948</v>
      </c>
      <c r="K5496" s="98">
        <f t="shared" si="2996"/>
        <v>948</v>
      </c>
      <c r="L5496" s="99">
        <f t="shared" si="2997"/>
        <v>1.0815399999999999</v>
      </c>
      <c r="M5496" s="100">
        <f t="shared" si="2998"/>
        <v>1.0590999999999999</v>
      </c>
      <c r="N5496" s="101">
        <f t="shared" si="2999"/>
        <v>0.97811300000000001</v>
      </c>
      <c r="O5496" s="100">
        <f t="shared" si="3000"/>
        <v>1</v>
      </c>
      <c r="P5496" s="98">
        <f t="shared" si="3001"/>
        <v>1062.1300000000001</v>
      </c>
      <c r="Q5496" s="97">
        <f t="shared" si="3002"/>
        <v>1062.1300000000001</v>
      </c>
      <c r="R5496" s="97"/>
      <c r="S5496" s="97"/>
    </row>
    <row r="5497" spans="1:19" ht="22.5" x14ac:dyDescent="0.25">
      <c r="A5497" s="89" t="s">
        <v>11530</v>
      </c>
      <c r="B5497" s="89" t="s">
        <v>11249</v>
      </c>
      <c r="C5497" s="89" t="s">
        <v>17297</v>
      </c>
      <c r="D5497" s="89" t="s">
        <v>1027</v>
      </c>
      <c r="E5497" s="94" t="s">
        <v>11531</v>
      </c>
      <c r="F5497" s="95" t="s">
        <v>11532</v>
      </c>
      <c r="G5497" s="89" t="s">
        <v>648</v>
      </c>
      <c r="H5497" s="89" t="s">
        <v>12</v>
      </c>
      <c r="I5497" s="96">
        <v>1</v>
      </c>
      <c r="J5497" s="97">
        <v>55954</v>
      </c>
      <c r="K5497" s="98">
        <f t="shared" si="2996"/>
        <v>55954</v>
      </c>
      <c r="L5497" s="99">
        <f t="shared" si="2997"/>
        <v>1.0815399999999999</v>
      </c>
      <c r="M5497" s="100">
        <f t="shared" si="2998"/>
        <v>1.0590999999999999</v>
      </c>
      <c r="N5497" s="101">
        <f t="shared" si="2999"/>
        <v>0.97811300000000001</v>
      </c>
      <c r="O5497" s="100">
        <f t="shared" si="3000"/>
        <v>1</v>
      </c>
      <c r="P5497" s="98">
        <f t="shared" si="3001"/>
        <v>62690.21</v>
      </c>
      <c r="Q5497" s="97">
        <f t="shared" si="3002"/>
        <v>62690.21</v>
      </c>
      <c r="R5497" s="97">
        <f t="shared" ref="R5497" si="3005">Q5497</f>
        <v>62690.21</v>
      </c>
      <c r="S5497" s="97"/>
    </row>
    <row r="5498" spans="1:19" x14ac:dyDescent="0.25">
      <c r="A5498" s="89" t="s">
        <v>11533</v>
      </c>
      <c r="B5498" s="89" t="s">
        <v>11249</v>
      </c>
      <c r="C5498" s="89"/>
      <c r="D5498" s="89" t="s">
        <v>1032</v>
      </c>
      <c r="E5498" s="94" t="s">
        <v>9806</v>
      </c>
      <c r="F5498" s="95" t="s">
        <v>9807</v>
      </c>
      <c r="G5498" s="89" t="s">
        <v>648</v>
      </c>
      <c r="H5498" s="89" t="s">
        <v>12</v>
      </c>
      <c r="I5498" s="96">
        <v>1</v>
      </c>
      <c r="J5498" s="97">
        <v>9435</v>
      </c>
      <c r="K5498" s="98">
        <f t="shared" si="2996"/>
        <v>9435</v>
      </c>
      <c r="L5498" s="99">
        <f t="shared" si="2997"/>
        <v>1.0815399999999999</v>
      </c>
      <c r="M5498" s="100">
        <f t="shared" si="2998"/>
        <v>1.0590999999999999</v>
      </c>
      <c r="N5498" s="101">
        <f t="shared" si="2999"/>
        <v>0.97811300000000001</v>
      </c>
      <c r="O5498" s="100">
        <f t="shared" si="3000"/>
        <v>1</v>
      </c>
      <c r="P5498" s="98">
        <f t="shared" si="3001"/>
        <v>10570.86</v>
      </c>
      <c r="Q5498" s="97">
        <f t="shared" si="3002"/>
        <v>10570.86</v>
      </c>
      <c r="R5498" s="97"/>
      <c r="S5498" s="97"/>
    </row>
    <row r="5499" spans="1:19" ht="22.5" x14ac:dyDescent="0.25">
      <c r="A5499" s="89" t="s">
        <v>11534</v>
      </c>
      <c r="B5499" s="89" t="s">
        <v>11249</v>
      </c>
      <c r="C5499" s="89" t="s">
        <v>17297</v>
      </c>
      <c r="D5499" s="89" t="s">
        <v>1037</v>
      </c>
      <c r="E5499" s="94" t="s">
        <v>11535</v>
      </c>
      <c r="F5499" s="95" t="s">
        <v>11536</v>
      </c>
      <c r="G5499" s="89" t="s">
        <v>648</v>
      </c>
      <c r="H5499" s="89" t="s">
        <v>12</v>
      </c>
      <c r="I5499" s="96">
        <v>1</v>
      </c>
      <c r="J5499" s="97">
        <v>117461</v>
      </c>
      <c r="K5499" s="98">
        <f t="shared" si="2996"/>
        <v>117461</v>
      </c>
      <c r="L5499" s="99">
        <f t="shared" si="2997"/>
        <v>1.0815399999999999</v>
      </c>
      <c r="M5499" s="100">
        <f t="shared" si="2998"/>
        <v>1.0590999999999999</v>
      </c>
      <c r="N5499" s="101">
        <f t="shared" si="2999"/>
        <v>0.97811300000000001</v>
      </c>
      <c r="O5499" s="100">
        <f t="shared" si="3000"/>
        <v>1</v>
      </c>
      <c r="P5499" s="98">
        <f t="shared" si="3001"/>
        <v>131601.94</v>
      </c>
      <c r="Q5499" s="97">
        <f t="shared" si="3002"/>
        <v>131601.94</v>
      </c>
      <c r="R5499" s="97">
        <f t="shared" ref="R5499" si="3006">Q5499</f>
        <v>131601.94</v>
      </c>
      <c r="S5499" s="97"/>
    </row>
    <row r="5500" spans="1:19" x14ac:dyDescent="0.25">
      <c r="A5500" s="89" t="s">
        <v>11537</v>
      </c>
      <c r="B5500" s="89" t="s">
        <v>11249</v>
      </c>
      <c r="C5500" s="89"/>
      <c r="D5500" s="89" t="s">
        <v>1045</v>
      </c>
      <c r="E5500" s="94" t="s">
        <v>6668</v>
      </c>
      <c r="F5500" s="95" t="s">
        <v>6669</v>
      </c>
      <c r="G5500" s="89" t="s">
        <v>648</v>
      </c>
      <c r="H5500" s="89" t="s">
        <v>24</v>
      </c>
      <c r="I5500" s="96">
        <v>1</v>
      </c>
      <c r="J5500" s="97">
        <v>1896</v>
      </c>
      <c r="K5500" s="98">
        <f t="shared" si="2996"/>
        <v>948</v>
      </c>
      <c r="L5500" s="99">
        <f t="shared" si="2997"/>
        <v>1.0815399999999999</v>
      </c>
      <c r="M5500" s="100">
        <f t="shared" si="2998"/>
        <v>1.0590999999999999</v>
      </c>
      <c r="N5500" s="101">
        <f t="shared" si="2999"/>
        <v>0.97811300000000001</v>
      </c>
      <c r="O5500" s="100">
        <f t="shared" si="3000"/>
        <v>1</v>
      </c>
      <c r="P5500" s="98">
        <f t="shared" si="3001"/>
        <v>1062.1300000000001</v>
      </c>
      <c r="Q5500" s="97">
        <f t="shared" si="3002"/>
        <v>2124.2600000000002</v>
      </c>
      <c r="R5500" s="97"/>
      <c r="S5500" s="97"/>
    </row>
    <row r="5501" spans="1:19" ht="22.5" x14ac:dyDescent="0.25">
      <c r="A5501" s="89" t="s">
        <v>11538</v>
      </c>
      <c r="B5501" s="89" t="s">
        <v>11249</v>
      </c>
      <c r="C5501" s="89" t="s">
        <v>17297</v>
      </c>
      <c r="D5501" s="89" t="s">
        <v>1050</v>
      </c>
      <c r="E5501" s="94" t="s">
        <v>11539</v>
      </c>
      <c r="F5501" s="95" t="s">
        <v>11540</v>
      </c>
      <c r="G5501" s="89" t="s">
        <v>648</v>
      </c>
      <c r="H5501" s="89" t="s">
        <v>12</v>
      </c>
      <c r="I5501" s="96">
        <v>1</v>
      </c>
      <c r="J5501" s="97">
        <v>46889</v>
      </c>
      <c r="K5501" s="98">
        <f t="shared" si="2996"/>
        <v>46889</v>
      </c>
      <c r="L5501" s="99">
        <f t="shared" si="2997"/>
        <v>1.0815399999999999</v>
      </c>
      <c r="M5501" s="100">
        <f t="shared" si="2998"/>
        <v>1.0590999999999999</v>
      </c>
      <c r="N5501" s="101">
        <f t="shared" si="2999"/>
        <v>0.97811300000000001</v>
      </c>
      <c r="O5501" s="100">
        <f t="shared" si="3000"/>
        <v>1</v>
      </c>
      <c r="P5501" s="98">
        <f t="shared" si="3001"/>
        <v>52533.89</v>
      </c>
      <c r="Q5501" s="97">
        <f t="shared" si="3002"/>
        <v>52533.89</v>
      </c>
      <c r="R5501" s="97">
        <f t="shared" ref="R5501:R5506" si="3007">Q5501</f>
        <v>52533.89</v>
      </c>
      <c r="S5501" s="97"/>
    </row>
    <row r="5502" spans="1:19" ht="22.5" x14ac:dyDescent="0.25">
      <c r="A5502" s="89" t="s">
        <v>11541</v>
      </c>
      <c r="B5502" s="89" t="s">
        <v>11249</v>
      </c>
      <c r="C5502" s="89" t="s">
        <v>17297</v>
      </c>
      <c r="D5502" s="89" t="s">
        <v>1058</v>
      </c>
      <c r="E5502" s="94" t="s">
        <v>11542</v>
      </c>
      <c r="F5502" s="95" t="s">
        <v>11543</v>
      </c>
      <c r="G5502" s="89" t="s">
        <v>648</v>
      </c>
      <c r="H5502" s="89" t="s">
        <v>12</v>
      </c>
      <c r="I5502" s="96">
        <v>1</v>
      </c>
      <c r="J5502" s="97">
        <v>94058</v>
      </c>
      <c r="K5502" s="98">
        <f t="shared" si="2996"/>
        <v>94058</v>
      </c>
      <c r="L5502" s="99">
        <f t="shared" si="2997"/>
        <v>1.0815399999999999</v>
      </c>
      <c r="M5502" s="100">
        <f t="shared" si="2998"/>
        <v>1.0590999999999999</v>
      </c>
      <c r="N5502" s="101">
        <f t="shared" si="2999"/>
        <v>0.97811300000000001</v>
      </c>
      <c r="O5502" s="100">
        <f t="shared" si="3000"/>
        <v>1</v>
      </c>
      <c r="P5502" s="98">
        <f t="shared" si="3001"/>
        <v>105381.49</v>
      </c>
      <c r="Q5502" s="97">
        <f t="shared" si="3002"/>
        <v>105381.49</v>
      </c>
      <c r="R5502" s="97">
        <f t="shared" si="3007"/>
        <v>105381.49</v>
      </c>
      <c r="S5502" s="97"/>
    </row>
    <row r="5503" spans="1:19" ht="22.5" x14ac:dyDescent="0.25">
      <c r="A5503" s="89" t="s">
        <v>11544</v>
      </c>
      <c r="B5503" s="89" t="s">
        <v>11249</v>
      </c>
      <c r="C5503" s="89" t="s">
        <v>17297</v>
      </c>
      <c r="D5503" s="89" t="s">
        <v>1063</v>
      </c>
      <c r="E5503" s="94" t="s">
        <v>11545</v>
      </c>
      <c r="F5503" s="95" t="s">
        <v>11546</v>
      </c>
      <c r="G5503" s="89" t="s">
        <v>648</v>
      </c>
      <c r="H5503" s="89" t="s">
        <v>12</v>
      </c>
      <c r="I5503" s="96">
        <v>1</v>
      </c>
      <c r="J5503" s="97">
        <v>17738</v>
      </c>
      <c r="K5503" s="98">
        <f t="shared" si="2996"/>
        <v>17738</v>
      </c>
      <c r="L5503" s="99">
        <f t="shared" si="2997"/>
        <v>1.0815399999999999</v>
      </c>
      <c r="M5503" s="100">
        <f t="shared" si="2998"/>
        <v>1.0590999999999999</v>
      </c>
      <c r="N5503" s="101">
        <f t="shared" si="2999"/>
        <v>0.97811300000000001</v>
      </c>
      <c r="O5503" s="100">
        <f t="shared" si="3000"/>
        <v>1</v>
      </c>
      <c r="P5503" s="98">
        <f t="shared" si="3001"/>
        <v>19873.45</v>
      </c>
      <c r="Q5503" s="97">
        <f t="shared" si="3002"/>
        <v>19873.45</v>
      </c>
      <c r="R5503" s="97">
        <f t="shared" si="3007"/>
        <v>19873.45</v>
      </c>
      <c r="S5503" s="97"/>
    </row>
    <row r="5504" spans="1:19" ht="22.5" x14ac:dyDescent="0.25">
      <c r="A5504" s="89" t="s">
        <v>11547</v>
      </c>
      <c r="B5504" s="89" t="s">
        <v>11249</v>
      </c>
      <c r="C5504" s="89" t="s">
        <v>17297</v>
      </c>
      <c r="D5504" s="89" t="s">
        <v>1068</v>
      </c>
      <c r="E5504" s="94" t="s">
        <v>11548</v>
      </c>
      <c r="F5504" s="95" t="s">
        <v>11549</v>
      </c>
      <c r="G5504" s="89" t="s">
        <v>648</v>
      </c>
      <c r="H5504" s="89" t="s">
        <v>12</v>
      </c>
      <c r="I5504" s="96">
        <v>1</v>
      </c>
      <c r="J5504" s="97">
        <v>60999</v>
      </c>
      <c r="K5504" s="98">
        <f t="shared" si="2996"/>
        <v>60999</v>
      </c>
      <c r="L5504" s="99">
        <f t="shared" si="2997"/>
        <v>1.0815399999999999</v>
      </c>
      <c r="M5504" s="100">
        <f t="shared" si="2998"/>
        <v>1.0590999999999999</v>
      </c>
      <c r="N5504" s="101">
        <f t="shared" si="2999"/>
        <v>0.97811300000000001</v>
      </c>
      <c r="O5504" s="100">
        <f t="shared" si="3000"/>
        <v>1</v>
      </c>
      <c r="P5504" s="98">
        <f t="shared" si="3001"/>
        <v>68342.570000000007</v>
      </c>
      <c r="Q5504" s="97">
        <f t="shared" si="3002"/>
        <v>68342.570000000007</v>
      </c>
      <c r="R5504" s="97">
        <f t="shared" si="3007"/>
        <v>68342.570000000007</v>
      </c>
      <c r="S5504" s="97"/>
    </row>
    <row r="5505" spans="1:19" ht="22.5" x14ac:dyDescent="0.25">
      <c r="A5505" s="89" t="s">
        <v>11550</v>
      </c>
      <c r="B5505" s="89" t="s">
        <v>11249</v>
      </c>
      <c r="C5505" s="89" t="s">
        <v>17297</v>
      </c>
      <c r="D5505" s="89" t="s">
        <v>1074</v>
      </c>
      <c r="E5505" s="94" t="s">
        <v>11551</v>
      </c>
      <c r="F5505" s="95" t="s">
        <v>11552</v>
      </c>
      <c r="G5505" s="89" t="s">
        <v>648</v>
      </c>
      <c r="H5505" s="89" t="s">
        <v>12</v>
      </c>
      <c r="I5505" s="96">
        <v>1</v>
      </c>
      <c r="J5505" s="97">
        <v>21142</v>
      </c>
      <c r="K5505" s="98">
        <f t="shared" si="2996"/>
        <v>21142</v>
      </c>
      <c r="L5505" s="99">
        <f t="shared" si="2997"/>
        <v>1.0815399999999999</v>
      </c>
      <c r="M5505" s="100">
        <f t="shared" si="2998"/>
        <v>1.0590999999999999</v>
      </c>
      <c r="N5505" s="101">
        <f t="shared" si="2999"/>
        <v>0.97811300000000001</v>
      </c>
      <c r="O5505" s="100">
        <f t="shared" si="3000"/>
        <v>1</v>
      </c>
      <c r="P5505" s="98">
        <f t="shared" si="3001"/>
        <v>23687.25</v>
      </c>
      <c r="Q5505" s="97">
        <f t="shared" si="3002"/>
        <v>23687.25</v>
      </c>
      <c r="R5505" s="97">
        <f t="shared" si="3007"/>
        <v>23687.25</v>
      </c>
      <c r="S5505" s="97"/>
    </row>
    <row r="5506" spans="1:19" ht="22.5" x14ac:dyDescent="0.25">
      <c r="A5506" s="89" t="s">
        <v>11553</v>
      </c>
      <c r="B5506" s="89" t="s">
        <v>11249</v>
      </c>
      <c r="C5506" s="89" t="s">
        <v>17297</v>
      </c>
      <c r="D5506" s="89" t="s">
        <v>1080</v>
      </c>
      <c r="E5506" s="94" t="s">
        <v>11554</v>
      </c>
      <c r="F5506" s="95" t="s">
        <v>11555</v>
      </c>
      <c r="G5506" s="89" t="s">
        <v>648</v>
      </c>
      <c r="H5506" s="89" t="s">
        <v>12</v>
      </c>
      <c r="I5506" s="96">
        <v>1</v>
      </c>
      <c r="J5506" s="97">
        <v>17550179</v>
      </c>
      <c r="K5506" s="98">
        <f t="shared" si="2996"/>
        <v>17550179</v>
      </c>
      <c r="L5506" s="99">
        <f t="shared" si="2997"/>
        <v>1.0815399999999999</v>
      </c>
      <c r="M5506" s="100">
        <f t="shared" si="2998"/>
        <v>1.0590999999999999</v>
      </c>
      <c r="N5506" s="101">
        <f t="shared" si="2999"/>
        <v>0.97811300000000001</v>
      </c>
      <c r="O5506" s="100">
        <f t="shared" si="3000"/>
        <v>1</v>
      </c>
      <c r="P5506" s="98">
        <f t="shared" si="3001"/>
        <v>19663016.140000001</v>
      </c>
      <c r="Q5506" s="97">
        <f t="shared" si="3002"/>
        <v>19663016.140000001</v>
      </c>
      <c r="R5506" s="97">
        <f t="shared" si="3007"/>
        <v>19663016.140000001</v>
      </c>
      <c r="S5506" s="97"/>
    </row>
    <row r="5507" spans="1:19" ht="28.5" x14ac:dyDescent="0.25">
      <c r="A5507" s="72"/>
      <c r="B5507" s="77"/>
      <c r="C5507" s="77"/>
      <c r="D5507" s="77"/>
      <c r="E5507" s="76"/>
      <c r="F5507" s="76" t="s">
        <v>11556</v>
      </c>
      <c r="G5507" s="77"/>
      <c r="H5507" s="77"/>
      <c r="I5507" s="78"/>
      <c r="J5507" s="79">
        <f>J5508</f>
        <v>159445</v>
      </c>
      <c r="K5507" s="98"/>
      <c r="L5507" s="99"/>
      <c r="M5507" s="100"/>
      <c r="N5507" s="101"/>
      <c r="O5507" s="100"/>
      <c r="P5507" s="98"/>
      <c r="Q5507" s="79">
        <f>Q5508</f>
        <v>178640.29</v>
      </c>
      <c r="R5507" s="79">
        <f t="shared" ref="R5507:S5507" si="3008">R5508</f>
        <v>69135.8</v>
      </c>
      <c r="S5507" s="79">
        <f t="shared" si="3008"/>
        <v>0</v>
      </c>
    </row>
    <row r="5508" spans="1:19" x14ac:dyDescent="0.25">
      <c r="A5508" s="82" t="s">
        <v>9462</v>
      </c>
      <c r="B5508" s="83"/>
      <c r="C5508" s="84"/>
      <c r="D5508" s="85"/>
      <c r="E5508" s="86"/>
      <c r="F5508" s="86" t="s">
        <v>11558</v>
      </c>
      <c r="G5508" s="82"/>
      <c r="H5508" s="82"/>
      <c r="I5508" s="87"/>
      <c r="J5508" s="88">
        <f>SUM(J5509:J5528)</f>
        <v>159445</v>
      </c>
      <c r="K5508" s="98"/>
      <c r="L5508" s="99"/>
      <c r="M5508" s="100"/>
      <c r="N5508" s="101"/>
      <c r="O5508" s="100"/>
      <c r="P5508" s="98"/>
      <c r="Q5508" s="88">
        <f>SUM(Q5509:Q5528)</f>
        <v>178640.29</v>
      </c>
      <c r="R5508" s="88">
        <f t="shared" ref="R5508:S5508" si="3009">SUM(R5509:R5528)</f>
        <v>69135.8</v>
      </c>
      <c r="S5508" s="88">
        <f t="shared" si="3009"/>
        <v>0</v>
      </c>
    </row>
    <row r="5509" spans="1:19" x14ac:dyDescent="0.25">
      <c r="A5509" s="89" t="s">
        <v>11559</v>
      </c>
      <c r="B5509" s="89" t="s">
        <v>11560</v>
      </c>
      <c r="C5509" s="89"/>
      <c r="D5509" s="89" t="s">
        <v>12</v>
      </c>
      <c r="E5509" s="94" t="s">
        <v>1746</v>
      </c>
      <c r="F5509" s="95" t="s">
        <v>1747</v>
      </c>
      <c r="G5509" s="89" t="s">
        <v>648</v>
      </c>
      <c r="H5509" s="89" t="s">
        <v>24</v>
      </c>
      <c r="I5509" s="96">
        <v>1</v>
      </c>
      <c r="J5509" s="97">
        <v>5121</v>
      </c>
      <c r="K5509" s="98">
        <f t="shared" ref="K5509:K5528" si="3010">J5509/H5509</f>
        <v>2560.5</v>
      </c>
      <c r="L5509" s="99">
        <f t="shared" ref="L5509:L5528" si="3011">$L$8</f>
        <v>1.0815399999999999</v>
      </c>
      <c r="M5509" s="100">
        <f t="shared" ref="M5509:M5528" si="3012">$M$8</f>
        <v>1.0590999999999999</v>
      </c>
      <c r="N5509" s="101">
        <f t="shared" ref="N5509:N5528" si="3013">$N$8</f>
        <v>0.97811300000000001</v>
      </c>
      <c r="O5509" s="100">
        <f t="shared" ref="O5509:O5528" si="3014">$O$8</f>
        <v>1</v>
      </c>
      <c r="P5509" s="98">
        <f t="shared" ref="P5509:P5528" si="3015">K5509*L5509*M5509*N5509*O5509</f>
        <v>2868.75</v>
      </c>
      <c r="Q5509" s="97">
        <f t="shared" ref="Q5509:Q5528" si="3016">H5509*P5509</f>
        <v>5737.5</v>
      </c>
      <c r="R5509" s="97"/>
      <c r="S5509" s="97"/>
    </row>
    <row r="5510" spans="1:19" ht="22.5" x14ac:dyDescent="0.25">
      <c r="A5510" s="89" t="s">
        <v>11561</v>
      </c>
      <c r="B5510" s="89" t="s">
        <v>11560</v>
      </c>
      <c r="C5510" s="89" t="s">
        <v>17297</v>
      </c>
      <c r="D5510" s="89" t="s">
        <v>24</v>
      </c>
      <c r="E5510" s="94" t="s">
        <v>11562</v>
      </c>
      <c r="F5510" s="95" t="s">
        <v>11563</v>
      </c>
      <c r="G5510" s="89" t="s">
        <v>648</v>
      </c>
      <c r="H5510" s="89" t="s">
        <v>24</v>
      </c>
      <c r="I5510" s="96">
        <v>1</v>
      </c>
      <c r="J5510" s="97">
        <v>15635</v>
      </c>
      <c r="K5510" s="98">
        <f t="shared" si="3010"/>
        <v>7817.5</v>
      </c>
      <c r="L5510" s="99">
        <f t="shared" si="3011"/>
        <v>1.0815399999999999</v>
      </c>
      <c r="M5510" s="100">
        <f t="shared" si="3012"/>
        <v>1.0590999999999999</v>
      </c>
      <c r="N5510" s="101">
        <f t="shared" si="3013"/>
        <v>0.97811300000000001</v>
      </c>
      <c r="O5510" s="100">
        <f t="shared" si="3014"/>
        <v>1</v>
      </c>
      <c r="P5510" s="98">
        <f t="shared" si="3015"/>
        <v>8758.64</v>
      </c>
      <c r="Q5510" s="97">
        <f t="shared" si="3016"/>
        <v>17517.28</v>
      </c>
      <c r="R5510" s="97">
        <f t="shared" ref="R5510" si="3017">Q5510</f>
        <v>17517.28</v>
      </c>
      <c r="S5510" s="97"/>
    </row>
    <row r="5511" spans="1:19" x14ac:dyDescent="0.25">
      <c r="A5511" s="89" t="s">
        <v>11564</v>
      </c>
      <c r="B5511" s="89" t="s">
        <v>11560</v>
      </c>
      <c r="C5511" s="89"/>
      <c r="D5511" s="89" t="s">
        <v>30</v>
      </c>
      <c r="E5511" s="94" t="s">
        <v>11565</v>
      </c>
      <c r="F5511" s="95" t="s">
        <v>11566</v>
      </c>
      <c r="G5511" s="89" t="s">
        <v>648</v>
      </c>
      <c r="H5511" s="89" t="s">
        <v>24</v>
      </c>
      <c r="I5511" s="96">
        <v>1</v>
      </c>
      <c r="J5511" s="97">
        <v>11761</v>
      </c>
      <c r="K5511" s="98">
        <f t="shared" si="3010"/>
        <v>5880.5</v>
      </c>
      <c r="L5511" s="99">
        <f t="shared" si="3011"/>
        <v>1.0815399999999999</v>
      </c>
      <c r="M5511" s="100">
        <f t="shared" si="3012"/>
        <v>1.0590999999999999</v>
      </c>
      <c r="N5511" s="101">
        <f t="shared" si="3013"/>
        <v>0.97811300000000001</v>
      </c>
      <c r="O5511" s="100">
        <f t="shared" si="3014"/>
        <v>1</v>
      </c>
      <c r="P5511" s="98">
        <f t="shared" si="3015"/>
        <v>6588.44</v>
      </c>
      <c r="Q5511" s="97">
        <f t="shared" si="3016"/>
        <v>13176.88</v>
      </c>
      <c r="R5511" s="97"/>
      <c r="S5511" s="97"/>
    </row>
    <row r="5512" spans="1:19" x14ac:dyDescent="0.25">
      <c r="A5512" s="89" t="s">
        <v>11567</v>
      </c>
      <c r="B5512" s="89" t="s">
        <v>11560</v>
      </c>
      <c r="C5512" s="89" t="s">
        <v>17297</v>
      </c>
      <c r="D5512" s="89" t="s">
        <v>34</v>
      </c>
      <c r="E5512" s="94" t="s">
        <v>11568</v>
      </c>
      <c r="F5512" s="95" t="s">
        <v>11569</v>
      </c>
      <c r="G5512" s="89" t="s">
        <v>648</v>
      </c>
      <c r="H5512" s="89" t="s">
        <v>24</v>
      </c>
      <c r="I5512" s="96">
        <v>1</v>
      </c>
      <c r="J5512" s="97">
        <v>2814</v>
      </c>
      <c r="K5512" s="98">
        <f t="shared" si="3010"/>
        <v>1407</v>
      </c>
      <c r="L5512" s="99">
        <f t="shared" si="3011"/>
        <v>1.0815399999999999</v>
      </c>
      <c r="M5512" s="100">
        <f t="shared" si="3012"/>
        <v>1.0590999999999999</v>
      </c>
      <c r="N5512" s="101">
        <f t="shared" si="3013"/>
        <v>0.97811300000000001</v>
      </c>
      <c r="O5512" s="100">
        <f t="shared" si="3014"/>
        <v>1</v>
      </c>
      <c r="P5512" s="98">
        <f t="shared" si="3015"/>
        <v>1576.39</v>
      </c>
      <c r="Q5512" s="97">
        <f t="shared" si="3016"/>
        <v>3152.78</v>
      </c>
      <c r="R5512" s="97">
        <f t="shared" ref="R5512" si="3018">Q5512</f>
        <v>3152.78</v>
      </c>
      <c r="S5512" s="97"/>
    </row>
    <row r="5513" spans="1:19" x14ac:dyDescent="0.25">
      <c r="A5513" s="89" t="s">
        <v>11570</v>
      </c>
      <c r="B5513" s="89" t="s">
        <v>11560</v>
      </c>
      <c r="C5513" s="89"/>
      <c r="D5513" s="89" t="s">
        <v>40</v>
      </c>
      <c r="E5513" s="94" t="s">
        <v>11571</v>
      </c>
      <c r="F5513" s="95" t="s">
        <v>11572</v>
      </c>
      <c r="G5513" s="89" t="s">
        <v>648</v>
      </c>
      <c r="H5513" s="89" t="s">
        <v>24</v>
      </c>
      <c r="I5513" s="96">
        <v>1</v>
      </c>
      <c r="J5513" s="97">
        <v>8764</v>
      </c>
      <c r="K5513" s="98">
        <f t="shared" si="3010"/>
        <v>4382</v>
      </c>
      <c r="L5513" s="99">
        <f t="shared" si="3011"/>
        <v>1.0815399999999999</v>
      </c>
      <c r="M5513" s="100">
        <f t="shared" si="3012"/>
        <v>1.0590999999999999</v>
      </c>
      <c r="N5513" s="101">
        <f t="shared" si="3013"/>
        <v>0.97811300000000001</v>
      </c>
      <c r="O5513" s="100">
        <f t="shared" si="3014"/>
        <v>1</v>
      </c>
      <c r="P5513" s="98">
        <f t="shared" si="3015"/>
        <v>4909.54</v>
      </c>
      <c r="Q5513" s="97">
        <f t="shared" si="3016"/>
        <v>9819.08</v>
      </c>
      <c r="R5513" s="97"/>
      <c r="S5513" s="97"/>
    </row>
    <row r="5514" spans="1:19" ht="22.5" x14ac:dyDescent="0.25">
      <c r="A5514" s="89" t="s">
        <v>11573</v>
      </c>
      <c r="B5514" s="89" t="s">
        <v>11560</v>
      </c>
      <c r="C5514" s="89" t="s">
        <v>17297</v>
      </c>
      <c r="D5514" s="89" t="s">
        <v>43</v>
      </c>
      <c r="E5514" s="94" t="s">
        <v>11574</v>
      </c>
      <c r="F5514" s="95" t="s">
        <v>11575</v>
      </c>
      <c r="G5514" s="89" t="s">
        <v>648</v>
      </c>
      <c r="H5514" s="89" t="s">
        <v>24</v>
      </c>
      <c r="I5514" s="96">
        <v>1</v>
      </c>
      <c r="J5514" s="97">
        <v>3388</v>
      </c>
      <c r="K5514" s="98">
        <f t="shared" si="3010"/>
        <v>1694</v>
      </c>
      <c r="L5514" s="99">
        <f t="shared" si="3011"/>
        <v>1.0815399999999999</v>
      </c>
      <c r="M5514" s="100">
        <f t="shared" si="3012"/>
        <v>1.0590999999999999</v>
      </c>
      <c r="N5514" s="101">
        <f t="shared" si="3013"/>
        <v>0.97811300000000001</v>
      </c>
      <c r="O5514" s="100">
        <f t="shared" si="3014"/>
        <v>1</v>
      </c>
      <c r="P5514" s="98">
        <f t="shared" si="3015"/>
        <v>1897.94</v>
      </c>
      <c r="Q5514" s="97">
        <f t="shared" si="3016"/>
        <v>3795.88</v>
      </c>
      <c r="R5514" s="97">
        <f t="shared" ref="R5514:R5515" si="3019">Q5514</f>
        <v>3795.88</v>
      </c>
      <c r="S5514" s="97"/>
    </row>
    <row r="5515" spans="1:19" ht="22.5" x14ac:dyDescent="0.25">
      <c r="A5515" s="89" t="s">
        <v>11576</v>
      </c>
      <c r="B5515" s="89" t="s">
        <v>11560</v>
      </c>
      <c r="C5515" s="89" t="s">
        <v>17297</v>
      </c>
      <c r="D5515" s="89" t="s">
        <v>48</v>
      </c>
      <c r="E5515" s="94" t="s">
        <v>11577</v>
      </c>
      <c r="F5515" s="95" t="s">
        <v>11578</v>
      </c>
      <c r="G5515" s="89" t="s">
        <v>648</v>
      </c>
      <c r="H5515" s="89" t="s">
        <v>24</v>
      </c>
      <c r="I5515" s="96">
        <v>1</v>
      </c>
      <c r="J5515" s="97">
        <v>5941</v>
      </c>
      <c r="K5515" s="98">
        <f t="shared" si="3010"/>
        <v>2970.5</v>
      </c>
      <c r="L5515" s="99">
        <f t="shared" si="3011"/>
        <v>1.0815399999999999</v>
      </c>
      <c r="M5515" s="100">
        <f t="shared" si="3012"/>
        <v>1.0590999999999999</v>
      </c>
      <c r="N5515" s="101">
        <f t="shared" si="3013"/>
        <v>0.97811300000000001</v>
      </c>
      <c r="O5515" s="100">
        <f t="shared" si="3014"/>
        <v>1</v>
      </c>
      <c r="P5515" s="98">
        <f t="shared" si="3015"/>
        <v>3328.11</v>
      </c>
      <c r="Q5515" s="97">
        <f t="shared" si="3016"/>
        <v>6656.22</v>
      </c>
      <c r="R5515" s="97">
        <f t="shared" si="3019"/>
        <v>6656.22</v>
      </c>
      <c r="S5515" s="97"/>
    </row>
    <row r="5516" spans="1:19" x14ac:dyDescent="0.25">
      <c r="A5516" s="89" t="s">
        <v>11579</v>
      </c>
      <c r="B5516" s="89" t="s">
        <v>11560</v>
      </c>
      <c r="C5516" s="89"/>
      <c r="D5516" s="89" t="s">
        <v>55</v>
      </c>
      <c r="E5516" s="94" t="s">
        <v>1740</v>
      </c>
      <c r="F5516" s="95" t="s">
        <v>1741</v>
      </c>
      <c r="G5516" s="89" t="s">
        <v>648</v>
      </c>
      <c r="H5516" s="89" t="s">
        <v>24</v>
      </c>
      <c r="I5516" s="96">
        <v>1</v>
      </c>
      <c r="J5516" s="97">
        <v>2007</v>
      </c>
      <c r="K5516" s="98">
        <f t="shared" si="3010"/>
        <v>1003.5</v>
      </c>
      <c r="L5516" s="99">
        <f t="shared" si="3011"/>
        <v>1.0815399999999999</v>
      </c>
      <c r="M5516" s="100">
        <f t="shared" si="3012"/>
        <v>1.0590999999999999</v>
      </c>
      <c r="N5516" s="101">
        <f t="shared" si="3013"/>
        <v>0.97811300000000001</v>
      </c>
      <c r="O5516" s="100">
        <f t="shared" si="3014"/>
        <v>1</v>
      </c>
      <c r="P5516" s="98">
        <f t="shared" si="3015"/>
        <v>1124.31</v>
      </c>
      <c r="Q5516" s="97">
        <f t="shared" si="3016"/>
        <v>2248.62</v>
      </c>
      <c r="R5516" s="97"/>
      <c r="S5516" s="97"/>
    </row>
    <row r="5517" spans="1:19" ht="22.5" x14ac:dyDescent="0.25">
      <c r="A5517" s="89" t="s">
        <v>11580</v>
      </c>
      <c r="B5517" s="89" t="s">
        <v>11560</v>
      </c>
      <c r="C5517" s="89" t="s">
        <v>17297</v>
      </c>
      <c r="D5517" s="89" t="s">
        <v>58</v>
      </c>
      <c r="E5517" s="94" t="s">
        <v>11581</v>
      </c>
      <c r="F5517" s="95" t="s">
        <v>11582</v>
      </c>
      <c r="G5517" s="89" t="s">
        <v>648</v>
      </c>
      <c r="H5517" s="89" t="s">
        <v>24</v>
      </c>
      <c r="I5517" s="96">
        <v>1</v>
      </c>
      <c r="J5517" s="97">
        <v>32209</v>
      </c>
      <c r="K5517" s="98">
        <f t="shared" si="3010"/>
        <v>16104.5</v>
      </c>
      <c r="L5517" s="99">
        <f t="shared" si="3011"/>
        <v>1.0815399999999999</v>
      </c>
      <c r="M5517" s="100">
        <f t="shared" si="3012"/>
        <v>1.0590999999999999</v>
      </c>
      <c r="N5517" s="101">
        <f t="shared" si="3013"/>
        <v>0.97811300000000001</v>
      </c>
      <c r="O5517" s="100">
        <f t="shared" si="3014"/>
        <v>1</v>
      </c>
      <c r="P5517" s="98">
        <f t="shared" si="3015"/>
        <v>18043.29</v>
      </c>
      <c r="Q5517" s="97">
        <f t="shared" si="3016"/>
        <v>36086.58</v>
      </c>
      <c r="R5517" s="97">
        <f t="shared" ref="R5517:R5518" si="3020">Q5517</f>
        <v>36086.58</v>
      </c>
      <c r="S5517" s="97"/>
    </row>
    <row r="5518" spans="1:19" ht="22.5" x14ac:dyDescent="0.25">
      <c r="A5518" s="89" t="s">
        <v>11583</v>
      </c>
      <c r="B5518" s="89" t="s">
        <v>11560</v>
      </c>
      <c r="C5518" s="89" t="s">
        <v>17297</v>
      </c>
      <c r="D5518" s="89" t="s">
        <v>60</v>
      </c>
      <c r="E5518" s="94" t="s">
        <v>11584</v>
      </c>
      <c r="F5518" s="95" t="s">
        <v>11585</v>
      </c>
      <c r="G5518" s="89" t="s">
        <v>648</v>
      </c>
      <c r="H5518" s="89" t="s">
        <v>24</v>
      </c>
      <c r="I5518" s="96">
        <v>1</v>
      </c>
      <c r="J5518" s="97">
        <v>1720</v>
      </c>
      <c r="K5518" s="98">
        <f t="shared" si="3010"/>
        <v>860</v>
      </c>
      <c r="L5518" s="99">
        <f t="shared" si="3011"/>
        <v>1.0815399999999999</v>
      </c>
      <c r="M5518" s="100">
        <f t="shared" si="3012"/>
        <v>1.0590999999999999</v>
      </c>
      <c r="N5518" s="101">
        <f t="shared" si="3013"/>
        <v>0.97811300000000001</v>
      </c>
      <c r="O5518" s="100">
        <f t="shared" si="3014"/>
        <v>1</v>
      </c>
      <c r="P5518" s="98">
        <f t="shared" si="3015"/>
        <v>963.53</v>
      </c>
      <c r="Q5518" s="97">
        <f t="shared" si="3016"/>
        <v>1927.06</v>
      </c>
      <c r="R5518" s="97">
        <f t="shared" si="3020"/>
        <v>1927.06</v>
      </c>
      <c r="S5518" s="97"/>
    </row>
    <row r="5519" spans="1:19" ht="33.75" x14ac:dyDescent="0.25">
      <c r="A5519" s="89" t="s">
        <v>11586</v>
      </c>
      <c r="B5519" s="89" t="s">
        <v>11560</v>
      </c>
      <c r="C5519" s="89"/>
      <c r="D5519" s="89" t="s">
        <v>65</v>
      </c>
      <c r="E5519" s="94" t="s">
        <v>11587</v>
      </c>
      <c r="F5519" s="95" t="s">
        <v>11588</v>
      </c>
      <c r="G5519" s="89" t="s">
        <v>648</v>
      </c>
      <c r="H5519" s="89" t="s">
        <v>24</v>
      </c>
      <c r="I5519" s="96">
        <v>1</v>
      </c>
      <c r="J5519" s="97">
        <v>2025</v>
      </c>
      <c r="K5519" s="98">
        <f t="shared" si="3010"/>
        <v>1012.5</v>
      </c>
      <c r="L5519" s="99">
        <f t="shared" si="3011"/>
        <v>1.0815399999999999</v>
      </c>
      <c r="M5519" s="100">
        <f t="shared" si="3012"/>
        <v>1.0590999999999999</v>
      </c>
      <c r="N5519" s="101">
        <f t="shared" si="3013"/>
        <v>0.97811300000000001</v>
      </c>
      <c r="O5519" s="100">
        <f t="shared" si="3014"/>
        <v>1</v>
      </c>
      <c r="P5519" s="98">
        <f t="shared" si="3015"/>
        <v>1134.3900000000001</v>
      </c>
      <c r="Q5519" s="97">
        <f t="shared" si="3016"/>
        <v>2268.7800000000002</v>
      </c>
      <c r="R5519" s="97"/>
      <c r="S5519" s="97"/>
    </row>
    <row r="5520" spans="1:19" ht="22.5" x14ac:dyDescent="0.25">
      <c r="A5520" s="89" t="s">
        <v>11589</v>
      </c>
      <c r="B5520" s="89" t="s">
        <v>11560</v>
      </c>
      <c r="C5520" s="89"/>
      <c r="D5520" s="89" t="s">
        <v>68</v>
      </c>
      <c r="E5520" s="94" t="s">
        <v>11590</v>
      </c>
      <c r="F5520" s="95" t="s">
        <v>11591</v>
      </c>
      <c r="G5520" s="89" t="s">
        <v>648</v>
      </c>
      <c r="H5520" s="89" t="s">
        <v>24</v>
      </c>
      <c r="I5520" s="96">
        <v>1</v>
      </c>
      <c r="J5520" s="97">
        <v>3162</v>
      </c>
      <c r="K5520" s="98">
        <f t="shared" si="3010"/>
        <v>1581</v>
      </c>
      <c r="L5520" s="99">
        <f t="shared" si="3011"/>
        <v>1.0815399999999999</v>
      </c>
      <c r="M5520" s="100">
        <f t="shared" si="3012"/>
        <v>1.0590999999999999</v>
      </c>
      <c r="N5520" s="101">
        <f t="shared" si="3013"/>
        <v>0.97811300000000001</v>
      </c>
      <c r="O5520" s="100">
        <f t="shared" si="3014"/>
        <v>1</v>
      </c>
      <c r="P5520" s="98">
        <f t="shared" si="3015"/>
        <v>1771.33</v>
      </c>
      <c r="Q5520" s="97">
        <f t="shared" si="3016"/>
        <v>3542.66</v>
      </c>
      <c r="R5520" s="97"/>
      <c r="S5520" s="97"/>
    </row>
    <row r="5521" spans="1:19" ht="22.5" x14ac:dyDescent="0.25">
      <c r="A5521" s="89" t="s">
        <v>11592</v>
      </c>
      <c r="B5521" s="89" t="s">
        <v>11560</v>
      </c>
      <c r="C5521" s="89"/>
      <c r="D5521" s="89" t="s">
        <v>70</v>
      </c>
      <c r="E5521" s="94" t="s">
        <v>11593</v>
      </c>
      <c r="F5521" s="95" t="s">
        <v>11594</v>
      </c>
      <c r="G5521" s="89" t="s">
        <v>648</v>
      </c>
      <c r="H5521" s="89" t="s">
        <v>24</v>
      </c>
      <c r="I5521" s="96">
        <v>1</v>
      </c>
      <c r="J5521" s="97">
        <v>527</v>
      </c>
      <c r="K5521" s="98">
        <f t="shared" si="3010"/>
        <v>263.5</v>
      </c>
      <c r="L5521" s="99">
        <f t="shared" si="3011"/>
        <v>1.0815399999999999</v>
      </c>
      <c r="M5521" s="100">
        <f t="shared" si="3012"/>
        <v>1.0590999999999999</v>
      </c>
      <c r="N5521" s="101">
        <f t="shared" si="3013"/>
        <v>0.97811300000000001</v>
      </c>
      <c r="O5521" s="100">
        <f t="shared" si="3014"/>
        <v>1</v>
      </c>
      <c r="P5521" s="98">
        <f t="shared" si="3015"/>
        <v>295.22000000000003</v>
      </c>
      <c r="Q5521" s="97">
        <f t="shared" si="3016"/>
        <v>590.44000000000005</v>
      </c>
      <c r="R5521" s="97"/>
      <c r="S5521" s="97"/>
    </row>
    <row r="5522" spans="1:19" ht="22.5" x14ac:dyDescent="0.25">
      <c r="A5522" s="89" t="s">
        <v>11595</v>
      </c>
      <c r="B5522" s="89" t="s">
        <v>11560</v>
      </c>
      <c r="C5522" s="89"/>
      <c r="D5522" s="89" t="s">
        <v>73</v>
      </c>
      <c r="E5522" s="94" t="s">
        <v>11596</v>
      </c>
      <c r="F5522" s="95" t="s">
        <v>11597</v>
      </c>
      <c r="G5522" s="89" t="s">
        <v>648</v>
      </c>
      <c r="H5522" s="89" t="s">
        <v>60</v>
      </c>
      <c r="I5522" s="96">
        <v>1</v>
      </c>
      <c r="J5522" s="97">
        <v>11050</v>
      </c>
      <c r="K5522" s="98">
        <f t="shared" si="3010"/>
        <v>1105</v>
      </c>
      <c r="L5522" s="99">
        <f t="shared" si="3011"/>
        <v>1.0815399999999999</v>
      </c>
      <c r="M5522" s="100">
        <f t="shared" si="3012"/>
        <v>1.0590999999999999</v>
      </c>
      <c r="N5522" s="101">
        <f t="shared" si="3013"/>
        <v>0.97811300000000001</v>
      </c>
      <c r="O5522" s="100">
        <f t="shared" si="3014"/>
        <v>1</v>
      </c>
      <c r="P5522" s="98">
        <f t="shared" si="3015"/>
        <v>1238.03</v>
      </c>
      <c r="Q5522" s="97">
        <f t="shared" si="3016"/>
        <v>12380.3</v>
      </c>
      <c r="R5522" s="97"/>
      <c r="S5522" s="97"/>
    </row>
    <row r="5523" spans="1:19" x14ac:dyDescent="0.25">
      <c r="A5523" s="89" t="s">
        <v>11598</v>
      </c>
      <c r="B5523" s="89" t="s">
        <v>11560</v>
      </c>
      <c r="C5523" s="89"/>
      <c r="D5523" s="89" t="s">
        <v>75</v>
      </c>
      <c r="E5523" s="94" t="s">
        <v>8768</v>
      </c>
      <c r="F5523" s="95" t="s">
        <v>8769</v>
      </c>
      <c r="G5523" s="89" t="s">
        <v>1071</v>
      </c>
      <c r="H5523" s="89" t="s">
        <v>292</v>
      </c>
      <c r="I5523" s="96">
        <v>1</v>
      </c>
      <c r="J5523" s="97">
        <v>785</v>
      </c>
      <c r="K5523" s="98">
        <f t="shared" si="3010"/>
        <v>8722.2199999999993</v>
      </c>
      <c r="L5523" s="99">
        <f t="shared" si="3011"/>
        <v>1.0815399999999999</v>
      </c>
      <c r="M5523" s="100">
        <f t="shared" si="3012"/>
        <v>1.0590999999999999</v>
      </c>
      <c r="N5523" s="101">
        <f t="shared" si="3013"/>
        <v>0.97811300000000001</v>
      </c>
      <c r="O5523" s="100">
        <f t="shared" si="3014"/>
        <v>1</v>
      </c>
      <c r="P5523" s="98">
        <f t="shared" si="3015"/>
        <v>9772.27</v>
      </c>
      <c r="Q5523" s="97">
        <f t="shared" si="3016"/>
        <v>879.5</v>
      </c>
      <c r="R5523" s="97"/>
      <c r="S5523" s="97"/>
    </row>
    <row r="5524" spans="1:19" x14ac:dyDescent="0.25">
      <c r="A5524" s="89" t="s">
        <v>11599</v>
      </c>
      <c r="B5524" s="89" t="s">
        <v>11560</v>
      </c>
      <c r="C5524" s="89"/>
      <c r="D5524" s="89" t="s">
        <v>87</v>
      </c>
      <c r="E5524" s="94" t="s">
        <v>10583</v>
      </c>
      <c r="F5524" s="95" t="s">
        <v>10584</v>
      </c>
      <c r="G5524" s="89" t="s">
        <v>1071</v>
      </c>
      <c r="H5524" s="89" t="s">
        <v>11600</v>
      </c>
      <c r="I5524" s="96">
        <v>1</v>
      </c>
      <c r="J5524" s="97">
        <v>34785</v>
      </c>
      <c r="K5524" s="98">
        <f t="shared" si="3010"/>
        <v>10171.049999999999</v>
      </c>
      <c r="L5524" s="99">
        <f t="shared" si="3011"/>
        <v>1.0815399999999999</v>
      </c>
      <c r="M5524" s="100">
        <f t="shared" si="3012"/>
        <v>1.0590999999999999</v>
      </c>
      <c r="N5524" s="101">
        <f t="shared" si="3013"/>
        <v>0.97811300000000001</v>
      </c>
      <c r="O5524" s="100">
        <f t="shared" si="3014"/>
        <v>1</v>
      </c>
      <c r="P5524" s="98">
        <f t="shared" si="3015"/>
        <v>11395.53</v>
      </c>
      <c r="Q5524" s="97">
        <f t="shared" si="3016"/>
        <v>38972.71</v>
      </c>
      <c r="R5524" s="97"/>
      <c r="S5524" s="97"/>
    </row>
    <row r="5525" spans="1:19" ht="22.5" x14ac:dyDescent="0.25">
      <c r="A5525" s="89" t="s">
        <v>11601</v>
      </c>
      <c r="B5525" s="89" t="s">
        <v>11560</v>
      </c>
      <c r="C5525" s="89"/>
      <c r="D5525" s="89" t="s">
        <v>89</v>
      </c>
      <c r="E5525" s="94" t="s">
        <v>9965</v>
      </c>
      <c r="F5525" s="95" t="s">
        <v>9966</v>
      </c>
      <c r="G5525" s="89" t="s">
        <v>1459</v>
      </c>
      <c r="H5525" s="89" t="s">
        <v>1460</v>
      </c>
      <c r="I5525" s="96">
        <v>1</v>
      </c>
      <c r="J5525" s="97">
        <v>1197</v>
      </c>
      <c r="K5525" s="98">
        <f t="shared" si="3010"/>
        <v>16764.71</v>
      </c>
      <c r="L5525" s="99">
        <f t="shared" si="3011"/>
        <v>1.0815399999999999</v>
      </c>
      <c r="M5525" s="100">
        <f t="shared" si="3012"/>
        <v>1.0590999999999999</v>
      </c>
      <c r="N5525" s="101">
        <f t="shared" si="3013"/>
        <v>0.97811300000000001</v>
      </c>
      <c r="O5525" s="100">
        <f t="shared" si="3014"/>
        <v>1</v>
      </c>
      <c r="P5525" s="98">
        <f t="shared" si="3015"/>
        <v>18782.990000000002</v>
      </c>
      <c r="Q5525" s="97">
        <f t="shared" si="3016"/>
        <v>1341.11</v>
      </c>
      <c r="R5525" s="97"/>
      <c r="S5525" s="97"/>
    </row>
    <row r="5526" spans="1:19" ht="22.5" x14ac:dyDescent="0.25">
      <c r="A5526" s="89" t="s">
        <v>11602</v>
      </c>
      <c r="B5526" s="89" t="s">
        <v>11560</v>
      </c>
      <c r="C5526" s="89"/>
      <c r="D5526" s="89" t="s">
        <v>90</v>
      </c>
      <c r="E5526" s="94" t="s">
        <v>11603</v>
      </c>
      <c r="F5526" s="95" t="s">
        <v>11604</v>
      </c>
      <c r="G5526" s="89" t="s">
        <v>1459</v>
      </c>
      <c r="H5526" s="89" t="s">
        <v>9967</v>
      </c>
      <c r="I5526" s="96">
        <v>1</v>
      </c>
      <c r="J5526" s="97">
        <v>1052</v>
      </c>
      <c r="K5526" s="98">
        <f t="shared" si="3010"/>
        <v>39668.17</v>
      </c>
      <c r="L5526" s="99">
        <f t="shared" si="3011"/>
        <v>1.0815399999999999</v>
      </c>
      <c r="M5526" s="100">
        <f t="shared" si="3012"/>
        <v>1.0590999999999999</v>
      </c>
      <c r="N5526" s="101">
        <f t="shared" si="3013"/>
        <v>0.97811300000000001</v>
      </c>
      <c r="O5526" s="100">
        <f t="shared" si="3014"/>
        <v>1</v>
      </c>
      <c r="P5526" s="98">
        <f t="shared" si="3015"/>
        <v>44443.76</v>
      </c>
      <c r="Q5526" s="97">
        <f t="shared" si="3016"/>
        <v>1178.6500000000001</v>
      </c>
      <c r="R5526" s="97"/>
      <c r="S5526" s="97"/>
    </row>
    <row r="5527" spans="1:19" ht="33.75" x14ac:dyDescent="0.25">
      <c r="A5527" s="89" t="s">
        <v>11605</v>
      </c>
      <c r="B5527" s="89" t="s">
        <v>11560</v>
      </c>
      <c r="C5527" s="89"/>
      <c r="D5527" s="89" t="s">
        <v>91</v>
      </c>
      <c r="E5527" s="94" t="s">
        <v>11606</v>
      </c>
      <c r="F5527" s="95" t="s">
        <v>11607</v>
      </c>
      <c r="G5527" s="89" t="s">
        <v>1459</v>
      </c>
      <c r="H5527" s="89" t="s">
        <v>11608</v>
      </c>
      <c r="I5527" s="96">
        <v>1</v>
      </c>
      <c r="J5527" s="97">
        <v>14812</v>
      </c>
      <c r="K5527" s="98">
        <f t="shared" si="3010"/>
        <v>60506.54</v>
      </c>
      <c r="L5527" s="99">
        <f t="shared" si="3011"/>
        <v>1.0815399999999999</v>
      </c>
      <c r="M5527" s="100">
        <f t="shared" si="3012"/>
        <v>1.0590999999999999</v>
      </c>
      <c r="N5527" s="101">
        <f t="shared" si="3013"/>
        <v>0.97811300000000001</v>
      </c>
      <c r="O5527" s="100">
        <f t="shared" si="3014"/>
        <v>1</v>
      </c>
      <c r="P5527" s="98">
        <f t="shared" si="3015"/>
        <v>67790.820000000007</v>
      </c>
      <c r="Q5527" s="97">
        <f t="shared" si="3016"/>
        <v>16595.189999999999</v>
      </c>
      <c r="R5527" s="97"/>
      <c r="S5527" s="97"/>
    </row>
    <row r="5528" spans="1:19" x14ac:dyDescent="0.25">
      <c r="A5528" s="89" t="s">
        <v>11609</v>
      </c>
      <c r="B5528" s="89" t="s">
        <v>11560</v>
      </c>
      <c r="C5528" s="89"/>
      <c r="D5528" s="89" t="s">
        <v>101</v>
      </c>
      <c r="E5528" s="94" t="s">
        <v>11610</v>
      </c>
      <c r="F5528" s="95" t="s">
        <v>11611</v>
      </c>
      <c r="G5528" s="89" t="s">
        <v>1459</v>
      </c>
      <c r="H5528" s="89" t="s">
        <v>6790</v>
      </c>
      <c r="I5528" s="96">
        <v>1</v>
      </c>
      <c r="J5528" s="97">
        <v>690</v>
      </c>
      <c r="K5528" s="98">
        <f t="shared" si="3010"/>
        <v>45098.04</v>
      </c>
      <c r="L5528" s="99">
        <f t="shared" si="3011"/>
        <v>1.0815399999999999</v>
      </c>
      <c r="M5528" s="100">
        <f t="shared" si="3012"/>
        <v>1.0590999999999999</v>
      </c>
      <c r="N5528" s="101">
        <f t="shared" si="3013"/>
        <v>0.97811300000000001</v>
      </c>
      <c r="O5528" s="100">
        <f t="shared" si="3014"/>
        <v>1</v>
      </c>
      <c r="P5528" s="98">
        <f t="shared" si="3015"/>
        <v>50527.32</v>
      </c>
      <c r="Q5528" s="97">
        <f t="shared" si="3016"/>
        <v>773.07</v>
      </c>
      <c r="R5528" s="97"/>
      <c r="S5528" s="97"/>
    </row>
    <row r="5529" spans="1:19" ht="28.5" x14ac:dyDescent="0.25">
      <c r="A5529" s="72"/>
      <c r="B5529" s="77"/>
      <c r="C5529" s="77"/>
      <c r="D5529" s="77"/>
      <c r="E5529" s="76"/>
      <c r="F5529" s="76" t="s">
        <v>11613</v>
      </c>
      <c r="G5529" s="77"/>
      <c r="H5529" s="77"/>
      <c r="I5529" s="78"/>
      <c r="J5529" s="79">
        <f>J5530</f>
        <v>270213</v>
      </c>
      <c r="K5529" s="98"/>
      <c r="L5529" s="99"/>
      <c r="M5529" s="100"/>
      <c r="N5529" s="101"/>
      <c r="O5529" s="100"/>
      <c r="P5529" s="98"/>
      <c r="Q5529" s="79">
        <f>Q5530</f>
        <v>302743.5</v>
      </c>
      <c r="R5529" s="79">
        <f t="shared" ref="R5529:S5529" si="3021">R5530</f>
        <v>243246.4</v>
      </c>
      <c r="S5529" s="79">
        <f t="shared" si="3021"/>
        <v>0</v>
      </c>
    </row>
    <row r="5530" spans="1:19" x14ac:dyDescent="0.25">
      <c r="A5530" s="82" t="s">
        <v>9466</v>
      </c>
      <c r="B5530" s="83"/>
      <c r="C5530" s="84"/>
      <c r="D5530" s="85"/>
      <c r="E5530" s="86"/>
      <c r="F5530" s="86" t="s">
        <v>11615</v>
      </c>
      <c r="G5530" s="82"/>
      <c r="H5530" s="82"/>
      <c r="I5530" s="87"/>
      <c r="J5530" s="88">
        <f>SUM(J5531:J5538)</f>
        <v>270213</v>
      </c>
      <c r="K5530" s="98"/>
      <c r="L5530" s="99"/>
      <c r="M5530" s="100"/>
      <c r="N5530" s="101"/>
      <c r="O5530" s="100"/>
      <c r="P5530" s="98"/>
      <c r="Q5530" s="88">
        <f>SUM(Q5531:Q5538)</f>
        <v>302743.5</v>
      </c>
      <c r="R5530" s="88">
        <f t="shared" ref="R5530:S5530" si="3022">SUM(R5531:R5538)</f>
        <v>243246.4</v>
      </c>
      <c r="S5530" s="88">
        <f t="shared" si="3022"/>
        <v>0</v>
      </c>
    </row>
    <row r="5531" spans="1:19" ht="22.5" x14ac:dyDescent="0.25">
      <c r="A5531" s="89" t="s">
        <v>11616</v>
      </c>
      <c r="B5531" s="89" t="s">
        <v>11617</v>
      </c>
      <c r="C5531" s="89"/>
      <c r="D5531" s="89" t="s">
        <v>12</v>
      </c>
      <c r="E5531" s="94" t="s">
        <v>11618</v>
      </c>
      <c r="F5531" s="95" t="s">
        <v>11619</v>
      </c>
      <c r="G5531" s="89" t="s">
        <v>648</v>
      </c>
      <c r="H5531" s="89" t="s">
        <v>24</v>
      </c>
      <c r="I5531" s="96">
        <v>1</v>
      </c>
      <c r="J5531" s="97">
        <v>5372</v>
      </c>
      <c r="K5531" s="98">
        <f t="shared" ref="K5531:K5538" si="3023">J5531/H5531</f>
        <v>2686</v>
      </c>
      <c r="L5531" s="99">
        <f t="shared" ref="L5531:L5538" si="3024">$L$8</f>
        <v>1.0815399999999999</v>
      </c>
      <c r="M5531" s="100">
        <f t="shared" ref="M5531:M5538" si="3025">$M$8</f>
        <v>1.0590999999999999</v>
      </c>
      <c r="N5531" s="101">
        <f t="shared" ref="N5531:N5538" si="3026">$N$8</f>
        <v>0.97811300000000001</v>
      </c>
      <c r="O5531" s="100">
        <f t="shared" ref="O5531:O5538" si="3027">$O$8</f>
        <v>1</v>
      </c>
      <c r="P5531" s="98">
        <f t="shared" ref="P5531:P5538" si="3028">K5531*L5531*M5531*N5531*O5531</f>
        <v>3009.36</v>
      </c>
      <c r="Q5531" s="97">
        <f t="shared" ref="Q5531:Q5538" si="3029">H5531*P5531</f>
        <v>6018.72</v>
      </c>
      <c r="R5531" s="97"/>
      <c r="S5531" s="97"/>
    </row>
    <row r="5532" spans="1:19" ht="22.5" x14ac:dyDescent="0.25">
      <c r="A5532" s="89" t="s">
        <v>11620</v>
      </c>
      <c r="B5532" s="89" t="s">
        <v>11617</v>
      </c>
      <c r="C5532" s="89" t="s">
        <v>17297</v>
      </c>
      <c r="D5532" s="89" t="s">
        <v>24</v>
      </c>
      <c r="E5532" s="94" t="s">
        <v>11621</v>
      </c>
      <c r="F5532" s="95" t="s">
        <v>11622</v>
      </c>
      <c r="G5532" s="89" t="s">
        <v>648</v>
      </c>
      <c r="H5532" s="89" t="s">
        <v>24</v>
      </c>
      <c r="I5532" s="96">
        <v>1</v>
      </c>
      <c r="J5532" s="97">
        <v>83474</v>
      </c>
      <c r="K5532" s="98">
        <f t="shared" si="3023"/>
        <v>41737</v>
      </c>
      <c r="L5532" s="99">
        <f t="shared" si="3024"/>
        <v>1.0815399999999999</v>
      </c>
      <c r="M5532" s="100">
        <f t="shared" si="3025"/>
        <v>1.0590999999999999</v>
      </c>
      <c r="N5532" s="101">
        <f t="shared" si="3026"/>
        <v>0.97811300000000001</v>
      </c>
      <c r="O5532" s="100">
        <f t="shared" si="3027"/>
        <v>1</v>
      </c>
      <c r="P5532" s="98">
        <f t="shared" si="3028"/>
        <v>46761.65</v>
      </c>
      <c r="Q5532" s="97">
        <f t="shared" si="3029"/>
        <v>93523.3</v>
      </c>
      <c r="R5532" s="97">
        <f t="shared" ref="R5532" si="3030">Q5532</f>
        <v>93523.3</v>
      </c>
      <c r="S5532" s="97"/>
    </row>
    <row r="5533" spans="1:19" x14ac:dyDescent="0.25">
      <c r="A5533" s="89" t="s">
        <v>11623</v>
      </c>
      <c r="B5533" s="89" t="s">
        <v>11617</v>
      </c>
      <c r="C5533" s="89"/>
      <c r="D5533" s="89" t="s">
        <v>30</v>
      </c>
      <c r="E5533" s="94" t="s">
        <v>9806</v>
      </c>
      <c r="F5533" s="95" t="s">
        <v>9807</v>
      </c>
      <c r="G5533" s="89" t="s">
        <v>648</v>
      </c>
      <c r="H5533" s="89" t="s">
        <v>12</v>
      </c>
      <c r="I5533" s="96">
        <v>1</v>
      </c>
      <c r="J5533" s="97">
        <v>9435</v>
      </c>
      <c r="K5533" s="98">
        <f t="shared" si="3023"/>
        <v>9435</v>
      </c>
      <c r="L5533" s="99">
        <f t="shared" si="3024"/>
        <v>1.0815399999999999</v>
      </c>
      <c r="M5533" s="100">
        <f t="shared" si="3025"/>
        <v>1.0590999999999999</v>
      </c>
      <c r="N5533" s="101">
        <f t="shared" si="3026"/>
        <v>0.97811300000000001</v>
      </c>
      <c r="O5533" s="100">
        <f t="shared" si="3027"/>
        <v>1</v>
      </c>
      <c r="P5533" s="98">
        <f t="shared" si="3028"/>
        <v>10570.86</v>
      </c>
      <c r="Q5533" s="97">
        <f t="shared" si="3029"/>
        <v>10570.86</v>
      </c>
      <c r="R5533" s="97"/>
      <c r="S5533" s="97"/>
    </row>
    <row r="5534" spans="1:19" x14ac:dyDescent="0.25">
      <c r="A5534" s="89" t="s">
        <v>11624</v>
      </c>
      <c r="B5534" s="89" t="s">
        <v>11617</v>
      </c>
      <c r="C5534" s="89" t="s">
        <v>17297</v>
      </c>
      <c r="D5534" s="89" t="s">
        <v>34</v>
      </c>
      <c r="E5534" s="94" t="s">
        <v>11625</v>
      </c>
      <c r="F5534" s="95" t="s">
        <v>11626</v>
      </c>
      <c r="G5534" s="89" t="s">
        <v>648</v>
      </c>
      <c r="H5534" s="89" t="s">
        <v>12</v>
      </c>
      <c r="I5534" s="96">
        <v>1</v>
      </c>
      <c r="J5534" s="97">
        <v>6503</v>
      </c>
      <c r="K5534" s="98">
        <f t="shared" si="3023"/>
        <v>6503</v>
      </c>
      <c r="L5534" s="99">
        <f t="shared" si="3024"/>
        <v>1.0815399999999999</v>
      </c>
      <c r="M5534" s="100">
        <f t="shared" si="3025"/>
        <v>1.0590999999999999</v>
      </c>
      <c r="N5534" s="101">
        <f t="shared" si="3026"/>
        <v>0.97811300000000001</v>
      </c>
      <c r="O5534" s="100">
        <f t="shared" si="3027"/>
        <v>1</v>
      </c>
      <c r="P5534" s="98">
        <f t="shared" si="3028"/>
        <v>7285.89</v>
      </c>
      <c r="Q5534" s="97">
        <f t="shared" si="3029"/>
        <v>7285.89</v>
      </c>
      <c r="R5534" s="97">
        <f t="shared" ref="R5534" si="3031">Q5534</f>
        <v>7285.89</v>
      </c>
      <c r="S5534" s="97"/>
    </row>
    <row r="5535" spans="1:19" x14ac:dyDescent="0.25">
      <c r="A5535" s="89" t="s">
        <v>11627</v>
      </c>
      <c r="B5535" s="89" t="s">
        <v>11617</v>
      </c>
      <c r="C5535" s="89"/>
      <c r="D5535" s="89" t="s">
        <v>40</v>
      </c>
      <c r="E5535" s="94" t="s">
        <v>11170</v>
      </c>
      <c r="F5535" s="95" t="s">
        <v>11171</v>
      </c>
      <c r="G5535" s="89" t="s">
        <v>648</v>
      </c>
      <c r="H5535" s="89" t="s">
        <v>12</v>
      </c>
      <c r="I5535" s="96">
        <v>1</v>
      </c>
      <c r="J5535" s="97">
        <v>1938</v>
      </c>
      <c r="K5535" s="98">
        <f t="shared" si="3023"/>
        <v>1938</v>
      </c>
      <c r="L5535" s="99">
        <f t="shared" si="3024"/>
        <v>1.0815399999999999</v>
      </c>
      <c r="M5535" s="100">
        <f t="shared" si="3025"/>
        <v>1.0590999999999999</v>
      </c>
      <c r="N5535" s="101">
        <f t="shared" si="3026"/>
        <v>0.97811300000000001</v>
      </c>
      <c r="O5535" s="100">
        <f t="shared" si="3027"/>
        <v>1</v>
      </c>
      <c r="P5535" s="98">
        <f t="shared" si="3028"/>
        <v>2171.31</v>
      </c>
      <c r="Q5535" s="97">
        <f t="shared" si="3029"/>
        <v>2171.31</v>
      </c>
      <c r="R5535" s="97"/>
      <c r="S5535" s="97"/>
    </row>
    <row r="5536" spans="1:19" ht="22.5" x14ac:dyDescent="0.25">
      <c r="A5536" s="89" t="s">
        <v>11628</v>
      </c>
      <c r="B5536" s="89" t="s">
        <v>11617</v>
      </c>
      <c r="C5536" s="89" t="s">
        <v>17297</v>
      </c>
      <c r="D5536" s="89" t="s">
        <v>43</v>
      </c>
      <c r="E5536" s="94" t="s">
        <v>11629</v>
      </c>
      <c r="F5536" s="95" t="s">
        <v>11630</v>
      </c>
      <c r="G5536" s="89" t="s">
        <v>648</v>
      </c>
      <c r="H5536" s="89" t="s">
        <v>12</v>
      </c>
      <c r="I5536" s="96">
        <v>1</v>
      </c>
      <c r="J5536" s="97">
        <v>127132</v>
      </c>
      <c r="K5536" s="98">
        <f t="shared" si="3023"/>
        <v>127132</v>
      </c>
      <c r="L5536" s="99">
        <f t="shared" si="3024"/>
        <v>1.0815399999999999</v>
      </c>
      <c r="M5536" s="100">
        <f t="shared" si="3025"/>
        <v>1.0590999999999999</v>
      </c>
      <c r="N5536" s="101">
        <f t="shared" si="3026"/>
        <v>0.97811300000000001</v>
      </c>
      <c r="O5536" s="100">
        <f t="shared" si="3027"/>
        <v>1</v>
      </c>
      <c r="P5536" s="98">
        <f t="shared" si="3028"/>
        <v>142437.21</v>
      </c>
      <c r="Q5536" s="97">
        <f t="shared" si="3029"/>
        <v>142437.21</v>
      </c>
      <c r="R5536" s="97">
        <f t="shared" ref="R5536" si="3032">Q5536</f>
        <v>142437.21</v>
      </c>
      <c r="S5536" s="97"/>
    </row>
    <row r="5537" spans="1:19" ht="22.5" x14ac:dyDescent="0.25">
      <c r="A5537" s="89" t="s">
        <v>11631</v>
      </c>
      <c r="B5537" s="89" t="s">
        <v>11617</v>
      </c>
      <c r="C5537" s="89"/>
      <c r="D5537" s="89" t="s">
        <v>48</v>
      </c>
      <c r="E5537" s="94" t="s">
        <v>11214</v>
      </c>
      <c r="F5537" s="95" t="s">
        <v>11215</v>
      </c>
      <c r="G5537" s="89" t="s">
        <v>1071</v>
      </c>
      <c r="H5537" s="89" t="s">
        <v>4370</v>
      </c>
      <c r="I5537" s="96">
        <v>1</v>
      </c>
      <c r="J5537" s="97">
        <v>31890</v>
      </c>
      <c r="K5537" s="98">
        <f t="shared" si="3023"/>
        <v>33568.42</v>
      </c>
      <c r="L5537" s="99">
        <f t="shared" si="3024"/>
        <v>1.0815399999999999</v>
      </c>
      <c r="M5537" s="100">
        <f t="shared" si="3025"/>
        <v>1.0590999999999999</v>
      </c>
      <c r="N5537" s="101">
        <f t="shared" si="3026"/>
        <v>0.97811300000000001</v>
      </c>
      <c r="O5537" s="100">
        <f t="shared" si="3027"/>
        <v>1</v>
      </c>
      <c r="P5537" s="98">
        <f t="shared" si="3028"/>
        <v>37609.67</v>
      </c>
      <c r="Q5537" s="97">
        <f t="shared" si="3029"/>
        <v>35729.19</v>
      </c>
      <c r="R5537" s="97"/>
      <c r="S5537" s="97"/>
    </row>
    <row r="5538" spans="1:19" ht="22.5" x14ac:dyDescent="0.25">
      <c r="A5538" s="89" t="s">
        <v>11632</v>
      </c>
      <c r="B5538" s="89" t="s">
        <v>11617</v>
      </c>
      <c r="C5538" s="89"/>
      <c r="D5538" s="89" t="s">
        <v>55</v>
      </c>
      <c r="E5538" s="94" t="s">
        <v>11633</v>
      </c>
      <c r="F5538" s="95" t="s">
        <v>11634</v>
      </c>
      <c r="G5538" s="89" t="s">
        <v>209</v>
      </c>
      <c r="H5538" s="89" t="s">
        <v>11635</v>
      </c>
      <c r="I5538" s="96">
        <v>1</v>
      </c>
      <c r="J5538" s="97">
        <v>4469</v>
      </c>
      <c r="K5538" s="98">
        <f t="shared" si="3023"/>
        <v>46119.71</v>
      </c>
      <c r="L5538" s="99">
        <f t="shared" si="3024"/>
        <v>1.0815399999999999</v>
      </c>
      <c r="M5538" s="100">
        <f t="shared" si="3025"/>
        <v>1.0590999999999999</v>
      </c>
      <c r="N5538" s="101">
        <f t="shared" si="3026"/>
        <v>0.97811300000000001</v>
      </c>
      <c r="O5538" s="100">
        <f t="shared" si="3027"/>
        <v>1</v>
      </c>
      <c r="P5538" s="98">
        <f t="shared" si="3028"/>
        <v>51671.99</v>
      </c>
      <c r="Q5538" s="97">
        <f t="shared" si="3029"/>
        <v>5007.0200000000004</v>
      </c>
      <c r="R5538" s="97"/>
      <c r="S5538" s="97"/>
    </row>
    <row r="5539" spans="1:19" x14ac:dyDescent="0.25">
      <c r="A5539" s="72"/>
      <c r="B5539" s="77"/>
      <c r="C5539" s="77"/>
      <c r="D5539" s="77"/>
      <c r="E5539" s="76"/>
      <c r="F5539" s="76" t="s">
        <v>11636</v>
      </c>
      <c r="G5539" s="77"/>
      <c r="H5539" s="77"/>
      <c r="I5539" s="78"/>
      <c r="J5539" s="79">
        <f>J5540+J5624+J5637</f>
        <v>2493053</v>
      </c>
      <c r="K5539" s="98"/>
      <c r="L5539" s="99"/>
      <c r="M5539" s="100"/>
      <c r="N5539" s="101"/>
      <c r="O5539" s="100"/>
      <c r="P5539" s="98"/>
      <c r="Q5539" s="79">
        <f>Q5540+Q5624+Q5637</f>
        <v>2793186.8</v>
      </c>
      <c r="R5539" s="79">
        <f t="shared" ref="R5539:S5539" si="3033">R5540+R5624+R5637</f>
        <v>0</v>
      </c>
      <c r="S5539" s="79">
        <f t="shared" si="3033"/>
        <v>0</v>
      </c>
    </row>
    <row r="5540" spans="1:19" x14ac:dyDescent="0.25">
      <c r="A5540" s="82" t="s">
        <v>9470</v>
      </c>
      <c r="B5540" s="83"/>
      <c r="C5540" s="84"/>
      <c r="D5540" s="85"/>
      <c r="E5540" s="86"/>
      <c r="F5540" s="86" t="s">
        <v>11638</v>
      </c>
      <c r="G5540" s="82"/>
      <c r="H5540" s="82"/>
      <c r="I5540" s="87"/>
      <c r="J5540" s="88">
        <f>SUM(J5541:J5623)</f>
        <v>1046254</v>
      </c>
      <c r="K5540" s="98"/>
      <c r="L5540" s="99"/>
      <c r="M5540" s="100"/>
      <c r="N5540" s="101"/>
      <c r="O5540" s="100"/>
      <c r="P5540" s="98"/>
      <c r="Q5540" s="88">
        <f>SUM(Q5541:Q5623)</f>
        <v>1172208.3600000001</v>
      </c>
      <c r="R5540" s="88">
        <f t="shared" ref="R5540:S5540" si="3034">SUM(R5541:R5623)</f>
        <v>0</v>
      </c>
      <c r="S5540" s="88">
        <f t="shared" si="3034"/>
        <v>0</v>
      </c>
    </row>
    <row r="5541" spans="1:19" x14ac:dyDescent="0.25">
      <c r="A5541" s="89"/>
      <c r="B5541" s="90"/>
      <c r="C5541" s="90"/>
      <c r="D5541" s="91"/>
      <c r="E5541" s="92"/>
      <c r="F5541" s="92" t="s">
        <v>685</v>
      </c>
      <c r="G5541" s="91"/>
      <c r="H5541" s="91"/>
      <c r="I5541" s="93">
        <v>1</v>
      </c>
      <c r="J5541" s="91"/>
      <c r="K5541" s="98"/>
      <c r="L5541" s="99"/>
      <c r="M5541" s="100"/>
      <c r="N5541" s="101"/>
      <c r="O5541" s="100"/>
      <c r="P5541" s="98"/>
      <c r="Q5541" s="91"/>
      <c r="R5541" s="91"/>
      <c r="S5541" s="91"/>
    </row>
    <row r="5542" spans="1:19" ht="22.5" x14ac:dyDescent="0.25">
      <c r="A5542" s="89" t="s">
        <v>11639</v>
      </c>
      <c r="B5542" s="89" t="s">
        <v>11640</v>
      </c>
      <c r="C5542" s="89"/>
      <c r="D5542" s="89" t="s">
        <v>12</v>
      </c>
      <c r="E5542" s="94" t="s">
        <v>7741</v>
      </c>
      <c r="F5542" s="95" t="s">
        <v>7742</v>
      </c>
      <c r="G5542" s="89" t="s">
        <v>37</v>
      </c>
      <c r="H5542" s="89" t="s">
        <v>11641</v>
      </c>
      <c r="I5542" s="96">
        <v>1</v>
      </c>
      <c r="J5542" s="97">
        <v>15107</v>
      </c>
      <c r="K5542" s="98">
        <f t="shared" ref="K5542:K5549" si="3035">J5542/H5542</f>
        <v>67878.320000000007</v>
      </c>
      <c r="L5542" s="99">
        <f t="shared" ref="L5542:L5549" si="3036">$L$8</f>
        <v>1.0815399999999999</v>
      </c>
      <c r="M5542" s="100">
        <f t="shared" ref="M5542:M5549" si="3037">$M$8</f>
        <v>1.0590999999999999</v>
      </c>
      <c r="N5542" s="101">
        <f t="shared" ref="N5542:N5549" si="3038">$N$8</f>
        <v>0.97811300000000001</v>
      </c>
      <c r="O5542" s="100">
        <f t="shared" ref="O5542:O5549" si="3039">$O$8</f>
        <v>1</v>
      </c>
      <c r="P5542" s="98">
        <f t="shared" ref="P5542:P5549" si="3040">K5542*L5542*M5542*N5542*O5542</f>
        <v>76050.080000000002</v>
      </c>
      <c r="Q5542" s="97">
        <f t="shared" ref="Q5542:Q5549" si="3041">H5542*P5542</f>
        <v>16925.71</v>
      </c>
      <c r="R5542" s="97"/>
      <c r="S5542" s="97"/>
    </row>
    <row r="5543" spans="1:19" ht="33.75" x14ac:dyDescent="0.25">
      <c r="A5543" s="89" t="s">
        <v>11642</v>
      </c>
      <c r="B5543" s="89" t="s">
        <v>11640</v>
      </c>
      <c r="C5543" s="89"/>
      <c r="D5543" s="89" t="s">
        <v>24</v>
      </c>
      <c r="E5543" s="94" t="s">
        <v>7744</v>
      </c>
      <c r="F5543" s="95" t="s">
        <v>7745</v>
      </c>
      <c r="G5543" s="89" t="s">
        <v>37</v>
      </c>
      <c r="H5543" s="89" t="s">
        <v>11643</v>
      </c>
      <c r="I5543" s="96">
        <v>1</v>
      </c>
      <c r="J5543" s="97">
        <v>1278</v>
      </c>
      <c r="K5543" s="98">
        <f t="shared" si="3035"/>
        <v>74649.53</v>
      </c>
      <c r="L5543" s="99">
        <f t="shared" si="3036"/>
        <v>1.0815399999999999</v>
      </c>
      <c r="M5543" s="100">
        <f t="shared" si="3037"/>
        <v>1.0590999999999999</v>
      </c>
      <c r="N5543" s="101">
        <f t="shared" si="3038"/>
        <v>0.97811300000000001</v>
      </c>
      <c r="O5543" s="100">
        <f t="shared" si="3039"/>
        <v>1</v>
      </c>
      <c r="P5543" s="98">
        <f t="shared" si="3040"/>
        <v>83636.460000000006</v>
      </c>
      <c r="Q5543" s="97">
        <f t="shared" si="3041"/>
        <v>1431.86</v>
      </c>
      <c r="R5543" s="97"/>
      <c r="S5543" s="97"/>
    </row>
    <row r="5544" spans="1:19" ht="22.5" x14ac:dyDescent="0.25">
      <c r="A5544" s="89" t="s">
        <v>11644</v>
      </c>
      <c r="B5544" s="89" t="s">
        <v>11640</v>
      </c>
      <c r="C5544" s="89"/>
      <c r="D5544" s="89" t="s">
        <v>30</v>
      </c>
      <c r="E5544" s="94" t="s">
        <v>31</v>
      </c>
      <c r="F5544" s="95" t="s">
        <v>32</v>
      </c>
      <c r="G5544" s="89" t="s">
        <v>27</v>
      </c>
      <c r="H5544" s="89" t="s">
        <v>11645</v>
      </c>
      <c r="I5544" s="96">
        <v>1</v>
      </c>
      <c r="J5544" s="97">
        <v>19568</v>
      </c>
      <c r="K5544" s="98">
        <f t="shared" si="3035"/>
        <v>672.35</v>
      </c>
      <c r="L5544" s="99">
        <f t="shared" si="3036"/>
        <v>1.0815399999999999</v>
      </c>
      <c r="M5544" s="100">
        <f t="shared" si="3037"/>
        <v>1.0590999999999999</v>
      </c>
      <c r="N5544" s="101">
        <f t="shared" si="3038"/>
        <v>0.97811300000000001</v>
      </c>
      <c r="O5544" s="100">
        <f t="shared" si="3039"/>
        <v>1</v>
      </c>
      <c r="P5544" s="98">
        <f t="shared" si="3040"/>
        <v>753.29</v>
      </c>
      <c r="Q5544" s="97">
        <f t="shared" si="3041"/>
        <v>21923.75</v>
      </c>
      <c r="R5544" s="97"/>
      <c r="S5544" s="97"/>
    </row>
    <row r="5545" spans="1:19" ht="22.5" x14ac:dyDescent="0.25">
      <c r="A5545" s="89" t="s">
        <v>11646</v>
      </c>
      <c r="B5545" s="89" t="s">
        <v>11640</v>
      </c>
      <c r="C5545" s="89"/>
      <c r="D5545" s="89" t="s">
        <v>34</v>
      </c>
      <c r="E5545" s="94" t="s">
        <v>1583</v>
      </c>
      <c r="F5545" s="95" t="s">
        <v>1584</v>
      </c>
      <c r="G5545" s="89" t="s">
        <v>51</v>
      </c>
      <c r="H5545" s="89" t="s">
        <v>11647</v>
      </c>
      <c r="I5545" s="96">
        <v>1</v>
      </c>
      <c r="J5545" s="97">
        <v>18109</v>
      </c>
      <c r="K5545" s="98">
        <f t="shared" si="3035"/>
        <v>105776.87</v>
      </c>
      <c r="L5545" s="99">
        <f t="shared" si="3036"/>
        <v>1.0815399999999999</v>
      </c>
      <c r="M5545" s="100">
        <f t="shared" si="3037"/>
        <v>1.0590999999999999</v>
      </c>
      <c r="N5545" s="101">
        <f t="shared" si="3038"/>
        <v>0.97811300000000001</v>
      </c>
      <c r="O5545" s="100">
        <f t="shared" si="3039"/>
        <v>1</v>
      </c>
      <c r="P5545" s="98">
        <f t="shared" si="3040"/>
        <v>118511.17</v>
      </c>
      <c r="Q5545" s="97">
        <f t="shared" si="3041"/>
        <v>20289.11</v>
      </c>
      <c r="R5545" s="97"/>
      <c r="S5545" s="97"/>
    </row>
    <row r="5546" spans="1:19" x14ac:dyDescent="0.25">
      <c r="A5546" s="89" t="s">
        <v>11648</v>
      </c>
      <c r="B5546" s="89" t="s">
        <v>11640</v>
      </c>
      <c r="C5546" s="89"/>
      <c r="D5546" s="89" t="s">
        <v>40</v>
      </c>
      <c r="E5546" s="94" t="s">
        <v>11649</v>
      </c>
      <c r="F5546" s="95" t="s">
        <v>11650</v>
      </c>
      <c r="G5546" s="89" t="s">
        <v>21</v>
      </c>
      <c r="H5546" s="89" t="s">
        <v>11651</v>
      </c>
      <c r="I5546" s="96">
        <v>1</v>
      </c>
      <c r="J5546" s="97">
        <v>14276</v>
      </c>
      <c r="K5546" s="98">
        <f t="shared" si="3035"/>
        <v>8338.7900000000009</v>
      </c>
      <c r="L5546" s="99">
        <f t="shared" si="3036"/>
        <v>1.0815399999999999</v>
      </c>
      <c r="M5546" s="100">
        <f t="shared" si="3037"/>
        <v>1.0590999999999999</v>
      </c>
      <c r="N5546" s="101">
        <f t="shared" si="3038"/>
        <v>0.97811300000000001</v>
      </c>
      <c r="O5546" s="100">
        <f t="shared" si="3039"/>
        <v>1</v>
      </c>
      <c r="P5546" s="98">
        <f t="shared" si="3040"/>
        <v>9342.68</v>
      </c>
      <c r="Q5546" s="97">
        <f t="shared" si="3041"/>
        <v>15994.67</v>
      </c>
      <c r="R5546" s="97"/>
      <c r="S5546" s="97"/>
    </row>
    <row r="5547" spans="1:19" x14ac:dyDescent="0.25">
      <c r="A5547" s="89" t="s">
        <v>11652</v>
      </c>
      <c r="B5547" s="89" t="s">
        <v>11640</v>
      </c>
      <c r="C5547" s="89"/>
      <c r="D5547" s="89" t="s">
        <v>43</v>
      </c>
      <c r="E5547" s="94" t="s">
        <v>556</v>
      </c>
      <c r="F5547" s="95" t="s">
        <v>557</v>
      </c>
      <c r="G5547" s="89" t="s">
        <v>81</v>
      </c>
      <c r="H5547" s="89" t="s">
        <v>7208</v>
      </c>
      <c r="I5547" s="96">
        <v>1</v>
      </c>
      <c r="J5547" s="97">
        <v>13836</v>
      </c>
      <c r="K5547" s="98">
        <f t="shared" si="3035"/>
        <v>735.96</v>
      </c>
      <c r="L5547" s="99">
        <f t="shared" si="3036"/>
        <v>1.0815399999999999</v>
      </c>
      <c r="M5547" s="100">
        <f t="shared" si="3037"/>
        <v>1.0590999999999999</v>
      </c>
      <c r="N5547" s="101">
        <f t="shared" si="3038"/>
        <v>0.97811300000000001</v>
      </c>
      <c r="O5547" s="100">
        <f t="shared" si="3039"/>
        <v>1</v>
      </c>
      <c r="P5547" s="98">
        <f t="shared" si="3040"/>
        <v>824.56</v>
      </c>
      <c r="Q5547" s="97">
        <f t="shared" si="3041"/>
        <v>15501.73</v>
      </c>
      <c r="R5547" s="97"/>
      <c r="S5547" s="97"/>
    </row>
    <row r="5548" spans="1:19" ht="22.5" x14ac:dyDescent="0.25">
      <c r="A5548" s="89" t="s">
        <v>11653</v>
      </c>
      <c r="B5548" s="89" t="s">
        <v>11640</v>
      </c>
      <c r="C5548" s="89"/>
      <c r="D5548" s="89" t="s">
        <v>48</v>
      </c>
      <c r="E5548" s="94" t="s">
        <v>11654</v>
      </c>
      <c r="F5548" s="95" t="s">
        <v>11655</v>
      </c>
      <c r="G5548" s="89" t="s">
        <v>37</v>
      </c>
      <c r="H5548" s="89" t="s">
        <v>11656</v>
      </c>
      <c r="I5548" s="96">
        <v>1</v>
      </c>
      <c r="J5548" s="97">
        <v>2507</v>
      </c>
      <c r="K5548" s="98">
        <f t="shared" si="3035"/>
        <v>10459.780000000001</v>
      </c>
      <c r="L5548" s="99">
        <f t="shared" si="3036"/>
        <v>1.0815399999999999</v>
      </c>
      <c r="M5548" s="100">
        <f t="shared" si="3037"/>
        <v>1.0590999999999999</v>
      </c>
      <c r="N5548" s="101">
        <f t="shared" si="3038"/>
        <v>0.97811300000000001</v>
      </c>
      <c r="O5548" s="100">
        <f t="shared" si="3039"/>
        <v>1</v>
      </c>
      <c r="P5548" s="98">
        <f t="shared" si="3040"/>
        <v>11719.02</v>
      </c>
      <c r="Q5548" s="97">
        <f t="shared" si="3041"/>
        <v>2808.81</v>
      </c>
      <c r="R5548" s="97"/>
      <c r="S5548" s="97"/>
    </row>
    <row r="5549" spans="1:19" x14ac:dyDescent="0.25">
      <c r="A5549" s="89" t="s">
        <v>11657</v>
      </c>
      <c r="B5549" s="89" t="s">
        <v>11640</v>
      </c>
      <c r="C5549" s="89"/>
      <c r="D5549" s="89" t="s">
        <v>55</v>
      </c>
      <c r="E5549" s="94" t="s">
        <v>49</v>
      </c>
      <c r="F5549" s="95" t="s">
        <v>50</v>
      </c>
      <c r="G5549" s="89" t="s">
        <v>51</v>
      </c>
      <c r="H5549" s="89" t="s">
        <v>11658</v>
      </c>
      <c r="I5549" s="96">
        <v>1</v>
      </c>
      <c r="J5549" s="97">
        <v>30298</v>
      </c>
      <c r="K5549" s="98">
        <f t="shared" si="3035"/>
        <v>12641.02</v>
      </c>
      <c r="L5549" s="99">
        <f t="shared" si="3036"/>
        <v>1.0815399999999999</v>
      </c>
      <c r="M5549" s="100">
        <f t="shared" si="3037"/>
        <v>1.0590999999999999</v>
      </c>
      <c r="N5549" s="101">
        <f t="shared" si="3038"/>
        <v>0.97811300000000001</v>
      </c>
      <c r="O5549" s="100">
        <f t="shared" si="3039"/>
        <v>1</v>
      </c>
      <c r="P5549" s="98">
        <f t="shared" si="3040"/>
        <v>14162.85</v>
      </c>
      <c r="Q5549" s="97">
        <f t="shared" si="3041"/>
        <v>33945.519999999997</v>
      </c>
      <c r="R5549" s="97"/>
      <c r="S5549" s="97"/>
    </row>
    <row r="5550" spans="1:19" ht="22.5" x14ac:dyDescent="0.25">
      <c r="A5550" s="89"/>
      <c r="B5550" s="90"/>
      <c r="C5550" s="90"/>
      <c r="D5550" s="91"/>
      <c r="E5550" s="92"/>
      <c r="F5550" s="92" t="s">
        <v>11659</v>
      </c>
      <c r="G5550" s="91"/>
      <c r="H5550" s="91"/>
      <c r="I5550" s="93">
        <v>1</v>
      </c>
      <c r="J5550" s="91"/>
      <c r="K5550" s="98"/>
      <c r="L5550" s="99"/>
      <c r="M5550" s="100"/>
      <c r="N5550" s="101"/>
      <c r="O5550" s="100"/>
      <c r="P5550" s="98"/>
      <c r="Q5550" s="97"/>
      <c r="R5550" s="97"/>
      <c r="S5550" s="97"/>
    </row>
    <row r="5551" spans="1:19" x14ac:dyDescent="0.25">
      <c r="A5551" s="89" t="s">
        <v>11660</v>
      </c>
      <c r="B5551" s="89" t="s">
        <v>11640</v>
      </c>
      <c r="C5551" s="89"/>
      <c r="D5551" s="89" t="s">
        <v>58</v>
      </c>
      <c r="E5551" s="94" t="s">
        <v>11661</v>
      </c>
      <c r="F5551" s="95" t="s">
        <v>11662</v>
      </c>
      <c r="G5551" s="89" t="s">
        <v>209</v>
      </c>
      <c r="H5551" s="89" t="s">
        <v>11663</v>
      </c>
      <c r="I5551" s="96">
        <v>1</v>
      </c>
      <c r="J5551" s="97">
        <v>80997</v>
      </c>
      <c r="K5551" s="98">
        <f t="shared" ref="K5551:K5582" si="3042">J5551/H5551</f>
        <v>256076.51</v>
      </c>
      <c r="L5551" s="99">
        <f t="shared" ref="L5551:L5582" si="3043">$L$8</f>
        <v>1.0815399999999999</v>
      </c>
      <c r="M5551" s="100">
        <f t="shared" ref="M5551:M5582" si="3044">$M$8</f>
        <v>1.0590999999999999</v>
      </c>
      <c r="N5551" s="101">
        <f t="shared" ref="N5551:N5582" si="3045">$N$8</f>
        <v>0.97811300000000001</v>
      </c>
      <c r="O5551" s="100">
        <f t="shared" ref="O5551:O5582" si="3046">$O$8</f>
        <v>1</v>
      </c>
      <c r="P5551" s="98">
        <f t="shared" ref="P5551:P5582" si="3047">K5551*L5551*M5551*N5551*O5551</f>
        <v>286905.14</v>
      </c>
      <c r="Q5551" s="97">
        <f t="shared" ref="Q5551:Q5582" si="3048">H5551*P5551</f>
        <v>90748.1</v>
      </c>
      <c r="R5551" s="97"/>
      <c r="S5551" s="97"/>
    </row>
    <row r="5552" spans="1:19" ht="22.5" x14ac:dyDescent="0.25">
      <c r="A5552" s="89" t="s">
        <v>11664</v>
      </c>
      <c r="B5552" s="89" t="s">
        <v>11640</v>
      </c>
      <c r="C5552" s="89"/>
      <c r="D5552" s="89" t="s">
        <v>60</v>
      </c>
      <c r="E5552" s="94" t="s">
        <v>11665</v>
      </c>
      <c r="F5552" s="95" t="s">
        <v>11666</v>
      </c>
      <c r="G5552" s="89" t="s">
        <v>1077</v>
      </c>
      <c r="H5552" s="89" t="s">
        <v>11667</v>
      </c>
      <c r="I5552" s="96">
        <v>1</v>
      </c>
      <c r="J5552" s="97">
        <v>292678</v>
      </c>
      <c r="K5552" s="98">
        <f t="shared" si="3042"/>
        <v>917.97</v>
      </c>
      <c r="L5552" s="99">
        <f t="shared" si="3043"/>
        <v>1.0815399999999999</v>
      </c>
      <c r="M5552" s="100">
        <f t="shared" si="3044"/>
        <v>1.0590999999999999</v>
      </c>
      <c r="N5552" s="101">
        <f t="shared" si="3045"/>
        <v>0.97811300000000001</v>
      </c>
      <c r="O5552" s="100">
        <f t="shared" si="3046"/>
        <v>1</v>
      </c>
      <c r="P5552" s="98">
        <f t="shared" si="3047"/>
        <v>1028.48</v>
      </c>
      <c r="Q5552" s="97">
        <f t="shared" si="3048"/>
        <v>327910.69</v>
      </c>
      <c r="R5552" s="97"/>
      <c r="S5552" s="97"/>
    </row>
    <row r="5553" spans="1:19" x14ac:dyDescent="0.25">
      <c r="A5553" s="89" t="s">
        <v>11668</v>
      </c>
      <c r="B5553" s="89" t="s">
        <v>11640</v>
      </c>
      <c r="C5553" s="89"/>
      <c r="D5553" s="89" t="s">
        <v>65</v>
      </c>
      <c r="E5553" s="94" t="s">
        <v>11669</v>
      </c>
      <c r="F5553" s="95" t="s">
        <v>11670</v>
      </c>
      <c r="G5553" s="89" t="s">
        <v>209</v>
      </c>
      <c r="H5553" s="89" t="s">
        <v>11663</v>
      </c>
      <c r="I5553" s="96">
        <v>1</v>
      </c>
      <c r="J5553" s="97">
        <v>14444</v>
      </c>
      <c r="K5553" s="98">
        <f t="shared" si="3042"/>
        <v>45665.51</v>
      </c>
      <c r="L5553" s="99">
        <f t="shared" si="3043"/>
        <v>1.0815399999999999</v>
      </c>
      <c r="M5553" s="100">
        <f t="shared" si="3044"/>
        <v>1.0590999999999999</v>
      </c>
      <c r="N5553" s="101">
        <f t="shared" si="3045"/>
        <v>0.97811300000000001</v>
      </c>
      <c r="O5553" s="100">
        <f t="shared" si="3046"/>
        <v>1</v>
      </c>
      <c r="P5553" s="98">
        <f t="shared" si="3047"/>
        <v>51163.11</v>
      </c>
      <c r="Q5553" s="97">
        <f t="shared" si="3048"/>
        <v>16182.89</v>
      </c>
      <c r="R5553" s="97"/>
      <c r="S5553" s="97"/>
    </row>
    <row r="5554" spans="1:19" x14ac:dyDescent="0.25">
      <c r="A5554" s="89" t="s">
        <v>11671</v>
      </c>
      <c r="B5554" s="89" t="s">
        <v>11640</v>
      </c>
      <c r="C5554" s="89"/>
      <c r="D5554" s="89" t="s">
        <v>68</v>
      </c>
      <c r="E5554" s="94" t="s">
        <v>11672</v>
      </c>
      <c r="F5554" s="95" t="s">
        <v>11673</v>
      </c>
      <c r="G5554" s="89" t="s">
        <v>209</v>
      </c>
      <c r="H5554" s="89" t="s">
        <v>3096</v>
      </c>
      <c r="I5554" s="96">
        <v>1</v>
      </c>
      <c r="J5554" s="97">
        <v>10943</v>
      </c>
      <c r="K5554" s="98">
        <f t="shared" si="3042"/>
        <v>227979.17</v>
      </c>
      <c r="L5554" s="99">
        <f t="shared" si="3043"/>
        <v>1.0815399999999999</v>
      </c>
      <c r="M5554" s="100">
        <f t="shared" si="3044"/>
        <v>1.0590999999999999</v>
      </c>
      <c r="N5554" s="101">
        <f t="shared" si="3045"/>
        <v>0.97811300000000001</v>
      </c>
      <c r="O5554" s="100">
        <f t="shared" si="3046"/>
        <v>1</v>
      </c>
      <c r="P5554" s="98">
        <f t="shared" si="3047"/>
        <v>255425.21</v>
      </c>
      <c r="Q5554" s="97">
        <f t="shared" si="3048"/>
        <v>12260.41</v>
      </c>
      <c r="R5554" s="97"/>
      <c r="S5554" s="97"/>
    </row>
    <row r="5555" spans="1:19" ht="22.5" x14ac:dyDescent="0.25">
      <c r="A5555" s="89" t="s">
        <v>11674</v>
      </c>
      <c r="B5555" s="89" t="s">
        <v>11640</v>
      </c>
      <c r="C5555" s="89"/>
      <c r="D5555" s="89" t="s">
        <v>70</v>
      </c>
      <c r="E5555" s="94" t="s">
        <v>11675</v>
      </c>
      <c r="F5555" s="95" t="s">
        <v>11676</v>
      </c>
      <c r="G5555" s="89" t="s">
        <v>1077</v>
      </c>
      <c r="H5555" s="89" t="s">
        <v>11677</v>
      </c>
      <c r="I5555" s="96">
        <v>1</v>
      </c>
      <c r="J5555" s="97">
        <v>14687</v>
      </c>
      <c r="K5555" s="98">
        <f t="shared" si="3042"/>
        <v>303.85000000000002</v>
      </c>
      <c r="L5555" s="99">
        <f t="shared" si="3043"/>
        <v>1.0815399999999999</v>
      </c>
      <c r="M5555" s="100">
        <f t="shared" si="3044"/>
        <v>1.0590999999999999</v>
      </c>
      <c r="N5555" s="101">
        <f t="shared" si="3045"/>
        <v>0.97811300000000001</v>
      </c>
      <c r="O5555" s="100">
        <f t="shared" si="3046"/>
        <v>1</v>
      </c>
      <c r="P5555" s="98">
        <f t="shared" si="3047"/>
        <v>340.43</v>
      </c>
      <c r="Q5555" s="97">
        <f t="shared" si="3048"/>
        <v>16455.02</v>
      </c>
      <c r="R5555" s="97"/>
      <c r="S5555" s="97"/>
    </row>
    <row r="5556" spans="1:19" x14ac:dyDescent="0.25">
      <c r="A5556" s="89" t="s">
        <v>11678</v>
      </c>
      <c r="B5556" s="89" t="s">
        <v>11640</v>
      </c>
      <c r="C5556" s="89"/>
      <c r="D5556" s="89" t="s">
        <v>73</v>
      </c>
      <c r="E5556" s="94" t="s">
        <v>11679</v>
      </c>
      <c r="F5556" s="95" t="s">
        <v>11680</v>
      </c>
      <c r="G5556" s="89" t="s">
        <v>209</v>
      </c>
      <c r="H5556" s="89" t="s">
        <v>11681</v>
      </c>
      <c r="I5556" s="96">
        <v>1</v>
      </c>
      <c r="J5556" s="97">
        <v>42716</v>
      </c>
      <c r="K5556" s="98">
        <f t="shared" si="3042"/>
        <v>216612.58</v>
      </c>
      <c r="L5556" s="99">
        <f t="shared" si="3043"/>
        <v>1.0815399999999999</v>
      </c>
      <c r="M5556" s="100">
        <f t="shared" si="3044"/>
        <v>1.0590999999999999</v>
      </c>
      <c r="N5556" s="101">
        <f t="shared" si="3045"/>
        <v>0.97811300000000001</v>
      </c>
      <c r="O5556" s="100">
        <f t="shared" si="3046"/>
        <v>1</v>
      </c>
      <c r="P5556" s="98">
        <f t="shared" si="3047"/>
        <v>242690.21</v>
      </c>
      <c r="Q5556" s="97">
        <f t="shared" si="3048"/>
        <v>47858.51</v>
      </c>
      <c r="R5556" s="97"/>
      <c r="S5556" s="97"/>
    </row>
    <row r="5557" spans="1:19" ht="22.5" x14ac:dyDescent="0.25">
      <c r="A5557" s="89" t="s">
        <v>11682</v>
      </c>
      <c r="B5557" s="89" t="s">
        <v>11640</v>
      </c>
      <c r="C5557" s="89"/>
      <c r="D5557" s="89" t="s">
        <v>75</v>
      </c>
      <c r="E5557" s="94" t="s">
        <v>11675</v>
      </c>
      <c r="F5557" s="95" t="s">
        <v>11676</v>
      </c>
      <c r="G5557" s="89" t="s">
        <v>1077</v>
      </c>
      <c r="H5557" s="89" t="s">
        <v>11683</v>
      </c>
      <c r="I5557" s="96">
        <v>1</v>
      </c>
      <c r="J5557" s="97">
        <v>21419</v>
      </c>
      <c r="K5557" s="98">
        <f t="shared" si="3042"/>
        <v>303.86</v>
      </c>
      <c r="L5557" s="99">
        <f t="shared" si="3043"/>
        <v>1.0815399999999999</v>
      </c>
      <c r="M5557" s="100">
        <f t="shared" si="3044"/>
        <v>1.0590999999999999</v>
      </c>
      <c r="N5557" s="101">
        <f t="shared" si="3045"/>
        <v>0.97811300000000001</v>
      </c>
      <c r="O5557" s="100">
        <f t="shared" si="3046"/>
        <v>1</v>
      </c>
      <c r="P5557" s="98">
        <f t="shared" si="3047"/>
        <v>340.44</v>
      </c>
      <c r="Q5557" s="97">
        <f t="shared" si="3048"/>
        <v>23997.62</v>
      </c>
      <c r="R5557" s="97"/>
      <c r="S5557" s="97"/>
    </row>
    <row r="5558" spans="1:19" ht="22.5" x14ac:dyDescent="0.25">
      <c r="A5558" s="89" t="s">
        <v>11684</v>
      </c>
      <c r="B5558" s="89" t="s">
        <v>11640</v>
      </c>
      <c r="C5558" s="89"/>
      <c r="D5558" s="89" t="s">
        <v>87</v>
      </c>
      <c r="E5558" s="94" t="s">
        <v>11685</v>
      </c>
      <c r="F5558" s="95" t="s">
        <v>11686</v>
      </c>
      <c r="G5558" s="89" t="s">
        <v>1077</v>
      </c>
      <c r="H5558" s="89" t="s">
        <v>11687</v>
      </c>
      <c r="I5558" s="96">
        <v>1</v>
      </c>
      <c r="J5558" s="97">
        <v>6381</v>
      </c>
      <c r="K5558" s="98">
        <f t="shared" si="3042"/>
        <v>71.84</v>
      </c>
      <c r="L5558" s="99">
        <f t="shared" si="3043"/>
        <v>1.0815399999999999</v>
      </c>
      <c r="M5558" s="100">
        <f t="shared" si="3044"/>
        <v>1.0590999999999999</v>
      </c>
      <c r="N5558" s="101">
        <f t="shared" si="3045"/>
        <v>0.97811300000000001</v>
      </c>
      <c r="O5558" s="100">
        <f t="shared" si="3046"/>
        <v>1</v>
      </c>
      <c r="P5558" s="98">
        <f t="shared" si="3047"/>
        <v>80.489999999999995</v>
      </c>
      <c r="Q5558" s="97">
        <f t="shared" si="3048"/>
        <v>7148.91</v>
      </c>
      <c r="R5558" s="97"/>
      <c r="S5558" s="97"/>
    </row>
    <row r="5559" spans="1:19" ht="22.5" x14ac:dyDescent="0.25">
      <c r="A5559" s="89" t="s">
        <v>11688</v>
      </c>
      <c r="B5559" s="89" t="s">
        <v>11640</v>
      </c>
      <c r="C5559" s="89"/>
      <c r="D5559" s="89" t="s">
        <v>89</v>
      </c>
      <c r="E5559" s="94" t="s">
        <v>11689</v>
      </c>
      <c r="F5559" s="95" t="s">
        <v>11690</v>
      </c>
      <c r="G5559" s="89" t="s">
        <v>1077</v>
      </c>
      <c r="H5559" s="89" t="s">
        <v>11691</v>
      </c>
      <c r="I5559" s="96">
        <v>1</v>
      </c>
      <c r="J5559" s="97">
        <v>1935</v>
      </c>
      <c r="K5559" s="98">
        <f t="shared" si="3042"/>
        <v>49.27</v>
      </c>
      <c r="L5559" s="99">
        <f t="shared" si="3043"/>
        <v>1.0815399999999999</v>
      </c>
      <c r="M5559" s="100">
        <f t="shared" si="3044"/>
        <v>1.0590999999999999</v>
      </c>
      <c r="N5559" s="101">
        <f t="shared" si="3045"/>
        <v>0.97811300000000001</v>
      </c>
      <c r="O5559" s="100">
        <f t="shared" si="3046"/>
        <v>1</v>
      </c>
      <c r="P5559" s="98">
        <f t="shared" si="3047"/>
        <v>55.2</v>
      </c>
      <c r="Q5559" s="97">
        <f t="shared" si="3048"/>
        <v>2167.87</v>
      </c>
      <c r="R5559" s="97"/>
      <c r="S5559" s="97"/>
    </row>
    <row r="5560" spans="1:19" x14ac:dyDescent="0.25">
      <c r="A5560" s="89" t="s">
        <v>11692</v>
      </c>
      <c r="B5560" s="89" t="s">
        <v>11640</v>
      </c>
      <c r="C5560" s="89"/>
      <c r="D5560" s="89" t="s">
        <v>90</v>
      </c>
      <c r="E5560" s="94" t="s">
        <v>11693</v>
      </c>
      <c r="F5560" s="95" t="s">
        <v>11694</v>
      </c>
      <c r="G5560" s="89" t="s">
        <v>209</v>
      </c>
      <c r="H5560" s="89" t="s">
        <v>11695</v>
      </c>
      <c r="I5560" s="96">
        <v>1</v>
      </c>
      <c r="J5560" s="97">
        <v>11080</v>
      </c>
      <c r="K5560" s="98">
        <f t="shared" si="3042"/>
        <v>45187.6</v>
      </c>
      <c r="L5560" s="99">
        <f t="shared" si="3043"/>
        <v>1.0815399999999999</v>
      </c>
      <c r="M5560" s="100">
        <f t="shared" si="3044"/>
        <v>1.0590999999999999</v>
      </c>
      <c r="N5560" s="101">
        <f t="shared" si="3045"/>
        <v>0.97811300000000001</v>
      </c>
      <c r="O5560" s="100">
        <f t="shared" si="3046"/>
        <v>1</v>
      </c>
      <c r="P5560" s="98">
        <f t="shared" si="3047"/>
        <v>50627.66</v>
      </c>
      <c r="Q5560" s="97">
        <f t="shared" si="3048"/>
        <v>12413.9</v>
      </c>
      <c r="R5560" s="97"/>
      <c r="S5560" s="97"/>
    </row>
    <row r="5561" spans="1:19" x14ac:dyDescent="0.25">
      <c r="A5561" s="89" t="s">
        <v>11696</v>
      </c>
      <c r="B5561" s="89" t="s">
        <v>11640</v>
      </c>
      <c r="C5561" s="89"/>
      <c r="D5561" s="89" t="s">
        <v>91</v>
      </c>
      <c r="E5561" s="94" t="s">
        <v>11697</v>
      </c>
      <c r="F5561" s="95" t="s">
        <v>11698</v>
      </c>
      <c r="G5561" s="89" t="s">
        <v>970</v>
      </c>
      <c r="H5561" s="89" t="s">
        <v>2892</v>
      </c>
      <c r="I5561" s="96">
        <v>1</v>
      </c>
      <c r="J5561" s="97">
        <v>14653</v>
      </c>
      <c r="K5561" s="98">
        <f t="shared" si="3042"/>
        <v>9158.1299999999992</v>
      </c>
      <c r="L5561" s="99">
        <f t="shared" si="3043"/>
        <v>1.0815399999999999</v>
      </c>
      <c r="M5561" s="100">
        <f t="shared" si="3044"/>
        <v>1.0590999999999999</v>
      </c>
      <c r="N5561" s="101">
        <f t="shared" si="3045"/>
        <v>0.97811300000000001</v>
      </c>
      <c r="O5561" s="100">
        <f t="shared" si="3046"/>
        <v>1</v>
      </c>
      <c r="P5561" s="98">
        <f t="shared" si="3047"/>
        <v>10260.66</v>
      </c>
      <c r="Q5561" s="97">
        <f t="shared" si="3048"/>
        <v>16417.060000000001</v>
      </c>
      <c r="R5561" s="97"/>
      <c r="S5561" s="97"/>
    </row>
    <row r="5562" spans="1:19" ht="22.5" x14ac:dyDescent="0.25">
      <c r="A5562" s="89" t="s">
        <v>11699</v>
      </c>
      <c r="B5562" s="89" t="s">
        <v>11640</v>
      </c>
      <c r="C5562" s="89"/>
      <c r="D5562" s="89" t="s">
        <v>101</v>
      </c>
      <c r="E5562" s="94" t="s">
        <v>11700</v>
      </c>
      <c r="F5562" s="95" t="s">
        <v>11701</v>
      </c>
      <c r="G5562" s="89" t="s">
        <v>648</v>
      </c>
      <c r="H5562" s="89" t="s">
        <v>40</v>
      </c>
      <c r="I5562" s="96">
        <v>1</v>
      </c>
      <c r="J5562" s="97">
        <v>6528</v>
      </c>
      <c r="K5562" s="98">
        <f t="shared" si="3042"/>
        <v>1305.5999999999999</v>
      </c>
      <c r="L5562" s="99">
        <f t="shared" si="3043"/>
        <v>1.0815399999999999</v>
      </c>
      <c r="M5562" s="100">
        <f t="shared" si="3044"/>
        <v>1.0590999999999999</v>
      </c>
      <c r="N5562" s="101">
        <f t="shared" si="3045"/>
        <v>0.97811300000000001</v>
      </c>
      <c r="O5562" s="100">
        <f t="shared" si="3046"/>
        <v>1</v>
      </c>
      <c r="P5562" s="98">
        <f t="shared" si="3047"/>
        <v>1462.78</v>
      </c>
      <c r="Q5562" s="97">
        <f t="shared" si="3048"/>
        <v>7313.9</v>
      </c>
      <c r="R5562" s="97"/>
      <c r="S5562" s="97"/>
    </row>
    <row r="5563" spans="1:19" ht="22.5" x14ac:dyDescent="0.25">
      <c r="A5563" s="89" t="s">
        <v>11702</v>
      </c>
      <c r="B5563" s="89" t="s">
        <v>11640</v>
      </c>
      <c r="C5563" s="89"/>
      <c r="D5563" s="89" t="s">
        <v>106</v>
      </c>
      <c r="E5563" s="94" t="s">
        <v>11703</v>
      </c>
      <c r="F5563" s="95" t="s">
        <v>11704</v>
      </c>
      <c r="G5563" s="89" t="s">
        <v>648</v>
      </c>
      <c r="H5563" s="89" t="s">
        <v>24</v>
      </c>
      <c r="I5563" s="96">
        <v>1</v>
      </c>
      <c r="J5563" s="97">
        <v>1183</v>
      </c>
      <c r="K5563" s="98">
        <f t="shared" si="3042"/>
        <v>591.5</v>
      </c>
      <c r="L5563" s="99">
        <f t="shared" si="3043"/>
        <v>1.0815399999999999</v>
      </c>
      <c r="M5563" s="100">
        <f t="shared" si="3044"/>
        <v>1.0590999999999999</v>
      </c>
      <c r="N5563" s="101">
        <f t="shared" si="3045"/>
        <v>0.97811300000000001</v>
      </c>
      <c r="O5563" s="100">
        <f t="shared" si="3046"/>
        <v>1</v>
      </c>
      <c r="P5563" s="98">
        <f t="shared" si="3047"/>
        <v>662.71</v>
      </c>
      <c r="Q5563" s="97">
        <f t="shared" si="3048"/>
        <v>1325.42</v>
      </c>
      <c r="R5563" s="97"/>
      <c r="S5563" s="97"/>
    </row>
    <row r="5564" spans="1:19" ht="22.5" x14ac:dyDescent="0.25">
      <c r="A5564" s="89" t="s">
        <v>11705</v>
      </c>
      <c r="B5564" s="89" t="s">
        <v>11640</v>
      </c>
      <c r="C5564" s="89"/>
      <c r="D5564" s="89" t="s">
        <v>107</v>
      </c>
      <c r="E5564" s="94" t="s">
        <v>11706</v>
      </c>
      <c r="F5564" s="95" t="s">
        <v>11707</v>
      </c>
      <c r="G5564" s="89" t="s">
        <v>648</v>
      </c>
      <c r="H5564" s="89" t="s">
        <v>24</v>
      </c>
      <c r="I5564" s="96">
        <v>1</v>
      </c>
      <c r="J5564" s="97">
        <v>479</v>
      </c>
      <c r="K5564" s="98">
        <f t="shared" si="3042"/>
        <v>239.5</v>
      </c>
      <c r="L5564" s="99">
        <f t="shared" si="3043"/>
        <v>1.0815399999999999</v>
      </c>
      <c r="M5564" s="100">
        <f t="shared" si="3044"/>
        <v>1.0590999999999999</v>
      </c>
      <c r="N5564" s="101">
        <f t="shared" si="3045"/>
        <v>0.97811300000000001</v>
      </c>
      <c r="O5564" s="100">
        <f t="shared" si="3046"/>
        <v>1</v>
      </c>
      <c r="P5564" s="98">
        <f t="shared" si="3047"/>
        <v>268.33</v>
      </c>
      <c r="Q5564" s="97">
        <f t="shared" si="3048"/>
        <v>536.66</v>
      </c>
      <c r="R5564" s="97"/>
      <c r="S5564" s="97"/>
    </row>
    <row r="5565" spans="1:19" ht="22.5" x14ac:dyDescent="0.25">
      <c r="A5565" s="89" t="s">
        <v>11708</v>
      </c>
      <c r="B5565" s="89" t="s">
        <v>11640</v>
      </c>
      <c r="C5565" s="89"/>
      <c r="D5565" s="89" t="s">
        <v>108</v>
      </c>
      <c r="E5565" s="94" t="s">
        <v>11709</v>
      </c>
      <c r="F5565" s="95" t="s">
        <v>11710</v>
      </c>
      <c r="G5565" s="89" t="s">
        <v>648</v>
      </c>
      <c r="H5565" s="89" t="s">
        <v>12</v>
      </c>
      <c r="I5565" s="96">
        <v>1</v>
      </c>
      <c r="J5565" s="97">
        <v>87</v>
      </c>
      <c r="K5565" s="98">
        <f t="shared" si="3042"/>
        <v>87</v>
      </c>
      <c r="L5565" s="99">
        <f t="shared" si="3043"/>
        <v>1.0815399999999999</v>
      </c>
      <c r="M5565" s="100">
        <f t="shared" si="3044"/>
        <v>1.0590999999999999</v>
      </c>
      <c r="N5565" s="101">
        <f t="shared" si="3045"/>
        <v>0.97811300000000001</v>
      </c>
      <c r="O5565" s="100">
        <f t="shared" si="3046"/>
        <v>1</v>
      </c>
      <c r="P5565" s="98">
        <f t="shared" si="3047"/>
        <v>97.47</v>
      </c>
      <c r="Q5565" s="97">
        <f t="shared" si="3048"/>
        <v>97.47</v>
      </c>
      <c r="R5565" s="97"/>
      <c r="S5565" s="97"/>
    </row>
    <row r="5566" spans="1:19" ht="22.5" x14ac:dyDescent="0.25">
      <c r="A5566" s="89" t="s">
        <v>11711</v>
      </c>
      <c r="B5566" s="89" t="s">
        <v>11640</v>
      </c>
      <c r="C5566" s="89"/>
      <c r="D5566" s="89" t="s">
        <v>109</v>
      </c>
      <c r="E5566" s="94" t="s">
        <v>11712</v>
      </c>
      <c r="F5566" s="95" t="s">
        <v>11710</v>
      </c>
      <c r="G5566" s="89" t="s">
        <v>648</v>
      </c>
      <c r="H5566" s="89" t="s">
        <v>40</v>
      </c>
      <c r="I5566" s="96">
        <v>1</v>
      </c>
      <c r="J5566" s="97">
        <v>434</v>
      </c>
      <c r="K5566" s="98">
        <f t="shared" si="3042"/>
        <v>86.8</v>
      </c>
      <c r="L5566" s="99">
        <f t="shared" si="3043"/>
        <v>1.0815399999999999</v>
      </c>
      <c r="M5566" s="100">
        <f t="shared" si="3044"/>
        <v>1.0590999999999999</v>
      </c>
      <c r="N5566" s="101">
        <f t="shared" si="3045"/>
        <v>0.97811300000000001</v>
      </c>
      <c r="O5566" s="100">
        <f t="shared" si="3046"/>
        <v>1</v>
      </c>
      <c r="P5566" s="98">
        <f t="shared" si="3047"/>
        <v>97.25</v>
      </c>
      <c r="Q5566" s="97">
        <f t="shared" si="3048"/>
        <v>486.25</v>
      </c>
      <c r="R5566" s="97"/>
      <c r="S5566" s="97"/>
    </row>
    <row r="5567" spans="1:19" x14ac:dyDescent="0.25">
      <c r="A5567" s="89" t="s">
        <v>11713</v>
      </c>
      <c r="B5567" s="89" t="s">
        <v>11640</v>
      </c>
      <c r="C5567" s="89"/>
      <c r="D5567" s="89" t="s">
        <v>122</v>
      </c>
      <c r="E5567" s="94"/>
      <c r="F5567" s="95" t="s">
        <v>11714</v>
      </c>
      <c r="G5567" s="89" t="s">
        <v>648</v>
      </c>
      <c r="H5567" s="89" t="s">
        <v>12</v>
      </c>
      <c r="I5567" s="96">
        <v>1</v>
      </c>
      <c r="J5567" s="97">
        <v>116</v>
      </c>
      <c r="K5567" s="98">
        <f t="shared" si="3042"/>
        <v>116</v>
      </c>
      <c r="L5567" s="99">
        <f t="shared" si="3043"/>
        <v>1.0815399999999999</v>
      </c>
      <c r="M5567" s="100">
        <f t="shared" si="3044"/>
        <v>1.0590999999999999</v>
      </c>
      <c r="N5567" s="101">
        <f t="shared" si="3045"/>
        <v>0.97811300000000001</v>
      </c>
      <c r="O5567" s="100">
        <f t="shared" si="3046"/>
        <v>1</v>
      </c>
      <c r="P5567" s="98">
        <f t="shared" si="3047"/>
        <v>129.97</v>
      </c>
      <c r="Q5567" s="97">
        <f t="shared" si="3048"/>
        <v>129.97</v>
      </c>
      <c r="R5567" s="97"/>
      <c r="S5567" s="97"/>
    </row>
    <row r="5568" spans="1:19" ht="22.5" x14ac:dyDescent="0.25">
      <c r="A5568" s="89" t="s">
        <v>11715</v>
      </c>
      <c r="B5568" s="89" t="s">
        <v>11640</v>
      </c>
      <c r="C5568" s="89"/>
      <c r="D5568" s="89" t="s">
        <v>126</v>
      </c>
      <c r="E5568" s="94" t="s">
        <v>11716</v>
      </c>
      <c r="F5568" s="95" t="s">
        <v>11717</v>
      </c>
      <c r="G5568" s="89" t="s">
        <v>648</v>
      </c>
      <c r="H5568" s="89" t="s">
        <v>43</v>
      </c>
      <c r="I5568" s="96">
        <v>1</v>
      </c>
      <c r="J5568" s="97">
        <v>1152</v>
      </c>
      <c r="K5568" s="98">
        <f t="shared" si="3042"/>
        <v>192</v>
      </c>
      <c r="L5568" s="99">
        <f t="shared" si="3043"/>
        <v>1.0815399999999999</v>
      </c>
      <c r="M5568" s="100">
        <f t="shared" si="3044"/>
        <v>1.0590999999999999</v>
      </c>
      <c r="N5568" s="101">
        <f t="shared" si="3045"/>
        <v>0.97811300000000001</v>
      </c>
      <c r="O5568" s="100">
        <f t="shared" si="3046"/>
        <v>1</v>
      </c>
      <c r="P5568" s="98">
        <f t="shared" si="3047"/>
        <v>215.11</v>
      </c>
      <c r="Q5568" s="97">
        <f t="shared" si="3048"/>
        <v>1290.6600000000001</v>
      </c>
      <c r="R5568" s="97"/>
      <c r="S5568" s="97"/>
    </row>
    <row r="5569" spans="1:19" ht="22.5" x14ac:dyDescent="0.25">
      <c r="A5569" s="89" t="s">
        <v>11718</v>
      </c>
      <c r="B5569" s="89" t="s">
        <v>11640</v>
      </c>
      <c r="C5569" s="89"/>
      <c r="D5569" s="89" t="s">
        <v>124</v>
      </c>
      <c r="E5569" s="94" t="s">
        <v>11719</v>
      </c>
      <c r="F5569" s="95" t="s">
        <v>11720</v>
      </c>
      <c r="G5569" s="89" t="s">
        <v>648</v>
      </c>
      <c r="H5569" s="89" t="s">
        <v>34</v>
      </c>
      <c r="I5569" s="96">
        <v>1</v>
      </c>
      <c r="J5569" s="97">
        <v>1308</v>
      </c>
      <c r="K5569" s="98">
        <f t="shared" si="3042"/>
        <v>327</v>
      </c>
      <c r="L5569" s="99">
        <f t="shared" si="3043"/>
        <v>1.0815399999999999</v>
      </c>
      <c r="M5569" s="100">
        <f t="shared" si="3044"/>
        <v>1.0590999999999999</v>
      </c>
      <c r="N5569" s="101">
        <f t="shared" si="3045"/>
        <v>0.97811300000000001</v>
      </c>
      <c r="O5569" s="100">
        <f t="shared" si="3046"/>
        <v>1</v>
      </c>
      <c r="P5569" s="98">
        <f t="shared" si="3047"/>
        <v>366.37</v>
      </c>
      <c r="Q5569" s="97">
        <f t="shared" si="3048"/>
        <v>1465.48</v>
      </c>
      <c r="R5569" s="97"/>
      <c r="S5569" s="97"/>
    </row>
    <row r="5570" spans="1:19" ht="22.5" x14ac:dyDescent="0.25">
      <c r="A5570" s="89" t="s">
        <v>11721</v>
      </c>
      <c r="B5570" s="89" t="s">
        <v>11640</v>
      </c>
      <c r="C5570" s="89"/>
      <c r="D5570" s="89" t="s">
        <v>129</v>
      </c>
      <c r="E5570" s="94" t="s">
        <v>11722</v>
      </c>
      <c r="F5570" s="95" t="s">
        <v>11723</v>
      </c>
      <c r="G5570" s="89" t="s">
        <v>648</v>
      </c>
      <c r="H5570" s="89" t="s">
        <v>43</v>
      </c>
      <c r="I5570" s="96">
        <v>1</v>
      </c>
      <c r="J5570" s="97">
        <v>5814</v>
      </c>
      <c r="K5570" s="98">
        <f t="shared" si="3042"/>
        <v>969</v>
      </c>
      <c r="L5570" s="99">
        <f t="shared" si="3043"/>
        <v>1.0815399999999999</v>
      </c>
      <c r="M5570" s="100">
        <f t="shared" si="3044"/>
        <v>1.0590999999999999</v>
      </c>
      <c r="N5570" s="101">
        <f t="shared" si="3045"/>
        <v>0.97811300000000001</v>
      </c>
      <c r="O5570" s="100">
        <f t="shared" si="3046"/>
        <v>1</v>
      </c>
      <c r="P5570" s="98">
        <f t="shared" si="3047"/>
        <v>1085.6600000000001</v>
      </c>
      <c r="Q5570" s="97">
        <f t="shared" si="3048"/>
        <v>6513.96</v>
      </c>
      <c r="R5570" s="97"/>
      <c r="S5570" s="97"/>
    </row>
    <row r="5571" spans="1:19" ht="22.5" x14ac:dyDescent="0.25">
      <c r="A5571" s="89" t="s">
        <v>11724</v>
      </c>
      <c r="B5571" s="89" t="s">
        <v>11640</v>
      </c>
      <c r="C5571" s="89"/>
      <c r="D5571" s="89" t="s">
        <v>133</v>
      </c>
      <c r="E5571" s="94" t="s">
        <v>11725</v>
      </c>
      <c r="F5571" s="95" t="s">
        <v>11726</v>
      </c>
      <c r="G5571" s="89" t="s">
        <v>648</v>
      </c>
      <c r="H5571" s="89" t="s">
        <v>34</v>
      </c>
      <c r="I5571" s="96">
        <v>1</v>
      </c>
      <c r="J5571" s="97">
        <v>6324</v>
      </c>
      <c r="K5571" s="98">
        <f t="shared" si="3042"/>
        <v>1581</v>
      </c>
      <c r="L5571" s="99">
        <f t="shared" si="3043"/>
        <v>1.0815399999999999</v>
      </c>
      <c r="M5571" s="100">
        <f t="shared" si="3044"/>
        <v>1.0590999999999999</v>
      </c>
      <c r="N5571" s="101">
        <f t="shared" si="3045"/>
        <v>0.97811300000000001</v>
      </c>
      <c r="O5571" s="100">
        <f t="shared" si="3046"/>
        <v>1</v>
      </c>
      <c r="P5571" s="98">
        <f t="shared" si="3047"/>
        <v>1771.33</v>
      </c>
      <c r="Q5571" s="97">
        <f t="shared" si="3048"/>
        <v>7085.32</v>
      </c>
      <c r="R5571" s="97"/>
      <c r="S5571" s="97"/>
    </row>
    <row r="5572" spans="1:19" ht="22.5" x14ac:dyDescent="0.25">
      <c r="A5572" s="89" t="s">
        <v>11727</v>
      </c>
      <c r="B5572" s="89" t="s">
        <v>11640</v>
      </c>
      <c r="C5572" s="89"/>
      <c r="D5572" s="89" t="s">
        <v>136</v>
      </c>
      <c r="E5572" s="94" t="s">
        <v>11728</v>
      </c>
      <c r="F5572" s="95" t="s">
        <v>11729</v>
      </c>
      <c r="G5572" s="89" t="s">
        <v>648</v>
      </c>
      <c r="H5572" s="89" t="s">
        <v>30</v>
      </c>
      <c r="I5572" s="96">
        <v>1</v>
      </c>
      <c r="J5572" s="97">
        <v>5814</v>
      </c>
      <c r="K5572" s="98">
        <f t="shared" si="3042"/>
        <v>1938</v>
      </c>
      <c r="L5572" s="99">
        <f t="shared" si="3043"/>
        <v>1.0815399999999999</v>
      </c>
      <c r="M5572" s="100">
        <f t="shared" si="3044"/>
        <v>1.0590999999999999</v>
      </c>
      <c r="N5572" s="101">
        <f t="shared" si="3045"/>
        <v>0.97811300000000001</v>
      </c>
      <c r="O5572" s="100">
        <f t="shared" si="3046"/>
        <v>1</v>
      </c>
      <c r="P5572" s="98">
        <f t="shared" si="3047"/>
        <v>2171.31</v>
      </c>
      <c r="Q5572" s="97">
        <f t="shared" si="3048"/>
        <v>6513.93</v>
      </c>
      <c r="R5572" s="97"/>
      <c r="S5572" s="97"/>
    </row>
    <row r="5573" spans="1:19" ht="22.5" x14ac:dyDescent="0.25">
      <c r="A5573" s="89" t="s">
        <v>11730</v>
      </c>
      <c r="B5573" s="89" t="s">
        <v>11640</v>
      </c>
      <c r="C5573" s="89"/>
      <c r="D5573" s="89" t="s">
        <v>141</v>
      </c>
      <c r="E5573" s="94" t="s">
        <v>11731</v>
      </c>
      <c r="F5573" s="95" t="s">
        <v>11732</v>
      </c>
      <c r="G5573" s="89" t="s">
        <v>648</v>
      </c>
      <c r="H5573" s="89" t="s">
        <v>30</v>
      </c>
      <c r="I5573" s="96">
        <v>1</v>
      </c>
      <c r="J5573" s="97">
        <v>5184</v>
      </c>
      <c r="K5573" s="98">
        <f t="shared" si="3042"/>
        <v>1728</v>
      </c>
      <c r="L5573" s="99">
        <f t="shared" si="3043"/>
        <v>1.0815399999999999</v>
      </c>
      <c r="M5573" s="100">
        <f t="shared" si="3044"/>
        <v>1.0590999999999999</v>
      </c>
      <c r="N5573" s="101">
        <f t="shared" si="3045"/>
        <v>0.97811300000000001</v>
      </c>
      <c r="O5573" s="100">
        <f t="shared" si="3046"/>
        <v>1</v>
      </c>
      <c r="P5573" s="98">
        <f t="shared" si="3047"/>
        <v>1936.03</v>
      </c>
      <c r="Q5573" s="97">
        <f t="shared" si="3048"/>
        <v>5808.09</v>
      </c>
      <c r="R5573" s="97"/>
      <c r="S5573" s="97"/>
    </row>
    <row r="5574" spans="1:19" ht="22.5" x14ac:dyDescent="0.25">
      <c r="A5574" s="89" t="s">
        <v>11733</v>
      </c>
      <c r="B5574" s="89" t="s">
        <v>11640</v>
      </c>
      <c r="C5574" s="89"/>
      <c r="D5574" s="89" t="s">
        <v>144</v>
      </c>
      <c r="E5574" s="94" t="s">
        <v>11728</v>
      </c>
      <c r="F5574" s="95" t="s">
        <v>11729</v>
      </c>
      <c r="G5574" s="89" t="s">
        <v>648</v>
      </c>
      <c r="H5574" s="89" t="s">
        <v>12</v>
      </c>
      <c r="I5574" s="96">
        <v>1</v>
      </c>
      <c r="J5574" s="97">
        <v>1938</v>
      </c>
      <c r="K5574" s="98">
        <f t="shared" si="3042"/>
        <v>1938</v>
      </c>
      <c r="L5574" s="99">
        <f t="shared" si="3043"/>
        <v>1.0815399999999999</v>
      </c>
      <c r="M5574" s="100">
        <f t="shared" si="3044"/>
        <v>1.0590999999999999</v>
      </c>
      <c r="N5574" s="101">
        <f t="shared" si="3045"/>
        <v>0.97811300000000001</v>
      </c>
      <c r="O5574" s="100">
        <f t="shared" si="3046"/>
        <v>1</v>
      </c>
      <c r="P5574" s="98">
        <f t="shared" si="3047"/>
        <v>2171.31</v>
      </c>
      <c r="Q5574" s="97">
        <f t="shared" si="3048"/>
        <v>2171.31</v>
      </c>
      <c r="R5574" s="97"/>
      <c r="S5574" s="97"/>
    </row>
    <row r="5575" spans="1:19" ht="22.5" x14ac:dyDescent="0.25">
      <c r="A5575" s="89" t="s">
        <v>11734</v>
      </c>
      <c r="B5575" s="89" t="s">
        <v>11640</v>
      </c>
      <c r="C5575" s="89"/>
      <c r="D5575" s="89" t="s">
        <v>146</v>
      </c>
      <c r="E5575" s="94" t="s">
        <v>11735</v>
      </c>
      <c r="F5575" s="95" t="s">
        <v>11736</v>
      </c>
      <c r="G5575" s="89" t="s">
        <v>648</v>
      </c>
      <c r="H5575" s="89" t="s">
        <v>12</v>
      </c>
      <c r="I5575" s="96">
        <v>1</v>
      </c>
      <c r="J5575" s="97">
        <v>1938</v>
      </c>
      <c r="K5575" s="98">
        <f t="shared" si="3042"/>
        <v>1938</v>
      </c>
      <c r="L5575" s="99">
        <f t="shared" si="3043"/>
        <v>1.0815399999999999</v>
      </c>
      <c r="M5575" s="100">
        <f t="shared" si="3044"/>
        <v>1.0590999999999999</v>
      </c>
      <c r="N5575" s="101">
        <f t="shared" si="3045"/>
        <v>0.97811300000000001</v>
      </c>
      <c r="O5575" s="100">
        <f t="shared" si="3046"/>
        <v>1</v>
      </c>
      <c r="P5575" s="98">
        <f t="shared" si="3047"/>
        <v>2171.31</v>
      </c>
      <c r="Q5575" s="97">
        <f t="shared" si="3048"/>
        <v>2171.31</v>
      </c>
      <c r="R5575" s="97"/>
      <c r="S5575" s="97"/>
    </row>
    <row r="5576" spans="1:19" x14ac:dyDescent="0.25">
      <c r="A5576" s="89" t="s">
        <v>11737</v>
      </c>
      <c r="B5576" s="89" t="s">
        <v>11640</v>
      </c>
      <c r="C5576" s="89"/>
      <c r="D5576" s="89" t="s">
        <v>151</v>
      </c>
      <c r="E5576" s="94" t="s">
        <v>11738</v>
      </c>
      <c r="F5576" s="95" t="s">
        <v>11739</v>
      </c>
      <c r="G5576" s="89" t="s">
        <v>970</v>
      </c>
      <c r="H5576" s="89" t="s">
        <v>3534</v>
      </c>
      <c r="I5576" s="96">
        <v>1</v>
      </c>
      <c r="J5576" s="97">
        <v>12157</v>
      </c>
      <c r="K5576" s="98">
        <f t="shared" si="3042"/>
        <v>13507.78</v>
      </c>
      <c r="L5576" s="99">
        <f t="shared" si="3043"/>
        <v>1.0815399999999999</v>
      </c>
      <c r="M5576" s="100">
        <f t="shared" si="3044"/>
        <v>1.0590999999999999</v>
      </c>
      <c r="N5576" s="101">
        <f t="shared" si="3045"/>
        <v>0.97811300000000001</v>
      </c>
      <c r="O5576" s="100">
        <f t="shared" si="3046"/>
        <v>1</v>
      </c>
      <c r="P5576" s="98">
        <f t="shared" si="3047"/>
        <v>15133.96</v>
      </c>
      <c r="Q5576" s="97">
        <f t="shared" si="3048"/>
        <v>13620.56</v>
      </c>
      <c r="R5576" s="97"/>
      <c r="S5576" s="97"/>
    </row>
    <row r="5577" spans="1:19" ht="22.5" x14ac:dyDescent="0.25">
      <c r="A5577" s="89" t="s">
        <v>11740</v>
      </c>
      <c r="B5577" s="89" t="s">
        <v>11640</v>
      </c>
      <c r="C5577" s="89"/>
      <c r="D5577" s="89" t="s">
        <v>154</v>
      </c>
      <c r="E5577" s="94" t="s">
        <v>11741</v>
      </c>
      <c r="F5577" s="95" t="s">
        <v>11742</v>
      </c>
      <c r="G5577" s="89" t="s">
        <v>648</v>
      </c>
      <c r="H5577" s="89" t="s">
        <v>30</v>
      </c>
      <c r="I5577" s="96">
        <v>1</v>
      </c>
      <c r="J5577" s="97">
        <v>3643</v>
      </c>
      <c r="K5577" s="98">
        <f t="shared" si="3042"/>
        <v>1214.33</v>
      </c>
      <c r="L5577" s="99">
        <f t="shared" si="3043"/>
        <v>1.0815399999999999</v>
      </c>
      <c r="M5577" s="100">
        <f t="shared" si="3044"/>
        <v>1.0590999999999999</v>
      </c>
      <c r="N5577" s="101">
        <f t="shared" si="3045"/>
        <v>0.97811300000000001</v>
      </c>
      <c r="O5577" s="100">
        <f t="shared" si="3046"/>
        <v>1</v>
      </c>
      <c r="P5577" s="98">
        <f t="shared" si="3047"/>
        <v>1360.52</v>
      </c>
      <c r="Q5577" s="97">
        <f t="shared" si="3048"/>
        <v>4081.56</v>
      </c>
      <c r="R5577" s="97"/>
      <c r="S5577" s="97"/>
    </row>
    <row r="5578" spans="1:19" ht="22.5" x14ac:dyDescent="0.25">
      <c r="A5578" s="89" t="s">
        <v>11743</v>
      </c>
      <c r="B5578" s="89" t="s">
        <v>11640</v>
      </c>
      <c r="C5578" s="89"/>
      <c r="D5578" s="89" t="s">
        <v>156</v>
      </c>
      <c r="E5578" s="94" t="s">
        <v>11744</v>
      </c>
      <c r="F5578" s="95" t="s">
        <v>11745</v>
      </c>
      <c r="G5578" s="89" t="s">
        <v>648</v>
      </c>
      <c r="H5578" s="89" t="s">
        <v>30</v>
      </c>
      <c r="I5578" s="96">
        <v>1</v>
      </c>
      <c r="J5578" s="97">
        <v>2769</v>
      </c>
      <c r="K5578" s="98">
        <f t="shared" si="3042"/>
        <v>923</v>
      </c>
      <c r="L5578" s="99">
        <f t="shared" si="3043"/>
        <v>1.0815399999999999</v>
      </c>
      <c r="M5578" s="100">
        <f t="shared" si="3044"/>
        <v>1.0590999999999999</v>
      </c>
      <c r="N5578" s="101">
        <f t="shared" si="3045"/>
        <v>0.97811300000000001</v>
      </c>
      <c r="O5578" s="100">
        <f t="shared" si="3046"/>
        <v>1</v>
      </c>
      <c r="P5578" s="98">
        <f t="shared" si="3047"/>
        <v>1034.1199999999999</v>
      </c>
      <c r="Q5578" s="97">
        <f t="shared" si="3048"/>
        <v>3102.36</v>
      </c>
      <c r="R5578" s="97"/>
      <c r="S5578" s="97"/>
    </row>
    <row r="5579" spans="1:19" ht="22.5" x14ac:dyDescent="0.25">
      <c r="A5579" s="89" t="s">
        <v>11746</v>
      </c>
      <c r="B5579" s="89" t="s">
        <v>11640</v>
      </c>
      <c r="C5579" s="89"/>
      <c r="D5579" s="89" t="s">
        <v>157</v>
      </c>
      <c r="E5579" s="94" t="s">
        <v>11747</v>
      </c>
      <c r="F5579" s="95" t="s">
        <v>11748</v>
      </c>
      <c r="G5579" s="89" t="s">
        <v>648</v>
      </c>
      <c r="H5579" s="89" t="s">
        <v>30</v>
      </c>
      <c r="I5579" s="96">
        <v>1</v>
      </c>
      <c r="J5579" s="97">
        <v>667</v>
      </c>
      <c r="K5579" s="98">
        <f t="shared" si="3042"/>
        <v>222.33</v>
      </c>
      <c r="L5579" s="99">
        <f t="shared" si="3043"/>
        <v>1.0815399999999999</v>
      </c>
      <c r="M5579" s="100">
        <f t="shared" si="3044"/>
        <v>1.0590999999999999</v>
      </c>
      <c r="N5579" s="101">
        <f t="shared" si="3045"/>
        <v>0.97811300000000001</v>
      </c>
      <c r="O5579" s="100">
        <f t="shared" si="3046"/>
        <v>1</v>
      </c>
      <c r="P5579" s="98">
        <f t="shared" si="3047"/>
        <v>249.1</v>
      </c>
      <c r="Q5579" s="97">
        <f t="shared" si="3048"/>
        <v>747.3</v>
      </c>
      <c r="R5579" s="97"/>
      <c r="S5579" s="97"/>
    </row>
    <row r="5580" spans="1:19" ht="22.5" x14ac:dyDescent="0.25">
      <c r="A5580" s="89" t="s">
        <v>11749</v>
      </c>
      <c r="B5580" s="89" t="s">
        <v>11640</v>
      </c>
      <c r="C5580" s="89"/>
      <c r="D5580" s="89" t="s">
        <v>158</v>
      </c>
      <c r="E5580" s="94" t="s">
        <v>11750</v>
      </c>
      <c r="F5580" s="95" t="s">
        <v>11751</v>
      </c>
      <c r="G5580" s="89" t="s">
        <v>648</v>
      </c>
      <c r="H5580" s="89" t="s">
        <v>30</v>
      </c>
      <c r="I5580" s="96">
        <v>1</v>
      </c>
      <c r="J5580" s="97">
        <v>505</v>
      </c>
      <c r="K5580" s="98">
        <f t="shared" si="3042"/>
        <v>168.33</v>
      </c>
      <c r="L5580" s="99">
        <f t="shared" si="3043"/>
        <v>1.0815399999999999</v>
      </c>
      <c r="M5580" s="100">
        <f t="shared" si="3044"/>
        <v>1.0590999999999999</v>
      </c>
      <c r="N5580" s="101">
        <f t="shared" si="3045"/>
        <v>0.97811300000000001</v>
      </c>
      <c r="O5580" s="100">
        <f t="shared" si="3046"/>
        <v>1</v>
      </c>
      <c r="P5580" s="98">
        <f t="shared" si="3047"/>
        <v>188.59</v>
      </c>
      <c r="Q5580" s="97">
        <f t="shared" si="3048"/>
        <v>565.77</v>
      </c>
      <c r="R5580" s="97"/>
      <c r="S5580" s="97"/>
    </row>
    <row r="5581" spans="1:19" ht="22.5" x14ac:dyDescent="0.25">
      <c r="A5581" s="89" t="s">
        <v>11752</v>
      </c>
      <c r="B5581" s="89" t="s">
        <v>11640</v>
      </c>
      <c r="C5581" s="89"/>
      <c r="D5581" s="89" t="s">
        <v>165</v>
      </c>
      <c r="E5581" s="94" t="s">
        <v>11753</v>
      </c>
      <c r="F5581" s="95" t="s">
        <v>11754</v>
      </c>
      <c r="G5581" s="89" t="s">
        <v>648</v>
      </c>
      <c r="H5581" s="89" t="s">
        <v>30</v>
      </c>
      <c r="I5581" s="96">
        <v>1</v>
      </c>
      <c r="J5581" s="97">
        <v>422</v>
      </c>
      <c r="K5581" s="98">
        <f t="shared" si="3042"/>
        <v>140.66999999999999</v>
      </c>
      <c r="L5581" s="99">
        <f t="shared" si="3043"/>
        <v>1.0815399999999999</v>
      </c>
      <c r="M5581" s="100">
        <f t="shared" si="3044"/>
        <v>1.0590999999999999</v>
      </c>
      <c r="N5581" s="101">
        <f t="shared" si="3045"/>
        <v>0.97811300000000001</v>
      </c>
      <c r="O5581" s="100">
        <f t="shared" si="3046"/>
        <v>1</v>
      </c>
      <c r="P5581" s="98">
        <f t="shared" si="3047"/>
        <v>157.61000000000001</v>
      </c>
      <c r="Q5581" s="97">
        <f t="shared" si="3048"/>
        <v>472.83</v>
      </c>
      <c r="R5581" s="97"/>
      <c r="S5581" s="97"/>
    </row>
    <row r="5582" spans="1:19" ht="22.5" x14ac:dyDescent="0.25">
      <c r="A5582" s="89" t="s">
        <v>11755</v>
      </c>
      <c r="B5582" s="89" t="s">
        <v>11640</v>
      </c>
      <c r="C5582" s="89"/>
      <c r="D5582" s="89" t="s">
        <v>168</v>
      </c>
      <c r="E5582" s="94" t="s">
        <v>11756</v>
      </c>
      <c r="F5582" s="95" t="s">
        <v>11757</v>
      </c>
      <c r="G5582" s="89" t="s">
        <v>648</v>
      </c>
      <c r="H5582" s="89" t="s">
        <v>30</v>
      </c>
      <c r="I5582" s="96">
        <v>1</v>
      </c>
      <c r="J5582" s="97">
        <v>1882</v>
      </c>
      <c r="K5582" s="98">
        <f t="shared" si="3042"/>
        <v>627.33000000000004</v>
      </c>
      <c r="L5582" s="99">
        <f t="shared" si="3043"/>
        <v>1.0815399999999999</v>
      </c>
      <c r="M5582" s="100">
        <f t="shared" si="3044"/>
        <v>1.0590999999999999</v>
      </c>
      <c r="N5582" s="101">
        <f t="shared" si="3045"/>
        <v>0.97811300000000001</v>
      </c>
      <c r="O5582" s="100">
        <f t="shared" si="3046"/>
        <v>1</v>
      </c>
      <c r="P5582" s="98">
        <f t="shared" si="3047"/>
        <v>702.85</v>
      </c>
      <c r="Q5582" s="97">
        <f t="shared" si="3048"/>
        <v>2108.5500000000002</v>
      </c>
      <c r="R5582" s="97"/>
      <c r="S5582" s="97"/>
    </row>
    <row r="5583" spans="1:19" ht="22.5" x14ac:dyDescent="0.25">
      <c r="A5583" s="89" t="s">
        <v>11758</v>
      </c>
      <c r="B5583" s="89" t="s">
        <v>11640</v>
      </c>
      <c r="C5583" s="89"/>
      <c r="D5583" s="89" t="s">
        <v>170</v>
      </c>
      <c r="E5583" s="94" t="s">
        <v>11759</v>
      </c>
      <c r="F5583" s="95" t="s">
        <v>11751</v>
      </c>
      <c r="G5583" s="89" t="s">
        <v>648</v>
      </c>
      <c r="H5583" s="89" t="s">
        <v>30</v>
      </c>
      <c r="I5583" s="96">
        <v>1</v>
      </c>
      <c r="J5583" s="97">
        <v>505</v>
      </c>
      <c r="K5583" s="98">
        <f t="shared" ref="K5583:K5614" si="3049">J5583/H5583</f>
        <v>168.33</v>
      </c>
      <c r="L5583" s="99">
        <f t="shared" ref="L5583:L5614" si="3050">$L$8</f>
        <v>1.0815399999999999</v>
      </c>
      <c r="M5583" s="100">
        <f t="shared" ref="M5583:M5614" si="3051">$M$8</f>
        <v>1.0590999999999999</v>
      </c>
      <c r="N5583" s="101">
        <f t="shared" ref="N5583:N5614" si="3052">$N$8</f>
        <v>0.97811300000000001</v>
      </c>
      <c r="O5583" s="100">
        <f t="shared" ref="O5583:O5614" si="3053">$O$8</f>
        <v>1</v>
      </c>
      <c r="P5583" s="98">
        <f t="shared" ref="P5583:P5614" si="3054">K5583*L5583*M5583*N5583*O5583</f>
        <v>188.59</v>
      </c>
      <c r="Q5583" s="97">
        <f t="shared" ref="Q5583:Q5614" si="3055">H5583*P5583</f>
        <v>565.77</v>
      </c>
      <c r="R5583" s="97"/>
      <c r="S5583" s="97"/>
    </row>
    <row r="5584" spans="1:19" ht="22.5" x14ac:dyDescent="0.25">
      <c r="A5584" s="89" t="s">
        <v>11760</v>
      </c>
      <c r="B5584" s="89" t="s">
        <v>11640</v>
      </c>
      <c r="C5584" s="89"/>
      <c r="D5584" s="89" t="s">
        <v>175</v>
      </c>
      <c r="E5584" s="94" t="s">
        <v>11753</v>
      </c>
      <c r="F5584" s="95" t="s">
        <v>11754</v>
      </c>
      <c r="G5584" s="89" t="s">
        <v>648</v>
      </c>
      <c r="H5584" s="89" t="s">
        <v>30</v>
      </c>
      <c r="I5584" s="96">
        <v>1</v>
      </c>
      <c r="J5584" s="97">
        <v>422</v>
      </c>
      <c r="K5584" s="98">
        <f t="shared" si="3049"/>
        <v>140.66999999999999</v>
      </c>
      <c r="L5584" s="99">
        <f t="shared" si="3050"/>
        <v>1.0815399999999999</v>
      </c>
      <c r="M5584" s="100">
        <f t="shared" si="3051"/>
        <v>1.0590999999999999</v>
      </c>
      <c r="N5584" s="101">
        <f t="shared" si="3052"/>
        <v>0.97811300000000001</v>
      </c>
      <c r="O5584" s="100">
        <f t="shared" si="3053"/>
        <v>1</v>
      </c>
      <c r="P5584" s="98">
        <f t="shared" si="3054"/>
        <v>157.61000000000001</v>
      </c>
      <c r="Q5584" s="97">
        <f t="shared" si="3055"/>
        <v>472.83</v>
      </c>
      <c r="R5584" s="97"/>
      <c r="S5584" s="97"/>
    </row>
    <row r="5585" spans="1:19" ht="22.5" x14ac:dyDescent="0.25">
      <c r="A5585" s="89" t="s">
        <v>11761</v>
      </c>
      <c r="B5585" s="89" t="s">
        <v>11640</v>
      </c>
      <c r="C5585" s="89"/>
      <c r="D5585" s="89" t="s">
        <v>178</v>
      </c>
      <c r="E5585" s="94" t="s">
        <v>11762</v>
      </c>
      <c r="F5585" s="95" t="s">
        <v>11763</v>
      </c>
      <c r="G5585" s="89" t="s">
        <v>648</v>
      </c>
      <c r="H5585" s="89" t="s">
        <v>30</v>
      </c>
      <c r="I5585" s="96">
        <v>1</v>
      </c>
      <c r="J5585" s="97">
        <v>364</v>
      </c>
      <c r="K5585" s="98">
        <f t="shared" si="3049"/>
        <v>121.33</v>
      </c>
      <c r="L5585" s="99">
        <f t="shared" si="3050"/>
        <v>1.0815399999999999</v>
      </c>
      <c r="M5585" s="100">
        <f t="shared" si="3051"/>
        <v>1.0590999999999999</v>
      </c>
      <c r="N5585" s="101">
        <f t="shared" si="3052"/>
        <v>0.97811300000000001</v>
      </c>
      <c r="O5585" s="100">
        <f t="shared" si="3053"/>
        <v>1</v>
      </c>
      <c r="P5585" s="98">
        <f t="shared" si="3054"/>
        <v>135.94</v>
      </c>
      <c r="Q5585" s="97">
        <f t="shared" si="3055"/>
        <v>407.82</v>
      </c>
      <c r="R5585" s="97"/>
      <c r="S5585" s="97"/>
    </row>
    <row r="5586" spans="1:19" ht="22.5" x14ac:dyDescent="0.25">
      <c r="A5586" s="89" t="s">
        <v>11764</v>
      </c>
      <c r="B5586" s="89" t="s">
        <v>11640</v>
      </c>
      <c r="C5586" s="89"/>
      <c r="D5586" s="89" t="s">
        <v>181</v>
      </c>
      <c r="E5586" s="94" t="s">
        <v>11765</v>
      </c>
      <c r="F5586" s="95" t="s">
        <v>11766</v>
      </c>
      <c r="G5586" s="89" t="s">
        <v>648</v>
      </c>
      <c r="H5586" s="89" t="s">
        <v>30</v>
      </c>
      <c r="I5586" s="96">
        <v>1</v>
      </c>
      <c r="J5586" s="97">
        <v>597</v>
      </c>
      <c r="K5586" s="98">
        <f t="shared" si="3049"/>
        <v>199</v>
      </c>
      <c r="L5586" s="99">
        <f t="shared" si="3050"/>
        <v>1.0815399999999999</v>
      </c>
      <c r="M5586" s="100">
        <f t="shared" si="3051"/>
        <v>1.0590999999999999</v>
      </c>
      <c r="N5586" s="101">
        <f t="shared" si="3052"/>
        <v>0.97811300000000001</v>
      </c>
      <c r="O5586" s="100">
        <f t="shared" si="3053"/>
        <v>1</v>
      </c>
      <c r="P5586" s="98">
        <f t="shared" si="3054"/>
        <v>222.96</v>
      </c>
      <c r="Q5586" s="97">
        <f t="shared" si="3055"/>
        <v>668.88</v>
      </c>
      <c r="R5586" s="97"/>
      <c r="S5586" s="97"/>
    </row>
    <row r="5587" spans="1:19" x14ac:dyDescent="0.25">
      <c r="A5587" s="89" t="s">
        <v>11767</v>
      </c>
      <c r="B5587" s="89" t="s">
        <v>11640</v>
      </c>
      <c r="C5587" s="89"/>
      <c r="D5587" s="89" t="s">
        <v>182</v>
      </c>
      <c r="E5587" s="94" t="s">
        <v>11697</v>
      </c>
      <c r="F5587" s="95" t="s">
        <v>11698</v>
      </c>
      <c r="G5587" s="89" t="s">
        <v>970</v>
      </c>
      <c r="H5587" s="89" t="s">
        <v>11768</v>
      </c>
      <c r="I5587" s="96">
        <v>1</v>
      </c>
      <c r="J5587" s="97">
        <v>30218</v>
      </c>
      <c r="K5587" s="98">
        <f t="shared" si="3049"/>
        <v>9156.9699999999993</v>
      </c>
      <c r="L5587" s="99">
        <f t="shared" si="3050"/>
        <v>1.0815399999999999</v>
      </c>
      <c r="M5587" s="100">
        <f t="shared" si="3051"/>
        <v>1.0590999999999999</v>
      </c>
      <c r="N5587" s="101">
        <f t="shared" si="3052"/>
        <v>0.97811300000000001</v>
      </c>
      <c r="O5587" s="100">
        <f t="shared" si="3053"/>
        <v>1</v>
      </c>
      <c r="P5587" s="98">
        <f t="shared" si="3054"/>
        <v>10259.36</v>
      </c>
      <c r="Q5587" s="97">
        <f t="shared" si="3055"/>
        <v>33855.89</v>
      </c>
      <c r="R5587" s="97"/>
      <c r="S5587" s="97"/>
    </row>
    <row r="5588" spans="1:19" ht="22.5" x14ac:dyDescent="0.25">
      <c r="A5588" s="89" t="s">
        <v>11769</v>
      </c>
      <c r="B5588" s="89" t="s">
        <v>11640</v>
      </c>
      <c r="C5588" s="89"/>
      <c r="D5588" s="89" t="s">
        <v>183</v>
      </c>
      <c r="E5588" s="94" t="s">
        <v>11770</v>
      </c>
      <c r="F5588" s="95" t="s">
        <v>11771</v>
      </c>
      <c r="G5588" s="89" t="s">
        <v>648</v>
      </c>
      <c r="H5588" s="89" t="s">
        <v>30</v>
      </c>
      <c r="I5588" s="96">
        <v>1</v>
      </c>
      <c r="J5588" s="97">
        <v>771</v>
      </c>
      <c r="K5588" s="98">
        <f t="shared" si="3049"/>
        <v>257</v>
      </c>
      <c r="L5588" s="99">
        <f t="shared" si="3050"/>
        <v>1.0815399999999999</v>
      </c>
      <c r="M5588" s="100">
        <f t="shared" si="3051"/>
        <v>1.0590999999999999</v>
      </c>
      <c r="N5588" s="101">
        <f t="shared" si="3052"/>
        <v>0.97811300000000001</v>
      </c>
      <c r="O5588" s="100">
        <f t="shared" si="3053"/>
        <v>1</v>
      </c>
      <c r="P5588" s="98">
        <f t="shared" si="3054"/>
        <v>287.94</v>
      </c>
      <c r="Q5588" s="97">
        <f t="shared" si="3055"/>
        <v>863.82</v>
      </c>
      <c r="R5588" s="97"/>
      <c r="S5588" s="97"/>
    </row>
    <row r="5589" spans="1:19" ht="22.5" x14ac:dyDescent="0.25">
      <c r="A5589" s="89" t="s">
        <v>11772</v>
      </c>
      <c r="B5589" s="89" t="s">
        <v>11640</v>
      </c>
      <c r="C5589" s="89"/>
      <c r="D5589" s="89" t="s">
        <v>191</v>
      </c>
      <c r="E5589" s="94" t="s">
        <v>11773</v>
      </c>
      <c r="F5589" s="95" t="s">
        <v>11774</v>
      </c>
      <c r="G5589" s="89" t="s">
        <v>648</v>
      </c>
      <c r="H5589" s="89" t="s">
        <v>40</v>
      </c>
      <c r="I5589" s="96">
        <v>1</v>
      </c>
      <c r="J5589" s="97">
        <v>836</v>
      </c>
      <c r="K5589" s="98">
        <f t="shared" si="3049"/>
        <v>167.2</v>
      </c>
      <c r="L5589" s="99">
        <f t="shared" si="3050"/>
        <v>1.0815399999999999</v>
      </c>
      <c r="M5589" s="100">
        <f t="shared" si="3051"/>
        <v>1.0590999999999999</v>
      </c>
      <c r="N5589" s="101">
        <f t="shared" si="3052"/>
        <v>0.97811300000000001</v>
      </c>
      <c r="O5589" s="100">
        <f t="shared" si="3053"/>
        <v>1</v>
      </c>
      <c r="P5589" s="98">
        <f t="shared" si="3054"/>
        <v>187.33</v>
      </c>
      <c r="Q5589" s="97">
        <f t="shared" si="3055"/>
        <v>936.65</v>
      </c>
      <c r="R5589" s="97"/>
      <c r="S5589" s="97"/>
    </row>
    <row r="5590" spans="1:19" ht="22.5" x14ac:dyDescent="0.25">
      <c r="A5590" s="89" t="s">
        <v>11775</v>
      </c>
      <c r="B5590" s="89" t="s">
        <v>11640</v>
      </c>
      <c r="C5590" s="89"/>
      <c r="D5590" s="89" t="s">
        <v>194</v>
      </c>
      <c r="E5590" s="94" t="s">
        <v>11776</v>
      </c>
      <c r="F5590" s="95" t="s">
        <v>11777</v>
      </c>
      <c r="G5590" s="89" t="s">
        <v>648</v>
      </c>
      <c r="H5590" s="89" t="s">
        <v>40</v>
      </c>
      <c r="I5590" s="96">
        <v>1</v>
      </c>
      <c r="J5590" s="97">
        <v>444</v>
      </c>
      <c r="K5590" s="98">
        <f t="shared" si="3049"/>
        <v>88.8</v>
      </c>
      <c r="L5590" s="99">
        <f t="shared" si="3050"/>
        <v>1.0815399999999999</v>
      </c>
      <c r="M5590" s="100">
        <f t="shared" si="3051"/>
        <v>1.0590999999999999</v>
      </c>
      <c r="N5590" s="101">
        <f t="shared" si="3052"/>
        <v>0.97811300000000001</v>
      </c>
      <c r="O5590" s="100">
        <f t="shared" si="3053"/>
        <v>1</v>
      </c>
      <c r="P5590" s="98">
        <f t="shared" si="3054"/>
        <v>99.49</v>
      </c>
      <c r="Q5590" s="97">
        <f t="shared" si="3055"/>
        <v>497.45</v>
      </c>
      <c r="R5590" s="97"/>
      <c r="S5590" s="97"/>
    </row>
    <row r="5591" spans="1:19" ht="22.5" x14ac:dyDescent="0.25">
      <c r="A5591" s="89" t="s">
        <v>11778</v>
      </c>
      <c r="B5591" s="89" t="s">
        <v>11640</v>
      </c>
      <c r="C5591" s="89"/>
      <c r="D5591" s="89" t="s">
        <v>196</v>
      </c>
      <c r="E5591" s="94" t="s">
        <v>11779</v>
      </c>
      <c r="F5591" s="95" t="s">
        <v>11780</v>
      </c>
      <c r="G5591" s="89" t="s">
        <v>648</v>
      </c>
      <c r="H5591" s="89" t="s">
        <v>43</v>
      </c>
      <c r="I5591" s="96">
        <v>1</v>
      </c>
      <c r="J5591" s="97">
        <v>1530</v>
      </c>
      <c r="K5591" s="98">
        <f t="shared" si="3049"/>
        <v>255</v>
      </c>
      <c r="L5591" s="99">
        <f t="shared" si="3050"/>
        <v>1.0815399999999999</v>
      </c>
      <c r="M5591" s="100">
        <f t="shared" si="3051"/>
        <v>1.0590999999999999</v>
      </c>
      <c r="N5591" s="101">
        <f t="shared" si="3052"/>
        <v>0.97811300000000001</v>
      </c>
      <c r="O5591" s="100">
        <f t="shared" si="3053"/>
        <v>1</v>
      </c>
      <c r="P5591" s="98">
        <f t="shared" si="3054"/>
        <v>285.7</v>
      </c>
      <c r="Q5591" s="97">
        <f t="shared" si="3055"/>
        <v>1714.2</v>
      </c>
      <c r="R5591" s="97"/>
      <c r="S5591" s="97"/>
    </row>
    <row r="5592" spans="1:19" x14ac:dyDescent="0.25">
      <c r="A5592" s="89" t="s">
        <v>11781</v>
      </c>
      <c r="B5592" s="89" t="s">
        <v>11640</v>
      </c>
      <c r="C5592" s="89"/>
      <c r="D5592" s="89" t="s">
        <v>201</v>
      </c>
      <c r="E5592" s="94" t="s">
        <v>11782</v>
      </c>
      <c r="F5592" s="95" t="s">
        <v>11783</v>
      </c>
      <c r="G5592" s="89" t="s">
        <v>648</v>
      </c>
      <c r="H5592" s="89" t="s">
        <v>40</v>
      </c>
      <c r="I5592" s="96">
        <v>1</v>
      </c>
      <c r="J5592" s="97">
        <v>2170</v>
      </c>
      <c r="K5592" s="98">
        <f t="shared" si="3049"/>
        <v>434</v>
      </c>
      <c r="L5592" s="99">
        <f t="shared" si="3050"/>
        <v>1.0815399999999999</v>
      </c>
      <c r="M5592" s="100">
        <f t="shared" si="3051"/>
        <v>1.0590999999999999</v>
      </c>
      <c r="N5592" s="101">
        <f t="shared" si="3052"/>
        <v>0.97811300000000001</v>
      </c>
      <c r="O5592" s="100">
        <f t="shared" si="3053"/>
        <v>1</v>
      </c>
      <c r="P5592" s="98">
        <f t="shared" si="3054"/>
        <v>486.25</v>
      </c>
      <c r="Q5592" s="97">
        <f t="shared" si="3055"/>
        <v>2431.25</v>
      </c>
      <c r="R5592" s="97"/>
      <c r="S5592" s="97"/>
    </row>
    <row r="5593" spans="1:19" ht="22.5" x14ac:dyDescent="0.25">
      <c r="A5593" s="89" t="s">
        <v>11784</v>
      </c>
      <c r="B5593" s="89" t="s">
        <v>11640</v>
      </c>
      <c r="C5593" s="89"/>
      <c r="D5593" s="89" t="s">
        <v>204</v>
      </c>
      <c r="E5593" s="94" t="s">
        <v>11785</v>
      </c>
      <c r="F5593" s="95" t="s">
        <v>11786</v>
      </c>
      <c r="G5593" s="89" t="s">
        <v>648</v>
      </c>
      <c r="H5593" s="89" t="s">
        <v>24</v>
      </c>
      <c r="I5593" s="96">
        <v>1</v>
      </c>
      <c r="J5593" s="97">
        <v>367</v>
      </c>
      <c r="K5593" s="98">
        <f t="shared" si="3049"/>
        <v>183.5</v>
      </c>
      <c r="L5593" s="99">
        <f t="shared" si="3050"/>
        <v>1.0815399999999999</v>
      </c>
      <c r="M5593" s="100">
        <f t="shared" si="3051"/>
        <v>1.0590999999999999</v>
      </c>
      <c r="N5593" s="101">
        <f t="shared" si="3052"/>
        <v>0.97811300000000001</v>
      </c>
      <c r="O5593" s="100">
        <f t="shared" si="3053"/>
        <v>1</v>
      </c>
      <c r="P5593" s="98">
        <f t="shared" si="3054"/>
        <v>205.59</v>
      </c>
      <c r="Q5593" s="97">
        <f t="shared" si="3055"/>
        <v>411.18</v>
      </c>
      <c r="R5593" s="97"/>
      <c r="S5593" s="97"/>
    </row>
    <row r="5594" spans="1:19" ht="22.5" x14ac:dyDescent="0.25">
      <c r="A5594" s="89" t="s">
        <v>11787</v>
      </c>
      <c r="B5594" s="89" t="s">
        <v>11640</v>
      </c>
      <c r="C5594" s="89"/>
      <c r="D5594" s="89" t="s">
        <v>206</v>
      </c>
      <c r="E5594" s="94" t="s">
        <v>11788</v>
      </c>
      <c r="F5594" s="95" t="s">
        <v>11789</v>
      </c>
      <c r="G5594" s="89" t="s">
        <v>648</v>
      </c>
      <c r="H5594" s="89" t="s">
        <v>40</v>
      </c>
      <c r="I5594" s="96">
        <v>1</v>
      </c>
      <c r="J5594" s="97">
        <v>3787</v>
      </c>
      <c r="K5594" s="98">
        <f t="shared" si="3049"/>
        <v>757.4</v>
      </c>
      <c r="L5594" s="99">
        <f t="shared" si="3050"/>
        <v>1.0815399999999999</v>
      </c>
      <c r="M5594" s="100">
        <f t="shared" si="3051"/>
        <v>1.0590999999999999</v>
      </c>
      <c r="N5594" s="101">
        <f t="shared" si="3052"/>
        <v>0.97811300000000001</v>
      </c>
      <c r="O5594" s="100">
        <f t="shared" si="3053"/>
        <v>1</v>
      </c>
      <c r="P5594" s="98">
        <f t="shared" si="3054"/>
        <v>848.58</v>
      </c>
      <c r="Q5594" s="97">
        <f t="shared" si="3055"/>
        <v>4242.8999999999996</v>
      </c>
      <c r="R5594" s="97"/>
      <c r="S5594" s="97"/>
    </row>
    <row r="5595" spans="1:19" ht="22.5" x14ac:dyDescent="0.25">
      <c r="A5595" s="89" t="s">
        <v>11790</v>
      </c>
      <c r="B5595" s="89" t="s">
        <v>11640</v>
      </c>
      <c r="C5595" s="89"/>
      <c r="D5595" s="89" t="s">
        <v>207</v>
      </c>
      <c r="E5595" s="94" t="s">
        <v>11791</v>
      </c>
      <c r="F5595" s="95" t="s">
        <v>11792</v>
      </c>
      <c r="G5595" s="89" t="s">
        <v>648</v>
      </c>
      <c r="H5595" s="89" t="s">
        <v>24</v>
      </c>
      <c r="I5595" s="96">
        <v>1</v>
      </c>
      <c r="J5595" s="97">
        <v>1178</v>
      </c>
      <c r="K5595" s="98">
        <f t="shared" si="3049"/>
        <v>589</v>
      </c>
      <c r="L5595" s="99">
        <f t="shared" si="3050"/>
        <v>1.0815399999999999</v>
      </c>
      <c r="M5595" s="100">
        <f t="shared" si="3051"/>
        <v>1.0590999999999999</v>
      </c>
      <c r="N5595" s="101">
        <f t="shared" si="3052"/>
        <v>0.97811300000000001</v>
      </c>
      <c r="O5595" s="100">
        <f t="shared" si="3053"/>
        <v>1</v>
      </c>
      <c r="P5595" s="98">
        <f t="shared" si="3054"/>
        <v>659.91</v>
      </c>
      <c r="Q5595" s="97">
        <f t="shared" si="3055"/>
        <v>1319.82</v>
      </c>
      <c r="R5595" s="97"/>
      <c r="S5595" s="97"/>
    </row>
    <row r="5596" spans="1:19" x14ac:dyDescent="0.25">
      <c r="A5596" s="89" t="s">
        <v>11793</v>
      </c>
      <c r="B5596" s="89" t="s">
        <v>11640</v>
      </c>
      <c r="C5596" s="89"/>
      <c r="D5596" s="89" t="s">
        <v>208</v>
      </c>
      <c r="E5596" s="94" t="s">
        <v>11794</v>
      </c>
      <c r="F5596" s="95" t="s">
        <v>11795</v>
      </c>
      <c r="G5596" s="89" t="s">
        <v>648</v>
      </c>
      <c r="H5596" s="89" t="s">
        <v>24</v>
      </c>
      <c r="I5596" s="96">
        <v>1</v>
      </c>
      <c r="J5596" s="97">
        <v>4372</v>
      </c>
      <c r="K5596" s="98">
        <f t="shared" si="3049"/>
        <v>2186</v>
      </c>
      <c r="L5596" s="99">
        <f t="shared" si="3050"/>
        <v>1.0815399999999999</v>
      </c>
      <c r="M5596" s="100">
        <f t="shared" si="3051"/>
        <v>1.0590999999999999</v>
      </c>
      <c r="N5596" s="101">
        <f t="shared" si="3052"/>
        <v>0.97811300000000001</v>
      </c>
      <c r="O5596" s="100">
        <f t="shared" si="3053"/>
        <v>1</v>
      </c>
      <c r="P5596" s="98">
        <f t="shared" si="3054"/>
        <v>2449.17</v>
      </c>
      <c r="Q5596" s="97">
        <f t="shared" si="3055"/>
        <v>4898.34</v>
      </c>
      <c r="R5596" s="97"/>
      <c r="S5596" s="97"/>
    </row>
    <row r="5597" spans="1:19" ht="33.75" x14ac:dyDescent="0.25">
      <c r="A5597" s="89" t="s">
        <v>11796</v>
      </c>
      <c r="B5597" s="89" t="s">
        <v>11640</v>
      </c>
      <c r="C5597" s="89"/>
      <c r="D5597" s="89" t="s">
        <v>220</v>
      </c>
      <c r="E5597" s="94" t="s">
        <v>10460</v>
      </c>
      <c r="F5597" s="95" t="s">
        <v>10461</v>
      </c>
      <c r="G5597" s="89" t="s">
        <v>648</v>
      </c>
      <c r="H5597" s="89" t="s">
        <v>24</v>
      </c>
      <c r="I5597" s="96">
        <v>1</v>
      </c>
      <c r="J5597" s="97">
        <v>23339</v>
      </c>
      <c r="K5597" s="98">
        <f t="shared" si="3049"/>
        <v>11669.5</v>
      </c>
      <c r="L5597" s="99">
        <f t="shared" si="3050"/>
        <v>1.0815399999999999</v>
      </c>
      <c r="M5597" s="100">
        <f t="shared" si="3051"/>
        <v>1.0590999999999999</v>
      </c>
      <c r="N5597" s="101">
        <f t="shared" si="3052"/>
        <v>0.97811300000000001</v>
      </c>
      <c r="O5597" s="100">
        <f t="shared" si="3053"/>
        <v>1</v>
      </c>
      <c r="P5597" s="98">
        <f t="shared" si="3054"/>
        <v>13074.37</v>
      </c>
      <c r="Q5597" s="97">
        <f t="shared" si="3055"/>
        <v>26148.74</v>
      </c>
      <c r="R5597" s="97"/>
      <c r="S5597" s="97"/>
    </row>
    <row r="5598" spans="1:19" x14ac:dyDescent="0.25">
      <c r="A5598" s="89" t="s">
        <v>11797</v>
      </c>
      <c r="B5598" s="89" t="s">
        <v>11640</v>
      </c>
      <c r="C5598" s="89"/>
      <c r="D5598" s="89" t="s">
        <v>223</v>
      </c>
      <c r="E5598" s="94" t="s">
        <v>11798</v>
      </c>
      <c r="F5598" s="95" t="s">
        <v>11799</v>
      </c>
      <c r="G5598" s="89" t="s">
        <v>648</v>
      </c>
      <c r="H5598" s="89" t="s">
        <v>30</v>
      </c>
      <c r="I5598" s="96">
        <v>1</v>
      </c>
      <c r="J5598" s="97">
        <v>3920</v>
      </c>
      <c r="K5598" s="98">
        <f t="shared" si="3049"/>
        <v>1306.67</v>
      </c>
      <c r="L5598" s="99">
        <f t="shared" si="3050"/>
        <v>1.0815399999999999</v>
      </c>
      <c r="M5598" s="100">
        <f t="shared" si="3051"/>
        <v>1.0590999999999999</v>
      </c>
      <c r="N5598" s="101">
        <f t="shared" si="3052"/>
        <v>0.97811300000000001</v>
      </c>
      <c r="O5598" s="100">
        <f t="shared" si="3053"/>
        <v>1</v>
      </c>
      <c r="P5598" s="98">
        <f t="shared" si="3054"/>
        <v>1463.98</v>
      </c>
      <c r="Q5598" s="97">
        <f t="shared" si="3055"/>
        <v>4391.9399999999996</v>
      </c>
      <c r="R5598" s="97"/>
      <c r="S5598" s="97"/>
    </row>
    <row r="5599" spans="1:19" ht="33.75" x14ac:dyDescent="0.25">
      <c r="A5599" s="89" t="s">
        <v>11800</v>
      </c>
      <c r="B5599" s="89" t="s">
        <v>11640</v>
      </c>
      <c r="C5599" s="89"/>
      <c r="D5599" s="89" t="s">
        <v>226</v>
      </c>
      <c r="E5599" s="94" t="s">
        <v>1152</v>
      </c>
      <c r="F5599" s="95" t="s">
        <v>1153</v>
      </c>
      <c r="G5599" s="89" t="s">
        <v>648</v>
      </c>
      <c r="H5599" s="89" t="s">
        <v>30</v>
      </c>
      <c r="I5599" s="96">
        <v>1</v>
      </c>
      <c r="J5599" s="97">
        <v>20368</v>
      </c>
      <c r="K5599" s="98">
        <f t="shared" si="3049"/>
        <v>6789.33</v>
      </c>
      <c r="L5599" s="99">
        <f t="shared" si="3050"/>
        <v>1.0815399999999999</v>
      </c>
      <c r="M5599" s="100">
        <f t="shared" si="3051"/>
        <v>1.0590999999999999</v>
      </c>
      <c r="N5599" s="101">
        <f t="shared" si="3052"/>
        <v>0.97811300000000001</v>
      </c>
      <c r="O5599" s="100">
        <f t="shared" si="3053"/>
        <v>1</v>
      </c>
      <c r="P5599" s="98">
        <f t="shared" si="3054"/>
        <v>7606.69</v>
      </c>
      <c r="Q5599" s="97">
        <f t="shared" si="3055"/>
        <v>22820.07</v>
      </c>
      <c r="R5599" s="97"/>
      <c r="S5599" s="97"/>
    </row>
    <row r="5600" spans="1:19" x14ac:dyDescent="0.25">
      <c r="A5600" s="89" t="s">
        <v>11801</v>
      </c>
      <c r="B5600" s="89" t="s">
        <v>11640</v>
      </c>
      <c r="C5600" s="89"/>
      <c r="D5600" s="89" t="s">
        <v>229</v>
      </c>
      <c r="E5600" s="94" t="s">
        <v>11798</v>
      </c>
      <c r="F5600" s="95" t="s">
        <v>11799</v>
      </c>
      <c r="G5600" s="89" t="s">
        <v>648</v>
      </c>
      <c r="H5600" s="89" t="s">
        <v>68</v>
      </c>
      <c r="I5600" s="96">
        <v>1</v>
      </c>
      <c r="J5600" s="97">
        <v>15679</v>
      </c>
      <c r="K5600" s="98">
        <f t="shared" si="3049"/>
        <v>1306.58</v>
      </c>
      <c r="L5600" s="99">
        <f t="shared" si="3050"/>
        <v>1.0815399999999999</v>
      </c>
      <c r="M5600" s="100">
        <f t="shared" si="3051"/>
        <v>1.0590999999999999</v>
      </c>
      <c r="N5600" s="101">
        <f t="shared" si="3052"/>
        <v>0.97811300000000001</v>
      </c>
      <c r="O5600" s="100">
        <f t="shared" si="3053"/>
        <v>1</v>
      </c>
      <c r="P5600" s="98">
        <f t="shared" si="3054"/>
        <v>1463.88</v>
      </c>
      <c r="Q5600" s="97">
        <f t="shared" si="3055"/>
        <v>17566.560000000001</v>
      </c>
      <c r="R5600" s="97"/>
      <c r="S5600" s="97"/>
    </row>
    <row r="5601" spans="1:19" ht="22.5" x14ac:dyDescent="0.25">
      <c r="A5601" s="89" t="s">
        <v>11802</v>
      </c>
      <c r="B5601" s="89" t="s">
        <v>11640</v>
      </c>
      <c r="C5601" s="89"/>
      <c r="D5601" s="89" t="s">
        <v>231</v>
      </c>
      <c r="E5601" s="94" t="s">
        <v>11803</v>
      </c>
      <c r="F5601" s="95" t="s">
        <v>11804</v>
      </c>
      <c r="G5601" s="89" t="s">
        <v>648</v>
      </c>
      <c r="H5601" s="89" t="s">
        <v>12</v>
      </c>
      <c r="I5601" s="96">
        <v>1</v>
      </c>
      <c r="J5601" s="97">
        <v>2643</v>
      </c>
      <c r="K5601" s="98">
        <f t="shared" si="3049"/>
        <v>2643</v>
      </c>
      <c r="L5601" s="99">
        <f t="shared" si="3050"/>
        <v>1.0815399999999999</v>
      </c>
      <c r="M5601" s="100">
        <f t="shared" si="3051"/>
        <v>1.0590999999999999</v>
      </c>
      <c r="N5601" s="101">
        <f t="shared" si="3052"/>
        <v>0.97811300000000001</v>
      </c>
      <c r="O5601" s="100">
        <f t="shared" si="3053"/>
        <v>1</v>
      </c>
      <c r="P5601" s="98">
        <f t="shared" si="3054"/>
        <v>2961.19</v>
      </c>
      <c r="Q5601" s="97">
        <f t="shared" si="3055"/>
        <v>2961.19</v>
      </c>
      <c r="R5601" s="97"/>
      <c r="S5601" s="97"/>
    </row>
    <row r="5602" spans="1:19" ht="22.5" x14ac:dyDescent="0.25">
      <c r="A5602" s="89" t="s">
        <v>11805</v>
      </c>
      <c r="B5602" s="89" t="s">
        <v>11640</v>
      </c>
      <c r="C5602" s="89"/>
      <c r="D5602" s="89" t="s">
        <v>236</v>
      </c>
      <c r="E5602" s="94" t="s">
        <v>11806</v>
      </c>
      <c r="F5602" s="95" t="s">
        <v>11807</v>
      </c>
      <c r="G5602" s="89" t="s">
        <v>648</v>
      </c>
      <c r="H5602" s="89" t="s">
        <v>30</v>
      </c>
      <c r="I5602" s="96">
        <v>1</v>
      </c>
      <c r="J5602" s="97">
        <v>5099</v>
      </c>
      <c r="K5602" s="98">
        <f t="shared" si="3049"/>
        <v>1699.67</v>
      </c>
      <c r="L5602" s="99">
        <f t="shared" si="3050"/>
        <v>1.0815399999999999</v>
      </c>
      <c r="M5602" s="100">
        <f t="shared" si="3051"/>
        <v>1.0590999999999999</v>
      </c>
      <c r="N5602" s="101">
        <f t="shared" si="3052"/>
        <v>0.97811300000000001</v>
      </c>
      <c r="O5602" s="100">
        <f t="shared" si="3053"/>
        <v>1</v>
      </c>
      <c r="P5602" s="98">
        <f t="shared" si="3054"/>
        <v>1904.29</v>
      </c>
      <c r="Q5602" s="97">
        <f t="shared" si="3055"/>
        <v>5712.87</v>
      </c>
      <c r="R5602" s="97"/>
      <c r="S5602" s="97"/>
    </row>
    <row r="5603" spans="1:19" ht="22.5" x14ac:dyDescent="0.25">
      <c r="A5603" s="89" t="s">
        <v>11808</v>
      </c>
      <c r="B5603" s="89" t="s">
        <v>11640</v>
      </c>
      <c r="C5603" s="89"/>
      <c r="D5603" s="89" t="s">
        <v>239</v>
      </c>
      <c r="E5603" s="94" t="s">
        <v>4337</v>
      </c>
      <c r="F5603" s="95" t="s">
        <v>4338</v>
      </c>
      <c r="G5603" s="89" t="s">
        <v>648</v>
      </c>
      <c r="H5603" s="89" t="s">
        <v>34</v>
      </c>
      <c r="I5603" s="96">
        <v>1</v>
      </c>
      <c r="J5603" s="97">
        <v>317</v>
      </c>
      <c r="K5603" s="98">
        <f t="shared" si="3049"/>
        <v>79.25</v>
      </c>
      <c r="L5603" s="99">
        <f t="shared" si="3050"/>
        <v>1.0815399999999999</v>
      </c>
      <c r="M5603" s="100">
        <f t="shared" si="3051"/>
        <v>1.0590999999999999</v>
      </c>
      <c r="N5603" s="101">
        <f t="shared" si="3052"/>
        <v>0.97811300000000001</v>
      </c>
      <c r="O5603" s="100">
        <f t="shared" si="3053"/>
        <v>1</v>
      </c>
      <c r="P5603" s="98">
        <f t="shared" si="3054"/>
        <v>88.79</v>
      </c>
      <c r="Q5603" s="97">
        <f t="shared" si="3055"/>
        <v>355.16</v>
      </c>
      <c r="R5603" s="97"/>
      <c r="S5603" s="97"/>
    </row>
    <row r="5604" spans="1:19" ht="22.5" x14ac:dyDescent="0.25">
      <c r="A5604" s="89" t="s">
        <v>11809</v>
      </c>
      <c r="B5604" s="89" t="s">
        <v>11640</v>
      </c>
      <c r="C5604" s="89"/>
      <c r="D5604" s="89" t="s">
        <v>241</v>
      </c>
      <c r="E5604" s="94" t="s">
        <v>8414</v>
      </c>
      <c r="F5604" s="95" t="s">
        <v>8415</v>
      </c>
      <c r="G5604" s="89" t="s">
        <v>648</v>
      </c>
      <c r="H5604" s="89" t="s">
        <v>34</v>
      </c>
      <c r="I5604" s="96">
        <v>1</v>
      </c>
      <c r="J5604" s="97">
        <v>254</v>
      </c>
      <c r="K5604" s="98">
        <f t="shared" si="3049"/>
        <v>63.5</v>
      </c>
      <c r="L5604" s="99">
        <f t="shared" si="3050"/>
        <v>1.0815399999999999</v>
      </c>
      <c r="M5604" s="100">
        <f t="shared" si="3051"/>
        <v>1.0590999999999999</v>
      </c>
      <c r="N5604" s="101">
        <f t="shared" si="3052"/>
        <v>0.97811300000000001</v>
      </c>
      <c r="O5604" s="100">
        <f t="shared" si="3053"/>
        <v>1</v>
      </c>
      <c r="P5604" s="98">
        <f t="shared" si="3054"/>
        <v>71.14</v>
      </c>
      <c r="Q5604" s="97">
        <f t="shared" si="3055"/>
        <v>284.56</v>
      </c>
      <c r="R5604" s="97"/>
      <c r="S5604" s="97"/>
    </row>
    <row r="5605" spans="1:19" ht="22.5" x14ac:dyDescent="0.25">
      <c r="A5605" s="89" t="s">
        <v>11810</v>
      </c>
      <c r="B5605" s="89" t="s">
        <v>11640</v>
      </c>
      <c r="C5605" s="89"/>
      <c r="D5605" s="89" t="s">
        <v>243</v>
      </c>
      <c r="E5605" s="94" t="s">
        <v>11811</v>
      </c>
      <c r="F5605" s="95" t="s">
        <v>11812</v>
      </c>
      <c r="G5605" s="89" t="s">
        <v>71</v>
      </c>
      <c r="H5605" s="89" t="s">
        <v>294</v>
      </c>
      <c r="I5605" s="96">
        <v>1</v>
      </c>
      <c r="J5605" s="97">
        <v>8263</v>
      </c>
      <c r="K5605" s="98">
        <f t="shared" si="3049"/>
        <v>137716.67000000001</v>
      </c>
      <c r="L5605" s="99">
        <f t="shared" si="3050"/>
        <v>1.0815399999999999</v>
      </c>
      <c r="M5605" s="100">
        <f t="shared" si="3051"/>
        <v>1.0590999999999999</v>
      </c>
      <c r="N5605" s="101">
        <f t="shared" si="3052"/>
        <v>0.97811300000000001</v>
      </c>
      <c r="O5605" s="100">
        <f t="shared" si="3053"/>
        <v>1</v>
      </c>
      <c r="P5605" s="98">
        <f t="shared" si="3054"/>
        <v>154296.15</v>
      </c>
      <c r="Q5605" s="97">
        <f t="shared" si="3055"/>
        <v>9257.77</v>
      </c>
      <c r="R5605" s="97"/>
      <c r="S5605" s="97"/>
    </row>
    <row r="5606" spans="1:19" x14ac:dyDescent="0.25">
      <c r="A5606" s="89" t="s">
        <v>11813</v>
      </c>
      <c r="B5606" s="89" t="s">
        <v>11640</v>
      </c>
      <c r="C5606" s="89"/>
      <c r="D5606" s="89" t="s">
        <v>248</v>
      </c>
      <c r="E5606" s="94" t="s">
        <v>556</v>
      </c>
      <c r="F5606" s="95" t="s">
        <v>557</v>
      </c>
      <c r="G5606" s="89" t="s">
        <v>81</v>
      </c>
      <c r="H5606" s="89" t="s">
        <v>11814</v>
      </c>
      <c r="I5606" s="96">
        <v>1</v>
      </c>
      <c r="J5606" s="97">
        <v>971</v>
      </c>
      <c r="K5606" s="98">
        <f t="shared" si="3049"/>
        <v>735.61</v>
      </c>
      <c r="L5606" s="99">
        <f t="shared" si="3050"/>
        <v>1.0815399999999999</v>
      </c>
      <c r="M5606" s="100">
        <f t="shared" si="3051"/>
        <v>1.0590999999999999</v>
      </c>
      <c r="N5606" s="101">
        <f t="shared" si="3052"/>
        <v>0.97811300000000001</v>
      </c>
      <c r="O5606" s="100">
        <f t="shared" si="3053"/>
        <v>1</v>
      </c>
      <c r="P5606" s="98">
        <f t="shared" si="3054"/>
        <v>824.17</v>
      </c>
      <c r="Q5606" s="97">
        <f t="shared" si="3055"/>
        <v>1087.9000000000001</v>
      </c>
      <c r="R5606" s="97"/>
      <c r="S5606" s="97"/>
    </row>
    <row r="5607" spans="1:19" ht="22.5" x14ac:dyDescent="0.25">
      <c r="A5607" s="89" t="s">
        <v>11815</v>
      </c>
      <c r="B5607" s="89" t="s">
        <v>11640</v>
      </c>
      <c r="C5607" s="89"/>
      <c r="D5607" s="89" t="s">
        <v>251</v>
      </c>
      <c r="E5607" s="94" t="s">
        <v>11816</v>
      </c>
      <c r="F5607" s="95" t="s">
        <v>11817</v>
      </c>
      <c r="G5607" s="89" t="s">
        <v>81</v>
      </c>
      <c r="H5607" s="89" t="s">
        <v>240</v>
      </c>
      <c r="I5607" s="96">
        <v>1</v>
      </c>
      <c r="J5607" s="97">
        <v>9405</v>
      </c>
      <c r="K5607" s="98">
        <f t="shared" si="3049"/>
        <v>4478.57</v>
      </c>
      <c r="L5607" s="99">
        <f t="shared" si="3050"/>
        <v>1.0815399999999999</v>
      </c>
      <c r="M5607" s="100">
        <f t="shared" si="3051"/>
        <v>1.0590999999999999</v>
      </c>
      <c r="N5607" s="101">
        <f t="shared" si="3052"/>
        <v>0.97811300000000001</v>
      </c>
      <c r="O5607" s="100">
        <f t="shared" si="3053"/>
        <v>1</v>
      </c>
      <c r="P5607" s="98">
        <f t="shared" si="3054"/>
        <v>5017.74</v>
      </c>
      <c r="Q5607" s="97">
        <f t="shared" si="3055"/>
        <v>10537.25</v>
      </c>
      <c r="R5607" s="97"/>
      <c r="S5607" s="97"/>
    </row>
    <row r="5608" spans="1:19" x14ac:dyDescent="0.25">
      <c r="A5608" s="89" t="s">
        <v>11818</v>
      </c>
      <c r="B5608" s="89" t="s">
        <v>11640</v>
      </c>
      <c r="C5608" s="89"/>
      <c r="D5608" s="89" t="s">
        <v>254</v>
      </c>
      <c r="E5608" s="94" t="s">
        <v>11819</v>
      </c>
      <c r="F5608" s="95" t="s">
        <v>11820</v>
      </c>
      <c r="G5608" s="89" t="s">
        <v>209</v>
      </c>
      <c r="H5608" s="89" t="s">
        <v>11821</v>
      </c>
      <c r="I5608" s="96">
        <v>1</v>
      </c>
      <c r="J5608" s="97">
        <v>3459</v>
      </c>
      <c r="K5608" s="98">
        <f t="shared" si="3049"/>
        <v>421829.27</v>
      </c>
      <c r="L5608" s="99">
        <f t="shared" si="3050"/>
        <v>1.0815399999999999</v>
      </c>
      <c r="M5608" s="100">
        <f t="shared" si="3051"/>
        <v>1.0590999999999999</v>
      </c>
      <c r="N5608" s="101">
        <f t="shared" si="3052"/>
        <v>0.97811300000000001</v>
      </c>
      <c r="O5608" s="100">
        <f t="shared" si="3053"/>
        <v>1</v>
      </c>
      <c r="P5608" s="98">
        <f t="shared" si="3054"/>
        <v>472612.6</v>
      </c>
      <c r="Q5608" s="97">
        <f t="shared" si="3055"/>
        <v>3875.42</v>
      </c>
      <c r="R5608" s="97"/>
      <c r="S5608" s="97"/>
    </row>
    <row r="5609" spans="1:19" ht="22.5" x14ac:dyDescent="0.25">
      <c r="A5609" s="89" t="s">
        <v>11822</v>
      </c>
      <c r="B5609" s="89" t="s">
        <v>11640</v>
      </c>
      <c r="C5609" s="89"/>
      <c r="D5609" s="89" t="s">
        <v>256</v>
      </c>
      <c r="E5609" s="94" t="s">
        <v>11823</v>
      </c>
      <c r="F5609" s="95" t="s">
        <v>11824</v>
      </c>
      <c r="G5609" s="89" t="s">
        <v>1077</v>
      </c>
      <c r="H5609" s="89" t="s">
        <v>11825</v>
      </c>
      <c r="I5609" s="96">
        <v>1</v>
      </c>
      <c r="J5609" s="97">
        <v>35129</v>
      </c>
      <c r="K5609" s="98">
        <f t="shared" si="3049"/>
        <v>4245.8100000000004</v>
      </c>
      <c r="L5609" s="99">
        <f t="shared" si="3050"/>
        <v>1.0815399999999999</v>
      </c>
      <c r="M5609" s="100">
        <f t="shared" si="3051"/>
        <v>1.0590999999999999</v>
      </c>
      <c r="N5609" s="101">
        <f t="shared" si="3052"/>
        <v>0.97811300000000001</v>
      </c>
      <c r="O5609" s="100">
        <f t="shared" si="3053"/>
        <v>1</v>
      </c>
      <c r="P5609" s="98">
        <f t="shared" si="3054"/>
        <v>4756.96</v>
      </c>
      <c r="Q5609" s="97">
        <f t="shared" si="3055"/>
        <v>39358.14</v>
      </c>
      <c r="R5609" s="97"/>
      <c r="S5609" s="97"/>
    </row>
    <row r="5610" spans="1:19" x14ac:dyDescent="0.25">
      <c r="A5610" s="89" t="s">
        <v>11826</v>
      </c>
      <c r="B5610" s="89" t="s">
        <v>11640</v>
      </c>
      <c r="C5610" s="89"/>
      <c r="D5610" s="89" t="s">
        <v>260</v>
      </c>
      <c r="E5610" s="94" t="s">
        <v>11827</v>
      </c>
      <c r="F5610" s="95" t="s">
        <v>11828</v>
      </c>
      <c r="G5610" s="89" t="s">
        <v>209</v>
      </c>
      <c r="H5610" s="89" t="s">
        <v>11829</v>
      </c>
      <c r="I5610" s="96">
        <v>1</v>
      </c>
      <c r="J5610" s="97">
        <v>6587</v>
      </c>
      <c r="K5610" s="98">
        <f t="shared" si="3049"/>
        <v>332676.77</v>
      </c>
      <c r="L5610" s="99">
        <f t="shared" si="3050"/>
        <v>1.0815399999999999</v>
      </c>
      <c r="M5610" s="100">
        <f t="shared" si="3051"/>
        <v>1.0590999999999999</v>
      </c>
      <c r="N5610" s="101">
        <f t="shared" si="3052"/>
        <v>0.97811300000000001</v>
      </c>
      <c r="O5610" s="100">
        <f t="shared" si="3053"/>
        <v>1</v>
      </c>
      <c r="P5610" s="98">
        <f t="shared" si="3054"/>
        <v>372727.18</v>
      </c>
      <c r="Q5610" s="97">
        <f t="shared" si="3055"/>
        <v>7380</v>
      </c>
      <c r="R5610" s="97"/>
      <c r="S5610" s="97"/>
    </row>
    <row r="5611" spans="1:19" ht="22.5" x14ac:dyDescent="0.25">
      <c r="A5611" s="89" t="s">
        <v>11830</v>
      </c>
      <c r="B5611" s="89" t="s">
        <v>11640</v>
      </c>
      <c r="C5611" s="89"/>
      <c r="D5611" s="89" t="s">
        <v>263</v>
      </c>
      <c r="E5611" s="94" t="s">
        <v>11831</v>
      </c>
      <c r="F5611" s="95" t="s">
        <v>11832</v>
      </c>
      <c r="G5611" s="89" t="s">
        <v>1077</v>
      </c>
      <c r="H5611" s="89" t="s">
        <v>11833</v>
      </c>
      <c r="I5611" s="96">
        <v>1</v>
      </c>
      <c r="J5611" s="97">
        <v>40202</v>
      </c>
      <c r="K5611" s="98">
        <f t="shared" si="3049"/>
        <v>2014.29</v>
      </c>
      <c r="L5611" s="99">
        <f t="shared" si="3050"/>
        <v>1.0815399999999999</v>
      </c>
      <c r="M5611" s="100">
        <f t="shared" si="3051"/>
        <v>1.0590999999999999</v>
      </c>
      <c r="N5611" s="101">
        <f t="shared" si="3052"/>
        <v>0.97811300000000001</v>
      </c>
      <c r="O5611" s="100">
        <f t="shared" si="3053"/>
        <v>1</v>
      </c>
      <c r="P5611" s="98">
        <f t="shared" si="3054"/>
        <v>2256.79</v>
      </c>
      <c r="Q5611" s="97">
        <f t="shared" si="3055"/>
        <v>45041.919999999998</v>
      </c>
      <c r="R5611" s="97"/>
      <c r="S5611" s="97"/>
    </row>
    <row r="5612" spans="1:19" x14ac:dyDescent="0.25">
      <c r="A5612" s="89" t="s">
        <v>11834</v>
      </c>
      <c r="B5612" s="89" t="s">
        <v>11640</v>
      </c>
      <c r="C5612" s="89"/>
      <c r="D5612" s="89" t="s">
        <v>265</v>
      </c>
      <c r="E5612" s="94" t="s">
        <v>11661</v>
      </c>
      <c r="F5612" s="95" t="s">
        <v>11835</v>
      </c>
      <c r="G5612" s="89" t="s">
        <v>209</v>
      </c>
      <c r="H5612" s="89" t="s">
        <v>5519</v>
      </c>
      <c r="I5612" s="96">
        <v>1</v>
      </c>
      <c r="J5612" s="97">
        <v>12548</v>
      </c>
      <c r="K5612" s="98">
        <f t="shared" si="3049"/>
        <v>256081.63</v>
      </c>
      <c r="L5612" s="99">
        <f t="shared" si="3050"/>
        <v>1.0815399999999999</v>
      </c>
      <c r="M5612" s="100">
        <f t="shared" si="3051"/>
        <v>1.0590999999999999</v>
      </c>
      <c r="N5612" s="101">
        <f t="shared" si="3052"/>
        <v>0.97811300000000001</v>
      </c>
      <c r="O5612" s="100">
        <f t="shared" si="3053"/>
        <v>1</v>
      </c>
      <c r="P5612" s="98">
        <f t="shared" si="3054"/>
        <v>286910.88</v>
      </c>
      <c r="Q5612" s="97">
        <f t="shared" si="3055"/>
        <v>14058.63</v>
      </c>
      <c r="R5612" s="97"/>
      <c r="S5612" s="97"/>
    </row>
    <row r="5613" spans="1:19" ht="22.5" x14ac:dyDescent="0.25">
      <c r="A5613" s="89" t="s">
        <v>11836</v>
      </c>
      <c r="B5613" s="89" t="s">
        <v>11640</v>
      </c>
      <c r="C5613" s="89"/>
      <c r="D5613" s="89" t="s">
        <v>266</v>
      </c>
      <c r="E5613" s="94" t="s">
        <v>11837</v>
      </c>
      <c r="F5613" s="95" t="s">
        <v>11838</v>
      </c>
      <c r="G5613" s="89" t="s">
        <v>1077</v>
      </c>
      <c r="H5613" s="89" t="s">
        <v>11839</v>
      </c>
      <c r="I5613" s="96">
        <v>1</v>
      </c>
      <c r="J5613" s="97">
        <v>47185</v>
      </c>
      <c r="K5613" s="98">
        <f t="shared" si="3049"/>
        <v>955.32</v>
      </c>
      <c r="L5613" s="99">
        <f t="shared" si="3050"/>
        <v>1.0815399999999999</v>
      </c>
      <c r="M5613" s="100">
        <f t="shared" si="3051"/>
        <v>1.0590999999999999</v>
      </c>
      <c r="N5613" s="101">
        <f t="shared" si="3052"/>
        <v>0.97811300000000001</v>
      </c>
      <c r="O5613" s="100">
        <f t="shared" si="3053"/>
        <v>1</v>
      </c>
      <c r="P5613" s="98">
        <f t="shared" si="3054"/>
        <v>1070.33</v>
      </c>
      <c r="Q5613" s="97">
        <f t="shared" si="3055"/>
        <v>52865.74</v>
      </c>
      <c r="R5613" s="97"/>
      <c r="S5613" s="97"/>
    </row>
    <row r="5614" spans="1:19" x14ac:dyDescent="0.25">
      <c r="A5614" s="89" t="s">
        <v>11840</v>
      </c>
      <c r="B5614" s="89" t="s">
        <v>11640</v>
      </c>
      <c r="C5614" s="89"/>
      <c r="D5614" s="89" t="s">
        <v>267</v>
      </c>
      <c r="E5614" s="94" t="s">
        <v>11841</v>
      </c>
      <c r="F5614" s="95" t="s">
        <v>11842</v>
      </c>
      <c r="G5614" s="89" t="s">
        <v>11843</v>
      </c>
      <c r="H5614" s="89" t="s">
        <v>102</v>
      </c>
      <c r="I5614" s="96">
        <v>1</v>
      </c>
      <c r="J5614" s="97">
        <v>52766</v>
      </c>
      <c r="K5614" s="98">
        <f t="shared" si="3049"/>
        <v>68527.27</v>
      </c>
      <c r="L5614" s="99">
        <f t="shared" si="3050"/>
        <v>1.0815399999999999</v>
      </c>
      <c r="M5614" s="100">
        <f t="shared" si="3051"/>
        <v>1.0590999999999999</v>
      </c>
      <c r="N5614" s="101">
        <f t="shared" si="3052"/>
        <v>0.97811300000000001</v>
      </c>
      <c r="O5614" s="100">
        <f t="shared" si="3053"/>
        <v>1</v>
      </c>
      <c r="P5614" s="98">
        <f t="shared" si="3054"/>
        <v>76777.16</v>
      </c>
      <c r="Q5614" s="97">
        <f t="shared" si="3055"/>
        <v>59118.41</v>
      </c>
      <c r="R5614" s="97"/>
      <c r="S5614" s="97"/>
    </row>
    <row r="5615" spans="1:19" x14ac:dyDescent="0.25">
      <c r="A5615" s="89" t="s">
        <v>11844</v>
      </c>
      <c r="B5615" s="89" t="s">
        <v>11640</v>
      </c>
      <c r="C5615" s="89"/>
      <c r="D5615" s="89" t="s">
        <v>184</v>
      </c>
      <c r="E5615" s="94" t="s">
        <v>11845</v>
      </c>
      <c r="F5615" s="95" t="s">
        <v>11846</v>
      </c>
      <c r="G5615" s="89" t="s">
        <v>11847</v>
      </c>
      <c r="H5615" s="89" t="s">
        <v>34</v>
      </c>
      <c r="I5615" s="96">
        <v>1</v>
      </c>
      <c r="J5615" s="97">
        <v>15005</v>
      </c>
      <c r="K5615" s="98">
        <f t="shared" ref="K5615:K5623" si="3056">J5615/H5615</f>
        <v>3751.25</v>
      </c>
      <c r="L5615" s="99">
        <f t="shared" ref="L5615:L5623" si="3057">$L$8</f>
        <v>1.0815399999999999</v>
      </c>
      <c r="M5615" s="100">
        <f t="shared" ref="M5615:M5623" si="3058">$M$8</f>
        <v>1.0590999999999999</v>
      </c>
      <c r="N5615" s="101">
        <f t="shared" ref="N5615:N5623" si="3059">$N$8</f>
        <v>0.97811300000000001</v>
      </c>
      <c r="O5615" s="100">
        <f t="shared" ref="O5615:O5623" si="3060">$O$8</f>
        <v>1</v>
      </c>
      <c r="P5615" s="98">
        <f t="shared" ref="P5615:P5623" si="3061">K5615*L5615*M5615*N5615*O5615</f>
        <v>4202.8599999999997</v>
      </c>
      <c r="Q5615" s="97">
        <f t="shared" ref="Q5615:Q5623" si="3062">H5615*P5615</f>
        <v>16811.439999999999</v>
      </c>
      <c r="R5615" s="97"/>
      <c r="S5615" s="97"/>
    </row>
    <row r="5616" spans="1:19" ht="22.5" x14ac:dyDescent="0.25">
      <c r="A5616" s="89" t="s">
        <v>11848</v>
      </c>
      <c r="B5616" s="89" t="s">
        <v>11640</v>
      </c>
      <c r="C5616" s="89"/>
      <c r="D5616" s="89" t="s">
        <v>276</v>
      </c>
      <c r="E5616" s="94" t="s">
        <v>11849</v>
      </c>
      <c r="F5616" s="95" t="s">
        <v>11850</v>
      </c>
      <c r="G5616" s="89" t="s">
        <v>648</v>
      </c>
      <c r="H5616" s="89" t="s">
        <v>24</v>
      </c>
      <c r="I5616" s="96">
        <v>1</v>
      </c>
      <c r="J5616" s="97">
        <v>648</v>
      </c>
      <c r="K5616" s="98">
        <f t="shared" si="3056"/>
        <v>324</v>
      </c>
      <c r="L5616" s="99">
        <f t="shared" si="3057"/>
        <v>1.0815399999999999</v>
      </c>
      <c r="M5616" s="100">
        <f t="shared" si="3058"/>
        <v>1.0590999999999999</v>
      </c>
      <c r="N5616" s="101">
        <f t="shared" si="3059"/>
        <v>0.97811300000000001</v>
      </c>
      <c r="O5616" s="100">
        <f t="shared" si="3060"/>
        <v>1</v>
      </c>
      <c r="P5616" s="98">
        <f t="shared" si="3061"/>
        <v>363.01</v>
      </c>
      <c r="Q5616" s="97">
        <f t="shared" si="3062"/>
        <v>726.02</v>
      </c>
      <c r="R5616" s="97"/>
      <c r="S5616" s="97"/>
    </row>
    <row r="5617" spans="1:19" ht="22.5" x14ac:dyDescent="0.25">
      <c r="A5617" s="89" t="s">
        <v>11851</v>
      </c>
      <c r="B5617" s="89" t="s">
        <v>11640</v>
      </c>
      <c r="C5617" s="89"/>
      <c r="D5617" s="89" t="s">
        <v>278</v>
      </c>
      <c r="E5617" s="94" t="s">
        <v>11852</v>
      </c>
      <c r="F5617" s="95" t="s">
        <v>11853</v>
      </c>
      <c r="G5617" s="89" t="s">
        <v>648</v>
      </c>
      <c r="H5617" s="89" t="s">
        <v>24</v>
      </c>
      <c r="I5617" s="96">
        <v>1</v>
      </c>
      <c r="J5617" s="97">
        <v>2161</v>
      </c>
      <c r="K5617" s="98">
        <f t="shared" si="3056"/>
        <v>1080.5</v>
      </c>
      <c r="L5617" s="99">
        <f t="shared" si="3057"/>
        <v>1.0815399999999999</v>
      </c>
      <c r="M5617" s="100">
        <f t="shared" si="3058"/>
        <v>1.0590999999999999</v>
      </c>
      <c r="N5617" s="101">
        <f t="shared" si="3059"/>
        <v>0.97811300000000001</v>
      </c>
      <c r="O5617" s="100">
        <f t="shared" si="3060"/>
        <v>1</v>
      </c>
      <c r="P5617" s="98">
        <f t="shared" si="3061"/>
        <v>1210.58</v>
      </c>
      <c r="Q5617" s="97">
        <f t="shared" si="3062"/>
        <v>2421.16</v>
      </c>
      <c r="R5617" s="97"/>
      <c r="S5617" s="97"/>
    </row>
    <row r="5618" spans="1:19" x14ac:dyDescent="0.25">
      <c r="A5618" s="89" t="s">
        <v>11854</v>
      </c>
      <c r="B5618" s="89" t="s">
        <v>11640</v>
      </c>
      <c r="C5618" s="89"/>
      <c r="D5618" s="89" t="s">
        <v>283</v>
      </c>
      <c r="E5618" s="94" t="s">
        <v>11855</v>
      </c>
      <c r="F5618" s="95" t="s">
        <v>11856</v>
      </c>
      <c r="G5618" s="89" t="s">
        <v>648</v>
      </c>
      <c r="H5618" s="89" t="s">
        <v>48</v>
      </c>
      <c r="I5618" s="96">
        <v>1</v>
      </c>
      <c r="J5618" s="97">
        <v>51</v>
      </c>
      <c r="K5618" s="98">
        <f t="shared" si="3056"/>
        <v>7.29</v>
      </c>
      <c r="L5618" s="99">
        <f t="shared" si="3057"/>
        <v>1.0815399999999999</v>
      </c>
      <c r="M5618" s="100">
        <f t="shared" si="3058"/>
        <v>1.0590999999999999</v>
      </c>
      <c r="N5618" s="101">
        <f t="shared" si="3059"/>
        <v>0.97811300000000001</v>
      </c>
      <c r="O5618" s="100">
        <f t="shared" si="3060"/>
        <v>1</v>
      </c>
      <c r="P5618" s="98">
        <f t="shared" si="3061"/>
        <v>8.17</v>
      </c>
      <c r="Q5618" s="97">
        <f t="shared" si="3062"/>
        <v>57.19</v>
      </c>
      <c r="R5618" s="97"/>
      <c r="S5618" s="97"/>
    </row>
    <row r="5619" spans="1:19" x14ac:dyDescent="0.25">
      <c r="A5619" s="89" t="s">
        <v>11857</v>
      </c>
      <c r="B5619" s="89" t="s">
        <v>11640</v>
      </c>
      <c r="C5619" s="89"/>
      <c r="D5619" s="89" t="s">
        <v>286</v>
      </c>
      <c r="E5619" s="94" t="s">
        <v>11858</v>
      </c>
      <c r="F5619" s="95" t="s">
        <v>11859</v>
      </c>
      <c r="G5619" s="89" t="s">
        <v>648</v>
      </c>
      <c r="H5619" s="89" t="s">
        <v>48</v>
      </c>
      <c r="I5619" s="96">
        <v>1</v>
      </c>
      <c r="J5619" s="97">
        <v>140</v>
      </c>
      <c r="K5619" s="98">
        <f t="shared" si="3056"/>
        <v>20</v>
      </c>
      <c r="L5619" s="99">
        <f t="shared" si="3057"/>
        <v>1.0815399999999999</v>
      </c>
      <c r="M5619" s="100">
        <f t="shared" si="3058"/>
        <v>1.0590999999999999</v>
      </c>
      <c r="N5619" s="101">
        <f t="shared" si="3059"/>
        <v>0.97811300000000001</v>
      </c>
      <c r="O5619" s="100">
        <f t="shared" si="3060"/>
        <v>1</v>
      </c>
      <c r="P5619" s="98">
        <f t="shared" si="3061"/>
        <v>22.41</v>
      </c>
      <c r="Q5619" s="97">
        <f t="shared" si="3062"/>
        <v>156.87</v>
      </c>
      <c r="R5619" s="97"/>
      <c r="S5619" s="97"/>
    </row>
    <row r="5620" spans="1:19" ht="22.5" x14ac:dyDescent="0.25">
      <c r="A5620" s="89" t="s">
        <v>11860</v>
      </c>
      <c r="B5620" s="89" t="s">
        <v>11640</v>
      </c>
      <c r="C5620" s="89"/>
      <c r="D5620" s="89" t="s">
        <v>288</v>
      </c>
      <c r="E5620" s="94" t="s">
        <v>11861</v>
      </c>
      <c r="F5620" s="95" t="s">
        <v>11862</v>
      </c>
      <c r="G5620" s="89" t="s">
        <v>648</v>
      </c>
      <c r="H5620" s="89" t="s">
        <v>24</v>
      </c>
      <c r="I5620" s="96">
        <v>1</v>
      </c>
      <c r="J5620" s="97">
        <v>1231</v>
      </c>
      <c r="K5620" s="98">
        <f t="shared" si="3056"/>
        <v>615.5</v>
      </c>
      <c r="L5620" s="99">
        <f t="shared" si="3057"/>
        <v>1.0815399999999999</v>
      </c>
      <c r="M5620" s="100">
        <f t="shared" si="3058"/>
        <v>1.0590999999999999</v>
      </c>
      <c r="N5620" s="101">
        <f t="shared" si="3059"/>
        <v>0.97811300000000001</v>
      </c>
      <c r="O5620" s="100">
        <f t="shared" si="3060"/>
        <v>1</v>
      </c>
      <c r="P5620" s="98">
        <f t="shared" si="3061"/>
        <v>689.6</v>
      </c>
      <c r="Q5620" s="97">
        <f t="shared" si="3062"/>
        <v>1379.2</v>
      </c>
      <c r="R5620" s="97"/>
      <c r="S5620" s="97"/>
    </row>
    <row r="5621" spans="1:19" ht="22.5" x14ac:dyDescent="0.25">
      <c r="A5621" s="89" t="s">
        <v>11863</v>
      </c>
      <c r="B5621" s="89" t="s">
        <v>11640</v>
      </c>
      <c r="C5621" s="89"/>
      <c r="D5621" s="89" t="s">
        <v>289</v>
      </c>
      <c r="E5621" s="94" t="s">
        <v>11864</v>
      </c>
      <c r="F5621" s="95" t="s">
        <v>11865</v>
      </c>
      <c r="G5621" s="89" t="s">
        <v>648</v>
      </c>
      <c r="H5621" s="89" t="s">
        <v>24</v>
      </c>
      <c r="I5621" s="96">
        <v>1</v>
      </c>
      <c r="J5621" s="97">
        <v>3892</v>
      </c>
      <c r="K5621" s="98">
        <f t="shared" si="3056"/>
        <v>1946</v>
      </c>
      <c r="L5621" s="99">
        <f t="shared" si="3057"/>
        <v>1.0815399999999999</v>
      </c>
      <c r="M5621" s="100">
        <f t="shared" si="3058"/>
        <v>1.0590999999999999</v>
      </c>
      <c r="N5621" s="101">
        <f t="shared" si="3059"/>
        <v>0.97811300000000001</v>
      </c>
      <c r="O5621" s="100">
        <f t="shared" si="3060"/>
        <v>1</v>
      </c>
      <c r="P5621" s="98">
        <f t="shared" si="3061"/>
        <v>2180.2800000000002</v>
      </c>
      <c r="Q5621" s="97">
        <f t="shared" si="3062"/>
        <v>4360.5600000000004</v>
      </c>
      <c r="R5621" s="97"/>
      <c r="S5621" s="97"/>
    </row>
    <row r="5622" spans="1:19" x14ac:dyDescent="0.25">
      <c r="A5622" s="89" t="s">
        <v>11866</v>
      </c>
      <c r="B5622" s="89" t="s">
        <v>11640</v>
      </c>
      <c r="C5622" s="89"/>
      <c r="D5622" s="89" t="s">
        <v>291</v>
      </c>
      <c r="E5622" s="94" t="s">
        <v>11867</v>
      </c>
      <c r="F5622" s="95" t="s">
        <v>11868</v>
      </c>
      <c r="G5622" s="89" t="s">
        <v>648</v>
      </c>
      <c r="H5622" s="89" t="s">
        <v>30</v>
      </c>
      <c r="I5622" s="96">
        <v>1</v>
      </c>
      <c r="J5622" s="97">
        <v>36</v>
      </c>
      <c r="K5622" s="98">
        <f t="shared" si="3056"/>
        <v>12</v>
      </c>
      <c r="L5622" s="99">
        <f t="shared" si="3057"/>
        <v>1.0815399999999999</v>
      </c>
      <c r="M5622" s="100">
        <f t="shared" si="3058"/>
        <v>1.0590999999999999</v>
      </c>
      <c r="N5622" s="101">
        <f t="shared" si="3059"/>
        <v>0.97811300000000001</v>
      </c>
      <c r="O5622" s="100">
        <f t="shared" si="3060"/>
        <v>1</v>
      </c>
      <c r="P5622" s="98">
        <f t="shared" si="3061"/>
        <v>13.44</v>
      </c>
      <c r="Q5622" s="97">
        <f t="shared" si="3062"/>
        <v>40.32</v>
      </c>
      <c r="R5622" s="97"/>
      <c r="S5622" s="97"/>
    </row>
    <row r="5623" spans="1:19" x14ac:dyDescent="0.25">
      <c r="A5623" s="89" t="s">
        <v>11869</v>
      </c>
      <c r="B5623" s="89" t="s">
        <v>11640</v>
      </c>
      <c r="C5623" s="89"/>
      <c r="D5623" s="89" t="s">
        <v>293</v>
      </c>
      <c r="E5623" s="94" t="s">
        <v>11870</v>
      </c>
      <c r="F5623" s="95" t="s">
        <v>11871</v>
      </c>
      <c r="G5623" s="89" t="s">
        <v>648</v>
      </c>
      <c r="H5623" s="89" t="s">
        <v>30</v>
      </c>
      <c r="I5623" s="96">
        <v>1</v>
      </c>
      <c r="J5623" s="97">
        <v>139</v>
      </c>
      <c r="K5623" s="98">
        <f t="shared" si="3056"/>
        <v>46.33</v>
      </c>
      <c r="L5623" s="99">
        <f t="shared" si="3057"/>
        <v>1.0815399999999999</v>
      </c>
      <c r="M5623" s="100">
        <f t="shared" si="3058"/>
        <v>1.0590999999999999</v>
      </c>
      <c r="N5623" s="101">
        <f t="shared" si="3059"/>
        <v>0.97811300000000001</v>
      </c>
      <c r="O5623" s="100">
        <f t="shared" si="3060"/>
        <v>1</v>
      </c>
      <c r="P5623" s="98">
        <f t="shared" si="3061"/>
        <v>51.91</v>
      </c>
      <c r="Q5623" s="97">
        <f t="shared" si="3062"/>
        <v>155.72999999999999</v>
      </c>
      <c r="R5623" s="97"/>
      <c r="S5623" s="97"/>
    </row>
    <row r="5624" spans="1:19" x14ac:dyDescent="0.25">
      <c r="A5624" s="82" t="s">
        <v>9474</v>
      </c>
      <c r="B5624" s="83"/>
      <c r="C5624" s="84"/>
      <c r="D5624" s="85"/>
      <c r="E5624" s="86"/>
      <c r="F5624" s="86" t="s">
        <v>11873</v>
      </c>
      <c r="G5624" s="82"/>
      <c r="H5624" s="82"/>
      <c r="I5624" s="87"/>
      <c r="J5624" s="88">
        <f>SUM(J5625:J5636)</f>
        <v>177940</v>
      </c>
      <c r="K5624" s="98"/>
      <c r="L5624" s="99"/>
      <c r="M5624" s="100"/>
      <c r="N5624" s="101"/>
      <c r="O5624" s="100"/>
      <c r="P5624" s="98"/>
      <c r="Q5624" s="88">
        <f>SUM(Q5625:Q5636)</f>
        <v>199361.95</v>
      </c>
      <c r="R5624" s="88">
        <f t="shared" ref="R5624:S5624" si="3063">SUM(R5625:R5636)</f>
        <v>0</v>
      </c>
      <c r="S5624" s="88">
        <f t="shared" si="3063"/>
        <v>0</v>
      </c>
    </row>
    <row r="5625" spans="1:19" x14ac:dyDescent="0.25">
      <c r="A5625" s="89" t="s">
        <v>11874</v>
      </c>
      <c r="B5625" s="89" t="s">
        <v>11640</v>
      </c>
      <c r="C5625" s="89"/>
      <c r="D5625" s="89" t="s">
        <v>295</v>
      </c>
      <c r="E5625" s="94" t="s">
        <v>11426</v>
      </c>
      <c r="F5625" s="95" t="s">
        <v>11427</v>
      </c>
      <c r="G5625" s="89" t="s">
        <v>209</v>
      </c>
      <c r="H5625" s="89" t="s">
        <v>92</v>
      </c>
      <c r="I5625" s="96">
        <v>1</v>
      </c>
      <c r="J5625" s="97">
        <v>7990</v>
      </c>
      <c r="K5625" s="98">
        <f t="shared" ref="K5625:K5636" si="3064">J5625/H5625</f>
        <v>399500</v>
      </c>
      <c r="L5625" s="99">
        <f t="shared" ref="L5625:L5636" si="3065">$L$8</f>
        <v>1.0815399999999999</v>
      </c>
      <c r="M5625" s="100">
        <f t="shared" ref="M5625:M5636" si="3066">$M$8</f>
        <v>1.0590999999999999</v>
      </c>
      <c r="N5625" s="101">
        <f t="shared" ref="N5625:N5636" si="3067">$N$8</f>
        <v>0.97811300000000001</v>
      </c>
      <c r="O5625" s="100">
        <f t="shared" ref="O5625:O5636" si="3068">$O$8</f>
        <v>1</v>
      </c>
      <c r="P5625" s="98">
        <f t="shared" ref="P5625:P5636" si="3069">K5625*L5625*M5625*N5625*O5625</f>
        <v>447595.15</v>
      </c>
      <c r="Q5625" s="97">
        <f t="shared" ref="Q5625:Q5636" si="3070">H5625*P5625</f>
        <v>8951.9</v>
      </c>
      <c r="R5625" s="97"/>
      <c r="S5625" s="97"/>
    </row>
    <row r="5626" spans="1:19" ht="22.5" x14ac:dyDescent="0.25">
      <c r="A5626" s="89" t="s">
        <v>11875</v>
      </c>
      <c r="B5626" s="89" t="s">
        <v>11640</v>
      </c>
      <c r="C5626" s="89"/>
      <c r="D5626" s="89" t="s">
        <v>297</v>
      </c>
      <c r="E5626" s="94" t="s">
        <v>11876</v>
      </c>
      <c r="F5626" s="95" t="s">
        <v>11877</v>
      </c>
      <c r="G5626" s="89" t="s">
        <v>1077</v>
      </c>
      <c r="H5626" s="89" t="s">
        <v>11878</v>
      </c>
      <c r="I5626" s="96">
        <v>1</v>
      </c>
      <c r="J5626" s="97">
        <v>76674</v>
      </c>
      <c r="K5626" s="98">
        <f t="shared" si="3064"/>
        <v>3799.5</v>
      </c>
      <c r="L5626" s="99">
        <f t="shared" si="3065"/>
        <v>1.0815399999999999</v>
      </c>
      <c r="M5626" s="100">
        <f t="shared" si="3066"/>
        <v>1.0590999999999999</v>
      </c>
      <c r="N5626" s="101">
        <f t="shared" si="3067"/>
        <v>0.97811300000000001</v>
      </c>
      <c r="O5626" s="100">
        <f t="shared" si="3068"/>
        <v>1</v>
      </c>
      <c r="P5626" s="98">
        <f t="shared" si="3069"/>
        <v>4256.92</v>
      </c>
      <c r="Q5626" s="97">
        <f t="shared" si="3070"/>
        <v>85904.65</v>
      </c>
      <c r="R5626" s="97"/>
      <c r="S5626" s="97"/>
    </row>
    <row r="5627" spans="1:19" x14ac:dyDescent="0.25">
      <c r="A5627" s="89" t="s">
        <v>11879</v>
      </c>
      <c r="B5627" s="89" t="s">
        <v>11640</v>
      </c>
      <c r="C5627" s="89"/>
      <c r="D5627" s="89" t="s">
        <v>309</v>
      </c>
      <c r="E5627" s="94" t="s">
        <v>11880</v>
      </c>
      <c r="F5627" s="95" t="s">
        <v>11881</v>
      </c>
      <c r="G5627" s="89" t="s">
        <v>209</v>
      </c>
      <c r="H5627" s="89" t="s">
        <v>92</v>
      </c>
      <c r="I5627" s="96">
        <v>1</v>
      </c>
      <c r="J5627" s="97">
        <v>1081</v>
      </c>
      <c r="K5627" s="98">
        <f t="shared" si="3064"/>
        <v>54050</v>
      </c>
      <c r="L5627" s="99">
        <f t="shared" si="3065"/>
        <v>1.0815399999999999</v>
      </c>
      <c r="M5627" s="100">
        <f t="shared" si="3066"/>
        <v>1.0590999999999999</v>
      </c>
      <c r="N5627" s="101">
        <f t="shared" si="3067"/>
        <v>0.97811300000000001</v>
      </c>
      <c r="O5627" s="100">
        <f t="shared" si="3068"/>
        <v>1</v>
      </c>
      <c r="P5627" s="98">
        <f t="shared" si="3069"/>
        <v>60556.99</v>
      </c>
      <c r="Q5627" s="97">
        <f t="shared" si="3070"/>
        <v>1211.1400000000001</v>
      </c>
      <c r="R5627" s="97"/>
      <c r="S5627" s="97"/>
    </row>
    <row r="5628" spans="1:19" x14ac:dyDescent="0.25">
      <c r="A5628" s="89" t="s">
        <v>11882</v>
      </c>
      <c r="B5628" s="89" t="s">
        <v>11640</v>
      </c>
      <c r="C5628" s="89"/>
      <c r="D5628" s="89" t="s">
        <v>311</v>
      </c>
      <c r="E5628" s="94" t="s">
        <v>11697</v>
      </c>
      <c r="F5628" s="95" t="s">
        <v>11698</v>
      </c>
      <c r="G5628" s="89" t="s">
        <v>970</v>
      </c>
      <c r="H5628" s="89" t="s">
        <v>1183</v>
      </c>
      <c r="I5628" s="96">
        <v>1</v>
      </c>
      <c r="J5628" s="97">
        <v>1831</v>
      </c>
      <c r="K5628" s="98">
        <f t="shared" si="3064"/>
        <v>9155</v>
      </c>
      <c r="L5628" s="99">
        <f t="shared" si="3065"/>
        <v>1.0815399999999999</v>
      </c>
      <c r="M5628" s="100">
        <f t="shared" si="3066"/>
        <v>1.0590999999999999</v>
      </c>
      <c r="N5628" s="101">
        <f t="shared" si="3067"/>
        <v>0.97811300000000001</v>
      </c>
      <c r="O5628" s="100">
        <f t="shared" si="3068"/>
        <v>1</v>
      </c>
      <c r="P5628" s="98">
        <f t="shared" si="3069"/>
        <v>10257.16</v>
      </c>
      <c r="Q5628" s="97">
        <f t="shared" si="3070"/>
        <v>2051.4299999999998</v>
      </c>
      <c r="R5628" s="97"/>
      <c r="S5628" s="97"/>
    </row>
    <row r="5629" spans="1:19" ht="22.5" x14ac:dyDescent="0.25">
      <c r="A5629" s="89" t="s">
        <v>11883</v>
      </c>
      <c r="B5629" s="89" t="s">
        <v>11640</v>
      </c>
      <c r="C5629" s="89"/>
      <c r="D5629" s="89" t="s">
        <v>218</v>
      </c>
      <c r="E5629" s="94" t="s">
        <v>11884</v>
      </c>
      <c r="F5629" s="95" t="s">
        <v>11885</v>
      </c>
      <c r="G5629" s="89" t="s">
        <v>648</v>
      </c>
      <c r="H5629" s="89" t="s">
        <v>24</v>
      </c>
      <c r="I5629" s="96">
        <v>1</v>
      </c>
      <c r="J5629" s="97">
        <v>10506</v>
      </c>
      <c r="K5629" s="98">
        <f t="shared" si="3064"/>
        <v>5253</v>
      </c>
      <c r="L5629" s="99">
        <f t="shared" si="3065"/>
        <v>1.0815399999999999</v>
      </c>
      <c r="M5629" s="100">
        <f t="shared" si="3066"/>
        <v>1.0590999999999999</v>
      </c>
      <c r="N5629" s="101">
        <f t="shared" si="3067"/>
        <v>0.97811300000000001</v>
      </c>
      <c r="O5629" s="100">
        <f t="shared" si="3068"/>
        <v>1</v>
      </c>
      <c r="P5629" s="98">
        <f t="shared" si="3069"/>
        <v>5885.4</v>
      </c>
      <c r="Q5629" s="97">
        <f t="shared" si="3070"/>
        <v>11770.8</v>
      </c>
      <c r="R5629" s="97"/>
      <c r="S5629" s="97"/>
    </row>
    <row r="5630" spans="1:19" ht="22.5" x14ac:dyDescent="0.25">
      <c r="A5630" s="89" t="s">
        <v>11886</v>
      </c>
      <c r="B5630" s="89" t="s">
        <v>11640</v>
      </c>
      <c r="C5630" s="89"/>
      <c r="D5630" s="89" t="s">
        <v>922</v>
      </c>
      <c r="E5630" s="94" t="s">
        <v>11887</v>
      </c>
      <c r="F5630" s="95" t="s">
        <v>11888</v>
      </c>
      <c r="G5630" s="89" t="s">
        <v>648</v>
      </c>
      <c r="H5630" s="89" t="s">
        <v>43</v>
      </c>
      <c r="I5630" s="96">
        <v>1</v>
      </c>
      <c r="J5630" s="97">
        <v>5989</v>
      </c>
      <c r="K5630" s="98">
        <f t="shared" si="3064"/>
        <v>998.17</v>
      </c>
      <c r="L5630" s="99">
        <f t="shared" si="3065"/>
        <v>1.0815399999999999</v>
      </c>
      <c r="M5630" s="100">
        <f t="shared" si="3066"/>
        <v>1.0590999999999999</v>
      </c>
      <c r="N5630" s="101">
        <f t="shared" si="3067"/>
        <v>0.97811300000000001</v>
      </c>
      <c r="O5630" s="100">
        <f t="shared" si="3068"/>
        <v>1</v>
      </c>
      <c r="P5630" s="98">
        <f t="shared" si="3069"/>
        <v>1118.3399999999999</v>
      </c>
      <c r="Q5630" s="97">
        <f t="shared" si="3070"/>
        <v>6710.04</v>
      </c>
      <c r="R5630" s="97"/>
      <c r="S5630" s="97"/>
    </row>
    <row r="5631" spans="1:19" ht="22.5" x14ac:dyDescent="0.25">
      <c r="A5631" s="89" t="s">
        <v>11889</v>
      </c>
      <c r="B5631" s="89" t="s">
        <v>11640</v>
      </c>
      <c r="C5631" s="89"/>
      <c r="D5631" s="89" t="s">
        <v>924</v>
      </c>
      <c r="E5631" s="94" t="s">
        <v>11890</v>
      </c>
      <c r="F5631" s="95" t="s">
        <v>11891</v>
      </c>
      <c r="G5631" s="89" t="s">
        <v>648</v>
      </c>
      <c r="H5631" s="89" t="s">
        <v>43</v>
      </c>
      <c r="I5631" s="96">
        <v>1</v>
      </c>
      <c r="J5631" s="97">
        <v>19890</v>
      </c>
      <c r="K5631" s="98">
        <f t="shared" si="3064"/>
        <v>3315</v>
      </c>
      <c r="L5631" s="99">
        <f t="shared" si="3065"/>
        <v>1.0815399999999999</v>
      </c>
      <c r="M5631" s="100">
        <f t="shared" si="3066"/>
        <v>1.0590999999999999</v>
      </c>
      <c r="N5631" s="101">
        <f t="shared" si="3067"/>
        <v>0.97811300000000001</v>
      </c>
      <c r="O5631" s="100">
        <f t="shared" si="3068"/>
        <v>1</v>
      </c>
      <c r="P5631" s="98">
        <f t="shared" si="3069"/>
        <v>3714.09</v>
      </c>
      <c r="Q5631" s="97">
        <f t="shared" si="3070"/>
        <v>22284.54</v>
      </c>
      <c r="R5631" s="97"/>
      <c r="S5631" s="97"/>
    </row>
    <row r="5632" spans="1:19" x14ac:dyDescent="0.25">
      <c r="A5632" s="89" t="s">
        <v>11892</v>
      </c>
      <c r="B5632" s="89" t="s">
        <v>11640</v>
      </c>
      <c r="C5632" s="89"/>
      <c r="D5632" s="89" t="s">
        <v>927</v>
      </c>
      <c r="E5632" s="94" t="s">
        <v>11697</v>
      </c>
      <c r="F5632" s="95" t="s">
        <v>11698</v>
      </c>
      <c r="G5632" s="89" t="s">
        <v>970</v>
      </c>
      <c r="H5632" s="89" t="s">
        <v>1183</v>
      </c>
      <c r="I5632" s="96">
        <v>1</v>
      </c>
      <c r="J5632" s="97">
        <v>1831</v>
      </c>
      <c r="K5632" s="98">
        <f t="shared" si="3064"/>
        <v>9155</v>
      </c>
      <c r="L5632" s="99">
        <f t="shared" si="3065"/>
        <v>1.0815399999999999</v>
      </c>
      <c r="M5632" s="100">
        <f t="shared" si="3066"/>
        <v>1.0590999999999999</v>
      </c>
      <c r="N5632" s="101">
        <f t="shared" si="3067"/>
        <v>0.97811300000000001</v>
      </c>
      <c r="O5632" s="100">
        <f t="shared" si="3068"/>
        <v>1</v>
      </c>
      <c r="P5632" s="98">
        <f t="shared" si="3069"/>
        <v>10257.16</v>
      </c>
      <c r="Q5632" s="97">
        <f t="shared" si="3070"/>
        <v>2051.4299999999998</v>
      </c>
      <c r="R5632" s="97"/>
      <c r="S5632" s="97"/>
    </row>
    <row r="5633" spans="1:19" ht="22.5" x14ac:dyDescent="0.25">
      <c r="A5633" s="89" t="s">
        <v>11893</v>
      </c>
      <c r="B5633" s="89" t="s">
        <v>11640</v>
      </c>
      <c r="C5633" s="89"/>
      <c r="D5633" s="89" t="s">
        <v>930</v>
      </c>
      <c r="E5633" s="94" t="s">
        <v>11894</v>
      </c>
      <c r="F5633" s="95" t="s">
        <v>11895</v>
      </c>
      <c r="G5633" s="89" t="s">
        <v>648</v>
      </c>
      <c r="H5633" s="89" t="s">
        <v>24</v>
      </c>
      <c r="I5633" s="96">
        <v>1</v>
      </c>
      <c r="J5633" s="97">
        <v>3136</v>
      </c>
      <c r="K5633" s="98">
        <f t="shared" si="3064"/>
        <v>1568</v>
      </c>
      <c r="L5633" s="99">
        <f t="shared" si="3065"/>
        <v>1.0815399999999999</v>
      </c>
      <c r="M5633" s="100">
        <f t="shared" si="3066"/>
        <v>1.0590999999999999</v>
      </c>
      <c r="N5633" s="101">
        <f t="shared" si="3067"/>
        <v>0.97811300000000001</v>
      </c>
      <c r="O5633" s="100">
        <f t="shared" si="3068"/>
        <v>1</v>
      </c>
      <c r="P5633" s="98">
        <f t="shared" si="3069"/>
        <v>1756.77</v>
      </c>
      <c r="Q5633" s="97">
        <f t="shared" si="3070"/>
        <v>3513.54</v>
      </c>
      <c r="R5633" s="97"/>
      <c r="S5633" s="97"/>
    </row>
    <row r="5634" spans="1:19" x14ac:dyDescent="0.25">
      <c r="A5634" s="89" t="s">
        <v>11896</v>
      </c>
      <c r="B5634" s="89" t="s">
        <v>11640</v>
      </c>
      <c r="C5634" s="89"/>
      <c r="D5634" s="89" t="s">
        <v>936</v>
      </c>
      <c r="E5634" s="94" t="s">
        <v>11897</v>
      </c>
      <c r="F5634" s="95" t="s">
        <v>11898</v>
      </c>
      <c r="G5634" s="89" t="s">
        <v>648</v>
      </c>
      <c r="H5634" s="89" t="s">
        <v>24</v>
      </c>
      <c r="I5634" s="96">
        <v>1</v>
      </c>
      <c r="J5634" s="97">
        <v>7778</v>
      </c>
      <c r="K5634" s="98">
        <f t="shared" si="3064"/>
        <v>3889</v>
      </c>
      <c r="L5634" s="99">
        <f t="shared" si="3065"/>
        <v>1.0815399999999999</v>
      </c>
      <c r="M5634" s="100">
        <f t="shared" si="3066"/>
        <v>1.0590999999999999</v>
      </c>
      <c r="N5634" s="101">
        <f t="shared" si="3067"/>
        <v>0.97811300000000001</v>
      </c>
      <c r="O5634" s="100">
        <f t="shared" si="3068"/>
        <v>1</v>
      </c>
      <c r="P5634" s="98">
        <f t="shared" si="3069"/>
        <v>4357.1899999999996</v>
      </c>
      <c r="Q5634" s="97">
        <f t="shared" si="3070"/>
        <v>8714.3799999999992</v>
      </c>
      <c r="R5634" s="97"/>
      <c r="S5634" s="97"/>
    </row>
    <row r="5635" spans="1:19" ht="33.75" x14ac:dyDescent="0.25">
      <c r="A5635" s="89" t="s">
        <v>11899</v>
      </c>
      <c r="B5635" s="89" t="s">
        <v>11640</v>
      </c>
      <c r="C5635" s="89"/>
      <c r="D5635" s="89" t="s">
        <v>941</v>
      </c>
      <c r="E5635" s="94" t="s">
        <v>11900</v>
      </c>
      <c r="F5635" s="95" t="s">
        <v>11901</v>
      </c>
      <c r="G5635" s="89" t="s">
        <v>648</v>
      </c>
      <c r="H5635" s="89" t="s">
        <v>24</v>
      </c>
      <c r="I5635" s="96">
        <v>1</v>
      </c>
      <c r="J5635" s="97">
        <v>39890</v>
      </c>
      <c r="K5635" s="98">
        <f t="shared" si="3064"/>
        <v>19945</v>
      </c>
      <c r="L5635" s="99">
        <f t="shared" si="3065"/>
        <v>1.0815399999999999</v>
      </c>
      <c r="M5635" s="100">
        <f t="shared" si="3066"/>
        <v>1.0590999999999999</v>
      </c>
      <c r="N5635" s="101">
        <f t="shared" si="3067"/>
        <v>0.97811300000000001</v>
      </c>
      <c r="O5635" s="100">
        <f t="shared" si="3068"/>
        <v>1</v>
      </c>
      <c r="P5635" s="98">
        <f t="shared" si="3069"/>
        <v>22346.15</v>
      </c>
      <c r="Q5635" s="97">
        <f t="shared" si="3070"/>
        <v>44692.3</v>
      </c>
      <c r="R5635" s="97"/>
      <c r="S5635" s="97"/>
    </row>
    <row r="5636" spans="1:19" x14ac:dyDescent="0.25">
      <c r="A5636" s="89" t="s">
        <v>11902</v>
      </c>
      <c r="B5636" s="89" t="s">
        <v>11640</v>
      </c>
      <c r="C5636" s="89"/>
      <c r="D5636" s="89" t="s">
        <v>946</v>
      </c>
      <c r="E5636" s="94" t="s">
        <v>11903</v>
      </c>
      <c r="F5636" s="95" t="s">
        <v>11904</v>
      </c>
      <c r="G5636" s="89" t="s">
        <v>648</v>
      </c>
      <c r="H5636" s="89" t="s">
        <v>24</v>
      </c>
      <c r="I5636" s="96">
        <v>1</v>
      </c>
      <c r="J5636" s="97">
        <v>1344</v>
      </c>
      <c r="K5636" s="98">
        <f t="shared" si="3064"/>
        <v>672</v>
      </c>
      <c r="L5636" s="99">
        <f t="shared" si="3065"/>
        <v>1.0815399999999999</v>
      </c>
      <c r="M5636" s="100">
        <f t="shared" si="3066"/>
        <v>1.0590999999999999</v>
      </c>
      <c r="N5636" s="101">
        <f t="shared" si="3067"/>
        <v>0.97811300000000001</v>
      </c>
      <c r="O5636" s="100">
        <f t="shared" si="3068"/>
        <v>1</v>
      </c>
      <c r="P5636" s="98">
        <f t="shared" si="3069"/>
        <v>752.9</v>
      </c>
      <c r="Q5636" s="97">
        <f t="shared" si="3070"/>
        <v>1505.8</v>
      </c>
      <c r="R5636" s="97"/>
      <c r="S5636" s="97"/>
    </row>
    <row r="5637" spans="1:19" x14ac:dyDescent="0.25">
      <c r="A5637" s="82" t="s">
        <v>9478</v>
      </c>
      <c r="B5637" s="83"/>
      <c r="C5637" s="84"/>
      <c r="D5637" s="85"/>
      <c r="E5637" s="86"/>
      <c r="F5637" s="86" t="s">
        <v>11906</v>
      </c>
      <c r="G5637" s="82"/>
      <c r="H5637" s="82"/>
      <c r="I5637" s="87"/>
      <c r="J5637" s="88">
        <f>SUM(J5638:J5710)</f>
        <v>1268859</v>
      </c>
      <c r="K5637" s="98"/>
      <c r="L5637" s="99"/>
      <c r="M5637" s="100"/>
      <c r="N5637" s="101"/>
      <c r="O5637" s="100"/>
      <c r="P5637" s="98"/>
      <c r="Q5637" s="88">
        <f>SUM(Q5638:Q5710)</f>
        <v>1421616.49</v>
      </c>
      <c r="R5637" s="88">
        <f t="shared" ref="R5637:S5637" si="3071">SUM(R5638:R5710)</f>
        <v>0</v>
      </c>
      <c r="S5637" s="88">
        <f t="shared" si="3071"/>
        <v>0</v>
      </c>
    </row>
    <row r="5638" spans="1:19" x14ac:dyDescent="0.25">
      <c r="A5638" s="89" t="s">
        <v>11907</v>
      </c>
      <c r="B5638" s="89" t="s">
        <v>11640</v>
      </c>
      <c r="C5638" s="89"/>
      <c r="D5638" s="89" t="s">
        <v>952</v>
      </c>
      <c r="E5638" s="94" t="s">
        <v>11827</v>
      </c>
      <c r="F5638" s="95" t="s">
        <v>11908</v>
      </c>
      <c r="G5638" s="89" t="s">
        <v>209</v>
      </c>
      <c r="H5638" s="89" t="s">
        <v>7837</v>
      </c>
      <c r="I5638" s="96">
        <v>1</v>
      </c>
      <c r="J5638" s="97">
        <v>69208</v>
      </c>
      <c r="K5638" s="98">
        <f t="shared" ref="K5638:K5669" si="3072">J5638/H5638</f>
        <v>332730.77</v>
      </c>
      <c r="L5638" s="99">
        <f t="shared" ref="L5638:L5669" si="3073">$L$8</f>
        <v>1.0815399999999999</v>
      </c>
      <c r="M5638" s="100">
        <f t="shared" ref="M5638:M5669" si="3074">$M$8</f>
        <v>1.0590999999999999</v>
      </c>
      <c r="N5638" s="101">
        <f t="shared" ref="N5638:N5669" si="3075">$N$8</f>
        <v>0.97811300000000001</v>
      </c>
      <c r="O5638" s="100">
        <f t="shared" ref="O5638:O5669" si="3076">$O$8</f>
        <v>1</v>
      </c>
      <c r="P5638" s="98">
        <f t="shared" ref="P5638:P5669" si="3077">K5638*L5638*M5638*N5638*O5638</f>
        <v>372787.68</v>
      </c>
      <c r="Q5638" s="97">
        <f t="shared" ref="Q5638:Q5669" si="3078">H5638*P5638</f>
        <v>77539.839999999997</v>
      </c>
      <c r="R5638" s="97"/>
      <c r="S5638" s="97"/>
    </row>
    <row r="5639" spans="1:19" ht="22.5" x14ac:dyDescent="0.25">
      <c r="A5639" s="89" t="s">
        <v>11909</v>
      </c>
      <c r="B5639" s="89" t="s">
        <v>11640</v>
      </c>
      <c r="C5639" s="89"/>
      <c r="D5639" s="89" t="s">
        <v>957</v>
      </c>
      <c r="E5639" s="94" t="s">
        <v>11910</v>
      </c>
      <c r="F5639" s="95" t="s">
        <v>11911</v>
      </c>
      <c r="G5639" s="89" t="s">
        <v>1077</v>
      </c>
      <c r="H5639" s="89" t="s">
        <v>11912</v>
      </c>
      <c r="I5639" s="96">
        <v>1</v>
      </c>
      <c r="J5639" s="97">
        <v>402051</v>
      </c>
      <c r="K5639" s="98">
        <f t="shared" si="3072"/>
        <v>1917.6</v>
      </c>
      <c r="L5639" s="99">
        <f t="shared" si="3073"/>
        <v>1.0815399999999999</v>
      </c>
      <c r="M5639" s="100">
        <f t="shared" si="3074"/>
        <v>1.0590999999999999</v>
      </c>
      <c r="N5639" s="101">
        <f t="shared" si="3075"/>
        <v>0.97811300000000001</v>
      </c>
      <c r="O5639" s="100">
        <f t="shared" si="3076"/>
        <v>1</v>
      </c>
      <c r="P5639" s="98">
        <f t="shared" si="3077"/>
        <v>2148.46</v>
      </c>
      <c r="Q5639" s="97">
        <f t="shared" si="3078"/>
        <v>450454.72</v>
      </c>
      <c r="R5639" s="97"/>
      <c r="S5639" s="97"/>
    </row>
    <row r="5640" spans="1:19" x14ac:dyDescent="0.25">
      <c r="A5640" s="89" t="s">
        <v>11913</v>
      </c>
      <c r="B5640" s="89" t="s">
        <v>11640</v>
      </c>
      <c r="C5640" s="89"/>
      <c r="D5640" s="89" t="s">
        <v>962</v>
      </c>
      <c r="E5640" s="94" t="s">
        <v>11914</v>
      </c>
      <c r="F5640" s="95" t="s">
        <v>11915</v>
      </c>
      <c r="G5640" s="89" t="s">
        <v>209</v>
      </c>
      <c r="H5640" s="89" t="s">
        <v>7837</v>
      </c>
      <c r="I5640" s="96">
        <v>1</v>
      </c>
      <c r="J5640" s="97">
        <v>11025</v>
      </c>
      <c r="K5640" s="98">
        <f t="shared" si="3072"/>
        <v>53004.81</v>
      </c>
      <c r="L5640" s="99">
        <f t="shared" si="3073"/>
        <v>1.0815399999999999</v>
      </c>
      <c r="M5640" s="100">
        <f t="shared" si="3074"/>
        <v>1.0590999999999999</v>
      </c>
      <c r="N5640" s="101">
        <f t="shared" si="3075"/>
        <v>0.97811300000000001</v>
      </c>
      <c r="O5640" s="100">
        <f t="shared" si="3076"/>
        <v>1</v>
      </c>
      <c r="P5640" s="98">
        <f t="shared" si="3077"/>
        <v>59385.97</v>
      </c>
      <c r="Q5640" s="97">
        <f t="shared" si="3078"/>
        <v>12352.28</v>
      </c>
      <c r="R5640" s="97"/>
      <c r="S5640" s="97"/>
    </row>
    <row r="5641" spans="1:19" x14ac:dyDescent="0.25">
      <c r="A5641" s="89" t="s">
        <v>11916</v>
      </c>
      <c r="B5641" s="89" t="s">
        <v>11640</v>
      </c>
      <c r="C5641" s="89"/>
      <c r="D5641" s="89" t="s">
        <v>967</v>
      </c>
      <c r="E5641" s="94" t="s">
        <v>11917</v>
      </c>
      <c r="F5641" s="95" t="s">
        <v>11918</v>
      </c>
      <c r="G5641" s="89" t="s">
        <v>209</v>
      </c>
      <c r="H5641" s="89" t="s">
        <v>11070</v>
      </c>
      <c r="I5641" s="96">
        <v>1</v>
      </c>
      <c r="J5641" s="97">
        <v>20926</v>
      </c>
      <c r="K5641" s="98">
        <f t="shared" si="3072"/>
        <v>307735.28999999998</v>
      </c>
      <c r="L5641" s="99">
        <f t="shared" si="3073"/>
        <v>1.0815399999999999</v>
      </c>
      <c r="M5641" s="100">
        <f t="shared" si="3074"/>
        <v>1.0590999999999999</v>
      </c>
      <c r="N5641" s="101">
        <f t="shared" si="3075"/>
        <v>0.97811300000000001</v>
      </c>
      <c r="O5641" s="100">
        <f t="shared" si="3076"/>
        <v>1</v>
      </c>
      <c r="P5641" s="98">
        <f t="shared" si="3077"/>
        <v>344783.03</v>
      </c>
      <c r="Q5641" s="97">
        <f t="shared" si="3078"/>
        <v>23445.25</v>
      </c>
      <c r="R5641" s="97"/>
      <c r="S5641" s="97"/>
    </row>
    <row r="5642" spans="1:19" ht="22.5" x14ac:dyDescent="0.25">
      <c r="A5642" s="89" t="s">
        <v>11919</v>
      </c>
      <c r="B5642" s="89" t="s">
        <v>11640</v>
      </c>
      <c r="C5642" s="89"/>
      <c r="D5642" s="89" t="s">
        <v>973</v>
      </c>
      <c r="E5642" s="94" t="s">
        <v>11920</v>
      </c>
      <c r="F5642" s="95" t="s">
        <v>11921</v>
      </c>
      <c r="G5642" s="89" t="s">
        <v>1077</v>
      </c>
      <c r="H5642" s="89" t="s">
        <v>11922</v>
      </c>
      <c r="I5642" s="96">
        <v>1</v>
      </c>
      <c r="J5642" s="97">
        <v>100793</v>
      </c>
      <c r="K5642" s="98">
        <f t="shared" si="3072"/>
        <v>1470.49</v>
      </c>
      <c r="L5642" s="99">
        <f t="shared" si="3073"/>
        <v>1.0815399999999999</v>
      </c>
      <c r="M5642" s="100">
        <f t="shared" si="3074"/>
        <v>1.0590999999999999</v>
      </c>
      <c r="N5642" s="101">
        <f t="shared" si="3075"/>
        <v>0.97811300000000001</v>
      </c>
      <c r="O5642" s="100">
        <f t="shared" si="3076"/>
        <v>1</v>
      </c>
      <c r="P5642" s="98">
        <f t="shared" si="3077"/>
        <v>1647.52</v>
      </c>
      <c r="Q5642" s="97">
        <f t="shared" si="3078"/>
        <v>112927.61</v>
      </c>
      <c r="R5642" s="97"/>
      <c r="S5642" s="97"/>
    </row>
    <row r="5643" spans="1:19" x14ac:dyDescent="0.25">
      <c r="A5643" s="89" t="s">
        <v>11923</v>
      </c>
      <c r="B5643" s="89" t="s">
        <v>11640</v>
      </c>
      <c r="C5643" s="89"/>
      <c r="D5643" s="89" t="s">
        <v>979</v>
      </c>
      <c r="E5643" s="94" t="s">
        <v>11924</v>
      </c>
      <c r="F5643" s="95" t="s">
        <v>11925</v>
      </c>
      <c r="G5643" s="89" t="s">
        <v>209</v>
      </c>
      <c r="H5643" s="89" t="s">
        <v>11070</v>
      </c>
      <c r="I5643" s="96">
        <v>1</v>
      </c>
      <c r="J5643" s="97">
        <v>3573</v>
      </c>
      <c r="K5643" s="98">
        <f t="shared" si="3072"/>
        <v>52544.12</v>
      </c>
      <c r="L5643" s="99">
        <f t="shared" si="3073"/>
        <v>1.0815399999999999</v>
      </c>
      <c r="M5643" s="100">
        <f t="shared" si="3074"/>
        <v>1.0590999999999999</v>
      </c>
      <c r="N5643" s="101">
        <f t="shared" si="3075"/>
        <v>0.97811300000000001</v>
      </c>
      <c r="O5643" s="100">
        <f t="shared" si="3076"/>
        <v>1</v>
      </c>
      <c r="P5643" s="98">
        <f t="shared" si="3077"/>
        <v>58869.82</v>
      </c>
      <c r="Q5643" s="97">
        <f t="shared" si="3078"/>
        <v>4003.15</v>
      </c>
      <c r="R5643" s="97"/>
      <c r="S5643" s="97"/>
    </row>
    <row r="5644" spans="1:19" x14ac:dyDescent="0.25">
      <c r="A5644" s="89" t="s">
        <v>11926</v>
      </c>
      <c r="B5644" s="89" t="s">
        <v>11640</v>
      </c>
      <c r="C5644" s="89"/>
      <c r="D5644" s="89" t="s">
        <v>985</v>
      </c>
      <c r="E5644" s="94" t="s">
        <v>11661</v>
      </c>
      <c r="F5644" s="95" t="s">
        <v>11662</v>
      </c>
      <c r="G5644" s="89" t="s">
        <v>209</v>
      </c>
      <c r="H5644" s="89" t="s">
        <v>6008</v>
      </c>
      <c r="I5644" s="96">
        <v>1</v>
      </c>
      <c r="J5644" s="97">
        <v>3839</v>
      </c>
      <c r="K5644" s="98">
        <f t="shared" si="3072"/>
        <v>255933.33</v>
      </c>
      <c r="L5644" s="99">
        <f t="shared" si="3073"/>
        <v>1.0815399999999999</v>
      </c>
      <c r="M5644" s="100">
        <f t="shared" si="3074"/>
        <v>1.0590999999999999</v>
      </c>
      <c r="N5644" s="101">
        <f t="shared" si="3075"/>
        <v>0.97811300000000001</v>
      </c>
      <c r="O5644" s="100">
        <f t="shared" si="3076"/>
        <v>1</v>
      </c>
      <c r="P5644" s="98">
        <f t="shared" si="3077"/>
        <v>286744.71999999997</v>
      </c>
      <c r="Q5644" s="97">
        <f t="shared" si="3078"/>
        <v>4301.17</v>
      </c>
      <c r="R5644" s="97"/>
      <c r="S5644" s="97"/>
    </row>
    <row r="5645" spans="1:19" ht="22.5" x14ac:dyDescent="0.25">
      <c r="A5645" s="89" t="s">
        <v>11927</v>
      </c>
      <c r="B5645" s="89" t="s">
        <v>11640</v>
      </c>
      <c r="C5645" s="89"/>
      <c r="D5645" s="89" t="s">
        <v>988</v>
      </c>
      <c r="E5645" s="94" t="s">
        <v>11928</v>
      </c>
      <c r="F5645" s="95" t="s">
        <v>11929</v>
      </c>
      <c r="G5645" s="89" t="s">
        <v>1077</v>
      </c>
      <c r="H5645" s="89" t="s">
        <v>11930</v>
      </c>
      <c r="I5645" s="96">
        <v>1</v>
      </c>
      <c r="J5645" s="97">
        <v>9330</v>
      </c>
      <c r="K5645" s="98">
        <f t="shared" si="3072"/>
        <v>617.05999999999995</v>
      </c>
      <c r="L5645" s="99">
        <f t="shared" si="3073"/>
        <v>1.0815399999999999</v>
      </c>
      <c r="M5645" s="100">
        <f t="shared" si="3074"/>
        <v>1.0590999999999999</v>
      </c>
      <c r="N5645" s="101">
        <f t="shared" si="3075"/>
        <v>0.97811300000000001</v>
      </c>
      <c r="O5645" s="100">
        <f t="shared" si="3076"/>
        <v>1</v>
      </c>
      <c r="P5645" s="98">
        <f t="shared" si="3077"/>
        <v>691.35</v>
      </c>
      <c r="Q5645" s="97">
        <f t="shared" si="3078"/>
        <v>10453.209999999999</v>
      </c>
      <c r="R5645" s="97"/>
      <c r="S5645" s="97"/>
    </row>
    <row r="5646" spans="1:19" x14ac:dyDescent="0.25">
      <c r="A5646" s="89" t="s">
        <v>11931</v>
      </c>
      <c r="B5646" s="89" t="s">
        <v>11640</v>
      </c>
      <c r="C5646" s="89"/>
      <c r="D5646" s="89" t="s">
        <v>991</v>
      </c>
      <c r="E5646" s="94" t="s">
        <v>11669</v>
      </c>
      <c r="F5646" s="95" t="s">
        <v>11670</v>
      </c>
      <c r="G5646" s="89" t="s">
        <v>209</v>
      </c>
      <c r="H5646" s="89" t="s">
        <v>6008</v>
      </c>
      <c r="I5646" s="96">
        <v>1</v>
      </c>
      <c r="J5646" s="97">
        <v>685</v>
      </c>
      <c r="K5646" s="98">
        <f t="shared" si="3072"/>
        <v>45666.67</v>
      </c>
      <c r="L5646" s="99">
        <f t="shared" si="3073"/>
        <v>1.0815399999999999</v>
      </c>
      <c r="M5646" s="100">
        <f t="shared" si="3074"/>
        <v>1.0590999999999999</v>
      </c>
      <c r="N5646" s="101">
        <f t="shared" si="3075"/>
        <v>0.97811300000000001</v>
      </c>
      <c r="O5646" s="100">
        <f t="shared" si="3076"/>
        <v>1</v>
      </c>
      <c r="P5646" s="98">
        <f t="shared" si="3077"/>
        <v>51164.41</v>
      </c>
      <c r="Q5646" s="97">
        <f t="shared" si="3078"/>
        <v>767.47</v>
      </c>
      <c r="R5646" s="97"/>
      <c r="S5646" s="97"/>
    </row>
    <row r="5647" spans="1:19" x14ac:dyDescent="0.25">
      <c r="A5647" s="89" t="s">
        <v>11932</v>
      </c>
      <c r="B5647" s="89" t="s">
        <v>11640</v>
      </c>
      <c r="C5647" s="89"/>
      <c r="D5647" s="89" t="s">
        <v>995</v>
      </c>
      <c r="E5647" s="94" t="s">
        <v>11672</v>
      </c>
      <c r="F5647" s="95" t="s">
        <v>11673</v>
      </c>
      <c r="G5647" s="89" t="s">
        <v>209</v>
      </c>
      <c r="H5647" s="89" t="s">
        <v>460</v>
      </c>
      <c r="I5647" s="96">
        <v>1</v>
      </c>
      <c r="J5647" s="97">
        <v>6838</v>
      </c>
      <c r="K5647" s="98">
        <f t="shared" si="3072"/>
        <v>227933.33</v>
      </c>
      <c r="L5647" s="99">
        <f t="shared" si="3073"/>
        <v>1.0815399999999999</v>
      </c>
      <c r="M5647" s="100">
        <f t="shared" si="3074"/>
        <v>1.0590999999999999</v>
      </c>
      <c r="N5647" s="101">
        <f t="shared" si="3075"/>
        <v>0.97811300000000001</v>
      </c>
      <c r="O5647" s="100">
        <f t="shared" si="3076"/>
        <v>1</v>
      </c>
      <c r="P5647" s="98">
        <f t="shared" si="3077"/>
        <v>255373.85</v>
      </c>
      <c r="Q5647" s="97">
        <f t="shared" si="3078"/>
        <v>7661.22</v>
      </c>
      <c r="R5647" s="97"/>
      <c r="S5647" s="97"/>
    </row>
    <row r="5648" spans="1:19" ht="22.5" x14ac:dyDescent="0.25">
      <c r="A5648" s="89" t="s">
        <v>11933</v>
      </c>
      <c r="B5648" s="89" t="s">
        <v>11640</v>
      </c>
      <c r="C5648" s="89"/>
      <c r="D5648" s="89" t="s">
        <v>998</v>
      </c>
      <c r="E5648" s="94" t="s">
        <v>11934</v>
      </c>
      <c r="F5648" s="95" t="s">
        <v>11935</v>
      </c>
      <c r="G5648" s="89" t="s">
        <v>1077</v>
      </c>
      <c r="H5648" s="89" t="s">
        <v>11936</v>
      </c>
      <c r="I5648" s="96">
        <v>1</v>
      </c>
      <c r="J5648" s="97">
        <v>9179</v>
      </c>
      <c r="K5648" s="98">
        <f t="shared" si="3072"/>
        <v>303.83999999999997</v>
      </c>
      <c r="L5648" s="99">
        <f t="shared" si="3073"/>
        <v>1.0815399999999999</v>
      </c>
      <c r="M5648" s="100">
        <f t="shared" si="3074"/>
        <v>1.0590999999999999</v>
      </c>
      <c r="N5648" s="101">
        <f t="shared" si="3075"/>
        <v>0.97811300000000001</v>
      </c>
      <c r="O5648" s="100">
        <f t="shared" si="3076"/>
        <v>1</v>
      </c>
      <c r="P5648" s="98">
        <f t="shared" si="3077"/>
        <v>340.42</v>
      </c>
      <c r="Q5648" s="97">
        <f t="shared" si="3078"/>
        <v>10284.09</v>
      </c>
      <c r="R5648" s="97"/>
      <c r="S5648" s="97"/>
    </row>
    <row r="5649" spans="1:19" x14ac:dyDescent="0.25">
      <c r="A5649" s="89" t="s">
        <v>11937</v>
      </c>
      <c r="B5649" s="89" t="s">
        <v>11640</v>
      </c>
      <c r="C5649" s="89"/>
      <c r="D5649" s="89" t="s">
        <v>1002</v>
      </c>
      <c r="E5649" s="94" t="s">
        <v>11669</v>
      </c>
      <c r="F5649" s="95" t="s">
        <v>11670</v>
      </c>
      <c r="G5649" s="89" t="s">
        <v>209</v>
      </c>
      <c r="H5649" s="89" t="s">
        <v>460</v>
      </c>
      <c r="I5649" s="96">
        <v>1</v>
      </c>
      <c r="J5649" s="97">
        <v>1369</v>
      </c>
      <c r="K5649" s="98">
        <f t="shared" si="3072"/>
        <v>45633.33</v>
      </c>
      <c r="L5649" s="99">
        <f t="shared" si="3073"/>
        <v>1.0815399999999999</v>
      </c>
      <c r="M5649" s="100">
        <f t="shared" si="3074"/>
        <v>1.0590999999999999</v>
      </c>
      <c r="N5649" s="101">
        <f t="shared" si="3075"/>
        <v>0.97811300000000001</v>
      </c>
      <c r="O5649" s="100">
        <f t="shared" si="3076"/>
        <v>1</v>
      </c>
      <c r="P5649" s="98">
        <f t="shared" si="3077"/>
        <v>51127.05</v>
      </c>
      <c r="Q5649" s="97">
        <f t="shared" si="3078"/>
        <v>1533.81</v>
      </c>
      <c r="R5649" s="97"/>
      <c r="S5649" s="97"/>
    </row>
    <row r="5650" spans="1:19" x14ac:dyDescent="0.25">
      <c r="A5650" s="89" t="s">
        <v>11938</v>
      </c>
      <c r="B5650" s="89" t="s">
        <v>11640</v>
      </c>
      <c r="C5650" s="89"/>
      <c r="D5650" s="89" t="s">
        <v>1005</v>
      </c>
      <c r="E5650" s="94" t="s">
        <v>11697</v>
      </c>
      <c r="F5650" s="95" t="s">
        <v>11698</v>
      </c>
      <c r="G5650" s="89" t="s">
        <v>970</v>
      </c>
      <c r="H5650" s="89" t="s">
        <v>1613</v>
      </c>
      <c r="I5650" s="96">
        <v>1</v>
      </c>
      <c r="J5650" s="97">
        <v>10273</v>
      </c>
      <c r="K5650" s="98">
        <f t="shared" si="3072"/>
        <v>9339.09</v>
      </c>
      <c r="L5650" s="99">
        <f t="shared" si="3073"/>
        <v>1.0815399999999999</v>
      </c>
      <c r="M5650" s="100">
        <f t="shared" si="3074"/>
        <v>1.0590999999999999</v>
      </c>
      <c r="N5650" s="101">
        <f t="shared" si="3075"/>
        <v>0.97811300000000001</v>
      </c>
      <c r="O5650" s="100">
        <f t="shared" si="3076"/>
        <v>1</v>
      </c>
      <c r="P5650" s="98">
        <f t="shared" si="3077"/>
        <v>10463.41</v>
      </c>
      <c r="Q5650" s="97">
        <f t="shared" si="3078"/>
        <v>11509.75</v>
      </c>
      <c r="R5650" s="97"/>
      <c r="S5650" s="97"/>
    </row>
    <row r="5651" spans="1:19" ht="22.5" x14ac:dyDescent="0.25">
      <c r="A5651" s="89" t="s">
        <v>11939</v>
      </c>
      <c r="B5651" s="89" t="s">
        <v>11640</v>
      </c>
      <c r="C5651" s="89"/>
      <c r="D5651" s="89" t="s">
        <v>1012</v>
      </c>
      <c r="E5651" s="94" t="s">
        <v>11940</v>
      </c>
      <c r="F5651" s="95" t="s">
        <v>11941</v>
      </c>
      <c r="G5651" s="89" t="s">
        <v>648</v>
      </c>
      <c r="H5651" s="89" t="s">
        <v>40</v>
      </c>
      <c r="I5651" s="96">
        <v>1</v>
      </c>
      <c r="J5651" s="97">
        <v>12240</v>
      </c>
      <c r="K5651" s="98">
        <f t="shared" si="3072"/>
        <v>2448</v>
      </c>
      <c r="L5651" s="99">
        <f t="shared" si="3073"/>
        <v>1.0815399999999999</v>
      </c>
      <c r="M5651" s="100">
        <f t="shared" si="3074"/>
        <v>1.0590999999999999</v>
      </c>
      <c r="N5651" s="101">
        <f t="shared" si="3075"/>
        <v>0.97811300000000001</v>
      </c>
      <c r="O5651" s="100">
        <f t="shared" si="3076"/>
        <v>1</v>
      </c>
      <c r="P5651" s="98">
        <f t="shared" si="3077"/>
        <v>2742.71</v>
      </c>
      <c r="Q5651" s="97">
        <f t="shared" si="3078"/>
        <v>13713.55</v>
      </c>
      <c r="R5651" s="97"/>
      <c r="S5651" s="97"/>
    </row>
    <row r="5652" spans="1:19" ht="22.5" x14ac:dyDescent="0.25">
      <c r="A5652" s="89" t="s">
        <v>11942</v>
      </c>
      <c r="B5652" s="89" t="s">
        <v>11640</v>
      </c>
      <c r="C5652" s="89"/>
      <c r="D5652" s="89" t="s">
        <v>1017</v>
      </c>
      <c r="E5652" s="94" t="s">
        <v>11943</v>
      </c>
      <c r="F5652" s="95" t="s">
        <v>11944</v>
      </c>
      <c r="G5652" s="89" t="s">
        <v>648</v>
      </c>
      <c r="H5652" s="89" t="s">
        <v>30</v>
      </c>
      <c r="I5652" s="96">
        <v>1</v>
      </c>
      <c r="J5652" s="97">
        <v>8660</v>
      </c>
      <c r="K5652" s="98">
        <f t="shared" si="3072"/>
        <v>2886.67</v>
      </c>
      <c r="L5652" s="99">
        <f t="shared" si="3073"/>
        <v>1.0815399999999999</v>
      </c>
      <c r="M5652" s="100">
        <f t="shared" si="3074"/>
        <v>1.0590999999999999</v>
      </c>
      <c r="N5652" s="101">
        <f t="shared" si="3075"/>
        <v>0.97811300000000001</v>
      </c>
      <c r="O5652" s="100">
        <f t="shared" si="3076"/>
        <v>1</v>
      </c>
      <c r="P5652" s="98">
        <f t="shared" si="3077"/>
        <v>3234.19</v>
      </c>
      <c r="Q5652" s="97">
        <f t="shared" si="3078"/>
        <v>9702.57</v>
      </c>
      <c r="R5652" s="97"/>
      <c r="S5652" s="97"/>
    </row>
    <row r="5653" spans="1:19" ht="22.5" x14ac:dyDescent="0.25">
      <c r="A5653" s="89" t="s">
        <v>11945</v>
      </c>
      <c r="B5653" s="89" t="s">
        <v>11640</v>
      </c>
      <c r="C5653" s="89"/>
      <c r="D5653" s="89" t="s">
        <v>1022</v>
      </c>
      <c r="E5653" s="94" t="s">
        <v>11946</v>
      </c>
      <c r="F5653" s="95" t="s">
        <v>11701</v>
      </c>
      <c r="G5653" s="89" t="s">
        <v>648</v>
      </c>
      <c r="H5653" s="89" t="s">
        <v>12</v>
      </c>
      <c r="I5653" s="96">
        <v>1</v>
      </c>
      <c r="J5653" s="97">
        <v>1314</v>
      </c>
      <c r="K5653" s="98">
        <f t="shared" si="3072"/>
        <v>1314</v>
      </c>
      <c r="L5653" s="99">
        <f t="shared" si="3073"/>
        <v>1.0815399999999999</v>
      </c>
      <c r="M5653" s="100">
        <f t="shared" si="3074"/>
        <v>1.0590999999999999</v>
      </c>
      <c r="N5653" s="101">
        <f t="shared" si="3075"/>
        <v>0.97811300000000001</v>
      </c>
      <c r="O5653" s="100">
        <f t="shared" si="3076"/>
        <v>1</v>
      </c>
      <c r="P5653" s="98">
        <f t="shared" si="3077"/>
        <v>1472.19</v>
      </c>
      <c r="Q5653" s="97">
        <f t="shared" si="3078"/>
        <v>1472.19</v>
      </c>
      <c r="R5653" s="97"/>
      <c r="S5653" s="97"/>
    </row>
    <row r="5654" spans="1:19" ht="22.5" x14ac:dyDescent="0.25">
      <c r="A5654" s="89" t="s">
        <v>11947</v>
      </c>
      <c r="B5654" s="89" t="s">
        <v>11640</v>
      </c>
      <c r="C5654" s="89"/>
      <c r="D5654" s="89" t="s">
        <v>1027</v>
      </c>
      <c r="E5654" s="94" t="s">
        <v>11948</v>
      </c>
      <c r="F5654" s="95" t="s">
        <v>11704</v>
      </c>
      <c r="G5654" s="89" t="s">
        <v>648</v>
      </c>
      <c r="H5654" s="89" t="s">
        <v>24</v>
      </c>
      <c r="I5654" s="96">
        <v>1</v>
      </c>
      <c r="J5654" s="97">
        <v>1183</v>
      </c>
      <c r="K5654" s="98">
        <f t="shared" si="3072"/>
        <v>591.5</v>
      </c>
      <c r="L5654" s="99">
        <f t="shared" si="3073"/>
        <v>1.0815399999999999</v>
      </c>
      <c r="M5654" s="100">
        <f t="shared" si="3074"/>
        <v>1.0590999999999999</v>
      </c>
      <c r="N5654" s="101">
        <f t="shared" si="3075"/>
        <v>0.97811300000000001</v>
      </c>
      <c r="O5654" s="100">
        <f t="shared" si="3076"/>
        <v>1</v>
      </c>
      <c r="P5654" s="98">
        <f t="shared" si="3077"/>
        <v>662.71</v>
      </c>
      <c r="Q5654" s="97">
        <f t="shared" si="3078"/>
        <v>1325.42</v>
      </c>
      <c r="R5654" s="97"/>
      <c r="S5654" s="97"/>
    </row>
    <row r="5655" spans="1:19" ht="22.5" x14ac:dyDescent="0.25">
      <c r="A5655" s="89" t="s">
        <v>11949</v>
      </c>
      <c r="B5655" s="89" t="s">
        <v>11640</v>
      </c>
      <c r="C5655" s="89"/>
      <c r="D5655" s="89" t="s">
        <v>1032</v>
      </c>
      <c r="E5655" s="94" t="s">
        <v>11950</v>
      </c>
      <c r="F5655" s="95" t="s">
        <v>11951</v>
      </c>
      <c r="G5655" s="89" t="s">
        <v>648</v>
      </c>
      <c r="H5655" s="89" t="s">
        <v>34</v>
      </c>
      <c r="I5655" s="96">
        <v>1</v>
      </c>
      <c r="J5655" s="97">
        <v>2574</v>
      </c>
      <c r="K5655" s="98">
        <f t="shared" si="3072"/>
        <v>643.5</v>
      </c>
      <c r="L5655" s="99">
        <f t="shared" si="3073"/>
        <v>1.0815399999999999</v>
      </c>
      <c r="M5655" s="100">
        <f t="shared" si="3074"/>
        <v>1.0590999999999999</v>
      </c>
      <c r="N5655" s="101">
        <f t="shared" si="3075"/>
        <v>0.97811300000000001</v>
      </c>
      <c r="O5655" s="100">
        <f t="shared" si="3076"/>
        <v>1</v>
      </c>
      <c r="P5655" s="98">
        <f t="shared" si="3077"/>
        <v>720.97</v>
      </c>
      <c r="Q5655" s="97">
        <f t="shared" si="3078"/>
        <v>2883.88</v>
      </c>
      <c r="R5655" s="97"/>
      <c r="S5655" s="97"/>
    </row>
    <row r="5656" spans="1:19" ht="22.5" x14ac:dyDescent="0.25">
      <c r="A5656" s="89" t="s">
        <v>11952</v>
      </c>
      <c r="B5656" s="89" t="s">
        <v>11640</v>
      </c>
      <c r="C5656" s="89"/>
      <c r="D5656" s="89" t="s">
        <v>1037</v>
      </c>
      <c r="E5656" s="94" t="s">
        <v>11953</v>
      </c>
      <c r="F5656" s="95" t="s">
        <v>11954</v>
      </c>
      <c r="G5656" s="89" t="s">
        <v>648</v>
      </c>
      <c r="H5656" s="89" t="s">
        <v>24</v>
      </c>
      <c r="I5656" s="96">
        <v>1</v>
      </c>
      <c r="J5656" s="97">
        <v>3740</v>
      </c>
      <c r="K5656" s="98">
        <f t="shared" si="3072"/>
        <v>1870</v>
      </c>
      <c r="L5656" s="99">
        <f t="shared" si="3073"/>
        <v>1.0815399999999999</v>
      </c>
      <c r="M5656" s="100">
        <f t="shared" si="3074"/>
        <v>1.0590999999999999</v>
      </c>
      <c r="N5656" s="101">
        <f t="shared" si="3075"/>
        <v>0.97811300000000001</v>
      </c>
      <c r="O5656" s="100">
        <f t="shared" si="3076"/>
        <v>1</v>
      </c>
      <c r="P5656" s="98">
        <f t="shared" si="3077"/>
        <v>2095.13</v>
      </c>
      <c r="Q5656" s="97">
        <f t="shared" si="3078"/>
        <v>4190.26</v>
      </c>
      <c r="R5656" s="97"/>
      <c r="S5656" s="97"/>
    </row>
    <row r="5657" spans="1:19" ht="22.5" x14ac:dyDescent="0.25">
      <c r="A5657" s="89" t="s">
        <v>11955</v>
      </c>
      <c r="B5657" s="89" t="s">
        <v>11640</v>
      </c>
      <c r="C5657" s="89"/>
      <c r="D5657" s="89" t="s">
        <v>1045</v>
      </c>
      <c r="E5657" s="94" t="s">
        <v>11956</v>
      </c>
      <c r="F5657" s="95" t="s">
        <v>11957</v>
      </c>
      <c r="G5657" s="89" t="s">
        <v>648</v>
      </c>
      <c r="H5657" s="89" t="s">
        <v>24</v>
      </c>
      <c r="I5657" s="96">
        <v>1</v>
      </c>
      <c r="J5657" s="97">
        <v>714</v>
      </c>
      <c r="K5657" s="98">
        <f t="shared" si="3072"/>
        <v>357</v>
      </c>
      <c r="L5657" s="99">
        <f t="shared" si="3073"/>
        <v>1.0815399999999999</v>
      </c>
      <c r="M5657" s="100">
        <f t="shared" si="3074"/>
        <v>1.0590999999999999</v>
      </c>
      <c r="N5657" s="101">
        <f t="shared" si="3075"/>
        <v>0.97811300000000001</v>
      </c>
      <c r="O5657" s="100">
        <f t="shared" si="3076"/>
        <v>1</v>
      </c>
      <c r="P5657" s="98">
        <f t="shared" si="3077"/>
        <v>399.98</v>
      </c>
      <c r="Q5657" s="97">
        <f t="shared" si="3078"/>
        <v>799.96</v>
      </c>
      <c r="R5657" s="97"/>
      <c r="S5657" s="97"/>
    </row>
    <row r="5658" spans="1:19" ht="22.5" x14ac:dyDescent="0.25">
      <c r="A5658" s="89" t="s">
        <v>11958</v>
      </c>
      <c r="B5658" s="89" t="s">
        <v>11640</v>
      </c>
      <c r="C5658" s="89"/>
      <c r="D5658" s="89" t="s">
        <v>1050</v>
      </c>
      <c r="E5658" s="94" t="s">
        <v>11716</v>
      </c>
      <c r="F5658" s="95" t="s">
        <v>11717</v>
      </c>
      <c r="G5658" s="89" t="s">
        <v>648</v>
      </c>
      <c r="H5658" s="89" t="s">
        <v>24</v>
      </c>
      <c r="I5658" s="96">
        <v>1</v>
      </c>
      <c r="J5658" s="97">
        <v>384</v>
      </c>
      <c r="K5658" s="98">
        <f t="shared" si="3072"/>
        <v>192</v>
      </c>
      <c r="L5658" s="99">
        <f t="shared" si="3073"/>
        <v>1.0815399999999999</v>
      </c>
      <c r="M5658" s="100">
        <f t="shared" si="3074"/>
        <v>1.0590999999999999</v>
      </c>
      <c r="N5658" s="101">
        <f t="shared" si="3075"/>
        <v>0.97811300000000001</v>
      </c>
      <c r="O5658" s="100">
        <f t="shared" si="3076"/>
        <v>1</v>
      </c>
      <c r="P5658" s="98">
        <f t="shared" si="3077"/>
        <v>215.11</v>
      </c>
      <c r="Q5658" s="97">
        <f t="shared" si="3078"/>
        <v>430.22</v>
      </c>
      <c r="R5658" s="97"/>
      <c r="S5658" s="97"/>
    </row>
    <row r="5659" spans="1:19" ht="22.5" x14ac:dyDescent="0.25">
      <c r="A5659" s="89" t="s">
        <v>11959</v>
      </c>
      <c r="B5659" s="89" t="s">
        <v>11640</v>
      </c>
      <c r="C5659" s="89"/>
      <c r="D5659" s="89" t="s">
        <v>1058</v>
      </c>
      <c r="E5659" s="94" t="s">
        <v>11960</v>
      </c>
      <c r="F5659" s="95" t="s">
        <v>11961</v>
      </c>
      <c r="G5659" s="89" t="s">
        <v>648</v>
      </c>
      <c r="H5659" s="89" t="s">
        <v>34</v>
      </c>
      <c r="I5659" s="96">
        <v>1</v>
      </c>
      <c r="J5659" s="97">
        <v>10608</v>
      </c>
      <c r="K5659" s="98">
        <f t="shared" si="3072"/>
        <v>2652</v>
      </c>
      <c r="L5659" s="99">
        <f t="shared" si="3073"/>
        <v>1.0815399999999999</v>
      </c>
      <c r="M5659" s="100">
        <f t="shared" si="3074"/>
        <v>1.0590999999999999</v>
      </c>
      <c r="N5659" s="101">
        <f t="shared" si="3075"/>
        <v>0.97811300000000001</v>
      </c>
      <c r="O5659" s="100">
        <f t="shared" si="3076"/>
        <v>1</v>
      </c>
      <c r="P5659" s="98">
        <f t="shared" si="3077"/>
        <v>2971.27</v>
      </c>
      <c r="Q5659" s="97">
        <f t="shared" si="3078"/>
        <v>11885.08</v>
      </c>
      <c r="R5659" s="97"/>
      <c r="S5659" s="97"/>
    </row>
    <row r="5660" spans="1:19" ht="22.5" x14ac:dyDescent="0.25">
      <c r="A5660" s="89" t="s">
        <v>11962</v>
      </c>
      <c r="B5660" s="89" t="s">
        <v>11640</v>
      </c>
      <c r="C5660" s="89"/>
      <c r="D5660" s="89" t="s">
        <v>1063</v>
      </c>
      <c r="E5660" s="94" t="s">
        <v>11963</v>
      </c>
      <c r="F5660" s="95" t="s">
        <v>11964</v>
      </c>
      <c r="G5660" s="89" t="s">
        <v>648</v>
      </c>
      <c r="H5660" s="89" t="s">
        <v>24</v>
      </c>
      <c r="I5660" s="96">
        <v>1</v>
      </c>
      <c r="J5660" s="97">
        <v>7099</v>
      </c>
      <c r="K5660" s="98">
        <f t="shared" si="3072"/>
        <v>3549.5</v>
      </c>
      <c r="L5660" s="99">
        <f t="shared" si="3073"/>
        <v>1.0815399999999999</v>
      </c>
      <c r="M5660" s="100">
        <f t="shared" si="3074"/>
        <v>1.0590999999999999</v>
      </c>
      <c r="N5660" s="101">
        <f t="shared" si="3075"/>
        <v>0.97811300000000001</v>
      </c>
      <c r="O5660" s="100">
        <f t="shared" si="3076"/>
        <v>1</v>
      </c>
      <c r="P5660" s="98">
        <f t="shared" si="3077"/>
        <v>3976.82</v>
      </c>
      <c r="Q5660" s="97">
        <f t="shared" si="3078"/>
        <v>7953.64</v>
      </c>
      <c r="R5660" s="97"/>
      <c r="S5660" s="97"/>
    </row>
    <row r="5661" spans="1:19" ht="22.5" x14ac:dyDescent="0.25">
      <c r="A5661" s="89" t="s">
        <v>11965</v>
      </c>
      <c r="B5661" s="89" t="s">
        <v>11640</v>
      </c>
      <c r="C5661" s="89"/>
      <c r="D5661" s="89" t="s">
        <v>1068</v>
      </c>
      <c r="E5661" s="94" t="s">
        <v>11966</v>
      </c>
      <c r="F5661" s="95" t="s">
        <v>11726</v>
      </c>
      <c r="G5661" s="89" t="s">
        <v>648</v>
      </c>
      <c r="H5661" s="89" t="s">
        <v>24</v>
      </c>
      <c r="I5661" s="96">
        <v>1</v>
      </c>
      <c r="J5661" s="97">
        <v>3162</v>
      </c>
      <c r="K5661" s="98">
        <f t="shared" si="3072"/>
        <v>1581</v>
      </c>
      <c r="L5661" s="99">
        <f t="shared" si="3073"/>
        <v>1.0815399999999999</v>
      </c>
      <c r="M5661" s="100">
        <f t="shared" si="3074"/>
        <v>1.0590999999999999</v>
      </c>
      <c r="N5661" s="101">
        <f t="shared" si="3075"/>
        <v>0.97811300000000001</v>
      </c>
      <c r="O5661" s="100">
        <f t="shared" si="3076"/>
        <v>1</v>
      </c>
      <c r="P5661" s="98">
        <f t="shared" si="3077"/>
        <v>1771.33</v>
      </c>
      <c r="Q5661" s="97">
        <f t="shared" si="3078"/>
        <v>3542.66</v>
      </c>
      <c r="R5661" s="97"/>
      <c r="S5661" s="97"/>
    </row>
    <row r="5662" spans="1:19" ht="22.5" x14ac:dyDescent="0.25">
      <c r="A5662" s="89" t="s">
        <v>11967</v>
      </c>
      <c r="B5662" s="89" t="s">
        <v>11640</v>
      </c>
      <c r="C5662" s="89"/>
      <c r="D5662" s="89" t="s">
        <v>1074</v>
      </c>
      <c r="E5662" s="94" t="s">
        <v>11968</v>
      </c>
      <c r="F5662" s="95" t="s">
        <v>11723</v>
      </c>
      <c r="G5662" s="89" t="s">
        <v>648</v>
      </c>
      <c r="H5662" s="89" t="s">
        <v>24</v>
      </c>
      <c r="I5662" s="96">
        <v>1</v>
      </c>
      <c r="J5662" s="97">
        <v>1938</v>
      </c>
      <c r="K5662" s="98">
        <f t="shared" si="3072"/>
        <v>969</v>
      </c>
      <c r="L5662" s="99">
        <f t="shared" si="3073"/>
        <v>1.0815399999999999</v>
      </c>
      <c r="M5662" s="100">
        <f t="shared" si="3074"/>
        <v>1.0590999999999999</v>
      </c>
      <c r="N5662" s="101">
        <f t="shared" si="3075"/>
        <v>0.97811300000000001</v>
      </c>
      <c r="O5662" s="100">
        <f t="shared" si="3076"/>
        <v>1</v>
      </c>
      <c r="P5662" s="98">
        <f t="shared" si="3077"/>
        <v>1085.6600000000001</v>
      </c>
      <c r="Q5662" s="97">
        <f t="shared" si="3078"/>
        <v>2171.3200000000002</v>
      </c>
      <c r="R5662" s="97"/>
      <c r="S5662" s="97"/>
    </row>
    <row r="5663" spans="1:19" x14ac:dyDescent="0.25">
      <c r="A5663" s="89" t="s">
        <v>11969</v>
      </c>
      <c r="B5663" s="89" t="s">
        <v>11640</v>
      </c>
      <c r="C5663" s="89"/>
      <c r="D5663" s="89" t="s">
        <v>1080</v>
      </c>
      <c r="E5663" s="94" t="s">
        <v>11738</v>
      </c>
      <c r="F5663" s="95" t="s">
        <v>11739</v>
      </c>
      <c r="G5663" s="89" t="s">
        <v>970</v>
      </c>
      <c r="H5663" s="89" t="s">
        <v>1696</v>
      </c>
      <c r="I5663" s="96">
        <v>1</v>
      </c>
      <c r="J5663" s="97">
        <v>4052</v>
      </c>
      <c r="K5663" s="98">
        <f t="shared" si="3072"/>
        <v>13506.67</v>
      </c>
      <c r="L5663" s="99">
        <f t="shared" si="3073"/>
        <v>1.0815399999999999</v>
      </c>
      <c r="M5663" s="100">
        <f t="shared" si="3074"/>
        <v>1.0590999999999999</v>
      </c>
      <c r="N5663" s="101">
        <f t="shared" si="3075"/>
        <v>0.97811300000000001</v>
      </c>
      <c r="O5663" s="100">
        <f t="shared" si="3076"/>
        <v>1</v>
      </c>
      <c r="P5663" s="98">
        <f t="shared" si="3077"/>
        <v>15132.72</v>
      </c>
      <c r="Q5663" s="97">
        <f t="shared" si="3078"/>
        <v>4539.82</v>
      </c>
      <c r="R5663" s="97"/>
      <c r="S5663" s="97"/>
    </row>
    <row r="5664" spans="1:19" ht="22.5" x14ac:dyDescent="0.25">
      <c r="A5664" s="89" t="s">
        <v>11970</v>
      </c>
      <c r="B5664" s="89" t="s">
        <v>11640</v>
      </c>
      <c r="C5664" s="89"/>
      <c r="D5664" s="89" t="s">
        <v>1084</v>
      </c>
      <c r="E5664" s="94" t="s">
        <v>11971</v>
      </c>
      <c r="F5664" s="95" t="s">
        <v>11972</v>
      </c>
      <c r="G5664" s="89" t="s">
        <v>648</v>
      </c>
      <c r="H5664" s="89" t="s">
        <v>12</v>
      </c>
      <c r="I5664" s="96">
        <v>1</v>
      </c>
      <c r="J5664" s="97">
        <v>3156</v>
      </c>
      <c r="K5664" s="98">
        <f t="shared" si="3072"/>
        <v>3156</v>
      </c>
      <c r="L5664" s="99">
        <f t="shared" si="3073"/>
        <v>1.0815399999999999</v>
      </c>
      <c r="M5664" s="100">
        <f t="shared" si="3074"/>
        <v>1.0590999999999999</v>
      </c>
      <c r="N5664" s="101">
        <f t="shared" si="3075"/>
        <v>0.97811300000000001</v>
      </c>
      <c r="O5664" s="100">
        <f t="shared" si="3076"/>
        <v>1</v>
      </c>
      <c r="P5664" s="98">
        <f t="shared" si="3077"/>
        <v>3535.95</v>
      </c>
      <c r="Q5664" s="97">
        <f t="shared" si="3078"/>
        <v>3535.95</v>
      </c>
      <c r="R5664" s="97"/>
      <c r="S5664" s="97"/>
    </row>
    <row r="5665" spans="1:19" ht="22.5" x14ac:dyDescent="0.25">
      <c r="A5665" s="89" t="s">
        <v>11973</v>
      </c>
      <c r="B5665" s="89" t="s">
        <v>11640</v>
      </c>
      <c r="C5665" s="89"/>
      <c r="D5665" s="89" t="s">
        <v>1088</v>
      </c>
      <c r="E5665" s="94" t="s">
        <v>11974</v>
      </c>
      <c r="F5665" s="95" t="s">
        <v>11975</v>
      </c>
      <c r="G5665" s="89" t="s">
        <v>648</v>
      </c>
      <c r="H5665" s="89" t="s">
        <v>12</v>
      </c>
      <c r="I5665" s="96">
        <v>1</v>
      </c>
      <c r="J5665" s="97">
        <v>2724</v>
      </c>
      <c r="K5665" s="98">
        <f t="shared" si="3072"/>
        <v>2724</v>
      </c>
      <c r="L5665" s="99">
        <f t="shared" si="3073"/>
        <v>1.0815399999999999</v>
      </c>
      <c r="M5665" s="100">
        <f t="shared" si="3074"/>
        <v>1.0590999999999999</v>
      </c>
      <c r="N5665" s="101">
        <f t="shared" si="3075"/>
        <v>0.97811300000000001</v>
      </c>
      <c r="O5665" s="100">
        <f t="shared" si="3076"/>
        <v>1</v>
      </c>
      <c r="P5665" s="98">
        <f t="shared" si="3077"/>
        <v>3051.94</v>
      </c>
      <c r="Q5665" s="97">
        <f t="shared" si="3078"/>
        <v>3051.94</v>
      </c>
      <c r="R5665" s="97"/>
      <c r="S5665" s="97"/>
    </row>
    <row r="5666" spans="1:19" ht="22.5" x14ac:dyDescent="0.25">
      <c r="A5666" s="89" t="s">
        <v>11976</v>
      </c>
      <c r="B5666" s="89" t="s">
        <v>11640</v>
      </c>
      <c r="C5666" s="89"/>
      <c r="D5666" s="89" t="s">
        <v>2578</v>
      </c>
      <c r="E5666" s="94" t="s">
        <v>11977</v>
      </c>
      <c r="F5666" s="95" t="s">
        <v>11978</v>
      </c>
      <c r="G5666" s="89" t="s">
        <v>648</v>
      </c>
      <c r="H5666" s="89" t="s">
        <v>12</v>
      </c>
      <c r="I5666" s="96">
        <v>1</v>
      </c>
      <c r="J5666" s="97">
        <v>2601</v>
      </c>
      <c r="K5666" s="98">
        <f t="shared" si="3072"/>
        <v>2601</v>
      </c>
      <c r="L5666" s="99">
        <f t="shared" si="3073"/>
        <v>1.0815399999999999</v>
      </c>
      <c r="M5666" s="100">
        <f t="shared" si="3074"/>
        <v>1.0590999999999999</v>
      </c>
      <c r="N5666" s="101">
        <f t="shared" si="3075"/>
        <v>0.97811300000000001</v>
      </c>
      <c r="O5666" s="100">
        <f t="shared" si="3076"/>
        <v>1</v>
      </c>
      <c r="P5666" s="98">
        <f t="shared" si="3077"/>
        <v>2914.13</v>
      </c>
      <c r="Q5666" s="97">
        <f t="shared" si="3078"/>
        <v>2914.13</v>
      </c>
      <c r="R5666" s="97"/>
      <c r="S5666" s="97"/>
    </row>
    <row r="5667" spans="1:19" x14ac:dyDescent="0.25">
      <c r="A5667" s="89" t="s">
        <v>11979</v>
      </c>
      <c r="B5667" s="89" t="s">
        <v>11640</v>
      </c>
      <c r="C5667" s="89"/>
      <c r="D5667" s="89" t="s">
        <v>2581</v>
      </c>
      <c r="E5667" s="94" t="s">
        <v>11697</v>
      </c>
      <c r="F5667" s="95" t="s">
        <v>11698</v>
      </c>
      <c r="G5667" s="89" t="s">
        <v>970</v>
      </c>
      <c r="H5667" s="89" t="s">
        <v>7974</v>
      </c>
      <c r="I5667" s="96">
        <v>1</v>
      </c>
      <c r="J5667" s="97">
        <v>11903</v>
      </c>
      <c r="K5667" s="98">
        <f t="shared" si="3072"/>
        <v>9156.15</v>
      </c>
      <c r="L5667" s="99">
        <f t="shared" si="3073"/>
        <v>1.0815399999999999</v>
      </c>
      <c r="M5667" s="100">
        <f t="shared" si="3074"/>
        <v>1.0590999999999999</v>
      </c>
      <c r="N5667" s="101">
        <f t="shared" si="3075"/>
        <v>0.97811300000000001</v>
      </c>
      <c r="O5667" s="100">
        <f t="shared" si="3076"/>
        <v>1</v>
      </c>
      <c r="P5667" s="98">
        <f t="shared" si="3077"/>
        <v>10258.44</v>
      </c>
      <c r="Q5667" s="97">
        <f t="shared" si="3078"/>
        <v>13335.97</v>
      </c>
      <c r="R5667" s="97"/>
      <c r="S5667" s="97"/>
    </row>
    <row r="5668" spans="1:19" ht="22.5" x14ac:dyDescent="0.25">
      <c r="A5668" s="89" t="s">
        <v>11980</v>
      </c>
      <c r="B5668" s="89" t="s">
        <v>11640</v>
      </c>
      <c r="C5668" s="89"/>
      <c r="D5668" s="89" t="s">
        <v>2583</v>
      </c>
      <c r="E5668" s="94" t="s">
        <v>11981</v>
      </c>
      <c r="F5668" s="95" t="s">
        <v>11982</v>
      </c>
      <c r="G5668" s="89" t="s">
        <v>648</v>
      </c>
      <c r="H5668" s="89" t="s">
        <v>12</v>
      </c>
      <c r="I5668" s="96">
        <v>1</v>
      </c>
      <c r="J5668" s="97">
        <v>4186</v>
      </c>
      <c r="K5668" s="98">
        <f t="shared" si="3072"/>
        <v>4186</v>
      </c>
      <c r="L5668" s="99">
        <f t="shared" si="3073"/>
        <v>1.0815399999999999</v>
      </c>
      <c r="M5668" s="100">
        <f t="shared" si="3074"/>
        <v>1.0590999999999999</v>
      </c>
      <c r="N5668" s="101">
        <f t="shared" si="3075"/>
        <v>0.97811300000000001</v>
      </c>
      <c r="O5668" s="100">
        <f t="shared" si="3076"/>
        <v>1</v>
      </c>
      <c r="P5668" s="98">
        <f t="shared" si="3077"/>
        <v>4689.95</v>
      </c>
      <c r="Q5668" s="97">
        <f t="shared" si="3078"/>
        <v>4689.95</v>
      </c>
      <c r="R5668" s="97"/>
      <c r="S5668" s="97"/>
    </row>
    <row r="5669" spans="1:19" ht="22.5" x14ac:dyDescent="0.25">
      <c r="A5669" s="89" t="s">
        <v>11983</v>
      </c>
      <c r="B5669" s="89" t="s">
        <v>11640</v>
      </c>
      <c r="C5669" s="89"/>
      <c r="D5669" s="89" t="s">
        <v>2587</v>
      </c>
      <c r="E5669" s="94" t="s">
        <v>11984</v>
      </c>
      <c r="F5669" s="95" t="s">
        <v>11985</v>
      </c>
      <c r="G5669" s="89" t="s">
        <v>648</v>
      </c>
      <c r="H5669" s="89" t="s">
        <v>12</v>
      </c>
      <c r="I5669" s="96">
        <v>1</v>
      </c>
      <c r="J5669" s="97">
        <v>3774</v>
      </c>
      <c r="K5669" s="98">
        <f t="shared" si="3072"/>
        <v>3774</v>
      </c>
      <c r="L5669" s="99">
        <f t="shared" si="3073"/>
        <v>1.0815399999999999</v>
      </c>
      <c r="M5669" s="100">
        <f t="shared" si="3074"/>
        <v>1.0590999999999999</v>
      </c>
      <c r="N5669" s="101">
        <f t="shared" si="3075"/>
        <v>0.97811300000000001</v>
      </c>
      <c r="O5669" s="100">
        <f t="shared" si="3076"/>
        <v>1</v>
      </c>
      <c r="P5669" s="98">
        <f t="shared" si="3077"/>
        <v>4228.3500000000004</v>
      </c>
      <c r="Q5669" s="97">
        <f t="shared" si="3078"/>
        <v>4228.3500000000004</v>
      </c>
      <c r="R5669" s="97"/>
      <c r="S5669" s="97"/>
    </row>
    <row r="5670" spans="1:19" ht="22.5" x14ac:dyDescent="0.25">
      <c r="A5670" s="89" t="s">
        <v>11986</v>
      </c>
      <c r="B5670" s="89" t="s">
        <v>11640</v>
      </c>
      <c r="C5670" s="89"/>
      <c r="D5670" s="89" t="s">
        <v>2590</v>
      </c>
      <c r="E5670" s="94" t="s">
        <v>11987</v>
      </c>
      <c r="F5670" s="95" t="s">
        <v>11732</v>
      </c>
      <c r="G5670" s="89" t="s">
        <v>648</v>
      </c>
      <c r="H5670" s="89" t="s">
        <v>12</v>
      </c>
      <c r="I5670" s="96">
        <v>1</v>
      </c>
      <c r="J5670" s="97">
        <v>1728</v>
      </c>
      <c r="K5670" s="98">
        <f t="shared" ref="K5670:K5701" si="3079">J5670/H5670</f>
        <v>1728</v>
      </c>
      <c r="L5670" s="99">
        <f t="shared" ref="L5670:L5701" si="3080">$L$8</f>
        <v>1.0815399999999999</v>
      </c>
      <c r="M5670" s="100">
        <f t="shared" ref="M5670:M5701" si="3081">$M$8</f>
        <v>1.0590999999999999</v>
      </c>
      <c r="N5670" s="101">
        <f t="shared" ref="N5670:N5701" si="3082">$N$8</f>
        <v>0.97811300000000001</v>
      </c>
      <c r="O5670" s="100">
        <f t="shared" ref="O5670:O5701" si="3083">$O$8</f>
        <v>1</v>
      </c>
      <c r="P5670" s="98">
        <f t="shared" ref="P5670:P5701" si="3084">K5670*L5670*M5670*N5670*O5670</f>
        <v>1936.03</v>
      </c>
      <c r="Q5670" s="97">
        <f t="shared" ref="Q5670:Q5701" si="3085">H5670*P5670</f>
        <v>1936.03</v>
      </c>
      <c r="R5670" s="97"/>
      <c r="S5670" s="97"/>
    </row>
    <row r="5671" spans="1:19" ht="22.5" x14ac:dyDescent="0.25">
      <c r="A5671" s="89" t="s">
        <v>11988</v>
      </c>
      <c r="B5671" s="89" t="s">
        <v>11640</v>
      </c>
      <c r="C5671" s="89"/>
      <c r="D5671" s="89" t="s">
        <v>2594</v>
      </c>
      <c r="E5671" s="94" t="s">
        <v>11989</v>
      </c>
      <c r="F5671" s="95" t="s">
        <v>11990</v>
      </c>
      <c r="G5671" s="89" t="s">
        <v>648</v>
      </c>
      <c r="H5671" s="89" t="s">
        <v>12</v>
      </c>
      <c r="I5671" s="96">
        <v>1</v>
      </c>
      <c r="J5671" s="97">
        <v>4692</v>
      </c>
      <c r="K5671" s="98">
        <f t="shared" si="3079"/>
        <v>4692</v>
      </c>
      <c r="L5671" s="99">
        <f t="shared" si="3080"/>
        <v>1.0815399999999999</v>
      </c>
      <c r="M5671" s="100">
        <f t="shared" si="3081"/>
        <v>1.0590999999999999</v>
      </c>
      <c r="N5671" s="101">
        <f t="shared" si="3082"/>
        <v>0.97811300000000001</v>
      </c>
      <c r="O5671" s="100">
        <f t="shared" si="3083"/>
        <v>1</v>
      </c>
      <c r="P5671" s="98">
        <f t="shared" si="3084"/>
        <v>5256.86</v>
      </c>
      <c r="Q5671" s="97">
        <f t="shared" si="3085"/>
        <v>5256.86</v>
      </c>
      <c r="R5671" s="97"/>
      <c r="S5671" s="97"/>
    </row>
    <row r="5672" spans="1:19" ht="22.5" x14ac:dyDescent="0.25">
      <c r="A5672" s="89" t="s">
        <v>11991</v>
      </c>
      <c r="B5672" s="89" t="s">
        <v>11640</v>
      </c>
      <c r="C5672" s="89"/>
      <c r="D5672" s="89" t="s">
        <v>2596</v>
      </c>
      <c r="E5672" s="94" t="s">
        <v>11992</v>
      </c>
      <c r="F5672" s="95" t="s">
        <v>11732</v>
      </c>
      <c r="G5672" s="89" t="s">
        <v>648</v>
      </c>
      <c r="H5672" s="89" t="s">
        <v>12</v>
      </c>
      <c r="I5672" s="96">
        <v>1</v>
      </c>
      <c r="J5672" s="97">
        <v>1728</v>
      </c>
      <c r="K5672" s="98">
        <f t="shared" si="3079"/>
        <v>1728</v>
      </c>
      <c r="L5672" s="99">
        <f t="shared" si="3080"/>
        <v>1.0815399999999999</v>
      </c>
      <c r="M5672" s="100">
        <f t="shared" si="3081"/>
        <v>1.0590999999999999</v>
      </c>
      <c r="N5672" s="101">
        <f t="shared" si="3082"/>
        <v>0.97811300000000001</v>
      </c>
      <c r="O5672" s="100">
        <f t="shared" si="3083"/>
        <v>1</v>
      </c>
      <c r="P5672" s="98">
        <f t="shared" si="3084"/>
        <v>1936.03</v>
      </c>
      <c r="Q5672" s="97">
        <f t="shared" si="3085"/>
        <v>1936.03</v>
      </c>
      <c r="R5672" s="97"/>
      <c r="S5672" s="97"/>
    </row>
    <row r="5673" spans="1:19" ht="22.5" x14ac:dyDescent="0.25">
      <c r="A5673" s="89" t="s">
        <v>11993</v>
      </c>
      <c r="B5673" s="89" t="s">
        <v>11640</v>
      </c>
      <c r="C5673" s="89"/>
      <c r="D5673" s="89" t="s">
        <v>2600</v>
      </c>
      <c r="E5673" s="94" t="s">
        <v>11994</v>
      </c>
      <c r="F5673" s="95" t="s">
        <v>11995</v>
      </c>
      <c r="G5673" s="89" t="s">
        <v>648</v>
      </c>
      <c r="H5673" s="89" t="s">
        <v>12</v>
      </c>
      <c r="I5673" s="96">
        <v>1</v>
      </c>
      <c r="J5673" s="97">
        <v>1938</v>
      </c>
      <c r="K5673" s="98">
        <f t="shared" si="3079"/>
        <v>1938</v>
      </c>
      <c r="L5673" s="99">
        <f t="shared" si="3080"/>
        <v>1.0815399999999999</v>
      </c>
      <c r="M5673" s="100">
        <f t="shared" si="3081"/>
        <v>1.0590999999999999</v>
      </c>
      <c r="N5673" s="101">
        <f t="shared" si="3082"/>
        <v>0.97811300000000001</v>
      </c>
      <c r="O5673" s="100">
        <f t="shared" si="3083"/>
        <v>1</v>
      </c>
      <c r="P5673" s="98">
        <f t="shared" si="3084"/>
        <v>2171.31</v>
      </c>
      <c r="Q5673" s="97">
        <f t="shared" si="3085"/>
        <v>2171.31</v>
      </c>
      <c r="R5673" s="97"/>
      <c r="S5673" s="97"/>
    </row>
    <row r="5674" spans="1:19" ht="22.5" x14ac:dyDescent="0.25">
      <c r="A5674" s="89" t="s">
        <v>11996</v>
      </c>
      <c r="B5674" s="89" t="s">
        <v>11640</v>
      </c>
      <c r="C5674" s="89"/>
      <c r="D5674" s="89" t="s">
        <v>2498</v>
      </c>
      <c r="E5674" s="94" t="s">
        <v>11987</v>
      </c>
      <c r="F5674" s="95" t="s">
        <v>11732</v>
      </c>
      <c r="G5674" s="89" t="s">
        <v>648</v>
      </c>
      <c r="H5674" s="89" t="s">
        <v>12</v>
      </c>
      <c r="I5674" s="96">
        <v>1</v>
      </c>
      <c r="J5674" s="97">
        <v>1728</v>
      </c>
      <c r="K5674" s="98">
        <f t="shared" si="3079"/>
        <v>1728</v>
      </c>
      <c r="L5674" s="99">
        <f t="shared" si="3080"/>
        <v>1.0815399999999999</v>
      </c>
      <c r="M5674" s="100">
        <f t="shared" si="3081"/>
        <v>1.0590999999999999</v>
      </c>
      <c r="N5674" s="101">
        <f t="shared" si="3082"/>
        <v>0.97811300000000001</v>
      </c>
      <c r="O5674" s="100">
        <f t="shared" si="3083"/>
        <v>1</v>
      </c>
      <c r="P5674" s="98">
        <f t="shared" si="3084"/>
        <v>1936.03</v>
      </c>
      <c r="Q5674" s="97">
        <f t="shared" si="3085"/>
        <v>1936.03</v>
      </c>
      <c r="R5674" s="97"/>
      <c r="S5674" s="97"/>
    </row>
    <row r="5675" spans="1:19" ht="22.5" x14ac:dyDescent="0.25">
      <c r="A5675" s="89" t="s">
        <v>11997</v>
      </c>
      <c r="B5675" s="89" t="s">
        <v>11640</v>
      </c>
      <c r="C5675" s="89"/>
      <c r="D5675" s="89" t="s">
        <v>2606</v>
      </c>
      <c r="E5675" s="94" t="s">
        <v>11998</v>
      </c>
      <c r="F5675" s="95" t="s">
        <v>11999</v>
      </c>
      <c r="G5675" s="89" t="s">
        <v>648</v>
      </c>
      <c r="H5675" s="89" t="s">
        <v>12</v>
      </c>
      <c r="I5675" s="96">
        <v>1</v>
      </c>
      <c r="J5675" s="97">
        <v>1530</v>
      </c>
      <c r="K5675" s="98">
        <f t="shared" si="3079"/>
        <v>1530</v>
      </c>
      <c r="L5675" s="99">
        <f t="shared" si="3080"/>
        <v>1.0815399999999999</v>
      </c>
      <c r="M5675" s="100">
        <f t="shared" si="3081"/>
        <v>1.0590999999999999</v>
      </c>
      <c r="N5675" s="101">
        <f t="shared" si="3082"/>
        <v>0.97811300000000001</v>
      </c>
      <c r="O5675" s="100">
        <f t="shared" si="3083"/>
        <v>1</v>
      </c>
      <c r="P5675" s="98">
        <f t="shared" si="3084"/>
        <v>1714.19</v>
      </c>
      <c r="Q5675" s="97">
        <f t="shared" si="3085"/>
        <v>1714.19</v>
      </c>
      <c r="R5675" s="97"/>
      <c r="S5675" s="97"/>
    </row>
    <row r="5676" spans="1:19" ht="22.5" x14ac:dyDescent="0.25">
      <c r="A5676" s="89" t="s">
        <v>12000</v>
      </c>
      <c r="B5676" s="89" t="s">
        <v>11640</v>
      </c>
      <c r="C5676" s="89"/>
      <c r="D5676" s="89" t="s">
        <v>2610</v>
      </c>
      <c r="E5676" s="94" t="s">
        <v>11987</v>
      </c>
      <c r="F5676" s="95" t="s">
        <v>11732</v>
      </c>
      <c r="G5676" s="89" t="s">
        <v>648</v>
      </c>
      <c r="H5676" s="89" t="s">
        <v>12</v>
      </c>
      <c r="I5676" s="96">
        <v>1</v>
      </c>
      <c r="J5676" s="97">
        <v>1728</v>
      </c>
      <c r="K5676" s="98">
        <f t="shared" si="3079"/>
        <v>1728</v>
      </c>
      <c r="L5676" s="99">
        <f t="shared" si="3080"/>
        <v>1.0815399999999999</v>
      </c>
      <c r="M5676" s="100">
        <f t="shared" si="3081"/>
        <v>1.0590999999999999</v>
      </c>
      <c r="N5676" s="101">
        <f t="shared" si="3082"/>
        <v>0.97811300000000001</v>
      </c>
      <c r="O5676" s="100">
        <f t="shared" si="3083"/>
        <v>1</v>
      </c>
      <c r="P5676" s="98">
        <f t="shared" si="3084"/>
        <v>1936.03</v>
      </c>
      <c r="Q5676" s="97">
        <f t="shared" si="3085"/>
        <v>1936.03</v>
      </c>
      <c r="R5676" s="97"/>
      <c r="S5676" s="97"/>
    </row>
    <row r="5677" spans="1:19" ht="22.5" x14ac:dyDescent="0.25">
      <c r="A5677" s="89" t="s">
        <v>12001</v>
      </c>
      <c r="B5677" s="89" t="s">
        <v>11640</v>
      </c>
      <c r="C5677" s="89"/>
      <c r="D5677" s="89" t="s">
        <v>2612</v>
      </c>
      <c r="E5677" s="94" t="s">
        <v>12002</v>
      </c>
      <c r="F5677" s="95" t="s">
        <v>12003</v>
      </c>
      <c r="G5677" s="89" t="s">
        <v>648</v>
      </c>
      <c r="H5677" s="89" t="s">
        <v>24</v>
      </c>
      <c r="I5677" s="96">
        <v>1</v>
      </c>
      <c r="J5677" s="97">
        <v>1901</v>
      </c>
      <c r="K5677" s="98">
        <f t="shared" si="3079"/>
        <v>950.5</v>
      </c>
      <c r="L5677" s="99">
        <f t="shared" si="3080"/>
        <v>1.0815399999999999</v>
      </c>
      <c r="M5677" s="100">
        <f t="shared" si="3081"/>
        <v>1.0590999999999999</v>
      </c>
      <c r="N5677" s="101">
        <f t="shared" si="3082"/>
        <v>0.97811300000000001</v>
      </c>
      <c r="O5677" s="100">
        <f t="shared" si="3083"/>
        <v>1</v>
      </c>
      <c r="P5677" s="98">
        <f t="shared" si="3084"/>
        <v>1064.93</v>
      </c>
      <c r="Q5677" s="97">
        <f t="shared" si="3085"/>
        <v>2129.86</v>
      </c>
      <c r="R5677" s="97"/>
      <c r="S5677" s="97"/>
    </row>
    <row r="5678" spans="1:19" ht="22.5" x14ac:dyDescent="0.25">
      <c r="A5678" s="89" t="s">
        <v>12004</v>
      </c>
      <c r="B5678" s="89" t="s">
        <v>11640</v>
      </c>
      <c r="C5678" s="89"/>
      <c r="D5678" s="89" t="s">
        <v>2616</v>
      </c>
      <c r="E5678" s="94" t="s">
        <v>12005</v>
      </c>
      <c r="F5678" s="95" t="s">
        <v>12006</v>
      </c>
      <c r="G5678" s="89" t="s">
        <v>648</v>
      </c>
      <c r="H5678" s="89" t="s">
        <v>12</v>
      </c>
      <c r="I5678" s="96">
        <v>1</v>
      </c>
      <c r="J5678" s="97">
        <v>795</v>
      </c>
      <c r="K5678" s="98">
        <f t="shared" si="3079"/>
        <v>795</v>
      </c>
      <c r="L5678" s="99">
        <f t="shared" si="3080"/>
        <v>1.0815399999999999</v>
      </c>
      <c r="M5678" s="100">
        <f t="shared" si="3081"/>
        <v>1.0590999999999999</v>
      </c>
      <c r="N5678" s="101">
        <f t="shared" si="3082"/>
        <v>0.97811300000000001</v>
      </c>
      <c r="O5678" s="100">
        <f t="shared" si="3083"/>
        <v>1</v>
      </c>
      <c r="P5678" s="98">
        <f t="shared" si="3084"/>
        <v>890.71</v>
      </c>
      <c r="Q5678" s="97">
        <f t="shared" si="3085"/>
        <v>890.71</v>
      </c>
      <c r="R5678" s="97"/>
      <c r="S5678" s="97"/>
    </row>
    <row r="5679" spans="1:19" ht="22.5" x14ac:dyDescent="0.25">
      <c r="A5679" s="89" t="s">
        <v>12007</v>
      </c>
      <c r="B5679" s="89" t="s">
        <v>11640</v>
      </c>
      <c r="C5679" s="89"/>
      <c r="D5679" s="89" t="s">
        <v>519</v>
      </c>
      <c r="E5679" s="94" t="s">
        <v>12008</v>
      </c>
      <c r="F5679" s="95" t="s">
        <v>12009</v>
      </c>
      <c r="G5679" s="89" t="s">
        <v>648</v>
      </c>
      <c r="H5679" s="89" t="s">
        <v>24</v>
      </c>
      <c r="I5679" s="96">
        <v>1</v>
      </c>
      <c r="J5679" s="97">
        <v>1504</v>
      </c>
      <c r="K5679" s="98">
        <f t="shared" si="3079"/>
        <v>752</v>
      </c>
      <c r="L5679" s="99">
        <f t="shared" si="3080"/>
        <v>1.0815399999999999</v>
      </c>
      <c r="M5679" s="100">
        <f t="shared" si="3081"/>
        <v>1.0590999999999999</v>
      </c>
      <c r="N5679" s="101">
        <f t="shared" si="3082"/>
        <v>0.97811300000000001</v>
      </c>
      <c r="O5679" s="100">
        <f t="shared" si="3083"/>
        <v>1</v>
      </c>
      <c r="P5679" s="98">
        <f t="shared" si="3084"/>
        <v>842.53</v>
      </c>
      <c r="Q5679" s="97">
        <f t="shared" si="3085"/>
        <v>1685.06</v>
      </c>
      <c r="R5679" s="97"/>
      <c r="S5679" s="97"/>
    </row>
    <row r="5680" spans="1:19" ht="22.5" x14ac:dyDescent="0.25">
      <c r="A5680" s="89" t="s">
        <v>12010</v>
      </c>
      <c r="B5680" s="89" t="s">
        <v>11640</v>
      </c>
      <c r="C5680" s="89"/>
      <c r="D5680" s="89" t="s">
        <v>2620</v>
      </c>
      <c r="E5680" s="94" t="s">
        <v>12011</v>
      </c>
      <c r="F5680" s="95" t="s">
        <v>12012</v>
      </c>
      <c r="G5680" s="89" t="s">
        <v>648</v>
      </c>
      <c r="H5680" s="89" t="s">
        <v>12</v>
      </c>
      <c r="I5680" s="96">
        <v>1</v>
      </c>
      <c r="J5680" s="97">
        <v>603</v>
      </c>
      <c r="K5680" s="98">
        <f t="shared" si="3079"/>
        <v>603</v>
      </c>
      <c r="L5680" s="99">
        <f t="shared" si="3080"/>
        <v>1.0815399999999999</v>
      </c>
      <c r="M5680" s="100">
        <f t="shared" si="3081"/>
        <v>1.0590999999999999</v>
      </c>
      <c r="N5680" s="101">
        <f t="shared" si="3082"/>
        <v>0.97811300000000001</v>
      </c>
      <c r="O5680" s="100">
        <f t="shared" si="3083"/>
        <v>1</v>
      </c>
      <c r="P5680" s="98">
        <f t="shared" si="3084"/>
        <v>675.59</v>
      </c>
      <c r="Q5680" s="97">
        <f t="shared" si="3085"/>
        <v>675.59</v>
      </c>
      <c r="R5680" s="97"/>
      <c r="S5680" s="97"/>
    </row>
    <row r="5681" spans="1:19" ht="22.5" x14ac:dyDescent="0.25">
      <c r="A5681" s="89" t="s">
        <v>12013</v>
      </c>
      <c r="B5681" s="89" t="s">
        <v>11640</v>
      </c>
      <c r="C5681" s="89"/>
      <c r="D5681" s="89" t="s">
        <v>2623</v>
      </c>
      <c r="E5681" s="94" t="s">
        <v>11791</v>
      </c>
      <c r="F5681" s="95" t="s">
        <v>11792</v>
      </c>
      <c r="G5681" s="89" t="s">
        <v>648</v>
      </c>
      <c r="H5681" s="89" t="s">
        <v>12</v>
      </c>
      <c r="I5681" s="96">
        <v>1</v>
      </c>
      <c r="J5681" s="97">
        <v>589</v>
      </c>
      <c r="K5681" s="98">
        <f t="shared" si="3079"/>
        <v>589</v>
      </c>
      <c r="L5681" s="99">
        <f t="shared" si="3080"/>
        <v>1.0815399999999999</v>
      </c>
      <c r="M5681" s="100">
        <f t="shared" si="3081"/>
        <v>1.0590999999999999</v>
      </c>
      <c r="N5681" s="101">
        <f t="shared" si="3082"/>
        <v>0.97811300000000001</v>
      </c>
      <c r="O5681" s="100">
        <f t="shared" si="3083"/>
        <v>1</v>
      </c>
      <c r="P5681" s="98">
        <f t="shared" si="3084"/>
        <v>659.91</v>
      </c>
      <c r="Q5681" s="97">
        <f t="shared" si="3085"/>
        <v>659.91</v>
      </c>
      <c r="R5681" s="97"/>
      <c r="S5681" s="97"/>
    </row>
    <row r="5682" spans="1:19" ht="22.5" x14ac:dyDescent="0.25">
      <c r="A5682" s="89" t="s">
        <v>12014</v>
      </c>
      <c r="B5682" s="89" t="s">
        <v>11640</v>
      </c>
      <c r="C5682" s="89"/>
      <c r="D5682" s="89" t="s">
        <v>2625</v>
      </c>
      <c r="E5682" s="94" t="s">
        <v>12015</v>
      </c>
      <c r="F5682" s="95" t="s">
        <v>12016</v>
      </c>
      <c r="G5682" s="89" t="s">
        <v>648</v>
      </c>
      <c r="H5682" s="89" t="s">
        <v>12</v>
      </c>
      <c r="I5682" s="96">
        <v>1</v>
      </c>
      <c r="J5682" s="97">
        <v>174</v>
      </c>
      <c r="K5682" s="98">
        <f t="shared" si="3079"/>
        <v>174</v>
      </c>
      <c r="L5682" s="99">
        <f t="shared" si="3080"/>
        <v>1.0815399999999999</v>
      </c>
      <c r="M5682" s="100">
        <f t="shared" si="3081"/>
        <v>1.0590999999999999</v>
      </c>
      <c r="N5682" s="101">
        <f t="shared" si="3082"/>
        <v>0.97811300000000001</v>
      </c>
      <c r="O5682" s="100">
        <f t="shared" si="3083"/>
        <v>1</v>
      </c>
      <c r="P5682" s="98">
        <f t="shared" si="3084"/>
        <v>194.95</v>
      </c>
      <c r="Q5682" s="97">
        <f t="shared" si="3085"/>
        <v>194.95</v>
      </c>
      <c r="R5682" s="97"/>
      <c r="S5682" s="97"/>
    </row>
    <row r="5683" spans="1:19" x14ac:dyDescent="0.25">
      <c r="A5683" s="89" t="s">
        <v>12017</v>
      </c>
      <c r="B5683" s="89" t="s">
        <v>11640</v>
      </c>
      <c r="C5683" s="89"/>
      <c r="D5683" s="89" t="s">
        <v>2629</v>
      </c>
      <c r="E5683" s="94" t="s">
        <v>11897</v>
      </c>
      <c r="F5683" s="95" t="s">
        <v>11898</v>
      </c>
      <c r="G5683" s="89" t="s">
        <v>648</v>
      </c>
      <c r="H5683" s="89" t="s">
        <v>30</v>
      </c>
      <c r="I5683" s="96">
        <v>1</v>
      </c>
      <c r="J5683" s="97">
        <v>11667</v>
      </c>
      <c r="K5683" s="98">
        <f t="shared" si="3079"/>
        <v>3889</v>
      </c>
      <c r="L5683" s="99">
        <f t="shared" si="3080"/>
        <v>1.0815399999999999</v>
      </c>
      <c r="M5683" s="100">
        <f t="shared" si="3081"/>
        <v>1.0590999999999999</v>
      </c>
      <c r="N5683" s="101">
        <f t="shared" si="3082"/>
        <v>0.97811300000000001</v>
      </c>
      <c r="O5683" s="100">
        <f t="shared" si="3083"/>
        <v>1</v>
      </c>
      <c r="P5683" s="98">
        <f t="shared" si="3084"/>
        <v>4357.1899999999996</v>
      </c>
      <c r="Q5683" s="97">
        <f t="shared" si="3085"/>
        <v>13071.57</v>
      </c>
      <c r="R5683" s="97"/>
      <c r="S5683" s="97"/>
    </row>
    <row r="5684" spans="1:19" ht="33.75" x14ac:dyDescent="0.25">
      <c r="A5684" s="89" t="s">
        <v>12018</v>
      </c>
      <c r="B5684" s="89" t="s">
        <v>11640</v>
      </c>
      <c r="C5684" s="89"/>
      <c r="D5684" s="89" t="s">
        <v>2633</v>
      </c>
      <c r="E5684" s="94" t="s">
        <v>11900</v>
      </c>
      <c r="F5684" s="95" t="s">
        <v>11901</v>
      </c>
      <c r="G5684" s="89" t="s">
        <v>648</v>
      </c>
      <c r="H5684" s="89" t="s">
        <v>24</v>
      </c>
      <c r="I5684" s="96">
        <v>1</v>
      </c>
      <c r="J5684" s="97">
        <v>39890</v>
      </c>
      <c r="K5684" s="98">
        <f t="shared" si="3079"/>
        <v>19945</v>
      </c>
      <c r="L5684" s="99">
        <f t="shared" si="3080"/>
        <v>1.0815399999999999</v>
      </c>
      <c r="M5684" s="100">
        <f t="shared" si="3081"/>
        <v>1.0590999999999999</v>
      </c>
      <c r="N5684" s="101">
        <f t="shared" si="3082"/>
        <v>0.97811300000000001</v>
      </c>
      <c r="O5684" s="100">
        <f t="shared" si="3083"/>
        <v>1</v>
      </c>
      <c r="P5684" s="98">
        <f t="shared" si="3084"/>
        <v>22346.15</v>
      </c>
      <c r="Q5684" s="97">
        <f t="shared" si="3085"/>
        <v>44692.3</v>
      </c>
      <c r="R5684" s="97"/>
      <c r="S5684" s="97"/>
    </row>
    <row r="5685" spans="1:19" ht="33.75" x14ac:dyDescent="0.25">
      <c r="A5685" s="89" t="s">
        <v>12019</v>
      </c>
      <c r="B5685" s="89" t="s">
        <v>11640</v>
      </c>
      <c r="C5685" s="89"/>
      <c r="D5685" s="89" t="s">
        <v>2637</v>
      </c>
      <c r="E5685" s="94" t="s">
        <v>10456</v>
      </c>
      <c r="F5685" s="95" t="s">
        <v>10457</v>
      </c>
      <c r="G5685" s="89" t="s">
        <v>648</v>
      </c>
      <c r="H5685" s="89" t="s">
        <v>12</v>
      </c>
      <c r="I5685" s="96">
        <v>1</v>
      </c>
      <c r="J5685" s="97">
        <v>16762</v>
      </c>
      <c r="K5685" s="98">
        <f t="shared" si="3079"/>
        <v>16762</v>
      </c>
      <c r="L5685" s="99">
        <f t="shared" si="3080"/>
        <v>1.0815399999999999</v>
      </c>
      <c r="M5685" s="100">
        <f t="shared" si="3081"/>
        <v>1.0590999999999999</v>
      </c>
      <c r="N5685" s="101">
        <f t="shared" si="3082"/>
        <v>0.97811300000000001</v>
      </c>
      <c r="O5685" s="100">
        <f t="shared" si="3083"/>
        <v>1</v>
      </c>
      <c r="P5685" s="98">
        <f t="shared" si="3084"/>
        <v>18779.95</v>
      </c>
      <c r="Q5685" s="97">
        <f t="shared" si="3085"/>
        <v>18779.95</v>
      </c>
      <c r="R5685" s="97"/>
      <c r="S5685" s="97"/>
    </row>
    <row r="5686" spans="1:19" x14ac:dyDescent="0.25">
      <c r="A5686" s="89" t="s">
        <v>12020</v>
      </c>
      <c r="B5686" s="89" t="s">
        <v>11640</v>
      </c>
      <c r="C5686" s="89"/>
      <c r="D5686" s="89" t="s">
        <v>2639</v>
      </c>
      <c r="E5686" s="94" t="s">
        <v>11794</v>
      </c>
      <c r="F5686" s="95" t="s">
        <v>11795</v>
      </c>
      <c r="G5686" s="89" t="s">
        <v>648</v>
      </c>
      <c r="H5686" s="89" t="s">
        <v>12</v>
      </c>
      <c r="I5686" s="96">
        <v>1</v>
      </c>
      <c r="J5686" s="97">
        <v>2184</v>
      </c>
      <c r="K5686" s="98">
        <f t="shared" si="3079"/>
        <v>2184</v>
      </c>
      <c r="L5686" s="99">
        <f t="shared" si="3080"/>
        <v>1.0815399999999999</v>
      </c>
      <c r="M5686" s="100">
        <f t="shared" si="3081"/>
        <v>1.0590999999999999</v>
      </c>
      <c r="N5686" s="101">
        <f t="shared" si="3082"/>
        <v>0.97811300000000001</v>
      </c>
      <c r="O5686" s="100">
        <f t="shared" si="3083"/>
        <v>1</v>
      </c>
      <c r="P5686" s="98">
        <f t="shared" si="3084"/>
        <v>2446.9299999999998</v>
      </c>
      <c r="Q5686" s="97">
        <f t="shared" si="3085"/>
        <v>2446.9299999999998</v>
      </c>
      <c r="R5686" s="97"/>
      <c r="S5686" s="97"/>
    </row>
    <row r="5687" spans="1:19" ht="33.75" x14ac:dyDescent="0.25">
      <c r="A5687" s="89" t="s">
        <v>12021</v>
      </c>
      <c r="B5687" s="89" t="s">
        <v>11640</v>
      </c>
      <c r="C5687" s="89"/>
      <c r="D5687" s="89" t="s">
        <v>2643</v>
      </c>
      <c r="E5687" s="94" t="s">
        <v>12022</v>
      </c>
      <c r="F5687" s="95" t="s">
        <v>12023</v>
      </c>
      <c r="G5687" s="89" t="s">
        <v>648</v>
      </c>
      <c r="H5687" s="89" t="s">
        <v>12</v>
      </c>
      <c r="I5687" s="96">
        <v>1</v>
      </c>
      <c r="J5687" s="97">
        <v>9336</v>
      </c>
      <c r="K5687" s="98">
        <f t="shared" si="3079"/>
        <v>9336</v>
      </c>
      <c r="L5687" s="99">
        <f t="shared" si="3080"/>
        <v>1.0815399999999999</v>
      </c>
      <c r="M5687" s="100">
        <f t="shared" si="3081"/>
        <v>1.0590999999999999</v>
      </c>
      <c r="N5687" s="101">
        <f t="shared" si="3082"/>
        <v>0.97811300000000001</v>
      </c>
      <c r="O5687" s="100">
        <f t="shared" si="3083"/>
        <v>1</v>
      </c>
      <c r="P5687" s="98">
        <f t="shared" si="3084"/>
        <v>10459.950000000001</v>
      </c>
      <c r="Q5687" s="97">
        <f t="shared" si="3085"/>
        <v>10459.950000000001</v>
      </c>
      <c r="R5687" s="97"/>
      <c r="S5687" s="97"/>
    </row>
    <row r="5688" spans="1:19" x14ac:dyDescent="0.25">
      <c r="A5688" s="89" t="s">
        <v>12024</v>
      </c>
      <c r="B5688" s="89" t="s">
        <v>11640</v>
      </c>
      <c r="C5688" s="89"/>
      <c r="D5688" s="89" t="s">
        <v>2645</v>
      </c>
      <c r="E5688" s="94" t="s">
        <v>11798</v>
      </c>
      <c r="F5688" s="95" t="s">
        <v>11799</v>
      </c>
      <c r="G5688" s="89" t="s">
        <v>648</v>
      </c>
      <c r="H5688" s="89" t="s">
        <v>12</v>
      </c>
      <c r="I5688" s="96">
        <v>1</v>
      </c>
      <c r="J5688" s="97">
        <v>1308</v>
      </c>
      <c r="K5688" s="98">
        <f t="shared" si="3079"/>
        <v>1308</v>
      </c>
      <c r="L5688" s="99">
        <f t="shared" si="3080"/>
        <v>1.0815399999999999</v>
      </c>
      <c r="M5688" s="100">
        <f t="shared" si="3081"/>
        <v>1.0590999999999999</v>
      </c>
      <c r="N5688" s="101">
        <f t="shared" si="3082"/>
        <v>0.97811300000000001</v>
      </c>
      <c r="O5688" s="100">
        <f t="shared" si="3083"/>
        <v>1</v>
      </c>
      <c r="P5688" s="98">
        <f t="shared" si="3084"/>
        <v>1465.47</v>
      </c>
      <c r="Q5688" s="97">
        <f t="shared" si="3085"/>
        <v>1465.47</v>
      </c>
      <c r="R5688" s="97"/>
      <c r="S5688" s="97"/>
    </row>
    <row r="5689" spans="1:19" ht="33.75" x14ac:dyDescent="0.25">
      <c r="A5689" s="89" t="s">
        <v>12025</v>
      </c>
      <c r="B5689" s="89" t="s">
        <v>11640</v>
      </c>
      <c r="C5689" s="89"/>
      <c r="D5689" s="89" t="s">
        <v>2648</v>
      </c>
      <c r="E5689" s="94" t="s">
        <v>1152</v>
      </c>
      <c r="F5689" s="95" t="s">
        <v>1153</v>
      </c>
      <c r="G5689" s="89" t="s">
        <v>648</v>
      </c>
      <c r="H5689" s="89" t="s">
        <v>12</v>
      </c>
      <c r="I5689" s="96">
        <v>1</v>
      </c>
      <c r="J5689" s="97">
        <v>6789</v>
      </c>
      <c r="K5689" s="98">
        <f t="shared" si="3079"/>
        <v>6789</v>
      </c>
      <c r="L5689" s="99">
        <f t="shared" si="3080"/>
        <v>1.0815399999999999</v>
      </c>
      <c r="M5689" s="100">
        <f t="shared" si="3081"/>
        <v>1.0590999999999999</v>
      </c>
      <c r="N5689" s="101">
        <f t="shared" si="3082"/>
        <v>0.97811300000000001</v>
      </c>
      <c r="O5689" s="100">
        <f t="shared" si="3083"/>
        <v>1</v>
      </c>
      <c r="P5689" s="98">
        <f t="shared" si="3084"/>
        <v>7606.32</v>
      </c>
      <c r="Q5689" s="97">
        <f t="shared" si="3085"/>
        <v>7606.32</v>
      </c>
      <c r="R5689" s="97"/>
      <c r="S5689" s="97"/>
    </row>
    <row r="5690" spans="1:19" ht="22.5" x14ac:dyDescent="0.25">
      <c r="A5690" s="89" t="s">
        <v>12026</v>
      </c>
      <c r="B5690" s="89" t="s">
        <v>11640</v>
      </c>
      <c r="C5690" s="89"/>
      <c r="D5690" s="89" t="s">
        <v>2650</v>
      </c>
      <c r="E5690" s="94" t="s">
        <v>1188</v>
      </c>
      <c r="F5690" s="95" t="s">
        <v>1189</v>
      </c>
      <c r="G5690" s="89" t="s">
        <v>648</v>
      </c>
      <c r="H5690" s="89" t="s">
        <v>34</v>
      </c>
      <c r="I5690" s="96">
        <v>1</v>
      </c>
      <c r="J5690" s="97">
        <v>5692</v>
      </c>
      <c r="K5690" s="98">
        <f t="shared" si="3079"/>
        <v>1423</v>
      </c>
      <c r="L5690" s="99">
        <f t="shared" si="3080"/>
        <v>1.0815399999999999</v>
      </c>
      <c r="M5690" s="100">
        <f t="shared" si="3081"/>
        <v>1.0590999999999999</v>
      </c>
      <c r="N5690" s="101">
        <f t="shared" si="3082"/>
        <v>0.97811300000000001</v>
      </c>
      <c r="O5690" s="100">
        <f t="shared" si="3083"/>
        <v>1</v>
      </c>
      <c r="P5690" s="98">
        <f t="shared" si="3084"/>
        <v>1594.31</v>
      </c>
      <c r="Q5690" s="97">
        <f t="shared" si="3085"/>
        <v>6377.24</v>
      </c>
      <c r="R5690" s="97"/>
      <c r="S5690" s="97"/>
    </row>
    <row r="5691" spans="1:19" ht="22.5" x14ac:dyDescent="0.25">
      <c r="A5691" s="89" t="s">
        <v>12027</v>
      </c>
      <c r="B5691" s="89" t="s">
        <v>11640</v>
      </c>
      <c r="C5691" s="89"/>
      <c r="D5691" s="89" t="s">
        <v>2652</v>
      </c>
      <c r="E5691" s="94" t="s">
        <v>4346</v>
      </c>
      <c r="F5691" s="95" t="s">
        <v>4347</v>
      </c>
      <c r="G5691" s="89" t="s">
        <v>648</v>
      </c>
      <c r="H5691" s="89" t="s">
        <v>34</v>
      </c>
      <c r="I5691" s="96">
        <v>1</v>
      </c>
      <c r="J5691" s="97">
        <v>641</v>
      </c>
      <c r="K5691" s="98">
        <f t="shared" si="3079"/>
        <v>160.25</v>
      </c>
      <c r="L5691" s="99">
        <f t="shared" si="3080"/>
        <v>1.0815399999999999</v>
      </c>
      <c r="M5691" s="100">
        <f t="shared" si="3081"/>
        <v>1.0590999999999999</v>
      </c>
      <c r="N5691" s="101">
        <f t="shared" si="3082"/>
        <v>0.97811300000000001</v>
      </c>
      <c r="O5691" s="100">
        <f t="shared" si="3083"/>
        <v>1</v>
      </c>
      <c r="P5691" s="98">
        <f t="shared" si="3084"/>
        <v>179.54</v>
      </c>
      <c r="Q5691" s="97">
        <f t="shared" si="3085"/>
        <v>718.16</v>
      </c>
      <c r="R5691" s="97"/>
      <c r="S5691" s="97"/>
    </row>
    <row r="5692" spans="1:19" ht="22.5" x14ac:dyDescent="0.25">
      <c r="A5692" s="89" t="s">
        <v>12028</v>
      </c>
      <c r="B5692" s="89" t="s">
        <v>11640</v>
      </c>
      <c r="C5692" s="89"/>
      <c r="D5692" s="89" t="s">
        <v>2655</v>
      </c>
      <c r="E5692" s="94" t="s">
        <v>11811</v>
      </c>
      <c r="F5692" s="95" t="s">
        <v>11812</v>
      </c>
      <c r="G5692" s="89" t="s">
        <v>71</v>
      </c>
      <c r="H5692" s="89" t="s">
        <v>294</v>
      </c>
      <c r="I5692" s="96">
        <v>1</v>
      </c>
      <c r="J5692" s="97">
        <v>8263</v>
      </c>
      <c r="K5692" s="98">
        <f t="shared" si="3079"/>
        <v>137716.67000000001</v>
      </c>
      <c r="L5692" s="99">
        <f t="shared" si="3080"/>
        <v>1.0815399999999999</v>
      </c>
      <c r="M5692" s="100">
        <f t="shared" si="3081"/>
        <v>1.0590999999999999</v>
      </c>
      <c r="N5692" s="101">
        <f t="shared" si="3082"/>
        <v>0.97811300000000001</v>
      </c>
      <c r="O5692" s="100">
        <f t="shared" si="3083"/>
        <v>1</v>
      </c>
      <c r="P5692" s="98">
        <f t="shared" si="3084"/>
        <v>154296.15</v>
      </c>
      <c r="Q5692" s="97">
        <f t="shared" si="3085"/>
        <v>9257.77</v>
      </c>
      <c r="R5692" s="97"/>
      <c r="S5692" s="97"/>
    </row>
    <row r="5693" spans="1:19" x14ac:dyDescent="0.25">
      <c r="A5693" s="89" t="s">
        <v>12029</v>
      </c>
      <c r="B5693" s="89" t="s">
        <v>11640</v>
      </c>
      <c r="C5693" s="89"/>
      <c r="D5693" s="89" t="s">
        <v>2657</v>
      </c>
      <c r="E5693" s="94" t="s">
        <v>556</v>
      </c>
      <c r="F5693" s="95" t="s">
        <v>557</v>
      </c>
      <c r="G5693" s="89" t="s">
        <v>81</v>
      </c>
      <c r="H5693" s="89" t="s">
        <v>11814</v>
      </c>
      <c r="I5693" s="96">
        <v>1</v>
      </c>
      <c r="J5693" s="97">
        <v>971</v>
      </c>
      <c r="K5693" s="98">
        <f t="shared" si="3079"/>
        <v>735.61</v>
      </c>
      <c r="L5693" s="99">
        <f t="shared" si="3080"/>
        <v>1.0815399999999999</v>
      </c>
      <c r="M5693" s="100">
        <f t="shared" si="3081"/>
        <v>1.0590999999999999</v>
      </c>
      <c r="N5693" s="101">
        <f t="shared" si="3082"/>
        <v>0.97811300000000001</v>
      </c>
      <c r="O5693" s="100">
        <f t="shared" si="3083"/>
        <v>1</v>
      </c>
      <c r="P5693" s="98">
        <f t="shared" si="3084"/>
        <v>824.17</v>
      </c>
      <c r="Q5693" s="97">
        <f t="shared" si="3085"/>
        <v>1087.9000000000001</v>
      </c>
      <c r="R5693" s="97"/>
      <c r="S5693" s="97"/>
    </row>
    <row r="5694" spans="1:19" ht="22.5" x14ac:dyDescent="0.25">
      <c r="A5694" s="89" t="s">
        <v>12030</v>
      </c>
      <c r="B5694" s="89" t="s">
        <v>11640</v>
      </c>
      <c r="C5694" s="89"/>
      <c r="D5694" s="89" t="s">
        <v>2661</v>
      </c>
      <c r="E5694" s="94" t="s">
        <v>11816</v>
      </c>
      <c r="F5694" s="95" t="s">
        <v>11817</v>
      </c>
      <c r="G5694" s="89" t="s">
        <v>81</v>
      </c>
      <c r="H5694" s="89" t="s">
        <v>240</v>
      </c>
      <c r="I5694" s="96">
        <v>1</v>
      </c>
      <c r="J5694" s="97">
        <v>9405</v>
      </c>
      <c r="K5694" s="98">
        <f t="shared" si="3079"/>
        <v>4478.57</v>
      </c>
      <c r="L5694" s="99">
        <f t="shared" si="3080"/>
        <v>1.0815399999999999</v>
      </c>
      <c r="M5694" s="100">
        <f t="shared" si="3081"/>
        <v>1.0590999999999999</v>
      </c>
      <c r="N5694" s="101">
        <f t="shared" si="3082"/>
        <v>0.97811300000000001</v>
      </c>
      <c r="O5694" s="100">
        <f t="shared" si="3083"/>
        <v>1</v>
      </c>
      <c r="P5694" s="98">
        <f t="shared" si="3084"/>
        <v>5017.74</v>
      </c>
      <c r="Q5694" s="97">
        <f t="shared" si="3085"/>
        <v>10537.25</v>
      </c>
      <c r="R5694" s="97"/>
      <c r="S5694" s="97"/>
    </row>
    <row r="5695" spans="1:19" x14ac:dyDescent="0.25">
      <c r="A5695" s="89" t="s">
        <v>12031</v>
      </c>
      <c r="B5695" s="89" t="s">
        <v>11640</v>
      </c>
      <c r="C5695" s="89"/>
      <c r="D5695" s="89" t="s">
        <v>2664</v>
      </c>
      <c r="E5695" s="94" t="s">
        <v>12032</v>
      </c>
      <c r="F5695" s="95" t="s">
        <v>12033</v>
      </c>
      <c r="G5695" s="89" t="s">
        <v>648</v>
      </c>
      <c r="H5695" s="89" t="s">
        <v>12</v>
      </c>
      <c r="I5695" s="96">
        <v>1</v>
      </c>
      <c r="J5695" s="97">
        <v>13450</v>
      </c>
      <c r="K5695" s="98">
        <f t="shared" si="3079"/>
        <v>13450</v>
      </c>
      <c r="L5695" s="99">
        <f t="shared" si="3080"/>
        <v>1.0815399999999999</v>
      </c>
      <c r="M5695" s="100">
        <f t="shared" si="3081"/>
        <v>1.0590999999999999</v>
      </c>
      <c r="N5695" s="101">
        <f t="shared" si="3082"/>
        <v>0.97811300000000001</v>
      </c>
      <c r="O5695" s="100">
        <f t="shared" si="3083"/>
        <v>1</v>
      </c>
      <c r="P5695" s="98">
        <f t="shared" si="3084"/>
        <v>15069.22</v>
      </c>
      <c r="Q5695" s="97">
        <f t="shared" si="3085"/>
        <v>15069.22</v>
      </c>
      <c r="R5695" s="97"/>
      <c r="S5695" s="97"/>
    </row>
    <row r="5696" spans="1:19" ht="22.5" x14ac:dyDescent="0.25">
      <c r="A5696" s="89" t="s">
        <v>12034</v>
      </c>
      <c r="B5696" s="89" t="s">
        <v>11640</v>
      </c>
      <c r="C5696" s="89"/>
      <c r="D5696" s="89" t="s">
        <v>2668</v>
      </c>
      <c r="E5696" s="94" t="s">
        <v>12035</v>
      </c>
      <c r="F5696" s="95" t="s">
        <v>12036</v>
      </c>
      <c r="G5696" s="89" t="s">
        <v>648</v>
      </c>
      <c r="H5696" s="89" t="s">
        <v>12037</v>
      </c>
      <c r="I5696" s="96">
        <v>1</v>
      </c>
      <c r="J5696" s="97">
        <v>-11533</v>
      </c>
      <c r="K5696" s="98">
        <f t="shared" si="3079"/>
        <v>11533</v>
      </c>
      <c r="L5696" s="99">
        <f t="shared" si="3080"/>
        <v>1.0815399999999999</v>
      </c>
      <c r="M5696" s="100">
        <f t="shared" si="3081"/>
        <v>1.0590999999999999</v>
      </c>
      <c r="N5696" s="101">
        <f t="shared" si="3082"/>
        <v>0.97811300000000001</v>
      </c>
      <c r="O5696" s="100">
        <f t="shared" si="3083"/>
        <v>1</v>
      </c>
      <c r="P5696" s="98">
        <f t="shared" si="3084"/>
        <v>12921.44</v>
      </c>
      <c r="Q5696" s="97">
        <f t="shared" si="3085"/>
        <v>-12921.44</v>
      </c>
      <c r="R5696" s="97"/>
      <c r="S5696" s="97"/>
    </row>
    <row r="5697" spans="1:19" ht="22.5" x14ac:dyDescent="0.25">
      <c r="A5697" s="89" t="s">
        <v>12038</v>
      </c>
      <c r="B5697" s="89" t="s">
        <v>11640</v>
      </c>
      <c r="C5697" s="89"/>
      <c r="D5697" s="89" t="s">
        <v>2672</v>
      </c>
      <c r="E5697" s="94" t="s">
        <v>12039</v>
      </c>
      <c r="F5697" s="95" t="s">
        <v>12040</v>
      </c>
      <c r="G5697" s="89" t="s">
        <v>648</v>
      </c>
      <c r="H5697" s="89" t="s">
        <v>12</v>
      </c>
      <c r="I5697" s="96">
        <v>1</v>
      </c>
      <c r="J5697" s="97">
        <v>36294</v>
      </c>
      <c r="K5697" s="98">
        <f t="shared" si="3079"/>
        <v>36294</v>
      </c>
      <c r="L5697" s="99">
        <f t="shared" si="3080"/>
        <v>1.0815399999999999</v>
      </c>
      <c r="M5697" s="100">
        <f t="shared" si="3081"/>
        <v>1.0590999999999999</v>
      </c>
      <c r="N5697" s="101">
        <f t="shared" si="3082"/>
        <v>0.97811300000000001</v>
      </c>
      <c r="O5697" s="100">
        <f t="shared" si="3083"/>
        <v>1</v>
      </c>
      <c r="P5697" s="98">
        <f t="shared" si="3084"/>
        <v>40663.370000000003</v>
      </c>
      <c r="Q5697" s="97">
        <f t="shared" si="3085"/>
        <v>40663.370000000003</v>
      </c>
      <c r="R5697" s="97"/>
      <c r="S5697" s="97"/>
    </row>
    <row r="5698" spans="1:19" ht="33.75" x14ac:dyDescent="0.25">
      <c r="A5698" s="89" t="s">
        <v>12041</v>
      </c>
      <c r="B5698" s="89" t="s">
        <v>11640</v>
      </c>
      <c r="C5698" s="89"/>
      <c r="D5698" s="89" t="s">
        <v>2674</v>
      </c>
      <c r="E5698" s="94" t="s">
        <v>12042</v>
      </c>
      <c r="F5698" s="95" t="s">
        <v>12043</v>
      </c>
      <c r="G5698" s="89" t="s">
        <v>648</v>
      </c>
      <c r="H5698" s="89" t="s">
        <v>12</v>
      </c>
      <c r="I5698" s="96">
        <v>1</v>
      </c>
      <c r="J5698" s="97">
        <v>14407</v>
      </c>
      <c r="K5698" s="98">
        <f t="shared" si="3079"/>
        <v>14407</v>
      </c>
      <c r="L5698" s="99">
        <f t="shared" si="3080"/>
        <v>1.0815399999999999</v>
      </c>
      <c r="M5698" s="100">
        <f t="shared" si="3081"/>
        <v>1.0590999999999999</v>
      </c>
      <c r="N5698" s="101">
        <f t="shared" si="3082"/>
        <v>0.97811300000000001</v>
      </c>
      <c r="O5698" s="100">
        <f t="shared" si="3083"/>
        <v>1</v>
      </c>
      <c r="P5698" s="98">
        <f t="shared" si="3084"/>
        <v>16141.43</v>
      </c>
      <c r="Q5698" s="97">
        <f t="shared" si="3085"/>
        <v>16141.43</v>
      </c>
      <c r="R5698" s="97"/>
      <c r="S5698" s="97"/>
    </row>
    <row r="5699" spans="1:19" ht="33.75" x14ac:dyDescent="0.25">
      <c r="A5699" s="89" t="s">
        <v>12044</v>
      </c>
      <c r="B5699" s="89" t="s">
        <v>11640</v>
      </c>
      <c r="C5699" s="89"/>
      <c r="D5699" s="89" t="s">
        <v>2678</v>
      </c>
      <c r="E5699" s="94" t="s">
        <v>12045</v>
      </c>
      <c r="F5699" s="95" t="s">
        <v>12046</v>
      </c>
      <c r="G5699" s="89" t="s">
        <v>648</v>
      </c>
      <c r="H5699" s="89" t="s">
        <v>12</v>
      </c>
      <c r="I5699" s="96">
        <v>1</v>
      </c>
      <c r="J5699" s="97">
        <v>2271</v>
      </c>
      <c r="K5699" s="98">
        <f t="shared" si="3079"/>
        <v>2271</v>
      </c>
      <c r="L5699" s="99">
        <f t="shared" si="3080"/>
        <v>1.0815399999999999</v>
      </c>
      <c r="M5699" s="100">
        <f t="shared" si="3081"/>
        <v>1.0590999999999999</v>
      </c>
      <c r="N5699" s="101">
        <f t="shared" si="3082"/>
        <v>0.97811300000000001</v>
      </c>
      <c r="O5699" s="100">
        <f t="shared" si="3083"/>
        <v>1</v>
      </c>
      <c r="P5699" s="98">
        <f t="shared" si="3084"/>
        <v>2544.4</v>
      </c>
      <c r="Q5699" s="97">
        <f t="shared" si="3085"/>
        <v>2544.4</v>
      </c>
      <c r="R5699" s="97"/>
      <c r="S5699" s="97"/>
    </row>
    <row r="5700" spans="1:19" x14ac:dyDescent="0.25">
      <c r="A5700" s="89" t="s">
        <v>12047</v>
      </c>
      <c r="B5700" s="89" t="s">
        <v>11640</v>
      </c>
      <c r="C5700" s="89"/>
      <c r="D5700" s="89" t="s">
        <v>2680</v>
      </c>
      <c r="E5700" s="94" t="s">
        <v>12048</v>
      </c>
      <c r="F5700" s="95" t="s">
        <v>12049</v>
      </c>
      <c r="G5700" s="89" t="s">
        <v>1077</v>
      </c>
      <c r="H5700" s="89" t="s">
        <v>201</v>
      </c>
      <c r="I5700" s="96">
        <v>1</v>
      </c>
      <c r="J5700" s="97">
        <v>2822</v>
      </c>
      <c r="K5700" s="98">
        <f t="shared" si="3079"/>
        <v>56.44</v>
      </c>
      <c r="L5700" s="99">
        <f t="shared" si="3080"/>
        <v>1.0815399999999999</v>
      </c>
      <c r="M5700" s="100">
        <f t="shared" si="3081"/>
        <v>1.0590999999999999</v>
      </c>
      <c r="N5700" s="101">
        <f t="shared" si="3082"/>
        <v>0.97811300000000001</v>
      </c>
      <c r="O5700" s="100">
        <f t="shared" si="3083"/>
        <v>1</v>
      </c>
      <c r="P5700" s="98">
        <f t="shared" si="3084"/>
        <v>63.23</v>
      </c>
      <c r="Q5700" s="97">
        <f t="shared" si="3085"/>
        <v>3161.5</v>
      </c>
      <c r="R5700" s="97"/>
      <c r="S5700" s="97"/>
    </row>
    <row r="5701" spans="1:19" ht="22.5" x14ac:dyDescent="0.25">
      <c r="A5701" s="89" t="s">
        <v>12050</v>
      </c>
      <c r="B5701" s="89" t="s">
        <v>11640</v>
      </c>
      <c r="C5701" s="89"/>
      <c r="D5701" s="89" t="s">
        <v>2684</v>
      </c>
      <c r="E5701" s="94" t="s">
        <v>12051</v>
      </c>
      <c r="F5701" s="95" t="s">
        <v>12052</v>
      </c>
      <c r="G5701" s="89" t="s">
        <v>648</v>
      </c>
      <c r="H5701" s="89" t="s">
        <v>12</v>
      </c>
      <c r="I5701" s="96">
        <v>1</v>
      </c>
      <c r="J5701" s="97">
        <v>93</v>
      </c>
      <c r="K5701" s="98">
        <f t="shared" si="3079"/>
        <v>93</v>
      </c>
      <c r="L5701" s="99">
        <f t="shared" si="3080"/>
        <v>1.0815399999999999</v>
      </c>
      <c r="M5701" s="100">
        <f t="shared" si="3081"/>
        <v>1.0590999999999999</v>
      </c>
      <c r="N5701" s="101">
        <f t="shared" si="3082"/>
        <v>0.97811300000000001</v>
      </c>
      <c r="O5701" s="100">
        <f t="shared" si="3083"/>
        <v>1</v>
      </c>
      <c r="P5701" s="98">
        <f t="shared" si="3084"/>
        <v>104.2</v>
      </c>
      <c r="Q5701" s="97">
        <f t="shared" si="3085"/>
        <v>104.2</v>
      </c>
      <c r="R5701" s="97"/>
      <c r="S5701" s="97"/>
    </row>
    <row r="5702" spans="1:19" x14ac:dyDescent="0.25">
      <c r="A5702" s="89" t="s">
        <v>12053</v>
      </c>
      <c r="B5702" s="89" t="s">
        <v>11640</v>
      </c>
      <c r="C5702" s="89"/>
      <c r="D5702" s="89" t="s">
        <v>2689</v>
      </c>
      <c r="E5702" s="94" t="s">
        <v>12054</v>
      </c>
      <c r="F5702" s="95" t="s">
        <v>12055</v>
      </c>
      <c r="G5702" s="89" t="s">
        <v>648</v>
      </c>
      <c r="H5702" s="89" t="s">
        <v>12</v>
      </c>
      <c r="I5702" s="96">
        <v>1</v>
      </c>
      <c r="J5702" s="97">
        <v>11924</v>
      </c>
      <c r="K5702" s="98">
        <f t="shared" ref="K5702:K5710" si="3086">J5702/H5702</f>
        <v>11924</v>
      </c>
      <c r="L5702" s="99">
        <f t="shared" ref="L5702:L5710" si="3087">$L$8</f>
        <v>1.0815399999999999</v>
      </c>
      <c r="M5702" s="100">
        <f t="shared" ref="M5702:M5710" si="3088">$M$8</f>
        <v>1.0590999999999999</v>
      </c>
      <c r="N5702" s="101">
        <f t="shared" ref="N5702:N5710" si="3089">$N$8</f>
        <v>0.97811300000000001</v>
      </c>
      <c r="O5702" s="100">
        <f t="shared" ref="O5702:O5710" si="3090">$O$8</f>
        <v>1</v>
      </c>
      <c r="P5702" s="98">
        <f t="shared" ref="P5702:P5710" si="3091">K5702*L5702*M5702*N5702*O5702</f>
        <v>13359.51</v>
      </c>
      <c r="Q5702" s="97">
        <f t="shared" ref="Q5702:Q5710" si="3092">H5702*P5702</f>
        <v>13359.51</v>
      </c>
      <c r="R5702" s="97"/>
      <c r="S5702" s="97"/>
    </row>
    <row r="5703" spans="1:19" x14ac:dyDescent="0.25">
      <c r="A5703" s="89" t="s">
        <v>12056</v>
      </c>
      <c r="B5703" s="89" t="s">
        <v>11640</v>
      </c>
      <c r="C5703" s="89"/>
      <c r="D5703" s="89" t="s">
        <v>2693</v>
      </c>
      <c r="E5703" s="94" t="s">
        <v>12057</v>
      </c>
      <c r="F5703" s="95" t="s">
        <v>12058</v>
      </c>
      <c r="G5703" s="89" t="s">
        <v>209</v>
      </c>
      <c r="H5703" s="89" t="s">
        <v>12059</v>
      </c>
      <c r="I5703" s="96">
        <v>1</v>
      </c>
      <c r="J5703" s="97">
        <v>11341</v>
      </c>
      <c r="K5703" s="98">
        <f t="shared" si="3086"/>
        <v>553219.51</v>
      </c>
      <c r="L5703" s="99">
        <f t="shared" si="3087"/>
        <v>1.0815399999999999</v>
      </c>
      <c r="M5703" s="100">
        <f t="shared" si="3088"/>
        <v>1.0590999999999999</v>
      </c>
      <c r="N5703" s="101">
        <f t="shared" si="3089"/>
        <v>0.97811300000000001</v>
      </c>
      <c r="O5703" s="100">
        <f t="shared" si="3090"/>
        <v>1</v>
      </c>
      <c r="P5703" s="98">
        <f t="shared" si="3091"/>
        <v>619820.69999999995</v>
      </c>
      <c r="Q5703" s="97">
        <f t="shared" si="3092"/>
        <v>12706.32</v>
      </c>
      <c r="R5703" s="97"/>
      <c r="S5703" s="97"/>
    </row>
    <row r="5704" spans="1:19" ht="22.5" x14ac:dyDescent="0.25">
      <c r="A5704" s="89" t="s">
        <v>12060</v>
      </c>
      <c r="B5704" s="89" t="s">
        <v>11640</v>
      </c>
      <c r="C5704" s="89"/>
      <c r="D5704" s="89" t="s">
        <v>2697</v>
      </c>
      <c r="E5704" s="94" t="s">
        <v>12061</v>
      </c>
      <c r="F5704" s="95" t="s">
        <v>12062</v>
      </c>
      <c r="G5704" s="89" t="s">
        <v>1077</v>
      </c>
      <c r="H5704" s="89" t="s">
        <v>12063</v>
      </c>
      <c r="I5704" s="96">
        <v>1</v>
      </c>
      <c r="J5704" s="97">
        <v>286882</v>
      </c>
      <c r="K5704" s="98">
        <f t="shared" si="3086"/>
        <v>13855.69</v>
      </c>
      <c r="L5704" s="99">
        <f t="shared" si="3087"/>
        <v>1.0815399999999999</v>
      </c>
      <c r="M5704" s="100">
        <f t="shared" si="3088"/>
        <v>1.0590999999999999</v>
      </c>
      <c r="N5704" s="101">
        <f t="shared" si="3089"/>
        <v>0.97811300000000001</v>
      </c>
      <c r="O5704" s="100">
        <f t="shared" si="3090"/>
        <v>1</v>
      </c>
      <c r="P5704" s="98">
        <f t="shared" si="3091"/>
        <v>15523.75</v>
      </c>
      <c r="Q5704" s="97">
        <f t="shared" si="3092"/>
        <v>321419.24</v>
      </c>
      <c r="R5704" s="97"/>
      <c r="S5704" s="97"/>
    </row>
    <row r="5705" spans="1:19" x14ac:dyDescent="0.25">
      <c r="A5705" s="89" t="s">
        <v>12064</v>
      </c>
      <c r="B5705" s="89" t="s">
        <v>11640</v>
      </c>
      <c r="C5705" s="89"/>
      <c r="D5705" s="89" t="s">
        <v>2701</v>
      </c>
      <c r="E5705" s="94" t="s">
        <v>11841</v>
      </c>
      <c r="F5705" s="95" t="s">
        <v>11842</v>
      </c>
      <c r="G5705" s="89" t="s">
        <v>11843</v>
      </c>
      <c r="H5705" s="89" t="s">
        <v>12065</v>
      </c>
      <c r="I5705" s="96">
        <v>1</v>
      </c>
      <c r="J5705" s="97">
        <v>14049</v>
      </c>
      <c r="K5705" s="98">
        <f t="shared" si="3086"/>
        <v>68531.710000000006</v>
      </c>
      <c r="L5705" s="99">
        <f t="shared" si="3087"/>
        <v>1.0815399999999999</v>
      </c>
      <c r="M5705" s="100">
        <f t="shared" si="3088"/>
        <v>1.0590999999999999</v>
      </c>
      <c r="N5705" s="101">
        <f t="shared" si="3089"/>
        <v>0.97811300000000001</v>
      </c>
      <c r="O5705" s="100">
        <f t="shared" si="3090"/>
        <v>1</v>
      </c>
      <c r="P5705" s="98">
        <f t="shared" si="3091"/>
        <v>76782.13</v>
      </c>
      <c r="Q5705" s="97">
        <f t="shared" si="3092"/>
        <v>15740.34</v>
      </c>
      <c r="R5705" s="97"/>
      <c r="S5705" s="97"/>
    </row>
    <row r="5706" spans="1:19" x14ac:dyDescent="0.25">
      <c r="A5706" s="89" t="s">
        <v>12066</v>
      </c>
      <c r="B5706" s="89" t="s">
        <v>11640</v>
      </c>
      <c r="C5706" s="89"/>
      <c r="D5706" s="89" t="s">
        <v>2704</v>
      </c>
      <c r="E5706" s="94" t="s">
        <v>11845</v>
      </c>
      <c r="F5706" s="95" t="s">
        <v>11846</v>
      </c>
      <c r="G5706" s="89" t="s">
        <v>11847</v>
      </c>
      <c r="H5706" s="89" t="s">
        <v>24</v>
      </c>
      <c r="I5706" s="96">
        <v>1</v>
      </c>
      <c r="J5706" s="97">
        <v>7501</v>
      </c>
      <c r="K5706" s="98">
        <f t="shared" si="3086"/>
        <v>3750.5</v>
      </c>
      <c r="L5706" s="99">
        <f t="shared" si="3087"/>
        <v>1.0815399999999999</v>
      </c>
      <c r="M5706" s="100">
        <f t="shared" si="3088"/>
        <v>1.0590999999999999</v>
      </c>
      <c r="N5706" s="101">
        <f t="shared" si="3089"/>
        <v>0.97811300000000001</v>
      </c>
      <c r="O5706" s="100">
        <f t="shared" si="3090"/>
        <v>1</v>
      </c>
      <c r="P5706" s="98">
        <f t="shared" si="3091"/>
        <v>4202.0200000000004</v>
      </c>
      <c r="Q5706" s="97">
        <f t="shared" si="3092"/>
        <v>8404.0400000000009</v>
      </c>
      <c r="R5706" s="97"/>
      <c r="S5706" s="97"/>
    </row>
    <row r="5707" spans="1:19" ht="22.5" x14ac:dyDescent="0.25">
      <c r="A5707" s="89" t="s">
        <v>12067</v>
      </c>
      <c r="B5707" s="89" t="s">
        <v>11640</v>
      </c>
      <c r="C5707" s="89"/>
      <c r="D5707" s="89" t="s">
        <v>2708</v>
      </c>
      <c r="E5707" s="94" t="s">
        <v>11861</v>
      </c>
      <c r="F5707" s="95" t="s">
        <v>11862</v>
      </c>
      <c r="G5707" s="89" t="s">
        <v>648</v>
      </c>
      <c r="H5707" s="89" t="s">
        <v>34</v>
      </c>
      <c r="I5707" s="96">
        <v>1</v>
      </c>
      <c r="J5707" s="97">
        <v>2461</v>
      </c>
      <c r="K5707" s="98">
        <f t="shared" si="3086"/>
        <v>615.25</v>
      </c>
      <c r="L5707" s="99">
        <f t="shared" si="3087"/>
        <v>1.0815399999999999</v>
      </c>
      <c r="M5707" s="100">
        <f t="shared" si="3088"/>
        <v>1.0590999999999999</v>
      </c>
      <c r="N5707" s="101">
        <f t="shared" si="3089"/>
        <v>0.97811300000000001</v>
      </c>
      <c r="O5707" s="100">
        <f t="shared" si="3090"/>
        <v>1</v>
      </c>
      <c r="P5707" s="98">
        <f t="shared" si="3091"/>
        <v>689.32</v>
      </c>
      <c r="Q5707" s="97">
        <f t="shared" si="3092"/>
        <v>2757.28</v>
      </c>
      <c r="R5707" s="97"/>
      <c r="S5707" s="97"/>
    </row>
    <row r="5708" spans="1:19" ht="22.5" x14ac:dyDescent="0.25">
      <c r="A5708" s="89" t="s">
        <v>12068</v>
      </c>
      <c r="B5708" s="89" t="s">
        <v>11640</v>
      </c>
      <c r="C5708" s="89"/>
      <c r="D5708" s="89" t="s">
        <v>2712</v>
      </c>
      <c r="E5708" s="94" t="s">
        <v>11864</v>
      </c>
      <c r="F5708" s="95" t="s">
        <v>11865</v>
      </c>
      <c r="G5708" s="89" t="s">
        <v>648</v>
      </c>
      <c r="H5708" s="89" t="s">
        <v>34</v>
      </c>
      <c r="I5708" s="96">
        <v>1</v>
      </c>
      <c r="J5708" s="97">
        <v>7783</v>
      </c>
      <c r="K5708" s="98">
        <f t="shared" si="3086"/>
        <v>1945.75</v>
      </c>
      <c r="L5708" s="99">
        <f t="shared" si="3087"/>
        <v>1.0815399999999999</v>
      </c>
      <c r="M5708" s="100">
        <f t="shared" si="3088"/>
        <v>1.0590999999999999</v>
      </c>
      <c r="N5708" s="101">
        <f t="shared" si="3089"/>
        <v>0.97811300000000001</v>
      </c>
      <c r="O5708" s="100">
        <f t="shared" si="3090"/>
        <v>1</v>
      </c>
      <c r="P5708" s="98">
        <f t="shared" si="3091"/>
        <v>2180</v>
      </c>
      <c r="Q5708" s="97">
        <f t="shared" si="3092"/>
        <v>8720</v>
      </c>
      <c r="R5708" s="97"/>
      <c r="S5708" s="97"/>
    </row>
    <row r="5709" spans="1:19" x14ac:dyDescent="0.25">
      <c r="A5709" s="89" t="s">
        <v>12069</v>
      </c>
      <c r="B5709" s="89" t="s">
        <v>11640</v>
      </c>
      <c r="C5709" s="89"/>
      <c r="D5709" s="89" t="s">
        <v>2715</v>
      </c>
      <c r="E5709" s="94" t="s">
        <v>11867</v>
      </c>
      <c r="F5709" s="95" t="s">
        <v>11868</v>
      </c>
      <c r="G5709" s="89" t="s">
        <v>648</v>
      </c>
      <c r="H5709" s="89" t="s">
        <v>55</v>
      </c>
      <c r="I5709" s="96">
        <v>1</v>
      </c>
      <c r="J5709" s="97">
        <v>97</v>
      </c>
      <c r="K5709" s="98">
        <f t="shared" si="3086"/>
        <v>12.13</v>
      </c>
      <c r="L5709" s="99">
        <f t="shared" si="3087"/>
        <v>1.0815399999999999</v>
      </c>
      <c r="M5709" s="100">
        <f t="shared" si="3088"/>
        <v>1.0590999999999999</v>
      </c>
      <c r="N5709" s="101">
        <f t="shared" si="3089"/>
        <v>0.97811300000000001</v>
      </c>
      <c r="O5709" s="100">
        <f t="shared" si="3090"/>
        <v>1</v>
      </c>
      <c r="P5709" s="98">
        <f t="shared" si="3091"/>
        <v>13.59</v>
      </c>
      <c r="Q5709" s="97">
        <f t="shared" si="3092"/>
        <v>108.72</v>
      </c>
      <c r="R5709" s="97"/>
      <c r="S5709" s="97"/>
    </row>
    <row r="5710" spans="1:19" x14ac:dyDescent="0.25">
      <c r="A5710" s="89" t="s">
        <v>12070</v>
      </c>
      <c r="B5710" s="89" t="s">
        <v>11640</v>
      </c>
      <c r="C5710" s="89"/>
      <c r="D5710" s="89" t="s">
        <v>2719</v>
      </c>
      <c r="E5710" s="94" t="s">
        <v>11870</v>
      </c>
      <c r="F5710" s="95" t="s">
        <v>11871</v>
      </c>
      <c r="G5710" s="89" t="s">
        <v>648</v>
      </c>
      <c r="H5710" s="89" t="s">
        <v>55</v>
      </c>
      <c r="I5710" s="96">
        <v>1</v>
      </c>
      <c r="J5710" s="97">
        <v>370</v>
      </c>
      <c r="K5710" s="98">
        <f t="shared" si="3086"/>
        <v>46.25</v>
      </c>
      <c r="L5710" s="99">
        <f t="shared" si="3087"/>
        <v>1.0815399999999999</v>
      </c>
      <c r="M5710" s="100">
        <f t="shared" si="3088"/>
        <v>1.0590999999999999</v>
      </c>
      <c r="N5710" s="101">
        <f t="shared" si="3089"/>
        <v>0.97811300000000001</v>
      </c>
      <c r="O5710" s="100">
        <f t="shared" si="3090"/>
        <v>1</v>
      </c>
      <c r="P5710" s="98">
        <f t="shared" si="3091"/>
        <v>51.82</v>
      </c>
      <c r="Q5710" s="97">
        <f t="shared" si="3092"/>
        <v>414.56</v>
      </c>
      <c r="R5710" s="97"/>
      <c r="S5710" s="97"/>
    </row>
    <row r="5711" spans="1:19" x14ac:dyDescent="0.25">
      <c r="A5711" s="72"/>
      <c r="B5711" s="77"/>
      <c r="C5711" s="77"/>
      <c r="D5711" s="77"/>
      <c r="E5711" s="76"/>
      <c r="F5711" s="76" t="s">
        <v>12071</v>
      </c>
      <c r="G5711" s="77"/>
      <c r="H5711" s="77"/>
      <c r="I5711" s="78"/>
      <c r="J5711" s="79">
        <f>J5712+J5765+J5810</f>
        <v>755445</v>
      </c>
      <c r="K5711" s="98"/>
      <c r="L5711" s="99"/>
      <c r="M5711" s="100"/>
      <c r="N5711" s="101"/>
      <c r="O5711" s="100"/>
      <c r="P5711" s="98"/>
      <c r="Q5711" s="79">
        <f>Q5712+Q5765+Q5810</f>
        <v>846392.8</v>
      </c>
      <c r="R5711" s="79">
        <f t="shared" ref="R5711:S5711" si="3093">R5712+R5765+R5810</f>
        <v>0</v>
      </c>
      <c r="S5711" s="79">
        <f t="shared" si="3093"/>
        <v>0</v>
      </c>
    </row>
    <row r="5712" spans="1:19" x14ac:dyDescent="0.25">
      <c r="A5712" s="82" t="s">
        <v>9480</v>
      </c>
      <c r="B5712" s="83"/>
      <c r="C5712" s="84"/>
      <c r="D5712" s="85"/>
      <c r="E5712" s="86"/>
      <c r="F5712" s="86" t="s">
        <v>12073</v>
      </c>
      <c r="G5712" s="82"/>
      <c r="H5712" s="82"/>
      <c r="I5712" s="87"/>
      <c r="J5712" s="88">
        <f>SUM(J5713:J5764)</f>
        <v>201119</v>
      </c>
      <c r="K5712" s="98"/>
      <c r="L5712" s="99"/>
      <c r="M5712" s="100"/>
      <c r="N5712" s="101"/>
      <c r="O5712" s="100"/>
      <c r="P5712" s="98"/>
      <c r="Q5712" s="88">
        <f>SUM(Q5713:Q5764)</f>
        <v>225332.42</v>
      </c>
      <c r="R5712" s="88">
        <f t="shared" ref="R5712:S5712" si="3094">SUM(R5713:R5764)</f>
        <v>0</v>
      </c>
      <c r="S5712" s="88">
        <f t="shared" si="3094"/>
        <v>0</v>
      </c>
    </row>
    <row r="5713" spans="1:19" x14ac:dyDescent="0.25">
      <c r="A5713" s="89"/>
      <c r="B5713" s="90"/>
      <c r="C5713" s="90"/>
      <c r="D5713" s="91"/>
      <c r="E5713" s="92"/>
      <c r="F5713" s="92" t="s">
        <v>12074</v>
      </c>
      <c r="G5713" s="91"/>
      <c r="H5713" s="91"/>
      <c r="I5713" s="93">
        <v>1</v>
      </c>
      <c r="J5713" s="91"/>
      <c r="K5713" s="98"/>
      <c r="L5713" s="99"/>
      <c r="M5713" s="100"/>
      <c r="N5713" s="101"/>
      <c r="O5713" s="100"/>
      <c r="P5713" s="98"/>
      <c r="Q5713" s="91"/>
      <c r="R5713" s="91"/>
      <c r="S5713" s="91"/>
    </row>
    <row r="5714" spans="1:19" ht="22.5" x14ac:dyDescent="0.25">
      <c r="A5714" s="89" t="s">
        <v>12075</v>
      </c>
      <c r="B5714" s="89" t="s">
        <v>12076</v>
      </c>
      <c r="C5714" s="89"/>
      <c r="D5714" s="89" t="s">
        <v>12</v>
      </c>
      <c r="E5714" s="94" t="s">
        <v>10512</v>
      </c>
      <c r="F5714" s="95" t="s">
        <v>10513</v>
      </c>
      <c r="G5714" s="89" t="s">
        <v>37</v>
      </c>
      <c r="H5714" s="89" t="s">
        <v>6210</v>
      </c>
      <c r="I5714" s="96">
        <v>1</v>
      </c>
      <c r="J5714" s="97">
        <v>9199</v>
      </c>
      <c r="K5714" s="98">
        <f t="shared" ref="K5714:K5722" si="3095">J5714/H5714</f>
        <v>74485.83</v>
      </c>
      <c r="L5714" s="99">
        <f t="shared" ref="L5714:L5722" si="3096">$L$8</f>
        <v>1.0815399999999999</v>
      </c>
      <c r="M5714" s="100">
        <f t="shared" ref="M5714:M5722" si="3097">$M$8</f>
        <v>1.0590999999999999</v>
      </c>
      <c r="N5714" s="101">
        <f t="shared" ref="N5714:N5722" si="3098">$N$8</f>
        <v>0.97811300000000001</v>
      </c>
      <c r="O5714" s="100">
        <f t="shared" ref="O5714:O5722" si="3099">$O$8</f>
        <v>1</v>
      </c>
      <c r="P5714" s="98">
        <f t="shared" ref="P5714:P5722" si="3100">K5714*L5714*M5714*N5714*O5714</f>
        <v>83453.06</v>
      </c>
      <c r="Q5714" s="97">
        <f t="shared" ref="Q5714:Q5722" si="3101">H5714*P5714</f>
        <v>10306.450000000001</v>
      </c>
      <c r="R5714" s="97"/>
      <c r="S5714" s="97"/>
    </row>
    <row r="5715" spans="1:19" ht="22.5" x14ac:dyDescent="0.25">
      <c r="A5715" s="89" t="s">
        <v>12077</v>
      </c>
      <c r="B5715" s="89" t="s">
        <v>12076</v>
      </c>
      <c r="C5715" s="89"/>
      <c r="D5715" s="89" t="s">
        <v>24</v>
      </c>
      <c r="E5715" s="94" t="s">
        <v>137</v>
      </c>
      <c r="F5715" s="95" t="s">
        <v>694</v>
      </c>
      <c r="G5715" s="89" t="s">
        <v>37</v>
      </c>
      <c r="H5715" s="89" t="s">
        <v>12078</v>
      </c>
      <c r="I5715" s="96">
        <v>1</v>
      </c>
      <c r="J5715" s="97">
        <v>1857</v>
      </c>
      <c r="K5715" s="98">
        <f t="shared" si="3095"/>
        <v>86577.46</v>
      </c>
      <c r="L5715" s="99">
        <f t="shared" si="3096"/>
        <v>1.0815399999999999</v>
      </c>
      <c r="M5715" s="100">
        <f t="shared" si="3097"/>
        <v>1.0590999999999999</v>
      </c>
      <c r="N5715" s="101">
        <f t="shared" si="3098"/>
        <v>0.97811300000000001</v>
      </c>
      <c r="O5715" s="100">
        <f t="shared" si="3099"/>
        <v>1</v>
      </c>
      <c r="P5715" s="98">
        <f t="shared" si="3100"/>
        <v>97000.38</v>
      </c>
      <c r="Q5715" s="97">
        <f t="shared" si="3101"/>
        <v>2080.56</v>
      </c>
      <c r="R5715" s="97"/>
      <c r="S5715" s="97"/>
    </row>
    <row r="5716" spans="1:19" ht="22.5" x14ac:dyDescent="0.25">
      <c r="A5716" s="89" t="s">
        <v>12079</v>
      </c>
      <c r="B5716" s="89" t="s">
        <v>12076</v>
      </c>
      <c r="C5716" s="89"/>
      <c r="D5716" s="89" t="s">
        <v>30</v>
      </c>
      <c r="E5716" s="94" t="s">
        <v>31</v>
      </c>
      <c r="F5716" s="95" t="s">
        <v>32</v>
      </c>
      <c r="G5716" s="89" t="s">
        <v>27</v>
      </c>
      <c r="H5716" s="89" t="s">
        <v>12080</v>
      </c>
      <c r="I5716" s="96">
        <v>1</v>
      </c>
      <c r="J5716" s="97">
        <v>24460</v>
      </c>
      <c r="K5716" s="98">
        <f t="shared" si="3095"/>
        <v>672.35</v>
      </c>
      <c r="L5716" s="99">
        <f t="shared" si="3096"/>
        <v>1.0815399999999999</v>
      </c>
      <c r="M5716" s="100">
        <f t="shared" si="3097"/>
        <v>1.0590999999999999</v>
      </c>
      <c r="N5716" s="101">
        <f t="shared" si="3098"/>
        <v>0.97811300000000001</v>
      </c>
      <c r="O5716" s="100">
        <f t="shared" si="3099"/>
        <v>1</v>
      </c>
      <c r="P5716" s="98">
        <f t="shared" si="3100"/>
        <v>753.29</v>
      </c>
      <c r="Q5716" s="97">
        <f t="shared" si="3101"/>
        <v>27404.69</v>
      </c>
      <c r="R5716" s="97"/>
      <c r="S5716" s="97"/>
    </row>
    <row r="5717" spans="1:19" ht="22.5" x14ac:dyDescent="0.25">
      <c r="A5717" s="89" t="s">
        <v>12081</v>
      </c>
      <c r="B5717" s="89" t="s">
        <v>12076</v>
      </c>
      <c r="C5717" s="89"/>
      <c r="D5717" s="89" t="s">
        <v>34</v>
      </c>
      <c r="E5717" s="94" t="s">
        <v>5517</v>
      </c>
      <c r="F5717" s="95" t="s">
        <v>12082</v>
      </c>
      <c r="G5717" s="89" t="s">
        <v>51</v>
      </c>
      <c r="H5717" s="89" t="s">
        <v>12083</v>
      </c>
      <c r="I5717" s="96">
        <v>1</v>
      </c>
      <c r="J5717" s="97">
        <v>5757</v>
      </c>
      <c r="K5717" s="98">
        <f t="shared" si="3095"/>
        <v>170325.44</v>
      </c>
      <c r="L5717" s="99">
        <f t="shared" si="3096"/>
        <v>1.0815399999999999</v>
      </c>
      <c r="M5717" s="100">
        <f t="shared" si="3097"/>
        <v>1.0590999999999999</v>
      </c>
      <c r="N5717" s="101">
        <f t="shared" si="3098"/>
        <v>0.97811300000000001</v>
      </c>
      <c r="O5717" s="100">
        <f t="shared" si="3099"/>
        <v>1</v>
      </c>
      <c r="P5717" s="98">
        <f t="shared" si="3100"/>
        <v>190830.64</v>
      </c>
      <c r="Q5717" s="97">
        <f t="shared" si="3101"/>
        <v>6450.08</v>
      </c>
      <c r="R5717" s="97"/>
      <c r="S5717" s="97"/>
    </row>
    <row r="5718" spans="1:19" ht="22.5" x14ac:dyDescent="0.25">
      <c r="A5718" s="89" t="s">
        <v>12084</v>
      </c>
      <c r="B5718" s="89" t="s">
        <v>12076</v>
      </c>
      <c r="C5718" s="89"/>
      <c r="D5718" s="89" t="s">
        <v>40</v>
      </c>
      <c r="E5718" s="94" t="s">
        <v>5521</v>
      </c>
      <c r="F5718" s="95" t="s">
        <v>5522</v>
      </c>
      <c r="G5718" s="89" t="s">
        <v>37</v>
      </c>
      <c r="H5718" s="89" t="s">
        <v>92</v>
      </c>
      <c r="I5718" s="96">
        <v>1</v>
      </c>
      <c r="J5718" s="97">
        <v>84</v>
      </c>
      <c r="K5718" s="98">
        <f t="shared" si="3095"/>
        <v>4200</v>
      </c>
      <c r="L5718" s="99">
        <f t="shared" si="3096"/>
        <v>1.0815399999999999</v>
      </c>
      <c r="M5718" s="100">
        <f t="shared" si="3097"/>
        <v>1.0590999999999999</v>
      </c>
      <c r="N5718" s="101">
        <f t="shared" si="3098"/>
        <v>0.97811300000000001</v>
      </c>
      <c r="O5718" s="100">
        <f t="shared" si="3099"/>
        <v>1</v>
      </c>
      <c r="P5718" s="98">
        <f t="shared" si="3100"/>
        <v>4705.63</v>
      </c>
      <c r="Q5718" s="97">
        <f t="shared" si="3101"/>
        <v>94.11</v>
      </c>
      <c r="R5718" s="97"/>
      <c r="S5718" s="97"/>
    </row>
    <row r="5719" spans="1:19" x14ac:dyDescent="0.25">
      <c r="A5719" s="89" t="s">
        <v>12085</v>
      </c>
      <c r="B5719" s="89" t="s">
        <v>12076</v>
      </c>
      <c r="C5719" s="89"/>
      <c r="D5719" s="89" t="s">
        <v>43</v>
      </c>
      <c r="E5719" s="94" t="s">
        <v>49</v>
      </c>
      <c r="F5719" s="95" t="s">
        <v>50</v>
      </c>
      <c r="G5719" s="89" t="s">
        <v>51</v>
      </c>
      <c r="H5719" s="89" t="s">
        <v>1183</v>
      </c>
      <c r="I5719" s="96">
        <v>1</v>
      </c>
      <c r="J5719" s="97">
        <v>2528</v>
      </c>
      <c r="K5719" s="98">
        <f t="shared" si="3095"/>
        <v>12640</v>
      </c>
      <c r="L5719" s="99">
        <f t="shared" si="3096"/>
        <v>1.0815399999999999</v>
      </c>
      <c r="M5719" s="100">
        <f t="shared" si="3097"/>
        <v>1.0590999999999999</v>
      </c>
      <c r="N5719" s="101">
        <f t="shared" si="3098"/>
        <v>0.97811300000000001</v>
      </c>
      <c r="O5719" s="100">
        <f t="shared" si="3099"/>
        <v>1</v>
      </c>
      <c r="P5719" s="98">
        <f t="shared" si="3100"/>
        <v>14161.71</v>
      </c>
      <c r="Q5719" s="97">
        <f t="shared" si="3101"/>
        <v>2832.34</v>
      </c>
      <c r="R5719" s="97"/>
      <c r="S5719" s="97"/>
    </row>
    <row r="5720" spans="1:19" ht="22.5" x14ac:dyDescent="0.25">
      <c r="A5720" s="89" t="s">
        <v>12086</v>
      </c>
      <c r="B5720" s="89" t="s">
        <v>12076</v>
      </c>
      <c r="C5720" s="89"/>
      <c r="D5720" s="89" t="s">
        <v>48</v>
      </c>
      <c r="E5720" s="94" t="s">
        <v>12087</v>
      </c>
      <c r="F5720" s="95" t="s">
        <v>12088</v>
      </c>
      <c r="G5720" s="89" t="s">
        <v>81</v>
      </c>
      <c r="H5720" s="89" t="s">
        <v>58</v>
      </c>
      <c r="I5720" s="96">
        <v>1</v>
      </c>
      <c r="J5720" s="97">
        <v>1590</v>
      </c>
      <c r="K5720" s="98">
        <f t="shared" si="3095"/>
        <v>176.67</v>
      </c>
      <c r="L5720" s="99">
        <f t="shared" si="3096"/>
        <v>1.0815399999999999</v>
      </c>
      <c r="M5720" s="100">
        <f t="shared" si="3097"/>
        <v>1.0590999999999999</v>
      </c>
      <c r="N5720" s="101">
        <f t="shared" si="3098"/>
        <v>0.97811300000000001</v>
      </c>
      <c r="O5720" s="100">
        <f t="shared" si="3099"/>
        <v>1</v>
      </c>
      <c r="P5720" s="98">
        <f t="shared" si="3100"/>
        <v>197.94</v>
      </c>
      <c r="Q5720" s="97">
        <f t="shared" si="3101"/>
        <v>1781.46</v>
      </c>
      <c r="R5720" s="97"/>
      <c r="S5720" s="97"/>
    </row>
    <row r="5721" spans="1:19" ht="22.5" x14ac:dyDescent="0.25">
      <c r="A5721" s="89" t="s">
        <v>12089</v>
      </c>
      <c r="B5721" s="89" t="s">
        <v>12076</v>
      </c>
      <c r="C5721" s="89"/>
      <c r="D5721" s="89" t="s">
        <v>55</v>
      </c>
      <c r="E5721" s="94" t="s">
        <v>12090</v>
      </c>
      <c r="F5721" s="95" t="s">
        <v>12091</v>
      </c>
      <c r="G5721" s="89" t="s">
        <v>37</v>
      </c>
      <c r="H5721" s="89" t="s">
        <v>12092</v>
      </c>
      <c r="I5721" s="96">
        <v>1</v>
      </c>
      <c r="J5721" s="97">
        <v>513</v>
      </c>
      <c r="K5721" s="98">
        <f t="shared" si="3095"/>
        <v>4956.5200000000004</v>
      </c>
      <c r="L5721" s="99">
        <f t="shared" si="3096"/>
        <v>1.0815399999999999</v>
      </c>
      <c r="M5721" s="100">
        <f t="shared" si="3097"/>
        <v>1.0590999999999999</v>
      </c>
      <c r="N5721" s="101">
        <f t="shared" si="3098"/>
        <v>0.97811300000000001</v>
      </c>
      <c r="O5721" s="100">
        <f t="shared" si="3099"/>
        <v>1</v>
      </c>
      <c r="P5721" s="98">
        <f t="shared" si="3100"/>
        <v>5553.23</v>
      </c>
      <c r="Q5721" s="97">
        <f t="shared" si="3101"/>
        <v>574.76</v>
      </c>
      <c r="R5721" s="97"/>
      <c r="S5721" s="97"/>
    </row>
    <row r="5722" spans="1:19" x14ac:dyDescent="0.25">
      <c r="A5722" s="89" t="s">
        <v>12093</v>
      </c>
      <c r="B5722" s="89" t="s">
        <v>12076</v>
      </c>
      <c r="C5722" s="89"/>
      <c r="D5722" s="89" t="s">
        <v>58</v>
      </c>
      <c r="E5722" s="94" t="s">
        <v>49</v>
      </c>
      <c r="F5722" s="95" t="s">
        <v>50</v>
      </c>
      <c r="G5722" s="89" t="s">
        <v>51</v>
      </c>
      <c r="H5722" s="89" t="s">
        <v>12094</v>
      </c>
      <c r="I5722" s="96">
        <v>1</v>
      </c>
      <c r="J5722" s="97">
        <v>13084</v>
      </c>
      <c r="K5722" s="98">
        <f t="shared" si="3095"/>
        <v>12641.55</v>
      </c>
      <c r="L5722" s="99">
        <f t="shared" si="3096"/>
        <v>1.0815399999999999</v>
      </c>
      <c r="M5722" s="100">
        <f t="shared" si="3097"/>
        <v>1.0590999999999999</v>
      </c>
      <c r="N5722" s="101">
        <f t="shared" si="3098"/>
        <v>0.97811300000000001</v>
      </c>
      <c r="O5722" s="100">
        <f t="shared" si="3099"/>
        <v>1</v>
      </c>
      <c r="P5722" s="98">
        <f t="shared" si="3100"/>
        <v>14163.45</v>
      </c>
      <c r="Q5722" s="97">
        <f t="shared" si="3101"/>
        <v>14659.17</v>
      </c>
      <c r="R5722" s="97"/>
      <c r="S5722" s="97"/>
    </row>
    <row r="5723" spans="1:19" x14ac:dyDescent="0.25">
      <c r="A5723" s="89"/>
      <c r="B5723" s="90"/>
      <c r="C5723" s="90"/>
      <c r="D5723" s="91"/>
      <c r="E5723" s="92"/>
      <c r="F5723" s="92" t="s">
        <v>12095</v>
      </c>
      <c r="G5723" s="91"/>
      <c r="H5723" s="91"/>
      <c r="I5723" s="93">
        <v>1</v>
      </c>
      <c r="J5723" s="91"/>
      <c r="K5723" s="98"/>
      <c r="L5723" s="99"/>
      <c r="M5723" s="100"/>
      <c r="N5723" s="101"/>
      <c r="O5723" s="100"/>
      <c r="P5723" s="98"/>
      <c r="Q5723" s="91"/>
      <c r="R5723" s="91"/>
      <c r="S5723" s="91"/>
    </row>
    <row r="5724" spans="1:19" ht="22.5" x14ac:dyDescent="0.25">
      <c r="A5724" s="89" t="s">
        <v>12096</v>
      </c>
      <c r="B5724" s="89" t="s">
        <v>12076</v>
      </c>
      <c r="C5724" s="89"/>
      <c r="D5724" s="89" t="s">
        <v>60</v>
      </c>
      <c r="E5724" s="94" t="s">
        <v>10512</v>
      </c>
      <c r="F5724" s="95" t="s">
        <v>10513</v>
      </c>
      <c r="G5724" s="89" t="s">
        <v>37</v>
      </c>
      <c r="H5724" s="89" t="s">
        <v>12097</v>
      </c>
      <c r="I5724" s="96">
        <v>1</v>
      </c>
      <c r="J5724" s="97">
        <v>1435</v>
      </c>
      <c r="K5724" s="98">
        <f t="shared" ref="K5724:K5731" si="3102">J5724/H5724</f>
        <v>74506.75</v>
      </c>
      <c r="L5724" s="99">
        <f t="shared" ref="L5724:L5731" si="3103">$L$8</f>
        <v>1.0815399999999999</v>
      </c>
      <c r="M5724" s="100">
        <f t="shared" ref="M5724:M5731" si="3104">$M$8</f>
        <v>1.0590999999999999</v>
      </c>
      <c r="N5724" s="101">
        <f t="shared" ref="N5724:N5731" si="3105">$N$8</f>
        <v>0.97811300000000001</v>
      </c>
      <c r="O5724" s="100">
        <f t="shared" ref="O5724:O5731" si="3106">$O$8</f>
        <v>1</v>
      </c>
      <c r="P5724" s="98">
        <f t="shared" ref="P5724:P5731" si="3107">K5724*L5724*M5724*N5724*O5724</f>
        <v>83476.490000000005</v>
      </c>
      <c r="Q5724" s="97">
        <f t="shared" ref="Q5724:Q5731" si="3108">H5724*P5724</f>
        <v>1607.76</v>
      </c>
      <c r="R5724" s="97"/>
      <c r="S5724" s="97"/>
    </row>
    <row r="5725" spans="1:19" ht="22.5" x14ac:dyDescent="0.25">
      <c r="A5725" s="89" t="s">
        <v>12098</v>
      </c>
      <c r="B5725" s="89" t="s">
        <v>12076</v>
      </c>
      <c r="C5725" s="89"/>
      <c r="D5725" s="89" t="s">
        <v>65</v>
      </c>
      <c r="E5725" s="94" t="s">
        <v>137</v>
      </c>
      <c r="F5725" s="95" t="s">
        <v>694</v>
      </c>
      <c r="G5725" s="89" t="s">
        <v>37</v>
      </c>
      <c r="H5725" s="89" t="s">
        <v>12099</v>
      </c>
      <c r="I5725" s="96">
        <v>1</v>
      </c>
      <c r="J5725" s="97">
        <v>215</v>
      </c>
      <c r="K5725" s="98">
        <f t="shared" si="3102"/>
        <v>86658.61</v>
      </c>
      <c r="L5725" s="99">
        <f t="shared" si="3103"/>
        <v>1.0815399999999999</v>
      </c>
      <c r="M5725" s="100">
        <f t="shared" si="3104"/>
        <v>1.0590999999999999</v>
      </c>
      <c r="N5725" s="101">
        <f t="shared" si="3105"/>
        <v>0.97811300000000001</v>
      </c>
      <c r="O5725" s="100">
        <f t="shared" si="3106"/>
        <v>1</v>
      </c>
      <c r="P5725" s="98">
        <f t="shared" si="3107"/>
        <v>97091.3</v>
      </c>
      <c r="Q5725" s="97">
        <f t="shared" si="3108"/>
        <v>240.88</v>
      </c>
      <c r="R5725" s="97"/>
      <c r="S5725" s="97"/>
    </row>
    <row r="5726" spans="1:19" ht="22.5" x14ac:dyDescent="0.25">
      <c r="A5726" s="89" t="s">
        <v>12100</v>
      </c>
      <c r="B5726" s="89" t="s">
        <v>12076</v>
      </c>
      <c r="C5726" s="89"/>
      <c r="D5726" s="89" t="s">
        <v>68</v>
      </c>
      <c r="E5726" s="94" t="s">
        <v>31</v>
      </c>
      <c r="F5726" s="95" t="s">
        <v>32</v>
      </c>
      <c r="G5726" s="89" t="s">
        <v>27</v>
      </c>
      <c r="H5726" s="89" t="s">
        <v>12101</v>
      </c>
      <c r="I5726" s="96">
        <v>1</v>
      </c>
      <c r="J5726" s="97">
        <v>2857</v>
      </c>
      <c r="K5726" s="98">
        <f t="shared" si="3102"/>
        <v>672.24</v>
      </c>
      <c r="L5726" s="99">
        <f t="shared" si="3103"/>
        <v>1.0815399999999999</v>
      </c>
      <c r="M5726" s="100">
        <f t="shared" si="3104"/>
        <v>1.0590999999999999</v>
      </c>
      <c r="N5726" s="101">
        <f t="shared" si="3105"/>
        <v>0.97811300000000001</v>
      </c>
      <c r="O5726" s="100">
        <f t="shared" si="3106"/>
        <v>1</v>
      </c>
      <c r="P5726" s="98">
        <f t="shared" si="3107"/>
        <v>753.17</v>
      </c>
      <c r="Q5726" s="97">
        <f t="shared" si="3108"/>
        <v>3200.97</v>
      </c>
      <c r="R5726" s="97"/>
      <c r="S5726" s="97"/>
    </row>
    <row r="5727" spans="1:19" ht="22.5" x14ac:dyDescent="0.25">
      <c r="A5727" s="89" t="s">
        <v>12102</v>
      </c>
      <c r="B5727" s="89" t="s">
        <v>12076</v>
      </c>
      <c r="C5727" s="89"/>
      <c r="D5727" s="89" t="s">
        <v>70</v>
      </c>
      <c r="E5727" s="94" t="s">
        <v>5517</v>
      </c>
      <c r="F5727" s="95" t="s">
        <v>12082</v>
      </c>
      <c r="G5727" s="89" t="s">
        <v>51</v>
      </c>
      <c r="H5727" s="89" t="s">
        <v>12103</v>
      </c>
      <c r="I5727" s="96">
        <v>1</v>
      </c>
      <c r="J5727" s="97">
        <v>751</v>
      </c>
      <c r="K5727" s="98">
        <f t="shared" si="3102"/>
        <v>170294.78</v>
      </c>
      <c r="L5727" s="99">
        <f t="shared" si="3103"/>
        <v>1.0815399999999999</v>
      </c>
      <c r="M5727" s="100">
        <f t="shared" si="3104"/>
        <v>1.0590999999999999</v>
      </c>
      <c r="N5727" s="101">
        <f t="shared" si="3105"/>
        <v>0.97811300000000001</v>
      </c>
      <c r="O5727" s="100">
        <f t="shared" si="3106"/>
        <v>1</v>
      </c>
      <c r="P5727" s="98">
        <f t="shared" si="3107"/>
        <v>190796.29</v>
      </c>
      <c r="Q5727" s="97">
        <f t="shared" si="3108"/>
        <v>841.41</v>
      </c>
      <c r="R5727" s="97"/>
      <c r="S5727" s="97"/>
    </row>
    <row r="5728" spans="1:19" ht="22.5" x14ac:dyDescent="0.25">
      <c r="A5728" s="89" t="s">
        <v>12104</v>
      </c>
      <c r="B5728" s="89" t="s">
        <v>12076</v>
      </c>
      <c r="C5728" s="89"/>
      <c r="D5728" s="89" t="s">
        <v>73</v>
      </c>
      <c r="E5728" s="94" t="s">
        <v>12090</v>
      </c>
      <c r="F5728" s="95" t="s">
        <v>12105</v>
      </c>
      <c r="G5728" s="89" t="s">
        <v>37</v>
      </c>
      <c r="H5728" s="89" t="s">
        <v>12106</v>
      </c>
      <c r="I5728" s="96">
        <v>1</v>
      </c>
      <c r="J5728" s="97">
        <v>14</v>
      </c>
      <c r="K5728" s="98">
        <f t="shared" si="3102"/>
        <v>5185.1899999999996</v>
      </c>
      <c r="L5728" s="99">
        <f t="shared" si="3103"/>
        <v>1.0815399999999999</v>
      </c>
      <c r="M5728" s="100">
        <f t="shared" si="3104"/>
        <v>1.0590999999999999</v>
      </c>
      <c r="N5728" s="101">
        <f t="shared" si="3105"/>
        <v>0.97811300000000001</v>
      </c>
      <c r="O5728" s="100">
        <f t="shared" si="3106"/>
        <v>1</v>
      </c>
      <c r="P5728" s="98">
        <f t="shared" si="3107"/>
        <v>5809.43</v>
      </c>
      <c r="Q5728" s="97">
        <f t="shared" si="3108"/>
        <v>15.69</v>
      </c>
      <c r="R5728" s="97"/>
      <c r="S5728" s="97"/>
    </row>
    <row r="5729" spans="1:19" x14ac:dyDescent="0.25">
      <c r="A5729" s="89" t="s">
        <v>12107</v>
      </c>
      <c r="B5729" s="89" t="s">
        <v>12076</v>
      </c>
      <c r="C5729" s="89"/>
      <c r="D5729" s="89" t="s">
        <v>75</v>
      </c>
      <c r="E5729" s="94" t="s">
        <v>49</v>
      </c>
      <c r="F5729" s="95" t="s">
        <v>50</v>
      </c>
      <c r="G5729" s="89" t="s">
        <v>51</v>
      </c>
      <c r="H5729" s="89" t="s">
        <v>5678</v>
      </c>
      <c r="I5729" s="96">
        <v>1</v>
      </c>
      <c r="J5729" s="97">
        <v>341</v>
      </c>
      <c r="K5729" s="98">
        <f t="shared" si="3102"/>
        <v>12629.63</v>
      </c>
      <c r="L5729" s="99">
        <f t="shared" si="3103"/>
        <v>1.0815399999999999</v>
      </c>
      <c r="M5729" s="100">
        <f t="shared" si="3104"/>
        <v>1.0590999999999999</v>
      </c>
      <c r="N5729" s="101">
        <f t="shared" si="3105"/>
        <v>0.97811300000000001</v>
      </c>
      <c r="O5729" s="100">
        <f t="shared" si="3106"/>
        <v>1</v>
      </c>
      <c r="P5729" s="98">
        <f t="shared" si="3107"/>
        <v>14150.09</v>
      </c>
      <c r="Q5729" s="97">
        <f t="shared" si="3108"/>
        <v>382.05</v>
      </c>
      <c r="R5729" s="97"/>
      <c r="S5729" s="97"/>
    </row>
    <row r="5730" spans="1:19" ht="22.5" x14ac:dyDescent="0.25">
      <c r="A5730" s="89" t="s">
        <v>12108</v>
      </c>
      <c r="B5730" s="89" t="s">
        <v>12076</v>
      </c>
      <c r="C5730" s="89"/>
      <c r="D5730" s="89" t="s">
        <v>87</v>
      </c>
      <c r="E5730" s="94" t="s">
        <v>12090</v>
      </c>
      <c r="F5730" s="95" t="s">
        <v>12091</v>
      </c>
      <c r="G5730" s="89" t="s">
        <v>37</v>
      </c>
      <c r="H5730" s="89" t="s">
        <v>12109</v>
      </c>
      <c r="I5730" s="96">
        <v>1</v>
      </c>
      <c r="J5730" s="97">
        <v>81</v>
      </c>
      <c r="K5730" s="98">
        <f t="shared" si="3102"/>
        <v>4909.09</v>
      </c>
      <c r="L5730" s="99">
        <f t="shared" si="3103"/>
        <v>1.0815399999999999</v>
      </c>
      <c r="M5730" s="100">
        <f t="shared" si="3104"/>
        <v>1.0590999999999999</v>
      </c>
      <c r="N5730" s="101">
        <f t="shared" si="3105"/>
        <v>0.97811300000000001</v>
      </c>
      <c r="O5730" s="100">
        <f t="shared" si="3106"/>
        <v>1</v>
      </c>
      <c r="P5730" s="98">
        <f t="shared" si="3107"/>
        <v>5500.09</v>
      </c>
      <c r="Q5730" s="97">
        <f t="shared" si="3108"/>
        <v>90.75</v>
      </c>
      <c r="R5730" s="97"/>
      <c r="S5730" s="97"/>
    </row>
    <row r="5731" spans="1:19" x14ac:dyDescent="0.25">
      <c r="A5731" s="89" t="s">
        <v>12110</v>
      </c>
      <c r="B5731" s="89" t="s">
        <v>12076</v>
      </c>
      <c r="C5731" s="89"/>
      <c r="D5731" s="89" t="s">
        <v>89</v>
      </c>
      <c r="E5731" s="94" t="s">
        <v>49</v>
      </c>
      <c r="F5731" s="95" t="s">
        <v>50</v>
      </c>
      <c r="G5731" s="89" t="s">
        <v>51</v>
      </c>
      <c r="H5731" s="89" t="s">
        <v>6986</v>
      </c>
      <c r="I5731" s="96">
        <v>1</v>
      </c>
      <c r="J5731" s="97">
        <v>2086</v>
      </c>
      <c r="K5731" s="98">
        <f t="shared" si="3102"/>
        <v>12642.42</v>
      </c>
      <c r="L5731" s="99">
        <f t="shared" si="3103"/>
        <v>1.0815399999999999</v>
      </c>
      <c r="M5731" s="100">
        <f t="shared" si="3104"/>
        <v>1.0590999999999999</v>
      </c>
      <c r="N5731" s="101">
        <f t="shared" si="3105"/>
        <v>0.97811300000000001</v>
      </c>
      <c r="O5731" s="100">
        <f t="shared" si="3106"/>
        <v>1</v>
      </c>
      <c r="P5731" s="98">
        <f t="shared" si="3107"/>
        <v>14164.42</v>
      </c>
      <c r="Q5731" s="97">
        <f t="shared" si="3108"/>
        <v>2337.13</v>
      </c>
      <c r="R5731" s="97"/>
      <c r="S5731" s="97"/>
    </row>
    <row r="5732" spans="1:19" x14ac:dyDescent="0.25">
      <c r="A5732" s="89"/>
      <c r="B5732" s="90"/>
      <c r="C5732" s="90"/>
      <c r="D5732" s="91"/>
      <c r="E5732" s="92"/>
      <c r="F5732" s="92" t="s">
        <v>12111</v>
      </c>
      <c r="G5732" s="91"/>
      <c r="H5732" s="91"/>
      <c r="I5732" s="93">
        <v>1</v>
      </c>
      <c r="J5732" s="91"/>
      <c r="K5732" s="98"/>
      <c r="L5732" s="99"/>
      <c r="M5732" s="100"/>
      <c r="N5732" s="101"/>
      <c r="O5732" s="100"/>
      <c r="P5732" s="98"/>
      <c r="Q5732" s="91"/>
      <c r="R5732" s="91"/>
      <c r="S5732" s="91"/>
    </row>
    <row r="5733" spans="1:19" ht="22.5" x14ac:dyDescent="0.25">
      <c r="A5733" s="89" t="s">
        <v>12112</v>
      </c>
      <c r="B5733" s="89" t="s">
        <v>12076</v>
      </c>
      <c r="C5733" s="89"/>
      <c r="D5733" s="89" t="s">
        <v>90</v>
      </c>
      <c r="E5733" s="94" t="s">
        <v>10512</v>
      </c>
      <c r="F5733" s="95" t="s">
        <v>10513</v>
      </c>
      <c r="G5733" s="89" t="s">
        <v>37</v>
      </c>
      <c r="H5733" s="89" t="s">
        <v>12113</v>
      </c>
      <c r="I5733" s="96">
        <v>1</v>
      </c>
      <c r="J5733" s="97">
        <v>11709</v>
      </c>
      <c r="K5733" s="98">
        <f t="shared" ref="K5733:K5740" si="3109">J5733/H5733</f>
        <v>74484.73</v>
      </c>
      <c r="L5733" s="99">
        <f t="shared" ref="L5733:L5740" si="3110">$L$8</f>
        <v>1.0815399999999999</v>
      </c>
      <c r="M5733" s="100">
        <f t="shared" ref="M5733:M5740" si="3111">$M$8</f>
        <v>1.0590999999999999</v>
      </c>
      <c r="N5733" s="101">
        <f t="shared" ref="N5733:N5740" si="3112">$N$8</f>
        <v>0.97811300000000001</v>
      </c>
      <c r="O5733" s="100">
        <f t="shared" ref="O5733:O5740" si="3113">$O$8</f>
        <v>1</v>
      </c>
      <c r="P5733" s="98">
        <f t="shared" ref="P5733:P5740" si="3114">K5733*L5733*M5733*N5733*O5733</f>
        <v>83451.820000000007</v>
      </c>
      <c r="Q5733" s="97">
        <f t="shared" ref="Q5733:Q5740" si="3115">H5733*P5733</f>
        <v>13118.63</v>
      </c>
      <c r="R5733" s="97"/>
      <c r="S5733" s="97"/>
    </row>
    <row r="5734" spans="1:19" ht="22.5" x14ac:dyDescent="0.25">
      <c r="A5734" s="89" t="s">
        <v>12114</v>
      </c>
      <c r="B5734" s="89" t="s">
        <v>12076</v>
      </c>
      <c r="C5734" s="89"/>
      <c r="D5734" s="89" t="s">
        <v>91</v>
      </c>
      <c r="E5734" s="94" t="s">
        <v>137</v>
      </c>
      <c r="F5734" s="95" t="s">
        <v>694</v>
      </c>
      <c r="G5734" s="89" t="s">
        <v>37</v>
      </c>
      <c r="H5734" s="89" t="s">
        <v>12115</v>
      </c>
      <c r="I5734" s="96">
        <v>1</v>
      </c>
      <c r="J5734" s="97">
        <v>1552</v>
      </c>
      <c r="K5734" s="98">
        <f t="shared" si="3109"/>
        <v>86631.31</v>
      </c>
      <c r="L5734" s="99">
        <f t="shared" si="3110"/>
        <v>1.0815399999999999</v>
      </c>
      <c r="M5734" s="100">
        <f t="shared" si="3111"/>
        <v>1.0590999999999999</v>
      </c>
      <c r="N5734" s="101">
        <f t="shared" si="3112"/>
        <v>0.97811300000000001</v>
      </c>
      <c r="O5734" s="100">
        <f t="shared" si="3113"/>
        <v>1</v>
      </c>
      <c r="P5734" s="98">
        <f t="shared" si="3114"/>
        <v>97060.71</v>
      </c>
      <c r="Q5734" s="97">
        <f t="shared" si="3115"/>
        <v>1738.84</v>
      </c>
      <c r="R5734" s="97"/>
      <c r="S5734" s="97"/>
    </row>
    <row r="5735" spans="1:19" ht="22.5" x14ac:dyDescent="0.25">
      <c r="A5735" s="89" t="s">
        <v>12116</v>
      </c>
      <c r="B5735" s="89" t="s">
        <v>12076</v>
      </c>
      <c r="C5735" s="89"/>
      <c r="D5735" s="89" t="s">
        <v>101</v>
      </c>
      <c r="E5735" s="94" t="s">
        <v>31</v>
      </c>
      <c r="F5735" s="95" t="s">
        <v>32</v>
      </c>
      <c r="G5735" s="89" t="s">
        <v>27</v>
      </c>
      <c r="H5735" s="89" t="s">
        <v>12117</v>
      </c>
      <c r="I5735" s="96">
        <v>1</v>
      </c>
      <c r="J5735" s="97">
        <v>20459</v>
      </c>
      <c r="K5735" s="98">
        <f t="shared" si="3109"/>
        <v>672.33</v>
      </c>
      <c r="L5735" s="99">
        <f t="shared" si="3110"/>
        <v>1.0815399999999999</v>
      </c>
      <c r="M5735" s="100">
        <f t="shared" si="3111"/>
        <v>1.0590999999999999</v>
      </c>
      <c r="N5735" s="101">
        <f t="shared" si="3112"/>
        <v>0.97811300000000001</v>
      </c>
      <c r="O5735" s="100">
        <f t="shared" si="3113"/>
        <v>1</v>
      </c>
      <c r="P5735" s="98">
        <f t="shared" si="3114"/>
        <v>753.27</v>
      </c>
      <c r="Q5735" s="97">
        <f t="shared" si="3115"/>
        <v>22922.01</v>
      </c>
      <c r="R5735" s="97"/>
      <c r="S5735" s="97"/>
    </row>
    <row r="5736" spans="1:19" ht="22.5" x14ac:dyDescent="0.25">
      <c r="A5736" s="89" t="s">
        <v>12118</v>
      </c>
      <c r="B5736" s="89" t="s">
        <v>12076</v>
      </c>
      <c r="C5736" s="89"/>
      <c r="D5736" s="89" t="s">
        <v>106</v>
      </c>
      <c r="E5736" s="94" t="s">
        <v>5517</v>
      </c>
      <c r="F5736" s="95" t="s">
        <v>12082</v>
      </c>
      <c r="G5736" s="89" t="s">
        <v>51</v>
      </c>
      <c r="H5736" s="89" t="s">
        <v>12119</v>
      </c>
      <c r="I5736" s="96">
        <v>1</v>
      </c>
      <c r="J5736" s="97">
        <v>6909</v>
      </c>
      <c r="K5736" s="98">
        <f t="shared" si="3109"/>
        <v>170340.24</v>
      </c>
      <c r="L5736" s="99">
        <f t="shared" si="3110"/>
        <v>1.0815399999999999</v>
      </c>
      <c r="M5736" s="100">
        <f t="shared" si="3111"/>
        <v>1.0590999999999999</v>
      </c>
      <c r="N5736" s="101">
        <f t="shared" si="3112"/>
        <v>0.97811300000000001</v>
      </c>
      <c r="O5736" s="100">
        <f t="shared" si="3113"/>
        <v>1</v>
      </c>
      <c r="P5736" s="98">
        <f t="shared" si="3114"/>
        <v>190847.22</v>
      </c>
      <c r="Q5736" s="97">
        <f t="shared" si="3115"/>
        <v>7740.76</v>
      </c>
      <c r="R5736" s="97"/>
      <c r="S5736" s="97"/>
    </row>
    <row r="5737" spans="1:19" ht="22.5" x14ac:dyDescent="0.25">
      <c r="A5737" s="89" t="s">
        <v>12120</v>
      </c>
      <c r="B5737" s="89" t="s">
        <v>12076</v>
      </c>
      <c r="C5737" s="89"/>
      <c r="D5737" s="89" t="s">
        <v>107</v>
      </c>
      <c r="E5737" s="94" t="s">
        <v>5521</v>
      </c>
      <c r="F5737" s="95" t="s">
        <v>5522</v>
      </c>
      <c r="G5737" s="89" t="s">
        <v>37</v>
      </c>
      <c r="H5737" s="89" t="s">
        <v>2077</v>
      </c>
      <c r="I5737" s="96">
        <v>1</v>
      </c>
      <c r="J5737" s="97">
        <v>99</v>
      </c>
      <c r="K5737" s="98">
        <f t="shared" si="3109"/>
        <v>4125</v>
      </c>
      <c r="L5737" s="99">
        <f t="shared" si="3110"/>
        <v>1.0815399999999999</v>
      </c>
      <c r="M5737" s="100">
        <f t="shared" si="3111"/>
        <v>1.0590999999999999</v>
      </c>
      <c r="N5737" s="101">
        <f t="shared" si="3112"/>
        <v>0.97811300000000001</v>
      </c>
      <c r="O5737" s="100">
        <f t="shared" si="3113"/>
        <v>1</v>
      </c>
      <c r="P5737" s="98">
        <f t="shared" si="3114"/>
        <v>4621.6000000000004</v>
      </c>
      <c r="Q5737" s="97">
        <f t="shared" si="3115"/>
        <v>110.92</v>
      </c>
      <c r="R5737" s="97"/>
      <c r="S5737" s="97"/>
    </row>
    <row r="5738" spans="1:19" x14ac:dyDescent="0.25">
      <c r="A5738" s="89" t="s">
        <v>12121</v>
      </c>
      <c r="B5738" s="89" t="s">
        <v>12076</v>
      </c>
      <c r="C5738" s="89"/>
      <c r="D5738" s="89" t="s">
        <v>108</v>
      </c>
      <c r="E5738" s="94" t="s">
        <v>49</v>
      </c>
      <c r="F5738" s="95" t="s">
        <v>50</v>
      </c>
      <c r="G5738" s="89" t="s">
        <v>51</v>
      </c>
      <c r="H5738" s="89" t="s">
        <v>1201</v>
      </c>
      <c r="I5738" s="96">
        <v>1</v>
      </c>
      <c r="J5738" s="97">
        <v>3032</v>
      </c>
      <c r="K5738" s="98">
        <f t="shared" si="3109"/>
        <v>12633.33</v>
      </c>
      <c r="L5738" s="99">
        <f t="shared" si="3110"/>
        <v>1.0815399999999999</v>
      </c>
      <c r="M5738" s="100">
        <f t="shared" si="3111"/>
        <v>1.0590999999999999</v>
      </c>
      <c r="N5738" s="101">
        <f t="shared" si="3112"/>
        <v>0.97811300000000001</v>
      </c>
      <c r="O5738" s="100">
        <f t="shared" si="3113"/>
        <v>1</v>
      </c>
      <c r="P5738" s="98">
        <f t="shared" si="3114"/>
        <v>14154.24</v>
      </c>
      <c r="Q5738" s="97">
        <f t="shared" si="3115"/>
        <v>3397.02</v>
      </c>
      <c r="R5738" s="97"/>
      <c r="S5738" s="97"/>
    </row>
    <row r="5739" spans="1:19" ht="22.5" x14ac:dyDescent="0.25">
      <c r="A5739" s="89" t="s">
        <v>12122</v>
      </c>
      <c r="B5739" s="89" t="s">
        <v>12076</v>
      </c>
      <c r="C5739" s="89"/>
      <c r="D5739" s="89" t="s">
        <v>109</v>
      </c>
      <c r="E5739" s="94" t="s">
        <v>12090</v>
      </c>
      <c r="F5739" s="95" t="s">
        <v>12091</v>
      </c>
      <c r="G5739" s="89" t="s">
        <v>37</v>
      </c>
      <c r="H5739" s="89" t="s">
        <v>12123</v>
      </c>
      <c r="I5739" s="96">
        <v>1</v>
      </c>
      <c r="J5739" s="97">
        <v>550</v>
      </c>
      <c r="K5739" s="98">
        <f t="shared" si="3109"/>
        <v>4954.95</v>
      </c>
      <c r="L5739" s="99">
        <f t="shared" si="3110"/>
        <v>1.0815399999999999</v>
      </c>
      <c r="M5739" s="100">
        <f t="shared" si="3111"/>
        <v>1.0590999999999999</v>
      </c>
      <c r="N5739" s="101">
        <f t="shared" si="3112"/>
        <v>0.97811300000000001</v>
      </c>
      <c r="O5739" s="100">
        <f t="shared" si="3113"/>
        <v>1</v>
      </c>
      <c r="P5739" s="98">
        <f t="shared" si="3114"/>
        <v>5551.47</v>
      </c>
      <c r="Q5739" s="97">
        <f t="shared" si="3115"/>
        <v>616.21</v>
      </c>
      <c r="R5739" s="97"/>
      <c r="S5739" s="97"/>
    </row>
    <row r="5740" spans="1:19" x14ac:dyDescent="0.25">
      <c r="A5740" s="89" t="s">
        <v>12124</v>
      </c>
      <c r="B5740" s="89" t="s">
        <v>12076</v>
      </c>
      <c r="C5740" s="89"/>
      <c r="D5740" s="89" t="s">
        <v>122</v>
      </c>
      <c r="E5740" s="94" t="s">
        <v>49</v>
      </c>
      <c r="F5740" s="95" t="s">
        <v>50</v>
      </c>
      <c r="G5740" s="89" t="s">
        <v>51</v>
      </c>
      <c r="H5740" s="89" t="s">
        <v>12125</v>
      </c>
      <c r="I5740" s="96">
        <v>1</v>
      </c>
      <c r="J5740" s="97">
        <v>14031</v>
      </c>
      <c r="K5740" s="98">
        <f t="shared" si="3109"/>
        <v>12640.54</v>
      </c>
      <c r="L5740" s="99">
        <f t="shared" si="3110"/>
        <v>1.0815399999999999</v>
      </c>
      <c r="M5740" s="100">
        <f t="shared" si="3111"/>
        <v>1.0590999999999999</v>
      </c>
      <c r="N5740" s="101">
        <f t="shared" si="3112"/>
        <v>0.97811300000000001</v>
      </c>
      <c r="O5740" s="100">
        <f t="shared" si="3113"/>
        <v>1</v>
      </c>
      <c r="P5740" s="98">
        <f t="shared" si="3114"/>
        <v>14162.31</v>
      </c>
      <c r="Q5740" s="97">
        <f t="shared" si="3115"/>
        <v>15720.16</v>
      </c>
      <c r="R5740" s="97"/>
      <c r="S5740" s="97"/>
    </row>
    <row r="5741" spans="1:19" x14ac:dyDescent="0.25">
      <c r="A5741" s="89"/>
      <c r="B5741" s="90"/>
      <c r="C5741" s="90"/>
      <c r="D5741" s="91"/>
      <c r="E5741" s="92"/>
      <c r="F5741" s="92" t="s">
        <v>12126</v>
      </c>
      <c r="G5741" s="91"/>
      <c r="H5741" s="91"/>
      <c r="I5741" s="93">
        <v>1</v>
      </c>
      <c r="J5741" s="91"/>
      <c r="K5741" s="98"/>
      <c r="L5741" s="99"/>
      <c r="M5741" s="100"/>
      <c r="N5741" s="101"/>
      <c r="O5741" s="100"/>
      <c r="P5741" s="98"/>
      <c r="Q5741" s="91"/>
      <c r="R5741" s="91"/>
      <c r="S5741" s="91"/>
    </row>
    <row r="5742" spans="1:19" ht="22.5" x14ac:dyDescent="0.25">
      <c r="A5742" s="89" t="s">
        <v>12127</v>
      </c>
      <c r="B5742" s="89" t="s">
        <v>12076</v>
      </c>
      <c r="C5742" s="89"/>
      <c r="D5742" s="89" t="s">
        <v>126</v>
      </c>
      <c r="E5742" s="94" t="s">
        <v>626</v>
      </c>
      <c r="F5742" s="95" t="s">
        <v>12128</v>
      </c>
      <c r="G5742" s="89" t="s">
        <v>110</v>
      </c>
      <c r="H5742" s="89" t="s">
        <v>8243</v>
      </c>
      <c r="I5742" s="96">
        <v>1</v>
      </c>
      <c r="J5742" s="97">
        <v>23881</v>
      </c>
      <c r="K5742" s="98">
        <f t="shared" ref="K5742:K5748" si="3116">J5742/H5742</f>
        <v>24619.59</v>
      </c>
      <c r="L5742" s="99">
        <f t="shared" ref="L5742:L5748" si="3117">$L$8</f>
        <v>1.0815399999999999</v>
      </c>
      <c r="M5742" s="100">
        <f t="shared" ref="M5742:M5748" si="3118">$M$8</f>
        <v>1.0590999999999999</v>
      </c>
      <c r="N5742" s="101">
        <f t="shared" ref="N5742:N5748" si="3119">$N$8</f>
        <v>0.97811300000000001</v>
      </c>
      <c r="O5742" s="100">
        <f t="shared" ref="O5742:O5748" si="3120">$O$8</f>
        <v>1</v>
      </c>
      <c r="P5742" s="98">
        <f t="shared" ref="P5742:P5748" si="3121">K5742*L5742*M5742*N5742*O5742</f>
        <v>27583.5</v>
      </c>
      <c r="Q5742" s="97">
        <f t="shared" ref="Q5742:Q5748" si="3122">H5742*P5742</f>
        <v>26756</v>
      </c>
      <c r="R5742" s="97"/>
      <c r="S5742" s="97"/>
    </row>
    <row r="5743" spans="1:19" x14ac:dyDescent="0.25">
      <c r="A5743" s="89" t="s">
        <v>12129</v>
      </c>
      <c r="B5743" s="89" t="s">
        <v>12076</v>
      </c>
      <c r="C5743" s="89"/>
      <c r="D5743" s="89" t="s">
        <v>124</v>
      </c>
      <c r="E5743" s="94" t="s">
        <v>804</v>
      </c>
      <c r="F5743" s="95" t="s">
        <v>805</v>
      </c>
      <c r="G5743" s="89" t="s">
        <v>502</v>
      </c>
      <c r="H5743" s="89" t="s">
        <v>12130</v>
      </c>
      <c r="I5743" s="96">
        <v>1</v>
      </c>
      <c r="J5743" s="97">
        <v>-137</v>
      </c>
      <c r="K5743" s="98">
        <f t="shared" si="3116"/>
        <v>8827.32</v>
      </c>
      <c r="L5743" s="99">
        <f t="shared" si="3117"/>
        <v>1.0815399999999999</v>
      </c>
      <c r="M5743" s="100">
        <f t="shared" si="3118"/>
        <v>1.0590999999999999</v>
      </c>
      <c r="N5743" s="101">
        <f t="shared" si="3119"/>
        <v>0.97811300000000001</v>
      </c>
      <c r="O5743" s="100">
        <f t="shared" si="3120"/>
        <v>1</v>
      </c>
      <c r="P5743" s="98">
        <f t="shared" si="3121"/>
        <v>9890.0300000000007</v>
      </c>
      <c r="Q5743" s="97">
        <f t="shared" si="3122"/>
        <v>-153.49</v>
      </c>
      <c r="R5743" s="97"/>
      <c r="S5743" s="97"/>
    </row>
    <row r="5744" spans="1:19" x14ac:dyDescent="0.25">
      <c r="A5744" s="89" t="s">
        <v>12131</v>
      </c>
      <c r="B5744" s="89" t="s">
        <v>12076</v>
      </c>
      <c r="C5744" s="89"/>
      <c r="D5744" s="89" t="s">
        <v>129</v>
      </c>
      <c r="E5744" s="94" t="s">
        <v>630</v>
      </c>
      <c r="F5744" s="95" t="s">
        <v>631</v>
      </c>
      <c r="G5744" s="89" t="s">
        <v>502</v>
      </c>
      <c r="H5744" s="89" t="s">
        <v>12132</v>
      </c>
      <c r="I5744" s="96">
        <v>1</v>
      </c>
      <c r="J5744" s="97">
        <v>-4527</v>
      </c>
      <c r="K5744" s="98">
        <f t="shared" si="3116"/>
        <v>19445.88</v>
      </c>
      <c r="L5744" s="99">
        <f t="shared" si="3117"/>
        <v>1.0815399999999999</v>
      </c>
      <c r="M5744" s="100">
        <f t="shared" si="3118"/>
        <v>1.0590999999999999</v>
      </c>
      <c r="N5744" s="101">
        <f t="shared" si="3119"/>
        <v>0.97811300000000001</v>
      </c>
      <c r="O5744" s="100">
        <f t="shared" si="3120"/>
        <v>1</v>
      </c>
      <c r="P5744" s="98">
        <f t="shared" si="3121"/>
        <v>21786.94</v>
      </c>
      <c r="Q5744" s="97">
        <f t="shared" si="3122"/>
        <v>-5072</v>
      </c>
      <c r="R5744" s="97"/>
      <c r="S5744" s="97"/>
    </row>
    <row r="5745" spans="1:19" x14ac:dyDescent="0.25">
      <c r="A5745" s="89" t="s">
        <v>12133</v>
      </c>
      <c r="B5745" s="89" t="s">
        <v>12076</v>
      </c>
      <c r="C5745" s="89"/>
      <c r="D5745" s="89" t="s">
        <v>133</v>
      </c>
      <c r="E5745" s="94" t="s">
        <v>638</v>
      </c>
      <c r="F5745" s="95" t="s">
        <v>639</v>
      </c>
      <c r="G5745" s="89" t="s">
        <v>518</v>
      </c>
      <c r="H5745" s="89" t="s">
        <v>12134</v>
      </c>
      <c r="I5745" s="96">
        <v>1</v>
      </c>
      <c r="J5745" s="97">
        <v>8909</v>
      </c>
      <c r="K5745" s="98">
        <f t="shared" si="3116"/>
        <v>48.31</v>
      </c>
      <c r="L5745" s="99">
        <f t="shared" si="3117"/>
        <v>1.0815399999999999</v>
      </c>
      <c r="M5745" s="100">
        <f t="shared" si="3118"/>
        <v>1.0590999999999999</v>
      </c>
      <c r="N5745" s="101">
        <f t="shared" si="3119"/>
        <v>0.97811300000000001</v>
      </c>
      <c r="O5745" s="100">
        <f t="shared" si="3120"/>
        <v>1</v>
      </c>
      <c r="P5745" s="98">
        <f t="shared" si="3121"/>
        <v>54.13</v>
      </c>
      <c r="Q5745" s="97">
        <f t="shared" si="3122"/>
        <v>9981.57</v>
      </c>
      <c r="R5745" s="97"/>
      <c r="S5745" s="97"/>
    </row>
    <row r="5746" spans="1:19" ht="22.5" x14ac:dyDescent="0.25">
      <c r="A5746" s="89" t="s">
        <v>12135</v>
      </c>
      <c r="B5746" s="89" t="s">
        <v>12076</v>
      </c>
      <c r="C5746" s="89"/>
      <c r="D5746" s="89" t="s">
        <v>136</v>
      </c>
      <c r="E5746" s="94" t="s">
        <v>2224</v>
      </c>
      <c r="F5746" s="95" t="s">
        <v>2225</v>
      </c>
      <c r="G5746" s="89" t="s">
        <v>110</v>
      </c>
      <c r="H5746" s="89" t="s">
        <v>456</v>
      </c>
      <c r="I5746" s="96">
        <v>1</v>
      </c>
      <c r="J5746" s="97">
        <v>5652</v>
      </c>
      <c r="K5746" s="98">
        <f t="shared" si="3116"/>
        <v>51381.82</v>
      </c>
      <c r="L5746" s="99">
        <f t="shared" si="3117"/>
        <v>1.0815399999999999</v>
      </c>
      <c r="M5746" s="100">
        <f t="shared" si="3118"/>
        <v>1.0590999999999999</v>
      </c>
      <c r="N5746" s="101">
        <f t="shared" si="3119"/>
        <v>0.97811300000000001</v>
      </c>
      <c r="O5746" s="100">
        <f t="shared" si="3120"/>
        <v>1</v>
      </c>
      <c r="P5746" s="98">
        <f t="shared" si="3121"/>
        <v>57567.59</v>
      </c>
      <c r="Q5746" s="97">
        <f t="shared" si="3122"/>
        <v>6332.43</v>
      </c>
      <c r="R5746" s="97"/>
      <c r="S5746" s="97"/>
    </row>
    <row r="5747" spans="1:19" x14ac:dyDescent="0.25">
      <c r="A5747" s="89" t="s">
        <v>12136</v>
      </c>
      <c r="B5747" s="89" t="s">
        <v>12076</v>
      </c>
      <c r="C5747" s="89"/>
      <c r="D5747" s="89" t="s">
        <v>141</v>
      </c>
      <c r="E5747" s="94" t="s">
        <v>12137</v>
      </c>
      <c r="F5747" s="95" t="s">
        <v>12138</v>
      </c>
      <c r="G5747" s="89" t="s">
        <v>110</v>
      </c>
      <c r="H5747" s="89" t="s">
        <v>12139</v>
      </c>
      <c r="I5747" s="96">
        <v>1</v>
      </c>
      <c r="J5747" s="97">
        <v>-2768</v>
      </c>
      <c r="K5747" s="98">
        <f t="shared" si="3116"/>
        <v>25163.64</v>
      </c>
      <c r="L5747" s="99">
        <f t="shared" si="3117"/>
        <v>1.0815399999999999</v>
      </c>
      <c r="M5747" s="100">
        <f t="shared" si="3118"/>
        <v>1.0590999999999999</v>
      </c>
      <c r="N5747" s="101">
        <f t="shared" si="3119"/>
        <v>0.97811300000000001</v>
      </c>
      <c r="O5747" s="100">
        <f t="shared" si="3120"/>
        <v>1</v>
      </c>
      <c r="P5747" s="98">
        <f t="shared" si="3121"/>
        <v>28193.05</v>
      </c>
      <c r="Q5747" s="97">
        <f t="shared" si="3122"/>
        <v>-3101.24</v>
      </c>
      <c r="R5747" s="97"/>
      <c r="S5747" s="97"/>
    </row>
    <row r="5748" spans="1:19" x14ac:dyDescent="0.25">
      <c r="A5748" s="89" t="s">
        <v>12140</v>
      </c>
      <c r="B5748" s="89" t="s">
        <v>12076</v>
      </c>
      <c r="C5748" s="89"/>
      <c r="D5748" s="89" t="s">
        <v>144</v>
      </c>
      <c r="E5748" s="94" t="s">
        <v>12141</v>
      </c>
      <c r="F5748" s="95" t="s">
        <v>12142</v>
      </c>
      <c r="G5748" s="89" t="s">
        <v>949</v>
      </c>
      <c r="H5748" s="89" t="s">
        <v>12143</v>
      </c>
      <c r="I5748" s="96">
        <v>1</v>
      </c>
      <c r="J5748" s="97">
        <v>892</v>
      </c>
      <c r="K5748" s="98">
        <f t="shared" si="3116"/>
        <v>70.510000000000005</v>
      </c>
      <c r="L5748" s="99">
        <f t="shared" si="3117"/>
        <v>1.0815399999999999</v>
      </c>
      <c r="M5748" s="100">
        <f t="shared" si="3118"/>
        <v>1.0590999999999999</v>
      </c>
      <c r="N5748" s="101">
        <f t="shared" si="3119"/>
        <v>0.97811300000000001</v>
      </c>
      <c r="O5748" s="100">
        <f t="shared" si="3120"/>
        <v>1</v>
      </c>
      <c r="P5748" s="98">
        <f t="shared" si="3121"/>
        <v>79</v>
      </c>
      <c r="Q5748" s="97">
        <f t="shared" si="3122"/>
        <v>999.35</v>
      </c>
      <c r="R5748" s="97"/>
      <c r="S5748" s="97"/>
    </row>
    <row r="5749" spans="1:19" x14ac:dyDescent="0.25">
      <c r="A5749" s="89"/>
      <c r="B5749" s="90"/>
      <c r="C5749" s="90"/>
      <c r="D5749" s="91"/>
      <c r="E5749" s="92"/>
      <c r="F5749" s="92" t="s">
        <v>12144</v>
      </c>
      <c r="G5749" s="91"/>
      <c r="H5749" s="91"/>
      <c r="I5749" s="93">
        <v>1</v>
      </c>
      <c r="J5749" s="91"/>
      <c r="K5749" s="98"/>
      <c r="L5749" s="99"/>
      <c r="M5749" s="100"/>
      <c r="N5749" s="101"/>
      <c r="O5749" s="100"/>
      <c r="P5749" s="98"/>
      <c r="Q5749" s="91"/>
      <c r="R5749" s="91"/>
      <c r="S5749" s="91"/>
    </row>
    <row r="5750" spans="1:19" ht="22.5" x14ac:dyDescent="0.25">
      <c r="A5750" s="89" t="s">
        <v>12145</v>
      </c>
      <c r="B5750" s="89" t="s">
        <v>12076</v>
      </c>
      <c r="C5750" s="89"/>
      <c r="D5750" s="89" t="s">
        <v>146</v>
      </c>
      <c r="E5750" s="94" t="s">
        <v>626</v>
      </c>
      <c r="F5750" s="95" t="s">
        <v>12128</v>
      </c>
      <c r="G5750" s="89" t="s">
        <v>110</v>
      </c>
      <c r="H5750" s="89" t="s">
        <v>12146</v>
      </c>
      <c r="I5750" s="96">
        <v>1</v>
      </c>
      <c r="J5750" s="97">
        <v>4776</v>
      </c>
      <c r="K5750" s="98">
        <f t="shared" ref="K5750:K5756" si="3123">J5750/H5750</f>
        <v>24618.560000000001</v>
      </c>
      <c r="L5750" s="99">
        <f t="shared" ref="L5750:L5756" si="3124">$L$8</f>
        <v>1.0815399999999999</v>
      </c>
      <c r="M5750" s="100">
        <f t="shared" ref="M5750:M5756" si="3125">$M$8</f>
        <v>1.0590999999999999</v>
      </c>
      <c r="N5750" s="101">
        <f t="shared" ref="N5750:N5756" si="3126">$N$8</f>
        <v>0.97811300000000001</v>
      </c>
      <c r="O5750" s="100">
        <f t="shared" ref="O5750:O5756" si="3127">$O$8</f>
        <v>1</v>
      </c>
      <c r="P5750" s="98">
        <f t="shared" ref="P5750:P5756" si="3128">K5750*L5750*M5750*N5750*O5750</f>
        <v>27582.35</v>
      </c>
      <c r="Q5750" s="97">
        <f t="shared" ref="Q5750:Q5756" si="3129">H5750*P5750</f>
        <v>5350.98</v>
      </c>
      <c r="R5750" s="97"/>
      <c r="S5750" s="97"/>
    </row>
    <row r="5751" spans="1:19" x14ac:dyDescent="0.25">
      <c r="A5751" s="89" t="s">
        <v>12147</v>
      </c>
      <c r="B5751" s="89" t="s">
        <v>12076</v>
      </c>
      <c r="C5751" s="89"/>
      <c r="D5751" s="89" t="s">
        <v>151</v>
      </c>
      <c r="E5751" s="94" t="s">
        <v>12148</v>
      </c>
      <c r="F5751" s="95" t="s">
        <v>631</v>
      </c>
      <c r="G5751" s="89" t="s">
        <v>502</v>
      </c>
      <c r="H5751" s="89" t="s">
        <v>12149</v>
      </c>
      <c r="I5751" s="96">
        <v>1</v>
      </c>
      <c r="J5751" s="97">
        <v>-749</v>
      </c>
      <c r="K5751" s="98">
        <f t="shared" si="3123"/>
        <v>16086.77</v>
      </c>
      <c r="L5751" s="99">
        <f t="shared" si="3124"/>
        <v>1.0815399999999999</v>
      </c>
      <c r="M5751" s="100">
        <f t="shared" si="3125"/>
        <v>1.0590999999999999</v>
      </c>
      <c r="N5751" s="101">
        <f t="shared" si="3126"/>
        <v>0.97811300000000001</v>
      </c>
      <c r="O5751" s="100">
        <f t="shared" si="3127"/>
        <v>1</v>
      </c>
      <c r="P5751" s="98">
        <f t="shared" si="3128"/>
        <v>18023.43</v>
      </c>
      <c r="Q5751" s="97">
        <f t="shared" si="3129"/>
        <v>-839.17</v>
      </c>
      <c r="R5751" s="97"/>
      <c r="S5751" s="97"/>
    </row>
    <row r="5752" spans="1:19" x14ac:dyDescent="0.25">
      <c r="A5752" s="89" t="s">
        <v>12150</v>
      </c>
      <c r="B5752" s="89" t="s">
        <v>12076</v>
      </c>
      <c r="C5752" s="89"/>
      <c r="D5752" s="89" t="s">
        <v>154</v>
      </c>
      <c r="E5752" s="94" t="s">
        <v>12151</v>
      </c>
      <c r="F5752" s="95" t="s">
        <v>635</v>
      </c>
      <c r="G5752" s="89" t="s">
        <v>502</v>
      </c>
      <c r="H5752" s="89" t="s">
        <v>12152</v>
      </c>
      <c r="I5752" s="96">
        <v>1</v>
      </c>
      <c r="J5752" s="97">
        <v>-77</v>
      </c>
      <c r="K5752" s="98">
        <f t="shared" si="3123"/>
        <v>16537.8</v>
      </c>
      <c r="L5752" s="99">
        <f t="shared" si="3124"/>
        <v>1.0815399999999999</v>
      </c>
      <c r="M5752" s="100">
        <f t="shared" si="3125"/>
        <v>1.0590999999999999</v>
      </c>
      <c r="N5752" s="101">
        <f t="shared" si="3126"/>
        <v>0.97811300000000001</v>
      </c>
      <c r="O5752" s="100">
        <f t="shared" si="3127"/>
        <v>1</v>
      </c>
      <c r="P5752" s="98">
        <f t="shared" si="3128"/>
        <v>18528.759999999998</v>
      </c>
      <c r="Q5752" s="97">
        <f t="shared" si="3129"/>
        <v>-86.27</v>
      </c>
      <c r="R5752" s="97"/>
      <c r="S5752" s="97"/>
    </row>
    <row r="5753" spans="1:19" x14ac:dyDescent="0.25">
      <c r="A5753" s="89" t="s">
        <v>12153</v>
      </c>
      <c r="B5753" s="89" t="s">
        <v>12076</v>
      </c>
      <c r="C5753" s="89"/>
      <c r="D5753" s="89" t="s">
        <v>156</v>
      </c>
      <c r="E5753" s="94" t="s">
        <v>638</v>
      </c>
      <c r="F5753" s="95" t="s">
        <v>639</v>
      </c>
      <c r="G5753" s="89" t="s">
        <v>518</v>
      </c>
      <c r="H5753" s="89" t="s">
        <v>12154</v>
      </c>
      <c r="I5753" s="96">
        <v>1</v>
      </c>
      <c r="J5753" s="97">
        <v>1782</v>
      </c>
      <c r="K5753" s="98">
        <f t="shared" si="3123"/>
        <v>48.32</v>
      </c>
      <c r="L5753" s="99">
        <f t="shared" si="3124"/>
        <v>1.0815399999999999</v>
      </c>
      <c r="M5753" s="100">
        <f t="shared" si="3125"/>
        <v>1.0590999999999999</v>
      </c>
      <c r="N5753" s="101">
        <f t="shared" si="3126"/>
        <v>0.97811300000000001</v>
      </c>
      <c r="O5753" s="100">
        <f t="shared" si="3127"/>
        <v>1</v>
      </c>
      <c r="P5753" s="98">
        <f t="shared" si="3128"/>
        <v>54.14</v>
      </c>
      <c r="Q5753" s="97">
        <f t="shared" si="3129"/>
        <v>1996.68</v>
      </c>
      <c r="R5753" s="97"/>
      <c r="S5753" s="97"/>
    </row>
    <row r="5754" spans="1:19" ht="22.5" x14ac:dyDescent="0.25">
      <c r="A5754" s="89" t="s">
        <v>12155</v>
      </c>
      <c r="B5754" s="89" t="s">
        <v>12076</v>
      </c>
      <c r="C5754" s="89"/>
      <c r="D5754" s="89" t="s">
        <v>157</v>
      </c>
      <c r="E5754" s="94" t="s">
        <v>2224</v>
      </c>
      <c r="F5754" s="95" t="s">
        <v>2225</v>
      </c>
      <c r="G5754" s="89" t="s">
        <v>110</v>
      </c>
      <c r="H5754" s="89" t="s">
        <v>5511</v>
      </c>
      <c r="I5754" s="96">
        <v>1</v>
      </c>
      <c r="J5754" s="97">
        <v>1130</v>
      </c>
      <c r="K5754" s="98">
        <f t="shared" si="3123"/>
        <v>51363.64</v>
      </c>
      <c r="L5754" s="99">
        <f t="shared" si="3124"/>
        <v>1.0815399999999999</v>
      </c>
      <c r="M5754" s="100">
        <f t="shared" si="3125"/>
        <v>1.0590999999999999</v>
      </c>
      <c r="N5754" s="101">
        <f t="shared" si="3126"/>
        <v>0.97811300000000001</v>
      </c>
      <c r="O5754" s="100">
        <f t="shared" si="3127"/>
        <v>1</v>
      </c>
      <c r="P5754" s="98">
        <f t="shared" si="3128"/>
        <v>57547.22</v>
      </c>
      <c r="Q5754" s="97">
        <f t="shared" si="3129"/>
        <v>1266.04</v>
      </c>
      <c r="R5754" s="97"/>
      <c r="S5754" s="97"/>
    </row>
    <row r="5755" spans="1:19" x14ac:dyDescent="0.25">
      <c r="A5755" s="89" t="s">
        <v>12156</v>
      </c>
      <c r="B5755" s="89" t="s">
        <v>12076</v>
      </c>
      <c r="C5755" s="89"/>
      <c r="D5755" s="89" t="s">
        <v>158</v>
      </c>
      <c r="E5755" s="94" t="s">
        <v>12137</v>
      </c>
      <c r="F5755" s="95" t="s">
        <v>12138</v>
      </c>
      <c r="G5755" s="89" t="s">
        <v>110</v>
      </c>
      <c r="H5755" s="89" t="s">
        <v>12157</v>
      </c>
      <c r="I5755" s="96">
        <v>1</v>
      </c>
      <c r="J5755" s="97">
        <v>-552</v>
      </c>
      <c r="K5755" s="98">
        <f t="shared" si="3123"/>
        <v>25090.91</v>
      </c>
      <c r="L5755" s="99">
        <f t="shared" si="3124"/>
        <v>1.0815399999999999</v>
      </c>
      <c r="M5755" s="100">
        <f t="shared" si="3125"/>
        <v>1.0590999999999999</v>
      </c>
      <c r="N5755" s="101">
        <f t="shared" si="3126"/>
        <v>0.97811300000000001</v>
      </c>
      <c r="O5755" s="100">
        <f t="shared" si="3127"/>
        <v>1</v>
      </c>
      <c r="P5755" s="98">
        <f t="shared" si="3128"/>
        <v>28111.56</v>
      </c>
      <c r="Q5755" s="97">
        <f t="shared" si="3129"/>
        <v>-618.45000000000005</v>
      </c>
      <c r="R5755" s="97"/>
      <c r="S5755" s="97"/>
    </row>
    <row r="5756" spans="1:19" x14ac:dyDescent="0.25">
      <c r="A5756" s="89" t="s">
        <v>12158</v>
      </c>
      <c r="B5756" s="89" t="s">
        <v>12076</v>
      </c>
      <c r="C5756" s="89"/>
      <c r="D5756" s="89" t="s">
        <v>165</v>
      </c>
      <c r="E5756" s="94" t="s">
        <v>12141</v>
      </c>
      <c r="F5756" s="95" t="s">
        <v>12142</v>
      </c>
      <c r="G5756" s="89" t="s">
        <v>949</v>
      </c>
      <c r="H5756" s="89" t="s">
        <v>12159</v>
      </c>
      <c r="I5756" s="96">
        <v>1</v>
      </c>
      <c r="J5756" s="97">
        <v>178</v>
      </c>
      <c r="K5756" s="98">
        <f t="shared" si="3123"/>
        <v>70.36</v>
      </c>
      <c r="L5756" s="99">
        <f t="shared" si="3124"/>
        <v>1.0815399999999999</v>
      </c>
      <c r="M5756" s="100">
        <f t="shared" si="3125"/>
        <v>1.0590999999999999</v>
      </c>
      <c r="N5756" s="101">
        <f t="shared" si="3126"/>
        <v>0.97811300000000001</v>
      </c>
      <c r="O5756" s="100">
        <f t="shared" si="3127"/>
        <v>1</v>
      </c>
      <c r="P5756" s="98">
        <f t="shared" si="3128"/>
        <v>78.83</v>
      </c>
      <c r="Q5756" s="97">
        <f t="shared" si="3129"/>
        <v>199.44</v>
      </c>
      <c r="R5756" s="97"/>
      <c r="S5756" s="97"/>
    </row>
    <row r="5757" spans="1:19" x14ac:dyDescent="0.25">
      <c r="A5757" s="89"/>
      <c r="B5757" s="90"/>
      <c r="C5757" s="90"/>
      <c r="D5757" s="91"/>
      <c r="E5757" s="92"/>
      <c r="F5757" s="92" t="s">
        <v>12160</v>
      </c>
      <c r="G5757" s="91"/>
      <c r="H5757" s="91"/>
      <c r="I5757" s="93">
        <v>1</v>
      </c>
      <c r="J5757" s="91"/>
      <c r="K5757" s="98"/>
      <c r="L5757" s="99"/>
      <c r="M5757" s="100"/>
      <c r="N5757" s="101"/>
      <c r="O5757" s="100"/>
      <c r="P5757" s="98"/>
      <c r="Q5757" s="91"/>
      <c r="R5757" s="91"/>
      <c r="S5757" s="91"/>
    </row>
    <row r="5758" spans="1:19" ht="22.5" x14ac:dyDescent="0.25">
      <c r="A5758" s="89" t="s">
        <v>12161</v>
      </c>
      <c r="B5758" s="89" t="s">
        <v>12076</v>
      </c>
      <c r="C5758" s="89"/>
      <c r="D5758" s="89" t="s">
        <v>168</v>
      </c>
      <c r="E5758" s="94" t="s">
        <v>626</v>
      </c>
      <c r="F5758" s="95" t="s">
        <v>12128</v>
      </c>
      <c r="G5758" s="89" t="s">
        <v>110</v>
      </c>
      <c r="H5758" s="89" t="s">
        <v>12162</v>
      </c>
      <c r="I5758" s="96">
        <v>1</v>
      </c>
      <c r="J5758" s="97">
        <v>28657</v>
      </c>
      <c r="K5758" s="98">
        <f t="shared" ref="K5758:K5764" si="3130">J5758/H5758</f>
        <v>24619.42</v>
      </c>
      <c r="L5758" s="99">
        <f t="shared" ref="L5758:L5764" si="3131">$L$8</f>
        <v>1.0815399999999999</v>
      </c>
      <c r="M5758" s="100">
        <f t="shared" ref="M5758:M5764" si="3132">$M$8</f>
        <v>1.0590999999999999</v>
      </c>
      <c r="N5758" s="101">
        <f t="shared" ref="N5758:N5764" si="3133">$N$8</f>
        <v>0.97811300000000001</v>
      </c>
      <c r="O5758" s="100">
        <f t="shared" ref="O5758:O5764" si="3134">$O$8</f>
        <v>1</v>
      </c>
      <c r="P5758" s="98">
        <f t="shared" ref="P5758:P5764" si="3135">K5758*L5758*M5758*N5758*O5758</f>
        <v>27583.31</v>
      </c>
      <c r="Q5758" s="97">
        <f t="shared" ref="Q5758:Q5764" si="3136">H5758*P5758</f>
        <v>32106.97</v>
      </c>
      <c r="R5758" s="97"/>
      <c r="S5758" s="97"/>
    </row>
    <row r="5759" spans="1:19" x14ac:dyDescent="0.25">
      <c r="A5759" s="89" t="s">
        <v>12163</v>
      </c>
      <c r="B5759" s="89" t="s">
        <v>12076</v>
      </c>
      <c r="C5759" s="89"/>
      <c r="D5759" s="89" t="s">
        <v>170</v>
      </c>
      <c r="E5759" s="94" t="s">
        <v>630</v>
      </c>
      <c r="F5759" s="95" t="s">
        <v>631</v>
      </c>
      <c r="G5759" s="89" t="s">
        <v>502</v>
      </c>
      <c r="H5759" s="89" t="s">
        <v>12164</v>
      </c>
      <c r="I5759" s="96">
        <v>1</v>
      </c>
      <c r="J5759" s="97">
        <v>-5433</v>
      </c>
      <c r="K5759" s="98">
        <f t="shared" si="3130"/>
        <v>19448.02</v>
      </c>
      <c r="L5759" s="99">
        <f t="shared" si="3131"/>
        <v>1.0815399999999999</v>
      </c>
      <c r="M5759" s="100">
        <f t="shared" si="3132"/>
        <v>1.0590999999999999</v>
      </c>
      <c r="N5759" s="101">
        <f t="shared" si="3133"/>
        <v>0.97811300000000001</v>
      </c>
      <c r="O5759" s="100">
        <f t="shared" si="3134"/>
        <v>1</v>
      </c>
      <c r="P5759" s="98">
        <f t="shared" si="3135"/>
        <v>21789.34</v>
      </c>
      <c r="Q5759" s="97">
        <f t="shared" si="3136"/>
        <v>-6087.07</v>
      </c>
      <c r="R5759" s="97"/>
      <c r="S5759" s="97"/>
    </row>
    <row r="5760" spans="1:19" x14ac:dyDescent="0.25">
      <c r="A5760" s="89" t="s">
        <v>12165</v>
      </c>
      <c r="B5760" s="89" t="s">
        <v>12076</v>
      </c>
      <c r="C5760" s="89"/>
      <c r="D5760" s="89" t="s">
        <v>175</v>
      </c>
      <c r="E5760" s="94" t="s">
        <v>634</v>
      </c>
      <c r="F5760" s="95" t="s">
        <v>635</v>
      </c>
      <c r="G5760" s="89" t="s">
        <v>502</v>
      </c>
      <c r="H5760" s="89" t="s">
        <v>12166</v>
      </c>
      <c r="I5760" s="96">
        <v>1</v>
      </c>
      <c r="J5760" s="97">
        <v>-914</v>
      </c>
      <c r="K5760" s="98">
        <f t="shared" si="3130"/>
        <v>32717.64</v>
      </c>
      <c r="L5760" s="99">
        <f t="shared" si="3131"/>
        <v>1.0815399999999999</v>
      </c>
      <c r="M5760" s="100">
        <f t="shared" si="3132"/>
        <v>1.0590999999999999</v>
      </c>
      <c r="N5760" s="101">
        <f t="shared" si="3133"/>
        <v>0.97811300000000001</v>
      </c>
      <c r="O5760" s="100">
        <f t="shared" si="3134"/>
        <v>1</v>
      </c>
      <c r="P5760" s="98">
        <f t="shared" si="3135"/>
        <v>36656.46</v>
      </c>
      <c r="Q5760" s="97">
        <f t="shared" si="3136"/>
        <v>-1024.03</v>
      </c>
      <c r="R5760" s="97"/>
      <c r="S5760" s="97"/>
    </row>
    <row r="5761" spans="1:19" x14ac:dyDescent="0.25">
      <c r="A5761" s="89" t="s">
        <v>12167</v>
      </c>
      <c r="B5761" s="89" t="s">
        <v>12076</v>
      </c>
      <c r="C5761" s="89"/>
      <c r="D5761" s="89" t="s">
        <v>178</v>
      </c>
      <c r="E5761" s="94" t="s">
        <v>638</v>
      </c>
      <c r="F5761" s="95" t="s">
        <v>639</v>
      </c>
      <c r="G5761" s="89" t="s">
        <v>518</v>
      </c>
      <c r="H5761" s="89" t="s">
        <v>12168</v>
      </c>
      <c r="I5761" s="96">
        <v>1</v>
      </c>
      <c r="J5761" s="97">
        <v>10690</v>
      </c>
      <c r="K5761" s="98">
        <f t="shared" si="3130"/>
        <v>48.31</v>
      </c>
      <c r="L5761" s="99">
        <f t="shared" si="3131"/>
        <v>1.0815399999999999</v>
      </c>
      <c r="M5761" s="100">
        <f t="shared" si="3132"/>
        <v>1.0590999999999999</v>
      </c>
      <c r="N5761" s="101">
        <f t="shared" si="3133"/>
        <v>0.97811300000000001</v>
      </c>
      <c r="O5761" s="100">
        <f t="shared" si="3134"/>
        <v>1</v>
      </c>
      <c r="P5761" s="98">
        <f t="shared" si="3135"/>
        <v>54.13</v>
      </c>
      <c r="Q5761" s="97">
        <f t="shared" si="3136"/>
        <v>11977.89</v>
      </c>
      <c r="R5761" s="97"/>
      <c r="S5761" s="97"/>
    </row>
    <row r="5762" spans="1:19" ht="22.5" x14ac:dyDescent="0.25">
      <c r="A5762" s="89" t="s">
        <v>12169</v>
      </c>
      <c r="B5762" s="89" t="s">
        <v>12076</v>
      </c>
      <c r="C5762" s="89"/>
      <c r="D5762" s="89" t="s">
        <v>181</v>
      </c>
      <c r="E5762" s="94" t="s">
        <v>2224</v>
      </c>
      <c r="F5762" s="95" t="s">
        <v>2225</v>
      </c>
      <c r="G5762" s="89" t="s">
        <v>110</v>
      </c>
      <c r="H5762" s="89" t="s">
        <v>74</v>
      </c>
      <c r="I5762" s="96">
        <v>1</v>
      </c>
      <c r="J5762" s="97">
        <v>6787</v>
      </c>
      <c r="K5762" s="98">
        <f t="shared" si="3130"/>
        <v>51416.67</v>
      </c>
      <c r="L5762" s="99">
        <f t="shared" si="3131"/>
        <v>1.0815399999999999</v>
      </c>
      <c r="M5762" s="100">
        <f t="shared" si="3132"/>
        <v>1.0590999999999999</v>
      </c>
      <c r="N5762" s="101">
        <f t="shared" si="3133"/>
        <v>0.97811300000000001</v>
      </c>
      <c r="O5762" s="100">
        <f t="shared" si="3134"/>
        <v>1</v>
      </c>
      <c r="P5762" s="98">
        <f t="shared" si="3135"/>
        <v>57606.64</v>
      </c>
      <c r="Q5762" s="97">
        <f t="shared" si="3136"/>
        <v>7604.08</v>
      </c>
      <c r="R5762" s="97"/>
      <c r="S5762" s="97"/>
    </row>
    <row r="5763" spans="1:19" x14ac:dyDescent="0.25">
      <c r="A5763" s="89" t="s">
        <v>12170</v>
      </c>
      <c r="B5763" s="89" t="s">
        <v>12076</v>
      </c>
      <c r="C5763" s="89"/>
      <c r="D5763" s="89" t="s">
        <v>182</v>
      </c>
      <c r="E5763" s="94" t="s">
        <v>12137</v>
      </c>
      <c r="F5763" s="95" t="s">
        <v>12138</v>
      </c>
      <c r="G5763" s="89" t="s">
        <v>110</v>
      </c>
      <c r="H5763" s="89" t="s">
        <v>12171</v>
      </c>
      <c r="I5763" s="96">
        <v>1</v>
      </c>
      <c r="J5763" s="97">
        <v>-3322</v>
      </c>
      <c r="K5763" s="98">
        <f t="shared" si="3130"/>
        <v>25166.67</v>
      </c>
      <c r="L5763" s="99">
        <f t="shared" si="3131"/>
        <v>1.0815399999999999</v>
      </c>
      <c r="M5763" s="100">
        <f t="shared" si="3132"/>
        <v>1.0590999999999999</v>
      </c>
      <c r="N5763" s="101">
        <f t="shared" si="3133"/>
        <v>0.97811300000000001</v>
      </c>
      <c r="O5763" s="100">
        <f t="shared" si="3134"/>
        <v>1</v>
      </c>
      <c r="P5763" s="98">
        <f t="shared" si="3135"/>
        <v>28196.44</v>
      </c>
      <c r="Q5763" s="97">
        <f t="shared" si="3136"/>
        <v>-3721.93</v>
      </c>
      <c r="R5763" s="97"/>
      <c r="S5763" s="97"/>
    </row>
    <row r="5764" spans="1:19" x14ac:dyDescent="0.25">
      <c r="A5764" s="89" t="s">
        <v>12172</v>
      </c>
      <c r="B5764" s="89" t="s">
        <v>12076</v>
      </c>
      <c r="C5764" s="89"/>
      <c r="D5764" s="89" t="s">
        <v>183</v>
      </c>
      <c r="E5764" s="94" t="s">
        <v>12141</v>
      </c>
      <c r="F5764" s="95" t="s">
        <v>12142</v>
      </c>
      <c r="G5764" s="89" t="s">
        <v>949</v>
      </c>
      <c r="H5764" s="89" t="s">
        <v>12173</v>
      </c>
      <c r="I5764" s="96">
        <v>1</v>
      </c>
      <c r="J5764" s="97">
        <v>1071</v>
      </c>
      <c r="K5764" s="98">
        <f t="shared" si="3130"/>
        <v>70.55</v>
      </c>
      <c r="L5764" s="99">
        <f t="shared" si="3131"/>
        <v>1.0815399999999999</v>
      </c>
      <c r="M5764" s="100">
        <f t="shared" si="3132"/>
        <v>1.0590999999999999</v>
      </c>
      <c r="N5764" s="101">
        <f t="shared" si="3133"/>
        <v>0.97811300000000001</v>
      </c>
      <c r="O5764" s="100">
        <f t="shared" si="3134"/>
        <v>1</v>
      </c>
      <c r="P5764" s="98">
        <f t="shared" si="3135"/>
        <v>79.040000000000006</v>
      </c>
      <c r="Q5764" s="97">
        <f t="shared" si="3136"/>
        <v>1199.83</v>
      </c>
      <c r="R5764" s="97"/>
      <c r="S5764" s="97"/>
    </row>
    <row r="5765" spans="1:19" x14ac:dyDescent="0.25">
      <c r="A5765" s="82" t="s">
        <v>9482</v>
      </c>
      <c r="B5765" s="83"/>
      <c r="C5765" s="84"/>
      <c r="D5765" s="85"/>
      <c r="E5765" s="86"/>
      <c r="F5765" s="86" t="s">
        <v>6783</v>
      </c>
      <c r="G5765" s="82"/>
      <c r="H5765" s="82"/>
      <c r="I5765" s="87"/>
      <c r="J5765" s="88">
        <f>SUM(J5766:J5809)</f>
        <v>272934</v>
      </c>
      <c r="K5765" s="98"/>
      <c r="L5765" s="99"/>
      <c r="M5765" s="100"/>
      <c r="N5765" s="101"/>
      <c r="O5765" s="100"/>
      <c r="P5765" s="98"/>
      <c r="Q5765" s="88">
        <f>SUM(Q5766:Q5809)</f>
        <v>305792.09000000003</v>
      </c>
      <c r="R5765" s="88">
        <f t="shared" ref="R5765:S5765" si="3137">SUM(R5766:R5809)</f>
        <v>0</v>
      </c>
      <c r="S5765" s="88">
        <f t="shared" si="3137"/>
        <v>0</v>
      </c>
    </row>
    <row r="5766" spans="1:19" x14ac:dyDescent="0.25">
      <c r="A5766" s="89"/>
      <c r="B5766" s="90"/>
      <c r="C5766" s="90"/>
      <c r="D5766" s="91"/>
      <c r="E5766" s="92"/>
      <c r="F5766" s="92" t="s">
        <v>12175</v>
      </c>
      <c r="G5766" s="91"/>
      <c r="H5766" s="91"/>
      <c r="I5766" s="93">
        <v>1</v>
      </c>
      <c r="J5766" s="91"/>
      <c r="K5766" s="98"/>
      <c r="L5766" s="99"/>
      <c r="M5766" s="100"/>
      <c r="N5766" s="101"/>
      <c r="O5766" s="100"/>
      <c r="P5766" s="98"/>
      <c r="Q5766" s="91"/>
      <c r="R5766" s="91"/>
      <c r="S5766" s="91"/>
    </row>
    <row r="5767" spans="1:19" x14ac:dyDescent="0.25">
      <c r="A5767" s="89" t="s">
        <v>12176</v>
      </c>
      <c r="B5767" s="89" t="s">
        <v>12076</v>
      </c>
      <c r="C5767" s="89"/>
      <c r="D5767" s="89" t="s">
        <v>191</v>
      </c>
      <c r="E5767" s="94" t="s">
        <v>12177</v>
      </c>
      <c r="F5767" s="95" t="s">
        <v>12178</v>
      </c>
      <c r="G5767" s="89" t="s">
        <v>21</v>
      </c>
      <c r="H5767" s="89" t="s">
        <v>12179</v>
      </c>
      <c r="I5767" s="96">
        <v>1</v>
      </c>
      <c r="J5767" s="97">
        <v>91848</v>
      </c>
      <c r="K5767" s="98">
        <f t="shared" ref="K5767:K5787" si="3138">J5767/H5767</f>
        <v>171039.11</v>
      </c>
      <c r="L5767" s="99">
        <f t="shared" ref="L5767:L5787" si="3139">$L$8</f>
        <v>1.0815399999999999</v>
      </c>
      <c r="M5767" s="100">
        <f t="shared" ref="M5767:M5787" si="3140">$M$8</f>
        <v>1.0590999999999999</v>
      </c>
      <c r="N5767" s="101">
        <f t="shared" ref="N5767:N5787" si="3141">$N$8</f>
        <v>0.97811300000000001</v>
      </c>
      <c r="O5767" s="100">
        <f t="shared" ref="O5767:O5787" si="3142">$O$8</f>
        <v>1</v>
      </c>
      <c r="P5767" s="98">
        <f t="shared" ref="P5767:P5787" si="3143">K5767*L5767*M5767*N5767*O5767</f>
        <v>191630.23</v>
      </c>
      <c r="Q5767" s="97">
        <f t="shared" ref="Q5767:Q5787" si="3144">H5767*P5767</f>
        <v>102905.43</v>
      </c>
      <c r="R5767" s="97"/>
      <c r="S5767" s="97"/>
    </row>
    <row r="5768" spans="1:19" x14ac:dyDescent="0.25">
      <c r="A5768" s="89" t="s">
        <v>12180</v>
      </c>
      <c r="B5768" s="89" t="s">
        <v>12076</v>
      </c>
      <c r="C5768" s="89"/>
      <c r="D5768" s="89" t="s">
        <v>194</v>
      </c>
      <c r="E5768" s="94" t="s">
        <v>7979</v>
      </c>
      <c r="F5768" s="95" t="s">
        <v>7980</v>
      </c>
      <c r="G5768" s="89" t="s">
        <v>81</v>
      </c>
      <c r="H5768" s="89" t="s">
        <v>12181</v>
      </c>
      <c r="I5768" s="96">
        <v>1</v>
      </c>
      <c r="J5768" s="97">
        <v>227</v>
      </c>
      <c r="K5768" s="98">
        <f t="shared" si="3138"/>
        <v>4227.1899999999996</v>
      </c>
      <c r="L5768" s="99">
        <f t="shared" si="3139"/>
        <v>1.0815399999999999</v>
      </c>
      <c r="M5768" s="100">
        <f t="shared" si="3140"/>
        <v>1.0590999999999999</v>
      </c>
      <c r="N5768" s="101">
        <f t="shared" si="3141"/>
        <v>0.97811300000000001</v>
      </c>
      <c r="O5768" s="100">
        <f t="shared" si="3142"/>
        <v>1</v>
      </c>
      <c r="P5768" s="98">
        <f t="shared" si="3143"/>
        <v>4736.09</v>
      </c>
      <c r="Q5768" s="97">
        <f t="shared" si="3144"/>
        <v>254.33</v>
      </c>
      <c r="R5768" s="97"/>
      <c r="S5768" s="97"/>
    </row>
    <row r="5769" spans="1:19" x14ac:dyDescent="0.25">
      <c r="A5769" s="89" t="s">
        <v>12182</v>
      </c>
      <c r="B5769" s="89" t="s">
        <v>12076</v>
      </c>
      <c r="C5769" s="89"/>
      <c r="D5769" s="89" t="s">
        <v>196</v>
      </c>
      <c r="E5769" s="94" t="s">
        <v>12183</v>
      </c>
      <c r="F5769" s="95" t="s">
        <v>12184</v>
      </c>
      <c r="G5769" s="89" t="s">
        <v>81</v>
      </c>
      <c r="H5769" s="89" t="s">
        <v>12185</v>
      </c>
      <c r="I5769" s="96">
        <v>1</v>
      </c>
      <c r="J5769" s="97">
        <v>-12691</v>
      </c>
      <c r="K5769" s="98">
        <f t="shared" si="3138"/>
        <v>5983.08</v>
      </c>
      <c r="L5769" s="99">
        <f t="shared" si="3139"/>
        <v>1.0815399999999999</v>
      </c>
      <c r="M5769" s="100">
        <f t="shared" si="3140"/>
        <v>1.0590999999999999</v>
      </c>
      <c r="N5769" s="101">
        <f t="shared" si="3141"/>
        <v>0.97811300000000001</v>
      </c>
      <c r="O5769" s="100">
        <f t="shared" si="3142"/>
        <v>1</v>
      </c>
      <c r="P5769" s="98">
        <f t="shared" si="3143"/>
        <v>6703.37</v>
      </c>
      <c r="Q5769" s="97">
        <f t="shared" si="3144"/>
        <v>-14218.85</v>
      </c>
      <c r="R5769" s="97"/>
      <c r="S5769" s="97"/>
    </row>
    <row r="5770" spans="1:19" x14ac:dyDescent="0.25">
      <c r="A5770" s="89" t="s">
        <v>12186</v>
      </c>
      <c r="B5770" s="89" t="s">
        <v>12076</v>
      </c>
      <c r="C5770" s="89"/>
      <c r="D5770" s="89" t="s">
        <v>201</v>
      </c>
      <c r="E5770" s="94" t="s">
        <v>12187</v>
      </c>
      <c r="F5770" s="95" t="s">
        <v>12188</v>
      </c>
      <c r="G5770" s="89" t="s">
        <v>81</v>
      </c>
      <c r="H5770" s="89" t="s">
        <v>1104</v>
      </c>
      <c r="I5770" s="96">
        <v>1</v>
      </c>
      <c r="J5770" s="97">
        <v>1166</v>
      </c>
      <c r="K5770" s="98">
        <f t="shared" si="3138"/>
        <v>9716.67</v>
      </c>
      <c r="L5770" s="99">
        <f t="shared" si="3139"/>
        <v>1.0815399999999999</v>
      </c>
      <c r="M5770" s="100">
        <f t="shared" si="3140"/>
        <v>1.0590999999999999</v>
      </c>
      <c r="N5770" s="101">
        <f t="shared" si="3141"/>
        <v>0.97811300000000001</v>
      </c>
      <c r="O5770" s="100">
        <f t="shared" si="3142"/>
        <v>1</v>
      </c>
      <c r="P5770" s="98">
        <f t="shared" si="3143"/>
        <v>10886.44</v>
      </c>
      <c r="Q5770" s="97">
        <f t="shared" si="3144"/>
        <v>1306.3699999999999</v>
      </c>
      <c r="R5770" s="97"/>
      <c r="S5770" s="97"/>
    </row>
    <row r="5771" spans="1:19" ht="22.5" x14ac:dyDescent="0.25">
      <c r="A5771" s="89" t="s">
        <v>12189</v>
      </c>
      <c r="B5771" s="89" t="s">
        <v>12076</v>
      </c>
      <c r="C5771" s="89"/>
      <c r="D5771" s="89" t="s">
        <v>204</v>
      </c>
      <c r="E5771" s="94" t="s">
        <v>12190</v>
      </c>
      <c r="F5771" s="95" t="s">
        <v>12191</v>
      </c>
      <c r="G5771" s="89" t="s">
        <v>648</v>
      </c>
      <c r="H5771" s="89" t="s">
        <v>40</v>
      </c>
      <c r="I5771" s="96">
        <v>1</v>
      </c>
      <c r="J5771" s="97">
        <v>17101</v>
      </c>
      <c r="K5771" s="98">
        <f t="shared" si="3138"/>
        <v>3420.2</v>
      </c>
      <c r="L5771" s="99">
        <f t="shared" si="3139"/>
        <v>1.0815399999999999</v>
      </c>
      <c r="M5771" s="100">
        <f t="shared" si="3140"/>
        <v>1.0590999999999999</v>
      </c>
      <c r="N5771" s="101">
        <f t="shared" si="3141"/>
        <v>0.97811300000000001</v>
      </c>
      <c r="O5771" s="100">
        <f t="shared" si="3142"/>
        <v>1</v>
      </c>
      <c r="P5771" s="98">
        <f t="shared" si="3143"/>
        <v>3831.95</v>
      </c>
      <c r="Q5771" s="97">
        <f t="shared" si="3144"/>
        <v>19159.75</v>
      </c>
      <c r="R5771" s="97"/>
      <c r="S5771" s="97"/>
    </row>
    <row r="5772" spans="1:19" ht="22.5" x14ac:dyDescent="0.25">
      <c r="A5772" s="89" t="s">
        <v>12192</v>
      </c>
      <c r="B5772" s="89" t="s">
        <v>12076</v>
      </c>
      <c r="C5772" s="89"/>
      <c r="D5772" s="89" t="s">
        <v>206</v>
      </c>
      <c r="E5772" s="94" t="s">
        <v>12193</v>
      </c>
      <c r="F5772" s="95" t="s">
        <v>12194</v>
      </c>
      <c r="G5772" s="89" t="s">
        <v>648</v>
      </c>
      <c r="H5772" s="89" t="s">
        <v>40</v>
      </c>
      <c r="I5772" s="96">
        <v>1</v>
      </c>
      <c r="J5772" s="97">
        <v>9838</v>
      </c>
      <c r="K5772" s="98">
        <f t="shared" si="3138"/>
        <v>1967.6</v>
      </c>
      <c r="L5772" s="99">
        <f t="shared" si="3139"/>
        <v>1.0815399999999999</v>
      </c>
      <c r="M5772" s="100">
        <f t="shared" si="3140"/>
        <v>1.0590999999999999</v>
      </c>
      <c r="N5772" s="101">
        <f t="shared" si="3141"/>
        <v>0.97811300000000001</v>
      </c>
      <c r="O5772" s="100">
        <f t="shared" si="3142"/>
        <v>1</v>
      </c>
      <c r="P5772" s="98">
        <f t="shared" si="3143"/>
        <v>2204.48</v>
      </c>
      <c r="Q5772" s="97">
        <f t="shared" si="3144"/>
        <v>11022.4</v>
      </c>
      <c r="R5772" s="97"/>
      <c r="S5772" s="97"/>
    </row>
    <row r="5773" spans="1:19" ht="22.5" x14ac:dyDescent="0.25">
      <c r="A5773" s="89" t="s">
        <v>12195</v>
      </c>
      <c r="B5773" s="89" t="s">
        <v>12076</v>
      </c>
      <c r="C5773" s="89"/>
      <c r="D5773" s="89" t="s">
        <v>207</v>
      </c>
      <c r="E5773" s="94" t="s">
        <v>12196</v>
      </c>
      <c r="F5773" s="95" t="s">
        <v>12197</v>
      </c>
      <c r="G5773" s="89" t="s">
        <v>648</v>
      </c>
      <c r="H5773" s="89" t="s">
        <v>40</v>
      </c>
      <c r="I5773" s="96">
        <v>1</v>
      </c>
      <c r="J5773" s="97">
        <v>12219</v>
      </c>
      <c r="K5773" s="98">
        <f t="shared" si="3138"/>
        <v>2443.8000000000002</v>
      </c>
      <c r="L5773" s="99">
        <f t="shared" si="3139"/>
        <v>1.0815399999999999</v>
      </c>
      <c r="M5773" s="100">
        <f t="shared" si="3140"/>
        <v>1.0590999999999999</v>
      </c>
      <c r="N5773" s="101">
        <f t="shared" si="3141"/>
        <v>0.97811300000000001</v>
      </c>
      <c r="O5773" s="100">
        <f t="shared" si="3142"/>
        <v>1</v>
      </c>
      <c r="P5773" s="98">
        <f t="shared" si="3143"/>
        <v>2738.01</v>
      </c>
      <c r="Q5773" s="97">
        <f t="shared" si="3144"/>
        <v>13690.05</v>
      </c>
      <c r="R5773" s="97"/>
      <c r="S5773" s="97"/>
    </row>
    <row r="5774" spans="1:19" x14ac:dyDescent="0.25">
      <c r="A5774" s="89" t="s">
        <v>12198</v>
      </c>
      <c r="B5774" s="89" t="s">
        <v>12076</v>
      </c>
      <c r="C5774" s="89"/>
      <c r="D5774" s="89" t="s">
        <v>208</v>
      </c>
      <c r="E5774" s="94" t="s">
        <v>12199</v>
      </c>
      <c r="F5774" s="95" t="s">
        <v>12200</v>
      </c>
      <c r="G5774" s="89" t="s">
        <v>51</v>
      </c>
      <c r="H5774" s="89" t="s">
        <v>12201</v>
      </c>
      <c r="I5774" s="96">
        <v>1</v>
      </c>
      <c r="J5774" s="97">
        <v>7137</v>
      </c>
      <c r="K5774" s="98">
        <f t="shared" si="3138"/>
        <v>849642.86</v>
      </c>
      <c r="L5774" s="99">
        <f t="shared" si="3139"/>
        <v>1.0815399999999999</v>
      </c>
      <c r="M5774" s="100">
        <f t="shared" si="3140"/>
        <v>1.0590999999999999</v>
      </c>
      <c r="N5774" s="101">
        <f t="shared" si="3141"/>
        <v>0.97811300000000001</v>
      </c>
      <c r="O5774" s="100">
        <f t="shared" si="3142"/>
        <v>1</v>
      </c>
      <c r="P5774" s="98">
        <f t="shared" si="3143"/>
        <v>951929.96</v>
      </c>
      <c r="Q5774" s="97">
        <f t="shared" si="3144"/>
        <v>7996.21</v>
      </c>
      <c r="R5774" s="97"/>
      <c r="S5774" s="97"/>
    </row>
    <row r="5775" spans="1:19" x14ac:dyDescent="0.25">
      <c r="A5775" s="89" t="s">
        <v>12202</v>
      </c>
      <c r="B5775" s="89" t="s">
        <v>12076</v>
      </c>
      <c r="C5775" s="89"/>
      <c r="D5775" s="89" t="s">
        <v>220</v>
      </c>
      <c r="E5775" s="94" t="s">
        <v>12183</v>
      </c>
      <c r="F5775" s="95" t="s">
        <v>12203</v>
      </c>
      <c r="G5775" s="89" t="s">
        <v>81</v>
      </c>
      <c r="H5775" s="89" t="s">
        <v>12204</v>
      </c>
      <c r="I5775" s="96">
        <v>1</v>
      </c>
      <c r="J5775" s="97">
        <v>5026</v>
      </c>
      <c r="K5775" s="98">
        <f t="shared" si="3138"/>
        <v>5983.33</v>
      </c>
      <c r="L5775" s="99">
        <f t="shared" si="3139"/>
        <v>1.0815399999999999</v>
      </c>
      <c r="M5775" s="100">
        <f t="shared" si="3140"/>
        <v>1.0590999999999999</v>
      </c>
      <c r="N5775" s="101">
        <f t="shared" si="3141"/>
        <v>0.97811300000000001</v>
      </c>
      <c r="O5775" s="100">
        <f t="shared" si="3142"/>
        <v>1</v>
      </c>
      <c r="P5775" s="98">
        <f t="shared" si="3143"/>
        <v>6703.65</v>
      </c>
      <c r="Q5775" s="97">
        <f t="shared" si="3144"/>
        <v>5631.07</v>
      </c>
      <c r="R5775" s="97"/>
      <c r="S5775" s="97"/>
    </row>
    <row r="5776" spans="1:19" x14ac:dyDescent="0.25">
      <c r="A5776" s="89" t="s">
        <v>12205</v>
      </c>
      <c r="B5776" s="89" t="s">
        <v>12076</v>
      </c>
      <c r="C5776" s="89"/>
      <c r="D5776" s="89" t="s">
        <v>223</v>
      </c>
      <c r="E5776" s="94" t="s">
        <v>12206</v>
      </c>
      <c r="F5776" s="95" t="s">
        <v>12207</v>
      </c>
      <c r="G5776" s="89" t="s">
        <v>648</v>
      </c>
      <c r="H5776" s="89" t="s">
        <v>40</v>
      </c>
      <c r="I5776" s="96">
        <v>1</v>
      </c>
      <c r="J5776" s="97">
        <v>15471</v>
      </c>
      <c r="K5776" s="98">
        <f t="shared" si="3138"/>
        <v>3094.2</v>
      </c>
      <c r="L5776" s="99">
        <f t="shared" si="3139"/>
        <v>1.0815399999999999</v>
      </c>
      <c r="M5776" s="100">
        <f t="shared" si="3140"/>
        <v>1.0590999999999999</v>
      </c>
      <c r="N5776" s="101">
        <f t="shared" si="3141"/>
        <v>0.97811300000000001</v>
      </c>
      <c r="O5776" s="100">
        <f t="shared" si="3142"/>
        <v>1</v>
      </c>
      <c r="P5776" s="98">
        <f t="shared" si="3143"/>
        <v>3466.71</v>
      </c>
      <c r="Q5776" s="97">
        <f t="shared" si="3144"/>
        <v>17333.55</v>
      </c>
      <c r="R5776" s="97"/>
      <c r="S5776" s="97"/>
    </row>
    <row r="5777" spans="1:19" x14ac:dyDescent="0.25">
      <c r="A5777" s="89" t="s">
        <v>12208</v>
      </c>
      <c r="B5777" s="89" t="s">
        <v>12076</v>
      </c>
      <c r="C5777" s="89"/>
      <c r="D5777" s="89" t="s">
        <v>226</v>
      </c>
      <c r="E5777" s="94" t="s">
        <v>12209</v>
      </c>
      <c r="F5777" s="95" t="s">
        <v>12210</v>
      </c>
      <c r="G5777" s="89" t="s">
        <v>502</v>
      </c>
      <c r="H5777" s="89" t="s">
        <v>5657</v>
      </c>
      <c r="I5777" s="96">
        <v>1</v>
      </c>
      <c r="J5777" s="97">
        <v>4812</v>
      </c>
      <c r="K5777" s="98">
        <f t="shared" si="3138"/>
        <v>63735.1</v>
      </c>
      <c r="L5777" s="99">
        <f t="shared" si="3139"/>
        <v>1.0815399999999999</v>
      </c>
      <c r="M5777" s="100">
        <f t="shared" si="3140"/>
        <v>1.0590999999999999</v>
      </c>
      <c r="N5777" s="101">
        <f t="shared" si="3141"/>
        <v>0.97811300000000001</v>
      </c>
      <c r="O5777" s="100">
        <f t="shared" si="3142"/>
        <v>1</v>
      </c>
      <c r="P5777" s="98">
        <f t="shared" si="3143"/>
        <v>71408.06</v>
      </c>
      <c r="Q5777" s="97">
        <f t="shared" si="3144"/>
        <v>5391.31</v>
      </c>
      <c r="R5777" s="97"/>
      <c r="S5777" s="97"/>
    </row>
    <row r="5778" spans="1:19" ht="22.5" x14ac:dyDescent="0.25">
      <c r="A5778" s="89" t="s">
        <v>12211</v>
      </c>
      <c r="B5778" s="89" t="s">
        <v>12076</v>
      </c>
      <c r="C5778" s="89"/>
      <c r="D5778" s="89" t="s">
        <v>229</v>
      </c>
      <c r="E5778" s="94" t="s">
        <v>10954</v>
      </c>
      <c r="F5778" s="95" t="s">
        <v>10955</v>
      </c>
      <c r="G5778" s="89" t="s">
        <v>71</v>
      </c>
      <c r="H5778" s="89" t="s">
        <v>1104</v>
      </c>
      <c r="I5778" s="96">
        <v>1</v>
      </c>
      <c r="J5778" s="97">
        <v>3826</v>
      </c>
      <c r="K5778" s="98">
        <f t="shared" si="3138"/>
        <v>31883.33</v>
      </c>
      <c r="L5778" s="99">
        <f t="shared" si="3139"/>
        <v>1.0815399999999999</v>
      </c>
      <c r="M5778" s="100">
        <f t="shared" si="3140"/>
        <v>1.0590999999999999</v>
      </c>
      <c r="N5778" s="101">
        <f t="shared" si="3141"/>
        <v>0.97811300000000001</v>
      </c>
      <c r="O5778" s="100">
        <f t="shared" si="3142"/>
        <v>1</v>
      </c>
      <c r="P5778" s="98">
        <f t="shared" si="3143"/>
        <v>35721.71</v>
      </c>
      <c r="Q5778" s="97">
        <f t="shared" si="3144"/>
        <v>4286.6099999999997</v>
      </c>
      <c r="R5778" s="97"/>
      <c r="S5778" s="97"/>
    </row>
    <row r="5779" spans="1:19" x14ac:dyDescent="0.25">
      <c r="A5779" s="89" t="s">
        <v>12212</v>
      </c>
      <c r="B5779" s="89" t="s">
        <v>12076</v>
      </c>
      <c r="C5779" s="89"/>
      <c r="D5779" s="89" t="s">
        <v>231</v>
      </c>
      <c r="E5779" s="94" t="s">
        <v>1603</v>
      </c>
      <c r="F5779" s="95" t="s">
        <v>12213</v>
      </c>
      <c r="G5779" s="89" t="s">
        <v>502</v>
      </c>
      <c r="H5779" s="89" t="s">
        <v>12214</v>
      </c>
      <c r="I5779" s="96">
        <v>1</v>
      </c>
      <c r="J5779" s="97">
        <v>3095</v>
      </c>
      <c r="K5779" s="98">
        <f t="shared" si="3138"/>
        <v>95049.44</v>
      </c>
      <c r="L5779" s="99">
        <f t="shared" si="3139"/>
        <v>1.0815399999999999</v>
      </c>
      <c r="M5779" s="100">
        <f t="shared" si="3140"/>
        <v>1.0590999999999999</v>
      </c>
      <c r="N5779" s="101">
        <f t="shared" si="3141"/>
        <v>0.97811300000000001</v>
      </c>
      <c r="O5779" s="100">
        <f t="shared" si="3142"/>
        <v>1</v>
      </c>
      <c r="P5779" s="98">
        <f t="shared" si="3143"/>
        <v>106492.29</v>
      </c>
      <c r="Q5779" s="97">
        <f t="shared" si="3144"/>
        <v>3467.6</v>
      </c>
      <c r="R5779" s="97"/>
      <c r="S5779" s="97"/>
    </row>
    <row r="5780" spans="1:19" ht="33.75" x14ac:dyDescent="0.25">
      <c r="A5780" s="89" t="s">
        <v>12215</v>
      </c>
      <c r="B5780" s="89" t="s">
        <v>12076</v>
      </c>
      <c r="C5780" s="89"/>
      <c r="D5780" s="89" t="s">
        <v>236</v>
      </c>
      <c r="E5780" s="94" t="s">
        <v>1607</v>
      </c>
      <c r="F5780" s="95" t="s">
        <v>1608</v>
      </c>
      <c r="G5780" s="89" t="s">
        <v>502</v>
      </c>
      <c r="H5780" s="89" t="s">
        <v>12216</v>
      </c>
      <c r="I5780" s="96">
        <v>1</v>
      </c>
      <c r="J5780" s="97">
        <v>-1614</v>
      </c>
      <c r="K5780" s="98">
        <f t="shared" si="3138"/>
        <v>49566.98</v>
      </c>
      <c r="L5780" s="99">
        <f t="shared" si="3139"/>
        <v>1.0815399999999999</v>
      </c>
      <c r="M5780" s="100">
        <f t="shared" si="3140"/>
        <v>1.0590999999999999</v>
      </c>
      <c r="N5780" s="101">
        <f t="shared" si="3141"/>
        <v>0.97811300000000001</v>
      </c>
      <c r="O5780" s="100">
        <f t="shared" si="3142"/>
        <v>1</v>
      </c>
      <c r="P5780" s="98">
        <f t="shared" si="3143"/>
        <v>55534.27</v>
      </c>
      <c r="Q5780" s="97">
        <f t="shared" si="3144"/>
        <v>-1808.31</v>
      </c>
      <c r="R5780" s="97"/>
      <c r="S5780" s="97"/>
    </row>
    <row r="5781" spans="1:19" ht="22.5" x14ac:dyDescent="0.25">
      <c r="A5781" s="89" t="s">
        <v>12217</v>
      </c>
      <c r="B5781" s="89" t="s">
        <v>12076</v>
      </c>
      <c r="C5781" s="89"/>
      <c r="D5781" s="89" t="s">
        <v>239</v>
      </c>
      <c r="E5781" s="94" t="s">
        <v>6249</v>
      </c>
      <c r="F5781" s="95" t="s">
        <v>6250</v>
      </c>
      <c r="G5781" s="89" t="s">
        <v>1077</v>
      </c>
      <c r="H5781" s="89" t="s">
        <v>6207</v>
      </c>
      <c r="I5781" s="96">
        <v>1</v>
      </c>
      <c r="J5781" s="97">
        <v>952</v>
      </c>
      <c r="K5781" s="98">
        <f t="shared" si="3138"/>
        <v>352.59</v>
      </c>
      <c r="L5781" s="99">
        <f t="shared" si="3139"/>
        <v>1.0815399999999999</v>
      </c>
      <c r="M5781" s="100">
        <f t="shared" si="3140"/>
        <v>1.0590999999999999</v>
      </c>
      <c r="N5781" s="101">
        <f t="shared" si="3141"/>
        <v>0.97811300000000001</v>
      </c>
      <c r="O5781" s="100">
        <f t="shared" si="3142"/>
        <v>1</v>
      </c>
      <c r="P5781" s="98">
        <f t="shared" si="3143"/>
        <v>395.04</v>
      </c>
      <c r="Q5781" s="97">
        <f t="shared" si="3144"/>
        <v>1066.6099999999999</v>
      </c>
      <c r="R5781" s="97"/>
      <c r="S5781" s="97"/>
    </row>
    <row r="5782" spans="1:19" ht="33.75" x14ac:dyDescent="0.25">
      <c r="A5782" s="89" t="s">
        <v>12218</v>
      </c>
      <c r="B5782" s="89" t="s">
        <v>12076</v>
      </c>
      <c r="C5782" s="89"/>
      <c r="D5782" s="89" t="s">
        <v>241</v>
      </c>
      <c r="E5782" s="94" t="s">
        <v>12219</v>
      </c>
      <c r="F5782" s="95" t="s">
        <v>12220</v>
      </c>
      <c r="G5782" s="89" t="s">
        <v>1077</v>
      </c>
      <c r="H5782" s="89" t="s">
        <v>3534</v>
      </c>
      <c r="I5782" s="96">
        <v>1</v>
      </c>
      <c r="J5782" s="97">
        <v>182</v>
      </c>
      <c r="K5782" s="98">
        <f t="shared" si="3138"/>
        <v>202.22</v>
      </c>
      <c r="L5782" s="99">
        <f t="shared" si="3139"/>
        <v>1.0815399999999999</v>
      </c>
      <c r="M5782" s="100">
        <f t="shared" si="3140"/>
        <v>1.0590999999999999</v>
      </c>
      <c r="N5782" s="101">
        <f t="shared" si="3141"/>
        <v>0.97811300000000001</v>
      </c>
      <c r="O5782" s="100">
        <f t="shared" si="3142"/>
        <v>1</v>
      </c>
      <c r="P5782" s="98">
        <f t="shared" si="3143"/>
        <v>226.56</v>
      </c>
      <c r="Q5782" s="97">
        <f t="shared" si="3144"/>
        <v>203.9</v>
      </c>
      <c r="R5782" s="97"/>
      <c r="S5782" s="97"/>
    </row>
    <row r="5783" spans="1:19" ht="33.75" x14ac:dyDescent="0.25">
      <c r="A5783" s="89" t="s">
        <v>12221</v>
      </c>
      <c r="B5783" s="89" t="s">
        <v>12076</v>
      </c>
      <c r="C5783" s="89"/>
      <c r="D5783" s="89" t="s">
        <v>243</v>
      </c>
      <c r="E5783" s="94" t="s">
        <v>12222</v>
      </c>
      <c r="F5783" s="95" t="s">
        <v>12223</v>
      </c>
      <c r="G5783" s="89" t="s">
        <v>81</v>
      </c>
      <c r="H5783" s="89" t="s">
        <v>12224</v>
      </c>
      <c r="I5783" s="96">
        <v>1</v>
      </c>
      <c r="J5783" s="97">
        <v>61388</v>
      </c>
      <c r="K5783" s="98">
        <f t="shared" si="3138"/>
        <v>151015.99</v>
      </c>
      <c r="L5783" s="99">
        <f t="shared" si="3139"/>
        <v>1.0815399999999999</v>
      </c>
      <c r="M5783" s="100">
        <f t="shared" si="3140"/>
        <v>1.0590999999999999</v>
      </c>
      <c r="N5783" s="101">
        <f t="shared" si="3141"/>
        <v>0.97811300000000001</v>
      </c>
      <c r="O5783" s="100">
        <f t="shared" si="3142"/>
        <v>1</v>
      </c>
      <c r="P5783" s="98">
        <f t="shared" si="3143"/>
        <v>169196.56</v>
      </c>
      <c r="Q5783" s="97">
        <f t="shared" si="3144"/>
        <v>68778.399999999994</v>
      </c>
      <c r="R5783" s="97"/>
      <c r="S5783" s="97"/>
    </row>
    <row r="5784" spans="1:19" ht="22.5" x14ac:dyDescent="0.25">
      <c r="A5784" s="89" t="s">
        <v>12225</v>
      </c>
      <c r="B5784" s="89" t="s">
        <v>12076</v>
      </c>
      <c r="C5784" s="89"/>
      <c r="D5784" s="89" t="s">
        <v>248</v>
      </c>
      <c r="E5784" s="94" t="s">
        <v>12226</v>
      </c>
      <c r="F5784" s="95" t="s">
        <v>12227</v>
      </c>
      <c r="G5784" s="89" t="s">
        <v>110</v>
      </c>
      <c r="H5784" s="89" t="s">
        <v>1201</v>
      </c>
      <c r="I5784" s="96">
        <v>1</v>
      </c>
      <c r="J5784" s="97">
        <v>7238</v>
      </c>
      <c r="K5784" s="98">
        <f t="shared" si="3138"/>
        <v>30158.33</v>
      </c>
      <c r="L5784" s="99">
        <f t="shared" si="3139"/>
        <v>1.0815399999999999</v>
      </c>
      <c r="M5784" s="100">
        <f t="shared" si="3140"/>
        <v>1.0590999999999999</v>
      </c>
      <c r="N5784" s="101">
        <f t="shared" si="3141"/>
        <v>0.97811300000000001</v>
      </c>
      <c r="O5784" s="100">
        <f t="shared" si="3142"/>
        <v>1</v>
      </c>
      <c r="P5784" s="98">
        <f t="shared" si="3143"/>
        <v>33789.040000000001</v>
      </c>
      <c r="Q5784" s="97">
        <f t="shared" si="3144"/>
        <v>8109.37</v>
      </c>
      <c r="R5784" s="97"/>
      <c r="S5784" s="97"/>
    </row>
    <row r="5785" spans="1:19" ht="22.5" x14ac:dyDescent="0.25">
      <c r="A5785" s="89" t="s">
        <v>12228</v>
      </c>
      <c r="B5785" s="89" t="s">
        <v>12076</v>
      </c>
      <c r="C5785" s="89"/>
      <c r="D5785" s="89" t="s">
        <v>251</v>
      </c>
      <c r="E5785" s="94" t="s">
        <v>12229</v>
      </c>
      <c r="F5785" s="95" t="s">
        <v>12230</v>
      </c>
      <c r="G5785" s="89" t="s">
        <v>81</v>
      </c>
      <c r="H5785" s="89" t="s">
        <v>12231</v>
      </c>
      <c r="I5785" s="96">
        <v>1</v>
      </c>
      <c r="J5785" s="97">
        <v>1955</v>
      </c>
      <c r="K5785" s="98">
        <f t="shared" si="3138"/>
        <v>467.7</v>
      </c>
      <c r="L5785" s="99">
        <f t="shared" si="3139"/>
        <v>1.0815399999999999</v>
      </c>
      <c r="M5785" s="100">
        <f t="shared" si="3140"/>
        <v>1.0590999999999999</v>
      </c>
      <c r="N5785" s="101">
        <f t="shared" si="3141"/>
        <v>0.97811300000000001</v>
      </c>
      <c r="O5785" s="100">
        <f t="shared" si="3142"/>
        <v>1</v>
      </c>
      <c r="P5785" s="98">
        <f t="shared" si="3143"/>
        <v>524.01</v>
      </c>
      <c r="Q5785" s="97">
        <f t="shared" si="3144"/>
        <v>2190.36</v>
      </c>
      <c r="R5785" s="97"/>
      <c r="S5785" s="97"/>
    </row>
    <row r="5786" spans="1:19" ht="22.5" x14ac:dyDescent="0.25">
      <c r="A5786" s="89" t="s">
        <v>12232</v>
      </c>
      <c r="B5786" s="89" t="s">
        <v>12076</v>
      </c>
      <c r="C5786" s="89"/>
      <c r="D5786" s="89" t="s">
        <v>254</v>
      </c>
      <c r="E5786" s="94" t="s">
        <v>12233</v>
      </c>
      <c r="F5786" s="95" t="s">
        <v>12234</v>
      </c>
      <c r="G5786" s="89" t="s">
        <v>110</v>
      </c>
      <c r="H5786" s="89" t="s">
        <v>1201</v>
      </c>
      <c r="I5786" s="96">
        <v>1</v>
      </c>
      <c r="J5786" s="97">
        <v>2900</v>
      </c>
      <c r="K5786" s="98">
        <f t="shared" si="3138"/>
        <v>12083.33</v>
      </c>
      <c r="L5786" s="99">
        <f t="shared" si="3139"/>
        <v>1.0815399999999999</v>
      </c>
      <c r="M5786" s="100">
        <f t="shared" si="3140"/>
        <v>1.0590999999999999</v>
      </c>
      <c r="N5786" s="101">
        <f t="shared" si="3141"/>
        <v>0.97811300000000001</v>
      </c>
      <c r="O5786" s="100">
        <f t="shared" si="3142"/>
        <v>1</v>
      </c>
      <c r="P5786" s="98">
        <f t="shared" si="3143"/>
        <v>13538.02</v>
      </c>
      <c r="Q5786" s="97">
        <f t="shared" si="3144"/>
        <v>3249.12</v>
      </c>
      <c r="R5786" s="97"/>
      <c r="S5786" s="97"/>
    </row>
    <row r="5787" spans="1:19" ht="22.5" x14ac:dyDescent="0.25">
      <c r="A5787" s="89" t="s">
        <v>12235</v>
      </c>
      <c r="B5787" s="89" t="s">
        <v>12076</v>
      </c>
      <c r="C5787" s="89"/>
      <c r="D5787" s="89" t="s">
        <v>256</v>
      </c>
      <c r="E5787" s="94" t="s">
        <v>12236</v>
      </c>
      <c r="F5787" s="95" t="s">
        <v>12237</v>
      </c>
      <c r="G5787" s="89" t="s">
        <v>502</v>
      </c>
      <c r="H5787" s="89" t="s">
        <v>12238</v>
      </c>
      <c r="I5787" s="96">
        <v>1</v>
      </c>
      <c r="J5787" s="97">
        <v>5322</v>
      </c>
      <c r="K5787" s="98">
        <f t="shared" si="3138"/>
        <v>3112.28</v>
      </c>
      <c r="L5787" s="99">
        <f t="shared" si="3139"/>
        <v>1.0815399999999999</v>
      </c>
      <c r="M5787" s="100">
        <f t="shared" si="3140"/>
        <v>1.0590999999999999</v>
      </c>
      <c r="N5787" s="101">
        <f t="shared" si="3141"/>
        <v>0.97811300000000001</v>
      </c>
      <c r="O5787" s="100">
        <f t="shared" si="3142"/>
        <v>1</v>
      </c>
      <c r="P5787" s="98">
        <f t="shared" si="3143"/>
        <v>3486.96</v>
      </c>
      <c r="Q5787" s="97">
        <f t="shared" si="3144"/>
        <v>5962.7</v>
      </c>
      <c r="R5787" s="97"/>
      <c r="S5787" s="97"/>
    </row>
    <row r="5788" spans="1:19" x14ac:dyDescent="0.25">
      <c r="A5788" s="89"/>
      <c r="B5788" s="90"/>
      <c r="C5788" s="90"/>
      <c r="D5788" s="91"/>
      <c r="E5788" s="92"/>
      <c r="F5788" s="92" t="s">
        <v>12239</v>
      </c>
      <c r="G5788" s="91"/>
      <c r="H5788" s="91"/>
      <c r="I5788" s="93">
        <v>1</v>
      </c>
      <c r="J5788" s="91"/>
      <c r="K5788" s="98"/>
      <c r="L5788" s="99"/>
      <c r="M5788" s="100"/>
      <c r="N5788" s="101"/>
      <c r="O5788" s="100"/>
      <c r="P5788" s="98"/>
      <c r="Q5788" s="91"/>
      <c r="R5788" s="91"/>
      <c r="S5788" s="91"/>
    </row>
    <row r="5789" spans="1:19" x14ac:dyDescent="0.25">
      <c r="A5789" s="89" t="s">
        <v>12240</v>
      </c>
      <c r="B5789" s="89" t="s">
        <v>12076</v>
      </c>
      <c r="C5789" s="89"/>
      <c r="D5789" s="89" t="s">
        <v>260</v>
      </c>
      <c r="E5789" s="94" t="s">
        <v>12177</v>
      </c>
      <c r="F5789" s="95" t="s">
        <v>12178</v>
      </c>
      <c r="G5789" s="89" t="s">
        <v>21</v>
      </c>
      <c r="H5789" s="89" t="s">
        <v>12241</v>
      </c>
      <c r="I5789" s="96">
        <v>1</v>
      </c>
      <c r="J5789" s="97">
        <v>9303</v>
      </c>
      <c r="K5789" s="98">
        <f t="shared" ref="K5789:K5809" si="3145">J5789/H5789</f>
        <v>171011.03</v>
      </c>
      <c r="L5789" s="99">
        <f t="shared" ref="L5789:L5809" si="3146">$L$8</f>
        <v>1.0815399999999999</v>
      </c>
      <c r="M5789" s="100">
        <f t="shared" ref="M5789:M5809" si="3147">$M$8</f>
        <v>1.0590999999999999</v>
      </c>
      <c r="N5789" s="101">
        <f t="shared" ref="N5789:N5809" si="3148">$N$8</f>
        <v>0.97811300000000001</v>
      </c>
      <c r="O5789" s="100">
        <f t="shared" ref="O5789:O5809" si="3149">$O$8</f>
        <v>1</v>
      </c>
      <c r="P5789" s="98">
        <f t="shared" ref="P5789:P5809" si="3150">K5789*L5789*M5789*N5789*O5789</f>
        <v>191598.77</v>
      </c>
      <c r="Q5789" s="97">
        <f t="shared" ref="Q5789:Q5809" si="3151">H5789*P5789</f>
        <v>10422.969999999999</v>
      </c>
      <c r="R5789" s="97"/>
      <c r="S5789" s="97"/>
    </row>
    <row r="5790" spans="1:19" ht="22.5" x14ac:dyDescent="0.25">
      <c r="A5790" s="89" t="s">
        <v>12242</v>
      </c>
      <c r="B5790" s="89" t="s">
        <v>12076</v>
      </c>
      <c r="C5790" s="89"/>
      <c r="D5790" s="89" t="s">
        <v>263</v>
      </c>
      <c r="E5790" s="94" t="s">
        <v>12087</v>
      </c>
      <c r="F5790" s="95" t="s">
        <v>12088</v>
      </c>
      <c r="G5790" s="89" t="s">
        <v>81</v>
      </c>
      <c r="H5790" s="89" t="s">
        <v>7380</v>
      </c>
      <c r="I5790" s="96">
        <v>1</v>
      </c>
      <c r="J5790" s="97">
        <v>212</v>
      </c>
      <c r="K5790" s="98">
        <f t="shared" si="3145"/>
        <v>176.67</v>
      </c>
      <c r="L5790" s="99">
        <f t="shared" si="3146"/>
        <v>1.0815399999999999</v>
      </c>
      <c r="M5790" s="100">
        <f t="shared" si="3147"/>
        <v>1.0590999999999999</v>
      </c>
      <c r="N5790" s="101">
        <f t="shared" si="3148"/>
        <v>0.97811300000000001</v>
      </c>
      <c r="O5790" s="100">
        <f t="shared" si="3149"/>
        <v>1</v>
      </c>
      <c r="P5790" s="98">
        <f t="shared" si="3150"/>
        <v>197.94</v>
      </c>
      <c r="Q5790" s="97">
        <f t="shared" si="3151"/>
        <v>237.53</v>
      </c>
      <c r="R5790" s="97"/>
      <c r="S5790" s="97"/>
    </row>
    <row r="5791" spans="1:19" x14ac:dyDescent="0.25">
      <c r="A5791" s="89" t="s">
        <v>12243</v>
      </c>
      <c r="B5791" s="89" t="s">
        <v>12076</v>
      </c>
      <c r="C5791" s="89"/>
      <c r="D5791" s="89" t="s">
        <v>265</v>
      </c>
      <c r="E5791" s="94" t="s">
        <v>7979</v>
      </c>
      <c r="F5791" s="95" t="s">
        <v>7980</v>
      </c>
      <c r="G5791" s="89" t="s">
        <v>81</v>
      </c>
      <c r="H5791" s="89" t="s">
        <v>5066</v>
      </c>
      <c r="I5791" s="96">
        <v>1</v>
      </c>
      <c r="J5791" s="97">
        <v>21</v>
      </c>
      <c r="K5791" s="98">
        <f t="shared" si="3145"/>
        <v>4200</v>
      </c>
      <c r="L5791" s="99">
        <f t="shared" si="3146"/>
        <v>1.0815399999999999</v>
      </c>
      <c r="M5791" s="100">
        <f t="shared" si="3147"/>
        <v>1.0590999999999999</v>
      </c>
      <c r="N5791" s="101">
        <f t="shared" si="3148"/>
        <v>0.97811300000000001</v>
      </c>
      <c r="O5791" s="100">
        <f t="shared" si="3149"/>
        <v>1</v>
      </c>
      <c r="P5791" s="98">
        <f t="shared" si="3150"/>
        <v>4705.63</v>
      </c>
      <c r="Q5791" s="97">
        <f t="shared" si="3151"/>
        <v>23.53</v>
      </c>
      <c r="R5791" s="97"/>
      <c r="S5791" s="97"/>
    </row>
    <row r="5792" spans="1:19" x14ac:dyDescent="0.25">
      <c r="A5792" s="89" t="s">
        <v>12244</v>
      </c>
      <c r="B5792" s="89" t="s">
        <v>12076</v>
      </c>
      <c r="C5792" s="89"/>
      <c r="D5792" s="89" t="s">
        <v>266</v>
      </c>
      <c r="E5792" s="94" t="s">
        <v>12183</v>
      </c>
      <c r="F5792" s="95" t="s">
        <v>12184</v>
      </c>
      <c r="G5792" s="89" t="s">
        <v>81</v>
      </c>
      <c r="H5792" s="89" t="s">
        <v>12245</v>
      </c>
      <c r="I5792" s="96">
        <v>1</v>
      </c>
      <c r="J5792" s="97">
        <v>-1286</v>
      </c>
      <c r="K5792" s="98">
        <f t="shared" si="3145"/>
        <v>5984.74</v>
      </c>
      <c r="L5792" s="99">
        <f t="shared" si="3146"/>
        <v>1.0815399999999999</v>
      </c>
      <c r="M5792" s="100">
        <f t="shared" si="3147"/>
        <v>1.0590999999999999</v>
      </c>
      <c r="N5792" s="101">
        <f t="shared" si="3148"/>
        <v>0.97811300000000001</v>
      </c>
      <c r="O5792" s="100">
        <f t="shared" si="3149"/>
        <v>1</v>
      </c>
      <c r="P5792" s="98">
        <f t="shared" si="3150"/>
        <v>6705.23</v>
      </c>
      <c r="Q5792" s="97">
        <f t="shared" si="3151"/>
        <v>-1440.82</v>
      </c>
      <c r="R5792" s="97"/>
      <c r="S5792" s="97"/>
    </row>
    <row r="5793" spans="1:19" x14ac:dyDescent="0.25">
      <c r="A5793" s="89" t="s">
        <v>12246</v>
      </c>
      <c r="B5793" s="89" t="s">
        <v>12076</v>
      </c>
      <c r="C5793" s="89"/>
      <c r="D5793" s="89" t="s">
        <v>267</v>
      </c>
      <c r="E5793" s="94" t="s">
        <v>12187</v>
      </c>
      <c r="F5793" s="95" t="s">
        <v>12188</v>
      </c>
      <c r="G5793" s="89" t="s">
        <v>81</v>
      </c>
      <c r="H5793" s="89" t="s">
        <v>2077</v>
      </c>
      <c r="I5793" s="96">
        <v>1</v>
      </c>
      <c r="J5793" s="97">
        <v>233</v>
      </c>
      <c r="K5793" s="98">
        <f t="shared" si="3145"/>
        <v>9708.33</v>
      </c>
      <c r="L5793" s="99">
        <f t="shared" si="3146"/>
        <v>1.0815399999999999</v>
      </c>
      <c r="M5793" s="100">
        <f t="shared" si="3147"/>
        <v>1.0590999999999999</v>
      </c>
      <c r="N5793" s="101">
        <f t="shared" si="3148"/>
        <v>0.97811300000000001</v>
      </c>
      <c r="O5793" s="100">
        <f t="shared" si="3149"/>
        <v>1</v>
      </c>
      <c r="P5793" s="98">
        <f t="shared" si="3150"/>
        <v>10877.1</v>
      </c>
      <c r="Q5793" s="97">
        <f t="shared" si="3151"/>
        <v>261.05</v>
      </c>
      <c r="R5793" s="97"/>
      <c r="S5793" s="97"/>
    </row>
    <row r="5794" spans="1:19" ht="22.5" x14ac:dyDescent="0.25">
      <c r="A5794" s="89" t="s">
        <v>12247</v>
      </c>
      <c r="B5794" s="89" t="s">
        <v>12076</v>
      </c>
      <c r="C5794" s="89"/>
      <c r="D5794" s="89" t="s">
        <v>184</v>
      </c>
      <c r="E5794" s="94" t="s">
        <v>12248</v>
      </c>
      <c r="F5794" s="95" t="s">
        <v>12249</v>
      </c>
      <c r="G5794" s="89" t="s">
        <v>648</v>
      </c>
      <c r="H5794" s="89" t="s">
        <v>12</v>
      </c>
      <c r="I5794" s="96">
        <v>1</v>
      </c>
      <c r="J5794" s="97">
        <v>1912</v>
      </c>
      <c r="K5794" s="98">
        <f t="shared" si="3145"/>
        <v>1912</v>
      </c>
      <c r="L5794" s="99">
        <f t="shared" si="3146"/>
        <v>1.0815399999999999</v>
      </c>
      <c r="M5794" s="100">
        <f t="shared" si="3147"/>
        <v>1.0590999999999999</v>
      </c>
      <c r="N5794" s="101">
        <f t="shared" si="3148"/>
        <v>0.97811300000000001</v>
      </c>
      <c r="O5794" s="100">
        <f t="shared" si="3149"/>
        <v>1</v>
      </c>
      <c r="P5794" s="98">
        <f t="shared" si="3150"/>
        <v>2142.1799999999998</v>
      </c>
      <c r="Q5794" s="97">
        <f t="shared" si="3151"/>
        <v>2142.1799999999998</v>
      </c>
      <c r="R5794" s="97"/>
      <c r="S5794" s="97"/>
    </row>
    <row r="5795" spans="1:19" ht="22.5" x14ac:dyDescent="0.25">
      <c r="A5795" s="89" t="s">
        <v>12250</v>
      </c>
      <c r="B5795" s="89" t="s">
        <v>12076</v>
      </c>
      <c r="C5795" s="89"/>
      <c r="D5795" s="89" t="s">
        <v>276</v>
      </c>
      <c r="E5795" s="94" t="s">
        <v>12251</v>
      </c>
      <c r="F5795" s="95" t="s">
        <v>12252</v>
      </c>
      <c r="G5795" s="89" t="s">
        <v>648</v>
      </c>
      <c r="H5795" s="89" t="s">
        <v>12</v>
      </c>
      <c r="I5795" s="96">
        <v>1</v>
      </c>
      <c r="J5795" s="97">
        <v>631</v>
      </c>
      <c r="K5795" s="98">
        <f t="shared" si="3145"/>
        <v>631</v>
      </c>
      <c r="L5795" s="99">
        <f t="shared" si="3146"/>
        <v>1.0815399999999999</v>
      </c>
      <c r="M5795" s="100">
        <f t="shared" si="3147"/>
        <v>1.0590999999999999</v>
      </c>
      <c r="N5795" s="101">
        <f t="shared" si="3148"/>
        <v>0.97811300000000001</v>
      </c>
      <c r="O5795" s="100">
        <f t="shared" si="3149"/>
        <v>1</v>
      </c>
      <c r="P5795" s="98">
        <f t="shared" si="3150"/>
        <v>706.97</v>
      </c>
      <c r="Q5795" s="97">
        <f t="shared" si="3151"/>
        <v>706.97</v>
      </c>
      <c r="R5795" s="97"/>
      <c r="S5795" s="97"/>
    </row>
    <row r="5796" spans="1:19" ht="22.5" x14ac:dyDescent="0.25">
      <c r="A5796" s="89" t="s">
        <v>12253</v>
      </c>
      <c r="B5796" s="89" t="s">
        <v>12076</v>
      </c>
      <c r="C5796" s="89"/>
      <c r="D5796" s="89" t="s">
        <v>278</v>
      </c>
      <c r="E5796" s="94" t="s">
        <v>12254</v>
      </c>
      <c r="F5796" s="95" t="s">
        <v>12255</v>
      </c>
      <c r="G5796" s="89" t="s">
        <v>648</v>
      </c>
      <c r="H5796" s="89" t="s">
        <v>12</v>
      </c>
      <c r="I5796" s="96">
        <v>1</v>
      </c>
      <c r="J5796" s="97">
        <v>1138</v>
      </c>
      <c r="K5796" s="98">
        <f t="shared" si="3145"/>
        <v>1138</v>
      </c>
      <c r="L5796" s="99">
        <f t="shared" si="3146"/>
        <v>1.0815399999999999</v>
      </c>
      <c r="M5796" s="100">
        <f t="shared" si="3147"/>
        <v>1.0590999999999999</v>
      </c>
      <c r="N5796" s="101">
        <f t="shared" si="3148"/>
        <v>0.97811300000000001</v>
      </c>
      <c r="O5796" s="100">
        <f t="shared" si="3149"/>
        <v>1</v>
      </c>
      <c r="P5796" s="98">
        <f t="shared" si="3150"/>
        <v>1275</v>
      </c>
      <c r="Q5796" s="97">
        <f t="shared" si="3151"/>
        <v>1275</v>
      </c>
      <c r="R5796" s="97"/>
      <c r="S5796" s="97"/>
    </row>
    <row r="5797" spans="1:19" x14ac:dyDescent="0.25">
      <c r="A5797" s="89" t="s">
        <v>12256</v>
      </c>
      <c r="B5797" s="89" t="s">
        <v>12076</v>
      </c>
      <c r="C5797" s="89"/>
      <c r="D5797" s="89" t="s">
        <v>283</v>
      </c>
      <c r="E5797" s="94" t="s">
        <v>12199</v>
      </c>
      <c r="F5797" s="95" t="s">
        <v>12200</v>
      </c>
      <c r="G5797" s="89" t="s">
        <v>51</v>
      </c>
      <c r="H5797" s="89" t="s">
        <v>12257</v>
      </c>
      <c r="I5797" s="96">
        <v>1</v>
      </c>
      <c r="J5797" s="97">
        <v>1427</v>
      </c>
      <c r="K5797" s="98">
        <f t="shared" si="3145"/>
        <v>849404.76</v>
      </c>
      <c r="L5797" s="99">
        <f t="shared" si="3146"/>
        <v>1.0815399999999999</v>
      </c>
      <c r="M5797" s="100">
        <f t="shared" si="3147"/>
        <v>1.0590999999999999</v>
      </c>
      <c r="N5797" s="101">
        <f t="shared" si="3148"/>
        <v>0.97811300000000001</v>
      </c>
      <c r="O5797" s="100">
        <f t="shared" si="3149"/>
        <v>1</v>
      </c>
      <c r="P5797" s="98">
        <f t="shared" si="3150"/>
        <v>951663.2</v>
      </c>
      <c r="Q5797" s="97">
        <f t="shared" si="3151"/>
        <v>1598.79</v>
      </c>
      <c r="R5797" s="97"/>
      <c r="S5797" s="97"/>
    </row>
    <row r="5798" spans="1:19" x14ac:dyDescent="0.25">
      <c r="A5798" s="89" t="s">
        <v>12258</v>
      </c>
      <c r="B5798" s="89" t="s">
        <v>12076</v>
      </c>
      <c r="C5798" s="89"/>
      <c r="D5798" s="89" t="s">
        <v>286</v>
      </c>
      <c r="E5798" s="94" t="s">
        <v>12183</v>
      </c>
      <c r="F5798" s="95" t="s">
        <v>12203</v>
      </c>
      <c r="G5798" s="89" t="s">
        <v>81</v>
      </c>
      <c r="H5798" s="89" t="s">
        <v>3276</v>
      </c>
      <c r="I5798" s="96">
        <v>1</v>
      </c>
      <c r="J5798" s="97">
        <v>1005</v>
      </c>
      <c r="K5798" s="98">
        <f t="shared" si="3145"/>
        <v>5982.14</v>
      </c>
      <c r="L5798" s="99">
        <f t="shared" si="3146"/>
        <v>1.0815399999999999</v>
      </c>
      <c r="M5798" s="100">
        <f t="shared" si="3147"/>
        <v>1.0590999999999999</v>
      </c>
      <c r="N5798" s="101">
        <f t="shared" si="3148"/>
        <v>0.97811300000000001</v>
      </c>
      <c r="O5798" s="100">
        <f t="shared" si="3149"/>
        <v>1</v>
      </c>
      <c r="P5798" s="98">
        <f t="shared" si="3150"/>
        <v>6702.32</v>
      </c>
      <c r="Q5798" s="97">
        <f t="shared" si="3151"/>
        <v>1125.99</v>
      </c>
      <c r="R5798" s="97"/>
      <c r="S5798" s="97"/>
    </row>
    <row r="5799" spans="1:19" x14ac:dyDescent="0.25">
      <c r="A5799" s="89" t="s">
        <v>12259</v>
      </c>
      <c r="B5799" s="89" t="s">
        <v>12076</v>
      </c>
      <c r="C5799" s="89"/>
      <c r="D5799" s="89" t="s">
        <v>288</v>
      </c>
      <c r="E5799" s="94" t="s">
        <v>12206</v>
      </c>
      <c r="F5799" s="95" t="s">
        <v>12207</v>
      </c>
      <c r="G5799" s="89" t="s">
        <v>648</v>
      </c>
      <c r="H5799" s="89" t="s">
        <v>12</v>
      </c>
      <c r="I5799" s="96">
        <v>1</v>
      </c>
      <c r="J5799" s="97">
        <v>3094</v>
      </c>
      <c r="K5799" s="98">
        <f t="shared" si="3145"/>
        <v>3094</v>
      </c>
      <c r="L5799" s="99">
        <f t="shared" si="3146"/>
        <v>1.0815399999999999</v>
      </c>
      <c r="M5799" s="100">
        <f t="shared" si="3147"/>
        <v>1.0590999999999999</v>
      </c>
      <c r="N5799" s="101">
        <f t="shared" si="3148"/>
        <v>0.97811300000000001</v>
      </c>
      <c r="O5799" s="100">
        <f t="shared" si="3149"/>
        <v>1</v>
      </c>
      <c r="P5799" s="98">
        <f t="shared" si="3150"/>
        <v>3466.48</v>
      </c>
      <c r="Q5799" s="97">
        <f t="shared" si="3151"/>
        <v>3466.48</v>
      </c>
      <c r="R5799" s="97"/>
      <c r="S5799" s="97"/>
    </row>
    <row r="5800" spans="1:19" x14ac:dyDescent="0.25">
      <c r="A5800" s="89" t="s">
        <v>12260</v>
      </c>
      <c r="B5800" s="89" t="s">
        <v>12076</v>
      </c>
      <c r="C5800" s="89"/>
      <c r="D5800" s="89" t="s">
        <v>289</v>
      </c>
      <c r="E5800" s="94" t="s">
        <v>12209</v>
      </c>
      <c r="F5800" s="95" t="s">
        <v>12210</v>
      </c>
      <c r="G5800" s="89" t="s">
        <v>502</v>
      </c>
      <c r="H5800" s="89" t="s">
        <v>12261</v>
      </c>
      <c r="I5800" s="96">
        <v>1</v>
      </c>
      <c r="J5800" s="97">
        <v>962</v>
      </c>
      <c r="K5800" s="98">
        <f t="shared" si="3145"/>
        <v>63708.61</v>
      </c>
      <c r="L5800" s="99">
        <f t="shared" si="3146"/>
        <v>1.0815399999999999</v>
      </c>
      <c r="M5800" s="100">
        <f t="shared" si="3147"/>
        <v>1.0590999999999999</v>
      </c>
      <c r="N5800" s="101">
        <f t="shared" si="3148"/>
        <v>0.97811300000000001</v>
      </c>
      <c r="O5800" s="100">
        <f t="shared" si="3149"/>
        <v>1</v>
      </c>
      <c r="P5800" s="98">
        <f t="shared" si="3150"/>
        <v>71378.38</v>
      </c>
      <c r="Q5800" s="97">
        <f t="shared" si="3151"/>
        <v>1077.81</v>
      </c>
      <c r="R5800" s="97"/>
      <c r="S5800" s="97"/>
    </row>
    <row r="5801" spans="1:19" ht="22.5" x14ac:dyDescent="0.25">
      <c r="A5801" s="89" t="s">
        <v>12262</v>
      </c>
      <c r="B5801" s="89" t="s">
        <v>12076</v>
      </c>
      <c r="C5801" s="89"/>
      <c r="D5801" s="89" t="s">
        <v>291</v>
      </c>
      <c r="E5801" s="94" t="s">
        <v>10954</v>
      </c>
      <c r="F5801" s="95" t="s">
        <v>10955</v>
      </c>
      <c r="G5801" s="89" t="s">
        <v>71</v>
      </c>
      <c r="H5801" s="89" t="s">
        <v>92</v>
      </c>
      <c r="I5801" s="96">
        <v>1</v>
      </c>
      <c r="J5801" s="97">
        <v>637</v>
      </c>
      <c r="K5801" s="98">
        <f t="shared" si="3145"/>
        <v>31850</v>
      </c>
      <c r="L5801" s="99">
        <f t="shared" si="3146"/>
        <v>1.0815399999999999</v>
      </c>
      <c r="M5801" s="100">
        <f t="shared" si="3147"/>
        <v>1.0590999999999999</v>
      </c>
      <c r="N5801" s="101">
        <f t="shared" si="3148"/>
        <v>0.97811300000000001</v>
      </c>
      <c r="O5801" s="100">
        <f t="shared" si="3149"/>
        <v>1</v>
      </c>
      <c r="P5801" s="98">
        <f t="shared" si="3150"/>
        <v>35684.370000000003</v>
      </c>
      <c r="Q5801" s="97">
        <f t="shared" si="3151"/>
        <v>713.69</v>
      </c>
      <c r="R5801" s="97"/>
      <c r="S5801" s="97"/>
    </row>
    <row r="5802" spans="1:19" x14ac:dyDescent="0.25">
      <c r="A5802" s="89" t="s">
        <v>12263</v>
      </c>
      <c r="B5802" s="89" t="s">
        <v>12076</v>
      </c>
      <c r="C5802" s="89"/>
      <c r="D5802" s="89" t="s">
        <v>293</v>
      </c>
      <c r="E5802" s="94" t="s">
        <v>1603</v>
      </c>
      <c r="F5802" s="95" t="s">
        <v>12213</v>
      </c>
      <c r="G5802" s="89" t="s">
        <v>502</v>
      </c>
      <c r="H5802" s="89" t="s">
        <v>12264</v>
      </c>
      <c r="I5802" s="96">
        <v>1</v>
      </c>
      <c r="J5802" s="97">
        <v>584</v>
      </c>
      <c r="K5802" s="98">
        <f t="shared" si="3145"/>
        <v>94866.8</v>
      </c>
      <c r="L5802" s="99">
        <f t="shared" si="3146"/>
        <v>1.0815399999999999</v>
      </c>
      <c r="M5802" s="100">
        <f t="shared" si="3147"/>
        <v>1.0590999999999999</v>
      </c>
      <c r="N5802" s="101">
        <f t="shared" si="3148"/>
        <v>0.97811300000000001</v>
      </c>
      <c r="O5802" s="100">
        <f t="shared" si="3149"/>
        <v>1</v>
      </c>
      <c r="P5802" s="98">
        <f t="shared" si="3150"/>
        <v>106287.66</v>
      </c>
      <c r="Q5802" s="97">
        <f t="shared" si="3151"/>
        <v>654.30999999999995</v>
      </c>
      <c r="R5802" s="97"/>
      <c r="S5802" s="97"/>
    </row>
    <row r="5803" spans="1:19" ht="33.75" x14ac:dyDescent="0.25">
      <c r="A5803" s="89" t="s">
        <v>12265</v>
      </c>
      <c r="B5803" s="89" t="s">
        <v>12076</v>
      </c>
      <c r="C5803" s="89"/>
      <c r="D5803" s="89" t="s">
        <v>295</v>
      </c>
      <c r="E5803" s="94" t="s">
        <v>1607</v>
      </c>
      <c r="F5803" s="95" t="s">
        <v>1608</v>
      </c>
      <c r="G5803" s="89" t="s">
        <v>502</v>
      </c>
      <c r="H5803" s="89" t="s">
        <v>12266</v>
      </c>
      <c r="I5803" s="96">
        <v>1</v>
      </c>
      <c r="J5803" s="97">
        <v>-305</v>
      </c>
      <c r="K5803" s="98">
        <f t="shared" si="3145"/>
        <v>49545.16</v>
      </c>
      <c r="L5803" s="99">
        <f t="shared" si="3146"/>
        <v>1.0815399999999999</v>
      </c>
      <c r="M5803" s="100">
        <f t="shared" si="3147"/>
        <v>1.0590999999999999</v>
      </c>
      <c r="N5803" s="101">
        <f t="shared" si="3148"/>
        <v>0.97811300000000001</v>
      </c>
      <c r="O5803" s="100">
        <f t="shared" si="3149"/>
        <v>1</v>
      </c>
      <c r="P5803" s="98">
        <f t="shared" si="3150"/>
        <v>55509.82</v>
      </c>
      <c r="Q5803" s="97">
        <f t="shared" si="3151"/>
        <v>-341.72</v>
      </c>
      <c r="R5803" s="97"/>
      <c r="S5803" s="97"/>
    </row>
    <row r="5804" spans="1:19" ht="22.5" x14ac:dyDescent="0.25">
      <c r="A5804" s="89" t="s">
        <v>12267</v>
      </c>
      <c r="B5804" s="89" t="s">
        <v>12076</v>
      </c>
      <c r="C5804" s="89"/>
      <c r="D5804" s="89" t="s">
        <v>297</v>
      </c>
      <c r="E5804" s="94" t="s">
        <v>6249</v>
      </c>
      <c r="F5804" s="95" t="s">
        <v>6250</v>
      </c>
      <c r="G5804" s="89" t="s">
        <v>1077</v>
      </c>
      <c r="H5804" s="89" t="s">
        <v>1569</v>
      </c>
      <c r="I5804" s="96">
        <v>1</v>
      </c>
      <c r="J5804" s="97">
        <v>212</v>
      </c>
      <c r="K5804" s="98">
        <f t="shared" si="3145"/>
        <v>353.33</v>
      </c>
      <c r="L5804" s="99">
        <f t="shared" si="3146"/>
        <v>1.0815399999999999</v>
      </c>
      <c r="M5804" s="100">
        <f t="shared" si="3147"/>
        <v>1.0590999999999999</v>
      </c>
      <c r="N5804" s="101">
        <f t="shared" si="3148"/>
        <v>0.97811300000000001</v>
      </c>
      <c r="O5804" s="100">
        <f t="shared" si="3149"/>
        <v>1</v>
      </c>
      <c r="P5804" s="98">
        <f t="shared" si="3150"/>
        <v>395.87</v>
      </c>
      <c r="Q5804" s="97">
        <f t="shared" si="3151"/>
        <v>237.52</v>
      </c>
      <c r="R5804" s="97"/>
      <c r="S5804" s="97"/>
    </row>
    <row r="5805" spans="1:19" ht="33.75" x14ac:dyDescent="0.25">
      <c r="A5805" s="89" t="s">
        <v>12268</v>
      </c>
      <c r="B5805" s="89" t="s">
        <v>12076</v>
      </c>
      <c r="C5805" s="89"/>
      <c r="D5805" s="89" t="s">
        <v>309</v>
      </c>
      <c r="E5805" s="94" t="s">
        <v>12222</v>
      </c>
      <c r="F5805" s="95" t="s">
        <v>12223</v>
      </c>
      <c r="G5805" s="89" t="s">
        <v>81</v>
      </c>
      <c r="H5805" s="89" t="s">
        <v>12269</v>
      </c>
      <c r="I5805" s="96">
        <v>1</v>
      </c>
      <c r="J5805" s="97">
        <v>12278</v>
      </c>
      <c r="K5805" s="98">
        <f t="shared" si="3145"/>
        <v>151020.91</v>
      </c>
      <c r="L5805" s="99">
        <f t="shared" si="3146"/>
        <v>1.0815399999999999</v>
      </c>
      <c r="M5805" s="100">
        <f t="shared" si="3147"/>
        <v>1.0590999999999999</v>
      </c>
      <c r="N5805" s="101">
        <f t="shared" si="3148"/>
        <v>0.97811300000000001</v>
      </c>
      <c r="O5805" s="100">
        <f t="shared" si="3149"/>
        <v>1</v>
      </c>
      <c r="P5805" s="98">
        <f t="shared" si="3150"/>
        <v>169202.07</v>
      </c>
      <c r="Q5805" s="97">
        <f t="shared" si="3151"/>
        <v>13756.13</v>
      </c>
      <c r="R5805" s="97"/>
      <c r="S5805" s="97"/>
    </row>
    <row r="5806" spans="1:19" ht="22.5" x14ac:dyDescent="0.25">
      <c r="A5806" s="89" t="s">
        <v>12270</v>
      </c>
      <c r="B5806" s="89" t="s">
        <v>12076</v>
      </c>
      <c r="C5806" s="89"/>
      <c r="D5806" s="89" t="s">
        <v>311</v>
      </c>
      <c r="E5806" s="94" t="s">
        <v>12226</v>
      </c>
      <c r="F5806" s="95" t="s">
        <v>12227</v>
      </c>
      <c r="G5806" s="89" t="s">
        <v>110</v>
      </c>
      <c r="H5806" s="89" t="s">
        <v>3096</v>
      </c>
      <c r="I5806" s="96">
        <v>1</v>
      </c>
      <c r="J5806" s="97">
        <v>1448</v>
      </c>
      <c r="K5806" s="98">
        <f t="shared" si="3145"/>
        <v>30166.67</v>
      </c>
      <c r="L5806" s="99">
        <f t="shared" si="3146"/>
        <v>1.0815399999999999</v>
      </c>
      <c r="M5806" s="100">
        <f t="shared" si="3147"/>
        <v>1.0590999999999999</v>
      </c>
      <c r="N5806" s="101">
        <f t="shared" si="3148"/>
        <v>0.97811300000000001</v>
      </c>
      <c r="O5806" s="100">
        <f t="shared" si="3149"/>
        <v>1</v>
      </c>
      <c r="P5806" s="98">
        <f t="shared" si="3150"/>
        <v>33798.39</v>
      </c>
      <c r="Q5806" s="97">
        <f t="shared" si="3151"/>
        <v>1622.32</v>
      </c>
      <c r="R5806" s="97"/>
      <c r="S5806" s="97"/>
    </row>
    <row r="5807" spans="1:19" ht="22.5" x14ac:dyDescent="0.25">
      <c r="A5807" s="89" t="s">
        <v>12271</v>
      </c>
      <c r="B5807" s="89" t="s">
        <v>12076</v>
      </c>
      <c r="C5807" s="89"/>
      <c r="D5807" s="89" t="s">
        <v>218</v>
      </c>
      <c r="E5807" s="94" t="s">
        <v>12229</v>
      </c>
      <c r="F5807" s="95" t="s">
        <v>12230</v>
      </c>
      <c r="G5807" s="89" t="s">
        <v>81</v>
      </c>
      <c r="H5807" s="89" t="s">
        <v>12204</v>
      </c>
      <c r="I5807" s="96">
        <v>1</v>
      </c>
      <c r="J5807" s="97">
        <v>393</v>
      </c>
      <c r="K5807" s="98">
        <f t="shared" si="3145"/>
        <v>467.86</v>
      </c>
      <c r="L5807" s="99">
        <f t="shared" si="3146"/>
        <v>1.0815399999999999</v>
      </c>
      <c r="M5807" s="100">
        <f t="shared" si="3147"/>
        <v>1.0590999999999999</v>
      </c>
      <c r="N5807" s="101">
        <f t="shared" si="3148"/>
        <v>0.97811300000000001</v>
      </c>
      <c r="O5807" s="100">
        <f t="shared" si="3149"/>
        <v>1</v>
      </c>
      <c r="P5807" s="98">
        <f t="shared" si="3150"/>
        <v>524.17999999999995</v>
      </c>
      <c r="Q5807" s="97">
        <f t="shared" si="3151"/>
        <v>440.31</v>
      </c>
      <c r="R5807" s="97"/>
      <c r="S5807" s="97"/>
    </row>
    <row r="5808" spans="1:19" ht="22.5" x14ac:dyDescent="0.25">
      <c r="A5808" s="89" t="s">
        <v>12272</v>
      </c>
      <c r="B5808" s="89" t="s">
        <v>12076</v>
      </c>
      <c r="C5808" s="89"/>
      <c r="D5808" s="89" t="s">
        <v>922</v>
      </c>
      <c r="E5808" s="94" t="s">
        <v>12233</v>
      </c>
      <c r="F5808" s="95" t="s">
        <v>12234</v>
      </c>
      <c r="G5808" s="89" t="s">
        <v>110</v>
      </c>
      <c r="H5808" s="89" t="s">
        <v>3096</v>
      </c>
      <c r="I5808" s="96">
        <v>1</v>
      </c>
      <c r="J5808" s="97">
        <v>579</v>
      </c>
      <c r="K5808" s="98">
        <f t="shared" si="3145"/>
        <v>12062.5</v>
      </c>
      <c r="L5808" s="99">
        <f t="shared" si="3146"/>
        <v>1.0815399999999999</v>
      </c>
      <c r="M5808" s="100">
        <f t="shared" si="3147"/>
        <v>1.0590999999999999</v>
      </c>
      <c r="N5808" s="101">
        <f t="shared" si="3148"/>
        <v>0.97811300000000001</v>
      </c>
      <c r="O5808" s="100">
        <f t="shared" si="3149"/>
        <v>1</v>
      </c>
      <c r="P5808" s="98">
        <f t="shared" si="3150"/>
        <v>13514.68</v>
      </c>
      <c r="Q5808" s="97">
        <f t="shared" si="3151"/>
        <v>648.70000000000005</v>
      </c>
      <c r="R5808" s="97"/>
      <c r="S5808" s="97"/>
    </row>
    <row r="5809" spans="1:19" ht="22.5" x14ac:dyDescent="0.25">
      <c r="A5809" s="89" t="s">
        <v>12273</v>
      </c>
      <c r="B5809" s="89" t="s">
        <v>12076</v>
      </c>
      <c r="C5809" s="89"/>
      <c r="D5809" s="89" t="s">
        <v>924</v>
      </c>
      <c r="E5809" s="94" t="s">
        <v>12236</v>
      </c>
      <c r="F5809" s="95" t="s">
        <v>12237</v>
      </c>
      <c r="G5809" s="89" t="s">
        <v>502</v>
      </c>
      <c r="H5809" s="89" t="s">
        <v>290</v>
      </c>
      <c r="I5809" s="96">
        <v>1</v>
      </c>
      <c r="J5809" s="97">
        <v>1058</v>
      </c>
      <c r="K5809" s="98">
        <f t="shared" si="3145"/>
        <v>3111.76</v>
      </c>
      <c r="L5809" s="99">
        <f t="shared" si="3146"/>
        <v>1.0815399999999999</v>
      </c>
      <c r="M5809" s="100">
        <f t="shared" si="3147"/>
        <v>1.0590999999999999</v>
      </c>
      <c r="N5809" s="101">
        <f t="shared" si="3148"/>
        <v>0.97811300000000001</v>
      </c>
      <c r="O5809" s="100">
        <f t="shared" si="3149"/>
        <v>1</v>
      </c>
      <c r="P5809" s="98">
        <f t="shared" si="3150"/>
        <v>3486.38</v>
      </c>
      <c r="Q5809" s="97">
        <f t="shared" si="3151"/>
        <v>1185.3699999999999</v>
      </c>
      <c r="R5809" s="97"/>
      <c r="S5809" s="97"/>
    </row>
    <row r="5810" spans="1:19" x14ac:dyDescent="0.25">
      <c r="A5810" s="82" t="s">
        <v>9486</v>
      </c>
      <c r="B5810" s="104"/>
      <c r="C5810" s="104"/>
      <c r="D5810" s="104"/>
      <c r="E5810" s="86"/>
      <c r="F5810" s="86" t="s">
        <v>12275</v>
      </c>
      <c r="G5810" s="82"/>
      <c r="H5810" s="82"/>
      <c r="I5810" s="87"/>
      <c r="J5810" s="88">
        <f>SUM(J5811:J5835)</f>
        <v>281392</v>
      </c>
      <c r="K5810" s="98"/>
      <c r="L5810" s="99"/>
      <c r="M5810" s="100"/>
      <c r="N5810" s="101"/>
      <c r="O5810" s="100"/>
      <c r="P5810" s="98"/>
      <c r="Q5810" s="88">
        <f>SUM(Q5811:Q5835)</f>
        <v>315268.28999999998</v>
      </c>
      <c r="R5810" s="88">
        <f t="shared" ref="R5810:S5810" si="3152">SUM(R5811:R5835)</f>
        <v>0</v>
      </c>
      <c r="S5810" s="88">
        <f t="shared" si="3152"/>
        <v>0</v>
      </c>
    </row>
    <row r="5811" spans="1:19" x14ac:dyDescent="0.25">
      <c r="A5811" s="89"/>
      <c r="B5811" s="90"/>
      <c r="C5811" s="90"/>
      <c r="D5811" s="91"/>
      <c r="E5811" s="92"/>
      <c r="F5811" s="92" t="s">
        <v>12276</v>
      </c>
      <c r="G5811" s="91"/>
      <c r="H5811" s="91"/>
      <c r="I5811" s="93">
        <v>1</v>
      </c>
      <c r="J5811" s="91"/>
      <c r="K5811" s="98"/>
      <c r="L5811" s="99"/>
      <c r="M5811" s="100"/>
      <c r="N5811" s="101"/>
      <c r="O5811" s="100"/>
      <c r="P5811" s="98"/>
      <c r="Q5811" s="91"/>
      <c r="R5811" s="91"/>
      <c r="S5811" s="91"/>
    </row>
    <row r="5812" spans="1:19" x14ac:dyDescent="0.25">
      <c r="A5812" s="89" t="s">
        <v>12277</v>
      </c>
      <c r="B5812" s="89" t="s">
        <v>12076</v>
      </c>
      <c r="C5812" s="89"/>
      <c r="D5812" s="89" t="s">
        <v>927</v>
      </c>
      <c r="E5812" s="94" t="s">
        <v>12177</v>
      </c>
      <c r="F5812" s="95" t="s">
        <v>12178</v>
      </c>
      <c r="G5812" s="89" t="s">
        <v>21</v>
      </c>
      <c r="H5812" s="89" t="s">
        <v>12278</v>
      </c>
      <c r="I5812" s="96">
        <v>1</v>
      </c>
      <c r="J5812" s="97">
        <v>110218</v>
      </c>
      <c r="K5812" s="98">
        <f t="shared" ref="K5812:K5835" si="3153">J5812/H5812</f>
        <v>171039.73</v>
      </c>
      <c r="L5812" s="99">
        <f t="shared" ref="L5812:L5835" si="3154">$L$8</f>
        <v>1.0815399999999999</v>
      </c>
      <c r="M5812" s="100">
        <f t="shared" ref="M5812:M5835" si="3155">$M$8</f>
        <v>1.0590999999999999</v>
      </c>
      <c r="N5812" s="101">
        <f t="shared" ref="N5812:N5835" si="3156">$N$8</f>
        <v>0.97811300000000001</v>
      </c>
      <c r="O5812" s="100">
        <f t="shared" ref="O5812:O5835" si="3157">$O$8</f>
        <v>1</v>
      </c>
      <c r="P5812" s="98">
        <f t="shared" ref="P5812:P5835" si="3158">K5812*L5812*M5812*N5812*O5812</f>
        <v>191630.92</v>
      </c>
      <c r="Q5812" s="97">
        <f t="shared" ref="Q5812:Q5835" si="3159">H5812*P5812</f>
        <v>123486.96</v>
      </c>
      <c r="R5812" s="97"/>
      <c r="S5812" s="97"/>
    </row>
    <row r="5813" spans="1:19" ht="22.5" x14ac:dyDescent="0.25">
      <c r="A5813" s="89" t="s">
        <v>12279</v>
      </c>
      <c r="B5813" s="89" t="s">
        <v>12076</v>
      </c>
      <c r="C5813" s="89"/>
      <c r="D5813" s="89" t="s">
        <v>930</v>
      </c>
      <c r="E5813" s="94" t="s">
        <v>12087</v>
      </c>
      <c r="F5813" s="95" t="s">
        <v>12088</v>
      </c>
      <c r="G5813" s="89" t="s">
        <v>81</v>
      </c>
      <c r="H5813" s="89" t="s">
        <v>12280</v>
      </c>
      <c r="I5813" s="96">
        <v>1</v>
      </c>
      <c r="J5813" s="97">
        <v>1907</v>
      </c>
      <c r="K5813" s="98">
        <f t="shared" si="3153"/>
        <v>176.57</v>
      </c>
      <c r="L5813" s="99">
        <f t="shared" si="3154"/>
        <v>1.0815399999999999</v>
      </c>
      <c r="M5813" s="100">
        <f t="shared" si="3155"/>
        <v>1.0590999999999999</v>
      </c>
      <c r="N5813" s="101">
        <f t="shared" si="3156"/>
        <v>0.97811300000000001</v>
      </c>
      <c r="O5813" s="100">
        <f t="shared" si="3157"/>
        <v>1</v>
      </c>
      <c r="P5813" s="98">
        <f t="shared" si="3158"/>
        <v>197.83</v>
      </c>
      <c r="Q5813" s="97">
        <f t="shared" si="3159"/>
        <v>2136.56</v>
      </c>
      <c r="R5813" s="97"/>
      <c r="S5813" s="97"/>
    </row>
    <row r="5814" spans="1:19" x14ac:dyDescent="0.25">
      <c r="A5814" s="89" t="s">
        <v>12281</v>
      </c>
      <c r="B5814" s="89" t="s">
        <v>12076</v>
      </c>
      <c r="C5814" s="89"/>
      <c r="D5814" s="89" t="s">
        <v>936</v>
      </c>
      <c r="E5814" s="94" t="s">
        <v>7979</v>
      </c>
      <c r="F5814" s="95" t="s">
        <v>7980</v>
      </c>
      <c r="G5814" s="89" t="s">
        <v>81</v>
      </c>
      <c r="H5814" s="89" t="s">
        <v>12282</v>
      </c>
      <c r="I5814" s="96">
        <v>1</v>
      </c>
      <c r="J5814" s="97">
        <v>272</v>
      </c>
      <c r="K5814" s="98">
        <f t="shared" si="3153"/>
        <v>4220.9799999999996</v>
      </c>
      <c r="L5814" s="99">
        <f t="shared" si="3154"/>
        <v>1.0815399999999999</v>
      </c>
      <c r="M5814" s="100">
        <f t="shared" si="3155"/>
        <v>1.0590999999999999</v>
      </c>
      <c r="N5814" s="101">
        <f t="shared" si="3156"/>
        <v>0.97811300000000001</v>
      </c>
      <c r="O5814" s="100">
        <f t="shared" si="3157"/>
        <v>1</v>
      </c>
      <c r="P5814" s="98">
        <f t="shared" si="3158"/>
        <v>4729.1400000000003</v>
      </c>
      <c r="Q5814" s="97">
        <f t="shared" si="3159"/>
        <v>304.75</v>
      </c>
      <c r="R5814" s="97"/>
      <c r="S5814" s="97"/>
    </row>
    <row r="5815" spans="1:19" x14ac:dyDescent="0.25">
      <c r="A5815" s="89" t="s">
        <v>12283</v>
      </c>
      <c r="B5815" s="89" t="s">
        <v>12076</v>
      </c>
      <c r="C5815" s="89"/>
      <c r="D5815" s="89" t="s">
        <v>941</v>
      </c>
      <c r="E5815" s="94" t="s">
        <v>12183</v>
      </c>
      <c r="F5815" s="95" t="s">
        <v>12184</v>
      </c>
      <c r="G5815" s="89" t="s">
        <v>81</v>
      </c>
      <c r="H5815" s="89" t="s">
        <v>12284</v>
      </c>
      <c r="I5815" s="96">
        <v>1</v>
      </c>
      <c r="J5815" s="97">
        <v>-15229</v>
      </c>
      <c r="K5815" s="98">
        <f t="shared" si="3153"/>
        <v>5983</v>
      </c>
      <c r="L5815" s="99">
        <f t="shared" si="3154"/>
        <v>1.0815399999999999</v>
      </c>
      <c r="M5815" s="100">
        <f t="shared" si="3155"/>
        <v>1.0590999999999999</v>
      </c>
      <c r="N5815" s="101">
        <f t="shared" si="3156"/>
        <v>0.97811300000000001</v>
      </c>
      <c r="O5815" s="100">
        <f t="shared" si="3157"/>
        <v>1</v>
      </c>
      <c r="P5815" s="98">
        <f t="shared" si="3158"/>
        <v>6703.28</v>
      </c>
      <c r="Q5815" s="97">
        <f t="shared" si="3159"/>
        <v>-17062.39</v>
      </c>
      <c r="R5815" s="97"/>
      <c r="S5815" s="97"/>
    </row>
    <row r="5816" spans="1:19" x14ac:dyDescent="0.25">
      <c r="A5816" s="89" t="s">
        <v>12285</v>
      </c>
      <c r="B5816" s="89" t="s">
        <v>12076</v>
      </c>
      <c r="C5816" s="89"/>
      <c r="D5816" s="89" t="s">
        <v>946</v>
      </c>
      <c r="E5816" s="94" t="s">
        <v>12187</v>
      </c>
      <c r="F5816" s="95" t="s">
        <v>12286</v>
      </c>
      <c r="G5816" s="89" t="s">
        <v>81</v>
      </c>
      <c r="H5816" s="89" t="s">
        <v>12287</v>
      </c>
      <c r="I5816" s="96">
        <v>1</v>
      </c>
      <c r="J5816" s="97">
        <v>1400</v>
      </c>
      <c r="K5816" s="98">
        <f t="shared" si="3153"/>
        <v>9722.2199999999993</v>
      </c>
      <c r="L5816" s="99">
        <f t="shared" si="3154"/>
        <v>1.0815399999999999</v>
      </c>
      <c r="M5816" s="100">
        <f t="shared" si="3155"/>
        <v>1.0590999999999999</v>
      </c>
      <c r="N5816" s="101">
        <f t="shared" si="3156"/>
        <v>0.97811300000000001</v>
      </c>
      <c r="O5816" s="100">
        <f t="shared" si="3157"/>
        <v>1</v>
      </c>
      <c r="P5816" s="98">
        <f t="shared" si="3158"/>
        <v>10892.66</v>
      </c>
      <c r="Q5816" s="97">
        <f t="shared" si="3159"/>
        <v>1568.54</v>
      </c>
      <c r="R5816" s="97"/>
      <c r="S5816" s="97"/>
    </row>
    <row r="5817" spans="1:19" ht="22.5" x14ac:dyDescent="0.25">
      <c r="A5817" s="89" t="s">
        <v>12288</v>
      </c>
      <c r="B5817" s="89" t="s">
        <v>12076</v>
      </c>
      <c r="C5817" s="89"/>
      <c r="D5817" s="89" t="s">
        <v>952</v>
      </c>
      <c r="E5817" s="94" t="s">
        <v>12190</v>
      </c>
      <c r="F5817" s="95" t="s">
        <v>12191</v>
      </c>
      <c r="G5817" s="89" t="s">
        <v>648</v>
      </c>
      <c r="H5817" s="89" t="s">
        <v>43</v>
      </c>
      <c r="I5817" s="96">
        <v>1</v>
      </c>
      <c r="J5817" s="97">
        <v>20521</v>
      </c>
      <c r="K5817" s="98">
        <f t="shared" si="3153"/>
        <v>3420.17</v>
      </c>
      <c r="L5817" s="99">
        <f t="shared" si="3154"/>
        <v>1.0815399999999999</v>
      </c>
      <c r="M5817" s="100">
        <f t="shared" si="3155"/>
        <v>1.0590999999999999</v>
      </c>
      <c r="N5817" s="101">
        <f t="shared" si="3156"/>
        <v>0.97811300000000001</v>
      </c>
      <c r="O5817" s="100">
        <f t="shared" si="3157"/>
        <v>1</v>
      </c>
      <c r="P5817" s="98">
        <f t="shared" si="3158"/>
        <v>3831.92</v>
      </c>
      <c r="Q5817" s="97">
        <f t="shared" si="3159"/>
        <v>22991.52</v>
      </c>
      <c r="R5817" s="97"/>
      <c r="S5817" s="97"/>
    </row>
    <row r="5818" spans="1:19" ht="22.5" x14ac:dyDescent="0.25">
      <c r="A5818" s="89" t="s">
        <v>12289</v>
      </c>
      <c r="B5818" s="89" t="s">
        <v>12076</v>
      </c>
      <c r="C5818" s="89"/>
      <c r="D5818" s="89" t="s">
        <v>957</v>
      </c>
      <c r="E5818" s="94" t="s">
        <v>12193</v>
      </c>
      <c r="F5818" s="95" t="s">
        <v>12194</v>
      </c>
      <c r="G5818" s="89" t="s">
        <v>648</v>
      </c>
      <c r="H5818" s="89" t="s">
        <v>43</v>
      </c>
      <c r="I5818" s="96">
        <v>1</v>
      </c>
      <c r="J5818" s="97">
        <v>11806</v>
      </c>
      <c r="K5818" s="98">
        <f t="shared" si="3153"/>
        <v>1967.67</v>
      </c>
      <c r="L5818" s="99">
        <f t="shared" si="3154"/>
        <v>1.0815399999999999</v>
      </c>
      <c r="M5818" s="100">
        <f t="shared" si="3155"/>
        <v>1.0590999999999999</v>
      </c>
      <c r="N5818" s="101">
        <f t="shared" si="3156"/>
        <v>0.97811300000000001</v>
      </c>
      <c r="O5818" s="100">
        <f t="shared" si="3157"/>
        <v>1</v>
      </c>
      <c r="P5818" s="98">
        <f t="shared" si="3158"/>
        <v>2204.5500000000002</v>
      </c>
      <c r="Q5818" s="97">
        <f t="shared" si="3159"/>
        <v>13227.3</v>
      </c>
      <c r="R5818" s="97"/>
      <c r="S5818" s="97"/>
    </row>
    <row r="5819" spans="1:19" ht="22.5" x14ac:dyDescent="0.25">
      <c r="A5819" s="89" t="s">
        <v>12290</v>
      </c>
      <c r="B5819" s="89" t="s">
        <v>12076</v>
      </c>
      <c r="C5819" s="89"/>
      <c r="D5819" s="89" t="s">
        <v>962</v>
      </c>
      <c r="E5819" s="94" t="s">
        <v>12196</v>
      </c>
      <c r="F5819" s="95" t="s">
        <v>12197</v>
      </c>
      <c r="G5819" s="89" t="s">
        <v>648</v>
      </c>
      <c r="H5819" s="89" t="s">
        <v>43</v>
      </c>
      <c r="I5819" s="96">
        <v>1</v>
      </c>
      <c r="J5819" s="97">
        <v>14662</v>
      </c>
      <c r="K5819" s="98">
        <f t="shared" si="3153"/>
        <v>2443.67</v>
      </c>
      <c r="L5819" s="99">
        <f t="shared" si="3154"/>
        <v>1.0815399999999999</v>
      </c>
      <c r="M5819" s="100">
        <f t="shared" si="3155"/>
        <v>1.0590999999999999</v>
      </c>
      <c r="N5819" s="101">
        <f t="shared" si="3156"/>
        <v>0.97811300000000001</v>
      </c>
      <c r="O5819" s="100">
        <f t="shared" si="3157"/>
        <v>1</v>
      </c>
      <c r="P5819" s="98">
        <f t="shared" si="3158"/>
        <v>2737.86</v>
      </c>
      <c r="Q5819" s="97">
        <f t="shared" si="3159"/>
        <v>16427.16</v>
      </c>
      <c r="R5819" s="97"/>
      <c r="S5819" s="97"/>
    </row>
    <row r="5820" spans="1:19" x14ac:dyDescent="0.25">
      <c r="A5820" s="89" t="s">
        <v>12291</v>
      </c>
      <c r="B5820" s="89" t="s">
        <v>12076</v>
      </c>
      <c r="C5820" s="89"/>
      <c r="D5820" s="89" t="s">
        <v>967</v>
      </c>
      <c r="E5820" s="94" t="s">
        <v>12206</v>
      </c>
      <c r="F5820" s="95" t="s">
        <v>12207</v>
      </c>
      <c r="G5820" s="89" t="s">
        <v>648</v>
      </c>
      <c r="H5820" s="89" t="s">
        <v>43</v>
      </c>
      <c r="I5820" s="96">
        <v>1</v>
      </c>
      <c r="J5820" s="97">
        <v>18566</v>
      </c>
      <c r="K5820" s="98">
        <f t="shared" si="3153"/>
        <v>3094.33</v>
      </c>
      <c r="L5820" s="99">
        <f t="shared" si="3154"/>
        <v>1.0815399999999999</v>
      </c>
      <c r="M5820" s="100">
        <f t="shared" si="3155"/>
        <v>1.0590999999999999</v>
      </c>
      <c r="N5820" s="101">
        <f t="shared" si="3156"/>
        <v>0.97811300000000001</v>
      </c>
      <c r="O5820" s="100">
        <f t="shared" si="3157"/>
        <v>1</v>
      </c>
      <c r="P5820" s="98">
        <f t="shared" si="3158"/>
        <v>3466.85</v>
      </c>
      <c r="Q5820" s="97">
        <f t="shared" si="3159"/>
        <v>20801.099999999999</v>
      </c>
      <c r="R5820" s="97"/>
      <c r="S5820" s="97"/>
    </row>
    <row r="5821" spans="1:19" x14ac:dyDescent="0.25">
      <c r="A5821" s="89" t="s">
        <v>12292</v>
      </c>
      <c r="B5821" s="89" t="s">
        <v>12076</v>
      </c>
      <c r="C5821" s="89"/>
      <c r="D5821" s="89" t="s">
        <v>973</v>
      </c>
      <c r="E5821" s="94" t="s">
        <v>12199</v>
      </c>
      <c r="F5821" s="95" t="s">
        <v>12200</v>
      </c>
      <c r="G5821" s="89" t="s">
        <v>51</v>
      </c>
      <c r="H5821" s="89" t="s">
        <v>12293</v>
      </c>
      <c r="I5821" s="96">
        <v>1</v>
      </c>
      <c r="J5821" s="97">
        <v>8563</v>
      </c>
      <c r="K5821" s="98">
        <f t="shared" si="3153"/>
        <v>849503.97</v>
      </c>
      <c r="L5821" s="99">
        <f t="shared" si="3154"/>
        <v>1.0815399999999999</v>
      </c>
      <c r="M5821" s="100">
        <f t="shared" si="3155"/>
        <v>1.0590999999999999</v>
      </c>
      <c r="N5821" s="101">
        <f t="shared" si="3156"/>
        <v>0.97811300000000001</v>
      </c>
      <c r="O5821" s="100">
        <f t="shared" si="3157"/>
        <v>1</v>
      </c>
      <c r="P5821" s="98">
        <f t="shared" si="3158"/>
        <v>951774.35</v>
      </c>
      <c r="Q5821" s="97">
        <f t="shared" si="3159"/>
        <v>9593.89</v>
      </c>
      <c r="R5821" s="97"/>
      <c r="S5821" s="97"/>
    </row>
    <row r="5822" spans="1:19" x14ac:dyDescent="0.25">
      <c r="A5822" s="89" t="s">
        <v>12294</v>
      </c>
      <c r="B5822" s="89" t="s">
        <v>12076</v>
      </c>
      <c r="C5822" s="89"/>
      <c r="D5822" s="89" t="s">
        <v>979</v>
      </c>
      <c r="E5822" s="94" t="s">
        <v>12183</v>
      </c>
      <c r="F5822" s="95" t="s">
        <v>12203</v>
      </c>
      <c r="G5822" s="89" t="s">
        <v>81</v>
      </c>
      <c r="H5822" s="89" t="s">
        <v>12295</v>
      </c>
      <c r="I5822" s="96">
        <v>1</v>
      </c>
      <c r="J5822" s="97">
        <v>6031</v>
      </c>
      <c r="K5822" s="98">
        <f t="shared" si="3153"/>
        <v>5983.13</v>
      </c>
      <c r="L5822" s="99">
        <f t="shared" si="3154"/>
        <v>1.0815399999999999</v>
      </c>
      <c r="M5822" s="100">
        <f t="shared" si="3155"/>
        <v>1.0590999999999999</v>
      </c>
      <c r="N5822" s="101">
        <f t="shared" si="3156"/>
        <v>0.97811300000000001</v>
      </c>
      <c r="O5822" s="100">
        <f t="shared" si="3157"/>
        <v>1</v>
      </c>
      <c r="P5822" s="98">
        <f t="shared" si="3158"/>
        <v>6703.43</v>
      </c>
      <c r="Q5822" s="97">
        <f t="shared" si="3159"/>
        <v>6757.06</v>
      </c>
      <c r="R5822" s="97"/>
      <c r="S5822" s="97"/>
    </row>
    <row r="5823" spans="1:19" x14ac:dyDescent="0.25">
      <c r="A5823" s="89" t="s">
        <v>12296</v>
      </c>
      <c r="B5823" s="89" t="s">
        <v>12076</v>
      </c>
      <c r="C5823" s="89"/>
      <c r="D5823" s="89" t="s">
        <v>985</v>
      </c>
      <c r="E5823" s="94" t="s">
        <v>12209</v>
      </c>
      <c r="F5823" s="95" t="s">
        <v>12210</v>
      </c>
      <c r="G5823" s="89" t="s">
        <v>502</v>
      </c>
      <c r="H5823" s="89" t="s">
        <v>12297</v>
      </c>
      <c r="I5823" s="96">
        <v>1</v>
      </c>
      <c r="J5823" s="97">
        <v>5775</v>
      </c>
      <c r="K5823" s="98">
        <f t="shared" si="3153"/>
        <v>63741.72</v>
      </c>
      <c r="L5823" s="99">
        <f t="shared" si="3154"/>
        <v>1.0815399999999999</v>
      </c>
      <c r="M5823" s="100">
        <f t="shared" si="3155"/>
        <v>1.0590999999999999</v>
      </c>
      <c r="N5823" s="101">
        <f t="shared" si="3156"/>
        <v>0.97811300000000001</v>
      </c>
      <c r="O5823" s="100">
        <f t="shared" si="3157"/>
        <v>1</v>
      </c>
      <c r="P5823" s="98">
        <f t="shared" si="3158"/>
        <v>71415.48</v>
      </c>
      <c r="Q5823" s="97">
        <f t="shared" si="3159"/>
        <v>6470.24</v>
      </c>
      <c r="R5823" s="97"/>
      <c r="S5823" s="97"/>
    </row>
    <row r="5824" spans="1:19" ht="22.5" x14ac:dyDescent="0.25">
      <c r="A5824" s="89" t="s">
        <v>12298</v>
      </c>
      <c r="B5824" s="89" t="s">
        <v>12076</v>
      </c>
      <c r="C5824" s="89"/>
      <c r="D5824" s="89" t="s">
        <v>988</v>
      </c>
      <c r="E5824" s="94" t="s">
        <v>10954</v>
      </c>
      <c r="F5824" s="95" t="s">
        <v>10955</v>
      </c>
      <c r="G5824" s="89" t="s">
        <v>71</v>
      </c>
      <c r="H5824" s="89" t="s">
        <v>88</v>
      </c>
      <c r="I5824" s="96">
        <v>1</v>
      </c>
      <c r="J5824" s="97">
        <v>4142</v>
      </c>
      <c r="K5824" s="98">
        <f t="shared" si="3153"/>
        <v>31861.54</v>
      </c>
      <c r="L5824" s="99">
        <f t="shared" si="3154"/>
        <v>1.0815399999999999</v>
      </c>
      <c r="M5824" s="100">
        <f t="shared" si="3155"/>
        <v>1.0590999999999999</v>
      </c>
      <c r="N5824" s="101">
        <f t="shared" si="3156"/>
        <v>0.97811300000000001</v>
      </c>
      <c r="O5824" s="100">
        <f t="shared" si="3157"/>
        <v>1</v>
      </c>
      <c r="P5824" s="98">
        <f t="shared" si="3158"/>
        <v>35697.300000000003</v>
      </c>
      <c r="Q5824" s="97">
        <f t="shared" si="3159"/>
        <v>4640.6499999999996</v>
      </c>
      <c r="R5824" s="97"/>
      <c r="S5824" s="97"/>
    </row>
    <row r="5825" spans="1:19" x14ac:dyDescent="0.25">
      <c r="A5825" s="89" t="s">
        <v>12299</v>
      </c>
      <c r="B5825" s="89" t="s">
        <v>12076</v>
      </c>
      <c r="C5825" s="89"/>
      <c r="D5825" s="89" t="s">
        <v>991</v>
      </c>
      <c r="E5825" s="94" t="s">
        <v>1603</v>
      </c>
      <c r="F5825" s="95" t="s">
        <v>12213</v>
      </c>
      <c r="G5825" s="89" t="s">
        <v>502</v>
      </c>
      <c r="H5825" s="89" t="s">
        <v>12300</v>
      </c>
      <c r="I5825" s="96">
        <v>1</v>
      </c>
      <c r="J5825" s="97">
        <v>8678</v>
      </c>
      <c r="K5825" s="98">
        <f t="shared" si="3153"/>
        <v>95006.62</v>
      </c>
      <c r="L5825" s="99">
        <f t="shared" si="3154"/>
        <v>1.0815399999999999</v>
      </c>
      <c r="M5825" s="100">
        <f t="shared" si="3155"/>
        <v>1.0590999999999999</v>
      </c>
      <c r="N5825" s="101">
        <f t="shared" si="3156"/>
        <v>0.97811300000000001</v>
      </c>
      <c r="O5825" s="100">
        <f t="shared" si="3157"/>
        <v>1</v>
      </c>
      <c r="P5825" s="98">
        <f t="shared" si="3158"/>
        <v>106444.31</v>
      </c>
      <c r="Q5825" s="97">
        <f t="shared" si="3159"/>
        <v>9722.73</v>
      </c>
      <c r="R5825" s="97"/>
      <c r="S5825" s="97"/>
    </row>
    <row r="5826" spans="1:19" ht="33.75" x14ac:dyDescent="0.25">
      <c r="A5826" s="89" t="s">
        <v>12301</v>
      </c>
      <c r="B5826" s="89" t="s">
        <v>12076</v>
      </c>
      <c r="C5826" s="89"/>
      <c r="D5826" s="89" t="s">
        <v>995</v>
      </c>
      <c r="E5826" s="94" t="s">
        <v>1607</v>
      </c>
      <c r="F5826" s="95" t="s">
        <v>1608</v>
      </c>
      <c r="G5826" s="89" t="s">
        <v>502</v>
      </c>
      <c r="H5826" s="89" t="s">
        <v>12216</v>
      </c>
      <c r="I5826" s="96">
        <v>1</v>
      </c>
      <c r="J5826" s="97">
        <v>-1614</v>
      </c>
      <c r="K5826" s="98">
        <f t="shared" si="3153"/>
        <v>49566.98</v>
      </c>
      <c r="L5826" s="99">
        <f t="shared" si="3154"/>
        <v>1.0815399999999999</v>
      </c>
      <c r="M5826" s="100">
        <f t="shared" si="3155"/>
        <v>1.0590999999999999</v>
      </c>
      <c r="N5826" s="101">
        <f t="shared" si="3156"/>
        <v>0.97811300000000001</v>
      </c>
      <c r="O5826" s="100">
        <f t="shared" si="3157"/>
        <v>1</v>
      </c>
      <c r="P5826" s="98">
        <f t="shared" si="3158"/>
        <v>55534.27</v>
      </c>
      <c r="Q5826" s="97">
        <f t="shared" si="3159"/>
        <v>-1808.31</v>
      </c>
      <c r="R5826" s="97"/>
      <c r="S5826" s="97"/>
    </row>
    <row r="5827" spans="1:19" ht="22.5" x14ac:dyDescent="0.25">
      <c r="A5827" s="89" t="s">
        <v>12302</v>
      </c>
      <c r="B5827" s="89" t="s">
        <v>12076</v>
      </c>
      <c r="C5827" s="89"/>
      <c r="D5827" s="89" t="s">
        <v>998</v>
      </c>
      <c r="E5827" s="94" t="s">
        <v>12303</v>
      </c>
      <c r="F5827" s="95" t="s">
        <v>12304</v>
      </c>
      <c r="G5827" s="89" t="s">
        <v>1077</v>
      </c>
      <c r="H5827" s="89" t="s">
        <v>240</v>
      </c>
      <c r="I5827" s="96">
        <v>1</v>
      </c>
      <c r="J5827" s="97">
        <v>2488</v>
      </c>
      <c r="K5827" s="98">
        <f t="shared" si="3153"/>
        <v>1184.76</v>
      </c>
      <c r="L5827" s="99">
        <f t="shared" si="3154"/>
        <v>1.0815399999999999</v>
      </c>
      <c r="M5827" s="100">
        <f t="shared" si="3155"/>
        <v>1.0590999999999999</v>
      </c>
      <c r="N5827" s="101">
        <f t="shared" si="3156"/>
        <v>0.97811300000000001</v>
      </c>
      <c r="O5827" s="100">
        <f t="shared" si="3157"/>
        <v>1</v>
      </c>
      <c r="P5827" s="98">
        <f t="shared" si="3158"/>
        <v>1327.39</v>
      </c>
      <c r="Q5827" s="97">
        <f t="shared" si="3159"/>
        <v>2787.52</v>
      </c>
      <c r="R5827" s="97"/>
      <c r="S5827" s="97"/>
    </row>
    <row r="5828" spans="1:19" ht="22.5" x14ac:dyDescent="0.25">
      <c r="A5828" s="89" t="s">
        <v>12305</v>
      </c>
      <c r="B5828" s="89" t="s">
        <v>12076</v>
      </c>
      <c r="C5828" s="89"/>
      <c r="D5828" s="89" t="s">
        <v>1002</v>
      </c>
      <c r="E5828" s="94" t="s">
        <v>12306</v>
      </c>
      <c r="F5828" s="95" t="s">
        <v>12307</v>
      </c>
      <c r="G5828" s="89" t="s">
        <v>1077</v>
      </c>
      <c r="H5828" s="89" t="s">
        <v>3534</v>
      </c>
      <c r="I5828" s="96">
        <v>1</v>
      </c>
      <c r="J5828" s="97">
        <v>645</v>
      </c>
      <c r="K5828" s="98">
        <f t="shared" si="3153"/>
        <v>716.67</v>
      </c>
      <c r="L5828" s="99">
        <f t="shared" si="3154"/>
        <v>1.0815399999999999</v>
      </c>
      <c r="M5828" s="100">
        <f t="shared" si="3155"/>
        <v>1.0590999999999999</v>
      </c>
      <c r="N5828" s="101">
        <f t="shared" si="3156"/>
        <v>0.97811300000000001</v>
      </c>
      <c r="O5828" s="100">
        <f t="shared" si="3157"/>
        <v>1</v>
      </c>
      <c r="P5828" s="98">
        <f t="shared" si="3158"/>
        <v>802.95</v>
      </c>
      <c r="Q5828" s="97">
        <f t="shared" si="3159"/>
        <v>722.66</v>
      </c>
      <c r="R5828" s="97"/>
      <c r="S5828" s="97"/>
    </row>
    <row r="5829" spans="1:19" ht="22.5" x14ac:dyDescent="0.25">
      <c r="A5829" s="89" t="s">
        <v>12308</v>
      </c>
      <c r="B5829" s="89" t="s">
        <v>12076</v>
      </c>
      <c r="C5829" s="89"/>
      <c r="D5829" s="89" t="s">
        <v>1005</v>
      </c>
      <c r="E5829" s="94" t="s">
        <v>12309</v>
      </c>
      <c r="F5829" s="95" t="s">
        <v>12310</v>
      </c>
      <c r="G5829" s="89" t="s">
        <v>1077</v>
      </c>
      <c r="H5829" s="89" t="s">
        <v>1696</v>
      </c>
      <c r="I5829" s="96">
        <v>1</v>
      </c>
      <c r="J5829" s="97">
        <v>131</v>
      </c>
      <c r="K5829" s="98">
        <f t="shared" si="3153"/>
        <v>436.67</v>
      </c>
      <c r="L5829" s="99">
        <f t="shared" si="3154"/>
        <v>1.0815399999999999</v>
      </c>
      <c r="M5829" s="100">
        <f t="shared" si="3155"/>
        <v>1.0590999999999999</v>
      </c>
      <c r="N5829" s="101">
        <f t="shared" si="3156"/>
        <v>0.97811300000000001</v>
      </c>
      <c r="O5829" s="100">
        <f t="shared" si="3157"/>
        <v>1</v>
      </c>
      <c r="P5829" s="98">
        <f t="shared" si="3158"/>
        <v>489.24</v>
      </c>
      <c r="Q5829" s="97">
        <f t="shared" si="3159"/>
        <v>146.77000000000001</v>
      </c>
      <c r="R5829" s="97"/>
      <c r="S5829" s="97"/>
    </row>
    <row r="5830" spans="1:19" ht="33.75" x14ac:dyDescent="0.25">
      <c r="A5830" s="89" t="s">
        <v>12311</v>
      </c>
      <c r="B5830" s="89" t="s">
        <v>12076</v>
      </c>
      <c r="C5830" s="89"/>
      <c r="D5830" s="89" t="s">
        <v>1012</v>
      </c>
      <c r="E5830" s="94" t="s">
        <v>12219</v>
      </c>
      <c r="F5830" s="95" t="s">
        <v>12220</v>
      </c>
      <c r="G5830" s="89" t="s">
        <v>1077</v>
      </c>
      <c r="H5830" s="89" t="s">
        <v>1569</v>
      </c>
      <c r="I5830" s="96">
        <v>1</v>
      </c>
      <c r="J5830" s="97">
        <v>121</v>
      </c>
      <c r="K5830" s="98">
        <f t="shared" si="3153"/>
        <v>201.67</v>
      </c>
      <c r="L5830" s="99">
        <f t="shared" si="3154"/>
        <v>1.0815399999999999</v>
      </c>
      <c r="M5830" s="100">
        <f t="shared" si="3155"/>
        <v>1.0590999999999999</v>
      </c>
      <c r="N5830" s="101">
        <f t="shared" si="3156"/>
        <v>0.97811300000000001</v>
      </c>
      <c r="O5830" s="100">
        <f t="shared" si="3157"/>
        <v>1</v>
      </c>
      <c r="P5830" s="98">
        <f t="shared" si="3158"/>
        <v>225.95</v>
      </c>
      <c r="Q5830" s="97">
        <f t="shared" si="3159"/>
        <v>135.57</v>
      </c>
      <c r="R5830" s="97"/>
      <c r="S5830" s="97"/>
    </row>
    <row r="5831" spans="1:19" ht="33.75" x14ac:dyDescent="0.25">
      <c r="A5831" s="89" t="s">
        <v>12312</v>
      </c>
      <c r="B5831" s="89" t="s">
        <v>12076</v>
      </c>
      <c r="C5831" s="89"/>
      <c r="D5831" s="89" t="s">
        <v>1017</v>
      </c>
      <c r="E5831" s="94" t="s">
        <v>12222</v>
      </c>
      <c r="F5831" s="95" t="s">
        <v>12223</v>
      </c>
      <c r="G5831" s="89" t="s">
        <v>81</v>
      </c>
      <c r="H5831" s="89" t="s">
        <v>12224</v>
      </c>
      <c r="I5831" s="96">
        <v>1</v>
      </c>
      <c r="J5831" s="97">
        <v>61388</v>
      </c>
      <c r="K5831" s="98">
        <f t="shared" si="3153"/>
        <v>151015.99</v>
      </c>
      <c r="L5831" s="99">
        <f t="shared" si="3154"/>
        <v>1.0815399999999999</v>
      </c>
      <c r="M5831" s="100">
        <f t="shared" si="3155"/>
        <v>1.0590999999999999</v>
      </c>
      <c r="N5831" s="101">
        <f t="shared" si="3156"/>
        <v>0.97811300000000001</v>
      </c>
      <c r="O5831" s="100">
        <f t="shared" si="3157"/>
        <v>1</v>
      </c>
      <c r="P5831" s="98">
        <f t="shared" si="3158"/>
        <v>169196.56</v>
      </c>
      <c r="Q5831" s="97">
        <f t="shared" si="3159"/>
        <v>68778.399999999994</v>
      </c>
      <c r="R5831" s="97"/>
      <c r="S5831" s="97"/>
    </row>
    <row r="5832" spans="1:19" ht="22.5" x14ac:dyDescent="0.25">
      <c r="A5832" s="89" t="s">
        <v>12313</v>
      </c>
      <c r="B5832" s="89" t="s">
        <v>12076</v>
      </c>
      <c r="C5832" s="89"/>
      <c r="D5832" s="89" t="s">
        <v>1022</v>
      </c>
      <c r="E5832" s="94" t="s">
        <v>12226</v>
      </c>
      <c r="F5832" s="95" t="s">
        <v>12227</v>
      </c>
      <c r="G5832" s="89" t="s">
        <v>110</v>
      </c>
      <c r="H5832" s="89" t="s">
        <v>10528</v>
      </c>
      <c r="I5832" s="96">
        <v>1</v>
      </c>
      <c r="J5832" s="97">
        <v>8685</v>
      </c>
      <c r="K5832" s="98">
        <f t="shared" si="3153"/>
        <v>30156.25</v>
      </c>
      <c r="L5832" s="99">
        <f t="shared" si="3154"/>
        <v>1.0815399999999999</v>
      </c>
      <c r="M5832" s="100">
        <f t="shared" si="3155"/>
        <v>1.0590999999999999</v>
      </c>
      <c r="N5832" s="101">
        <f t="shared" si="3156"/>
        <v>0.97811300000000001</v>
      </c>
      <c r="O5832" s="100">
        <f t="shared" si="3157"/>
        <v>1</v>
      </c>
      <c r="P5832" s="98">
        <f t="shared" si="3158"/>
        <v>33786.71</v>
      </c>
      <c r="Q5832" s="97">
        <f t="shared" si="3159"/>
        <v>9730.57</v>
      </c>
      <c r="R5832" s="97"/>
      <c r="S5832" s="97"/>
    </row>
    <row r="5833" spans="1:19" ht="22.5" x14ac:dyDescent="0.25">
      <c r="A5833" s="89" t="s">
        <v>12314</v>
      </c>
      <c r="B5833" s="89" t="s">
        <v>12076</v>
      </c>
      <c r="C5833" s="89"/>
      <c r="D5833" s="89" t="s">
        <v>1027</v>
      </c>
      <c r="E5833" s="94" t="s">
        <v>12229</v>
      </c>
      <c r="F5833" s="95" t="s">
        <v>12230</v>
      </c>
      <c r="G5833" s="89" t="s">
        <v>81</v>
      </c>
      <c r="H5833" s="89" t="s">
        <v>12315</v>
      </c>
      <c r="I5833" s="96">
        <v>1</v>
      </c>
      <c r="J5833" s="97">
        <v>2344</v>
      </c>
      <c r="K5833" s="98">
        <f t="shared" si="3153"/>
        <v>467.86</v>
      </c>
      <c r="L5833" s="99">
        <f t="shared" si="3154"/>
        <v>1.0815399999999999</v>
      </c>
      <c r="M5833" s="100">
        <f t="shared" si="3155"/>
        <v>1.0590999999999999</v>
      </c>
      <c r="N5833" s="101">
        <f t="shared" si="3156"/>
        <v>0.97811300000000001</v>
      </c>
      <c r="O5833" s="100">
        <f t="shared" si="3157"/>
        <v>1</v>
      </c>
      <c r="P5833" s="98">
        <f t="shared" si="3158"/>
        <v>524.17999999999995</v>
      </c>
      <c r="Q5833" s="97">
        <f t="shared" si="3159"/>
        <v>2626.14</v>
      </c>
      <c r="R5833" s="97"/>
      <c r="S5833" s="97"/>
    </row>
    <row r="5834" spans="1:19" ht="22.5" x14ac:dyDescent="0.25">
      <c r="A5834" s="89" t="s">
        <v>12316</v>
      </c>
      <c r="B5834" s="89" t="s">
        <v>12076</v>
      </c>
      <c r="C5834" s="89"/>
      <c r="D5834" s="89" t="s">
        <v>1032</v>
      </c>
      <c r="E5834" s="94" t="s">
        <v>12233</v>
      </c>
      <c r="F5834" s="95" t="s">
        <v>12234</v>
      </c>
      <c r="G5834" s="89" t="s">
        <v>110</v>
      </c>
      <c r="H5834" s="89" t="s">
        <v>10528</v>
      </c>
      <c r="I5834" s="96">
        <v>1</v>
      </c>
      <c r="J5834" s="97">
        <v>3481</v>
      </c>
      <c r="K5834" s="98">
        <f t="shared" si="3153"/>
        <v>12086.81</v>
      </c>
      <c r="L5834" s="99">
        <f t="shared" si="3154"/>
        <v>1.0815399999999999</v>
      </c>
      <c r="M5834" s="100">
        <f t="shared" si="3155"/>
        <v>1.0590999999999999</v>
      </c>
      <c r="N5834" s="101">
        <f t="shared" si="3156"/>
        <v>0.97811300000000001</v>
      </c>
      <c r="O5834" s="100">
        <f t="shared" si="3157"/>
        <v>1</v>
      </c>
      <c r="P5834" s="98">
        <f t="shared" si="3158"/>
        <v>13541.92</v>
      </c>
      <c r="Q5834" s="97">
        <f t="shared" si="3159"/>
        <v>3900.07</v>
      </c>
      <c r="R5834" s="97"/>
      <c r="S5834" s="97"/>
    </row>
    <row r="5835" spans="1:19" ht="22.5" x14ac:dyDescent="0.25">
      <c r="A5835" s="89" t="s">
        <v>12317</v>
      </c>
      <c r="B5835" s="89" t="s">
        <v>12076</v>
      </c>
      <c r="C5835" s="89"/>
      <c r="D5835" s="89" t="s">
        <v>1037</v>
      </c>
      <c r="E5835" s="94" t="s">
        <v>12236</v>
      </c>
      <c r="F5835" s="95" t="s">
        <v>12237</v>
      </c>
      <c r="G5835" s="89" t="s">
        <v>502</v>
      </c>
      <c r="H5835" s="89" t="s">
        <v>10400</v>
      </c>
      <c r="I5835" s="96">
        <v>1</v>
      </c>
      <c r="J5835" s="97">
        <v>6411</v>
      </c>
      <c r="K5835" s="98">
        <f t="shared" si="3153"/>
        <v>3112.14</v>
      </c>
      <c r="L5835" s="99">
        <f t="shared" si="3154"/>
        <v>1.0815399999999999</v>
      </c>
      <c r="M5835" s="100">
        <f t="shared" si="3155"/>
        <v>1.0590999999999999</v>
      </c>
      <c r="N5835" s="101">
        <f t="shared" si="3156"/>
        <v>0.97811300000000001</v>
      </c>
      <c r="O5835" s="100">
        <f t="shared" si="3157"/>
        <v>1</v>
      </c>
      <c r="P5835" s="98">
        <f t="shared" si="3158"/>
        <v>3486.81</v>
      </c>
      <c r="Q5835" s="97">
        <f t="shared" si="3159"/>
        <v>7182.83</v>
      </c>
      <c r="R5835" s="97"/>
      <c r="S5835" s="97"/>
    </row>
    <row r="5836" spans="1:19" ht="28.5" x14ac:dyDescent="0.25">
      <c r="A5836" s="72"/>
      <c r="B5836" s="77"/>
      <c r="C5836" s="77"/>
      <c r="D5836" s="77"/>
      <c r="E5836" s="76"/>
      <c r="F5836" s="76" t="s">
        <v>12318</v>
      </c>
      <c r="G5836" s="77"/>
      <c r="H5836" s="77"/>
      <c r="I5836" s="78"/>
      <c r="J5836" s="79">
        <f>J5837+J5851</f>
        <v>36053506</v>
      </c>
      <c r="K5836" s="98"/>
      <c r="L5836" s="99"/>
      <c r="M5836" s="100"/>
      <c r="N5836" s="101"/>
      <c r="O5836" s="100"/>
      <c r="P5836" s="98"/>
      <c r="Q5836" s="79">
        <f>Q5837+Q5851</f>
        <v>40393930.810000002</v>
      </c>
      <c r="R5836" s="79">
        <f t="shared" ref="R5836:S5836" si="3160">R5837+R5851</f>
        <v>0</v>
      </c>
      <c r="S5836" s="79">
        <f t="shared" si="3160"/>
        <v>0</v>
      </c>
    </row>
    <row r="5837" spans="1:19" x14ac:dyDescent="0.25">
      <c r="A5837" s="82" t="s">
        <v>9490</v>
      </c>
      <c r="B5837" s="104"/>
      <c r="C5837" s="104"/>
      <c r="D5837" s="104"/>
      <c r="E5837" s="86"/>
      <c r="F5837" s="86" t="s">
        <v>12320</v>
      </c>
      <c r="G5837" s="82"/>
      <c r="H5837" s="82"/>
      <c r="I5837" s="87"/>
      <c r="J5837" s="88">
        <f>SUM(J5838:J5850)</f>
        <v>439890</v>
      </c>
      <c r="K5837" s="98"/>
      <c r="L5837" s="99"/>
      <c r="M5837" s="100"/>
      <c r="N5837" s="101"/>
      <c r="O5837" s="100"/>
      <c r="P5837" s="98"/>
      <c r="Q5837" s="88">
        <f>SUM(Q5838:Q5850)</f>
        <v>492847.75</v>
      </c>
      <c r="R5837" s="88">
        <f t="shared" ref="R5837:S5837" si="3161">SUM(R5838:R5850)</f>
        <v>0</v>
      </c>
      <c r="S5837" s="88">
        <f t="shared" si="3161"/>
        <v>0</v>
      </c>
    </row>
    <row r="5838" spans="1:19" x14ac:dyDescent="0.25">
      <c r="A5838" s="89"/>
      <c r="B5838" s="90"/>
      <c r="C5838" s="90"/>
      <c r="D5838" s="91"/>
      <c r="E5838" s="92"/>
      <c r="F5838" s="92" t="s">
        <v>685</v>
      </c>
      <c r="G5838" s="91"/>
      <c r="H5838" s="91"/>
      <c r="I5838" s="93">
        <v>1</v>
      </c>
      <c r="J5838" s="91"/>
      <c r="K5838" s="98"/>
      <c r="L5838" s="99"/>
      <c r="M5838" s="100"/>
      <c r="N5838" s="101"/>
      <c r="O5838" s="100"/>
      <c r="P5838" s="98"/>
      <c r="Q5838" s="91"/>
      <c r="R5838" s="91"/>
      <c r="S5838" s="91"/>
    </row>
    <row r="5839" spans="1:19" x14ac:dyDescent="0.25">
      <c r="A5839" s="89"/>
      <c r="B5839" s="90"/>
      <c r="C5839" s="90"/>
      <c r="D5839" s="91"/>
      <c r="E5839" s="92"/>
      <c r="F5839" s="92" t="s">
        <v>12321</v>
      </c>
      <c r="G5839" s="91"/>
      <c r="H5839" s="91"/>
      <c r="I5839" s="93">
        <v>1</v>
      </c>
      <c r="J5839" s="91"/>
      <c r="K5839" s="98"/>
      <c r="L5839" s="99"/>
      <c r="M5839" s="100"/>
      <c r="N5839" s="101"/>
      <c r="O5839" s="100"/>
      <c r="P5839" s="98"/>
      <c r="Q5839" s="91"/>
      <c r="R5839" s="91"/>
      <c r="S5839" s="91"/>
    </row>
    <row r="5840" spans="1:19" ht="22.5" x14ac:dyDescent="0.25">
      <c r="A5840" s="89" t="s">
        <v>12322</v>
      </c>
      <c r="B5840" s="89" t="s">
        <v>12323</v>
      </c>
      <c r="C5840" s="89"/>
      <c r="D5840" s="89" t="s">
        <v>12</v>
      </c>
      <c r="E5840" s="94" t="s">
        <v>7741</v>
      </c>
      <c r="F5840" s="95" t="s">
        <v>7742</v>
      </c>
      <c r="G5840" s="89" t="s">
        <v>37</v>
      </c>
      <c r="H5840" s="89" t="s">
        <v>12324</v>
      </c>
      <c r="I5840" s="96">
        <v>1</v>
      </c>
      <c r="J5840" s="97">
        <v>52367</v>
      </c>
      <c r="K5840" s="98">
        <f t="shared" ref="K5840:K5850" si="3162">J5840/H5840</f>
        <v>69031.11</v>
      </c>
      <c r="L5840" s="99">
        <f t="shared" ref="L5840:L5850" si="3163">$L$8</f>
        <v>1.0815399999999999</v>
      </c>
      <c r="M5840" s="100">
        <f t="shared" ref="M5840:M5850" si="3164">$M$8</f>
        <v>1.0590999999999999</v>
      </c>
      <c r="N5840" s="101">
        <f t="shared" ref="N5840:N5850" si="3165">$N$8</f>
        <v>0.97811300000000001</v>
      </c>
      <c r="O5840" s="100">
        <f t="shared" ref="O5840:O5850" si="3166">$O$8</f>
        <v>1</v>
      </c>
      <c r="P5840" s="98">
        <f>K5840*L5840*M5840*N5840*O5840</f>
        <v>77341.649999999994</v>
      </c>
      <c r="Q5840" s="97">
        <f t="shared" ref="Q5840:Q5850" si="3167">H5840*P5840</f>
        <v>58671.38</v>
      </c>
      <c r="R5840" s="97"/>
      <c r="S5840" s="97"/>
    </row>
    <row r="5841" spans="1:19" ht="22.5" x14ac:dyDescent="0.25">
      <c r="A5841" s="89" t="s">
        <v>12325</v>
      </c>
      <c r="B5841" s="89" t="s">
        <v>12323</v>
      </c>
      <c r="C5841" s="89"/>
      <c r="D5841" s="89" t="s">
        <v>24</v>
      </c>
      <c r="E5841" s="94" t="s">
        <v>137</v>
      </c>
      <c r="F5841" s="95" t="s">
        <v>694</v>
      </c>
      <c r="G5841" s="89" t="s">
        <v>37</v>
      </c>
      <c r="H5841" s="89" t="s">
        <v>12326</v>
      </c>
      <c r="I5841" s="96">
        <v>1</v>
      </c>
      <c r="J5841" s="97">
        <v>3915</v>
      </c>
      <c r="K5841" s="98">
        <f t="shared" si="3162"/>
        <v>87977.53</v>
      </c>
      <c r="L5841" s="99">
        <f t="shared" si="3163"/>
        <v>1.0815399999999999</v>
      </c>
      <c r="M5841" s="100">
        <f t="shared" si="3164"/>
        <v>1.0590999999999999</v>
      </c>
      <c r="N5841" s="101">
        <f t="shared" si="3165"/>
        <v>0.97811300000000001</v>
      </c>
      <c r="O5841" s="100">
        <f t="shared" si="3166"/>
        <v>1</v>
      </c>
      <c r="P5841" s="98">
        <f>K5841*L5841*M5841*N5841*O5841</f>
        <v>98569</v>
      </c>
      <c r="Q5841" s="97">
        <f t="shared" si="3167"/>
        <v>4386.32</v>
      </c>
      <c r="R5841" s="97"/>
      <c r="S5841" s="97"/>
    </row>
    <row r="5842" spans="1:19" ht="22.5" x14ac:dyDescent="0.25">
      <c r="A5842" s="89" t="s">
        <v>12327</v>
      </c>
      <c r="B5842" s="89" t="s">
        <v>12323</v>
      </c>
      <c r="C5842" s="89"/>
      <c r="D5842" s="89" t="s">
        <v>30</v>
      </c>
      <c r="E5842" s="94" t="s">
        <v>31</v>
      </c>
      <c r="F5842" s="95" t="s">
        <v>32</v>
      </c>
      <c r="G5842" s="89" t="s">
        <v>27</v>
      </c>
      <c r="H5842" s="89" t="s">
        <v>12328</v>
      </c>
      <c r="I5842" s="96">
        <v>1</v>
      </c>
      <c r="J5842" s="97">
        <v>52179</v>
      </c>
      <c r="K5842" s="98">
        <f t="shared" si="3162"/>
        <v>689.74</v>
      </c>
      <c r="L5842" s="99">
        <f t="shared" si="3163"/>
        <v>1.0815399999999999</v>
      </c>
      <c r="M5842" s="100">
        <f t="shared" si="3164"/>
        <v>1.0590999999999999</v>
      </c>
      <c r="N5842" s="101">
        <f t="shared" si="3165"/>
        <v>0.97811300000000001</v>
      </c>
      <c r="O5842" s="100">
        <f t="shared" si="3166"/>
        <v>1</v>
      </c>
      <c r="P5842" s="98">
        <f>K5842*L5842*M5842*N5842*O5842+0.01</f>
        <v>772.79</v>
      </c>
      <c r="Q5842" s="97">
        <f t="shared" si="3167"/>
        <v>58461.56</v>
      </c>
      <c r="R5842" s="97"/>
      <c r="S5842" s="97"/>
    </row>
    <row r="5843" spans="1:19" ht="22.5" x14ac:dyDescent="0.25">
      <c r="A5843" s="89" t="s">
        <v>12329</v>
      </c>
      <c r="B5843" s="89" t="s">
        <v>12323</v>
      </c>
      <c r="C5843" s="89"/>
      <c r="D5843" s="89" t="s">
        <v>34</v>
      </c>
      <c r="E5843" s="94" t="s">
        <v>5517</v>
      </c>
      <c r="F5843" s="95" t="s">
        <v>5734</v>
      </c>
      <c r="G5843" s="89" t="s">
        <v>51</v>
      </c>
      <c r="H5843" s="89" t="s">
        <v>7944</v>
      </c>
      <c r="I5843" s="96">
        <v>1</v>
      </c>
      <c r="J5843" s="97">
        <v>29299</v>
      </c>
      <c r="K5843" s="98">
        <f t="shared" si="3162"/>
        <v>170343.02</v>
      </c>
      <c r="L5843" s="99">
        <f t="shared" si="3163"/>
        <v>1.0815399999999999</v>
      </c>
      <c r="M5843" s="100">
        <f t="shared" si="3164"/>
        <v>1.0590999999999999</v>
      </c>
      <c r="N5843" s="101">
        <f t="shared" si="3165"/>
        <v>0.97811300000000001</v>
      </c>
      <c r="O5843" s="100">
        <f t="shared" si="3166"/>
        <v>1</v>
      </c>
      <c r="P5843" s="98">
        <f t="shared" ref="P5843:P5850" si="3168">K5843*L5843*M5843*N5843*O5843</f>
        <v>190850.34</v>
      </c>
      <c r="Q5843" s="97">
        <f t="shared" si="3167"/>
        <v>32826.26</v>
      </c>
      <c r="R5843" s="97"/>
      <c r="S5843" s="97"/>
    </row>
    <row r="5844" spans="1:19" ht="22.5" x14ac:dyDescent="0.25">
      <c r="A5844" s="89" t="s">
        <v>12330</v>
      </c>
      <c r="B5844" s="89" t="s">
        <v>12323</v>
      </c>
      <c r="C5844" s="89"/>
      <c r="D5844" s="89" t="s">
        <v>40</v>
      </c>
      <c r="E5844" s="94" t="s">
        <v>11654</v>
      </c>
      <c r="F5844" s="95" t="s">
        <v>12331</v>
      </c>
      <c r="G5844" s="89" t="s">
        <v>37</v>
      </c>
      <c r="H5844" s="89" t="s">
        <v>12332</v>
      </c>
      <c r="I5844" s="96">
        <v>1</v>
      </c>
      <c r="J5844" s="97">
        <v>34</v>
      </c>
      <c r="K5844" s="98">
        <f t="shared" si="3162"/>
        <v>10625</v>
      </c>
      <c r="L5844" s="99">
        <f t="shared" si="3163"/>
        <v>1.0815399999999999</v>
      </c>
      <c r="M5844" s="100">
        <f t="shared" si="3164"/>
        <v>1.0590999999999999</v>
      </c>
      <c r="N5844" s="101">
        <f t="shared" si="3165"/>
        <v>0.97811300000000001</v>
      </c>
      <c r="O5844" s="100">
        <f t="shared" si="3166"/>
        <v>1</v>
      </c>
      <c r="P5844" s="98">
        <f t="shared" si="3168"/>
        <v>11904.13</v>
      </c>
      <c r="Q5844" s="97">
        <f t="shared" si="3167"/>
        <v>38.090000000000003</v>
      </c>
      <c r="R5844" s="97"/>
      <c r="S5844" s="97"/>
    </row>
    <row r="5845" spans="1:19" x14ac:dyDescent="0.25">
      <c r="A5845" s="89" t="s">
        <v>12333</v>
      </c>
      <c r="B5845" s="89" t="s">
        <v>12323</v>
      </c>
      <c r="C5845" s="89"/>
      <c r="D5845" s="89" t="s">
        <v>43</v>
      </c>
      <c r="E5845" s="94" t="s">
        <v>49</v>
      </c>
      <c r="F5845" s="95" t="s">
        <v>50</v>
      </c>
      <c r="G5845" s="89" t="s">
        <v>51</v>
      </c>
      <c r="H5845" s="89" t="s">
        <v>12334</v>
      </c>
      <c r="I5845" s="96">
        <v>1</v>
      </c>
      <c r="J5845" s="97">
        <v>406</v>
      </c>
      <c r="K5845" s="98">
        <f t="shared" si="3162"/>
        <v>12687.5</v>
      </c>
      <c r="L5845" s="99">
        <f t="shared" si="3163"/>
        <v>1.0815399999999999</v>
      </c>
      <c r="M5845" s="100">
        <f t="shared" si="3164"/>
        <v>1.0590999999999999</v>
      </c>
      <c r="N5845" s="101">
        <f t="shared" si="3165"/>
        <v>0.97811300000000001</v>
      </c>
      <c r="O5845" s="100">
        <f t="shared" si="3166"/>
        <v>1</v>
      </c>
      <c r="P5845" s="98">
        <f t="shared" si="3168"/>
        <v>14214.93</v>
      </c>
      <c r="Q5845" s="97">
        <f t="shared" si="3167"/>
        <v>454.88</v>
      </c>
      <c r="R5845" s="97"/>
      <c r="S5845" s="97"/>
    </row>
    <row r="5846" spans="1:19" x14ac:dyDescent="0.25">
      <c r="A5846" s="89" t="s">
        <v>12335</v>
      </c>
      <c r="B5846" s="89" t="s">
        <v>12323</v>
      </c>
      <c r="C5846" s="89"/>
      <c r="D5846" s="89" t="s">
        <v>48</v>
      </c>
      <c r="E5846" s="94" t="s">
        <v>11649</v>
      </c>
      <c r="F5846" s="95" t="s">
        <v>12336</v>
      </c>
      <c r="G5846" s="89" t="s">
        <v>21</v>
      </c>
      <c r="H5846" s="89" t="s">
        <v>12337</v>
      </c>
      <c r="I5846" s="96">
        <v>1</v>
      </c>
      <c r="J5846" s="97">
        <v>14356</v>
      </c>
      <c r="K5846" s="98">
        <f t="shared" si="3162"/>
        <v>8346.51</v>
      </c>
      <c r="L5846" s="99">
        <f t="shared" si="3163"/>
        <v>1.0815399999999999</v>
      </c>
      <c r="M5846" s="100">
        <f t="shared" si="3164"/>
        <v>1.0590999999999999</v>
      </c>
      <c r="N5846" s="101">
        <f t="shared" si="3165"/>
        <v>0.97811300000000001</v>
      </c>
      <c r="O5846" s="100">
        <f t="shared" si="3166"/>
        <v>1</v>
      </c>
      <c r="P5846" s="98">
        <f t="shared" si="3168"/>
        <v>9351.33</v>
      </c>
      <c r="Q5846" s="97">
        <f t="shared" si="3167"/>
        <v>16084.29</v>
      </c>
      <c r="R5846" s="97"/>
      <c r="S5846" s="97"/>
    </row>
    <row r="5847" spans="1:19" ht="22.5" x14ac:dyDescent="0.25">
      <c r="A5847" s="89" t="s">
        <v>12338</v>
      </c>
      <c r="B5847" s="89" t="s">
        <v>12323</v>
      </c>
      <c r="C5847" s="89"/>
      <c r="D5847" s="89" t="s">
        <v>55</v>
      </c>
      <c r="E5847" s="94" t="s">
        <v>1586</v>
      </c>
      <c r="F5847" s="95" t="s">
        <v>12339</v>
      </c>
      <c r="G5847" s="89" t="s">
        <v>51</v>
      </c>
      <c r="H5847" s="89" t="s">
        <v>12340</v>
      </c>
      <c r="I5847" s="96">
        <v>1</v>
      </c>
      <c r="J5847" s="97">
        <v>54243</v>
      </c>
      <c r="K5847" s="98">
        <f t="shared" si="3162"/>
        <v>48692.1</v>
      </c>
      <c r="L5847" s="99">
        <f t="shared" si="3163"/>
        <v>1.0815399999999999</v>
      </c>
      <c r="M5847" s="100">
        <f t="shared" si="3164"/>
        <v>1.0590999999999999</v>
      </c>
      <c r="N5847" s="101">
        <f t="shared" si="3165"/>
        <v>0.97811300000000001</v>
      </c>
      <c r="O5847" s="100">
        <f t="shared" si="3166"/>
        <v>1</v>
      </c>
      <c r="P5847" s="98">
        <f t="shared" si="3168"/>
        <v>54554.06</v>
      </c>
      <c r="Q5847" s="97">
        <f t="shared" si="3167"/>
        <v>60773.22</v>
      </c>
      <c r="R5847" s="97"/>
      <c r="S5847" s="97"/>
    </row>
    <row r="5848" spans="1:19" x14ac:dyDescent="0.25">
      <c r="A5848" s="89" t="s">
        <v>12341</v>
      </c>
      <c r="B5848" s="89" t="s">
        <v>12323</v>
      </c>
      <c r="C5848" s="89"/>
      <c r="D5848" s="89" t="s">
        <v>58</v>
      </c>
      <c r="E5848" s="94" t="s">
        <v>556</v>
      </c>
      <c r="F5848" s="95" t="s">
        <v>557</v>
      </c>
      <c r="G5848" s="89" t="s">
        <v>81</v>
      </c>
      <c r="H5848" s="89" t="s">
        <v>12342</v>
      </c>
      <c r="I5848" s="96">
        <v>1</v>
      </c>
      <c r="J5848" s="97">
        <v>127320</v>
      </c>
      <c r="K5848" s="98">
        <f t="shared" si="3162"/>
        <v>818.22</v>
      </c>
      <c r="L5848" s="99">
        <f t="shared" si="3163"/>
        <v>1.0815399999999999</v>
      </c>
      <c r="M5848" s="100">
        <f t="shared" si="3164"/>
        <v>1.0590999999999999</v>
      </c>
      <c r="N5848" s="101">
        <f t="shared" si="3165"/>
        <v>0.97811300000000001</v>
      </c>
      <c r="O5848" s="100">
        <f t="shared" si="3166"/>
        <v>1</v>
      </c>
      <c r="P5848" s="98">
        <f t="shared" si="3168"/>
        <v>916.72</v>
      </c>
      <c r="Q5848" s="97">
        <f t="shared" si="3167"/>
        <v>142647.13</v>
      </c>
      <c r="R5848" s="97"/>
      <c r="S5848" s="97"/>
    </row>
    <row r="5849" spans="1:19" ht="22.5" x14ac:dyDescent="0.25">
      <c r="A5849" s="89" t="s">
        <v>12343</v>
      </c>
      <c r="B5849" s="89" t="s">
        <v>12323</v>
      </c>
      <c r="C5849" s="89"/>
      <c r="D5849" s="89" t="s">
        <v>60</v>
      </c>
      <c r="E5849" s="94" t="s">
        <v>44</v>
      </c>
      <c r="F5849" s="95" t="s">
        <v>560</v>
      </c>
      <c r="G5849" s="89" t="s">
        <v>37</v>
      </c>
      <c r="H5849" s="89" t="s">
        <v>12344</v>
      </c>
      <c r="I5849" s="96">
        <v>1</v>
      </c>
      <c r="J5849" s="97">
        <v>7059</v>
      </c>
      <c r="K5849" s="98">
        <f t="shared" si="3162"/>
        <v>9098.99</v>
      </c>
      <c r="L5849" s="99">
        <f t="shared" si="3163"/>
        <v>1.0815399999999999</v>
      </c>
      <c r="M5849" s="100">
        <f t="shared" si="3164"/>
        <v>1.0590999999999999</v>
      </c>
      <c r="N5849" s="101">
        <f t="shared" si="3165"/>
        <v>0.97811300000000001</v>
      </c>
      <c r="O5849" s="100">
        <f t="shared" si="3166"/>
        <v>1</v>
      </c>
      <c r="P5849" s="98">
        <f t="shared" si="3168"/>
        <v>10194.4</v>
      </c>
      <c r="Q5849" s="97">
        <f t="shared" si="3167"/>
        <v>7908.82</v>
      </c>
      <c r="R5849" s="97"/>
      <c r="S5849" s="97"/>
    </row>
    <row r="5850" spans="1:19" x14ac:dyDescent="0.25">
      <c r="A5850" s="89" t="s">
        <v>12345</v>
      </c>
      <c r="B5850" s="89" t="s">
        <v>12323</v>
      </c>
      <c r="C5850" s="89"/>
      <c r="D5850" s="89" t="s">
        <v>65</v>
      </c>
      <c r="E5850" s="94" t="s">
        <v>49</v>
      </c>
      <c r="F5850" s="95" t="s">
        <v>50</v>
      </c>
      <c r="G5850" s="89" t="s">
        <v>51</v>
      </c>
      <c r="H5850" s="89" t="s">
        <v>12346</v>
      </c>
      <c r="I5850" s="96">
        <v>1</v>
      </c>
      <c r="J5850" s="97">
        <v>98712</v>
      </c>
      <c r="K5850" s="98">
        <f t="shared" si="3162"/>
        <v>12723.9</v>
      </c>
      <c r="L5850" s="99">
        <f t="shared" si="3163"/>
        <v>1.0815399999999999</v>
      </c>
      <c r="M5850" s="100">
        <f t="shared" si="3164"/>
        <v>1.0590999999999999</v>
      </c>
      <c r="N5850" s="101">
        <f t="shared" si="3165"/>
        <v>0.97811300000000001</v>
      </c>
      <c r="O5850" s="100">
        <f t="shared" si="3166"/>
        <v>1</v>
      </c>
      <c r="P5850" s="98">
        <f t="shared" si="3168"/>
        <v>14255.71</v>
      </c>
      <c r="Q5850" s="97">
        <f t="shared" si="3167"/>
        <v>110595.8</v>
      </c>
      <c r="R5850" s="97"/>
      <c r="S5850" s="97"/>
    </row>
    <row r="5851" spans="1:19" x14ac:dyDescent="0.25">
      <c r="A5851" s="82" t="s">
        <v>9494</v>
      </c>
      <c r="B5851" s="104"/>
      <c r="C5851" s="104"/>
      <c r="D5851" s="104"/>
      <c r="E5851" s="86"/>
      <c r="F5851" s="86" t="s">
        <v>12348</v>
      </c>
      <c r="G5851" s="82"/>
      <c r="H5851" s="82"/>
      <c r="I5851" s="87"/>
      <c r="J5851" s="88">
        <f>SUM(J5852:J6033)</f>
        <v>35613616</v>
      </c>
      <c r="K5851" s="98"/>
      <c r="L5851" s="99"/>
      <c r="M5851" s="100"/>
      <c r="N5851" s="101"/>
      <c r="O5851" s="100"/>
      <c r="P5851" s="98"/>
      <c r="Q5851" s="88">
        <f>SUM(Q5852:Q6033)</f>
        <v>39901083.060000002</v>
      </c>
      <c r="R5851" s="88">
        <f t="shared" ref="R5851:S5851" si="3169">SUM(R5852:R6033)</f>
        <v>0</v>
      </c>
      <c r="S5851" s="88">
        <f t="shared" si="3169"/>
        <v>0</v>
      </c>
    </row>
    <row r="5852" spans="1:19" x14ac:dyDescent="0.25">
      <c r="A5852" s="89"/>
      <c r="B5852" s="90"/>
      <c r="C5852" s="90"/>
      <c r="D5852" s="91"/>
      <c r="E5852" s="92"/>
      <c r="F5852" s="92" t="s">
        <v>12349</v>
      </c>
      <c r="G5852" s="91"/>
      <c r="H5852" s="91"/>
      <c r="I5852" s="93">
        <v>1</v>
      </c>
      <c r="J5852" s="91"/>
      <c r="K5852" s="98"/>
      <c r="L5852" s="99"/>
      <c r="M5852" s="100"/>
      <c r="N5852" s="101"/>
      <c r="O5852" s="100"/>
      <c r="P5852" s="98"/>
      <c r="Q5852" s="91"/>
      <c r="R5852" s="91"/>
      <c r="S5852" s="91"/>
    </row>
    <row r="5853" spans="1:19" x14ac:dyDescent="0.25">
      <c r="A5853" s="89" t="s">
        <v>12350</v>
      </c>
      <c r="B5853" s="89" t="s">
        <v>12323</v>
      </c>
      <c r="C5853" s="89"/>
      <c r="D5853" s="89" t="s">
        <v>68</v>
      </c>
      <c r="E5853" s="94" t="s">
        <v>12351</v>
      </c>
      <c r="F5853" s="95" t="s">
        <v>12352</v>
      </c>
      <c r="G5853" s="89" t="s">
        <v>1071</v>
      </c>
      <c r="H5853" s="89" t="s">
        <v>12353</v>
      </c>
      <c r="I5853" s="96">
        <v>1</v>
      </c>
      <c r="J5853" s="97">
        <v>164787</v>
      </c>
      <c r="K5853" s="98">
        <f t="shared" ref="K5853:K5878" si="3170">J5853/H5853</f>
        <v>92942.47</v>
      </c>
      <c r="L5853" s="99">
        <f t="shared" ref="L5853:L5878" si="3171">$L$8</f>
        <v>1.0815399999999999</v>
      </c>
      <c r="M5853" s="100">
        <f t="shared" ref="M5853:M5878" si="3172">$M$8</f>
        <v>1.0590999999999999</v>
      </c>
      <c r="N5853" s="101">
        <f t="shared" ref="N5853:N5878" si="3173">$N$8</f>
        <v>0.97811300000000001</v>
      </c>
      <c r="O5853" s="100">
        <f t="shared" ref="O5853:O5878" si="3174">$O$8</f>
        <v>1</v>
      </c>
      <c r="P5853" s="98">
        <f t="shared" ref="P5853:P5878" si="3175">K5853*L5853*M5853*N5853*O5853</f>
        <v>104131.66</v>
      </c>
      <c r="Q5853" s="97">
        <f t="shared" ref="Q5853:Q5878" si="3176">H5853*P5853</f>
        <v>184625.43</v>
      </c>
      <c r="R5853" s="97"/>
      <c r="S5853" s="97"/>
    </row>
    <row r="5854" spans="1:19" x14ac:dyDescent="0.25">
      <c r="A5854" s="89" t="s">
        <v>12354</v>
      </c>
      <c r="B5854" s="89" t="s">
        <v>12323</v>
      </c>
      <c r="C5854" s="89"/>
      <c r="D5854" s="89" t="s">
        <v>70</v>
      </c>
      <c r="E5854" s="94" t="s">
        <v>12355</v>
      </c>
      <c r="F5854" s="95" t="s">
        <v>12356</v>
      </c>
      <c r="G5854" s="89" t="s">
        <v>1077</v>
      </c>
      <c r="H5854" s="89" t="s">
        <v>12357</v>
      </c>
      <c r="I5854" s="96">
        <v>1</v>
      </c>
      <c r="J5854" s="97">
        <v>4930</v>
      </c>
      <c r="K5854" s="98">
        <f t="shared" si="3170"/>
        <v>244.06</v>
      </c>
      <c r="L5854" s="99">
        <f t="shared" si="3171"/>
        <v>1.0815399999999999</v>
      </c>
      <c r="M5854" s="100">
        <f t="shared" si="3172"/>
        <v>1.0590999999999999</v>
      </c>
      <c r="N5854" s="101">
        <f t="shared" si="3173"/>
        <v>0.97811300000000001</v>
      </c>
      <c r="O5854" s="100">
        <f t="shared" si="3174"/>
        <v>1</v>
      </c>
      <c r="P5854" s="98">
        <f t="shared" si="3175"/>
        <v>273.44</v>
      </c>
      <c r="Q5854" s="97">
        <f t="shared" si="3176"/>
        <v>5523.49</v>
      </c>
      <c r="R5854" s="97"/>
      <c r="S5854" s="97"/>
    </row>
    <row r="5855" spans="1:19" x14ac:dyDescent="0.25">
      <c r="A5855" s="89" t="s">
        <v>12358</v>
      </c>
      <c r="B5855" s="89" t="s">
        <v>12323</v>
      </c>
      <c r="C5855" s="89"/>
      <c r="D5855" s="89" t="s">
        <v>73</v>
      </c>
      <c r="E5855" s="94" t="s">
        <v>12359</v>
      </c>
      <c r="F5855" s="95" t="s">
        <v>12360</v>
      </c>
      <c r="G5855" s="89" t="s">
        <v>1077</v>
      </c>
      <c r="H5855" s="89" t="s">
        <v>12361</v>
      </c>
      <c r="I5855" s="96">
        <v>1</v>
      </c>
      <c r="J5855" s="97">
        <v>55023</v>
      </c>
      <c r="K5855" s="98">
        <f t="shared" si="3170"/>
        <v>464.43</v>
      </c>
      <c r="L5855" s="99">
        <f t="shared" si="3171"/>
        <v>1.0815399999999999</v>
      </c>
      <c r="M5855" s="100">
        <f t="shared" si="3172"/>
        <v>1.0590999999999999</v>
      </c>
      <c r="N5855" s="101">
        <f t="shared" si="3173"/>
        <v>0.97811300000000001</v>
      </c>
      <c r="O5855" s="100">
        <f t="shared" si="3174"/>
        <v>1</v>
      </c>
      <c r="P5855" s="98">
        <f t="shared" si="3175"/>
        <v>520.34</v>
      </c>
      <c r="Q5855" s="97">
        <f t="shared" si="3176"/>
        <v>61646.239999999998</v>
      </c>
      <c r="R5855" s="97"/>
      <c r="S5855" s="97"/>
    </row>
    <row r="5856" spans="1:19" x14ac:dyDescent="0.25">
      <c r="A5856" s="89" t="s">
        <v>12362</v>
      </c>
      <c r="B5856" s="89" t="s">
        <v>12323</v>
      </c>
      <c r="C5856" s="89"/>
      <c r="D5856" s="89" t="s">
        <v>75</v>
      </c>
      <c r="E5856" s="94" t="s">
        <v>12363</v>
      </c>
      <c r="F5856" s="95" t="s">
        <v>12364</v>
      </c>
      <c r="G5856" s="89" t="s">
        <v>1077</v>
      </c>
      <c r="H5856" s="89" t="s">
        <v>12365</v>
      </c>
      <c r="I5856" s="96">
        <v>1</v>
      </c>
      <c r="J5856" s="97">
        <v>24315</v>
      </c>
      <c r="K5856" s="98">
        <f t="shared" si="3170"/>
        <v>601.86</v>
      </c>
      <c r="L5856" s="99">
        <f t="shared" si="3171"/>
        <v>1.0815399999999999</v>
      </c>
      <c r="M5856" s="100">
        <f t="shared" si="3172"/>
        <v>1.0590999999999999</v>
      </c>
      <c r="N5856" s="101">
        <f t="shared" si="3173"/>
        <v>0.97811300000000001</v>
      </c>
      <c r="O5856" s="100">
        <f t="shared" si="3174"/>
        <v>1</v>
      </c>
      <c r="P5856" s="98">
        <f t="shared" si="3175"/>
        <v>674.32</v>
      </c>
      <c r="Q5856" s="97">
        <f t="shared" si="3176"/>
        <v>27242.53</v>
      </c>
      <c r="R5856" s="97"/>
      <c r="S5856" s="97"/>
    </row>
    <row r="5857" spans="1:19" x14ac:dyDescent="0.25">
      <c r="A5857" s="89" t="s">
        <v>12366</v>
      </c>
      <c r="B5857" s="89" t="s">
        <v>12323</v>
      </c>
      <c r="C5857" s="89"/>
      <c r="D5857" s="89" t="s">
        <v>87</v>
      </c>
      <c r="E5857" s="94" t="s">
        <v>12367</v>
      </c>
      <c r="F5857" s="95" t="s">
        <v>12368</v>
      </c>
      <c r="G5857" s="89" t="s">
        <v>1071</v>
      </c>
      <c r="H5857" s="89" t="s">
        <v>12369</v>
      </c>
      <c r="I5857" s="96">
        <v>1</v>
      </c>
      <c r="J5857" s="97">
        <v>64160</v>
      </c>
      <c r="K5857" s="98">
        <f t="shared" si="3170"/>
        <v>135073.68</v>
      </c>
      <c r="L5857" s="99">
        <f t="shared" si="3171"/>
        <v>1.0815399999999999</v>
      </c>
      <c r="M5857" s="100">
        <f t="shared" si="3172"/>
        <v>1.0590999999999999</v>
      </c>
      <c r="N5857" s="101">
        <f t="shared" si="3173"/>
        <v>0.97811300000000001</v>
      </c>
      <c r="O5857" s="100">
        <f t="shared" si="3174"/>
        <v>1</v>
      </c>
      <c r="P5857" s="98">
        <f t="shared" si="3175"/>
        <v>151334.98000000001</v>
      </c>
      <c r="Q5857" s="97">
        <f t="shared" si="3176"/>
        <v>71884.12</v>
      </c>
      <c r="R5857" s="97"/>
      <c r="S5857" s="97"/>
    </row>
    <row r="5858" spans="1:19" x14ac:dyDescent="0.25">
      <c r="A5858" s="89" t="s">
        <v>12370</v>
      </c>
      <c r="B5858" s="89" t="s">
        <v>12323</v>
      </c>
      <c r="C5858" s="89"/>
      <c r="D5858" s="89" t="s">
        <v>89</v>
      </c>
      <c r="E5858" s="94" t="s">
        <v>12371</v>
      </c>
      <c r="F5858" s="95" t="s">
        <v>12372</v>
      </c>
      <c r="G5858" s="89" t="s">
        <v>1077</v>
      </c>
      <c r="H5858" s="89" t="s">
        <v>12373</v>
      </c>
      <c r="I5858" s="96">
        <v>1</v>
      </c>
      <c r="J5858" s="97">
        <v>64912</v>
      </c>
      <c r="K5858" s="98">
        <f t="shared" si="3170"/>
        <v>1353.04</v>
      </c>
      <c r="L5858" s="99">
        <f t="shared" si="3171"/>
        <v>1.0815399999999999</v>
      </c>
      <c r="M5858" s="100">
        <f t="shared" si="3172"/>
        <v>1.0590999999999999</v>
      </c>
      <c r="N5858" s="101">
        <f t="shared" si="3173"/>
        <v>0.97811300000000001</v>
      </c>
      <c r="O5858" s="100">
        <f t="shared" si="3174"/>
        <v>1</v>
      </c>
      <c r="P5858" s="98">
        <f t="shared" si="3175"/>
        <v>1515.93</v>
      </c>
      <c r="Q5858" s="97">
        <f t="shared" si="3176"/>
        <v>72726.740000000005</v>
      </c>
      <c r="R5858" s="97"/>
      <c r="S5858" s="97"/>
    </row>
    <row r="5859" spans="1:19" x14ac:dyDescent="0.25">
      <c r="A5859" s="89" t="s">
        <v>12374</v>
      </c>
      <c r="B5859" s="89" t="s">
        <v>12323</v>
      </c>
      <c r="C5859" s="89"/>
      <c r="D5859" s="89" t="s">
        <v>90</v>
      </c>
      <c r="E5859" s="94" t="s">
        <v>2694</v>
      </c>
      <c r="F5859" s="95" t="s">
        <v>2695</v>
      </c>
      <c r="G5859" s="89" t="s">
        <v>970</v>
      </c>
      <c r="H5859" s="89" t="s">
        <v>2788</v>
      </c>
      <c r="I5859" s="96">
        <v>1</v>
      </c>
      <c r="J5859" s="97">
        <v>80129</v>
      </c>
      <c r="K5859" s="98">
        <f t="shared" si="3170"/>
        <v>17419.349999999999</v>
      </c>
      <c r="L5859" s="99">
        <f t="shared" si="3171"/>
        <v>1.0815399999999999</v>
      </c>
      <c r="M5859" s="100">
        <f t="shared" si="3172"/>
        <v>1.0590999999999999</v>
      </c>
      <c r="N5859" s="101">
        <f t="shared" si="3173"/>
        <v>0.97811300000000001</v>
      </c>
      <c r="O5859" s="100">
        <f t="shared" si="3174"/>
        <v>1</v>
      </c>
      <c r="P5859" s="98">
        <f t="shared" si="3175"/>
        <v>19516.439999999999</v>
      </c>
      <c r="Q5859" s="97">
        <f t="shared" si="3176"/>
        <v>89775.62</v>
      </c>
      <c r="R5859" s="97"/>
      <c r="S5859" s="97"/>
    </row>
    <row r="5860" spans="1:19" x14ac:dyDescent="0.25">
      <c r="A5860" s="89" t="s">
        <v>12375</v>
      </c>
      <c r="B5860" s="89" t="s">
        <v>12323</v>
      </c>
      <c r="C5860" s="89"/>
      <c r="D5860" s="89" t="s">
        <v>91</v>
      </c>
      <c r="E5860" s="94" t="s">
        <v>12376</v>
      </c>
      <c r="F5860" s="95" t="s">
        <v>12377</v>
      </c>
      <c r="G5860" s="89" t="s">
        <v>648</v>
      </c>
      <c r="H5860" s="89" t="s">
        <v>43</v>
      </c>
      <c r="I5860" s="96">
        <v>1</v>
      </c>
      <c r="J5860" s="97">
        <v>635</v>
      </c>
      <c r="K5860" s="98">
        <f t="shared" si="3170"/>
        <v>105.83</v>
      </c>
      <c r="L5860" s="99">
        <f t="shared" si="3171"/>
        <v>1.0815399999999999</v>
      </c>
      <c r="M5860" s="100">
        <f t="shared" si="3172"/>
        <v>1.0590999999999999</v>
      </c>
      <c r="N5860" s="101">
        <f t="shared" si="3173"/>
        <v>0.97811300000000001</v>
      </c>
      <c r="O5860" s="100">
        <f t="shared" si="3174"/>
        <v>1</v>
      </c>
      <c r="P5860" s="98">
        <f t="shared" si="3175"/>
        <v>118.57</v>
      </c>
      <c r="Q5860" s="97">
        <f t="shared" si="3176"/>
        <v>711.42</v>
      </c>
      <c r="R5860" s="97"/>
      <c r="S5860" s="97"/>
    </row>
    <row r="5861" spans="1:19" x14ac:dyDescent="0.25">
      <c r="A5861" s="89" t="s">
        <v>12378</v>
      </c>
      <c r="B5861" s="89" t="s">
        <v>12323</v>
      </c>
      <c r="C5861" s="89"/>
      <c r="D5861" s="89" t="s">
        <v>101</v>
      </c>
      <c r="E5861" s="94" t="s">
        <v>12379</v>
      </c>
      <c r="F5861" s="95" t="s">
        <v>12380</v>
      </c>
      <c r="G5861" s="89" t="s">
        <v>648</v>
      </c>
      <c r="H5861" s="89" t="s">
        <v>107</v>
      </c>
      <c r="I5861" s="96">
        <v>1</v>
      </c>
      <c r="J5861" s="97">
        <v>4237</v>
      </c>
      <c r="K5861" s="98">
        <f t="shared" si="3170"/>
        <v>192.59</v>
      </c>
      <c r="L5861" s="99">
        <f t="shared" si="3171"/>
        <v>1.0815399999999999</v>
      </c>
      <c r="M5861" s="100">
        <f t="shared" si="3172"/>
        <v>1.0590999999999999</v>
      </c>
      <c r="N5861" s="101">
        <f t="shared" si="3173"/>
        <v>0.97811300000000001</v>
      </c>
      <c r="O5861" s="100">
        <f t="shared" si="3174"/>
        <v>1</v>
      </c>
      <c r="P5861" s="98">
        <f t="shared" si="3175"/>
        <v>215.78</v>
      </c>
      <c r="Q5861" s="97">
        <f t="shared" si="3176"/>
        <v>4747.16</v>
      </c>
      <c r="R5861" s="97"/>
      <c r="S5861" s="97"/>
    </row>
    <row r="5862" spans="1:19" x14ac:dyDescent="0.25">
      <c r="A5862" s="89" t="s">
        <v>12381</v>
      </c>
      <c r="B5862" s="89" t="s">
        <v>12323</v>
      </c>
      <c r="C5862" s="89"/>
      <c r="D5862" s="89" t="s">
        <v>106</v>
      </c>
      <c r="E5862" s="94" t="s">
        <v>12382</v>
      </c>
      <c r="F5862" s="95" t="s">
        <v>12383</v>
      </c>
      <c r="G5862" s="89" t="s">
        <v>648</v>
      </c>
      <c r="H5862" s="89" t="s">
        <v>55</v>
      </c>
      <c r="I5862" s="96">
        <v>1</v>
      </c>
      <c r="J5862" s="97">
        <v>2711</v>
      </c>
      <c r="K5862" s="98">
        <f t="shared" si="3170"/>
        <v>338.88</v>
      </c>
      <c r="L5862" s="99">
        <f t="shared" si="3171"/>
        <v>1.0815399999999999</v>
      </c>
      <c r="M5862" s="100">
        <f t="shared" si="3172"/>
        <v>1.0590999999999999</v>
      </c>
      <c r="N5862" s="101">
        <f t="shared" si="3173"/>
        <v>0.97811300000000001</v>
      </c>
      <c r="O5862" s="100">
        <f t="shared" si="3174"/>
        <v>1</v>
      </c>
      <c r="P5862" s="98">
        <f t="shared" si="3175"/>
        <v>379.68</v>
      </c>
      <c r="Q5862" s="97">
        <f t="shared" si="3176"/>
        <v>3037.44</v>
      </c>
      <c r="R5862" s="97"/>
      <c r="S5862" s="97"/>
    </row>
    <row r="5863" spans="1:19" x14ac:dyDescent="0.25">
      <c r="A5863" s="89" t="s">
        <v>12384</v>
      </c>
      <c r="B5863" s="89" t="s">
        <v>12323</v>
      </c>
      <c r="C5863" s="89"/>
      <c r="D5863" s="89" t="s">
        <v>107</v>
      </c>
      <c r="E5863" s="94" t="s">
        <v>12385</v>
      </c>
      <c r="F5863" s="95" t="s">
        <v>12386</v>
      </c>
      <c r="G5863" s="89" t="s">
        <v>648</v>
      </c>
      <c r="H5863" s="89" t="s">
        <v>60</v>
      </c>
      <c r="I5863" s="96">
        <v>1</v>
      </c>
      <c r="J5863" s="97">
        <v>7196</v>
      </c>
      <c r="K5863" s="98">
        <f t="shared" si="3170"/>
        <v>719.6</v>
      </c>
      <c r="L5863" s="99">
        <f t="shared" si="3171"/>
        <v>1.0815399999999999</v>
      </c>
      <c r="M5863" s="100">
        <f t="shared" si="3172"/>
        <v>1.0590999999999999</v>
      </c>
      <c r="N5863" s="101">
        <f t="shared" si="3173"/>
        <v>0.97811300000000001</v>
      </c>
      <c r="O5863" s="100">
        <f t="shared" si="3174"/>
        <v>1</v>
      </c>
      <c r="P5863" s="98">
        <f t="shared" si="3175"/>
        <v>806.23</v>
      </c>
      <c r="Q5863" s="97">
        <f t="shared" si="3176"/>
        <v>8062.3</v>
      </c>
      <c r="R5863" s="97"/>
      <c r="S5863" s="97"/>
    </row>
    <row r="5864" spans="1:19" x14ac:dyDescent="0.25">
      <c r="A5864" s="89" t="s">
        <v>12387</v>
      </c>
      <c r="B5864" s="89" t="s">
        <v>12323</v>
      </c>
      <c r="C5864" s="89"/>
      <c r="D5864" s="89" t="s">
        <v>108</v>
      </c>
      <c r="E5864" s="94" t="s">
        <v>12388</v>
      </c>
      <c r="F5864" s="95" t="s">
        <v>12389</v>
      </c>
      <c r="G5864" s="89" t="s">
        <v>209</v>
      </c>
      <c r="H5864" s="89" t="s">
        <v>92</v>
      </c>
      <c r="I5864" s="96">
        <v>1</v>
      </c>
      <c r="J5864" s="97">
        <v>459</v>
      </c>
      <c r="K5864" s="98">
        <f t="shared" si="3170"/>
        <v>22950</v>
      </c>
      <c r="L5864" s="99">
        <f t="shared" si="3171"/>
        <v>1.0815399999999999</v>
      </c>
      <c r="M5864" s="100">
        <f t="shared" si="3172"/>
        <v>1.0590999999999999</v>
      </c>
      <c r="N5864" s="101">
        <f t="shared" si="3173"/>
        <v>0.97811300000000001</v>
      </c>
      <c r="O5864" s="100">
        <f t="shared" si="3174"/>
        <v>1</v>
      </c>
      <c r="P5864" s="98">
        <f t="shared" si="3175"/>
        <v>25712.91</v>
      </c>
      <c r="Q5864" s="97">
        <f t="shared" si="3176"/>
        <v>514.26</v>
      </c>
      <c r="R5864" s="97"/>
      <c r="S5864" s="97"/>
    </row>
    <row r="5865" spans="1:19" x14ac:dyDescent="0.25">
      <c r="A5865" s="89" t="s">
        <v>12390</v>
      </c>
      <c r="B5865" s="89" t="s">
        <v>12323</v>
      </c>
      <c r="C5865" s="89"/>
      <c r="D5865" s="89" t="s">
        <v>109</v>
      </c>
      <c r="E5865" s="94" t="s">
        <v>12391</v>
      </c>
      <c r="F5865" s="95" t="s">
        <v>12392</v>
      </c>
      <c r="G5865" s="89" t="s">
        <v>209</v>
      </c>
      <c r="H5865" s="89" t="s">
        <v>12393</v>
      </c>
      <c r="I5865" s="96">
        <v>1</v>
      </c>
      <c r="J5865" s="97">
        <v>3136</v>
      </c>
      <c r="K5865" s="98">
        <f t="shared" si="3170"/>
        <v>26734.87</v>
      </c>
      <c r="L5865" s="99">
        <f t="shared" si="3171"/>
        <v>1.0815399999999999</v>
      </c>
      <c r="M5865" s="100">
        <f t="shared" si="3172"/>
        <v>1.0590999999999999</v>
      </c>
      <c r="N5865" s="101">
        <f t="shared" si="3173"/>
        <v>0.97811300000000001</v>
      </c>
      <c r="O5865" s="100">
        <f t="shared" si="3174"/>
        <v>1</v>
      </c>
      <c r="P5865" s="98">
        <f t="shared" si="3175"/>
        <v>29953.439999999999</v>
      </c>
      <c r="Q5865" s="97">
        <f t="shared" si="3176"/>
        <v>3513.54</v>
      </c>
      <c r="R5865" s="97"/>
      <c r="S5865" s="97"/>
    </row>
    <row r="5866" spans="1:19" x14ac:dyDescent="0.25">
      <c r="A5866" s="89" t="s">
        <v>12394</v>
      </c>
      <c r="B5866" s="89" t="s">
        <v>12323</v>
      </c>
      <c r="C5866" s="89"/>
      <c r="D5866" s="89" t="s">
        <v>122</v>
      </c>
      <c r="E5866" s="94" t="s">
        <v>12395</v>
      </c>
      <c r="F5866" s="95" t="s">
        <v>12396</v>
      </c>
      <c r="G5866" s="89" t="s">
        <v>209</v>
      </c>
      <c r="H5866" s="89" t="s">
        <v>1234</v>
      </c>
      <c r="I5866" s="96">
        <v>1</v>
      </c>
      <c r="J5866" s="97">
        <v>1098</v>
      </c>
      <c r="K5866" s="98">
        <f t="shared" si="3170"/>
        <v>27450</v>
      </c>
      <c r="L5866" s="99">
        <f t="shared" si="3171"/>
        <v>1.0815399999999999</v>
      </c>
      <c r="M5866" s="100">
        <f t="shared" si="3172"/>
        <v>1.0590999999999999</v>
      </c>
      <c r="N5866" s="101">
        <f t="shared" si="3173"/>
        <v>0.97811300000000001</v>
      </c>
      <c r="O5866" s="100">
        <f t="shared" si="3174"/>
        <v>1</v>
      </c>
      <c r="P5866" s="98">
        <f t="shared" si="3175"/>
        <v>30754.66</v>
      </c>
      <c r="Q5866" s="97">
        <f t="shared" si="3176"/>
        <v>1230.19</v>
      </c>
      <c r="R5866" s="97"/>
      <c r="S5866" s="97"/>
    </row>
    <row r="5867" spans="1:19" x14ac:dyDescent="0.25">
      <c r="A5867" s="89" t="s">
        <v>12397</v>
      </c>
      <c r="B5867" s="89" t="s">
        <v>12323</v>
      </c>
      <c r="C5867" s="89"/>
      <c r="D5867" s="89" t="s">
        <v>126</v>
      </c>
      <c r="E5867" s="94" t="s">
        <v>12398</v>
      </c>
      <c r="F5867" s="95" t="s">
        <v>12399</v>
      </c>
      <c r="G5867" s="89" t="s">
        <v>209</v>
      </c>
      <c r="H5867" s="89" t="s">
        <v>12400</v>
      </c>
      <c r="I5867" s="96">
        <v>1</v>
      </c>
      <c r="J5867" s="97">
        <v>1691</v>
      </c>
      <c r="K5867" s="98">
        <f t="shared" si="3170"/>
        <v>35600</v>
      </c>
      <c r="L5867" s="99">
        <f t="shared" si="3171"/>
        <v>1.0815399999999999</v>
      </c>
      <c r="M5867" s="100">
        <f t="shared" si="3172"/>
        <v>1.0590999999999999</v>
      </c>
      <c r="N5867" s="101">
        <f t="shared" si="3173"/>
        <v>0.97811300000000001</v>
      </c>
      <c r="O5867" s="100">
        <f t="shared" si="3174"/>
        <v>1</v>
      </c>
      <c r="P5867" s="98">
        <f t="shared" si="3175"/>
        <v>39885.83</v>
      </c>
      <c r="Q5867" s="97">
        <f t="shared" si="3176"/>
        <v>1894.58</v>
      </c>
      <c r="R5867" s="97"/>
      <c r="S5867" s="97"/>
    </row>
    <row r="5868" spans="1:19" ht="22.5" x14ac:dyDescent="0.25">
      <c r="A5868" s="89" t="s">
        <v>12401</v>
      </c>
      <c r="B5868" s="89" t="s">
        <v>12323</v>
      </c>
      <c r="C5868" s="89"/>
      <c r="D5868" s="89" t="s">
        <v>124</v>
      </c>
      <c r="E5868" s="94" t="s">
        <v>2694</v>
      </c>
      <c r="F5868" s="95" t="s">
        <v>12402</v>
      </c>
      <c r="G5868" s="89" t="s">
        <v>970</v>
      </c>
      <c r="H5868" s="89" t="s">
        <v>12403</v>
      </c>
      <c r="I5868" s="96">
        <v>1</v>
      </c>
      <c r="J5868" s="97">
        <v>64451</v>
      </c>
      <c r="K5868" s="98">
        <f t="shared" si="3170"/>
        <v>17419.189999999999</v>
      </c>
      <c r="L5868" s="99">
        <f t="shared" si="3171"/>
        <v>1.0815399999999999</v>
      </c>
      <c r="M5868" s="100">
        <f t="shared" si="3172"/>
        <v>1.0590999999999999</v>
      </c>
      <c r="N5868" s="101">
        <f t="shared" si="3173"/>
        <v>0.97811300000000001</v>
      </c>
      <c r="O5868" s="100">
        <f t="shared" si="3174"/>
        <v>1</v>
      </c>
      <c r="P5868" s="98">
        <f t="shared" si="3175"/>
        <v>19516.259999999998</v>
      </c>
      <c r="Q5868" s="97">
        <f t="shared" si="3176"/>
        <v>72210.16</v>
      </c>
      <c r="R5868" s="97"/>
      <c r="S5868" s="97"/>
    </row>
    <row r="5869" spans="1:19" x14ac:dyDescent="0.25">
      <c r="A5869" s="89" t="s">
        <v>12404</v>
      </c>
      <c r="B5869" s="89" t="s">
        <v>12323</v>
      </c>
      <c r="C5869" s="89"/>
      <c r="D5869" s="89" t="s">
        <v>129</v>
      </c>
      <c r="E5869" s="94" t="s">
        <v>12376</v>
      </c>
      <c r="F5869" s="95" t="s">
        <v>12377</v>
      </c>
      <c r="G5869" s="89" t="s">
        <v>648</v>
      </c>
      <c r="H5869" s="89" t="s">
        <v>48</v>
      </c>
      <c r="I5869" s="96">
        <v>1</v>
      </c>
      <c r="J5869" s="97">
        <v>741</v>
      </c>
      <c r="K5869" s="98">
        <f t="shared" si="3170"/>
        <v>105.86</v>
      </c>
      <c r="L5869" s="99">
        <f t="shared" si="3171"/>
        <v>1.0815399999999999</v>
      </c>
      <c r="M5869" s="100">
        <f t="shared" si="3172"/>
        <v>1.0590999999999999</v>
      </c>
      <c r="N5869" s="101">
        <f t="shared" si="3173"/>
        <v>0.97811300000000001</v>
      </c>
      <c r="O5869" s="100">
        <f t="shared" si="3174"/>
        <v>1</v>
      </c>
      <c r="P5869" s="98">
        <f t="shared" si="3175"/>
        <v>118.6</v>
      </c>
      <c r="Q5869" s="97">
        <f t="shared" si="3176"/>
        <v>830.2</v>
      </c>
      <c r="R5869" s="97"/>
      <c r="S5869" s="97"/>
    </row>
    <row r="5870" spans="1:19" x14ac:dyDescent="0.25">
      <c r="A5870" s="89" t="s">
        <v>12405</v>
      </c>
      <c r="B5870" s="89" t="s">
        <v>12323</v>
      </c>
      <c r="C5870" s="89"/>
      <c r="D5870" s="89" t="s">
        <v>133</v>
      </c>
      <c r="E5870" s="94" t="s">
        <v>12379</v>
      </c>
      <c r="F5870" s="95" t="s">
        <v>12380</v>
      </c>
      <c r="G5870" s="89" t="s">
        <v>648</v>
      </c>
      <c r="H5870" s="89" t="s">
        <v>108</v>
      </c>
      <c r="I5870" s="96">
        <v>1</v>
      </c>
      <c r="J5870" s="97">
        <v>4430</v>
      </c>
      <c r="K5870" s="98">
        <f t="shared" si="3170"/>
        <v>192.61</v>
      </c>
      <c r="L5870" s="99">
        <f t="shared" si="3171"/>
        <v>1.0815399999999999</v>
      </c>
      <c r="M5870" s="100">
        <f t="shared" si="3172"/>
        <v>1.0590999999999999</v>
      </c>
      <c r="N5870" s="101">
        <f t="shared" si="3173"/>
        <v>0.97811300000000001</v>
      </c>
      <c r="O5870" s="100">
        <f t="shared" si="3174"/>
        <v>1</v>
      </c>
      <c r="P5870" s="98">
        <f t="shared" si="3175"/>
        <v>215.8</v>
      </c>
      <c r="Q5870" s="97">
        <f t="shared" si="3176"/>
        <v>4963.3999999999996</v>
      </c>
      <c r="R5870" s="97"/>
      <c r="S5870" s="97"/>
    </row>
    <row r="5871" spans="1:19" x14ac:dyDescent="0.25">
      <c r="A5871" s="89" t="s">
        <v>12406</v>
      </c>
      <c r="B5871" s="89" t="s">
        <v>12323</v>
      </c>
      <c r="C5871" s="89"/>
      <c r="D5871" s="89" t="s">
        <v>136</v>
      </c>
      <c r="E5871" s="94" t="s">
        <v>12382</v>
      </c>
      <c r="F5871" s="95" t="s">
        <v>12383</v>
      </c>
      <c r="G5871" s="89" t="s">
        <v>648</v>
      </c>
      <c r="H5871" s="89" t="s">
        <v>24</v>
      </c>
      <c r="I5871" s="96">
        <v>1</v>
      </c>
      <c r="J5871" s="97">
        <v>678</v>
      </c>
      <c r="K5871" s="98">
        <f t="shared" si="3170"/>
        <v>339</v>
      </c>
      <c r="L5871" s="99">
        <f t="shared" si="3171"/>
        <v>1.0815399999999999</v>
      </c>
      <c r="M5871" s="100">
        <f t="shared" si="3172"/>
        <v>1.0590999999999999</v>
      </c>
      <c r="N5871" s="101">
        <f t="shared" si="3173"/>
        <v>0.97811300000000001</v>
      </c>
      <c r="O5871" s="100">
        <f t="shared" si="3174"/>
        <v>1</v>
      </c>
      <c r="P5871" s="98">
        <f t="shared" si="3175"/>
        <v>379.81</v>
      </c>
      <c r="Q5871" s="97">
        <f t="shared" si="3176"/>
        <v>759.62</v>
      </c>
      <c r="R5871" s="97"/>
      <c r="S5871" s="97"/>
    </row>
    <row r="5872" spans="1:19" x14ac:dyDescent="0.25">
      <c r="A5872" s="89" t="s">
        <v>12407</v>
      </c>
      <c r="B5872" s="89" t="s">
        <v>12323</v>
      </c>
      <c r="C5872" s="89"/>
      <c r="D5872" s="89" t="s">
        <v>141</v>
      </c>
      <c r="E5872" s="94" t="s">
        <v>12385</v>
      </c>
      <c r="F5872" s="95" t="s">
        <v>12386</v>
      </c>
      <c r="G5872" s="89" t="s">
        <v>648</v>
      </c>
      <c r="H5872" s="89" t="s">
        <v>40</v>
      </c>
      <c r="I5872" s="96">
        <v>1</v>
      </c>
      <c r="J5872" s="97">
        <v>3598</v>
      </c>
      <c r="K5872" s="98">
        <f t="shared" si="3170"/>
        <v>719.6</v>
      </c>
      <c r="L5872" s="99">
        <f t="shared" si="3171"/>
        <v>1.0815399999999999</v>
      </c>
      <c r="M5872" s="100">
        <f t="shared" si="3172"/>
        <v>1.0590999999999999</v>
      </c>
      <c r="N5872" s="101">
        <f t="shared" si="3173"/>
        <v>0.97811300000000001</v>
      </c>
      <c r="O5872" s="100">
        <f t="shared" si="3174"/>
        <v>1</v>
      </c>
      <c r="P5872" s="98">
        <f t="shared" si="3175"/>
        <v>806.23</v>
      </c>
      <c r="Q5872" s="97">
        <f t="shared" si="3176"/>
        <v>4031.15</v>
      </c>
      <c r="R5872" s="97"/>
      <c r="S5872" s="97"/>
    </row>
    <row r="5873" spans="1:19" x14ac:dyDescent="0.25">
      <c r="A5873" s="89" t="s">
        <v>12408</v>
      </c>
      <c r="B5873" s="89" t="s">
        <v>12323</v>
      </c>
      <c r="C5873" s="89"/>
      <c r="D5873" s="89" t="s">
        <v>144</v>
      </c>
      <c r="E5873" s="94" t="s">
        <v>12057</v>
      </c>
      <c r="F5873" s="95" t="s">
        <v>12058</v>
      </c>
      <c r="G5873" s="89" t="s">
        <v>209</v>
      </c>
      <c r="H5873" s="89" t="s">
        <v>5835</v>
      </c>
      <c r="I5873" s="96">
        <v>1</v>
      </c>
      <c r="J5873" s="97">
        <v>6122</v>
      </c>
      <c r="K5873" s="98">
        <f t="shared" si="3170"/>
        <v>556545.44999999995</v>
      </c>
      <c r="L5873" s="99">
        <f t="shared" si="3171"/>
        <v>1.0815399999999999</v>
      </c>
      <c r="M5873" s="100">
        <f t="shared" si="3172"/>
        <v>1.0590999999999999</v>
      </c>
      <c r="N5873" s="101">
        <f t="shared" si="3173"/>
        <v>0.97811300000000001</v>
      </c>
      <c r="O5873" s="100">
        <f t="shared" si="3174"/>
        <v>1</v>
      </c>
      <c r="P5873" s="98">
        <f t="shared" si="3175"/>
        <v>623547.04</v>
      </c>
      <c r="Q5873" s="97">
        <f t="shared" si="3176"/>
        <v>6859.02</v>
      </c>
      <c r="R5873" s="97"/>
      <c r="S5873" s="97"/>
    </row>
    <row r="5874" spans="1:19" ht="22.5" x14ac:dyDescent="0.25">
      <c r="A5874" s="89" t="s">
        <v>12409</v>
      </c>
      <c r="B5874" s="89" t="s">
        <v>12323</v>
      </c>
      <c r="C5874" s="89"/>
      <c r="D5874" s="89" t="s">
        <v>146</v>
      </c>
      <c r="E5874" s="94" t="s">
        <v>12410</v>
      </c>
      <c r="F5874" s="95" t="s">
        <v>12411</v>
      </c>
      <c r="G5874" s="89" t="s">
        <v>1077</v>
      </c>
      <c r="H5874" s="89" t="s">
        <v>12412</v>
      </c>
      <c r="I5874" s="96">
        <v>1</v>
      </c>
      <c r="J5874" s="97">
        <v>105672</v>
      </c>
      <c r="K5874" s="98">
        <f t="shared" si="3170"/>
        <v>9511.43</v>
      </c>
      <c r="L5874" s="99">
        <f t="shared" si="3171"/>
        <v>1.0815399999999999</v>
      </c>
      <c r="M5874" s="100">
        <f t="shared" si="3172"/>
        <v>1.0590999999999999</v>
      </c>
      <c r="N5874" s="101">
        <f t="shared" si="3173"/>
        <v>0.97811300000000001</v>
      </c>
      <c r="O5874" s="100">
        <f t="shared" si="3174"/>
        <v>1</v>
      </c>
      <c r="P5874" s="98">
        <f t="shared" si="3175"/>
        <v>10656.5</v>
      </c>
      <c r="Q5874" s="97">
        <f t="shared" si="3176"/>
        <v>118393.72</v>
      </c>
      <c r="R5874" s="97"/>
      <c r="S5874" s="97"/>
    </row>
    <row r="5875" spans="1:19" x14ac:dyDescent="0.25">
      <c r="A5875" s="89" t="s">
        <v>12413</v>
      </c>
      <c r="B5875" s="89" t="s">
        <v>12323</v>
      </c>
      <c r="C5875" s="89"/>
      <c r="D5875" s="89" t="s">
        <v>151</v>
      </c>
      <c r="E5875" s="94" t="s">
        <v>12414</v>
      </c>
      <c r="F5875" s="95" t="s">
        <v>12415</v>
      </c>
      <c r="G5875" s="89" t="s">
        <v>11843</v>
      </c>
      <c r="H5875" s="89" t="s">
        <v>456</v>
      </c>
      <c r="I5875" s="96">
        <v>1</v>
      </c>
      <c r="J5875" s="97">
        <v>8133</v>
      </c>
      <c r="K5875" s="98">
        <f t="shared" si="3170"/>
        <v>73936.36</v>
      </c>
      <c r="L5875" s="99">
        <f t="shared" si="3171"/>
        <v>1.0815399999999999</v>
      </c>
      <c r="M5875" s="100">
        <f t="shared" si="3172"/>
        <v>1.0590999999999999</v>
      </c>
      <c r="N5875" s="101">
        <f t="shared" si="3173"/>
        <v>0.97811300000000001</v>
      </c>
      <c r="O5875" s="100">
        <f t="shared" si="3174"/>
        <v>1</v>
      </c>
      <c r="P5875" s="98">
        <f t="shared" si="3175"/>
        <v>82837.440000000002</v>
      </c>
      <c r="Q5875" s="97">
        <f t="shared" si="3176"/>
        <v>9112.1200000000008</v>
      </c>
      <c r="R5875" s="97"/>
      <c r="S5875" s="97"/>
    </row>
    <row r="5876" spans="1:19" x14ac:dyDescent="0.25">
      <c r="A5876" s="89" t="s">
        <v>12416</v>
      </c>
      <c r="B5876" s="89" t="s">
        <v>12323</v>
      </c>
      <c r="C5876" s="89"/>
      <c r="D5876" s="89" t="s">
        <v>154</v>
      </c>
      <c r="E5876" s="94" t="s">
        <v>11845</v>
      </c>
      <c r="F5876" s="95" t="s">
        <v>11846</v>
      </c>
      <c r="G5876" s="89" t="s">
        <v>11847</v>
      </c>
      <c r="H5876" s="89" t="s">
        <v>12</v>
      </c>
      <c r="I5876" s="96">
        <v>1</v>
      </c>
      <c r="J5876" s="97">
        <v>3852</v>
      </c>
      <c r="K5876" s="98">
        <f t="shared" si="3170"/>
        <v>3852</v>
      </c>
      <c r="L5876" s="99">
        <f t="shared" si="3171"/>
        <v>1.0815399999999999</v>
      </c>
      <c r="M5876" s="100">
        <f t="shared" si="3172"/>
        <v>1.0590999999999999</v>
      </c>
      <c r="N5876" s="101">
        <f t="shared" si="3173"/>
        <v>0.97811300000000001</v>
      </c>
      <c r="O5876" s="100">
        <f t="shared" si="3174"/>
        <v>1</v>
      </c>
      <c r="P5876" s="98">
        <f t="shared" si="3175"/>
        <v>4315.74</v>
      </c>
      <c r="Q5876" s="97">
        <f t="shared" si="3176"/>
        <v>4315.74</v>
      </c>
      <c r="R5876" s="97"/>
      <c r="S5876" s="97"/>
    </row>
    <row r="5877" spans="1:19" ht="22.5" x14ac:dyDescent="0.25">
      <c r="A5877" s="89" t="s">
        <v>12417</v>
      </c>
      <c r="B5877" s="89" t="s">
        <v>12323</v>
      </c>
      <c r="C5877" s="89"/>
      <c r="D5877" s="89" t="s">
        <v>156</v>
      </c>
      <c r="E5877" s="94" t="s">
        <v>11864</v>
      </c>
      <c r="F5877" s="95" t="s">
        <v>11865</v>
      </c>
      <c r="G5877" s="89" t="s">
        <v>648</v>
      </c>
      <c r="H5877" s="89" t="s">
        <v>24</v>
      </c>
      <c r="I5877" s="96">
        <v>1</v>
      </c>
      <c r="J5877" s="97">
        <v>4326</v>
      </c>
      <c r="K5877" s="98">
        <f t="shared" si="3170"/>
        <v>2163</v>
      </c>
      <c r="L5877" s="99">
        <f t="shared" si="3171"/>
        <v>1.0815399999999999</v>
      </c>
      <c r="M5877" s="100">
        <f t="shared" si="3172"/>
        <v>1.0590999999999999</v>
      </c>
      <c r="N5877" s="101">
        <f t="shared" si="3173"/>
        <v>0.97811300000000001</v>
      </c>
      <c r="O5877" s="100">
        <f t="shared" si="3174"/>
        <v>1</v>
      </c>
      <c r="P5877" s="98">
        <f t="shared" si="3175"/>
        <v>2423.4</v>
      </c>
      <c r="Q5877" s="97">
        <f t="shared" si="3176"/>
        <v>4846.8</v>
      </c>
      <c r="R5877" s="97"/>
      <c r="S5877" s="97"/>
    </row>
    <row r="5878" spans="1:19" x14ac:dyDescent="0.25">
      <c r="A5878" s="89" t="s">
        <v>12418</v>
      </c>
      <c r="B5878" s="89" t="s">
        <v>12323</v>
      </c>
      <c r="C5878" s="89"/>
      <c r="D5878" s="89" t="s">
        <v>157</v>
      </c>
      <c r="E5878" s="94" t="s">
        <v>12419</v>
      </c>
      <c r="F5878" s="95" t="s">
        <v>12420</v>
      </c>
      <c r="G5878" s="89" t="s">
        <v>648</v>
      </c>
      <c r="H5878" s="89" t="s">
        <v>34</v>
      </c>
      <c r="I5878" s="96">
        <v>1</v>
      </c>
      <c r="J5878" s="97">
        <v>240</v>
      </c>
      <c r="K5878" s="98">
        <f t="shared" si="3170"/>
        <v>60</v>
      </c>
      <c r="L5878" s="99">
        <f t="shared" si="3171"/>
        <v>1.0815399999999999</v>
      </c>
      <c r="M5878" s="100">
        <f t="shared" si="3172"/>
        <v>1.0590999999999999</v>
      </c>
      <c r="N5878" s="101">
        <f t="shared" si="3173"/>
        <v>0.97811300000000001</v>
      </c>
      <c r="O5878" s="100">
        <f t="shared" si="3174"/>
        <v>1</v>
      </c>
      <c r="P5878" s="98">
        <f t="shared" si="3175"/>
        <v>67.22</v>
      </c>
      <c r="Q5878" s="97">
        <f t="shared" si="3176"/>
        <v>268.88</v>
      </c>
      <c r="R5878" s="97"/>
      <c r="S5878" s="97"/>
    </row>
    <row r="5879" spans="1:19" x14ac:dyDescent="0.25">
      <c r="A5879" s="89"/>
      <c r="B5879" s="90"/>
      <c r="C5879" s="90"/>
      <c r="D5879" s="91"/>
      <c r="E5879" s="92"/>
      <c r="F5879" s="92" t="s">
        <v>12421</v>
      </c>
      <c r="G5879" s="91"/>
      <c r="H5879" s="91"/>
      <c r="I5879" s="93">
        <v>1</v>
      </c>
      <c r="J5879" s="91"/>
      <c r="K5879" s="98"/>
      <c r="L5879" s="99"/>
      <c r="M5879" s="100"/>
      <c r="N5879" s="101"/>
      <c r="O5879" s="100"/>
      <c r="P5879" s="98"/>
      <c r="Q5879" s="91"/>
      <c r="R5879" s="91"/>
      <c r="S5879" s="91"/>
    </row>
    <row r="5880" spans="1:19" x14ac:dyDescent="0.25">
      <c r="A5880" s="89" t="s">
        <v>12422</v>
      </c>
      <c r="B5880" s="89" t="s">
        <v>12323</v>
      </c>
      <c r="C5880" s="89"/>
      <c r="D5880" s="89" t="s">
        <v>158</v>
      </c>
      <c r="E5880" s="94" t="s">
        <v>12351</v>
      </c>
      <c r="F5880" s="95" t="s">
        <v>12352</v>
      </c>
      <c r="G5880" s="89" t="s">
        <v>1071</v>
      </c>
      <c r="H5880" s="89" t="s">
        <v>12423</v>
      </c>
      <c r="I5880" s="96">
        <v>1</v>
      </c>
      <c r="J5880" s="97">
        <v>40893</v>
      </c>
      <c r="K5880" s="98">
        <f t="shared" ref="K5880:K5895" si="3177">J5880/H5880</f>
        <v>92938.64</v>
      </c>
      <c r="L5880" s="99">
        <f t="shared" ref="L5880:L5895" si="3178">$L$8</f>
        <v>1.0815399999999999</v>
      </c>
      <c r="M5880" s="100">
        <f t="shared" ref="M5880:M5895" si="3179">$M$8</f>
        <v>1.0590999999999999</v>
      </c>
      <c r="N5880" s="101">
        <f t="shared" ref="N5880:N5895" si="3180">$N$8</f>
        <v>0.97811300000000001</v>
      </c>
      <c r="O5880" s="100">
        <f t="shared" ref="O5880:O5895" si="3181">$O$8</f>
        <v>1</v>
      </c>
      <c r="P5880" s="98">
        <f t="shared" ref="P5880:P5895" si="3182">K5880*L5880*M5880*N5880*O5880</f>
        <v>104127.37</v>
      </c>
      <c r="Q5880" s="97">
        <f t="shared" ref="Q5880:Q5895" si="3183">H5880*P5880</f>
        <v>45816.04</v>
      </c>
      <c r="R5880" s="97"/>
      <c r="S5880" s="97"/>
    </row>
    <row r="5881" spans="1:19" x14ac:dyDescent="0.25">
      <c r="A5881" s="89" t="s">
        <v>12424</v>
      </c>
      <c r="B5881" s="89" t="s">
        <v>12323</v>
      </c>
      <c r="C5881" s="89"/>
      <c r="D5881" s="89" t="s">
        <v>165</v>
      </c>
      <c r="E5881" s="94" t="s">
        <v>12359</v>
      </c>
      <c r="F5881" s="95" t="s">
        <v>12360</v>
      </c>
      <c r="G5881" s="89" t="s">
        <v>1077</v>
      </c>
      <c r="H5881" s="89" t="s">
        <v>12425</v>
      </c>
      <c r="I5881" s="96">
        <v>1</v>
      </c>
      <c r="J5881" s="97">
        <v>8443</v>
      </c>
      <c r="K5881" s="98">
        <f t="shared" si="3177"/>
        <v>464.41</v>
      </c>
      <c r="L5881" s="99">
        <f t="shared" si="3178"/>
        <v>1.0815399999999999</v>
      </c>
      <c r="M5881" s="100">
        <f t="shared" si="3179"/>
        <v>1.0590999999999999</v>
      </c>
      <c r="N5881" s="101">
        <f t="shared" si="3180"/>
        <v>0.97811300000000001</v>
      </c>
      <c r="O5881" s="100">
        <f t="shared" si="3181"/>
        <v>1</v>
      </c>
      <c r="P5881" s="98">
        <f t="shared" si="3182"/>
        <v>520.32000000000005</v>
      </c>
      <c r="Q5881" s="97">
        <f t="shared" si="3183"/>
        <v>9459.42</v>
      </c>
      <c r="R5881" s="97"/>
      <c r="S5881" s="97"/>
    </row>
    <row r="5882" spans="1:19" x14ac:dyDescent="0.25">
      <c r="A5882" s="89" t="s">
        <v>12426</v>
      </c>
      <c r="B5882" s="89" t="s">
        <v>12323</v>
      </c>
      <c r="C5882" s="89"/>
      <c r="D5882" s="89" t="s">
        <v>168</v>
      </c>
      <c r="E5882" s="94" t="s">
        <v>12363</v>
      </c>
      <c r="F5882" s="95" t="s">
        <v>12364</v>
      </c>
      <c r="G5882" s="89" t="s">
        <v>1077</v>
      </c>
      <c r="H5882" s="89" t="s">
        <v>12427</v>
      </c>
      <c r="I5882" s="96">
        <v>1</v>
      </c>
      <c r="J5882" s="97">
        <v>15805</v>
      </c>
      <c r="K5882" s="98">
        <f t="shared" si="3177"/>
        <v>601.87</v>
      </c>
      <c r="L5882" s="99">
        <f t="shared" si="3178"/>
        <v>1.0815399999999999</v>
      </c>
      <c r="M5882" s="100">
        <f t="shared" si="3179"/>
        <v>1.0590999999999999</v>
      </c>
      <c r="N5882" s="101">
        <f t="shared" si="3180"/>
        <v>0.97811300000000001</v>
      </c>
      <c r="O5882" s="100">
        <f t="shared" si="3181"/>
        <v>1</v>
      </c>
      <c r="P5882" s="98">
        <f t="shared" si="3182"/>
        <v>674.33</v>
      </c>
      <c r="Q5882" s="97">
        <f t="shared" si="3183"/>
        <v>17707.91</v>
      </c>
      <c r="R5882" s="97"/>
      <c r="S5882" s="97"/>
    </row>
    <row r="5883" spans="1:19" x14ac:dyDescent="0.25">
      <c r="A5883" s="89" t="s">
        <v>12428</v>
      </c>
      <c r="B5883" s="89" t="s">
        <v>12323</v>
      </c>
      <c r="C5883" s="89"/>
      <c r="D5883" s="89" t="s">
        <v>170</v>
      </c>
      <c r="E5883" s="94" t="s">
        <v>12367</v>
      </c>
      <c r="F5883" s="95" t="s">
        <v>12368</v>
      </c>
      <c r="G5883" s="89" t="s">
        <v>1071</v>
      </c>
      <c r="H5883" s="89" t="s">
        <v>1104</v>
      </c>
      <c r="I5883" s="96">
        <v>1</v>
      </c>
      <c r="J5883" s="97">
        <v>16208</v>
      </c>
      <c r="K5883" s="98">
        <f t="shared" si="3177"/>
        <v>135066.67000000001</v>
      </c>
      <c r="L5883" s="99">
        <f t="shared" si="3178"/>
        <v>1.0815399999999999</v>
      </c>
      <c r="M5883" s="100">
        <f t="shared" si="3179"/>
        <v>1.0590999999999999</v>
      </c>
      <c r="N5883" s="101">
        <f t="shared" si="3180"/>
        <v>0.97811300000000001</v>
      </c>
      <c r="O5883" s="100">
        <f t="shared" si="3181"/>
        <v>1</v>
      </c>
      <c r="P5883" s="98">
        <f t="shared" si="3182"/>
        <v>151327.12</v>
      </c>
      <c r="Q5883" s="97">
        <f t="shared" si="3183"/>
        <v>18159.25</v>
      </c>
      <c r="R5883" s="97"/>
      <c r="S5883" s="97"/>
    </row>
    <row r="5884" spans="1:19" x14ac:dyDescent="0.25">
      <c r="A5884" s="89" t="s">
        <v>12429</v>
      </c>
      <c r="B5884" s="89" t="s">
        <v>12323</v>
      </c>
      <c r="C5884" s="89"/>
      <c r="D5884" s="89" t="s">
        <v>175</v>
      </c>
      <c r="E5884" s="94" t="s">
        <v>12371</v>
      </c>
      <c r="F5884" s="95" t="s">
        <v>12372</v>
      </c>
      <c r="G5884" s="89" t="s">
        <v>1077</v>
      </c>
      <c r="H5884" s="89" t="s">
        <v>12430</v>
      </c>
      <c r="I5884" s="96">
        <v>1</v>
      </c>
      <c r="J5884" s="97">
        <v>16399</v>
      </c>
      <c r="K5884" s="98">
        <f t="shared" si="3177"/>
        <v>1353.05</v>
      </c>
      <c r="L5884" s="99">
        <f t="shared" si="3178"/>
        <v>1.0815399999999999</v>
      </c>
      <c r="M5884" s="100">
        <f t="shared" si="3179"/>
        <v>1.0590999999999999</v>
      </c>
      <c r="N5884" s="101">
        <f t="shared" si="3180"/>
        <v>0.97811300000000001</v>
      </c>
      <c r="O5884" s="100">
        <f t="shared" si="3181"/>
        <v>1</v>
      </c>
      <c r="P5884" s="98">
        <f t="shared" si="3182"/>
        <v>1515.94</v>
      </c>
      <c r="Q5884" s="97">
        <f t="shared" si="3183"/>
        <v>18373.189999999999</v>
      </c>
      <c r="R5884" s="97"/>
      <c r="S5884" s="97"/>
    </row>
    <row r="5885" spans="1:19" x14ac:dyDescent="0.25">
      <c r="A5885" s="89" t="s">
        <v>12431</v>
      </c>
      <c r="B5885" s="89" t="s">
        <v>12323</v>
      </c>
      <c r="C5885" s="89"/>
      <c r="D5885" s="89" t="s">
        <v>178</v>
      </c>
      <c r="E5885" s="94" t="s">
        <v>2694</v>
      </c>
      <c r="F5885" s="95" t="s">
        <v>2695</v>
      </c>
      <c r="G5885" s="89" t="s">
        <v>970</v>
      </c>
      <c r="H5885" s="89" t="s">
        <v>2892</v>
      </c>
      <c r="I5885" s="96">
        <v>1</v>
      </c>
      <c r="J5885" s="97">
        <v>27871</v>
      </c>
      <c r="K5885" s="98">
        <f t="shared" si="3177"/>
        <v>17419.38</v>
      </c>
      <c r="L5885" s="99">
        <f t="shared" si="3178"/>
        <v>1.0815399999999999</v>
      </c>
      <c r="M5885" s="100">
        <f t="shared" si="3179"/>
        <v>1.0590999999999999</v>
      </c>
      <c r="N5885" s="101">
        <f t="shared" si="3180"/>
        <v>0.97811300000000001</v>
      </c>
      <c r="O5885" s="100">
        <f t="shared" si="3181"/>
        <v>1</v>
      </c>
      <c r="P5885" s="98">
        <f t="shared" si="3182"/>
        <v>19516.47</v>
      </c>
      <c r="Q5885" s="97">
        <f t="shared" si="3183"/>
        <v>31226.35</v>
      </c>
      <c r="R5885" s="97"/>
      <c r="S5885" s="97"/>
    </row>
    <row r="5886" spans="1:19" x14ac:dyDescent="0.25">
      <c r="A5886" s="89" t="s">
        <v>12432</v>
      </c>
      <c r="B5886" s="89" t="s">
        <v>12323</v>
      </c>
      <c r="C5886" s="89"/>
      <c r="D5886" s="89" t="s">
        <v>181</v>
      </c>
      <c r="E5886" s="94" t="s">
        <v>12379</v>
      </c>
      <c r="F5886" s="95" t="s">
        <v>12380</v>
      </c>
      <c r="G5886" s="89" t="s">
        <v>648</v>
      </c>
      <c r="H5886" s="89" t="s">
        <v>30</v>
      </c>
      <c r="I5886" s="96">
        <v>1</v>
      </c>
      <c r="J5886" s="97">
        <v>578</v>
      </c>
      <c r="K5886" s="98">
        <f t="shared" si="3177"/>
        <v>192.67</v>
      </c>
      <c r="L5886" s="99">
        <f t="shared" si="3178"/>
        <v>1.0815399999999999</v>
      </c>
      <c r="M5886" s="100">
        <f t="shared" si="3179"/>
        <v>1.0590999999999999</v>
      </c>
      <c r="N5886" s="101">
        <f t="shared" si="3180"/>
        <v>0.97811300000000001</v>
      </c>
      <c r="O5886" s="100">
        <f t="shared" si="3181"/>
        <v>1</v>
      </c>
      <c r="P5886" s="98">
        <f t="shared" si="3182"/>
        <v>215.87</v>
      </c>
      <c r="Q5886" s="97">
        <f t="shared" si="3183"/>
        <v>647.61</v>
      </c>
      <c r="R5886" s="97"/>
      <c r="S5886" s="97"/>
    </row>
    <row r="5887" spans="1:19" x14ac:dyDescent="0.25">
      <c r="A5887" s="89" t="s">
        <v>12433</v>
      </c>
      <c r="B5887" s="89" t="s">
        <v>12323</v>
      </c>
      <c r="C5887" s="89"/>
      <c r="D5887" s="89" t="s">
        <v>182</v>
      </c>
      <c r="E5887" s="94" t="s">
        <v>12382</v>
      </c>
      <c r="F5887" s="95" t="s">
        <v>12383</v>
      </c>
      <c r="G5887" s="89" t="s">
        <v>648</v>
      </c>
      <c r="H5887" s="89" t="s">
        <v>58</v>
      </c>
      <c r="I5887" s="96">
        <v>1</v>
      </c>
      <c r="J5887" s="97">
        <v>3050</v>
      </c>
      <c r="K5887" s="98">
        <f t="shared" si="3177"/>
        <v>338.89</v>
      </c>
      <c r="L5887" s="99">
        <f t="shared" si="3178"/>
        <v>1.0815399999999999</v>
      </c>
      <c r="M5887" s="100">
        <f t="shared" si="3179"/>
        <v>1.0590999999999999</v>
      </c>
      <c r="N5887" s="101">
        <f t="shared" si="3180"/>
        <v>0.97811300000000001</v>
      </c>
      <c r="O5887" s="100">
        <f t="shared" si="3181"/>
        <v>1</v>
      </c>
      <c r="P5887" s="98">
        <f t="shared" si="3182"/>
        <v>379.69</v>
      </c>
      <c r="Q5887" s="97">
        <f t="shared" si="3183"/>
        <v>3417.21</v>
      </c>
      <c r="R5887" s="97"/>
      <c r="S5887" s="97"/>
    </row>
    <row r="5888" spans="1:19" x14ac:dyDescent="0.25">
      <c r="A5888" s="89" t="s">
        <v>12434</v>
      </c>
      <c r="B5888" s="89" t="s">
        <v>12323</v>
      </c>
      <c r="C5888" s="89"/>
      <c r="D5888" s="89" t="s">
        <v>183</v>
      </c>
      <c r="E5888" s="94" t="s">
        <v>12385</v>
      </c>
      <c r="F5888" s="95" t="s">
        <v>12386</v>
      </c>
      <c r="G5888" s="89" t="s">
        <v>648</v>
      </c>
      <c r="H5888" s="89" t="s">
        <v>34</v>
      </c>
      <c r="I5888" s="96">
        <v>1</v>
      </c>
      <c r="J5888" s="97">
        <v>2878</v>
      </c>
      <c r="K5888" s="98">
        <f t="shared" si="3177"/>
        <v>719.5</v>
      </c>
      <c r="L5888" s="99">
        <f t="shared" si="3178"/>
        <v>1.0815399999999999</v>
      </c>
      <c r="M5888" s="100">
        <f t="shared" si="3179"/>
        <v>1.0590999999999999</v>
      </c>
      <c r="N5888" s="101">
        <f t="shared" si="3180"/>
        <v>0.97811300000000001</v>
      </c>
      <c r="O5888" s="100">
        <f t="shared" si="3181"/>
        <v>1</v>
      </c>
      <c r="P5888" s="98">
        <f t="shared" si="3182"/>
        <v>806.12</v>
      </c>
      <c r="Q5888" s="97">
        <f t="shared" si="3183"/>
        <v>3224.48</v>
      </c>
      <c r="R5888" s="97"/>
      <c r="S5888" s="97"/>
    </row>
    <row r="5889" spans="1:19" ht="22.5" x14ac:dyDescent="0.25">
      <c r="A5889" s="89" t="s">
        <v>12435</v>
      </c>
      <c r="B5889" s="89" t="s">
        <v>12323</v>
      </c>
      <c r="C5889" s="89"/>
      <c r="D5889" s="89" t="s">
        <v>191</v>
      </c>
      <c r="E5889" s="94" t="s">
        <v>2694</v>
      </c>
      <c r="F5889" s="95" t="s">
        <v>12402</v>
      </c>
      <c r="G5889" s="89" t="s">
        <v>970</v>
      </c>
      <c r="H5889" s="89" t="s">
        <v>1613</v>
      </c>
      <c r="I5889" s="96">
        <v>1</v>
      </c>
      <c r="J5889" s="97">
        <v>19162</v>
      </c>
      <c r="K5889" s="98">
        <f t="shared" si="3177"/>
        <v>17420</v>
      </c>
      <c r="L5889" s="99">
        <f t="shared" si="3178"/>
        <v>1.0815399999999999</v>
      </c>
      <c r="M5889" s="100">
        <f t="shared" si="3179"/>
        <v>1.0590999999999999</v>
      </c>
      <c r="N5889" s="101">
        <f t="shared" si="3180"/>
        <v>0.97811300000000001</v>
      </c>
      <c r="O5889" s="100">
        <f t="shared" si="3181"/>
        <v>1</v>
      </c>
      <c r="P5889" s="98">
        <f t="shared" si="3182"/>
        <v>19517.169999999998</v>
      </c>
      <c r="Q5889" s="97">
        <f t="shared" si="3183"/>
        <v>21468.89</v>
      </c>
      <c r="R5889" s="97"/>
      <c r="S5889" s="97"/>
    </row>
    <row r="5890" spans="1:19" x14ac:dyDescent="0.25">
      <c r="A5890" s="89" t="s">
        <v>12436</v>
      </c>
      <c r="B5890" s="89" t="s">
        <v>12323</v>
      </c>
      <c r="C5890" s="89"/>
      <c r="D5890" s="89" t="s">
        <v>194</v>
      </c>
      <c r="E5890" s="94" t="s">
        <v>12379</v>
      </c>
      <c r="F5890" s="95" t="s">
        <v>12380</v>
      </c>
      <c r="G5890" s="89" t="s">
        <v>648</v>
      </c>
      <c r="H5890" s="89" t="s">
        <v>34</v>
      </c>
      <c r="I5890" s="96">
        <v>1</v>
      </c>
      <c r="J5890" s="97">
        <v>770</v>
      </c>
      <c r="K5890" s="98">
        <f t="shared" si="3177"/>
        <v>192.5</v>
      </c>
      <c r="L5890" s="99">
        <f t="shared" si="3178"/>
        <v>1.0815399999999999</v>
      </c>
      <c r="M5890" s="100">
        <f t="shared" si="3179"/>
        <v>1.0590999999999999</v>
      </c>
      <c r="N5890" s="101">
        <f t="shared" si="3180"/>
        <v>0.97811300000000001</v>
      </c>
      <c r="O5890" s="100">
        <f t="shared" si="3181"/>
        <v>1</v>
      </c>
      <c r="P5890" s="98">
        <f t="shared" si="3182"/>
        <v>215.67</v>
      </c>
      <c r="Q5890" s="97">
        <f t="shared" si="3183"/>
        <v>862.68</v>
      </c>
      <c r="R5890" s="97"/>
      <c r="S5890" s="97"/>
    </row>
    <row r="5891" spans="1:19" x14ac:dyDescent="0.25">
      <c r="A5891" s="89" t="s">
        <v>12437</v>
      </c>
      <c r="B5891" s="89" t="s">
        <v>12323</v>
      </c>
      <c r="C5891" s="89"/>
      <c r="D5891" s="89" t="s">
        <v>196</v>
      </c>
      <c r="E5891" s="94" t="s">
        <v>12382</v>
      </c>
      <c r="F5891" s="95" t="s">
        <v>12383</v>
      </c>
      <c r="G5891" s="89" t="s">
        <v>648</v>
      </c>
      <c r="H5891" s="89" t="s">
        <v>40</v>
      </c>
      <c r="I5891" s="96">
        <v>1</v>
      </c>
      <c r="J5891" s="97">
        <v>1694</v>
      </c>
      <c r="K5891" s="98">
        <f t="shared" si="3177"/>
        <v>338.8</v>
      </c>
      <c r="L5891" s="99">
        <f t="shared" si="3178"/>
        <v>1.0815399999999999</v>
      </c>
      <c r="M5891" s="100">
        <f t="shared" si="3179"/>
        <v>1.0590999999999999</v>
      </c>
      <c r="N5891" s="101">
        <f t="shared" si="3180"/>
        <v>0.97811300000000001</v>
      </c>
      <c r="O5891" s="100">
        <f t="shared" si="3181"/>
        <v>1</v>
      </c>
      <c r="P5891" s="98">
        <f t="shared" si="3182"/>
        <v>379.59</v>
      </c>
      <c r="Q5891" s="97">
        <f t="shared" si="3183"/>
        <v>1897.95</v>
      </c>
      <c r="R5891" s="97"/>
      <c r="S5891" s="97"/>
    </row>
    <row r="5892" spans="1:19" x14ac:dyDescent="0.25">
      <c r="A5892" s="89" t="s">
        <v>12438</v>
      </c>
      <c r="B5892" s="89" t="s">
        <v>12323</v>
      </c>
      <c r="C5892" s="89"/>
      <c r="D5892" s="89" t="s">
        <v>201</v>
      </c>
      <c r="E5892" s="94" t="s">
        <v>12385</v>
      </c>
      <c r="F5892" s="95" t="s">
        <v>12386</v>
      </c>
      <c r="G5892" s="89" t="s">
        <v>648</v>
      </c>
      <c r="H5892" s="89" t="s">
        <v>24</v>
      </c>
      <c r="I5892" s="96">
        <v>1</v>
      </c>
      <c r="J5892" s="97">
        <v>1439</v>
      </c>
      <c r="K5892" s="98">
        <f t="shared" si="3177"/>
        <v>719.5</v>
      </c>
      <c r="L5892" s="99">
        <f t="shared" si="3178"/>
        <v>1.0815399999999999</v>
      </c>
      <c r="M5892" s="100">
        <f t="shared" si="3179"/>
        <v>1.0590999999999999</v>
      </c>
      <c r="N5892" s="101">
        <f t="shared" si="3180"/>
        <v>0.97811300000000001</v>
      </c>
      <c r="O5892" s="100">
        <f t="shared" si="3181"/>
        <v>1</v>
      </c>
      <c r="P5892" s="98">
        <f t="shared" si="3182"/>
        <v>806.12</v>
      </c>
      <c r="Q5892" s="97">
        <f t="shared" si="3183"/>
        <v>1612.24</v>
      </c>
      <c r="R5892" s="97"/>
      <c r="S5892" s="97"/>
    </row>
    <row r="5893" spans="1:19" x14ac:dyDescent="0.25">
      <c r="A5893" s="89" t="s">
        <v>12439</v>
      </c>
      <c r="B5893" s="89" t="s">
        <v>12323</v>
      </c>
      <c r="C5893" s="89"/>
      <c r="D5893" s="89" t="s">
        <v>204</v>
      </c>
      <c r="E5893" s="94" t="s">
        <v>12391</v>
      </c>
      <c r="F5893" s="95" t="s">
        <v>12392</v>
      </c>
      <c r="G5893" s="89" t="s">
        <v>209</v>
      </c>
      <c r="H5893" s="89" t="s">
        <v>5566</v>
      </c>
      <c r="I5893" s="96">
        <v>1</v>
      </c>
      <c r="J5893" s="97">
        <v>482</v>
      </c>
      <c r="K5893" s="98">
        <f t="shared" si="3177"/>
        <v>26777.78</v>
      </c>
      <c r="L5893" s="99">
        <f t="shared" si="3178"/>
        <v>1.0815399999999999</v>
      </c>
      <c r="M5893" s="100">
        <f t="shared" si="3179"/>
        <v>1.0590999999999999</v>
      </c>
      <c r="N5893" s="101">
        <f t="shared" si="3180"/>
        <v>0.97811300000000001</v>
      </c>
      <c r="O5893" s="100">
        <f t="shared" si="3181"/>
        <v>1</v>
      </c>
      <c r="P5893" s="98">
        <f t="shared" si="3182"/>
        <v>30001.51</v>
      </c>
      <c r="Q5893" s="97">
        <f t="shared" si="3183"/>
        <v>540.03</v>
      </c>
      <c r="R5893" s="97"/>
      <c r="S5893" s="97"/>
    </row>
    <row r="5894" spans="1:19" x14ac:dyDescent="0.25">
      <c r="A5894" s="89" t="s">
        <v>12440</v>
      </c>
      <c r="B5894" s="89" t="s">
        <v>12323</v>
      </c>
      <c r="C5894" s="89"/>
      <c r="D5894" s="89" t="s">
        <v>206</v>
      </c>
      <c r="E5894" s="94" t="s">
        <v>12395</v>
      </c>
      <c r="F5894" s="95" t="s">
        <v>12396</v>
      </c>
      <c r="G5894" s="89" t="s">
        <v>209</v>
      </c>
      <c r="H5894" s="89" t="s">
        <v>10536</v>
      </c>
      <c r="I5894" s="96">
        <v>1</v>
      </c>
      <c r="J5894" s="97">
        <v>714</v>
      </c>
      <c r="K5894" s="98">
        <f t="shared" si="3177"/>
        <v>27461.54</v>
      </c>
      <c r="L5894" s="99">
        <f t="shared" si="3178"/>
        <v>1.0815399999999999</v>
      </c>
      <c r="M5894" s="100">
        <f t="shared" si="3179"/>
        <v>1.0590999999999999</v>
      </c>
      <c r="N5894" s="101">
        <f t="shared" si="3180"/>
        <v>0.97811300000000001</v>
      </c>
      <c r="O5894" s="100">
        <f t="shared" si="3181"/>
        <v>1</v>
      </c>
      <c r="P5894" s="98">
        <f t="shared" si="3182"/>
        <v>30767.59</v>
      </c>
      <c r="Q5894" s="97">
        <f t="shared" si="3183"/>
        <v>799.96</v>
      </c>
      <c r="R5894" s="97"/>
      <c r="S5894" s="97"/>
    </row>
    <row r="5895" spans="1:19" x14ac:dyDescent="0.25">
      <c r="A5895" s="89" t="s">
        <v>12441</v>
      </c>
      <c r="B5895" s="89" t="s">
        <v>12323</v>
      </c>
      <c r="C5895" s="89"/>
      <c r="D5895" s="89" t="s">
        <v>207</v>
      </c>
      <c r="E5895" s="94" t="s">
        <v>12398</v>
      </c>
      <c r="F5895" s="95" t="s">
        <v>12399</v>
      </c>
      <c r="G5895" s="89" t="s">
        <v>209</v>
      </c>
      <c r="H5895" s="89" t="s">
        <v>4420</v>
      </c>
      <c r="I5895" s="96">
        <v>1</v>
      </c>
      <c r="J5895" s="97">
        <v>428</v>
      </c>
      <c r="K5895" s="98">
        <f t="shared" si="3177"/>
        <v>35666.67</v>
      </c>
      <c r="L5895" s="99">
        <f t="shared" si="3178"/>
        <v>1.0815399999999999</v>
      </c>
      <c r="M5895" s="100">
        <f t="shared" si="3179"/>
        <v>1.0590999999999999</v>
      </c>
      <c r="N5895" s="101">
        <f t="shared" si="3180"/>
        <v>0.97811300000000001</v>
      </c>
      <c r="O5895" s="100">
        <f t="shared" si="3181"/>
        <v>1</v>
      </c>
      <c r="P5895" s="98">
        <f t="shared" si="3182"/>
        <v>39960.519999999997</v>
      </c>
      <c r="Q5895" s="97">
        <f t="shared" si="3183"/>
        <v>479.53</v>
      </c>
      <c r="R5895" s="97"/>
      <c r="S5895" s="97"/>
    </row>
    <row r="5896" spans="1:19" x14ac:dyDescent="0.25">
      <c r="A5896" s="89"/>
      <c r="B5896" s="90"/>
      <c r="C5896" s="90"/>
      <c r="D5896" s="91"/>
      <c r="E5896" s="92"/>
      <c r="F5896" s="92" t="s">
        <v>12442</v>
      </c>
      <c r="G5896" s="91"/>
      <c r="H5896" s="91"/>
      <c r="I5896" s="93">
        <v>1</v>
      </c>
      <c r="J5896" s="91"/>
      <c r="K5896" s="98"/>
      <c r="L5896" s="99"/>
      <c r="M5896" s="100"/>
      <c r="N5896" s="101"/>
      <c r="O5896" s="100"/>
      <c r="P5896" s="98"/>
      <c r="Q5896" s="91"/>
      <c r="R5896" s="91"/>
      <c r="S5896" s="91"/>
    </row>
    <row r="5897" spans="1:19" x14ac:dyDescent="0.25">
      <c r="A5897" s="89" t="s">
        <v>12443</v>
      </c>
      <c r="B5897" s="89" t="s">
        <v>12323</v>
      </c>
      <c r="C5897" s="89"/>
      <c r="D5897" s="89" t="s">
        <v>208</v>
      </c>
      <c r="E5897" s="94" t="s">
        <v>12367</v>
      </c>
      <c r="F5897" s="95" t="s">
        <v>12368</v>
      </c>
      <c r="G5897" s="89" t="s">
        <v>1071</v>
      </c>
      <c r="H5897" s="89" t="s">
        <v>292</v>
      </c>
      <c r="I5897" s="96">
        <v>1</v>
      </c>
      <c r="J5897" s="97">
        <v>12155</v>
      </c>
      <c r="K5897" s="98">
        <f t="shared" ref="K5897:K5906" si="3184">J5897/H5897</f>
        <v>135055.56</v>
      </c>
      <c r="L5897" s="99">
        <f t="shared" ref="L5897:L5906" si="3185">$L$8</f>
        <v>1.0815399999999999</v>
      </c>
      <c r="M5897" s="100">
        <f t="shared" ref="M5897:M5906" si="3186">$M$8</f>
        <v>1.0590999999999999</v>
      </c>
      <c r="N5897" s="101">
        <f t="shared" ref="N5897:N5906" si="3187">$N$8</f>
        <v>0.97811300000000001</v>
      </c>
      <c r="O5897" s="100">
        <f t="shared" ref="O5897:O5906" si="3188">$O$8</f>
        <v>1</v>
      </c>
      <c r="P5897" s="98">
        <f t="shared" ref="P5897:P5906" si="3189">K5897*L5897*M5897*N5897*O5897</f>
        <v>151314.68</v>
      </c>
      <c r="Q5897" s="97">
        <f t="shared" ref="Q5897:Q5906" si="3190">H5897*P5897</f>
        <v>13618.32</v>
      </c>
      <c r="R5897" s="97"/>
      <c r="S5897" s="97"/>
    </row>
    <row r="5898" spans="1:19" ht="33.75" x14ac:dyDescent="0.25">
      <c r="A5898" s="89" t="s">
        <v>12444</v>
      </c>
      <c r="B5898" s="89" t="s">
        <v>12323</v>
      </c>
      <c r="C5898" s="89"/>
      <c r="D5898" s="89" t="s">
        <v>220</v>
      </c>
      <c r="E5898" s="94" t="s">
        <v>12445</v>
      </c>
      <c r="F5898" s="95" t="s">
        <v>12446</v>
      </c>
      <c r="G5898" s="89" t="s">
        <v>1077</v>
      </c>
      <c r="H5898" s="89" t="s">
        <v>12447</v>
      </c>
      <c r="I5898" s="96">
        <v>1</v>
      </c>
      <c r="J5898" s="97">
        <v>67762</v>
      </c>
      <c r="K5898" s="98">
        <f t="shared" si="3184"/>
        <v>7454.57</v>
      </c>
      <c r="L5898" s="99">
        <f t="shared" si="3185"/>
        <v>1.0815399999999999</v>
      </c>
      <c r="M5898" s="100">
        <f t="shared" si="3186"/>
        <v>1.0590999999999999</v>
      </c>
      <c r="N5898" s="101">
        <f t="shared" si="3187"/>
        <v>0.97811300000000001</v>
      </c>
      <c r="O5898" s="100">
        <f t="shared" si="3188"/>
        <v>1</v>
      </c>
      <c r="P5898" s="98">
        <f t="shared" si="3189"/>
        <v>8352.01</v>
      </c>
      <c r="Q5898" s="97">
        <f t="shared" si="3190"/>
        <v>75919.77</v>
      </c>
      <c r="R5898" s="97"/>
      <c r="S5898" s="97"/>
    </row>
    <row r="5899" spans="1:19" x14ac:dyDescent="0.25">
      <c r="A5899" s="89" t="s">
        <v>12448</v>
      </c>
      <c r="B5899" s="89" t="s">
        <v>12323</v>
      </c>
      <c r="C5899" s="89"/>
      <c r="D5899" s="89" t="s">
        <v>223</v>
      </c>
      <c r="E5899" s="94" t="s">
        <v>12449</v>
      </c>
      <c r="F5899" s="95" t="s">
        <v>12450</v>
      </c>
      <c r="G5899" s="89" t="s">
        <v>1071</v>
      </c>
      <c r="H5899" s="89" t="s">
        <v>1569</v>
      </c>
      <c r="I5899" s="96">
        <v>1</v>
      </c>
      <c r="J5899" s="97">
        <v>156338</v>
      </c>
      <c r="K5899" s="98">
        <f t="shared" si="3184"/>
        <v>260563.33</v>
      </c>
      <c r="L5899" s="99">
        <f t="shared" si="3185"/>
        <v>1.0815399999999999</v>
      </c>
      <c r="M5899" s="100">
        <f t="shared" si="3186"/>
        <v>1.0590999999999999</v>
      </c>
      <c r="N5899" s="101">
        <f t="shared" si="3187"/>
        <v>0.97811300000000001</v>
      </c>
      <c r="O5899" s="100">
        <f t="shared" si="3188"/>
        <v>1</v>
      </c>
      <c r="P5899" s="98">
        <f t="shared" si="3189"/>
        <v>291932.12</v>
      </c>
      <c r="Q5899" s="97">
        <f t="shared" si="3190"/>
        <v>175159.27</v>
      </c>
      <c r="R5899" s="97"/>
      <c r="S5899" s="97"/>
    </row>
    <row r="5900" spans="1:19" ht="22.5" x14ac:dyDescent="0.25">
      <c r="A5900" s="89" t="s">
        <v>12451</v>
      </c>
      <c r="B5900" s="89" t="s">
        <v>12323</v>
      </c>
      <c r="C5900" s="89"/>
      <c r="D5900" s="89" t="s">
        <v>226</v>
      </c>
      <c r="E5900" s="94"/>
      <c r="F5900" s="95" t="s">
        <v>12452</v>
      </c>
      <c r="G5900" s="89" t="s">
        <v>1077</v>
      </c>
      <c r="H5900" s="89" t="s">
        <v>12453</v>
      </c>
      <c r="I5900" s="96">
        <v>1</v>
      </c>
      <c r="J5900" s="97">
        <v>1807060</v>
      </c>
      <c r="K5900" s="98">
        <f t="shared" si="3184"/>
        <v>29819.47</v>
      </c>
      <c r="L5900" s="99">
        <f t="shared" si="3185"/>
        <v>1.0815399999999999</v>
      </c>
      <c r="M5900" s="100">
        <f t="shared" si="3186"/>
        <v>1.0590999999999999</v>
      </c>
      <c r="N5900" s="101">
        <f t="shared" si="3187"/>
        <v>0.97811300000000001</v>
      </c>
      <c r="O5900" s="100">
        <f t="shared" si="3188"/>
        <v>1</v>
      </c>
      <c r="P5900" s="98">
        <f t="shared" si="3189"/>
        <v>33409.39</v>
      </c>
      <c r="Q5900" s="97">
        <f t="shared" si="3190"/>
        <v>2024609.03</v>
      </c>
      <c r="R5900" s="97"/>
      <c r="S5900" s="97"/>
    </row>
    <row r="5901" spans="1:19" x14ac:dyDescent="0.25">
      <c r="A5901" s="89" t="s">
        <v>12454</v>
      </c>
      <c r="B5901" s="89" t="s">
        <v>12323</v>
      </c>
      <c r="C5901" s="89"/>
      <c r="D5901" s="89" t="s">
        <v>229</v>
      </c>
      <c r="E5901" s="94" t="s">
        <v>12398</v>
      </c>
      <c r="F5901" s="95" t="s">
        <v>12399</v>
      </c>
      <c r="G5901" s="89" t="s">
        <v>209</v>
      </c>
      <c r="H5901" s="89" t="s">
        <v>12455</v>
      </c>
      <c r="I5901" s="96">
        <v>1</v>
      </c>
      <c r="J5901" s="97">
        <v>321</v>
      </c>
      <c r="K5901" s="98">
        <f t="shared" si="3184"/>
        <v>35666.67</v>
      </c>
      <c r="L5901" s="99">
        <f t="shared" si="3185"/>
        <v>1.0815399999999999</v>
      </c>
      <c r="M5901" s="100">
        <f t="shared" si="3186"/>
        <v>1.0590999999999999</v>
      </c>
      <c r="N5901" s="101">
        <f t="shared" si="3187"/>
        <v>0.97811300000000001</v>
      </c>
      <c r="O5901" s="100">
        <f t="shared" si="3188"/>
        <v>1</v>
      </c>
      <c r="P5901" s="98">
        <f t="shared" si="3189"/>
        <v>39960.519999999997</v>
      </c>
      <c r="Q5901" s="97">
        <f t="shared" si="3190"/>
        <v>359.64</v>
      </c>
      <c r="R5901" s="97"/>
      <c r="S5901" s="97"/>
    </row>
    <row r="5902" spans="1:19" x14ac:dyDescent="0.25">
      <c r="A5902" s="89" t="s">
        <v>12456</v>
      </c>
      <c r="B5902" s="89" t="s">
        <v>12323</v>
      </c>
      <c r="C5902" s="89"/>
      <c r="D5902" s="89" t="s">
        <v>231</v>
      </c>
      <c r="E5902" s="94" t="s">
        <v>12457</v>
      </c>
      <c r="F5902" s="95" t="s">
        <v>12458</v>
      </c>
      <c r="G5902" s="89" t="s">
        <v>209</v>
      </c>
      <c r="H5902" s="89" t="s">
        <v>294</v>
      </c>
      <c r="I5902" s="96">
        <v>1</v>
      </c>
      <c r="J5902" s="97">
        <v>3822</v>
      </c>
      <c r="K5902" s="98">
        <f t="shared" si="3184"/>
        <v>63700</v>
      </c>
      <c r="L5902" s="99">
        <f t="shared" si="3185"/>
        <v>1.0815399999999999</v>
      </c>
      <c r="M5902" s="100">
        <f t="shared" si="3186"/>
        <v>1.0590999999999999</v>
      </c>
      <c r="N5902" s="101">
        <f t="shared" si="3187"/>
        <v>0.97811300000000001</v>
      </c>
      <c r="O5902" s="100">
        <f t="shared" si="3188"/>
        <v>1</v>
      </c>
      <c r="P5902" s="98">
        <f t="shared" si="3189"/>
        <v>71368.740000000005</v>
      </c>
      <c r="Q5902" s="97">
        <f t="shared" si="3190"/>
        <v>4282.12</v>
      </c>
      <c r="R5902" s="97"/>
      <c r="S5902" s="97"/>
    </row>
    <row r="5903" spans="1:19" x14ac:dyDescent="0.25">
      <c r="A5903" s="89" t="s">
        <v>12459</v>
      </c>
      <c r="B5903" s="89" t="s">
        <v>12323</v>
      </c>
      <c r="C5903" s="89"/>
      <c r="D5903" s="89" t="s">
        <v>236</v>
      </c>
      <c r="E5903" s="94" t="s">
        <v>2694</v>
      </c>
      <c r="F5903" s="95" t="s">
        <v>2695</v>
      </c>
      <c r="G5903" s="89" t="s">
        <v>970</v>
      </c>
      <c r="H5903" s="89" t="s">
        <v>1696</v>
      </c>
      <c r="I5903" s="96">
        <v>1</v>
      </c>
      <c r="J5903" s="97">
        <v>5225</v>
      </c>
      <c r="K5903" s="98">
        <f t="shared" si="3184"/>
        <v>17416.669999999998</v>
      </c>
      <c r="L5903" s="99">
        <f t="shared" si="3185"/>
        <v>1.0815399999999999</v>
      </c>
      <c r="M5903" s="100">
        <f t="shared" si="3186"/>
        <v>1.0590999999999999</v>
      </c>
      <c r="N5903" s="101">
        <f t="shared" si="3187"/>
        <v>0.97811300000000001</v>
      </c>
      <c r="O5903" s="100">
        <f t="shared" si="3188"/>
        <v>1</v>
      </c>
      <c r="P5903" s="98">
        <f t="shared" si="3189"/>
        <v>19513.43</v>
      </c>
      <c r="Q5903" s="97">
        <f t="shared" si="3190"/>
        <v>5854.03</v>
      </c>
      <c r="R5903" s="97"/>
      <c r="S5903" s="97"/>
    </row>
    <row r="5904" spans="1:19" ht="22.5" x14ac:dyDescent="0.25">
      <c r="A5904" s="89" t="s">
        <v>12460</v>
      </c>
      <c r="B5904" s="89" t="s">
        <v>12323</v>
      </c>
      <c r="C5904" s="89"/>
      <c r="D5904" s="89" t="s">
        <v>239</v>
      </c>
      <c r="E5904" s="94" t="s">
        <v>12461</v>
      </c>
      <c r="F5904" s="95" t="s">
        <v>12462</v>
      </c>
      <c r="G5904" s="89" t="s">
        <v>648</v>
      </c>
      <c r="H5904" s="89" t="s">
        <v>30</v>
      </c>
      <c r="I5904" s="96">
        <v>1</v>
      </c>
      <c r="J5904" s="97">
        <v>1200</v>
      </c>
      <c r="K5904" s="98">
        <f t="shared" si="3184"/>
        <v>400</v>
      </c>
      <c r="L5904" s="99">
        <f t="shared" si="3185"/>
        <v>1.0815399999999999</v>
      </c>
      <c r="M5904" s="100">
        <f t="shared" si="3186"/>
        <v>1.0590999999999999</v>
      </c>
      <c r="N5904" s="101">
        <f t="shared" si="3187"/>
        <v>0.97811300000000001</v>
      </c>
      <c r="O5904" s="100">
        <f t="shared" si="3188"/>
        <v>1</v>
      </c>
      <c r="P5904" s="98">
        <f t="shared" si="3189"/>
        <v>448.16</v>
      </c>
      <c r="Q5904" s="97">
        <f t="shared" si="3190"/>
        <v>1344.48</v>
      </c>
      <c r="R5904" s="97"/>
      <c r="S5904" s="97"/>
    </row>
    <row r="5905" spans="1:19" x14ac:dyDescent="0.25">
      <c r="A5905" s="89" t="s">
        <v>12463</v>
      </c>
      <c r="B5905" s="89" t="s">
        <v>12323</v>
      </c>
      <c r="C5905" s="89"/>
      <c r="D5905" s="89" t="s">
        <v>241</v>
      </c>
      <c r="E5905" s="94" t="s">
        <v>12464</v>
      </c>
      <c r="F5905" s="95" t="s">
        <v>12465</v>
      </c>
      <c r="G5905" s="89" t="s">
        <v>970</v>
      </c>
      <c r="H5905" s="89" t="s">
        <v>1072</v>
      </c>
      <c r="I5905" s="96">
        <v>1</v>
      </c>
      <c r="J5905" s="97">
        <v>11775</v>
      </c>
      <c r="K5905" s="98">
        <f t="shared" si="3184"/>
        <v>23550</v>
      </c>
      <c r="L5905" s="99">
        <f t="shared" si="3185"/>
        <v>1.0815399999999999</v>
      </c>
      <c r="M5905" s="100">
        <f t="shared" si="3186"/>
        <v>1.0590999999999999</v>
      </c>
      <c r="N5905" s="101">
        <f t="shared" si="3187"/>
        <v>0.97811300000000001</v>
      </c>
      <c r="O5905" s="100">
        <f t="shared" si="3188"/>
        <v>1</v>
      </c>
      <c r="P5905" s="98">
        <f t="shared" si="3189"/>
        <v>26385.15</v>
      </c>
      <c r="Q5905" s="97">
        <f t="shared" si="3190"/>
        <v>13192.58</v>
      </c>
      <c r="R5905" s="97"/>
      <c r="S5905" s="97"/>
    </row>
    <row r="5906" spans="1:19" ht="22.5" x14ac:dyDescent="0.25">
      <c r="A5906" s="89" t="s">
        <v>12466</v>
      </c>
      <c r="B5906" s="89" t="s">
        <v>12323</v>
      </c>
      <c r="C5906" s="89"/>
      <c r="D5906" s="89" t="s">
        <v>243</v>
      </c>
      <c r="E5906" s="94" t="s">
        <v>12467</v>
      </c>
      <c r="F5906" s="95" t="s">
        <v>12468</v>
      </c>
      <c r="G5906" s="89" t="s">
        <v>648</v>
      </c>
      <c r="H5906" s="89" t="s">
        <v>40</v>
      </c>
      <c r="I5906" s="96">
        <v>1</v>
      </c>
      <c r="J5906" s="97">
        <v>10580</v>
      </c>
      <c r="K5906" s="98">
        <f t="shared" si="3184"/>
        <v>2116</v>
      </c>
      <c r="L5906" s="99">
        <f t="shared" si="3185"/>
        <v>1.0815399999999999</v>
      </c>
      <c r="M5906" s="100">
        <f t="shared" si="3186"/>
        <v>1.0590999999999999</v>
      </c>
      <c r="N5906" s="101">
        <f t="shared" si="3187"/>
        <v>0.97811300000000001</v>
      </c>
      <c r="O5906" s="100">
        <f t="shared" si="3188"/>
        <v>1</v>
      </c>
      <c r="P5906" s="98">
        <f t="shared" si="3189"/>
        <v>2370.7399999999998</v>
      </c>
      <c r="Q5906" s="97">
        <f t="shared" si="3190"/>
        <v>11853.7</v>
      </c>
      <c r="R5906" s="97"/>
      <c r="S5906" s="97"/>
    </row>
    <row r="5907" spans="1:19" x14ac:dyDescent="0.25">
      <c r="A5907" s="89"/>
      <c r="B5907" s="90"/>
      <c r="C5907" s="90"/>
      <c r="D5907" s="91"/>
      <c r="E5907" s="92"/>
      <c r="F5907" s="92" t="s">
        <v>12469</v>
      </c>
      <c r="G5907" s="91"/>
      <c r="H5907" s="91"/>
      <c r="I5907" s="93">
        <v>1</v>
      </c>
      <c r="J5907" s="91"/>
      <c r="K5907" s="98"/>
      <c r="L5907" s="99"/>
      <c r="M5907" s="100"/>
      <c r="N5907" s="101"/>
      <c r="O5907" s="100"/>
      <c r="P5907" s="98"/>
      <c r="Q5907" s="91"/>
      <c r="R5907" s="91"/>
      <c r="S5907" s="91"/>
    </row>
    <row r="5908" spans="1:19" x14ac:dyDescent="0.25">
      <c r="A5908" s="89" t="s">
        <v>12470</v>
      </c>
      <c r="B5908" s="89" t="s">
        <v>12323</v>
      </c>
      <c r="C5908" s="89"/>
      <c r="D5908" s="89" t="s">
        <v>248</v>
      </c>
      <c r="E5908" s="94" t="s">
        <v>12351</v>
      </c>
      <c r="F5908" s="95" t="s">
        <v>12352</v>
      </c>
      <c r="G5908" s="89" t="s">
        <v>1071</v>
      </c>
      <c r="H5908" s="89" t="s">
        <v>4465</v>
      </c>
      <c r="I5908" s="96">
        <v>1</v>
      </c>
      <c r="J5908" s="97">
        <v>20446</v>
      </c>
      <c r="K5908" s="98">
        <f t="shared" ref="K5908:K5914" si="3191">J5908/H5908</f>
        <v>92936.36</v>
      </c>
      <c r="L5908" s="99">
        <f t="shared" ref="L5908:L5914" si="3192">$L$8</f>
        <v>1.0815399999999999</v>
      </c>
      <c r="M5908" s="100">
        <f t="shared" ref="M5908:M5914" si="3193">$M$8</f>
        <v>1.0590999999999999</v>
      </c>
      <c r="N5908" s="101">
        <f t="shared" ref="N5908:N5914" si="3194">$N$8</f>
        <v>0.97811300000000001</v>
      </c>
      <c r="O5908" s="100">
        <f t="shared" ref="O5908:O5914" si="3195">$O$8</f>
        <v>1</v>
      </c>
      <c r="P5908" s="98">
        <f t="shared" ref="P5908:P5914" si="3196">K5908*L5908*M5908*N5908*O5908</f>
        <v>104124.82</v>
      </c>
      <c r="Q5908" s="97">
        <f t="shared" ref="Q5908:Q5914" si="3197">H5908*P5908</f>
        <v>22907.46</v>
      </c>
      <c r="R5908" s="97"/>
      <c r="S5908" s="97"/>
    </row>
    <row r="5909" spans="1:19" x14ac:dyDescent="0.25">
      <c r="A5909" s="89" t="s">
        <v>12471</v>
      </c>
      <c r="B5909" s="89" t="s">
        <v>12323</v>
      </c>
      <c r="C5909" s="89"/>
      <c r="D5909" s="89" t="s">
        <v>251</v>
      </c>
      <c r="E5909" s="94" t="s">
        <v>12363</v>
      </c>
      <c r="F5909" s="95" t="s">
        <v>12364</v>
      </c>
      <c r="G5909" s="89" t="s">
        <v>1077</v>
      </c>
      <c r="H5909" s="89" t="s">
        <v>12472</v>
      </c>
      <c r="I5909" s="96">
        <v>1</v>
      </c>
      <c r="J5909" s="97">
        <v>13373</v>
      </c>
      <c r="K5909" s="98">
        <f t="shared" si="3191"/>
        <v>601.85</v>
      </c>
      <c r="L5909" s="99">
        <f t="shared" si="3192"/>
        <v>1.0815399999999999</v>
      </c>
      <c r="M5909" s="100">
        <f t="shared" si="3193"/>
        <v>1.0590999999999999</v>
      </c>
      <c r="N5909" s="101">
        <f t="shared" si="3194"/>
        <v>0.97811300000000001</v>
      </c>
      <c r="O5909" s="100">
        <f t="shared" si="3195"/>
        <v>1</v>
      </c>
      <c r="P5909" s="98">
        <f t="shared" si="3196"/>
        <v>674.31</v>
      </c>
      <c r="Q5909" s="97">
        <f t="shared" si="3197"/>
        <v>14983.17</v>
      </c>
      <c r="R5909" s="97"/>
      <c r="S5909" s="97"/>
    </row>
    <row r="5910" spans="1:19" x14ac:dyDescent="0.25">
      <c r="A5910" s="89" t="s">
        <v>12473</v>
      </c>
      <c r="B5910" s="89" t="s">
        <v>12323</v>
      </c>
      <c r="C5910" s="89"/>
      <c r="D5910" s="89" t="s">
        <v>254</v>
      </c>
      <c r="E5910" s="94" t="s">
        <v>2694</v>
      </c>
      <c r="F5910" s="95" t="s">
        <v>2695</v>
      </c>
      <c r="G5910" s="89" t="s">
        <v>970</v>
      </c>
      <c r="H5910" s="89" t="s">
        <v>2537</v>
      </c>
      <c r="I5910" s="96">
        <v>1</v>
      </c>
      <c r="J5910" s="97">
        <v>6969</v>
      </c>
      <c r="K5910" s="98">
        <f t="shared" si="3191"/>
        <v>17422.5</v>
      </c>
      <c r="L5910" s="99">
        <f t="shared" si="3192"/>
        <v>1.0815399999999999</v>
      </c>
      <c r="M5910" s="100">
        <f t="shared" si="3193"/>
        <v>1.0590999999999999</v>
      </c>
      <c r="N5910" s="101">
        <f t="shared" si="3194"/>
        <v>0.97811300000000001</v>
      </c>
      <c r="O5910" s="100">
        <f t="shared" si="3195"/>
        <v>1</v>
      </c>
      <c r="P5910" s="98">
        <f t="shared" si="3196"/>
        <v>19519.97</v>
      </c>
      <c r="Q5910" s="97">
        <f t="shared" si="3197"/>
        <v>7807.99</v>
      </c>
      <c r="R5910" s="97"/>
      <c r="S5910" s="97"/>
    </row>
    <row r="5911" spans="1:19" x14ac:dyDescent="0.25">
      <c r="A5911" s="89" t="s">
        <v>12474</v>
      </c>
      <c r="B5911" s="89" t="s">
        <v>12323</v>
      </c>
      <c r="C5911" s="89"/>
      <c r="D5911" s="89" t="s">
        <v>256</v>
      </c>
      <c r="E5911" s="94" t="s">
        <v>12382</v>
      </c>
      <c r="F5911" s="95" t="s">
        <v>12383</v>
      </c>
      <c r="G5911" s="89" t="s">
        <v>648</v>
      </c>
      <c r="H5911" s="89" t="s">
        <v>34</v>
      </c>
      <c r="I5911" s="96">
        <v>1</v>
      </c>
      <c r="J5911" s="97">
        <v>1356</v>
      </c>
      <c r="K5911" s="98">
        <f t="shared" si="3191"/>
        <v>339</v>
      </c>
      <c r="L5911" s="99">
        <f t="shared" si="3192"/>
        <v>1.0815399999999999</v>
      </c>
      <c r="M5911" s="100">
        <f t="shared" si="3193"/>
        <v>1.0590999999999999</v>
      </c>
      <c r="N5911" s="101">
        <f t="shared" si="3194"/>
        <v>0.97811300000000001</v>
      </c>
      <c r="O5911" s="100">
        <f t="shared" si="3195"/>
        <v>1</v>
      </c>
      <c r="P5911" s="98">
        <f t="shared" si="3196"/>
        <v>379.81</v>
      </c>
      <c r="Q5911" s="97">
        <f t="shared" si="3197"/>
        <v>1519.24</v>
      </c>
      <c r="R5911" s="97"/>
      <c r="S5911" s="97"/>
    </row>
    <row r="5912" spans="1:19" ht="22.5" x14ac:dyDescent="0.25">
      <c r="A5912" s="89" t="s">
        <v>12475</v>
      </c>
      <c r="B5912" s="89" t="s">
        <v>12323</v>
      </c>
      <c r="C5912" s="89"/>
      <c r="D5912" s="89" t="s">
        <v>260</v>
      </c>
      <c r="E5912" s="94" t="s">
        <v>2694</v>
      </c>
      <c r="F5912" s="95" t="s">
        <v>12402</v>
      </c>
      <c r="G5912" s="89" t="s">
        <v>970</v>
      </c>
      <c r="H5912" s="89" t="s">
        <v>1696</v>
      </c>
      <c r="I5912" s="96">
        <v>1</v>
      </c>
      <c r="J5912" s="97">
        <v>5225</v>
      </c>
      <c r="K5912" s="98">
        <f t="shared" si="3191"/>
        <v>17416.669999999998</v>
      </c>
      <c r="L5912" s="99">
        <f t="shared" si="3192"/>
        <v>1.0815399999999999</v>
      </c>
      <c r="M5912" s="100">
        <f t="shared" si="3193"/>
        <v>1.0590999999999999</v>
      </c>
      <c r="N5912" s="101">
        <f t="shared" si="3194"/>
        <v>0.97811300000000001</v>
      </c>
      <c r="O5912" s="100">
        <f t="shared" si="3195"/>
        <v>1</v>
      </c>
      <c r="P5912" s="98">
        <f t="shared" si="3196"/>
        <v>19513.43</v>
      </c>
      <c r="Q5912" s="97">
        <f t="shared" si="3197"/>
        <v>5854.03</v>
      </c>
      <c r="R5912" s="97"/>
      <c r="S5912" s="97"/>
    </row>
    <row r="5913" spans="1:19" x14ac:dyDescent="0.25">
      <c r="A5913" s="89" t="s">
        <v>12476</v>
      </c>
      <c r="B5913" s="89" t="s">
        <v>12323</v>
      </c>
      <c r="C5913" s="89"/>
      <c r="D5913" s="89" t="s">
        <v>263</v>
      </c>
      <c r="E5913" s="94" t="s">
        <v>12382</v>
      </c>
      <c r="F5913" s="95" t="s">
        <v>12383</v>
      </c>
      <c r="G5913" s="89" t="s">
        <v>648</v>
      </c>
      <c r="H5913" s="89" t="s">
        <v>30</v>
      </c>
      <c r="I5913" s="96">
        <v>1</v>
      </c>
      <c r="J5913" s="97">
        <v>1017</v>
      </c>
      <c r="K5913" s="98">
        <f t="shared" si="3191"/>
        <v>339</v>
      </c>
      <c r="L5913" s="99">
        <f t="shared" si="3192"/>
        <v>1.0815399999999999</v>
      </c>
      <c r="M5913" s="100">
        <f t="shared" si="3193"/>
        <v>1.0590999999999999</v>
      </c>
      <c r="N5913" s="101">
        <f t="shared" si="3194"/>
        <v>0.97811300000000001</v>
      </c>
      <c r="O5913" s="100">
        <f t="shared" si="3195"/>
        <v>1</v>
      </c>
      <c r="P5913" s="98">
        <f t="shared" si="3196"/>
        <v>379.81</v>
      </c>
      <c r="Q5913" s="97">
        <f t="shared" si="3197"/>
        <v>1139.43</v>
      </c>
      <c r="R5913" s="97"/>
      <c r="S5913" s="97"/>
    </row>
    <row r="5914" spans="1:19" x14ac:dyDescent="0.25">
      <c r="A5914" s="89" t="s">
        <v>12477</v>
      </c>
      <c r="B5914" s="89" t="s">
        <v>12323</v>
      </c>
      <c r="C5914" s="89"/>
      <c r="D5914" s="89" t="s">
        <v>265</v>
      </c>
      <c r="E5914" s="94" t="s">
        <v>12395</v>
      </c>
      <c r="F5914" s="95" t="s">
        <v>12396</v>
      </c>
      <c r="G5914" s="89" t="s">
        <v>209</v>
      </c>
      <c r="H5914" s="89" t="s">
        <v>5511</v>
      </c>
      <c r="I5914" s="96">
        <v>1</v>
      </c>
      <c r="J5914" s="97">
        <v>603</v>
      </c>
      <c r="K5914" s="98">
        <f t="shared" si="3191"/>
        <v>27409.09</v>
      </c>
      <c r="L5914" s="99">
        <f t="shared" si="3192"/>
        <v>1.0815399999999999</v>
      </c>
      <c r="M5914" s="100">
        <f t="shared" si="3193"/>
        <v>1.0590999999999999</v>
      </c>
      <c r="N5914" s="101">
        <f t="shared" si="3194"/>
        <v>0.97811300000000001</v>
      </c>
      <c r="O5914" s="100">
        <f t="shared" si="3195"/>
        <v>1</v>
      </c>
      <c r="P5914" s="98">
        <f t="shared" si="3196"/>
        <v>30708.83</v>
      </c>
      <c r="Q5914" s="97">
        <f t="shared" si="3197"/>
        <v>675.59</v>
      </c>
      <c r="R5914" s="97"/>
      <c r="S5914" s="97"/>
    </row>
    <row r="5915" spans="1:19" x14ac:dyDescent="0.25">
      <c r="A5915" s="89"/>
      <c r="B5915" s="90"/>
      <c r="C5915" s="90"/>
      <c r="D5915" s="91"/>
      <c r="E5915" s="92"/>
      <c r="F5915" s="92" t="s">
        <v>12478</v>
      </c>
      <c r="G5915" s="91"/>
      <c r="H5915" s="91"/>
      <c r="I5915" s="93">
        <v>1</v>
      </c>
      <c r="J5915" s="91"/>
      <c r="K5915" s="98"/>
      <c r="L5915" s="99"/>
      <c r="M5915" s="100"/>
      <c r="N5915" s="101"/>
      <c r="O5915" s="100"/>
      <c r="P5915" s="98"/>
      <c r="Q5915" s="91"/>
      <c r="R5915" s="91"/>
      <c r="S5915" s="91"/>
    </row>
    <row r="5916" spans="1:19" x14ac:dyDescent="0.25">
      <c r="A5916" s="89" t="s">
        <v>12479</v>
      </c>
      <c r="B5916" s="89" t="s">
        <v>12323</v>
      </c>
      <c r="C5916" s="89"/>
      <c r="D5916" s="89" t="s">
        <v>266</v>
      </c>
      <c r="E5916" s="94" t="s">
        <v>11672</v>
      </c>
      <c r="F5916" s="95" t="s">
        <v>11673</v>
      </c>
      <c r="G5916" s="89" t="s">
        <v>209</v>
      </c>
      <c r="H5916" s="89" t="s">
        <v>3109</v>
      </c>
      <c r="I5916" s="96">
        <v>1</v>
      </c>
      <c r="J5916" s="97">
        <v>13038</v>
      </c>
      <c r="K5916" s="98">
        <f t="shared" ref="K5916:K5924" si="3198">J5916/H5916</f>
        <v>228736.84</v>
      </c>
      <c r="L5916" s="99">
        <f t="shared" ref="L5916:L5924" si="3199">$L$8</f>
        <v>1.0815399999999999</v>
      </c>
      <c r="M5916" s="100">
        <f t="shared" ref="M5916:M5924" si="3200">$M$8</f>
        <v>1.0590999999999999</v>
      </c>
      <c r="N5916" s="101">
        <f t="shared" ref="N5916:N5924" si="3201">$N$8</f>
        <v>0.97811300000000001</v>
      </c>
      <c r="O5916" s="100">
        <f t="shared" ref="O5916:O5924" si="3202">$O$8</f>
        <v>1</v>
      </c>
      <c r="P5916" s="98">
        <f t="shared" ref="P5916:P5924" si="3203">K5916*L5916*M5916*N5916*O5916</f>
        <v>256274.09</v>
      </c>
      <c r="Q5916" s="97">
        <f t="shared" ref="Q5916:Q5924" si="3204">H5916*P5916</f>
        <v>14607.62</v>
      </c>
      <c r="R5916" s="97"/>
      <c r="S5916" s="97"/>
    </row>
    <row r="5917" spans="1:19" ht="22.5" x14ac:dyDescent="0.25">
      <c r="A5917" s="89" t="s">
        <v>12480</v>
      </c>
      <c r="B5917" s="89" t="s">
        <v>12323</v>
      </c>
      <c r="C5917" s="89"/>
      <c r="D5917" s="89" t="s">
        <v>267</v>
      </c>
      <c r="E5917" s="94" t="s">
        <v>12481</v>
      </c>
      <c r="F5917" s="95" t="s">
        <v>12482</v>
      </c>
      <c r="G5917" s="89" t="s">
        <v>1077</v>
      </c>
      <c r="H5917" s="89" t="s">
        <v>12483</v>
      </c>
      <c r="I5917" s="96">
        <v>1</v>
      </c>
      <c r="J5917" s="97">
        <v>24648</v>
      </c>
      <c r="K5917" s="98">
        <f t="shared" si="3198"/>
        <v>429.42</v>
      </c>
      <c r="L5917" s="99">
        <f t="shared" si="3199"/>
        <v>1.0815399999999999</v>
      </c>
      <c r="M5917" s="100">
        <f t="shared" si="3200"/>
        <v>1.0590999999999999</v>
      </c>
      <c r="N5917" s="101">
        <f t="shared" si="3201"/>
        <v>0.97811300000000001</v>
      </c>
      <c r="O5917" s="100">
        <f t="shared" si="3202"/>
        <v>1</v>
      </c>
      <c r="P5917" s="98">
        <f t="shared" si="3203"/>
        <v>481.12</v>
      </c>
      <c r="Q5917" s="97">
        <f t="shared" si="3204"/>
        <v>27615.81</v>
      </c>
      <c r="R5917" s="97"/>
      <c r="S5917" s="97"/>
    </row>
    <row r="5918" spans="1:19" x14ac:dyDescent="0.25">
      <c r="A5918" s="89" t="s">
        <v>12484</v>
      </c>
      <c r="B5918" s="89" t="s">
        <v>12323</v>
      </c>
      <c r="C5918" s="89"/>
      <c r="D5918" s="89" t="s">
        <v>184</v>
      </c>
      <c r="E5918" s="94" t="s">
        <v>2694</v>
      </c>
      <c r="F5918" s="95" t="s">
        <v>2695</v>
      </c>
      <c r="G5918" s="89" t="s">
        <v>970</v>
      </c>
      <c r="H5918" s="89" t="s">
        <v>1696</v>
      </c>
      <c r="I5918" s="96">
        <v>1</v>
      </c>
      <c r="J5918" s="97">
        <v>5225</v>
      </c>
      <c r="K5918" s="98">
        <f t="shared" si="3198"/>
        <v>17416.669999999998</v>
      </c>
      <c r="L5918" s="99">
        <f t="shared" si="3199"/>
        <v>1.0815399999999999</v>
      </c>
      <c r="M5918" s="100">
        <f t="shared" si="3200"/>
        <v>1.0590999999999999</v>
      </c>
      <c r="N5918" s="101">
        <f t="shared" si="3201"/>
        <v>0.97811300000000001</v>
      </c>
      <c r="O5918" s="100">
        <f t="shared" si="3202"/>
        <v>1</v>
      </c>
      <c r="P5918" s="98">
        <f t="shared" si="3203"/>
        <v>19513.43</v>
      </c>
      <c r="Q5918" s="97">
        <f t="shared" si="3204"/>
        <v>5854.03</v>
      </c>
      <c r="R5918" s="97"/>
      <c r="S5918" s="97"/>
    </row>
    <row r="5919" spans="1:19" ht="22.5" x14ac:dyDescent="0.25">
      <c r="A5919" s="89" t="s">
        <v>12485</v>
      </c>
      <c r="B5919" s="89" t="s">
        <v>12323</v>
      </c>
      <c r="C5919" s="89"/>
      <c r="D5919" s="89" t="s">
        <v>276</v>
      </c>
      <c r="E5919" s="94" t="s">
        <v>12486</v>
      </c>
      <c r="F5919" s="95" t="s">
        <v>12487</v>
      </c>
      <c r="G5919" s="89" t="s">
        <v>648</v>
      </c>
      <c r="H5919" s="89" t="s">
        <v>30</v>
      </c>
      <c r="I5919" s="96">
        <v>1</v>
      </c>
      <c r="J5919" s="97">
        <v>5233</v>
      </c>
      <c r="K5919" s="98">
        <f t="shared" si="3198"/>
        <v>1744.33</v>
      </c>
      <c r="L5919" s="99">
        <f t="shared" si="3199"/>
        <v>1.0815399999999999</v>
      </c>
      <c r="M5919" s="100">
        <f t="shared" si="3200"/>
        <v>1.0590999999999999</v>
      </c>
      <c r="N5919" s="101">
        <f t="shared" si="3201"/>
        <v>0.97811300000000001</v>
      </c>
      <c r="O5919" s="100">
        <f t="shared" si="3202"/>
        <v>1</v>
      </c>
      <c r="P5919" s="98">
        <f t="shared" si="3203"/>
        <v>1954.33</v>
      </c>
      <c r="Q5919" s="97">
        <f t="shared" si="3204"/>
        <v>5862.99</v>
      </c>
      <c r="R5919" s="97"/>
      <c r="S5919" s="97"/>
    </row>
    <row r="5920" spans="1:19" ht="22.5" x14ac:dyDescent="0.25">
      <c r="A5920" s="89" t="s">
        <v>12488</v>
      </c>
      <c r="B5920" s="89" t="s">
        <v>12323</v>
      </c>
      <c r="C5920" s="89"/>
      <c r="D5920" s="89" t="s">
        <v>278</v>
      </c>
      <c r="E5920" s="94" t="s">
        <v>12489</v>
      </c>
      <c r="F5920" s="95" t="s">
        <v>12490</v>
      </c>
      <c r="G5920" s="89" t="s">
        <v>648</v>
      </c>
      <c r="H5920" s="89" t="s">
        <v>43</v>
      </c>
      <c r="I5920" s="96">
        <v>1</v>
      </c>
      <c r="J5920" s="97">
        <v>2020</v>
      </c>
      <c r="K5920" s="98">
        <f t="shared" si="3198"/>
        <v>336.67</v>
      </c>
      <c r="L5920" s="99">
        <f t="shared" si="3199"/>
        <v>1.0815399999999999</v>
      </c>
      <c r="M5920" s="100">
        <f t="shared" si="3200"/>
        <v>1.0590999999999999</v>
      </c>
      <c r="N5920" s="101">
        <f t="shared" si="3201"/>
        <v>0.97811300000000001</v>
      </c>
      <c r="O5920" s="100">
        <f t="shared" si="3202"/>
        <v>1</v>
      </c>
      <c r="P5920" s="98">
        <f t="shared" si="3203"/>
        <v>377.2</v>
      </c>
      <c r="Q5920" s="97">
        <f t="shared" si="3204"/>
        <v>2263.1999999999998</v>
      </c>
      <c r="R5920" s="97"/>
      <c r="S5920" s="97"/>
    </row>
    <row r="5921" spans="1:19" ht="22.5" x14ac:dyDescent="0.25">
      <c r="A5921" s="89" t="s">
        <v>12491</v>
      </c>
      <c r="B5921" s="89" t="s">
        <v>12323</v>
      </c>
      <c r="C5921" s="89"/>
      <c r="D5921" s="89" t="s">
        <v>283</v>
      </c>
      <c r="E5921" s="94" t="s">
        <v>12492</v>
      </c>
      <c r="F5921" s="95" t="s">
        <v>12493</v>
      </c>
      <c r="G5921" s="89" t="s">
        <v>648</v>
      </c>
      <c r="H5921" s="89" t="s">
        <v>43</v>
      </c>
      <c r="I5921" s="96">
        <v>1</v>
      </c>
      <c r="J5921" s="97">
        <v>14504</v>
      </c>
      <c r="K5921" s="98">
        <f t="shared" si="3198"/>
        <v>2417.33</v>
      </c>
      <c r="L5921" s="99">
        <f t="shared" si="3199"/>
        <v>1.0815399999999999</v>
      </c>
      <c r="M5921" s="100">
        <f t="shared" si="3200"/>
        <v>1.0590999999999999</v>
      </c>
      <c r="N5921" s="101">
        <f t="shared" si="3201"/>
        <v>0.97811300000000001</v>
      </c>
      <c r="O5921" s="100">
        <f t="shared" si="3202"/>
        <v>1</v>
      </c>
      <c r="P5921" s="98">
        <f t="shared" si="3203"/>
        <v>2708.35</v>
      </c>
      <c r="Q5921" s="97">
        <f t="shared" si="3204"/>
        <v>16250.1</v>
      </c>
      <c r="R5921" s="97"/>
      <c r="S5921" s="97"/>
    </row>
    <row r="5922" spans="1:19" x14ac:dyDescent="0.25">
      <c r="A5922" s="89" t="s">
        <v>12494</v>
      </c>
      <c r="B5922" s="89" t="s">
        <v>12323</v>
      </c>
      <c r="C5922" s="89"/>
      <c r="D5922" s="89" t="s">
        <v>286</v>
      </c>
      <c r="E5922" s="94" t="s">
        <v>11697</v>
      </c>
      <c r="F5922" s="95" t="s">
        <v>11698</v>
      </c>
      <c r="G5922" s="89" t="s">
        <v>970</v>
      </c>
      <c r="H5922" s="89" t="s">
        <v>7380</v>
      </c>
      <c r="I5922" s="96">
        <v>1</v>
      </c>
      <c r="J5922" s="97">
        <v>11080</v>
      </c>
      <c r="K5922" s="98">
        <f t="shared" si="3198"/>
        <v>9233.33</v>
      </c>
      <c r="L5922" s="99">
        <f t="shared" si="3199"/>
        <v>1.0815399999999999</v>
      </c>
      <c r="M5922" s="100">
        <f t="shared" si="3200"/>
        <v>1.0590999999999999</v>
      </c>
      <c r="N5922" s="101">
        <f t="shared" si="3201"/>
        <v>0.97811300000000001</v>
      </c>
      <c r="O5922" s="100">
        <f t="shared" si="3202"/>
        <v>1</v>
      </c>
      <c r="P5922" s="98">
        <f t="shared" si="3203"/>
        <v>10344.92</v>
      </c>
      <c r="Q5922" s="97">
        <f t="shared" si="3204"/>
        <v>12413.9</v>
      </c>
      <c r="R5922" s="97"/>
      <c r="S5922" s="97"/>
    </row>
    <row r="5923" spans="1:19" ht="22.5" x14ac:dyDescent="0.25">
      <c r="A5923" s="89" t="s">
        <v>12495</v>
      </c>
      <c r="B5923" s="89" t="s">
        <v>12323</v>
      </c>
      <c r="C5923" s="89"/>
      <c r="D5923" s="89" t="s">
        <v>288</v>
      </c>
      <c r="E5923" s="94" t="s">
        <v>12496</v>
      </c>
      <c r="F5923" s="95" t="s">
        <v>12497</v>
      </c>
      <c r="G5923" s="89" t="s">
        <v>648</v>
      </c>
      <c r="H5923" s="89" t="s">
        <v>68</v>
      </c>
      <c r="I5923" s="96">
        <v>1</v>
      </c>
      <c r="J5923" s="97">
        <v>24112</v>
      </c>
      <c r="K5923" s="98">
        <f t="shared" si="3198"/>
        <v>2009.33</v>
      </c>
      <c r="L5923" s="99">
        <f t="shared" si="3199"/>
        <v>1.0815399999999999</v>
      </c>
      <c r="M5923" s="100">
        <f t="shared" si="3200"/>
        <v>1.0590999999999999</v>
      </c>
      <c r="N5923" s="101">
        <f t="shared" si="3201"/>
        <v>0.97811300000000001</v>
      </c>
      <c r="O5923" s="100">
        <f t="shared" si="3202"/>
        <v>1</v>
      </c>
      <c r="P5923" s="98">
        <f t="shared" si="3203"/>
        <v>2251.23</v>
      </c>
      <c r="Q5923" s="97">
        <f t="shared" si="3204"/>
        <v>27014.76</v>
      </c>
      <c r="R5923" s="97"/>
      <c r="S5923" s="97"/>
    </row>
    <row r="5924" spans="1:19" x14ac:dyDescent="0.25">
      <c r="A5924" s="89" t="s">
        <v>12498</v>
      </c>
      <c r="B5924" s="89" t="s">
        <v>12323</v>
      </c>
      <c r="C5924" s="89"/>
      <c r="D5924" s="89" t="s">
        <v>289</v>
      </c>
      <c r="E5924" s="94" t="s">
        <v>12499</v>
      </c>
      <c r="F5924" s="95" t="s">
        <v>12500</v>
      </c>
      <c r="G5924" s="89" t="s">
        <v>209</v>
      </c>
      <c r="H5924" s="89" t="s">
        <v>3109</v>
      </c>
      <c r="I5924" s="96">
        <v>1</v>
      </c>
      <c r="J5924" s="97">
        <v>1294</v>
      </c>
      <c r="K5924" s="98">
        <f t="shared" si="3198"/>
        <v>22701.75</v>
      </c>
      <c r="L5924" s="99">
        <f t="shared" si="3199"/>
        <v>1.0815399999999999</v>
      </c>
      <c r="M5924" s="100">
        <f t="shared" si="3200"/>
        <v>1.0590999999999999</v>
      </c>
      <c r="N5924" s="101">
        <f t="shared" si="3201"/>
        <v>0.97811300000000001</v>
      </c>
      <c r="O5924" s="100">
        <f t="shared" si="3202"/>
        <v>1</v>
      </c>
      <c r="P5924" s="98">
        <f t="shared" si="3203"/>
        <v>25434.78</v>
      </c>
      <c r="Q5924" s="97">
        <f t="shared" si="3204"/>
        <v>1449.78</v>
      </c>
      <c r="R5924" s="97"/>
      <c r="S5924" s="97"/>
    </row>
    <row r="5925" spans="1:19" x14ac:dyDescent="0.25">
      <c r="A5925" s="89"/>
      <c r="B5925" s="90"/>
      <c r="C5925" s="90"/>
      <c r="D5925" s="91"/>
      <c r="E5925" s="92"/>
      <c r="F5925" s="92" t="s">
        <v>12501</v>
      </c>
      <c r="G5925" s="91"/>
      <c r="H5925" s="91"/>
      <c r="I5925" s="93">
        <v>1</v>
      </c>
      <c r="J5925" s="91"/>
      <c r="K5925" s="98"/>
      <c r="L5925" s="99"/>
      <c r="M5925" s="100"/>
      <c r="N5925" s="101"/>
      <c r="O5925" s="100"/>
      <c r="P5925" s="98"/>
      <c r="Q5925" s="91"/>
      <c r="R5925" s="91"/>
      <c r="S5925" s="91"/>
    </row>
    <row r="5926" spans="1:19" x14ac:dyDescent="0.25">
      <c r="A5926" s="89" t="s">
        <v>12502</v>
      </c>
      <c r="B5926" s="89" t="s">
        <v>12323</v>
      </c>
      <c r="C5926" s="89"/>
      <c r="D5926" s="89" t="s">
        <v>291</v>
      </c>
      <c r="E5926" s="94" t="s">
        <v>12449</v>
      </c>
      <c r="F5926" s="95" t="s">
        <v>12450</v>
      </c>
      <c r="G5926" s="89" t="s">
        <v>1071</v>
      </c>
      <c r="H5926" s="89" t="s">
        <v>3834</v>
      </c>
      <c r="I5926" s="96">
        <v>1</v>
      </c>
      <c r="J5926" s="97">
        <v>255349</v>
      </c>
      <c r="K5926" s="98">
        <f t="shared" ref="K5926:K5947" si="3205">J5926/H5926</f>
        <v>260560.2</v>
      </c>
      <c r="L5926" s="99">
        <f t="shared" ref="L5926:L5947" si="3206">$L$8</f>
        <v>1.0815399999999999</v>
      </c>
      <c r="M5926" s="100">
        <f t="shared" ref="M5926:M5947" si="3207">$M$8</f>
        <v>1.0590999999999999</v>
      </c>
      <c r="N5926" s="101">
        <f t="shared" ref="N5926:N5947" si="3208">$N$8</f>
        <v>0.97811300000000001</v>
      </c>
      <c r="O5926" s="100">
        <f t="shared" ref="O5926:O5947" si="3209">$O$8</f>
        <v>1</v>
      </c>
      <c r="P5926" s="98">
        <f t="shared" ref="P5926:P5947" si="3210">K5926*L5926*M5926*N5926*O5926</f>
        <v>291928.61</v>
      </c>
      <c r="Q5926" s="97">
        <f t="shared" ref="Q5926:Q5947" si="3211">H5926*P5926</f>
        <v>286090.03999999998</v>
      </c>
      <c r="R5926" s="97"/>
      <c r="S5926" s="97"/>
    </row>
    <row r="5927" spans="1:19" ht="22.5" x14ac:dyDescent="0.25">
      <c r="A5927" s="89" t="s">
        <v>12503</v>
      </c>
      <c r="B5927" s="89" t="s">
        <v>12323</v>
      </c>
      <c r="C5927" s="89"/>
      <c r="D5927" s="89" t="s">
        <v>293</v>
      </c>
      <c r="E5927" s="94" t="s">
        <v>12504</v>
      </c>
      <c r="F5927" s="95" t="s">
        <v>12452</v>
      </c>
      <c r="G5927" s="89" t="s">
        <v>1077</v>
      </c>
      <c r="H5927" s="89" t="s">
        <v>12505</v>
      </c>
      <c r="I5927" s="96">
        <v>1</v>
      </c>
      <c r="J5927" s="97">
        <v>3010562</v>
      </c>
      <c r="K5927" s="98">
        <f t="shared" si="3205"/>
        <v>30415.86</v>
      </c>
      <c r="L5927" s="99">
        <f t="shared" si="3206"/>
        <v>1.0815399999999999</v>
      </c>
      <c r="M5927" s="100">
        <f t="shared" si="3207"/>
        <v>1.0590999999999999</v>
      </c>
      <c r="N5927" s="101">
        <f t="shared" si="3208"/>
        <v>0.97811300000000001</v>
      </c>
      <c r="O5927" s="100">
        <f t="shared" si="3209"/>
        <v>1</v>
      </c>
      <c r="P5927" s="98">
        <f t="shared" si="3210"/>
        <v>34077.58</v>
      </c>
      <c r="Q5927" s="97">
        <f t="shared" si="3211"/>
        <v>3372998.87</v>
      </c>
      <c r="R5927" s="97"/>
      <c r="S5927" s="97"/>
    </row>
    <row r="5928" spans="1:19" x14ac:dyDescent="0.25">
      <c r="A5928" s="89" t="s">
        <v>12506</v>
      </c>
      <c r="B5928" s="89" t="s">
        <v>12323</v>
      </c>
      <c r="C5928" s="89"/>
      <c r="D5928" s="89" t="s">
        <v>295</v>
      </c>
      <c r="E5928" s="94" t="s">
        <v>12457</v>
      </c>
      <c r="F5928" s="95" t="s">
        <v>12458</v>
      </c>
      <c r="G5928" s="89" t="s">
        <v>209</v>
      </c>
      <c r="H5928" s="89" t="s">
        <v>12507</v>
      </c>
      <c r="I5928" s="96">
        <v>1</v>
      </c>
      <c r="J5928" s="97">
        <v>6242</v>
      </c>
      <c r="K5928" s="98">
        <f t="shared" si="3205"/>
        <v>63693.88</v>
      </c>
      <c r="L5928" s="99">
        <f t="shared" si="3206"/>
        <v>1.0815399999999999</v>
      </c>
      <c r="M5928" s="100">
        <f t="shared" si="3207"/>
        <v>1.0590999999999999</v>
      </c>
      <c r="N5928" s="101">
        <f t="shared" si="3208"/>
        <v>0.97811300000000001</v>
      </c>
      <c r="O5928" s="100">
        <f t="shared" si="3209"/>
        <v>1</v>
      </c>
      <c r="P5928" s="98">
        <f t="shared" si="3210"/>
        <v>71361.88</v>
      </c>
      <c r="Q5928" s="97">
        <f t="shared" si="3211"/>
        <v>6993.46</v>
      </c>
      <c r="R5928" s="97"/>
      <c r="S5928" s="97"/>
    </row>
    <row r="5929" spans="1:19" x14ac:dyDescent="0.25">
      <c r="A5929" s="89" t="s">
        <v>12508</v>
      </c>
      <c r="B5929" s="89" t="s">
        <v>12323</v>
      </c>
      <c r="C5929" s="89"/>
      <c r="D5929" s="89" t="s">
        <v>297</v>
      </c>
      <c r="E5929" s="94" t="s">
        <v>12351</v>
      </c>
      <c r="F5929" s="95" t="s">
        <v>12352</v>
      </c>
      <c r="G5929" s="89" t="s">
        <v>1071</v>
      </c>
      <c r="H5929" s="89" t="s">
        <v>1696</v>
      </c>
      <c r="I5929" s="96">
        <v>1</v>
      </c>
      <c r="J5929" s="97">
        <v>27884</v>
      </c>
      <c r="K5929" s="98">
        <f t="shared" si="3205"/>
        <v>92946.67</v>
      </c>
      <c r="L5929" s="99">
        <f t="shared" si="3206"/>
        <v>1.0815399999999999</v>
      </c>
      <c r="M5929" s="100">
        <f t="shared" si="3207"/>
        <v>1.0590999999999999</v>
      </c>
      <c r="N5929" s="101">
        <f t="shared" si="3208"/>
        <v>0.97811300000000001</v>
      </c>
      <c r="O5929" s="100">
        <f t="shared" si="3209"/>
        <v>1</v>
      </c>
      <c r="P5929" s="98">
        <f t="shared" si="3210"/>
        <v>104136.37</v>
      </c>
      <c r="Q5929" s="97">
        <f t="shared" si="3211"/>
        <v>31240.91</v>
      </c>
      <c r="R5929" s="97"/>
      <c r="S5929" s="97"/>
    </row>
    <row r="5930" spans="1:19" ht="22.5" x14ac:dyDescent="0.25">
      <c r="A5930" s="89" t="s">
        <v>12509</v>
      </c>
      <c r="B5930" s="89" t="s">
        <v>12323</v>
      </c>
      <c r="C5930" s="89"/>
      <c r="D5930" s="89" t="s">
        <v>309</v>
      </c>
      <c r="E5930" s="94" t="s">
        <v>12510</v>
      </c>
      <c r="F5930" s="95" t="s">
        <v>12511</v>
      </c>
      <c r="G5930" s="89" t="s">
        <v>1077</v>
      </c>
      <c r="H5930" s="89" t="s">
        <v>12512</v>
      </c>
      <c r="I5930" s="96">
        <v>1</v>
      </c>
      <c r="J5930" s="97">
        <v>27815</v>
      </c>
      <c r="K5930" s="98">
        <f t="shared" si="3205"/>
        <v>917.99</v>
      </c>
      <c r="L5930" s="99">
        <f t="shared" si="3206"/>
        <v>1.0815399999999999</v>
      </c>
      <c r="M5930" s="100">
        <f t="shared" si="3207"/>
        <v>1.0590999999999999</v>
      </c>
      <c r="N5930" s="101">
        <f t="shared" si="3208"/>
        <v>0.97811300000000001</v>
      </c>
      <c r="O5930" s="100">
        <f t="shared" si="3209"/>
        <v>1</v>
      </c>
      <c r="P5930" s="98">
        <f t="shared" si="3210"/>
        <v>1028.51</v>
      </c>
      <c r="Q5930" s="97">
        <f t="shared" si="3211"/>
        <v>31163.85</v>
      </c>
      <c r="R5930" s="97"/>
      <c r="S5930" s="97"/>
    </row>
    <row r="5931" spans="1:19" x14ac:dyDescent="0.25">
      <c r="A5931" s="89" t="s">
        <v>12513</v>
      </c>
      <c r="B5931" s="89" t="s">
        <v>12323</v>
      </c>
      <c r="C5931" s="89"/>
      <c r="D5931" s="89" t="s">
        <v>311</v>
      </c>
      <c r="E5931" s="94" t="s">
        <v>12388</v>
      </c>
      <c r="F5931" s="95" t="s">
        <v>12389</v>
      </c>
      <c r="G5931" s="89" t="s">
        <v>209</v>
      </c>
      <c r="H5931" s="89" t="s">
        <v>460</v>
      </c>
      <c r="I5931" s="96">
        <v>1</v>
      </c>
      <c r="J5931" s="97">
        <v>687</v>
      </c>
      <c r="K5931" s="98">
        <f t="shared" si="3205"/>
        <v>22900</v>
      </c>
      <c r="L5931" s="99">
        <f t="shared" si="3206"/>
        <v>1.0815399999999999</v>
      </c>
      <c r="M5931" s="100">
        <f t="shared" si="3207"/>
        <v>1.0590999999999999</v>
      </c>
      <c r="N5931" s="101">
        <f t="shared" si="3208"/>
        <v>0.97811300000000001</v>
      </c>
      <c r="O5931" s="100">
        <f t="shared" si="3209"/>
        <v>1</v>
      </c>
      <c r="P5931" s="98">
        <f t="shared" si="3210"/>
        <v>25656.89</v>
      </c>
      <c r="Q5931" s="97">
        <f t="shared" si="3211"/>
        <v>769.71</v>
      </c>
      <c r="R5931" s="97"/>
      <c r="S5931" s="97"/>
    </row>
    <row r="5932" spans="1:19" x14ac:dyDescent="0.25">
      <c r="A5932" s="89" t="s">
        <v>12514</v>
      </c>
      <c r="B5932" s="89" t="s">
        <v>12323</v>
      </c>
      <c r="C5932" s="89"/>
      <c r="D5932" s="89" t="s">
        <v>218</v>
      </c>
      <c r="E5932" s="94" t="s">
        <v>2694</v>
      </c>
      <c r="F5932" s="95" t="s">
        <v>2695</v>
      </c>
      <c r="G5932" s="89" t="s">
        <v>970</v>
      </c>
      <c r="H5932" s="89" t="s">
        <v>1072</v>
      </c>
      <c r="I5932" s="96">
        <v>1</v>
      </c>
      <c r="J5932" s="97">
        <v>8710</v>
      </c>
      <c r="K5932" s="98">
        <f t="shared" si="3205"/>
        <v>17420</v>
      </c>
      <c r="L5932" s="99">
        <f t="shared" si="3206"/>
        <v>1.0815399999999999</v>
      </c>
      <c r="M5932" s="100">
        <f t="shared" si="3207"/>
        <v>1.0590999999999999</v>
      </c>
      <c r="N5932" s="101">
        <f t="shared" si="3208"/>
        <v>0.97811300000000001</v>
      </c>
      <c r="O5932" s="100">
        <f t="shared" si="3209"/>
        <v>1</v>
      </c>
      <c r="P5932" s="98">
        <f t="shared" si="3210"/>
        <v>19517.169999999998</v>
      </c>
      <c r="Q5932" s="97">
        <f t="shared" si="3211"/>
        <v>9758.59</v>
      </c>
      <c r="R5932" s="97"/>
      <c r="S5932" s="97"/>
    </row>
    <row r="5933" spans="1:19" ht="22.5" x14ac:dyDescent="0.25">
      <c r="A5933" s="89" t="s">
        <v>12515</v>
      </c>
      <c r="B5933" s="89" t="s">
        <v>12323</v>
      </c>
      <c r="C5933" s="89"/>
      <c r="D5933" s="89" t="s">
        <v>922</v>
      </c>
      <c r="E5933" s="94" t="s">
        <v>12467</v>
      </c>
      <c r="F5933" s="95" t="s">
        <v>12468</v>
      </c>
      <c r="G5933" s="89" t="s">
        <v>648</v>
      </c>
      <c r="H5933" s="89" t="s">
        <v>30</v>
      </c>
      <c r="I5933" s="96">
        <v>1</v>
      </c>
      <c r="J5933" s="97">
        <v>6348</v>
      </c>
      <c r="K5933" s="98">
        <f t="shared" si="3205"/>
        <v>2116</v>
      </c>
      <c r="L5933" s="99">
        <f t="shared" si="3206"/>
        <v>1.0815399999999999</v>
      </c>
      <c r="M5933" s="100">
        <f t="shared" si="3207"/>
        <v>1.0590999999999999</v>
      </c>
      <c r="N5933" s="101">
        <f t="shared" si="3208"/>
        <v>0.97811300000000001</v>
      </c>
      <c r="O5933" s="100">
        <f t="shared" si="3209"/>
        <v>1</v>
      </c>
      <c r="P5933" s="98">
        <f t="shared" si="3210"/>
        <v>2370.7399999999998</v>
      </c>
      <c r="Q5933" s="97">
        <f t="shared" si="3211"/>
        <v>7112.22</v>
      </c>
      <c r="R5933" s="97"/>
      <c r="S5933" s="97"/>
    </row>
    <row r="5934" spans="1:19" ht="22.5" x14ac:dyDescent="0.25">
      <c r="A5934" s="89" t="s">
        <v>12516</v>
      </c>
      <c r="B5934" s="89" t="s">
        <v>12323</v>
      </c>
      <c r="C5934" s="89"/>
      <c r="D5934" s="89" t="s">
        <v>924</v>
      </c>
      <c r="E5934" s="94" t="s">
        <v>12517</v>
      </c>
      <c r="F5934" s="95" t="s">
        <v>12518</v>
      </c>
      <c r="G5934" s="89" t="s">
        <v>648</v>
      </c>
      <c r="H5934" s="89" t="s">
        <v>24</v>
      </c>
      <c r="I5934" s="96">
        <v>1</v>
      </c>
      <c r="J5934" s="97">
        <v>162</v>
      </c>
      <c r="K5934" s="98">
        <f t="shared" si="3205"/>
        <v>81</v>
      </c>
      <c r="L5934" s="99">
        <f t="shared" si="3206"/>
        <v>1.0815399999999999</v>
      </c>
      <c r="M5934" s="100">
        <f t="shared" si="3207"/>
        <v>1.0590999999999999</v>
      </c>
      <c r="N5934" s="101">
        <f t="shared" si="3208"/>
        <v>0.97811300000000001</v>
      </c>
      <c r="O5934" s="100">
        <f t="shared" si="3209"/>
        <v>1</v>
      </c>
      <c r="P5934" s="98">
        <f t="shared" si="3210"/>
        <v>90.75</v>
      </c>
      <c r="Q5934" s="97">
        <f t="shared" si="3211"/>
        <v>181.5</v>
      </c>
      <c r="R5934" s="97"/>
      <c r="S5934" s="97"/>
    </row>
    <row r="5935" spans="1:19" ht="22.5" x14ac:dyDescent="0.25">
      <c r="A5935" s="89" t="s">
        <v>12519</v>
      </c>
      <c r="B5935" s="89" t="s">
        <v>12323</v>
      </c>
      <c r="C5935" s="89"/>
      <c r="D5935" s="89" t="s">
        <v>927</v>
      </c>
      <c r="E5935" s="94" t="s">
        <v>12520</v>
      </c>
      <c r="F5935" s="95" t="s">
        <v>12521</v>
      </c>
      <c r="G5935" s="89" t="s">
        <v>648</v>
      </c>
      <c r="H5935" s="89" t="s">
        <v>60</v>
      </c>
      <c r="I5935" s="96">
        <v>1</v>
      </c>
      <c r="J5935" s="97">
        <v>198309</v>
      </c>
      <c r="K5935" s="98">
        <f t="shared" si="3205"/>
        <v>19830.900000000001</v>
      </c>
      <c r="L5935" s="99">
        <f t="shared" si="3206"/>
        <v>1.0815399999999999</v>
      </c>
      <c r="M5935" s="100">
        <f t="shared" si="3207"/>
        <v>1.0590999999999999</v>
      </c>
      <c r="N5935" s="101">
        <f t="shared" si="3208"/>
        <v>0.97811300000000001</v>
      </c>
      <c r="O5935" s="100">
        <f t="shared" si="3209"/>
        <v>1</v>
      </c>
      <c r="P5935" s="98">
        <f t="shared" si="3210"/>
        <v>22218.31</v>
      </c>
      <c r="Q5935" s="97">
        <f t="shared" si="3211"/>
        <v>222183.1</v>
      </c>
      <c r="R5935" s="97"/>
      <c r="S5935" s="97"/>
    </row>
    <row r="5936" spans="1:19" ht="22.5" x14ac:dyDescent="0.25">
      <c r="A5936" s="89" t="s">
        <v>12522</v>
      </c>
      <c r="B5936" s="89" t="s">
        <v>12323</v>
      </c>
      <c r="C5936" s="89"/>
      <c r="D5936" s="89" t="s">
        <v>930</v>
      </c>
      <c r="E5936" s="94" t="s">
        <v>12523</v>
      </c>
      <c r="F5936" s="95" t="s">
        <v>12524</v>
      </c>
      <c r="G5936" s="89" t="s">
        <v>648</v>
      </c>
      <c r="H5936" s="89" t="s">
        <v>60</v>
      </c>
      <c r="I5936" s="96">
        <v>1</v>
      </c>
      <c r="J5936" s="97">
        <v>56119</v>
      </c>
      <c r="K5936" s="98">
        <f t="shared" si="3205"/>
        <v>5611.9</v>
      </c>
      <c r="L5936" s="99">
        <f t="shared" si="3206"/>
        <v>1.0815399999999999</v>
      </c>
      <c r="M5936" s="100">
        <f t="shared" si="3207"/>
        <v>1.0590999999999999</v>
      </c>
      <c r="N5936" s="101">
        <f t="shared" si="3208"/>
        <v>0.97811300000000001</v>
      </c>
      <c r="O5936" s="100">
        <f t="shared" si="3209"/>
        <v>1</v>
      </c>
      <c r="P5936" s="98">
        <f t="shared" si="3210"/>
        <v>6287.51</v>
      </c>
      <c r="Q5936" s="97">
        <f t="shared" si="3211"/>
        <v>62875.1</v>
      </c>
      <c r="R5936" s="97"/>
      <c r="S5936" s="97"/>
    </row>
    <row r="5937" spans="1:19" x14ac:dyDescent="0.25">
      <c r="A5937" s="89" t="s">
        <v>12525</v>
      </c>
      <c r="B5937" s="89" t="s">
        <v>12323</v>
      </c>
      <c r="C5937" s="89"/>
      <c r="D5937" s="89" t="s">
        <v>936</v>
      </c>
      <c r="E5937" s="94" t="s">
        <v>11738</v>
      </c>
      <c r="F5937" s="95" t="s">
        <v>11739</v>
      </c>
      <c r="G5937" s="89" t="s">
        <v>970</v>
      </c>
      <c r="H5937" s="89" t="s">
        <v>1183</v>
      </c>
      <c r="I5937" s="96">
        <v>1</v>
      </c>
      <c r="J5937" s="97">
        <v>2723</v>
      </c>
      <c r="K5937" s="98">
        <f t="shared" si="3205"/>
        <v>13615</v>
      </c>
      <c r="L5937" s="99">
        <f t="shared" si="3206"/>
        <v>1.0815399999999999</v>
      </c>
      <c r="M5937" s="100">
        <f t="shared" si="3207"/>
        <v>1.0590999999999999</v>
      </c>
      <c r="N5937" s="101">
        <f t="shared" si="3208"/>
        <v>0.97811300000000001</v>
      </c>
      <c r="O5937" s="100">
        <f t="shared" si="3209"/>
        <v>1</v>
      </c>
      <c r="P5937" s="98">
        <f t="shared" si="3210"/>
        <v>15254.09</v>
      </c>
      <c r="Q5937" s="97">
        <f t="shared" si="3211"/>
        <v>3050.82</v>
      </c>
      <c r="R5937" s="97"/>
      <c r="S5937" s="97"/>
    </row>
    <row r="5938" spans="1:19" ht="22.5" x14ac:dyDescent="0.25">
      <c r="A5938" s="89" t="s">
        <v>12526</v>
      </c>
      <c r="B5938" s="89" t="s">
        <v>12323</v>
      </c>
      <c r="C5938" s="89"/>
      <c r="D5938" s="89" t="s">
        <v>941</v>
      </c>
      <c r="E5938" s="94" t="s">
        <v>12527</v>
      </c>
      <c r="F5938" s="95" t="s">
        <v>12528</v>
      </c>
      <c r="G5938" s="89" t="s">
        <v>648</v>
      </c>
      <c r="H5938" s="89" t="s">
        <v>24</v>
      </c>
      <c r="I5938" s="96">
        <v>1</v>
      </c>
      <c r="J5938" s="97">
        <v>606120</v>
      </c>
      <c r="K5938" s="98">
        <f t="shared" si="3205"/>
        <v>303060</v>
      </c>
      <c r="L5938" s="99">
        <f t="shared" si="3206"/>
        <v>1.0815399999999999</v>
      </c>
      <c r="M5938" s="100">
        <f t="shared" si="3207"/>
        <v>1.0590999999999999</v>
      </c>
      <c r="N5938" s="101">
        <f t="shared" si="3208"/>
        <v>0.97811300000000001</v>
      </c>
      <c r="O5938" s="100">
        <f t="shared" si="3209"/>
        <v>1</v>
      </c>
      <c r="P5938" s="98">
        <f t="shared" si="3210"/>
        <v>339544.89</v>
      </c>
      <c r="Q5938" s="97">
        <f t="shared" si="3211"/>
        <v>679089.78</v>
      </c>
      <c r="R5938" s="97"/>
      <c r="S5938" s="97"/>
    </row>
    <row r="5939" spans="1:19" x14ac:dyDescent="0.25">
      <c r="A5939" s="89" t="s">
        <v>12529</v>
      </c>
      <c r="B5939" s="89" t="s">
        <v>12323</v>
      </c>
      <c r="C5939" s="89"/>
      <c r="D5939" s="89" t="s">
        <v>946</v>
      </c>
      <c r="E5939" s="94" t="s">
        <v>11697</v>
      </c>
      <c r="F5939" s="95" t="s">
        <v>11698</v>
      </c>
      <c r="G5939" s="89" t="s">
        <v>970</v>
      </c>
      <c r="H5939" s="89" t="s">
        <v>9911</v>
      </c>
      <c r="I5939" s="96">
        <v>1</v>
      </c>
      <c r="J5939" s="97">
        <v>12927</v>
      </c>
      <c r="K5939" s="98">
        <f t="shared" si="3205"/>
        <v>9233.57</v>
      </c>
      <c r="L5939" s="99">
        <f t="shared" si="3206"/>
        <v>1.0815399999999999</v>
      </c>
      <c r="M5939" s="100">
        <f t="shared" si="3207"/>
        <v>1.0590999999999999</v>
      </c>
      <c r="N5939" s="101">
        <f t="shared" si="3208"/>
        <v>0.97811300000000001</v>
      </c>
      <c r="O5939" s="100">
        <f t="shared" si="3209"/>
        <v>1</v>
      </c>
      <c r="P5939" s="98">
        <f t="shared" si="3210"/>
        <v>10345.18</v>
      </c>
      <c r="Q5939" s="97">
        <f t="shared" si="3211"/>
        <v>14483.25</v>
      </c>
      <c r="R5939" s="97"/>
      <c r="S5939" s="97"/>
    </row>
    <row r="5940" spans="1:19" ht="22.5" x14ac:dyDescent="0.25">
      <c r="A5940" s="89" t="s">
        <v>12530</v>
      </c>
      <c r="B5940" s="89" t="s">
        <v>12323</v>
      </c>
      <c r="C5940" s="89"/>
      <c r="D5940" s="89" t="s">
        <v>952</v>
      </c>
      <c r="E5940" s="94" t="s">
        <v>12531</v>
      </c>
      <c r="F5940" s="95" t="s">
        <v>12532</v>
      </c>
      <c r="G5940" s="89" t="s">
        <v>648</v>
      </c>
      <c r="H5940" s="89" t="s">
        <v>55</v>
      </c>
      <c r="I5940" s="96">
        <v>1</v>
      </c>
      <c r="J5940" s="97">
        <v>334695</v>
      </c>
      <c r="K5940" s="98">
        <f t="shared" si="3205"/>
        <v>41836.879999999997</v>
      </c>
      <c r="L5940" s="99">
        <f t="shared" si="3206"/>
        <v>1.0815399999999999</v>
      </c>
      <c r="M5940" s="100">
        <f t="shared" si="3207"/>
        <v>1.0590999999999999</v>
      </c>
      <c r="N5940" s="101">
        <f t="shared" si="3208"/>
        <v>0.97811300000000001</v>
      </c>
      <c r="O5940" s="100">
        <f t="shared" si="3209"/>
        <v>1</v>
      </c>
      <c r="P5940" s="98">
        <f t="shared" si="3210"/>
        <v>46873.55</v>
      </c>
      <c r="Q5940" s="97">
        <f t="shared" si="3211"/>
        <v>374988.4</v>
      </c>
      <c r="R5940" s="97"/>
      <c r="S5940" s="97"/>
    </row>
    <row r="5941" spans="1:19" ht="22.5" x14ac:dyDescent="0.25">
      <c r="A5941" s="89" t="s">
        <v>12533</v>
      </c>
      <c r="B5941" s="89" t="s">
        <v>12323</v>
      </c>
      <c r="C5941" s="89"/>
      <c r="D5941" s="89" t="s">
        <v>957</v>
      </c>
      <c r="E5941" s="94" t="s">
        <v>12534</v>
      </c>
      <c r="F5941" s="95" t="s">
        <v>12535</v>
      </c>
      <c r="G5941" s="89" t="s">
        <v>648</v>
      </c>
      <c r="H5941" s="89" t="s">
        <v>43</v>
      </c>
      <c r="I5941" s="96">
        <v>1</v>
      </c>
      <c r="J5941" s="97">
        <v>6365</v>
      </c>
      <c r="K5941" s="98">
        <f t="shared" si="3205"/>
        <v>1060.83</v>
      </c>
      <c r="L5941" s="99">
        <f t="shared" si="3206"/>
        <v>1.0815399999999999</v>
      </c>
      <c r="M5941" s="100">
        <f t="shared" si="3207"/>
        <v>1.0590999999999999</v>
      </c>
      <c r="N5941" s="101">
        <f t="shared" si="3208"/>
        <v>0.97811300000000001</v>
      </c>
      <c r="O5941" s="100">
        <f t="shared" si="3209"/>
        <v>1</v>
      </c>
      <c r="P5941" s="98">
        <f t="shared" si="3210"/>
        <v>1188.54</v>
      </c>
      <c r="Q5941" s="97">
        <f t="shared" si="3211"/>
        <v>7131.24</v>
      </c>
      <c r="R5941" s="97"/>
      <c r="S5941" s="97"/>
    </row>
    <row r="5942" spans="1:19" x14ac:dyDescent="0.25">
      <c r="A5942" s="89" t="s">
        <v>12536</v>
      </c>
      <c r="B5942" s="89" t="s">
        <v>12323</v>
      </c>
      <c r="C5942" s="89"/>
      <c r="D5942" s="89" t="s">
        <v>962</v>
      </c>
      <c r="E5942" s="94" t="s">
        <v>12537</v>
      </c>
      <c r="F5942" s="95" t="s">
        <v>12538</v>
      </c>
      <c r="G5942" s="89" t="s">
        <v>648</v>
      </c>
      <c r="H5942" s="89" t="s">
        <v>40</v>
      </c>
      <c r="I5942" s="96">
        <v>1</v>
      </c>
      <c r="J5942" s="97">
        <v>125185</v>
      </c>
      <c r="K5942" s="98">
        <f t="shared" si="3205"/>
        <v>25037</v>
      </c>
      <c r="L5942" s="99">
        <f t="shared" si="3206"/>
        <v>1.0815399999999999</v>
      </c>
      <c r="M5942" s="100">
        <f t="shared" si="3207"/>
        <v>1.0590999999999999</v>
      </c>
      <c r="N5942" s="101">
        <f t="shared" si="3208"/>
        <v>0.97811300000000001</v>
      </c>
      <c r="O5942" s="100">
        <f t="shared" si="3209"/>
        <v>1</v>
      </c>
      <c r="P5942" s="98">
        <f t="shared" si="3210"/>
        <v>28051.16</v>
      </c>
      <c r="Q5942" s="97">
        <f t="shared" si="3211"/>
        <v>140255.79999999999</v>
      </c>
      <c r="R5942" s="97"/>
      <c r="S5942" s="97"/>
    </row>
    <row r="5943" spans="1:19" ht="22.5" x14ac:dyDescent="0.25">
      <c r="A5943" s="89" t="s">
        <v>12539</v>
      </c>
      <c r="B5943" s="89" t="s">
        <v>12323</v>
      </c>
      <c r="C5943" s="89"/>
      <c r="D5943" s="89" t="s">
        <v>967</v>
      </c>
      <c r="E5943" s="94" t="s">
        <v>12540</v>
      </c>
      <c r="F5943" s="95" t="s">
        <v>12541</v>
      </c>
      <c r="G5943" s="89" t="s">
        <v>648</v>
      </c>
      <c r="H5943" s="89" t="s">
        <v>40</v>
      </c>
      <c r="I5943" s="96">
        <v>1</v>
      </c>
      <c r="J5943" s="97">
        <v>2660777</v>
      </c>
      <c r="K5943" s="98">
        <f t="shared" si="3205"/>
        <v>532155.4</v>
      </c>
      <c r="L5943" s="99">
        <f t="shared" si="3206"/>
        <v>1.0815399999999999</v>
      </c>
      <c r="M5943" s="100">
        <f t="shared" si="3207"/>
        <v>1.0590999999999999</v>
      </c>
      <c r="N5943" s="101">
        <f t="shared" si="3208"/>
        <v>0.97811300000000001</v>
      </c>
      <c r="O5943" s="100">
        <f t="shared" si="3209"/>
        <v>1</v>
      </c>
      <c r="P5943" s="98">
        <f t="shared" si="3210"/>
        <v>596220.71</v>
      </c>
      <c r="Q5943" s="97">
        <f t="shared" si="3211"/>
        <v>2981103.55</v>
      </c>
      <c r="R5943" s="97"/>
      <c r="S5943" s="97"/>
    </row>
    <row r="5944" spans="1:19" x14ac:dyDescent="0.25">
      <c r="A5944" s="89" t="s">
        <v>12542</v>
      </c>
      <c r="B5944" s="89" t="s">
        <v>12323</v>
      </c>
      <c r="C5944" s="89"/>
      <c r="D5944" s="89" t="s">
        <v>973</v>
      </c>
      <c r="E5944" s="94" t="s">
        <v>11697</v>
      </c>
      <c r="F5944" s="95" t="s">
        <v>11698</v>
      </c>
      <c r="G5944" s="89" t="s">
        <v>970</v>
      </c>
      <c r="H5944" s="89" t="s">
        <v>1183</v>
      </c>
      <c r="I5944" s="96">
        <v>1</v>
      </c>
      <c r="J5944" s="97">
        <v>1847</v>
      </c>
      <c r="K5944" s="98">
        <f t="shared" si="3205"/>
        <v>9235</v>
      </c>
      <c r="L5944" s="99">
        <f t="shared" si="3206"/>
        <v>1.0815399999999999</v>
      </c>
      <c r="M5944" s="100">
        <f t="shared" si="3207"/>
        <v>1.0590999999999999</v>
      </c>
      <c r="N5944" s="101">
        <f t="shared" si="3208"/>
        <v>0.97811300000000001</v>
      </c>
      <c r="O5944" s="100">
        <f t="shared" si="3209"/>
        <v>1</v>
      </c>
      <c r="P5944" s="98">
        <f t="shared" si="3210"/>
        <v>10346.790000000001</v>
      </c>
      <c r="Q5944" s="97">
        <f t="shared" si="3211"/>
        <v>2069.36</v>
      </c>
      <c r="R5944" s="97"/>
      <c r="S5944" s="97"/>
    </row>
    <row r="5945" spans="1:19" ht="22.5" x14ac:dyDescent="0.25">
      <c r="A5945" s="89" t="s">
        <v>12543</v>
      </c>
      <c r="B5945" s="89" t="s">
        <v>12323</v>
      </c>
      <c r="C5945" s="89"/>
      <c r="D5945" s="89" t="s">
        <v>979</v>
      </c>
      <c r="E5945" s="94" t="s">
        <v>12544</v>
      </c>
      <c r="F5945" s="95" t="s">
        <v>12545</v>
      </c>
      <c r="G5945" s="89" t="s">
        <v>648</v>
      </c>
      <c r="H5945" s="89" t="s">
        <v>24</v>
      </c>
      <c r="I5945" s="96">
        <v>1</v>
      </c>
      <c r="J5945" s="97">
        <v>5428</v>
      </c>
      <c r="K5945" s="98">
        <f t="shared" si="3205"/>
        <v>2714</v>
      </c>
      <c r="L5945" s="99">
        <f t="shared" si="3206"/>
        <v>1.0815399999999999</v>
      </c>
      <c r="M5945" s="100">
        <f t="shared" si="3207"/>
        <v>1.0590999999999999</v>
      </c>
      <c r="N5945" s="101">
        <f t="shared" si="3208"/>
        <v>0.97811300000000001</v>
      </c>
      <c r="O5945" s="100">
        <f t="shared" si="3209"/>
        <v>1</v>
      </c>
      <c r="P5945" s="98">
        <f t="shared" si="3210"/>
        <v>3040.73</v>
      </c>
      <c r="Q5945" s="97">
        <f t="shared" si="3211"/>
        <v>6081.46</v>
      </c>
      <c r="R5945" s="97"/>
      <c r="S5945" s="97"/>
    </row>
    <row r="5946" spans="1:19" ht="22.5" x14ac:dyDescent="0.25">
      <c r="A5946" s="89" t="s">
        <v>12546</v>
      </c>
      <c r="B5946" s="89" t="s">
        <v>12323</v>
      </c>
      <c r="C5946" s="89"/>
      <c r="D5946" s="89" t="s">
        <v>985</v>
      </c>
      <c r="E5946" s="94" t="s">
        <v>11719</v>
      </c>
      <c r="F5946" s="95" t="s">
        <v>11720</v>
      </c>
      <c r="G5946" s="89" t="s">
        <v>648</v>
      </c>
      <c r="H5946" s="89" t="s">
        <v>34</v>
      </c>
      <c r="I5946" s="96">
        <v>1</v>
      </c>
      <c r="J5946" s="97">
        <v>1454</v>
      </c>
      <c r="K5946" s="98">
        <f t="shared" si="3205"/>
        <v>363.5</v>
      </c>
      <c r="L5946" s="99">
        <f t="shared" si="3206"/>
        <v>1.0815399999999999</v>
      </c>
      <c r="M5946" s="100">
        <f t="shared" si="3207"/>
        <v>1.0590999999999999</v>
      </c>
      <c r="N5946" s="101">
        <f t="shared" si="3208"/>
        <v>0.97811300000000001</v>
      </c>
      <c r="O5946" s="100">
        <f t="shared" si="3209"/>
        <v>1</v>
      </c>
      <c r="P5946" s="98">
        <f t="shared" si="3210"/>
        <v>407.26</v>
      </c>
      <c r="Q5946" s="97">
        <f t="shared" si="3211"/>
        <v>1629.04</v>
      </c>
      <c r="R5946" s="97"/>
      <c r="S5946" s="97"/>
    </row>
    <row r="5947" spans="1:19" ht="22.5" x14ac:dyDescent="0.25">
      <c r="A5947" s="89" t="s">
        <v>12547</v>
      </c>
      <c r="B5947" s="89" t="s">
        <v>12323</v>
      </c>
      <c r="C5947" s="89"/>
      <c r="D5947" s="89" t="s">
        <v>988</v>
      </c>
      <c r="E5947" s="94" t="s">
        <v>12548</v>
      </c>
      <c r="F5947" s="95" t="s">
        <v>12549</v>
      </c>
      <c r="G5947" s="89" t="s">
        <v>648</v>
      </c>
      <c r="H5947" s="89" t="s">
        <v>34</v>
      </c>
      <c r="I5947" s="96">
        <v>1</v>
      </c>
      <c r="J5947" s="97">
        <v>1365</v>
      </c>
      <c r="K5947" s="98">
        <f t="shared" si="3205"/>
        <v>341.25</v>
      </c>
      <c r="L5947" s="99">
        <f t="shared" si="3206"/>
        <v>1.0815399999999999</v>
      </c>
      <c r="M5947" s="100">
        <f t="shared" si="3207"/>
        <v>1.0590999999999999</v>
      </c>
      <c r="N5947" s="101">
        <f t="shared" si="3208"/>
        <v>0.97811300000000001</v>
      </c>
      <c r="O5947" s="100">
        <f t="shared" si="3209"/>
        <v>1</v>
      </c>
      <c r="P5947" s="98">
        <f t="shared" si="3210"/>
        <v>382.33</v>
      </c>
      <c r="Q5947" s="97">
        <f t="shared" si="3211"/>
        <v>1529.32</v>
      </c>
      <c r="R5947" s="97"/>
      <c r="S5947" s="97"/>
    </row>
    <row r="5948" spans="1:19" x14ac:dyDescent="0.25">
      <c r="A5948" s="89"/>
      <c r="B5948" s="90"/>
      <c r="C5948" s="90"/>
      <c r="D5948" s="91"/>
      <c r="E5948" s="92"/>
      <c r="F5948" s="92" t="s">
        <v>12550</v>
      </c>
      <c r="G5948" s="91"/>
      <c r="H5948" s="91"/>
      <c r="I5948" s="93">
        <v>1</v>
      </c>
      <c r="J5948" s="91"/>
      <c r="K5948" s="98"/>
      <c r="L5948" s="99"/>
      <c r="M5948" s="100"/>
      <c r="N5948" s="101"/>
      <c r="O5948" s="100"/>
      <c r="P5948" s="98"/>
      <c r="Q5948" s="91"/>
      <c r="R5948" s="91"/>
      <c r="S5948" s="91"/>
    </row>
    <row r="5949" spans="1:19" x14ac:dyDescent="0.25">
      <c r="A5949" s="89" t="s">
        <v>12551</v>
      </c>
      <c r="B5949" s="89" t="s">
        <v>12323</v>
      </c>
      <c r="C5949" s="89"/>
      <c r="D5949" s="89" t="s">
        <v>991</v>
      </c>
      <c r="E5949" s="94" t="s">
        <v>11827</v>
      </c>
      <c r="F5949" s="95" t="s">
        <v>11908</v>
      </c>
      <c r="G5949" s="89" t="s">
        <v>209</v>
      </c>
      <c r="H5949" s="89" t="s">
        <v>12552</v>
      </c>
      <c r="I5949" s="96">
        <v>1</v>
      </c>
      <c r="J5949" s="97">
        <v>150697</v>
      </c>
      <c r="K5949" s="98">
        <f t="shared" ref="K5949:K5971" si="3212">J5949/H5949</f>
        <v>334139.69</v>
      </c>
      <c r="L5949" s="99">
        <f t="shared" ref="L5949:L5971" si="3213">$L$8</f>
        <v>1.0815399999999999</v>
      </c>
      <c r="M5949" s="100">
        <f t="shared" ref="M5949:M5971" si="3214">$M$8</f>
        <v>1.0590999999999999</v>
      </c>
      <c r="N5949" s="101">
        <f t="shared" ref="N5949:N5971" si="3215">$N$8</f>
        <v>0.97811300000000001</v>
      </c>
      <c r="O5949" s="100">
        <f t="shared" ref="O5949:O5971" si="3216">$O$8</f>
        <v>1</v>
      </c>
      <c r="P5949" s="98">
        <f t="shared" ref="P5949:P5971" si="3217">K5949*L5949*M5949*N5949*O5949</f>
        <v>374366.22</v>
      </c>
      <c r="Q5949" s="97">
        <f t="shared" ref="Q5949:Q5971" si="3218">H5949*P5949</f>
        <v>168839.17</v>
      </c>
      <c r="R5949" s="97"/>
      <c r="S5949" s="97"/>
    </row>
    <row r="5950" spans="1:19" ht="22.5" x14ac:dyDescent="0.25">
      <c r="A5950" s="89" t="s">
        <v>12553</v>
      </c>
      <c r="B5950" s="89" t="s">
        <v>12323</v>
      </c>
      <c r="C5950" s="89"/>
      <c r="D5950" s="89" t="s">
        <v>995</v>
      </c>
      <c r="E5950" s="94" t="s">
        <v>12554</v>
      </c>
      <c r="F5950" s="95" t="s">
        <v>12555</v>
      </c>
      <c r="G5950" s="89" t="s">
        <v>1077</v>
      </c>
      <c r="H5950" s="89" t="s">
        <v>12556</v>
      </c>
      <c r="I5950" s="96">
        <v>1</v>
      </c>
      <c r="J5950" s="97">
        <v>871749</v>
      </c>
      <c r="K5950" s="98">
        <f t="shared" si="3212"/>
        <v>1917.58</v>
      </c>
      <c r="L5950" s="99">
        <f t="shared" si="3213"/>
        <v>1.0815399999999999</v>
      </c>
      <c r="M5950" s="100">
        <f t="shared" si="3214"/>
        <v>1.0590999999999999</v>
      </c>
      <c r="N5950" s="101">
        <f t="shared" si="3215"/>
        <v>0.97811300000000001</v>
      </c>
      <c r="O5950" s="100">
        <f t="shared" si="3216"/>
        <v>1</v>
      </c>
      <c r="P5950" s="98">
        <f t="shared" si="3217"/>
        <v>2148.4299999999998</v>
      </c>
      <c r="Q5950" s="97">
        <f t="shared" si="3218"/>
        <v>976693.47</v>
      </c>
      <c r="R5950" s="97"/>
      <c r="S5950" s="97"/>
    </row>
    <row r="5951" spans="1:19" x14ac:dyDescent="0.25">
      <c r="A5951" s="89" t="s">
        <v>12557</v>
      </c>
      <c r="B5951" s="89" t="s">
        <v>12323</v>
      </c>
      <c r="C5951" s="89"/>
      <c r="D5951" s="89" t="s">
        <v>998</v>
      </c>
      <c r="E5951" s="94" t="s">
        <v>11661</v>
      </c>
      <c r="F5951" s="95" t="s">
        <v>11662</v>
      </c>
      <c r="G5951" s="89" t="s">
        <v>209</v>
      </c>
      <c r="H5951" s="89" t="s">
        <v>5511</v>
      </c>
      <c r="I5951" s="96">
        <v>1</v>
      </c>
      <c r="J5951" s="97">
        <v>5655</v>
      </c>
      <c r="K5951" s="98">
        <f t="shared" si="3212"/>
        <v>257045.45</v>
      </c>
      <c r="L5951" s="99">
        <f t="shared" si="3213"/>
        <v>1.0815399999999999</v>
      </c>
      <c r="M5951" s="100">
        <f t="shared" si="3214"/>
        <v>1.0590999999999999</v>
      </c>
      <c r="N5951" s="101">
        <f t="shared" si="3215"/>
        <v>0.97811300000000001</v>
      </c>
      <c r="O5951" s="100">
        <f t="shared" si="3216"/>
        <v>1</v>
      </c>
      <c r="P5951" s="98">
        <f t="shared" si="3217"/>
        <v>287990.73</v>
      </c>
      <c r="Q5951" s="97">
        <f t="shared" si="3218"/>
        <v>6335.8</v>
      </c>
      <c r="R5951" s="97"/>
      <c r="S5951" s="97"/>
    </row>
    <row r="5952" spans="1:19" ht="22.5" x14ac:dyDescent="0.25">
      <c r="A5952" s="89" t="s">
        <v>12558</v>
      </c>
      <c r="B5952" s="89" t="s">
        <v>12323</v>
      </c>
      <c r="C5952" s="89"/>
      <c r="D5952" s="89" t="s">
        <v>1002</v>
      </c>
      <c r="E5952" s="94" t="s">
        <v>12510</v>
      </c>
      <c r="F5952" s="95" t="s">
        <v>11666</v>
      </c>
      <c r="G5952" s="89" t="s">
        <v>1077</v>
      </c>
      <c r="H5952" s="89" t="s">
        <v>12559</v>
      </c>
      <c r="I5952" s="96">
        <v>1</v>
      </c>
      <c r="J5952" s="97">
        <v>20357</v>
      </c>
      <c r="K5952" s="98">
        <f t="shared" si="3212"/>
        <v>917.97</v>
      </c>
      <c r="L5952" s="99">
        <f t="shared" si="3213"/>
        <v>1.0815399999999999</v>
      </c>
      <c r="M5952" s="100">
        <f t="shared" si="3214"/>
        <v>1.0590999999999999</v>
      </c>
      <c r="N5952" s="101">
        <f t="shared" si="3215"/>
        <v>0.97811300000000001</v>
      </c>
      <c r="O5952" s="100">
        <f t="shared" si="3216"/>
        <v>1</v>
      </c>
      <c r="P5952" s="98">
        <f t="shared" si="3217"/>
        <v>1028.48</v>
      </c>
      <c r="Q5952" s="97">
        <f t="shared" si="3218"/>
        <v>22807.57</v>
      </c>
      <c r="R5952" s="97"/>
      <c r="S5952" s="97"/>
    </row>
    <row r="5953" spans="1:19" x14ac:dyDescent="0.25">
      <c r="A5953" s="89" t="s">
        <v>12560</v>
      </c>
      <c r="B5953" s="89" t="s">
        <v>12323</v>
      </c>
      <c r="C5953" s="89"/>
      <c r="D5953" s="89" t="s">
        <v>1005</v>
      </c>
      <c r="E5953" s="94" t="s">
        <v>2694</v>
      </c>
      <c r="F5953" s="95" t="s">
        <v>2695</v>
      </c>
      <c r="G5953" s="89" t="s">
        <v>970</v>
      </c>
      <c r="H5953" s="89" t="s">
        <v>1265</v>
      </c>
      <c r="I5953" s="96">
        <v>1</v>
      </c>
      <c r="J5953" s="97">
        <v>13934</v>
      </c>
      <c r="K5953" s="98">
        <f t="shared" si="3212"/>
        <v>17417.5</v>
      </c>
      <c r="L5953" s="99">
        <f t="shared" si="3213"/>
        <v>1.0815399999999999</v>
      </c>
      <c r="M5953" s="100">
        <f t="shared" si="3214"/>
        <v>1.0590999999999999</v>
      </c>
      <c r="N5953" s="101">
        <f t="shared" si="3215"/>
        <v>0.97811300000000001</v>
      </c>
      <c r="O5953" s="100">
        <f t="shared" si="3216"/>
        <v>1</v>
      </c>
      <c r="P5953" s="98">
        <f t="shared" si="3217"/>
        <v>19514.36</v>
      </c>
      <c r="Q5953" s="97">
        <f t="shared" si="3218"/>
        <v>15611.49</v>
      </c>
      <c r="R5953" s="97"/>
      <c r="S5953" s="97"/>
    </row>
    <row r="5954" spans="1:19" ht="22.5" x14ac:dyDescent="0.25">
      <c r="A5954" s="89" t="s">
        <v>12561</v>
      </c>
      <c r="B5954" s="89" t="s">
        <v>12323</v>
      </c>
      <c r="C5954" s="89"/>
      <c r="D5954" s="89" t="s">
        <v>1012</v>
      </c>
      <c r="E5954" s="94" t="s">
        <v>12562</v>
      </c>
      <c r="F5954" s="95" t="s">
        <v>12563</v>
      </c>
      <c r="G5954" s="89" t="s">
        <v>648</v>
      </c>
      <c r="H5954" s="89" t="s">
        <v>43</v>
      </c>
      <c r="I5954" s="96">
        <v>1</v>
      </c>
      <c r="J5954" s="97">
        <v>522</v>
      </c>
      <c r="K5954" s="98">
        <f t="shared" si="3212"/>
        <v>87</v>
      </c>
      <c r="L5954" s="99">
        <f t="shared" si="3213"/>
        <v>1.0815399999999999</v>
      </c>
      <c r="M5954" s="100">
        <f t="shared" si="3214"/>
        <v>1.0590999999999999</v>
      </c>
      <c r="N5954" s="101">
        <f t="shared" si="3215"/>
        <v>0.97811300000000001</v>
      </c>
      <c r="O5954" s="100">
        <f t="shared" si="3216"/>
        <v>1</v>
      </c>
      <c r="P5954" s="98">
        <f t="shared" si="3217"/>
        <v>97.47</v>
      </c>
      <c r="Q5954" s="97">
        <f t="shared" si="3218"/>
        <v>584.82000000000005</v>
      </c>
      <c r="R5954" s="97"/>
      <c r="S5954" s="97"/>
    </row>
    <row r="5955" spans="1:19" ht="22.5" x14ac:dyDescent="0.25">
      <c r="A5955" s="89" t="s">
        <v>12564</v>
      </c>
      <c r="B5955" s="89" t="s">
        <v>12323</v>
      </c>
      <c r="C5955" s="89"/>
      <c r="D5955" s="89" t="s">
        <v>1017</v>
      </c>
      <c r="E5955" s="94" t="s">
        <v>12517</v>
      </c>
      <c r="F5955" s="95" t="s">
        <v>12518</v>
      </c>
      <c r="G5955" s="89" t="s">
        <v>648</v>
      </c>
      <c r="H5955" s="89" t="s">
        <v>24</v>
      </c>
      <c r="I5955" s="96">
        <v>1</v>
      </c>
      <c r="J5955" s="97">
        <v>162</v>
      </c>
      <c r="K5955" s="98">
        <f t="shared" si="3212"/>
        <v>81</v>
      </c>
      <c r="L5955" s="99">
        <f t="shared" si="3213"/>
        <v>1.0815399999999999</v>
      </c>
      <c r="M5955" s="100">
        <f t="shared" si="3214"/>
        <v>1.0590999999999999</v>
      </c>
      <c r="N5955" s="101">
        <f t="shared" si="3215"/>
        <v>0.97811300000000001</v>
      </c>
      <c r="O5955" s="100">
        <f t="shared" si="3216"/>
        <v>1</v>
      </c>
      <c r="P5955" s="98">
        <f t="shared" si="3217"/>
        <v>90.75</v>
      </c>
      <c r="Q5955" s="97">
        <f t="shared" si="3218"/>
        <v>181.5</v>
      </c>
      <c r="R5955" s="97"/>
      <c r="S5955" s="97"/>
    </row>
    <row r="5956" spans="1:19" ht="22.5" x14ac:dyDescent="0.25">
      <c r="A5956" s="89" t="s">
        <v>12565</v>
      </c>
      <c r="B5956" s="89" t="s">
        <v>12323</v>
      </c>
      <c r="C5956" s="89"/>
      <c r="D5956" s="89" t="s">
        <v>1022</v>
      </c>
      <c r="E5956" s="94" t="s">
        <v>11719</v>
      </c>
      <c r="F5956" s="95" t="s">
        <v>11720</v>
      </c>
      <c r="G5956" s="89" t="s">
        <v>648</v>
      </c>
      <c r="H5956" s="89" t="s">
        <v>34</v>
      </c>
      <c r="I5956" s="96">
        <v>1</v>
      </c>
      <c r="J5956" s="97">
        <v>1454</v>
      </c>
      <c r="K5956" s="98">
        <f t="shared" si="3212"/>
        <v>363.5</v>
      </c>
      <c r="L5956" s="99">
        <f t="shared" si="3213"/>
        <v>1.0815399999999999</v>
      </c>
      <c r="M5956" s="100">
        <f t="shared" si="3214"/>
        <v>1.0590999999999999</v>
      </c>
      <c r="N5956" s="101">
        <f t="shared" si="3215"/>
        <v>0.97811300000000001</v>
      </c>
      <c r="O5956" s="100">
        <f t="shared" si="3216"/>
        <v>1</v>
      </c>
      <c r="P5956" s="98">
        <f t="shared" si="3217"/>
        <v>407.26</v>
      </c>
      <c r="Q5956" s="97">
        <f t="shared" si="3218"/>
        <v>1629.04</v>
      </c>
      <c r="R5956" s="97"/>
      <c r="S5956" s="97"/>
    </row>
    <row r="5957" spans="1:19" ht="22.5" x14ac:dyDescent="0.25">
      <c r="A5957" s="89" t="s">
        <v>12566</v>
      </c>
      <c r="B5957" s="89" t="s">
        <v>12323</v>
      </c>
      <c r="C5957" s="89"/>
      <c r="D5957" s="89" t="s">
        <v>1027</v>
      </c>
      <c r="E5957" s="94" t="s">
        <v>11950</v>
      </c>
      <c r="F5957" s="95" t="s">
        <v>11951</v>
      </c>
      <c r="G5957" s="89" t="s">
        <v>648</v>
      </c>
      <c r="H5957" s="89" t="s">
        <v>34</v>
      </c>
      <c r="I5957" s="96">
        <v>1</v>
      </c>
      <c r="J5957" s="97">
        <v>2861</v>
      </c>
      <c r="K5957" s="98">
        <f t="shared" si="3212"/>
        <v>715.25</v>
      </c>
      <c r="L5957" s="99">
        <f t="shared" si="3213"/>
        <v>1.0815399999999999</v>
      </c>
      <c r="M5957" s="100">
        <f t="shared" si="3214"/>
        <v>1.0590999999999999</v>
      </c>
      <c r="N5957" s="101">
        <f t="shared" si="3215"/>
        <v>0.97811300000000001</v>
      </c>
      <c r="O5957" s="100">
        <f t="shared" si="3216"/>
        <v>1</v>
      </c>
      <c r="P5957" s="98">
        <f t="shared" si="3217"/>
        <v>801.36</v>
      </c>
      <c r="Q5957" s="97">
        <f t="shared" si="3218"/>
        <v>3205.44</v>
      </c>
      <c r="R5957" s="97"/>
      <c r="S5957" s="97"/>
    </row>
    <row r="5958" spans="1:19" ht="22.5" x14ac:dyDescent="0.25">
      <c r="A5958" s="89" t="s">
        <v>12567</v>
      </c>
      <c r="B5958" s="89" t="s">
        <v>12323</v>
      </c>
      <c r="C5958" s="89"/>
      <c r="D5958" s="89" t="s">
        <v>1032</v>
      </c>
      <c r="E5958" s="94" t="s">
        <v>12548</v>
      </c>
      <c r="F5958" s="95" t="s">
        <v>12549</v>
      </c>
      <c r="G5958" s="89" t="s">
        <v>648</v>
      </c>
      <c r="H5958" s="89" t="s">
        <v>34</v>
      </c>
      <c r="I5958" s="96">
        <v>1</v>
      </c>
      <c r="J5958" s="97">
        <v>1365</v>
      </c>
      <c r="K5958" s="98">
        <f t="shared" si="3212"/>
        <v>341.25</v>
      </c>
      <c r="L5958" s="99">
        <f t="shared" si="3213"/>
        <v>1.0815399999999999</v>
      </c>
      <c r="M5958" s="100">
        <f t="shared" si="3214"/>
        <v>1.0590999999999999</v>
      </c>
      <c r="N5958" s="101">
        <f t="shared" si="3215"/>
        <v>0.97811300000000001</v>
      </c>
      <c r="O5958" s="100">
        <f t="shared" si="3216"/>
        <v>1</v>
      </c>
      <c r="P5958" s="98">
        <f t="shared" si="3217"/>
        <v>382.33</v>
      </c>
      <c r="Q5958" s="97">
        <f t="shared" si="3218"/>
        <v>1529.32</v>
      </c>
      <c r="R5958" s="97"/>
      <c r="S5958" s="97"/>
    </row>
    <row r="5959" spans="1:19" ht="22.5" x14ac:dyDescent="0.25">
      <c r="A5959" s="89" t="s">
        <v>12568</v>
      </c>
      <c r="B5959" s="89" t="s">
        <v>12323</v>
      </c>
      <c r="C5959" s="89"/>
      <c r="D5959" s="89" t="s">
        <v>1037</v>
      </c>
      <c r="E5959" s="94" t="s">
        <v>12569</v>
      </c>
      <c r="F5959" s="95" t="s">
        <v>12570</v>
      </c>
      <c r="G5959" s="89" t="s">
        <v>648</v>
      </c>
      <c r="H5959" s="89" t="s">
        <v>34</v>
      </c>
      <c r="I5959" s="96">
        <v>1</v>
      </c>
      <c r="J5959" s="97">
        <v>2868</v>
      </c>
      <c r="K5959" s="98">
        <f t="shared" si="3212"/>
        <v>717</v>
      </c>
      <c r="L5959" s="99">
        <f t="shared" si="3213"/>
        <v>1.0815399999999999</v>
      </c>
      <c r="M5959" s="100">
        <f t="shared" si="3214"/>
        <v>1.0590999999999999</v>
      </c>
      <c r="N5959" s="101">
        <f t="shared" si="3215"/>
        <v>0.97811300000000001</v>
      </c>
      <c r="O5959" s="100">
        <f t="shared" si="3216"/>
        <v>1</v>
      </c>
      <c r="P5959" s="98">
        <f t="shared" si="3217"/>
        <v>803.32</v>
      </c>
      <c r="Q5959" s="97">
        <f t="shared" si="3218"/>
        <v>3213.28</v>
      </c>
      <c r="R5959" s="97"/>
      <c r="S5959" s="97"/>
    </row>
    <row r="5960" spans="1:19" x14ac:dyDescent="0.25">
      <c r="A5960" s="89" t="s">
        <v>12571</v>
      </c>
      <c r="B5960" s="89" t="s">
        <v>12323</v>
      </c>
      <c r="C5960" s="89"/>
      <c r="D5960" s="89" t="s">
        <v>1045</v>
      </c>
      <c r="E5960" s="94" t="s">
        <v>11697</v>
      </c>
      <c r="F5960" s="95" t="s">
        <v>11698</v>
      </c>
      <c r="G5960" s="89" t="s">
        <v>970</v>
      </c>
      <c r="H5960" s="89" t="s">
        <v>24</v>
      </c>
      <c r="I5960" s="96">
        <v>1</v>
      </c>
      <c r="J5960" s="97">
        <v>18466</v>
      </c>
      <c r="K5960" s="98">
        <f t="shared" si="3212"/>
        <v>9233</v>
      </c>
      <c r="L5960" s="99">
        <f t="shared" si="3213"/>
        <v>1.0815399999999999</v>
      </c>
      <c r="M5960" s="100">
        <f t="shared" si="3214"/>
        <v>1.0590999999999999</v>
      </c>
      <c r="N5960" s="101">
        <f t="shared" si="3215"/>
        <v>0.97811300000000001</v>
      </c>
      <c r="O5960" s="100">
        <f t="shared" si="3216"/>
        <v>1</v>
      </c>
      <c r="P5960" s="98">
        <f t="shared" si="3217"/>
        <v>10344.549999999999</v>
      </c>
      <c r="Q5960" s="97">
        <f t="shared" si="3218"/>
        <v>20689.099999999999</v>
      </c>
      <c r="R5960" s="97"/>
      <c r="S5960" s="97"/>
    </row>
    <row r="5961" spans="1:19" ht="22.5" x14ac:dyDescent="0.25">
      <c r="A5961" s="89" t="s">
        <v>12572</v>
      </c>
      <c r="B5961" s="89" t="s">
        <v>12323</v>
      </c>
      <c r="C5961" s="89"/>
      <c r="D5961" s="89" t="s">
        <v>1050</v>
      </c>
      <c r="E5961" s="94" t="s">
        <v>12573</v>
      </c>
      <c r="F5961" s="95" t="s">
        <v>12574</v>
      </c>
      <c r="G5961" s="89" t="s">
        <v>648</v>
      </c>
      <c r="H5961" s="89" t="s">
        <v>43</v>
      </c>
      <c r="I5961" s="96">
        <v>1</v>
      </c>
      <c r="J5961" s="97">
        <v>8500</v>
      </c>
      <c r="K5961" s="98">
        <f t="shared" si="3212"/>
        <v>1416.67</v>
      </c>
      <c r="L5961" s="99">
        <f t="shared" si="3213"/>
        <v>1.0815399999999999</v>
      </c>
      <c r="M5961" s="100">
        <f t="shared" si="3214"/>
        <v>1.0590999999999999</v>
      </c>
      <c r="N5961" s="101">
        <f t="shared" si="3215"/>
        <v>0.97811300000000001</v>
      </c>
      <c r="O5961" s="100">
        <f t="shared" si="3216"/>
        <v>1</v>
      </c>
      <c r="P5961" s="98">
        <f t="shared" si="3217"/>
        <v>1587.22</v>
      </c>
      <c r="Q5961" s="97">
        <f t="shared" si="3218"/>
        <v>9523.32</v>
      </c>
      <c r="R5961" s="97"/>
      <c r="S5961" s="97"/>
    </row>
    <row r="5962" spans="1:19" ht="22.5" x14ac:dyDescent="0.25">
      <c r="A5962" s="89" t="s">
        <v>12575</v>
      </c>
      <c r="B5962" s="89" t="s">
        <v>12323</v>
      </c>
      <c r="C5962" s="89"/>
      <c r="D5962" s="89" t="s">
        <v>1058</v>
      </c>
      <c r="E5962" s="94" t="s">
        <v>12534</v>
      </c>
      <c r="F5962" s="95" t="s">
        <v>12535</v>
      </c>
      <c r="G5962" s="89" t="s">
        <v>648</v>
      </c>
      <c r="H5962" s="89" t="s">
        <v>55</v>
      </c>
      <c r="I5962" s="96">
        <v>1</v>
      </c>
      <c r="J5962" s="97">
        <v>8487</v>
      </c>
      <c r="K5962" s="98">
        <f t="shared" si="3212"/>
        <v>1060.8800000000001</v>
      </c>
      <c r="L5962" s="99">
        <f t="shared" si="3213"/>
        <v>1.0815399999999999</v>
      </c>
      <c r="M5962" s="100">
        <f t="shared" si="3214"/>
        <v>1.0590999999999999</v>
      </c>
      <c r="N5962" s="101">
        <f t="shared" si="3215"/>
        <v>0.97811300000000001</v>
      </c>
      <c r="O5962" s="100">
        <f t="shared" si="3216"/>
        <v>1</v>
      </c>
      <c r="P5962" s="98">
        <f t="shared" si="3217"/>
        <v>1188.5999999999999</v>
      </c>
      <c r="Q5962" s="97">
        <f t="shared" si="3218"/>
        <v>9508.7999999999993</v>
      </c>
      <c r="R5962" s="97"/>
      <c r="S5962" s="97"/>
    </row>
    <row r="5963" spans="1:19" ht="22.5" x14ac:dyDescent="0.25">
      <c r="A5963" s="89" t="s">
        <v>12576</v>
      </c>
      <c r="B5963" s="89" t="s">
        <v>12323</v>
      </c>
      <c r="C5963" s="89"/>
      <c r="D5963" s="89" t="s">
        <v>1063</v>
      </c>
      <c r="E5963" s="94" t="s">
        <v>11788</v>
      </c>
      <c r="F5963" s="95" t="s">
        <v>11789</v>
      </c>
      <c r="G5963" s="89" t="s">
        <v>648</v>
      </c>
      <c r="H5963" s="89" t="s">
        <v>43</v>
      </c>
      <c r="I5963" s="96">
        <v>1</v>
      </c>
      <c r="J5963" s="97">
        <v>5053</v>
      </c>
      <c r="K5963" s="98">
        <f t="shared" si="3212"/>
        <v>842.17</v>
      </c>
      <c r="L5963" s="99">
        <f t="shared" si="3213"/>
        <v>1.0815399999999999</v>
      </c>
      <c r="M5963" s="100">
        <f t="shared" si="3214"/>
        <v>1.0590999999999999</v>
      </c>
      <c r="N5963" s="101">
        <f t="shared" si="3215"/>
        <v>0.97811300000000001</v>
      </c>
      <c r="O5963" s="100">
        <f t="shared" si="3216"/>
        <v>1</v>
      </c>
      <c r="P5963" s="98">
        <f t="shared" si="3217"/>
        <v>943.56</v>
      </c>
      <c r="Q5963" s="97">
        <f t="shared" si="3218"/>
        <v>5661.36</v>
      </c>
      <c r="R5963" s="97"/>
      <c r="S5963" s="97"/>
    </row>
    <row r="5964" spans="1:19" x14ac:dyDescent="0.25">
      <c r="A5964" s="89" t="s">
        <v>12577</v>
      </c>
      <c r="B5964" s="89" t="s">
        <v>12323</v>
      </c>
      <c r="C5964" s="89"/>
      <c r="D5964" s="89" t="s">
        <v>1068</v>
      </c>
      <c r="E5964" s="94" t="s">
        <v>12388</v>
      </c>
      <c r="F5964" s="95" t="s">
        <v>12389</v>
      </c>
      <c r="G5964" s="89" t="s">
        <v>209</v>
      </c>
      <c r="H5964" s="89" t="s">
        <v>5511</v>
      </c>
      <c r="I5964" s="96">
        <v>1</v>
      </c>
      <c r="J5964" s="97">
        <v>504</v>
      </c>
      <c r="K5964" s="98">
        <f t="shared" si="3212"/>
        <v>22909.09</v>
      </c>
      <c r="L5964" s="99">
        <f t="shared" si="3213"/>
        <v>1.0815399999999999</v>
      </c>
      <c r="M5964" s="100">
        <f t="shared" si="3214"/>
        <v>1.0590999999999999</v>
      </c>
      <c r="N5964" s="101">
        <f t="shared" si="3215"/>
        <v>0.97811300000000001</v>
      </c>
      <c r="O5964" s="100">
        <f t="shared" si="3216"/>
        <v>1</v>
      </c>
      <c r="P5964" s="98">
        <f t="shared" si="3217"/>
        <v>25667.08</v>
      </c>
      <c r="Q5964" s="97">
        <f t="shared" si="3218"/>
        <v>564.67999999999995</v>
      </c>
      <c r="R5964" s="97"/>
      <c r="S5964" s="97"/>
    </row>
    <row r="5965" spans="1:19" x14ac:dyDescent="0.25">
      <c r="A5965" s="89" t="s">
        <v>12578</v>
      </c>
      <c r="B5965" s="89" t="s">
        <v>12323</v>
      </c>
      <c r="C5965" s="89"/>
      <c r="D5965" s="89" t="s">
        <v>1074</v>
      </c>
      <c r="E5965" s="94" t="s">
        <v>12391</v>
      </c>
      <c r="F5965" s="95" t="s">
        <v>12392</v>
      </c>
      <c r="G5965" s="89" t="s">
        <v>209</v>
      </c>
      <c r="H5965" s="89" t="s">
        <v>12552</v>
      </c>
      <c r="I5965" s="96">
        <v>1</v>
      </c>
      <c r="J5965" s="97">
        <v>12059</v>
      </c>
      <c r="K5965" s="98">
        <f t="shared" si="3212"/>
        <v>26738.36</v>
      </c>
      <c r="L5965" s="99">
        <f t="shared" si="3213"/>
        <v>1.0815399999999999</v>
      </c>
      <c r="M5965" s="100">
        <f t="shared" si="3214"/>
        <v>1.0590999999999999</v>
      </c>
      <c r="N5965" s="101">
        <f t="shared" si="3215"/>
        <v>0.97811300000000001</v>
      </c>
      <c r="O5965" s="100">
        <f t="shared" si="3216"/>
        <v>1</v>
      </c>
      <c r="P5965" s="98">
        <f t="shared" si="3217"/>
        <v>29957.35</v>
      </c>
      <c r="Q5965" s="97">
        <f t="shared" si="3218"/>
        <v>13510.76</v>
      </c>
      <c r="R5965" s="97"/>
      <c r="S5965" s="97"/>
    </row>
    <row r="5966" spans="1:19" x14ac:dyDescent="0.25">
      <c r="A5966" s="89" t="s">
        <v>12579</v>
      </c>
      <c r="B5966" s="89" t="s">
        <v>12323</v>
      </c>
      <c r="C5966" s="89"/>
      <c r="D5966" s="89" t="s">
        <v>1080</v>
      </c>
      <c r="E5966" s="94" t="s">
        <v>12057</v>
      </c>
      <c r="F5966" s="95" t="s">
        <v>12058</v>
      </c>
      <c r="G5966" s="89" t="s">
        <v>209</v>
      </c>
      <c r="H5966" s="89" t="s">
        <v>5511</v>
      </c>
      <c r="I5966" s="96">
        <v>1</v>
      </c>
      <c r="J5966" s="97">
        <v>12245</v>
      </c>
      <c r="K5966" s="98">
        <f t="shared" si="3212"/>
        <v>556590.91</v>
      </c>
      <c r="L5966" s="99">
        <f t="shared" si="3213"/>
        <v>1.0815399999999999</v>
      </c>
      <c r="M5966" s="100">
        <f t="shared" si="3214"/>
        <v>1.0590999999999999</v>
      </c>
      <c r="N5966" s="101">
        <f t="shared" si="3215"/>
        <v>0.97811300000000001</v>
      </c>
      <c r="O5966" s="100">
        <f t="shared" si="3216"/>
        <v>1</v>
      </c>
      <c r="P5966" s="98">
        <f t="shared" si="3217"/>
        <v>623597.97</v>
      </c>
      <c r="Q5966" s="97">
        <f t="shared" si="3218"/>
        <v>13719.16</v>
      </c>
      <c r="R5966" s="97"/>
      <c r="S5966" s="97"/>
    </row>
    <row r="5967" spans="1:19" ht="22.5" x14ac:dyDescent="0.25">
      <c r="A5967" s="89" t="s">
        <v>12580</v>
      </c>
      <c r="B5967" s="89" t="s">
        <v>12323</v>
      </c>
      <c r="C5967" s="89"/>
      <c r="D5967" s="89" t="s">
        <v>1084</v>
      </c>
      <c r="E5967" s="94" t="s">
        <v>12581</v>
      </c>
      <c r="F5967" s="95" t="s">
        <v>12411</v>
      </c>
      <c r="G5967" s="89" t="s">
        <v>1077</v>
      </c>
      <c r="H5967" s="89" t="s">
        <v>12472</v>
      </c>
      <c r="I5967" s="96">
        <v>1</v>
      </c>
      <c r="J5967" s="97">
        <v>211343</v>
      </c>
      <c r="K5967" s="98">
        <f t="shared" si="3212"/>
        <v>9511.39</v>
      </c>
      <c r="L5967" s="99">
        <f t="shared" si="3213"/>
        <v>1.0815399999999999</v>
      </c>
      <c r="M5967" s="100">
        <f t="shared" si="3214"/>
        <v>1.0590999999999999</v>
      </c>
      <c r="N5967" s="101">
        <f t="shared" si="3215"/>
        <v>0.97811300000000001</v>
      </c>
      <c r="O5967" s="100">
        <f t="shared" si="3216"/>
        <v>1</v>
      </c>
      <c r="P5967" s="98">
        <f t="shared" si="3217"/>
        <v>10656.45</v>
      </c>
      <c r="Q5967" s="97">
        <f t="shared" si="3218"/>
        <v>236786.32</v>
      </c>
      <c r="R5967" s="97"/>
      <c r="S5967" s="97"/>
    </row>
    <row r="5968" spans="1:19" x14ac:dyDescent="0.25">
      <c r="A5968" s="89" t="s">
        <v>12582</v>
      </c>
      <c r="B5968" s="89" t="s">
        <v>12323</v>
      </c>
      <c r="C5968" s="89"/>
      <c r="D5968" s="89" t="s">
        <v>1088</v>
      </c>
      <c r="E5968" s="94" t="s">
        <v>12414</v>
      </c>
      <c r="F5968" s="95" t="s">
        <v>12415</v>
      </c>
      <c r="G5968" s="89" t="s">
        <v>11843</v>
      </c>
      <c r="H5968" s="89" t="s">
        <v>4465</v>
      </c>
      <c r="I5968" s="96">
        <v>1</v>
      </c>
      <c r="J5968" s="97">
        <v>16266</v>
      </c>
      <c r="K5968" s="98">
        <f t="shared" si="3212"/>
        <v>73936.36</v>
      </c>
      <c r="L5968" s="99">
        <f t="shared" si="3213"/>
        <v>1.0815399999999999</v>
      </c>
      <c r="M5968" s="100">
        <f t="shared" si="3214"/>
        <v>1.0590999999999999</v>
      </c>
      <c r="N5968" s="101">
        <f t="shared" si="3215"/>
        <v>0.97811300000000001</v>
      </c>
      <c r="O5968" s="100">
        <f t="shared" si="3216"/>
        <v>1</v>
      </c>
      <c r="P5968" s="98">
        <f t="shared" si="3217"/>
        <v>82837.440000000002</v>
      </c>
      <c r="Q5968" s="97">
        <f t="shared" si="3218"/>
        <v>18224.240000000002</v>
      </c>
      <c r="R5968" s="97"/>
      <c r="S5968" s="97"/>
    </row>
    <row r="5969" spans="1:19" x14ac:dyDescent="0.25">
      <c r="A5969" s="89" t="s">
        <v>12583</v>
      </c>
      <c r="B5969" s="89" t="s">
        <v>12323</v>
      </c>
      <c r="C5969" s="89"/>
      <c r="D5969" s="89" t="s">
        <v>2578</v>
      </c>
      <c r="E5969" s="94" t="s">
        <v>11845</v>
      </c>
      <c r="F5969" s="95" t="s">
        <v>11846</v>
      </c>
      <c r="G5969" s="89" t="s">
        <v>11847</v>
      </c>
      <c r="H5969" s="89" t="s">
        <v>24</v>
      </c>
      <c r="I5969" s="96">
        <v>1</v>
      </c>
      <c r="J5969" s="97">
        <v>7702</v>
      </c>
      <c r="K5969" s="98">
        <f t="shared" si="3212"/>
        <v>3851</v>
      </c>
      <c r="L5969" s="99">
        <f t="shared" si="3213"/>
        <v>1.0815399999999999</v>
      </c>
      <c r="M5969" s="100">
        <f t="shared" si="3214"/>
        <v>1.0590999999999999</v>
      </c>
      <c r="N5969" s="101">
        <f t="shared" si="3215"/>
        <v>0.97811300000000001</v>
      </c>
      <c r="O5969" s="100">
        <f t="shared" si="3216"/>
        <v>1</v>
      </c>
      <c r="P5969" s="98">
        <f t="shared" si="3217"/>
        <v>4314.62</v>
      </c>
      <c r="Q5969" s="97">
        <f t="shared" si="3218"/>
        <v>8629.24</v>
      </c>
      <c r="R5969" s="97"/>
      <c r="S5969" s="97"/>
    </row>
    <row r="5970" spans="1:19" ht="22.5" x14ac:dyDescent="0.25">
      <c r="A5970" s="89" t="s">
        <v>12584</v>
      </c>
      <c r="B5970" s="89" t="s">
        <v>12323</v>
      </c>
      <c r="C5970" s="89"/>
      <c r="D5970" s="89" t="s">
        <v>2581</v>
      </c>
      <c r="E5970" s="94" t="s">
        <v>11864</v>
      </c>
      <c r="F5970" s="95" t="s">
        <v>11865</v>
      </c>
      <c r="G5970" s="89" t="s">
        <v>648</v>
      </c>
      <c r="H5970" s="89" t="s">
        <v>34</v>
      </c>
      <c r="I5970" s="96">
        <v>1</v>
      </c>
      <c r="J5970" s="97">
        <v>8653</v>
      </c>
      <c r="K5970" s="98">
        <f t="shared" si="3212"/>
        <v>2163.25</v>
      </c>
      <c r="L5970" s="99">
        <f t="shared" si="3213"/>
        <v>1.0815399999999999</v>
      </c>
      <c r="M5970" s="100">
        <f t="shared" si="3214"/>
        <v>1.0590999999999999</v>
      </c>
      <c r="N5970" s="101">
        <f t="shared" si="3215"/>
        <v>0.97811300000000001</v>
      </c>
      <c r="O5970" s="100">
        <f t="shared" si="3216"/>
        <v>1</v>
      </c>
      <c r="P5970" s="98">
        <f t="shared" si="3217"/>
        <v>2423.6799999999998</v>
      </c>
      <c r="Q5970" s="97">
        <f t="shared" si="3218"/>
        <v>9694.7199999999993</v>
      </c>
      <c r="R5970" s="97"/>
      <c r="S5970" s="97"/>
    </row>
    <row r="5971" spans="1:19" x14ac:dyDescent="0.25">
      <c r="A5971" s="89" t="s">
        <v>12585</v>
      </c>
      <c r="B5971" s="89" t="s">
        <v>12323</v>
      </c>
      <c r="C5971" s="89"/>
      <c r="D5971" s="89" t="s">
        <v>2583</v>
      </c>
      <c r="E5971" s="94" t="s">
        <v>12419</v>
      </c>
      <c r="F5971" s="95" t="s">
        <v>12420</v>
      </c>
      <c r="G5971" s="89" t="s">
        <v>648</v>
      </c>
      <c r="H5971" s="89" t="s">
        <v>55</v>
      </c>
      <c r="I5971" s="96">
        <v>1</v>
      </c>
      <c r="J5971" s="97">
        <v>479</v>
      </c>
      <c r="K5971" s="98">
        <f t="shared" si="3212"/>
        <v>59.88</v>
      </c>
      <c r="L5971" s="99">
        <f t="shared" si="3213"/>
        <v>1.0815399999999999</v>
      </c>
      <c r="M5971" s="100">
        <f t="shared" si="3214"/>
        <v>1.0590999999999999</v>
      </c>
      <c r="N5971" s="101">
        <f t="shared" si="3215"/>
        <v>0.97811300000000001</v>
      </c>
      <c r="O5971" s="100">
        <f t="shared" si="3216"/>
        <v>1</v>
      </c>
      <c r="P5971" s="98">
        <f t="shared" si="3217"/>
        <v>67.09</v>
      </c>
      <c r="Q5971" s="97">
        <f t="shared" si="3218"/>
        <v>536.72</v>
      </c>
      <c r="R5971" s="97"/>
      <c r="S5971" s="97"/>
    </row>
    <row r="5972" spans="1:19" x14ac:dyDescent="0.25">
      <c r="A5972" s="89"/>
      <c r="B5972" s="90"/>
      <c r="C5972" s="90"/>
      <c r="D5972" s="91"/>
      <c r="E5972" s="92"/>
      <c r="F5972" s="92" t="s">
        <v>12586</v>
      </c>
      <c r="G5972" s="91"/>
      <c r="H5972" s="91"/>
      <c r="I5972" s="93">
        <v>1</v>
      </c>
      <c r="J5972" s="91"/>
      <c r="K5972" s="98"/>
      <c r="L5972" s="99"/>
      <c r="M5972" s="100"/>
      <c r="N5972" s="101"/>
      <c r="O5972" s="100"/>
      <c r="P5972" s="98"/>
      <c r="Q5972" s="91"/>
      <c r="R5972" s="91"/>
      <c r="S5972" s="91"/>
    </row>
    <row r="5973" spans="1:19" x14ac:dyDescent="0.25">
      <c r="A5973" s="89" t="s">
        <v>12587</v>
      </c>
      <c r="B5973" s="89" t="s">
        <v>12323</v>
      </c>
      <c r="C5973" s="89"/>
      <c r="D5973" s="89" t="s">
        <v>2587</v>
      </c>
      <c r="E5973" s="94" t="s">
        <v>12588</v>
      </c>
      <c r="F5973" s="95" t="s">
        <v>12589</v>
      </c>
      <c r="G5973" s="89" t="s">
        <v>1071</v>
      </c>
      <c r="H5973" s="89" t="s">
        <v>12590</v>
      </c>
      <c r="I5973" s="96">
        <v>1</v>
      </c>
      <c r="J5973" s="97">
        <v>1518281</v>
      </c>
      <c r="K5973" s="98">
        <f t="shared" ref="K5973:K5983" si="3219">J5973/H5973</f>
        <v>238723.43</v>
      </c>
      <c r="L5973" s="99">
        <f t="shared" ref="L5973:L5983" si="3220">$L$8</f>
        <v>1.0815399999999999</v>
      </c>
      <c r="M5973" s="100">
        <f t="shared" ref="M5973:M5983" si="3221">$M$8</f>
        <v>1.0590999999999999</v>
      </c>
      <c r="N5973" s="101">
        <f t="shared" ref="N5973:N5983" si="3222">$N$8</f>
        <v>0.97811300000000001</v>
      </c>
      <c r="O5973" s="100">
        <f t="shared" ref="O5973:O5983" si="3223">$O$8</f>
        <v>1</v>
      </c>
      <c r="P5973" s="98">
        <f t="shared" ref="P5973:P5983" si="3224">K5973*L5973*M5973*N5973*O5973</f>
        <v>267462.95</v>
      </c>
      <c r="Q5973" s="97">
        <f t="shared" ref="Q5973:Q5983" si="3225">H5973*P5973</f>
        <v>1701064.36</v>
      </c>
      <c r="R5973" s="97"/>
      <c r="S5973" s="97"/>
    </row>
    <row r="5974" spans="1:19" ht="22.5" x14ac:dyDescent="0.25">
      <c r="A5974" s="89" t="s">
        <v>12591</v>
      </c>
      <c r="B5974" s="89" t="s">
        <v>12323</v>
      </c>
      <c r="C5974" s="89"/>
      <c r="D5974" s="89" t="s">
        <v>2590</v>
      </c>
      <c r="E5974" s="94" t="s">
        <v>12592</v>
      </c>
      <c r="F5974" s="95" t="s">
        <v>12593</v>
      </c>
      <c r="G5974" s="89" t="s">
        <v>1077</v>
      </c>
      <c r="H5974" s="89" t="s">
        <v>12594</v>
      </c>
      <c r="I5974" s="96">
        <v>1</v>
      </c>
      <c r="J5974" s="97">
        <v>15136925</v>
      </c>
      <c r="K5974" s="98">
        <f t="shared" si="3219"/>
        <v>23564.55</v>
      </c>
      <c r="L5974" s="99">
        <f t="shared" si="3220"/>
        <v>1.0815399999999999</v>
      </c>
      <c r="M5974" s="100">
        <f t="shared" si="3221"/>
        <v>1.0590999999999999</v>
      </c>
      <c r="N5974" s="101">
        <f t="shared" si="3222"/>
        <v>0.97811300000000001</v>
      </c>
      <c r="O5974" s="100">
        <f t="shared" si="3223"/>
        <v>1</v>
      </c>
      <c r="P5974" s="98">
        <f t="shared" si="3224"/>
        <v>26401.45</v>
      </c>
      <c r="Q5974" s="97">
        <f t="shared" si="3225"/>
        <v>16959235.420000002</v>
      </c>
      <c r="R5974" s="97"/>
      <c r="S5974" s="97"/>
    </row>
    <row r="5975" spans="1:19" x14ac:dyDescent="0.25">
      <c r="A5975" s="89" t="s">
        <v>12595</v>
      </c>
      <c r="B5975" s="89" t="s">
        <v>12323</v>
      </c>
      <c r="C5975" s="89"/>
      <c r="D5975" s="89" t="s">
        <v>2594</v>
      </c>
      <c r="E5975" s="94" t="s">
        <v>12596</v>
      </c>
      <c r="F5975" s="95" t="s">
        <v>12597</v>
      </c>
      <c r="G5975" s="89" t="s">
        <v>209</v>
      </c>
      <c r="H5975" s="89" t="s">
        <v>12598</v>
      </c>
      <c r="I5975" s="96">
        <v>1</v>
      </c>
      <c r="J5975" s="97">
        <v>37680</v>
      </c>
      <c r="K5975" s="98">
        <f t="shared" si="3219"/>
        <v>59245.279999999999</v>
      </c>
      <c r="L5975" s="99">
        <f t="shared" si="3220"/>
        <v>1.0815399999999999</v>
      </c>
      <c r="M5975" s="100">
        <f t="shared" si="3221"/>
        <v>1.0590999999999999</v>
      </c>
      <c r="N5975" s="101">
        <f t="shared" si="3222"/>
        <v>0.97811300000000001</v>
      </c>
      <c r="O5975" s="100">
        <f t="shared" si="3223"/>
        <v>1</v>
      </c>
      <c r="P5975" s="98">
        <f t="shared" si="3224"/>
        <v>66377.72</v>
      </c>
      <c r="Q5975" s="97">
        <f t="shared" si="3225"/>
        <v>42216.23</v>
      </c>
      <c r="R5975" s="97"/>
      <c r="S5975" s="97"/>
    </row>
    <row r="5976" spans="1:19" x14ac:dyDescent="0.25">
      <c r="A5976" s="89" t="s">
        <v>12599</v>
      </c>
      <c r="B5976" s="89" t="s">
        <v>12323</v>
      </c>
      <c r="C5976" s="89"/>
      <c r="D5976" s="89" t="s">
        <v>2596</v>
      </c>
      <c r="E5976" s="94" t="s">
        <v>12600</v>
      </c>
      <c r="F5976" s="95" t="s">
        <v>12601</v>
      </c>
      <c r="G5976" s="89" t="s">
        <v>970</v>
      </c>
      <c r="H5976" s="89" t="s">
        <v>1501</v>
      </c>
      <c r="I5976" s="96">
        <v>1</v>
      </c>
      <c r="J5976" s="97">
        <v>14265</v>
      </c>
      <c r="K5976" s="98">
        <f t="shared" si="3219"/>
        <v>20378.57</v>
      </c>
      <c r="L5976" s="99">
        <f t="shared" si="3220"/>
        <v>1.0815399999999999</v>
      </c>
      <c r="M5976" s="100">
        <f t="shared" si="3221"/>
        <v>1.0590999999999999</v>
      </c>
      <c r="N5976" s="101">
        <f t="shared" si="3222"/>
        <v>0.97811300000000001</v>
      </c>
      <c r="O5976" s="100">
        <f t="shared" si="3223"/>
        <v>1</v>
      </c>
      <c r="P5976" s="98">
        <f t="shared" si="3224"/>
        <v>22831.91</v>
      </c>
      <c r="Q5976" s="97">
        <f t="shared" si="3225"/>
        <v>15982.34</v>
      </c>
      <c r="R5976" s="97"/>
      <c r="S5976" s="97"/>
    </row>
    <row r="5977" spans="1:19" ht="22.5" x14ac:dyDescent="0.25">
      <c r="A5977" s="89" t="s">
        <v>12602</v>
      </c>
      <c r="B5977" s="89" t="s">
        <v>12323</v>
      </c>
      <c r="C5977" s="89"/>
      <c r="D5977" s="89" t="s">
        <v>2600</v>
      </c>
      <c r="E5977" s="94" t="s">
        <v>12603</v>
      </c>
      <c r="F5977" s="95" t="s">
        <v>12604</v>
      </c>
      <c r="G5977" s="89" t="s">
        <v>648</v>
      </c>
      <c r="H5977" s="89" t="s">
        <v>48</v>
      </c>
      <c r="I5977" s="96">
        <v>1</v>
      </c>
      <c r="J5977" s="97">
        <v>1897170</v>
      </c>
      <c r="K5977" s="98">
        <f t="shared" si="3219"/>
        <v>271024.28999999998</v>
      </c>
      <c r="L5977" s="99">
        <f t="shared" si="3220"/>
        <v>1.0815399999999999</v>
      </c>
      <c r="M5977" s="100">
        <f t="shared" si="3221"/>
        <v>1.0590999999999999</v>
      </c>
      <c r="N5977" s="101">
        <f t="shared" si="3222"/>
        <v>0.97811300000000001</v>
      </c>
      <c r="O5977" s="100">
        <f t="shared" si="3223"/>
        <v>1</v>
      </c>
      <c r="P5977" s="98">
        <f t="shared" si="3224"/>
        <v>303652.46000000002</v>
      </c>
      <c r="Q5977" s="97">
        <f t="shared" si="3225"/>
        <v>2125567.2200000002</v>
      </c>
      <c r="R5977" s="97"/>
      <c r="S5977" s="97"/>
    </row>
    <row r="5978" spans="1:19" ht="22.5" x14ac:dyDescent="0.25">
      <c r="A5978" s="89" t="s">
        <v>12605</v>
      </c>
      <c r="B5978" s="89" t="s">
        <v>12323</v>
      </c>
      <c r="C5978" s="89"/>
      <c r="D5978" s="89" t="s">
        <v>2498</v>
      </c>
      <c r="E5978" s="94" t="s">
        <v>12606</v>
      </c>
      <c r="F5978" s="95" t="s">
        <v>12607</v>
      </c>
      <c r="G5978" s="89" t="s">
        <v>648</v>
      </c>
      <c r="H5978" s="89" t="s">
        <v>34</v>
      </c>
      <c r="I5978" s="96">
        <v>1</v>
      </c>
      <c r="J5978" s="97">
        <v>132698</v>
      </c>
      <c r="K5978" s="98">
        <f t="shared" si="3219"/>
        <v>33174.5</v>
      </c>
      <c r="L5978" s="99">
        <f t="shared" si="3220"/>
        <v>1.0815399999999999</v>
      </c>
      <c r="M5978" s="100">
        <f t="shared" si="3221"/>
        <v>1.0590999999999999</v>
      </c>
      <c r="N5978" s="101">
        <f t="shared" si="3222"/>
        <v>0.97811300000000001</v>
      </c>
      <c r="O5978" s="100">
        <f t="shared" si="3223"/>
        <v>1</v>
      </c>
      <c r="P5978" s="98">
        <f t="shared" si="3224"/>
        <v>37168.32</v>
      </c>
      <c r="Q5978" s="97">
        <f t="shared" si="3225"/>
        <v>148673.28</v>
      </c>
      <c r="R5978" s="97"/>
      <c r="S5978" s="97"/>
    </row>
    <row r="5979" spans="1:19" ht="22.5" x14ac:dyDescent="0.25">
      <c r="A5979" s="89" t="s">
        <v>12608</v>
      </c>
      <c r="B5979" s="89" t="s">
        <v>12323</v>
      </c>
      <c r="C5979" s="89"/>
      <c r="D5979" s="89" t="s">
        <v>2606</v>
      </c>
      <c r="E5979" s="94" t="s">
        <v>12609</v>
      </c>
      <c r="F5979" s="95" t="s">
        <v>12610</v>
      </c>
      <c r="G5979" s="89" t="s">
        <v>648</v>
      </c>
      <c r="H5979" s="89" t="s">
        <v>34</v>
      </c>
      <c r="I5979" s="96">
        <v>1</v>
      </c>
      <c r="J5979" s="97">
        <v>355083</v>
      </c>
      <c r="K5979" s="98">
        <f t="shared" si="3219"/>
        <v>88770.75</v>
      </c>
      <c r="L5979" s="99">
        <f t="shared" si="3220"/>
        <v>1.0815399999999999</v>
      </c>
      <c r="M5979" s="100">
        <f t="shared" si="3221"/>
        <v>1.0590999999999999</v>
      </c>
      <c r="N5979" s="101">
        <f t="shared" si="3222"/>
        <v>0.97811300000000001</v>
      </c>
      <c r="O5979" s="100">
        <f t="shared" si="3223"/>
        <v>1</v>
      </c>
      <c r="P5979" s="98">
        <f t="shared" si="3224"/>
        <v>99457.71</v>
      </c>
      <c r="Q5979" s="97">
        <f t="shared" si="3225"/>
        <v>397830.84</v>
      </c>
      <c r="R5979" s="97"/>
      <c r="S5979" s="97"/>
    </row>
    <row r="5980" spans="1:19" x14ac:dyDescent="0.25">
      <c r="A5980" s="89" t="s">
        <v>12611</v>
      </c>
      <c r="B5980" s="89" t="s">
        <v>12323</v>
      </c>
      <c r="C5980" s="89"/>
      <c r="D5980" s="89" t="s">
        <v>2610</v>
      </c>
      <c r="E5980" s="94" t="s">
        <v>11697</v>
      </c>
      <c r="F5980" s="95" t="s">
        <v>11698</v>
      </c>
      <c r="G5980" s="89" t="s">
        <v>970</v>
      </c>
      <c r="H5980" s="89" t="s">
        <v>9911</v>
      </c>
      <c r="I5980" s="96">
        <v>1</v>
      </c>
      <c r="J5980" s="97">
        <v>12927</v>
      </c>
      <c r="K5980" s="98">
        <f t="shared" si="3219"/>
        <v>9233.57</v>
      </c>
      <c r="L5980" s="99">
        <f t="shared" si="3220"/>
        <v>1.0815399999999999</v>
      </c>
      <c r="M5980" s="100">
        <f t="shared" si="3221"/>
        <v>1.0590999999999999</v>
      </c>
      <c r="N5980" s="101">
        <f t="shared" si="3222"/>
        <v>0.97811300000000001</v>
      </c>
      <c r="O5980" s="100">
        <f t="shared" si="3223"/>
        <v>1</v>
      </c>
      <c r="P5980" s="98">
        <f t="shared" si="3224"/>
        <v>10345.18</v>
      </c>
      <c r="Q5980" s="97">
        <f t="shared" si="3225"/>
        <v>14483.25</v>
      </c>
      <c r="R5980" s="97"/>
      <c r="S5980" s="97"/>
    </row>
    <row r="5981" spans="1:19" ht="22.5" x14ac:dyDescent="0.25">
      <c r="A5981" s="89" t="s">
        <v>12612</v>
      </c>
      <c r="B5981" s="89" t="s">
        <v>12323</v>
      </c>
      <c r="C5981" s="89"/>
      <c r="D5981" s="89" t="s">
        <v>2612</v>
      </c>
      <c r="E5981" s="94" t="s">
        <v>12613</v>
      </c>
      <c r="F5981" s="95" t="s">
        <v>12614</v>
      </c>
      <c r="G5981" s="89" t="s">
        <v>648</v>
      </c>
      <c r="H5981" s="89" t="s">
        <v>73</v>
      </c>
      <c r="I5981" s="96">
        <v>1</v>
      </c>
      <c r="J5981" s="97">
        <v>184114</v>
      </c>
      <c r="K5981" s="98">
        <f t="shared" si="3219"/>
        <v>13151</v>
      </c>
      <c r="L5981" s="99">
        <f t="shared" si="3220"/>
        <v>1.0815399999999999</v>
      </c>
      <c r="M5981" s="100">
        <f t="shared" si="3221"/>
        <v>1.0590999999999999</v>
      </c>
      <c r="N5981" s="101">
        <f t="shared" si="3222"/>
        <v>0.97811300000000001</v>
      </c>
      <c r="O5981" s="100">
        <f t="shared" si="3223"/>
        <v>1</v>
      </c>
      <c r="P5981" s="98">
        <f t="shared" si="3224"/>
        <v>14734.23</v>
      </c>
      <c r="Q5981" s="97">
        <f t="shared" si="3225"/>
        <v>206279.22</v>
      </c>
      <c r="R5981" s="97"/>
      <c r="S5981" s="97"/>
    </row>
    <row r="5982" spans="1:19" x14ac:dyDescent="0.25">
      <c r="A5982" s="89" t="s">
        <v>12615</v>
      </c>
      <c r="B5982" s="89" t="s">
        <v>12323</v>
      </c>
      <c r="C5982" s="89"/>
      <c r="D5982" s="89" t="s">
        <v>2616</v>
      </c>
      <c r="E5982" s="94" t="s">
        <v>12537</v>
      </c>
      <c r="F5982" s="95" t="s">
        <v>12538</v>
      </c>
      <c r="G5982" s="89" t="s">
        <v>648</v>
      </c>
      <c r="H5982" s="89" t="s">
        <v>24</v>
      </c>
      <c r="I5982" s="96">
        <v>1</v>
      </c>
      <c r="J5982" s="97">
        <v>50075</v>
      </c>
      <c r="K5982" s="98">
        <f t="shared" si="3219"/>
        <v>25037.5</v>
      </c>
      <c r="L5982" s="99">
        <f t="shared" si="3220"/>
        <v>1.0815399999999999</v>
      </c>
      <c r="M5982" s="100">
        <f t="shared" si="3221"/>
        <v>1.0590999999999999</v>
      </c>
      <c r="N5982" s="101">
        <f t="shared" si="3222"/>
        <v>0.97811300000000001</v>
      </c>
      <c r="O5982" s="100">
        <f t="shared" si="3223"/>
        <v>1</v>
      </c>
      <c r="P5982" s="98">
        <f t="shared" si="3224"/>
        <v>28051.72</v>
      </c>
      <c r="Q5982" s="97">
        <f t="shared" si="3225"/>
        <v>56103.44</v>
      </c>
      <c r="R5982" s="97"/>
      <c r="S5982" s="97"/>
    </row>
    <row r="5983" spans="1:19" ht="22.5" x14ac:dyDescent="0.25">
      <c r="A5983" s="89" t="s">
        <v>12616</v>
      </c>
      <c r="B5983" s="89" t="s">
        <v>12323</v>
      </c>
      <c r="C5983" s="89"/>
      <c r="D5983" s="89" t="s">
        <v>519</v>
      </c>
      <c r="E5983" s="94" t="s">
        <v>12617</v>
      </c>
      <c r="F5983" s="95" t="s">
        <v>12618</v>
      </c>
      <c r="G5983" s="89" t="s">
        <v>648</v>
      </c>
      <c r="H5983" s="89" t="s">
        <v>24</v>
      </c>
      <c r="I5983" s="96">
        <v>1</v>
      </c>
      <c r="J5983" s="97">
        <v>1974226</v>
      </c>
      <c r="K5983" s="98">
        <f t="shared" si="3219"/>
        <v>987113</v>
      </c>
      <c r="L5983" s="99">
        <f t="shared" si="3220"/>
        <v>1.0815399999999999</v>
      </c>
      <c r="M5983" s="100">
        <f t="shared" si="3221"/>
        <v>1.0590999999999999</v>
      </c>
      <c r="N5983" s="101">
        <f t="shared" si="3222"/>
        <v>0.97811300000000001</v>
      </c>
      <c r="O5983" s="100">
        <f t="shared" si="3223"/>
        <v>1</v>
      </c>
      <c r="P5983" s="98">
        <f t="shared" si="3224"/>
        <v>1105949.9099999999</v>
      </c>
      <c r="Q5983" s="97">
        <f t="shared" si="3225"/>
        <v>2211899.8199999998</v>
      </c>
      <c r="R5983" s="97"/>
      <c r="S5983" s="97"/>
    </row>
    <row r="5984" spans="1:19" x14ac:dyDescent="0.25">
      <c r="A5984" s="89"/>
      <c r="B5984" s="90"/>
      <c r="C5984" s="90"/>
      <c r="D5984" s="91"/>
      <c r="E5984" s="92"/>
      <c r="F5984" s="92" t="s">
        <v>12619</v>
      </c>
      <c r="G5984" s="91"/>
      <c r="H5984" s="91"/>
      <c r="I5984" s="93">
        <v>1</v>
      </c>
      <c r="J5984" s="91"/>
      <c r="K5984" s="98"/>
      <c r="L5984" s="99"/>
      <c r="M5984" s="100"/>
      <c r="N5984" s="101"/>
      <c r="O5984" s="100"/>
      <c r="P5984" s="98"/>
      <c r="Q5984" s="91"/>
      <c r="R5984" s="91"/>
      <c r="S5984" s="91"/>
    </row>
    <row r="5985" spans="1:19" x14ac:dyDescent="0.25">
      <c r="A5985" s="89" t="s">
        <v>12620</v>
      </c>
      <c r="B5985" s="89" t="s">
        <v>12323</v>
      </c>
      <c r="C5985" s="89"/>
      <c r="D5985" s="89" t="s">
        <v>2620</v>
      </c>
      <c r="E5985" s="94" t="s">
        <v>12351</v>
      </c>
      <c r="F5985" s="95" t="s">
        <v>12352</v>
      </c>
      <c r="G5985" s="89" t="s">
        <v>1071</v>
      </c>
      <c r="H5985" s="89" t="s">
        <v>3803</v>
      </c>
      <c r="I5985" s="96">
        <v>1</v>
      </c>
      <c r="J5985" s="97">
        <v>311356</v>
      </c>
      <c r="K5985" s="98">
        <f t="shared" ref="K5985:K6016" si="3226">J5985/H5985</f>
        <v>92942.09</v>
      </c>
      <c r="L5985" s="99">
        <f t="shared" ref="L5985:L6016" si="3227">$L$8</f>
        <v>1.0815399999999999</v>
      </c>
      <c r="M5985" s="100">
        <f t="shared" ref="M5985:M6016" si="3228">$M$8</f>
        <v>1.0590999999999999</v>
      </c>
      <c r="N5985" s="101">
        <f t="shared" ref="N5985:N6016" si="3229">$N$8</f>
        <v>0.97811300000000001</v>
      </c>
      <c r="O5985" s="100">
        <f t="shared" ref="O5985:O6016" si="3230">$O$8</f>
        <v>1</v>
      </c>
      <c r="P5985" s="98">
        <f t="shared" ref="P5985:P6016" si="3231">K5985*L5985*M5985*N5985*O5985</f>
        <v>104131.24</v>
      </c>
      <c r="Q5985" s="97">
        <f t="shared" ref="Q5985:Q6016" si="3232">H5985*P5985</f>
        <v>348839.65</v>
      </c>
      <c r="R5985" s="97"/>
      <c r="S5985" s="97"/>
    </row>
    <row r="5986" spans="1:19" x14ac:dyDescent="0.25">
      <c r="A5986" s="89" t="s">
        <v>12621</v>
      </c>
      <c r="B5986" s="89" t="s">
        <v>12323</v>
      </c>
      <c r="C5986" s="89"/>
      <c r="D5986" s="89" t="s">
        <v>2623</v>
      </c>
      <c r="E5986" s="94" t="s">
        <v>12359</v>
      </c>
      <c r="F5986" s="95" t="s">
        <v>12360</v>
      </c>
      <c r="G5986" s="89" t="s">
        <v>1077</v>
      </c>
      <c r="H5986" s="89" t="s">
        <v>12622</v>
      </c>
      <c r="I5986" s="96">
        <v>1</v>
      </c>
      <c r="J5986" s="97">
        <v>3753</v>
      </c>
      <c r="K5986" s="98">
        <f t="shared" si="3226"/>
        <v>464.48</v>
      </c>
      <c r="L5986" s="99">
        <f t="shared" si="3227"/>
        <v>1.0815399999999999</v>
      </c>
      <c r="M5986" s="100">
        <f t="shared" si="3228"/>
        <v>1.0590999999999999</v>
      </c>
      <c r="N5986" s="101">
        <f t="shared" si="3229"/>
        <v>0.97811300000000001</v>
      </c>
      <c r="O5986" s="100">
        <f t="shared" si="3230"/>
        <v>1</v>
      </c>
      <c r="P5986" s="98">
        <f t="shared" si="3231"/>
        <v>520.4</v>
      </c>
      <c r="Q5986" s="97">
        <f t="shared" si="3232"/>
        <v>4204.83</v>
      </c>
      <c r="R5986" s="97"/>
      <c r="S5986" s="97"/>
    </row>
    <row r="5987" spans="1:19" x14ac:dyDescent="0.25">
      <c r="A5987" s="89" t="s">
        <v>12623</v>
      </c>
      <c r="B5987" s="89" t="s">
        <v>12323</v>
      </c>
      <c r="C5987" s="89"/>
      <c r="D5987" s="89" t="s">
        <v>2625</v>
      </c>
      <c r="E5987" s="94" t="s">
        <v>12363</v>
      </c>
      <c r="F5987" s="95" t="s">
        <v>12364</v>
      </c>
      <c r="G5987" s="89" t="s">
        <v>1077</v>
      </c>
      <c r="H5987" s="89" t="s">
        <v>12624</v>
      </c>
      <c r="I5987" s="96">
        <v>1</v>
      </c>
      <c r="J5987" s="97">
        <v>198773</v>
      </c>
      <c r="K5987" s="98">
        <f t="shared" si="3226"/>
        <v>601.85</v>
      </c>
      <c r="L5987" s="99">
        <f t="shared" si="3227"/>
        <v>1.0815399999999999</v>
      </c>
      <c r="M5987" s="100">
        <f t="shared" si="3228"/>
        <v>1.0590999999999999</v>
      </c>
      <c r="N5987" s="101">
        <f t="shared" si="3229"/>
        <v>0.97811300000000001</v>
      </c>
      <c r="O5987" s="100">
        <f t="shared" si="3230"/>
        <v>1</v>
      </c>
      <c r="P5987" s="98">
        <f t="shared" si="3231"/>
        <v>674.31</v>
      </c>
      <c r="Q5987" s="97">
        <f t="shared" si="3232"/>
        <v>222704.36</v>
      </c>
      <c r="R5987" s="97"/>
      <c r="S5987" s="97"/>
    </row>
    <row r="5988" spans="1:19" x14ac:dyDescent="0.25">
      <c r="A5988" s="89" t="s">
        <v>12625</v>
      </c>
      <c r="B5988" s="89" t="s">
        <v>12323</v>
      </c>
      <c r="C5988" s="89"/>
      <c r="D5988" s="89" t="s">
        <v>2629</v>
      </c>
      <c r="E5988" s="94" t="s">
        <v>12367</v>
      </c>
      <c r="F5988" s="95" t="s">
        <v>12368</v>
      </c>
      <c r="G5988" s="89" t="s">
        <v>1071</v>
      </c>
      <c r="H5988" s="89" t="s">
        <v>11160</v>
      </c>
      <c r="I5988" s="96">
        <v>1</v>
      </c>
      <c r="J5988" s="97">
        <v>513283</v>
      </c>
      <c r="K5988" s="98">
        <f t="shared" si="3226"/>
        <v>135074.47</v>
      </c>
      <c r="L5988" s="99">
        <f t="shared" si="3227"/>
        <v>1.0815399999999999</v>
      </c>
      <c r="M5988" s="100">
        <f t="shared" si="3228"/>
        <v>1.0590999999999999</v>
      </c>
      <c r="N5988" s="101">
        <f t="shared" si="3229"/>
        <v>0.97811300000000001</v>
      </c>
      <c r="O5988" s="100">
        <f t="shared" si="3230"/>
        <v>1</v>
      </c>
      <c r="P5988" s="98">
        <f t="shared" si="3231"/>
        <v>151335.85999999999</v>
      </c>
      <c r="Q5988" s="97">
        <f t="shared" si="3232"/>
        <v>575076.27</v>
      </c>
      <c r="R5988" s="97"/>
      <c r="S5988" s="97"/>
    </row>
    <row r="5989" spans="1:19" x14ac:dyDescent="0.25">
      <c r="A5989" s="89" t="s">
        <v>12626</v>
      </c>
      <c r="B5989" s="89" t="s">
        <v>12323</v>
      </c>
      <c r="C5989" s="89"/>
      <c r="D5989" s="89" t="s">
        <v>2633</v>
      </c>
      <c r="E5989" s="94" t="s">
        <v>12371</v>
      </c>
      <c r="F5989" s="95" t="s">
        <v>12372</v>
      </c>
      <c r="G5989" s="89" t="s">
        <v>1077</v>
      </c>
      <c r="H5989" s="89" t="s">
        <v>12627</v>
      </c>
      <c r="I5989" s="96">
        <v>1</v>
      </c>
      <c r="J5989" s="97">
        <v>519295</v>
      </c>
      <c r="K5989" s="98">
        <f t="shared" si="3226"/>
        <v>1353.04</v>
      </c>
      <c r="L5989" s="99">
        <f t="shared" si="3227"/>
        <v>1.0815399999999999</v>
      </c>
      <c r="M5989" s="100">
        <f t="shared" si="3228"/>
        <v>1.0590999999999999</v>
      </c>
      <c r="N5989" s="101">
        <f t="shared" si="3229"/>
        <v>0.97811300000000001</v>
      </c>
      <c r="O5989" s="100">
        <f t="shared" si="3230"/>
        <v>1</v>
      </c>
      <c r="P5989" s="98">
        <f t="shared" si="3231"/>
        <v>1515.93</v>
      </c>
      <c r="Q5989" s="97">
        <f t="shared" si="3232"/>
        <v>581813.93000000005</v>
      </c>
      <c r="R5989" s="97"/>
      <c r="S5989" s="97"/>
    </row>
    <row r="5990" spans="1:19" x14ac:dyDescent="0.25">
      <c r="A5990" s="89" t="s">
        <v>12628</v>
      </c>
      <c r="B5990" s="89" t="s">
        <v>12323</v>
      </c>
      <c r="C5990" s="89"/>
      <c r="D5990" s="89" t="s">
        <v>2637</v>
      </c>
      <c r="E5990" s="94" t="s">
        <v>12398</v>
      </c>
      <c r="F5990" s="95" t="s">
        <v>12399</v>
      </c>
      <c r="G5990" s="89" t="s">
        <v>209</v>
      </c>
      <c r="H5990" s="89" t="s">
        <v>9626</v>
      </c>
      <c r="I5990" s="96">
        <v>1</v>
      </c>
      <c r="J5990" s="97">
        <v>13525</v>
      </c>
      <c r="K5990" s="98">
        <f t="shared" si="3226"/>
        <v>35592.11</v>
      </c>
      <c r="L5990" s="99">
        <f t="shared" si="3227"/>
        <v>1.0815399999999999</v>
      </c>
      <c r="M5990" s="100">
        <f t="shared" si="3228"/>
        <v>1.0590999999999999</v>
      </c>
      <c r="N5990" s="101">
        <f t="shared" si="3229"/>
        <v>0.97811300000000001</v>
      </c>
      <c r="O5990" s="100">
        <f t="shared" si="3230"/>
        <v>1</v>
      </c>
      <c r="P5990" s="98">
        <f t="shared" si="3231"/>
        <v>39876.99</v>
      </c>
      <c r="Q5990" s="97">
        <f t="shared" si="3232"/>
        <v>15153.26</v>
      </c>
      <c r="R5990" s="97"/>
      <c r="S5990" s="97"/>
    </row>
    <row r="5991" spans="1:19" x14ac:dyDescent="0.25">
      <c r="A5991" s="89" t="s">
        <v>12629</v>
      </c>
      <c r="B5991" s="89" t="s">
        <v>12323</v>
      </c>
      <c r="C5991" s="89"/>
      <c r="D5991" s="89" t="s">
        <v>2639</v>
      </c>
      <c r="E5991" s="94" t="s">
        <v>12395</v>
      </c>
      <c r="F5991" s="95" t="s">
        <v>12396</v>
      </c>
      <c r="G5991" s="89" t="s">
        <v>209</v>
      </c>
      <c r="H5991" s="89" t="s">
        <v>12630</v>
      </c>
      <c r="I5991" s="96">
        <v>1</v>
      </c>
      <c r="J5991" s="97">
        <v>8968</v>
      </c>
      <c r="K5991" s="98">
        <f t="shared" si="3226"/>
        <v>27425.08</v>
      </c>
      <c r="L5991" s="99">
        <f t="shared" si="3227"/>
        <v>1.0815399999999999</v>
      </c>
      <c r="M5991" s="100">
        <f t="shared" si="3228"/>
        <v>1.0590999999999999</v>
      </c>
      <c r="N5991" s="101">
        <f t="shared" si="3229"/>
        <v>0.97811300000000001</v>
      </c>
      <c r="O5991" s="100">
        <f t="shared" si="3230"/>
        <v>1</v>
      </c>
      <c r="P5991" s="98">
        <f t="shared" si="3231"/>
        <v>30726.74</v>
      </c>
      <c r="Q5991" s="97">
        <f t="shared" si="3232"/>
        <v>10047.64</v>
      </c>
      <c r="R5991" s="97"/>
      <c r="S5991" s="97"/>
    </row>
    <row r="5992" spans="1:19" x14ac:dyDescent="0.25">
      <c r="A5992" s="89" t="s">
        <v>12631</v>
      </c>
      <c r="B5992" s="89" t="s">
        <v>12323</v>
      </c>
      <c r="C5992" s="89"/>
      <c r="D5992" s="89" t="s">
        <v>2643</v>
      </c>
      <c r="E5992" s="94" t="s">
        <v>12391</v>
      </c>
      <c r="F5992" s="95" t="s">
        <v>12392</v>
      </c>
      <c r="G5992" s="89" t="s">
        <v>209</v>
      </c>
      <c r="H5992" s="89" t="s">
        <v>7705</v>
      </c>
      <c r="I5992" s="96">
        <v>1</v>
      </c>
      <c r="J5992" s="97">
        <v>214</v>
      </c>
      <c r="K5992" s="98">
        <f t="shared" si="3226"/>
        <v>26750</v>
      </c>
      <c r="L5992" s="99">
        <f t="shared" si="3227"/>
        <v>1.0815399999999999</v>
      </c>
      <c r="M5992" s="100">
        <f t="shared" si="3228"/>
        <v>1.0590999999999999</v>
      </c>
      <c r="N5992" s="101">
        <f t="shared" si="3229"/>
        <v>0.97811300000000001</v>
      </c>
      <c r="O5992" s="100">
        <f t="shared" si="3230"/>
        <v>1</v>
      </c>
      <c r="P5992" s="98">
        <f t="shared" si="3231"/>
        <v>29970.39</v>
      </c>
      <c r="Q5992" s="97">
        <f t="shared" si="3232"/>
        <v>239.76</v>
      </c>
      <c r="R5992" s="97"/>
      <c r="S5992" s="97"/>
    </row>
    <row r="5993" spans="1:19" x14ac:dyDescent="0.25">
      <c r="A5993" s="89" t="s">
        <v>12632</v>
      </c>
      <c r="B5993" s="89" t="s">
        <v>12323</v>
      </c>
      <c r="C5993" s="89"/>
      <c r="D5993" s="89" t="s">
        <v>2645</v>
      </c>
      <c r="E5993" s="94" t="s">
        <v>2694</v>
      </c>
      <c r="F5993" s="95" t="s">
        <v>2695</v>
      </c>
      <c r="G5993" s="89" t="s">
        <v>970</v>
      </c>
      <c r="H5993" s="89" t="s">
        <v>12633</v>
      </c>
      <c r="I5993" s="96">
        <v>1</v>
      </c>
      <c r="J5993" s="97">
        <v>207293</v>
      </c>
      <c r="K5993" s="98">
        <f t="shared" si="3226"/>
        <v>17419.580000000002</v>
      </c>
      <c r="L5993" s="99">
        <f t="shared" si="3227"/>
        <v>1.0815399999999999</v>
      </c>
      <c r="M5993" s="100">
        <f t="shared" si="3228"/>
        <v>1.0590999999999999</v>
      </c>
      <c r="N5993" s="101">
        <f t="shared" si="3229"/>
        <v>0.97811300000000001</v>
      </c>
      <c r="O5993" s="100">
        <f t="shared" si="3230"/>
        <v>1</v>
      </c>
      <c r="P5993" s="98">
        <f t="shared" si="3231"/>
        <v>19516.689999999999</v>
      </c>
      <c r="Q5993" s="97">
        <f t="shared" si="3232"/>
        <v>232248.61</v>
      </c>
      <c r="R5993" s="97"/>
      <c r="S5993" s="97"/>
    </row>
    <row r="5994" spans="1:19" ht="22.5" x14ac:dyDescent="0.25">
      <c r="A5994" s="89" t="s">
        <v>12634</v>
      </c>
      <c r="B5994" s="89" t="s">
        <v>12323</v>
      </c>
      <c r="C5994" s="89"/>
      <c r="D5994" s="89" t="s">
        <v>2648</v>
      </c>
      <c r="E5994" s="94" t="s">
        <v>12562</v>
      </c>
      <c r="F5994" s="95" t="s">
        <v>12563</v>
      </c>
      <c r="G5994" s="89" t="s">
        <v>648</v>
      </c>
      <c r="H5994" s="89" t="s">
        <v>24</v>
      </c>
      <c r="I5994" s="96">
        <v>1</v>
      </c>
      <c r="J5994" s="97">
        <v>174</v>
      </c>
      <c r="K5994" s="98">
        <f t="shared" si="3226"/>
        <v>87</v>
      </c>
      <c r="L5994" s="99">
        <f t="shared" si="3227"/>
        <v>1.0815399999999999</v>
      </c>
      <c r="M5994" s="100">
        <f t="shared" si="3228"/>
        <v>1.0590999999999999</v>
      </c>
      <c r="N5994" s="101">
        <f t="shared" si="3229"/>
        <v>0.97811300000000001</v>
      </c>
      <c r="O5994" s="100">
        <f t="shared" si="3230"/>
        <v>1</v>
      </c>
      <c r="P5994" s="98">
        <f t="shared" si="3231"/>
        <v>97.47</v>
      </c>
      <c r="Q5994" s="97">
        <f t="shared" si="3232"/>
        <v>194.94</v>
      </c>
      <c r="R5994" s="97"/>
      <c r="S5994" s="97"/>
    </row>
    <row r="5995" spans="1:19" ht="22.5" x14ac:dyDescent="0.25">
      <c r="A5995" s="89" t="s">
        <v>12635</v>
      </c>
      <c r="B5995" s="89" t="s">
        <v>12323</v>
      </c>
      <c r="C5995" s="89"/>
      <c r="D5995" s="89" t="s">
        <v>2650</v>
      </c>
      <c r="E5995" s="94" t="s">
        <v>12636</v>
      </c>
      <c r="F5995" s="95" t="s">
        <v>12637</v>
      </c>
      <c r="G5995" s="89" t="s">
        <v>648</v>
      </c>
      <c r="H5995" s="89" t="s">
        <v>208</v>
      </c>
      <c r="I5995" s="96">
        <v>1</v>
      </c>
      <c r="J5995" s="97">
        <v>6717</v>
      </c>
      <c r="K5995" s="98">
        <f t="shared" si="3226"/>
        <v>124.39</v>
      </c>
      <c r="L5995" s="99">
        <f t="shared" si="3227"/>
        <v>1.0815399999999999</v>
      </c>
      <c r="M5995" s="100">
        <f t="shared" si="3228"/>
        <v>1.0590999999999999</v>
      </c>
      <c r="N5995" s="101">
        <f t="shared" si="3229"/>
        <v>0.97811300000000001</v>
      </c>
      <c r="O5995" s="100">
        <f t="shared" si="3230"/>
        <v>1</v>
      </c>
      <c r="P5995" s="98">
        <f t="shared" si="3231"/>
        <v>139.37</v>
      </c>
      <c r="Q5995" s="97">
        <f t="shared" si="3232"/>
        <v>7525.98</v>
      </c>
      <c r="R5995" s="97"/>
      <c r="S5995" s="97"/>
    </row>
    <row r="5996" spans="1:19" ht="22.5" x14ac:dyDescent="0.25">
      <c r="A5996" s="89" t="s">
        <v>12638</v>
      </c>
      <c r="B5996" s="89" t="s">
        <v>12323</v>
      </c>
      <c r="C5996" s="89"/>
      <c r="D5996" s="89" t="s">
        <v>2652</v>
      </c>
      <c r="E5996" s="94" t="s">
        <v>12461</v>
      </c>
      <c r="F5996" s="95" t="s">
        <v>12462</v>
      </c>
      <c r="G5996" s="89" t="s">
        <v>648</v>
      </c>
      <c r="H5996" s="89" t="s">
        <v>243</v>
      </c>
      <c r="I5996" s="96">
        <v>1</v>
      </c>
      <c r="J5996" s="97">
        <v>25206</v>
      </c>
      <c r="K5996" s="98">
        <f t="shared" si="3226"/>
        <v>400.1</v>
      </c>
      <c r="L5996" s="99">
        <f t="shared" si="3227"/>
        <v>1.0815399999999999</v>
      </c>
      <c r="M5996" s="100">
        <f t="shared" si="3228"/>
        <v>1.0590999999999999</v>
      </c>
      <c r="N5996" s="101">
        <f t="shared" si="3229"/>
        <v>0.97811300000000001</v>
      </c>
      <c r="O5996" s="100">
        <f t="shared" si="3230"/>
        <v>1</v>
      </c>
      <c r="P5996" s="98">
        <f t="shared" si="3231"/>
        <v>448.27</v>
      </c>
      <c r="Q5996" s="97">
        <f t="shared" si="3232"/>
        <v>28241.01</v>
      </c>
      <c r="R5996" s="97"/>
      <c r="S5996" s="97"/>
    </row>
    <row r="5997" spans="1:19" x14ac:dyDescent="0.25">
      <c r="A5997" s="89" t="s">
        <v>12639</v>
      </c>
      <c r="B5997" s="89" t="s">
        <v>12323</v>
      </c>
      <c r="C5997" s="89"/>
      <c r="D5997" s="89" t="s">
        <v>2655</v>
      </c>
      <c r="E5997" s="94" t="s">
        <v>12640</v>
      </c>
      <c r="F5997" s="95" t="s">
        <v>12641</v>
      </c>
      <c r="G5997" s="89" t="s">
        <v>71</v>
      </c>
      <c r="H5997" s="89" t="s">
        <v>1234</v>
      </c>
      <c r="I5997" s="96">
        <v>1</v>
      </c>
      <c r="J5997" s="97">
        <v>114</v>
      </c>
      <c r="K5997" s="98">
        <f t="shared" si="3226"/>
        <v>2850</v>
      </c>
      <c r="L5997" s="99">
        <f t="shared" si="3227"/>
        <v>1.0815399999999999</v>
      </c>
      <c r="M5997" s="100">
        <f t="shared" si="3228"/>
        <v>1.0590999999999999</v>
      </c>
      <c r="N5997" s="101">
        <f t="shared" si="3229"/>
        <v>0.97811300000000001</v>
      </c>
      <c r="O5997" s="100">
        <f t="shared" si="3230"/>
        <v>1</v>
      </c>
      <c r="P5997" s="98">
        <f t="shared" si="3231"/>
        <v>3193.11</v>
      </c>
      <c r="Q5997" s="97">
        <f t="shared" si="3232"/>
        <v>127.72</v>
      </c>
      <c r="R5997" s="97"/>
      <c r="S5997" s="97"/>
    </row>
    <row r="5998" spans="1:19" x14ac:dyDescent="0.25">
      <c r="A5998" s="89" t="s">
        <v>12642</v>
      </c>
      <c r="B5998" s="89" t="s">
        <v>12323</v>
      </c>
      <c r="C5998" s="89"/>
      <c r="D5998" s="89" t="s">
        <v>2657</v>
      </c>
      <c r="E5998" s="94" t="s">
        <v>12643</v>
      </c>
      <c r="F5998" s="95" t="s">
        <v>12644</v>
      </c>
      <c r="G5998" s="89" t="s">
        <v>71</v>
      </c>
      <c r="H5998" s="89" t="s">
        <v>12645</v>
      </c>
      <c r="I5998" s="96">
        <v>1</v>
      </c>
      <c r="J5998" s="97">
        <v>3563</v>
      </c>
      <c r="K5998" s="98">
        <f t="shared" si="3226"/>
        <v>3299.07</v>
      </c>
      <c r="L5998" s="99">
        <f t="shared" si="3227"/>
        <v>1.0815399999999999</v>
      </c>
      <c r="M5998" s="100">
        <f t="shared" si="3228"/>
        <v>1.0590999999999999</v>
      </c>
      <c r="N5998" s="101">
        <f t="shared" si="3229"/>
        <v>0.97811300000000001</v>
      </c>
      <c r="O5998" s="100">
        <f t="shared" si="3230"/>
        <v>1</v>
      </c>
      <c r="P5998" s="98">
        <f t="shared" si="3231"/>
        <v>3696.24</v>
      </c>
      <c r="Q5998" s="97">
        <f t="shared" si="3232"/>
        <v>3991.94</v>
      </c>
      <c r="R5998" s="97"/>
      <c r="S5998" s="97"/>
    </row>
    <row r="5999" spans="1:19" x14ac:dyDescent="0.25">
      <c r="A5999" s="89" t="s">
        <v>12646</v>
      </c>
      <c r="B5999" s="89" t="s">
        <v>12323</v>
      </c>
      <c r="C5999" s="89"/>
      <c r="D5999" s="89" t="s">
        <v>2661</v>
      </c>
      <c r="E5999" s="94" t="s">
        <v>12647</v>
      </c>
      <c r="F5999" s="95" t="s">
        <v>12648</v>
      </c>
      <c r="G5999" s="89" t="s">
        <v>71</v>
      </c>
      <c r="H5999" s="89" t="s">
        <v>12649</v>
      </c>
      <c r="I5999" s="96">
        <v>1</v>
      </c>
      <c r="J5999" s="97">
        <v>16627</v>
      </c>
      <c r="K5999" s="98">
        <f t="shared" si="3226"/>
        <v>13196.03</v>
      </c>
      <c r="L5999" s="99">
        <f t="shared" si="3227"/>
        <v>1.0815399999999999</v>
      </c>
      <c r="M5999" s="100">
        <f t="shared" si="3228"/>
        <v>1.0590999999999999</v>
      </c>
      <c r="N5999" s="101">
        <f t="shared" si="3229"/>
        <v>0.97811300000000001</v>
      </c>
      <c r="O5999" s="100">
        <f t="shared" si="3230"/>
        <v>1</v>
      </c>
      <c r="P5999" s="98">
        <f t="shared" si="3231"/>
        <v>14784.68</v>
      </c>
      <c r="Q5999" s="97">
        <f t="shared" si="3232"/>
        <v>18628.7</v>
      </c>
      <c r="R5999" s="97"/>
      <c r="S5999" s="97"/>
    </row>
    <row r="6000" spans="1:19" ht="22.5" x14ac:dyDescent="0.25">
      <c r="A6000" s="89" t="s">
        <v>12650</v>
      </c>
      <c r="B6000" s="89" t="s">
        <v>12323</v>
      </c>
      <c r="C6000" s="89"/>
      <c r="D6000" s="89" t="s">
        <v>2664</v>
      </c>
      <c r="E6000" s="94" t="s">
        <v>2694</v>
      </c>
      <c r="F6000" s="95" t="s">
        <v>12651</v>
      </c>
      <c r="G6000" s="89" t="s">
        <v>970</v>
      </c>
      <c r="H6000" s="89" t="s">
        <v>3622</v>
      </c>
      <c r="I6000" s="96">
        <v>1</v>
      </c>
      <c r="J6000" s="97">
        <v>108003</v>
      </c>
      <c r="K6000" s="98">
        <f t="shared" si="3226"/>
        <v>17419.84</v>
      </c>
      <c r="L6000" s="99">
        <f t="shared" si="3227"/>
        <v>1.0815399999999999</v>
      </c>
      <c r="M6000" s="100">
        <f t="shared" si="3228"/>
        <v>1.0590999999999999</v>
      </c>
      <c r="N6000" s="101">
        <f t="shared" si="3229"/>
        <v>0.97811300000000001</v>
      </c>
      <c r="O6000" s="100">
        <f t="shared" si="3230"/>
        <v>1</v>
      </c>
      <c r="P6000" s="98">
        <f t="shared" si="3231"/>
        <v>19516.990000000002</v>
      </c>
      <c r="Q6000" s="97">
        <f t="shared" si="3232"/>
        <v>121005.34</v>
      </c>
      <c r="R6000" s="97"/>
      <c r="S6000" s="97"/>
    </row>
    <row r="6001" spans="1:19" ht="22.5" x14ac:dyDescent="0.25">
      <c r="A6001" s="89" t="s">
        <v>12652</v>
      </c>
      <c r="B6001" s="89" t="s">
        <v>12323</v>
      </c>
      <c r="C6001" s="89"/>
      <c r="D6001" s="89" t="s">
        <v>2668</v>
      </c>
      <c r="E6001" s="94" t="s">
        <v>12562</v>
      </c>
      <c r="F6001" s="95" t="s">
        <v>12563</v>
      </c>
      <c r="G6001" s="89" t="s">
        <v>648</v>
      </c>
      <c r="H6001" s="89" t="s">
        <v>43</v>
      </c>
      <c r="I6001" s="96">
        <v>1</v>
      </c>
      <c r="J6001" s="97">
        <v>522</v>
      </c>
      <c r="K6001" s="98">
        <f t="shared" si="3226"/>
        <v>87</v>
      </c>
      <c r="L6001" s="99">
        <f t="shared" si="3227"/>
        <v>1.0815399999999999</v>
      </c>
      <c r="M6001" s="100">
        <f t="shared" si="3228"/>
        <v>1.0590999999999999</v>
      </c>
      <c r="N6001" s="101">
        <f t="shared" si="3229"/>
        <v>0.97811300000000001</v>
      </c>
      <c r="O6001" s="100">
        <f t="shared" si="3230"/>
        <v>1</v>
      </c>
      <c r="P6001" s="98">
        <f t="shared" si="3231"/>
        <v>97.47</v>
      </c>
      <c r="Q6001" s="97">
        <f t="shared" si="3232"/>
        <v>584.82000000000005</v>
      </c>
      <c r="R6001" s="97"/>
      <c r="S6001" s="97"/>
    </row>
    <row r="6002" spans="1:19" ht="22.5" x14ac:dyDescent="0.25">
      <c r="A6002" s="89" t="s">
        <v>12653</v>
      </c>
      <c r="B6002" s="89" t="s">
        <v>12323</v>
      </c>
      <c r="C6002" s="89"/>
      <c r="D6002" s="89" t="s">
        <v>2672</v>
      </c>
      <c r="E6002" s="94" t="s">
        <v>12636</v>
      </c>
      <c r="F6002" s="95" t="s">
        <v>12637</v>
      </c>
      <c r="G6002" s="89" t="s">
        <v>648</v>
      </c>
      <c r="H6002" s="89" t="s">
        <v>109</v>
      </c>
      <c r="I6002" s="96">
        <v>1</v>
      </c>
      <c r="J6002" s="97">
        <v>2985</v>
      </c>
      <c r="K6002" s="98">
        <f t="shared" si="3226"/>
        <v>124.38</v>
      </c>
      <c r="L6002" s="99">
        <f t="shared" si="3227"/>
        <v>1.0815399999999999</v>
      </c>
      <c r="M6002" s="100">
        <f t="shared" si="3228"/>
        <v>1.0590999999999999</v>
      </c>
      <c r="N6002" s="101">
        <f t="shared" si="3229"/>
        <v>0.97811300000000001</v>
      </c>
      <c r="O6002" s="100">
        <f t="shared" si="3230"/>
        <v>1</v>
      </c>
      <c r="P6002" s="98">
        <f t="shared" si="3231"/>
        <v>139.35</v>
      </c>
      <c r="Q6002" s="97">
        <f t="shared" si="3232"/>
        <v>3344.4</v>
      </c>
      <c r="R6002" s="97"/>
      <c r="S6002" s="97"/>
    </row>
    <row r="6003" spans="1:19" ht="22.5" x14ac:dyDescent="0.25">
      <c r="A6003" s="89" t="s">
        <v>12654</v>
      </c>
      <c r="B6003" s="89" t="s">
        <v>12323</v>
      </c>
      <c r="C6003" s="89"/>
      <c r="D6003" s="89" t="s">
        <v>2674</v>
      </c>
      <c r="E6003" s="94" t="s">
        <v>12461</v>
      </c>
      <c r="F6003" s="95" t="s">
        <v>12462</v>
      </c>
      <c r="G6003" s="89" t="s">
        <v>648</v>
      </c>
      <c r="H6003" s="89" t="s">
        <v>144</v>
      </c>
      <c r="I6003" s="96">
        <v>1</v>
      </c>
      <c r="J6003" s="97">
        <v>12803</v>
      </c>
      <c r="K6003" s="98">
        <f t="shared" si="3226"/>
        <v>400.09</v>
      </c>
      <c r="L6003" s="99">
        <f t="shared" si="3227"/>
        <v>1.0815399999999999</v>
      </c>
      <c r="M6003" s="100">
        <f t="shared" si="3228"/>
        <v>1.0590999999999999</v>
      </c>
      <c r="N6003" s="101">
        <f t="shared" si="3229"/>
        <v>0.97811300000000001</v>
      </c>
      <c r="O6003" s="100">
        <f t="shared" si="3230"/>
        <v>1</v>
      </c>
      <c r="P6003" s="98">
        <f t="shared" si="3231"/>
        <v>448.26</v>
      </c>
      <c r="Q6003" s="97">
        <f t="shared" si="3232"/>
        <v>14344.32</v>
      </c>
      <c r="R6003" s="97"/>
      <c r="S6003" s="97"/>
    </row>
    <row r="6004" spans="1:19" x14ac:dyDescent="0.25">
      <c r="A6004" s="89" t="s">
        <v>12655</v>
      </c>
      <c r="B6004" s="89" t="s">
        <v>12323</v>
      </c>
      <c r="C6004" s="89"/>
      <c r="D6004" s="89" t="s">
        <v>2678</v>
      </c>
      <c r="E6004" s="94" t="s">
        <v>12057</v>
      </c>
      <c r="F6004" s="95" t="s">
        <v>12656</v>
      </c>
      <c r="G6004" s="89" t="s">
        <v>209</v>
      </c>
      <c r="H6004" s="89" t="s">
        <v>5835</v>
      </c>
      <c r="I6004" s="96">
        <v>1</v>
      </c>
      <c r="J6004" s="97">
        <v>6122</v>
      </c>
      <c r="K6004" s="98">
        <f t="shared" si="3226"/>
        <v>556545.44999999995</v>
      </c>
      <c r="L6004" s="99">
        <f t="shared" si="3227"/>
        <v>1.0815399999999999</v>
      </c>
      <c r="M6004" s="100">
        <f t="shared" si="3228"/>
        <v>1.0590999999999999</v>
      </c>
      <c r="N6004" s="101">
        <f t="shared" si="3229"/>
        <v>0.97811300000000001</v>
      </c>
      <c r="O6004" s="100">
        <f t="shared" si="3230"/>
        <v>1</v>
      </c>
      <c r="P6004" s="98">
        <f t="shared" si="3231"/>
        <v>623547.04</v>
      </c>
      <c r="Q6004" s="97">
        <f t="shared" si="3232"/>
        <v>6859.02</v>
      </c>
      <c r="R6004" s="97"/>
      <c r="S6004" s="97"/>
    </row>
    <row r="6005" spans="1:19" ht="22.5" x14ac:dyDescent="0.25">
      <c r="A6005" s="89" t="s">
        <v>12657</v>
      </c>
      <c r="B6005" s="89" t="s">
        <v>12323</v>
      </c>
      <c r="C6005" s="89"/>
      <c r="D6005" s="89" t="s">
        <v>2680</v>
      </c>
      <c r="E6005" s="94" t="s">
        <v>12658</v>
      </c>
      <c r="F6005" s="95" t="s">
        <v>12411</v>
      </c>
      <c r="G6005" s="89" t="s">
        <v>1077</v>
      </c>
      <c r="H6005" s="89" t="s">
        <v>12412</v>
      </c>
      <c r="I6005" s="96">
        <v>1</v>
      </c>
      <c r="J6005" s="97">
        <v>105672</v>
      </c>
      <c r="K6005" s="98">
        <f t="shared" si="3226"/>
        <v>9511.43</v>
      </c>
      <c r="L6005" s="99">
        <f t="shared" si="3227"/>
        <v>1.0815399999999999</v>
      </c>
      <c r="M6005" s="100">
        <f t="shared" si="3228"/>
        <v>1.0590999999999999</v>
      </c>
      <c r="N6005" s="101">
        <f t="shared" si="3229"/>
        <v>0.97811300000000001</v>
      </c>
      <c r="O6005" s="100">
        <f t="shared" si="3230"/>
        <v>1</v>
      </c>
      <c r="P6005" s="98">
        <f t="shared" si="3231"/>
        <v>10656.5</v>
      </c>
      <c r="Q6005" s="97">
        <f t="shared" si="3232"/>
        <v>118393.72</v>
      </c>
      <c r="R6005" s="97"/>
      <c r="S6005" s="97"/>
    </row>
    <row r="6006" spans="1:19" x14ac:dyDescent="0.25">
      <c r="A6006" s="89" t="s">
        <v>12659</v>
      </c>
      <c r="B6006" s="89" t="s">
        <v>12323</v>
      </c>
      <c r="C6006" s="89"/>
      <c r="D6006" s="89" t="s">
        <v>2684</v>
      </c>
      <c r="E6006" s="94" t="s">
        <v>12414</v>
      </c>
      <c r="F6006" s="95" t="s">
        <v>12415</v>
      </c>
      <c r="G6006" s="89" t="s">
        <v>11843</v>
      </c>
      <c r="H6006" s="89" t="s">
        <v>456</v>
      </c>
      <c r="I6006" s="96">
        <v>1</v>
      </c>
      <c r="J6006" s="97">
        <v>8133</v>
      </c>
      <c r="K6006" s="98">
        <f t="shared" si="3226"/>
        <v>73936.36</v>
      </c>
      <c r="L6006" s="99">
        <f t="shared" si="3227"/>
        <v>1.0815399999999999</v>
      </c>
      <c r="M6006" s="100">
        <f t="shared" si="3228"/>
        <v>1.0590999999999999</v>
      </c>
      <c r="N6006" s="101">
        <f t="shared" si="3229"/>
        <v>0.97811300000000001</v>
      </c>
      <c r="O6006" s="100">
        <f t="shared" si="3230"/>
        <v>1</v>
      </c>
      <c r="P6006" s="98">
        <f t="shared" si="3231"/>
        <v>82837.440000000002</v>
      </c>
      <c r="Q6006" s="97">
        <f t="shared" si="3232"/>
        <v>9112.1200000000008</v>
      </c>
      <c r="R6006" s="97"/>
      <c r="S6006" s="97"/>
    </row>
    <row r="6007" spans="1:19" x14ac:dyDescent="0.25">
      <c r="A6007" s="89" t="s">
        <v>12660</v>
      </c>
      <c r="B6007" s="89" t="s">
        <v>12323</v>
      </c>
      <c r="C6007" s="89"/>
      <c r="D6007" s="89" t="s">
        <v>2689</v>
      </c>
      <c r="E6007" s="94" t="s">
        <v>11845</v>
      </c>
      <c r="F6007" s="95" t="s">
        <v>11846</v>
      </c>
      <c r="G6007" s="89" t="s">
        <v>11847</v>
      </c>
      <c r="H6007" s="89" t="s">
        <v>12</v>
      </c>
      <c r="I6007" s="96">
        <v>1</v>
      </c>
      <c r="J6007" s="97">
        <v>3852</v>
      </c>
      <c r="K6007" s="98">
        <f t="shared" si="3226"/>
        <v>3852</v>
      </c>
      <c r="L6007" s="99">
        <f t="shared" si="3227"/>
        <v>1.0815399999999999</v>
      </c>
      <c r="M6007" s="100">
        <f t="shared" si="3228"/>
        <v>1.0590999999999999</v>
      </c>
      <c r="N6007" s="101">
        <f t="shared" si="3229"/>
        <v>0.97811300000000001</v>
      </c>
      <c r="O6007" s="100">
        <f t="shared" si="3230"/>
        <v>1</v>
      </c>
      <c r="P6007" s="98">
        <f t="shared" si="3231"/>
        <v>4315.74</v>
      </c>
      <c r="Q6007" s="97">
        <f t="shared" si="3232"/>
        <v>4315.74</v>
      </c>
      <c r="R6007" s="97"/>
      <c r="S6007" s="97"/>
    </row>
    <row r="6008" spans="1:19" ht="22.5" x14ac:dyDescent="0.25">
      <c r="A6008" s="89" t="s">
        <v>12661</v>
      </c>
      <c r="B6008" s="89" t="s">
        <v>12323</v>
      </c>
      <c r="C6008" s="89"/>
      <c r="D6008" s="89" t="s">
        <v>2693</v>
      </c>
      <c r="E6008" s="94" t="s">
        <v>11864</v>
      </c>
      <c r="F6008" s="95" t="s">
        <v>11865</v>
      </c>
      <c r="G6008" s="89" t="s">
        <v>648</v>
      </c>
      <c r="H6008" s="89" t="s">
        <v>24</v>
      </c>
      <c r="I6008" s="96">
        <v>1</v>
      </c>
      <c r="J6008" s="97">
        <v>4326</v>
      </c>
      <c r="K6008" s="98">
        <f t="shared" si="3226"/>
        <v>2163</v>
      </c>
      <c r="L6008" s="99">
        <f t="shared" si="3227"/>
        <v>1.0815399999999999</v>
      </c>
      <c r="M6008" s="100">
        <f t="shared" si="3228"/>
        <v>1.0590999999999999</v>
      </c>
      <c r="N6008" s="101">
        <f t="shared" si="3229"/>
        <v>0.97811300000000001</v>
      </c>
      <c r="O6008" s="100">
        <f t="shared" si="3230"/>
        <v>1</v>
      </c>
      <c r="P6008" s="98">
        <f t="shared" si="3231"/>
        <v>2423.4</v>
      </c>
      <c r="Q6008" s="97">
        <f t="shared" si="3232"/>
        <v>4846.8</v>
      </c>
      <c r="R6008" s="97"/>
      <c r="S6008" s="97"/>
    </row>
    <row r="6009" spans="1:19" x14ac:dyDescent="0.25">
      <c r="A6009" s="89" t="s">
        <v>12662</v>
      </c>
      <c r="B6009" s="89" t="s">
        <v>12323</v>
      </c>
      <c r="C6009" s="89"/>
      <c r="D6009" s="89" t="s">
        <v>2697</v>
      </c>
      <c r="E6009" s="94" t="s">
        <v>12419</v>
      </c>
      <c r="F6009" s="95" t="s">
        <v>12420</v>
      </c>
      <c r="G6009" s="89" t="s">
        <v>648</v>
      </c>
      <c r="H6009" s="89" t="s">
        <v>34</v>
      </c>
      <c r="I6009" s="96">
        <v>1</v>
      </c>
      <c r="J6009" s="97">
        <v>240</v>
      </c>
      <c r="K6009" s="98">
        <f t="shared" si="3226"/>
        <v>60</v>
      </c>
      <c r="L6009" s="99">
        <f t="shared" si="3227"/>
        <v>1.0815399999999999</v>
      </c>
      <c r="M6009" s="100">
        <f t="shared" si="3228"/>
        <v>1.0590999999999999</v>
      </c>
      <c r="N6009" s="101">
        <f t="shared" si="3229"/>
        <v>0.97811300000000001</v>
      </c>
      <c r="O6009" s="100">
        <f t="shared" si="3230"/>
        <v>1</v>
      </c>
      <c r="P6009" s="98">
        <f t="shared" si="3231"/>
        <v>67.22</v>
      </c>
      <c r="Q6009" s="97">
        <f t="shared" si="3232"/>
        <v>268.88</v>
      </c>
      <c r="R6009" s="97"/>
      <c r="S6009" s="97"/>
    </row>
    <row r="6010" spans="1:19" x14ac:dyDescent="0.25">
      <c r="A6010" s="89" t="s">
        <v>12663</v>
      </c>
      <c r="B6010" s="89" t="s">
        <v>12323</v>
      </c>
      <c r="C6010" s="89"/>
      <c r="D6010" s="89" t="s">
        <v>2701</v>
      </c>
      <c r="E6010" s="94" t="s">
        <v>12664</v>
      </c>
      <c r="F6010" s="95" t="s">
        <v>12665</v>
      </c>
      <c r="G6010" s="89" t="s">
        <v>518</v>
      </c>
      <c r="H6010" s="89" t="s">
        <v>3848</v>
      </c>
      <c r="I6010" s="96">
        <v>1</v>
      </c>
      <c r="J6010" s="97">
        <v>205</v>
      </c>
      <c r="K6010" s="98">
        <f t="shared" si="3226"/>
        <v>150.74</v>
      </c>
      <c r="L6010" s="99">
        <f t="shared" si="3227"/>
        <v>1.0815399999999999</v>
      </c>
      <c r="M6010" s="100">
        <f t="shared" si="3228"/>
        <v>1.0590999999999999</v>
      </c>
      <c r="N6010" s="101">
        <f t="shared" si="3229"/>
        <v>0.97811300000000001</v>
      </c>
      <c r="O6010" s="100">
        <f t="shared" si="3230"/>
        <v>1</v>
      </c>
      <c r="P6010" s="98">
        <f t="shared" si="3231"/>
        <v>168.89</v>
      </c>
      <c r="Q6010" s="97">
        <f t="shared" si="3232"/>
        <v>229.69</v>
      </c>
      <c r="R6010" s="97"/>
      <c r="S6010" s="97"/>
    </row>
    <row r="6011" spans="1:19" x14ac:dyDescent="0.25">
      <c r="A6011" s="89" t="s">
        <v>12666</v>
      </c>
      <c r="B6011" s="89" t="s">
        <v>12323</v>
      </c>
      <c r="C6011" s="89"/>
      <c r="D6011" s="89" t="s">
        <v>2704</v>
      </c>
      <c r="E6011" s="94" t="s">
        <v>12351</v>
      </c>
      <c r="F6011" s="95" t="s">
        <v>12352</v>
      </c>
      <c r="G6011" s="89" t="s">
        <v>1071</v>
      </c>
      <c r="H6011" s="89" t="s">
        <v>296</v>
      </c>
      <c r="I6011" s="96">
        <v>1</v>
      </c>
      <c r="J6011" s="97">
        <v>14869</v>
      </c>
      <c r="K6011" s="98">
        <f t="shared" si="3226"/>
        <v>92931.25</v>
      </c>
      <c r="L6011" s="99">
        <f t="shared" si="3227"/>
        <v>1.0815399999999999</v>
      </c>
      <c r="M6011" s="100">
        <f t="shared" si="3228"/>
        <v>1.0590999999999999</v>
      </c>
      <c r="N6011" s="101">
        <f t="shared" si="3229"/>
        <v>0.97811300000000001</v>
      </c>
      <c r="O6011" s="100">
        <f t="shared" si="3230"/>
        <v>1</v>
      </c>
      <c r="P6011" s="98">
        <f t="shared" si="3231"/>
        <v>104119.09</v>
      </c>
      <c r="Q6011" s="97">
        <f t="shared" si="3232"/>
        <v>16659.05</v>
      </c>
      <c r="R6011" s="97"/>
      <c r="S6011" s="97"/>
    </row>
    <row r="6012" spans="1:19" ht="22.5" x14ac:dyDescent="0.25">
      <c r="A6012" s="89" t="s">
        <v>12667</v>
      </c>
      <c r="B6012" s="89" t="s">
        <v>12323</v>
      </c>
      <c r="C6012" s="89"/>
      <c r="D6012" s="89" t="s">
        <v>2708</v>
      </c>
      <c r="E6012" s="94" t="s">
        <v>12510</v>
      </c>
      <c r="F6012" s="95" t="s">
        <v>11666</v>
      </c>
      <c r="G6012" s="89" t="s">
        <v>1077</v>
      </c>
      <c r="H6012" s="89" t="s">
        <v>12668</v>
      </c>
      <c r="I6012" s="96">
        <v>1</v>
      </c>
      <c r="J6012" s="97">
        <v>14835</v>
      </c>
      <c r="K6012" s="98">
        <f t="shared" si="3226"/>
        <v>918.01</v>
      </c>
      <c r="L6012" s="99">
        <f t="shared" si="3227"/>
        <v>1.0815399999999999</v>
      </c>
      <c r="M6012" s="100">
        <f t="shared" si="3228"/>
        <v>1.0590999999999999</v>
      </c>
      <c r="N6012" s="101">
        <f t="shared" si="3229"/>
        <v>0.97811300000000001</v>
      </c>
      <c r="O6012" s="100">
        <f t="shared" si="3230"/>
        <v>1</v>
      </c>
      <c r="P6012" s="98">
        <f t="shared" si="3231"/>
        <v>1028.53</v>
      </c>
      <c r="Q6012" s="97">
        <f t="shared" si="3232"/>
        <v>16621.04</v>
      </c>
      <c r="R6012" s="97"/>
      <c r="S6012" s="97"/>
    </row>
    <row r="6013" spans="1:19" x14ac:dyDescent="0.25">
      <c r="A6013" s="89" t="s">
        <v>12669</v>
      </c>
      <c r="B6013" s="89" t="s">
        <v>12323</v>
      </c>
      <c r="C6013" s="89"/>
      <c r="D6013" s="89" t="s">
        <v>2712</v>
      </c>
      <c r="E6013" s="94" t="s">
        <v>12388</v>
      </c>
      <c r="F6013" s="95" t="s">
        <v>12389</v>
      </c>
      <c r="G6013" s="89" t="s">
        <v>209</v>
      </c>
      <c r="H6013" s="89" t="s">
        <v>6128</v>
      </c>
      <c r="I6013" s="96">
        <v>1</v>
      </c>
      <c r="J6013" s="97">
        <v>367</v>
      </c>
      <c r="K6013" s="98">
        <f t="shared" si="3226"/>
        <v>22937.5</v>
      </c>
      <c r="L6013" s="99">
        <f t="shared" si="3227"/>
        <v>1.0815399999999999</v>
      </c>
      <c r="M6013" s="100">
        <f t="shared" si="3228"/>
        <v>1.0590999999999999</v>
      </c>
      <c r="N6013" s="101">
        <f t="shared" si="3229"/>
        <v>0.97811300000000001</v>
      </c>
      <c r="O6013" s="100">
        <f t="shared" si="3230"/>
        <v>1</v>
      </c>
      <c r="P6013" s="98">
        <f t="shared" si="3231"/>
        <v>25698.91</v>
      </c>
      <c r="Q6013" s="97">
        <f t="shared" si="3232"/>
        <v>411.18</v>
      </c>
      <c r="R6013" s="97"/>
      <c r="S6013" s="97"/>
    </row>
    <row r="6014" spans="1:19" x14ac:dyDescent="0.25">
      <c r="A6014" s="89" t="s">
        <v>12670</v>
      </c>
      <c r="B6014" s="89" t="s">
        <v>12323</v>
      </c>
      <c r="C6014" s="89"/>
      <c r="D6014" s="89" t="s">
        <v>2715</v>
      </c>
      <c r="E6014" s="94" t="s">
        <v>12671</v>
      </c>
      <c r="F6014" s="95" t="s">
        <v>12672</v>
      </c>
      <c r="G6014" s="89" t="s">
        <v>648</v>
      </c>
      <c r="H6014" s="89" t="s">
        <v>40</v>
      </c>
      <c r="I6014" s="96">
        <v>1</v>
      </c>
      <c r="J6014" s="97">
        <v>8079</v>
      </c>
      <c r="K6014" s="98">
        <f t="shared" si="3226"/>
        <v>1615.8</v>
      </c>
      <c r="L6014" s="99">
        <f t="shared" si="3227"/>
        <v>1.0815399999999999</v>
      </c>
      <c r="M6014" s="100">
        <f t="shared" si="3228"/>
        <v>1.0590999999999999</v>
      </c>
      <c r="N6014" s="101">
        <f t="shared" si="3229"/>
        <v>0.97811300000000001</v>
      </c>
      <c r="O6014" s="100">
        <f t="shared" si="3230"/>
        <v>1</v>
      </c>
      <c r="P6014" s="98">
        <f t="shared" si="3231"/>
        <v>1810.32</v>
      </c>
      <c r="Q6014" s="97">
        <f t="shared" si="3232"/>
        <v>9051.6</v>
      </c>
      <c r="R6014" s="97"/>
      <c r="S6014" s="97"/>
    </row>
    <row r="6015" spans="1:19" ht="33.75" x14ac:dyDescent="0.25">
      <c r="A6015" s="89" t="s">
        <v>12673</v>
      </c>
      <c r="B6015" s="89" t="s">
        <v>12323</v>
      </c>
      <c r="C6015" s="89"/>
      <c r="D6015" s="89" t="s">
        <v>2719</v>
      </c>
      <c r="E6015" s="94" t="s">
        <v>5720</v>
      </c>
      <c r="F6015" s="95" t="s">
        <v>5721</v>
      </c>
      <c r="G6015" s="89" t="s">
        <v>648</v>
      </c>
      <c r="H6015" s="89" t="s">
        <v>30</v>
      </c>
      <c r="I6015" s="96">
        <v>1</v>
      </c>
      <c r="J6015" s="97">
        <v>55743</v>
      </c>
      <c r="K6015" s="98">
        <f t="shared" si="3226"/>
        <v>18581</v>
      </c>
      <c r="L6015" s="99">
        <f t="shared" si="3227"/>
        <v>1.0815399999999999</v>
      </c>
      <c r="M6015" s="100">
        <f t="shared" si="3228"/>
        <v>1.0590999999999999</v>
      </c>
      <c r="N6015" s="101">
        <f t="shared" si="3229"/>
        <v>0.97811300000000001</v>
      </c>
      <c r="O6015" s="100">
        <f t="shared" si="3230"/>
        <v>1</v>
      </c>
      <c r="P6015" s="98">
        <f t="shared" si="3231"/>
        <v>20817.939999999999</v>
      </c>
      <c r="Q6015" s="97">
        <f t="shared" si="3232"/>
        <v>62453.82</v>
      </c>
      <c r="R6015" s="97"/>
      <c r="S6015" s="97"/>
    </row>
    <row r="6016" spans="1:19" ht="22.5" x14ac:dyDescent="0.25">
      <c r="A6016" s="89" t="s">
        <v>12674</v>
      </c>
      <c r="B6016" s="89" t="s">
        <v>12323</v>
      </c>
      <c r="C6016" s="89"/>
      <c r="D6016" s="89" t="s">
        <v>2724</v>
      </c>
      <c r="E6016" s="94" t="s">
        <v>12675</v>
      </c>
      <c r="F6016" s="95" t="s">
        <v>12676</v>
      </c>
      <c r="G6016" s="89" t="s">
        <v>648</v>
      </c>
      <c r="H6016" s="89" t="s">
        <v>24</v>
      </c>
      <c r="I6016" s="96">
        <v>1</v>
      </c>
      <c r="J6016" s="97">
        <v>19922</v>
      </c>
      <c r="K6016" s="98">
        <f t="shared" si="3226"/>
        <v>9961</v>
      </c>
      <c r="L6016" s="99">
        <f t="shared" si="3227"/>
        <v>1.0815399999999999</v>
      </c>
      <c r="M6016" s="100">
        <f t="shared" si="3228"/>
        <v>1.0590999999999999</v>
      </c>
      <c r="N6016" s="101">
        <f t="shared" si="3229"/>
        <v>0.97811300000000001</v>
      </c>
      <c r="O6016" s="100">
        <f t="shared" si="3230"/>
        <v>1</v>
      </c>
      <c r="P6016" s="98">
        <f t="shared" si="3231"/>
        <v>11160.19</v>
      </c>
      <c r="Q6016" s="97">
        <f t="shared" si="3232"/>
        <v>22320.38</v>
      </c>
      <c r="R6016" s="97"/>
      <c r="S6016" s="97"/>
    </row>
    <row r="6017" spans="1:19" x14ac:dyDescent="0.25">
      <c r="A6017" s="89" t="s">
        <v>12677</v>
      </c>
      <c r="B6017" s="89" t="s">
        <v>12323</v>
      </c>
      <c r="C6017" s="89"/>
      <c r="D6017" s="89" t="s">
        <v>2728</v>
      </c>
      <c r="E6017" s="94" t="s">
        <v>2694</v>
      </c>
      <c r="F6017" s="95" t="s">
        <v>2695</v>
      </c>
      <c r="G6017" s="89" t="s">
        <v>970</v>
      </c>
      <c r="H6017" s="89" t="s">
        <v>1696</v>
      </c>
      <c r="I6017" s="96">
        <v>1</v>
      </c>
      <c r="J6017" s="97">
        <v>5225</v>
      </c>
      <c r="K6017" s="98">
        <f t="shared" ref="K6017:K6033" si="3233">J6017/H6017</f>
        <v>17416.669999999998</v>
      </c>
      <c r="L6017" s="99">
        <f t="shared" ref="L6017:L6033" si="3234">$L$8</f>
        <v>1.0815399999999999</v>
      </c>
      <c r="M6017" s="100">
        <f t="shared" ref="M6017:M6033" si="3235">$M$8</f>
        <v>1.0590999999999999</v>
      </c>
      <c r="N6017" s="101">
        <f t="shared" ref="N6017:N6033" si="3236">$N$8</f>
        <v>0.97811300000000001</v>
      </c>
      <c r="O6017" s="100">
        <f t="shared" ref="O6017:O6033" si="3237">$O$8</f>
        <v>1</v>
      </c>
      <c r="P6017" s="98">
        <f t="shared" ref="P6017:P6033" si="3238">K6017*L6017*M6017*N6017*O6017</f>
        <v>19513.43</v>
      </c>
      <c r="Q6017" s="97">
        <f t="shared" ref="Q6017:Q6033" si="3239">H6017*P6017</f>
        <v>5854.03</v>
      </c>
      <c r="R6017" s="97"/>
      <c r="S6017" s="97"/>
    </row>
    <row r="6018" spans="1:19" ht="22.5" x14ac:dyDescent="0.25">
      <c r="A6018" s="89" t="s">
        <v>12678</v>
      </c>
      <c r="B6018" s="89" t="s">
        <v>12323</v>
      </c>
      <c r="C6018" s="89"/>
      <c r="D6018" s="89" t="s">
        <v>2732</v>
      </c>
      <c r="E6018" s="94" t="s">
        <v>12517</v>
      </c>
      <c r="F6018" s="95" t="s">
        <v>12518</v>
      </c>
      <c r="G6018" s="89" t="s">
        <v>648</v>
      </c>
      <c r="H6018" s="89" t="s">
        <v>30</v>
      </c>
      <c r="I6018" s="96">
        <v>1</v>
      </c>
      <c r="J6018" s="97">
        <v>243</v>
      </c>
      <c r="K6018" s="98">
        <f t="shared" si="3233"/>
        <v>81</v>
      </c>
      <c r="L6018" s="99">
        <f t="shared" si="3234"/>
        <v>1.0815399999999999</v>
      </c>
      <c r="M6018" s="100">
        <f t="shared" si="3235"/>
        <v>1.0590999999999999</v>
      </c>
      <c r="N6018" s="101">
        <f t="shared" si="3236"/>
        <v>0.97811300000000001</v>
      </c>
      <c r="O6018" s="100">
        <f t="shared" si="3237"/>
        <v>1</v>
      </c>
      <c r="P6018" s="98">
        <f t="shared" si="3238"/>
        <v>90.75</v>
      </c>
      <c r="Q6018" s="97">
        <f t="shared" si="3239"/>
        <v>272.25</v>
      </c>
      <c r="R6018" s="97"/>
      <c r="S6018" s="97"/>
    </row>
    <row r="6019" spans="1:19" ht="22.5" x14ac:dyDescent="0.25">
      <c r="A6019" s="89" t="s">
        <v>12679</v>
      </c>
      <c r="B6019" s="89" t="s">
        <v>12323</v>
      </c>
      <c r="C6019" s="89"/>
      <c r="D6019" s="89" t="s">
        <v>2736</v>
      </c>
      <c r="E6019" s="94" t="s">
        <v>11719</v>
      </c>
      <c r="F6019" s="95" t="s">
        <v>11720</v>
      </c>
      <c r="G6019" s="89" t="s">
        <v>648</v>
      </c>
      <c r="H6019" s="89" t="s">
        <v>65</v>
      </c>
      <c r="I6019" s="96">
        <v>1</v>
      </c>
      <c r="J6019" s="97">
        <v>3999</v>
      </c>
      <c r="K6019" s="98">
        <f t="shared" si="3233"/>
        <v>363.55</v>
      </c>
      <c r="L6019" s="99">
        <f t="shared" si="3234"/>
        <v>1.0815399999999999</v>
      </c>
      <c r="M6019" s="100">
        <f t="shared" si="3235"/>
        <v>1.0590999999999999</v>
      </c>
      <c r="N6019" s="101">
        <f t="shared" si="3236"/>
        <v>0.97811300000000001</v>
      </c>
      <c r="O6019" s="100">
        <f t="shared" si="3237"/>
        <v>1</v>
      </c>
      <c r="P6019" s="98">
        <f t="shared" si="3238"/>
        <v>407.32</v>
      </c>
      <c r="Q6019" s="97">
        <f t="shared" si="3239"/>
        <v>4480.5200000000004</v>
      </c>
      <c r="R6019" s="97"/>
      <c r="S6019" s="97"/>
    </row>
    <row r="6020" spans="1:19" ht="22.5" x14ac:dyDescent="0.25">
      <c r="A6020" s="89" t="s">
        <v>12680</v>
      </c>
      <c r="B6020" s="89" t="s">
        <v>12323</v>
      </c>
      <c r="C6020" s="89"/>
      <c r="D6020" s="89" t="s">
        <v>2740</v>
      </c>
      <c r="E6020" s="94" t="s">
        <v>12548</v>
      </c>
      <c r="F6020" s="95" t="s">
        <v>12549</v>
      </c>
      <c r="G6020" s="89" t="s">
        <v>648</v>
      </c>
      <c r="H6020" s="89" t="s">
        <v>65</v>
      </c>
      <c r="I6020" s="96">
        <v>1</v>
      </c>
      <c r="J6020" s="97">
        <v>3755</v>
      </c>
      <c r="K6020" s="98">
        <f t="shared" si="3233"/>
        <v>341.36</v>
      </c>
      <c r="L6020" s="99">
        <f t="shared" si="3234"/>
        <v>1.0815399999999999</v>
      </c>
      <c r="M6020" s="100">
        <f t="shared" si="3235"/>
        <v>1.0590999999999999</v>
      </c>
      <c r="N6020" s="101">
        <f t="shared" si="3236"/>
        <v>0.97811300000000001</v>
      </c>
      <c r="O6020" s="100">
        <f t="shared" si="3237"/>
        <v>1</v>
      </c>
      <c r="P6020" s="98">
        <f t="shared" si="3238"/>
        <v>382.46</v>
      </c>
      <c r="Q6020" s="97">
        <f t="shared" si="3239"/>
        <v>4207.0600000000004</v>
      </c>
      <c r="R6020" s="97"/>
      <c r="S6020" s="97"/>
    </row>
    <row r="6021" spans="1:19" x14ac:dyDescent="0.25">
      <c r="A6021" s="89" t="s">
        <v>12681</v>
      </c>
      <c r="B6021" s="89" t="s">
        <v>12323</v>
      </c>
      <c r="C6021" s="89"/>
      <c r="D6021" s="89" t="s">
        <v>2743</v>
      </c>
      <c r="E6021" s="94" t="s">
        <v>11697</v>
      </c>
      <c r="F6021" s="95" t="s">
        <v>11698</v>
      </c>
      <c r="G6021" s="89" t="s">
        <v>970</v>
      </c>
      <c r="H6021" s="89" t="s">
        <v>2537</v>
      </c>
      <c r="I6021" s="96">
        <v>1</v>
      </c>
      <c r="J6021" s="97">
        <v>3696</v>
      </c>
      <c r="K6021" s="98">
        <f t="shared" si="3233"/>
        <v>9240</v>
      </c>
      <c r="L6021" s="99">
        <f t="shared" si="3234"/>
        <v>1.0815399999999999</v>
      </c>
      <c r="M6021" s="100">
        <f t="shared" si="3235"/>
        <v>1.0590999999999999</v>
      </c>
      <c r="N6021" s="101">
        <f t="shared" si="3236"/>
        <v>0.97811300000000001</v>
      </c>
      <c r="O6021" s="100">
        <f t="shared" si="3237"/>
        <v>1</v>
      </c>
      <c r="P6021" s="98">
        <f t="shared" si="3238"/>
        <v>10352.39</v>
      </c>
      <c r="Q6021" s="97">
        <f t="shared" si="3239"/>
        <v>4140.96</v>
      </c>
      <c r="R6021" s="97"/>
      <c r="S6021" s="97"/>
    </row>
    <row r="6022" spans="1:19" ht="22.5" x14ac:dyDescent="0.25">
      <c r="A6022" s="89" t="s">
        <v>12682</v>
      </c>
      <c r="B6022" s="89" t="s">
        <v>12323</v>
      </c>
      <c r="C6022" s="89"/>
      <c r="D6022" s="89" t="s">
        <v>2747</v>
      </c>
      <c r="E6022" s="94" t="s">
        <v>11788</v>
      </c>
      <c r="F6022" s="95" t="s">
        <v>11789</v>
      </c>
      <c r="G6022" s="89" t="s">
        <v>648</v>
      </c>
      <c r="H6022" s="89" t="s">
        <v>34</v>
      </c>
      <c r="I6022" s="96">
        <v>1</v>
      </c>
      <c r="J6022" s="97">
        <v>3368</v>
      </c>
      <c r="K6022" s="98">
        <f t="shared" si="3233"/>
        <v>842</v>
      </c>
      <c r="L6022" s="99">
        <f t="shared" si="3234"/>
        <v>1.0815399999999999</v>
      </c>
      <c r="M6022" s="100">
        <f t="shared" si="3235"/>
        <v>1.0590999999999999</v>
      </c>
      <c r="N6022" s="101">
        <f t="shared" si="3236"/>
        <v>0.97811300000000001</v>
      </c>
      <c r="O6022" s="100">
        <f t="shared" si="3237"/>
        <v>1</v>
      </c>
      <c r="P6022" s="98">
        <f t="shared" si="3238"/>
        <v>943.37</v>
      </c>
      <c r="Q6022" s="97">
        <f t="shared" si="3239"/>
        <v>3773.48</v>
      </c>
      <c r="R6022" s="97"/>
      <c r="S6022" s="97"/>
    </row>
    <row r="6023" spans="1:19" x14ac:dyDescent="0.25">
      <c r="A6023" s="89" t="s">
        <v>12683</v>
      </c>
      <c r="B6023" s="89" t="s">
        <v>12323</v>
      </c>
      <c r="C6023" s="89"/>
      <c r="D6023" s="89" t="s">
        <v>2750</v>
      </c>
      <c r="E6023" s="94" t="s">
        <v>11738</v>
      </c>
      <c r="F6023" s="95" t="s">
        <v>11739</v>
      </c>
      <c r="G6023" s="89" t="s">
        <v>970</v>
      </c>
      <c r="H6023" s="89" t="s">
        <v>1183</v>
      </c>
      <c r="I6023" s="96">
        <v>1</v>
      </c>
      <c r="J6023" s="97">
        <v>2723</v>
      </c>
      <c r="K6023" s="98">
        <f t="shared" si="3233"/>
        <v>13615</v>
      </c>
      <c r="L6023" s="99">
        <f t="shared" si="3234"/>
        <v>1.0815399999999999</v>
      </c>
      <c r="M6023" s="100">
        <f t="shared" si="3235"/>
        <v>1.0590999999999999</v>
      </c>
      <c r="N6023" s="101">
        <f t="shared" si="3236"/>
        <v>0.97811300000000001</v>
      </c>
      <c r="O6023" s="100">
        <f t="shared" si="3237"/>
        <v>1</v>
      </c>
      <c r="P6023" s="98">
        <f t="shared" si="3238"/>
        <v>15254.09</v>
      </c>
      <c r="Q6023" s="97">
        <f t="shared" si="3239"/>
        <v>3050.82</v>
      </c>
      <c r="R6023" s="97"/>
      <c r="S6023" s="97"/>
    </row>
    <row r="6024" spans="1:19" ht="22.5" x14ac:dyDescent="0.25">
      <c r="A6024" s="89" t="s">
        <v>12684</v>
      </c>
      <c r="B6024" s="89" t="s">
        <v>12323</v>
      </c>
      <c r="C6024" s="89"/>
      <c r="D6024" s="89" t="s">
        <v>2754</v>
      </c>
      <c r="E6024" s="94" t="s">
        <v>11741</v>
      </c>
      <c r="F6024" s="95" t="s">
        <v>11742</v>
      </c>
      <c r="G6024" s="89" t="s">
        <v>648</v>
      </c>
      <c r="H6024" s="89" t="s">
        <v>24</v>
      </c>
      <c r="I6024" s="96">
        <v>1</v>
      </c>
      <c r="J6024" s="97">
        <v>2700</v>
      </c>
      <c r="K6024" s="98">
        <f t="shared" si="3233"/>
        <v>1350</v>
      </c>
      <c r="L6024" s="99">
        <f t="shared" si="3234"/>
        <v>1.0815399999999999</v>
      </c>
      <c r="M6024" s="100">
        <f t="shared" si="3235"/>
        <v>1.0590999999999999</v>
      </c>
      <c r="N6024" s="101">
        <f t="shared" si="3236"/>
        <v>0.97811300000000001</v>
      </c>
      <c r="O6024" s="100">
        <f t="shared" si="3237"/>
        <v>1</v>
      </c>
      <c r="P6024" s="98">
        <f t="shared" si="3238"/>
        <v>1512.52</v>
      </c>
      <c r="Q6024" s="97">
        <f t="shared" si="3239"/>
        <v>3025.04</v>
      </c>
      <c r="R6024" s="97"/>
      <c r="S6024" s="97"/>
    </row>
    <row r="6025" spans="1:19" ht="22.5" x14ac:dyDescent="0.25">
      <c r="A6025" s="89" t="s">
        <v>12685</v>
      </c>
      <c r="B6025" s="89" t="s">
        <v>12323</v>
      </c>
      <c r="C6025" s="89"/>
      <c r="D6025" s="89" t="s">
        <v>2759</v>
      </c>
      <c r="E6025" s="94" t="s">
        <v>12686</v>
      </c>
      <c r="F6025" s="95" t="s">
        <v>12687</v>
      </c>
      <c r="G6025" s="89" t="s">
        <v>51</v>
      </c>
      <c r="H6025" s="89" t="s">
        <v>12688</v>
      </c>
      <c r="I6025" s="96">
        <v>1</v>
      </c>
      <c r="J6025" s="97">
        <v>37608</v>
      </c>
      <c r="K6025" s="98">
        <f t="shared" si="3233"/>
        <v>3214358.97</v>
      </c>
      <c r="L6025" s="99">
        <f t="shared" si="3234"/>
        <v>1.0815399999999999</v>
      </c>
      <c r="M6025" s="100">
        <f t="shared" si="3235"/>
        <v>1.0590999999999999</v>
      </c>
      <c r="N6025" s="101">
        <f t="shared" si="3236"/>
        <v>0.97811300000000001</v>
      </c>
      <c r="O6025" s="100">
        <f t="shared" si="3237"/>
        <v>1</v>
      </c>
      <c r="P6025" s="98">
        <f t="shared" si="3238"/>
        <v>3601330.35</v>
      </c>
      <c r="Q6025" s="97">
        <f t="shared" si="3239"/>
        <v>42135.57</v>
      </c>
      <c r="R6025" s="97"/>
      <c r="S6025" s="97"/>
    </row>
    <row r="6026" spans="1:19" x14ac:dyDescent="0.25">
      <c r="A6026" s="89" t="s">
        <v>12689</v>
      </c>
      <c r="B6026" s="89" t="s">
        <v>12323</v>
      </c>
      <c r="C6026" s="89"/>
      <c r="D6026" s="89" t="s">
        <v>2763</v>
      </c>
      <c r="E6026" s="94" t="s">
        <v>12690</v>
      </c>
      <c r="F6026" s="95" t="s">
        <v>12691</v>
      </c>
      <c r="G6026" s="89" t="s">
        <v>502</v>
      </c>
      <c r="H6026" s="89" t="s">
        <v>12692</v>
      </c>
      <c r="I6026" s="96">
        <v>1</v>
      </c>
      <c r="J6026" s="97">
        <v>2325</v>
      </c>
      <c r="K6026" s="98">
        <f t="shared" si="3233"/>
        <v>30108.78</v>
      </c>
      <c r="L6026" s="99">
        <f t="shared" si="3234"/>
        <v>1.0815399999999999</v>
      </c>
      <c r="M6026" s="100">
        <f t="shared" si="3235"/>
        <v>1.0590999999999999</v>
      </c>
      <c r="N6026" s="101">
        <f t="shared" si="3236"/>
        <v>0.97811300000000001</v>
      </c>
      <c r="O6026" s="100">
        <f t="shared" si="3237"/>
        <v>1</v>
      </c>
      <c r="P6026" s="98">
        <f t="shared" si="3238"/>
        <v>33733.53</v>
      </c>
      <c r="Q6026" s="97">
        <f t="shared" si="3239"/>
        <v>2604.9</v>
      </c>
      <c r="R6026" s="97"/>
      <c r="S6026" s="97"/>
    </row>
    <row r="6027" spans="1:19" x14ac:dyDescent="0.25">
      <c r="A6027" s="89" t="s">
        <v>12693</v>
      </c>
      <c r="B6027" s="89" t="s">
        <v>12323</v>
      </c>
      <c r="C6027" s="89"/>
      <c r="D6027" s="89" t="s">
        <v>2768</v>
      </c>
      <c r="E6027" s="94" t="s">
        <v>1976</v>
      </c>
      <c r="F6027" s="95" t="s">
        <v>12694</v>
      </c>
      <c r="G6027" s="89" t="s">
        <v>502</v>
      </c>
      <c r="H6027" s="89" t="s">
        <v>12695</v>
      </c>
      <c r="I6027" s="96">
        <v>1</v>
      </c>
      <c r="J6027" s="97">
        <v>25051</v>
      </c>
      <c r="K6027" s="98">
        <f t="shared" si="3233"/>
        <v>47088.35</v>
      </c>
      <c r="L6027" s="99">
        <f t="shared" si="3234"/>
        <v>1.0815399999999999</v>
      </c>
      <c r="M6027" s="100">
        <f t="shared" si="3235"/>
        <v>1.0590999999999999</v>
      </c>
      <c r="N6027" s="101">
        <f t="shared" si="3236"/>
        <v>0.97811300000000001</v>
      </c>
      <c r="O6027" s="100">
        <f t="shared" si="3237"/>
        <v>1</v>
      </c>
      <c r="P6027" s="98">
        <f t="shared" si="3238"/>
        <v>52757.24</v>
      </c>
      <c r="Q6027" s="97">
        <f t="shared" si="3239"/>
        <v>28066.85</v>
      </c>
      <c r="R6027" s="97"/>
      <c r="S6027" s="97"/>
    </row>
    <row r="6028" spans="1:19" ht="22.5" x14ac:dyDescent="0.25">
      <c r="A6028" s="89" t="s">
        <v>12696</v>
      </c>
      <c r="B6028" s="89" t="s">
        <v>12323</v>
      </c>
      <c r="C6028" s="89"/>
      <c r="D6028" s="89" t="s">
        <v>2772</v>
      </c>
      <c r="E6028" s="94" t="s">
        <v>12697</v>
      </c>
      <c r="F6028" s="95" t="s">
        <v>12698</v>
      </c>
      <c r="G6028" s="89" t="s">
        <v>648</v>
      </c>
      <c r="H6028" s="89" t="s">
        <v>158</v>
      </c>
      <c r="I6028" s="96">
        <v>1</v>
      </c>
      <c r="J6028" s="97">
        <v>203586</v>
      </c>
      <c r="K6028" s="98">
        <f t="shared" si="3233"/>
        <v>5357.53</v>
      </c>
      <c r="L6028" s="99">
        <f t="shared" si="3234"/>
        <v>1.0815399999999999</v>
      </c>
      <c r="M6028" s="100">
        <f t="shared" si="3235"/>
        <v>1.0590999999999999</v>
      </c>
      <c r="N6028" s="101">
        <f t="shared" si="3236"/>
        <v>0.97811300000000001</v>
      </c>
      <c r="O6028" s="100">
        <f t="shared" si="3237"/>
        <v>1</v>
      </c>
      <c r="P6028" s="98">
        <f t="shared" si="3238"/>
        <v>6002.51</v>
      </c>
      <c r="Q6028" s="97">
        <f t="shared" si="3239"/>
        <v>228095.38</v>
      </c>
      <c r="R6028" s="97"/>
      <c r="S6028" s="97"/>
    </row>
    <row r="6029" spans="1:19" x14ac:dyDescent="0.25">
      <c r="A6029" s="89" t="s">
        <v>12699</v>
      </c>
      <c r="B6029" s="89" t="s">
        <v>12323</v>
      </c>
      <c r="C6029" s="89"/>
      <c r="D6029" s="89" t="s">
        <v>2776</v>
      </c>
      <c r="E6029" s="94" t="s">
        <v>11679</v>
      </c>
      <c r="F6029" s="95" t="s">
        <v>11680</v>
      </c>
      <c r="G6029" s="89" t="s">
        <v>209</v>
      </c>
      <c r="H6029" s="89" t="s">
        <v>6168</v>
      </c>
      <c r="I6029" s="96">
        <v>1</v>
      </c>
      <c r="J6029" s="97">
        <v>2826</v>
      </c>
      <c r="K6029" s="98">
        <f t="shared" si="3233"/>
        <v>217384.62</v>
      </c>
      <c r="L6029" s="99">
        <f t="shared" si="3234"/>
        <v>1.0815399999999999</v>
      </c>
      <c r="M6029" s="100">
        <f t="shared" si="3235"/>
        <v>1.0590999999999999</v>
      </c>
      <c r="N6029" s="101">
        <f t="shared" si="3236"/>
        <v>0.97811300000000001</v>
      </c>
      <c r="O6029" s="100">
        <f t="shared" si="3237"/>
        <v>1</v>
      </c>
      <c r="P6029" s="98">
        <f t="shared" si="3238"/>
        <v>243555.20000000001</v>
      </c>
      <c r="Q6029" s="97">
        <f t="shared" si="3239"/>
        <v>3166.22</v>
      </c>
      <c r="R6029" s="97"/>
      <c r="S6029" s="97"/>
    </row>
    <row r="6030" spans="1:19" ht="22.5" x14ac:dyDescent="0.25">
      <c r="A6030" s="89" t="s">
        <v>12700</v>
      </c>
      <c r="B6030" s="89" t="s">
        <v>12323</v>
      </c>
      <c r="C6030" s="89"/>
      <c r="D6030" s="89" t="s">
        <v>2780</v>
      </c>
      <c r="E6030" s="94" t="s">
        <v>12701</v>
      </c>
      <c r="F6030" s="95" t="s">
        <v>12702</v>
      </c>
      <c r="G6030" s="89" t="s">
        <v>1077</v>
      </c>
      <c r="H6030" s="89" t="s">
        <v>12703</v>
      </c>
      <c r="I6030" s="96">
        <v>1</v>
      </c>
      <c r="J6030" s="97">
        <v>1074</v>
      </c>
      <c r="K6030" s="98">
        <f t="shared" si="3233"/>
        <v>82.04</v>
      </c>
      <c r="L6030" s="99">
        <f t="shared" si="3234"/>
        <v>1.0815399999999999</v>
      </c>
      <c r="M6030" s="100">
        <f t="shared" si="3235"/>
        <v>1.0590999999999999</v>
      </c>
      <c r="N6030" s="101">
        <f t="shared" si="3236"/>
        <v>0.97811300000000001</v>
      </c>
      <c r="O6030" s="100">
        <f t="shared" si="3237"/>
        <v>1</v>
      </c>
      <c r="P6030" s="98">
        <f t="shared" si="3238"/>
        <v>91.92</v>
      </c>
      <c r="Q6030" s="97">
        <f t="shared" si="3239"/>
        <v>1203.32</v>
      </c>
      <c r="R6030" s="97"/>
      <c r="S6030" s="97"/>
    </row>
    <row r="6031" spans="1:19" ht="22.5" x14ac:dyDescent="0.25">
      <c r="A6031" s="89" t="s">
        <v>12704</v>
      </c>
      <c r="B6031" s="89" t="s">
        <v>12323</v>
      </c>
      <c r="C6031" s="89"/>
      <c r="D6031" s="89" t="s">
        <v>2783</v>
      </c>
      <c r="E6031" s="94" t="s">
        <v>1188</v>
      </c>
      <c r="F6031" s="95" t="s">
        <v>1189</v>
      </c>
      <c r="G6031" s="89" t="s">
        <v>648</v>
      </c>
      <c r="H6031" s="89" t="s">
        <v>24</v>
      </c>
      <c r="I6031" s="96">
        <v>1</v>
      </c>
      <c r="J6031" s="97">
        <v>2875</v>
      </c>
      <c r="K6031" s="98">
        <f t="shared" si="3233"/>
        <v>1437.5</v>
      </c>
      <c r="L6031" s="99">
        <f t="shared" si="3234"/>
        <v>1.0815399999999999</v>
      </c>
      <c r="M6031" s="100">
        <f t="shared" si="3235"/>
        <v>1.0590999999999999</v>
      </c>
      <c r="N6031" s="101">
        <f t="shared" si="3236"/>
        <v>0.97811300000000001</v>
      </c>
      <c r="O6031" s="100">
        <f t="shared" si="3237"/>
        <v>1</v>
      </c>
      <c r="P6031" s="98">
        <f t="shared" si="3238"/>
        <v>1610.56</v>
      </c>
      <c r="Q6031" s="97">
        <f t="shared" si="3239"/>
        <v>3221.12</v>
      </c>
      <c r="R6031" s="97"/>
      <c r="S6031" s="97"/>
    </row>
    <row r="6032" spans="1:19" ht="22.5" x14ac:dyDescent="0.25">
      <c r="A6032" s="89" t="s">
        <v>12705</v>
      </c>
      <c r="B6032" s="89" t="s">
        <v>12323</v>
      </c>
      <c r="C6032" s="89"/>
      <c r="D6032" s="89" t="s">
        <v>2787</v>
      </c>
      <c r="E6032" s="94" t="s">
        <v>12706</v>
      </c>
      <c r="F6032" s="95" t="s">
        <v>12707</v>
      </c>
      <c r="G6032" s="89" t="s">
        <v>648</v>
      </c>
      <c r="H6032" s="89" t="s">
        <v>12</v>
      </c>
      <c r="I6032" s="96">
        <v>1</v>
      </c>
      <c r="J6032" s="97">
        <v>155</v>
      </c>
      <c r="K6032" s="98">
        <f t="shared" si="3233"/>
        <v>155</v>
      </c>
      <c r="L6032" s="99">
        <f t="shared" si="3234"/>
        <v>1.0815399999999999</v>
      </c>
      <c r="M6032" s="100">
        <f t="shared" si="3235"/>
        <v>1.0590999999999999</v>
      </c>
      <c r="N6032" s="101">
        <f t="shared" si="3236"/>
        <v>0.97811300000000001</v>
      </c>
      <c r="O6032" s="100">
        <f t="shared" si="3237"/>
        <v>1</v>
      </c>
      <c r="P6032" s="98">
        <f t="shared" si="3238"/>
        <v>173.66</v>
      </c>
      <c r="Q6032" s="97">
        <f t="shared" si="3239"/>
        <v>173.66</v>
      </c>
      <c r="R6032" s="97"/>
      <c r="S6032" s="97"/>
    </row>
    <row r="6033" spans="1:19" ht="22.5" x14ac:dyDescent="0.25">
      <c r="A6033" s="89" t="s">
        <v>12708</v>
      </c>
      <c r="B6033" s="89" t="s">
        <v>12323</v>
      </c>
      <c r="C6033" s="89"/>
      <c r="D6033" s="89" t="s">
        <v>2790</v>
      </c>
      <c r="E6033" s="94" t="s">
        <v>8410</v>
      </c>
      <c r="F6033" s="95" t="s">
        <v>8411</v>
      </c>
      <c r="G6033" s="89" t="s">
        <v>648</v>
      </c>
      <c r="H6033" s="89" t="s">
        <v>12</v>
      </c>
      <c r="I6033" s="96">
        <v>1</v>
      </c>
      <c r="J6033" s="97">
        <v>113</v>
      </c>
      <c r="K6033" s="98">
        <f t="shared" si="3233"/>
        <v>113</v>
      </c>
      <c r="L6033" s="99">
        <f t="shared" si="3234"/>
        <v>1.0815399999999999</v>
      </c>
      <c r="M6033" s="100">
        <f t="shared" si="3235"/>
        <v>1.0590999999999999</v>
      </c>
      <c r="N6033" s="101">
        <f t="shared" si="3236"/>
        <v>0.97811300000000001</v>
      </c>
      <c r="O6033" s="100">
        <f t="shared" si="3237"/>
        <v>1</v>
      </c>
      <c r="P6033" s="98">
        <f t="shared" si="3238"/>
        <v>126.6</v>
      </c>
      <c r="Q6033" s="97">
        <f t="shared" si="3239"/>
        <v>126.6</v>
      </c>
      <c r="R6033" s="97"/>
      <c r="S6033" s="97"/>
    </row>
    <row r="6034" spans="1:19" ht="28.5" x14ac:dyDescent="0.25">
      <c r="A6034" s="72"/>
      <c r="B6034" s="77"/>
      <c r="C6034" s="77"/>
      <c r="D6034" s="77"/>
      <c r="E6034" s="76"/>
      <c r="F6034" s="76" t="s">
        <v>12709</v>
      </c>
      <c r="G6034" s="77"/>
      <c r="H6034" s="77"/>
      <c r="I6034" s="78"/>
      <c r="J6034" s="79">
        <f>J6035+J6095</f>
        <v>692369</v>
      </c>
      <c r="K6034" s="98"/>
      <c r="L6034" s="99"/>
      <c r="M6034" s="100"/>
      <c r="N6034" s="101"/>
      <c r="O6034" s="100"/>
      <c r="P6034" s="98"/>
      <c r="Q6034" s="79">
        <f>Q6035+Q6095</f>
        <v>775725.1</v>
      </c>
      <c r="R6034" s="79">
        <f t="shared" ref="R6034:S6034" si="3240">R6035+R6095</f>
        <v>0</v>
      </c>
      <c r="S6034" s="79">
        <f t="shared" si="3240"/>
        <v>0</v>
      </c>
    </row>
    <row r="6035" spans="1:19" x14ac:dyDescent="0.25">
      <c r="A6035" s="82" t="s">
        <v>9498</v>
      </c>
      <c r="B6035" s="104"/>
      <c r="C6035" s="104"/>
      <c r="D6035" s="104"/>
      <c r="E6035" s="86"/>
      <c r="F6035" s="86" t="s">
        <v>12711</v>
      </c>
      <c r="G6035" s="82"/>
      <c r="H6035" s="82"/>
      <c r="I6035" s="87"/>
      <c r="J6035" s="88">
        <f>SUM(J6036:J6094)</f>
        <v>229008</v>
      </c>
      <c r="K6035" s="98"/>
      <c r="L6035" s="99"/>
      <c r="M6035" s="100"/>
      <c r="N6035" s="101"/>
      <c r="O6035" s="100"/>
      <c r="P6035" s="98"/>
      <c r="Q6035" s="88">
        <f>SUM(Q6036:Q6094)</f>
        <v>256578.46</v>
      </c>
      <c r="R6035" s="88">
        <f t="shared" ref="R6035:S6035" si="3241">SUM(R6036:R6094)</f>
        <v>0</v>
      </c>
      <c r="S6035" s="88">
        <f t="shared" si="3241"/>
        <v>0</v>
      </c>
    </row>
    <row r="6036" spans="1:19" x14ac:dyDescent="0.25">
      <c r="A6036" s="89"/>
      <c r="B6036" s="90"/>
      <c r="C6036" s="90"/>
      <c r="D6036" s="91"/>
      <c r="E6036" s="92"/>
      <c r="F6036" s="92" t="s">
        <v>12712</v>
      </c>
      <c r="G6036" s="91"/>
      <c r="H6036" s="91"/>
      <c r="I6036" s="93">
        <v>1</v>
      </c>
      <c r="J6036" s="91"/>
      <c r="K6036" s="98"/>
      <c r="L6036" s="99"/>
      <c r="M6036" s="100"/>
      <c r="N6036" s="101"/>
      <c r="O6036" s="100"/>
      <c r="P6036" s="98"/>
      <c r="Q6036" s="91"/>
      <c r="R6036" s="91"/>
      <c r="S6036" s="91"/>
    </row>
    <row r="6037" spans="1:19" ht="22.5" x14ac:dyDescent="0.25">
      <c r="A6037" s="89" t="s">
        <v>12713</v>
      </c>
      <c r="B6037" s="89" t="s">
        <v>12714</v>
      </c>
      <c r="C6037" s="89"/>
      <c r="D6037" s="89" t="s">
        <v>12</v>
      </c>
      <c r="E6037" s="94" t="s">
        <v>10512</v>
      </c>
      <c r="F6037" s="95" t="s">
        <v>10513</v>
      </c>
      <c r="G6037" s="89" t="s">
        <v>37</v>
      </c>
      <c r="H6037" s="89" t="s">
        <v>12715</v>
      </c>
      <c r="I6037" s="96">
        <v>1</v>
      </c>
      <c r="J6037" s="97">
        <v>6387</v>
      </c>
      <c r="K6037" s="98">
        <f t="shared" ref="K6037:K6046" si="3242">J6037/H6037</f>
        <v>75585.8</v>
      </c>
      <c r="L6037" s="99">
        <f t="shared" ref="L6037:L6046" si="3243">$L$8</f>
        <v>1.0815399999999999</v>
      </c>
      <c r="M6037" s="100">
        <f t="shared" ref="M6037:M6046" si="3244">$M$8</f>
        <v>1.0590999999999999</v>
      </c>
      <c r="N6037" s="101">
        <f t="shared" ref="N6037:N6046" si="3245">$N$8</f>
        <v>0.97811300000000001</v>
      </c>
      <c r="O6037" s="100">
        <f t="shared" ref="O6037:O6046" si="3246">$O$8</f>
        <v>1</v>
      </c>
      <c r="P6037" s="98">
        <f t="shared" ref="P6037:P6046" si="3247">K6037*L6037*M6037*N6037*O6037</f>
        <v>84685.45</v>
      </c>
      <c r="Q6037" s="97">
        <f t="shared" ref="Q6037:Q6046" si="3248">H6037*P6037</f>
        <v>7155.92</v>
      </c>
      <c r="R6037" s="97"/>
      <c r="S6037" s="97"/>
    </row>
    <row r="6038" spans="1:19" ht="22.5" x14ac:dyDescent="0.25">
      <c r="A6038" s="89" t="s">
        <v>12716</v>
      </c>
      <c r="B6038" s="89" t="s">
        <v>12714</v>
      </c>
      <c r="C6038" s="89"/>
      <c r="D6038" s="89" t="s">
        <v>24</v>
      </c>
      <c r="E6038" s="94" t="s">
        <v>137</v>
      </c>
      <c r="F6038" s="95" t="s">
        <v>694</v>
      </c>
      <c r="G6038" s="89" t="s">
        <v>37</v>
      </c>
      <c r="H6038" s="89" t="s">
        <v>12059</v>
      </c>
      <c r="I6038" s="96">
        <v>1</v>
      </c>
      <c r="J6038" s="97">
        <v>1806</v>
      </c>
      <c r="K6038" s="98">
        <f t="shared" si="3242"/>
        <v>88097.56</v>
      </c>
      <c r="L6038" s="99">
        <f t="shared" si="3243"/>
        <v>1.0815399999999999</v>
      </c>
      <c r="M6038" s="100">
        <f t="shared" si="3244"/>
        <v>1.0590999999999999</v>
      </c>
      <c r="N6038" s="101">
        <f t="shared" si="3245"/>
        <v>0.97811300000000001</v>
      </c>
      <c r="O6038" s="100">
        <f t="shared" si="3246"/>
        <v>1</v>
      </c>
      <c r="P6038" s="98">
        <f t="shared" si="3247"/>
        <v>98703.48</v>
      </c>
      <c r="Q6038" s="97">
        <f t="shared" si="3248"/>
        <v>2023.42</v>
      </c>
      <c r="R6038" s="97"/>
      <c r="S6038" s="97"/>
    </row>
    <row r="6039" spans="1:19" ht="22.5" x14ac:dyDescent="0.25">
      <c r="A6039" s="89" t="s">
        <v>12717</v>
      </c>
      <c r="B6039" s="89" t="s">
        <v>12714</v>
      </c>
      <c r="C6039" s="89"/>
      <c r="D6039" s="89" t="s">
        <v>30</v>
      </c>
      <c r="E6039" s="94" t="s">
        <v>31</v>
      </c>
      <c r="F6039" s="95" t="s">
        <v>32</v>
      </c>
      <c r="G6039" s="89" t="s">
        <v>27</v>
      </c>
      <c r="H6039" s="89" t="s">
        <v>12718</v>
      </c>
      <c r="I6039" s="96">
        <v>1</v>
      </c>
      <c r="J6039" s="97">
        <v>24038</v>
      </c>
      <c r="K6039" s="98">
        <f t="shared" si="3242"/>
        <v>689.76</v>
      </c>
      <c r="L6039" s="99">
        <f t="shared" si="3243"/>
        <v>1.0815399999999999</v>
      </c>
      <c r="M6039" s="100">
        <f t="shared" si="3244"/>
        <v>1.0590999999999999</v>
      </c>
      <c r="N6039" s="101">
        <f t="shared" si="3245"/>
        <v>0.97811300000000001</v>
      </c>
      <c r="O6039" s="100">
        <f t="shared" si="3246"/>
        <v>1</v>
      </c>
      <c r="P6039" s="98">
        <f t="shared" si="3247"/>
        <v>772.8</v>
      </c>
      <c r="Q6039" s="97">
        <f t="shared" si="3248"/>
        <v>26932.080000000002</v>
      </c>
      <c r="R6039" s="97"/>
      <c r="S6039" s="97"/>
    </row>
    <row r="6040" spans="1:19" ht="22.5" x14ac:dyDescent="0.25">
      <c r="A6040" s="89" t="s">
        <v>12719</v>
      </c>
      <c r="B6040" s="89" t="s">
        <v>12714</v>
      </c>
      <c r="C6040" s="89"/>
      <c r="D6040" s="89" t="s">
        <v>34</v>
      </c>
      <c r="E6040" s="94" t="s">
        <v>5517</v>
      </c>
      <c r="F6040" s="95" t="s">
        <v>12082</v>
      </c>
      <c r="G6040" s="89" t="s">
        <v>51</v>
      </c>
      <c r="H6040" s="89" t="s">
        <v>12720</v>
      </c>
      <c r="I6040" s="96">
        <v>1</v>
      </c>
      <c r="J6040" s="97">
        <v>2655</v>
      </c>
      <c r="K6040" s="98">
        <f t="shared" si="3242"/>
        <v>170410.78</v>
      </c>
      <c r="L6040" s="99">
        <f t="shared" si="3243"/>
        <v>1.0815399999999999</v>
      </c>
      <c r="M6040" s="100">
        <f t="shared" si="3244"/>
        <v>1.0590999999999999</v>
      </c>
      <c r="N6040" s="101">
        <f t="shared" si="3245"/>
        <v>0.97811300000000001</v>
      </c>
      <c r="O6040" s="100">
        <f t="shared" si="3246"/>
        <v>1</v>
      </c>
      <c r="P6040" s="98">
        <f t="shared" si="3247"/>
        <v>190926.25</v>
      </c>
      <c r="Q6040" s="97">
        <f t="shared" si="3248"/>
        <v>2974.63</v>
      </c>
      <c r="R6040" s="97"/>
      <c r="S6040" s="97"/>
    </row>
    <row r="6041" spans="1:19" ht="22.5" x14ac:dyDescent="0.25">
      <c r="A6041" s="89" t="s">
        <v>12721</v>
      </c>
      <c r="B6041" s="89" t="s">
        <v>12714</v>
      </c>
      <c r="C6041" s="89"/>
      <c r="D6041" s="89" t="s">
        <v>40</v>
      </c>
      <c r="E6041" s="94" t="s">
        <v>5521</v>
      </c>
      <c r="F6041" s="95" t="s">
        <v>5522</v>
      </c>
      <c r="G6041" s="89" t="s">
        <v>37</v>
      </c>
      <c r="H6041" s="89" t="s">
        <v>12722</v>
      </c>
      <c r="I6041" s="96">
        <v>1</v>
      </c>
      <c r="J6041" s="97">
        <v>36</v>
      </c>
      <c r="K6041" s="98">
        <f t="shared" si="3242"/>
        <v>4137.93</v>
      </c>
      <c r="L6041" s="99">
        <f t="shared" si="3243"/>
        <v>1.0815399999999999</v>
      </c>
      <c r="M6041" s="100">
        <f t="shared" si="3244"/>
        <v>1.0590999999999999</v>
      </c>
      <c r="N6041" s="101">
        <f t="shared" si="3245"/>
        <v>0.97811300000000001</v>
      </c>
      <c r="O6041" s="100">
        <f t="shared" si="3246"/>
        <v>1</v>
      </c>
      <c r="P6041" s="98">
        <f t="shared" si="3247"/>
        <v>4636.09</v>
      </c>
      <c r="Q6041" s="97">
        <f t="shared" si="3248"/>
        <v>40.33</v>
      </c>
      <c r="R6041" s="97"/>
      <c r="S6041" s="97"/>
    </row>
    <row r="6042" spans="1:19" x14ac:dyDescent="0.25">
      <c r="A6042" s="89" t="s">
        <v>12723</v>
      </c>
      <c r="B6042" s="89" t="s">
        <v>12714</v>
      </c>
      <c r="C6042" s="89"/>
      <c r="D6042" s="89" t="s">
        <v>43</v>
      </c>
      <c r="E6042" s="94" t="s">
        <v>49</v>
      </c>
      <c r="F6042" s="95" t="s">
        <v>50</v>
      </c>
      <c r="G6042" s="89" t="s">
        <v>51</v>
      </c>
      <c r="H6042" s="89" t="s">
        <v>12724</v>
      </c>
      <c r="I6042" s="96">
        <v>1</v>
      </c>
      <c r="J6042" s="97">
        <v>1109</v>
      </c>
      <c r="K6042" s="98">
        <f t="shared" si="3242"/>
        <v>12747.13</v>
      </c>
      <c r="L6042" s="99">
        <f t="shared" si="3243"/>
        <v>1.0815399999999999</v>
      </c>
      <c r="M6042" s="100">
        <f t="shared" si="3244"/>
        <v>1.0590999999999999</v>
      </c>
      <c r="N6042" s="101">
        <f t="shared" si="3245"/>
        <v>0.97811300000000001</v>
      </c>
      <c r="O6042" s="100">
        <f t="shared" si="3246"/>
        <v>1</v>
      </c>
      <c r="P6042" s="98">
        <f t="shared" si="3247"/>
        <v>14281.74</v>
      </c>
      <c r="Q6042" s="97">
        <f t="shared" si="3248"/>
        <v>1242.51</v>
      </c>
      <c r="R6042" s="97"/>
      <c r="S6042" s="97"/>
    </row>
    <row r="6043" spans="1:19" x14ac:dyDescent="0.25">
      <c r="A6043" s="89" t="s">
        <v>12725</v>
      </c>
      <c r="B6043" s="89" t="s">
        <v>12714</v>
      </c>
      <c r="C6043" s="89"/>
      <c r="D6043" s="89" t="s">
        <v>48</v>
      </c>
      <c r="E6043" s="94" t="s">
        <v>552</v>
      </c>
      <c r="F6043" s="95" t="s">
        <v>12726</v>
      </c>
      <c r="G6043" s="89" t="s">
        <v>81</v>
      </c>
      <c r="H6043" s="89" t="s">
        <v>197</v>
      </c>
      <c r="I6043" s="96">
        <v>1</v>
      </c>
      <c r="J6043" s="97">
        <v>6688</v>
      </c>
      <c r="K6043" s="98">
        <f t="shared" si="3242"/>
        <v>2157.42</v>
      </c>
      <c r="L6043" s="99">
        <f t="shared" si="3243"/>
        <v>1.0815399999999999</v>
      </c>
      <c r="M6043" s="100">
        <f t="shared" si="3244"/>
        <v>1.0590999999999999</v>
      </c>
      <c r="N6043" s="101">
        <f t="shared" si="3245"/>
        <v>0.97811300000000001</v>
      </c>
      <c r="O6043" s="100">
        <f t="shared" si="3246"/>
        <v>1</v>
      </c>
      <c r="P6043" s="98">
        <f t="shared" si="3247"/>
        <v>2417.15</v>
      </c>
      <c r="Q6043" s="97">
        <f t="shared" si="3248"/>
        <v>7493.17</v>
      </c>
      <c r="R6043" s="97"/>
      <c r="S6043" s="97"/>
    </row>
    <row r="6044" spans="1:19" ht="22.5" x14ac:dyDescent="0.25">
      <c r="A6044" s="89" t="s">
        <v>12727</v>
      </c>
      <c r="B6044" s="89" t="s">
        <v>12714</v>
      </c>
      <c r="C6044" s="89"/>
      <c r="D6044" s="89" t="s">
        <v>55</v>
      </c>
      <c r="E6044" s="94" t="s">
        <v>12087</v>
      </c>
      <c r="F6044" s="95" t="s">
        <v>12088</v>
      </c>
      <c r="G6044" s="89" t="s">
        <v>81</v>
      </c>
      <c r="H6044" s="89" t="s">
        <v>5741</v>
      </c>
      <c r="I6044" s="96">
        <v>1</v>
      </c>
      <c r="J6044" s="97">
        <v>730</v>
      </c>
      <c r="K6044" s="98">
        <f t="shared" si="3242"/>
        <v>196.24</v>
      </c>
      <c r="L6044" s="99">
        <f t="shared" si="3243"/>
        <v>1.0815399999999999</v>
      </c>
      <c r="M6044" s="100">
        <f t="shared" si="3244"/>
        <v>1.0590999999999999</v>
      </c>
      <c r="N6044" s="101">
        <f t="shared" si="3245"/>
        <v>0.97811300000000001</v>
      </c>
      <c r="O6044" s="100">
        <f t="shared" si="3246"/>
        <v>1</v>
      </c>
      <c r="P6044" s="98">
        <f t="shared" si="3247"/>
        <v>219.87</v>
      </c>
      <c r="Q6044" s="97">
        <f t="shared" si="3248"/>
        <v>817.92</v>
      </c>
      <c r="R6044" s="97"/>
      <c r="S6044" s="97"/>
    </row>
    <row r="6045" spans="1:19" ht="22.5" x14ac:dyDescent="0.25">
      <c r="A6045" s="89" t="s">
        <v>12728</v>
      </c>
      <c r="B6045" s="89" t="s">
        <v>12714</v>
      </c>
      <c r="C6045" s="89"/>
      <c r="D6045" s="89" t="s">
        <v>58</v>
      </c>
      <c r="E6045" s="94" t="s">
        <v>12090</v>
      </c>
      <c r="F6045" s="95" t="s">
        <v>12729</v>
      </c>
      <c r="G6045" s="89" t="s">
        <v>37</v>
      </c>
      <c r="H6045" s="89" t="s">
        <v>12730</v>
      </c>
      <c r="I6045" s="96">
        <v>1</v>
      </c>
      <c r="J6045" s="97">
        <v>419</v>
      </c>
      <c r="K6045" s="98">
        <f t="shared" si="3242"/>
        <v>5054.28</v>
      </c>
      <c r="L6045" s="99">
        <f t="shared" si="3243"/>
        <v>1.0815399999999999</v>
      </c>
      <c r="M6045" s="100">
        <f t="shared" si="3244"/>
        <v>1.0590999999999999</v>
      </c>
      <c r="N6045" s="101">
        <f t="shared" si="3245"/>
        <v>0.97811300000000001</v>
      </c>
      <c r="O6045" s="100">
        <f t="shared" si="3246"/>
        <v>1</v>
      </c>
      <c r="P6045" s="98">
        <f t="shared" si="3247"/>
        <v>5662.76</v>
      </c>
      <c r="Q6045" s="97">
        <f t="shared" si="3248"/>
        <v>469.44</v>
      </c>
      <c r="R6045" s="97"/>
      <c r="S6045" s="97"/>
    </row>
    <row r="6046" spans="1:19" x14ac:dyDescent="0.25">
      <c r="A6046" s="89" t="s">
        <v>12731</v>
      </c>
      <c r="B6046" s="89" t="s">
        <v>12714</v>
      </c>
      <c r="C6046" s="89"/>
      <c r="D6046" s="89" t="s">
        <v>60</v>
      </c>
      <c r="E6046" s="94" t="s">
        <v>49</v>
      </c>
      <c r="F6046" s="95" t="s">
        <v>50</v>
      </c>
      <c r="G6046" s="89" t="s">
        <v>51</v>
      </c>
      <c r="H6046" s="89" t="s">
        <v>12732</v>
      </c>
      <c r="I6046" s="96">
        <v>1</v>
      </c>
      <c r="J6046" s="97">
        <v>10549</v>
      </c>
      <c r="K6046" s="98">
        <f t="shared" si="3242"/>
        <v>12724.97</v>
      </c>
      <c r="L6046" s="99">
        <f t="shared" si="3243"/>
        <v>1.0815399999999999</v>
      </c>
      <c r="M6046" s="100">
        <f t="shared" si="3244"/>
        <v>1.0590999999999999</v>
      </c>
      <c r="N6046" s="101">
        <f t="shared" si="3245"/>
        <v>0.97811300000000001</v>
      </c>
      <c r="O6046" s="100">
        <f t="shared" si="3246"/>
        <v>1</v>
      </c>
      <c r="P6046" s="98">
        <f t="shared" si="3247"/>
        <v>14256.91</v>
      </c>
      <c r="Q6046" s="97">
        <f t="shared" si="3248"/>
        <v>11818.98</v>
      </c>
      <c r="R6046" s="97"/>
      <c r="S6046" s="97"/>
    </row>
    <row r="6047" spans="1:19" x14ac:dyDescent="0.25">
      <c r="A6047" s="89"/>
      <c r="B6047" s="90"/>
      <c r="C6047" s="90"/>
      <c r="D6047" s="91"/>
      <c r="E6047" s="92"/>
      <c r="F6047" s="92" t="s">
        <v>12733</v>
      </c>
      <c r="G6047" s="91"/>
      <c r="H6047" s="91"/>
      <c r="I6047" s="93">
        <v>1</v>
      </c>
      <c r="J6047" s="91"/>
      <c r="K6047" s="98"/>
      <c r="L6047" s="99"/>
      <c r="M6047" s="100"/>
      <c r="N6047" s="101"/>
      <c r="O6047" s="100"/>
      <c r="P6047" s="98"/>
      <c r="Q6047" s="91"/>
      <c r="R6047" s="91"/>
      <c r="S6047" s="91"/>
    </row>
    <row r="6048" spans="1:19" x14ac:dyDescent="0.25">
      <c r="A6048" s="89" t="s">
        <v>12734</v>
      </c>
      <c r="B6048" s="89" t="s">
        <v>12714</v>
      </c>
      <c r="C6048" s="89"/>
      <c r="D6048" s="89" t="s">
        <v>65</v>
      </c>
      <c r="E6048" s="94" t="s">
        <v>570</v>
      </c>
      <c r="F6048" s="95" t="s">
        <v>571</v>
      </c>
      <c r="G6048" s="89" t="s">
        <v>51</v>
      </c>
      <c r="H6048" s="89" t="s">
        <v>11612</v>
      </c>
      <c r="I6048" s="96">
        <v>1</v>
      </c>
      <c r="J6048" s="97">
        <v>695</v>
      </c>
      <c r="K6048" s="98">
        <f t="shared" ref="K6048:K6054" si="3249">J6048/H6048</f>
        <v>154444.44</v>
      </c>
      <c r="L6048" s="99">
        <f t="shared" ref="L6048:L6054" si="3250">$L$8</f>
        <v>1.0815399999999999</v>
      </c>
      <c r="M6048" s="100">
        <f t="shared" ref="M6048:M6054" si="3251">$M$8</f>
        <v>1.0590999999999999</v>
      </c>
      <c r="N6048" s="101">
        <f t="shared" ref="N6048:N6054" si="3252">$N$8</f>
        <v>0.97811300000000001</v>
      </c>
      <c r="O6048" s="100">
        <f t="shared" ref="O6048:O6054" si="3253">$O$8</f>
        <v>1</v>
      </c>
      <c r="P6048" s="98">
        <f t="shared" ref="P6048:P6054" si="3254">K6048*L6048*M6048*N6048*O6048</f>
        <v>173037.75</v>
      </c>
      <c r="Q6048" s="97">
        <f t="shared" ref="Q6048:Q6054" si="3255">H6048*P6048</f>
        <v>778.67</v>
      </c>
      <c r="R6048" s="97"/>
      <c r="S6048" s="97"/>
    </row>
    <row r="6049" spans="1:19" x14ac:dyDescent="0.25">
      <c r="A6049" s="89" t="s">
        <v>12735</v>
      </c>
      <c r="B6049" s="89" t="s">
        <v>12714</v>
      </c>
      <c r="C6049" s="89"/>
      <c r="D6049" s="89" t="s">
        <v>68</v>
      </c>
      <c r="E6049" s="94" t="s">
        <v>722</v>
      </c>
      <c r="F6049" s="95" t="s">
        <v>723</v>
      </c>
      <c r="G6049" s="89" t="s">
        <v>81</v>
      </c>
      <c r="H6049" s="89" t="s">
        <v>12736</v>
      </c>
      <c r="I6049" s="96">
        <v>1</v>
      </c>
      <c r="J6049" s="97">
        <v>1594</v>
      </c>
      <c r="K6049" s="98">
        <f t="shared" si="3249"/>
        <v>3472.77</v>
      </c>
      <c r="L6049" s="99">
        <f t="shared" si="3250"/>
        <v>1.0815399999999999</v>
      </c>
      <c r="M6049" s="100">
        <f t="shared" si="3251"/>
        <v>1.0590999999999999</v>
      </c>
      <c r="N6049" s="101">
        <f t="shared" si="3252"/>
        <v>0.97811300000000001</v>
      </c>
      <c r="O6049" s="100">
        <f t="shared" si="3253"/>
        <v>1</v>
      </c>
      <c r="P6049" s="98">
        <f t="shared" si="3254"/>
        <v>3890.85</v>
      </c>
      <c r="Q6049" s="97">
        <f t="shared" si="3255"/>
        <v>1785.9</v>
      </c>
      <c r="R6049" s="97"/>
      <c r="S6049" s="97"/>
    </row>
    <row r="6050" spans="1:19" ht="22.5" x14ac:dyDescent="0.25">
      <c r="A6050" s="89" t="s">
        <v>12737</v>
      </c>
      <c r="B6050" s="89" t="s">
        <v>12714</v>
      </c>
      <c r="C6050" s="89"/>
      <c r="D6050" s="89" t="s">
        <v>70</v>
      </c>
      <c r="E6050" s="94" t="s">
        <v>578</v>
      </c>
      <c r="F6050" s="95" t="s">
        <v>579</v>
      </c>
      <c r="G6050" s="89" t="s">
        <v>51</v>
      </c>
      <c r="H6050" s="89" t="s">
        <v>12738</v>
      </c>
      <c r="I6050" s="96">
        <v>1</v>
      </c>
      <c r="J6050" s="97">
        <v>26225</v>
      </c>
      <c r="K6050" s="98">
        <f t="shared" si="3249"/>
        <v>1115957.45</v>
      </c>
      <c r="L6050" s="99">
        <f t="shared" si="3250"/>
        <v>1.0815399999999999</v>
      </c>
      <c r="M6050" s="100">
        <f t="shared" si="3251"/>
        <v>1.0590999999999999</v>
      </c>
      <c r="N6050" s="101">
        <f t="shared" si="3252"/>
        <v>0.97811300000000001</v>
      </c>
      <c r="O6050" s="100">
        <f t="shared" si="3253"/>
        <v>1</v>
      </c>
      <c r="P6050" s="98">
        <f t="shared" si="3254"/>
        <v>1250305.73</v>
      </c>
      <c r="Q6050" s="97">
        <f t="shared" si="3255"/>
        <v>29382.18</v>
      </c>
      <c r="R6050" s="97"/>
      <c r="S6050" s="97"/>
    </row>
    <row r="6051" spans="1:19" x14ac:dyDescent="0.25">
      <c r="A6051" s="89" t="s">
        <v>12739</v>
      </c>
      <c r="B6051" s="89" t="s">
        <v>12714</v>
      </c>
      <c r="C6051" s="89"/>
      <c r="D6051" s="89" t="s">
        <v>73</v>
      </c>
      <c r="E6051" s="94" t="s">
        <v>582</v>
      </c>
      <c r="F6051" s="95" t="s">
        <v>583</v>
      </c>
      <c r="G6051" s="89" t="s">
        <v>81</v>
      </c>
      <c r="H6051" s="89" t="s">
        <v>12740</v>
      </c>
      <c r="I6051" s="96">
        <v>1</v>
      </c>
      <c r="J6051" s="97">
        <v>-8665</v>
      </c>
      <c r="K6051" s="98">
        <f t="shared" si="3249"/>
        <v>3632.74</v>
      </c>
      <c r="L6051" s="99">
        <f t="shared" si="3250"/>
        <v>1.0815399999999999</v>
      </c>
      <c r="M6051" s="100">
        <f t="shared" si="3251"/>
        <v>1.0590999999999999</v>
      </c>
      <c r="N6051" s="101">
        <f t="shared" si="3252"/>
        <v>0.97811300000000001</v>
      </c>
      <c r="O6051" s="100">
        <f t="shared" si="3253"/>
        <v>1</v>
      </c>
      <c r="P6051" s="98">
        <f t="shared" si="3254"/>
        <v>4070.08</v>
      </c>
      <c r="Q6051" s="97">
        <f t="shared" si="3255"/>
        <v>-9708.16</v>
      </c>
      <c r="R6051" s="97"/>
      <c r="S6051" s="97"/>
    </row>
    <row r="6052" spans="1:19" x14ac:dyDescent="0.25">
      <c r="A6052" s="89" t="s">
        <v>12741</v>
      </c>
      <c r="B6052" s="89" t="s">
        <v>12714</v>
      </c>
      <c r="C6052" s="89"/>
      <c r="D6052" s="89" t="s">
        <v>75</v>
      </c>
      <c r="E6052" s="94" t="s">
        <v>12742</v>
      </c>
      <c r="F6052" s="95" t="s">
        <v>12743</v>
      </c>
      <c r="G6052" s="89" t="s">
        <v>81</v>
      </c>
      <c r="H6052" s="89" t="s">
        <v>12744</v>
      </c>
      <c r="I6052" s="96">
        <v>1</v>
      </c>
      <c r="J6052" s="97">
        <v>11175</v>
      </c>
      <c r="K6052" s="98">
        <f t="shared" si="3249"/>
        <v>4685.53</v>
      </c>
      <c r="L6052" s="99">
        <f t="shared" si="3250"/>
        <v>1.0815399999999999</v>
      </c>
      <c r="M6052" s="100">
        <f t="shared" si="3251"/>
        <v>1.0590999999999999</v>
      </c>
      <c r="N6052" s="101">
        <f t="shared" si="3252"/>
        <v>0.97811300000000001</v>
      </c>
      <c r="O6052" s="100">
        <f t="shared" si="3253"/>
        <v>1</v>
      </c>
      <c r="P6052" s="98">
        <f t="shared" si="3254"/>
        <v>5249.61</v>
      </c>
      <c r="Q6052" s="97">
        <f t="shared" si="3255"/>
        <v>12520.32</v>
      </c>
      <c r="R6052" s="97"/>
      <c r="S6052" s="97"/>
    </row>
    <row r="6053" spans="1:19" ht="22.5" x14ac:dyDescent="0.25">
      <c r="A6053" s="89" t="s">
        <v>12745</v>
      </c>
      <c r="B6053" s="89" t="s">
        <v>12714</v>
      </c>
      <c r="C6053" s="89"/>
      <c r="D6053" s="89" t="s">
        <v>87</v>
      </c>
      <c r="E6053" s="94" t="s">
        <v>738</v>
      </c>
      <c r="F6053" s="95" t="s">
        <v>12746</v>
      </c>
      <c r="G6053" s="89" t="s">
        <v>502</v>
      </c>
      <c r="H6053" s="89" t="s">
        <v>12747</v>
      </c>
      <c r="I6053" s="96">
        <v>1</v>
      </c>
      <c r="J6053" s="97">
        <v>7294</v>
      </c>
      <c r="K6053" s="98">
        <f t="shared" si="3249"/>
        <v>30309.58</v>
      </c>
      <c r="L6053" s="99">
        <f t="shared" si="3250"/>
        <v>1.0815399999999999</v>
      </c>
      <c r="M6053" s="100">
        <f t="shared" si="3251"/>
        <v>1.0590999999999999</v>
      </c>
      <c r="N6053" s="101">
        <f t="shared" si="3252"/>
        <v>0.97811300000000001</v>
      </c>
      <c r="O6053" s="100">
        <f t="shared" si="3253"/>
        <v>1</v>
      </c>
      <c r="P6053" s="98">
        <f t="shared" si="3254"/>
        <v>33958.5</v>
      </c>
      <c r="Q6053" s="97">
        <f t="shared" si="3255"/>
        <v>8172.11</v>
      </c>
      <c r="R6053" s="97"/>
      <c r="S6053" s="97"/>
    </row>
    <row r="6054" spans="1:19" ht="22.5" x14ac:dyDescent="0.25">
      <c r="A6054" s="89" t="s">
        <v>12748</v>
      </c>
      <c r="B6054" s="89" t="s">
        <v>12714</v>
      </c>
      <c r="C6054" s="89"/>
      <c r="D6054" s="89" t="s">
        <v>89</v>
      </c>
      <c r="E6054" s="94" t="s">
        <v>5561</v>
      </c>
      <c r="F6054" s="95" t="s">
        <v>12749</v>
      </c>
      <c r="G6054" s="89" t="s">
        <v>502</v>
      </c>
      <c r="H6054" s="89" t="s">
        <v>12750</v>
      </c>
      <c r="I6054" s="96">
        <v>1</v>
      </c>
      <c r="J6054" s="97">
        <v>741</v>
      </c>
      <c r="K6054" s="98">
        <f t="shared" si="3249"/>
        <v>30343.98</v>
      </c>
      <c r="L6054" s="99">
        <f t="shared" si="3250"/>
        <v>1.0815399999999999</v>
      </c>
      <c r="M6054" s="100">
        <f t="shared" si="3251"/>
        <v>1.0590999999999999</v>
      </c>
      <c r="N6054" s="101">
        <f t="shared" si="3252"/>
        <v>0.97811300000000001</v>
      </c>
      <c r="O6054" s="100">
        <f t="shared" si="3253"/>
        <v>1</v>
      </c>
      <c r="P6054" s="98">
        <f t="shared" si="3254"/>
        <v>33997.040000000001</v>
      </c>
      <c r="Q6054" s="97">
        <f t="shared" si="3255"/>
        <v>830.21</v>
      </c>
      <c r="R6054" s="97"/>
      <c r="S6054" s="97"/>
    </row>
    <row r="6055" spans="1:19" x14ac:dyDescent="0.25">
      <c r="A6055" s="89"/>
      <c r="B6055" s="90"/>
      <c r="C6055" s="90"/>
      <c r="D6055" s="91"/>
      <c r="E6055" s="92"/>
      <c r="F6055" s="92" t="s">
        <v>12751</v>
      </c>
      <c r="G6055" s="91"/>
      <c r="H6055" s="91"/>
      <c r="I6055" s="93">
        <v>1</v>
      </c>
      <c r="J6055" s="91"/>
      <c r="K6055" s="98"/>
      <c r="L6055" s="99"/>
      <c r="M6055" s="100"/>
      <c r="N6055" s="101"/>
      <c r="O6055" s="100"/>
      <c r="P6055" s="98"/>
      <c r="Q6055" s="91"/>
      <c r="R6055" s="91"/>
      <c r="S6055" s="91"/>
    </row>
    <row r="6056" spans="1:19" ht="22.5" x14ac:dyDescent="0.25">
      <c r="A6056" s="89" t="s">
        <v>12752</v>
      </c>
      <c r="B6056" s="89" t="s">
        <v>12714</v>
      </c>
      <c r="C6056" s="89"/>
      <c r="D6056" s="89" t="s">
        <v>90</v>
      </c>
      <c r="E6056" s="94" t="s">
        <v>578</v>
      </c>
      <c r="F6056" s="95" t="s">
        <v>579</v>
      </c>
      <c r="G6056" s="89" t="s">
        <v>51</v>
      </c>
      <c r="H6056" s="89" t="s">
        <v>12753</v>
      </c>
      <c r="I6056" s="96">
        <v>1</v>
      </c>
      <c r="J6056" s="97">
        <v>32364</v>
      </c>
      <c r="K6056" s="98">
        <f t="shared" ref="K6056:K6064" si="3256">J6056/H6056</f>
        <v>1116000</v>
      </c>
      <c r="L6056" s="99">
        <f t="shared" ref="L6056:L6064" si="3257">$L$8</f>
        <v>1.0815399999999999</v>
      </c>
      <c r="M6056" s="100">
        <f t="shared" ref="M6056:M6064" si="3258">$M$8</f>
        <v>1.0590999999999999</v>
      </c>
      <c r="N6056" s="101">
        <f t="shared" ref="N6056:N6064" si="3259">$N$8</f>
        <v>0.97811300000000001</v>
      </c>
      <c r="O6056" s="100">
        <f t="shared" ref="O6056:O6064" si="3260">$O$8</f>
        <v>1</v>
      </c>
      <c r="P6056" s="98">
        <f t="shared" ref="P6056:P6064" si="3261">K6056*L6056*M6056*N6056*O6056</f>
        <v>1250353.3999999999</v>
      </c>
      <c r="Q6056" s="97">
        <f t="shared" ref="Q6056:Q6064" si="3262">H6056*P6056</f>
        <v>36260.25</v>
      </c>
      <c r="R6056" s="97"/>
      <c r="S6056" s="97"/>
    </row>
    <row r="6057" spans="1:19" x14ac:dyDescent="0.25">
      <c r="A6057" s="89" t="s">
        <v>12754</v>
      </c>
      <c r="B6057" s="89" t="s">
        <v>12714</v>
      </c>
      <c r="C6057" s="89"/>
      <c r="D6057" s="89" t="s">
        <v>91</v>
      </c>
      <c r="E6057" s="94" t="s">
        <v>582</v>
      </c>
      <c r="F6057" s="95" t="s">
        <v>583</v>
      </c>
      <c r="G6057" s="89" t="s">
        <v>81</v>
      </c>
      <c r="H6057" s="89" t="s">
        <v>12755</v>
      </c>
      <c r="I6057" s="96">
        <v>1</v>
      </c>
      <c r="J6057" s="97">
        <v>-10693</v>
      </c>
      <c r="K6057" s="98">
        <f t="shared" si="3256"/>
        <v>3632.75</v>
      </c>
      <c r="L6057" s="99">
        <f t="shared" si="3257"/>
        <v>1.0815399999999999</v>
      </c>
      <c r="M6057" s="100">
        <f t="shared" si="3258"/>
        <v>1.0590999999999999</v>
      </c>
      <c r="N6057" s="101">
        <f t="shared" si="3259"/>
        <v>0.97811300000000001</v>
      </c>
      <c r="O6057" s="100">
        <f t="shared" si="3260"/>
        <v>1</v>
      </c>
      <c r="P6057" s="98">
        <f t="shared" si="3261"/>
        <v>4070.09</v>
      </c>
      <c r="Q6057" s="97">
        <f t="shared" si="3262"/>
        <v>-11980.31</v>
      </c>
      <c r="R6057" s="97"/>
      <c r="S6057" s="97"/>
    </row>
    <row r="6058" spans="1:19" x14ac:dyDescent="0.25">
      <c r="A6058" s="89" t="s">
        <v>12756</v>
      </c>
      <c r="B6058" s="89" t="s">
        <v>12714</v>
      </c>
      <c r="C6058" s="89"/>
      <c r="D6058" s="89" t="s">
        <v>101</v>
      </c>
      <c r="E6058" s="94" t="s">
        <v>12742</v>
      </c>
      <c r="F6058" s="95" t="s">
        <v>12743</v>
      </c>
      <c r="G6058" s="89" t="s">
        <v>81</v>
      </c>
      <c r="H6058" s="89" t="s">
        <v>12757</v>
      </c>
      <c r="I6058" s="96">
        <v>1</v>
      </c>
      <c r="J6058" s="97">
        <v>13794</v>
      </c>
      <c r="K6058" s="98">
        <f t="shared" si="3256"/>
        <v>4685.46</v>
      </c>
      <c r="L6058" s="99">
        <f t="shared" si="3257"/>
        <v>1.0815399999999999</v>
      </c>
      <c r="M6058" s="100">
        <f t="shared" si="3258"/>
        <v>1.0590999999999999</v>
      </c>
      <c r="N6058" s="101">
        <f t="shared" si="3259"/>
        <v>0.97811300000000001</v>
      </c>
      <c r="O6058" s="100">
        <f t="shared" si="3260"/>
        <v>1</v>
      </c>
      <c r="P6058" s="98">
        <f t="shared" si="3261"/>
        <v>5249.53</v>
      </c>
      <c r="Q6058" s="97">
        <f t="shared" si="3262"/>
        <v>15454.62</v>
      </c>
      <c r="R6058" s="97"/>
      <c r="S6058" s="97"/>
    </row>
    <row r="6059" spans="1:19" ht="22.5" x14ac:dyDescent="0.25">
      <c r="A6059" s="89" t="s">
        <v>12758</v>
      </c>
      <c r="B6059" s="89" t="s">
        <v>12714</v>
      </c>
      <c r="C6059" s="89"/>
      <c r="D6059" s="89" t="s">
        <v>106</v>
      </c>
      <c r="E6059" s="94" t="s">
        <v>738</v>
      </c>
      <c r="F6059" s="95" t="s">
        <v>739</v>
      </c>
      <c r="G6059" s="89" t="s">
        <v>502</v>
      </c>
      <c r="H6059" s="89" t="s">
        <v>12759</v>
      </c>
      <c r="I6059" s="96">
        <v>1</v>
      </c>
      <c r="J6059" s="97">
        <v>10745</v>
      </c>
      <c r="K6059" s="98">
        <f t="shared" si="3256"/>
        <v>30307.73</v>
      </c>
      <c r="L6059" s="99">
        <f t="shared" si="3257"/>
        <v>1.0815399999999999</v>
      </c>
      <c r="M6059" s="100">
        <f t="shared" si="3258"/>
        <v>1.0590999999999999</v>
      </c>
      <c r="N6059" s="101">
        <f t="shared" si="3259"/>
        <v>0.97811300000000001</v>
      </c>
      <c r="O6059" s="100">
        <f t="shared" si="3260"/>
        <v>1</v>
      </c>
      <c r="P6059" s="98">
        <f t="shared" si="3261"/>
        <v>33956.43</v>
      </c>
      <c r="Q6059" s="97">
        <f t="shared" si="3262"/>
        <v>12038.57</v>
      </c>
      <c r="R6059" s="97"/>
      <c r="S6059" s="97"/>
    </row>
    <row r="6060" spans="1:19" x14ac:dyDescent="0.25">
      <c r="A6060" s="89" t="s">
        <v>12760</v>
      </c>
      <c r="B6060" s="89" t="s">
        <v>12714</v>
      </c>
      <c r="C6060" s="89"/>
      <c r="D6060" s="89" t="s">
        <v>107</v>
      </c>
      <c r="E6060" s="94" t="s">
        <v>781</v>
      </c>
      <c r="F6060" s="95" t="s">
        <v>782</v>
      </c>
      <c r="G6060" s="89" t="s">
        <v>502</v>
      </c>
      <c r="H6060" s="89" t="s">
        <v>2025</v>
      </c>
      <c r="I6060" s="96">
        <v>1</v>
      </c>
      <c r="J6060" s="97">
        <v>433</v>
      </c>
      <c r="K6060" s="98">
        <f t="shared" si="3256"/>
        <v>32654.6</v>
      </c>
      <c r="L6060" s="99">
        <f t="shared" si="3257"/>
        <v>1.0815399999999999</v>
      </c>
      <c r="M6060" s="100">
        <f t="shared" si="3258"/>
        <v>1.0590999999999999</v>
      </c>
      <c r="N6060" s="101">
        <f t="shared" si="3259"/>
        <v>0.97811300000000001</v>
      </c>
      <c r="O6060" s="100">
        <f t="shared" si="3260"/>
        <v>1</v>
      </c>
      <c r="P6060" s="98">
        <f t="shared" si="3261"/>
        <v>36585.83</v>
      </c>
      <c r="Q6060" s="97">
        <f t="shared" si="3262"/>
        <v>485.13</v>
      </c>
      <c r="R6060" s="97"/>
      <c r="S6060" s="97"/>
    </row>
    <row r="6061" spans="1:19" x14ac:dyDescent="0.25">
      <c r="A6061" s="89" t="s">
        <v>12761</v>
      </c>
      <c r="B6061" s="89" t="s">
        <v>12714</v>
      </c>
      <c r="C6061" s="89"/>
      <c r="D6061" s="89" t="s">
        <v>108</v>
      </c>
      <c r="E6061" s="94" t="s">
        <v>1603</v>
      </c>
      <c r="F6061" s="95" t="s">
        <v>1604</v>
      </c>
      <c r="G6061" s="89" t="s">
        <v>502</v>
      </c>
      <c r="H6061" s="89" t="s">
        <v>12762</v>
      </c>
      <c r="I6061" s="96">
        <v>1</v>
      </c>
      <c r="J6061" s="97">
        <v>7448</v>
      </c>
      <c r="K6061" s="98">
        <f t="shared" si="3256"/>
        <v>100853.08</v>
      </c>
      <c r="L6061" s="99">
        <f t="shared" si="3257"/>
        <v>1.0815399999999999</v>
      </c>
      <c r="M6061" s="100">
        <f t="shared" si="3258"/>
        <v>1.0590999999999999</v>
      </c>
      <c r="N6061" s="101">
        <f t="shared" si="3259"/>
        <v>0.97811300000000001</v>
      </c>
      <c r="O6061" s="100">
        <f t="shared" si="3260"/>
        <v>1</v>
      </c>
      <c r="P6061" s="98">
        <f t="shared" si="3261"/>
        <v>112994.62</v>
      </c>
      <c r="Q6061" s="97">
        <f t="shared" si="3262"/>
        <v>8344.65</v>
      </c>
      <c r="R6061" s="97"/>
      <c r="S6061" s="97"/>
    </row>
    <row r="6062" spans="1:19" ht="33.75" x14ac:dyDescent="0.25">
      <c r="A6062" s="89" t="s">
        <v>12763</v>
      </c>
      <c r="B6062" s="89" t="s">
        <v>12714</v>
      </c>
      <c r="C6062" s="89"/>
      <c r="D6062" s="89" t="s">
        <v>109</v>
      </c>
      <c r="E6062" s="94" t="s">
        <v>1607</v>
      </c>
      <c r="F6062" s="95" t="s">
        <v>1608</v>
      </c>
      <c r="G6062" s="89" t="s">
        <v>502</v>
      </c>
      <c r="H6062" s="89" t="s">
        <v>12764</v>
      </c>
      <c r="I6062" s="96">
        <v>1</v>
      </c>
      <c r="J6062" s="97">
        <v>-4070</v>
      </c>
      <c r="K6062" s="98">
        <f t="shared" si="3256"/>
        <v>55111.71</v>
      </c>
      <c r="L6062" s="99">
        <f t="shared" si="3257"/>
        <v>1.0815399999999999</v>
      </c>
      <c r="M6062" s="100">
        <f t="shared" si="3258"/>
        <v>1.0590999999999999</v>
      </c>
      <c r="N6062" s="101">
        <f t="shared" si="3259"/>
        <v>0.97811300000000001</v>
      </c>
      <c r="O6062" s="100">
        <f t="shared" si="3260"/>
        <v>1</v>
      </c>
      <c r="P6062" s="98">
        <f t="shared" si="3261"/>
        <v>61746.52</v>
      </c>
      <c r="Q6062" s="97">
        <f t="shared" si="3262"/>
        <v>-4559.9799999999996</v>
      </c>
      <c r="R6062" s="97"/>
      <c r="S6062" s="97"/>
    </row>
    <row r="6063" spans="1:19" ht="33.75" x14ac:dyDescent="0.25">
      <c r="A6063" s="89" t="s">
        <v>12765</v>
      </c>
      <c r="B6063" s="89" t="s">
        <v>12714</v>
      </c>
      <c r="C6063" s="89"/>
      <c r="D6063" s="89" t="s">
        <v>122</v>
      </c>
      <c r="E6063" s="94" t="s">
        <v>5418</v>
      </c>
      <c r="F6063" s="95" t="s">
        <v>5419</v>
      </c>
      <c r="G6063" s="89" t="s">
        <v>1077</v>
      </c>
      <c r="H6063" s="89" t="s">
        <v>1569</v>
      </c>
      <c r="I6063" s="96">
        <v>1</v>
      </c>
      <c r="J6063" s="97">
        <v>4295</v>
      </c>
      <c r="K6063" s="98">
        <f t="shared" si="3256"/>
        <v>7158.33</v>
      </c>
      <c r="L6063" s="99">
        <f t="shared" si="3257"/>
        <v>1.0815399999999999</v>
      </c>
      <c r="M6063" s="100">
        <f t="shared" si="3258"/>
        <v>1.0590999999999999</v>
      </c>
      <c r="N6063" s="101">
        <f t="shared" si="3259"/>
        <v>0.97811300000000001</v>
      </c>
      <c r="O6063" s="100">
        <f t="shared" si="3260"/>
        <v>1</v>
      </c>
      <c r="P6063" s="98">
        <f t="shared" si="3261"/>
        <v>8020.11</v>
      </c>
      <c r="Q6063" s="97">
        <f t="shared" si="3262"/>
        <v>4812.07</v>
      </c>
      <c r="R6063" s="97"/>
      <c r="S6063" s="97"/>
    </row>
    <row r="6064" spans="1:19" ht="33.75" x14ac:dyDescent="0.25">
      <c r="A6064" s="89" t="s">
        <v>12766</v>
      </c>
      <c r="B6064" s="89" t="s">
        <v>12714</v>
      </c>
      <c r="C6064" s="89"/>
      <c r="D6064" s="89" t="s">
        <v>126</v>
      </c>
      <c r="E6064" s="94" t="s">
        <v>12222</v>
      </c>
      <c r="F6064" s="95" t="s">
        <v>12767</v>
      </c>
      <c r="G6064" s="89" t="s">
        <v>81</v>
      </c>
      <c r="H6064" s="89" t="s">
        <v>12768</v>
      </c>
      <c r="I6064" s="96">
        <v>1</v>
      </c>
      <c r="J6064" s="97">
        <v>16540</v>
      </c>
      <c r="K6064" s="98">
        <f t="shared" si="3256"/>
        <v>153148.15</v>
      </c>
      <c r="L6064" s="99">
        <f t="shared" si="3257"/>
        <v>1.0815399999999999</v>
      </c>
      <c r="M6064" s="100">
        <f t="shared" si="3258"/>
        <v>1.0590999999999999</v>
      </c>
      <c r="N6064" s="101">
        <f t="shared" si="3259"/>
        <v>0.97811300000000001</v>
      </c>
      <c r="O6064" s="100">
        <f t="shared" si="3260"/>
        <v>1</v>
      </c>
      <c r="P6064" s="98">
        <f t="shared" si="3261"/>
        <v>171585.4</v>
      </c>
      <c r="Q6064" s="97">
        <f t="shared" si="3262"/>
        <v>18531.22</v>
      </c>
      <c r="R6064" s="97"/>
      <c r="S6064" s="97"/>
    </row>
    <row r="6065" spans="1:19" x14ac:dyDescent="0.25">
      <c r="A6065" s="89"/>
      <c r="B6065" s="90"/>
      <c r="C6065" s="90"/>
      <c r="D6065" s="91"/>
      <c r="E6065" s="92"/>
      <c r="F6065" s="92" t="s">
        <v>12769</v>
      </c>
      <c r="G6065" s="91"/>
      <c r="H6065" s="91"/>
      <c r="I6065" s="93">
        <v>1</v>
      </c>
      <c r="J6065" s="91"/>
      <c r="K6065" s="98"/>
      <c r="L6065" s="99"/>
      <c r="M6065" s="100"/>
      <c r="N6065" s="101"/>
      <c r="O6065" s="100"/>
      <c r="P6065" s="98"/>
      <c r="Q6065" s="91"/>
      <c r="R6065" s="91"/>
      <c r="S6065" s="91"/>
    </row>
    <row r="6066" spans="1:19" ht="22.5" x14ac:dyDescent="0.25">
      <c r="A6066" s="89" t="s">
        <v>12770</v>
      </c>
      <c r="B6066" s="89" t="s">
        <v>12714</v>
      </c>
      <c r="C6066" s="89"/>
      <c r="D6066" s="89" t="s">
        <v>124</v>
      </c>
      <c r="E6066" s="94" t="s">
        <v>786</v>
      </c>
      <c r="F6066" s="95" t="s">
        <v>787</v>
      </c>
      <c r="G6066" s="89" t="s">
        <v>51</v>
      </c>
      <c r="H6066" s="89" t="s">
        <v>6008</v>
      </c>
      <c r="I6066" s="96">
        <v>1</v>
      </c>
      <c r="J6066" s="97">
        <v>13271</v>
      </c>
      <c r="K6066" s="98">
        <f>J6066/H6066</f>
        <v>884733.33</v>
      </c>
      <c r="L6066" s="99">
        <f>$L$8</f>
        <v>1.0815399999999999</v>
      </c>
      <c r="M6066" s="100">
        <f>$M$8</f>
        <v>1.0590999999999999</v>
      </c>
      <c r="N6066" s="101">
        <f>$N$8</f>
        <v>0.97811300000000001</v>
      </c>
      <c r="O6066" s="100">
        <f>$O$8</f>
        <v>1</v>
      </c>
      <c r="P6066" s="98">
        <f>K6066*L6066*M6066*N6066*O6066</f>
        <v>991244.92</v>
      </c>
      <c r="Q6066" s="97">
        <f>H6066*P6066</f>
        <v>14868.67</v>
      </c>
      <c r="R6066" s="97"/>
      <c r="S6066" s="97"/>
    </row>
    <row r="6067" spans="1:19" x14ac:dyDescent="0.25">
      <c r="A6067" s="89" t="s">
        <v>12771</v>
      </c>
      <c r="B6067" s="89" t="s">
        <v>12714</v>
      </c>
      <c r="C6067" s="89"/>
      <c r="D6067" s="89" t="s">
        <v>129</v>
      </c>
      <c r="E6067" s="94" t="s">
        <v>6326</v>
      </c>
      <c r="F6067" s="95" t="s">
        <v>6327</v>
      </c>
      <c r="G6067" s="89" t="s">
        <v>81</v>
      </c>
      <c r="H6067" s="89" t="s">
        <v>7922</v>
      </c>
      <c r="I6067" s="96">
        <v>1</v>
      </c>
      <c r="J6067" s="97">
        <v>5839</v>
      </c>
      <c r="K6067" s="98">
        <f>J6067/H6067</f>
        <v>3835.14</v>
      </c>
      <c r="L6067" s="99">
        <f>$L$8</f>
        <v>1.0815399999999999</v>
      </c>
      <c r="M6067" s="100">
        <f>$M$8</f>
        <v>1.0590999999999999</v>
      </c>
      <c r="N6067" s="101">
        <f>$N$8</f>
        <v>0.97811300000000001</v>
      </c>
      <c r="O6067" s="100">
        <f>$O$8</f>
        <v>1</v>
      </c>
      <c r="P6067" s="98">
        <f>K6067*L6067*M6067*N6067*O6067</f>
        <v>4296.8500000000004</v>
      </c>
      <c r="Q6067" s="97">
        <f>H6067*P6067</f>
        <v>6541.95</v>
      </c>
      <c r="R6067" s="97"/>
      <c r="S6067" s="97"/>
    </row>
    <row r="6068" spans="1:19" ht="22.5" x14ac:dyDescent="0.25">
      <c r="A6068" s="89" t="s">
        <v>12772</v>
      </c>
      <c r="B6068" s="89" t="s">
        <v>12714</v>
      </c>
      <c r="C6068" s="89"/>
      <c r="D6068" s="89" t="s">
        <v>133</v>
      </c>
      <c r="E6068" s="94" t="s">
        <v>738</v>
      </c>
      <c r="F6068" s="95" t="s">
        <v>739</v>
      </c>
      <c r="G6068" s="89" t="s">
        <v>502</v>
      </c>
      <c r="H6068" s="89" t="s">
        <v>12773</v>
      </c>
      <c r="I6068" s="96">
        <v>1</v>
      </c>
      <c r="J6068" s="97">
        <v>3956</v>
      </c>
      <c r="K6068" s="98">
        <f>J6068/H6068</f>
        <v>30304.89</v>
      </c>
      <c r="L6068" s="99">
        <f>$L$8</f>
        <v>1.0815399999999999</v>
      </c>
      <c r="M6068" s="100">
        <f>$M$8</f>
        <v>1.0590999999999999</v>
      </c>
      <c r="N6068" s="101">
        <f>$N$8</f>
        <v>0.97811300000000001</v>
      </c>
      <c r="O6068" s="100">
        <f>$O$8</f>
        <v>1</v>
      </c>
      <c r="P6068" s="98">
        <f>K6068*L6068*M6068*N6068*O6068</f>
        <v>33953.25</v>
      </c>
      <c r="Q6068" s="97">
        <f>H6068*P6068</f>
        <v>4432.26</v>
      </c>
      <c r="R6068" s="97"/>
      <c r="S6068" s="97"/>
    </row>
    <row r="6069" spans="1:19" x14ac:dyDescent="0.25">
      <c r="A6069" s="89" t="s">
        <v>12774</v>
      </c>
      <c r="B6069" s="89" t="s">
        <v>12714</v>
      </c>
      <c r="C6069" s="89"/>
      <c r="D6069" s="89" t="s">
        <v>136</v>
      </c>
      <c r="E6069" s="94" t="s">
        <v>5561</v>
      </c>
      <c r="F6069" s="95" t="s">
        <v>5689</v>
      </c>
      <c r="G6069" s="89" t="s">
        <v>502</v>
      </c>
      <c r="H6069" s="89" t="s">
        <v>12775</v>
      </c>
      <c r="I6069" s="96">
        <v>1</v>
      </c>
      <c r="J6069" s="97">
        <v>631</v>
      </c>
      <c r="K6069" s="98">
        <f>J6069/H6069</f>
        <v>30365.74</v>
      </c>
      <c r="L6069" s="99">
        <f>$L$8</f>
        <v>1.0815399999999999</v>
      </c>
      <c r="M6069" s="100">
        <f>$M$8</f>
        <v>1.0590999999999999</v>
      </c>
      <c r="N6069" s="101">
        <f>$N$8</f>
        <v>0.97811300000000001</v>
      </c>
      <c r="O6069" s="100">
        <f>$O$8</f>
        <v>1</v>
      </c>
      <c r="P6069" s="98">
        <f>K6069*L6069*M6069*N6069*O6069</f>
        <v>34021.42</v>
      </c>
      <c r="Q6069" s="97">
        <f>H6069*P6069</f>
        <v>706.97</v>
      </c>
      <c r="R6069" s="97"/>
      <c r="S6069" s="97"/>
    </row>
    <row r="6070" spans="1:19" ht="22.5" x14ac:dyDescent="0.25">
      <c r="A6070" s="89" t="s">
        <v>12776</v>
      </c>
      <c r="B6070" s="89" t="s">
        <v>12714</v>
      </c>
      <c r="C6070" s="89"/>
      <c r="D6070" s="89" t="s">
        <v>141</v>
      </c>
      <c r="E6070" s="94" t="s">
        <v>734</v>
      </c>
      <c r="F6070" s="95" t="s">
        <v>735</v>
      </c>
      <c r="G6070" s="89" t="s">
        <v>502</v>
      </c>
      <c r="H6070" s="89" t="s">
        <v>12777</v>
      </c>
      <c r="I6070" s="96">
        <v>1</v>
      </c>
      <c r="J6070" s="97">
        <v>229</v>
      </c>
      <c r="K6070" s="98">
        <f>J6070/H6070</f>
        <v>30211.08</v>
      </c>
      <c r="L6070" s="99">
        <f>$L$8</f>
        <v>1.0815399999999999</v>
      </c>
      <c r="M6070" s="100">
        <f>$M$8</f>
        <v>1.0590999999999999</v>
      </c>
      <c r="N6070" s="101">
        <f>$N$8</f>
        <v>0.97811300000000001</v>
      </c>
      <c r="O6070" s="100">
        <f>$O$8</f>
        <v>1</v>
      </c>
      <c r="P6070" s="98">
        <f>K6070*L6070*M6070*N6070*O6070</f>
        <v>33848.14</v>
      </c>
      <c r="Q6070" s="97">
        <f>H6070*P6070</f>
        <v>256.57</v>
      </c>
      <c r="R6070" s="97"/>
      <c r="S6070" s="97"/>
    </row>
    <row r="6071" spans="1:19" x14ac:dyDescent="0.25">
      <c r="A6071" s="89"/>
      <c r="B6071" s="90"/>
      <c r="C6071" s="90"/>
      <c r="D6071" s="91"/>
      <c r="E6071" s="92"/>
      <c r="F6071" s="92" t="s">
        <v>12778</v>
      </c>
      <c r="G6071" s="91"/>
      <c r="H6071" s="91"/>
      <c r="I6071" s="93">
        <v>1</v>
      </c>
      <c r="J6071" s="91"/>
      <c r="K6071" s="98"/>
      <c r="L6071" s="99"/>
      <c r="M6071" s="100"/>
      <c r="N6071" s="101"/>
      <c r="O6071" s="100"/>
      <c r="P6071" s="98"/>
      <c r="Q6071" s="91"/>
      <c r="R6071" s="91"/>
      <c r="S6071" s="91"/>
    </row>
    <row r="6072" spans="1:19" x14ac:dyDescent="0.25">
      <c r="A6072" s="89" t="s">
        <v>12779</v>
      </c>
      <c r="B6072" s="89" t="s">
        <v>12714</v>
      </c>
      <c r="C6072" s="89"/>
      <c r="D6072" s="89" t="s">
        <v>144</v>
      </c>
      <c r="E6072" s="94" t="s">
        <v>12199</v>
      </c>
      <c r="F6072" s="95" t="s">
        <v>12200</v>
      </c>
      <c r="G6072" s="89" t="s">
        <v>51</v>
      </c>
      <c r="H6072" s="89" t="s">
        <v>12780</v>
      </c>
      <c r="I6072" s="96">
        <v>1</v>
      </c>
      <c r="J6072" s="97">
        <v>1646</v>
      </c>
      <c r="K6072" s="98">
        <f t="shared" ref="K6072:K6094" si="3263">J6072/H6072</f>
        <v>857291.67</v>
      </c>
      <c r="L6072" s="99">
        <f t="shared" ref="L6072:L6094" si="3264">$L$8</f>
        <v>1.0815399999999999</v>
      </c>
      <c r="M6072" s="100">
        <f t="shared" ref="M6072:M6094" si="3265">$M$8</f>
        <v>1.0590999999999999</v>
      </c>
      <c r="N6072" s="101">
        <f t="shared" ref="N6072:N6094" si="3266">$N$8</f>
        <v>0.97811300000000001</v>
      </c>
      <c r="O6072" s="100">
        <f t="shared" ref="O6072:O6094" si="3267">$O$8</f>
        <v>1</v>
      </c>
      <c r="P6072" s="98">
        <f t="shared" ref="P6072:P6094" si="3268">K6072*L6072*M6072*N6072*O6072</f>
        <v>960499.6</v>
      </c>
      <c r="Q6072" s="97">
        <f t="shared" ref="Q6072:Q6094" si="3269">H6072*P6072</f>
        <v>1844.16</v>
      </c>
      <c r="R6072" s="97"/>
      <c r="S6072" s="97"/>
    </row>
    <row r="6073" spans="1:19" x14ac:dyDescent="0.25">
      <c r="A6073" s="89" t="s">
        <v>12781</v>
      </c>
      <c r="B6073" s="89" t="s">
        <v>12714</v>
      </c>
      <c r="C6073" s="89"/>
      <c r="D6073" s="89" t="s">
        <v>146</v>
      </c>
      <c r="E6073" s="94" t="s">
        <v>12183</v>
      </c>
      <c r="F6073" s="95" t="s">
        <v>12782</v>
      </c>
      <c r="G6073" s="89" t="s">
        <v>81</v>
      </c>
      <c r="H6073" s="89" t="s">
        <v>3276</v>
      </c>
      <c r="I6073" s="96">
        <v>1</v>
      </c>
      <c r="J6073" s="97">
        <v>1117</v>
      </c>
      <c r="K6073" s="98">
        <f t="shared" si="3263"/>
        <v>6648.81</v>
      </c>
      <c r="L6073" s="99">
        <f t="shared" si="3264"/>
        <v>1.0815399999999999</v>
      </c>
      <c r="M6073" s="100">
        <f t="shared" si="3265"/>
        <v>1.0590999999999999</v>
      </c>
      <c r="N6073" s="101">
        <f t="shared" si="3266"/>
        <v>0.97811300000000001</v>
      </c>
      <c r="O6073" s="100">
        <f t="shared" si="3267"/>
        <v>1</v>
      </c>
      <c r="P6073" s="98">
        <f t="shared" si="3268"/>
        <v>7449.25</v>
      </c>
      <c r="Q6073" s="97">
        <f t="shared" si="3269"/>
        <v>1251.47</v>
      </c>
      <c r="R6073" s="97"/>
      <c r="S6073" s="97"/>
    </row>
    <row r="6074" spans="1:19" x14ac:dyDescent="0.25">
      <c r="A6074" s="89" t="s">
        <v>12783</v>
      </c>
      <c r="B6074" s="89" t="s">
        <v>12714</v>
      </c>
      <c r="C6074" s="89"/>
      <c r="D6074" s="89" t="s">
        <v>151</v>
      </c>
      <c r="E6074" s="94" t="s">
        <v>12187</v>
      </c>
      <c r="F6074" s="95" t="s">
        <v>12784</v>
      </c>
      <c r="G6074" s="89" t="s">
        <v>81</v>
      </c>
      <c r="H6074" s="89" t="s">
        <v>2077</v>
      </c>
      <c r="I6074" s="96">
        <v>1</v>
      </c>
      <c r="J6074" s="97">
        <v>259</v>
      </c>
      <c r="K6074" s="98">
        <f t="shared" si="3263"/>
        <v>10791.67</v>
      </c>
      <c r="L6074" s="99">
        <f t="shared" si="3264"/>
        <v>1.0815399999999999</v>
      </c>
      <c r="M6074" s="100">
        <f t="shared" si="3265"/>
        <v>1.0590999999999999</v>
      </c>
      <c r="N6074" s="101">
        <f t="shared" si="3266"/>
        <v>0.97811300000000001</v>
      </c>
      <c r="O6074" s="100">
        <f t="shared" si="3267"/>
        <v>1</v>
      </c>
      <c r="P6074" s="98">
        <f t="shared" si="3268"/>
        <v>12090.86</v>
      </c>
      <c r="Q6074" s="97">
        <f t="shared" si="3269"/>
        <v>290.18</v>
      </c>
      <c r="R6074" s="97"/>
      <c r="S6074" s="97"/>
    </row>
    <row r="6075" spans="1:19" x14ac:dyDescent="0.25">
      <c r="A6075" s="89" t="s">
        <v>12785</v>
      </c>
      <c r="B6075" s="89" t="s">
        <v>12714</v>
      </c>
      <c r="C6075" s="89"/>
      <c r="D6075" s="89" t="s">
        <v>154</v>
      </c>
      <c r="E6075" s="94" t="s">
        <v>12786</v>
      </c>
      <c r="F6075" s="95" t="s">
        <v>12787</v>
      </c>
      <c r="G6075" s="89" t="s">
        <v>648</v>
      </c>
      <c r="H6075" s="89" t="s">
        <v>12</v>
      </c>
      <c r="I6075" s="96">
        <v>1</v>
      </c>
      <c r="J6075" s="97">
        <v>1174</v>
      </c>
      <c r="K6075" s="98">
        <f t="shared" si="3263"/>
        <v>1174</v>
      </c>
      <c r="L6075" s="99">
        <f t="shared" si="3264"/>
        <v>1.0815399999999999</v>
      </c>
      <c r="M6075" s="100">
        <f t="shared" si="3265"/>
        <v>1.0590999999999999</v>
      </c>
      <c r="N6075" s="101">
        <f t="shared" si="3266"/>
        <v>0.97811300000000001</v>
      </c>
      <c r="O6075" s="100">
        <f t="shared" si="3267"/>
        <v>1</v>
      </c>
      <c r="P6075" s="98">
        <f t="shared" si="3268"/>
        <v>1315.34</v>
      </c>
      <c r="Q6075" s="97">
        <f t="shared" si="3269"/>
        <v>1315.34</v>
      </c>
      <c r="R6075" s="97"/>
      <c r="S6075" s="97"/>
    </row>
    <row r="6076" spans="1:19" x14ac:dyDescent="0.25">
      <c r="A6076" s="89" t="s">
        <v>12788</v>
      </c>
      <c r="B6076" s="89" t="s">
        <v>12714</v>
      </c>
      <c r="C6076" s="89"/>
      <c r="D6076" s="89" t="s">
        <v>156</v>
      </c>
      <c r="E6076" s="94" t="s">
        <v>12206</v>
      </c>
      <c r="F6076" s="95" t="s">
        <v>12207</v>
      </c>
      <c r="G6076" s="89" t="s">
        <v>648</v>
      </c>
      <c r="H6076" s="89" t="s">
        <v>12</v>
      </c>
      <c r="I6076" s="96">
        <v>1</v>
      </c>
      <c r="J6076" s="97">
        <v>3440</v>
      </c>
      <c r="K6076" s="98">
        <f t="shared" si="3263"/>
        <v>3440</v>
      </c>
      <c r="L6076" s="99">
        <f t="shared" si="3264"/>
        <v>1.0815399999999999</v>
      </c>
      <c r="M6076" s="100">
        <f t="shared" si="3265"/>
        <v>1.0590999999999999</v>
      </c>
      <c r="N6076" s="101">
        <f t="shared" si="3266"/>
        <v>0.97811300000000001</v>
      </c>
      <c r="O6076" s="100">
        <f t="shared" si="3267"/>
        <v>1</v>
      </c>
      <c r="P6076" s="98">
        <f t="shared" si="3268"/>
        <v>3854.14</v>
      </c>
      <c r="Q6076" s="97">
        <f t="shared" si="3269"/>
        <v>3854.14</v>
      </c>
      <c r="R6076" s="97"/>
      <c r="S6076" s="97"/>
    </row>
    <row r="6077" spans="1:19" x14ac:dyDescent="0.25">
      <c r="A6077" s="89" t="s">
        <v>12789</v>
      </c>
      <c r="B6077" s="89" t="s">
        <v>12714</v>
      </c>
      <c r="C6077" s="89"/>
      <c r="D6077" s="89" t="s">
        <v>157</v>
      </c>
      <c r="E6077" s="94" t="s">
        <v>12790</v>
      </c>
      <c r="F6077" s="95" t="s">
        <v>12791</v>
      </c>
      <c r="G6077" s="89" t="s">
        <v>502</v>
      </c>
      <c r="H6077" s="89" t="s">
        <v>1234</v>
      </c>
      <c r="I6077" s="96">
        <v>1</v>
      </c>
      <c r="J6077" s="97">
        <v>1494</v>
      </c>
      <c r="K6077" s="98">
        <f t="shared" si="3263"/>
        <v>37350</v>
      </c>
      <c r="L6077" s="99">
        <f t="shared" si="3264"/>
        <v>1.0815399999999999</v>
      </c>
      <c r="M6077" s="100">
        <f t="shared" si="3265"/>
        <v>1.0590999999999999</v>
      </c>
      <c r="N6077" s="101">
        <f t="shared" si="3266"/>
        <v>0.97811300000000001</v>
      </c>
      <c r="O6077" s="100">
        <f t="shared" si="3267"/>
        <v>1</v>
      </c>
      <c r="P6077" s="98">
        <f t="shared" si="3268"/>
        <v>41846.5</v>
      </c>
      <c r="Q6077" s="97">
        <f t="shared" si="3269"/>
        <v>1673.86</v>
      </c>
      <c r="R6077" s="97"/>
      <c r="S6077" s="97"/>
    </row>
    <row r="6078" spans="1:19" x14ac:dyDescent="0.25">
      <c r="A6078" s="89" t="s">
        <v>12792</v>
      </c>
      <c r="B6078" s="89" t="s">
        <v>12714</v>
      </c>
      <c r="C6078" s="89"/>
      <c r="D6078" s="89" t="s">
        <v>158</v>
      </c>
      <c r="E6078" s="94" t="s">
        <v>12209</v>
      </c>
      <c r="F6078" s="95" t="s">
        <v>12210</v>
      </c>
      <c r="G6078" s="89" t="s">
        <v>502</v>
      </c>
      <c r="H6078" s="89" t="s">
        <v>1234</v>
      </c>
      <c r="I6078" s="96">
        <v>1</v>
      </c>
      <c r="J6078" s="97">
        <v>2834</v>
      </c>
      <c r="K6078" s="98">
        <f t="shared" si="3263"/>
        <v>70850</v>
      </c>
      <c r="L6078" s="99">
        <f t="shared" si="3264"/>
        <v>1.0815399999999999</v>
      </c>
      <c r="M6078" s="100">
        <f t="shared" si="3265"/>
        <v>1.0590999999999999</v>
      </c>
      <c r="N6078" s="101">
        <f t="shared" si="3266"/>
        <v>0.97811300000000001</v>
      </c>
      <c r="O6078" s="100">
        <f t="shared" si="3267"/>
        <v>1</v>
      </c>
      <c r="P6078" s="98">
        <f t="shared" si="3268"/>
        <v>79379.509999999995</v>
      </c>
      <c r="Q6078" s="97">
        <f t="shared" si="3269"/>
        <v>3175.18</v>
      </c>
      <c r="R6078" s="97"/>
      <c r="S6078" s="97"/>
    </row>
    <row r="6079" spans="1:19" ht="22.5" x14ac:dyDescent="0.25">
      <c r="A6079" s="89" t="s">
        <v>12793</v>
      </c>
      <c r="B6079" s="89" t="s">
        <v>12714</v>
      </c>
      <c r="C6079" s="89"/>
      <c r="D6079" s="89" t="s">
        <v>165</v>
      </c>
      <c r="E6079" s="94" t="s">
        <v>675</v>
      </c>
      <c r="F6079" s="95" t="s">
        <v>12794</v>
      </c>
      <c r="G6079" s="89" t="s">
        <v>502</v>
      </c>
      <c r="H6079" s="89" t="s">
        <v>12795</v>
      </c>
      <c r="I6079" s="96">
        <v>1</v>
      </c>
      <c r="J6079" s="97">
        <v>4920</v>
      </c>
      <c r="K6079" s="98">
        <f t="shared" si="3263"/>
        <v>40594.06</v>
      </c>
      <c r="L6079" s="99">
        <f t="shared" si="3264"/>
        <v>1.0815399999999999</v>
      </c>
      <c r="M6079" s="100">
        <f t="shared" si="3265"/>
        <v>1.0590999999999999</v>
      </c>
      <c r="N6079" s="101">
        <f t="shared" si="3266"/>
        <v>0.97811300000000001</v>
      </c>
      <c r="O6079" s="100">
        <f t="shared" si="3267"/>
        <v>1</v>
      </c>
      <c r="P6079" s="98">
        <f t="shared" si="3268"/>
        <v>45481.11</v>
      </c>
      <c r="Q6079" s="97">
        <f t="shared" si="3269"/>
        <v>5512.31</v>
      </c>
      <c r="R6079" s="97"/>
      <c r="S6079" s="97"/>
    </row>
    <row r="6080" spans="1:19" ht="33.75" x14ac:dyDescent="0.25">
      <c r="A6080" s="89" t="s">
        <v>12796</v>
      </c>
      <c r="B6080" s="89" t="s">
        <v>12714</v>
      </c>
      <c r="C6080" s="89"/>
      <c r="D6080" s="89" t="s">
        <v>168</v>
      </c>
      <c r="E6080" s="94" t="s">
        <v>12797</v>
      </c>
      <c r="F6080" s="95" t="s">
        <v>12798</v>
      </c>
      <c r="G6080" s="89" t="s">
        <v>502</v>
      </c>
      <c r="H6080" s="89" t="s">
        <v>12795</v>
      </c>
      <c r="I6080" s="96">
        <v>1</v>
      </c>
      <c r="J6080" s="97">
        <v>4874</v>
      </c>
      <c r="K6080" s="98">
        <f t="shared" si="3263"/>
        <v>40214.519999999997</v>
      </c>
      <c r="L6080" s="99">
        <f t="shared" si="3264"/>
        <v>1.0815399999999999</v>
      </c>
      <c r="M6080" s="100">
        <f t="shared" si="3265"/>
        <v>1.0590999999999999</v>
      </c>
      <c r="N6080" s="101">
        <f t="shared" si="3266"/>
        <v>0.97811300000000001</v>
      </c>
      <c r="O6080" s="100">
        <f t="shared" si="3267"/>
        <v>1</v>
      </c>
      <c r="P6080" s="98">
        <f t="shared" si="3268"/>
        <v>45055.88</v>
      </c>
      <c r="Q6080" s="97">
        <f t="shared" si="3269"/>
        <v>5460.77</v>
      </c>
      <c r="R6080" s="97"/>
      <c r="S6080" s="97"/>
    </row>
    <row r="6081" spans="1:19" ht="22.5" x14ac:dyDescent="0.25">
      <c r="A6081" s="89" t="s">
        <v>12799</v>
      </c>
      <c r="B6081" s="89" t="s">
        <v>12714</v>
      </c>
      <c r="C6081" s="89"/>
      <c r="D6081" s="89" t="s">
        <v>170</v>
      </c>
      <c r="E6081" s="94" t="s">
        <v>2224</v>
      </c>
      <c r="F6081" s="95" t="s">
        <v>2225</v>
      </c>
      <c r="G6081" s="89" t="s">
        <v>110</v>
      </c>
      <c r="H6081" s="89" t="s">
        <v>12800</v>
      </c>
      <c r="I6081" s="96">
        <v>1</v>
      </c>
      <c r="J6081" s="97">
        <v>4304</v>
      </c>
      <c r="K6081" s="98">
        <f t="shared" si="3263"/>
        <v>52487.8</v>
      </c>
      <c r="L6081" s="99">
        <f t="shared" si="3264"/>
        <v>1.0815399999999999</v>
      </c>
      <c r="M6081" s="100">
        <f t="shared" si="3265"/>
        <v>1.0590999999999999</v>
      </c>
      <c r="N6081" s="101">
        <f t="shared" si="3266"/>
        <v>0.97811300000000001</v>
      </c>
      <c r="O6081" s="100">
        <f t="shared" si="3267"/>
        <v>1</v>
      </c>
      <c r="P6081" s="98">
        <f t="shared" si="3268"/>
        <v>58806.720000000001</v>
      </c>
      <c r="Q6081" s="97">
        <f t="shared" si="3269"/>
        <v>4822.1499999999996</v>
      </c>
      <c r="R6081" s="97"/>
      <c r="S6081" s="97"/>
    </row>
    <row r="6082" spans="1:19" x14ac:dyDescent="0.25">
      <c r="A6082" s="89" t="s">
        <v>12801</v>
      </c>
      <c r="B6082" s="89" t="s">
        <v>12714</v>
      </c>
      <c r="C6082" s="89"/>
      <c r="D6082" s="89" t="s">
        <v>175</v>
      </c>
      <c r="E6082" s="94" t="s">
        <v>12137</v>
      </c>
      <c r="F6082" s="95" t="s">
        <v>12138</v>
      </c>
      <c r="G6082" s="89" t="s">
        <v>110</v>
      </c>
      <c r="H6082" s="89" t="s">
        <v>12802</v>
      </c>
      <c r="I6082" s="96">
        <v>1</v>
      </c>
      <c r="J6082" s="97">
        <v>-2111</v>
      </c>
      <c r="K6082" s="98">
        <f t="shared" si="3263"/>
        <v>25743.9</v>
      </c>
      <c r="L6082" s="99">
        <f t="shared" si="3264"/>
        <v>1.0815399999999999</v>
      </c>
      <c r="M6082" s="100">
        <f t="shared" si="3265"/>
        <v>1.0590999999999999</v>
      </c>
      <c r="N6082" s="101">
        <f t="shared" si="3266"/>
        <v>0.97811300000000001</v>
      </c>
      <c r="O6082" s="100">
        <f t="shared" si="3267"/>
        <v>1</v>
      </c>
      <c r="P6082" s="98">
        <f t="shared" si="3268"/>
        <v>28843.17</v>
      </c>
      <c r="Q6082" s="97">
        <f t="shared" si="3269"/>
        <v>-2365.14</v>
      </c>
      <c r="R6082" s="97"/>
      <c r="S6082" s="97"/>
    </row>
    <row r="6083" spans="1:19" x14ac:dyDescent="0.25">
      <c r="A6083" s="89" t="s">
        <v>12803</v>
      </c>
      <c r="B6083" s="89" t="s">
        <v>12714</v>
      </c>
      <c r="C6083" s="89"/>
      <c r="D6083" s="89" t="s">
        <v>178</v>
      </c>
      <c r="E6083" s="94" t="s">
        <v>12804</v>
      </c>
      <c r="F6083" s="95" t="s">
        <v>12805</v>
      </c>
      <c r="G6083" s="89" t="s">
        <v>949</v>
      </c>
      <c r="H6083" s="89" t="s">
        <v>12806</v>
      </c>
      <c r="I6083" s="96">
        <v>1</v>
      </c>
      <c r="J6083" s="97">
        <v>2490</v>
      </c>
      <c r="K6083" s="98">
        <f t="shared" si="3263"/>
        <v>264.05</v>
      </c>
      <c r="L6083" s="99">
        <f t="shared" si="3264"/>
        <v>1.0815399999999999</v>
      </c>
      <c r="M6083" s="100">
        <f t="shared" si="3265"/>
        <v>1.0590999999999999</v>
      </c>
      <c r="N6083" s="101">
        <f t="shared" si="3266"/>
        <v>0.97811300000000001</v>
      </c>
      <c r="O6083" s="100">
        <f t="shared" si="3267"/>
        <v>1</v>
      </c>
      <c r="P6083" s="98">
        <f t="shared" si="3268"/>
        <v>295.83999999999997</v>
      </c>
      <c r="Q6083" s="97">
        <f t="shared" si="3269"/>
        <v>2789.77</v>
      </c>
      <c r="R6083" s="97"/>
      <c r="S6083" s="97"/>
    </row>
    <row r="6084" spans="1:19" ht="22.5" x14ac:dyDescent="0.25">
      <c r="A6084" s="89" t="s">
        <v>12807</v>
      </c>
      <c r="B6084" s="89" t="s">
        <v>12714</v>
      </c>
      <c r="C6084" s="89"/>
      <c r="D6084" s="89" t="s">
        <v>181</v>
      </c>
      <c r="E6084" s="94" t="s">
        <v>626</v>
      </c>
      <c r="F6084" s="95" t="s">
        <v>627</v>
      </c>
      <c r="G6084" s="89" t="s">
        <v>110</v>
      </c>
      <c r="H6084" s="89" t="s">
        <v>12065</v>
      </c>
      <c r="I6084" s="96">
        <v>1</v>
      </c>
      <c r="J6084" s="97">
        <v>5179</v>
      </c>
      <c r="K6084" s="98">
        <f t="shared" si="3263"/>
        <v>25263.41</v>
      </c>
      <c r="L6084" s="99">
        <f t="shared" si="3264"/>
        <v>1.0815399999999999</v>
      </c>
      <c r="M6084" s="100">
        <f t="shared" si="3265"/>
        <v>1.0590999999999999</v>
      </c>
      <c r="N6084" s="101">
        <f t="shared" si="3266"/>
        <v>0.97811300000000001</v>
      </c>
      <c r="O6084" s="100">
        <f t="shared" si="3267"/>
        <v>1</v>
      </c>
      <c r="P6084" s="98">
        <f t="shared" si="3268"/>
        <v>28304.83</v>
      </c>
      <c r="Q6084" s="97">
        <f t="shared" si="3269"/>
        <v>5802.49</v>
      </c>
      <c r="R6084" s="97"/>
      <c r="S6084" s="97"/>
    </row>
    <row r="6085" spans="1:19" x14ac:dyDescent="0.25">
      <c r="A6085" s="89" t="s">
        <v>12808</v>
      </c>
      <c r="B6085" s="89" t="s">
        <v>12714</v>
      </c>
      <c r="C6085" s="89"/>
      <c r="D6085" s="89" t="s">
        <v>182</v>
      </c>
      <c r="E6085" s="94" t="s">
        <v>630</v>
      </c>
      <c r="F6085" s="95" t="s">
        <v>631</v>
      </c>
      <c r="G6085" s="89" t="s">
        <v>502</v>
      </c>
      <c r="H6085" s="89" t="s">
        <v>12809</v>
      </c>
      <c r="I6085" s="96">
        <v>1</v>
      </c>
      <c r="J6085" s="97">
        <v>-1064</v>
      </c>
      <c r="K6085" s="98">
        <f t="shared" si="3263"/>
        <v>21626.02</v>
      </c>
      <c r="L6085" s="99">
        <f t="shared" si="3264"/>
        <v>1.0815399999999999</v>
      </c>
      <c r="M6085" s="100">
        <f t="shared" si="3265"/>
        <v>1.0590999999999999</v>
      </c>
      <c r="N6085" s="101">
        <f t="shared" si="3266"/>
        <v>0.97811300000000001</v>
      </c>
      <c r="O6085" s="100">
        <f t="shared" si="3267"/>
        <v>1</v>
      </c>
      <c r="P6085" s="98">
        <f t="shared" si="3268"/>
        <v>24229.54</v>
      </c>
      <c r="Q6085" s="97">
        <f t="shared" si="3269"/>
        <v>-1192.0899999999999</v>
      </c>
      <c r="R6085" s="97"/>
      <c r="S6085" s="97"/>
    </row>
    <row r="6086" spans="1:19" x14ac:dyDescent="0.25">
      <c r="A6086" s="89" t="s">
        <v>12810</v>
      </c>
      <c r="B6086" s="89" t="s">
        <v>12714</v>
      </c>
      <c r="C6086" s="89"/>
      <c r="D6086" s="89" t="s">
        <v>183</v>
      </c>
      <c r="E6086" s="94" t="s">
        <v>634</v>
      </c>
      <c r="F6086" s="95" t="s">
        <v>635</v>
      </c>
      <c r="G6086" s="89" t="s">
        <v>502</v>
      </c>
      <c r="H6086" s="89" t="s">
        <v>12811</v>
      </c>
      <c r="I6086" s="96">
        <v>1</v>
      </c>
      <c r="J6086" s="97">
        <v>-179</v>
      </c>
      <c r="K6086" s="98">
        <f t="shared" si="3263"/>
        <v>36382.11</v>
      </c>
      <c r="L6086" s="99">
        <f t="shared" si="3264"/>
        <v>1.0815399999999999</v>
      </c>
      <c r="M6086" s="100">
        <f t="shared" si="3265"/>
        <v>1.0590999999999999</v>
      </c>
      <c r="N6086" s="101">
        <f t="shared" si="3266"/>
        <v>0.97811300000000001</v>
      </c>
      <c r="O6086" s="100">
        <f t="shared" si="3267"/>
        <v>1</v>
      </c>
      <c r="P6086" s="98">
        <f t="shared" si="3268"/>
        <v>40762.089999999997</v>
      </c>
      <c r="Q6086" s="97">
        <f t="shared" si="3269"/>
        <v>-200.55</v>
      </c>
      <c r="R6086" s="97"/>
      <c r="S6086" s="97"/>
    </row>
    <row r="6087" spans="1:19" x14ac:dyDescent="0.25">
      <c r="A6087" s="89" t="s">
        <v>12812</v>
      </c>
      <c r="B6087" s="89" t="s">
        <v>12714</v>
      </c>
      <c r="C6087" s="89"/>
      <c r="D6087" s="89" t="s">
        <v>191</v>
      </c>
      <c r="E6087" s="94" t="s">
        <v>638</v>
      </c>
      <c r="F6087" s="95" t="s">
        <v>639</v>
      </c>
      <c r="G6087" s="89" t="s">
        <v>518</v>
      </c>
      <c r="H6087" s="89" t="s">
        <v>170</v>
      </c>
      <c r="I6087" s="96">
        <v>1</v>
      </c>
      <c r="J6087" s="97">
        <v>2202</v>
      </c>
      <c r="K6087" s="98">
        <f t="shared" si="3263"/>
        <v>53.71</v>
      </c>
      <c r="L6087" s="99">
        <f t="shared" si="3264"/>
        <v>1.0815399999999999</v>
      </c>
      <c r="M6087" s="100">
        <f t="shared" si="3265"/>
        <v>1.0590999999999999</v>
      </c>
      <c r="N6087" s="101">
        <f t="shared" si="3266"/>
        <v>0.97811300000000001</v>
      </c>
      <c r="O6087" s="100">
        <f t="shared" si="3267"/>
        <v>1</v>
      </c>
      <c r="P6087" s="98">
        <f t="shared" si="3268"/>
        <v>60.18</v>
      </c>
      <c r="Q6087" s="97">
        <f t="shared" si="3269"/>
        <v>2467.38</v>
      </c>
      <c r="R6087" s="97"/>
      <c r="S6087" s="97"/>
    </row>
    <row r="6088" spans="1:19" x14ac:dyDescent="0.25">
      <c r="A6088" s="89" t="s">
        <v>12813</v>
      </c>
      <c r="B6088" s="89" t="s">
        <v>12714</v>
      </c>
      <c r="C6088" s="89"/>
      <c r="D6088" s="89" t="s">
        <v>194</v>
      </c>
      <c r="E6088" s="94" t="s">
        <v>798</v>
      </c>
      <c r="F6088" s="95" t="s">
        <v>12814</v>
      </c>
      <c r="G6088" s="89" t="s">
        <v>110</v>
      </c>
      <c r="H6088" s="89" t="s">
        <v>12815</v>
      </c>
      <c r="I6088" s="96">
        <v>1</v>
      </c>
      <c r="J6088" s="97">
        <v>5187</v>
      </c>
      <c r="K6088" s="98">
        <f t="shared" si="3263"/>
        <v>28190.22</v>
      </c>
      <c r="L6088" s="99">
        <f t="shared" si="3264"/>
        <v>1.0815399999999999</v>
      </c>
      <c r="M6088" s="100">
        <f t="shared" si="3265"/>
        <v>1.0590999999999999</v>
      </c>
      <c r="N6088" s="101">
        <f t="shared" si="3266"/>
        <v>0.97811300000000001</v>
      </c>
      <c r="O6088" s="100">
        <f t="shared" si="3267"/>
        <v>1</v>
      </c>
      <c r="P6088" s="98">
        <f t="shared" si="3268"/>
        <v>31583.99</v>
      </c>
      <c r="Q6088" s="97">
        <f t="shared" si="3269"/>
        <v>5811.45</v>
      </c>
      <c r="R6088" s="97"/>
      <c r="S6088" s="97"/>
    </row>
    <row r="6089" spans="1:19" x14ac:dyDescent="0.25">
      <c r="A6089" s="89" t="s">
        <v>12816</v>
      </c>
      <c r="B6089" s="89" t="s">
        <v>12714</v>
      </c>
      <c r="C6089" s="89"/>
      <c r="D6089" s="89" t="s">
        <v>196</v>
      </c>
      <c r="E6089" s="94" t="s">
        <v>804</v>
      </c>
      <c r="F6089" s="95" t="s">
        <v>805</v>
      </c>
      <c r="G6089" s="89" t="s">
        <v>502</v>
      </c>
      <c r="H6089" s="89" t="s">
        <v>12817</v>
      </c>
      <c r="I6089" s="96">
        <v>1</v>
      </c>
      <c r="J6089" s="97">
        <v>-36</v>
      </c>
      <c r="K6089" s="98">
        <f t="shared" si="3263"/>
        <v>9782.61</v>
      </c>
      <c r="L6089" s="99">
        <f t="shared" si="3264"/>
        <v>1.0815399999999999</v>
      </c>
      <c r="M6089" s="100">
        <f t="shared" si="3265"/>
        <v>1.0590999999999999</v>
      </c>
      <c r="N6089" s="101">
        <f t="shared" si="3266"/>
        <v>0.97811300000000001</v>
      </c>
      <c r="O6089" s="100">
        <f t="shared" si="3267"/>
        <v>1</v>
      </c>
      <c r="P6089" s="98">
        <f t="shared" si="3268"/>
        <v>10960.32</v>
      </c>
      <c r="Q6089" s="97">
        <f t="shared" si="3269"/>
        <v>-40.33</v>
      </c>
      <c r="R6089" s="97"/>
      <c r="S6089" s="97"/>
    </row>
    <row r="6090" spans="1:19" x14ac:dyDescent="0.25">
      <c r="A6090" s="89" t="s">
        <v>12818</v>
      </c>
      <c r="B6090" s="89" t="s">
        <v>12714</v>
      </c>
      <c r="C6090" s="89"/>
      <c r="D6090" s="89" t="s">
        <v>201</v>
      </c>
      <c r="E6090" s="94" t="s">
        <v>634</v>
      </c>
      <c r="F6090" s="95" t="s">
        <v>635</v>
      </c>
      <c r="G6090" s="89" t="s">
        <v>502</v>
      </c>
      <c r="H6090" s="89" t="s">
        <v>12819</v>
      </c>
      <c r="I6090" s="96">
        <v>1</v>
      </c>
      <c r="J6090" s="97">
        <v>-268</v>
      </c>
      <c r="K6090" s="98">
        <f t="shared" si="3263"/>
        <v>36413.040000000001</v>
      </c>
      <c r="L6090" s="99">
        <f t="shared" si="3264"/>
        <v>1.0815399999999999</v>
      </c>
      <c r="M6090" s="100">
        <f t="shared" si="3265"/>
        <v>1.0590999999999999</v>
      </c>
      <c r="N6090" s="101">
        <f t="shared" si="3266"/>
        <v>0.97811300000000001</v>
      </c>
      <c r="O6090" s="100">
        <f t="shared" si="3267"/>
        <v>1</v>
      </c>
      <c r="P6090" s="98">
        <f t="shared" si="3268"/>
        <v>40796.75</v>
      </c>
      <c r="Q6090" s="97">
        <f t="shared" si="3269"/>
        <v>-300.26</v>
      </c>
      <c r="R6090" s="97"/>
      <c r="S6090" s="97"/>
    </row>
    <row r="6091" spans="1:19" x14ac:dyDescent="0.25">
      <c r="A6091" s="89" t="s">
        <v>12820</v>
      </c>
      <c r="B6091" s="89" t="s">
        <v>12714</v>
      </c>
      <c r="C6091" s="89"/>
      <c r="D6091" s="89" t="s">
        <v>204</v>
      </c>
      <c r="E6091" s="94" t="s">
        <v>638</v>
      </c>
      <c r="F6091" s="95" t="s">
        <v>639</v>
      </c>
      <c r="G6091" s="89" t="s">
        <v>518</v>
      </c>
      <c r="H6091" s="89" t="s">
        <v>12821</v>
      </c>
      <c r="I6091" s="96">
        <v>1</v>
      </c>
      <c r="J6091" s="97">
        <v>692</v>
      </c>
      <c r="K6091" s="98">
        <f t="shared" si="3263"/>
        <v>53.73</v>
      </c>
      <c r="L6091" s="99">
        <f t="shared" si="3264"/>
        <v>1.0815399999999999</v>
      </c>
      <c r="M6091" s="100">
        <f t="shared" si="3265"/>
        <v>1.0590999999999999</v>
      </c>
      <c r="N6091" s="101">
        <f t="shared" si="3266"/>
        <v>0.97811300000000001</v>
      </c>
      <c r="O6091" s="100">
        <f t="shared" si="3267"/>
        <v>1</v>
      </c>
      <c r="P6091" s="98">
        <f t="shared" si="3268"/>
        <v>60.2</v>
      </c>
      <c r="Q6091" s="97">
        <f t="shared" si="3269"/>
        <v>775.38</v>
      </c>
      <c r="R6091" s="97"/>
      <c r="S6091" s="97"/>
    </row>
    <row r="6092" spans="1:19" ht="22.5" x14ac:dyDescent="0.25">
      <c r="A6092" s="89" t="s">
        <v>12822</v>
      </c>
      <c r="B6092" s="89" t="s">
        <v>12714</v>
      </c>
      <c r="C6092" s="89"/>
      <c r="D6092" s="89" t="s">
        <v>206</v>
      </c>
      <c r="E6092" s="94" t="s">
        <v>12823</v>
      </c>
      <c r="F6092" s="95" t="s">
        <v>12824</v>
      </c>
      <c r="G6092" s="89" t="s">
        <v>110</v>
      </c>
      <c r="H6092" s="89" t="s">
        <v>12825</v>
      </c>
      <c r="I6092" s="96">
        <v>1</v>
      </c>
      <c r="J6092" s="97">
        <v>1232</v>
      </c>
      <c r="K6092" s="98">
        <f t="shared" si="3263"/>
        <v>23622.35</v>
      </c>
      <c r="L6092" s="99">
        <f t="shared" si="3264"/>
        <v>1.0815399999999999</v>
      </c>
      <c r="M6092" s="100">
        <f t="shared" si="3265"/>
        <v>1.0590999999999999</v>
      </c>
      <c r="N6092" s="101">
        <f t="shared" si="3266"/>
        <v>0.97811300000000001</v>
      </c>
      <c r="O6092" s="100">
        <f t="shared" si="3267"/>
        <v>1</v>
      </c>
      <c r="P6092" s="98">
        <f t="shared" si="3268"/>
        <v>26466.21</v>
      </c>
      <c r="Q6092" s="97">
        <f t="shared" si="3269"/>
        <v>1380.32</v>
      </c>
      <c r="R6092" s="97"/>
      <c r="S6092" s="97"/>
    </row>
    <row r="6093" spans="1:19" ht="22.5" x14ac:dyDescent="0.25">
      <c r="A6093" s="89" t="s">
        <v>12826</v>
      </c>
      <c r="B6093" s="89" t="s">
        <v>12714</v>
      </c>
      <c r="C6093" s="89"/>
      <c r="D6093" s="89" t="s">
        <v>207</v>
      </c>
      <c r="E6093" s="94" t="s">
        <v>12827</v>
      </c>
      <c r="F6093" s="95" t="s">
        <v>12828</v>
      </c>
      <c r="G6093" s="89" t="s">
        <v>110</v>
      </c>
      <c r="H6093" s="89" t="s">
        <v>12825</v>
      </c>
      <c r="I6093" s="96">
        <v>1</v>
      </c>
      <c r="J6093" s="97">
        <v>613</v>
      </c>
      <c r="K6093" s="98">
        <f t="shared" si="3263"/>
        <v>11753.65</v>
      </c>
      <c r="L6093" s="99">
        <f t="shared" si="3264"/>
        <v>1.0815399999999999</v>
      </c>
      <c r="M6093" s="100">
        <f t="shared" si="3265"/>
        <v>1.0590999999999999</v>
      </c>
      <c r="N6093" s="101">
        <f t="shared" si="3266"/>
        <v>0.97811300000000001</v>
      </c>
      <c r="O6093" s="100">
        <f t="shared" si="3267"/>
        <v>1</v>
      </c>
      <c r="P6093" s="98">
        <f t="shared" si="3268"/>
        <v>13168.65</v>
      </c>
      <c r="Q6093" s="97">
        <f t="shared" si="3269"/>
        <v>686.8</v>
      </c>
      <c r="R6093" s="97"/>
      <c r="S6093" s="97"/>
    </row>
    <row r="6094" spans="1:19" x14ac:dyDescent="0.25">
      <c r="A6094" s="89" t="s">
        <v>12829</v>
      </c>
      <c r="B6094" s="89" t="s">
        <v>12714</v>
      </c>
      <c r="C6094" s="89"/>
      <c r="D6094" s="89" t="s">
        <v>208</v>
      </c>
      <c r="E6094" s="94" t="s">
        <v>7979</v>
      </c>
      <c r="F6094" s="95" t="s">
        <v>7980</v>
      </c>
      <c r="G6094" s="89" t="s">
        <v>81</v>
      </c>
      <c r="H6094" s="89" t="s">
        <v>296</v>
      </c>
      <c r="I6094" s="96">
        <v>1</v>
      </c>
      <c r="J6094" s="97">
        <v>751</v>
      </c>
      <c r="K6094" s="98">
        <f t="shared" si="3263"/>
        <v>4693.75</v>
      </c>
      <c r="L6094" s="99">
        <f t="shared" si="3264"/>
        <v>1.0815399999999999</v>
      </c>
      <c r="M6094" s="100">
        <f t="shared" si="3265"/>
        <v>1.0590999999999999</v>
      </c>
      <c r="N6094" s="101">
        <f t="shared" si="3266"/>
        <v>0.97811300000000001</v>
      </c>
      <c r="O6094" s="100">
        <f t="shared" si="3267"/>
        <v>1</v>
      </c>
      <c r="P6094" s="98">
        <f t="shared" si="3268"/>
        <v>5258.82</v>
      </c>
      <c r="Q6094" s="97">
        <f t="shared" si="3269"/>
        <v>841.41</v>
      </c>
      <c r="R6094" s="97"/>
      <c r="S6094" s="97"/>
    </row>
    <row r="6095" spans="1:19" x14ac:dyDescent="0.25">
      <c r="A6095" s="82" t="s">
        <v>9501</v>
      </c>
      <c r="B6095" s="104"/>
      <c r="C6095" s="104"/>
      <c r="D6095" s="104"/>
      <c r="E6095" s="86"/>
      <c r="F6095" s="86" t="s">
        <v>12831</v>
      </c>
      <c r="G6095" s="82"/>
      <c r="H6095" s="82"/>
      <c r="I6095" s="87"/>
      <c r="J6095" s="88">
        <f>SUM(J6096:J6168)</f>
        <v>463361</v>
      </c>
      <c r="K6095" s="98"/>
      <c r="L6095" s="99"/>
      <c r="M6095" s="100"/>
      <c r="N6095" s="101"/>
      <c r="O6095" s="100"/>
      <c r="P6095" s="98"/>
      <c r="Q6095" s="88">
        <f>SUM(Q6096:Q6168)</f>
        <v>519146.64</v>
      </c>
      <c r="R6095" s="88">
        <f t="shared" ref="R6095:S6095" si="3270">SUM(R6096:R6168)</f>
        <v>0</v>
      </c>
      <c r="S6095" s="88">
        <f t="shared" si="3270"/>
        <v>0</v>
      </c>
    </row>
    <row r="6096" spans="1:19" x14ac:dyDescent="0.25">
      <c r="A6096" s="89"/>
      <c r="B6096" s="90"/>
      <c r="C6096" s="90"/>
      <c r="D6096" s="91"/>
      <c r="E6096" s="92"/>
      <c r="F6096" s="92" t="s">
        <v>12832</v>
      </c>
      <c r="G6096" s="91"/>
      <c r="H6096" s="91"/>
      <c r="I6096" s="93">
        <v>1</v>
      </c>
      <c r="J6096" s="91"/>
      <c r="K6096" s="98"/>
      <c r="L6096" s="99"/>
      <c r="M6096" s="100"/>
      <c r="N6096" s="101"/>
      <c r="O6096" s="100"/>
      <c r="P6096" s="98"/>
      <c r="Q6096" s="91"/>
      <c r="R6096" s="91"/>
      <c r="S6096" s="91"/>
    </row>
    <row r="6097" spans="1:19" ht="22.5" x14ac:dyDescent="0.25">
      <c r="A6097" s="89" t="s">
        <v>12833</v>
      </c>
      <c r="B6097" s="89" t="s">
        <v>12714</v>
      </c>
      <c r="C6097" s="89"/>
      <c r="D6097" s="89" t="s">
        <v>220</v>
      </c>
      <c r="E6097" s="94" t="s">
        <v>10512</v>
      </c>
      <c r="F6097" s="95" t="s">
        <v>10513</v>
      </c>
      <c r="G6097" s="89" t="s">
        <v>37</v>
      </c>
      <c r="H6097" s="89" t="s">
        <v>12834</v>
      </c>
      <c r="I6097" s="96">
        <v>1</v>
      </c>
      <c r="J6097" s="97">
        <v>11533</v>
      </c>
      <c r="K6097" s="98">
        <f t="shared" ref="K6097:K6106" si="3271">J6097/H6097</f>
        <v>75576.67</v>
      </c>
      <c r="L6097" s="99">
        <f t="shared" ref="L6097:L6106" si="3272">$L$8</f>
        <v>1.0815399999999999</v>
      </c>
      <c r="M6097" s="100">
        <f t="shared" ref="M6097:M6106" si="3273">$M$8</f>
        <v>1.0590999999999999</v>
      </c>
      <c r="N6097" s="101">
        <f t="shared" ref="N6097:N6106" si="3274">$N$8</f>
        <v>0.97811300000000001</v>
      </c>
      <c r="O6097" s="100">
        <f t="shared" ref="O6097:O6106" si="3275">$O$8</f>
        <v>1</v>
      </c>
      <c r="P6097" s="98">
        <f>K6097*L6097*M6097*N6097*O6097</f>
        <v>84675.22</v>
      </c>
      <c r="Q6097" s="97">
        <f t="shared" ref="Q6097:Q6106" si="3276">H6097*P6097</f>
        <v>12921.44</v>
      </c>
      <c r="R6097" s="97"/>
      <c r="S6097" s="97"/>
    </row>
    <row r="6098" spans="1:19" ht="22.5" x14ac:dyDescent="0.25">
      <c r="A6098" s="89" t="s">
        <v>12835</v>
      </c>
      <c r="B6098" s="89" t="s">
        <v>12714</v>
      </c>
      <c r="C6098" s="89"/>
      <c r="D6098" s="89" t="s">
        <v>223</v>
      </c>
      <c r="E6098" s="94" t="s">
        <v>137</v>
      </c>
      <c r="F6098" s="95" t="s">
        <v>694</v>
      </c>
      <c r="G6098" s="89" t="s">
        <v>37</v>
      </c>
      <c r="H6098" s="89" t="s">
        <v>12836</v>
      </c>
      <c r="I6098" s="96">
        <v>1</v>
      </c>
      <c r="J6098" s="97">
        <v>2657</v>
      </c>
      <c r="K6098" s="98">
        <f t="shared" si="3271"/>
        <v>87980.13</v>
      </c>
      <c r="L6098" s="99">
        <f t="shared" si="3272"/>
        <v>1.0815399999999999</v>
      </c>
      <c r="M6098" s="100">
        <f t="shared" si="3273"/>
        <v>1.0590999999999999</v>
      </c>
      <c r="N6098" s="101">
        <f t="shared" si="3274"/>
        <v>0.97811300000000001</v>
      </c>
      <c r="O6098" s="100">
        <f t="shared" si="3275"/>
        <v>1</v>
      </c>
      <c r="P6098" s="98">
        <f>K6098*L6098*M6098*N6098*O6098</f>
        <v>98571.91</v>
      </c>
      <c r="Q6098" s="97">
        <f t="shared" si="3276"/>
        <v>2976.87</v>
      </c>
      <c r="R6098" s="97"/>
      <c r="S6098" s="97"/>
    </row>
    <row r="6099" spans="1:19" ht="22.5" x14ac:dyDescent="0.25">
      <c r="A6099" s="89" t="s">
        <v>12837</v>
      </c>
      <c r="B6099" s="89" t="s">
        <v>12714</v>
      </c>
      <c r="C6099" s="89"/>
      <c r="D6099" s="89" t="s">
        <v>226</v>
      </c>
      <c r="E6099" s="94" t="s">
        <v>5517</v>
      </c>
      <c r="F6099" s="95" t="s">
        <v>12082</v>
      </c>
      <c r="G6099" s="89" t="s">
        <v>51</v>
      </c>
      <c r="H6099" s="89" t="s">
        <v>12334</v>
      </c>
      <c r="I6099" s="96">
        <v>1</v>
      </c>
      <c r="J6099" s="97">
        <v>5450</v>
      </c>
      <c r="K6099" s="98">
        <f t="shared" si="3271"/>
        <v>170312.5</v>
      </c>
      <c r="L6099" s="99">
        <f t="shared" si="3272"/>
        <v>1.0815399999999999</v>
      </c>
      <c r="M6099" s="100">
        <f t="shared" si="3273"/>
        <v>1.0590999999999999</v>
      </c>
      <c r="N6099" s="101">
        <f t="shared" si="3274"/>
        <v>0.97811300000000001</v>
      </c>
      <c r="O6099" s="100">
        <f t="shared" si="3275"/>
        <v>1</v>
      </c>
      <c r="P6099" s="98">
        <f>K6099*L6099*M6099*N6099*O6099</f>
        <v>190816.14</v>
      </c>
      <c r="Q6099" s="97">
        <f t="shared" si="3276"/>
        <v>6106.12</v>
      </c>
      <c r="R6099" s="97"/>
      <c r="S6099" s="97"/>
    </row>
    <row r="6100" spans="1:19" ht="22.5" x14ac:dyDescent="0.25">
      <c r="A6100" s="89" t="s">
        <v>12838</v>
      </c>
      <c r="B6100" s="89" t="s">
        <v>12714</v>
      </c>
      <c r="C6100" s="89"/>
      <c r="D6100" s="89" t="s">
        <v>229</v>
      </c>
      <c r="E6100" s="94" t="s">
        <v>31</v>
      </c>
      <c r="F6100" s="95" t="s">
        <v>32</v>
      </c>
      <c r="G6100" s="89" t="s">
        <v>27</v>
      </c>
      <c r="H6100" s="89" t="s">
        <v>12839</v>
      </c>
      <c r="I6100" s="96">
        <v>1</v>
      </c>
      <c r="J6100" s="97">
        <v>35411</v>
      </c>
      <c r="K6100" s="98">
        <f t="shared" si="3271"/>
        <v>689.74</v>
      </c>
      <c r="L6100" s="99">
        <f t="shared" si="3272"/>
        <v>1.0815399999999999</v>
      </c>
      <c r="M6100" s="100">
        <f t="shared" si="3273"/>
        <v>1.0590999999999999</v>
      </c>
      <c r="N6100" s="101">
        <f t="shared" si="3274"/>
        <v>0.97811300000000001</v>
      </c>
      <c r="O6100" s="100">
        <f t="shared" si="3275"/>
        <v>1</v>
      </c>
      <c r="P6100" s="98">
        <f>K6100*L6100*M6100*N6100*O6100+0.01</f>
        <v>772.79</v>
      </c>
      <c r="Q6100" s="97">
        <f t="shared" si="3276"/>
        <v>39675.040000000001</v>
      </c>
      <c r="R6100" s="97"/>
      <c r="S6100" s="97"/>
    </row>
    <row r="6101" spans="1:19" ht="22.5" x14ac:dyDescent="0.25">
      <c r="A6101" s="89" t="s">
        <v>12840</v>
      </c>
      <c r="B6101" s="89" t="s">
        <v>12714</v>
      </c>
      <c r="C6101" s="89"/>
      <c r="D6101" s="89" t="s">
        <v>231</v>
      </c>
      <c r="E6101" s="94" t="s">
        <v>5521</v>
      </c>
      <c r="F6101" s="95" t="s">
        <v>5522</v>
      </c>
      <c r="G6101" s="89" t="s">
        <v>37</v>
      </c>
      <c r="H6101" s="89" t="s">
        <v>5566</v>
      </c>
      <c r="I6101" s="96">
        <v>1</v>
      </c>
      <c r="J6101" s="97">
        <v>77</v>
      </c>
      <c r="K6101" s="98">
        <f t="shared" si="3271"/>
        <v>4277.78</v>
      </c>
      <c r="L6101" s="99">
        <f t="shared" si="3272"/>
        <v>1.0815399999999999</v>
      </c>
      <c r="M6101" s="100">
        <f t="shared" si="3273"/>
        <v>1.0590999999999999</v>
      </c>
      <c r="N6101" s="101">
        <f t="shared" si="3274"/>
        <v>0.97811300000000001</v>
      </c>
      <c r="O6101" s="100">
        <f t="shared" si="3275"/>
        <v>1</v>
      </c>
      <c r="P6101" s="98">
        <f t="shared" ref="P6101:P6106" si="3277">K6101*L6101*M6101*N6101*O6101</f>
        <v>4792.7700000000004</v>
      </c>
      <c r="Q6101" s="97">
        <f t="shared" si="3276"/>
        <v>86.27</v>
      </c>
      <c r="R6101" s="97"/>
      <c r="S6101" s="97"/>
    </row>
    <row r="6102" spans="1:19" x14ac:dyDescent="0.25">
      <c r="A6102" s="89" t="s">
        <v>12841</v>
      </c>
      <c r="B6102" s="89" t="s">
        <v>12714</v>
      </c>
      <c r="C6102" s="89"/>
      <c r="D6102" s="89" t="s">
        <v>236</v>
      </c>
      <c r="E6102" s="94" t="s">
        <v>49</v>
      </c>
      <c r="F6102" s="95" t="s">
        <v>50</v>
      </c>
      <c r="G6102" s="89" t="s">
        <v>51</v>
      </c>
      <c r="H6102" s="89" t="s">
        <v>8142</v>
      </c>
      <c r="I6102" s="96">
        <v>1</v>
      </c>
      <c r="J6102" s="97">
        <v>2289</v>
      </c>
      <c r="K6102" s="98">
        <f t="shared" si="3271"/>
        <v>12716.67</v>
      </c>
      <c r="L6102" s="99">
        <f t="shared" si="3272"/>
        <v>1.0815399999999999</v>
      </c>
      <c r="M6102" s="100">
        <f t="shared" si="3273"/>
        <v>1.0590999999999999</v>
      </c>
      <c r="N6102" s="101">
        <f t="shared" si="3274"/>
        <v>0.97811300000000001</v>
      </c>
      <c r="O6102" s="100">
        <f t="shared" si="3275"/>
        <v>1</v>
      </c>
      <c r="P6102" s="98">
        <f t="shared" si="3277"/>
        <v>14247.61</v>
      </c>
      <c r="Q6102" s="97">
        <f t="shared" si="3276"/>
        <v>2564.5700000000002</v>
      </c>
      <c r="R6102" s="97"/>
      <c r="S6102" s="97"/>
    </row>
    <row r="6103" spans="1:19" x14ac:dyDescent="0.25">
      <c r="A6103" s="89" t="s">
        <v>12842</v>
      </c>
      <c r="B6103" s="89" t="s">
        <v>12714</v>
      </c>
      <c r="C6103" s="89"/>
      <c r="D6103" s="89" t="s">
        <v>239</v>
      </c>
      <c r="E6103" s="94" t="s">
        <v>552</v>
      </c>
      <c r="F6103" s="95" t="s">
        <v>12843</v>
      </c>
      <c r="G6103" s="89" t="s">
        <v>81</v>
      </c>
      <c r="H6103" s="89" t="s">
        <v>3622</v>
      </c>
      <c r="I6103" s="96">
        <v>1</v>
      </c>
      <c r="J6103" s="97">
        <v>13375</v>
      </c>
      <c r="K6103" s="98">
        <f t="shared" si="3271"/>
        <v>2157.2600000000002</v>
      </c>
      <c r="L6103" s="99">
        <f t="shared" si="3272"/>
        <v>1.0815399999999999</v>
      </c>
      <c r="M6103" s="100">
        <f t="shared" si="3273"/>
        <v>1.0590999999999999</v>
      </c>
      <c r="N6103" s="101">
        <f t="shared" si="3274"/>
        <v>0.97811300000000001</v>
      </c>
      <c r="O6103" s="100">
        <f t="shared" si="3275"/>
        <v>1</v>
      </c>
      <c r="P6103" s="98">
        <f t="shared" si="3277"/>
        <v>2416.9699999999998</v>
      </c>
      <c r="Q6103" s="97">
        <f t="shared" si="3276"/>
        <v>14985.21</v>
      </c>
      <c r="R6103" s="97"/>
      <c r="S6103" s="97"/>
    </row>
    <row r="6104" spans="1:19" ht="22.5" x14ac:dyDescent="0.25">
      <c r="A6104" s="89" t="s">
        <v>12844</v>
      </c>
      <c r="B6104" s="89" t="s">
        <v>12714</v>
      </c>
      <c r="C6104" s="89"/>
      <c r="D6104" s="89" t="s">
        <v>241</v>
      </c>
      <c r="E6104" s="94" t="s">
        <v>12087</v>
      </c>
      <c r="F6104" s="95" t="s">
        <v>12088</v>
      </c>
      <c r="G6104" s="89" t="s">
        <v>81</v>
      </c>
      <c r="H6104" s="89" t="s">
        <v>7150</v>
      </c>
      <c r="I6104" s="96">
        <v>1</v>
      </c>
      <c r="J6104" s="97">
        <v>1461</v>
      </c>
      <c r="K6104" s="98">
        <f t="shared" si="3271"/>
        <v>196.37</v>
      </c>
      <c r="L6104" s="99">
        <f t="shared" si="3272"/>
        <v>1.0815399999999999</v>
      </c>
      <c r="M6104" s="100">
        <f t="shared" si="3273"/>
        <v>1.0590999999999999</v>
      </c>
      <c r="N6104" s="101">
        <f t="shared" si="3274"/>
        <v>0.97811300000000001</v>
      </c>
      <c r="O6104" s="100">
        <f t="shared" si="3275"/>
        <v>1</v>
      </c>
      <c r="P6104" s="98">
        <f t="shared" si="3277"/>
        <v>220.01</v>
      </c>
      <c r="Q6104" s="97">
        <f t="shared" si="3276"/>
        <v>1636.87</v>
      </c>
      <c r="R6104" s="97"/>
      <c r="S6104" s="97"/>
    </row>
    <row r="6105" spans="1:19" ht="22.5" x14ac:dyDescent="0.25">
      <c r="A6105" s="89" t="s">
        <v>12845</v>
      </c>
      <c r="B6105" s="89" t="s">
        <v>12714</v>
      </c>
      <c r="C6105" s="89"/>
      <c r="D6105" s="89" t="s">
        <v>243</v>
      </c>
      <c r="E6105" s="94" t="s">
        <v>12090</v>
      </c>
      <c r="F6105" s="95" t="s">
        <v>12105</v>
      </c>
      <c r="G6105" s="89" t="s">
        <v>37</v>
      </c>
      <c r="H6105" s="89" t="s">
        <v>12846</v>
      </c>
      <c r="I6105" s="96">
        <v>1</v>
      </c>
      <c r="J6105" s="97">
        <v>695</v>
      </c>
      <c r="K6105" s="98">
        <f t="shared" si="3271"/>
        <v>5043.54</v>
      </c>
      <c r="L6105" s="99">
        <f t="shared" si="3272"/>
        <v>1.0815399999999999</v>
      </c>
      <c r="M6105" s="100">
        <f t="shared" si="3273"/>
        <v>1.0590999999999999</v>
      </c>
      <c r="N6105" s="101">
        <f t="shared" si="3274"/>
        <v>0.97811300000000001</v>
      </c>
      <c r="O6105" s="100">
        <f t="shared" si="3275"/>
        <v>1</v>
      </c>
      <c r="P6105" s="98">
        <f t="shared" si="3277"/>
        <v>5650.72</v>
      </c>
      <c r="Q6105" s="97">
        <f t="shared" si="3276"/>
        <v>778.67</v>
      </c>
      <c r="R6105" s="97"/>
      <c r="S6105" s="97"/>
    </row>
    <row r="6106" spans="1:19" x14ac:dyDescent="0.25">
      <c r="A6106" s="89" t="s">
        <v>12847</v>
      </c>
      <c r="B6106" s="89" t="s">
        <v>12714</v>
      </c>
      <c r="C6106" s="89"/>
      <c r="D6106" s="89" t="s">
        <v>248</v>
      </c>
      <c r="E6106" s="94" t="s">
        <v>49</v>
      </c>
      <c r="F6106" s="95" t="s">
        <v>50</v>
      </c>
      <c r="G6106" s="89" t="s">
        <v>51</v>
      </c>
      <c r="H6106" s="89" t="s">
        <v>12848</v>
      </c>
      <c r="I6106" s="96">
        <v>1</v>
      </c>
      <c r="J6106" s="97">
        <v>17534</v>
      </c>
      <c r="K6106" s="98">
        <f t="shared" si="3271"/>
        <v>12724.24</v>
      </c>
      <c r="L6106" s="99">
        <f t="shared" si="3272"/>
        <v>1.0815399999999999</v>
      </c>
      <c r="M6106" s="100">
        <f t="shared" si="3273"/>
        <v>1.0590999999999999</v>
      </c>
      <c r="N6106" s="101">
        <f t="shared" si="3274"/>
        <v>0.97811300000000001</v>
      </c>
      <c r="O6106" s="100">
        <f t="shared" si="3275"/>
        <v>1</v>
      </c>
      <c r="P6106" s="98">
        <f t="shared" si="3277"/>
        <v>14256.09</v>
      </c>
      <c r="Q6106" s="97">
        <f t="shared" si="3276"/>
        <v>19644.89</v>
      </c>
      <c r="R6106" s="97"/>
      <c r="S6106" s="97"/>
    </row>
    <row r="6107" spans="1:19" x14ac:dyDescent="0.25">
      <c r="A6107" s="89"/>
      <c r="B6107" s="90"/>
      <c r="C6107" s="90"/>
      <c r="D6107" s="91"/>
      <c r="E6107" s="92"/>
      <c r="F6107" s="92" t="s">
        <v>12849</v>
      </c>
      <c r="G6107" s="91"/>
      <c r="H6107" s="91"/>
      <c r="I6107" s="93">
        <v>1</v>
      </c>
      <c r="J6107" s="91"/>
      <c r="K6107" s="98"/>
      <c r="L6107" s="99"/>
      <c r="M6107" s="100"/>
      <c r="N6107" s="101"/>
      <c r="O6107" s="100"/>
      <c r="P6107" s="98"/>
      <c r="Q6107" s="91"/>
      <c r="R6107" s="91"/>
      <c r="S6107" s="91"/>
    </row>
    <row r="6108" spans="1:19" x14ac:dyDescent="0.25">
      <c r="A6108" s="89" t="s">
        <v>12850</v>
      </c>
      <c r="B6108" s="89" t="s">
        <v>12714</v>
      </c>
      <c r="C6108" s="89"/>
      <c r="D6108" s="89" t="s">
        <v>251</v>
      </c>
      <c r="E6108" s="94" t="s">
        <v>570</v>
      </c>
      <c r="F6108" s="95" t="s">
        <v>571</v>
      </c>
      <c r="G6108" s="89" t="s">
        <v>51</v>
      </c>
      <c r="H6108" s="89" t="s">
        <v>451</v>
      </c>
      <c r="I6108" s="96">
        <v>1</v>
      </c>
      <c r="J6108" s="97">
        <v>1545</v>
      </c>
      <c r="K6108" s="98">
        <f t="shared" ref="K6108:K6114" si="3278">J6108/H6108</f>
        <v>154500</v>
      </c>
      <c r="L6108" s="99">
        <f t="shared" ref="L6108:L6114" si="3279">$L$8</f>
        <v>1.0815399999999999</v>
      </c>
      <c r="M6108" s="100">
        <f t="shared" ref="M6108:M6114" si="3280">$M$8</f>
        <v>1.0590999999999999</v>
      </c>
      <c r="N6108" s="101">
        <f t="shared" ref="N6108:N6114" si="3281">$N$8</f>
        <v>0.97811300000000001</v>
      </c>
      <c r="O6108" s="100">
        <f t="shared" ref="O6108:O6114" si="3282">$O$8</f>
        <v>1</v>
      </c>
      <c r="P6108" s="98">
        <f t="shared" ref="P6108:P6114" si="3283">K6108*L6108*M6108*N6108*O6108</f>
        <v>173100</v>
      </c>
      <c r="Q6108" s="97">
        <f t="shared" ref="Q6108:Q6114" si="3284">H6108*P6108</f>
        <v>1731</v>
      </c>
      <c r="R6108" s="97"/>
      <c r="S6108" s="97"/>
    </row>
    <row r="6109" spans="1:19" x14ac:dyDescent="0.25">
      <c r="A6109" s="89" t="s">
        <v>12851</v>
      </c>
      <c r="B6109" s="89" t="s">
        <v>12714</v>
      </c>
      <c r="C6109" s="89"/>
      <c r="D6109" s="89" t="s">
        <v>254</v>
      </c>
      <c r="E6109" s="94" t="s">
        <v>722</v>
      </c>
      <c r="F6109" s="95" t="s">
        <v>723</v>
      </c>
      <c r="G6109" s="89" t="s">
        <v>81</v>
      </c>
      <c r="H6109" s="89" t="s">
        <v>4700</v>
      </c>
      <c r="I6109" s="96">
        <v>1</v>
      </c>
      <c r="J6109" s="97">
        <v>3543</v>
      </c>
      <c r="K6109" s="98">
        <f t="shared" si="3278"/>
        <v>3473.53</v>
      </c>
      <c r="L6109" s="99">
        <f t="shared" si="3279"/>
        <v>1.0815399999999999</v>
      </c>
      <c r="M6109" s="100">
        <f t="shared" si="3280"/>
        <v>1.0590999999999999</v>
      </c>
      <c r="N6109" s="101">
        <f t="shared" si="3281"/>
        <v>0.97811300000000001</v>
      </c>
      <c r="O6109" s="100">
        <f t="shared" si="3282"/>
        <v>1</v>
      </c>
      <c r="P6109" s="98">
        <f t="shared" si="3283"/>
        <v>3891.7</v>
      </c>
      <c r="Q6109" s="97">
        <f t="shared" si="3284"/>
        <v>3969.53</v>
      </c>
      <c r="R6109" s="97"/>
      <c r="S6109" s="97"/>
    </row>
    <row r="6110" spans="1:19" ht="22.5" x14ac:dyDescent="0.25">
      <c r="A6110" s="89" t="s">
        <v>12852</v>
      </c>
      <c r="B6110" s="89" t="s">
        <v>12714</v>
      </c>
      <c r="C6110" s="89"/>
      <c r="D6110" s="89" t="s">
        <v>256</v>
      </c>
      <c r="E6110" s="94" t="s">
        <v>578</v>
      </c>
      <c r="F6110" s="95" t="s">
        <v>579</v>
      </c>
      <c r="G6110" s="89" t="s">
        <v>51</v>
      </c>
      <c r="H6110" s="89" t="s">
        <v>5033</v>
      </c>
      <c r="I6110" s="96">
        <v>1</v>
      </c>
      <c r="J6110" s="97">
        <v>60263</v>
      </c>
      <c r="K6110" s="98">
        <f t="shared" si="3278"/>
        <v>1115981.48</v>
      </c>
      <c r="L6110" s="99">
        <f t="shared" si="3279"/>
        <v>1.0815399999999999</v>
      </c>
      <c r="M6110" s="100">
        <f t="shared" si="3280"/>
        <v>1.0590999999999999</v>
      </c>
      <c r="N6110" s="101">
        <f t="shared" si="3281"/>
        <v>0.97811300000000001</v>
      </c>
      <c r="O6110" s="100">
        <f t="shared" si="3282"/>
        <v>1</v>
      </c>
      <c r="P6110" s="98">
        <f t="shared" si="3283"/>
        <v>1250332.6499999999</v>
      </c>
      <c r="Q6110" s="97">
        <f t="shared" si="3284"/>
        <v>67517.960000000006</v>
      </c>
      <c r="R6110" s="97"/>
      <c r="S6110" s="97"/>
    </row>
    <row r="6111" spans="1:19" x14ac:dyDescent="0.25">
      <c r="A6111" s="89" t="s">
        <v>12853</v>
      </c>
      <c r="B6111" s="89" t="s">
        <v>12714</v>
      </c>
      <c r="C6111" s="89"/>
      <c r="D6111" s="89" t="s">
        <v>260</v>
      </c>
      <c r="E6111" s="94" t="s">
        <v>582</v>
      </c>
      <c r="F6111" s="95" t="s">
        <v>583</v>
      </c>
      <c r="G6111" s="89" t="s">
        <v>81</v>
      </c>
      <c r="H6111" s="89" t="s">
        <v>12854</v>
      </c>
      <c r="I6111" s="96">
        <v>1</v>
      </c>
      <c r="J6111" s="97">
        <v>-19912</v>
      </c>
      <c r="K6111" s="98">
        <f t="shared" si="3278"/>
        <v>3632.91</v>
      </c>
      <c r="L6111" s="99">
        <f t="shared" si="3279"/>
        <v>1.0815399999999999</v>
      </c>
      <c r="M6111" s="100">
        <f t="shared" si="3280"/>
        <v>1.0590999999999999</v>
      </c>
      <c r="N6111" s="101">
        <f t="shared" si="3281"/>
        <v>0.97811300000000001</v>
      </c>
      <c r="O6111" s="100">
        <f t="shared" si="3282"/>
        <v>1</v>
      </c>
      <c r="P6111" s="98">
        <f t="shared" si="3283"/>
        <v>4070.27</v>
      </c>
      <c r="Q6111" s="97">
        <f t="shared" si="3284"/>
        <v>-22309.15</v>
      </c>
      <c r="R6111" s="97"/>
      <c r="S6111" s="97"/>
    </row>
    <row r="6112" spans="1:19" x14ac:dyDescent="0.25">
      <c r="A6112" s="89" t="s">
        <v>12855</v>
      </c>
      <c r="B6112" s="89" t="s">
        <v>12714</v>
      </c>
      <c r="C6112" s="89"/>
      <c r="D6112" s="89" t="s">
        <v>263</v>
      </c>
      <c r="E6112" s="94" t="s">
        <v>12742</v>
      </c>
      <c r="F6112" s="95" t="s">
        <v>12743</v>
      </c>
      <c r="G6112" s="89" t="s">
        <v>81</v>
      </c>
      <c r="H6112" s="89" t="s">
        <v>5814</v>
      </c>
      <c r="I6112" s="96">
        <v>1</v>
      </c>
      <c r="J6112" s="97">
        <v>25681</v>
      </c>
      <c r="K6112" s="98">
        <f t="shared" si="3278"/>
        <v>4685.46</v>
      </c>
      <c r="L6112" s="99">
        <f t="shared" si="3279"/>
        <v>1.0815399999999999</v>
      </c>
      <c r="M6112" s="100">
        <f t="shared" si="3280"/>
        <v>1.0590999999999999</v>
      </c>
      <c r="N6112" s="101">
        <f t="shared" si="3281"/>
        <v>0.97811300000000001</v>
      </c>
      <c r="O6112" s="100">
        <f t="shared" si="3282"/>
        <v>1</v>
      </c>
      <c r="P6112" s="98">
        <f t="shared" si="3283"/>
        <v>5249.53</v>
      </c>
      <c r="Q6112" s="97">
        <f t="shared" si="3284"/>
        <v>28772.67</v>
      </c>
      <c r="R6112" s="97"/>
      <c r="S6112" s="97"/>
    </row>
    <row r="6113" spans="1:19" ht="22.5" x14ac:dyDescent="0.25">
      <c r="A6113" s="89" t="s">
        <v>12856</v>
      </c>
      <c r="B6113" s="89" t="s">
        <v>12714</v>
      </c>
      <c r="C6113" s="89"/>
      <c r="D6113" s="89" t="s">
        <v>265</v>
      </c>
      <c r="E6113" s="94" t="s">
        <v>738</v>
      </c>
      <c r="F6113" s="95" t="s">
        <v>12857</v>
      </c>
      <c r="G6113" s="89" t="s">
        <v>502</v>
      </c>
      <c r="H6113" s="89" t="s">
        <v>12858</v>
      </c>
      <c r="I6113" s="96">
        <v>1</v>
      </c>
      <c r="J6113" s="97">
        <v>17965</v>
      </c>
      <c r="K6113" s="98">
        <f t="shared" si="3278"/>
        <v>30308.400000000001</v>
      </c>
      <c r="L6113" s="99">
        <f t="shared" si="3279"/>
        <v>1.0815399999999999</v>
      </c>
      <c r="M6113" s="100">
        <f t="shared" si="3280"/>
        <v>1.0590999999999999</v>
      </c>
      <c r="N6113" s="101">
        <f t="shared" si="3281"/>
        <v>0.97811300000000001</v>
      </c>
      <c r="O6113" s="100">
        <f t="shared" si="3282"/>
        <v>1</v>
      </c>
      <c r="P6113" s="98">
        <f t="shared" si="3283"/>
        <v>33957.18</v>
      </c>
      <c r="Q6113" s="97">
        <f t="shared" si="3284"/>
        <v>20127.78</v>
      </c>
      <c r="R6113" s="97"/>
      <c r="S6113" s="97"/>
    </row>
    <row r="6114" spans="1:19" ht="22.5" x14ac:dyDescent="0.25">
      <c r="A6114" s="89" t="s">
        <v>12859</v>
      </c>
      <c r="B6114" s="89" t="s">
        <v>12714</v>
      </c>
      <c r="C6114" s="89"/>
      <c r="D6114" s="89" t="s">
        <v>266</v>
      </c>
      <c r="E6114" s="94" t="s">
        <v>5561</v>
      </c>
      <c r="F6114" s="95" t="s">
        <v>12749</v>
      </c>
      <c r="G6114" s="89" t="s">
        <v>502</v>
      </c>
      <c r="H6114" s="89" t="s">
        <v>12860</v>
      </c>
      <c r="I6114" s="96">
        <v>1</v>
      </c>
      <c r="J6114" s="97">
        <v>1763</v>
      </c>
      <c r="K6114" s="98">
        <f t="shared" si="3278"/>
        <v>30354.68</v>
      </c>
      <c r="L6114" s="99">
        <f t="shared" si="3279"/>
        <v>1.0815399999999999</v>
      </c>
      <c r="M6114" s="100">
        <f t="shared" si="3280"/>
        <v>1.0590999999999999</v>
      </c>
      <c r="N6114" s="101">
        <f t="shared" si="3281"/>
        <v>0.97811300000000001</v>
      </c>
      <c r="O6114" s="100">
        <f t="shared" si="3282"/>
        <v>1</v>
      </c>
      <c r="P6114" s="98">
        <f t="shared" si="3283"/>
        <v>34009.03</v>
      </c>
      <c r="Q6114" s="97">
        <f t="shared" si="3284"/>
        <v>1975.24</v>
      </c>
      <c r="R6114" s="97"/>
      <c r="S6114" s="97"/>
    </row>
    <row r="6115" spans="1:19" x14ac:dyDescent="0.25">
      <c r="A6115" s="89"/>
      <c r="B6115" s="90"/>
      <c r="C6115" s="90"/>
      <c r="D6115" s="91"/>
      <c r="E6115" s="92"/>
      <c r="F6115" s="92" t="s">
        <v>12861</v>
      </c>
      <c r="G6115" s="91"/>
      <c r="H6115" s="91"/>
      <c r="I6115" s="93">
        <v>1</v>
      </c>
      <c r="J6115" s="91"/>
      <c r="K6115" s="98"/>
      <c r="L6115" s="99"/>
      <c r="M6115" s="100"/>
      <c r="N6115" s="101"/>
      <c r="O6115" s="100"/>
      <c r="P6115" s="98"/>
      <c r="Q6115" s="91"/>
      <c r="R6115" s="91"/>
      <c r="S6115" s="91"/>
    </row>
    <row r="6116" spans="1:19" ht="22.5" x14ac:dyDescent="0.25">
      <c r="A6116" s="89" t="s">
        <v>12862</v>
      </c>
      <c r="B6116" s="89" t="s">
        <v>12714</v>
      </c>
      <c r="C6116" s="89"/>
      <c r="D6116" s="89" t="s">
        <v>267</v>
      </c>
      <c r="E6116" s="94" t="s">
        <v>578</v>
      </c>
      <c r="F6116" s="95" t="s">
        <v>579</v>
      </c>
      <c r="G6116" s="89" t="s">
        <v>51</v>
      </c>
      <c r="H6116" s="89" t="s">
        <v>12334</v>
      </c>
      <c r="I6116" s="96">
        <v>1</v>
      </c>
      <c r="J6116" s="97">
        <v>35711</v>
      </c>
      <c r="K6116" s="98">
        <f t="shared" ref="K6116:K6126" si="3285">J6116/H6116</f>
        <v>1115968.75</v>
      </c>
      <c r="L6116" s="99">
        <f t="shared" ref="L6116:L6126" si="3286">$L$8</f>
        <v>1.0815399999999999</v>
      </c>
      <c r="M6116" s="100">
        <f t="shared" ref="M6116:M6126" si="3287">$M$8</f>
        <v>1.0590999999999999</v>
      </c>
      <c r="N6116" s="101">
        <f t="shared" ref="N6116:N6126" si="3288">$N$8</f>
        <v>0.97811300000000001</v>
      </c>
      <c r="O6116" s="100">
        <f t="shared" ref="O6116:O6126" si="3289">$O$8</f>
        <v>1</v>
      </c>
      <c r="P6116" s="98">
        <f t="shared" ref="P6116:P6126" si="3290">K6116*L6116*M6116*N6116*O6116</f>
        <v>1250318.3899999999</v>
      </c>
      <c r="Q6116" s="97">
        <f t="shared" ref="Q6116:Q6126" si="3291">H6116*P6116</f>
        <v>40010.19</v>
      </c>
      <c r="R6116" s="97"/>
      <c r="S6116" s="97"/>
    </row>
    <row r="6117" spans="1:19" x14ac:dyDescent="0.25">
      <c r="A6117" s="89" t="s">
        <v>12863</v>
      </c>
      <c r="B6117" s="89" t="s">
        <v>12714</v>
      </c>
      <c r="C6117" s="89"/>
      <c r="D6117" s="89" t="s">
        <v>184</v>
      </c>
      <c r="E6117" s="94" t="s">
        <v>12864</v>
      </c>
      <c r="F6117" s="95" t="s">
        <v>12865</v>
      </c>
      <c r="G6117" s="89" t="s">
        <v>81</v>
      </c>
      <c r="H6117" s="89" t="s">
        <v>12866</v>
      </c>
      <c r="I6117" s="96">
        <v>1</v>
      </c>
      <c r="J6117" s="97">
        <v>-9673</v>
      </c>
      <c r="K6117" s="98">
        <f t="shared" si="3285"/>
        <v>2978.14</v>
      </c>
      <c r="L6117" s="99">
        <f t="shared" si="3286"/>
        <v>1.0815399999999999</v>
      </c>
      <c r="M6117" s="100">
        <f t="shared" si="3287"/>
        <v>1.0590999999999999</v>
      </c>
      <c r="N6117" s="101">
        <f t="shared" si="3288"/>
        <v>0.97811300000000001</v>
      </c>
      <c r="O6117" s="100">
        <f t="shared" si="3289"/>
        <v>1</v>
      </c>
      <c r="P6117" s="98">
        <f t="shared" si="3290"/>
        <v>3336.67</v>
      </c>
      <c r="Q6117" s="97">
        <f t="shared" si="3291"/>
        <v>-10837.5</v>
      </c>
      <c r="R6117" s="97"/>
      <c r="S6117" s="97"/>
    </row>
    <row r="6118" spans="1:19" x14ac:dyDescent="0.25">
      <c r="A6118" s="89" t="s">
        <v>12867</v>
      </c>
      <c r="B6118" s="89" t="s">
        <v>12714</v>
      </c>
      <c r="C6118" s="89"/>
      <c r="D6118" s="89" t="s">
        <v>276</v>
      </c>
      <c r="E6118" s="94" t="s">
        <v>12742</v>
      </c>
      <c r="F6118" s="95" t="s">
        <v>12743</v>
      </c>
      <c r="G6118" s="89" t="s">
        <v>81</v>
      </c>
      <c r="H6118" s="89" t="s">
        <v>12868</v>
      </c>
      <c r="I6118" s="96">
        <v>1</v>
      </c>
      <c r="J6118" s="97">
        <v>15219</v>
      </c>
      <c r="K6118" s="98">
        <f t="shared" si="3285"/>
        <v>4685.6499999999996</v>
      </c>
      <c r="L6118" s="99">
        <f t="shared" si="3286"/>
        <v>1.0815399999999999</v>
      </c>
      <c r="M6118" s="100">
        <f t="shared" si="3287"/>
        <v>1.0590999999999999</v>
      </c>
      <c r="N6118" s="101">
        <f t="shared" si="3288"/>
        <v>0.97811300000000001</v>
      </c>
      <c r="O6118" s="100">
        <f t="shared" si="3289"/>
        <v>1</v>
      </c>
      <c r="P6118" s="98">
        <f t="shared" si="3290"/>
        <v>5249.75</v>
      </c>
      <c r="Q6118" s="97">
        <f t="shared" si="3291"/>
        <v>17051.189999999999</v>
      </c>
      <c r="R6118" s="97"/>
      <c r="S6118" s="97"/>
    </row>
    <row r="6119" spans="1:19" ht="22.5" x14ac:dyDescent="0.25">
      <c r="A6119" s="89" t="s">
        <v>12869</v>
      </c>
      <c r="B6119" s="89" t="s">
        <v>12714</v>
      </c>
      <c r="C6119" s="89"/>
      <c r="D6119" s="89" t="s">
        <v>278</v>
      </c>
      <c r="E6119" s="94" t="s">
        <v>738</v>
      </c>
      <c r="F6119" s="95" t="s">
        <v>739</v>
      </c>
      <c r="G6119" s="89" t="s">
        <v>502</v>
      </c>
      <c r="H6119" s="89" t="s">
        <v>12870</v>
      </c>
      <c r="I6119" s="96">
        <v>1</v>
      </c>
      <c r="J6119" s="97">
        <v>10443</v>
      </c>
      <c r="K6119" s="98">
        <f t="shared" si="3285"/>
        <v>30306.46</v>
      </c>
      <c r="L6119" s="99">
        <f t="shared" si="3286"/>
        <v>1.0815399999999999</v>
      </c>
      <c r="M6119" s="100">
        <f t="shared" si="3287"/>
        <v>1.0590999999999999</v>
      </c>
      <c r="N6119" s="101">
        <f t="shared" si="3288"/>
        <v>0.97811300000000001</v>
      </c>
      <c r="O6119" s="100">
        <f t="shared" si="3289"/>
        <v>1</v>
      </c>
      <c r="P6119" s="98">
        <f t="shared" si="3290"/>
        <v>33955</v>
      </c>
      <c r="Q6119" s="97">
        <f t="shared" si="3291"/>
        <v>11700.21</v>
      </c>
      <c r="R6119" s="97"/>
      <c r="S6119" s="97"/>
    </row>
    <row r="6120" spans="1:19" x14ac:dyDescent="0.25">
      <c r="A6120" s="89" t="s">
        <v>12871</v>
      </c>
      <c r="B6120" s="89" t="s">
        <v>12714</v>
      </c>
      <c r="C6120" s="89"/>
      <c r="D6120" s="89" t="s">
        <v>283</v>
      </c>
      <c r="E6120" s="94" t="s">
        <v>5561</v>
      </c>
      <c r="F6120" s="95" t="s">
        <v>5689</v>
      </c>
      <c r="G6120" s="89" t="s">
        <v>502</v>
      </c>
      <c r="H6120" s="89" t="s">
        <v>12872</v>
      </c>
      <c r="I6120" s="96">
        <v>1</v>
      </c>
      <c r="J6120" s="97">
        <v>970</v>
      </c>
      <c r="K6120" s="98">
        <f t="shared" si="3285"/>
        <v>30340.94</v>
      </c>
      <c r="L6120" s="99">
        <f t="shared" si="3286"/>
        <v>1.0815399999999999</v>
      </c>
      <c r="M6120" s="100">
        <f t="shared" si="3287"/>
        <v>1.0590999999999999</v>
      </c>
      <c r="N6120" s="101">
        <f t="shared" si="3288"/>
        <v>0.97811300000000001</v>
      </c>
      <c r="O6120" s="100">
        <f t="shared" si="3289"/>
        <v>1</v>
      </c>
      <c r="P6120" s="98">
        <f t="shared" si="3290"/>
        <v>33993.64</v>
      </c>
      <c r="Q6120" s="97">
        <f t="shared" si="3291"/>
        <v>1086.78</v>
      </c>
      <c r="R6120" s="97"/>
      <c r="S6120" s="97"/>
    </row>
    <row r="6121" spans="1:19" x14ac:dyDescent="0.25">
      <c r="A6121" s="89" t="s">
        <v>12873</v>
      </c>
      <c r="B6121" s="89" t="s">
        <v>12714</v>
      </c>
      <c r="C6121" s="89"/>
      <c r="D6121" s="89" t="s">
        <v>286</v>
      </c>
      <c r="E6121" s="94" t="s">
        <v>781</v>
      </c>
      <c r="F6121" s="95" t="s">
        <v>782</v>
      </c>
      <c r="G6121" s="89" t="s">
        <v>502</v>
      </c>
      <c r="H6121" s="89" t="s">
        <v>12874</v>
      </c>
      <c r="I6121" s="96">
        <v>1</v>
      </c>
      <c r="J6121" s="97">
        <v>353</v>
      </c>
      <c r="K6121" s="98">
        <f t="shared" si="3285"/>
        <v>32594.639999999999</v>
      </c>
      <c r="L6121" s="99">
        <f t="shared" si="3286"/>
        <v>1.0815399999999999</v>
      </c>
      <c r="M6121" s="100">
        <f t="shared" si="3287"/>
        <v>1.0590999999999999</v>
      </c>
      <c r="N6121" s="101">
        <f t="shared" si="3288"/>
        <v>0.97811300000000001</v>
      </c>
      <c r="O6121" s="100">
        <f t="shared" si="3289"/>
        <v>1</v>
      </c>
      <c r="P6121" s="98">
        <f t="shared" si="3290"/>
        <v>36518.660000000003</v>
      </c>
      <c r="Q6121" s="97">
        <f t="shared" si="3291"/>
        <v>395.5</v>
      </c>
      <c r="R6121" s="97"/>
      <c r="S6121" s="97"/>
    </row>
    <row r="6122" spans="1:19" x14ac:dyDescent="0.25">
      <c r="A6122" s="89" t="s">
        <v>12875</v>
      </c>
      <c r="B6122" s="89" t="s">
        <v>12714</v>
      </c>
      <c r="C6122" s="89"/>
      <c r="D6122" s="89" t="s">
        <v>288</v>
      </c>
      <c r="E6122" s="94" t="s">
        <v>1603</v>
      </c>
      <c r="F6122" s="95" t="s">
        <v>1604</v>
      </c>
      <c r="G6122" s="89" t="s">
        <v>502</v>
      </c>
      <c r="H6122" s="89" t="s">
        <v>12876</v>
      </c>
      <c r="I6122" s="96">
        <v>1</v>
      </c>
      <c r="J6122" s="97">
        <v>3251</v>
      </c>
      <c r="K6122" s="98">
        <f t="shared" si="3285"/>
        <v>100806.2</v>
      </c>
      <c r="L6122" s="99">
        <f t="shared" si="3286"/>
        <v>1.0815399999999999</v>
      </c>
      <c r="M6122" s="100">
        <f t="shared" si="3287"/>
        <v>1.0590999999999999</v>
      </c>
      <c r="N6122" s="101">
        <f t="shared" si="3288"/>
        <v>0.97811300000000001</v>
      </c>
      <c r="O6122" s="100">
        <f t="shared" si="3289"/>
        <v>1</v>
      </c>
      <c r="P6122" s="98">
        <f t="shared" si="3290"/>
        <v>112942.09</v>
      </c>
      <c r="Q6122" s="97">
        <f t="shared" si="3291"/>
        <v>3642.38</v>
      </c>
      <c r="R6122" s="97"/>
      <c r="S6122" s="97"/>
    </row>
    <row r="6123" spans="1:19" ht="33.75" x14ac:dyDescent="0.25">
      <c r="A6123" s="89" t="s">
        <v>12877</v>
      </c>
      <c r="B6123" s="89" t="s">
        <v>12714</v>
      </c>
      <c r="C6123" s="89"/>
      <c r="D6123" s="89" t="s">
        <v>289</v>
      </c>
      <c r="E6123" s="94" t="s">
        <v>12878</v>
      </c>
      <c r="F6123" s="95" t="s">
        <v>12879</v>
      </c>
      <c r="G6123" s="89" t="s">
        <v>502</v>
      </c>
      <c r="H6123" s="89" t="s">
        <v>12880</v>
      </c>
      <c r="I6123" s="96">
        <v>1</v>
      </c>
      <c r="J6123" s="97">
        <v>-1599</v>
      </c>
      <c r="K6123" s="98">
        <f t="shared" si="3285"/>
        <v>49581.4</v>
      </c>
      <c r="L6123" s="99">
        <f t="shared" si="3286"/>
        <v>1.0815399999999999</v>
      </c>
      <c r="M6123" s="100">
        <f t="shared" si="3287"/>
        <v>1.0590999999999999</v>
      </c>
      <c r="N6123" s="101">
        <f t="shared" si="3288"/>
        <v>0.97811300000000001</v>
      </c>
      <c r="O6123" s="100">
        <f t="shared" si="3289"/>
        <v>1</v>
      </c>
      <c r="P6123" s="98">
        <f t="shared" si="3290"/>
        <v>55550.42</v>
      </c>
      <c r="Q6123" s="97">
        <f t="shared" si="3291"/>
        <v>-1791.5</v>
      </c>
      <c r="R6123" s="97"/>
      <c r="S6123" s="97"/>
    </row>
    <row r="6124" spans="1:19" ht="33.75" x14ac:dyDescent="0.25">
      <c r="A6124" s="89" t="s">
        <v>12881</v>
      </c>
      <c r="B6124" s="89" t="s">
        <v>12714</v>
      </c>
      <c r="C6124" s="89"/>
      <c r="D6124" s="89" t="s">
        <v>291</v>
      </c>
      <c r="E6124" s="94" t="s">
        <v>12882</v>
      </c>
      <c r="F6124" s="95" t="s">
        <v>12883</v>
      </c>
      <c r="G6124" s="89" t="s">
        <v>1077</v>
      </c>
      <c r="H6124" s="89" t="s">
        <v>1183</v>
      </c>
      <c r="I6124" s="96">
        <v>1</v>
      </c>
      <c r="J6124" s="97">
        <v>823</v>
      </c>
      <c r="K6124" s="98">
        <f t="shared" si="3285"/>
        <v>4115</v>
      </c>
      <c r="L6124" s="99">
        <f t="shared" si="3286"/>
        <v>1.0815399999999999</v>
      </c>
      <c r="M6124" s="100">
        <f t="shared" si="3287"/>
        <v>1.0590999999999999</v>
      </c>
      <c r="N6124" s="101">
        <f t="shared" si="3288"/>
        <v>0.97811300000000001</v>
      </c>
      <c r="O6124" s="100">
        <f t="shared" si="3289"/>
        <v>1</v>
      </c>
      <c r="P6124" s="98">
        <f t="shared" si="3290"/>
        <v>4610.3999999999996</v>
      </c>
      <c r="Q6124" s="97">
        <f t="shared" si="3291"/>
        <v>922.08</v>
      </c>
      <c r="R6124" s="97"/>
      <c r="S6124" s="97"/>
    </row>
    <row r="6125" spans="1:19" ht="22.5" x14ac:dyDescent="0.25">
      <c r="A6125" s="89" t="s">
        <v>12884</v>
      </c>
      <c r="B6125" s="89" t="s">
        <v>12714</v>
      </c>
      <c r="C6125" s="89"/>
      <c r="D6125" s="89" t="s">
        <v>293</v>
      </c>
      <c r="E6125" s="94" t="s">
        <v>12885</v>
      </c>
      <c r="F6125" s="95" t="s">
        <v>12886</v>
      </c>
      <c r="G6125" s="89" t="s">
        <v>1077</v>
      </c>
      <c r="H6125" s="89" t="s">
        <v>2537</v>
      </c>
      <c r="I6125" s="96">
        <v>1</v>
      </c>
      <c r="J6125" s="97">
        <v>524</v>
      </c>
      <c r="K6125" s="98">
        <f t="shared" si="3285"/>
        <v>1310</v>
      </c>
      <c r="L6125" s="99">
        <f t="shared" si="3286"/>
        <v>1.0815399999999999</v>
      </c>
      <c r="M6125" s="100">
        <f t="shared" si="3287"/>
        <v>1.0590999999999999</v>
      </c>
      <c r="N6125" s="101">
        <f t="shared" si="3288"/>
        <v>0.97811300000000001</v>
      </c>
      <c r="O6125" s="100">
        <f t="shared" si="3289"/>
        <v>1</v>
      </c>
      <c r="P6125" s="98">
        <f t="shared" si="3290"/>
        <v>1467.71</v>
      </c>
      <c r="Q6125" s="97">
        <f t="shared" si="3291"/>
        <v>587.08000000000004</v>
      </c>
      <c r="R6125" s="97"/>
      <c r="S6125" s="97"/>
    </row>
    <row r="6126" spans="1:19" ht="33.75" x14ac:dyDescent="0.25">
      <c r="A6126" s="89" t="s">
        <v>12887</v>
      </c>
      <c r="B6126" s="89" t="s">
        <v>12714</v>
      </c>
      <c r="C6126" s="89"/>
      <c r="D6126" s="89" t="s">
        <v>295</v>
      </c>
      <c r="E6126" s="94" t="s">
        <v>12222</v>
      </c>
      <c r="F6126" s="95" t="s">
        <v>12767</v>
      </c>
      <c r="G6126" s="89" t="s">
        <v>81</v>
      </c>
      <c r="H6126" s="89" t="s">
        <v>3096</v>
      </c>
      <c r="I6126" s="96">
        <v>1</v>
      </c>
      <c r="J6126" s="97">
        <v>7351</v>
      </c>
      <c r="K6126" s="98">
        <f t="shared" si="3285"/>
        <v>153145.82999999999</v>
      </c>
      <c r="L6126" s="99">
        <f t="shared" si="3286"/>
        <v>1.0815399999999999</v>
      </c>
      <c r="M6126" s="100">
        <f t="shared" si="3287"/>
        <v>1.0590999999999999</v>
      </c>
      <c r="N6126" s="101">
        <f t="shared" si="3288"/>
        <v>0.97811300000000001</v>
      </c>
      <c r="O6126" s="100">
        <f t="shared" si="3289"/>
        <v>1</v>
      </c>
      <c r="P6126" s="98">
        <f t="shared" si="3290"/>
        <v>171582.8</v>
      </c>
      <c r="Q6126" s="97">
        <f t="shared" si="3291"/>
        <v>8235.9699999999993</v>
      </c>
      <c r="R6126" s="97"/>
      <c r="S6126" s="97"/>
    </row>
    <row r="6127" spans="1:19" x14ac:dyDescent="0.25">
      <c r="A6127" s="89"/>
      <c r="B6127" s="90"/>
      <c r="C6127" s="90"/>
      <c r="D6127" s="91"/>
      <c r="E6127" s="92"/>
      <c r="F6127" s="92" t="s">
        <v>12888</v>
      </c>
      <c r="G6127" s="91"/>
      <c r="H6127" s="91"/>
      <c r="I6127" s="93">
        <v>1</v>
      </c>
      <c r="J6127" s="91"/>
      <c r="K6127" s="98"/>
      <c r="L6127" s="99"/>
      <c r="M6127" s="100"/>
      <c r="N6127" s="101"/>
      <c r="O6127" s="100"/>
      <c r="P6127" s="98"/>
      <c r="Q6127" s="91"/>
      <c r="R6127" s="91"/>
      <c r="S6127" s="91"/>
    </row>
    <row r="6128" spans="1:19" ht="22.5" x14ac:dyDescent="0.25">
      <c r="A6128" s="89" t="s">
        <v>12889</v>
      </c>
      <c r="B6128" s="89" t="s">
        <v>12714</v>
      </c>
      <c r="C6128" s="89"/>
      <c r="D6128" s="89" t="s">
        <v>297</v>
      </c>
      <c r="E6128" s="94" t="s">
        <v>578</v>
      </c>
      <c r="F6128" s="95" t="s">
        <v>579</v>
      </c>
      <c r="G6128" s="89" t="s">
        <v>51</v>
      </c>
      <c r="H6128" s="89" t="s">
        <v>12334</v>
      </c>
      <c r="I6128" s="96">
        <v>1</v>
      </c>
      <c r="J6128" s="97">
        <v>35711</v>
      </c>
      <c r="K6128" s="98">
        <f t="shared" ref="K6128:K6138" si="3292">J6128/H6128</f>
        <v>1115968.75</v>
      </c>
      <c r="L6128" s="99">
        <f t="shared" ref="L6128:L6138" si="3293">$L$8</f>
        <v>1.0815399999999999</v>
      </c>
      <c r="M6128" s="100">
        <f t="shared" ref="M6128:M6138" si="3294">$M$8</f>
        <v>1.0590999999999999</v>
      </c>
      <c r="N6128" s="101">
        <f t="shared" ref="N6128:N6138" si="3295">$N$8</f>
        <v>0.97811300000000001</v>
      </c>
      <c r="O6128" s="100">
        <f t="shared" ref="O6128:O6138" si="3296">$O$8</f>
        <v>1</v>
      </c>
      <c r="P6128" s="98">
        <f t="shared" ref="P6128:P6138" si="3297">K6128*L6128*M6128*N6128*O6128</f>
        <v>1250318.3899999999</v>
      </c>
      <c r="Q6128" s="97">
        <f t="shared" ref="Q6128:Q6138" si="3298">H6128*P6128</f>
        <v>40010.19</v>
      </c>
      <c r="R6128" s="97"/>
      <c r="S6128" s="97"/>
    </row>
    <row r="6129" spans="1:19" x14ac:dyDescent="0.25">
      <c r="A6129" s="89" t="s">
        <v>12890</v>
      </c>
      <c r="B6129" s="89" t="s">
        <v>12714</v>
      </c>
      <c r="C6129" s="89"/>
      <c r="D6129" s="89" t="s">
        <v>309</v>
      </c>
      <c r="E6129" s="94" t="s">
        <v>12864</v>
      </c>
      <c r="F6129" s="95" t="s">
        <v>12865</v>
      </c>
      <c r="G6129" s="89" t="s">
        <v>81</v>
      </c>
      <c r="H6129" s="89" t="s">
        <v>12866</v>
      </c>
      <c r="I6129" s="96">
        <v>1</v>
      </c>
      <c r="J6129" s="97">
        <v>-9673</v>
      </c>
      <c r="K6129" s="98">
        <f t="shared" si="3292"/>
        <v>2978.14</v>
      </c>
      <c r="L6129" s="99">
        <f t="shared" si="3293"/>
        <v>1.0815399999999999</v>
      </c>
      <c r="M6129" s="100">
        <f t="shared" si="3294"/>
        <v>1.0590999999999999</v>
      </c>
      <c r="N6129" s="101">
        <f t="shared" si="3295"/>
        <v>0.97811300000000001</v>
      </c>
      <c r="O6129" s="100">
        <f t="shared" si="3296"/>
        <v>1</v>
      </c>
      <c r="P6129" s="98">
        <f t="shared" si="3297"/>
        <v>3336.67</v>
      </c>
      <c r="Q6129" s="97">
        <f t="shared" si="3298"/>
        <v>-10837.5</v>
      </c>
      <c r="R6129" s="97"/>
      <c r="S6129" s="97"/>
    </row>
    <row r="6130" spans="1:19" x14ac:dyDescent="0.25">
      <c r="A6130" s="89" t="s">
        <v>12891</v>
      </c>
      <c r="B6130" s="89" t="s">
        <v>12714</v>
      </c>
      <c r="C6130" s="89"/>
      <c r="D6130" s="89" t="s">
        <v>311</v>
      </c>
      <c r="E6130" s="94" t="s">
        <v>12742</v>
      </c>
      <c r="F6130" s="95" t="s">
        <v>12743</v>
      </c>
      <c r="G6130" s="89" t="s">
        <v>81</v>
      </c>
      <c r="H6130" s="89" t="s">
        <v>12868</v>
      </c>
      <c r="I6130" s="96">
        <v>1</v>
      </c>
      <c r="J6130" s="97">
        <v>15219</v>
      </c>
      <c r="K6130" s="98">
        <f t="shared" si="3292"/>
        <v>4685.6499999999996</v>
      </c>
      <c r="L6130" s="99">
        <f t="shared" si="3293"/>
        <v>1.0815399999999999</v>
      </c>
      <c r="M6130" s="100">
        <f t="shared" si="3294"/>
        <v>1.0590999999999999</v>
      </c>
      <c r="N6130" s="101">
        <f t="shared" si="3295"/>
        <v>0.97811300000000001</v>
      </c>
      <c r="O6130" s="100">
        <f t="shared" si="3296"/>
        <v>1</v>
      </c>
      <c r="P6130" s="98">
        <f t="shared" si="3297"/>
        <v>5249.75</v>
      </c>
      <c r="Q6130" s="97">
        <f t="shared" si="3298"/>
        <v>17051.189999999999</v>
      </c>
      <c r="R6130" s="97"/>
      <c r="S6130" s="97"/>
    </row>
    <row r="6131" spans="1:19" ht="22.5" x14ac:dyDescent="0.25">
      <c r="A6131" s="89" t="s">
        <v>12892</v>
      </c>
      <c r="B6131" s="89" t="s">
        <v>12714</v>
      </c>
      <c r="C6131" s="89"/>
      <c r="D6131" s="89" t="s">
        <v>218</v>
      </c>
      <c r="E6131" s="94" t="s">
        <v>738</v>
      </c>
      <c r="F6131" s="95" t="s">
        <v>739</v>
      </c>
      <c r="G6131" s="89" t="s">
        <v>502</v>
      </c>
      <c r="H6131" s="89" t="s">
        <v>12893</v>
      </c>
      <c r="I6131" s="96">
        <v>1</v>
      </c>
      <c r="J6131" s="97">
        <v>10901</v>
      </c>
      <c r="K6131" s="98">
        <f t="shared" si="3292"/>
        <v>30306.65</v>
      </c>
      <c r="L6131" s="99">
        <f t="shared" si="3293"/>
        <v>1.0815399999999999</v>
      </c>
      <c r="M6131" s="100">
        <f t="shared" si="3294"/>
        <v>1.0590999999999999</v>
      </c>
      <c r="N6131" s="101">
        <f t="shared" si="3295"/>
        <v>0.97811300000000001</v>
      </c>
      <c r="O6131" s="100">
        <f t="shared" si="3296"/>
        <v>1</v>
      </c>
      <c r="P6131" s="98">
        <f t="shared" si="3297"/>
        <v>33955.22</v>
      </c>
      <c r="Q6131" s="97">
        <f t="shared" si="3298"/>
        <v>12213.35</v>
      </c>
      <c r="R6131" s="97"/>
      <c r="S6131" s="97"/>
    </row>
    <row r="6132" spans="1:19" x14ac:dyDescent="0.25">
      <c r="A6132" s="89" t="s">
        <v>12894</v>
      </c>
      <c r="B6132" s="89" t="s">
        <v>12714</v>
      </c>
      <c r="C6132" s="89"/>
      <c r="D6132" s="89" t="s">
        <v>922</v>
      </c>
      <c r="E6132" s="94" t="s">
        <v>5561</v>
      </c>
      <c r="F6132" s="95" t="s">
        <v>5689</v>
      </c>
      <c r="G6132" s="89" t="s">
        <v>502</v>
      </c>
      <c r="H6132" s="89" t="s">
        <v>12872</v>
      </c>
      <c r="I6132" s="96">
        <v>1</v>
      </c>
      <c r="J6132" s="97">
        <v>970</v>
      </c>
      <c r="K6132" s="98">
        <f t="shared" si="3292"/>
        <v>30340.94</v>
      </c>
      <c r="L6132" s="99">
        <f t="shared" si="3293"/>
        <v>1.0815399999999999</v>
      </c>
      <c r="M6132" s="100">
        <f t="shared" si="3294"/>
        <v>1.0590999999999999</v>
      </c>
      <c r="N6132" s="101">
        <f t="shared" si="3295"/>
        <v>0.97811300000000001</v>
      </c>
      <c r="O6132" s="100">
        <f t="shared" si="3296"/>
        <v>1</v>
      </c>
      <c r="P6132" s="98">
        <f t="shared" si="3297"/>
        <v>33993.64</v>
      </c>
      <c r="Q6132" s="97">
        <f t="shared" si="3298"/>
        <v>1086.78</v>
      </c>
      <c r="R6132" s="97"/>
      <c r="S6132" s="97"/>
    </row>
    <row r="6133" spans="1:19" x14ac:dyDescent="0.25">
      <c r="A6133" s="89" t="s">
        <v>12895</v>
      </c>
      <c r="B6133" s="89" t="s">
        <v>12714</v>
      </c>
      <c r="C6133" s="89"/>
      <c r="D6133" s="89" t="s">
        <v>924</v>
      </c>
      <c r="E6133" s="94" t="s">
        <v>781</v>
      </c>
      <c r="F6133" s="95" t="s">
        <v>782</v>
      </c>
      <c r="G6133" s="89" t="s">
        <v>502</v>
      </c>
      <c r="H6133" s="89" t="s">
        <v>12874</v>
      </c>
      <c r="I6133" s="96">
        <v>1</v>
      </c>
      <c r="J6133" s="97">
        <v>353</v>
      </c>
      <c r="K6133" s="98">
        <f t="shared" si="3292"/>
        <v>32594.639999999999</v>
      </c>
      <c r="L6133" s="99">
        <f t="shared" si="3293"/>
        <v>1.0815399999999999</v>
      </c>
      <c r="M6133" s="100">
        <f t="shared" si="3294"/>
        <v>1.0590999999999999</v>
      </c>
      <c r="N6133" s="101">
        <f t="shared" si="3295"/>
        <v>0.97811300000000001</v>
      </c>
      <c r="O6133" s="100">
        <f t="shared" si="3296"/>
        <v>1</v>
      </c>
      <c r="P6133" s="98">
        <f t="shared" si="3297"/>
        <v>36518.660000000003</v>
      </c>
      <c r="Q6133" s="97">
        <f t="shared" si="3298"/>
        <v>395.5</v>
      </c>
      <c r="R6133" s="97"/>
      <c r="S6133" s="97"/>
    </row>
    <row r="6134" spans="1:19" x14ac:dyDescent="0.25">
      <c r="A6134" s="89" t="s">
        <v>12896</v>
      </c>
      <c r="B6134" s="89" t="s">
        <v>12714</v>
      </c>
      <c r="C6134" s="89"/>
      <c r="D6134" s="89" t="s">
        <v>927</v>
      </c>
      <c r="E6134" s="94" t="s">
        <v>1603</v>
      </c>
      <c r="F6134" s="95" t="s">
        <v>1604</v>
      </c>
      <c r="G6134" s="89" t="s">
        <v>502</v>
      </c>
      <c r="H6134" s="89" t="s">
        <v>12897</v>
      </c>
      <c r="I6134" s="96">
        <v>1</v>
      </c>
      <c r="J6134" s="97">
        <v>4733</v>
      </c>
      <c r="K6134" s="98">
        <f t="shared" si="3292"/>
        <v>100873.83</v>
      </c>
      <c r="L6134" s="99">
        <f t="shared" si="3293"/>
        <v>1.0815399999999999</v>
      </c>
      <c r="M6134" s="100">
        <f t="shared" si="3294"/>
        <v>1.0590999999999999</v>
      </c>
      <c r="N6134" s="101">
        <f t="shared" si="3295"/>
        <v>0.97811300000000001</v>
      </c>
      <c r="O6134" s="100">
        <f t="shared" si="3296"/>
        <v>1</v>
      </c>
      <c r="P6134" s="98">
        <f t="shared" si="3297"/>
        <v>113017.86</v>
      </c>
      <c r="Q6134" s="97">
        <f t="shared" si="3298"/>
        <v>5302.8</v>
      </c>
      <c r="R6134" s="97"/>
      <c r="S6134" s="97"/>
    </row>
    <row r="6135" spans="1:19" ht="33.75" x14ac:dyDescent="0.25">
      <c r="A6135" s="89" t="s">
        <v>12898</v>
      </c>
      <c r="B6135" s="89" t="s">
        <v>12714</v>
      </c>
      <c r="C6135" s="89"/>
      <c r="D6135" s="89" t="s">
        <v>930</v>
      </c>
      <c r="E6135" s="94" t="s">
        <v>12878</v>
      </c>
      <c r="F6135" s="95" t="s">
        <v>12879</v>
      </c>
      <c r="G6135" s="89" t="s">
        <v>502</v>
      </c>
      <c r="H6135" s="89" t="s">
        <v>12899</v>
      </c>
      <c r="I6135" s="96">
        <v>1</v>
      </c>
      <c r="J6135" s="97">
        <v>-2327</v>
      </c>
      <c r="K6135" s="98">
        <f t="shared" si="3292"/>
        <v>49595.06</v>
      </c>
      <c r="L6135" s="99">
        <f t="shared" si="3293"/>
        <v>1.0815399999999999</v>
      </c>
      <c r="M6135" s="100">
        <f t="shared" si="3294"/>
        <v>1.0590999999999999</v>
      </c>
      <c r="N6135" s="101">
        <f t="shared" si="3295"/>
        <v>0.97811300000000001</v>
      </c>
      <c r="O6135" s="100">
        <f t="shared" si="3296"/>
        <v>1</v>
      </c>
      <c r="P6135" s="98">
        <f t="shared" si="3297"/>
        <v>55565.73</v>
      </c>
      <c r="Q6135" s="97">
        <f t="shared" si="3298"/>
        <v>-2607.14</v>
      </c>
      <c r="R6135" s="97"/>
      <c r="S6135" s="97"/>
    </row>
    <row r="6136" spans="1:19" ht="33.75" x14ac:dyDescent="0.25">
      <c r="A6136" s="89" t="s">
        <v>12900</v>
      </c>
      <c r="B6136" s="89" t="s">
        <v>12714</v>
      </c>
      <c r="C6136" s="89"/>
      <c r="D6136" s="89" t="s">
        <v>936</v>
      </c>
      <c r="E6136" s="94" t="s">
        <v>12882</v>
      </c>
      <c r="F6136" s="95" t="s">
        <v>12883</v>
      </c>
      <c r="G6136" s="89" t="s">
        <v>1077</v>
      </c>
      <c r="H6136" s="89" t="s">
        <v>2537</v>
      </c>
      <c r="I6136" s="96">
        <v>1</v>
      </c>
      <c r="J6136" s="97">
        <v>1646</v>
      </c>
      <c r="K6136" s="98">
        <f t="shared" si="3292"/>
        <v>4115</v>
      </c>
      <c r="L6136" s="99">
        <f t="shared" si="3293"/>
        <v>1.0815399999999999</v>
      </c>
      <c r="M6136" s="100">
        <f t="shared" si="3294"/>
        <v>1.0590999999999999</v>
      </c>
      <c r="N6136" s="101">
        <f t="shared" si="3295"/>
        <v>0.97811300000000001</v>
      </c>
      <c r="O6136" s="100">
        <f t="shared" si="3296"/>
        <v>1</v>
      </c>
      <c r="P6136" s="98">
        <f t="shared" si="3297"/>
        <v>4610.3999999999996</v>
      </c>
      <c r="Q6136" s="97">
        <f t="shared" si="3298"/>
        <v>1844.16</v>
      </c>
      <c r="R6136" s="97"/>
      <c r="S6136" s="97"/>
    </row>
    <row r="6137" spans="1:19" ht="22.5" x14ac:dyDescent="0.25">
      <c r="A6137" s="89" t="s">
        <v>12901</v>
      </c>
      <c r="B6137" s="89" t="s">
        <v>12714</v>
      </c>
      <c r="C6137" s="89"/>
      <c r="D6137" s="89" t="s">
        <v>941</v>
      </c>
      <c r="E6137" s="94" t="s">
        <v>12885</v>
      </c>
      <c r="F6137" s="95" t="s">
        <v>12886</v>
      </c>
      <c r="G6137" s="89" t="s">
        <v>1077</v>
      </c>
      <c r="H6137" s="89" t="s">
        <v>2537</v>
      </c>
      <c r="I6137" s="96">
        <v>1</v>
      </c>
      <c r="J6137" s="97">
        <v>524</v>
      </c>
      <c r="K6137" s="98">
        <f t="shared" si="3292"/>
        <v>1310</v>
      </c>
      <c r="L6137" s="99">
        <f t="shared" si="3293"/>
        <v>1.0815399999999999</v>
      </c>
      <c r="M6137" s="100">
        <f t="shared" si="3294"/>
        <v>1.0590999999999999</v>
      </c>
      <c r="N6137" s="101">
        <f t="shared" si="3295"/>
        <v>0.97811300000000001</v>
      </c>
      <c r="O6137" s="100">
        <f t="shared" si="3296"/>
        <v>1</v>
      </c>
      <c r="P6137" s="98">
        <f t="shared" si="3297"/>
        <v>1467.71</v>
      </c>
      <c r="Q6137" s="97">
        <f t="shared" si="3298"/>
        <v>587.08000000000004</v>
      </c>
      <c r="R6137" s="97"/>
      <c r="S6137" s="97"/>
    </row>
    <row r="6138" spans="1:19" ht="33.75" x14ac:dyDescent="0.25">
      <c r="A6138" s="89" t="s">
        <v>12902</v>
      </c>
      <c r="B6138" s="89" t="s">
        <v>12714</v>
      </c>
      <c r="C6138" s="89"/>
      <c r="D6138" s="89" t="s">
        <v>946</v>
      </c>
      <c r="E6138" s="94" t="s">
        <v>12222</v>
      </c>
      <c r="F6138" s="95" t="s">
        <v>12767</v>
      </c>
      <c r="G6138" s="89" t="s">
        <v>81</v>
      </c>
      <c r="H6138" s="89" t="s">
        <v>7585</v>
      </c>
      <c r="I6138" s="96">
        <v>1</v>
      </c>
      <c r="J6138" s="97">
        <v>10873</v>
      </c>
      <c r="K6138" s="98">
        <f t="shared" si="3292"/>
        <v>153140.85</v>
      </c>
      <c r="L6138" s="99">
        <f t="shared" si="3293"/>
        <v>1.0815399999999999</v>
      </c>
      <c r="M6138" s="100">
        <f t="shared" si="3294"/>
        <v>1.0590999999999999</v>
      </c>
      <c r="N6138" s="101">
        <f t="shared" si="3295"/>
        <v>0.97811300000000001</v>
      </c>
      <c r="O6138" s="100">
        <f t="shared" si="3296"/>
        <v>1</v>
      </c>
      <c r="P6138" s="98">
        <f t="shared" si="3297"/>
        <v>171577.22</v>
      </c>
      <c r="Q6138" s="97">
        <f t="shared" si="3298"/>
        <v>12181.98</v>
      </c>
      <c r="R6138" s="97"/>
      <c r="S6138" s="97"/>
    </row>
    <row r="6139" spans="1:19" x14ac:dyDescent="0.25">
      <c r="A6139" s="89"/>
      <c r="B6139" s="90"/>
      <c r="C6139" s="90"/>
      <c r="D6139" s="91"/>
      <c r="E6139" s="92"/>
      <c r="F6139" s="92" t="s">
        <v>12903</v>
      </c>
      <c r="G6139" s="91"/>
      <c r="H6139" s="91"/>
      <c r="I6139" s="93">
        <v>1</v>
      </c>
      <c r="J6139" s="91"/>
      <c r="K6139" s="98"/>
      <c r="L6139" s="99"/>
      <c r="M6139" s="100"/>
      <c r="N6139" s="101"/>
      <c r="O6139" s="100"/>
      <c r="P6139" s="98"/>
      <c r="Q6139" s="91"/>
      <c r="R6139" s="91"/>
      <c r="S6139" s="91"/>
    </row>
    <row r="6140" spans="1:19" ht="22.5" x14ac:dyDescent="0.25">
      <c r="A6140" s="89" t="s">
        <v>12904</v>
      </c>
      <c r="B6140" s="89" t="s">
        <v>12714</v>
      </c>
      <c r="C6140" s="89"/>
      <c r="D6140" s="89" t="s">
        <v>952</v>
      </c>
      <c r="E6140" s="94" t="s">
        <v>786</v>
      </c>
      <c r="F6140" s="95" t="s">
        <v>787</v>
      </c>
      <c r="G6140" s="89" t="s">
        <v>51</v>
      </c>
      <c r="H6140" s="89" t="s">
        <v>12905</v>
      </c>
      <c r="I6140" s="96">
        <v>1</v>
      </c>
      <c r="J6140" s="97">
        <v>24772</v>
      </c>
      <c r="K6140" s="98">
        <f>J6140/H6140</f>
        <v>884714.29</v>
      </c>
      <c r="L6140" s="99">
        <f>$L$8</f>
        <v>1.0815399999999999</v>
      </c>
      <c r="M6140" s="100">
        <f>$M$8</f>
        <v>1.0590999999999999</v>
      </c>
      <c r="N6140" s="101">
        <f>$N$8</f>
        <v>0.97811300000000001</v>
      </c>
      <c r="O6140" s="100">
        <f>$O$8</f>
        <v>1</v>
      </c>
      <c r="P6140" s="98">
        <f>K6140*L6140*M6140*N6140*O6140</f>
        <v>991223.59</v>
      </c>
      <c r="Q6140" s="97">
        <f>H6140*P6140</f>
        <v>27754.26</v>
      </c>
      <c r="R6140" s="97"/>
      <c r="S6140" s="97"/>
    </row>
    <row r="6141" spans="1:19" x14ac:dyDescent="0.25">
      <c r="A6141" s="89" t="s">
        <v>12906</v>
      </c>
      <c r="B6141" s="89" t="s">
        <v>12714</v>
      </c>
      <c r="C6141" s="89"/>
      <c r="D6141" s="89" t="s">
        <v>957</v>
      </c>
      <c r="E6141" s="94" t="s">
        <v>6326</v>
      </c>
      <c r="F6141" s="95" t="s">
        <v>6327</v>
      </c>
      <c r="G6141" s="89" t="s">
        <v>81</v>
      </c>
      <c r="H6141" s="89" t="s">
        <v>12907</v>
      </c>
      <c r="I6141" s="96">
        <v>1</v>
      </c>
      <c r="J6141" s="97">
        <v>10899</v>
      </c>
      <c r="K6141" s="98">
        <f>J6141/H6141</f>
        <v>3834.98</v>
      </c>
      <c r="L6141" s="99">
        <f>$L$8</f>
        <v>1.0815399999999999</v>
      </c>
      <c r="M6141" s="100">
        <f>$M$8</f>
        <v>1.0590999999999999</v>
      </c>
      <c r="N6141" s="101">
        <f>$N$8</f>
        <v>0.97811300000000001</v>
      </c>
      <c r="O6141" s="100">
        <f>$O$8</f>
        <v>1</v>
      </c>
      <c r="P6141" s="98">
        <f>K6141*L6141*M6141*N6141*O6141</f>
        <v>4296.67</v>
      </c>
      <c r="Q6141" s="97">
        <f>H6141*P6141</f>
        <v>12211.14</v>
      </c>
      <c r="R6141" s="97"/>
      <c r="S6141" s="97"/>
    </row>
    <row r="6142" spans="1:19" ht="22.5" x14ac:dyDescent="0.25">
      <c r="A6142" s="89" t="s">
        <v>12908</v>
      </c>
      <c r="B6142" s="89" t="s">
        <v>12714</v>
      </c>
      <c r="C6142" s="89"/>
      <c r="D6142" s="89" t="s">
        <v>962</v>
      </c>
      <c r="E6142" s="94" t="s">
        <v>738</v>
      </c>
      <c r="F6142" s="95" t="s">
        <v>739</v>
      </c>
      <c r="G6142" s="89" t="s">
        <v>502</v>
      </c>
      <c r="H6142" s="89" t="s">
        <v>12909</v>
      </c>
      <c r="I6142" s="96">
        <v>1</v>
      </c>
      <c r="J6142" s="97">
        <v>9107</v>
      </c>
      <c r="K6142" s="98">
        <f>J6142/H6142</f>
        <v>30308.17</v>
      </c>
      <c r="L6142" s="99">
        <f>$L$8</f>
        <v>1.0815399999999999</v>
      </c>
      <c r="M6142" s="100">
        <f>$M$8</f>
        <v>1.0590999999999999</v>
      </c>
      <c r="N6142" s="101">
        <f>$N$8</f>
        <v>0.97811300000000001</v>
      </c>
      <c r="O6142" s="100">
        <f>$O$8</f>
        <v>1</v>
      </c>
      <c r="P6142" s="98">
        <f>K6142*L6142*M6142*N6142*O6142</f>
        <v>33956.92</v>
      </c>
      <c r="Q6142" s="97">
        <f>H6142*P6142</f>
        <v>10203.379999999999</v>
      </c>
      <c r="R6142" s="97"/>
      <c r="S6142" s="97"/>
    </row>
    <row r="6143" spans="1:19" x14ac:dyDescent="0.25">
      <c r="A6143" s="89" t="s">
        <v>12910</v>
      </c>
      <c r="B6143" s="89" t="s">
        <v>12714</v>
      </c>
      <c r="C6143" s="89"/>
      <c r="D6143" s="89" t="s">
        <v>967</v>
      </c>
      <c r="E6143" s="94" t="s">
        <v>5561</v>
      </c>
      <c r="F6143" s="95" t="s">
        <v>5689</v>
      </c>
      <c r="G6143" s="89" t="s">
        <v>502</v>
      </c>
      <c r="H6143" s="89" t="s">
        <v>12911</v>
      </c>
      <c r="I6143" s="96">
        <v>1</v>
      </c>
      <c r="J6143" s="97">
        <v>1401</v>
      </c>
      <c r="K6143" s="98">
        <f>J6143/H6143</f>
        <v>30337.81</v>
      </c>
      <c r="L6143" s="99">
        <f>$L$8</f>
        <v>1.0815399999999999</v>
      </c>
      <c r="M6143" s="100">
        <f>$M$8</f>
        <v>1.0590999999999999</v>
      </c>
      <c r="N6143" s="101">
        <f>$N$8</f>
        <v>0.97811300000000001</v>
      </c>
      <c r="O6143" s="100">
        <f>$O$8</f>
        <v>1</v>
      </c>
      <c r="P6143" s="98">
        <f>K6143*L6143*M6143*N6143*O6143</f>
        <v>33990.129999999997</v>
      </c>
      <c r="Q6143" s="97">
        <f>H6143*P6143</f>
        <v>1569.66</v>
      </c>
      <c r="R6143" s="97"/>
      <c r="S6143" s="97"/>
    </row>
    <row r="6144" spans="1:19" ht="22.5" x14ac:dyDescent="0.25">
      <c r="A6144" s="89" t="s">
        <v>12912</v>
      </c>
      <c r="B6144" s="89" t="s">
        <v>12714</v>
      </c>
      <c r="C6144" s="89"/>
      <c r="D6144" s="89" t="s">
        <v>973</v>
      </c>
      <c r="E6144" s="94" t="s">
        <v>734</v>
      </c>
      <c r="F6144" s="95" t="s">
        <v>735</v>
      </c>
      <c r="G6144" s="89" t="s">
        <v>502</v>
      </c>
      <c r="H6144" s="89" t="s">
        <v>12913</v>
      </c>
      <c r="I6144" s="96">
        <v>1</v>
      </c>
      <c r="J6144" s="97">
        <v>459</v>
      </c>
      <c r="K6144" s="98">
        <f>J6144/H6144</f>
        <v>30277.040000000001</v>
      </c>
      <c r="L6144" s="99">
        <f>$L$8</f>
        <v>1.0815399999999999</v>
      </c>
      <c r="M6144" s="100">
        <f>$M$8</f>
        <v>1.0590999999999999</v>
      </c>
      <c r="N6144" s="101">
        <f>$N$8</f>
        <v>0.97811300000000001</v>
      </c>
      <c r="O6144" s="100">
        <f>$O$8</f>
        <v>1</v>
      </c>
      <c r="P6144" s="98">
        <f>K6144*L6144*M6144*N6144*O6144</f>
        <v>33922.04</v>
      </c>
      <c r="Q6144" s="97">
        <f>H6144*P6144</f>
        <v>514.26</v>
      </c>
      <c r="R6144" s="97"/>
      <c r="S6144" s="97"/>
    </row>
    <row r="6145" spans="1:19" x14ac:dyDescent="0.25">
      <c r="A6145" s="89"/>
      <c r="B6145" s="90"/>
      <c r="C6145" s="90"/>
      <c r="D6145" s="91"/>
      <c r="E6145" s="92"/>
      <c r="F6145" s="92" t="s">
        <v>12914</v>
      </c>
      <c r="G6145" s="91"/>
      <c r="H6145" s="91"/>
      <c r="I6145" s="93">
        <v>1</v>
      </c>
      <c r="J6145" s="91"/>
      <c r="K6145" s="98"/>
      <c r="L6145" s="99"/>
      <c r="M6145" s="100"/>
      <c r="N6145" s="101"/>
      <c r="O6145" s="100"/>
      <c r="P6145" s="98"/>
      <c r="Q6145" s="91"/>
      <c r="R6145" s="91"/>
      <c r="S6145" s="91"/>
    </row>
    <row r="6146" spans="1:19" x14ac:dyDescent="0.25">
      <c r="A6146" s="89" t="s">
        <v>12915</v>
      </c>
      <c r="B6146" s="89" t="s">
        <v>12714</v>
      </c>
      <c r="C6146" s="89"/>
      <c r="D6146" s="89" t="s">
        <v>979</v>
      </c>
      <c r="E6146" s="94" t="s">
        <v>12786</v>
      </c>
      <c r="F6146" s="95" t="s">
        <v>12787</v>
      </c>
      <c r="G6146" s="89" t="s">
        <v>648</v>
      </c>
      <c r="H6146" s="89" t="s">
        <v>24</v>
      </c>
      <c r="I6146" s="96">
        <v>1</v>
      </c>
      <c r="J6146" s="97">
        <v>2367</v>
      </c>
      <c r="K6146" s="98">
        <f t="shared" ref="K6146:K6168" si="3299">J6146/H6146</f>
        <v>1183.5</v>
      </c>
      <c r="L6146" s="99">
        <f t="shared" ref="L6146:L6168" si="3300">$L$8</f>
        <v>1.0815399999999999</v>
      </c>
      <c r="M6146" s="100">
        <f t="shared" ref="M6146:M6168" si="3301">$M$8</f>
        <v>1.0590999999999999</v>
      </c>
      <c r="N6146" s="101">
        <f t="shared" ref="N6146:N6168" si="3302">$N$8</f>
        <v>0.97811300000000001</v>
      </c>
      <c r="O6146" s="100">
        <f t="shared" ref="O6146:O6168" si="3303">$O$8</f>
        <v>1</v>
      </c>
      <c r="P6146" s="98">
        <f t="shared" ref="P6146:P6168" si="3304">K6146*L6146*M6146*N6146*O6146</f>
        <v>1325.98</v>
      </c>
      <c r="Q6146" s="97">
        <f t="shared" ref="Q6146:Q6168" si="3305">H6146*P6146</f>
        <v>2651.96</v>
      </c>
      <c r="R6146" s="97"/>
      <c r="S6146" s="97"/>
    </row>
    <row r="6147" spans="1:19" x14ac:dyDescent="0.25">
      <c r="A6147" s="89" t="s">
        <v>12916</v>
      </c>
      <c r="B6147" s="89" t="s">
        <v>12714</v>
      </c>
      <c r="C6147" s="89"/>
      <c r="D6147" s="89" t="s">
        <v>985</v>
      </c>
      <c r="E6147" s="94" t="s">
        <v>12206</v>
      </c>
      <c r="F6147" s="95" t="s">
        <v>12207</v>
      </c>
      <c r="G6147" s="89" t="s">
        <v>648</v>
      </c>
      <c r="H6147" s="89" t="s">
        <v>24</v>
      </c>
      <c r="I6147" s="96">
        <v>1</v>
      </c>
      <c r="J6147" s="97">
        <v>6880</v>
      </c>
      <c r="K6147" s="98">
        <f t="shared" si="3299"/>
        <v>3440</v>
      </c>
      <c r="L6147" s="99">
        <f t="shared" si="3300"/>
        <v>1.0815399999999999</v>
      </c>
      <c r="M6147" s="100">
        <f t="shared" si="3301"/>
        <v>1.0590999999999999</v>
      </c>
      <c r="N6147" s="101">
        <f t="shared" si="3302"/>
        <v>0.97811300000000001</v>
      </c>
      <c r="O6147" s="100">
        <f t="shared" si="3303"/>
        <v>1</v>
      </c>
      <c r="P6147" s="98">
        <f t="shared" si="3304"/>
        <v>3854.14</v>
      </c>
      <c r="Q6147" s="97">
        <f t="shared" si="3305"/>
        <v>7708.28</v>
      </c>
      <c r="R6147" s="97"/>
      <c r="S6147" s="97"/>
    </row>
    <row r="6148" spans="1:19" x14ac:dyDescent="0.25">
      <c r="A6148" s="89" t="s">
        <v>12917</v>
      </c>
      <c r="B6148" s="89" t="s">
        <v>12714</v>
      </c>
      <c r="C6148" s="89"/>
      <c r="D6148" s="89" t="s">
        <v>988</v>
      </c>
      <c r="E6148" s="94" t="s">
        <v>12790</v>
      </c>
      <c r="F6148" s="95" t="s">
        <v>12791</v>
      </c>
      <c r="G6148" s="89" t="s">
        <v>502</v>
      </c>
      <c r="H6148" s="89" t="s">
        <v>294</v>
      </c>
      <c r="I6148" s="96">
        <v>1</v>
      </c>
      <c r="J6148" s="97">
        <v>2241</v>
      </c>
      <c r="K6148" s="98">
        <f t="shared" si="3299"/>
        <v>37350</v>
      </c>
      <c r="L6148" s="99">
        <f t="shared" si="3300"/>
        <v>1.0815399999999999</v>
      </c>
      <c r="M6148" s="100">
        <f t="shared" si="3301"/>
        <v>1.0590999999999999</v>
      </c>
      <c r="N6148" s="101">
        <f t="shared" si="3302"/>
        <v>0.97811300000000001</v>
      </c>
      <c r="O6148" s="100">
        <f t="shared" si="3303"/>
        <v>1</v>
      </c>
      <c r="P6148" s="98">
        <f t="shared" si="3304"/>
        <v>41846.5</v>
      </c>
      <c r="Q6148" s="97">
        <f t="shared" si="3305"/>
        <v>2510.79</v>
      </c>
      <c r="R6148" s="97"/>
      <c r="S6148" s="97"/>
    </row>
    <row r="6149" spans="1:19" x14ac:dyDescent="0.25">
      <c r="A6149" s="89" t="s">
        <v>12918</v>
      </c>
      <c r="B6149" s="89" t="s">
        <v>12714</v>
      </c>
      <c r="C6149" s="89"/>
      <c r="D6149" s="89" t="s">
        <v>991</v>
      </c>
      <c r="E6149" s="94" t="s">
        <v>12209</v>
      </c>
      <c r="F6149" s="95" t="s">
        <v>12919</v>
      </c>
      <c r="G6149" s="89" t="s">
        <v>502</v>
      </c>
      <c r="H6149" s="89" t="s">
        <v>294</v>
      </c>
      <c r="I6149" s="96">
        <v>1</v>
      </c>
      <c r="J6149" s="97">
        <v>4252</v>
      </c>
      <c r="K6149" s="98">
        <f t="shared" si="3299"/>
        <v>70866.67</v>
      </c>
      <c r="L6149" s="99">
        <f t="shared" si="3300"/>
        <v>1.0815399999999999</v>
      </c>
      <c r="M6149" s="100">
        <f t="shared" si="3301"/>
        <v>1.0590999999999999</v>
      </c>
      <c r="N6149" s="101">
        <f t="shared" si="3302"/>
        <v>0.97811300000000001</v>
      </c>
      <c r="O6149" s="100">
        <f t="shared" si="3303"/>
        <v>1</v>
      </c>
      <c r="P6149" s="98">
        <f t="shared" si="3304"/>
        <v>79398.19</v>
      </c>
      <c r="Q6149" s="97">
        <f t="shared" si="3305"/>
        <v>4763.8900000000003</v>
      </c>
      <c r="R6149" s="97"/>
      <c r="S6149" s="97"/>
    </row>
    <row r="6150" spans="1:19" ht="22.5" x14ac:dyDescent="0.25">
      <c r="A6150" s="89" t="s">
        <v>12920</v>
      </c>
      <c r="B6150" s="89" t="s">
        <v>12714</v>
      </c>
      <c r="C6150" s="89"/>
      <c r="D6150" s="89" t="s">
        <v>995</v>
      </c>
      <c r="E6150" s="94" t="s">
        <v>675</v>
      </c>
      <c r="F6150" s="95" t="s">
        <v>12794</v>
      </c>
      <c r="G6150" s="89" t="s">
        <v>502</v>
      </c>
      <c r="H6150" s="89" t="s">
        <v>12795</v>
      </c>
      <c r="I6150" s="96">
        <v>1</v>
      </c>
      <c r="J6150" s="97">
        <v>4920</v>
      </c>
      <c r="K6150" s="98">
        <f t="shared" si="3299"/>
        <v>40594.06</v>
      </c>
      <c r="L6150" s="99">
        <f t="shared" si="3300"/>
        <v>1.0815399999999999</v>
      </c>
      <c r="M6150" s="100">
        <f t="shared" si="3301"/>
        <v>1.0590999999999999</v>
      </c>
      <c r="N6150" s="101">
        <f t="shared" si="3302"/>
        <v>0.97811300000000001</v>
      </c>
      <c r="O6150" s="100">
        <f t="shared" si="3303"/>
        <v>1</v>
      </c>
      <c r="P6150" s="98">
        <f t="shared" si="3304"/>
        <v>45481.11</v>
      </c>
      <c r="Q6150" s="97">
        <f t="shared" si="3305"/>
        <v>5512.31</v>
      </c>
      <c r="R6150" s="97"/>
      <c r="S6150" s="97"/>
    </row>
    <row r="6151" spans="1:19" ht="33.75" x14ac:dyDescent="0.25">
      <c r="A6151" s="89" t="s">
        <v>12921</v>
      </c>
      <c r="B6151" s="89" t="s">
        <v>12714</v>
      </c>
      <c r="C6151" s="89"/>
      <c r="D6151" s="89" t="s">
        <v>998</v>
      </c>
      <c r="E6151" s="94" t="s">
        <v>12797</v>
      </c>
      <c r="F6151" s="95" t="s">
        <v>12798</v>
      </c>
      <c r="G6151" s="89" t="s">
        <v>502</v>
      </c>
      <c r="H6151" s="89" t="s">
        <v>12795</v>
      </c>
      <c r="I6151" s="96">
        <v>1</v>
      </c>
      <c r="J6151" s="97">
        <v>4874</v>
      </c>
      <c r="K6151" s="98">
        <f t="shared" si="3299"/>
        <v>40214.519999999997</v>
      </c>
      <c r="L6151" s="99">
        <f t="shared" si="3300"/>
        <v>1.0815399999999999</v>
      </c>
      <c r="M6151" s="100">
        <f t="shared" si="3301"/>
        <v>1.0590999999999999</v>
      </c>
      <c r="N6151" s="101">
        <f t="shared" si="3302"/>
        <v>0.97811300000000001</v>
      </c>
      <c r="O6151" s="100">
        <f t="shared" si="3303"/>
        <v>1</v>
      </c>
      <c r="P6151" s="98">
        <f t="shared" si="3304"/>
        <v>45055.88</v>
      </c>
      <c r="Q6151" s="97">
        <f t="shared" si="3305"/>
        <v>5460.77</v>
      </c>
      <c r="R6151" s="97"/>
      <c r="S6151" s="97"/>
    </row>
    <row r="6152" spans="1:19" ht="22.5" x14ac:dyDescent="0.25">
      <c r="A6152" s="89" t="s">
        <v>12922</v>
      </c>
      <c r="B6152" s="89" t="s">
        <v>12714</v>
      </c>
      <c r="C6152" s="89"/>
      <c r="D6152" s="89" t="s">
        <v>1002</v>
      </c>
      <c r="E6152" s="94" t="s">
        <v>2224</v>
      </c>
      <c r="F6152" s="95" t="s">
        <v>2225</v>
      </c>
      <c r="G6152" s="89" t="s">
        <v>110</v>
      </c>
      <c r="H6152" s="89" t="s">
        <v>4976</v>
      </c>
      <c r="I6152" s="96">
        <v>1</v>
      </c>
      <c r="J6152" s="97">
        <v>13652</v>
      </c>
      <c r="K6152" s="98">
        <f t="shared" si="3299"/>
        <v>52507.69</v>
      </c>
      <c r="L6152" s="99">
        <f t="shared" si="3300"/>
        <v>1.0815399999999999</v>
      </c>
      <c r="M6152" s="100">
        <f t="shared" si="3301"/>
        <v>1.0590999999999999</v>
      </c>
      <c r="N6152" s="101">
        <f t="shared" si="3302"/>
        <v>0.97811300000000001</v>
      </c>
      <c r="O6152" s="100">
        <f t="shared" si="3303"/>
        <v>1</v>
      </c>
      <c r="P6152" s="98">
        <f t="shared" si="3304"/>
        <v>58829</v>
      </c>
      <c r="Q6152" s="97">
        <f t="shared" si="3305"/>
        <v>15295.54</v>
      </c>
      <c r="R6152" s="97"/>
      <c r="S6152" s="97"/>
    </row>
    <row r="6153" spans="1:19" x14ac:dyDescent="0.25">
      <c r="A6153" s="89" t="s">
        <v>12923</v>
      </c>
      <c r="B6153" s="89" t="s">
        <v>12714</v>
      </c>
      <c r="C6153" s="89"/>
      <c r="D6153" s="89" t="s">
        <v>1005</v>
      </c>
      <c r="E6153" s="94" t="s">
        <v>12137</v>
      </c>
      <c r="F6153" s="95" t="s">
        <v>12138</v>
      </c>
      <c r="G6153" s="89" t="s">
        <v>110</v>
      </c>
      <c r="H6153" s="89" t="s">
        <v>12924</v>
      </c>
      <c r="I6153" s="96">
        <v>1</v>
      </c>
      <c r="J6153" s="97">
        <v>-6697</v>
      </c>
      <c r="K6153" s="98">
        <f t="shared" si="3299"/>
        <v>25757.69</v>
      </c>
      <c r="L6153" s="99">
        <f t="shared" si="3300"/>
        <v>1.0815399999999999</v>
      </c>
      <c r="M6153" s="100">
        <f t="shared" si="3301"/>
        <v>1.0590999999999999</v>
      </c>
      <c r="N6153" s="101">
        <f t="shared" si="3302"/>
        <v>0.97811300000000001</v>
      </c>
      <c r="O6153" s="100">
        <f t="shared" si="3303"/>
        <v>1</v>
      </c>
      <c r="P6153" s="98">
        <f t="shared" si="3304"/>
        <v>28858.62</v>
      </c>
      <c r="Q6153" s="97">
        <f t="shared" si="3305"/>
        <v>-7503.24</v>
      </c>
      <c r="R6153" s="97"/>
      <c r="S6153" s="97"/>
    </row>
    <row r="6154" spans="1:19" x14ac:dyDescent="0.25">
      <c r="A6154" s="89" t="s">
        <v>12925</v>
      </c>
      <c r="B6154" s="89" t="s">
        <v>12714</v>
      </c>
      <c r="C6154" s="89"/>
      <c r="D6154" s="89" t="s">
        <v>1012</v>
      </c>
      <c r="E6154" s="94" t="s">
        <v>12141</v>
      </c>
      <c r="F6154" s="95" t="s">
        <v>12142</v>
      </c>
      <c r="G6154" s="89" t="s">
        <v>949</v>
      </c>
      <c r="H6154" s="89" t="s">
        <v>12926</v>
      </c>
      <c r="I6154" s="96">
        <v>1</v>
      </c>
      <c r="J6154" s="97">
        <v>2345</v>
      </c>
      <c r="K6154" s="98">
        <f t="shared" si="3299"/>
        <v>78.430000000000007</v>
      </c>
      <c r="L6154" s="99">
        <f t="shared" si="3300"/>
        <v>1.0815399999999999</v>
      </c>
      <c r="M6154" s="100">
        <f t="shared" si="3301"/>
        <v>1.0590999999999999</v>
      </c>
      <c r="N6154" s="101">
        <f t="shared" si="3302"/>
        <v>0.97811300000000001</v>
      </c>
      <c r="O6154" s="100">
        <f t="shared" si="3303"/>
        <v>1</v>
      </c>
      <c r="P6154" s="98">
        <f t="shared" si="3304"/>
        <v>87.87</v>
      </c>
      <c r="Q6154" s="97">
        <f t="shared" si="3305"/>
        <v>2627.31</v>
      </c>
      <c r="R6154" s="97"/>
      <c r="S6154" s="97"/>
    </row>
    <row r="6155" spans="1:19" ht="22.5" x14ac:dyDescent="0.25">
      <c r="A6155" s="89" t="s">
        <v>12927</v>
      </c>
      <c r="B6155" s="89" t="s">
        <v>12714</v>
      </c>
      <c r="C6155" s="89"/>
      <c r="D6155" s="89" t="s">
        <v>1017</v>
      </c>
      <c r="E6155" s="94" t="s">
        <v>626</v>
      </c>
      <c r="F6155" s="95" t="s">
        <v>627</v>
      </c>
      <c r="G6155" s="89" t="s">
        <v>110</v>
      </c>
      <c r="H6155" s="89" t="s">
        <v>12928</v>
      </c>
      <c r="I6155" s="96">
        <v>1</v>
      </c>
      <c r="J6155" s="97">
        <v>15666</v>
      </c>
      <c r="K6155" s="98">
        <f t="shared" si="3299"/>
        <v>25267.74</v>
      </c>
      <c r="L6155" s="99">
        <f t="shared" si="3300"/>
        <v>1.0815399999999999</v>
      </c>
      <c r="M6155" s="100">
        <f t="shared" si="3301"/>
        <v>1.0590999999999999</v>
      </c>
      <c r="N6155" s="101">
        <f t="shared" si="3302"/>
        <v>0.97811300000000001</v>
      </c>
      <c r="O6155" s="100">
        <f t="shared" si="3303"/>
        <v>1</v>
      </c>
      <c r="P6155" s="98">
        <f t="shared" si="3304"/>
        <v>28309.68</v>
      </c>
      <c r="Q6155" s="97">
        <f t="shared" si="3305"/>
        <v>17552</v>
      </c>
      <c r="R6155" s="97"/>
      <c r="S6155" s="97"/>
    </row>
    <row r="6156" spans="1:19" x14ac:dyDescent="0.25">
      <c r="A6156" s="89" t="s">
        <v>12929</v>
      </c>
      <c r="B6156" s="89" t="s">
        <v>12714</v>
      </c>
      <c r="C6156" s="89"/>
      <c r="D6156" s="89" t="s">
        <v>1022</v>
      </c>
      <c r="E6156" s="94" t="s">
        <v>630</v>
      </c>
      <c r="F6156" s="95" t="s">
        <v>631</v>
      </c>
      <c r="G6156" s="89" t="s">
        <v>502</v>
      </c>
      <c r="H6156" s="89" t="s">
        <v>12930</v>
      </c>
      <c r="I6156" s="96">
        <v>1</v>
      </c>
      <c r="J6156" s="97">
        <v>-3217</v>
      </c>
      <c r="K6156" s="98">
        <f t="shared" si="3299"/>
        <v>21619.62</v>
      </c>
      <c r="L6156" s="99">
        <f t="shared" si="3300"/>
        <v>1.0815399999999999</v>
      </c>
      <c r="M6156" s="100">
        <f t="shared" si="3301"/>
        <v>1.0590999999999999</v>
      </c>
      <c r="N6156" s="101">
        <f t="shared" si="3302"/>
        <v>0.97811300000000001</v>
      </c>
      <c r="O6156" s="100">
        <f t="shared" si="3303"/>
        <v>1</v>
      </c>
      <c r="P6156" s="98">
        <f t="shared" si="3304"/>
        <v>24222.37</v>
      </c>
      <c r="Q6156" s="97">
        <f t="shared" si="3305"/>
        <v>-3604.29</v>
      </c>
      <c r="R6156" s="97"/>
      <c r="S6156" s="97"/>
    </row>
    <row r="6157" spans="1:19" x14ac:dyDescent="0.25">
      <c r="A6157" s="89" t="s">
        <v>12931</v>
      </c>
      <c r="B6157" s="89" t="s">
        <v>12714</v>
      </c>
      <c r="C6157" s="89"/>
      <c r="D6157" s="89" t="s">
        <v>1027</v>
      </c>
      <c r="E6157" s="94" t="s">
        <v>634</v>
      </c>
      <c r="F6157" s="95" t="s">
        <v>635</v>
      </c>
      <c r="G6157" s="89" t="s">
        <v>502</v>
      </c>
      <c r="H6157" s="89" t="s">
        <v>12932</v>
      </c>
      <c r="I6157" s="96">
        <v>1</v>
      </c>
      <c r="J6157" s="97">
        <v>-541</v>
      </c>
      <c r="K6157" s="98">
        <f t="shared" si="3299"/>
        <v>36357.53</v>
      </c>
      <c r="L6157" s="99">
        <f t="shared" si="3300"/>
        <v>1.0815399999999999</v>
      </c>
      <c r="M6157" s="100">
        <f t="shared" si="3301"/>
        <v>1.0590999999999999</v>
      </c>
      <c r="N6157" s="101">
        <f t="shared" si="3302"/>
        <v>0.97811300000000001</v>
      </c>
      <c r="O6157" s="100">
        <f t="shared" si="3303"/>
        <v>1</v>
      </c>
      <c r="P6157" s="98">
        <f t="shared" si="3304"/>
        <v>40734.550000000003</v>
      </c>
      <c r="Q6157" s="97">
        <f t="shared" si="3305"/>
        <v>-606.13</v>
      </c>
      <c r="R6157" s="97"/>
      <c r="S6157" s="97"/>
    </row>
    <row r="6158" spans="1:19" x14ac:dyDescent="0.25">
      <c r="A6158" s="89" t="s">
        <v>12933</v>
      </c>
      <c r="B6158" s="89" t="s">
        <v>12714</v>
      </c>
      <c r="C6158" s="89"/>
      <c r="D6158" s="89" t="s">
        <v>1032</v>
      </c>
      <c r="E6158" s="94" t="s">
        <v>638</v>
      </c>
      <c r="F6158" s="95" t="s">
        <v>639</v>
      </c>
      <c r="G6158" s="89" t="s">
        <v>518</v>
      </c>
      <c r="H6158" s="89" t="s">
        <v>2583</v>
      </c>
      <c r="I6158" s="96">
        <v>1</v>
      </c>
      <c r="J6158" s="97">
        <v>6660</v>
      </c>
      <c r="K6158" s="98">
        <f t="shared" si="3299"/>
        <v>53.71</v>
      </c>
      <c r="L6158" s="99">
        <f t="shared" si="3300"/>
        <v>1.0815399999999999</v>
      </c>
      <c r="M6158" s="100">
        <f t="shared" si="3301"/>
        <v>1.0590999999999999</v>
      </c>
      <c r="N6158" s="101">
        <f t="shared" si="3302"/>
        <v>0.97811300000000001</v>
      </c>
      <c r="O6158" s="100">
        <f t="shared" si="3303"/>
        <v>1</v>
      </c>
      <c r="P6158" s="98">
        <f t="shared" si="3304"/>
        <v>60.18</v>
      </c>
      <c r="Q6158" s="97">
        <f t="shared" si="3305"/>
        <v>7462.32</v>
      </c>
      <c r="R6158" s="97"/>
      <c r="S6158" s="97"/>
    </row>
    <row r="6159" spans="1:19" x14ac:dyDescent="0.25">
      <c r="A6159" s="89" t="s">
        <v>12934</v>
      </c>
      <c r="B6159" s="89" t="s">
        <v>12714</v>
      </c>
      <c r="C6159" s="89"/>
      <c r="D6159" s="89" t="s">
        <v>1037</v>
      </c>
      <c r="E6159" s="94" t="s">
        <v>798</v>
      </c>
      <c r="F6159" s="95" t="s">
        <v>12935</v>
      </c>
      <c r="G6159" s="89" t="s">
        <v>110</v>
      </c>
      <c r="H6159" s="89" t="s">
        <v>12936</v>
      </c>
      <c r="I6159" s="96">
        <v>1</v>
      </c>
      <c r="J6159" s="97">
        <v>36097</v>
      </c>
      <c r="K6159" s="98">
        <f t="shared" si="3299"/>
        <v>28200.78</v>
      </c>
      <c r="L6159" s="99">
        <f t="shared" si="3300"/>
        <v>1.0815399999999999</v>
      </c>
      <c r="M6159" s="100">
        <f t="shared" si="3301"/>
        <v>1.0590999999999999</v>
      </c>
      <c r="N6159" s="101">
        <f t="shared" si="3302"/>
        <v>0.97811300000000001</v>
      </c>
      <c r="O6159" s="100">
        <f t="shared" si="3303"/>
        <v>1</v>
      </c>
      <c r="P6159" s="98">
        <f t="shared" si="3304"/>
        <v>31595.83</v>
      </c>
      <c r="Q6159" s="97">
        <f t="shared" si="3305"/>
        <v>40442.660000000003</v>
      </c>
      <c r="R6159" s="97"/>
      <c r="S6159" s="97"/>
    </row>
    <row r="6160" spans="1:19" x14ac:dyDescent="0.25">
      <c r="A6160" s="89" t="s">
        <v>12937</v>
      </c>
      <c r="B6160" s="89" t="s">
        <v>12714</v>
      </c>
      <c r="C6160" s="89"/>
      <c r="D6160" s="89" t="s">
        <v>1045</v>
      </c>
      <c r="E6160" s="94" t="s">
        <v>804</v>
      </c>
      <c r="F6160" s="95" t="s">
        <v>805</v>
      </c>
      <c r="G6160" s="89" t="s">
        <v>502</v>
      </c>
      <c r="H6160" s="89" t="s">
        <v>12938</v>
      </c>
      <c r="I6160" s="96">
        <v>1</v>
      </c>
      <c r="J6160" s="97">
        <v>-251</v>
      </c>
      <c r="K6160" s="98">
        <f t="shared" si="3299"/>
        <v>9804.69</v>
      </c>
      <c r="L6160" s="99">
        <f t="shared" si="3300"/>
        <v>1.0815399999999999</v>
      </c>
      <c r="M6160" s="100">
        <f t="shared" si="3301"/>
        <v>1.0590999999999999</v>
      </c>
      <c r="N6160" s="101">
        <f t="shared" si="3302"/>
        <v>0.97811300000000001</v>
      </c>
      <c r="O6160" s="100">
        <f t="shared" si="3303"/>
        <v>1</v>
      </c>
      <c r="P6160" s="98">
        <f t="shared" si="3304"/>
        <v>10985.06</v>
      </c>
      <c r="Q6160" s="97">
        <f t="shared" si="3305"/>
        <v>-281.22000000000003</v>
      </c>
      <c r="R6160" s="97"/>
      <c r="S6160" s="97"/>
    </row>
    <row r="6161" spans="1:19" x14ac:dyDescent="0.25">
      <c r="A6161" s="89" t="s">
        <v>12939</v>
      </c>
      <c r="B6161" s="89" t="s">
        <v>12714</v>
      </c>
      <c r="C6161" s="89"/>
      <c r="D6161" s="89" t="s">
        <v>1050</v>
      </c>
      <c r="E6161" s="94" t="s">
        <v>634</v>
      </c>
      <c r="F6161" s="95" t="s">
        <v>635</v>
      </c>
      <c r="G6161" s="89" t="s">
        <v>502</v>
      </c>
      <c r="H6161" s="89" t="s">
        <v>12940</v>
      </c>
      <c r="I6161" s="96">
        <v>1</v>
      </c>
      <c r="J6161" s="97">
        <v>-1863</v>
      </c>
      <c r="K6161" s="98">
        <f t="shared" si="3299"/>
        <v>36386.720000000001</v>
      </c>
      <c r="L6161" s="99">
        <f t="shared" si="3300"/>
        <v>1.0815399999999999</v>
      </c>
      <c r="M6161" s="100">
        <f t="shared" si="3301"/>
        <v>1.0590999999999999</v>
      </c>
      <c r="N6161" s="101">
        <f t="shared" si="3302"/>
        <v>0.97811300000000001</v>
      </c>
      <c r="O6161" s="100">
        <f t="shared" si="3303"/>
        <v>1</v>
      </c>
      <c r="P6161" s="98">
        <f t="shared" si="3304"/>
        <v>40767.26</v>
      </c>
      <c r="Q6161" s="97">
        <f t="shared" si="3305"/>
        <v>-2087.2800000000002</v>
      </c>
      <c r="R6161" s="97"/>
      <c r="S6161" s="97"/>
    </row>
    <row r="6162" spans="1:19" x14ac:dyDescent="0.25">
      <c r="A6162" s="89" t="s">
        <v>12941</v>
      </c>
      <c r="B6162" s="89" t="s">
        <v>12714</v>
      </c>
      <c r="C6162" s="89"/>
      <c r="D6162" s="89" t="s">
        <v>1058</v>
      </c>
      <c r="E6162" s="94" t="s">
        <v>638</v>
      </c>
      <c r="F6162" s="95" t="s">
        <v>639</v>
      </c>
      <c r="G6162" s="89" t="s">
        <v>518</v>
      </c>
      <c r="H6162" s="89" t="s">
        <v>12942</v>
      </c>
      <c r="I6162" s="96">
        <v>1</v>
      </c>
      <c r="J6162" s="97">
        <v>4812</v>
      </c>
      <c r="K6162" s="98">
        <f t="shared" si="3299"/>
        <v>53.71</v>
      </c>
      <c r="L6162" s="99">
        <f t="shared" si="3300"/>
        <v>1.0815399999999999</v>
      </c>
      <c r="M6162" s="100">
        <f t="shared" si="3301"/>
        <v>1.0590999999999999</v>
      </c>
      <c r="N6162" s="101">
        <f t="shared" si="3302"/>
        <v>0.97811300000000001</v>
      </c>
      <c r="O6162" s="100">
        <f t="shared" si="3303"/>
        <v>1</v>
      </c>
      <c r="P6162" s="98">
        <f t="shared" si="3304"/>
        <v>60.18</v>
      </c>
      <c r="Q6162" s="97">
        <f t="shared" si="3305"/>
        <v>5392.13</v>
      </c>
      <c r="R6162" s="97"/>
      <c r="S6162" s="97"/>
    </row>
    <row r="6163" spans="1:19" ht="22.5" x14ac:dyDescent="0.25">
      <c r="A6163" s="89" t="s">
        <v>12943</v>
      </c>
      <c r="B6163" s="89" t="s">
        <v>12714</v>
      </c>
      <c r="C6163" s="89"/>
      <c r="D6163" s="89" t="s">
        <v>1063</v>
      </c>
      <c r="E6163" s="94" t="s">
        <v>12823</v>
      </c>
      <c r="F6163" s="95" t="s">
        <v>12944</v>
      </c>
      <c r="G6163" s="89" t="s">
        <v>110</v>
      </c>
      <c r="H6163" s="89" t="s">
        <v>12945</v>
      </c>
      <c r="I6163" s="96">
        <v>1</v>
      </c>
      <c r="J6163" s="97">
        <v>3008</v>
      </c>
      <c r="K6163" s="98">
        <f t="shared" si="3299"/>
        <v>23590.86</v>
      </c>
      <c r="L6163" s="99">
        <f t="shared" si="3300"/>
        <v>1.0815399999999999</v>
      </c>
      <c r="M6163" s="100">
        <f t="shared" si="3301"/>
        <v>1.0590999999999999</v>
      </c>
      <c r="N6163" s="101">
        <f t="shared" si="3302"/>
        <v>0.97811300000000001</v>
      </c>
      <c r="O6163" s="100">
        <f t="shared" si="3303"/>
        <v>1</v>
      </c>
      <c r="P6163" s="98">
        <f t="shared" si="3304"/>
        <v>26430.92</v>
      </c>
      <c r="Q6163" s="97">
        <f t="shared" si="3305"/>
        <v>3370.13</v>
      </c>
      <c r="R6163" s="97"/>
      <c r="S6163" s="97"/>
    </row>
    <row r="6164" spans="1:19" ht="22.5" x14ac:dyDescent="0.25">
      <c r="A6164" s="89" t="s">
        <v>12946</v>
      </c>
      <c r="B6164" s="89" t="s">
        <v>12714</v>
      </c>
      <c r="C6164" s="89"/>
      <c r="D6164" s="89" t="s">
        <v>1068</v>
      </c>
      <c r="E6164" s="94" t="s">
        <v>12827</v>
      </c>
      <c r="F6164" s="95" t="s">
        <v>12828</v>
      </c>
      <c r="G6164" s="89" t="s">
        <v>110</v>
      </c>
      <c r="H6164" s="89" t="s">
        <v>12947</v>
      </c>
      <c r="I6164" s="96">
        <v>1</v>
      </c>
      <c r="J6164" s="97">
        <v>1500</v>
      </c>
      <c r="K6164" s="98">
        <f t="shared" si="3299"/>
        <v>11764.71</v>
      </c>
      <c r="L6164" s="99">
        <f t="shared" si="3300"/>
        <v>1.0815399999999999</v>
      </c>
      <c r="M6164" s="100">
        <f t="shared" si="3301"/>
        <v>1.0590999999999999</v>
      </c>
      <c r="N6164" s="101">
        <f t="shared" si="3302"/>
        <v>0.97811300000000001</v>
      </c>
      <c r="O6164" s="100">
        <f t="shared" si="3303"/>
        <v>1</v>
      </c>
      <c r="P6164" s="98">
        <f t="shared" si="3304"/>
        <v>13181.04</v>
      </c>
      <c r="Q6164" s="97">
        <f t="shared" si="3305"/>
        <v>1680.58</v>
      </c>
      <c r="R6164" s="97"/>
      <c r="S6164" s="97"/>
    </row>
    <row r="6165" spans="1:19" x14ac:dyDescent="0.25">
      <c r="A6165" s="89" t="s">
        <v>12948</v>
      </c>
      <c r="B6165" s="89" t="s">
        <v>12714</v>
      </c>
      <c r="C6165" s="89"/>
      <c r="D6165" s="89" t="s">
        <v>1074</v>
      </c>
      <c r="E6165" s="94" t="s">
        <v>7979</v>
      </c>
      <c r="F6165" s="95" t="s">
        <v>7980</v>
      </c>
      <c r="G6165" s="89" t="s">
        <v>81</v>
      </c>
      <c r="H6165" s="89" t="s">
        <v>2537</v>
      </c>
      <c r="I6165" s="96">
        <v>1</v>
      </c>
      <c r="J6165" s="97">
        <v>1876</v>
      </c>
      <c r="K6165" s="98">
        <f t="shared" si="3299"/>
        <v>4690</v>
      </c>
      <c r="L6165" s="99">
        <f t="shared" si="3300"/>
        <v>1.0815399999999999</v>
      </c>
      <c r="M6165" s="100">
        <f t="shared" si="3301"/>
        <v>1.0590999999999999</v>
      </c>
      <c r="N6165" s="101">
        <f t="shared" si="3302"/>
        <v>0.97811300000000001</v>
      </c>
      <c r="O6165" s="100">
        <f t="shared" si="3303"/>
        <v>1</v>
      </c>
      <c r="P6165" s="98">
        <f t="shared" si="3304"/>
        <v>5254.62</v>
      </c>
      <c r="Q6165" s="97">
        <f t="shared" si="3305"/>
        <v>2101.85</v>
      </c>
      <c r="R6165" s="97"/>
      <c r="S6165" s="97"/>
    </row>
    <row r="6166" spans="1:19" x14ac:dyDescent="0.25">
      <c r="A6166" s="89" t="s">
        <v>12949</v>
      </c>
      <c r="B6166" s="89" t="s">
        <v>12714</v>
      </c>
      <c r="C6166" s="89"/>
      <c r="D6166" s="89" t="s">
        <v>1080</v>
      </c>
      <c r="E6166" s="94" t="s">
        <v>2218</v>
      </c>
      <c r="F6166" s="95" t="s">
        <v>12950</v>
      </c>
      <c r="G6166" s="89" t="s">
        <v>110</v>
      </c>
      <c r="H6166" s="89" t="s">
        <v>72</v>
      </c>
      <c r="I6166" s="96">
        <v>1</v>
      </c>
      <c r="J6166" s="97">
        <v>2347</v>
      </c>
      <c r="K6166" s="98">
        <f t="shared" si="3299"/>
        <v>29337.5</v>
      </c>
      <c r="L6166" s="99">
        <f t="shared" si="3300"/>
        <v>1.0815399999999999</v>
      </c>
      <c r="M6166" s="100">
        <f t="shared" si="3301"/>
        <v>1.0590999999999999</v>
      </c>
      <c r="N6166" s="101">
        <f t="shared" si="3302"/>
        <v>0.97811300000000001</v>
      </c>
      <c r="O6166" s="100">
        <f t="shared" si="3303"/>
        <v>1</v>
      </c>
      <c r="P6166" s="98">
        <f t="shared" si="3304"/>
        <v>32869.39</v>
      </c>
      <c r="Q6166" s="97">
        <f t="shared" si="3305"/>
        <v>2629.55</v>
      </c>
      <c r="R6166" s="97"/>
      <c r="S6166" s="97"/>
    </row>
    <row r="6167" spans="1:19" ht="22.5" x14ac:dyDescent="0.25">
      <c r="A6167" s="89" t="s">
        <v>12951</v>
      </c>
      <c r="B6167" s="89" t="s">
        <v>12714</v>
      </c>
      <c r="C6167" s="89"/>
      <c r="D6167" s="89" t="s">
        <v>1084</v>
      </c>
      <c r="E6167" s="94" t="s">
        <v>4220</v>
      </c>
      <c r="F6167" s="95" t="s">
        <v>12952</v>
      </c>
      <c r="G6167" s="89" t="s">
        <v>110</v>
      </c>
      <c r="H6167" s="89" t="s">
        <v>72</v>
      </c>
      <c r="I6167" s="96">
        <v>1</v>
      </c>
      <c r="J6167" s="97">
        <v>286</v>
      </c>
      <c r="K6167" s="98">
        <f t="shared" si="3299"/>
        <v>3575</v>
      </c>
      <c r="L6167" s="99">
        <f t="shared" si="3300"/>
        <v>1.0815399999999999</v>
      </c>
      <c r="M6167" s="100">
        <f t="shared" si="3301"/>
        <v>1.0590999999999999</v>
      </c>
      <c r="N6167" s="101">
        <f t="shared" si="3302"/>
        <v>0.97811300000000001</v>
      </c>
      <c r="O6167" s="100">
        <f t="shared" si="3303"/>
        <v>1</v>
      </c>
      <c r="P6167" s="98">
        <f t="shared" si="3304"/>
        <v>4005.39</v>
      </c>
      <c r="Q6167" s="97">
        <f t="shared" si="3305"/>
        <v>320.43</v>
      </c>
      <c r="R6167" s="97"/>
      <c r="S6167" s="97"/>
    </row>
    <row r="6168" spans="1:19" x14ac:dyDescent="0.25">
      <c r="A6168" s="89" t="s">
        <v>12953</v>
      </c>
      <c r="B6168" s="89" t="s">
        <v>12714</v>
      </c>
      <c r="C6168" s="89"/>
      <c r="D6168" s="89" t="s">
        <v>1088</v>
      </c>
      <c r="E6168" s="94" t="s">
        <v>7979</v>
      </c>
      <c r="F6168" s="95" t="s">
        <v>7980</v>
      </c>
      <c r="G6168" s="89" t="s">
        <v>81</v>
      </c>
      <c r="H6168" s="89" t="s">
        <v>2537</v>
      </c>
      <c r="I6168" s="96">
        <v>1</v>
      </c>
      <c r="J6168" s="97">
        <v>1876</v>
      </c>
      <c r="K6168" s="98">
        <f t="shared" si="3299"/>
        <v>4690</v>
      </c>
      <c r="L6168" s="99">
        <f t="shared" si="3300"/>
        <v>1.0815399999999999</v>
      </c>
      <c r="M6168" s="100">
        <f t="shared" si="3301"/>
        <v>1.0590999999999999</v>
      </c>
      <c r="N6168" s="101">
        <f t="shared" si="3302"/>
        <v>0.97811300000000001</v>
      </c>
      <c r="O6168" s="100">
        <f t="shared" si="3303"/>
        <v>1</v>
      </c>
      <c r="P6168" s="98">
        <f t="shared" si="3304"/>
        <v>5254.62</v>
      </c>
      <c r="Q6168" s="97">
        <f t="shared" si="3305"/>
        <v>2101.85</v>
      </c>
      <c r="R6168" s="97"/>
      <c r="S6168" s="97"/>
    </row>
    <row r="6169" spans="1:19" x14ac:dyDescent="0.25">
      <c r="A6169" s="72"/>
      <c r="B6169" s="77"/>
      <c r="C6169" s="77"/>
      <c r="D6169" s="77"/>
      <c r="E6169" s="76"/>
      <c r="F6169" s="76" t="s">
        <v>12954</v>
      </c>
      <c r="G6169" s="77"/>
      <c r="H6169" s="77"/>
      <c r="I6169" s="78"/>
      <c r="J6169" s="79">
        <f>J6170+J6191+J6206+J6220+J6372+J6445+J6472+J6513+J6527+J6541+J6555+J6569+J6584</f>
        <v>15297006</v>
      </c>
      <c r="K6169" s="98"/>
      <c r="L6169" s="99"/>
      <c r="M6169" s="100"/>
      <c r="N6169" s="101"/>
      <c r="O6169" s="100"/>
      <c r="P6169" s="98"/>
      <c r="Q6169" s="79">
        <f>Q6170+Q6191+Q6206+Q6220+Q6372+Q6445+Q6472+Q6513+Q6527+Q6541+Q6555+Q6569+Q6584</f>
        <v>17138593.57</v>
      </c>
      <c r="R6169" s="79">
        <f t="shared" ref="R6169:S6169" si="3306">R6170+R6191+R6206+R6220+R6372+R6445+R6472+R6513+R6527+R6541+R6555+R6569+R6584</f>
        <v>0</v>
      </c>
      <c r="S6169" s="79">
        <f t="shared" si="3306"/>
        <v>0</v>
      </c>
    </row>
    <row r="6170" spans="1:19" x14ac:dyDescent="0.25">
      <c r="A6170" s="82" t="s">
        <v>9506</v>
      </c>
      <c r="B6170" s="104"/>
      <c r="C6170" s="104"/>
      <c r="D6170" s="104"/>
      <c r="E6170" s="86"/>
      <c r="F6170" s="86" t="s">
        <v>12956</v>
      </c>
      <c r="G6170" s="82"/>
      <c r="H6170" s="82"/>
      <c r="I6170" s="87"/>
      <c r="J6170" s="88">
        <f>SUM(J6171:J6190)</f>
        <v>1608011</v>
      </c>
      <c r="K6170" s="98"/>
      <c r="L6170" s="99"/>
      <c r="M6170" s="100"/>
      <c r="N6170" s="101"/>
      <c r="O6170" s="100"/>
      <c r="P6170" s="98"/>
      <c r="Q6170" s="88">
        <f>SUM(Q6171:Q6190)</f>
        <v>1801597.41</v>
      </c>
      <c r="R6170" s="88">
        <f t="shared" ref="R6170:S6170" si="3307">SUM(R6171:R6190)</f>
        <v>0</v>
      </c>
      <c r="S6170" s="88">
        <f t="shared" si="3307"/>
        <v>0</v>
      </c>
    </row>
    <row r="6171" spans="1:19" x14ac:dyDescent="0.25">
      <c r="A6171" s="89"/>
      <c r="B6171" s="90"/>
      <c r="C6171" s="90"/>
      <c r="D6171" s="91"/>
      <c r="E6171" s="92"/>
      <c r="F6171" s="92" t="s">
        <v>12957</v>
      </c>
      <c r="G6171" s="91"/>
      <c r="H6171" s="91"/>
      <c r="I6171" s="93">
        <v>1</v>
      </c>
      <c r="J6171" s="91"/>
      <c r="K6171" s="98"/>
      <c r="L6171" s="99"/>
      <c r="M6171" s="100"/>
      <c r="N6171" s="101"/>
      <c r="O6171" s="100"/>
      <c r="P6171" s="98"/>
      <c r="Q6171" s="91"/>
      <c r="R6171" s="91"/>
      <c r="S6171" s="91"/>
    </row>
    <row r="6172" spans="1:19" ht="22.5" x14ac:dyDescent="0.25">
      <c r="A6172" s="89" t="s">
        <v>12958</v>
      </c>
      <c r="B6172" s="89" t="s">
        <v>12959</v>
      </c>
      <c r="C6172" s="89"/>
      <c r="D6172" s="89" t="s">
        <v>12</v>
      </c>
      <c r="E6172" s="94" t="s">
        <v>10512</v>
      </c>
      <c r="F6172" s="95" t="s">
        <v>10513</v>
      </c>
      <c r="G6172" s="89" t="s">
        <v>37</v>
      </c>
      <c r="H6172" s="89" t="s">
        <v>12960</v>
      </c>
      <c r="I6172" s="96">
        <v>1</v>
      </c>
      <c r="J6172" s="97">
        <v>11638</v>
      </c>
      <c r="K6172" s="98">
        <f t="shared" ref="K6172:K6190" si="3308">J6172/H6172</f>
        <v>75571.429999999993</v>
      </c>
      <c r="L6172" s="99">
        <f t="shared" ref="L6172:L6190" si="3309">$L$8</f>
        <v>1.0815399999999999</v>
      </c>
      <c r="M6172" s="100">
        <f t="shared" ref="M6172:M6190" si="3310">$M$8</f>
        <v>1.0590999999999999</v>
      </c>
      <c r="N6172" s="101">
        <f t="shared" ref="N6172:N6190" si="3311">$N$8</f>
        <v>0.97811300000000001</v>
      </c>
      <c r="O6172" s="100">
        <f t="shared" ref="O6172:O6190" si="3312">$O$8</f>
        <v>1</v>
      </c>
      <c r="P6172" s="98">
        <f>K6172*L6172*M6172*N6172*O6172</f>
        <v>84669.35</v>
      </c>
      <c r="Q6172" s="97">
        <f t="shared" ref="Q6172:Q6190" si="3313">H6172*P6172</f>
        <v>13039.08</v>
      </c>
      <c r="R6172" s="97"/>
      <c r="S6172" s="97"/>
    </row>
    <row r="6173" spans="1:19" ht="22.5" x14ac:dyDescent="0.25">
      <c r="A6173" s="89" t="s">
        <v>12961</v>
      </c>
      <c r="B6173" s="89" t="s">
        <v>12959</v>
      </c>
      <c r="C6173" s="89"/>
      <c r="D6173" s="89" t="s">
        <v>24</v>
      </c>
      <c r="E6173" s="94" t="s">
        <v>137</v>
      </c>
      <c r="F6173" s="95" t="s">
        <v>694</v>
      </c>
      <c r="G6173" s="89" t="s">
        <v>37</v>
      </c>
      <c r="H6173" s="89" t="s">
        <v>5978</v>
      </c>
      <c r="I6173" s="96">
        <v>1</v>
      </c>
      <c r="J6173" s="97">
        <v>1723</v>
      </c>
      <c r="K6173" s="98">
        <f t="shared" si="3308"/>
        <v>87908.160000000003</v>
      </c>
      <c r="L6173" s="99">
        <f t="shared" si="3309"/>
        <v>1.0815399999999999</v>
      </c>
      <c r="M6173" s="100">
        <f t="shared" si="3310"/>
        <v>1.0590999999999999</v>
      </c>
      <c r="N6173" s="101">
        <f t="shared" si="3311"/>
        <v>0.97811300000000001</v>
      </c>
      <c r="O6173" s="100">
        <f t="shared" si="3312"/>
        <v>1</v>
      </c>
      <c r="P6173" s="98">
        <f>K6173*L6173*M6173*N6173*O6173</f>
        <v>98491.28</v>
      </c>
      <c r="Q6173" s="97">
        <f t="shared" si="3313"/>
        <v>1930.43</v>
      </c>
      <c r="R6173" s="97"/>
      <c r="S6173" s="97"/>
    </row>
    <row r="6174" spans="1:19" ht="22.5" x14ac:dyDescent="0.25">
      <c r="A6174" s="89" t="s">
        <v>12962</v>
      </c>
      <c r="B6174" s="89" t="s">
        <v>12959</v>
      </c>
      <c r="C6174" s="89"/>
      <c r="D6174" s="89" t="s">
        <v>30</v>
      </c>
      <c r="E6174" s="94" t="s">
        <v>5517</v>
      </c>
      <c r="F6174" s="95" t="s">
        <v>12082</v>
      </c>
      <c r="G6174" s="89" t="s">
        <v>51</v>
      </c>
      <c r="H6174" s="89" t="s">
        <v>12963</v>
      </c>
      <c r="I6174" s="96">
        <v>1</v>
      </c>
      <c r="J6174" s="97">
        <v>5257</v>
      </c>
      <c r="K6174" s="98">
        <f t="shared" si="3308"/>
        <v>170294.78</v>
      </c>
      <c r="L6174" s="99">
        <f t="shared" si="3309"/>
        <v>1.0815399999999999</v>
      </c>
      <c r="M6174" s="100">
        <f t="shared" si="3310"/>
        <v>1.0590999999999999</v>
      </c>
      <c r="N6174" s="101">
        <f t="shared" si="3311"/>
        <v>0.97811300000000001</v>
      </c>
      <c r="O6174" s="100">
        <f t="shared" si="3312"/>
        <v>1</v>
      </c>
      <c r="P6174" s="98">
        <f>K6174*L6174*M6174*N6174*O6174</f>
        <v>190796.29</v>
      </c>
      <c r="Q6174" s="97">
        <f t="shared" si="3313"/>
        <v>5889.88</v>
      </c>
      <c r="R6174" s="97"/>
      <c r="S6174" s="97"/>
    </row>
    <row r="6175" spans="1:19" ht="22.5" x14ac:dyDescent="0.25">
      <c r="A6175" s="89" t="s">
        <v>12964</v>
      </c>
      <c r="B6175" s="89" t="s">
        <v>12959</v>
      </c>
      <c r="C6175" s="89"/>
      <c r="D6175" s="89" t="s">
        <v>34</v>
      </c>
      <c r="E6175" s="94" t="s">
        <v>31</v>
      </c>
      <c r="F6175" s="95" t="s">
        <v>32</v>
      </c>
      <c r="G6175" s="89" t="s">
        <v>27</v>
      </c>
      <c r="H6175" s="89" t="s">
        <v>12965</v>
      </c>
      <c r="I6175" s="96">
        <v>1</v>
      </c>
      <c r="J6175" s="97">
        <v>22982</v>
      </c>
      <c r="K6175" s="98">
        <f t="shared" si="3308"/>
        <v>689.74</v>
      </c>
      <c r="L6175" s="99">
        <f t="shared" si="3309"/>
        <v>1.0815399999999999</v>
      </c>
      <c r="M6175" s="100">
        <f t="shared" si="3310"/>
        <v>1.0590999999999999</v>
      </c>
      <c r="N6175" s="101">
        <f t="shared" si="3311"/>
        <v>0.97811300000000001</v>
      </c>
      <c r="O6175" s="100">
        <f t="shared" si="3312"/>
        <v>1</v>
      </c>
      <c r="P6175" s="98">
        <f>K6175*L6175*M6175*N6175*O6175+0.01</f>
        <v>772.79</v>
      </c>
      <c r="Q6175" s="97">
        <f t="shared" si="3313"/>
        <v>25749.360000000001</v>
      </c>
      <c r="R6175" s="97"/>
      <c r="S6175" s="97"/>
    </row>
    <row r="6176" spans="1:19" ht="22.5" x14ac:dyDescent="0.25">
      <c r="A6176" s="89" t="s">
        <v>12966</v>
      </c>
      <c r="B6176" s="89" t="s">
        <v>12959</v>
      </c>
      <c r="C6176" s="89"/>
      <c r="D6176" s="89" t="s">
        <v>40</v>
      </c>
      <c r="E6176" s="94" t="s">
        <v>5521</v>
      </c>
      <c r="F6176" s="95" t="s">
        <v>5522</v>
      </c>
      <c r="G6176" s="89" t="s">
        <v>37</v>
      </c>
      <c r="H6176" s="89" t="s">
        <v>3286</v>
      </c>
      <c r="I6176" s="96">
        <v>1</v>
      </c>
      <c r="J6176" s="97">
        <v>80</v>
      </c>
      <c r="K6176" s="98">
        <f t="shared" si="3308"/>
        <v>4232.8</v>
      </c>
      <c r="L6176" s="99">
        <f t="shared" si="3309"/>
        <v>1.0815399999999999</v>
      </c>
      <c r="M6176" s="100">
        <f t="shared" si="3310"/>
        <v>1.0590999999999999</v>
      </c>
      <c r="N6176" s="101">
        <f t="shared" si="3311"/>
        <v>0.97811300000000001</v>
      </c>
      <c r="O6176" s="100">
        <f t="shared" si="3312"/>
        <v>1</v>
      </c>
      <c r="P6176" s="98">
        <f t="shared" ref="P6176:P6190" si="3314">K6176*L6176*M6176*N6176*O6176</f>
        <v>4742.38</v>
      </c>
      <c r="Q6176" s="97">
        <f t="shared" si="3313"/>
        <v>89.63</v>
      </c>
      <c r="R6176" s="97"/>
      <c r="S6176" s="97"/>
    </row>
    <row r="6177" spans="1:19" x14ac:dyDescent="0.25">
      <c r="A6177" s="89" t="s">
        <v>12967</v>
      </c>
      <c r="B6177" s="89" t="s">
        <v>12959</v>
      </c>
      <c r="C6177" s="89"/>
      <c r="D6177" s="89" t="s">
        <v>43</v>
      </c>
      <c r="E6177" s="94" t="s">
        <v>49</v>
      </c>
      <c r="F6177" s="95" t="s">
        <v>50</v>
      </c>
      <c r="G6177" s="89" t="s">
        <v>51</v>
      </c>
      <c r="H6177" s="89" t="s">
        <v>12968</v>
      </c>
      <c r="I6177" s="96">
        <v>1</v>
      </c>
      <c r="J6177" s="97">
        <v>2405</v>
      </c>
      <c r="K6177" s="98">
        <f t="shared" si="3308"/>
        <v>12724.87</v>
      </c>
      <c r="L6177" s="99">
        <f t="shared" si="3309"/>
        <v>1.0815399999999999</v>
      </c>
      <c r="M6177" s="100">
        <f t="shared" si="3310"/>
        <v>1.0590999999999999</v>
      </c>
      <c r="N6177" s="101">
        <f t="shared" si="3311"/>
        <v>0.97811300000000001</v>
      </c>
      <c r="O6177" s="100">
        <f t="shared" si="3312"/>
        <v>1</v>
      </c>
      <c r="P6177" s="98">
        <f t="shared" si="3314"/>
        <v>14256.8</v>
      </c>
      <c r="Q6177" s="97">
        <f t="shared" si="3313"/>
        <v>2694.54</v>
      </c>
      <c r="R6177" s="97"/>
      <c r="S6177" s="97"/>
    </row>
    <row r="6178" spans="1:19" x14ac:dyDescent="0.25">
      <c r="A6178" s="89" t="s">
        <v>12969</v>
      </c>
      <c r="B6178" s="89" t="s">
        <v>12959</v>
      </c>
      <c r="C6178" s="89"/>
      <c r="D6178" s="89" t="s">
        <v>48</v>
      </c>
      <c r="E6178" s="94" t="s">
        <v>552</v>
      </c>
      <c r="F6178" s="95" t="s">
        <v>553</v>
      </c>
      <c r="G6178" s="89" t="s">
        <v>81</v>
      </c>
      <c r="H6178" s="89" t="s">
        <v>48</v>
      </c>
      <c r="I6178" s="96">
        <v>1</v>
      </c>
      <c r="J6178" s="97">
        <v>15105</v>
      </c>
      <c r="K6178" s="98">
        <f t="shared" si="3308"/>
        <v>2157.86</v>
      </c>
      <c r="L6178" s="99">
        <f t="shared" si="3309"/>
        <v>1.0815399999999999</v>
      </c>
      <c r="M6178" s="100">
        <f t="shared" si="3310"/>
        <v>1.0590999999999999</v>
      </c>
      <c r="N6178" s="101">
        <f t="shared" si="3311"/>
        <v>0.97811300000000001</v>
      </c>
      <c r="O6178" s="100">
        <f t="shared" si="3312"/>
        <v>1</v>
      </c>
      <c r="P6178" s="98">
        <f t="shared" si="3314"/>
        <v>2417.64</v>
      </c>
      <c r="Q6178" s="97">
        <f t="shared" si="3313"/>
        <v>16923.48</v>
      </c>
      <c r="R6178" s="97"/>
      <c r="S6178" s="97"/>
    </row>
    <row r="6179" spans="1:19" ht="22.5" x14ac:dyDescent="0.25">
      <c r="A6179" s="89" t="s">
        <v>12970</v>
      </c>
      <c r="B6179" s="89" t="s">
        <v>12959</v>
      </c>
      <c r="C6179" s="89"/>
      <c r="D6179" s="89" t="s">
        <v>55</v>
      </c>
      <c r="E6179" s="94" t="s">
        <v>12087</v>
      </c>
      <c r="F6179" s="95" t="s">
        <v>12088</v>
      </c>
      <c r="G6179" s="89" t="s">
        <v>81</v>
      </c>
      <c r="H6179" s="89" t="s">
        <v>12971</v>
      </c>
      <c r="I6179" s="96">
        <v>1</v>
      </c>
      <c r="J6179" s="97">
        <v>1649</v>
      </c>
      <c r="K6179" s="98">
        <f t="shared" si="3308"/>
        <v>196.31</v>
      </c>
      <c r="L6179" s="99">
        <f t="shared" si="3309"/>
        <v>1.0815399999999999</v>
      </c>
      <c r="M6179" s="100">
        <f t="shared" si="3310"/>
        <v>1.0590999999999999</v>
      </c>
      <c r="N6179" s="101">
        <f t="shared" si="3311"/>
        <v>0.97811300000000001</v>
      </c>
      <c r="O6179" s="100">
        <f t="shared" si="3312"/>
        <v>1</v>
      </c>
      <c r="P6179" s="98">
        <f t="shared" si="3314"/>
        <v>219.94</v>
      </c>
      <c r="Q6179" s="97">
        <f t="shared" si="3313"/>
        <v>1847.5</v>
      </c>
      <c r="R6179" s="97"/>
      <c r="S6179" s="97"/>
    </row>
    <row r="6180" spans="1:19" ht="22.5" x14ac:dyDescent="0.25">
      <c r="A6180" s="89" t="s">
        <v>12972</v>
      </c>
      <c r="B6180" s="89" t="s">
        <v>12959</v>
      </c>
      <c r="C6180" s="89"/>
      <c r="D6180" s="89" t="s">
        <v>58</v>
      </c>
      <c r="E6180" s="94" t="s">
        <v>12090</v>
      </c>
      <c r="F6180" s="95" t="s">
        <v>12091</v>
      </c>
      <c r="G6180" s="89" t="s">
        <v>37</v>
      </c>
      <c r="H6180" s="89" t="s">
        <v>12973</v>
      </c>
      <c r="I6180" s="96">
        <v>1</v>
      </c>
      <c r="J6180" s="97">
        <v>698</v>
      </c>
      <c r="K6180" s="98">
        <f t="shared" si="3308"/>
        <v>5048.97</v>
      </c>
      <c r="L6180" s="99">
        <f t="shared" si="3309"/>
        <v>1.0815399999999999</v>
      </c>
      <c r="M6180" s="100">
        <f t="shared" si="3310"/>
        <v>1.0590999999999999</v>
      </c>
      <c r="N6180" s="101">
        <f t="shared" si="3311"/>
        <v>0.97811300000000001</v>
      </c>
      <c r="O6180" s="100">
        <f t="shared" si="3312"/>
        <v>1</v>
      </c>
      <c r="P6180" s="98">
        <f t="shared" si="3314"/>
        <v>5656.81</v>
      </c>
      <c r="Q6180" s="97">
        <f t="shared" si="3313"/>
        <v>782.03</v>
      </c>
      <c r="R6180" s="97"/>
      <c r="S6180" s="97"/>
    </row>
    <row r="6181" spans="1:19" x14ac:dyDescent="0.25">
      <c r="A6181" s="89" t="s">
        <v>12974</v>
      </c>
      <c r="B6181" s="89" t="s">
        <v>12959</v>
      </c>
      <c r="C6181" s="89"/>
      <c r="D6181" s="89" t="s">
        <v>60</v>
      </c>
      <c r="E6181" s="94" t="s">
        <v>49</v>
      </c>
      <c r="F6181" s="95" t="s">
        <v>50</v>
      </c>
      <c r="G6181" s="89" t="s">
        <v>51</v>
      </c>
      <c r="H6181" s="89" t="s">
        <v>12975</v>
      </c>
      <c r="I6181" s="96">
        <v>1</v>
      </c>
      <c r="J6181" s="97">
        <v>17590</v>
      </c>
      <c r="K6181" s="98">
        <f t="shared" si="3308"/>
        <v>12723.7</v>
      </c>
      <c r="L6181" s="99">
        <f t="shared" si="3309"/>
        <v>1.0815399999999999</v>
      </c>
      <c r="M6181" s="100">
        <f t="shared" si="3310"/>
        <v>1.0590999999999999</v>
      </c>
      <c r="N6181" s="101">
        <f t="shared" si="3311"/>
        <v>0.97811300000000001</v>
      </c>
      <c r="O6181" s="100">
        <f t="shared" si="3312"/>
        <v>1</v>
      </c>
      <c r="P6181" s="98">
        <f t="shared" si="3314"/>
        <v>14255.49</v>
      </c>
      <c r="Q6181" s="97">
        <f t="shared" si="3313"/>
        <v>19707.64</v>
      </c>
      <c r="R6181" s="97"/>
      <c r="S6181" s="97"/>
    </row>
    <row r="6182" spans="1:19" ht="22.5" x14ac:dyDescent="0.25">
      <c r="A6182" s="89" t="s">
        <v>12976</v>
      </c>
      <c r="B6182" s="89" t="s">
        <v>12959</v>
      </c>
      <c r="C6182" s="89"/>
      <c r="D6182" s="89" t="s">
        <v>65</v>
      </c>
      <c r="E6182" s="94" t="s">
        <v>12977</v>
      </c>
      <c r="F6182" s="95" t="s">
        <v>12978</v>
      </c>
      <c r="G6182" s="89" t="s">
        <v>648</v>
      </c>
      <c r="H6182" s="89" t="s">
        <v>43</v>
      </c>
      <c r="I6182" s="96">
        <v>1</v>
      </c>
      <c r="J6182" s="97">
        <v>134208</v>
      </c>
      <c r="K6182" s="98">
        <f t="shared" si="3308"/>
        <v>22368</v>
      </c>
      <c r="L6182" s="99">
        <f t="shared" si="3309"/>
        <v>1.0815399999999999</v>
      </c>
      <c r="M6182" s="100">
        <f t="shared" si="3310"/>
        <v>1.0590999999999999</v>
      </c>
      <c r="N6182" s="101">
        <f t="shared" si="3311"/>
        <v>0.97811300000000001</v>
      </c>
      <c r="O6182" s="100">
        <f t="shared" si="3312"/>
        <v>1</v>
      </c>
      <c r="P6182" s="98">
        <f t="shared" si="3314"/>
        <v>25060.85</v>
      </c>
      <c r="Q6182" s="97">
        <f t="shared" si="3313"/>
        <v>150365.1</v>
      </c>
      <c r="R6182" s="97"/>
      <c r="S6182" s="97"/>
    </row>
    <row r="6183" spans="1:19" ht="22.5" x14ac:dyDescent="0.25">
      <c r="A6183" s="89" t="s">
        <v>12979</v>
      </c>
      <c r="B6183" s="89" t="s">
        <v>12959</v>
      </c>
      <c r="C6183" s="89"/>
      <c r="D6183" s="89" t="s">
        <v>68</v>
      </c>
      <c r="E6183" s="94" t="s">
        <v>12980</v>
      </c>
      <c r="F6183" s="95" t="s">
        <v>12981</v>
      </c>
      <c r="G6183" s="89" t="s">
        <v>648</v>
      </c>
      <c r="H6183" s="89" t="s">
        <v>12</v>
      </c>
      <c r="I6183" s="96">
        <v>1</v>
      </c>
      <c r="J6183" s="97">
        <v>34298</v>
      </c>
      <c r="K6183" s="98">
        <f t="shared" si="3308"/>
        <v>34298</v>
      </c>
      <c r="L6183" s="99">
        <f t="shared" si="3309"/>
        <v>1.0815399999999999</v>
      </c>
      <c r="M6183" s="100">
        <f t="shared" si="3310"/>
        <v>1.0590999999999999</v>
      </c>
      <c r="N6183" s="101">
        <f t="shared" si="3311"/>
        <v>0.97811300000000001</v>
      </c>
      <c r="O6183" s="100">
        <f t="shared" si="3312"/>
        <v>1</v>
      </c>
      <c r="P6183" s="98">
        <f t="shared" si="3314"/>
        <v>38427.08</v>
      </c>
      <c r="Q6183" s="97">
        <f t="shared" si="3313"/>
        <v>38427.08</v>
      </c>
      <c r="R6183" s="97"/>
      <c r="S6183" s="97"/>
    </row>
    <row r="6184" spans="1:19" ht="22.5" x14ac:dyDescent="0.25">
      <c r="A6184" s="89" t="s">
        <v>12982</v>
      </c>
      <c r="B6184" s="89" t="s">
        <v>12959</v>
      </c>
      <c r="C6184" s="89"/>
      <c r="D6184" s="89" t="s">
        <v>70</v>
      </c>
      <c r="E6184" s="94" t="s">
        <v>12983</v>
      </c>
      <c r="F6184" s="95" t="s">
        <v>12984</v>
      </c>
      <c r="G6184" s="89" t="s">
        <v>648</v>
      </c>
      <c r="H6184" s="89" t="s">
        <v>12</v>
      </c>
      <c r="I6184" s="96">
        <v>1</v>
      </c>
      <c r="J6184" s="97">
        <v>113332</v>
      </c>
      <c r="K6184" s="98">
        <f t="shared" si="3308"/>
        <v>113332</v>
      </c>
      <c r="L6184" s="99">
        <f t="shared" si="3309"/>
        <v>1.0815399999999999</v>
      </c>
      <c r="M6184" s="100">
        <f t="shared" si="3310"/>
        <v>1.0590999999999999</v>
      </c>
      <c r="N6184" s="101">
        <f t="shared" si="3311"/>
        <v>0.97811300000000001</v>
      </c>
      <c r="O6184" s="100">
        <f t="shared" si="3312"/>
        <v>1</v>
      </c>
      <c r="P6184" s="98">
        <f t="shared" si="3314"/>
        <v>126975.85</v>
      </c>
      <c r="Q6184" s="97">
        <f t="shared" si="3313"/>
        <v>126975.85</v>
      </c>
      <c r="R6184" s="97"/>
      <c r="S6184" s="97"/>
    </row>
    <row r="6185" spans="1:19" ht="22.5" x14ac:dyDescent="0.25">
      <c r="A6185" s="89" t="s">
        <v>12985</v>
      </c>
      <c r="B6185" s="89" t="s">
        <v>12959</v>
      </c>
      <c r="C6185" s="89"/>
      <c r="D6185" s="89" t="s">
        <v>73</v>
      </c>
      <c r="E6185" s="94" t="s">
        <v>12986</v>
      </c>
      <c r="F6185" s="95" t="s">
        <v>12987</v>
      </c>
      <c r="G6185" s="89" t="s">
        <v>648</v>
      </c>
      <c r="H6185" s="89" t="s">
        <v>12</v>
      </c>
      <c r="I6185" s="96">
        <v>1</v>
      </c>
      <c r="J6185" s="97">
        <v>175496</v>
      </c>
      <c r="K6185" s="98">
        <f t="shared" si="3308"/>
        <v>175496</v>
      </c>
      <c r="L6185" s="99">
        <f t="shared" si="3309"/>
        <v>1.0815399999999999</v>
      </c>
      <c r="M6185" s="100">
        <f t="shared" si="3310"/>
        <v>1.0590999999999999</v>
      </c>
      <c r="N6185" s="101">
        <f t="shared" si="3311"/>
        <v>0.97811300000000001</v>
      </c>
      <c r="O6185" s="100">
        <f t="shared" si="3312"/>
        <v>1</v>
      </c>
      <c r="P6185" s="98">
        <f t="shared" si="3314"/>
        <v>196623.67</v>
      </c>
      <c r="Q6185" s="97">
        <f t="shared" si="3313"/>
        <v>196623.67</v>
      </c>
      <c r="R6185" s="97"/>
      <c r="S6185" s="97"/>
    </row>
    <row r="6186" spans="1:19" ht="22.5" x14ac:dyDescent="0.25">
      <c r="A6186" s="89" t="s">
        <v>12988</v>
      </c>
      <c r="B6186" s="89" t="s">
        <v>12959</v>
      </c>
      <c r="C6186" s="89"/>
      <c r="D6186" s="89" t="s">
        <v>75</v>
      </c>
      <c r="E6186" s="94" t="s">
        <v>12989</v>
      </c>
      <c r="F6186" s="95" t="s">
        <v>12990</v>
      </c>
      <c r="G6186" s="89" t="s">
        <v>648</v>
      </c>
      <c r="H6186" s="89" t="s">
        <v>12</v>
      </c>
      <c r="I6186" s="96">
        <v>1</v>
      </c>
      <c r="J6186" s="97">
        <v>114900</v>
      </c>
      <c r="K6186" s="98">
        <f t="shared" si="3308"/>
        <v>114900</v>
      </c>
      <c r="L6186" s="99">
        <f t="shared" si="3309"/>
        <v>1.0815399999999999</v>
      </c>
      <c r="M6186" s="100">
        <f t="shared" si="3310"/>
        <v>1.0590999999999999</v>
      </c>
      <c r="N6186" s="101">
        <f t="shared" si="3311"/>
        <v>0.97811300000000001</v>
      </c>
      <c r="O6186" s="100">
        <f t="shared" si="3312"/>
        <v>1</v>
      </c>
      <c r="P6186" s="98">
        <f t="shared" si="3314"/>
        <v>128732.62</v>
      </c>
      <c r="Q6186" s="97">
        <f t="shared" si="3313"/>
        <v>128732.62</v>
      </c>
      <c r="R6186" s="97"/>
      <c r="S6186" s="97"/>
    </row>
    <row r="6187" spans="1:19" ht="22.5" x14ac:dyDescent="0.25">
      <c r="A6187" s="89" t="s">
        <v>12991</v>
      </c>
      <c r="B6187" s="89" t="s">
        <v>12959</v>
      </c>
      <c r="C6187" s="89"/>
      <c r="D6187" s="89" t="s">
        <v>87</v>
      </c>
      <c r="E6187" s="94" t="s">
        <v>12992</v>
      </c>
      <c r="F6187" s="95" t="s">
        <v>12993</v>
      </c>
      <c r="G6187" s="89" t="s">
        <v>648</v>
      </c>
      <c r="H6187" s="89" t="s">
        <v>12</v>
      </c>
      <c r="I6187" s="96">
        <v>1</v>
      </c>
      <c r="J6187" s="97">
        <v>270182</v>
      </c>
      <c r="K6187" s="98">
        <f t="shared" si="3308"/>
        <v>270182</v>
      </c>
      <c r="L6187" s="99">
        <f t="shared" si="3309"/>
        <v>1.0815399999999999</v>
      </c>
      <c r="M6187" s="100">
        <f t="shared" si="3310"/>
        <v>1.0590999999999999</v>
      </c>
      <c r="N6187" s="101">
        <f t="shared" si="3311"/>
        <v>0.97811300000000001</v>
      </c>
      <c r="O6187" s="100">
        <f t="shared" si="3312"/>
        <v>1</v>
      </c>
      <c r="P6187" s="98">
        <f t="shared" si="3314"/>
        <v>302708.77</v>
      </c>
      <c r="Q6187" s="97">
        <f t="shared" si="3313"/>
        <v>302708.77</v>
      </c>
      <c r="R6187" s="97"/>
      <c r="S6187" s="97"/>
    </row>
    <row r="6188" spans="1:19" ht="22.5" x14ac:dyDescent="0.25">
      <c r="A6188" s="89" t="s">
        <v>12994</v>
      </c>
      <c r="B6188" s="89" t="s">
        <v>12959</v>
      </c>
      <c r="C6188" s="89"/>
      <c r="D6188" s="89" t="s">
        <v>89</v>
      </c>
      <c r="E6188" s="94" t="s">
        <v>12995</v>
      </c>
      <c r="F6188" s="95" t="s">
        <v>12996</v>
      </c>
      <c r="G6188" s="89" t="s">
        <v>648</v>
      </c>
      <c r="H6188" s="89" t="s">
        <v>12</v>
      </c>
      <c r="I6188" s="96">
        <v>1</v>
      </c>
      <c r="J6188" s="97">
        <v>105779</v>
      </c>
      <c r="K6188" s="98">
        <f t="shared" si="3308"/>
        <v>105779</v>
      </c>
      <c r="L6188" s="99">
        <f t="shared" si="3309"/>
        <v>1.0815399999999999</v>
      </c>
      <c r="M6188" s="100">
        <f t="shared" si="3310"/>
        <v>1.0590999999999999</v>
      </c>
      <c r="N6188" s="101">
        <f t="shared" si="3311"/>
        <v>0.97811300000000001</v>
      </c>
      <c r="O6188" s="100">
        <f t="shared" si="3312"/>
        <v>1</v>
      </c>
      <c r="P6188" s="98">
        <f t="shared" si="3314"/>
        <v>118513.56</v>
      </c>
      <c r="Q6188" s="97">
        <f t="shared" si="3313"/>
        <v>118513.56</v>
      </c>
      <c r="R6188" s="97"/>
      <c r="S6188" s="97"/>
    </row>
    <row r="6189" spans="1:19" ht="22.5" x14ac:dyDescent="0.25">
      <c r="A6189" s="89" t="s">
        <v>12997</v>
      </c>
      <c r="B6189" s="89" t="s">
        <v>12959</v>
      </c>
      <c r="C6189" s="89"/>
      <c r="D6189" s="89" t="s">
        <v>90</v>
      </c>
      <c r="E6189" s="94" t="s">
        <v>12998</v>
      </c>
      <c r="F6189" s="95" t="s">
        <v>12999</v>
      </c>
      <c r="G6189" s="89" t="s">
        <v>648</v>
      </c>
      <c r="H6189" s="89" t="s">
        <v>12</v>
      </c>
      <c r="I6189" s="96">
        <v>1</v>
      </c>
      <c r="J6189" s="97">
        <v>143696</v>
      </c>
      <c r="K6189" s="98">
        <f t="shared" si="3308"/>
        <v>143696</v>
      </c>
      <c r="L6189" s="99">
        <f t="shared" si="3309"/>
        <v>1.0815399999999999</v>
      </c>
      <c r="M6189" s="100">
        <f t="shared" si="3310"/>
        <v>1.0590999999999999</v>
      </c>
      <c r="N6189" s="101">
        <f t="shared" si="3311"/>
        <v>0.97811300000000001</v>
      </c>
      <c r="O6189" s="100">
        <f t="shared" si="3312"/>
        <v>1</v>
      </c>
      <c r="P6189" s="98">
        <f t="shared" si="3314"/>
        <v>160995.32</v>
      </c>
      <c r="Q6189" s="97">
        <f t="shared" si="3313"/>
        <v>160995.32</v>
      </c>
      <c r="R6189" s="97"/>
      <c r="S6189" s="97"/>
    </row>
    <row r="6190" spans="1:19" ht="22.5" x14ac:dyDescent="0.25">
      <c r="A6190" s="89" t="s">
        <v>13000</v>
      </c>
      <c r="B6190" s="89" t="s">
        <v>12959</v>
      </c>
      <c r="C6190" s="89"/>
      <c r="D6190" s="89" t="s">
        <v>91</v>
      </c>
      <c r="E6190" s="94" t="s">
        <v>13001</v>
      </c>
      <c r="F6190" s="95" t="s">
        <v>13002</v>
      </c>
      <c r="G6190" s="89" t="s">
        <v>648</v>
      </c>
      <c r="H6190" s="89" t="s">
        <v>12</v>
      </c>
      <c r="I6190" s="96">
        <v>1</v>
      </c>
      <c r="J6190" s="97">
        <v>436993</v>
      </c>
      <c r="K6190" s="98">
        <f t="shared" si="3308"/>
        <v>436993</v>
      </c>
      <c r="L6190" s="99">
        <f t="shared" si="3309"/>
        <v>1.0815399999999999</v>
      </c>
      <c r="M6190" s="100">
        <f t="shared" si="3310"/>
        <v>1.0590999999999999</v>
      </c>
      <c r="N6190" s="101">
        <f t="shared" si="3311"/>
        <v>0.97811300000000001</v>
      </c>
      <c r="O6190" s="100">
        <f t="shared" si="3312"/>
        <v>1</v>
      </c>
      <c r="P6190" s="98">
        <f t="shared" si="3314"/>
        <v>489601.87</v>
      </c>
      <c r="Q6190" s="97">
        <f t="shared" si="3313"/>
        <v>489601.87</v>
      </c>
      <c r="R6190" s="97"/>
      <c r="S6190" s="97"/>
    </row>
    <row r="6191" spans="1:19" x14ac:dyDescent="0.25">
      <c r="A6191" s="82" t="s">
        <v>2990</v>
      </c>
      <c r="B6191" s="104"/>
      <c r="C6191" s="104"/>
      <c r="D6191" s="104"/>
      <c r="E6191" s="86"/>
      <c r="F6191" s="86" t="s">
        <v>6783</v>
      </c>
      <c r="G6191" s="82"/>
      <c r="H6191" s="82"/>
      <c r="I6191" s="87"/>
      <c r="J6191" s="88">
        <f>SUM(J6192:J6205)</f>
        <v>382111</v>
      </c>
      <c r="K6191" s="98"/>
      <c r="L6191" s="99"/>
      <c r="M6191" s="100"/>
      <c r="N6191" s="101"/>
      <c r="O6191" s="100"/>
      <c r="P6191" s="98"/>
      <c r="Q6191" s="88">
        <f>SUM(Q6192:Q6205)</f>
        <v>428112.86</v>
      </c>
      <c r="R6191" s="88">
        <f t="shared" ref="R6191:S6191" si="3315">SUM(R6192:R6205)</f>
        <v>0</v>
      </c>
      <c r="S6191" s="88">
        <f t="shared" si="3315"/>
        <v>0</v>
      </c>
    </row>
    <row r="6192" spans="1:19" x14ac:dyDescent="0.25">
      <c r="A6192" s="89"/>
      <c r="B6192" s="90"/>
      <c r="C6192" s="90"/>
      <c r="D6192" s="91"/>
      <c r="E6192" s="92"/>
      <c r="F6192" s="92" t="s">
        <v>13004</v>
      </c>
      <c r="G6192" s="91"/>
      <c r="H6192" s="91"/>
      <c r="I6192" s="93">
        <v>1</v>
      </c>
      <c r="J6192" s="91"/>
      <c r="K6192" s="98"/>
      <c r="L6192" s="99"/>
      <c r="M6192" s="100"/>
      <c r="N6192" s="101"/>
      <c r="O6192" s="100"/>
      <c r="P6192" s="98"/>
      <c r="Q6192" s="91"/>
      <c r="R6192" s="91"/>
      <c r="S6192" s="91"/>
    </row>
    <row r="6193" spans="1:19" ht="22.5" x14ac:dyDescent="0.25">
      <c r="A6193" s="89" t="s">
        <v>13005</v>
      </c>
      <c r="B6193" s="89" t="s">
        <v>12959</v>
      </c>
      <c r="C6193" s="89"/>
      <c r="D6193" s="89" t="s">
        <v>101</v>
      </c>
      <c r="E6193" s="94" t="s">
        <v>10512</v>
      </c>
      <c r="F6193" s="95" t="s">
        <v>10513</v>
      </c>
      <c r="G6193" s="89" t="s">
        <v>37</v>
      </c>
      <c r="H6193" s="89" t="s">
        <v>13006</v>
      </c>
      <c r="I6193" s="96">
        <v>1</v>
      </c>
      <c r="J6193" s="97">
        <v>8268</v>
      </c>
      <c r="K6193" s="98">
        <f t="shared" ref="K6193:K6205" si="3316">J6193/H6193</f>
        <v>75575.87</v>
      </c>
      <c r="L6193" s="99">
        <f t="shared" ref="L6193:L6205" si="3317">$L$8</f>
        <v>1.0815399999999999</v>
      </c>
      <c r="M6193" s="100">
        <f t="shared" ref="M6193:M6205" si="3318">$M$8</f>
        <v>1.0590999999999999</v>
      </c>
      <c r="N6193" s="101">
        <f t="shared" ref="N6193:N6205" si="3319">$N$8</f>
        <v>0.97811300000000001</v>
      </c>
      <c r="O6193" s="100">
        <f t="shared" ref="O6193:O6205" si="3320">$O$8</f>
        <v>1</v>
      </c>
      <c r="P6193" s="98">
        <f>K6193*L6193*M6193*N6193*O6193</f>
        <v>84674.32</v>
      </c>
      <c r="Q6193" s="97">
        <f t="shared" ref="Q6193:Q6205" si="3321">H6193*P6193</f>
        <v>9263.3700000000008</v>
      </c>
      <c r="R6193" s="97"/>
      <c r="S6193" s="97"/>
    </row>
    <row r="6194" spans="1:19" ht="22.5" x14ac:dyDescent="0.25">
      <c r="A6194" s="89" t="s">
        <v>13007</v>
      </c>
      <c r="B6194" s="89" t="s">
        <v>12959</v>
      </c>
      <c r="C6194" s="89"/>
      <c r="D6194" s="89" t="s">
        <v>106</v>
      </c>
      <c r="E6194" s="94" t="s">
        <v>5517</v>
      </c>
      <c r="F6194" s="95" t="s">
        <v>13008</v>
      </c>
      <c r="G6194" s="89" t="s">
        <v>51</v>
      </c>
      <c r="H6194" s="89" t="s">
        <v>13009</v>
      </c>
      <c r="I6194" s="96">
        <v>1</v>
      </c>
      <c r="J6194" s="97">
        <v>1502</v>
      </c>
      <c r="K6194" s="98">
        <f t="shared" si="3316"/>
        <v>170294.78</v>
      </c>
      <c r="L6194" s="99">
        <f t="shared" si="3317"/>
        <v>1.0815399999999999</v>
      </c>
      <c r="M6194" s="100">
        <f t="shared" si="3318"/>
        <v>1.0590999999999999</v>
      </c>
      <c r="N6194" s="101">
        <f t="shared" si="3319"/>
        <v>0.97811300000000001</v>
      </c>
      <c r="O6194" s="100">
        <f t="shared" si="3320"/>
        <v>1</v>
      </c>
      <c r="P6194" s="98">
        <f>K6194*L6194*M6194*N6194*O6194</f>
        <v>190796.29</v>
      </c>
      <c r="Q6194" s="97">
        <f t="shared" si="3321"/>
        <v>1682.82</v>
      </c>
      <c r="R6194" s="97"/>
      <c r="S6194" s="97"/>
    </row>
    <row r="6195" spans="1:19" ht="22.5" x14ac:dyDescent="0.25">
      <c r="A6195" s="89" t="s">
        <v>13010</v>
      </c>
      <c r="B6195" s="89" t="s">
        <v>12959</v>
      </c>
      <c r="C6195" s="89"/>
      <c r="D6195" s="89" t="s">
        <v>107</v>
      </c>
      <c r="E6195" s="94" t="s">
        <v>137</v>
      </c>
      <c r="F6195" s="95" t="s">
        <v>694</v>
      </c>
      <c r="G6195" s="89" t="s">
        <v>37</v>
      </c>
      <c r="H6195" s="89" t="s">
        <v>13011</v>
      </c>
      <c r="I6195" s="96">
        <v>1</v>
      </c>
      <c r="J6195" s="97">
        <v>685</v>
      </c>
      <c r="K6195" s="98">
        <f t="shared" si="3316"/>
        <v>87820.51</v>
      </c>
      <c r="L6195" s="99">
        <f t="shared" si="3317"/>
        <v>1.0815399999999999</v>
      </c>
      <c r="M6195" s="100">
        <f t="shared" si="3318"/>
        <v>1.0590999999999999</v>
      </c>
      <c r="N6195" s="101">
        <f t="shared" si="3319"/>
        <v>0.97811300000000001</v>
      </c>
      <c r="O6195" s="100">
        <f t="shared" si="3320"/>
        <v>1</v>
      </c>
      <c r="P6195" s="98">
        <f>K6195*L6195*M6195*N6195*O6195</f>
        <v>98393.08</v>
      </c>
      <c r="Q6195" s="97">
        <f t="shared" si="3321"/>
        <v>767.47</v>
      </c>
      <c r="R6195" s="97"/>
      <c r="S6195" s="97"/>
    </row>
    <row r="6196" spans="1:19" ht="22.5" x14ac:dyDescent="0.25">
      <c r="A6196" s="89" t="s">
        <v>13012</v>
      </c>
      <c r="B6196" s="89" t="s">
        <v>12959</v>
      </c>
      <c r="C6196" s="89"/>
      <c r="D6196" s="89" t="s">
        <v>108</v>
      </c>
      <c r="E6196" s="94" t="s">
        <v>31</v>
      </c>
      <c r="F6196" s="95" t="s">
        <v>32</v>
      </c>
      <c r="G6196" s="89" t="s">
        <v>27</v>
      </c>
      <c r="H6196" s="89" t="s">
        <v>13013</v>
      </c>
      <c r="I6196" s="96">
        <v>1</v>
      </c>
      <c r="J6196" s="97">
        <v>9146</v>
      </c>
      <c r="K6196" s="98">
        <f t="shared" si="3316"/>
        <v>689.74</v>
      </c>
      <c r="L6196" s="99">
        <f t="shared" si="3317"/>
        <v>1.0815399999999999</v>
      </c>
      <c r="M6196" s="100">
        <f t="shared" si="3318"/>
        <v>1.0590999999999999</v>
      </c>
      <c r="N6196" s="101">
        <f t="shared" si="3319"/>
        <v>0.97811300000000001</v>
      </c>
      <c r="O6196" s="100">
        <f t="shared" si="3320"/>
        <v>1</v>
      </c>
      <c r="P6196" s="98">
        <f>K6196*L6196*M6196*N6196*O6196+0.01</f>
        <v>772.79</v>
      </c>
      <c r="Q6196" s="97">
        <f t="shared" si="3321"/>
        <v>10247.200000000001</v>
      </c>
      <c r="R6196" s="97"/>
      <c r="S6196" s="97"/>
    </row>
    <row r="6197" spans="1:19" ht="22.5" x14ac:dyDescent="0.25">
      <c r="A6197" s="89" t="s">
        <v>13014</v>
      </c>
      <c r="B6197" s="89" t="s">
        <v>12959</v>
      </c>
      <c r="C6197" s="89"/>
      <c r="D6197" s="89" t="s">
        <v>109</v>
      </c>
      <c r="E6197" s="94" t="s">
        <v>5521</v>
      </c>
      <c r="F6197" s="95" t="s">
        <v>5522</v>
      </c>
      <c r="G6197" s="89" t="s">
        <v>37</v>
      </c>
      <c r="H6197" s="89" t="s">
        <v>13015</v>
      </c>
      <c r="I6197" s="96">
        <v>1</v>
      </c>
      <c r="J6197" s="97">
        <v>24</v>
      </c>
      <c r="K6197" s="98">
        <f t="shared" si="3316"/>
        <v>4285.71</v>
      </c>
      <c r="L6197" s="99">
        <f t="shared" si="3317"/>
        <v>1.0815399999999999</v>
      </c>
      <c r="M6197" s="100">
        <f t="shared" si="3318"/>
        <v>1.0590999999999999</v>
      </c>
      <c r="N6197" s="101">
        <f t="shared" si="3319"/>
        <v>0.97811300000000001</v>
      </c>
      <c r="O6197" s="100">
        <f t="shared" si="3320"/>
        <v>1</v>
      </c>
      <c r="P6197" s="98">
        <f t="shared" ref="P6197:P6205" si="3322">K6197*L6197*M6197*N6197*O6197</f>
        <v>4801.66</v>
      </c>
      <c r="Q6197" s="97">
        <f t="shared" si="3321"/>
        <v>26.89</v>
      </c>
      <c r="R6197" s="97"/>
      <c r="S6197" s="97"/>
    </row>
    <row r="6198" spans="1:19" x14ac:dyDescent="0.25">
      <c r="A6198" s="89" t="s">
        <v>13016</v>
      </c>
      <c r="B6198" s="89" t="s">
        <v>12959</v>
      </c>
      <c r="C6198" s="89"/>
      <c r="D6198" s="89" t="s">
        <v>122</v>
      </c>
      <c r="E6198" s="94" t="s">
        <v>49</v>
      </c>
      <c r="F6198" s="95" t="s">
        <v>50</v>
      </c>
      <c r="G6198" s="89" t="s">
        <v>51</v>
      </c>
      <c r="H6198" s="89" t="s">
        <v>10649</v>
      </c>
      <c r="I6198" s="96">
        <v>1</v>
      </c>
      <c r="J6198" s="97">
        <v>711</v>
      </c>
      <c r="K6198" s="98">
        <f t="shared" si="3316"/>
        <v>12696.43</v>
      </c>
      <c r="L6198" s="99">
        <f t="shared" si="3317"/>
        <v>1.0815399999999999</v>
      </c>
      <c r="M6198" s="100">
        <f t="shared" si="3318"/>
        <v>1.0590999999999999</v>
      </c>
      <c r="N6198" s="101">
        <f t="shared" si="3319"/>
        <v>0.97811300000000001</v>
      </c>
      <c r="O6198" s="100">
        <f t="shared" si="3320"/>
        <v>1</v>
      </c>
      <c r="P6198" s="98">
        <f t="shared" si="3322"/>
        <v>14224.93</v>
      </c>
      <c r="Q6198" s="97">
        <f t="shared" si="3321"/>
        <v>796.6</v>
      </c>
      <c r="R6198" s="97"/>
      <c r="S6198" s="97"/>
    </row>
    <row r="6199" spans="1:19" x14ac:dyDescent="0.25">
      <c r="A6199" s="89" t="s">
        <v>13017</v>
      </c>
      <c r="B6199" s="89" t="s">
        <v>12959</v>
      </c>
      <c r="C6199" s="89"/>
      <c r="D6199" s="89" t="s">
        <v>126</v>
      </c>
      <c r="E6199" s="94" t="s">
        <v>552</v>
      </c>
      <c r="F6199" s="95" t="s">
        <v>553</v>
      </c>
      <c r="G6199" s="89" t="s">
        <v>81</v>
      </c>
      <c r="H6199" s="89" t="s">
        <v>7006</v>
      </c>
      <c r="I6199" s="96">
        <v>1</v>
      </c>
      <c r="J6199" s="97">
        <v>5698</v>
      </c>
      <c r="K6199" s="98">
        <f t="shared" si="3316"/>
        <v>2158.33</v>
      </c>
      <c r="L6199" s="99">
        <f t="shared" si="3317"/>
        <v>1.0815399999999999</v>
      </c>
      <c r="M6199" s="100">
        <f t="shared" si="3318"/>
        <v>1.0590999999999999</v>
      </c>
      <c r="N6199" s="101">
        <f t="shared" si="3319"/>
        <v>0.97811300000000001</v>
      </c>
      <c r="O6199" s="100">
        <f t="shared" si="3320"/>
        <v>1</v>
      </c>
      <c r="P6199" s="98">
        <f t="shared" si="3322"/>
        <v>2418.17</v>
      </c>
      <c r="Q6199" s="97">
        <f t="shared" si="3321"/>
        <v>6383.97</v>
      </c>
      <c r="R6199" s="97"/>
      <c r="S6199" s="97"/>
    </row>
    <row r="6200" spans="1:19" ht="22.5" x14ac:dyDescent="0.25">
      <c r="A6200" s="89" t="s">
        <v>13018</v>
      </c>
      <c r="B6200" s="89" t="s">
        <v>12959</v>
      </c>
      <c r="C6200" s="89"/>
      <c r="D6200" s="89" t="s">
        <v>124</v>
      </c>
      <c r="E6200" s="94" t="s">
        <v>12087</v>
      </c>
      <c r="F6200" s="95" t="s">
        <v>12088</v>
      </c>
      <c r="G6200" s="89" t="s">
        <v>81</v>
      </c>
      <c r="H6200" s="89" t="s">
        <v>13019</v>
      </c>
      <c r="I6200" s="96">
        <v>1</v>
      </c>
      <c r="J6200" s="97">
        <v>622</v>
      </c>
      <c r="K6200" s="98">
        <f t="shared" si="3316"/>
        <v>196.34</v>
      </c>
      <c r="L6200" s="99">
        <f t="shared" si="3317"/>
        <v>1.0815399999999999</v>
      </c>
      <c r="M6200" s="100">
        <f t="shared" si="3318"/>
        <v>1.0590999999999999</v>
      </c>
      <c r="N6200" s="101">
        <f t="shared" si="3319"/>
        <v>0.97811300000000001</v>
      </c>
      <c r="O6200" s="100">
        <f t="shared" si="3320"/>
        <v>1</v>
      </c>
      <c r="P6200" s="98">
        <f t="shared" si="3322"/>
        <v>219.98</v>
      </c>
      <c r="Q6200" s="97">
        <f t="shared" si="3321"/>
        <v>696.9</v>
      </c>
      <c r="R6200" s="97"/>
      <c r="S6200" s="97"/>
    </row>
    <row r="6201" spans="1:19" ht="22.5" x14ac:dyDescent="0.25">
      <c r="A6201" s="89" t="s">
        <v>13020</v>
      </c>
      <c r="B6201" s="89" t="s">
        <v>12959</v>
      </c>
      <c r="C6201" s="89"/>
      <c r="D6201" s="89" t="s">
        <v>129</v>
      </c>
      <c r="E6201" s="94" t="s">
        <v>12090</v>
      </c>
      <c r="F6201" s="95" t="s">
        <v>12091</v>
      </c>
      <c r="G6201" s="89" t="s">
        <v>37</v>
      </c>
      <c r="H6201" s="89" t="s">
        <v>13021</v>
      </c>
      <c r="I6201" s="96">
        <v>1</v>
      </c>
      <c r="J6201" s="97">
        <v>530</v>
      </c>
      <c r="K6201" s="98">
        <f t="shared" si="3316"/>
        <v>5057.3999999999996</v>
      </c>
      <c r="L6201" s="99">
        <f t="shared" si="3317"/>
        <v>1.0815399999999999</v>
      </c>
      <c r="M6201" s="100">
        <f t="shared" si="3318"/>
        <v>1.0590999999999999</v>
      </c>
      <c r="N6201" s="101">
        <f t="shared" si="3319"/>
        <v>0.97811300000000001</v>
      </c>
      <c r="O6201" s="100">
        <f t="shared" si="3320"/>
        <v>1</v>
      </c>
      <c r="P6201" s="98">
        <f t="shared" si="3322"/>
        <v>5666.25</v>
      </c>
      <c r="Q6201" s="97">
        <f t="shared" si="3321"/>
        <v>593.80999999999995</v>
      </c>
      <c r="R6201" s="97"/>
      <c r="S6201" s="97"/>
    </row>
    <row r="6202" spans="1:19" x14ac:dyDescent="0.25">
      <c r="A6202" s="89" t="s">
        <v>13022</v>
      </c>
      <c r="B6202" s="89" t="s">
        <v>12959</v>
      </c>
      <c r="C6202" s="89"/>
      <c r="D6202" s="89" t="s">
        <v>133</v>
      </c>
      <c r="E6202" s="94" t="s">
        <v>49</v>
      </c>
      <c r="F6202" s="95" t="s">
        <v>50</v>
      </c>
      <c r="G6202" s="89" t="s">
        <v>51</v>
      </c>
      <c r="H6202" s="89" t="s">
        <v>13023</v>
      </c>
      <c r="I6202" s="96">
        <v>1</v>
      </c>
      <c r="J6202" s="97">
        <v>13334</v>
      </c>
      <c r="K6202" s="98">
        <f t="shared" si="3316"/>
        <v>12723.28</v>
      </c>
      <c r="L6202" s="99">
        <f t="shared" si="3317"/>
        <v>1.0815399999999999</v>
      </c>
      <c r="M6202" s="100">
        <f t="shared" si="3318"/>
        <v>1.0590999999999999</v>
      </c>
      <c r="N6202" s="101">
        <f t="shared" si="3319"/>
        <v>0.97811300000000001</v>
      </c>
      <c r="O6202" s="100">
        <f t="shared" si="3320"/>
        <v>1</v>
      </c>
      <c r="P6202" s="98">
        <f t="shared" si="3322"/>
        <v>14255.01</v>
      </c>
      <c r="Q6202" s="97">
        <f t="shared" si="3321"/>
        <v>14939.25</v>
      </c>
      <c r="R6202" s="97"/>
      <c r="S6202" s="97"/>
    </row>
    <row r="6203" spans="1:19" ht="22.5" x14ac:dyDescent="0.25">
      <c r="A6203" s="89" t="s">
        <v>13024</v>
      </c>
      <c r="B6203" s="89" t="s">
        <v>12959</v>
      </c>
      <c r="C6203" s="89"/>
      <c r="D6203" s="89" t="s">
        <v>136</v>
      </c>
      <c r="E6203" s="94" t="s">
        <v>12977</v>
      </c>
      <c r="F6203" s="95" t="s">
        <v>12978</v>
      </c>
      <c r="G6203" s="89" t="s">
        <v>648</v>
      </c>
      <c r="H6203" s="89" t="s">
        <v>24</v>
      </c>
      <c r="I6203" s="96">
        <v>1</v>
      </c>
      <c r="J6203" s="97">
        <v>44735</v>
      </c>
      <c r="K6203" s="98">
        <f t="shared" si="3316"/>
        <v>22367.5</v>
      </c>
      <c r="L6203" s="99">
        <f t="shared" si="3317"/>
        <v>1.0815399999999999</v>
      </c>
      <c r="M6203" s="100">
        <f t="shared" si="3318"/>
        <v>1.0590999999999999</v>
      </c>
      <c r="N6203" s="101">
        <f t="shared" si="3319"/>
        <v>0.97811300000000001</v>
      </c>
      <c r="O6203" s="100">
        <f t="shared" si="3320"/>
        <v>1</v>
      </c>
      <c r="P6203" s="98">
        <f t="shared" si="3322"/>
        <v>25060.29</v>
      </c>
      <c r="Q6203" s="97">
        <f t="shared" si="3321"/>
        <v>50120.58</v>
      </c>
      <c r="R6203" s="97"/>
      <c r="S6203" s="97"/>
    </row>
    <row r="6204" spans="1:19" ht="22.5" x14ac:dyDescent="0.25">
      <c r="A6204" s="89" t="s">
        <v>13025</v>
      </c>
      <c r="B6204" s="89" t="s">
        <v>12959</v>
      </c>
      <c r="C6204" s="89"/>
      <c r="D6204" s="89" t="s">
        <v>141</v>
      </c>
      <c r="E6204" s="94" t="s">
        <v>13026</v>
      </c>
      <c r="F6204" s="95" t="s">
        <v>13027</v>
      </c>
      <c r="G6204" s="89" t="s">
        <v>648</v>
      </c>
      <c r="H6204" s="89" t="s">
        <v>12</v>
      </c>
      <c r="I6204" s="96">
        <v>1</v>
      </c>
      <c r="J6204" s="97">
        <v>134575</v>
      </c>
      <c r="K6204" s="98">
        <f t="shared" si="3316"/>
        <v>134575</v>
      </c>
      <c r="L6204" s="99">
        <f t="shared" si="3317"/>
        <v>1.0815399999999999</v>
      </c>
      <c r="M6204" s="100">
        <f t="shared" si="3318"/>
        <v>1.0590999999999999</v>
      </c>
      <c r="N6204" s="101">
        <f t="shared" si="3319"/>
        <v>0.97811300000000001</v>
      </c>
      <c r="O6204" s="100">
        <f t="shared" si="3320"/>
        <v>1</v>
      </c>
      <c r="P6204" s="98">
        <f t="shared" si="3322"/>
        <v>150776.26</v>
      </c>
      <c r="Q6204" s="97">
        <f t="shared" si="3321"/>
        <v>150776.26</v>
      </c>
      <c r="R6204" s="97"/>
      <c r="S6204" s="97"/>
    </row>
    <row r="6205" spans="1:19" ht="22.5" x14ac:dyDescent="0.25">
      <c r="A6205" s="89" t="s">
        <v>13028</v>
      </c>
      <c r="B6205" s="89" t="s">
        <v>12959</v>
      </c>
      <c r="C6205" s="89"/>
      <c r="D6205" s="89" t="s">
        <v>144</v>
      </c>
      <c r="E6205" s="94" t="s">
        <v>13029</v>
      </c>
      <c r="F6205" s="95" t="s">
        <v>13030</v>
      </c>
      <c r="G6205" s="89" t="s">
        <v>648</v>
      </c>
      <c r="H6205" s="89" t="s">
        <v>12</v>
      </c>
      <c r="I6205" s="96">
        <v>1</v>
      </c>
      <c r="J6205" s="97">
        <v>162281</v>
      </c>
      <c r="K6205" s="98">
        <f t="shared" si="3316"/>
        <v>162281</v>
      </c>
      <c r="L6205" s="99">
        <f t="shared" si="3317"/>
        <v>1.0815399999999999</v>
      </c>
      <c r="M6205" s="100">
        <f t="shared" si="3318"/>
        <v>1.0590999999999999</v>
      </c>
      <c r="N6205" s="101">
        <f t="shared" si="3319"/>
        <v>0.97811300000000001</v>
      </c>
      <c r="O6205" s="100">
        <f t="shared" si="3320"/>
        <v>1</v>
      </c>
      <c r="P6205" s="98">
        <f t="shared" si="3322"/>
        <v>181817.74</v>
      </c>
      <c r="Q6205" s="97">
        <f t="shared" si="3321"/>
        <v>181817.74</v>
      </c>
      <c r="R6205" s="97"/>
      <c r="S6205" s="97"/>
    </row>
    <row r="6206" spans="1:19" x14ac:dyDescent="0.25">
      <c r="A6206" s="82" t="s">
        <v>9511</v>
      </c>
      <c r="B6206" s="104"/>
      <c r="C6206" s="104"/>
      <c r="D6206" s="104"/>
      <c r="E6206" s="86"/>
      <c r="F6206" s="86" t="s">
        <v>6783</v>
      </c>
      <c r="G6206" s="82"/>
      <c r="H6206" s="82"/>
      <c r="I6206" s="87"/>
      <c r="J6206" s="88">
        <f>SUM(J6207:J6219)</f>
        <v>207793</v>
      </c>
      <c r="K6206" s="98"/>
      <c r="L6206" s="99"/>
      <c r="M6206" s="100"/>
      <c r="N6206" s="101"/>
      <c r="O6206" s="100"/>
      <c r="P6206" s="98"/>
      <c r="Q6206" s="88">
        <f>SUM(Q6207:Q6219)</f>
        <v>232808.91</v>
      </c>
      <c r="R6206" s="88">
        <f t="shared" ref="R6206:S6206" si="3323">SUM(R6207:R6219)</f>
        <v>0</v>
      </c>
      <c r="S6206" s="88">
        <f t="shared" si="3323"/>
        <v>0</v>
      </c>
    </row>
    <row r="6207" spans="1:19" x14ac:dyDescent="0.25">
      <c r="A6207" s="89"/>
      <c r="B6207" s="90"/>
      <c r="C6207" s="90"/>
      <c r="D6207" s="91"/>
      <c r="E6207" s="92"/>
      <c r="F6207" s="92" t="s">
        <v>13032</v>
      </c>
      <c r="G6207" s="91"/>
      <c r="H6207" s="91"/>
      <c r="I6207" s="93">
        <v>1</v>
      </c>
      <c r="J6207" s="91"/>
      <c r="K6207" s="98"/>
      <c r="L6207" s="99"/>
      <c r="M6207" s="100"/>
      <c r="N6207" s="101"/>
      <c r="O6207" s="100"/>
      <c r="P6207" s="98"/>
      <c r="Q6207" s="91"/>
      <c r="R6207" s="91"/>
      <c r="S6207" s="91"/>
    </row>
    <row r="6208" spans="1:19" ht="22.5" x14ac:dyDescent="0.25">
      <c r="A6208" s="89" t="s">
        <v>13033</v>
      </c>
      <c r="B6208" s="89" t="s">
        <v>12959</v>
      </c>
      <c r="C6208" s="89"/>
      <c r="D6208" s="89" t="s">
        <v>146</v>
      </c>
      <c r="E6208" s="94" t="s">
        <v>10512</v>
      </c>
      <c r="F6208" s="95" t="s">
        <v>10513</v>
      </c>
      <c r="G6208" s="89" t="s">
        <v>37</v>
      </c>
      <c r="H6208" s="89" t="s">
        <v>13034</v>
      </c>
      <c r="I6208" s="96">
        <v>1</v>
      </c>
      <c r="J6208" s="97">
        <v>4357</v>
      </c>
      <c r="K6208" s="98">
        <f t="shared" ref="K6208:K6219" si="3324">J6208/H6208</f>
        <v>75563.649999999994</v>
      </c>
      <c r="L6208" s="99">
        <f t="shared" ref="L6208:L6219" si="3325">$L$8</f>
        <v>1.0815399999999999</v>
      </c>
      <c r="M6208" s="100">
        <f t="shared" ref="M6208:M6219" si="3326">$M$8</f>
        <v>1.0590999999999999</v>
      </c>
      <c r="N6208" s="101">
        <f t="shared" ref="N6208:N6219" si="3327">$N$8</f>
        <v>0.97811300000000001</v>
      </c>
      <c r="O6208" s="100">
        <f t="shared" ref="O6208:O6219" si="3328">$O$8</f>
        <v>1</v>
      </c>
      <c r="P6208" s="98">
        <f>K6208*L6208*M6208*N6208*O6208</f>
        <v>84660.63</v>
      </c>
      <c r="Q6208" s="97">
        <f t="shared" ref="Q6208:Q6219" si="3329">H6208*P6208</f>
        <v>4881.53</v>
      </c>
      <c r="R6208" s="97"/>
      <c r="S6208" s="97"/>
    </row>
    <row r="6209" spans="1:19" ht="22.5" x14ac:dyDescent="0.25">
      <c r="A6209" s="89" t="s">
        <v>13035</v>
      </c>
      <c r="B6209" s="89" t="s">
        <v>12959</v>
      </c>
      <c r="C6209" s="89"/>
      <c r="D6209" s="89" t="s">
        <v>151</v>
      </c>
      <c r="E6209" s="94" t="s">
        <v>137</v>
      </c>
      <c r="F6209" s="95" t="s">
        <v>694</v>
      </c>
      <c r="G6209" s="89" t="s">
        <v>37</v>
      </c>
      <c r="H6209" s="89" t="s">
        <v>6317</v>
      </c>
      <c r="I6209" s="96">
        <v>1</v>
      </c>
      <c r="J6209" s="97">
        <v>344</v>
      </c>
      <c r="K6209" s="98">
        <f t="shared" si="3324"/>
        <v>88205.13</v>
      </c>
      <c r="L6209" s="99">
        <f t="shared" si="3325"/>
        <v>1.0815399999999999</v>
      </c>
      <c r="M6209" s="100">
        <f t="shared" si="3326"/>
        <v>1.0590999999999999</v>
      </c>
      <c r="N6209" s="101">
        <f t="shared" si="3327"/>
        <v>0.97811300000000001</v>
      </c>
      <c r="O6209" s="100">
        <f t="shared" si="3328"/>
        <v>1</v>
      </c>
      <c r="P6209" s="98">
        <f>K6209*L6209*M6209*N6209*O6209</f>
        <v>98824</v>
      </c>
      <c r="Q6209" s="97">
        <f t="shared" si="3329"/>
        <v>385.41</v>
      </c>
      <c r="R6209" s="97"/>
      <c r="S6209" s="97"/>
    </row>
    <row r="6210" spans="1:19" ht="22.5" x14ac:dyDescent="0.25">
      <c r="A6210" s="89" t="s">
        <v>13036</v>
      </c>
      <c r="B6210" s="89" t="s">
        <v>12959</v>
      </c>
      <c r="C6210" s="89"/>
      <c r="D6210" s="89" t="s">
        <v>154</v>
      </c>
      <c r="E6210" s="94" t="s">
        <v>5517</v>
      </c>
      <c r="F6210" s="95" t="s">
        <v>12082</v>
      </c>
      <c r="G6210" s="89" t="s">
        <v>51</v>
      </c>
      <c r="H6210" s="89" t="s">
        <v>12103</v>
      </c>
      <c r="I6210" s="96">
        <v>1</v>
      </c>
      <c r="J6210" s="97">
        <v>751</v>
      </c>
      <c r="K6210" s="98">
        <f t="shared" si="3324"/>
        <v>170294.78</v>
      </c>
      <c r="L6210" s="99">
        <f t="shared" si="3325"/>
        <v>1.0815399999999999</v>
      </c>
      <c r="M6210" s="100">
        <f t="shared" si="3326"/>
        <v>1.0590999999999999</v>
      </c>
      <c r="N6210" s="101">
        <f t="shared" si="3327"/>
        <v>0.97811300000000001</v>
      </c>
      <c r="O6210" s="100">
        <f t="shared" si="3328"/>
        <v>1</v>
      </c>
      <c r="P6210" s="98">
        <f>K6210*L6210*M6210*N6210*O6210</f>
        <v>190796.29</v>
      </c>
      <c r="Q6210" s="97">
        <f t="shared" si="3329"/>
        <v>841.41</v>
      </c>
      <c r="R6210" s="97"/>
      <c r="S6210" s="97"/>
    </row>
    <row r="6211" spans="1:19" ht="22.5" x14ac:dyDescent="0.25">
      <c r="A6211" s="89" t="s">
        <v>13037</v>
      </c>
      <c r="B6211" s="89" t="s">
        <v>12959</v>
      </c>
      <c r="C6211" s="89"/>
      <c r="D6211" s="89" t="s">
        <v>156</v>
      </c>
      <c r="E6211" s="94" t="s">
        <v>31</v>
      </c>
      <c r="F6211" s="95" t="s">
        <v>32</v>
      </c>
      <c r="G6211" s="89" t="s">
        <v>27</v>
      </c>
      <c r="H6211" s="89" t="s">
        <v>13038</v>
      </c>
      <c r="I6211" s="96">
        <v>1</v>
      </c>
      <c r="J6211" s="97">
        <v>4573</v>
      </c>
      <c r="K6211" s="98">
        <f t="shared" si="3324"/>
        <v>689.74</v>
      </c>
      <c r="L6211" s="99">
        <f t="shared" si="3325"/>
        <v>1.0815399999999999</v>
      </c>
      <c r="M6211" s="100">
        <f t="shared" si="3326"/>
        <v>1.0590999999999999</v>
      </c>
      <c r="N6211" s="101">
        <f t="shared" si="3327"/>
        <v>0.97811300000000001</v>
      </c>
      <c r="O6211" s="100">
        <f t="shared" si="3328"/>
        <v>1</v>
      </c>
      <c r="P6211" s="98">
        <f>K6211*L6211*M6211*N6211*O6211+0.01</f>
        <v>772.79</v>
      </c>
      <c r="Q6211" s="97">
        <f t="shared" si="3329"/>
        <v>5123.6000000000004</v>
      </c>
      <c r="R6211" s="97"/>
      <c r="S6211" s="97"/>
    </row>
    <row r="6212" spans="1:19" ht="22.5" x14ac:dyDescent="0.25">
      <c r="A6212" s="89" t="s">
        <v>13039</v>
      </c>
      <c r="B6212" s="89" t="s">
        <v>12959</v>
      </c>
      <c r="C6212" s="89"/>
      <c r="D6212" s="89" t="s">
        <v>157</v>
      </c>
      <c r="E6212" s="94" t="s">
        <v>5521</v>
      </c>
      <c r="F6212" s="95" t="s">
        <v>5522</v>
      </c>
      <c r="G6212" s="89" t="s">
        <v>37</v>
      </c>
      <c r="H6212" s="89" t="s">
        <v>13040</v>
      </c>
      <c r="I6212" s="96">
        <v>1</v>
      </c>
      <c r="J6212" s="97">
        <v>11</v>
      </c>
      <c r="K6212" s="98">
        <f t="shared" si="3324"/>
        <v>4400</v>
      </c>
      <c r="L6212" s="99">
        <f t="shared" si="3325"/>
        <v>1.0815399999999999</v>
      </c>
      <c r="M6212" s="100">
        <f t="shared" si="3326"/>
        <v>1.0590999999999999</v>
      </c>
      <c r="N6212" s="101">
        <f t="shared" si="3327"/>
        <v>0.97811300000000001</v>
      </c>
      <c r="O6212" s="100">
        <f t="shared" si="3328"/>
        <v>1</v>
      </c>
      <c r="P6212" s="98">
        <f t="shared" ref="P6212:P6219" si="3330">K6212*L6212*M6212*N6212*O6212</f>
        <v>4929.71</v>
      </c>
      <c r="Q6212" s="97">
        <f t="shared" si="3329"/>
        <v>12.32</v>
      </c>
      <c r="R6212" s="97"/>
      <c r="S6212" s="97"/>
    </row>
    <row r="6213" spans="1:19" x14ac:dyDescent="0.25">
      <c r="A6213" s="89" t="s">
        <v>13041</v>
      </c>
      <c r="B6213" s="89" t="s">
        <v>12959</v>
      </c>
      <c r="C6213" s="89"/>
      <c r="D6213" s="89" t="s">
        <v>158</v>
      </c>
      <c r="E6213" s="94" t="s">
        <v>49</v>
      </c>
      <c r="F6213" s="95" t="s">
        <v>50</v>
      </c>
      <c r="G6213" s="89" t="s">
        <v>51</v>
      </c>
      <c r="H6213" s="89" t="s">
        <v>13042</v>
      </c>
      <c r="I6213" s="96">
        <v>1</v>
      </c>
      <c r="J6213" s="97">
        <v>316</v>
      </c>
      <c r="K6213" s="98">
        <f t="shared" si="3324"/>
        <v>12640</v>
      </c>
      <c r="L6213" s="99">
        <f t="shared" si="3325"/>
        <v>1.0815399999999999</v>
      </c>
      <c r="M6213" s="100">
        <f t="shared" si="3326"/>
        <v>1.0590999999999999</v>
      </c>
      <c r="N6213" s="101">
        <f t="shared" si="3327"/>
        <v>0.97811300000000001</v>
      </c>
      <c r="O6213" s="100">
        <f t="shared" si="3328"/>
        <v>1</v>
      </c>
      <c r="P6213" s="98">
        <f t="shared" si="3330"/>
        <v>14161.71</v>
      </c>
      <c r="Q6213" s="97">
        <f t="shared" si="3329"/>
        <v>354.04</v>
      </c>
      <c r="R6213" s="97"/>
      <c r="S6213" s="97"/>
    </row>
    <row r="6214" spans="1:19" x14ac:dyDescent="0.25">
      <c r="A6214" s="89" t="s">
        <v>13043</v>
      </c>
      <c r="B6214" s="89" t="s">
        <v>12959</v>
      </c>
      <c r="C6214" s="89"/>
      <c r="D6214" s="89" t="s">
        <v>165</v>
      </c>
      <c r="E6214" s="94" t="s">
        <v>552</v>
      </c>
      <c r="F6214" s="95" t="s">
        <v>553</v>
      </c>
      <c r="G6214" s="89" t="s">
        <v>81</v>
      </c>
      <c r="H6214" s="89" t="s">
        <v>7380</v>
      </c>
      <c r="I6214" s="96">
        <v>1</v>
      </c>
      <c r="J6214" s="97">
        <v>2590</v>
      </c>
      <c r="K6214" s="98">
        <f t="shared" si="3324"/>
        <v>2158.33</v>
      </c>
      <c r="L6214" s="99">
        <f t="shared" si="3325"/>
        <v>1.0815399999999999</v>
      </c>
      <c r="M6214" s="100">
        <f t="shared" si="3326"/>
        <v>1.0590999999999999</v>
      </c>
      <c r="N6214" s="101">
        <f t="shared" si="3327"/>
        <v>0.97811300000000001</v>
      </c>
      <c r="O6214" s="100">
        <f t="shared" si="3328"/>
        <v>1</v>
      </c>
      <c r="P6214" s="98">
        <f t="shared" si="3330"/>
        <v>2418.17</v>
      </c>
      <c r="Q6214" s="97">
        <f t="shared" si="3329"/>
        <v>2901.8</v>
      </c>
      <c r="R6214" s="97"/>
      <c r="S6214" s="97"/>
    </row>
    <row r="6215" spans="1:19" ht="22.5" x14ac:dyDescent="0.25">
      <c r="A6215" s="89" t="s">
        <v>13044</v>
      </c>
      <c r="B6215" s="89" t="s">
        <v>12959</v>
      </c>
      <c r="C6215" s="89"/>
      <c r="D6215" s="89" t="s">
        <v>168</v>
      </c>
      <c r="E6215" s="94" t="s">
        <v>12087</v>
      </c>
      <c r="F6215" s="95" t="s">
        <v>12088</v>
      </c>
      <c r="G6215" s="89" t="s">
        <v>81</v>
      </c>
      <c r="H6215" s="89" t="s">
        <v>13045</v>
      </c>
      <c r="I6215" s="96">
        <v>1</v>
      </c>
      <c r="J6215" s="97">
        <v>283</v>
      </c>
      <c r="K6215" s="98">
        <f t="shared" si="3324"/>
        <v>196.53</v>
      </c>
      <c r="L6215" s="99">
        <f t="shared" si="3325"/>
        <v>1.0815399999999999</v>
      </c>
      <c r="M6215" s="100">
        <f t="shared" si="3326"/>
        <v>1.0590999999999999</v>
      </c>
      <c r="N6215" s="101">
        <f t="shared" si="3327"/>
        <v>0.97811300000000001</v>
      </c>
      <c r="O6215" s="100">
        <f t="shared" si="3328"/>
        <v>1</v>
      </c>
      <c r="P6215" s="98">
        <f t="shared" si="3330"/>
        <v>220.19</v>
      </c>
      <c r="Q6215" s="97">
        <f t="shared" si="3329"/>
        <v>317.07</v>
      </c>
      <c r="R6215" s="97"/>
      <c r="S6215" s="97"/>
    </row>
    <row r="6216" spans="1:19" ht="22.5" x14ac:dyDescent="0.25">
      <c r="A6216" s="89" t="s">
        <v>13046</v>
      </c>
      <c r="B6216" s="89" t="s">
        <v>12959</v>
      </c>
      <c r="C6216" s="89"/>
      <c r="D6216" s="89" t="s">
        <v>170</v>
      </c>
      <c r="E6216" s="94" t="s">
        <v>12090</v>
      </c>
      <c r="F6216" s="95" t="s">
        <v>12091</v>
      </c>
      <c r="G6216" s="89" t="s">
        <v>37</v>
      </c>
      <c r="H6216" s="89" t="s">
        <v>13047</v>
      </c>
      <c r="I6216" s="96">
        <v>1</v>
      </c>
      <c r="J6216" s="97">
        <v>283</v>
      </c>
      <c r="K6216" s="98">
        <f t="shared" si="3324"/>
        <v>5071.78</v>
      </c>
      <c r="L6216" s="99">
        <f t="shared" si="3325"/>
        <v>1.0815399999999999</v>
      </c>
      <c r="M6216" s="100">
        <f t="shared" si="3326"/>
        <v>1.0590999999999999</v>
      </c>
      <c r="N6216" s="101">
        <f t="shared" si="3327"/>
        <v>0.97811300000000001</v>
      </c>
      <c r="O6216" s="100">
        <f t="shared" si="3328"/>
        <v>1</v>
      </c>
      <c r="P6216" s="98">
        <f t="shared" si="3330"/>
        <v>5682.36</v>
      </c>
      <c r="Q6216" s="97">
        <f t="shared" si="3329"/>
        <v>317.07</v>
      </c>
      <c r="R6216" s="97"/>
      <c r="S6216" s="97"/>
    </row>
    <row r="6217" spans="1:19" x14ac:dyDescent="0.25">
      <c r="A6217" s="89" t="s">
        <v>13048</v>
      </c>
      <c r="B6217" s="89" t="s">
        <v>12959</v>
      </c>
      <c r="C6217" s="89"/>
      <c r="D6217" s="89" t="s">
        <v>175</v>
      </c>
      <c r="E6217" s="94" t="s">
        <v>49</v>
      </c>
      <c r="F6217" s="95" t="s">
        <v>50</v>
      </c>
      <c r="G6217" s="89" t="s">
        <v>51</v>
      </c>
      <c r="H6217" s="89" t="s">
        <v>13049</v>
      </c>
      <c r="I6217" s="96">
        <v>1</v>
      </c>
      <c r="J6217" s="97">
        <v>7099</v>
      </c>
      <c r="K6217" s="98">
        <f t="shared" si="3324"/>
        <v>12722.22</v>
      </c>
      <c r="L6217" s="99">
        <f t="shared" si="3325"/>
        <v>1.0815399999999999</v>
      </c>
      <c r="M6217" s="100">
        <f t="shared" si="3326"/>
        <v>1.0590999999999999</v>
      </c>
      <c r="N6217" s="101">
        <f t="shared" si="3327"/>
        <v>0.97811300000000001</v>
      </c>
      <c r="O6217" s="100">
        <f t="shared" si="3328"/>
        <v>1</v>
      </c>
      <c r="P6217" s="98">
        <f t="shared" si="3330"/>
        <v>14253.83</v>
      </c>
      <c r="Q6217" s="97">
        <f t="shared" si="3329"/>
        <v>7953.64</v>
      </c>
      <c r="R6217" s="97"/>
      <c r="S6217" s="97"/>
    </row>
    <row r="6218" spans="1:19" ht="22.5" x14ac:dyDescent="0.25">
      <c r="A6218" s="89" t="s">
        <v>13050</v>
      </c>
      <c r="B6218" s="89" t="s">
        <v>12959</v>
      </c>
      <c r="C6218" s="89"/>
      <c r="D6218" s="89" t="s">
        <v>178</v>
      </c>
      <c r="E6218" s="94" t="s">
        <v>12977</v>
      </c>
      <c r="F6218" s="95" t="s">
        <v>12978</v>
      </c>
      <c r="G6218" s="89" t="s">
        <v>648</v>
      </c>
      <c r="H6218" s="89" t="s">
        <v>12</v>
      </c>
      <c r="I6218" s="96">
        <v>1</v>
      </c>
      <c r="J6218" s="97">
        <v>22367</v>
      </c>
      <c r="K6218" s="98">
        <f t="shared" si="3324"/>
        <v>22367</v>
      </c>
      <c r="L6218" s="99">
        <f t="shared" si="3325"/>
        <v>1.0815399999999999</v>
      </c>
      <c r="M6218" s="100">
        <f t="shared" si="3326"/>
        <v>1.0590999999999999</v>
      </c>
      <c r="N6218" s="101">
        <f t="shared" si="3327"/>
        <v>0.97811300000000001</v>
      </c>
      <c r="O6218" s="100">
        <f t="shared" si="3328"/>
        <v>1</v>
      </c>
      <c r="P6218" s="98">
        <f t="shared" si="3330"/>
        <v>25059.73</v>
      </c>
      <c r="Q6218" s="97">
        <f t="shared" si="3329"/>
        <v>25059.73</v>
      </c>
      <c r="R6218" s="97"/>
      <c r="S6218" s="97"/>
    </row>
    <row r="6219" spans="1:19" ht="22.5" x14ac:dyDescent="0.25">
      <c r="A6219" s="89" t="s">
        <v>13051</v>
      </c>
      <c r="B6219" s="89" t="s">
        <v>12959</v>
      </c>
      <c r="C6219" s="89"/>
      <c r="D6219" s="89" t="s">
        <v>181</v>
      </c>
      <c r="E6219" s="94" t="s">
        <v>13052</v>
      </c>
      <c r="F6219" s="95" t="s">
        <v>13053</v>
      </c>
      <c r="G6219" s="89" t="s">
        <v>648</v>
      </c>
      <c r="H6219" s="89" t="s">
        <v>12</v>
      </c>
      <c r="I6219" s="96">
        <v>1</v>
      </c>
      <c r="J6219" s="97">
        <v>164819</v>
      </c>
      <c r="K6219" s="98">
        <f t="shared" si="3324"/>
        <v>164819</v>
      </c>
      <c r="L6219" s="99">
        <f t="shared" si="3325"/>
        <v>1.0815399999999999</v>
      </c>
      <c r="M6219" s="100">
        <f t="shared" si="3326"/>
        <v>1.0590999999999999</v>
      </c>
      <c r="N6219" s="101">
        <f t="shared" si="3327"/>
        <v>0.97811300000000001</v>
      </c>
      <c r="O6219" s="100">
        <f t="shared" si="3328"/>
        <v>1</v>
      </c>
      <c r="P6219" s="98">
        <f t="shared" si="3330"/>
        <v>184661.29</v>
      </c>
      <c r="Q6219" s="97">
        <f t="shared" si="3329"/>
        <v>184661.29</v>
      </c>
      <c r="R6219" s="97"/>
      <c r="S6219" s="97"/>
    </row>
    <row r="6220" spans="1:19" x14ac:dyDescent="0.25">
      <c r="A6220" s="82" t="s">
        <v>9518</v>
      </c>
      <c r="B6220" s="104"/>
      <c r="C6220" s="104"/>
      <c r="D6220" s="104"/>
      <c r="E6220" s="86"/>
      <c r="F6220" s="86" t="s">
        <v>6783</v>
      </c>
      <c r="G6220" s="82"/>
      <c r="H6220" s="82"/>
      <c r="I6220" s="87"/>
      <c r="J6220" s="88">
        <f>SUM(J6221:J6371)</f>
        <v>5855801</v>
      </c>
      <c r="K6220" s="98"/>
      <c r="L6220" s="99"/>
      <c r="M6220" s="100"/>
      <c r="N6220" s="101"/>
      <c r="O6220" s="100"/>
      <c r="P6220" s="98"/>
      <c r="Q6220" s="88">
        <f>SUM(Q6221:Q6371)</f>
        <v>6560772.3200000003</v>
      </c>
      <c r="R6220" s="88">
        <f t="shared" ref="R6220:S6220" si="3331">SUM(R6221:R6371)</f>
        <v>0</v>
      </c>
      <c r="S6220" s="88">
        <f t="shared" si="3331"/>
        <v>0</v>
      </c>
    </row>
    <row r="6221" spans="1:19" x14ac:dyDescent="0.25">
      <c r="A6221" s="89"/>
      <c r="B6221" s="90"/>
      <c r="C6221" s="90"/>
      <c r="D6221" s="91"/>
      <c r="E6221" s="92"/>
      <c r="F6221" s="92" t="s">
        <v>13055</v>
      </c>
      <c r="G6221" s="91"/>
      <c r="H6221" s="91"/>
      <c r="I6221" s="93">
        <v>1</v>
      </c>
      <c r="J6221" s="91"/>
      <c r="K6221" s="98"/>
      <c r="L6221" s="99"/>
      <c r="M6221" s="100"/>
      <c r="N6221" s="101"/>
      <c r="O6221" s="100"/>
      <c r="P6221" s="98"/>
      <c r="Q6221" s="91"/>
      <c r="R6221" s="91"/>
      <c r="S6221" s="91"/>
    </row>
    <row r="6222" spans="1:19" ht="22.5" x14ac:dyDescent="0.25">
      <c r="A6222" s="89" t="s">
        <v>13056</v>
      </c>
      <c r="B6222" s="89" t="s">
        <v>12959</v>
      </c>
      <c r="C6222" s="89"/>
      <c r="D6222" s="89" t="s">
        <v>182</v>
      </c>
      <c r="E6222" s="94" t="s">
        <v>10512</v>
      </c>
      <c r="F6222" s="95" t="s">
        <v>10513</v>
      </c>
      <c r="G6222" s="89" t="s">
        <v>37</v>
      </c>
      <c r="H6222" s="89" t="s">
        <v>13057</v>
      </c>
      <c r="I6222" s="96">
        <v>1</v>
      </c>
      <c r="J6222" s="97">
        <v>9093</v>
      </c>
      <c r="K6222" s="98">
        <f t="shared" ref="K6222:K6234" si="3332">J6222/H6222</f>
        <v>75573.47</v>
      </c>
      <c r="L6222" s="99">
        <f t="shared" ref="L6222:L6234" si="3333">$L$8</f>
        <v>1.0815399999999999</v>
      </c>
      <c r="M6222" s="100">
        <f t="shared" ref="M6222:M6234" si="3334">$M$8</f>
        <v>1.0590999999999999</v>
      </c>
      <c r="N6222" s="101">
        <f t="shared" ref="N6222:N6234" si="3335">$N$8</f>
        <v>0.97811300000000001</v>
      </c>
      <c r="O6222" s="100">
        <f t="shared" ref="O6222:O6234" si="3336">$O$8</f>
        <v>1</v>
      </c>
      <c r="P6222" s="98">
        <f t="shared" ref="P6222:P6234" si="3337">K6222*L6222*M6222*N6222*O6222</f>
        <v>84671.64</v>
      </c>
      <c r="Q6222" s="97">
        <f t="shared" ref="Q6222:Q6234" si="3338">H6222*P6222</f>
        <v>10187.69</v>
      </c>
      <c r="R6222" s="97"/>
      <c r="S6222" s="97"/>
    </row>
    <row r="6223" spans="1:19" ht="22.5" x14ac:dyDescent="0.25">
      <c r="A6223" s="89" t="s">
        <v>13058</v>
      </c>
      <c r="B6223" s="89" t="s">
        <v>12959</v>
      </c>
      <c r="C6223" s="89"/>
      <c r="D6223" s="89" t="s">
        <v>183</v>
      </c>
      <c r="E6223" s="94" t="s">
        <v>137</v>
      </c>
      <c r="F6223" s="95" t="s">
        <v>694</v>
      </c>
      <c r="G6223" s="89" t="s">
        <v>37</v>
      </c>
      <c r="H6223" s="89" t="s">
        <v>6203</v>
      </c>
      <c r="I6223" s="96">
        <v>1</v>
      </c>
      <c r="J6223" s="97">
        <v>1302</v>
      </c>
      <c r="K6223" s="98">
        <f t="shared" si="3332"/>
        <v>87972.97</v>
      </c>
      <c r="L6223" s="99">
        <f t="shared" si="3333"/>
        <v>1.0815399999999999</v>
      </c>
      <c r="M6223" s="100">
        <f t="shared" si="3334"/>
        <v>1.0590999999999999</v>
      </c>
      <c r="N6223" s="101">
        <f t="shared" si="3335"/>
        <v>0.97811300000000001</v>
      </c>
      <c r="O6223" s="100">
        <f t="shared" si="3336"/>
        <v>1</v>
      </c>
      <c r="P6223" s="98">
        <f t="shared" si="3337"/>
        <v>98563.89</v>
      </c>
      <c r="Q6223" s="97">
        <f t="shared" si="3338"/>
        <v>1458.75</v>
      </c>
      <c r="R6223" s="97"/>
      <c r="S6223" s="97"/>
    </row>
    <row r="6224" spans="1:19" ht="22.5" x14ac:dyDescent="0.25">
      <c r="A6224" s="89" t="s">
        <v>13059</v>
      </c>
      <c r="B6224" s="89" t="s">
        <v>12959</v>
      </c>
      <c r="C6224" s="89"/>
      <c r="D6224" s="89" t="s">
        <v>191</v>
      </c>
      <c r="E6224" s="94" t="s">
        <v>5517</v>
      </c>
      <c r="F6224" s="95" t="s">
        <v>12082</v>
      </c>
      <c r="G6224" s="89" t="s">
        <v>51</v>
      </c>
      <c r="H6224" s="89" t="s">
        <v>13009</v>
      </c>
      <c r="I6224" s="96">
        <v>1</v>
      </c>
      <c r="J6224" s="97">
        <v>1502</v>
      </c>
      <c r="K6224" s="98">
        <f t="shared" si="3332"/>
        <v>170294.78</v>
      </c>
      <c r="L6224" s="99">
        <f t="shared" si="3333"/>
        <v>1.0815399999999999</v>
      </c>
      <c r="M6224" s="100">
        <f t="shared" si="3334"/>
        <v>1.0590999999999999</v>
      </c>
      <c r="N6224" s="101">
        <f t="shared" si="3335"/>
        <v>0.97811300000000001</v>
      </c>
      <c r="O6224" s="100">
        <f t="shared" si="3336"/>
        <v>1</v>
      </c>
      <c r="P6224" s="98">
        <f t="shared" si="3337"/>
        <v>190796.29</v>
      </c>
      <c r="Q6224" s="97">
        <f t="shared" si="3338"/>
        <v>1682.82</v>
      </c>
      <c r="R6224" s="97"/>
      <c r="S6224" s="97"/>
    </row>
    <row r="6225" spans="1:19" ht="22.5" x14ac:dyDescent="0.25">
      <c r="A6225" s="89" t="s">
        <v>13060</v>
      </c>
      <c r="B6225" s="89" t="s">
        <v>12959</v>
      </c>
      <c r="C6225" s="89"/>
      <c r="D6225" s="89" t="s">
        <v>194</v>
      </c>
      <c r="E6225" s="94" t="s">
        <v>31</v>
      </c>
      <c r="F6225" s="95" t="s">
        <v>32</v>
      </c>
      <c r="G6225" s="89" t="s">
        <v>27</v>
      </c>
      <c r="H6225" s="89" t="s">
        <v>13061</v>
      </c>
      <c r="I6225" s="96">
        <v>1</v>
      </c>
      <c r="J6225" s="97">
        <v>17354</v>
      </c>
      <c r="K6225" s="98">
        <f t="shared" si="3332"/>
        <v>689.75</v>
      </c>
      <c r="L6225" s="99">
        <f t="shared" si="3333"/>
        <v>1.0815399999999999</v>
      </c>
      <c r="M6225" s="100">
        <f t="shared" si="3334"/>
        <v>1.0590999999999999</v>
      </c>
      <c r="N6225" s="101">
        <f t="shared" si="3335"/>
        <v>0.97811300000000001</v>
      </c>
      <c r="O6225" s="100">
        <f t="shared" si="3336"/>
        <v>1</v>
      </c>
      <c r="P6225" s="98">
        <f t="shared" si="3337"/>
        <v>772.79</v>
      </c>
      <c r="Q6225" s="97">
        <f t="shared" si="3338"/>
        <v>19443.400000000001</v>
      </c>
      <c r="R6225" s="97"/>
      <c r="S6225" s="97"/>
    </row>
    <row r="6226" spans="1:19" ht="22.5" x14ac:dyDescent="0.25">
      <c r="A6226" s="89" t="s">
        <v>13062</v>
      </c>
      <c r="B6226" s="89" t="s">
        <v>12959</v>
      </c>
      <c r="C6226" s="89"/>
      <c r="D6226" s="89" t="s">
        <v>196</v>
      </c>
      <c r="E6226" s="94" t="s">
        <v>5521</v>
      </c>
      <c r="F6226" s="95" t="s">
        <v>5522</v>
      </c>
      <c r="G6226" s="89" t="s">
        <v>37</v>
      </c>
      <c r="H6226" s="89" t="s">
        <v>10516</v>
      </c>
      <c r="I6226" s="96">
        <v>1</v>
      </c>
      <c r="J6226" s="97">
        <v>40</v>
      </c>
      <c r="K6226" s="98">
        <f t="shared" si="3332"/>
        <v>4255.32</v>
      </c>
      <c r="L6226" s="99">
        <f t="shared" si="3333"/>
        <v>1.0815399999999999</v>
      </c>
      <c r="M6226" s="100">
        <f t="shared" si="3334"/>
        <v>1.0590999999999999</v>
      </c>
      <c r="N6226" s="101">
        <f t="shared" si="3335"/>
        <v>0.97811300000000001</v>
      </c>
      <c r="O6226" s="100">
        <f t="shared" si="3336"/>
        <v>1</v>
      </c>
      <c r="P6226" s="98">
        <f t="shared" si="3337"/>
        <v>4767.6099999999997</v>
      </c>
      <c r="Q6226" s="97">
        <f t="shared" si="3338"/>
        <v>44.82</v>
      </c>
      <c r="R6226" s="97"/>
      <c r="S6226" s="97"/>
    </row>
    <row r="6227" spans="1:19" x14ac:dyDescent="0.25">
      <c r="A6227" s="89" t="s">
        <v>13063</v>
      </c>
      <c r="B6227" s="89" t="s">
        <v>12959</v>
      </c>
      <c r="C6227" s="89"/>
      <c r="D6227" s="89" t="s">
        <v>201</v>
      </c>
      <c r="E6227" s="94" t="s">
        <v>49</v>
      </c>
      <c r="F6227" s="95" t="s">
        <v>50</v>
      </c>
      <c r="G6227" s="89" t="s">
        <v>51</v>
      </c>
      <c r="H6227" s="89" t="s">
        <v>13064</v>
      </c>
      <c r="I6227" s="96">
        <v>1</v>
      </c>
      <c r="J6227" s="97">
        <v>1194</v>
      </c>
      <c r="K6227" s="98">
        <f t="shared" si="3332"/>
        <v>12702.13</v>
      </c>
      <c r="L6227" s="99">
        <f t="shared" si="3333"/>
        <v>1.0815399999999999</v>
      </c>
      <c r="M6227" s="100">
        <f t="shared" si="3334"/>
        <v>1.0590999999999999</v>
      </c>
      <c r="N6227" s="101">
        <f t="shared" si="3335"/>
        <v>0.97811300000000001</v>
      </c>
      <c r="O6227" s="100">
        <f t="shared" si="3336"/>
        <v>1</v>
      </c>
      <c r="P6227" s="98">
        <f t="shared" si="3337"/>
        <v>14231.32</v>
      </c>
      <c r="Q6227" s="97">
        <f t="shared" si="3338"/>
        <v>1337.74</v>
      </c>
      <c r="R6227" s="97"/>
      <c r="S6227" s="97"/>
    </row>
    <row r="6228" spans="1:19" x14ac:dyDescent="0.25">
      <c r="A6228" s="89" t="s">
        <v>13065</v>
      </c>
      <c r="B6228" s="89" t="s">
        <v>12959</v>
      </c>
      <c r="C6228" s="89"/>
      <c r="D6228" s="89" t="s">
        <v>204</v>
      </c>
      <c r="E6228" s="94" t="s">
        <v>552</v>
      </c>
      <c r="F6228" s="95" t="s">
        <v>553</v>
      </c>
      <c r="G6228" s="89" t="s">
        <v>81</v>
      </c>
      <c r="H6228" s="89" t="s">
        <v>5881</v>
      </c>
      <c r="I6228" s="96">
        <v>1</v>
      </c>
      <c r="J6228" s="97">
        <v>5178</v>
      </c>
      <c r="K6228" s="98">
        <f t="shared" si="3332"/>
        <v>2157.5</v>
      </c>
      <c r="L6228" s="99">
        <f t="shared" si="3333"/>
        <v>1.0815399999999999</v>
      </c>
      <c r="M6228" s="100">
        <f t="shared" si="3334"/>
        <v>1.0590999999999999</v>
      </c>
      <c r="N6228" s="101">
        <f t="shared" si="3335"/>
        <v>0.97811300000000001</v>
      </c>
      <c r="O6228" s="100">
        <f t="shared" si="3336"/>
        <v>1</v>
      </c>
      <c r="P6228" s="98">
        <f t="shared" si="3337"/>
        <v>2417.2399999999998</v>
      </c>
      <c r="Q6228" s="97">
        <f t="shared" si="3338"/>
        <v>5801.38</v>
      </c>
      <c r="R6228" s="97"/>
      <c r="S6228" s="97"/>
    </row>
    <row r="6229" spans="1:19" ht="22.5" x14ac:dyDescent="0.25">
      <c r="A6229" s="89" t="s">
        <v>13066</v>
      </c>
      <c r="B6229" s="89" t="s">
        <v>12959</v>
      </c>
      <c r="C6229" s="89"/>
      <c r="D6229" s="89" t="s">
        <v>206</v>
      </c>
      <c r="E6229" s="94" t="s">
        <v>12087</v>
      </c>
      <c r="F6229" s="95" t="s">
        <v>12088</v>
      </c>
      <c r="G6229" s="89" t="s">
        <v>81</v>
      </c>
      <c r="H6229" s="89" t="s">
        <v>13067</v>
      </c>
      <c r="I6229" s="96">
        <v>1</v>
      </c>
      <c r="J6229" s="97">
        <v>566</v>
      </c>
      <c r="K6229" s="98">
        <f t="shared" si="3332"/>
        <v>196.53</v>
      </c>
      <c r="L6229" s="99">
        <f t="shared" si="3333"/>
        <v>1.0815399999999999</v>
      </c>
      <c r="M6229" s="100">
        <f t="shared" si="3334"/>
        <v>1.0590999999999999</v>
      </c>
      <c r="N6229" s="101">
        <f t="shared" si="3335"/>
        <v>0.97811300000000001</v>
      </c>
      <c r="O6229" s="100">
        <f t="shared" si="3336"/>
        <v>1</v>
      </c>
      <c r="P6229" s="98">
        <f t="shared" si="3337"/>
        <v>220.19</v>
      </c>
      <c r="Q6229" s="97">
        <f t="shared" si="3338"/>
        <v>634.15</v>
      </c>
      <c r="R6229" s="97"/>
      <c r="S6229" s="97"/>
    </row>
    <row r="6230" spans="1:19" ht="22.5" x14ac:dyDescent="0.25">
      <c r="A6230" s="89" t="s">
        <v>13068</v>
      </c>
      <c r="B6230" s="89" t="s">
        <v>12959</v>
      </c>
      <c r="C6230" s="89"/>
      <c r="D6230" s="89" t="s">
        <v>207</v>
      </c>
      <c r="E6230" s="94" t="s">
        <v>13069</v>
      </c>
      <c r="F6230" s="95" t="s">
        <v>13070</v>
      </c>
      <c r="G6230" s="89" t="s">
        <v>37</v>
      </c>
      <c r="H6230" s="89" t="s">
        <v>13071</v>
      </c>
      <c r="I6230" s="96">
        <v>1</v>
      </c>
      <c r="J6230" s="97">
        <v>650</v>
      </c>
      <c r="K6230" s="98">
        <f t="shared" si="3332"/>
        <v>5483.7</v>
      </c>
      <c r="L6230" s="99">
        <f t="shared" si="3333"/>
        <v>1.0815399999999999</v>
      </c>
      <c r="M6230" s="100">
        <f t="shared" si="3334"/>
        <v>1.0590999999999999</v>
      </c>
      <c r="N6230" s="101">
        <f t="shared" si="3335"/>
        <v>0.97811300000000001</v>
      </c>
      <c r="O6230" s="100">
        <f t="shared" si="3336"/>
        <v>1</v>
      </c>
      <c r="P6230" s="98">
        <f t="shared" si="3337"/>
        <v>6143.87</v>
      </c>
      <c r="Q6230" s="97">
        <f t="shared" si="3338"/>
        <v>728.25</v>
      </c>
      <c r="R6230" s="97"/>
      <c r="S6230" s="97"/>
    </row>
    <row r="6231" spans="1:19" x14ac:dyDescent="0.25">
      <c r="A6231" s="89" t="s">
        <v>13072</v>
      </c>
      <c r="B6231" s="89" t="s">
        <v>12959</v>
      </c>
      <c r="C6231" s="89"/>
      <c r="D6231" s="89" t="s">
        <v>208</v>
      </c>
      <c r="E6231" s="94" t="s">
        <v>49</v>
      </c>
      <c r="F6231" s="95" t="s">
        <v>50</v>
      </c>
      <c r="G6231" s="89" t="s">
        <v>51</v>
      </c>
      <c r="H6231" s="89" t="s">
        <v>13073</v>
      </c>
      <c r="I6231" s="96">
        <v>1</v>
      </c>
      <c r="J6231" s="97">
        <v>15078</v>
      </c>
      <c r="K6231" s="98">
        <f t="shared" si="3332"/>
        <v>12724.05</v>
      </c>
      <c r="L6231" s="99">
        <f t="shared" si="3333"/>
        <v>1.0815399999999999</v>
      </c>
      <c r="M6231" s="100">
        <f t="shared" si="3334"/>
        <v>1.0590999999999999</v>
      </c>
      <c r="N6231" s="101">
        <f t="shared" si="3335"/>
        <v>0.97811300000000001</v>
      </c>
      <c r="O6231" s="100">
        <f t="shared" si="3336"/>
        <v>1</v>
      </c>
      <c r="P6231" s="98">
        <f t="shared" si="3337"/>
        <v>14255.88</v>
      </c>
      <c r="Q6231" s="97">
        <f t="shared" si="3338"/>
        <v>16893.22</v>
      </c>
      <c r="R6231" s="97"/>
      <c r="S6231" s="97"/>
    </row>
    <row r="6232" spans="1:19" ht="22.5" x14ac:dyDescent="0.25">
      <c r="A6232" s="89" t="s">
        <v>13074</v>
      </c>
      <c r="B6232" s="89" t="s">
        <v>12959</v>
      </c>
      <c r="C6232" s="89"/>
      <c r="D6232" s="89" t="s">
        <v>220</v>
      </c>
      <c r="E6232" s="94" t="s">
        <v>12980</v>
      </c>
      <c r="F6232" s="95" t="s">
        <v>12981</v>
      </c>
      <c r="G6232" s="89" t="s">
        <v>648</v>
      </c>
      <c r="H6232" s="89" t="s">
        <v>24</v>
      </c>
      <c r="I6232" s="96">
        <v>1</v>
      </c>
      <c r="J6232" s="97">
        <v>68599</v>
      </c>
      <c r="K6232" s="98">
        <f t="shared" si="3332"/>
        <v>34299.5</v>
      </c>
      <c r="L6232" s="99">
        <f t="shared" si="3333"/>
        <v>1.0815399999999999</v>
      </c>
      <c r="M6232" s="100">
        <f t="shared" si="3334"/>
        <v>1.0590999999999999</v>
      </c>
      <c r="N6232" s="101">
        <f t="shared" si="3335"/>
        <v>0.97811300000000001</v>
      </c>
      <c r="O6232" s="100">
        <f t="shared" si="3336"/>
        <v>1</v>
      </c>
      <c r="P6232" s="98">
        <f t="shared" si="3337"/>
        <v>38428.76</v>
      </c>
      <c r="Q6232" s="97">
        <f t="shared" si="3338"/>
        <v>76857.52</v>
      </c>
      <c r="R6232" s="97"/>
      <c r="S6232" s="97"/>
    </row>
    <row r="6233" spans="1:19" ht="22.5" x14ac:dyDescent="0.25">
      <c r="A6233" s="89" t="s">
        <v>13075</v>
      </c>
      <c r="B6233" s="89" t="s">
        <v>12959</v>
      </c>
      <c r="C6233" s="89"/>
      <c r="D6233" s="89" t="s">
        <v>223</v>
      </c>
      <c r="E6233" s="94" t="s">
        <v>13076</v>
      </c>
      <c r="F6233" s="95" t="s">
        <v>13077</v>
      </c>
      <c r="G6233" s="89" t="s">
        <v>648</v>
      </c>
      <c r="H6233" s="89" t="s">
        <v>12</v>
      </c>
      <c r="I6233" s="96">
        <v>1</v>
      </c>
      <c r="J6233" s="97">
        <v>346572</v>
      </c>
      <c r="K6233" s="98">
        <f t="shared" si="3332"/>
        <v>346572</v>
      </c>
      <c r="L6233" s="99">
        <f t="shared" si="3333"/>
        <v>1.0815399999999999</v>
      </c>
      <c r="M6233" s="100">
        <f t="shared" si="3334"/>
        <v>1.0590999999999999</v>
      </c>
      <c r="N6233" s="101">
        <f t="shared" si="3335"/>
        <v>0.97811300000000001</v>
      </c>
      <c r="O6233" s="100">
        <f t="shared" si="3336"/>
        <v>1</v>
      </c>
      <c r="P6233" s="98">
        <f t="shared" si="3337"/>
        <v>388295.23</v>
      </c>
      <c r="Q6233" s="97">
        <f t="shared" si="3338"/>
        <v>388295.23</v>
      </c>
      <c r="R6233" s="97"/>
      <c r="S6233" s="97"/>
    </row>
    <row r="6234" spans="1:19" ht="22.5" x14ac:dyDescent="0.25">
      <c r="A6234" s="89" t="s">
        <v>13078</v>
      </c>
      <c r="B6234" s="89" t="s">
        <v>12959</v>
      </c>
      <c r="C6234" s="89"/>
      <c r="D6234" s="89" t="s">
        <v>226</v>
      </c>
      <c r="E6234" s="94" t="s">
        <v>13079</v>
      </c>
      <c r="F6234" s="95" t="s">
        <v>13080</v>
      </c>
      <c r="G6234" s="89" t="s">
        <v>648</v>
      </c>
      <c r="H6234" s="89" t="s">
        <v>12</v>
      </c>
      <c r="I6234" s="96">
        <v>1</v>
      </c>
      <c r="J6234" s="97">
        <v>406316</v>
      </c>
      <c r="K6234" s="98">
        <f t="shared" si="3332"/>
        <v>406316</v>
      </c>
      <c r="L6234" s="99">
        <f t="shared" si="3333"/>
        <v>1.0815399999999999</v>
      </c>
      <c r="M6234" s="100">
        <f t="shared" si="3334"/>
        <v>1.0590999999999999</v>
      </c>
      <c r="N6234" s="101">
        <f t="shared" si="3335"/>
        <v>0.97811300000000001</v>
      </c>
      <c r="O6234" s="100">
        <f t="shared" si="3336"/>
        <v>1</v>
      </c>
      <c r="P6234" s="98">
        <f t="shared" si="3337"/>
        <v>455231.71</v>
      </c>
      <c r="Q6234" s="97">
        <f t="shared" si="3338"/>
        <v>455231.71</v>
      </c>
      <c r="R6234" s="97"/>
      <c r="S6234" s="97"/>
    </row>
    <row r="6235" spans="1:19" x14ac:dyDescent="0.25">
      <c r="A6235" s="89"/>
      <c r="B6235" s="90"/>
      <c r="C6235" s="90"/>
      <c r="D6235" s="91"/>
      <c r="E6235" s="92"/>
      <c r="F6235" s="92" t="s">
        <v>13081</v>
      </c>
      <c r="G6235" s="91"/>
      <c r="H6235" s="91"/>
      <c r="I6235" s="93">
        <v>1</v>
      </c>
      <c r="J6235" s="91"/>
      <c r="K6235" s="98"/>
      <c r="L6235" s="99"/>
      <c r="M6235" s="100"/>
      <c r="N6235" s="101"/>
      <c r="O6235" s="100"/>
      <c r="P6235" s="98"/>
      <c r="Q6235" s="91"/>
      <c r="R6235" s="91"/>
      <c r="S6235" s="91"/>
    </row>
    <row r="6236" spans="1:19" ht="22.5" x14ac:dyDescent="0.25">
      <c r="A6236" s="89" t="s">
        <v>13082</v>
      </c>
      <c r="B6236" s="89" t="s">
        <v>12959</v>
      </c>
      <c r="C6236" s="89"/>
      <c r="D6236" s="89" t="s">
        <v>229</v>
      </c>
      <c r="E6236" s="94" t="s">
        <v>10512</v>
      </c>
      <c r="F6236" s="95" t="s">
        <v>10513</v>
      </c>
      <c r="G6236" s="89" t="s">
        <v>37</v>
      </c>
      <c r="H6236" s="89" t="s">
        <v>13083</v>
      </c>
      <c r="I6236" s="96">
        <v>1</v>
      </c>
      <c r="J6236" s="97">
        <v>24294</v>
      </c>
      <c r="K6236" s="98">
        <f t="shared" ref="K6236:K6251" si="3339">J6236/H6236</f>
        <v>75578.649999999994</v>
      </c>
      <c r="L6236" s="99">
        <f t="shared" ref="L6236:L6251" si="3340">$L$8</f>
        <v>1.0815399999999999</v>
      </c>
      <c r="M6236" s="100">
        <f t="shared" ref="M6236:M6251" si="3341">$M$8</f>
        <v>1.0590999999999999</v>
      </c>
      <c r="N6236" s="101">
        <f t="shared" ref="N6236:N6251" si="3342">$N$8</f>
        <v>0.97811300000000001</v>
      </c>
      <c r="O6236" s="100">
        <f t="shared" ref="O6236:O6251" si="3343">$O$8</f>
        <v>1</v>
      </c>
      <c r="P6236" s="98">
        <f>K6236*L6236*M6236*N6236*O6236</f>
        <v>84677.440000000002</v>
      </c>
      <c r="Q6236" s="97">
        <f t="shared" ref="Q6236:Q6251" si="3344">H6236*P6236</f>
        <v>27218.720000000001</v>
      </c>
      <c r="R6236" s="97"/>
      <c r="S6236" s="97"/>
    </row>
    <row r="6237" spans="1:19" ht="22.5" x14ac:dyDescent="0.25">
      <c r="A6237" s="89" t="s">
        <v>13084</v>
      </c>
      <c r="B6237" s="89" t="s">
        <v>12959</v>
      </c>
      <c r="C6237" s="89"/>
      <c r="D6237" s="89" t="s">
        <v>231</v>
      </c>
      <c r="E6237" s="94" t="s">
        <v>137</v>
      </c>
      <c r="F6237" s="95" t="s">
        <v>694</v>
      </c>
      <c r="G6237" s="89" t="s">
        <v>37</v>
      </c>
      <c r="H6237" s="89" t="s">
        <v>5694</v>
      </c>
      <c r="I6237" s="96">
        <v>1</v>
      </c>
      <c r="J6237" s="97">
        <v>1831</v>
      </c>
      <c r="K6237" s="98">
        <f t="shared" si="3339"/>
        <v>88028.85</v>
      </c>
      <c r="L6237" s="99">
        <f t="shared" si="3340"/>
        <v>1.0815399999999999</v>
      </c>
      <c r="M6237" s="100">
        <f t="shared" si="3341"/>
        <v>1.0590999999999999</v>
      </c>
      <c r="N6237" s="101">
        <f t="shared" si="3342"/>
        <v>0.97811300000000001</v>
      </c>
      <c r="O6237" s="100">
        <f t="shared" si="3343"/>
        <v>1</v>
      </c>
      <c r="P6237" s="98">
        <f>K6237*L6237*M6237*N6237*O6237</f>
        <v>98626.5</v>
      </c>
      <c r="Q6237" s="97">
        <f t="shared" si="3344"/>
        <v>2051.4299999999998</v>
      </c>
      <c r="R6237" s="97"/>
      <c r="S6237" s="97"/>
    </row>
    <row r="6238" spans="1:19" ht="22.5" x14ac:dyDescent="0.25">
      <c r="A6238" s="89" t="s">
        <v>13085</v>
      </c>
      <c r="B6238" s="89" t="s">
        <v>12959</v>
      </c>
      <c r="C6238" s="89"/>
      <c r="D6238" s="89" t="s">
        <v>236</v>
      </c>
      <c r="E6238" s="94" t="s">
        <v>5517</v>
      </c>
      <c r="F6238" s="95" t="s">
        <v>12082</v>
      </c>
      <c r="G6238" s="89" t="s">
        <v>51</v>
      </c>
      <c r="H6238" s="89" t="s">
        <v>13086</v>
      </c>
      <c r="I6238" s="96">
        <v>1</v>
      </c>
      <c r="J6238" s="97">
        <v>3149</v>
      </c>
      <c r="K6238" s="98">
        <f t="shared" si="3339"/>
        <v>170400.43</v>
      </c>
      <c r="L6238" s="99">
        <f t="shared" si="3340"/>
        <v>1.0815399999999999</v>
      </c>
      <c r="M6238" s="100">
        <f t="shared" si="3341"/>
        <v>1.0590999999999999</v>
      </c>
      <c r="N6238" s="101">
        <f t="shared" si="3342"/>
        <v>0.97811300000000001</v>
      </c>
      <c r="O6238" s="100">
        <f t="shared" si="3343"/>
        <v>1</v>
      </c>
      <c r="P6238" s="98">
        <f>K6238*L6238*M6238*N6238*O6238</f>
        <v>190914.66</v>
      </c>
      <c r="Q6238" s="97">
        <f t="shared" si="3344"/>
        <v>3528.1</v>
      </c>
      <c r="R6238" s="97"/>
      <c r="S6238" s="97"/>
    </row>
    <row r="6239" spans="1:19" ht="22.5" x14ac:dyDescent="0.25">
      <c r="A6239" s="89" t="s">
        <v>13087</v>
      </c>
      <c r="B6239" s="89" t="s">
        <v>12959</v>
      </c>
      <c r="C6239" s="89"/>
      <c r="D6239" s="89" t="s">
        <v>239</v>
      </c>
      <c r="E6239" s="94" t="s">
        <v>31</v>
      </c>
      <c r="F6239" s="95" t="s">
        <v>32</v>
      </c>
      <c r="G6239" s="89" t="s">
        <v>27</v>
      </c>
      <c r="H6239" s="89" t="s">
        <v>13088</v>
      </c>
      <c r="I6239" s="96">
        <v>1</v>
      </c>
      <c r="J6239" s="97">
        <v>24389</v>
      </c>
      <c r="K6239" s="98">
        <f t="shared" si="3339"/>
        <v>689.73</v>
      </c>
      <c r="L6239" s="99">
        <f t="shared" si="3340"/>
        <v>1.0815399999999999</v>
      </c>
      <c r="M6239" s="100">
        <f t="shared" si="3341"/>
        <v>1.0590999999999999</v>
      </c>
      <c r="N6239" s="101">
        <f t="shared" si="3342"/>
        <v>0.97811300000000001</v>
      </c>
      <c r="O6239" s="100">
        <f t="shared" si="3343"/>
        <v>1</v>
      </c>
      <c r="P6239" s="98">
        <f>K6239*L6239*M6239*N6239*O6239+0.02</f>
        <v>772.79</v>
      </c>
      <c r="Q6239" s="97">
        <f t="shared" si="3344"/>
        <v>27325.85</v>
      </c>
      <c r="R6239" s="97"/>
      <c r="S6239" s="97"/>
    </row>
    <row r="6240" spans="1:19" ht="22.5" x14ac:dyDescent="0.25">
      <c r="A6240" s="89" t="s">
        <v>13089</v>
      </c>
      <c r="B6240" s="89" t="s">
        <v>12959</v>
      </c>
      <c r="C6240" s="89"/>
      <c r="D6240" s="89" t="s">
        <v>241</v>
      </c>
      <c r="E6240" s="94" t="s">
        <v>5521</v>
      </c>
      <c r="F6240" s="95" t="s">
        <v>5522</v>
      </c>
      <c r="G6240" s="89" t="s">
        <v>37</v>
      </c>
      <c r="H6240" s="89" t="s">
        <v>13090</v>
      </c>
      <c r="I6240" s="96">
        <v>1</v>
      </c>
      <c r="J6240" s="97">
        <v>45</v>
      </c>
      <c r="K6240" s="98">
        <f t="shared" si="3339"/>
        <v>4166.67</v>
      </c>
      <c r="L6240" s="99">
        <f t="shared" si="3340"/>
        <v>1.0815399999999999</v>
      </c>
      <c r="M6240" s="100">
        <f t="shared" si="3341"/>
        <v>1.0590999999999999</v>
      </c>
      <c r="N6240" s="101">
        <f t="shared" si="3342"/>
        <v>0.97811300000000001</v>
      </c>
      <c r="O6240" s="100">
        <f t="shared" si="3343"/>
        <v>1</v>
      </c>
      <c r="P6240" s="98">
        <f t="shared" ref="P6240:P6251" si="3345">K6240*L6240*M6240*N6240*O6240</f>
        <v>4668.29</v>
      </c>
      <c r="Q6240" s="97">
        <f t="shared" si="3344"/>
        <v>50.42</v>
      </c>
      <c r="R6240" s="97"/>
      <c r="S6240" s="97"/>
    </row>
    <row r="6241" spans="1:19" x14ac:dyDescent="0.25">
      <c r="A6241" s="89" t="s">
        <v>13091</v>
      </c>
      <c r="B6241" s="89" t="s">
        <v>12959</v>
      </c>
      <c r="C6241" s="89"/>
      <c r="D6241" s="89" t="s">
        <v>243</v>
      </c>
      <c r="E6241" s="94" t="s">
        <v>49</v>
      </c>
      <c r="F6241" s="95" t="s">
        <v>50</v>
      </c>
      <c r="G6241" s="89" t="s">
        <v>51</v>
      </c>
      <c r="H6241" s="89" t="s">
        <v>12768</v>
      </c>
      <c r="I6241" s="96">
        <v>1</v>
      </c>
      <c r="J6241" s="97">
        <v>1374</v>
      </c>
      <c r="K6241" s="98">
        <f t="shared" si="3339"/>
        <v>12722.22</v>
      </c>
      <c r="L6241" s="99">
        <f t="shared" si="3340"/>
        <v>1.0815399999999999</v>
      </c>
      <c r="M6241" s="100">
        <f t="shared" si="3341"/>
        <v>1.0590999999999999</v>
      </c>
      <c r="N6241" s="101">
        <f t="shared" si="3342"/>
        <v>0.97811300000000001</v>
      </c>
      <c r="O6241" s="100">
        <f t="shared" si="3343"/>
        <v>1</v>
      </c>
      <c r="P6241" s="98">
        <f t="shared" si="3345"/>
        <v>14253.83</v>
      </c>
      <c r="Q6241" s="97">
        <f t="shared" si="3344"/>
        <v>1539.41</v>
      </c>
      <c r="R6241" s="97"/>
      <c r="S6241" s="97"/>
    </row>
    <row r="6242" spans="1:19" x14ac:dyDescent="0.25">
      <c r="A6242" s="89" t="s">
        <v>13092</v>
      </c>
      <c r="B6242" s="89" t="s">
        <v>12959</v>
      </c>
      <c r="C6242" s="89"/>
      <c r="D6242" s="89" t="s">
        <v>248</v>
      </c>
      <c r="E6242" s="94" t="s">
        <v>552</v>
      </c>
      <c r="F6242" s="95" t="s">
        <v>553</v>
      </c>
      <c r="G6242" s="89" t="s">
        <v>81</v>
      </c>
      <c r="H6242" s="89" t="s">
        <v>7569</v>
      </c>
      <c r="I6242" s="96">
        <v>1</v>
      </c>
      <c r="J6242" s="97">
        <v>10358</v>
      </c>
      <c r="K6242" s="98">
        <f t="shared" si="3339"/>
        <v>2157.92</v>
      </c>
      <c r="L6242" s="99">
        <f t="shared" si="3340"/>
        <v>1.0815399999999999</v>
      </c>
      <c r="M6242" s="100">
        <f t="shared" si="3341"/>
        <v>1.0590999999999999</v>
      </c>
      <c r="N6242" s="101">
        <f t="shared" si="3342"/>
        <v>0.97811300000000001</v>
      </c>
      <c r="O6242" s="100">
        <f t="shared" si="3343"/>
        <v>1</v>
      </c>
      <c r="P6242" s="98">
        <f t="shared" si="3345"/>
        <v>2417.71</v>
      </c>
      <c r="Q6242" s="97">
        <f t="shared" si="3344"/>
        <v>11605.01</v>
      </c>
      <c r="R6242" s="97"/>
      <c r="S6242" s="97"/>
    </row>
    <row r="6243" spans="1:19" ht="22.5" x14ac:dyDescent="0.25">
      <c r="A6243" s="89" t="s">
        <v>13093</v>
      </c>
      <c r="B6243" s="89" t="s">
        <v>12959</v>
      </c>
      <c r="C6243" s="89"/>
      <c r="D6243" s="89" t="s">
        <v>251</v>
      </c>
      <c r="E6243" s="94" t="s">
        <v>12087</v>
      </c>
      <c r="F6243" s="95" t="s">
        <v>12088</v>
      </c>
      <c r="G6243" s="89" t="s">
        <v>81</v>
      </c>
      <c r="H6243" s="89" t="s">
        <v>13094</v>
      </c>
      <c r="I6243" s="96">
        <v>1</v>
      </c>
      <c r="J6243" s="97">
        <v>1131</v>
      </c>
      <c r="K6243" s="98">
        <f t="shared" si="3339"/>
        <v>196.35</v>
      </c>
      <c r="L6243" s="99">
        <f t="shared" si="3340"/>
        <v>1.0815399999999999</v>
      </c>
      <c r="M6243" s="100">
        <f t="shared" si="3341"/>
        <v>1.0590999999999999</v>
      </c>
      <c r="N6243" s="101">
        <f t="shared" si="3342"/>
        <v>0.97811300000000001</v>
      </c>
      <c r="O6243" s="100">
        <f t="shared" si="3343"/>
        <v>1</v>
      </c>
      <c r="P6243" s="98">
        <f t="shared" si="3345"/>
        <v>219.99</v>
      </c>
      <c r="Q6243" s="97">
        <f t="shared" si="3344"/>
        <v>1267.1400000000001</v>
      </c>
      <c r="R6243" s="97"/>
      <c r="S6243" s="97"/>
    </row>
    <row r="6244" spans="1:19" ht="22.5" x14ac:dyDescent="0.25">
      <c r="A6244" s="89" t="s">
        <v>13095</v>
      </c>
      <c r="B6244" s="89" t="s">
        <v>12959</v>
      </c>
      <c r="C6244" s="89"/>
      <c r="D6244" s="89" t="s">
        <v>254</v>
      </c>
      <c r="E6244" s="94" t="s">
        <v>12090</v>
      </c>
      <c r="F6244" s="95" t="s">
        <v>12091</v>
      </c>
      <c r="G6244" s="89" t="s">
        <v>37</v>
      </c>
      <c r="H6244" s="89" t="s">
        <v>13096</v>
      </c>
      <c r="I6244" s="96">
        <v>1</v>
      </c>
      <c r="J6244" s="97">
        <v>1580</v>
      </c>
      <c r="K6244" s="98">
        <f t="shared" si="3339"/>
        <v>5050.13</v>
      </c>
      <c r="L6244" s="99">
        <f t="shared" si="3340"/>
        <v>1.0815399999999999</v>
      </c>
      <c r="M6244" s="100">
        <f t="shared" si="3341"/>
        <v>1.0590999999999999</v>
      </c>
      <c r="N6244" s="101">
        <f t="shared" si="3342"/>
        <v>0.97811300000000001</v>
      </c>
      <c r="O6244" s="100">
        <f t="shared" si="3343"/>
        <v>1</v>
      </c>
      <c r="P6244" s="98">
        <f t="shared" si="3345"/>
        <v>5658.11</v>
      </c>
      <c r="Q6244" s="97">
        <f t="shared" si="3344"/>
        <v>1770.21</v>
      </c>
      <c r="R6244" s="97"/>
      <c r="S6244" s="97"/>
    </row>
    <row r="6245" spans="1:19" x14ac:dyDescent="0.25">
      <c r="A6245" s="89" t="s">
        <v>13097</v>
      </c>
      <c r="B6245" s="89" t="s">
        <v>12959</v>
      </c>
      <c r="C6245" s="89"/>
      <c r="D6245" s="89" t="s">
        <v>256</v>
      </c>
      <c r="E6245" s="94" t="s">
        <v>49</v>
      </c>
      <c r="F6245" s="95" t="s">
        <v>50</v>
      </c>
      <c r="G6245" s="89" t="s">
        <v>51</v>
      </c>
      <c r="H6245" s="89" t="s">
        <v>13098</v>
      </c>
      <c r="I6245" s="96">
        <v>1</v>
      </c>
      <c r="J6245" s="97">
        <v>39798</v>
      </c>
      <c r="K6245" s="98">
        <f t="shared" si="3339"/>
        <v>12723.15</v>
      </c>
      <c r="L6245" s="99">
        <f t="shared" si="3340"/>
        <v>1.0815399999999999</v>
      </c>
      <c r="M6245" s="100">
        <f t="shared" si="3341"/>
        <v>1.0590999999999999</v>
      </c>
      <c r="N6245" s="101">
        <f t="shared" si="3342"/>
        <v>0.97811300000000001</v>
      </c>
      <c r="O6245" s="100">
        <f t="shared" si="3343"/>
        <v>1</v>
      </c>
      <c r="P6245" s="98">
        <f t="shared" si="3345"/>
        <v>14254.87</v>
      </c>
      <c r="Q6245" s="97">
        <f t="shared" si="3344"/>
        <v>44589.23</v>
      </c>
      <c r="R6245" s="97"/>
      <c r="S6245" s="97"/>
    </row>
    <row r="6246" spans="1:19" ht="22.5" x14ac:dyDescent="0.25">
      <c r="A6246" s="89" t="s">
        <v>13099</v>
      </c>
      <c r="B6246" s="89" t="s">
        <v>12959</v>
      </c>
      <c r="C6246" s="89"/>
      <c r="D6246" s="89" t="s">
        <v>260</v>
      </c>
      <c r="E6246" s="94" t="s">
        <v>12980</v>
      </c>
      <c r="F6246" s="95" t="s">
        <v>12981</v>
      </c>
      <c r="G6246" s="89" t="s">
        <v>648</v>
      </c>
      <c r="H6246" s="89" t="s">
        <v>24</v>
      </c>
      <c r="I6246" s="96">
        <v>1</v>
      </c>
      <c r="J6246" s="97">
        <v>68599</v>
      </c>
      <c r="K6246" s="98">
        <f t="shared" si="3339"/>
        <v>34299.5</v>
      </c>
      <c r="L6246" s="99">
        <f t="shared" si="3340"/>
        <v>1.0815399999999999</v>
      </c>
      <c r="M6246" s="100">
        <f t="shared" si="3341"/>
        <v>1.0590999999999999</v>
      </c>
      <c r="N6246" s="101">
        <f t="shared" si="3342"/>
        <v>0.97811300000000001</v>
      </c>
      <c r="O6246" s="100">
        <f t="shared" si="3343"/>
        <v>1</v>
      </c>
      <c r="P6246" s="98">
        <f t="shared" si="3345"/>
        <v>38428.76</v>
      </c>
      <c r="Q6246" s="97">
        <f t="shared" si="3344"/>
        <v>76857.52</v>
      </c>
      <c r="R6246" s="97"/>
      <c r="S6246" s="97"/>
    </row>
    <row r="6247" spans="1:19" ht="22.5" x14ac:dyDescent="0.25">
      <c r="A6247" s="89" t="s">
        <v>13100</v>
      </c>
      <c r="B6247" s="89" t="s">
        <v>12959</v>
      </c>
      <c r="C6247" s="89"/>
      <c r="D6247" s="89" t="s">
        <v>263</v>
      </c>
      <c r="E6247" s="94" t="s">
        <v>12977</v>
      </c>
      <c r="F6247" s="95" t="s">
        <v>12978</v>
      </c>
      <c r="G6247" s="89" t="s">
        <v>648</v>
      </c>
      <c r="H6247" s="89" t="s">
        <v>24</v>
      </c>
      <c r="I6247" s="96">
        <v>1</v>
      </c>
      <c r="J6247" s="97">
        <v>44735</v>
      </c>
      <c r="K6247" s="98">
        <f t="shared" si="3339"/>
        <v>22367.5</v>
      </c>
      <c r="L6247" s="99">
        <f t="shared" si="3340"/>
        <v>1.0815399999999999</v>
      </c>
      <c r="M6247" s="100">
        <f t="shared" si="3341"/>
        <v>1.0590999999999999</v>
      </c>
      <c r="N6247" s="101">
        <f t="shared" si="3342"/>
        <v>0.97811300000000001</v>
      </c>
      <c r="O6247" s="100">
        <f t="shared" si="3343"/>
        <v>1</v>
      </c>
      <c r="P6247" s="98">
        <f t="shared" si="3345"/>
        <v>25060.29</v>
      </c>
      <c r="Q6247" s="97">
        <f t="shared" si="3344"/>
        <v>50120.58</v>
      </c>
      <c r="R6247" s="97"/>
      <c r="S6247" s="97"/>
    </row>
    <row r="6248" spans="1:19" ht="22.5" x14ac:dyDescent="0.25">
      <c r="A6248" s="89" t="s">
        <v>13101</v>
      </c>
      <c r="B6248" s="89" t="s">
        <v>12959</v>
      </c>
      <c r="C6248" s="89"/>
      <c r="D6248" s="89" t="s">
        <v>265</v>
      </c>
      <c r="E6248" s="94" t="s">
        <v>13102</v>
      </c>
      <c r="F6248" s="95" t="s">
        <v>13103</v>
      </c>
      <c r="G6248" s="89" t="s">
        <v>648</v>
      </c>
      <c r="H6248" s="89" t="s">
        <v>12</v>
      </c>
      <c r="I6248" s="96">
        <v>1</v>
      </c>
      <c r="J6248" s="97">
        <v>396426</v>
      </c>
      <c r="K6248" s="98">
        <f t="shared" si="3339"/>
        <v>396426</v>
      </c>
      <c r="L6248" s="99">
        <f t="shared" si="3340"/>
        <v>1.0815399999999999</v>
      </c>
      <c r="M6248" s="100">
        <f t="shared" si="3341"/>
        <v>1.0590999999999999</v>
      </c>
      <c r="N6248" s="101">
        <f t="shared" si="3342"/>
        <v>0.97811300000000001</v>
      </c>
      <c r="O6248" s="100">
        <f t="shared" si="3343"/>
        <v>1</v>
      </c>
      <c r="P6248" s="98">
        <f t="shared" si="3345"/>
        <v>444151.07</v>
      </c>
      <c r="Q6248" s="97">
        <f t="shared" si="3344"/>
        <v>444151.07</v>
      </c>
      <c r="R6248" s="97"/>
      <c r="S6248" s="97"/>
    </row>
    <row r="6249" spans="1:19" ht="22.5" x14ac:dyDescent="0.25">
      <c r="A6249" s="89" t="s">
        <v>13104</v>
      </c>
      <c r="B6249" s="89" t="s">
        <v>12959</v>
      </c>
      <c r="C6249" s="89"/>
      <c r="D6249" s="89" t="s">
        <v>266</v>
      </c>
      <c r="E6249" s="94" t="s">
        <v>13105</v>
      </c>
      <c r="F6249" s="95" t="s">
        <v>13106</v>
      </c>
      <c r="G6249" s="89" t="s">
        <v>648</v>
      </c>
      <c r="H6249" s="89" t="s">
        <v>12</v>
      </c>
      <c r="I6249" s="96">
        <v>1</v>
      </c>
      <c r="J6249" s="97">
        <v>305917</v>
      </c>
      <c r="K6249" s="98">
        <f t="shared" si="3339"/>
        <v>305917</v>
      </c>
      <c r="L6249" s="99">
        <f t="shared" si="3340"/>
        <v>1.0815399999999999</v>
      </c>
      <c r="M6249" s="100">
        <f t="shared" si="3341"/>
        <v>1.0590999999999999</v>
      </c>
      <c r="N6249" s="101">
        <f t="shared" si="3342"/>
        <v>0.97811300000000001</v>
      </c>
      <c r="O6249" s="100">
        <f t="shared" si="3343"/>
        <v>1</v>
      </c>
      <c r="P6249" s="98">
        <f t="shared" si="3345"/>
        <v>342745.84</v>
      </c>
      <c r="Q6249" s="97">
        <f t="shared" si="3344"/>
        <v>342745.84</v>
      </c>
      <c r="R6249" s="97"/>
      <c r="S6249" s="97"/>
    </row>
    <row r="6250" spans="1:19" ht="22.5" x14ac:dyDescent="0.25">
      <c r="A6250" s="89" t="s">
        <v>13107</v>
      </c>
      <c r="B6250" s="89" t="s">
        <v>12959</v>
      </c>
      <c r="C6250" s="89"/>
      <c r="D6250" s="89" t="s">
        <v>267</v>
      </c>
      <c r="E6250" s="94" t="s">
        <v>13108</v>
      </c>
      <c r="F6250" s="95" t="s">
        <v>13109</v>
      </c>
      <c r="G6250" s="89" t="s">
        <v>648</v>
      </c>
      <c r="H6250" s="89" t="s">
        <v>12</v>
      </c>
      <c r="I6250" s="96">
        <v>1</v>
      </c>
      <c r="J6250" s="97">
        <v>324311</v>
      </c>
      <c r="K6250" s="98">
        <f t="shared" si="3339"/>
        <v>324311</v>
      </c>
      <c r="L6250" s="99">
        <f t="shared" si="3340"/>
        <v>1.0815399999999999</v>
      </c>
      <c r="M6250" s="100">
        <f t="shared" si="3341"/>
        <v>1.0590999999999999</v>
      </c>
      <c r="N6250" s="101">
        <f t="shared" si="3342"/>
        <v>0.97811300000000001</v>
      </c>
      <c r="O6250" s="100">
        <f t="shared" si="3343"/>
        <v>1</v>
      </c>
      <c r="P6250" s="98">
        <f t="shared" si="3345"/>
        <v>363354.27</v>
      </c>
      <c r="Q6250" s="97">
        <f t="shared" si="3344"/>
        <v>363354.27</v>
      </c>
      <c r="R6250" s="97"/>
      <c r="S6250" s="97"/>
    </row>
    <row r="6251" spans="1:19" ht="22.5" x14ac:dyDescent="0.25">
      <c r="A6251" s="89" t="s">
        <v>13110</v>
      </c>
      <c r="B6251" s="89" t="s">
        <v>12959</v>
      </c>
      <c r="C6251" s="89"/>
      <c r="D6251" s="89" t="s">
        <v>184</v>
      </c>
      <c r="E6251" s="94" t="s">
        <v>13111</v>
      </c>
      <c r="F6251" s="95" t="s">
        <v>13112</v>
      </c>
      <c r="G6251" s="89" t="s">
        <v>648</v>
      </c>
      <c r="H6251" s="89" t="s">
        <v>12</v>
      </c>
      <c r="I6251" s="96">
        <v>1</v>
      </c>
      <c r="J6251" s="97">
        <v>140626</v>
      </c>
      <c r="K6251" s="98">
        <f t="shared" si="3339"/>
        <v>140626</v>
      </c>
      <c r="L6251" s="99">
        <f t="shared" si="3340"/>
        <v>1.0815399999999999</v>
      </c>
      <c r="M6251" s="100">
        <f t="shared" si="3341"/>
        <v>1.0590999999999999</v>
      </c>
      <c r="N6251" s="101">
        <f t="shared" si="3342"/>
        <v>0.97811300000000001</v>
      </c>
      <c r="O6251" s="100">
        <f t="shared" si="3343"/>
        <v>1</v>
      </c>
      <c r="P6251" s="98">
        <f t="shared" si="3345"/>
        <v>157555.73000000001</v>
      </c>
      <c r="Q6251" s="97">
        <f t="shared" si="3344"/>
        <v>157555.73000000001</v>
      </c>
      <c r="R6251" s="97"/>
      <c r="S6251" s="97"/>
    </row>
    <row r="6252" spans="1:19" x14ac:dyDescent="0.25">
      <c r="A6252" s="89"/>
      <c r="B6252" s="90"/>
      <c r="C6252" s="90"/>
      <c r="D6252" s="91"/>
      <c r="E6252" s="92"/>
      <c r="F6252" s="92" t="s">
        <v>13113</v>
      </c>
      <c r="G6252" s="91"/>
      <c r="H6252" s="91"/>
      <c r="I6252" s="93">
        <v>1</v>
      </c>
      <c r="J6252" s="91"/>
      <c r="K6252" s="98"/>
      <c r="L6252" s="99"/>
      <c r="M6252" s="100"/>
      <c r="N6252" s="101"/>
      <c r="O6252" s="100"/>
      <c r="P6252" s="98"/>
      <c r="Q6252" s="91"/>
      <c r="R6252" s="91"/>
      <c r="S6252" s="91"/>
    </row>
    <row r="6253" spans="1:19" ht="22.5" x14ac:dyDescent="0.25">
      <c r="A6253" s="89" t="s">
        <v>13114</v>
      </c>
      <c r="B6253" s="89" t="s">
        <v>12959</v>
      </c>
      <c r="C6253" s="89"/>
      <c r="D6253" s="89" t="s">
        <v>276</v>
      </c>
      <c r="E6253" s="94" t="s">
        <v>10512</v>
      </c>
      <c r="F6253" s="95" t="s">
        <v>10513</v>
      </c>
      <c r="G6253" s="89" t="s">
        <v>37</v>
      </c>
      <c r="H6253" s="89" t="s">
        <v>13115</v>
      </c>
      <c r="I6253" s="96">
        <v>1</v>
      </c>
      <c r="J6253" s="97">
        <v>5181</v>
      </c>
      <c r="K6253" s="98">
        <f t="shared" ref="K6253:K6264" si="3346">J6253/H6253</f>
        <v>75568.84</v>
      </c>
      <c r="L6253" s="99">
        <f t="shared" ref="L6253:L6264" si="3347">$L$8</f>
        <v>1.0815399999999999</v>
      </c>
      <c r="M6253" s="100">
        <f t="shared" ref="M6253:M6264" si="3348">$M$8</f>
        <v>1.0590999999999999</v>
      </c>
      <c r="N6253" s="101">
        <f t="shared" ref="N6253:N6264" si="3349">$N$8</f>
        <v>0.97811300000000001</v>
      </c>
      <c r="O6253" s="100">
        <f t="shared" ref="O6253:O6264" si="3350">$O$8</f>
        <v>1</v>
      </c>
      <c r="P6253" s="98">
        <f t="shared" ref="P6253:P6264" si="3351">K6253*L6253*M6253*N6253*O6253</f>
        <v>84666.45</v>
      </c>
      <c r="Q6253" s="97">
        <f t="shared" ref="Q6253:Q6264" si="3352">H6253*P6253</f>
        <v>5804.73</v>
      </c>
      <c r="R6253" s="97"/>
      <c r="S6253" s="97"/>
    </row>
    <row r="6254" spans="1:19" ht="22.5" x14ac:dyDescent="0.25">
      <c r="A6254" s="89" t="s">
        <v>13116</v>
      </c>
      <c r="B6254" s="89" t="s">
        <v>12959</v>
      </c>
      <c r="C6254" s="89"/>
      <c r="D6254" s="89" t="s">
        <v>278</v>
      </c>
      <c r="E6254" s="94" t="s">
        <v>137</v>
      </c>
      <c r="F6254" s="95" t="s">
        <v>694</v>
      </c>
      <c r="G6254" s="89" t="s">
        <v>37</v>
      </c>
      <c r="H6254" s="89" t="s">
        <v>5066</v>
      </c>
      <c r="I6254" s="96">
        <v>1</v>
      </c>
      <c r="J6254" s="97">
        <v>440</v>
      </c>
      <c r="K6254" s="98">
        <f t="shared" si="3346"/>
        <v>88000</v>
      </c>
      <c r="L6254" s="99">
        <f t="shared" si="3347"/>
        <v>1.0815399999999999</v>
      </c>
      <c r="M6254" s="100">
        <f t="shared" si="3348"/>
        <v>1.0590999999999999</v>
      </c>
      <c r="N6254" s="101">
        <f t="shared" si="3349"/>
        <v>0.97811300000000001</v>
      </c>
      <c r="O6254" s="100">
        <f t="shared" si="3350"/>
        <v>1</v>
      </c>
      <c r="P6254" s="98">
        <f t="shared" si="3351"/>
        <v>98594.18</v>
      </c>
      <c r="Q6254" s="97">
        <f t="shared" si="3352"/>
        <v>492.97</v>
      </c>
      <c r="R6254" s="97"/>
      <c r="S6254" s="97"/>
    </row>
    <row r="6255" spans="1:19" ht="22.5" x14ac:dyDescent="0.25">
      <c r="A6255" s="89" t="s">
        <v>13117</v>
      </c>
      <c r="B6255" s="89" t="s">
        <v>12959</v>
      </c>
      <c r="C6255" s="89"/>
      <c r="D6255" s="89" t="s">
        <v>283</v>
      </c>
      <c r="E6255" s="94" t="s">
        <v>31</v>
      </c>
      <c r="F6255" s="95" t="s">
        <v>32</v>
      </c>
      <c r="G6255" s="89" t="s">
        <v>27</v>
      </c>
      <c r="H6255" s="89" t="s">
        <v>1662</v>
      </c>
      <c r="I6255" s="96">
        <v>1</v>
      </c>
      <c r="J6255" s="97">
        <v>5863</v>
      </c>
      <c r="K6255" s="98">
        <f t="shared" si="3346"/>
        <v>689.76</v>
      </c>
      <c r="L6255" s="99">
        <f t="shared" si="3347"/>
        <v>1.0815399999999999</v>
      </c>
      <c r="M6255" s="100">
        <f t="shared" si="3348"/>
        <v>1.0590999999999999</v>
      </c>
      <c r="N6255" s="101">
        <f t="shared" si="3349"/>
        <v>0.97811300000000001</v>
      </c>
      <c r="O6255" s="100">
        <f t="shared" si="3350"/>
        <v>1</v>
      </c>
      <c r="P6255" s="98">
        <f t="shared" si="3351"/>
        <v>772.8</v>
      </c>
      <c r="Q6255" s="97">
        <f t="shared" si="3352"/>
        <v>6568.8</v>
      </c>
      <c r="R6255" s="97"/>
      <c r="S6255" s="97"/>
    </row>
    <row r="6256" spans="1:19" ht="22.5" x14ac:dyDescent="0.25">
      <c r="A6256" s="89" t="s">
        <v>13118</v>
      </c>
      <c r="B6256" s="89" t="s">
        <v>12959</v>
      </c>
      <c r="C6256" s="89"/>
      <c r="D6256" s="89" t="s">
        <v>286</v>
      </c>
      <c r="E6256" s="94" t="s">
        <v>5517</v>
      </c>
      <c r="F6256" s="95" t="s">
        <v>12082</v>
      </c>
      <c r="G6256" s="89" t="s">
        <v>51</v>
      </c>
      <c r="H6256" s="89" t="s">
        <v>12103</v>
      </c>
      <c r="I6256" s="96">
        <v>1</v>
      </c>
      <c r="J6256" s="97">
        <v>751</v>
      </c>
      <c r="K6256" s="98">
        <f t="shared" si="3346"/>
        <v>170294.78</v>
      </c>
      <c r="L6256" s="99">
        <f t="shared" si="3347"/>
        <v>1.0815399999999999</v>
      </c>
      <c r="M6256" s="100">
        <f t="shared" si="3348"/>
        <v>1.0590999999999999</v>
      </c>
      <c r="N6256" s="101">
        <f t="shared" si="3349"/>
        <v>0.97811300000000001</v>
      </c>
      <c r="O6256" s="100">
        <f t="shared" si="3350"/>
        <v>1</v>
      </c>
      <c r="P6256" s="98">
        <f t="shared" si="3351"/>
        <v>190796.29</v>
      </c>
      <c r="Q6256" s="97">
        <f t="shared" si="3352"/>
        <v>841.41</v>
      </c>
      <c r="R6256" s="97"/>
      <c r="S6256" s="97"/>
    </row>
    <row r="6257" spans="1:19" ht="22.5" x14ac:dyDescent="0.25">
      <c r="A6257" s="89" t="s">
        <v>13119</v>
      </c>
      <c r="B6257" s="89" t="s">
        <v>12959</v>
      </c>
      <c r="C6257" s="89"/>
      <c r="D6257" s="89" t="s">
        <v>288</v>
      </c>
      <c r="E6257" s="94" t="s">
        <v>5521</v>
      </c>
      <c r="F6257" s="95" t="s">
        <v>5522</v>
      </c>
      <c r="G6257" s="89" t="s">
        <v>37</v>
      </c>
      <c r="H6257" s="89" t="s">
        <v>8280</v>
      </c>
      <c r="I6257" s="96">
        <v>1</v>
      </c>
      <c r="J6257" s="97">
        <v>13</v>
      </c>
      <c r="K6257" s="98">
        <f t="shared" si="3346"/>
        <v>4642.8599999999997</v>
      </c>
      <c r="L6257" s="99">
        <f t="shared" si="3347"/>
        <v>1.0815399999999999</v>
      </c>
      <c r="M6257" s="100">
        <f t="shared" si="3348"/>
        <v>1.0590999999999999</v>
      </c>
      <c r="N6257" s="101">
        <f t="shared" si="3349"/>
        <v>0.97811300000000001</v>
      </c>
      <c r="O6257" s="100">
        <f t="shared" si="3350"/>
        <v>1</v>
      </c>
      <c r="P6257" s="98">
        <f t="shared" si="3351"/>
        <v>5201.8100000000004</v>
      </c>
      <c r="Q6257" s="97">
        <f t="shared" si="3352"/>
        <v>14.57</v>
      </c>
      <c r="R6257" s="97"/>
      <c r="S6257" s="97"/>
    </row>
    <row r="6258" spans="1:19" x14ac:dyDescent="0.25">
      <c r="A6258" s="89" t="s">
        <v>13120</v>
      </c>
      <c r="B6258" s="89" t="s">
        <v>12959</v>
      </c>
      <c r="C6258" s="89"/>
      <c r="D6258" s="89" t="s">
        <v>289</v>
      </c>
      <c r="E6258" s="94" t="s">
        <v>49</v>
      </c>
      <c r="F6258" s="95" t="s">
        <v>50</v>
      </c>
      <c r="G6258" s="89" t="s">
        <v>51</v>
      </c>
      <c r="H6258" s="89" t="s">
        <v>12905</v>
      </c>
      <c r="I6258" s="96">
        <v>1</v>
      </c>
      <c r="J6258" s="97">
        <v>357</v>
      </c>
      <c r="K6258" s="98">
        <f t="shared" si="3346"/>
        <v>12750</v>
      </c>
      <c r="L6258" s="99">
        <f t="shared" si="3347"/>
        <v>1.0815399999999999</v>
      </c>
      <c r="M6258" s="100">
        <f t="shared" si="3348"/>
        <v>1.0590999999999999</v>
      </c>
      <c r="N6258" s="101">
        <f t="shared" si="3349"/>
        <v>0.97811300000000001</v>
      </c>
      <c r="O6258" s="100">
        <f t="shared" si="3350"/>
        <v>1</v>
      </c>
      <c r="P6258" s="98">
        <f t="shared" si="3351"/>
        <v>14284.95</v>
      </c>
      <c r="Q6258" s="97">
        <f t="shared" si="3352"/>
        <v>399.98</v>
      </c>
      <c r="R6258" s="97"/>
      <c r="S6258" s="97"/>
    </row>
    <row r="6259" spans="1:19" x14ac:dyDescent="0.25">
      <c r="A6259" s="89" t="s">
        <v>13121</v>
      </c>
      <c r="B6259" s="89" t="s">
        <v>12959</v>
      </c>
      <c r="C6259" s="89"/>
      <c r="D6259" s="89" t="s">
        <v>291</v>
      </c>
      <c r="E6259" s="94" t="s">
        <v>552</v>
      </c>
      <c r="F6259" s="95" t="s">
        <v>553</v>
      </c>
      <c r="G6259" s="89" t="s">
        <v>81</v>
      </c>
      <c r="H6259" s="89" t="s">
        <v>11814</v>
      </c>
      <c r="I6259" s="96">
        <v>1</v>
      </c>
      <c r="J6259" s="97">
        <v>2849</v>
      </c>
      <c r="K6259" s="98">
        <f t="shared" si="3346"/>
        <v>2158.33</v>
      </c>
      <c r="L6259" s="99">
        <f t="shared" si="3347"/>
        <v>1.0815399999999999</v>
      </c>
      <c r="M6259" s="100">
        <f t="shared" si="3348"/>
        <v>1.0590999999999999</v>
      </c>
      <c r="N6259" s="101">
        <f t="shared" si="3349"/>
        <v>0.97811300000000001</v>
      </c>
      <c r="O6259" s="100">
        <f t="shared" si="3350"/>
        <v>1</v>
      </c>
      <c r="P6259" s="98">
        <f t="shared" si="3351"/>
        <v>2418.17</v>
      </c>
      <c r="Q6259" s="97">
        <f t="shared" si="3352"/>
        <v>3191.98</v>
      </c>
      <c r="R6259" s="97"/>
      <c r="S6259" s="97"/>
    </row>
    <row r="6260" spans="1:19" ht="22.5" x14ac:dyDescent="0.25">
      <c r="A6260" s="89" t="s">
        <v>13122</v>
      </c>
      <c r="B6260" s="89" t="s">
        <v>12959</v>
      </c>
      <c r="C6260" s="89"/>
      <c r="D6260" s="89" t="s">
        <v>293</v>
      </c>
      <c r="E6260" s="94" t="s">
        <v>12087</v>
      </c>
      <c r="F6260" s="95" t="s">
        <v>12088</v>
      </c>
      <c r="G6260" s="89" t="s">
        <v>81</v>
      </c>
      <c r="H6260" s="89" t="s">
        <v>13123</v>
      </c>
      <c r="I6260" s="96">
        <v>1</v>
      </c>
      <c r="J6260" s="97">
        <v>311</v>
      </c>
      <c r="K6260" s="98">
        <f t="shared" si="3346"/>
        <v>196.34</v>
      </c>
      <c r="L6260" s="99">
        <f t="shared" si="3347"/>
        <v>1.0815399999999999</v>
      </c>
      <c r="M6260" s="100">
        <f t="shared" si="3348"/>
        <v>1.0590999999999999</v>
      </c>
      <c r="N6260" s="101">
        <f t="shared" si="3349"/>
        <v>0.97811300000000001</v>
      </c>
      <c r="O6260" s="100">
        <f t="shared" si="3350"/>
        <v>1</v>
      </c>
      <c r="P6260" s="98">
        <f t="shared" si="3351"/>
        <v>219.98</v>
      </c>
      <c r="Q6260" s="97">
        <f t="shared" si="3352"/>
        <v>348.45</v>
      </c>
      <c r="R6260" s="97"/>
      <c r="S6260" s="97"/>
    </row>
    <row r="6261" spans="1:19" ht="22.5" x14ac:dyDescent="0.25">
      <c r="A6261" s="89" t="s">
        <v>13124</v>
      </c>
      <c r="B6261" s="89" t="s">
        <v>12959</v>
      </c>
      <c r="C6261" s="89"/>
      <c r="D6261" s="89" t="s">
        <v>295</v>
      </c>
      <c r="E6261" s="94" t="s">
        <v>12090</v>
      </c>
      <c r="F6261" s="95" t="s">
        <v>12091</v>
      </c>
      <c r="G6261" s="89" t="s">
        <v>37</v>
      </c>
      <c r="H6261" s="89" t="s">
        <v>13125</v>
      </c>
      <c r="I6261" s="96">
        <v>1</v>
      </c>
      <c r="J6261" s="97">
        <v>335</v>
      </c>
      <c r="K6261" s="98">
        <f t="shared" si="3346"/>
        <v>5049.97</v>
      </c>
      <c r="L6261" s="99">
        <f t="shared" si="3347"/>
        <v>1.0815399999999999</v>
      </c>
      <c r="M6261" s="100">
        <f t="shared" si="3348"/>
        <v>1.0590999999999999</v>
      </c>
      <c r="N6261" s="101">
        <f t="shared" si="3349"/>
        <v>0.97811300000000001</v>
      </c>
      <c r="O6261" s="100">
        <f t="shared" si="3350"/>
        <v>1</v>
      </c>
      <c r="P6261" s="98">
        <f t="shared" si="3351"/>
        <v>5657.93</v>
      </c>
      <c r="Q6261" s="97">
        <f t="shared" si="3352"/>
        <v>375.33</v>
      </c>
      <c r="R6261" s="97"/>
      <c r="S6261" s="97"/>
    </row>
    <row r="6262" spans="1:19" x14ac:dyDescent="0.25">
      <c r="A6262" s="89" t="s">
        <v>13126</v>
      </c>
      <c r="B6262" s="89" t="s">
        <v>12959</v>
      </c>
      <c r="C6262" s="89"/>
      <c r="D6262" s="89" t="s">
        <v>297</v>
      </c>
      <c r="E6262" s="94" t="s">
        <v>49</v>
      </c>
      <c r="F6262" s="95" t="s">
        <v>50</v>
      </c>
      <c r="G6262" s="89" t="s">
        <v>51</v>
      </c>
      <c r="H6262" s="89" t="s">
        <v>13127</v>
      </c>
      <c r="I6262" s="96">
        <v>1</v>
      </c>
      <c r="J6262" s="97">
        <v>8437</v>
      </c>
      <c r="K6262" s="98">
        <f t="shared" si="3346"/>
        <v>12725.49</v>
      </c>
      <c r="L6262" s="99">
        <f t="shared" si="3347"/>
        <v>1.0815399999999999</v>
      </c>
      <c r="M6262" s="100">
        <f t="shared" si="3348"/>
        <v>1.0590999999999999</v>
      </c>
      <c r="N6262" s="101">
        <f t="shared" si="3349"/>
        <v>0.97811300000000001</v>
      </c>
      <c r="O6262" s="100">
        <f t="shared" si="3350"/>
        <v>1</v>
      </c>
      <c r="P6262" s="98">
        <f t="shared" si="3351"/>
        <v>14257.49</v>
      </c>
      <c r="Q6262" s="97">
        <f t="shared" si="3352"/>
        <v>9452.7199999999993</v>
      </c>
      <c r="R6262" s="97"/>
      <c r="S6262" s="97"/>
    </row>
    <row r="6263" spans="1:19" ht="22.5" x14ac:dyDescent="0.25">
      <c r="A6263" s="89" t="s">
        <v>13128</v>
      </c>
      <c r="B6263" s="89" t="s">
        <v>12959</v>
      </c>
      <c r="C6263" s="89"/>
      <c r="D6263" s="89" t="s">
        <v>309</v>
      </c>
      <c r="E6263" s="94" t="s">
        <v>12980</v>
      </c>
      <c r="F6263" s="95" t="s">
        <v>12981</v>
      </c>
      <c r="G6263" s="89" t="s">
        <v>648</v>
      </c>
      <c r="H6263" s="89" t="s">
        <v>12</v>
      </c>
      <c r="I6263" s="96">
        <v>1</v>
      </c>
      <c r="J6263" s="97">
        <v>34298</v>
      </c>
      <c r="K6263" s="98">
        <f t="shared" si="3346"/>
        <v>34298</v>
      </c>
      <c r="L6263" s="99">
        <f t="shared" si="3347"/>
        <v>1.0815399999999999</v>
      </c>
      <c r="M6263" s="100">
        <f t="shared" si="3348"/>
        <v>1.0590999999999999</v>
      </c>
      <c r="N6263" s="101">
        <f t="shared" si="3349"/>
        <v>0.97811300000000001</v>
      </c>
      <c r="O6263" s="100">
        <f t="shared" si="3350"/>
        <v>1</v>
      </c>
      <c r="P6263" s="98">
        <f t="shared" si="3351"/>
        <v>38427.08</v>
      </c>
      <c r="Q6263" s="97">
        <f t="shared" si="3352"/>
        <v>38427.08</v>
      </c>
      <c r="R6263" s="97"/>
      <c r="S6263" s="97"/>
    </row>
    <row r="6264" spans="1:19" ht="22.5" x14ac:dyDescent="0.25">
      <c r="A6264" s="89" t="s">
        <v>13129</v>
      </c>
      <c r="B6264" s="89" t="s">
        <v>12959</v>
      </c>
      <c r="C6264" s="89"/>
      <c r="D6264" s="89" t="s">
        <v>311</v>
      </c>
      <c r="E6264" s="94" t="s">
        <v>13130</v>
      </c>
      <c r="F6264" s="95" t="s">
        <v>13131</v>
      </c>
      <c r="G6264" s="89" t="s">
        <v>648</v>
      </c>
      <c r="H6264" s="89" t="s">
        <v>12</v>
      </c>
      <c r="I6264" s="96">
        <v>1</v>
      </c>
      <c r="J6264" s="97">
        <v>346572</v>
      </c>
      <c r="K6264" s="98">
        <f t="shared" si="3346"/>
        <v>346572</v>
      </c>
      <c r="L6264" s="99">
        <f t="shared" si="3347"/>
        <v>1.0815399999999999</v>
      </c>
      <c r="M6264" s="100">
        <f t="shared" si="3348"/>
        <v>1.0590999999999999</v>
      </c>
      <c r="N6264" s="101">
        <f t="shared" si="3349"/>
        <v>0.97811300000000001</v>
      </c>
      <c r="O6264" s="100">
        <f t="shared" si="3350"/>
        <v>1</v>
      </c>
      <c r="P6264" s="98">
        <f t="shared" si="3351"/>
        <v>388295.23</v>
      </c>
      <c r="Q6264" s="97">
        <f t="shared" si="3352"/>
        <v>388295.23</v>
      </c>
      <c r="R6264" s="97"/>
      <c r="S6264" s="97"/>
    </row>
    <row r="6265" spans="1:19" x14ac:dyDescent="0.25">
      <c r="A6265" s="89"/>
      <c r="B6265" s="90"/>
      <c r="C6265" s="90"/>
      <c r="D6265" s="91"/>
      <c r="E6265" s="92"/>
      <c r="F6265" s="92" t="s">
        <v>13132</v>
      </c>
      <c r="G6265" s="91"/>
      <c r="H6265" s="91"/>
      <c r="I6265" s="93">
        <v>1</v>
      </c>
      <c r="J6265" s="91"/>
      <c r="K6265" s="98"/>
      <c r="L6265" s="99"/>
      <c r="M6265" s="100"/>
      <c r="N6265" s="101"/>
      <c r="O6265" s="100"/>
      <c r="P6265" s="98"/>
      <c r="Q6265" s="91"/>
      <c r="R6265" s="91"/>
      <c r="S6265" s="91"/>
    </row>
    <row r="6266" spans="1:19" ht="22.5" x14ac:dyDescent="0.25">
      <c r="A6266" s="89" t="s">
        <v>13133</v>
      </c>
      <c r="B6266" s="89" t="s">
        <v>12959</v>
      </c>
      <c r="C6266" s="89"/>
      <c r="D6266" s="89" t="s">
        <v>218</v>
      </c>
      <c r="E6266" s="94" t="s">
        <v>10512</v>
      </c>
      <c r="F6266" s="95" t="s">
        <v>10513</v>
      </c>
      <c r="G6266" s="89" t="s">
        <v>37</v>
      </c>
      <c r="H6266" s="89" t="s">
        <v>13134</v>
      </c>
      <c r="I6266" s="96">
        <v>1</v>
      </c>
      <c r="J6266" s="97">
        <v>5644</v>
      </c>
      <c r="K6266" s="98">
        <f t="shared" ref="K6266:K6277" si="3353">J6266/H6266</f>
        <v>75596.039999999994</v>
      </c>
      <c r="L6266" s="99">
        <f t="shared" ref="L6266:L6277" si="3354">$L$8</f>
        <v>1.0815399999999999</v>
      </c>
      <c r="M6266" s="100">
        <f t="shared" ref="M6266:M6277" si="3355">$M$8</f>
        <v>1.0590999999999999</v>
      </c>
      <c r="N6266" s="101">
        <f t="shared" ref="N6266:N6277" si="3356">$N$8</f>
        <v>0.97811300000000001</v>
      </c>
      <c r="O6266" s="100">
        <f t="shared" ref="O6266:O6277" si="3357">$O$8</f>
        <v>1</v>
      </c>
      <c r="P6266" s="98">
        <f t="shared" ref="P6266:P6277" si="3358">K6266*L6266*M6266*N6266*O6266</f>
        <v>84696.92</v>
      </c>
      <c r="Q6266" s="97">
        <f t="shared" ref="Q6266:Q6277" si="3359">H6266*P6266</f>
        <v>6323.47</v>
      </c>
      <c r="R6266" s="97"/>
      <c r="S6266" s="97"/>
    </row>
    <row r="6267" spans="1:19" ht="22.5" x14ac:dyDescent="0.25">
      <c r="A6267" s="89" t="s">
        <v>13135</v>
      </c>
      <c r="B6267" s="89" t="s">
        <v>12959</v>
      </c>
      <c r="C6267" s="89"/>
      <c r="D6267" s="89" t="s">
        <v>922</v>
      </c>
      <c r="E6267" s="94" t="s">
        <v>137</v>
      </c>
      <c r="F6267" s="95" t="s">
        <v>694</v>
      </c>
      <c r="G6267" s="89" t="s">
        <v>37</v>
      </c>
      <c r="H6267" s="89" t="s">
        <v>13136</v>
      </c>
      <c r="I6267" s="96">
        <v>1</v>
      </c>
      <c r="J6267" s="97">
        <v>430</v>
      </c>
      <c r="K6267" s="98">
        <f t="shared" si="3353"/>
        <v>87755.1</v>
      </c>
      <c r="L6267" s="99">
        <f t="shared" si="3354"/>
        <v>1.0815399999999999</v>
      </c>
      <c r="M6267" s="100">
        <f t="shared" si="3355"/>
        <v>1.0590999999999999</v>
      </c>
      <c r="N6267" s="101">
        <f t="shared" si="3356"/>
        <v>0.97811300000000001</v>
      </c>
      <c r="O6267" s="100">
        <f t="shared" si="3357"/>
        <v>1</v>
      </c>
      <c r="P6267" s="98">
        <f t="shared" si="3358"/>
        <v>98319.79</v>
      </c>
      <c r="Q6267" s="97">
        <f t="shared" si="3359"/>
        <v>481.77</v>
      </c>
      <c r="R6267" s="97"/>
      <c r="S6267" s="97"/>
    </row>
    <row r="6268" spans="1:19" ht="22.5" x14ac:dyDescent="0.25">
      <c r="A6268" s="89" t="s">
        <v>13137</v>
      </c>
      <c r="B6268" s="89" t="s">
        <v>12959</v>
      </c>
      <c r="C6268" s="89"/>
      <c r="D6268" s="89" t="s">
        <v>924</v>
      </c>
      <c r="E6268" s="94" t="s">
        <v>5517</v>
      </c>
      <c r="F6268" s="95" t="s">
        <v>12082</v>
      </c>
      <c r="G6268" s="89" t="s">
        <v>51</v>
      </c>
      <c r="H6268" s="89" t="s">
        <v>13138</v>
      </c>
      <c r="I6268" s="96">
        <v>1</v>
      </c>
      <c r="J6268" s="97">
        <v>719</v>
      </c>
      <c r="K6268" s="98">
        <f t="shared" si="3353"/>
        <v>170338.78</v>
      </c>
      <c r="L6268" s="99">
        <f t="shared" si="3354"/>
        <v>1.0815399999999999</v>
      </c>
      <c r="M6268" s="100">
        <f t="shared" si="3355"/>
        <v>1.0590999999999999</v>
      </c>
      <c r="N6268" s="101">
        <f t="shared" si="3356"/>
        <v>0.97811300000000001</v>
      </c>
      <c r="O6268" s="100">
        <f t="shared" si="3357"/>
        <v>1</v>
      </c>
      <c r="P6268" s="98">
        <f t="shared" si="3358"/>
        <v>190845.59</v>
      </c>
      <c r="Q6268" s="97">
        <f t="shared" si="3359"/>
        <v>805.56</v>
      </c>
      <c r="R6268" s="97"/>
      <c r="S6268" s="97"/>
    </row>
    <row r="6269" spans="1:19" ht="22.5" x14ac:dyDescent="0.25">
      <c r="A6269" s="89" t="s">
        <v>13139</v>
      </c>
      <c r="B6269" s="89" t="s">
        <v>12959</v>
      </c>
      <c r="C6269" s="89"/>
      <c r="D6269" s="89" t="s">
        <v>927</v>
      </c>
      <c r="E6269" s="94" t="s">
        <v>31</v>
      </c>
      <c r="F6269" s="95" t="s">
        <v>32</v>
      </c>
      <c r="G6269" s="89" t="s">
        <v>27</v>
      </c>
      <c r="H6269" s="89" t="s">
        <v>13140</v>
      </c>
      <c r="I6269" s="96">
        <v>1</v>
      </c>
      <c r="J6269" s="97">
        <v>5746</v>
      </c>
      <c r="K6269" s="98">
        <f t="shared" si="3353"/>
        <v>689.8</v>
      </c>
      <c r="L6269" s="99">
        <f t="shared" si="3354"/>
        <v>1.0815399999999999</v>
      </c>
      <c r="M6269" s="100">
        <f t="shared" si="3355"/>
        <v>1.0590999999999999</v>
      </c>
      <c r="N6269" s="101">
        <f t="shared" si="3356"/>
        <v>0.97811300000000001</v>
      </c>
      <c r="O6269" s="100">
        <f t="shared" si="3357"/>
        <v>1</v>
      </c>
      <c r="P6269" s="98">
        <f t="shared" si="3358"/>
        <v>772.84</v>
      </c>
      <c r="Q6269" s="97">
        <f t="shared" si="3359"/>
        <v>6437.76</v>
      </c>
      <c r="R6269" s="97"/>
      <c r="S6269" s="97"/>
    </row>
    <row r="6270" spans="1:19" ht="22.5" x14ac:dyDescent="0.25">
      <c r="A6270" s="89" t="s">
        <v>13141</v>
      </c>
      <c r="B6270" s="89" t="s">
        <v>12959</v>
      </c>
      <c r="C6270" s="89"/>
      <c r="D6270" s="89" t="s">
        <v>930</v>
      </c>
      <c r="E6270" s="94" t="s">
        <v>5521</v>
      </c>
      <c r="F6270" s="95" t="s">
        <v>5522</v>
      </c>
      <c r="G6270" s="89" t="s">
        <v>37</v>
      </c>
      <c r="H6270" s="89" t="s">
        <v>8280</v>
      </c>
      <c r="I6270" s="96">
        <v>1</v>
      </c>
      <c r="J6270" s="97">
        <v>13</v>
      </c>
      <c r="K6270" s="98">
        <f t="shared" si="3353"/>
        <v>4642.8599999999997</v>
      </c>
      <c r="L6270" s="99">
        <f t="shared" si="3354"/>
        <v>1.0815399999999999</v>
      </c>
      <c r="M6270" s="100">
        <f t="shared" si="3355"/>
        <v>1.0590999999999999</v>
      </c>
      <c r="N6270" s="101">
        <f t="shared" si="3356"/>
        <v>0.97811300000000001</v>
      </c>
      <c r="O6270" s="100">
        <f t="shared" si="3357"/>
        <v>1</v>
      </c>
      <c r="P6270" s="98">
        <f t="shared" si="3358"/>
        <v>5201.8100000000004</v>
      </c>
      <c r="Q6270" s="97">
        <f t="shared" si="3359"/>
        <v>14.57</v>
      </c>
      <c r="R6270" s="97"/>
      <c r="S6270" s="97"/>
    </row>
    <row r="6271" spans="1:19" x14ac:dyDescent="0.25">
      <c r="A6271" s="89" t="s">
        <v>13142</v>
      </c>
      <c r="B6271" s="89" t="s">
        <v>12959</v>
      </c>
      <c r="C6271" s="89"/>
      <c r="D6271" s="89" t="s">
        <v>936</v>
      </c>
      <c r="E6271" s="94" t="s">
        <v>49</v>
      </c>
      <c r="F6271" s="95" t="s">
        <v>50</v>
      </c>
      <c r="G6271" s="89" t="s">
        <v>51</v>
      </c>
      <c r="H6271" s="89" t="s">
        <v>12905</v>
      </c>
      <c r="I6271" s="96">
        <v>1</v>
      </c>
      <c r="J6271" s="97">
        <v>357</v>
      </c>
      <c r="K6271" s="98">
        <f t="shared" si="3353"/>
        <v>12750</v>
      </c>
      <c r="L6271" s="99">
        <f t="shared" si="3354"/>
        <v>1.0815399999999999</v>
      </c>
      <c r="M6271" s="100">
        <f t="shared" si="3355"/>
        <v>1.0590999999999999</v>
      </c>
      <c r="N6271" s="101">
        <f t="shared" si="3356"/>
        <v>0.97811300000000001</v>
      </c>
      <c r="O6271" s="100">
        <f t="shared" si="3357"/>
        <v>1</v>
      </c>
      <c r="P6271" s="98">
        <f t="shared" si="3358"/>
        <v>14284.95</v>
      </c>
      <c r="Q6271" s="97">
        <f t="shared" si="3359"/>
        <v>399.98</v>
      </c>
      <c r="R6271" s="97"/>
      <c r="S6271" s="97"/>
    </row>
    <row r="6272" spans="1:19" x14ac:dyDescent="0.25">
      <c r="A6272" s="89" t="s">
        <v>13143</v>
      </c>
      <c r="B6272" s="89" t="s">
        <v>12959</v>
      </c>
      <c r="C6272" s="89"/>
      <c r="D6272" s="89" t="s">
        <v>941</v>
      </c>
      <c r="E6272" s="94" t="s">
        <v>552</v>
      </c>
      <c r="F6272" s="95" t="s">
        <v>553</v>
      </c>
      <c r="G6272" s="89" t="s">
        <v>81</v>
      </c>
      <c r="H6272" s="89" t="s">
        <v>11814</v>
      </c>
      <c r="I6272" s="96">
        <v>1</v>
      </c>
      <c r="J6272" s="97">
        <v>2849</v>
      </c>
      <c r="K6272" s="98">
        <f t="shared" si="3353"/>
        <v>2158.33</v>
      </c>
      <c r="L6272" s="99">
        <f t="shared" si="3354"/>
        <v>1.0815399999999999</v>
      </c>
      <c r="M6272" s="100">
        <f t="shared" si="3355"/>
        <v>1.0590999999999999</v>
      </c>
      <c r="N6272" s="101">
        <f t="shared" si="3356"/>
        <v>0.97811300000000001</v>
      </c>
      <c r="O6272" s="100">
        <f t="shared" si="3357"/>
        <v>1</v>
      </c>
      <c r="P6272" s="98">
        <f t="shared" si="3358"/>
        <v>2418.17</v>
      </c>
      <c r="Q6272" s="97">
        <f t="shared" si="3359"/>
        <v>3191.98</v>
      </c>
      <c r="R6272" s="97"/>
      <c r="S6272" s="97"/>
    </row>
    <row r="6273" spans="1:19" ht="22.5" x14ac:dyDescent="0.25">
      <c r="A6273" s="89" t="s">
        <v>13144</v>
      </c>
      <c r="B6273" s="89" t="s">
        <v>12959</v>
      </c>
      <c r="C6273" s="89"/>
      <c r="D6273" s="89" t="s">
        <v>946</v>
      </c>
      <c r="E6273" s="94" t="s">
        <v>12087</v>
      </c>
      <c r="F6273" s="95" t="s">
        <v>12088</v>
      </c>
      <c r="G6273" s="89" t="s">
        <v>81</v>
      </c>
      <c r="H6273" s="89" t="s">
        <v>13123</v>
      </c>
      <c r="I6273" s="96">
        <v>1</v>
      </c>
      <c r="J6273" s="97">
        <v>311</v>
      </c>
      <c r="K6273" s="98">
        <f t="shared" si="3353"/>
        <v>196.34</v>
      </c>
      <c r="L6273" s="99">
        <f t="shared" si="3354"/>
        <v>1.0815399999999999</v>
      </c>
      <c r="M6273" s="100">
        <f t="shared" si="3355"/>
        <v>1.0590999999999999</v>
      </c>
      <c r="N6273" s="101">
        <f t="shared" si="3356"/>
        <v>0.97811300000000001</v>
      </c>
      <c r="O6273" s="100">
        <f t="shared" si="3357"/>
        <v>1</v>
      </c>
      <c r="P6273" s="98">
        <f t="shared" si="3358"/>
        <v>219.98</v>
      </c>
      <c r="Q6273" s="97">
        <f t="shared" si="3359"/>
        <v>348.45</v>
      </c>
      <c r="R6273" s="97"/>
      <c r="S6273" s="97"/>
    </row>
    <row r="6274" spans="1:19" ht="22.5" x14ac:dyDescent="0.25">
      <c r="A6274" s="89" t="s">
        <v>13145</v>
      </c>
      <c r="B6274" s="89" t="s">
        <v>12959</v>
      </c>
      <c r="C6274" s="89"/>
      <c r="D6274" s="89" t="s">
        <v>952</v>
      </c>
      <c r="E6274" s="94" t="s">
        <v>12090</v>
      </c>
      <c r="F6274" s="95" t="s">
        <v>12091</v>
      </c>
      <c r="G6274" s="89" t="s">
        <v>37</v>
      </c>
      <c r="H6274" s="89" t="s">
        <v>13146</v>
      </c>
      <c r="I6274" s="96">
        <v>1</v>
      </c>
      <c r="J6274" s="97">
        <v>365</v>
      </c>
      <c r="K6274" s="98">
        <f t="shared" si="3353"/>
        <v>5047.57</v>
      </c>
      <c r="L6274" s="99">
        <f t="shared" si="3354"/>
        <v>1.0815399999999999</v>
      </c>
      <c r="M6274" s="100">
        <f t="shared" si="3355"/>
        <v>1.0590999999999999</v>
      </c>
      <c r="N6274" s="101">
        <f t="shared" si="3356"/>
        <v>0.97811300000000001</v>
      </c>
      <c r="O6274" s="100">
        <f t="shared" si="3357"/>
        <v>1</v>
      </c>
      <c r="P6274" s="98">
        <f t="shared" si="3358"/>
        <v>5655.24</v>
      </c>
      <c r="Q6274" s="97">
        <f t="shared" si="3359"/>
        <v>408.94</v>
      </c>
      <c r="R6274" s="97"/>
      <c r="S6274" s="97"/>
    </row>
    <row r="6275" spans="1:19" x14ac:dyDescent="0.25">
      <c r="A6275" s="89" t="s">
        <v>13147</v>
      </c>
      <c r="B6275" s="89" t="s">
        <v>12959</v>
      </c>
      <c r="C6275" s="89"/>
      <c r="D6275" s="89" t="s">
        <v>957</v>
      </c>
      <c r="E6275" s="94" t="s">
        <v>49</v>
      </c>
      <c r="F6275" s="95" t="s">
        <v>50</v>
      </c>
      <c r="G6275" s="89" t="s">
        <v>51</v>
      </c>
      <c r="H6275" s="89" t="s">
        <v>13148</v>
      </c>
      <c r="I6275" s="96">
        <v>1</v>
      </c>
      <c r="J6275" s="97">
        <v>9199</v>
      </c>
      <c r="K6275" s="98">
        <f t="shared" si="3353"/>
        <v>12723.37</v>
      </c>
      <c r="L6275" s="99">
        <f t="shared" si="3354"/>
        <v>1.0815399999999999</v>
      </c>
      <c r="M6275" s="100">
        <f t="shared" si="3355"/>
        <v>1.0590999999999999</v>
      </c>
      <c r="N6275" s="101">
        <f t="shared" si="3356"/>
        <v>0.97811300000000001</v>
      </c>
      <c r="O6275" s="100">
        <f t="shared" si="3357"/>
        <v>1</v>
      </c>
      <c r="P6275" s="98">
        <f t="shared" si="3358"/>
        <v>14255.12</v>
      </c>
      <c r="Q6275" s="97">
        <f t="shared" si="3359"/>
        <v>10306.450000000001</v>
      </c>
      <c r="R6275" s="97"/>
      <c r="S6275" s="97"/>
    </row>
    <row r="6276" spans="1:19" ht="22.5" x14ac:dyDescent="0.25">
      <c r="A6276" s="89" t="s">
        <v>13149</v>
      </c>
      <c r="B6276" s="89" t="s">
        <v>12959</v>
      </c>
      <c r="C6276" s="89"/>
      <c r="D6276" s="89" t="s">
        <v>962</v>
      </c>
      <c r="E6276" s="94" t="s">
        <v>12977</v>
      </c>
      <c r="F6276" s="95" t="s">
        <v>12978</v>
      </c>
      <c r="G6276" s="89" t="s">
        <v>648</v>
      </c>
      <c r="H6276" s="89" t="s">
        <v>12</v>
      </c>
      <c r="I6276" s="96">
        <v>1</v>
      </c>
      <c r="J6276" s="97">
        <v>22367</v>
      </c>
      <c r="K6276" s="98">
        <f t="shared" si="3353"/>
        <v>22367</v>
      </c>
      <c r="L6276" s="99">
        <f t="shared" si="3354"/>
        <v>1.0815399999999999</v>
      </c>
      <c r="M6276" s="100">
        <f t="shared" si="3355"/>
        <v>1.0590999999999999</v>
      </c>
      <c r="N6276" s="101">
        <f t="shared" si="3356"/>
        <v>0.97811300000000001</v>
      </c>
      <c r="O6276" s="100">
        <f t="shared" si="3357"/>
        <v>1</v>
      </c>
      <c r="P6276" s="98">
        <f t="shared" si="3358"/>
        <v>25059.73</v>
      </c>
      <c r="Q6276" s="97">
        <f t="shared" si="3359"/>
        <v>25059.73</v>
      </c>
      <c r="R6276" s="97"/>
      <c r="S6276" s="97"/>
    </row>
    <row r="6277" spans="1:19" ht="22.5" x14ac:dyDescent="0.25">
      <c r="A6277" s="89" t="s">
        <v>13150</v>
      </c>
      <c r="B6277" s="89" t="s">
        <v>12959</v>
      </c>
      <c r="C6277" s="89"/>
      <c r="D6277" s="89" t="s">
        <v>967</v>
      </c>
      <c r="E6277" s="94" t="s">
        <v>13151</v>
      </c>
      <c r="F6277" s="95" t="s">
        <v>13152</v>
      </c>
      <c r="G6277" s="89" t="s">
        <v>648</v>
      </c>
      <c r="H6277" s="89" t="s">
        <v>12</v>
      </c>
      <c r="I6277" s="96">
        <v>1</v>
      </c>
      <c r="J6277" s="97">
        <v>114900</v>
      </c>
      <c r="K6277" s="98">
        <f t="shared" si="3353"/>
        <v>114900</v>
      </c>
      <c r="L6277" s="99">
        <f t="shared" si="3354"/>
        <v>1.0815399999999999</v>
      </c>
      <c r="M6277" s="100">
        <f t="shared" si="3355"/>
        <v>1.0590999999999999</v>
      </c>
      <c r="N6277" s="101">
        <f t="shared" si="3356"/>
        <v>0.97811300000000001</v>
      </c>
      <c r="O6277" s="100">
        <f t="shared" si="3357"/>
        <v>1</v>
      </c>
      <c r="P6277" s="98">
        <f t="shared" si="3358"/>
        <v>128732.62</v>
      </c>
      <c r="Q6277" s="97">
        <f t="shared" si="3359"/>
        <v>128732.62</v>
      </c>
      <c r="R6277" s="97"/>
      <c r="S6277" s="97"/>
    </row>
    <row r="6278" spans="1:19" x14ac:dyDescent="0.25">
      <c r="A6278" s="89"/>
      <c r="B6278" s="90"/>
      <c r="C6278" s="90"/>
      <c r="D6278" s="91"/>
      <c r="E6278" s="92"/>
      <c r="F6278" s="92" t="s">
        <v>13153</v>
      </c>
      <c r="G6278" s="91"/>
      <c r="H6278" s="91"/>
      <c r="I6278" s="93">
        <v>1</v>
      </c>
      <c r="J6278" s="91"/>
      <c r="K6278" s="98"/>
      <c r="L6278" s="99"/>
      <c r="M6278" s="100"/>
      <c r="N6278" s="101"/>
      <c r="O6278" s="100"/>
      <c r="P6278" s="98"/>
      <c r="Q6278" s="91"/>
      <c r="R6278" s="91"/>
      <c r="S6278" s="91"/>
    </row>
    <row r="6279" spans="1:19" ht="22.5" x14ac:dyDescent="0.25">
      <c r="A6279" s="89" t="s">
        <v>13154</v>
      </c>
      <c r="B6279" s="89" t="s">
        <v>12959</v>
      </c>
      <c r="C6279" s="89"/>
      <c r="D6279" s="89" t="s">
        <v>973</v>
      </c>
      <c r="E6279" s="94" t="s">
        <v>10512</v>
      </c>
      <c r="F6279" s="95" t="s">
        <v>10513</v>
      </c>
      <c r="G6279" s="89" t="s">
        <v>37</v>
      </c>
      <c r="H6279" s="89" t="s">
        <v>13155</v>
      </c>
      <c r="I6279" s="96">
        <v>1</v>
      </c>
      <c r="J6279" s="97">
        <v>2097</v>
      </c>
      <c r="K6279" s="98">
        <f t="shared" ref="K6279:K6290" si="3360">J6279/H6279</f>
        <v>75540.350000000006</v>
      </c>
      <c r="L6279" s="99">
        <f t="shared" ref="L6279:L6290" si="3361">$L$8</f>
        <v>1.0815399999999999</v>
      </c>
      <c r="M6279" s="100">
        <f t="shared" ref="M6279:M6290" si="3362">$M$8</f>
        <v>1.0590999999999999</v>
      </c>
      <c r="N6279" s="101">
        <f t="shared" ref="N6279:N6290" si="3363">$N$8</f>
        <v>0.97811300000000001</v>
      </c>
      <c r="O6279" s="100">
        <f t="shared" ref="O6279:O6290" si="3364">$O$8</f>
        <v>1</v>
      </c>
      <c r="P6279" s="98">
        <f t="shared" ref="P6279:P6290" si="3365">K6279*L6279*M6279*N6279*O6279</f>
        <v>84634.53</v>
      </c>
      <c r="Q6279" s="97">
        <f t="shared" ref="Q6279:Q6290" si="3366">H6279*P6279</f>
        <v>2349.4499999999998</v>
      </c>
      <c r="R6279" s="97"/>
      <c r="S6279" s="97"/>
    </row>
    <row r="6280" spans="1:19" ht="22.5" x14ac:dyDescent="0.25">
      <c r="A6280" s="89" t="s">
        <v>13156</v>
      </c>
      <c r="B6280" s="89" t="s">
        <v>12959</v>
      </c>
      <c r="C6280" s="89"/>
      <c r="D6280" s="89" t="s">
        <v>979</v>
      </c>
      <c r="E6280" s="94" t="s">
        <v>137</v>
      </c>
      <c r="F6280" s="95" t="s">
        <v>694</v>
      </c>
      <c r="G6280" s="89" t="s">
        <v>37</v>
      </c>
      <c r="H6280" s="89" t="s">
        <v>6888</v>
      </c>
      <c r="I6280" s="96">
        <v>1</v>
      </c>
      <c r="J6280" s="97">
        <v>263</v>
      </c>
      <c r="K6280" s="98">
        <f t="shared" si="3360"/>
        <v>87666.67</v>
      </c>
      <c r="L6280" s="99">
        <f t="shared" si="3361"/>
        <v>1.0815399999999999</v>
      </c>
      <c r="M6280" s="100">
        <f t="shared" si="3362"/>
        <v>1.0590999999999999</v>
      </c>
      <c r="N6280" s="101">
        <f t="shared" si="3363"/>
        <v>0.97811300000000001</v>
      </c>
      <c r="O6280" s="100">
        <f t="shared" si="3364"/>
        <v>1</v>
      </c>
      <c r="P6280" s="98">
        <f t="shared" si="3365"/>
        <v>98220.72</v>
      </c>
      <c r="Q6280" s="97">
        <f t="shared" si="3366"/>
        <v>294.66000000000003</v>
      </c>
      <c r="R6280" s="97"/>
      <c r="S6280" s="97"/>
    </row>
    <row r="6281" spans="1:19" ht="22.5" x14ac:dyDescent="0.25">
      <c r="A6281" s="89" t="s">
        <v>13157</v>
      </c>
      <c r="B6281" s="89" t="s">
        <v>12959</v>
      </c>
      <c r="C6281" s="89"/>
      <c r="D6281" s="89" t="s">
        <v>985</v>
      </c>
      <c r="E6281" s="94" t="s">
        <v>31</v>
      </c>
      <c r="F6281" s="95" t="s">
        <v>32</v>
      </c>
      <c r="G6281" s="89" t="s">
        <v>27</v>
      </c>
      <c r="H6281" s="89" t="s">
        <v>13158</v>
      </c>
      <c r="I6281" s="96">
        <v>1</v>
      </c>
      <c r="J6281" s="97">
        <v>3518</v>
      </c>
      <c r="K6281" s="98">
        <f t="shared" si="3360"/>
        <v>689.8</v>
      </c>
      <c r="L6281" s="99">
        <f t="shared" si="3361"/>
        <v>1.0815399999999999</v>
      </c>
      <c r="M6281" s="100">
        <f t="shared" si="3362"/>
        <v>1.0590999999999999</v>
      </c>
      <c r="N6281" s="101">
        <f t="shared" si="3363"/>
        <v>0.97811300000000001</v>
      </c>
      <c r="O6281" s="100">
        <f t="shared" si="3364"/>
        <v>1</v>
      </c>
      <c r="P6281" s="98">
        <f t="shared" si="3365"/>
        <v>772.84</v>
      </c>
      <c r="Q6281" s="97">
        <f t="shared" si="3366"/>
        <v>3941.48</v>
      </c>
      <c r="R6281" s="97"/>
      <c r="S6281" s="97"/>
    </row>
    <row r="6282" spans="1:19" ht="22.5" x14ac:dyDescent="0.25">
      <c r="A6282" s="89" t="s">
        <v>13159</v>
      </c>
      <c r="B6282" s="89" t="s">
        <v>12959</v>
      </c>
      <c r="C6282" s="89"/>
      <c r="D6282" s="89" t="s">
        <v>988</v>
      </c>
      <c r="E6282" s="94" t="s">
        <v>5517</v>
      </c>
      <c r="F6282" s="95" t="s">
        <v>12082</v>
      </c>
      <c r="G6282" s="89" t="s">
        <v>51</v>
      </c>
      <c r="H6282" s="89" t="s">
        <v>13138</v>
      </c>
      <c r="I6282" s="96">
        <v>1</v>
      </c>
      <c r="J6282" s="97">
        <v>719</v>
      </c>
      <c r="K6282" s="98">
        <f t="shared" si="3360"/>
        <v>170338.78</v>
      </c>
      <c r="L6282" s="99">
        <f t="shared" si="3361"/>
        <v>1.0815399999999999</v>
      </c>
      <c r="M6282" s="100">
        <f t="shared" si="3362"/>
        <v>1.0590999999999999</v>
      </c>
      <c r="N6282" s="101">
        <f t="shared" si="3363"/>
        <v>0.97811300000000001</v>
      </c>
      <c r="O6282" s="100">
        <f t="shared" si="3364"/>
        <v>1</v>
      </c>
      <c r="P6282" s="98">
        <f t="shared" si="3365"/>
        <v>190845.59</v>
      </c>
      <c r="Q6282" s="97">
        <f t="shared" si="3366"/>
        <v>805.56</v>
      </c>
      <c r="R6282" s="97"/>
      <c r="S6282" s="97"/>
    </row>
    <row r="6283" spans="1:19" ht="22.5" x14ac:dyDescent="0.25">
      <c r="A6283" s="89" t="s">
        <v>13160</v>
      </c>
      <c r="B6283" s="89" t="s">
        <v>12959</v>
      </c>
      <c r="C6283" s="89"/>
      <c r="D6283" s="89" t="s">
        <v>991</v>
      </c>
      <c r="E6283" s="94" t="s">
        <v>5521</v>
      </c>
      <c r="F6283" s="95" t="s">
        <v>5522</v>
      </c>
      <c r="G6283" s="89" t="s">
        <v>37</v>
      </c>
      <c r="H6283" s="89" t="s">
        <v>8280</v>
      </c>
      <c r="I6283" s="96">
        <v>1</v>
      </c>
      <c r="J6283" s="97">
        <v>13</v>
      </c>
      <c r="K6283" s="98">
        <f t="shared" si="3360"/>
        <v>4642.8599999999997</v>
      </c>
      <c r="L6283" s="99">
        <f t="shared" si="3361"/>
        <v>1.0815399999999999</v>
      </c>
      <c r="M6283" s="100">
        <f t="shared" si="3362"/>
        <v>1.0590999999999999</v>
      </c>
      <c r="N6283" s="101">
        <f t="shared" si="3363"/>
        <v>0.97811300000000001</v>
      </c>
      <c r="O6283" s="100">
        <f t="shared" si="3364"/>
        <v>1</v>
      </c>
      <c r="P6283" s="98">
        <f t="shared" si="3365"/>
        <v>5201.8100000000004</v>
      </c>
      <c r="Q6283" s="97">
        <f t="shared" si="3366"/>
        <v>14.57</v>
      </c>
      <c r="R6283" s="97"/>
      <c r="S6283" s="97"/>
    </row>
    <row r="6284" spans="1:19" x14ac:dyDescent="0.25">
      <c r="A6284" s="89" t="s">
        <v>13161</v>
      </c>
      <c r="B6284" s="89" t="s">
        <v>12959</v>
      </c>
      <c r="C6284" s="89"/>
      <c r="D6284" s="89" t="s">
        <v>995</v>
      </c>
      <c r="E6284" s="94" t="s">
        <v>49</v>
      </c>
      <c r="F6284" s="95" t="s">
        <v>50</v>
      </c>
      <c r="G6284" s="89" t="s">
        <v>51</v>
      </c>
      <c r="H6284" s="89" t="s">
        <v>12905</v>
      </c>
      <c r="I6284" s="96">
        <v>1</v>
      </c>
      <c r="J6284" s="97">
        <v>357</v>
      </c>
      <c r="K6284" s="98">
        <f t="shared" si="3360"/>
        <v>12750</v>
      </c>
      <c r="L6284" s="99">
        <f t="shared" si="3361"/>
        <v>1.0815399999999999</v>
      </c>
      <c r="M6284" s="100">
        <f t="shared" si="3362"/>
        <v>1.0590999999999999</v>
      </c>
      <c r="N6284" s="101">
        <f t="shared" si="3363"/>
        <v>0.97811300000000001</v>
      </c>
      <c r="O6284" s="100">
        <f t="shared" si="3364"/>
        <v>1</v>
      </c>
      <c r="P6284" s="98">
        <f t="shared" si="3365"/>
        <v>14284.95</v>
      </c>
      <c r="Q6284" s="97">
        <f t="shared" si="3366"/>
        <v>399.98</v>
      </c>
      <c r="R6284" s="97"/>
      <c r="S6284" s="97"/>
    </row>
    <row r="6285" spans="1:19" x14ac:dyDescent="0.25">
      <c r="A6285" s="89" t="s">
        <v>13162</v>
      </c>
      <c r="B6285" s="89" t="s">
        <v>12959</v>
      </c>
      <c r="C6285" s="89"/>
      <c r="D6285" s="89" t="s">
        <v>998</v>
      </c>
      <c r="E6285" s="94" t="s">
        <v>552</v>
      </c>
      <c r="F6285" s="95" t="s">
        <v>553</v>
      </c>
      <c r="G6285" s="89" t="s">
        <v>81</v>
      </c>
      <c r="H6285" s="89" t="s">
        <v>11814</v>
      </c>
      <c r="I6285" s="96">
        <v>1</v>
      </c>
      <c r="J6285" s="97">
        <v>2849</v>
      </c>
      <c r="K6285" s="98">
        <f t="shared" si="3360"/>
        <v>2158.33</v>
      </c>
      <c r="L6285" s="99">
        <f t="shared" si="3361"/>
        <v>1.0815399999999999</v>
      </c>
      <c r="M6285" s="100">
        <f t="shared" si="3362"/>
        <v>1.0590999999999999</v>
      </c>
      <c r="N6285" s="101">
        <f t="shared" si="3363"/>
        <v>0.97811300000000001</v>
      </c>
      <c r="O6285" s="100">
        <f t="shared" si="3364"/>
        <v>1</v>
      </c>
      <c r="P6285" s="98">
        <f t="shared" si="3365"/>
        <v>2418.17</v>
      </c>
      <c r="Q6285" s="97">
        <f t="shared" si="3366"/>
        <v>3191.98</v>
      </c>
      <c r="R6285" s="97"/>
      <c r="S6285" s="97"/>
    </row>
    <row r="6286" spans="1:19" ht="22.5" x14ac:dyDescent="0.25">
      <c r="A6286" s="89" t="s">
        <v>13163</v>
      </c>
      <c r="B6286" s="89" t="s">
        <v>12959</v>
      </c>
      <c r="C6286" s="89"/>
      <c r="D6286" s="89" t="s">
        <v>1002</v>
      </c>
      <c r="E6286" s="94" t="s">
        <v>12087</v>
      </c>
      <c r="F6286" s="95" t="s">
        <v>12088</v>
      </c>
      <c r="G6286" s="89" t="s">
        <v>81</v>
      </c>
      <c r="H6286" s="89" t="s">
        <v>13123</v>
      </c>
      <c r="I6286" s="96">
        <v>1</v>
      </c>
      <c r="J6286" s="97">
        <v>311</v>
      </c>
      <c r="K6286" s="98">
        <f t="shared" si="3360"/>
        <v>196.34</v>
      </c>
      <c r="L6286" s="99">
        <f t="shared" si="3361"/>
        <v>1.0815399999999999</v>
      </c>
      <c r="M6286" s="100">
        <f t="shared" si="3362"/>
        <v>1.0590999999999999</v>
      </c>
      <c r="N6286" s="101">
        <f t="shared" si="3363"/>
        <v>0.97811300000000001</v>
      </c>
      <c r="O6286" s="100">
        <f t="shared" si="3364"/>
        <v>1</v>
      </c>
      <c r="P6286" s="98">
        <f t="shared" si="3365"/>
        <v>219.98</v>
      </c>
      <c r="Q6286" s="97">
        <f t="shared" si="3366"/>
        <v>348.45</v>
      </c>
      <c r="R6286" s="97"/>
      <c r="S6286" s="97"/>
    </row>
    <row r="6287" spans="1:19" ht="22.5" x14ac:dyDescent="0.25">
      <c r="A6287" s="89" t="s">
        <v>13164</v>
      </c>
      <c r="B6287" s="89" t="s">
        <v>12959</v>
      </c>
      <c r="C6287" s="89"/>
      <c r="D6287" s="89" t="s">
        <v>1005</v>
      </c>
      <c r="E6287" s="94" t="s">
        <v>12090</v>
      </c>
      <c r="F6287" s="95" t="s">
        <v>12091</v>
      </c>
      <c r="G6287" s="89" t="s">
        <v>37</v>
      </c>
      <c r="H6287" s="89" t="s">
        <v>13165</v>
      </c>
      <c r="I6287" s="96">
        <v>1</v>
      </c>
      <c r="J6287" s="97">
        <v>128</v>
      </c>
      <c r="K6287" s="98">
        <f t="shared" si="3360"/>
        <v>5031.6400000000003</v>
      </c>
      <c r="L6287" s="99">
        <f t="shared" si="3361"/>
        <v>1.0815399999999999</v>
      </c>
      <c r="M6287" s="100">
        <f t="shared" si="3362"/>
        <v>1.0590999999999999</v>
      </c>
      <c r="N6287" s="101">
        <f t="shared" si="3363"/>
        <v>0.97811300000000001</v>
      </c>
      <c r="O6287" s="100">
        <f t="shared" si="3364"/>
        <v>1</v>
      </c>
      <c r="P6287" s="98">
        <f t="shared" si="3365"/>
        <v>5637.39</v>
      </c>
      <c r="Q6287" s="97">
        <f t="shared" si="3366"/>
        <v>143.41</v>
      </c>
      <c r="R6287" s="97"/>
      <c r="S6287" s="97"/>
    </row>
    <row r="6288" spans="1:19" x14ac:dyDescent="0.25">
      <c r="A6288" s="89" t="s">
        <v>13166</v>
      </c>
      <c r="B6288" s="89" t="s">
        <v>12959</v>
      </c>
      <c r="C6288" s="89"/>
      <c r="D6288" s="89" t="s">
        <v>1012</v>
      </c>
      <c r="E6288" s="94" t="s">
        <v>49</v>
      </c>
      <c r="F6288" s="95" t="s">
        <v>50</v>
      </c>
      <c r="G6288" s="89" t="s">
        <v>51</v>
      </c>
      <c r="H6288" s="89" t="s">
        <v>13167</v>
      </c>
      <c r="I6288" s="96">
        <v>1</v>
      </c>
      <c r="J6288" s="97">
        <v>3233</v>
      </c>
      <c r="K6288" s="98">
        <f t="shared" si="3360"/>
        <v>12728.35</v>
      </c>
      <c r="L6288" s="99">
        <f t="shared" si="3361"/>
        <v>1.0815399999999999</v>
      </c>
      <c r="M6288" s="100">
        <f t="shared" si="3362"/>
        <v>1.0590999999999999</v>
      </c>
      <c r="N6288" s="101">
        <f t="shared" si="3363"/>
        <v>0.97811300000000001</v>
      </c>
      <c r="O6288" s="100">
        <f t="shared" si="3364"/>
        <v>1</v>
      </c>
      <c r="P6288" s="98">
        <f t="shared" si="3365"/>
        <v>14260.7</v>
      </c>
      <c r="Q6288" s="97">
        <f t="shared" si="3366"/>
        <v>3622.22</v>
      </c>
      <c r="R6288" s="97"/>
      <c r="S6288" s="97"/>
    </row>
    <row r="6289" spans="1:19" ht="22.5" x14ac:dyDescent="0.25">
      <c r="A6289" s="89" t="s">
        <v>13168</v>
      </c>
      <c r="B6289" s="89" t="s">
        <v>12959</v>
      </c>
      <c r="C6289" s="89"/>
      <c r="D6289" s="89" t="s">
        <v>1017</v>
      </c>
      <c r="E6289" s="94" t="s">
        <v>12980</v>
      </c>
      <c r="F6289" s="95" t="s">
        <v>12981</v>
      </c>
      <c r="G6289" s="89" t="s">
        <v>648</v>
      </c>
      <c r="H6289" s="89" t="s">
        <v>12</v>
      </c>
      <c r="I6289" s="96">
        <v>1</v>
      </c>
      <c r="J6289" s="97">
        <v>34298</v>
      </c>
      <c r="K6289" s="98">
        <f t="shared" si="3360"/>
        <v>34298</v>
      </c>
      <c r="L6289" s="99">
        <f t="shared" si="3361"/>
        <v>1.0815399999999999</v>
      </c>
      <c r="M6289" s="100">
        <f t="shared" si="3362"/>
        <v>1.0590999999999999</v>
      </c>
      <c r="N6289" s="101">
        <f t="shared" si="3363"/>
        <v>0.97811300000000001</v>
      </c>
      <c r="O6289" s="100">
        <f t="shared" si="3364"/>
        <v>1</v>
      </c>
      <c r="P6289" s="98">
        <f t="shared" si="3365"/>
        <v>38427.08</v>
      </c>
      <c r="Q6289" s="97">
        <f t="shared" si="3366"/>
        <v>38427.08</v>
      </c>
      <c r="R6289" s="97"/>
      <c r="S6289" s="97"/>
    </row>
    <row r="6290" spans="1:19" ht="22.5" x14ac:dyDescent="0.25">
      <c r="A6290" s="89" t="s">
        <v>13169</v>
      </c>
      <c r="B6290" s="89" t="s">
        <v>12959</v>
      </c>
      <c r="C6290" s="89"/>
      <c r="D6290" s="89" t="s">
        <v>1022</v>
      </c>
      <c r="E6290" s="94" t="s">
        <v>13170</v>
      </c>
      <c r="F6290" s="95" t="s">
        <v>13171</v>
      </c>
      <c r="G6290" s="89" t="s">
        <v>648</v>
      </c>
      <c r="H6290" s="89" t="s">
        <v>12</v>
      </c>
      <c r="I6290" s="96">
        <v>1</v>
      </c>
      <c r="J6290" s="97">
        <v>464335</v>
      </c>
      <c r="K6290" s="98">
        <f t="shared" si="3360"/>
        <v>464335</v>
      </c>
      <c r="L6290" s="99">
        <f t="shared" si="3361"/>
        <v>1.0815399999999999</v>
      </c>
      <c r="M6290" s="100">
        <f t="shared" si="3362"/>
        <v>1.0590999999999999</v>
      </c>
      <c r="N6290" s="101">
        <f t="shared" si="3363"/>
        <v>0.97811300000000001</v>
      </c>
      <c r="O6290" s="100">
        <f t="shared" si="3364"/>
        <v>1</v>
      </c>
      <c r="P6290" s="98">
        <f t="shared" si="3365"/>
        <v>520235.53</v>
      </c>
      <c r="Q6290" s="97">
        <f t="shared" si="3366"/>
        <v>520235.53</v>
      </c>
      <c r="R6290" s="97"/>
      <c r="S6290" s="97"/>
    </row>
    <row r="6291" spans="1:19" x14ac:dyDescent="0.25">
      <c r="A6291" s="89"/>
      <c r="B6291" s="90"/>
      <c r="C6291" s="90"/>
      <c r="D6291" s="91"/>
      <c r="E6291" s="92"/>
      <c r="F6291" s="92" t="s">
        <v>13172</v>
      </c>
      <c r="G6291" s="91"/>
      <c r="H6291" s="91"/>
      <c r="I6291" s="93">
        <v>1</v>
      </c>
      <c r="J6291" s="91"/>
      <c r="K6291" s="98"/>
      <c r="L6291" s="99"/>
      <c r="M6291" s="100"/>
      <c r="N6291" s="101"/>
      <c r="O6291" s="100"/>
      <c r="P6291" s="98"/>
      <c r="Q6291" s="91"/>
      <c r="R6291" s="91"/>
      <c r="S6291" s="91"/>
    </row>
    <row r="6292" spans="1:19" ht="22.5" x14ac:dyDescent="0.25">
      <c r="A6292" s="89" t="s">
        <v>13173</v>
      </c>
      <c r="B6292" s="89" t="s">
        <v>12959</v>
      </c>
      <c r="C6292" s="89"/>
      <c r="D6292" s="89" t="s">
        <v>1027</v>
      </c>
      <c r="E6292" s="94" t="s">
        <v>10512</v>
      </c>
      <c r="F6292" s="95" t="s">
        <v>10513</v>
      </c>
      <c r="G6292" s="89" t="s">
        <v>37</v>
      </c>
      <c r="H6292" s="89" t="s">
        <v>13174</v>
      </c>
      <c r="I6292" s="96">
        <v>1</v>
      </c>
      <c r="J6292" s="97">
        <v>7961</v>
      </c>
      <c r="K6292" s="98">
        <f t="shared" ref="K6292:K6304" si="3367">J6292/H6292</f>
        <v>75588.679999999993</v>
      </c>
      <c r="L6292" s="99">
        <f t="shared" ref="L6292:L6304" si="3368">$L$8</f>
        <v>1.0815399999999999</v>
      </c>
      <c r="M6292" s="100">
        <f t="shared" ref="M6292:M6304" si="3369">$M$8</f>
        <v>1.0590999999999999</v>
      </c>
      <c r="N6292" s="101">
        <f t="shared" ref="N6292:N6304" si="3370">$N$8</f>
        <v>0.97811300000000001</v>
      </c>
      <c r="O6292" s="100">
        <f t="shared" ref="O6292:O6304" si="3371">$O$8</f>
        <v>1</v>
      </c>
      <c r="P6292" s="98">
        <f>K6292*L6292*M6292*N6292*O6292</f>
        <v>84688.68</v>
      </c>
      <c r="Q6292" s="97">
        <f t="shared" ref="Q6292:Q6304" si="3372">H6292*P6292</f>
        <v>8919.41</v>
      </c>
      <c r="R6292" s="97"/>
      <c r="S6292" s="97"/>
    </row>
    <row r="6293" spans="1:19" ht="22.5" x14ac:dyDescent="0.25">
      <c r="A6293" s="89" t="s">
        <v>13175</v>
      </c>
      <c r="B6293" s="89" t="s">
        <v>12959</v>
      </c>
      <c r="C6293" s="89"/>
      <c r="D6293" s="89" t="s">
        <v>1032</v>
      </c>
      <c r="E6293" s="94" t="s">
        <v>137</v>
      </c>
      <c r="F6293" s="95" t="s">
        <v>694</v>
      </c>
      <c r="G6293" s="89" t="s">
        <v>37</v>
      </c>
      <c r="H6293" s="89" t="s">
        <v>13011</v>
      </c>
      <c r="I6293" s="96">
        <v>1</v>
      </c>
      <c r="J6293" s="97">
        <v>685</v>
      </c>
      <c r="K6293" s="98">
        <f t="shared" si="3367"/>
        <v>87820.51</v>
      </c>
      <c r="L6293" s="99">
        <f t="shared" si="3368"/>
        <v>1.0815399999999999</v>
      </c>
      <c r="M6293" s="100">
        <f t="shared" si="3369"/>
        <v>1.0590999999999999</v>
      </c>
      <c r="N6293" s="101">
        <f t="shared" si="3370"/>
        <v>0.97811300000000001</v>
      </c>
      <c r="O6293" s="100">
        <f t="shared" si="3371"/>
        <v>1</v>
      </c>
      <c r="P6293" s="98">
        <f>K6293*L6293*M6293*N6293*O6293</f>
        <v>98393.08</v>
      </c>
      <c r="Q6293" s="97">
        <f t="shared" si="3372"/>
        <v>767.47</v>
      </c>
      <c r="R6293" s="97"/>
      <c r="S6293" s="97"/>
    </row>
    <row r="6294" spans="1:19" ht="22.5" x14ac:dyDescent="0.25">
      <c r="A6294" s="89" t="s">
        <v>13176</v>
      </c>
      <c r="B6294" s="89" t="s">
        <v>12959</v>
      </c>
      <c r="C6294" s="89"/>
      <c r="D6294" s="89" t="s">
        <v>1037</v>
      </c>
      <c r="E6294" s="94" t="s">
        <v>31</v>
      </c>
      <c r="F6294" s="95" t="s">
        <v>32</v>
      </c>
      <c r="G6294" s="89" t="s">
        <v>27</v>
      </c>
      <c r="H6294" s="89" t="s">
        <v>13013</v>
      </c>
      <c r="I6294" s="96">
        <v>1</v>
      </c>
      <c r="J6294" s="97">
        <v>9146</v>
      </c>
      <c r="K6294" s="98">
        <f t="shared" si="3367"/>
        <v>689.74</v>
      </c>
      <c r="L6294" s="99">
        <f t="shared" si="3368"/>
        <v>1.0815399999999999</v>
      </c>
      <c r="M6294" s="100">
        <f t="shared" si="3369"/>
        <v>1.0590999999999999</v>
      </c>
      <c r="N6294" s="101">
        <f t="shared" si="3370"/>
        <v>0.97811300000000001</v>
      </c>
      <c r="O6294" s="100">
        <f t="shared" si="3371"/>
        <v>1</v>
      </c>
      <c r="P6294" s="98">
        <f>K6294*L6294*M6294*N6294*O6294+0.01</f>
        <v>772.79</v>
      </c>
      <c r="Q6294" s="97">
        <f t="shared" si="3372"/>
        <v>10247.200000000001</v>
      </c>
      <c r="R6294" s="97"/>
      <c r="S6294" s="97"/>
    </row>
    <row r="6295" spans="1:19" ht="22.5" x14ac:dyDescent="0.25">
      <c r="A6295" s="89" t="s">
        <v>13177</v>
      </c>
      <c r="B6295" s="89" t="s">
        <v>12959</v>
      </c>
      <c r="C6295" s="89"/>
      <c r="D6295" s="89" t="s">
        <v>1045</v>
      </c>
      <c r="E6295" s="94" t="s">
        <v>5517</v>
      </c>
      <c r="F6295" s="95" t="s">
        <v>12082</v>
      </c>
      <c r="G6295" s="89" t="s">
        <v>51</v>
      </c>
      <c r="H6295" s="89" t="s">
        <v>13009</v>
      </c>
      <c r="I6295" s="96">
        <v>1</v>
      </c>
      <c r="J6295" s="97">
        <v>1502</v>
      </c>
      <c r="K6295" s="98">
        <f t="shared" si="3367"/>
        <v>170294.78</v>
      </c>
      <c r="L6295" s="99">
        <f t="shared" si="3368"/>
        <v>1.0815399999999999</v>
      </c>
      <c r="M6295" s="100">
        <f t="shared" si="3369"/>
        <v>1.0590999999999999</v>
      </c>
      <c r="N6295" s="101">
        <f t="shared" si="3370"/>
        <v>0.97811300000000001</v>
      </c>
      <c r="O6295" s="100">
        <f t="shared" si="3371"/>
        <v>1</v>
      </c>
      <c r="P6295" s="98">
        <f t="shared" ref="P6295:P6304" si="3373">K6295*L6295*M6295*N6295*O6295</f>
        <v>190796.29</v>
      </c>
      <c r="Q6295" s="97">
        <f t="shared" si="3372"/>
        <v>1682.82</v>
      </c>
      <c r="R6295" s="97"/>
      <c r="S6295" s="97"/>
    </row>
    <row r="6296" spans="1:19" ht="22.5" x14ac:dyDescent="0.25">
      <c r="A6296" s="89" t="s">
        <v>13178</v>
      </c>
      <c r="B6296" s="89" t="s">
        <v>12959</v>
      </c>
      <c r="C6296" s="89"/>
      <c r="D6296" s="89" t="s">
        <v>1050</v>
      </c>
      <c r="E6296" s="94" t="s">
        <v>5521</v>
      </c>
      <c r="F6296" s="95" t="s">
        <v>5522</v>
      </c>
      <c r="G6296" s="89" t="s">
        <v>37</v>
      </c>
      <c r="H6296" s="89" t="s">
        <v>13015</v>
      </c>
      <c r="I6296" s="96">
        <v>1</v>
      </c>
      <c r="J6296" s="97">
        <v>24</v>
      </c>
      <c r="K6296" s="98">
        <f t="shared" si="3367"/>
        <v>4285.71</v>
      </c>
      <c r="L6296" s="99">
        <f t="shared" si="3368"/>
        <v>1.0815399999999999</v>
      </c>
      <c r="M6296" s="100">
        <f t="shared" si="3369"/>
        <v>1.0590999999999999</v>
      </c>
      <c r="N6296" s="101">
        <f t="shared" si="3370"/>
        <v>0.97811300000000001</v>
      </c>
      <c r="O6296" s="100">
        <f t="shared" si="3371"/>
        <v>1</v>
      </c>
      <c r="P6296" s="98">
        <f t="shared" si="3373"/>
        <v>4801.66</v>
      </c>
      <c r="Q6296" s="97">
        <f t="shared" si="3372"/>
        <v>26.89</v>
      </c>
      <c r="R6296" s="97"/>
      <c r="S6296" s="97"/>
    </row>
    <row r="6297" spans="1:19" x14ac:dyDescent="0.25">
      <c r="A6297" s="89" t="s">
        <v>13179</v>
      </c>
      <c r="B6297" s="89" t="s">
        <v>12959</v>
      </c>
      <c r="C6297" s="89"/>
      <c r="D6297" s="89" t="s">
        <v>1058</v>
      </c>
      <c r="E6297" s="94" t="s">
        <v>49</v>
      </c>
      <c r="F6297" s="95" t="s">
        <v>50</v>
      </c>
      <c r="G6297" s="89" t="s">
        <v>51</v>
      </c>
      <c r="H6297" s="89" t="s">
        <v>10649</v>
      </c>
      <c r="I6297" s="96">
        <v>1</v>
      </c>
      <c r="J6297" s="97">
        <v>711</v>
      </c>
      <c r="K6297" s="98">
        <f t="shared" si="3367"/>
        <v>12696.43</v>
      </c>
      <c r="L6297" s="99">
        <f t="shared" si="3368"/>
        <v>1.0815399999999999</v>
      </c>
      <c r="M6297" s="100">
        <f t="shared" si="3369"/>
        <v>1.0590999999999999</v>
      </c>
      <c r="N6297" s="101">
        <f t="shared" si="3370"/>
        <v>0.97811300000000001</v>
      </c>
      <c r="O6297" s="100">
        <f t="shared" si="3371"/>
        <v>1</v>
      </c>
      <c r="P6297" s="98">
        <f t="shared" si="3373"/>
        <v>14224.93</v>
      </c>
      <c r="Q6297" s="97">
        <f t="shared" si="3372"/>
        <v>796.6</v>
      </c>
      <c r="R6297" s="97"/>
      <c r="S6297" s="97"/>
    </row>
    <row r="6298" spans="1:19" x14ac:dyDescent="0.25">
      <c r="A6298" s="89" t="s">
        <v>13180</v>
      </c>
      <c r="B6298" s="89" t="s">
        <v>12959</v>
      </c>
      <c r="C6298" s="89"/>
      <c r="D6298" s="89" t="s">
        <v>1063</v>
      </c>
      <c r="E6298" s="94" t="s">
        <v>552</v>
      </c>
      <c r="F6298" s="95" t="s">
        <v>553</v>
      </c>
      <c r="G6298" s="89" t="s">
        <v>81</v>
      </c>
      <c r="H6298" s="89" t="s">
        <v>7006</v>
      </c>
      <c r="I6298" s="96">
        <v>1</v>
      </c>
      <c r="J6298" s="97">
        <v>5698</v>
      </c>
      <c r="K6298" s="98">
        <f t="shared" si="3367"/>
        <v>2158.33</v>
      </c>
      <c r="L6298" s="99">
        <f t="shared" si="3368"/>
        <v>1.0815399999999999</v>
      </c>
      <c r="M6298" s="100">
        <f t="shared" si="3369"/>
        <v>1.0590999999999999</v>
      </c>
      <c r="N6298" s="101">
        <f t="shared" si="3370"/>
        <v>0.97811300000000001</v>
      </c>
      <c r="O6298" s="100">
        <f t="shared" si="3371"/>
        <v>1</v>
      </c>
      <c r="P6298" s="98">
        <f t="shared" si="3373"/>
        <v>2418.17</v>
      </c>
      <c r="Q6298" s="97">
        <f t="shared" si="3372"/>
        <v>6383.97</v>
      </c>
      <c r="R6298" s="97"/>
      <c r="S6298" s="97"/>
    </row>
    <row r="6299" spans="1:19" ht="22.5" x14ac:dyDescent="0.25">
      <c r="A6299" s="89" t="s">
        <v>13181</v>
      </c>
      <c r="B6299" s="89" t="s">
        <v>12959</v>
      </c>
      <c r="C6299" s="89"/>
      <c r="D6299" s="89" t="s">
        <v>1068</v>
      </c>
      <c r="E6299" s="94" t="s">
        <v>12087</v>
      </c>
      <c r="F6299" s="95" t="s">
        <v>12088</v>
      </c>
      <c r="G6299" s="89" t="s">
        <v>81</v>
      </c>
      <c r="H6299" s="89" t="s">
        <v>13019</v>
      </c>
      <c r="I6299" s="96">
        <v>1</v>
      </c>
      <c r="J6299" s="97">
        <v>622</v>
      </c>
      <c r="K6299" s="98">
        <f t="shared" si="3367"/>
        <v>196.34</v>
      </c>
      <c r="L6299" s="99">
        <f t="shared" si="3368"/>
        <v>1.0815399999999999</v>
      </c>
      <c r="M6299" s="100">
        <f t="shared" si="3369"/>
        <v>1.0590999999999999</v>
      </c>
      <c r="N6299" s="101">
        <f t="shared" si="3370"/>
        <v>0.97811300000000001</v>
      </c>
      <c r="O6299" s="100">
        <f t="shared" si="3371"/>
        <v>1</v>
      </c>
      <c r="P6299" s="98">
        <f t="shared" si="3373"/>
        <v>219.98</v>
      </c>
      <c r="Q6299" s="97">
        <f t="shared" si="3372"/>
        <v>696.9</v>
      </c>
      <c r="R6299" s="97"/>
      <c r="S6299" s="97"/>
    </row>
    <row r="6300" spans="1:19" ht="22.5" x14ac:dyDescent="0.25">
      <c r="A6300" s="89" t="s">
        <v>13182</v>
      </c>
      <c r="B6300" s="89" t="s">
        <v>12959</v>
      </c>
      <c r="C6300" s="89"/>
      <c r="D6300" s="89" t="s">
        <v>1074</v>
      </c>
      <c r="E6300" s="94" t="s">
        <v>12090</v>
      </c>
      <c r="F6300" s="95" t="s">
        <v>12091</v>
      </c>
      <c r="G6300" s="89" t="s">
        <v>37</v>
      </c>
      <c r="H6300" s="89" t="s">
        <v>13183</v>
      </c>
      <c r="I6300" s="96">
        <v>1</v>
      </c>
      <c r="J6300" s="97">
        <v>510</v>
      </c>
      <c r="K6300" s="98">
        <f t="shared" si="3367"/>
        <v>5051.3100000000004</v>
      </c>
      <c r="L6300" s="99">
        <f t="shared" si="3368"/>
        <v>1.0815399999999999</v>
      </c>
      <c r="M6300" s="100">
        <f t="shared" si="3369"/>
        <v>1.0590999999999999</v>
      </c>
      <c r="N6300" s="101">
        <f t="shared" si="3370"/>
        <v>0.97811300000000001</v>
      </c>
      <c r="O6300" s="100">
        <f t="shared" si="3371"/>
        <v>1</v>
      </c>
      <c r="P6300" s="98">
        <f t="shared" si="3373"/>
        <v>5659.43</v>
      </c>
      <c r="Q6300" s="97">
        <f t="shared" si="3372"/>
        <v>571.4</v>
      </c>
      <c r="R6300" s="97"/>
      <c r="S6300" s="97"/>
    </row>
    <row r="6301" spans="1:19" x14ac:dyDescent="0.25">
      <c r="A6301" s="89" t="s">
        <v>13184</v>
      </c>
      <c r="B6301" s="89" t="s">
        <v>12959</v>
      </c>
      <c r="C6301" s="89"/>
      <c r="D6301" s="89" t="s">
        <v>1080</v>
      </c>
      <c r="E6301" s="94" t="s">
        <v>49</v>
      </c>
      <c r="F6301" s="95" t="s">
        <v>50</v>
      </c>
      <c r="G6301" s="89" t="s">
        <v>51</v>
      </c>
      <c r="H6301" s="89" t="s">
        <v>13185</v>
      </c>
      <c r="I6301" s="96">
        <v>1</v>
      </c>
      <c r="J6301" s="97">
        <v>12837</v>
      </c>
      <c r="K6301" s="98">
        <f t="shared" si="3367"/>
        <v>12722.5</v>
      </c>
      <c r="L6301" s="99">
        <f t="shared" si="3368"/>
        <v>1.0815399999999999</v>
      </c>
      <c r="M6301" s="100">
        <f t="shared" si="3369"/>
        <v>1.0590999999999999</v>
      </c>
      <c r="N6301" s="101">
        <f t="shared" si="3370"/>
        <v>0.97811300000000001</v>
      </c>
      <c r="O6301" s="100">
        <f t="shared" si="3371"/>
        <v>1</v>
      </c>
      <c r="P6301" s="98">
        <f t="shared" si="3373"/>
        <v>14254.14</v>
      </c>
      <c r="Q6301" s="97">
        <f t="shared" si="3372"/>
        <v>14382.43</v>
      </c>
      <c r="R6301" s="97"/>
      <c r="S6301" s="97"/>
    </row>
    <row r="6302" spans="1:19" ht="22.5" x14ac:dyDescent="0.25">
      <c r="A6302" s="89" t="s">
        <v>13186</v>
      </c>
      <c r="B6302" s="89" t="s">
        <v>12959</v>
      </c>
      <c r="C6302" s="89"/>
      <c r="D6302" s="89" t="s">
        <v>1084</v>
      </c>
      <c r="E6302" s="94" t="s">
        <v>12977</v>
      </c>
      <c r="F6302" s="95" t="s">
        <v>12978</v>
      </c>
      <c r="G6302" s="89" t="s">
        <v>648</v>
      </c>
      <c r="H6302" s="89" t="s">
        <v>24</v>
      </c>
      <c r="I6302" s="96">
        <v>1</v>
      </c>
      <c r="J6302" s="97">
        <v>44735</v>
      </c>
      <c r="K6302" s="98">
        <f t="shared" si="3367"/>
        <v>22367.5</v>
      </c>
      <c r="L6302" s="99">
        <f t="shared" si="3368"/>
        <v>1.0815399999999999</v>
      </c>
      <c r="M6302" s="100">
        <f t="shared" si="3369"/>
        <v>1.0590999999999999</v>
      </c>
      <c r="N6302" s="101">
        <f t="shared" si="3370"/>
        <v>0.97811300000000001</v>
      </c>
      <c r="O6302" s="100">
        <f t="shared" si="3371"/>
        <v>1</v>
      </c>
      <c r="P6302" s="98">
        <f t="shared" si="3373"/>
        <v>25060.29</v>
      </c>
      <c r="Q6302" s="97">
        <f t="shared" si="3372"/>
        <v>50120.58</v>
      </c>
      <c r="R6302" s="97"/>
      <c r="S6302" s="97"/>
    </row>
    <row r="6303" spans="1:19" ht="22.5" x14ac:dyDescent="0.25">
      <c r="A6303" s="89" t="s">
        <v>13187</v>
      </c>
      <c r="B6303" s="89" t="s">
        <v>12959</v>
      </c>
      <c r="C6303" s="89"/>
      <c r="D6303" s="89" t="s">
        <v>1088</v>
      </c>
      <c r="E6303" s="94" t="s">
        <v>13188</v>
      </c>
      <c r="F6303" s="95" t="s">
        <v>13189</v>
      </c>
      <c r="G6303" s="89" t="s">
        <v>648</v>
      </c>
      <c r="H6303" s="89" t="s">
        <v>12</v>
      </c>
      <c r="I6303" s="96">
        <v>1</v>
      </c>
      <c r="J6303" s="97">
        <v>303616</v>
      </c>
      <c r="K6303" s="98">
        <f t="shared" si="3367"/>
        <v>303616</v>
      </c>
      <c r="L6303" s="99">
        <f t="shared" si="3368"/>
        <v>1.0815399999999999</v>
      </c>
      <c r="M6303" s="100">
        <f t="shared" si="3369"/>
        <v>1.0590999999999999</v>
      </c>
      <c r="N6303" s="101">
        <f t="shared" si="3370"/>
        <v>0.97811300000000001</v>
      </c>
      <c r="O6303" s="100">
        <f t="shared" si="3371"/>
        <v>1</v>
      </c>
      <c r="P6303" s="98">
        <f t="shared" si="3373"/>
        <v>340167.83</v>
      </c>
      <c r="Q6303" s="97">
        <f t="shared" si="3372"/>
        <v>340167.83</v>
      </c>
      <c r="R6303" s="97"/>
      <c r="S6303" s="97"/>
    </row>
    <row r="6304" spans="1:19" ht="22.5" x14ac:dyDescent="0.25">
      <c r="A6304" s="89" t="s">
        <v>13190</v>
      </c>
      <c r="B6304" s="89" t="s">
        <v>12959</v>
      </c>
      <c r="C6304" s="89"/>
      <c r="D6304" s="89" t="s">
        <v>2578</v>
      </c>
      <c r="E6304" s="94" t="s">
        <v>13191</v>
      </c>
      <c r="F6304" s="95" t="s">
        <v>13192</v>
      </c>
      <c r="G6304" s="89" t="s">
        <v>648</v>
      </c>
      <c r="H6304" s="89" t="s">
        <v>12</v>
      </c>
      <c r="I6304" s="96">
        <v>1</v>
      </c>
      <c r="J6304" s="97">
        <v>119740</v>
      </c>
      <c r="K6304" s="98">
        <f t="shared" si="3367"/>
        <v>119740</v>
      </c>
      <c r="L6304" s="99">
        <f t="shared" si="3368"/>
        <v>1.0815399999999999</v>
      </c>
      <c r="M6304" s="100">
        <f t="shared" si="3369"/>
        <v>1.0590999999999999</v>
      </c>
      <c r="N6304" s="101">
        <f t="shared" si="3370"/>
        <v>0.97811300000000001</v>
      </c>
      <c r="O6304" s="100">
        <f t="shared" si="3371"/>
        <v>1</v>
      </c>
      <c r="P6304" s="98">
        <f t="shared" si="3373"/>
        <v>134155.29999999999</v>
      </c>
      <c r="Q6304" s="97">
        <f t="shared" si="3372"/>
        <v>134155.29999999999</v>
      </c>
      <c r="R6304" s="97"/>
      <c r="S6304" s="97"/>
    </row>
    <row r="6305" spans="1:19" x14ac:dyDescent="0.25">
      <c r="A6305" s="89"/>
      <c r="B6305" s="90"/>
      <c r="C6305" s="90"/>
      <c r="D6305" s="91"/>
      <c r="E6305" s="92"/>
      <c r="F6305" s="92" t="s">
        <v>13193</v>
      </c>
      <c r="G6305" s="91"/>
      <c r="H6305" s="91"/>
      <c r="I6305" s="93">
        <v>1</v>
      </c>
      <c r="J6305" s="91"/>
      <c r="K6305" s="98"/>
      <c r="L6305" s="99"/>
      <c r="M6305" s="100"/>
      <c r="N6305" s="101"/>
      <c r="O6305" s="100"/>
      <c r="P6305" s="98"/>
      <c r="Q6305" s="91"/>
      <c r="R6305" s="91"/>
      <c r="S6305" s="91"/>
    </row>
    <row r="6306" spans="1:19" ht="22.5" x14ac:dyDescent="0.25">
      <c r="A6306" s="89" t="s">
        <v>13194</v>
      </c>
      <c r="B6306" s="89" t="s">
        <v>12959</v>
      </c>
      <c r="C6306" s="89"/>
      <c r="D6306" s="89" t="s">
        <v>2581</v>
      </c>
      <c r="E6306" s="94" t="s">
        <v>10512</v>
      </c>
      <c r="F6306" s="95" t="s">
        <v>10513</v>
      </c>
      <c r="G6306" s="89" t="s">
        <v>37</v>
      </c>
      <c r="H6306" s="89" t="s">
        <v>13195</v>
      </c>
      <c r="I6306" s="96">
        <v>1</v>
      </c>
      <c r="J6306" s="97">
        <v>5339</v>
      </c>
      <c r="K6306" s="98">
        <f t="shared" ref="K6306:K6317" si="3374">J6306/H6306</f>
        <v>75559.02</v>
      </c>
      <c r="L6306" s="99">
        <f t="shared" ref="L6306:L6317" si="3375">$L$8</f>
        <v>1.0815399999999999</v>
      </c>
      <c r="M6306" s="100">
        <f t="shared" ref="M6306:M6317" si="3376">$M$8</f>
        <v>1.0590999999999999</v>
      </c>
      <c r="N6306" s="101">
        <f t="shared" ref="N6306:N6317" si="3377">$N$8</f>
        <v>0.97811300000000001</v>
      </c>
      <c r="O6306" s="100">
        <f t="shared" ref="O6306:O6317" si="3378">$O$8</f>
        <v>1</v>
      </c>
      <c r="P6306" s="98">
        <f>K6306*L6306*M6306*N6306*O6306</f>
        <v>84655.45</v>
      </c>
      <c r="Q6306" s="97">
        <f t="shared" ref="Q6306:Q6317" si="3379">H6306*P6306</f>
        <v>5981.75</v>
      </c>
      <c r="R6306" s="97"/>
      <c r="S6306" s="97"/>
    </row>
    <row r="6307" spans="1:19" ht="22.5" x14ac:dyDescent="0.25">
      <c r="A6307" s="89" t="s">
        <v>13196</v>
      </c>
      <c r="B6307" s="89" t="s">
        <v>12959</v>
      </c>
      <c r="C6307" s="89"/>
      <c r="D6307" s="89" t="s">
        <v>2583</v>
      </c>
      <c r="E6307" s="94" t="s">
        <v>137</v>
      </c>
      <c r="F6307" s="95" t="s">
        <v>694</v>
      </c>
      <c r="G6307" s="89" t="s">
        <v>37</v>
      </c>
      <c r="H6307" s="89" t="s">
        <v>6317</v>
      </c>
      <c r="I6307" s="96">
        <v>1</v>
      </c>
      <c r="J6307" s="97">
        <v>344</v>
      </c>
      <c r="K6307" s="98">
        <f t="shared" si="3374"/>
        <v>88205.13</v>
      </c>
      <c r="L6307" s="99">
        <f t="shared" si="3375"/>
        <v>1.0815399999999999</v>
      </c>
      <c r="M6307" s="100">
        <f t="shared" si="3376"/>
        <v>1.0590999999999999</v>
      </c>
      <c r="N6307" s="101">
        <f t="shared" si="3377"/>
        <v>0.97811300000000001</v>
      </c>
      <c r="O6307" s="100">
        <f t="shared" si="3378"/>
        <v>1</v>
      </c>
      <c r="P6307" s="98">
        <f>K6307*L6307*M6307*N6307*O6307</f>
        <v>98824</v>
      </c>
      <c r="Q6307" s="97">
        <f t="shared" si="3379"/>
        <v>385.41</v>
      </c>
      <c r="R6307" s="97"/>
      <c r="S6307" s="97"/>
    </row>
    <row r="6308" spans="1:19" ht="22.5" x14ac:dyDescent="0.25">
      <c r="A6308" s="89" t="s">
        <v>13197</v>
      </c>
      <c r="B6308" s="89" t="s">
        <v>12959</v>
      </c>
      <c r="C6308" s="89"/>
      <c r="D6308" s="89" t="s">
        <v>2587</v>
      </c>
      <c r="E6308" s="94" t="s">
        <v>31</v>
      </c>
      <c r="F6308" s="95" t="s">
        <v>32</v>
      </c>
      <c r="G6308" s="89" t="s">
        <v>27</v>
      </c>
      <c r="H6308" s="89" t="s">
        <v>13038</v>
      </c>
      <c r="I6308" s="96">
        <v>1</v>
      </c>
      <c r="J6308" s="97">
        <v>4573</v>
      </c>
      <c r="K6308" s="98">
        <f t="shared" si="3374"/>
        <v>689.74</v>
      </c>
      <c r="L6308" s="99">
        <f t="shared" si="3375"/>
        <v>1.0815399999999999</v>
      </c>
      <c r="M6308" s="100">
        <f t="shared" si="3376"/>
        <v>1.0590999999999999</v>
      </c>
      <c r="N6308" s="101">
        <f t="shared" si="3377"/>
        <v>0.97811300000000001</v>
      </c>
      <c r="O6308" s="100">
        <f t="shared" si="3378"/>
        <v>1</v>
      </c>
      <c r="P6308" s="98">
        <f>K6308*L6308*M6308*N6308*O6308+0.01</f>
        <v>772.79</v>
      </c>
      <c r="Q6308" s="97">
        <f t="shared" si="3379"/>
        <v>5123.6000000000004</v>
      </c>
      <c r="R6308" s="97"/>
      <c r="S6308" s="97"/>
    </row>
    <row r="6309" spans="1:19" ht="22.5" x14ac:dyDescent="0.25">
      <c r="A6309" s="89" t="s">
        <v>13198</v>
      </c>
      <c r="B6309" s="89" t="s">
        <v>12959</v>
      </c>
      <c r="C6309" s="89"/>
      <c r="D6309" s="89" t="s">
        <v>2590</v>
      </c>
      <c r="E6309" s="94" t="s">
        <v>5517</v>
      </c>
      <c r="F6309" s="95" t="s">
        <v>12082</v>
      </c>
      <c r="G6309" s="89" t="s">
        <v>51</v>
      </c>
      <c r="H6309" s="89" t="s">
        <v>12103</v>
      </c>
      <c r="I6309" s="96">
        <v>1</v>
      </c>
      <c r="J6309" s="97">
        <v>751</v>
      </c>
      <c r="K6309" s="98">
        <f t="shared" si="3374"/>
        <v>170294.78</v>
      </c>
      <c r="L6309" s="99">
        <f t="shared" si="3375"/>
        <v>1.0815399999999999</v>
      </c>
      <c r="M6309" s="100">
        <f t="shared" si="3376"/>
        <v>1.0590999999999999</v>
      </c>
      <c r="N6309" s="101">
        <f t="shared" si="3377"/>
        <v>0.97811300000000001</v>
      </c>
      <c r="O6309" s="100">
        <f t="shared" si="3378"/>
        <v>1</v>
      </c>
      <c r="P6309" s="98">
        <f t="shared" ref="P6309:P6317" si="3380">K6309*L6309*M6309*N6309*O6309</f>
        <v>190796.29</v>
      </c>
      <c r="Q6309" s="97">
        <f t="shared" si="3379"/>
        <v>841.41</v>
      </c>
      <c r="R6309" s="97"/>
      <c r="S6309" s="97"/>
    </row>
    <row r="6310" spans="1:19" ht="22.5" x14ac:dyDescent="0.25">
      <c r="A6310" s="89" t="s">
        <v>13199</v>
      </c>
      <c r="B6310" s="89" t="s">
        <v>12959</v>
      </c>
      <c r="C6310" s="89"/>
      <c r="D6310" s="89" t="s">
        <v>2594</v>
      </c>
      <c r="E6310" s="94" t="s">
        <v>5521</v>
      </c>
      <c r="F6310" s="95" t="s">
        <v>5522</v>
      </c>
      <c r="G6310" s="89" t="s">
        <v>37</v>
      </c>
      <c r="H6310" s="89" t="s">
        <v>12106</v>
      </c>
      <c r="I6310" s="96">
        <v>1</v>
      </c>
      <c r="J6310" s="97">
        <v>11</v>
      </c>
      <c r="K6310" s="98">
        <f t="shared" si="3374"/>
        <v>4074.07</v>
      </c>
      <c r="L6310" s="99">
        <f t="shared" si="3375"/>
        <v>1.0815399999999999</v>
      </c>
      <c r="M6310" s="100">
        <f t="shared" si="3376"/>
        <v>1.0590999999999999</v>
      </c>
      <c r="N6310" s="101">
        <f t="shared" si="3377"/>
        <v>0.97811300000000001</v>
      </c>
      <c r="O6310" s="100">
        <f t="shared" si="3378"/>
        <v>1</v>
      </c>
      <c r="P6310" s="98">
        <f t="shared" si="3380"/>
        <v>4564.54</v>
      </c>
      <c r="Q6310" s="97">
        <f t="shared" si="3379"/>
        <v>12.32</v>
      </c>
      <c r="R6310" s="97"/>
      <c r="S6310" s="97"/>
    </row>
    <row r="6311" spans="1:19" x14ac:dyDescent="0.25">
      <c r="A6311" s="89" t="s">
        <v>13200</v>
      </c>
      <c r="B6311" s="89" t="s">
        <v>12959</v>
      </c>
      <c r="C6311" s="89"/>
      <c r="D6311" s="89" t="s">
        <v>2596</v>
      </c>
      <c r="E6311" s="94" t="s">
        <v>49</v>
      </c>
      <c r="F6311" s="95" t="s">
        <v>50</v>
      </c>
      <c r="G6311" s="89" t="s">
        <v>51</v>
      </c>
      <c r="H6311" s="89" t="s">
        <v>5678</v>
      </c>
      <c r="I6311" s="96">
        <v>1</v>
      </c>
      <c r="J6311" s="97">
        <v>343</v>
      </c>
      <c r="K6311" s="98">
        <f t="shared" si="3374"/>
        <v>12703.7</v>
      </c>
      <c r="L6311" s="99">
        <f t="shared" si="3375"/>
        <v>1.0815399999999999</v>
      </c>
      <c r="M6311" s="100">
        <f t="shared" si="3376"/>
        <v>1.0590999999999999</v>
      </c>
      <c r="N6311" s="101">
        <f t="shared" si="3377"/>
        <v>0.97811300000000001</v>
      </c>
      <c r="O6311" s="100">
        <f t="shared" si="3378"/>
        <v>1</v>
      </c>
      <c r="P6311" s="98">
        <f t="shared" si="3380"/>
        <v>14233.08</v>
      </c>
      <c r="Q6311" s="97">
        <f t="shared" si="3379"/>
        <v>384.29</v>
      </c>
      <c r="R6311" s="97"/>
      <c r="S6311" s="97"/>
    </row>
    <row r="6312" spans="1:19" x14ac:dyDescent="0.25">
      <c r="A6312" s="89" t="s">
        <v>13201</v>
      </c>
      <c r="B6312" s="89" t="s">
        <v>12959</v>
      </c>
      <c r="C6312" s="89"/>
      <c r="D6312" s="89" t="s">
        <v>2600</v>
      </c>
      <c r="E6312" s="94" t="s">
        <v>552</v>
      </c>
      <c r="F6312" s="95" t="s">
        <v>553</v>
      </c>
      <c r="G6312" s="89" t="s">
        <v>81</v>
      </c>
      <c r="H6312" s="89" t="s">
        <v>11814</v>
      </c>
      <c r="I6312" s="96">
        <v>1</v>
      </c>
      <c r="J6312" s="97">
        <v>2849</v>
      </c>
      <c r="K6312" s="98">
        <f t="shared" si="3374"/>
        <v>2158.33</v>
      </c>
      <c r="L6312" s="99">
        <f t="shared" si="3375"/>
        <v>1.0815399999999999</v>
      </c>
      <c r="M6312" s="100">
        <f t="shared" si="3376"/>
        <v>1.0590999999999999</v>
      </c>
      <c r="N6312" s="101">
        <f t="shared" si="3377"/>
        <v>0.97811300000000001</v>
      </c>
      <c r="O6312" s="100">
        <f t="shared" si="3378"/>
        <v>1</v>
      </c>
      <c r="P6312" s="98">
        <f t="shared" si="3380"/>
        <v>2418.17</v>
      </c>
      <c r="Q6312" s="97">
        <f t="shared" si="3379"/>
        <v>3191.98</v>
      </c>
      <c r="R6312" s="97"/>
      <c r="S6312" s="97"/>
    </row>
    <row r="6313" spans="1:19" ht="22.5" x14ac:dyDescent="0.25">
      <c r="A6313" s="89" t="s">
        <v>13202</v>
      </c>
      <c r="B6313" s="89" t="s">
        <v>12959</v>
      </c>
      <c r="C6313" s="89"/>
      <c r="D6313" s="89" t="s">
        <v>2498</v>
      </c>
      <c r="E6313" s="94" t="s">
        <v>12087</v>
      </c>
      <c r="F6313" s="95" t="s">
        <v>12088</v>
      </c>
      <c r="G6313" s="89" t="s">
        <v>81</v>
      </c>
      <c r="H6313" s="89" t="s">
        <v>13123</v>
      </c>
      <c r="I6313" s="96">
        <v>1</v>
      </c>
      <c r="J6313" s="97">
        <v>311</v>
      </c>
      <c r="K6313" s="98">
        <f t="shared" si="3374"/>
        <v>196.34</v>
      </c>
      <c r="L6313" s="99">
        <f t="shared" si="3375"/>
        <v>1.0815399999999999</v>
      </c>
      <c r="M6313" s="100">
        <f t="shared" si="3376"/>
        <v>1.0590999999999999</v>
      </c>
      <c r="N6313" s="101">
        <f t="shared" si="3377"/>
        <v>0.97811300000000001</v>
      </c>
      <c r="O6313" s="100">
        <f t="shared" si="3378"/>
        <v>1</v>
      </c>
      <c r="P6313" s="98">
        <f t="shared" si="3380"/>
        <v>219.98</v>
      </c>
      <c r="Q6313" s="97">
        <f t="shared" si="3379"/>
        <v>348.45</v>
      </c>
      <c r="R6313" s="97"/>
      <c r="S6313" s="97"/>
    </row>
    <row r="6314" spans="1:19" ht="22.5" x14ac:dyDescent="0.25">
      <c r="A6314" s="89" t="s">
        <v>13203</v>
      </c>
      <c r="B6314" s="89" t="s">
        <v>12959</v>
      </c>
      <c r="C6314" s="89"/>
      <c r="D6314" s="89" t="s">
        <v>2606</v>
      </c>
      <c r="E6314" s="94" t="s">
        <v>12090</v>
      </c>
      <c r="F6314" s="95" t="s">
        <v>12091</v>
      </c>
      <c r="G6314" s="89" t="s">
        <v>37</v>
      </c>
      <c r="H6314" s="89" t="s">
        <v>13204</v>
      </c>
      <c r="I6314" s="96">
        <v>1</v>
      </c>
      <c r="J6314" s="97">
        <v>346</v>
      </c>
      <c r="K6314" s="98">
        <f t="shared" si="3374"/>
        <v>5051.17</v>
      </c>
      <c r="L6314" s="99">
        <f t="shared" si="3375"/>
        <v>1.0815399999999999</v>
      </c>
      <c r="M6314" s="100">
        <f t="shared" si="3376"/>
        <v>1.0590999999999999</v>
      </c>
      <c r="N6314" s="101">
        <f t="shared" si="3377"/>
        <v>0.97811300000000001</v>
      </c>
      <c r="O6314" s="100">
        <f t="shared" si="3378"/>
        <v>1</v>
      </c>
      <c r="P6314" s="98">
        <f t="shared" si="3380"/>
        <v>5659.27</v>
      </c>
      <c r="Q6314" s="97">
        <f t="shared" si="3379"/>
        <v>387.65</v>
      </c>
      <c r="R6314" s="97"/>
      <c r="S6314" s="97"/>
    </row>
    <row r="6315" spans="1:19" x14ac:dyDescent="0.25">
      <c r="A6315" s="89" t="s">
        <v>13205</v>
      </c>
      <c r="B6315" s="89" t="s">
        <v>12959</v>
      </c>
      <c r="C6315" s="89"/>
      <c r="D6315" s="89" t="s">
        <v>2610</v>
      </c>
      <c r="E6315" s="94" t="s">
        <v>49</v>
      </c>
      <c r="F6315" s="95" t="s">
        <v>50</v>
      </c>
      <c r="G6315" s="89" t="s">
        <v>51</v>
      </c>
      <c r="H6315" s="89" t="s">
        <v>13206</v>
      </c>
      <c r="I6315" s="96">
        <v>1</v>
      </c>
      <c r="J6315" s="97">
        <v>8714</v>
      </c>
      <c r="K6315" s="98">
        <f t="shared" si="3374"/>
        <v>12721.17</v>
      </c>
      <c r="L6315" s="99">
        <f t="shared" si="3375"/>
        <v>1.0815399999999999</v>
      </c>
      <c r="M6315" s="100">
        <f t="shared" si="3376"/>
        <v>1.0590999999999999</v>
      </c>
      <c r="N6315" s="101">
        <f t="shared" si="3377"/>
        <v>0.97811300000000001</v>
      </c>
      <c r="O6315" s="100">
        <f t="shared" si="3378"/>
        <v>1</v>
      </c>
      <c r="P6315" s="98">
        <f t="shared" si="3380"/>
        <v>14252.65</v>
      </c>
      <c r="Q6315" s="97">
        <f t="shared" si="3379"/>
        <v>9763.07</v>
      </c>
      <c r="R6315" s="97"/>
      <c r="S6315" s="97"/>
    </row>
    <row r="6316" spans="1:19" ht="22.5" x14ac:dyDescent="0.25">
      <c r="A6316" s="89" t="s">
        <v>13207</v>
      </c>
      <c r="B6316" s="89" t="s">
        <v>12959</v>
      </c>
      <c r="C6316" s="89"/>
      <c r="D6316" s="89" t="s">
        <v>2612</v>
      </c>
      <c r="E6316" s="94" t="s">
        <v>12977</v>
      </c>
      <c r="F6316" s="95" t="s">
        <v>12978</v>
      </c>
      <c r="G6316" s="89" t="s">
        <v>648</v>
      </c>
      <c r="H6316" s="89" t="s">
        <v>12</v>
      </c>
      <c r="I6316" s="96">
        <v>1</v>
      </c>
      <c r="J6316" s="97">
        <v>22367</v>
      </c>
      <c r="K6316" s="98">
        <f t="shared" si="3374"/>
        <v>22367</v>
      </c>
      <c r="L6316" s="99">
        <f t="shared" si="3375"/>
        <v>1.0815399999999999</v>
      </c>
      <c r="M6316" s="100">
        <f t="shared" si="3376"/>
        <v>1.0590999999999999</v>
      </c>
      <c r="N6316" s="101">
        <f t="shared" si="3377"/>
        <v>0.97811300000000001</v>
      </c>
      <c r="O6316" s="100">
        <f t="shared" si="3378"/>
        <v>1</v>
      </c>
      <c r="P6316" s="98">
        <f t="shared" si="3380"/>
        <v>25059.73</v>
      </c>
      <c r="Q6316" s="97">
        <f t="shared" si="3379"/>
        <v>25059.73</v>
      </c>
      <c r="R6316" s="97"/>
      <c r="S6316" s="97"/>
    </row>
    <row r="6317" spans="1:19" ht="22.5" x14ac:dyDescent="0.25">
      <c r="A6317" s="89" t="s">
        <v>13208</v>
      </c>
      <c r="B6317" s="89" t="s">
        <v>12959</v>
      </c>
      <c r="C6317" s="89"/>
      <c r="D6317" s="89" t="s">
        <v>2616</v>
      </c>
      <c r="E6317" s="94" t="s">
        <v>13209</v>
      </c>
      <c r="F6317" s="95" t="s">
        <v>13210</v>
      </c>
      <c r="G6317" s="89" t="s">
        <v>648</v>
      </c>
      <c r="H6317" s="89" t="s">
        <v>12</v>
      </c>
      <c r="I6317" s="96">
        <v>1</v>
      </c>
      <c r="J6317" s="97">
        <v>118304</v>
      </c>
      <c r="K6317" s="98">
        <f t="shared" si="3374"/>
        <v>118304</v>
      </c>
      <c r="L6317" s="99">
        <f t="shared" si="3375"/>
        <v>1.0815399999999999</v>
      </c>
      <c r="M6317" s="100">
        <f t="shared" si="3376"/>
        <v>1.0590999999999999</v>
      </c>
      <c r="N6317" s="101">
        <f t="shared" si="3377"/>
        <v>0.97811300000000001</v>
      </c>
      <c r="O6317" s="100">
        <f t="shared" si="3378"/>
        <v>1</v>
      </c>
      <c r="P6317" s="98">
        <f t="shared" si="3380"/>
        <v>132546.42000000001</v>
      </c>
      <c r="Q6317" s="97">
        <f t="shared" si="3379"/>
        <v>132546.42000000001</v>
      </c>
      <c r="R6317" s="97"/>
      <c r="S6317" s="97"/>
    </row>
    <row r="6318" spans="1:19" x14ac:dyDescent="0.25">
      <c r="A6318" s="89"/>
      <c r="B6318" s="90"/>
      <c r="C6318" s="90"/>
      <c r="D6318" s="91"/>
      <c r="E6318" s="92"/>
      <c r="F6318" s="92" t="s">
        <v>13211</v>
      </c>
      <c r="G6318" s="91"/>
      <c r="H6318" s="91"/>
      <c r="I6318" s="93">
        <v>1</v>
      </c>
      <c r="J6318" s="91"/>
      <c r="K6318" s="98"/>
      <c r="L6318" s="99"/>
      <c r="M6318" s="100"/>
      <c r="N6318" s="101"/>
      <c r="O6318" s="100"/>
      <c r="P6318" s="98"/>
      <c r="Q6318" s="91"/>
      <c r="R6318" s="91"/>
      <c r="S6318" s="91"/>
    </row>
    <row r="6319" spans="1:19" ht="22.5" x14ac:dyDescent="0.25">
      <c r="A6319" s="89" t="s">
        <v>13212</v>
      </c>
      <c r="B6319" s="89" t="s">
        <v>12959</v>
      </c>
      <c r="C6319" s="89"/>
      <c r="D6319" s="89" t="s">
        <v>519</v>
      </c>
      <c r="E6319" s="94" t="s">
        <v>10512</v>
      </c>
      <c r="F6319" s="95" t="s">
        <v>10513</v>
      </c>
      <c r="G6319" s="89" t="s">
        <v>37</v>
      </c>
      <c r="H6319" s="89" t="s">
        <v>13213</v>
      </c>
      <c r="I6319" s="96">
        <v>1</v>
      </c>
      <c r="J6319" s="97">
        <v>2165</v>
      </c>
      <c r="K6319" s="98">
        <f t="shared" ref="K6319:K6330" si="3381">J6319/H6319</f>
        <v>75540.820000000007</v>
      </c>
      <c r="L6319" s="99">
        <f t="shared" ref="L6319:L6330" si="3382">$L$8</f>
        <v>1.0815399999999999</v>
      </c>
      <c r="M6319" s="100">
        <f t="shared" ref="M6319:M6330" si="3383">$M$8</f>
        <v>1.0590999999999999</v>
      </c>
      <c r="N6319" s="101">
        <f t="shared" ref="N6319:N6330" si="3384">$N$8</f>
        <v>0.97811300000000001</v>
      </c>
      <c r="O6319" s="100">
        <f t="shared" ref="O6319:O6330" si="3385">$O$8</f>
        <v>1</v>
      </c>
      <c r="P6319" s="98">
        <f t="shared" ref="P6319:P6330" si="3386">K6319*L6319*M6319*N6319*O6319</f>
        <v>84635.05</v>
      </c>
      <c r="Q6319" s="97">
        <f t="shared" ref="Q6319:Q6330" si="3387">H6319*P6319</f>
        <v>2425.64</v>
      </c>
      <c r="R6319" s="97"/>
      <c r="S6319" s="97"/>
    </row>
    <row r="6320" spans="1:19" ht="22.5" x14ac:dyDescent="0.25">
      <c r="A6320" s="89" t="s">
        <v>13214</v>
      </c>
      <c r="B6320" s="89" t="s">
        <v>12959</v>
      </c>
      <c r="C6320" s="89"/>
      <c r="D6320" s="89" t="s">
        <v>2620</v>
      </c>
      <c r="E6320" s="94" t="s">
        <v>137</v>
      </c>
      <c r="F6320" s="95" t="s">
        <v>694</v>
      </c>
      <c r="G6320" s="89" t="s">
        <v>37</v>
      </c>
      <c r="H6320" s="89" t="s">
        <v>13215</v>
      </c>
      <c r="I6320" s="96">
        <v>1</v>
      </c>
      <c r="J6320" s="97">
        <v>271</v>
      </c>
      <c r="K6320" s="98">
        <f t="shared" si="3381"/>
        <v>87419.35</v>
      </c>
      <c r="L6320" s="99">
        <f t="shared" si="3382"/>
        <v>1.0815399999999999</v>
      </c>
      <c r="M6320" s="100">
        <f t="shared" si="3383"/>
        <v>1.0590999999999999</v>
      </c>
      <c r="N6320" s="101">
        <f t="shared" si="3384"/>
        <v>0.97811300000000001</v>
      </c>
      <c r="O6320" s="100">
        <f t="shared" si="3385"/>
        <v>1</v>
      </c>
      <c r="P6320" s="98">
        <f t="shared" si="3386"/>
        <v>97943.62</v>
      </c>
      <c r="Q6320" s="97">
        <f t="shared" si="3387"/>
        <v>303.63</v>
      </c>
      <c r="R6320" s="97"/>
      <c r="S6320" s="97"/>
    </row>
    <row r="6321" spans="1:19" ht="22.5" x14ac:dyDescent="0.25">
      <c r="A6321" s="89" t="s">
        <v>13216</v>
      </c>
      <c r="B6321" s="89" t="s">
        <v>12959</v>
      </c>
      <c r="C6321" s="89"/>
      <c r="D6321" s="89" t="s">
        <v>2623</v>
      </c>
      <c r="E6321" s="94" t="s">
        <v>31</v>
      </c>
      <c r="F6321" s="95" t="s">
        <v>32</v>
      </c>
      <c r="G6321" s="89" t="s">
        <v>27</v>
      </c>
      <c r="H6321" s="89" t="s">
        <v>13217</v>
      </c>
      <c r="I6321" s="96">
        <v>1</v>
      </c>
      <c r="J6321" s="97">
        <v>3635</v>
      </c>
      <c r="K6321" s="98">
        <f t="shared" si="3381"/>
        <v>689.75</v>
      </c>
      <c r="L6321" s="99">
        <f t="shared" si="3382"/>
        <v>1.0815399999999999</v>
      </c>
      <c r="M6321" s="100">
        <f t="shared" si="3383"/>
        <v>1.0590999999999999</v>
      </c>
      <c r="N6321" s="101">
        <f t="shared" si="3384"/>
        <v>0.97811300000000001</v>
      </c>
      <c r="O6321" s="100">
        <f t="shared" si="3385"/>
        <v>1</v>
      </c>
      <c r="P6321" s="98">
        <f t="shared" si="3386"/>
        <v>772.79</v>
      </c>
      <c r="Q6321" s="97">
        <f t="shared" si="3387"/>
        <v>4072.6</v>
      </c>
      <c r="R6321" s="97"/>
      <c r="S6321" s="97"/>
    </row>
    <row r="6322" spans="1:19" ht="22.5" x14ac:dyDescent="0.25">
      <c r="A6322" s="89" t="s">
        <v>13218</v>
      </c>
      <c r="B6322" s="89" t="s">
        <v>12959</v>
      </c>
      <c r="C6322" s="89"/>
      <c r="D6322" s="89" t="s">
        <v>2625</v>
      </c>
      <c r="E6322" s="94" t="s">
        <v>5517</v>
      </c>
      <c r="F6322" s="95" t="s">
        <v>12082</v>
      </c>
      <c r="G6322" s="89" t="s">
        <v>51</v>
      </c>
      <c r="H6322" s="89" t="s">
        <v>12103</v>
      </c>
      <c r="I6322" s="96">
        <v>1</v>
      </c>
      <c r="J6322" s="97">
        <v>751</v>
      </c>
      <c r="K6322" s="98">
        <f t="shared" si="3381"/>
        <v>170294.78</v>
      </c>
      <c r="L6322" s="99">
        <f t="shared" si="3382"/>
        <v>1.0815399999999999</v>
      </c>
      <c r="M6322" s="100">
        <f t="shared" si="3383"/>
        <v>1.0590999999999999</v>
      </c>
      <c r="N6322" s="101">
        <f t="shared" si="3384"/>
        <v>0.97811300000000001</v>
      </c>
      <c r="O6322" s="100">
        <f t="shared" si="3385"/>
        <v>1</v>
      </c>
      <c r="P6322" s="98">
        <f t="shared" si="3386"/>
        <v>190796.29</v>
      </c>
      <c r="Q6322" s="97">
        <f t="shared" si="3387"/>
        <v>841.41</v>
      </c>
      <c r="R6322" s="97"/>
      <c r="S6322" s="97"/>
    </row>
    <row r="6323" spans="1:19" ht="22.5" x14ac:dyDescent="0.25">
      <c r="A6323" s="89" t="s">
        <v>13219</v>
      </c>
      <c r="B6323" s="89" t="s">
        <v>12959</v>
      </c>
      <c r="C6323" s="89"/>
      <c r="D6323" s="89" t="s">
        <v>2629</v>
      </c>
      <c r="E6323" s="94" t="s">
        <v>5521</v>
      </c>
      <c r="F6323" s="95" t="s">
        <v>5522</v>
      </c>
      <c r="G6323" s="89" t="s">
        <v>37</v>
      </c>
      <c r="H6323" s="89" t="s">
        <v>8280</v>
      </c>
      <c r="I6323" s="96">
        <v>1</v>
      </c>
      <c r="J6323" s="97">
        <v>13</v>
      </c>
      <c r="K6323" s="98">
        <f t="shared" si="3381"/>
        <v>4642.8599999999997</v>
      </c>
      <c r="L6323" s="99">
        <f t="shared" si="3382"/>
        <v>1.0815399999999999</v>
      </c>
      <c r="M6323" s="100">
        <f t="shared" si="3383"/>
        <v>1.0590999999999999</v>
      </c>
      <c r="N6323" s="101">
        <f t="shared" si="3384"/>
        <v>0.97811300000000001</v>
      </c>
      <c r="O6323" s="100">
        <f t="shared" si="3385"/>
        <v>1</v>
      </c>
      <c r="P6323" s="98">
        <f t="shared" si="3386"/>
        <v>5201.8100000000004</v>
      </c>
      <c r="Q6323" s="97">
        <f t="shared" si="3387"/>
        <v>14.57</v>
      </c>
      <c r="R6323" s="97"/>
      <c r="S6323" s="97"/>
    </row>
    <row r="6324" spans="1:19" x14ac:dyDescent="0.25">
      <c r="A6324" s="89" t="s">
        <v>13220</v>
      </c>
      <c r="B6324" s="89" t="s">
        <v>12959</v>
      </c>
      <c r="C6324" s="89"/>
      <c r="D6324" s="89" t="s">
        <v>2633</v>
      </c>
      <c r="E6324" s="94" t="s">
        <v>49</v>
      </c>
      <c r="F6324" s="95" t="s">
        <v>50</v>
      </c>
      <c r="G6324" s="89" t="s">
        <v>51</v>
      </c>
      <c r="H6324" s="89" t="s">
        <v>12905</v>
      </c>
      <c r="I6324" s="96">
        <v>1</v>
      </c>
      <c r="J6324" s="97">
        <v>357</v>
      </c>
      <c r="K6324" s="98">
        <f t="shared" si="3381"/>
        <v>12750</v>
      </c>
      <c r="L6324" s="99">
        <f t="shared" si="3382"/>
        <v>1.0815399999999999</v>
      </c>
      <c r="M6324" s="100">
        <f t="shared" si="3383"/>
        <v>1.0590999999999999</v>
      </c>
      <c r="N6324" s="101">
        <f t="shared" si="3384"/>
        <v>0.97811300000000001</v>
      </c>
      <c r="O6324" s="100">
        <f t="shared" si="3385"/>
        <v>1</v>
      </c>
      <c r="P6324" s="98">
        <f t="shared" si="3386"/>
        <v>14284.95</v>
      </c>
      <c r="Q6324" s="97">
        <f t="shared" si="3387"/>
        <v>399.98</v>
      </c>
      <c r="R6324" s="97"/>
      <c r="S6324" s="97"/>
    </row>
    <row r="6325" spans="1:19" x14ac:dyDescent="0.25">
      <c r="A6325" s="89" t="s">
        <v>13221</v>
      </c>
      <c r="B6325" s="89" t="s">
        <v>12959</v>
      </c>
      <c r="C6325" s="89"/>
      <c r="D6325" s="89" t="s">
        <v>2637</v>
      </c>
      <c r="E6325" s="94" t="s">
        <v>552</v>
      </c>
      <c r="F6325" s="95" t="s">
        <v>553</v>
      </c>
      <c r="G6325" s="89" t="s">
        <v>81</v>
      </c>
      <c r="H6325" s="89" t="s">
        <v>11814</v>
      </c>
      <c r="I6325" s="96">
        <v>1</v>
      </c>
      <c r="J6325" s="97">
        <v>2849</v>
      </c>
      <c r="K6325" s="98">
        <f t="shared" si="3381"/>
        <v>2158.33</v>
      </c>
      <c r="L6325" s="99">
        <f t="shared" si="3382"/>
        <v>1.0815399999999999</v>
      </c>
      <c r="M6325" s="100">
        <f t="shared" si="3383"/>
        <v>1.0590999999999999</v>
      </c>
      <c r="N6325" s="101">
        <f t="shared" si="3384"/>
        <v>0.97811300000000001</v>
      </c>
      <c r="O6325" s="100">
        <f t="shared" si="3385"/>
        <v>1</v>
      </c>
      <c r="P6325" s="98">
        <f t="shared" si="3386"/>
        <v>2418.17</v>
      </c>
      <c r="Q6325" s="97">
        <f t="shared" si="3387"/>
        <v>3191.98</v>
      </c>
      <c r="R6325" s="97"/>
      <c r="S6325" s="97"/>
    </row>
    <row r="6326" spans="1:19" ht="22.5" x14ac:dyDescent="0.25">
      <c r="A6326" s="89" t="s">
        <v>13222</v>
      </c>
      <c r="B6326" s="89" t="s">
        <v>12959</v>
      </c>
      <c r="C6326" s="89"/>
      <c r="D6326" s="89" t="s">
        <v>2639</v>
      </c>
      <c r="E6326" s="94" t="s">
        <v>12087</v>
      </c>
      <c r="F6326" s="95" t="s">
        <v>12088</v>
      </c>
      <c r="G6326" s="89" t="s">
        <v>81</v>
      </c>
      <c r="H6326" s="89" t="s">
        <v>13123</v>
      </c>
      <c r="I6326" s="96">
        <v>1</v>
      </c>
      <c r="J6326" s="97">
        <v>311</v>
      </c>
      <c r="K6326" s="98">
        <f t="shared" si="3381"/>
        <v>196.34</v>
      </c>
      <c r="L6326" s="99">
        <f t="shared" si="3382"/>
        <v>1.0815399999999999</v>
      </c>
      <c r="M6326" s="100">
        <f t="shared" si="3383"/>
        <v>1.0590999999999999</v>
      </c>
      <c r="N6326" s="101">
        <f t="shared" si="3384"/>
        <v>0.97811300000000001</v>
      </c>
      <c r="O6326" s="100">
        <f t="shared" si="3385"/>
        <v>1</v>
      </c>
      <c r="P6326" s="98">
        <f t="shared" si="3386"/>
        <v>219.98</v>
      </c>
      <c r="Q6326" s="97">
        <f t="shared" si="3387"/>
        <v>348.45</v>
      </c>
      <c r="R6326" s="97"/>
      <c r="S6326" s="97"/>
    </row>
    <row r="6327" spans="1:19" ht="22.5" x14ac:dyDescent="0.25">
      <c r="A6327" s="89" t="s">
        <v>13223</v>
      </c>
      <c r="B6327" s="89" t="s">
        <v>12959</v>
      </c>
      <c r="C6327" s="89"/>
      <c r="D6327" s="89" t="s">
        <v>2643</v>
      </c>
      <c r="E6327" s="94" t="s">
        <v>12090</v>
      </c>
      <c r="F6327" s="95" t="s">
        <v>12091</v>
      </c>
      <c r="G6327" s="89" t="s">
        <v>37</v>
      </c>
      <c r="H6327" s="89" t="s">
        <v>13224</v>
      </c>
      <c r="I6327" s="96">
        <v>1</v>
      </c>
      <c r="J6327" s="97">
        <v>133</v>
      </c>
      <c r="K6327" s="98">
        <f t="shared" si="3381"/>
        <v>5041.12</v>
      </c>
      <c r="L6327" s="99">
        <f t="shared" si="3382"/>
        <v>1.0815399999999999</v>
      </c>
      <c r="M6327" s="100">
        <f t="shared" si="3383"/>
        <v>1.0590999999999999</v>
      </c>
      <c r="N6327" s="101">
        <f t="shared" si="3384"/>
        <v>0.97811300000000001</v>
      </c>
      <c r="O6327" s="100">
        <f t="shared" si="3385"/>
        <v>1</v>
      </c>
      <c r="P6327" s="98">
        <f t="shared" si="3386"/>
        <v>5648.01</v>
      </c>
      <c r="Q6327" s="97">
        <f t="shared" si="3387"/>
        <v>149.01</v>
      </c>
      <c r="R6327" s="97"/>
      <c r="S6327" s="97"/>
    </row>
    <row r="6328" spans="1:19" x14ac:dyDescent="0.25">
      <c r="A6328" s="89" t="s">
        <v>13225</v>
      </c>
      <c r="B6328" s="89" t="s">
        <v>12959</v>
      </c>
      <c r="C6328" s="89"/>
      <c r="D6328" s="89" t="s">
        <v>2645</v>
      </c>
      <c r="E6328" s="94" t="s">
        <v>49</v>
      </c>
      <c r="F6328" s="95" t="s">
        <v>50</v>
      </c>
      <c r="G6328" s="89" t="s">
        <v>51</v>
      </c>
      <c r="H6328" s="89" t="s">
        <v>13226</v>
      </c>
      <c r="I6328" s="96">
        <v>1</v>
      </c>
      <c r="J6328" s="97">
        <v>3346</v>
      </c>
      <c r="K6328" s="98">
        <f t="shared" si="3381"/>
        <v>12722.43</v>
      </c>
      <c r="L6328" s="99">
        <f t="shared" si="3382"/>
        <v>1.0815399999999999</v>
      </c>
      <c r="M6328" s="100">
        <f t="shared" si="3383"/>
        <v>1.0590999999999999</v>
      </c>
      <c r="N6328" s="101">
        <f t="shared" si="3384"/>
        <v>0.97811300000000001</v>
      </c>
      <c r="O6328" s="100">
        <f t="shared" si="3385"/>
        <v>1</v>
      </c>
      <c r="P6328" s="98">
        <f t="shared" si="3386"/>
        <v>14254.06</v>
      </c>
      <c r="Q6328" s="97">
        <f t="shared" si="3387"/>
        <v>3748.82</v>
      </c>
      <c r="R6328" s="97"/>
      <c r="S6328" s="97"/>
    </row>
    <row r="6329" spans="1:19" ht="22.5" x14ac:dyDescent="0.25">
      <c r="A6329" s="89" t="s">
        <v>13227</v>
      </c>
      <c r="B6329" s="89" t="s">
        <v>12959</v>
      </c>
      <c r="C6329" s="89"/>
      <c r="D6329" s="89" t="s">
        <v>2648</v>
      </c>
      <c r="E6329" s="94" t="s">
        <v>12977</v>
      </c>
      <c r="F6329" s="95" t="s">
        <v>12978</v>
      </c>
      <c r="G6329" s="89" t="s">
        <v>648</v>
      </c>
      <c r="H6329" s="89" t="s">
        <v>12</v>
      </c>
      <c r="I6329" s="96">
        <v>1</v>
      </c>
      <c r="J6329" s="97">
        <v>22367</v>
      </c>
      <c r="K6329" s="98">
        <f t="shared" si="3381"/>
        <v>22367</v>
      </c>
      <c r="L6329" s="99">
        <f t="shared" si="3382"/>
        <v>1.0815399999999999</v>
      </c>
      <c r="M6329" s="100">
        <f t="shared" si="3383"/>
        <v>1.0590999999999999</v>
      </c>
      <c r="N6329" s="101">
        <f t="shared" si="3384"/>
        <v>0.97811300000000001</v>
      </c>
      <c r="O6329" s="100">
        <f t="shared" si="3385"/>
        <v>1</v>
      </c>
      <c r="P6329" s="98">
        <f t="shared" si="3386"/>
        <v>25059.73</v>
      </c>
      <c r="Q6329" s="97">
        <f t="shared" si="3387"/>
        <v>25059.73</v>
      </c>
      <c r="R6329" s="97"/>
      <c r="S6329" s="97"/>
    </row>
    <row r="6330" spans="1:19" ht="22.5" x14ac:dyDescent="0.25">
      <c r="A6330" s="89" t="s">
        <v>13228</v>
      </c>
      <c r="B6330" s="89" t="s">
        <v>12959</v>
      </c>
      <c r="C6330" s="89"/>
      <c r="D6330" s="89" t="s">
        <v>2650</v>
      </c>
      <c r="E6330" s="94" t="s">
        <v>13229</v>
      </c>
      <c r="F6330" s="95" t="s">
        <v>13230</v>
      </c>
      <c r="G6330" s="89" t="s">
        <v>648</v>
      </c>
      <c r="H6330" s="89" t="s">
        <v>12</v>
      </c>
      <c r="I6330" s="96">
        <v>1</v>
      </c>
      <c r="J6330" s="97">
        <v>127363</v>
      </c>
      <c r="K6330" s="98">
        <f t="shared" si="3381"/>
        <v>127363</v>
      </c>
      <c r="L6330" s="99">
        <f t="shared" si="3382"/>
        <v>1.0815399999999999</v>
      </c>
      <c r="M6330" s="100">
        <f t="shared" si="3383"/>
        <v>1.0590999999999999</v>
      </c>
      <c r="N6330" s="101">
        <f t="shared" si="3384"/>
        <v>0.97811300000000001</v>
      </c>
      <c r="O6330" s="100">
        <f t="shared" si="3385"/>
        <v>1</v>
      </c>
      <c r="P6330" s="98">
        <f t="shared" si="3386"/>
        <v>142696.01999999999</v>
      </c>
      <c r="Q6330" s="97">
        <f t="shared" si="3387"/>
        <v>142696.01999999999</v>
      </c>
      <c r="R6330" s="97"/>
      <c r="S6330" s="97"/>
    </row>
    <row r="6331" spans="1:19" x14ac:dyDescent="0.25">
      <c r="A6331" s="89"/>
      <c r="B6331" s="90"/>
      <c r="C6331" s="90"/>
      <c r="D6331" s="91"/>
      <c r="E6331" s="92"/>
      <c r="F6331" s="92" t="s">
        <v>13231</v>
      </c>
      <c r="G6331" s="91"/>
      <c r="H6331" s="91"/>
      <c r="I6331" s="93">
        <v>1</v>
      </c>
      <c r="J6331" s="91"/>
      <c r="K6331" s="98"/>
      <c r="L6331" s="99"/>
      <c r="M6331" s="100"/>
      <c r="N6331" s="101"/>
      <c r="O6331" s="100"/>
      <c r="P6331" s="98"/>
      <c r="Q6331" s="91"/>
      <c r="R6331" s="91"/>
      <c r="S6331" s="91"/>
    </row>
    <row r="6332" spans="1:19" ht="22.5" x14ac:dyDescent="0.25">
      <c r="A6332" s="89" t="s">
        <v>13232</v>
      </c>
      <c r="B6332" s="89" t="s">
        <v>12959</v>
      </c>
      <c r="C6332" s="89"/>
      <c r="D6332" s="89" t="s">
        <v>2652</v>
      </c>
      <c r="E6332" s="94" t="s">
        <v>10512</v>
      </c>
      <c r="F6332" s="95" t="s">
        <v>10513</v>
      </c>
      <c r="G6332" s="89" t="s">
        <v>37</v>
      </c>
      <c r="H6332" s="89" t="s">
        <v>13233</v>
      </c>
      <c r="I6332" s="96">
        <v>1</v>
      </c>
      <c r="J6332" s="97">
        <v>12448</v>
      </c>
      <c r="K6332" s="98">
        <f t="shared" ref="K6332:K6345" si="3388">J6332/H6332</f>
        <v>75570.67</v>
      </c>
      <c r="L6332" s="99">
        <f t="shared" ref="L6332:L6345" si="3389">$L$8</f>
        <v>1.0815399999999999</v>
      </c>
      <c r="M6332" s="100">
        <f t="shared" ref="M6332:M6345" si="3390">$M$8</f>
        <v>1.0590999999999999</v>
      </c>
      <c r="N6332" s="101">
        <f t="shared" ref="N6332:N6345" si="3391">$N$8</f>
        <v>0.97811300000000001</v>
      </c>
      <c r="O6332" s="100">
        <f t="shared" ref="O6332:O6345" si="3392">$O$8</f>
        <v>1</v>
      </c>
      <c r="P6332" s="98">
        <f t="shared" ref="P6332:P6345" si="3393">K6332*L6332*M6332*N6332*O6332</f>
        <v>84668.5</v>
      </c>
      <c r="Q6332" s="97">
        <f t="shared" ref="Q6332:Q6345" si="3394">H6332*P6332</f>
        <v>13946.6</v>
      </c>
      <c r="R6332" s="97"/>
      <c r="S6332" s="97"/>
    </row>
    <row r="6333" spans="1:19" ht="22.5" x14ac:dyDescent="0.25">
      <c r="A6333" s="89" t="s">
        <v>13234</v>
      </c>
      <c r="B6333" s="89" t="s">
        <v>12959</v>
      </c>
      <c r="C6333" s="89"/>
      <c r="D6333" s="89" t="s">
        <v>2655</v>
      </c>
      <c r="E6333" s="94" t="s">
        <v>137</v>
      </c>
      <c r="F6333" s="95" t="s">
        <v>694</v>
      </c>
      <c r="G6333" s="89" t="s">
        <v>37</v>
      </c>
      <c r="H6333" s="89" t="s">
        <v>13235</v>
      </c>
      <c r="I6333" s="96">
        <v>1</v>
      </c>
      <c r="J6333" s="97">
        <v>1091</v>
      </c>
      <c r="K6333" s="98">
        <f t="shared" si="3388"/>
        <v>87983.87</v>
      </c>
      <c r="L6333" s="99">
        <f t="shared" si="3389"/>
        <v>1.0815399999999999</v>
      </c>
      <c r="M6333" s="100">
        <f t="shared" si="3390"/>
        <v>1.0590999999999999</v>
      </c>
      <c r="N6333" s="101">
        <f t="shared" si="3391"/>
        <v>0.97811300000000001</v>
      </c>
      <c r="O6333" s="100">
        <f t="shared" si="3392"/>
        <v>1</v>
      </c>
      <c r="P6333" s="98">
        <f t="shared" si="3393"/>
        <v>98576.1</v>
      </c>
      <c r="Q6333" s="97">
        <f t="shared" si="3394"/>
        <v>1222.3399999999999</v>
      </c>
      <c r="R6333" s="97"/>
      <c r="S6333" s="97"/>
    </row>
    <row r="6334" spans="1:19" ht="22.5" x14ac:dyDescent="0.25">
      <c r="A6334" s="89" t="s">
        <v>13236</v>
      </c>
      <c r="B6334" s="89" t="s">
        <v>12959</v>
      </c>
      <c r="C6334" s="89"/>
      <c r="D6334" s="89" t="s">
        <v>2657</v>
      </c>
      <c r="E6334" s="94" t="s">
        <v>31</v>
      </c>
      <c r="F6334" s="95" t="s">
        <v>32</v>
      </c>
      <c r="G6334" s="89" t="s">
        <v>27</v>
      </c>
      <c r="H6334" s="89" t="s">
        <v>13237</v>
      </c>
      <c r="I6334" s="96">
        <v>1</v>
      </c>
      <c r="J6334" s="97">
        <v>14540</v>
      </c>
      <c r="K6334" s="98">
        <f t="shared" si="3388"/>
        <v>689.75</v>
      </c>
      <c r="L6334" s="99">
        <f t="shared" si="3389"/>
        <v>1.0815399999999999</v>
      </c>
      <c r="M6334" s="100">
        <f t="shared" si="3390"/>
        <v>1.0590999999999999</v>
      </c>
      <c r="N6334" s="101">
        <f t="shared" si="3391"/>
        <v>0.97811300000000001</v>
      </c>
      <c r="O6334" s="100">
        <f t="shared" si="3392"/>
        <v>1</v>
      </c>
      <c r="P6334" s="98">
        <f t="shared" si="3393"/>
        <v>772.79</v>
      </c>
      <c r="Q6334" s="97">
        <f t="shared" si="3394"/>
        <v>16290.41</v>
      </c>
      <c r="R6334" s="97"/>
      <c r="S6334" s="97"/>
    </row>
    <row r="6335" spans="1:19" ht="22.5" x14ac:dyDescent="0.25">
      <c r="A6335" s="89" t="s">
        <v>13238</v>
      </c>
      <c r="B6335" s="89" t="s">
        <v>12959</v>
      </c>
      <c r="C6335" s="89"/>
      <c r="D6335" s="89" t="s">
        <v>2661</v>
      </c>
      <c r="E6335" s="94" t="s">
        <v>5517</v>
      </c>
      <c r="F6335" s="95" t="s">
        <v>12082</v>
      </c>
      <c r="G6335" s="89" t="s">
        <v>51</v>
      </c>
      <c r="H6335" s="89" t="s">
        <v>13009</v>
      </c>
      <c r="I6335" s="96">
        <v>1</v>
      </c>
      <c r="J6335" s="97">
        <v>1502</v>
      </c>
      <c r="K6335" s="98">
        <f t="shared" si="3388"/>
        <v>170294.78</v>
      </c>
      <c r="L6335" s="99">
        <f t="shared" si="3389"/>
        <v>1.0815399999999999</v>
      </c>
      <c r="M6335" s="100">
        <f t="shared" si="3390"/>
        <v>1.0590999999999999</v>
      </c>
      <c r="N6335" s="101">
        <f t="shared" si="3391"/>
        <v>0.97811300000000001</v>
      </c>
      <c r="O6335" s="100">
        <f t="shared" si="3392"/>
        <v>1</v>
      </c>
      <c r="P6335" s="98">
        <f t="shared" si="3393"/>
        <v>190796.29</v>
      </c>
      <c r="Q6335" s="97">
        <f t="shared" si="3394"/>
        <v>1682.82</v>
      </c>
      <c r="R6335" s="97"/>
      <c r="S6335" s="97"/>
    </row>
    <row r="6336" spans="1:19" ht="22.5" x14ac:dyDescent="0.25">
      <c r="A6336" s="89" t="s">
        <v>13239</v>
      </c>
      <c r="B6336" s="89" t="s">
        <v>12959</v>
      </c>
      <c r="C6336" s="89"/>
      <c r="D6336" s="89" t="s">
        <v>2664</v>
      </c>
      <c r="E6336" s="94" t="s">
        <v>5521</v>
      </c>
      <c r="F6336" s="95" t="s">
        <v>5522</v>
      </c>
      <c r="G6336" s="89" t="s">
        <v>37</v>
      </c>
      <c r="H6336" s="89" t="s">
        <v>11064</v>
      </c>
      <c r="I6336" s="96">
        <v>1</v>
      </c>
      <c r="J6336" s="97">
        <v>24</v>
      </c>
      <c r="K6336" s="98">
        <f t="shared" si="3388"/>
        <v>4444.4399999999996</v>
      </c>
      <c r="L6336" s="99">
        <f t="shared" si="3389"/>
        <v>1.0815399999999999</v>
      </c>
      <c r="M6336" s="100">
        <f t="shared" si="3390"/>
        <v>1.0590999999999999</v>
      </c>
      <c r="N6336" s="101">
        <f t="shared" si="3391"/>
        <v>0.97811300000000001</v>
      </c>
      <c r="O6336" s="100">
        <f t="shared" si="3392"/>
        <v>1</v>
      </c>
      <c r="P6336" s="98">
        <f t="shared" si="3393"/>
        <v>4979.5</v>
      </c>
      <c r="Q6336" s="97">
        <f t="shared" si="3394"/>
        <v>26.89</v>
      </c>
      <c r="R6336" s="97"/>
      <c r="S6336" s="97"/>
    </row>
    <row r="6337" spans="1:19" x14ac:dyDescent="0.25">
      <c r="A6337" s="89" t="s">
        <v>13240</v>
      </c>
      <c r="B6337" s="89" t="s">
        <v>12959</v>
      </c>
      <c r="C6337" s="89"/>
      <c r="D6337" s="89" t="s">
        <v>2668</v>
      </c>
      <c r="E6337" s="94" t="s">
        <v>49</v>
      </c>
      <c r="F6337" s="95" t="s">
        <v>50</v>
      </c>
      <c r="G6337" s="89" t="s">
        <v>51</v>
      </c>
      <c r="H6337" s="89" t="s">
        <v>5033</v>
      </c>
      <c r="I6337" s="96">
        <v>1</v>
      </c>
      <c r="J6337" s="97">
        <v>688</v>
      </c>
      <c r="K6337" s="98">
        <f t="shared" si="3388"/>
        <v>12740.74</v>
      </c>
      <c r="L6337" s="99">
        <f t="shared" si="3389"/>
        <v>1.0815399999999999</v>
      </c>
      <c r="M6337" s="100">
        <f t="shared" si="3390"/>
        <v>1.0590999999999999</v>
      </c>
      <c r="N6337" s="101">
        <f t="shared" si="3391"/>
        <v>0.97811300000000001</v>
      </c>
      <c r="O6337" s="100">
        <f t="shared" si="3392"/>
        <v>1</v>
      </c>
      <c r="P6337" s="98">
        <f t="shared" si="3393"/>
        <v>14274.58</v>
      </c>
      <c r="Q6337" s="97">
        <f t="shared" si="3394"/>
        <v>770.83</v>
      </c>
      <c r="R6337" s="97"/>
      <c r="S6337" s="97"/>
    </row>
    <row r="6338" spans="1:19" x14ac:dyDescent="0.25">
      <c r="A6338" s="89" t="s">
        <v>13241</v>
      </c>
      <c r="B6338" s="89" t="s">
        <v>12959</v>
      </c>
      <c r="C6338" s="89"/>
      <c r="D6338" s="89" t="s">
        <v>2672</v>
      </c>
      <c r="E6338" s="94" t="s">
        <v>552</v>
      </c>
      <c r="F6338" s="95" t="s">
        <v>553</v>
      </c>
      <c r="G6338" s="89" t="s">
        <v>81</v>
      </c>
      <c r="H6338" s="89" t="s">
        <v>7006</v>
      </c>
      <c r="I6338" s="96">
        <v>1</v>
      </c>
      <c r="J6338" s="97">
        <v>5698</v>
      </c>
      <c r="K6338" s="98">
        <f t="shared" si="3388"/>
        <v>2158.33</v>
      </c>
      <c r="L6338" s="99">
        <f t="shared" si="3389"/>
        <v>1.0815399999999999</v>
      </c>
      <c r="M6338" s="100">
        <f t="shared" si="3390"/>
        <v>1.0590999999999999</v>
      </c>
      <c r="N6338" s="101">
        <f t="shared" si="3391"/>
        <v>0.97811300000000001</v>
      </c>
      <c r="O6338" s="100">
        <f t="shared" si="3392"/>
        <v>1</v>
      </c>
      <c r="P6338" s="98">
        <f t="shared" si="3393"/>
        <v>2418.17</v>
      </c>
      <c r="Q6338" s="97">
        <f t="shared" si="3394"/>
        <v>6383.97</v>
      </c>
      <c r="R6338" s="97"/>
      <c r="S6338" s="97"/>
    </row>
    <row r="6339" spans="1:19" ht="22.5" x14ac:dyDescent="0.25">
      <c r="A6339" s="89" t="s">
        <v>13242</v>
      </c>
      <c r="B6339" s="89" t="s">
        <v>12959</v>
      </c>
      <c r="C6339" s="89"/>
      <c r="D6339" s="89" t="s">
        <v>2674</v>
      </c>
      <c r="E6339" s="94" t="s">
        <v>12087</v>
      </c>
      <c r="F6339" s="95" t="s">
        <v>12088</v>
      </c>
      <c r="G6339" s="89" t="s">
        <v>81</v>
      </c>
      <c r="H6339" s="89" t="s">
        <v>13019</v>
      </c>
      <c r="I6339" s="96">
        <v>1</v>
      </c>
      <c r="J6339" s="97">
        <v>622</v>
      </c>
      <c r="K6339" s="98">
        <f t="shared" si="3388"/>
        <v>196.34</v>
      </c>
      <c r="L6339" s="99">
        <f t="shared" si="3389"/>
        <v>1.0815399999999999</v>
      </c>
      <c r="M6339" s="100">
        <f t="shared" si="3390"/>
        <v>1.0590999999999999</v>
      </c>
      <c r="N6339" s="101">
        <f t="shared" si="3391"/>
        <v>0.97811300000000001</v>
      </c>
      <c r="O6339" s="100">
        <f t="shared" si="3392"/>
        <v>1</v>
      </c>
      <c r="P6339" s="98">
        <f t="shared" si="3393"/>
        <v>219.98</v>
      </c>
      <c r="Q6339" s="97">
        <f t="shared" si="3394"/>
        <v>696.9</v>
      </c>
      <c r="R6339" s="97"/>
      <c r="S6339" s="97"/>
    </row>
    <row r="6340" spans="1:19" ht="22.5" x14ac:dyDescent="0.25">
      <c r="A6340" s="89" t="s">
        <v>13243</v>
      </c>
      <c r="B6340" s="89" t="s">
        <v>12959</v>
      </c>
      <c r="C6340" s="89"/>
      <c r="D6340" s="89" t="s">
        <v>2678</v>
      </c>
      <c r="E6340" s="94" t="s">
        <v>12090</v>
      </c>
      <c r="F6340" s="95" t="s">
        <v>12091</v>
      </c>
      <c r="G6340" s="89" t="s">
        <v>37</v>
      </c>
      <c r="H6340" s="89" t="s">
        <v>13244</v>
      </c>
      <c r="I6340" s="96">
        <v>1</v>
      </c>
      <c r="J6340" s="97">
        <v>810</v>
      </c>
      <c r="K6340" s="98">
        <f t="shared" si="3388"/>
        <v>5049.28</v>
      </c>
      <c r="L6340" s="99">
        <f t="shared" si="3389"/>
        <v>1.0815399999999999</v>
      </c>
      <c r="M6340" s="100">
        <f t="shared" si="3390"/>
        <v>1.0590999999999999</v>
      </c>
      <c r="N6340" s="101">
        <f t="shared" si="3391"/>
        <v>0.97811300000000001</v>
      </c>
      <c r="O6340" s="100">
        <f t="shared" si="3392"/>
        <v>1</v>
      </c>
      <c r="P6340" s="98">
        <f t="shared" si="3393"/>
        <v>5657.15</v>
      </c>
      <c r="Q6340" s="97">
        <f t="shared" si="3394"/>
        <v>907.51</v>
      </c>
      <c r="R6340" s="97"/>
      <c r="S6340" s="97"/>
    </row>
    <row r="6341" spans="1:19" x14ac:dyDescent="0.25">
      <c r="A6341" s="89" t="s">
        <v>13245</v>
      </c>
      <c r="B6341" s="89" t="s">
        <v>12959</v>
      </c>
      <c r="C6341" s="89"/>
      <c r="D6341" s="89" t="s">
        <v>2680</v>
      </c>
      <c r="E6341" s="94" t="s">
        <v>49</v>
      </c>
      <c r="F6341" s="95" t="s">
        <v>50</v>
      </c>
      <c r="G6341" s="89" t="s">
        <v>51</v>
      </c>
      <c r="H6341" s="89" t="s">
        <v>13246</v>
      </c>
      <c r="I6341" s="96">
        <v>1</v>
      </c>
      <c r="J6341" s="97">
        <v>20407</v>
      </c>
      <c r="K6341" s="98">
        <f t="shared" si="3388"/>
        <v>12722.57</v>
      </c>
      <c r="L6341" s="99">
        <f t="shared" si="3389"/>
        <v>1.0815399999999999</v>
      </c>
      <c r="M6341" s="100">
        <f t="shared" si="3390"/>
        <v>1.0590999999999999</v>
      </c>
      <c r="N6341" s="101">
        <f t="shared" si="3391"/>
        <v>0.97811300000000001</v>
      </c>
      <c r="O6341" s="100">
        <f t="shared" si="3392"/>
        <v>1</v>
      </c>
      <c r="P6341" s="98">
        <f t="shared" si="3393"/>
        <v>14254.22</v>
      </c>
      <c r="Q6341" s="97">
        <f t="shared" si="3394"/>
        <v>22863.77</v>
      </c>
      <c r="R6341" s="97"/>
      <c r="S6341" s="97"/>
    </row>
    <row r="6342" spans="1:19" ht="22.5" x14ac:dyDescent="0.25">
      <c r="A6342" s="89" t="s">
        <v>13247</v>
      </c>
      <c r="B6342" s="89" t="s">
        <v>12959</v>
      </c>
      <c r="C6342" s="89"/>
      <c r="D6342" s="89" t="s">
        <v>2684</v>
      </c>
      <c r="E6342" s="94" t="s">
        <v>12977</v>
      </c>
      <c r="F6342" s="95" t="s">
        <v>12978</v>
      </c>
      <c r="G6342" s="89" t="s">
        <v>648</v>
      </c>
      <c r="H6342" s="89" t="s">
        <v>12</v>
      </c>
      <c r="I6342" s="96">
        <v>1</v>
      </c>
      <c r="J6342" s="97">
        <v>22367</v>
      </c>
      <c r="K6342" s="98">
        <f t="shared" si="3388"/>
        <v>22367</v>
      </c>
      <c r="L6342" s="99">
        <f t="shared" si="3389"/>
        <v>1.0815399999999999</v>
      </c>
      <c r="M6342" s="100">
        <f t="shared" si="3390"/>
        <v>1.0590999999999999</v>
      </c>
      <c r="N6342" s="101">
        <f t="shared" si="3391"/>
        <v>0.97811300000000001</v>
      </c>
      <c r="O6342" s="100">
        <f t="shared" si="3392"/>
        <v>1</v>
      </c>
      <c r="P6342" s="98">
        <f t="shared" si="3393"/>
        <v>25059.73</v>
      </c>
      <c r="Q6342" s="97">
        <f t="shared" si="3394"/>
        <v>25059.73</v>
      </c>
      <c r="R6342" s="97"/>
      <c r="S6342" s="97"/>
    </row>
    <row r="6343" spans="1:19" ht="22.5" x14ac:dyDescent="0.25">
      <c r="A6343" s="89" t="s">
        <v>13248</v>
      </c>
      <c r="B6343" s="89" t="s">
        <v>12959</v>
      </c>
      <c r="C6343" s="89"/>
      <c r="D6343" s="89" t="s">
        <v>2689</v>
      </c>
      <c r="E6343" s="94" t="s">
        <v>12980</v>
      </c>
      <c r="F6343" s="95" t="s">
        <v>12981</v>
      </c>
      <c r="G6343" s="89" t="s">
        <v>648</v>
      </c>
      <c r="H6343" s="89" t="s">
        <v>12</v>
      </c>
      <c r="I6343" s="96">
        <v>1</v>
      </c>
      <c r="J6343" s="97">
        <v>34298</v>
      </c>
      <c r="K6343" s="98">
        <f t="shared" si="3388"/>
        <v>34298</v>
      </c>
      <c r="L6343" s="99">
        <f t="shared" si="3389"/>
        <v>1.0815399999999999</v>
      </c>
      <c r="M6343" s="100">
        <f t="shared" si="3390"/>
        <v>1.0590999999999999</v>
      </c>
      <c r="N6343" s="101">
        <f t="shared" si="3391"/>
        <v>0.97811300000000001</v>
      </c>
      <c r="O6343" s="100">
        <f t="shared" si="3392"/>
        <v>1</v>
      </c>
      <c r="P6343" s="98">
        <f t="shared" si="3393"/>
        <v>38427.08</v>
      </c>
      <c r="Q6343" s="97">
        <f t="shared" si="3394"/>
        <v>38427.08</v>
      </c>
      <c r="R6343" s="97"/>
      <c r="S6343" s="97"/>
    </row>
    <row r="6344" spans="1:19" ht="22.5" x14ac:dyDescent="0.25">
      <c r="A6344" s="89" t="s">
        <v>13249</v>
      </c>
      <c r="B6344" s="89" t="s">
        <v>12959</v>
      </c>
      <c r="C6344" s="89"/>
      <c r="D6344" s="89" t="s">
        <v>2693</v>
      </c>
      <c r="E6344" s="94" t="s">
        <v>13250</v>
      </c>
      <c r="F6344" s="95" t="s">
        <v>13251</v>
      </c>
      <c r="G6344" s="89" t="s">
        <v>648</v>
      </c>
      <c r="H6344" s="89" t="s">
        <v>12</v>
      </c>
      <c r="I6344" s="96">
        <v>1</v>
      </c>
      <c r="J6344" s="97">
        <v>241727</v>
      </c>
      <c r="K6344" s="98">
        <f t="shared" si="3388"/>
        <v>241727</v>
      </c>
      <c r="L6344" s="99">
        <f t="shared" si="3389"/>
        <v>1.0815399999999999</v>
      </c>
      <c r="M6344" s="100">
        <f t="shared" si="3390"/>
        <v>1.0590999999999999</v>
      </c>
      <c r="N6344" s="101">
        <f t="shared" si="3391"/>
        <v>0.97811300000000001</v>
      </c>
      <c r="O6344" s="100">
        <f t="shared" si="3392"/>
        <v>1</v>
      </c>
      <c r="P6344" s="98">
        <f t="shared" si="3393"/>
        <v>270828.12</v>
      </c>
      <c r="Q6344" s="97">
        <f t="shared" si="3394"/>
        <v>270828.12</v>
      </c>
      <c r="R6344" s="97"/>
      <c r="S6344" s="97"/>
    </row>
    <row r="6345" spans="1:19" ht="22.5" x14ac:dyDescent="0.25">
      <c r="A6345" s="89" t="s">
        <v>13252</v>
      </c>
      <c r="B6345" s="89" t="s">
        <v>12959</v>
      </c>
      <c r="C6345" s="89"/>
      <c r="D6345" s="89" t="s">
        <v>2697</v>
      </c>
      <c r="E6345" s="94" t="s">
        <v>13253</v>
      </c>
      <c r="F6345" s="95" t="s">
        <v>13254</v>
      </c>
      <c r="G6345" s="89" t="s">
        <v>648</v>
      </c>
      <c r="H6345" s="89" t="s">
        <v>12</v>
      </c>
      <c r="I6345" s="96">
        <v>1</v>
      </c>
      <c r="J6345" s="97">
        <v>392467</v>
      </c>
      <c r="K6345" s="98">
        <f t="shared" si="3388"/>
        <v>392467</v>
      </c>
      <c r="L6345" s="99">
        <f t="shared" si="3389"/>
        <v>1.0815399999999999</v>
      </c>
      <c r="M6345" s="100">
        <f t="shared" si="3390"/>
        <v>1.0590999999999999</v>
      </c>
      <c r="N6345" s="101">
        <f t="shared" si="3391"/>
        <v>0.97811300000000001</v>
      </c>
      <c r="O6345" s="100">
        <f t="shared" si="3392"/>
        <v>1</v>
      </c>
      <c r="P6345" s="98">
        <f t="shared" si="3393"/>
        <v>439715.46</v>
      </c>
      <c r="Q6345" s="97">
        <f t="shared" si="3394"/>
        <v>439715.46</v>
      </c>
      <c r="R6345" s="97"/>
      <c r="S6345" s="97"/>
    </row>
    <row r="6346" spans="1:19" x14ac:dyDescent="0.25">
      <c r="A6346" s="89"/>
      <c r="B6346" s="90"/>
      <c r="C6346" s="90"/>
      <c r="D6346" s="91"/>
      <c r="E6346" s="92"/>
      <c r="F6346" s="92" t="s">
        <v>13255</v>
      </c>
      <c r="G6346" s="91"/>
      <c r="H6346" s="91"/>
      <c r="I6346" s="93">
        <v>1</v>
      </c>
      <c r="J6346" s="91"/>
      <c r="K6346" s="98"/>
      <c r="L6346" s="99"/>
      <c r="M6346" s="100"/>
      <c r="N6346" s="101"/>
      <c r="O6346" s="100"/>
      <c r="P6346" s="98"/>
      <c r="Q6346" s="91"/>
      <c r="R6346" s="91"/>
      <c r="S6346" s="91"/>
    </row>
    <row r="6347" spans="1:19" ht="22.5" x14ac:dyDescent="0.25">
      <c r="A6347" s="89" t="s">
        <v>13256</v>
      </c>
      <c r="B6347" s="89" t="s">
        <v>12959</v>
      </c>
      <c r="C6347" s="89"/>
      <c r="D6347" s="89" t="s">
        <v>2701</v>
      </c>
      <c r="E6347" s="94" t="s">
        <v>10512</v>
      </c>
      <c r="F6347" s="95" t="s">
        <v>10513</v>
      </c>
      <c r="G6347" s="89" t="s">
        <v>37</v>
      </c>
      <c r="H6347" s="89" t="s">
        <v>13257</v>
      </c>
      <c r="I6347" s="96">
        <v>1</v>
      </c>
      <c r="J6347" s="97">
        <v>6307</v>
      </c>
      <c r="K6347" s="98">
        <f t="shared" ref="K6347:K6358" si="3395">J6347/H6347</f>
        <v>75569.13</v>
      </c>
      <c r="L6347" s="99">
        <f t="shared" ref="L6347:L6358" si="3396">$L$8</f>
        <v>1.0815399999999999</v>
      </c>
      <c r="M6347" s="100">
        <f t="shared" ref="M6347:M6358" si="3397">$M$8</f>
        <v>1.0590999999999999</v>
      </c>
      <c r="N6347" s="101">
        <f t="shared" ref="N6347:N6358" si="3398">$N$8</f>
        <v>0.97811300000000001</v>
      </c>
      <c r="O6347" s="100">
        <f t="shared" ref="O6347:O6358" si="3399">$O$8</f>
        <v>1</v>
      </c>
      <c r="P6347" s="98">
        <f t="shared" ref="P6347:P6358" si="3400">K6347*L6347*M6347*N6347*O6347</f>
        <v>84666.77</v>
      </c>
      <c r="Q6347" s="97">
        <f t="shared" ref="Q6347:Q6358" si="3401">H6347*P6347</f>
        <v>7066.29</v>
      </c>
      <c r="R6347" s="97"/>
      <c r="S6347" s="97"/>
    </row>
    <row r="6348" spans="1:19" ht="22.5" x14ac:dyDescent="0.25">
      <c r="A6348" s="89" t="s">
        <v>13258</v>
      </c>
      <c r="B6348" s="89" t="s">
        <v>12959</v>
      </c>
      <c r="C6348" s="89"/>
      <c r="D6348" s="89" t="s">
        <v>2704</v>
      </c>
      <c r="E6348" s="94" t="s">
        <v>137</v>
      </c>
      <c r="F6348" s="95" t="s">
        <v>694</v>
      </c>
      <c r="G6348" s="89" t="s">
        <v>37</v>
      </c>
      <c r="H6348" s="89" t="s">
        <v>3615</v>
      </c>
      <c r="I6348" s="96">
        <v>1</v>
      </c>
      <c r="J6348" s="97">
        <v>545</v>
      </c>
      <c r="K6348" s="98">
        <f t="shared" si="3395"/>
        <v>87903.23</v>
      </c>
      <c r="L6348" s="99">
        <f t="shared" si="3396"/>
        <v>1.0815399999999999</v>
      </c>
      <c r="M6348" s="100">
        <f t="shared" si="3397"/>
        <v>1.0590999999999999</v>
      </c>
      <c r="N6348" s="101">
        <f t="shared" si="3398"/>
        <v>0.97811300000000001</v>
      </c>
      <c r="O6348" s="100">
        <f t="shared" si="3399"/>
        <v>1</v>
      </c>
      <c r="P6348" s="98">
        <f t="shared" si="3400"/>
        <v>98485.759999999995</v>
      </c>
      <c r="Q6348" s="97">
        <f t="shared" si="3401"/>
        <v>610.61</v>
      </c>
      <c r="R6348" s="97"/>
      <c r="S6348" s="97"/>
    </row>
    <row r="6349" spans="1:19" ht="22.5" x14ac:dyDescent="0.25">
      <c r="A6349" s="89" t="s">
        <v>13259</v>
      </c>
      <c r="B6349" s="89" t="s">
        <v>12959</v>
      </c>
      <c r="C6349" s="89"/>
      <c r="D6349" s="89" t="s">
        <v>2708</v>
      </c>
      <c r="E6349" s="94" t="s">
        <v>31</v>
      </c>
      <c r="F6349" s="95" t="s">
        <v>32</v>
      </c>
      <c r="G6349" s="89" t="s">
        <v>27</v>
      </c>
      <c r="H6349" s="89" t="s">
        <v>3617</v>
      </c>
      <c r="I6349" s="96">
        <v>1</v>
      </c>
      <c r="J6349" s="97">
        <v>7270</v>
      </c>
      <c r="K6349" s="98">
        <f t="shared" si="3395"/>
        <v>689.75</v>
      </c>
      <c r="L6349" s="99">
        <f t="shared" si="3396"/>
        <v>1.0815399999999999</v>
      </c>
      <c r="M6349" s="100">
        <f t="shared" si="3397"/>
        <v>1.0590999999999999</v>
      </c>
      <c r="N6349" s="101">
        <f t="shared" si="3398"/>
        <v>0.97811300000000001</v>
      </c>
      <c r="O6349" s="100">
        <f t="shared" si="3399"/>
        <v>1</v>
      </c>
      <c r="P6349" s="98">
        <f t="shared" si="3400"/>
        <v>772.79</v>
      </c>
      <c r="Q6349" s="97">
        <f t="shared" si="3401"/>
        <v>8145.21</v>
      </c>
      <c r="R6349" s="97"/>
      <c r="S6349" s="97"/>
    </row>
    <row r="6350" spans="1:19" ht="22.5" x14ac:dyDescent="0.25">
      <c r="A6350" s="89" t="s">
        <v>13260</v>
      </c>
      <c r="B6350" s="89" t="s">
        <v>12959</v>
      </c>
      <c r="C6350" s="89"/>
      <c r="D6350" s="89" t="s">
        <v>2712</v>
      </c>
      <c r="E6350" s="94" t="s">
        <v>5517</v>
      </c>
      <c r="F6350" s="95" t="s">
        <v>12082</v>
      </c>
      <c r="G6350" s="89" t="s">
        <v>51</v>
      </c>
      <c r="H6350" s="89" t="s">
        <v>12103</v>
      </c>
      <c r="I6350" s="96">
        <v>1</v>
      </c>
      <c r="J6350" s="97">
        <v>751</v>
      </c>
      <c r="K6350" s="98">
        <f t="shared" si="3395"/>
        <v>170294.78</v>
      </c>
      <c r="L6350" s="99">
        <f t="shared" si="3396"/>
        <v>1.0815399999999999</v>
      </c>
      <c r="M6350" s="100">
        <f t="shared" si="3397"/>
        <v>1.0590999999999999</v>
      </c>
      <c r="N6350" s="101">
        <f t="shared" si="3398"/>
        <v>0.97811300000000001</v>
      </c>
      <c r="O6350" s="100">
        <f t="shared" si="3399"/>
        <v>1</v>
      </c>
      <c r="P6350" s="98">
        <f t="shared" si="3400"/>
        <v>190796.29</v>
      </c>
      <c r="Q6350" s="97">
        <f t="shared" si="3401"/>
        <v>841.41</v>
      </c>
      <c r="R6350" s="97"/>
      <c r="S6350" s="97"/>
    </row>
    <row r="6351" spans="1:19" ht="22.5" x14ac:dyDescent="0.25">
      <c r="A6351" s="89" t="s">
        <v>13261</v>
      </c>
      <c r="B6351" s="89" t="s">
        <v>12959</v>
      </c>
      <c r="C6351" s="89"/>
      <c r="D6351" s="89" t="s">
        <v>2715</v>
      </c>
      <c r="E6351" s="94" t="s">
        <v>5521</v>
      </c>
      <c r="F6351" s="95" t="s">
        <v>5522</v>
      </c>
      <c r="G6351" s="89" t="s">
        <v>37</v>
      </c>
      <c r="H6351" s="89" t="s">
        <v>12106</v>
      </c>
      <c r="I6351" s="96">
        <v>1</v>
      </c>
      <c r="J6351" s="97">
        <v>11</v>
      </c>
      <c r="K6351" s="98">
        <f t="shared" si="3395"/>
        <v>4074.07</v>
      </c>
      <c r="L6351" s="99">
        <f t="shared" si="3396"/>
        <v>1.0815399999999999</v>
      </c>
      <c r="M6351" s="100">
        <f t="shared" si="3397"/>
        <v>1.0590999999999999</v>
      </c>
      <c r="N6351" s="101">
        <f t="shared" si="3398"/>
        <v>0.97811300000000001</v>
      </c>
      <c r="O6351" s="100">
        <f t="shared" si="3399"/>
        <v>1</v>
      </c>
      <c r="P6351" s="98">
        <f t="shared" si="3400"/>
        <v>4564.54</v>
      </c>
      <c r="Q6351" s="97">
        <f t="shared" si="3401"/>
        <v>12.32</v>
      </c>
      <c r="R6351" s="97"/>
      <c r="S6351" s="97"/>
    </row>
    <row r="6352" spans="1:19" x14ac:dyDescent="0.25">
      <c r="A6352" s="89" t="s">
        <v>13262</v>
      </c>
      <c r="B6352" s="89" t="s">
        <v>12959</v>
      </c>
      <c r="C6352" s="89"/>
      <c r="D6352" s="89" t="s">
        <v>2719</v>
      </c>
      <c r="E6352" s="94" t="s">
        <v>49</v>
      </c>
      <c r="F6352" s="95" t="s">
        <v>50</v>
      </c>
      <c r="G6352" s="89" t="s">
        <v>51</v>
      </c>
      <c r="H6352" s="89" t="s">
        <v>5678</v>
      </c>
      <c r="I6352" s="96">
        <v>1</v>
      </c>
      <c r="J6352" s="97">
        <v>343</v>
      </c>
      <c r="K6352" s="98">
        <f t="shared" si="3395"/>
        <v>12703.7</v>
      </c>
      <c r="L6352" s="99">
        <f t="shared" si="3396"/>
        <v>1.0815399999999999</v>
      </c>
      <c r="M6352" s="100">
        <f t="shared" si="3397"/>
        <v>1.0590999999999999</v>
      </c>
      <c r="N6352" s="101">
        <f t="shared" si="3398"/>
        <v>0.97811300000000001</v>
      </c>
      <c r="O6352" s="100">
        <f t="shared" si="3399"/>
        <v>1</v>
      </c>
      <c r="P6352" s="98">
        <f t="shared" si="3400"/>
        <v>14233.08</v>
      </c>
      <c r="Q6352" s="97">
        <f t="shared" si="3401"/>
        <v>384.29</v>
      </c>
      <c r="R6352" s="97"/>
      <c r="S6352" s="97"/>
    </row>
    <row r="6353" spans="1:19" x14ac:dyDescent="0.25">
      <c r="A6353" s="89" t="s">
        <v>13263</v>
      </c>
      <c r="B6353" s="89" t="s">
        <v>12959</v>
      </c>
      <c r="C6353" s="89"/>
      <c r="D6353" s="89" t="s">
        <v>2724</v>
      </c>
      <c r="E6353" s="94" t="s">
        <v>552</v>
      </c>
      <c r="F6353" s="95" t="s">
        <v>553</v>
      </c>
      <c r="G6353" s="89" t="s">
        <v>81</v>
      </c>
      <c r="H6353" s="89" t="s">
        <v>11814</v>
      </c>
      <c r="I6353" s="96">
        <v>1</v>
      </c>
      <c r="J6353" s="97">
        <v>2849</v>
      </c>
      <c r="K6353" s="98">
        <f t="shared" si="3395"/>
        <v>2158.33</v>
      </c>
      <c r="L6353" s="99">
        <f t="shared" si="3396"/>
        <v>1.0815399999999999</v>
      </c>
      <c r="M6353" s="100">
        <f t="shared" si="3397"/>
        <v>1.0590999999999999</v>
      </c>
      <c r="N6353" s="101">
        <f t="shared" si="3398"/>
        <v>0.97811300000000001</v>
      </c>
      <c r="O6353" s="100">
        <f t="shared" si="3399"/>
        <v>1</v>
      </c>
      <c r="P6353" s="98">
        <f t="shared" si="3400"/>
        <v>2418.17</v>
      </c>
      <c r="Q6353" s="97">
        <f t="shared" si="3401"/>
        <v>3191.98</v>
      </c>
      <c r="R6353" s="97"/>
      <c r="S6353" s="97"/>
    </row>
    <row r="6354" spans="1:19" ht="22.5" x14ac:dyDescent="0.25">
      <c r="A6354" s="89" t="s">
        <v>13264</v>
      </c>
      <c r="B6354" s="89" t="s">
        <v>12959</v>
      </c>
      <c r="C6354" s="89"/>
      <c r="D6354" s="89" t="s">
        <v>2728</v>
      </c>
      <c r="E6354" s="94" t="s">
        <v>12087</v>
      </c>
      <c r="F6354" s="95" t="s">
        <v>12088</v>
      </c>
      <c r="G6354" s="89" t="s">
        <v>81</v>
      </c>
      <c r="H6354" s="89" t="s">
        <v>13123</v>
      </c>
      <c r="I6354" s="96">
        <v>1</v>
      </c>
      <c r="J6354" s="97">
        <v>311</v>
      </c>
      <c r="K6354" s="98">
        <f t="shared" si="3395"/>
        <v>196.34</v>
      </c>
      <c r="L6354" s="99">
        <f t="shared" si="3396"/>
        <v>1.0815399999999999</v>
      </c>
      <c r="M6354" s="100">
        <f t="shared" si="3397"/>
        <v>1.0590999999999999</v>
      </c>
      <c r="N6354" s="101">
        <f t="shared" si="3398"/>
        <v>0.97811300000000001</v>
      </c>
      <c r="O6354" s="100">
        <f t="shared" si="3399"/>
        <v>1</v>
      </c>
      <c r="P6354" s="98">
        <f t="shared" si="3400"/>
        <v>219.98</v>
      </c>
      <c r="Q6354" s="97">
        <f t="shared" si="3401"/>
        <v>348.45</v>
      </c>
      <c r="R6354" s="97"/>
      <c r="S6354" s="97"/>
    </row>
    <row r="6355" spans="1:19" ht="22.5" x14ac:dyDescent="0.25">
      <c r="A6355" s="89" t="s">
        <v>13265</v>
      </c>
      <c r="B6355" s="89" t="s">
        <v>12959</v>
      </c>
      <c r="C6355" s="89"/>
      <c r="D6355" s="89" t="s">
        <v>2732</v>
      </c>
      <c r="E6355" s="94" t="s">
        <v>12090</v>
      </c>
      <c r="F6355" s="95" t="s">
        <v>12091</v>
      </c>
      <c r="G6355" s="89" t="s">
        <v>37</v>
      </c>
      <c r="H6355" s="89" t="s">
        <v>13266</v>
      </c>
      <c r="I6355" s="96">
        <v>1</v>
      </c>
      <c r="J6355" s="97">
        <v>410</v>
      </c>
      <c r="K6355" s="98">
        <f t="shared" si="3395"/>
        <v>5048.6400000000003</v>
      </c>
      <c r="L6355" s="99">
        <f t="shared" si="3396"/>
        <v>1.0815399999999999</v>
      </c>
      <c r="M6355" s="100">
        <f t="shared" si="3397"/>
        <v>1.0590999999999999</v>
      </c>
      <c r="N6355" s="101">
        <f t="shared" si="3398"/>
        <v>0.97811300000000001</v>
      </c>
      <c r="O6355" s="100">
        <f t="shared" si="3399"/>
        <v>1</v>
      </c>
      <c r="P6355" s="98">
        <f t="shared" si="3400"/>
        <v>5656.44</v>
      </c>
      <c r="Q6355" s="97">
        <f t="shared" si="3401"/>
        <v>459.36</v>
      </c>
      <c r="R6355" s="97"/>
      <c r="S6355" s="97"/>
    </row>
    <row r="6356" spans="1:19" x14ac:dyDescent="0.25">
      <c r="A6356" s="89" t="s">
        <v>13267</v>
      </c>
      <c r="B6356" s="89" t="s">
        <v>12959</v>
      </c>
      <c r="C6356" s="89"/>
      <c r="D6356" s="89" t="s">
        <v>2736</v>
      </c>
      <c r="E6356" s="94" t="s">
        <v>49</v>
      </c>
      <c r="F6356" s="95" t="s">
        <v>50</v>
      </c>
      <c r="G6356" s="89" t="s">
        <v>51</v>
      </c>
      <c r="H6356" s="89" t="s">
        <v>13268</v>
      </c>
      <c r="I6356" s="96">
        <v>1</v>
      </c>
      <c r="J6356" s="97">
        <v>10330</v>
      </c>
      <c r="K6356" s="98">
        <f t="shared" si="3395"/>
        <v>12721.67</v>
      </c>
      <c r="L6356" s="99">
        <f t="shared" si="3396"/>
        <v>1.0815399999999999</v>
      </c>
      <c r="M6356" s="100">
        <f t="shared" si="3397"/>
        <v>1.0590999999999999</v>
      </c>
      <c r="N6356" s="101">
        <f t="shared" si="3398"/>
        <v>0.97811300000000001</v>
      </c>
      <c r="O6356" s="100">
        <f t="shared" si="3399"/>
        <v>1</v>
      </c>
      <c r="P6356" s="98">
        <f t="shared" si="3400"/>
        <v>14253.21</v>
      </c>
      <c r="Q6356" s="97">
        <f t="shared" si="3401"/>
        <v>11573.61</v>
      </c>
      <c r="R6356" s="97"/>
      <c r="S6356" s="97"/>
    </row>
    <row r="6357" spans="1:19" ht="22.5" x14ac:dyDescent="0.25">
      <c r="A6357" s="89" t="s">
        <v>13269</v>
      </c>
      <c r="B6357" s="89" t="s">
        <v>12959</v>
      </c>
      <c r="C6357" s="89"/>
      <c r="D6357" s="89" t="s">
        <v>2740</v>
      </c>
      <c r="E6357" s="94" t="s">
        <v>12980</v>
      </c>
      <c r="F6357" s="95" t="s">
        <v>12981</v>
      </c>
      <c r="G6357" s="89" t="s">
        <v>648</v>
      </c>
      <c r="H6357" s="89" t="s">
        <v>12</v>
      </c>
      <c r="I6357" s="96">
        <v>1</v>
      </c>
      <c r="J6357" s="97">
        <v>34298</v>
      </c>
      <c r="K6357" s="98">
        <f t="shared" si="3395"/>
        <v>34298</v>
      </c>
      <c r="L6357" s="99">
        <f t="shared" si="3396"/>
        <v>1.0815399999999999</v>
      </c>
      <c r="M6357" s="100">
        <f t="shared" si="3397"/>
        <v>1.0590999999999999</v>
      </c>
      <c r="N6357" s="101">
        <f t="shared" si="3398"/>
        <v>0.97811300000000001</v>
      </c>
      <c r="O6357" s="100">
        <f t="shared" si="3399"/>
        <v>1</v>
      </c>
      <c r="P6357" s="98">
        <f t="shared" si="3400"/>
        <v>38427.08</v>
      </c>
      <c r="Q6357" s="97">
        <f t="shared" si="3401"/>
        <v>38427.08</v>
      </c>
      <c r="R6357" s="97"/>
      <c r="S6357" s="97"/>
    </row>
    <row r="6358" spans="1:19" ht="22.5" x14ac:dyDescent="0.25">
      <c r="A6358" s="89" t="s">
        <v>13270</v>
      </c>
      <c r="B6358" s="89" t="s">
        <v>12959</v>
      </c>
      <c r="C6358" s="89"/>
      <c r="D6358" s="89" t="s">
        <v>2743</v>
      </c>
      <c r="E6358" s="94" t="s">
        <v>13271</v>
      </c>
      <c r="F6358" s="95" t="s">
        <v>13272</v>
      </c>
      <c r="G6358" s="89" t="s">
        <v>648</v>
      </c>
      <c r="H6358" s="89" t="s">
        <v>12</v>
      </c>
      <c r="I6358" s="96">
        <v>1</v>
      </c>
      <c r="J6358" s="97">
        <v>392467</v>
      </c>
      <c r="K6358" s="98">
        <f t="shared" si="3395"/>
        <v>392467</v>
      </c>
      <c r="L6358" s="99">
        <f t="shared" si="3396"/>
        <v>1.0815399999999999</v>
      </c>
      <c r="M6358" s="100">
        <f t="shared" si="3397"/>
        <v>1.0590999999999999</v>
      </c>
      <c r="N6358" s="101">
        <f t="shared" si="3398"/>
        <v>0.97811300000000001</v>
      </c>
      <c r="O6358" s="100">
        <f t="shared" si="3399"/>
        <v>1</v>
      </c>
      <c r="P6358" s="98">
        <f t="shared" si="3400"/>
        <v>439715.46</v>
      </c>
      <c r="Q6358" s="97">
        <f t="shared" si="3401"/>
        <v>439715.46</v>
      </c>
      <c r="R6358" s="97"/>
      <c r="S6358" s="97"/>
    </row>
    <row r="6359" spans="1:19" x14ac:dyDescent="0.25">
      <c r="A6359" s="89"/>
      <c r="B6359" s="90"/>
      <c r="C6359" s="90"/>
      <c r="D6359" s="91"/>
      <c r="E6359" s="92"/>
      <c r="F6359" s="92" t="s">
        <v>13273</v>
      </c>
      <c r="G6359" s="91"/>
      <c r="H6359" s="91"/>
      <c r="I6359" s="93">
        <v>1</v>
      </c>
      <c r="J6359" s="91"/>
      <c r="K6359" s="98"/>
      <c r="L6359" s="99"/>
      <c r="M6359" s="100"/>
      <c r="N6359" s="101"/>
      <c r="O6359" s="100"/>
      <c r="P6359" s="98"/>
      <c r="Q6359" s="91"/>
      <c r="R6359" s="91"/>
      <c r="S6359" s="91"/>
    </row>
    <row r="6360" spans="1:19" ht="22.5" x14ac:dyDescent="0.25">
      <c r="A6360" s="89" t="s">
        <v>13274</v>
      </c>
      <c r="B6360" s="89" t="s">
        <v>12959</v>
      </c>
      <c r="C6360" s="89"/>
      <c r="D6360" s="89" t="s">
        <v>2747</v>
      </c>
      <c r="E6360" s="94" t="s">
        <v>10512</v>
      </c>
      <c r="F6360" s="95" t="s">
        <v>10513</v>
      </c>
      <c r="G6360" s="89" t="s">
        <v>37</v>
      </c>
      <c r="H6360" s="89" t="s">
        <v>13275</v>
      </c>
      <c r="I6360" s="96">
        <v>1</v>
      </c>
      <c r="J6360" s="97">
        <v>1652</v>
      </c>
      <c r="K6360" s="98">
        <f t="shared" ref="K6360:K6371" si="3402">J6360/H6360</f>
        <v>75571.820000000007</v>
      </c>
      <c r="L6360" s="99">
        <f t="shared" ref="L6360:L6371" si="3403">$L$8</f>
        <v>1.0815399999999999</v>
      </c>
      <c r="M6360" s="100">
        <f t="shared" ref="M6360:M6371" si="3404">$M$8</f>
        <v>1.0590999999999999</v>
      </c>
      <c r="N6360" s="101">
        <f t="shared" ref="N6360:N6371" si="3405">$N$8</f>
        <v>0.97811300000000001</v>
      </c>
      <c r="O6360" s="100">
        <f t="shared" ref="O6360:O6371" si="3406">$O$8</f>
        <v>1</v>
      </c>
      <c r="P6360" s="98">
        <f t="shared" ref="P6360:P6371" si="3407">K6360*L6360*M6360*N6360*O6360</f>
        <v>84669.79</v>
      </c>
      <c r="Q6360" s="97">
        <f t="shared" ref="Q6360:Q6371" si="3408">H6360*P6360</f>
        <v>1850.88</v>
      </c>
      <c r="R6360" s="97"/>
      <c r="S6360" s="97"/>
    </row>
    <row r="6361" spans="1:19" ht="22.5" x14ac:dyDescent="0.25">
      <c r="A6361" s="89" t="s">
        <v>13276</v>
      </c>
      <c r="B6361" s="89" t="s">
        <v>12959</v>
      </c>
      <c r="C6361" s="89"/>
      <c r="D6361" s="89" t="s">
        <v>2750</v>
      </c>
      <c r="E6361" s="94" t="s">
        <v>137</v>
      </c>
      <c r="F6361" s="95" t="s">
        <v>694</v>
      </c>
      <c r="G6361" s="89" t="s">
        <v>37</v>
      </c>
      <c r="H6361" s="89" t="s">
        <v>13277</v>
      </c>
      <c r="I6361" s="96">
        <v>1</v>
      </c>
      <c r="J6361" s="97">
        <v>255</v>
      </c>
      <c r="K6361" s="98">
        <f t="shared" si="3402"/>
        <v>87931.03</v>
      </c>
      <c r="L6361" s="99">
        <f t="shared" si="3403"/>
        <v>1.0815399999999999</v>
      </c>
      <c r="M6361" s="100">
        <f t="shared" si="3404"/>
        <v>1.0590999999999999</v>
      </c>
      <c r="N6361" s="101">
        <f t="shared" si="3405"/>
        <v>0.97811300000000001</v>
      </c>
      <c r="O6361" s="100">
        <f t="shared" si="3406"/>
        <v>1</v>
      </c>
      <c r="P6361" s="98">
        <f t="shared" si="3407"/>
        <v>98516.9</v>
      </c>
      <c r="Q6361" s="97">
        <f t="shared" si="3408"/>
        <v>285.7</v>
      </c>
      <c r="R6361" s="97"/>
      <c r="S6361" s="97"/>
    </row>
    <row r="6362" spans="1:19" ht="22.5" x14ac:dyDescent="0.25">
      <c r="A6362" s="89" t="s">
        <v>13278</v>
      </c>
      <c r="B6362" s="89" t="s">
        <v>12959</v>
      </c>
      <c r="C6362" s="89"/>
      <c r="D6362" s="89" t="s">
        <v>2754</v>
      </c>
      <c r="E6362" s="94" t="s">
        <v>31</v>
      </c>
      <c r="F6362" s="95" t="s">
        <v>32</v>
      </c>
      <c r="G6362" s="89" t="s">
        <v>27</v>
      </c>
      <c r="H6362" s="89" t="s">
        <v>13279</v>
      </c>
      <c r="I6362" s="96">
        <v>1</v>
      </c>
      <c r="J6362" s="97">
        <v>3400</v>
      </c>
      <c r="K6362" s="98">
        <f t="shared" si="3402"/>
        <v>689.66</v>
      </c>
      <c r="L6362" s="99">
        <f t="shared" si="3403"/>
        <v>1.0815399999999999</v>
      </c>
      <c r="M6362" s="100">
        <f t="shared" si="3404"/>
        <v>1.0590999999999999</v>
      </c>
      <c r="N6362" s="101">
        <f t="shared" si="3405"/>
        <v>0.97811300000000001</v>
      </c>
      <c r="O6362" s="100">
        <f t="shared" si="3406"/>
        <v>1</v>
      </c>
      <c r="P6362" s="98">
        <f t="shared" si="3407"/>
        <v>772.69</v>
      </c>
      <c r="Q6362" s="97">
        <f t="shared" si="3408"/>
        <v>3809.36</v>
      </c>
      <c r="R6362" s="97"/>
      <c r="S6362" s="97"/>
    </row>
    <row r="6363" spans="1:19" ht="22.5" x14ac:dyDescent="0.25">
      <c r="A6363" s="89" t="s">
        <v>13280</v>
      </c>
      <c r="B6363" s="89" t="s">
        <v>12959</v>
      </c>
      <c r="C6363" s="89"/>
      <c r="D6363" s="89" t="s">
        <v>2759</v>
      </c>
      <c r="E6363" s="94" t="s">
        <v>5517</v>
      </c>
      <c r="F6363" s="95" t="s">
        <v>12082</v>
      </c>
      <c r="G6363" s="89" t="s">
        <v>51</v>
      </c>
      <c r="H6363" s="89" t="s">
        <v>12103</v>
      </c>
      <c r="I6363" s="96">
        <v>1</v>
      </c>
      <c r="J6363" s="97">
        <v>751</v>
      </c>
      <c r="K6363" s="98">
        <f t="shared" si="3402"/>
        <v>170294.78</v>
      </c>
      <c r="L6363" s="99">
        <f t="shared" si="3403"/>
        <v>1.0815399999999999</v>
      </c>
      <c r="M6363" s="100">
        <f t="shared" si="3404"/>
        <v>1.0590999999999999</v>
      </c>
      <c r="N6363" s="101">
        <f t="shared" si="3405"/>
        <v>0.97811300000000001</v>
      </c>
      <c r="O6363" s="100">
        <f t="shared" si="3406"/>
        <v>1</v>
      </c>
      <c r="P6363" s="98">
        <f t="shared" si="3407"/>
        <v>190796.29</v>
      </c>
      <c r="Q6363" s="97">
        <f t="shared" si="3408"/>
        <v>841.41</v>
      </c>
      <c r="R6363" s="97"/>
      <c r="S6363" s="97"/>
    </row>
    <row r="6364" spans="1:19" ht="22.5" x14ac:dyDescent="0.25">
      <c r="A6364" s="89" t="s">
        <v>13281</v>
      </c>
      <c r="B6364" s="89" t="s">
        <v>12959</v>
      </c>
      <c r="C6364" s="89"/>
      <c r="D6364" s="89" t="s">
        <v>2763</v>
      </c>
      <c r="E6364" s="94" t="s">
        <v>5521</v>
      </c>
      <c r="F6364" s="95" t="s">
        <v>5522</v>
      </c>
      <c r="G6364" s="89" t="s">
        <v>37</v>
      </c>
      <c r="H6364" s="89" t="s">
        <v>12106</v>
      </c>
      <c r="I6364" s="96">
        <v>1</v>
      </c>
      <c r="J6364" s="97">
        <v>11</v>
      </c>
      <c r="K6364" s="98">
        <f t="shared" si="3402"/>
        <v>4074.07</v>
      </c>
      <c r="L6364" s="99">
        <f t="shared" si="3403"/>
        <v>1.0815399999999999</v>
      </c>
      <c r="M6364" s="100">
        <f t="shared" si="3404"/>
        <v>1.0590999999999999</v>
      </c>
      <c r="N6364" s="101">
        <f t="shared" si="3405"/>
        <v>0.97811300000000001</v>
      </c>
      <c r="O6364" s="100">
        <f t="shared" si="3406"/>
        <v>1</v>
      </c>
      <c r="P6364" s="98">
        <f t="shared" si="3407"/>
        <v>4564.54</v>
      </c>
      <c r="Q6364" s="97">
        <f t="shared" si="3408"/>
        <v>12.32</v>
      </c>
      <c r="R6364" s="97"/>
      <c r="S6364" s="97"/>
    </row>
    <row r="6365" spans="1:19" x14ac:dyDescent="0.25">
      <c r="A6365" s="89" t="s">
        <v>13282</v>
      </c>
      <c r="B6365" s="89" t="s">
        <v>12959</v>
      </c>
      <c r="C6365" s="89"/>
      <c r="D6365" s="89" t="s">
        <v>2768</v>
      </c>
      <c r="E6365" s="94" t="s">
        <v>49</v>
      </c>
      <c r="F6365" s="95" t="s">
        <v>50</v>
      </c>
      <c r="G6365" s="89" t="s">
        <v>51</v>
      </c>
      <c r="H6365" s="89" t="s">
        <v>5678</v>
      </c>
      <c r="I6365" s="96">
        <v>1</v>
      </c>
      <c r="J6365" s="97">
        <v>343</v>
      </c>
      <c r="K6365" s="98">
        <f t="shared" si="3402"/>
        <v>12703.7</v>
      </c>
      <c r="L6365" s="99">
        <f t="shared" si="3403"/>
        <v>1.0815399999999999</v>
      </c>
      <c r="M6365" s="100">
        <f t="shared" si="3404"/>
        <v>1.0590999999999999</v>
      </c>
      <c r="N6365" s="101">
        <f t="shared" si="3405"/>
        <v>0.97811300000000001</v>
      </c>
      <c r="O6365" s="100">
        <f t="shared" si="3406"/>
        <v>1</v>
      </c>
      <c r="P6365" s="98">
        <f t="shared" si="3407"/>
        <v>14233.08</v>
      </c>
      <c r="Q6365" s="97">
        <f t="shared" si="3408"/>
        <v>384.29</v>
      </c>
      <c r="R6365" s="97"/>
      <c r="S6365" s="97"/>
    </row>
    <row r="6366" spans="1:19" x14ac:dyDescent="0.25">
      <c r="A6366" s="89" t="s">
        <v>13283</v>
      </c>
      <c r="B6366" s="89" t="s">
        <v>12959</v>
      </c>
      <c r="C6366" s="89"/>
      <c r="D6366" s="89" t="s">
        <v>2772</v>
      </c>
      <c r="E6366" s="94" t="s">
        <v>552</v>
      </c>
      <c r="F6366" s="95" t="s">
        <v>553</v>
      </c>
      <c r="G6366" s="89" t="s">
        <v>81</v>
      </c>
      <c r="H6366" s="89" t="s">
        <v>7380</v>
      </c>
      <c r="I6366" s="96">
        <v>1</v>
      </c>
      <c r="J6366" s="97">
        <v>2590</v>
      </c>
      <c r="K6366" s="98">
        <f t="shared" si="3402"/>
        <v>2158.33</v>
      </c>
      <c r="L6366" s="99">
        <f t="shared" si="3403"/>
        <v>1.0815399999999999</v>
      </c>
      <c r="M6366" s="100">
        <f t="shared" si="3404"/>
        <v>1.0590999999999999</v>
      </c>
      <c r="N6366" s="101">
        <f t="shared" si="3405"/>
        <v>0.97811300000000001</v>
      </c>
      <c r="O6366" s="100">
        <f t="shared" si="3406"/>
        <v>1</v>
      </c>
      <c r="P6366" s="98">
        <f t="shared" si="3407"/>
        <v>2418.17</v>
      </c>
      <c r="Q6366" s="97">
        <f t="shared" si="3408"/>
        <v>2901.8</v>
      </c>
      <c r="R6366" s="97"/>
      <c r="S6366" s="97"/>
    </row>
    <row r="6367" spans="1:19" ht="22.5" x14ac:dyDescent="0.25">
      <c r="A6367" s="89" t="s">
        <v>13284</v>
      </c>
      <c r="B6367" s="89" t="s">
        <v>12959</v>
      </c>
      <c r="C6367" s="89"/>
      <c r="D6367" s="89" t="s">
        <v>2776</v>
      </c>
      <c r="E6367" s="94" t="s">
        <v>12087</v>
      </c>
      <c r="F6367" s="95" t="s">
        <v>12088</v>
      </c>
      <c r="G6367" s="89" t="s">
        <v>81</v>
      </c>
      <c r="H6367" s="89" t="s">
        <v>13045</v>
      </c>
      <c r="I6367" s="96">
        <v>1</v>
      </c>
      <c r="J6367" s="97">
        <v>283</v>
      </c>
      <c r="K6367" s="98">
        <f t="shared" si="3402"/>
        <v>196.53</v>
      </c>
      <c r="L6367" s="99">
        <f t="shared" si="3403"/>
        <v>1.0815399999999999</v>
      </c>
      <c r="M6367" s="100">
        <f t="shared" si="3404"/>
        <v>1.0590999999999999</v>
      </c>
      <c r="N6367" s="101">
        <f t="shared" si="3405"/>
        <v>0.97811300000000001</v>
      </c>
      <c r="O6367" s="100">
        <f t="shared" si="3406"/>
        <v>1</v>
      </c>
      <c r="P6367" s="98">
        <f t="shared" si="3407"/>
        <v>220.19</v>
      </c>
      <c r="Q6367" s="97">
        <f t="shared" si="3408"/>
        <v>317.07</v>
      </c>
      <c r="R6367" s="97"/>
      <c r="S6367" s="97"/>
    </row>
    <row r="6368" spans="1:19" ht="22.5" x14ac:dyDescent="0.25">
      <c r="A6368" s="89" t="s">
        <v>13285</v>
      </c>
      <c r="B6368" s="89" t="s">
        <v>12959</v>
      </c>
      <c r="C6368" s="89"/>
      <c r="D6368" s="89" t="s">
        <v>2780</v>
      </c>
      <c r="E6368" s="94" t="s">
        <v>12090</v>
      </c>
      <c r="F6368" s="95" t="s">
        <v>12091</v>
      </c>
      <c r="G6368" s="89" t="s">
        <v>37</v>
      </c>
      <c r="H6368" s="89" t="s">
        <v>13286</v>
      </c>
      <c r="I6368" s="96">
        <v>1</v>
      </c>
      <c r="J6368" s="97">
        <v>99</v>
      </c>
      <c r="K6368" s="98">
        <f t="shared" si="3402"/>
        <v>5038.42</v>
      </c>
      <c r="L6368" s="99">
        <f t="shared" si="3403"/>
        <v>1.0815399999999999</v>
      </c>
      <c r="M6368" s="100">
        <f t="shared" si="3404"/>
        <v>1.0590999999999999</v>
      </c>
      <c r="N6368" s="101">
        <f t="shared" si="3405"/>
        <v>0.97811300000000001</v>
      </c>
      <c r="O6368" s="100">
        <f t="shared" si="3406"/>
        <v>1</v>
      </c>
      <c r="P6368" s="98">
        <f t="shared" si="3407"/>
        <v>5644.99</v>
      </c>
      <c r="Q6368" s="97">
        <f t="shared" si="3408"/>
        <v>110.92</v>
      </c>
      <c r="R6368" s="97"/>
      <c r="S6368" s="97"/>
    </row>
    <row r="6369" spans="1:19" x14ac:dyDescent="0.25">
      <c r="A6369" s="89" t="s">
        <v>13287</v>
      </c>
      <c r="B6369" s="89" t="s">
        <v>12959</v>
      </c>
      <c r="C6369" s="89"/>
      <c r="D6369" s="89" t="s">
        <v>2783</v>
      </c>
      <c r="E6369" s="94" t="s">
        <v>49</v>
      </c>
      <c r="F6369" s="95" t="s">
        <v>50</v>
      </c>
      <c r="G6369" s="89" t="s">
        <v>51</v>
      </c>
      <c r="H6369" s="89" t="s">
        <v>6552</v>
      </c>
      <c r="I6369" s="96">
        <v>1</v>
      </c>
      <c r="J6369" s="97">
        <v>2493</v>
      </c>
      <c r="K6369" s="98">
        <f t="shared" si="3402"/>
        <v>12719.39</v>
      </c>
      <c r="L6369" s="99">
        <f t="shared" si="3403"/>
        <v>1.0815399999999999</v>
      </c>
      <c r="M6369" s="100">
        <f t="shared" si="3404"/>
        <v>1.0590999999999999</v>
      </c>
      <c r="N6369" s="101">
        <f t="shared" si="3405"/>
        <v>0.97811300000000001</v>
      </c>
      <c r="O6369" s="100">
        <f t="shared" si="3406"/>
        <v>1</v>
      </c>
      <c r="P6369" s="98">
        <f t="shared" si="3407"/>
        <v>14250.66</v>
      </c>
      <c r="Q6369" s="97">
        <f t="shared" si="3408"/>
        <v>2793.13</v>
      </c>
      <c r="R6369" s="97"/>
      <c r="S6369" s="97"/>
    </row>
    <row r="6370" spans="1:19" ht="22.5" x14ac:dyDescent="0.25">
      <c r="A6370" s="89" t="s">
        <v>13288</v>
      </c>
      <c r="B6370" s="89" t="s">
        <v>12959</v>
      </c>
      <c r="C6370" s="89"/>
      <c r="D6370" s="89" t="s">
        <v>2787</v>
      </c>
      <c r="E6370" s="94" t="s">
        <v>12980</v>
      </c>
      <c r="F6370" s="95" t="s">
        <v>12981</v>
      </c>
      <c r="G6370" s="89" t="s">
        <v>648</v>
      </c>
      <c r="H6370" s="89" t="s">
        <v>12</v>
      </c>
      <c r="I6370" s="96">
        <v>1</v>
      </c>
      <c r="J6370" s="97">
        <v>34298</v>
      </c>
      <c r="K6370" s="98">
        <f t="shared" si="3402"/>
        <v>34298</v>
      </c>
      <c r="L6370" s="99">
        <f t="shared" si="3403"/>
        <v>1.0815399999999999</v>
      </c>
      <c r="M6370" s="100">
        <f t="shared" si="3404"/>
        <v>1.0590999999999999</v>
      </c>
      <c r="N6370" s="101">
        <f t="shared" si="3405"/>
        <v>0.97811300000000001</v>
      </c>
      <c r="O6370" s="100">
        <f t="shared" si="3406"/>
        <v>1</v>
      </c>
      <c r="P6370" s="98">
        <f t="shared" si="3407"/>
        <v>38427.08</v>
      </c>
      <c r="Q6370" s="97">
        <f t="shared" si="3408"/>
        <v>38427.08</v>
      </c>
      <c r="R6370" s="97"/>
      <c r="S6370" s="97"/>
    </row>
    <row r="6371" spans="1:19" ht="22.5" x14ac:dyDescent="0.25">
      <c r="A6371" s="89" t="s">
        <v>13289</v>
      </c>
      <c r="B6371" s="89" t="s">
        <v>12959</v>
      </c>
      <c r="C6371" s="89"/>
      <c r="D6371" s="89" t="s">
        <v>2790</v>
      </c>
      <c r="E6371" s="94" t="s">
        <v>13290</v>
      </c>
      <c r="F6371" s="95" t="s">
        <v>13291</v>
      </c>
      <c r="G6371" s="89" t="s">
        <v>648</v>
      </c>
      <c r="H6371" s="89" t="s">
        <v>12</v>
      </c>
      <c r="I6371" s="96">
        <v>1</v>
      </c>
      <c r="J6371" s="97">
        <v>427010</v>
      </c>
      <c r="K6371" s="98">
        <f t="shared" si="3402"/>
        <v>427010</v>
      </c>
      <c r="L6371" s="99">
        <f t="shared" si="3403"/>
        <v>1.0815399999999999</v>
      </c>
      <c r="M6371" s="100">
        <f t="shared" si="3404"/>
        <v>1.0590999999999999</v>
      </c>
      <c r="N6371" s="101">
        <f t="shared" si="3405"/>
        <v>0.97811300000000001</v>
      </c>
      <c r="O6371" s="100">
        <f t="shared" si="3406"/>
        <v>1</v>
      </c>
      <c r="P6371" s="98">
        <f t="shared" si="3407"/>
        <v>478417.03</v>
      </c>
      <c r="Q6371" s="97">
        <f t="shared" si="3408"/>
        <v>478417.03</v>
      </c>
      <c r="R6371" s="97"/>
      <c r="S6371" s="97"/>
    </row>
    <row r="6372" spans="1:19" x14ac:dyDescent="0.25">
      <c r="A6372" s="82" t="s">
        <v>9520</v>
      </c>
      <c r="B6372" s="104"/>
      <c r="C6372" s="104"/>
      <c r="D6372" s="104"/>
      <c r="E6372" s="86"/>
      <c r="F6372" s="86" t="s">
        <v>13293</v>
      </c>
      <c r="G6372" s="82"/>
      <c r="H6372" s="82"/>
      <c r="I6372" s="87"/>
      <c r="J6372" s="88">
        <f>SUM(J6373:J6444)</f>
        <v>2341308</v>
      </c>
      <c r="K6372" s="98"/>
      <c r="L6372" s="99"/>
      <c r="M6372" s="100"/>
      <c r="N6372" s="101"/>
      <c r="O6372" s="100"/>
      <c r="P6372" s="98"/>
      <c r="Q6372" s="88">
        <f>SUM(Q6373:Q6444)</f>
        <v>2623174.6800000002</v>
      </c>
      <c r="R6372" s="88">
        <f t="shared" ref="R6372:S6372" si="3409">SUM(R6373:R6444)</f>
        <v>0</v>
      </c>
      <c r="S6372" s="88">
        <f t="shared" si="3409"/>
        <v>0</v>
      </c>
    </row>
    <row r="6373" spans="1:19" x14ac:dyDescent="0.25">
      <c r="A6373" s="89"/>
      <c r="B6373" s="90"/>
      <c r="C6373" s="90"/>
      <c r="D6373" s="91"/>
      <c r="E6373" s="92"/>
      <c r="F6373" s="92" t="s">
        <v>13294</v>
      </c>
      <c r="G6373" s="91"/>
      <c r="H6373" s="91"/>
      <c r="I6373" s="93">
        <v>1</v>
      </c>
      <c r="J6373" s="91"/>
      <c r="K6373" s="98"/>
      <c r="L6373" s="99"/>
      <c r="M6373" s="100"/>
      <c r="N6373" s="101"/>
      <c r="O6373" s="100"/>
      <c r="P6373" s="98"/>
      <c r="Q6373" s="91"/>
      <c r="R6373" s="91"/>
      <c r="S6373" s="91"/>
    </row>
    <row r="6374" spans="1:19" ht="22.5" x14ac:dyDescent="0.25">
      <c r="A6374" s="89" t="s">
        <v>13295</v>
      </c>
      <c r="B6374" s="89" t="s">
        <v>12959</v>
      </c>
      <c r="C6374" s="89"/>
      <c r="D6374" s="89" t="s">
        <v>1546</v>
      </c>
      <c r="E6374" s="94" t="s">
        <v>10512</v>
      </c>
      <c r="F6374" s="95" t="s">
        <v>10513</v>
      </c>
      <c r="G6374" s="89" t="s">
        <v>37</v>
      </c>
      <c r="H6374" s="89" t="s">
        <v>13296</v>
      </c>
      <c r="I6374" s="96">
        <v>1</v>
      </c>
      <c r="J6374" s="97">
        <v>9063</v>
      </c>
      <c r="K6374" s="98">
        <f t="shared" ref="K6374:K6386" si="3410">J6374/H6374</f>
        <v>75575.38</v>
      </c>
      <c r="L6374" s="99">
        <f t="shared" ref="L6374:L6386" si="3411">$L$8</f>
        <v>1.0815399999999999</v>
      </c>
      <c r="M6374" s="100">
        <f t="shared" ref="M6374:M6386" si="3412">$M$8</f>
        <v>1.0590999999999999</v>
      </c>
      <c r="N6374" s="101">
        <f t="shared" ref="N6374:N6386" si="3413">$N$8</f>
        <v>0.97811300000000001</v>
      </c>
      <c r="O6374" s="100">
        <f t="shared" ref="O6374:O6386" si="3414">$O$8</f>
        <v>1</v>
      </c>
      <c r="P6374" s="98">
        <f t="shared" ref="P6374:P6386" si="3415">K6374*L6374*M6374*N6374*O6374</f>
        <v>84673.78</v>
      </c>
      <c r="Q6374" s="97">
        <f t="shared" ref="Q6374:Q6386" si="3416">H6374*P6374</f>
        <v>10154.08</v>
      </c>
      <c r="R6374" s="97"/>
      <c r="S6374" s="97"/>
    </row>
    <row r="6375" spans="1:19" ht="22.5" x14ac:dyDescent="0.25">
      <c r="A6375" s="89" t="s">
        <v>13297</v>
      </c>
      <c r="B6375" s="89" t="s">
        <v>12959</v>
      </c>
      <c r="C6375" s="89"/>
      <c r="D6375" s="89" t="s">
        <v>2797</v>
      </c>
      <c r="E6375" s="94" t="s">
        <v>137</v>
      </c>
      <c r="F6375" s="95" t="s">
        <v>694</v>
      </c>
      <c r="G6375" s="89" t="s">
        <v>37</v>
      </c>
      <c r="H6375" s="89" t="s">
        <v>13298</v>
      </c>
      <c r="I6375" s="96">
        <v>1</v>
      </c>
      <c r="J6375" s="97">
        <v>458</v>
      </c>
      <c r="K6375" s="98">
        <f t="shared" si="3410"/>
        <v>87840.43</v>
      </c>
      <c r="L6375" s="99">
        <f t="shared" si="3411"/>
        <v>1.0815399999999999</v>
      </c>
      <c r="M6375" s="100">
        <f t="shared" si="3412"/>
        <v>1.0590999999999999</v>
      </c>
      <c r="N6375" s="101">
        <f t="shared" si="3413"/>
        <v>0.97811300000000001</v>
      </c>
      <c r="O6375" s="100">
        <f t="shared" si="3414"/>
        <v>1</v>
      </c>
      <c r="P6375" s="98">
        <f t="shared" si="3415"/>
        <v>98415.39</v>
      </c>
      <c r="Q6375" s="97">
        <f t="shared" si="3416"/>
        <v>513.14</v>
      </c>
      <c r="R6375" s="97"/>
      <c r="S6375" s="97"/>
    </row>
    <row r="6376" spans="1:19" ht="22.5" x14ac:dyDescent="0.25">
      <c r="A6376" s="89" t="s">
        <v>13299</v>
      </c>
      <c r="B6376" s="89" t="s">
        <v>12959</v>
      </c>
      <c r="C6376" s="89"/>
      <c r="D6376" s="89" t="s">
        <v>2801</v>
      </c>
      <c r="E6376" s="94" t="s">
        <v>31</v>
      </c>
      <c r="F6376" s="95" t="s">
        <v>32</v>
      </c>
      <c r="G6376" s="89" t="s">
        <v>27</v>
      </c>
      <c r="H6376" s="89" t="s">
        <v>13300</v>
      </c>
      <c r="I6376" s="96">
        <v>1</v>
      </c>
      <c r="J6376" s="97">
        <v>6097</v>
      </c>
      <c r="K6376" s="98">
        <f t="shared" si="3410"/>
        <v>689.71</v>
      </c>
      <c r="L6376" s="99">
        <f t="shared" si="3411"/>
        <v>1.0815399999999999</v>
      </c>
      <c r="M6376" s="100">
        <f t="shared" si="3412"/>
        <v>1.0590999999999999</v>
      </c>
      <c r="N6376" s="101">
        <f t="shared" si="3413"/>
        <v>0.97811300000000001</v>
      </c>
      <c r="O6376" s="100">
        <f t="shared" si="3414"/>
        <v>1</v>
      </c>
      <c r="P6376" s="98">
        <f t="shared" si="3415"/>
        <v>772.74</v>
      </c>
      <c r="Q6376" s="97">
        <f t="shared" si="3416"/>
        <v>6831.02</v>
      </c>
      <c r="R6376" s="97"/>
      <c r="S6376" s="97"/>
    </row>
    <row r="6377" spans="1:19" ht="22.5" x14ac:dyDescent="0.25">
      <c r="A6377" s="89" t="s">
        <v>13301</v>
      </c>
      <c r="B6377" s="89" t="s">
        <v>12959</v>
      </c>
      <c r="C6377" s="89"/>
      <c r="D6377" s="89" t="s">
        <v>2805</v>
      </c>
      <c r="E6377" s="94" t="s">
        <v>5517</v>
      </c>
      <c r="F6377" s="95" t="s">
        <v>12082</v>
      </c>
      <c r="G6377" s="89" t="s">
        <v>51</v>
      </c>
      <c r="H6377" s="89" t="s">
        <v>13009</v>
      </c>
      <c r="I6377" s="96">
        <v>1</v>
      </c>
      <c r="J6377" s="97">
        <v>1502</v>
      </c>
      <c r="K6377" s="98">
        <f t="shared" si="3410"/>
        <v>170294.78</v>
      </c>
      <c r="L6377" s="99">
        <f t="shared" si="3411"/>
        <v>1.0815399999999999</v>
      </c>
      <c r="M6377" s="100">
        <f t="shared" si="3412"/>
        <v>1.0590999999999999</v>
      </c>
      <c r="N6377" s="101">
        <f t="shared" si="3413"/>
        <v>0.97811300000000001</v>
      </c>
      <c r="O6377" s="100">
        <f t="shared" si="3414"/>
        <v>1</v>
      </c>
      <c r="P6377" s="98">
        <f t="shared" si="3415"/>
        <v>190796.29</v>
      </c>
      <c r="Q6377" s="97">
        <f t="shared" si="3416"/>
        <v>1682.82</v>
      </c>
      <c r="R6377" s="97"/>
      <c r="S6377" s="97"/>
    </row>
    <row r="6378" spans="1:19" ht="22.5" x14ac:dyDescent="0.25">
      <c r="A6378" s="89" t="s">
        <v>13302</v>
      </c>
      <c r="B6378" s="89" t="s">
        <v>12959</v>
      </c>
      <c r="C6378" s="89"/>
      <c r="D6378" s="89" t="s">
        <v>2809</v>
      </c>
      <c r="E6378" s="94" t="s">
        <v>5521</v>
      </c>
      <c r="F6378" s="95" t="s">
        <v>5522</v>
      </c>
      <c r="G6378" s="89" t="s">
        <v>37</v>
      </c>
      <c r="H6378" s="89" t="s">
        <v>6247</v>
      </c>
      <c r="I6378" s="96">
        <v>1</v>
      </c>
      <c r="J6378" s="97">
        <v>26</v>
      </c>
      <c r="K6378" s="98">
        <f t="shared" si="3410"/>
        <v>4333.33</v>
      </c>
      <c r="L6378" s="99">
        <f t="shared" si="3411"/>
        <v>1.0815399999999999</v>
      </c>
      <c r="M6378" s="100">
        <f t="shared" si="3412"/>
        <v>1.0590999999999999</v>
      </c>
      <c r="N6378" s="101">
        <f t="shared" si="3413"/>
        <v>0.97811300000000001</v>
      </c>
      <c r="O6378" s="100">
        <f t="shared" si="3414"/>
        <v>1</v>
      </c>
      <c r="P6378" s="98">
        <f t="shared" si="3415"/>
        <v>4855.01</v>
      </c>
      <c r="Q6378" s="97">
        <f t="shared" si="3416"/>
        <v>29.13</v>
      </c>
      <c r="R6378" s="97"/>
      <c r="S6378" s="97"/>
    </row>
    <row r="6379" spans="1:19" x14ac:dyDescent="0.25">
      <c r="A6379" s="89" t="s">
        <v>13303</v>
      </c>
      <c r="B6379" s="89" t="s">
        <v>12959</v>
      </c>
      <c r="C6379" s="89"/>
      <c r="D6379" s="89" t="s">
        <v>2813</v>
      </c>
      <c r="E6379" s="94" t="s">
        <v>49</v>
      </c>
      <c r="F6379" s="95" t="s">
        <v>50</v>
      </c>
      <c r="G6379" s="89" t="s">
        <v>51</v>
      </c>
      <c r="H6379" s="89" t="s">
        <v>294</v>
      </c>
      <c r="I6379" s="96">
        <v>1</v>
      </c>
      <c r="J6379" s="97">
        <v>764</v>
      </c>
      <c r="K6379" s="98">
        <f t="shared" si="3410"/>
        <v>12733.33</v>
      </c>
      <c r="L6379" s="99">
        <f t="shared" si="3411"/>
        <v>1.0815399999999999</v>
      </c>
      <c r="M6379" s="100">
        <f t="shared" si="3412"/>
        <v>1.0590999999999999</v>
      </c>
      <c r="N6379" s="101">
        <f t="shared" si="3413"/>
        <v>0.97811300000000001</v>
      </c>
      <c r="O6379" s="100">
        <f t="shared" si="3414"/>
        <v>1</v>
      </c>
      <c r="P6379" s="98">
        <f t="shared" si="3415"/>
        <v>14266.27</v>
      </c>
      <c r="Q6379" s="97">
        <f t="shared" si="3416"/>
        <v>855.98</v>
      </c>
      <c r="R6379" s="97"/>
      <c r="S6379" s="97"/>
    </row>
    <row r="6380" spans="1:19" x14ac:dyDescent="0.25">
      <c r="A6380" s="89" t="s">
        <v>13304</v>
      </c>
      <c r="B6380" s="89" t="s">
        <v>12959</v>
      </c>
      <c r="C6380" s="89"/>
      <c r="D6380" s="89" t="s">
        <v>2817</v>
      </c>
      <c r="E6380" s="94" t="s">
        <v>552</v>
      </c>
      <c r="F6380" s="95" t="s">
        <v>553</v>
      </c>
      <c r="G6380" s="89" t="s">
        <v>81</v>
      </c>
      <c r="H6380" s="89" t="s">
        <v>7006</v>
      </c>
      <c r="I6380" s="96">
        <v>1</v>
      </c>
      <c r="J6380" s="97">
        <v>5698</v>
      </c>
      <c r="K6380" s="98">
        <f t="shared" si="3410"/>
        <v>2158.33</v>
      </c>
      <c r="L6380" s="99">
        <f t="shared" si="3411"/>
        <v>1.0815399999999999</v>
      </c>
      <c r="M6380" s="100">
        <f t="shared" si="3412"/>
        <v>1.0590999999999999</v>
      </c>
      <c r="N6380" s="101">
        <f t="shared" si="3413"/>
        <v>0.97811300000000001</v>
      </c>
      <c r="O6380" s="100">
        <f t="shared" si="3414"/>
        <v>1</v>
      </c>
      <c r="P6380" s="98">
        <f t="shared" si="3415"/>
        <v>2418.17</v>
      </c>
      <c r="Q6380" s="97">
        <f t="shared" si="3416"/>
        <v>6383.97</v>
      </c>
      <c r="R6380" s="97"/>
      <c r="S6380" s="97"/>
    </row>
    <row r="6381" spans="1:19" ht="22.5" x14ac:dyDescent="0.25">
      <c r="A6381" s="89" t="s">
        <v>13305</v>
      </c>
      <c r="B6381" s="89" t="s">
        <v>12959</v>
      </c>
      <c r="C6381" s="89"/>
      <c r="D6381" s="89" t="s">
        <v>2821</v>
      </c>
      <c r="E6381" s="94" t="s">
        <v>12087</v>
      </c>
      <c r="F6381" s="95" t="s">
        <v>12088</v>
      </c>
      <c r="G6381" s="89" t="s">
        <v>81</v>
      </c>
      <c r="H6381" s="89" t="s">
        <v>13019</v>
      </c>
      <c r="I6381" s="96">
        <v>1</v>
      </c>
      <c r="J6381" s="97">
        <v>622</v>
      </c>
      <c r="K6381" s="98">
        <f t="shared" si="3410"/>
        <v>196.34</v>
      </c>
      <c r="L6381" s="99">
        <f t="shared" si="3411"/>
        <v>1.0815399999999999</v>
      </c>
      <c r="M6381" s="100">
        <f t="shared" si="3412"/>
        <v>1.0590999999999999</v>
      </c>
      <c r="N6381" s="101">
        <f t="shared" si="3413"/>
        <v>0.97811300000000001</v>
      </c>
      <c r="O6381" s="100">
        <f t="shared" si="3414"/>
        <v>1</v>
      </c>
      <c r="P6381" s="98">
        <f t="shared" si="3415"/>
        <v>219.98</v>
      </c>
      <c r="Q6381" s="97">
        <f t="shared" si="3416"/>
        <v>696.9</v>
      </c>
      <c r="R6381" s="97"/>
      <c r="S6381" s="97"/>
    </row>
    <row r="6382" spans="1:19" ht="22.5" x14ac:dyDescent="0.25">
      <c r="A6382" s="89" t="s">
        <v>13306</v>
      </c>
      <c r="B6382" s="89" t="s">
        <v>12959</v>
      </c>
      <c r="C6382" s="89"/>
      <c r="D6382" s="89" t="s">
        <v>2825</v>
      </c>
      <c r="E6382" s="94" t="s">
        <v>12090</v>
      </c>
      <c r="F6382" s="95" t="s">
        <v>12091</v>
      </c>
      <c r="G6382" s="89" t="s">
        <v>37</v>
      </c>
      <c r="H6382" s="89" t="s">
        <v>13307</v>
      </c>
      <c r="I6382" s="96">
        <v>1</v>
      </c>
      <c r="J6382" s="97">
        <v>578</v>
      </c>
      <c r="K6382" s="98">
        <f t="shared" si="3410"/>
        <v>5040.1099999999997</v>
      </c>
      <c r="L6382" s="99">
        <f t="shared" si="3411"/>
        <v>1.0815399999999999</v>
      </c>
      <c r="M6382" s="100">
        <f t="shared" si="3412"/>
        <v>1.0590999999999999</v>
      </c>
      <c r="N6382" s="101">
        <f t="shared" si="3413"/>
        <v>0.97811300000000001</v>
      </c>
      <c r="O6382" s="100">
        <f t="shared" si="3414"/>
        <v>1</v>
      </c>
      <c r="P6382" s="98">
        <f t="shared" si="3415"/>
        <v>5646.88</v>
      </c>
      <c r="Q6382" s="97">
        <f t="shared" si="3416"/>
        <v>647.58000000000004</v>
      </c>
      <c r="R6382" s="97"/>
      <c r="S6382" s="97"/>
    </row>
    <row r="6383" spans="1:19" x14ac:dyDescent="0.25">
      <c r="A6383" s="89" t="s">
        <v>13308</v>
      </c>
      <c r="B6383" s="89" t="s">
        <v>12959</v>
      </c>
      <c r="C6383" s="89"/>
      <c r="D6383" s="89" t="s">
        <v>2829</v>
      </c>
      <c r="E6383" s="94" t="s">
        <v>49</v>
      </c>
      <c r="F6383" s="95" t="s">
        <v>50</v>
      </c>
      <c r="G6383" s="89" t="s">
        <v>51</v>
      </c>
      <c r="H6383" s="89" t="s">
        <v>13309</v>
      </c>
      <c r="I6383" s="96">
        <v>1</v>
      </c>
      <c r="J6383" s="97">
        <v>14591</v>
      </c>
      <c r="K6383" s="98">
        <f t="shared" si="3410"/>
        <v>12723.23</v>
      </c>
      <c r="L6383" s="99">
        <f t="shared" si="3411"/>
        <v>1.0815399999999999</v>
      </c>
      <c r="M6383" s="100">
        <f t="shared" si="3412"/>
        <v>1.0590999999999999</v>
      </c>
      <c r="N6383" s="101">
        <f t="shared" si="3413"/>
        <v>0.97811300000000001</v>
      </c>
      <c r="O6383" s="100">
        <f t="shared" si="3414"/>
        <v>1</v>
      </c>
      <c r="P6383" s="98">
        <f t="shared" si="3415"/>
        <v>14254.96</v>
      </c>
      <c r="Q6383" s="97">
        <f t="shared" si="3416"/>
        <v>16347.59</v>
      </c>
      <c r="R6383" s="97"/>
      <c r="S6383" s="97"/>
    </row>
    <row r="6384" spans="1:19" ht="22.5" x14ac:dyDescent="0.25">
      <c r="A6384" s="89" t="s">
        <v>13310</v>
      </c>
      <c r="B6384" s="89" t="s">
        <v>12959</v>
      </c>
      <c r="C6384" s="89"/>
      <c r="D6384" s="89" t="s">
        <v>2833</v>
      </c>
      <c r="E6384" s="94" t="s">
        <v>12977</v>
      </c>
      <c r="F6384" s="95" t="s">
        <v>12978</v>
      </c>
      <c r="G6384" s="89" t="s">
        <v>648</v>
      </c>
      <c r="H6384" s="89" t="s">
        <v>24</v>
      </c>
      <c r="I6384" s="96">
        <v>1</v>
      </c>
      <c r="J6384" s="97">
        <v>44735</v>
      </c>
      <c r="K6384" s="98">
        <f t="shared" si="3410"/>
        <v>22367.5</v>
      </c>
      <c r="L6384" s="99">
        <f t="shared" si="3411"/>
        <v>1.0815399999999999</v>
      </c>
      <c r="M6384" s="100">
        <f t="shared" si="3412"/>
        <v>1.0590999999999999</v>
      </c>
      <c r="N6384" s="101">
        <f t="shared" si="3413"/>
        <v>0.97811300000000001</v>
      </c>
      <c r="O6384" s="100">
        <f t="shared" si="3414"/>
        <v>1</v>
      </c>
      <c r="P6384" s="98">
        <f t="shared" si="3415"/>
        <v>25060.29</v>
      </c>
      <c r="Q6384" s="97">
        <f t="shared" si="3416"/>
        <v>50120.58</v>
      </c>
      <c r="R6384" s="97"/>
      <c r="S6384" s="97"/>
    </row>
    <row r="6385" spans="1:19" ht="22.5" x14ac:dyDescent="0.25">
      <c r="A6385" s="89" t="s">
        <v>13311</v>
      </c>
      <c r="B6385" s="89" t="s">
        <v>12959</v>
      </c>
      <c r="C6385" s="89"/>
      <c r="D6385" s="89" t="s">
        <v>2836</v>
      </c>
      <c r="E6385" s="94" t="s">
        <v>13312</v>
      </c>
      <c r="F6385" s="95" t="s">
        <v>13313</v>
      </c>
      <c r="G6385" s="89" t="s">
        <v>648</v>
      </c>
      <c r="H6385" s="89" t="s">
        <v>12</v>
      </c>
      <c r="I6385" s="96">
        <v>1</v>
      </c>
      <c r="J6385" s="97">
        <v>103134</v>
      </c>
      <c r="K6385" s="98">
        <f t="shared" si="3410"/>
        <v>103134</v>
      </c>
      <c r="L6385" s="99">
        <f t="shared" si="3411"/>
        <v>1.0815399999999999</v>
      </c>
      <c r="M6385" s="100">
        <f t="shared" si="3412"/>
        <v>1.0590999999999999</v>
      </c>
      <c r="N6385" s="101">
        <f t="shared" si="3413"/>
        <v>0.97811300000000001</v>
      </c>
      <c r="O6385" s="100">
        <f t="shared" si="3414"/>
        <v>1</v>
      </c>
      <c r="P6385" s="98">
        <f t="shared" si="3415"/>
        <v>115550.13</v>
      </c>
      <c r="Q6385" s="97">
        <f t="shared" si="3416"/>
        <v>115550.13</v>
      </c>
      <c r="R6385" s="97"/>
      <c r="S6385" s="97"/>
    </row>
    <row r="6386" spans="1:19" ht="22.5" x14ac:dyDescent="0.25">
      <c r="A6386" s="89" t="s">
        <v>13314</v>
      </c>
      <c r="B6386" s="89" t="s">
        <v>12959</v>
      </c>
      <c r="C6386" s="89"/>
      <c r="D6386" s="89" t="s">
        <v>2840</v>
      </c>
      <c r="E6386" s="94" t="s">
        <v>13315</v>
      </c>
      <c r="F6386" s="95" t="s">
        <v>13316</v>
      </c>
      <c r="G6386" s="89" t="s">
        <v>648</v>
      </c>
      <c r="H6386" s="89" t="s">
        <v>12</v>
      </c>
      <c r="I6386" s="96">
        <v>1</v>
      </c>
      <c r="J6386" s="97">
        <v>113344</v>
      </c>
      <c r="K6386" s="98">
        <f t="shared" si="3410"/>
        <v>113344</v>
      </c>
      <c r="L6386" s="99">
        <f t="shared" si="3411"/>
        <v>1.0815399999999999</v>
      </c>
      <c r="M6386" s="100">
        <f t="shared" si="3412"/>
        <v>1.0590999999999999</v>
      </c>
      <c r="N6386" s="101">
        <f t="shared" si="3413"/>
        <v>0.97811300000000001</v>
      </c>
      <c r="O6386" s="100">
        <f t="shared" si="3414"/>
        <v>1</v>
      </c>
      <c r="P6386" s="98">
        <f t="shared" si="3415"/>
        <v>126989.3</v>
      </c>
      <c r="Q6386" s="97">
        <f t="shared" si="3416"/>
        <v>126989.3</v>
      </c>
      <c r="R6386" s="97"/>
      <c r="S6386" s="97"/>
    </row>
    <row r="6387" spans="1:19" x14ac:dyDescent="0.25">
      <c r="A6387" s="89"/>
      <c r="B6387" s="90"/>
      <c r="C6387" s="90"/>
      <c r="D6387" s="91"/>
      <c r="E6387" s="92"/>
      <c r="F6387" s="92" t="s">
        <v>13317</v>
      </c>
      <c r="G6387" s="91"/>
      <c r="H6387" s="91"/>
      <c r="I6387" s="93">
        <v>1</v>
      </c>
      <c r="J6387" s="91"/>
      <c r="K6387" s="98"/>
      <c r="L6387" s="99"/>
      <c r="M6387" s="100"/>
      <c r="N6387" s="101"/>
      <c r="O6387" s="100"/>
      <c r="P6387" s="98"/>
      <c r="Q6387" s="91"/>
      <c r="R6387" s="91"/>
      <c r="S6387" s="91"/>
    </row>
    <row r="6388" spans="1:19" ht="22.5" x14ac:dyDescent="0.25">
      <c r="A6388" s="89" t="s">
        <v>13318</v>
      </c>
      <c r="B6388" s="89" t="s">
        <v>12959</v>
      </c>
      <c r="C6388" s="89"/>
      <c r="D6388" s="89" t="s">
        <v>2844</v>
      </c>
      <c r="E6388" s="94" t="s">
        <v>10512</v>
      </c>
      <c r="F6388" s="95" t="s">
        <v>10513</v>
      </c>
      <c r="G6388" s="89" t="s">
        <v>37</v>
      </c>
      <c r="H6388" s="89" t="s">
        <v>13319</v>
      </c>
      <c r="I6388" s="96">
        <v>1</v>
      </c>
      <c r="J6388" s="97">
        <v>17815</v>
      </c>
      <c r="K6388" s="98">
        <f t="shared" ref="K6388:K6399" si="3417">J6388/H6388</f>
        <v>75576.960000000006</v>
      </c>
      <c r="L6388" s="99">
        <f t="shared" ref="L6388:L6399" si="3418">$L$8</f>
        <v>1.0815399999999999</v>
      </c>
      <c r="M6388" s="100">
        <f t="shared" ref="M6388:M6399" si="3419">$M$8</f>
        <v>1.0590999999999999</v>
      </c>
      <c r="N6388" s="101">
        <f t="shared" ref="N6388:N6399" si="3420">$N$8</f>
        <v>0.97811300000000001</v>
      </c>
      <c r="O6388" s="100">
        <f t="shared" ref="O6388:O6399" si="3421">$O$8</f>
        <v>1</v>
      </c>
      <c r="P6388" s="98">
        <f t="shared" ref="P6388:P6399" si="3422">K6388*L6388*M6388*N6388*O6388</f>
        <v>84675.55</v>
      </c>
      <c r="Q6388" s="97">
        <f t="shared" ref="Q6388:Q6399" si="3423">H6388*P6388</f>
        <v>19959.72</v>
      </c>
      <c r="R6388" s="97"/>
      <c r="S6388" s="97"/>
    </row>
    <row r="6389" spans="1:19" ht="22.5" x14ac:dyDescent="0.25">
      <c r="A6389" s="89" t="s">
        <v>13320</v>
      </c>
      <c r="B6389" s="89" t="s">
        <v>12959</v>
      </c>
      <c r="C6389" s="89"/>
      <c r="D6389" s="89" t="s">
        <v>2848</v>
      </c>
      <c r="E6389" s="94" t="s">
        <v>137</v>
      </c>
      <c r="F6389" s="95" t="s">
        <v>694</v>
      </c>
      <c r="G6389" s="89" t="s">
        <v>37</v>
      </c>
      <c r="H6389" s="89" t="s">
        <v>13321</v>
      </c>
      <c r="I6389" s="96">
        <v>1</v>
      </c>
      <c r="J6389" s="97">
        <v>659</v>
      </c>
      <c r="K6389" s="98">
        <f t="shared" si="3417"/>
        <v>88089.83</v>
      </c>
      <c r="L6389" s="99">
        <f t="shared" si="3418"/>
        <v>1.0815399999999999</v>
      </c>
      <c r="M6389" s="100">
        <f t="shared" si="3419"/>
        <v>1.0590999999999999</v>
      </c>
      <c r="N6389" s="101">
        <f t="shared" si="3420"/>
        <v>0.97811300000000001</v>
      </c>
      <c r="O6389" s="100">
        <f t="shared" si="3421"/>
        <v>1</v>
      </c>
      <c r="P6389" s="98">
        <f t="shared" si="3422"/>
        <v>98694.82</v>
      </c>
      <c r="Q6389" s="97">
        <f t="shared" si="3423"/>
        <v>738.34</v>
      </c>
      <c r="R6389" s="97"/>
      <c r="S6389" s="97"/>
    </row>
    <row r="6390" spans="1:19" ht="22.5" x14ac:dyDescent="0.25">
      <c r="A6390" s="89" t="s">
        <v>13322</v>
      </c>
      <c r="B6390" s="89" t="s">
        <v>12959</v>
      </c>
      <c r="C6390" s="89"/>
      <c r="D6390" s="89" t="s">
        <v>2852</v>
      </c>
      <c r="E6390" s="94" t="s">
        <v>31</v>
      </c>
      <c r="F6390" s="95" t="s">
        <v>32</v>
      </c>
      <c r="G6390" s="89" t="s">
        <v>27</v>
      </c>
      <c r="H6390" s="89" t="s">
        <v>13323</v>
      </c>
      <c r="I6390" s="96">
        <v>1</v>
      </c>
      <c r="J6390" s="97">
        <v>8677</v>
      </c>
      <c r="K6390" s="98">
        <f t="shared" si="3417"/>
        <v>689.75</v>
      </c>
      <c r="L6390" s="99">
        <f t="shared" si="3418"/>
        <v>1.0815399999999999</v>
      </c>
      <c r="M6390" s="100">
        <f t="shared" si="3419"/>
        <v>1.0590999999999999</v>
      </c>
      <c r="N6390" s="101">
        <f t="shared" si="3420"/>
        <v>0.97811300000000001</v>
      </c>
      <c r="O6390" s="100">
        <f t="shared" si="3421"/>
        <v>1</v>
      </c>
      <c r="P6390" s="98">
        <f t="shared" si="3422"/>
        <v>772.79</v>
      </c>
      <c r="Q6390" s="97">
        <f t="shared" si="3423"/>
        <v>9721.7000000000007</v>
      </c>
      <c r="R6390" s="97"/>
      <c r="S6390" s="97"/>
    </row>
    <row r="6391" spans="1:19" ht="22.5" x14ac:dyDescent="0.25">
      <c r="A6391" s="89" t="s">
        <v>13324</v>
      </c>
      <c r="B6391" s="89" t="s">
        <v>12959</v>
      </c>
      <c r="C6391" s="89"/>
      <c r="D6391" s="89" t="s">
        <v>2856</v>
      </c>
      <c r="E6391" s="94" t="s">
        <v>5517</v>
      </c>
      <c r="F6391" s="95" t="s">
        <v>12082</v>
      </c>
      <c r="G6391" s="89" t="s">
        <v>51</v>
      </c>
      <c r="H6391" s="89" t="s">
        <v>13009</v>
      </c>
      <c r="I6391" s="96">
        <v>1</v>
      </c>
      <c r="J6391" s="97">
        <v>1502</v>
      </c>
      <c r="K6391" s="98">
        <f t="shared" si="3417"/>
        <v>170294.78</v>
      </c>
      <c r="L6391" s="99">
        <f t="shared" si="3418"/>
        <v>1.0815399999999999</v>
      </c>
      <c r="M6391" s="100">
        <f t="shared" si="3419"/>
        <v>1.0590999999999999</v>
      </c>
      <c r="N6391" s="101">
        <f t="shared" si="3420"/>
        <v>0.97811300000000001</v>
      </c>
      <c r="O6391" s="100">
        <f t="shared" si="3421"/>
        <v>1</v>
      </c>
      <c r="P6391" s="98">
        <f t="shared" si="3422"/>
        <v>190796.29</v>
      </c>
      <c r="Q6391" s="97">
        <f t="shared" si="3423"/>
        <v>1682.82</v>
      </c>
      <c r="R6391" s="97"/>
      <c r="S6391" s="97"/>
    </row>
    <row r="6392" spans="1:19" ht="22.5" x14ac:dyDescent="0.25">
      <c r="A6392" s="89" t="s">
        <v>13325</v>
      </c>
      <c r="B6392" s="89" t="s">
        <v>12959</v>
      </c>
      <c r="C6392" s="89"/>
      <c r="D6392" s="89" t="s">
        <v>2861</v>
      </c>
      <c r="E6392" s="94" t="s">
        <v>5521</v>
      </c>
      <c r="F6392" s="95" t="s">
        <v>5522</v>
      </c>
      <c r="G6392" s="89" t="s">
        <v>37</v>
      </c>
      <c r="H6392" s="89" t="s">
        <v>7705</v>
      </c>
      <c r="I6392" s="96">
        <v>1</v>
      </c>
      <c r="J6392" s="97">
        <v>34</v>
      </c>
      <c r="K6392" s="98">
        <f t="shared" si="3417"/>
        <v>4250</v>
      </c>
      <c r="L6392" s="99">
        <f t="shared" si="3418"/>
        <v>1.0815399999999999</v>
      </c>
      <c r="M6392" s="100">
        <f t="shared" si="3419"/>
        <v>1.0590999999999999</v>
      </c>
      <c r="N6392" s="101">
        <f t="shared" si="3420"/>
        <v>0.97811300000000001</v>
      </c>
      <c r="O6392" s="100">
        <f t="shared" si="3421"/>
        <v>1</v>
      </c>
      <c r="P6392" s="98">
        <f t="shared" si="3422"/>
        <v>4761.6499999999996</v>
      </c>
      <c r="Q6392" s="97">
        <f t="shared" si="3423"/>
        <v>38.090000000000003</v>
      </c>
      <c r="R6392" s="97"/>
      <c r="S6392" s="97"/>
    </row>
    <row r="6393" spans="1:19" x14ac:dyDescent="0.25">
      <c r="A6393" s="89" t="s">
        <v>13326</v>
      </c>
      <c r="B6393" s="89" t="s">
        <v>12959</v>
      </c>
      <c r="C6393" s="89"/>
      <c r="D6393" s="89" t="s">
        <v>2863</v>
      </c>
      <c r="E6393" s="94" t="s">
        <v>552</v>
      </c>
      <c r="F6393" s="95" t="s">
        <v>553</v>
      </c>
      <c r="G6393" s="89" t="s">
        <v>81</v>
      </c>
      <c r="H6393" s="89" t="s">
        <v>13327</v>
      </c>
      <c r="I6393" s="96">
        <v>1</v>
      </c>
      <c r="J6393" s="97">
        <v>8285</v>
      </c>
      <c r="K6393" s="98">
        <f t="shared" si="3417"/>
        <v>2157.5500000000002</v>
      </c>
      <c r="L6393" s="99">
        <f t="shared" si="3418"/>
        <v>1.0815399999999999</v>
      </c>
      <c r="M6393" s="100">
        <f t="shared" si="3419"/>
        <v>1.0590999999999999</v>
      </c>
      <c r="N6393" s="101">
        <f t="shared" si="3420"/>
        <v>0.97811300000000001</v>
      </c>
      <c r="O6393" s="100">
        <f t="shared" si="3421"/>
        <v>1</v>
      </c>
      <c r="P6393" s="98">
        <f t="shared" si="3422"/>
        <v>2417.29</v>
      </c>
      <c r="Q6393" s="97">
        <f t="shared" si="3423"/>
        <v>9282.39</v>
      </c>
      <c r="R6393" s="97"/>
      <c r="S6393" s="97"/>
    </row>
    <row r="6394" spans="1:19" ht="22.5" x14ac:dyDescent="0.25">
      <c r="A6394" s="89" t="s">
        <v>13328</v>
      </c>
      <c r="B6394" s="89" t="s">
        <v>12959</v>
      </c>
      <c r="C6394" s="89"/>
      <c r="D6394" s="89" t="s">
        <v>2867</v>
      </c>
      <c r="E6394" s="94" t="s">
        <v>12087</v>
      </c>
      <c r="F6394" s="95" t="s">
        <v>12088</v>
      </c>
      <c r="G6394" s="89" t="s">
        <v>81</v>
      </c>
      <c r="H6394" s="89" t="s">
        <v>13329</v>
      </c>
      <c r="I6394" s="96">
        <v>1</v>
      </c>
      <c r="J6394" s="97">
        <v>905</v>
      </c>
      <c r="K6394" s="98">
        <f t="shared" si="3417"/>
        <v>196.4</v>
      </c>
      <c r="L6394" s="99">
        <f t="shared" si="3418"/>
        <v>1.0815399999999999</v>
      </c>
      <c r="M6394" s="100">
        <f t="shared" si="3419"/>
        <v>1.0590999999999999</v>
      </c>
      <c r="N6394" s="101">
        <f t="shared" si="3420"/>
        <v>0.97811300000000001</v>
      </c>
      <c r="O6394" s="100">
        <f t="shared" si="3421"/>
        <v>1</v>
      </c>
      <c r="P6394" s="98">
        <f t="shared" si="3422"/>
        <v>220.04</v>
      </c>
      <c r="Q6394" s="97">
        <f t="shared" si="3423"/>
        <v>1013.94</v>
      </c>
      <c r="R6394" s="97"/>
      <c r="S6394" s="97"/>
    </row>
    <row r="6395" spans="1:19" x14ac:dyDescent="0.25">
      <c r="A6395" s="89" t="s">
        <v>13330</v>
      </c>
      <c r="B6395" s="89" t="s">
        <v>12959</v>
      </c>
      <c r="C6395" s="89"/>
      <c r="D6395" s="89" t="s">
        <v>2871</v>
      </c>
      <c r="E6395" s="94" t="s">
        <v>49</v>
      </c>
      <c r="F6395" s="95" t="s">
        <v>50</v>
      </c>
      <c r="G6395" s="89" t="s">
        <v>51</v>
      </c>
      <c r="H6395" s="89" t="s">
        <v>72</v>
      </c>
      <c r="I6395" s="96">
        <v>1</v>
      </c>
      <c r="J6395" s="97">
        <v>1019</v>
      </c>
      <c r="K6395" s="98">
        <f t="shared" si="3417"/>
        <v>12737.5</v>
      </c>
      <c r="L6395" s="99">
        <f t="shared" si="3418"/>
        <v>1.0815399999999999</v>
      </c>
      <c r="M6395" s="100">
        <f t="shared" si="3419"/>
        <v>1.0590999999999999</v>
      </c>
      <c r="N6395" s="101">
        <f t="shared" si="3420"/>
        <v>0.97811300000000001</v>
      </c>
      <c r="O6395" s="100">
        <f t="shared" si="3421"/>
        <v>1</v>
      </c>
      <c r="P6395" s="98">
        <f t="shared" si="3422"/>
        <v>14270.95</v>
      </c>
      <c r="Q6395" s="97">
        <f t="shared" si="3423"/>
        <v>1141.68</v>
      </c>
      <c r="R6395" s="97"/>
      <c r="S6395" s="97"/>
    </row>
    <row r="6396" spans="1:19" ht="22.5" x14ac:dyDescent="0.25">
      <c r="A6396" s="89" t="s">
        <v>13331</v>
      </c>
      <c r="B6396" s="89" t="s">
        <v>12959</v>
      </c>
      <c r="C6396" s="89"/>
      <c r="D6396" s="89" t="s">
        <v>2875</v>
      </c>
      <c r="E6396" s="94" t="s">
        <v>12090</v>
      </c>
      <c r="F6396" s="95" t="s">
        <v>12091</v>
      </c>
      <c r="G6396" s="89" t="s">
        <v>37</v>
      </c>
      <c r="H6396" s="89" t="s">
        <v>13332</v>
      </c>
      <c r="I6396" s="96">
        <v>1</v>
      </c>
      <c r="J6396" s="97">
        <v>1155</v>
      </c>
      <c r="K6396" s="98">
        <f t="shared" si="3417"/>
        <v>5052.49</v>
      </c>
      <c r="L6396" s="99">
        <f t="shared" si="3418"/>
        <v>1.0815399999999999</v>
      </c>
      <c r="M6396" s="100">
        <f t="shared" si="3419"/>
        <v>1.0590999999999999</v>
      </c>
      <c r="N6396" s="101">
        <f t="shared" si="3420"/>
        <v>0.97811300000000001</v>
      </c>
      <c r="O6396" s="100">
        <f t="shared" si="3421"/>
        <v>1</v>
      </c>
      <c r="P6396" s="98">
        <f t="shared" si="3422"/>
        <v>5660.75</v>
      </c>
      <c r="Q6396" s="97">
        <f t="shared" si="3423"/>
        <v>1294.05</v>
      </c>
      <c r="R6396" s="97"/>
      <c r="S6396" s="97"/>
    </row>
    <row r="6397" spans="1:19" x14ac:dyDescent="0.25">
      <c r="A6397" s="89" t="s">
        <v>13333</v>
      </c>
      <c r="B6397" s="89" t="s">
        <v>12959</v>
      </c>
      <c r="C6397" s="89"/>
      <c r="D6397" s="89" t="s">
        <v>2879</v>
      </c>
      <c r="E6397" s="94" t="s">
        <v>49</v>
      </c>
      <c r="F6397" s="95" t="s">
        <v>50</v>
      </c>
      <c r="G6397" s="89" t="s">
        <v>51</v>
      </c>
      <c r="H6397" s="89" t="s">
        <v>13334</v>
      </c>
      <c r="I6397" s="96">
        <v>1</v>
      </c>
      <c r="J6397" s="97">
        <v>29085</v>
      </c>
      <c r="K6397" s="98">
        <f t="shared" si="3417"/>
        <v>12723.1</v>
      </c>
      <c r="L6397" s="99">
        <f t="shared" si="3418"/>
        <v>1.0815399999999999</v>
      </c>
      <c r="M6397" s="100">
        <f t="shared" si="3419"/>
        <v>1.0590999999999999</v>
      </c>
      <c r="N6397" s="101">
        <f t="shared" si="3420"/>
        <v>0.97811300000000001</v>
      </c>
      <c r="O6397" s="100">
        <f t="shared" si="3421"/>
        <v>1</v>
      </c>
      <c r="P6397" s="98">
        <f t="shared" si="3422"/>
        <v>14254.81</v>
      </c>
      <c r="Q6397" s="97">
        <f t="shared" si="3423"/>
        <v>32586.5</v>
      </c>
      <c r="R6397" s="97"/>
      <c r="S6397" s="97"/>
    </row>
    <row r="6398" spans="1:19" ht="22.5" x14ac:dyDescent="0.25">
      <c r="A6398" s="89" t="s">
        <v>13335</v>
      </c>
      <c r="B6398" s="89" t="s">
        <v>12959</v>
      </c>
      <c r="C6398" s="89"/>
      <c r="D6398" s="89" t="s">
        <v>2883</v>
      </c>
      <c r="E6398" s="94" t="s">
        <v>12977</v>
      </c>
      <c r="F6398" s="95" t="s">
        <v>12978</v>
      </c>
      <c r="G6398" s="89" t="s">
        <v>648</v>
      </c>
      <c r="H6398" s="89" t="s">
        <v>24</v>
      </c>
      <c r="I6398" s="96">
        <v>1</v>
      </c>
      <c r="J6398" s="97">
        <v>44735</v>
      </c>
      <c r="K6398" s="98">
        <f t="shared" si="3417"/>
        <v>22367.5</v>
      </c>
      <c r="L6398" s="99">
        <f t="shared" si="3418"/>
        <v>1.0815399999999999</v>
      </c>
      <c r="M6398" s="100">
        <f t="shared" si="3419"/>
        <v>1.0590999999999999</v>
      </c>
      <c r="N6398" s="101">
        <f t="shared" si="3420"/>
        <v>0.97811300000000001</v>
      </c>
      <c r="O6398" s="100">
        <f t="shared" si="3421"/>
        <v>1</v>
      </c>
      <c r="P6398" s="98">
        <f t="shared" si="3422"/>
        <v>25060.29</v>
      </c>
      <c r="Q6398" s="97">
        <f t="shared" si="3423"/>
        <v>50120.58</v>
      </c>
      <c r="R6398" s="97"/>
      <c r="S6398" s="97"/>
    </row>
    <row r="6399" spans="1:19" ht="22.5" x14ac:dyDescent="0.25">
      <c r="A6399" s="89" t="s">
        <v>13336</v>
      </c>
      <c r="B6399" s="89" t="s">
        <v>12959</v>
      </c>
      <c r="C6399" s="89"/>
      <c r="D6399" s="89" t="s">
        <v>8301</v>
      </c>
      <c r="E6399" s="94" t="s">
        <v>13337</v>
      </c>
      <c r="F6399" s="95" t="s">
        <v>13338</v>
      </c>
      <c r="G6399" s="89" t="s">
        <v>648</v>
      </c>
      <c r="H6399" s="89" t="s">
        <v>24</v>
      </c>
      <c r="I6399" s="96">
        <v>1</v>
      </c>
      <c r="J6399" s="97">
        <v>246265</v>
      </c>
      <c r="K6399" s="98">
        <f t="shared" si="3417"/>
        <v>123132.5</v>
      </c>
      <c r="L6399" s="99">
        <f t="shared" si="3418"/>
        <v>1.0815399999999999</v>
      </c>
      <c r="M6399" s="100">
        <f t="shared" si="3419"/>
        <v>1.0590999999999999</v>
      </c>
      <c r="N6399" s="101">
        <f t="shared" si="3420"/>
        <v>0.97811300000000001</v>
      </c>
      <c r="O6399" s="100">
        <f t="shared" si="3421"/>
        <v>1</v>
      </c>
      <c r="P6399" s="98">
        <f t="shared" si="3422"/>
        <v>137956.22</v>
      </c>
      <c r="Q6399" s="97">
        <f t="shared" si="3423"/>
        <v>275912.44</v>
      </c>
      <c r="R6399" s="97"/>
      <c r="S6399" s="97"/>
    </row>
    <row r="6400" spans="1:19" x14ac:dyDescent="0.25">
      <c r="A6400" s="89"/>
      <c r="B6400" s="90"/>
      <c r="C6400" s="90"/>
      <c r="D6400" s="91"/>
      <c r="E6400" s="92"/>
      <c r="F6400" s="92" t="s">
        <v>13339</v>
      </c>
      <c r="G6400" s="91"/>
      <c r="H6400" s="91"/>
      <c r="I6400" s="93">
        <v>1</v>
      </c>
      <c r="J6400" s="91"/>
      <c r="K6400" s="98"/>
      <c r="L6400" s="99"/>
      <c r="M6400" s="100"/>
      <c r="N6400" s="101"/>
      <c r="O6400" s="100"/>
      <c r="P6400" s="98"/>
      <c r="Q6400" s="91"/>
      <c r="R6400" s="91"/>
      <c r="S6400" s="91"/>
    </row>
    <row r="6401" spans="1:19" ht="22.5" x14ac:dyDescent="0.25">
      <c r="A6401" s="89" t="s">
        <v>13340</v>
      </c>
      <c r="B6401" s="89" t="s">
        <v>12959</v>
      </c>
      <c r="C6401" s="89"/>
      <c r="D6401" s="89" t="s">
        <v>8306</v>
      </c>
      <c r="E6401" s="94" t="s">
        <v>10512</v>
      </c>
      <c r="F6401" s="95" t="s">
        <v>10513</v>
      </c>
      <c r="G6401" s="89" t="s">
        <v>37</v>
      </c>
      <c r="H6401" s="89" t="s">
        <v>5753</v>
      </c>
      <c r="I6401" s="96">
        <v>1</v>
      </c>
      <c r="J6401" s="97">
        <v>5970</v>
      </c>
      <c r="K6401" s="98">
        <f t="shared" ref="K6401:K6415" si="3424">J6401/H6401</f>
        <v>75569.62</v>
      </c>
      <c r="L6401" s="99">
        <f t="shared" ref="L6401:L6415" si="3425">$L$8</f>
        <v>1.0815399999999999</v>
      </c>
      <c r="M6401" s="100">
        <f t="shared" ref="M6401:M6415" si="3426">$M$8</f>
        <v>1.0590999999999999</v>
      </c>
      <c r="N6401" s="101">
        <f t="shared" ref="N6401:N6415" si="3427">$N$8</f>
        <v>0.97811300000000001</v>
      </c>
      <c r="O6401" s="100">
        <f t="shared" ref="O6401:O6415" si="3428">$O$8</f>
        <v>1</v>
      </c>
      <c r="P6401" s="98">
        <f t="shared" ref="P6401:P6415" si="3429">K6401*L6401*M6401*N6401*O6401</f>
        <v>84667.32</v>
      </c>
      <c r="Q6401" s="97">
        <f t="shared" ref="Q6401:Q6415" si="3430">H6401*P6401</f>
        <v>6688.72</v>
      </c>
      <c r="R6401" s="97"/>
      <c r="S6401" s="97"/>
    </row>
    <row r="6402" spans="1:19" ht="22.5" x14ac:dyDescent="0.25">
      <c r="A6402" s="89" t="s">
        <v>13341</v>
      </c>
      <c r="B6402" s="89" t="s">
        <v>12959</v>
      </c>
      <c r="C6402" s="89"/>
      <c r="D6402" s="89" t="s">
        <v>8311</v>
      </c>
      <c r="E6402" s="94" t="s">
        <v>137</v>
      </c>
      <c r="F6402" s="95" t="s">
        <v>694</v>
      </c>
      <c r="G6402" s="89" t="s">
        <v>37</v>
      </c>
      <c r="H6402" s="89" t="s">
        <v>13342</v>
      </c>
      <c r="I6402" s="96">
        <v>1</v>
      </c>
      <c r="J6402" s="97">
        <v>1216</v>
      </c>
      <c r="K6402" s="98">
        <f t="shared" si="3424"/>
        <v>88199.03</v>
      </c>
      <c r="L6402" s="99">
        <f t="shared" si="3425"/>
        <v>1.0815399999999999</v>
      </c>
      <c r="M6402" s="100">
        <f t="shared" si="3426"/>
        <v>1.0590999999999999</v>
      </c>
      <c r="N6402" s="101">
        <f t="shared" si="3427"/>
        <v>0.97811300000000001</v>
      </c>
      <c r="O6402" s="100">
        <f t="shared" si="3428"/>
        <v>1</v>
      </c>
      <c r="P6402" s="98">
        <f t="shared" si="3429"/>
        <v>98817.17</v>
      </c>
      <c r="Q6402" s="97">
        <f t="shared" si="3430"/>
        <v>1362.39</v>
      </c>
      <c r="R6402" s="97"/>
      <c r="S6402" s="97"/>
    </row>
    <row r="6403" spans="1:19" ht="22.5" x14ac:dyDescent="0.25">
      <c r="A6403" s="89" t="s">
        <v>13343</v>
      </c>
      <c r="B6403" s="89" t="s">
        <v>12959</v>
      </c>
      <c r="C6403" s="89"/>
      <c r="D6403" s="89" t="s">
        <v>8314</v>
      </c>
      <c r="E6403" s="94" t="s">
        <v>31</v>
      </c>
      <c r="F6403" s="95" t="s">
        <v>32</v>
      </c>
      <c r="G6403" s="89" t="s">
        <v>27</v>
      </c>
      <c r="H6403" s="89" t="s">
        <v>13344</v>
      </c>
      <c r="I6403" s="96">
        <v>1</v>
      </c>
      <c r="J6403" s="97">
        <v>16158</v>
      </c>
      <c r="K6403" s="98">
        <f t="shared" si="3424"/>
        <v>689.75</v>
      </c>
      <c r="L6403" s="99">
        <f t="shared" si="3425"/>
        <v>1.0815399999999999</v>
      </c>
      <c r="M6403" s="100">
        <f t="shared" si="3426"/>
        <v>1.0590999999999999</v>
      </c>
      <c r="N6403" s="101">
        <f t="shared" si="3427"/>
        <v>0.97811300000000001</v>
      </c>
      <c r="O6403" s="100">
        <f t="shared" si="3428"/>
        <v>1</v>
      </c>
      <c r="P6403" s="98">
        <f t="shared" si="3429"/>
        <v>772.79</v>
      </c>
      <c r="Q6403" s="97">
        <f t="shared" si="3430"/>
        <v>18103.38</v>
      </c>
      <c r="R6403" s="97"/>
      <c r="S6403" s="97"/>
    </row>
    <row r="6404" spans="1:19" ht="22.5" x14ac:dyDescent="0.25">
      <c r="A6404" s="89" t="s">
        <v>13345</v>
      </c>
      <c r="B6404" s="89" t="s">
        <v>12959</v>
      </c>
      <c r="C6404" s="89"/>
      <c r="D6404" s="89" t="s">
        <v>8316</v>
      </c>
      <c r="E6404" s="94" t="s">
        <v>5517</v>
      </c>
      <c r="F6404" s="95" t="s">
        <v>12082</v>
      </c>
      <c r="G6404" s="89" t="s">
        <v>51</v>
      </c>
      <c r="H6404" s="89" t="s">
        <v>5793</v>
      </c>
      <c r="I6404" s="96">
        <v>1</v>
      </c>
      <c r="J6404" s="97">
        <v>3005</v>
      </c>
      <c r="K6404" s="98">
        <f t="shared" si="3424"/>
        <v>170351.47</v>
      </c>
      <c r="L6404" s="99">
        <f t="shared" si="3425"/>
        <v>1.0815399999999999</v>
      </c>
      <c r="M6404" s="100">
        <f t="shared" si="3426"/>
        <v>1.0590999999999999</v>
      </c>
      <c r="N6404" s="101">
        <f t="shared" si="3427"/>
        <v>0.97811300000000001</v>
      </c>
      <c r="O6404" s="100">
        <f t="shared" si="3428"/>
        <v>1</v>
      </c>
      <c r="P6404" s="98">
        <f t="shared" si="3429"/>
        <v>190859.8</v>
      </c>
      <c r="Q6404" s="97">
        <f t="shared" si="3430"/>
        <v>3366.77</v>
      </c>
      <c r="R6404" s="97"/>
      <c r="S6404" s="97"/>
    </row>
    <row r="6405" spans="1:19" ht="22.5" x14ac:dyDescent="0.25">
      <c r="A6405" s="89" t="s">
        <v>13346</v>
      </c>
      <c r="B6405" s="89" t="s">
        <v>12959</v>
      </c>
      <c r="C6405" s="89"/>
      <c r="D6405" s="89" t="s">
        <v>8320</v>
      </c>
      <c r="E6405" s="94" t="s">
        <v>5521</v>
      </c>
      <c r="F6405" s="95" t="s">
        <v>5522</v>
      </c>
      <c r="G6405" s="89" t="s">
        <v>37</v>
      </c>
      <c r="H6405" s="89" t="s">
        <v>8795</v>
      </c>
      <c r="I6405" s="96">
        <v>1</v>
      </c>
      <c r="J6405" s="97">
        <v>390</v>
      </c>
      <c r="K6405" s="98">
        <f t="shared" si="3424"/>
        <v>4248.37</v>
      </c>
      <c r="L6405" s="99">
        <f t="shared" si="3425"/>
        <v>1.0815399999999999</v>
      </c>
      <c r="M6405" s="100">
        <f t="shared" si="3426"/>
        <v>1.0590999999999999</v>
      </c>
      <c r="N6405" s="101">
        <f t="shared" si="3427"/>
        <v>0.97811300000000001</v>
      </c>
      <c r="O6405" s="100">
        <f t="shared" si="3428"/>
        <v>1</v>
      </c>
      <c r="P6405" s="98">
        <f t="shared" si="3429"/>
        <v>4759.82</v>
      </c>
      <c r="Q6405" s="97">
        <f t="shared" si="3430"/>
        <v>436.95</v>
      </c>
      <c r="R6405" s="97"/>
      <c r="S6405" s="97"/>
    </row>
    <row r="6406" spans="1:19" x14ac:dyDescent="0.25">
      <c r="A6406" s="89" t="s">
        <v>13347</v>
      </c>
      <c r="B6406" s="89" t="s">
        <v>12959</v>
      </c>
      <c r="C6406" s="89"/>
      <c r="D6406" s="89" t="s">
        <v>8323</v>
      </c>
      <c r="E6406" s="94" t="s">
        <v>49</v>
      </c>
      <c r="F6406" s="95" t="s">
        <v>50</v>
      </c>
      <c r="G6406" s="89" t="s">
        <v>51</v>
      </c>
      <c r="H6406" s="89" t="s">
        <v>12768</v>
      </c>
      <c r="I6406" s="96">
        <v>1</v>
      </c>
      <c r="J6406" s="97">
        <v>1374</v>
      </c>
      <c r="K6406" s="98">
        <f t="shared" si="3424"/>
        <v>12722.22</v>
      </c>
      <c r="L6406" s="99">
        <f t="shared" si="3425"/>
        <v>1.0815399999999999</v>
      </c>
      <c r="M6406" s="100">
        <f t="shared" si="3426"/>
        <v>1.0590999999999999</v>
      </c>
      <c r="N6406" s="101">
        <f t="shared" si="3427"/>
        <v>0.97811300000000001</v>
      </c>
      <c r="O6406" s="100">
        <f t="shared" si="3428"/>
        <v>1</v>
      </c>
      <c r="P6406" s="98">
        <f t="shared" si="3429"/>
        <v>14253.83</v>
      </c>
      <c r="Q6406" s="97">
        <f t="shared" si="3430"/>
        <v>1539.41</v>
      </c>
      <c r="R6406" s="97"/>
      <c r="S6406" s="97"/>
    </row>
    <row r="6407" spans="1:19" x14ac:dyDescent="0.25">
      <c r="A6407" s="89" t="s">
        <v>13348</v>
      </c>
      <c r="B6407" s="89" t="s">
        <v>12959</v>
      </c>
      <c r="C6407" s="89"/>
      <c r="D6407" s="89" t="s">
        <v>8326</v>
      </c>
      <c r="E6407" s="94" t="s">
        <v>552</v>
      </c>
      <c r="F6407" s="95" t="s">
        <v>553</v>
      </c>
      <c r="G6407" s="89" t="s">
        <v>81</v>
      </c>
      <c r="H6407" s="89" t="s">
        <v>7569</v>
      </c>
      <c r="I6407" s="96">
        <v>1</v>
      </c>
      <c r="J6407" s="97">
        <v>10358</v>
      </c>
      <c r="K6407" s="98">
        <f t="shared" si="3424"/>
        <v>2157.92</v>
      </c>
      <c r="L6407" s="99">
        <f t="shared" si="3425"/>
        <v>1.0815399999999999</v>
      </c>
      <c r="M6407" s="100">
        <f t="shared" si="3426"/>
        <v>1.0590999999999999</v>
      </c>
      <c r="N6407" s="101">
        <f t="shared" si="3427"/>
        <v>0.97811300000000001</v>
      </c>
      <c r="O6407" s="100">
        <f t="shared" si="3428"/>
        <v>1</v>
      </c>
      <c r="P6407" s="98">
        <f t="shared" si="3429"/>
        <v>2417.71</v>
      </c>
      <c r="Q6407" s="97">
        <f t="shared" si="3430"/>
        <v>11605.01</v>
      </c>
      <c r="R6407" s="97"/>
      <c r="S6407" s="97"/>
    </row>
    <row r="6408" spans="1:19" ht="22.5" x14ac:dyDescent="0.25">
      <c r="A6408" s="89" t="s">
        <v>13349</v>
      </c>
      <c r="B6408" s="89" t="s">
        <v>12959</v>
      </c>
      <c r="C6408" s="89"/>
      <c r="D6408" s="89" t="s">
        <v>8329</v>
      </c>
      <c r="E6408" s="94" t="s">
        <v>12087</v>
      </c>
      <c r="F6408" s="95" t="s">
        <v>12088</v>
      </c>
      <c r="G6408" s="89" t="s">
        <v>81</v>
      </c>
      <c r="H6408" s="89" t="s">
        <v>13094</v>
      </c>
      <c r="I6408" s="96">
        <v>1</v>
      </c>
      <c r="J6408" s="97">
        <v>1131</v>
      </c>
      <c r="K6408" s="98">
        <f t="shared" si="3424"/>
        <v>196.35</v>
      </c>
      <c r="L6408" s="99">
        <f t="shared" si="3425"/>
        <v>1.0815399999999999</v>
      </c>
      <c r="M6408" s="100">
        <f t="shared" si="3426"/>
        <v>1.0590999999999999</v>
      </c>
      <c r="N6408" s="101">
        <f t="shared" si="3427"/>
        <v>0.97811300000000001</v>
      </c>
      <c r="O6408" s="100">
        <f t="shared" si="3428"/>
        <v>1</v>
      </c>
      <c r="P6408" s="98">
        <f t="shared" si="3429"/>
        <v>219.99</v>
      </c>
      <c r="Q6408" s="97">
        <f t="shared" si="3430"/>
        <v>1267.1400000000001</v>
      </c>
      <c r="R6408" s="97"/>
      <c r="S6408" s="97"/>
    </row>
    <row r="6409" spans="1:19" ht="22.5" x14ac:dyDescent="0.25">
      <c r="A6409" s="89" t="s">
        <v>13350</v>
      </c>
      <c r="B6409" s="89" t="s">
        <v>12959</v>
      </c>
      <c r="C6409" s="89"/>
      <c r="D6409" s="89" t="s">
        <v>8331</v>
      </c>
      <c r="E6409" s="94" t="s">
        <v>12090</v>
      </c>
      <c r="F6409" s="95" t="s">
        <v>12091</v>
      </c>
      <c r="G6409" s="89" t="s">
        <v>37</v>
      </c>
      <c r="H6409" s="89" t="s">
        <v>13351</v>
      </c>
      <c r="I6409" s="96">
        <v>1</v>
      </c>
      <c r="J6409" s="97">
        <v>352</v>
      </c>
      <c r="K6409" s="98">
        <f t="shared" si="3424"/>
        <v>5042.9799999999996</v>
      </c>
      <c r="L6409" s="99">
        <f t="shared" si="3425"/>
        <v>1.0815399999999999</v>
      </c>
      <c r="M6409" s="100">
        <f t="shared" si="3426"/>
        <v>1.0590999999999999</v>
      </c>
      <c r="N6409" s="101">
        <f t="shared" si="3427"/>
        <v>0.97811300000000001</v>
      </c>
      <c r="O6409" s="100">
        <f t="shared" si="3428"/>
        <v>1</v>
      </c>
      <c r="P6409" s="98">
        <f t="shared" si="3429"/>
        <v>5650.1</v>
      </c>
      <c r="Q6409" s="97">
        <f t="shared" si="3430"/>
        <v>394.38</v>
      </c>
      <c r="R6409" s="97"/>
      <c r="S6409" s="97"/>
    </row>
    <row r="6410" spans="1:19" x14ac:dyDescent="0.25">
      <c r="A6410" s="89" t="s">
        <v>13352</v>
      </c>
      <c r="B6410" s="89" t="s">
        <v>12959</v>
      </c>
      <c r="C6410" s="89"/>
      <c r="D6410" s="89" t="s">
        <v>8333</v>
      </c>
      <c r="E6410" s="94" t="s">
        <v>49</v>
      </c>
      <c r="F6410" s="95" t="s">
        <v>50</v>
      </c>
      <c r="G6410" s="89" t="s">
        <v>51</v>
      </c>
      <c r="H6410" s="89" t="s">
        <v>13353</v>
      </c>
      <c r="I6410" s="96">
        <v>1</v>
      </c>
      <c r="J6410" s="97">
        <v>8879</v>
      </c>
      <c r="K6410" s="98">
        <f t="shared" si="3424"/>
        <v>12720.63</v>
      </c>
      <c r="L6410" s="99">
        <f t="shared" si="3425"/>
        <v>1.0815399999999999</v>
      </c>
      <c r="M6410" s="100">
        <f t="shared" si="3426"/>
        <v>1.0590999999999999</v>
      </c>
      <c r="N6410" s="101">
        <f t="shared" si="3427"/>
        <v>0.97811300000000001</v>
      </c>
      <c r="O6410" s="100">
        <f t="shared" si="3428"/>
        <v>1</v>
      </c>
      <c r="P6410" s="98">
        <f t="shared" si="3429"/>
        <v>14252.05</v>
      </c>
      <c r="Q6410" s="97">
        <f t="shared" si="3430"/>
        <v>9947.93</v>
      </c>
      <c r="R6410" s="97"/>
      <c r="S6410" s="97"/>
    </row>
    <row r="6411" spans="1:19" ht="22.5" x14ac:dyDescent="0.25">
      <c r="A6411" s="89" t="s">
        <v>13354</v>
      </c>
      <c r="B6411" s="89" t="s">
        <v>12959</v>
      </c>
      <c r="C6411" s="89"/>
      <c r="D6411" s="89" t="s">
        <v>8335</v>
      </c>
      <c r="E6411" s="94" t="s">
        <v>12977</v>
      </c>
      <c r="F6411" s="95" t="s">
        <v>12978</v>
      </c>
      <c r="G6411" s="89" t="s">
        <v>648</v>
      </c>
      <c r="H6411" s="89" t="s">
        <v>34</v>
      </c>
      <c r="I6411" s="96">
        <v>1</v>
      </c>
      <c r="J6411" s="97">
        <v>89472</v>
      </c>
      <c r="K6411" s="98">
        <f t="shared" si="3424"/>
        <v>22368</v>
      </c>
      <c r="L6411" s="99">
        <f t="shared" si="3425"/>
        <v>1.0815399999999999</v>
      </c>
      <c r="M6411" s="100">
        <f t="shared" si="3426"/>
        <v>1.0590999999999999</v>
      </c>
      <c r="N6411" s="101">
        <f t="shared" si="3427"/>
        <v>0.97811300000000001</v>
      </c>
      <c r="O6411" s="100">
        <f t="shared" si="3428"/>
        <v>1</v>
      </c>
      <c r="P6411" s="98">
        <f t="shared" si="3429"/>
        <v>25060.85</v>
      </c>
      <c r="Q6411" s="97">
        <f t="shared" si="3430"/>
        <v>100243.4</v>
      </c>
      <c r="R6411" s="97"/>
      <c r="S6411" s="97"/>
    </row>
    <row r="6412" spans="1:19" ht="22.5" x14ac:dyDescent="0.25">
      <c r="A6412" s="89" t="s">
        <v>13355</v>
      </c>
      <c r="B6412" s="89" t="s">
        <v>12959</v>
      </c>
      <c r="C6412" s="89"/>
      <c r="D6412" s="89" t="s">
        <v>9439</v>
      </c>
      <c r="E6412" s="94" t="s">
        <v>13356</v>
      </c>
      <c r="F6412" s="95" t="s">
        <v>13357</v>
      </c>
      <c r="G6412" s="89" t="s">
        <v>648</v>
      </c>
      <c r="H6412" s="89" t="s">
        <v>12</v>
      </c>
      <c r="I6412" s="96">
        <v>1</v>
      </c>
      <c r="J6412" s="97">
        <v>136577</v>
      </c>
      <c r="K6412" s="98">
        <f t="shared" si="3424"/>
        <v>136577</v>
      </c>
      <c r="L6412" s="99">
        <f t="shared" si="3425"/>
        <v>1.0815399999999999</v>
      </c>
      <c r="M6412" s="100">
        <f t="shared" si="3426"/>
        <v>1.0590999999999999</v>
      </c>
      <c r="N6412" s="101">
        <f t="shared" si="3427"/>
        <v>0.97811300000000001</v>
      </c>
      <c r="O6412" s="100">
        <f t="shared" si="3428"/>
        <v>1</v>
      </c>
      <c r="P6412" s="98">
        <f t="shared" si="3429"/>
        <v>153019.28</v>
      </c>
      <c r="Q6412" s="97">
        <f t="shared" si="3430"/>
        <v>153019.28</v>
      </c>
      <c r="R6412" s="97"/>
      <c r="S6412" s="97"/>
    </row>
    <row r="6413" spans="1:19" ht="22.5" x14ac:dyDescent="0.25">
      <c r="A6413" s="89" t="s">
        <v>13358</v>
      </c>
      <c r="B6413" s="89" t="s">
        <v>12959</v>
      </c>
      <c r="C6413" s="89"/>
      <c r="D6413" s="89" t="s">
        <v>9443</v>
      </c>
      <c r="E6413" s="94" t="s">
        <v>13359</v>
      </c>
      <c r="F6413" s="95" t="s">
        <v>13360</v>
      </c>
      <c r="G6413" s="89" t="s">
        <v>648</v>
      </c>
      <c r="H6413" s="89" t="s">
        <v>12</v>
      </c>
      <c r="I6413" s="96">
        <v>1</v>
      </c>
      <c r="J6413" s="97">
        <v>283850</v>
      </c>
      <c r="K6413" s="98">
        <f t="shared" si="3424"/>
        <v>283850</v>
      </c>
      <c r="L6413" s="99">
        <f t="shared" si="3425"/>
        <v>1.0815399999999999</v>
      </c>
      <c r="M6413" s="100">
        <f t="shared" si="3426"/>
        <v>1.0590999999999999</v>
      </c>
      <c r="N6413" s="101">
        <f t="shared" si="3427"/>
        <v>0.97811300000000001</v>
      </c>
      <c r="O6413" s="100">
        <f t="shared" si="3428"/>
        <v>1</v>
      </c>
      <c r="P6413" s="98">
        <f t="shared" si="3429"/>
        <v>318022.23</v>
      </c>
      <c r="Q6413" s="97">
        <f t="shared" si="3430"/>
        <v>318022.23</v>
      </c>
      <c r="R6413" s="97"/>
      <c r="S6413" s="97"/>
    </row>
    <row r="6414" spans="1:19" ht="22.5" x14ac:dyDescent="0.25">
      <c r="A6414" s="89" t="s">
        <v>13361</v>
      </c>
      <c r="B6414" s="89" t="s">
        <v>12959</v>
      </c>
      <c r="C6414" s="89"/>
      <c r="D6414" s="89" t="s">
        <v>9448</v>
      </c>
      <c r="E6414" s="94" t="s">
        <v>13362</v>
      </c>
      <c r="F6414" s="95" t="s">
        <v>13363</v>
      </c>
      <c r="G6414" s="89" t="s">
        <v>648</v>
      </c>
      <c r="H6414" s="89" t="s">
        <v>12</v>
      </c>
      <c r="I6414" s="96">
        <v>1</v>
      </c>
      <c r="J6414" s="97">
        <v>123132</v>
      </c>
      <c r="K6414" s="98">
        <f t="shared" si="3424"/>
        <v>123132</v>
      </c>
      <c r="L6414" s="99">
        <f t="shared" si="3425"/>
        <v>1.0815399999999999</v>
      </c>
      <c r="M6414" s="100">
        <f t="shared" si="3426"/>
        <v>1.0590999999999999</v>
      </c>
      <c r="N6414" s="101">
        <f t="shared" si="3427"/>
        <v>0.97811300000000001</v>
      </c>
      <c r="O6414" s="100">
        <f t="shared" si="3428"/>
        <v>1</v>
      </c>
      <c r="P6414" s="98">
        <f t="shared" si="3429"/>
        <v>137955.66</v>
      </c>
      <c r="Q6414" s="97">
        <f t="shared" si="3430"/>
        <v>137955.66</v>
      </c>
      <c r="R6414" s="97"/>
      <c r="S6414" s="97"/>
    </row>
    <row r="6415" spans="1:19" ht="22.5" x14ac:dyDescent="0.25">
      <c r="A6415" s="89" t="s">
        <v>13364</v>
      </c>
      <c r="B6415" s="89" t="s">
        <v>12959</v>
      </c>
      <c r="C6415" s="89"/>
      <c r="D6415" s="89" t="s">
        <v>9452</v>
      </c>
      <c r="E6415" s="94" t="s">
        <v>13365</v>
      </c>
      <c r="F6415" s="95" t="s">
        <v>13366</v>
      </c>
      <c r="G6415" s="89" t="s">
        <v>648</v>
      </c>
      <c r="H6415" s="89" t="s">
        <v>12</v>
      </c>
      <c r="I6415" s="96">
        <v>1</v>
      </c>
      <c r="J6415" s="97">
        <v>111353</v>
      </c>
      <c r="K6415" s="98">
        <f t="shared" si="3424"/>
        <v>111353</v>
      </c>
      <c r="L6415" s="99">
        <f t="shared" si="3425"/>
        <v>1.0815399999999999</v>
      </c>
      <c r="M6415" s="100">
        <f t="shared" si="3426"/>
        <v>1.0590999999999999</v>
      </c>
      <c r="N6415" s="101">
        <f t="shared" si="3427"/>
        <v>0.97811300000000001</v>
      </c>
      <c r="O6415" s="100">
        <f t="shared" si="3428"/>
        <v>1</v>
      </c>
      <c r="P6415" s="98">
        <f t="shared" si="3429"/>
        <v>124758.6</v>
      </c>
      <c r="Q6415" s="97">
        <f t="shared" si="3430"/>
        <v>124758.6</v>
      </c>
      <c r="R6415" s="97"/>
      <c r="S6415" s="97"/>
    </row>
    <row r="6416" spans="1:19" x14ac:dyDescent="0.25">
      <c r="A6416" s="89"/>
      <c r="B6416" s="90"/>
      <c r="C6416" s="90"/>
      <c r="D6416" s="91"/>
      <c r="E6416" s="92"/>
      <c r="F6416" s="92" t="s">
        <v>13367</v>
      </c>
      <c r="G6416" s="91"/>
      <c r="H6416" s="91"/>
      <c r="I6416" s="93">
        <v>1</v>
      </c>
      <c r="J6416" s="91"/>
      <c r="K6416" s="98"/>
      <c r="L6416" s="99"/>
      <c r="M6416" s="100"/>
      <c r="N6416" s="101"/>
      <c r="O6416" s="100"/>
      <c r="P6416" s="98"/>
      <c r="Q6416" s="91"/>
      <c r="R6416" s="91"/>
      <c r="S6416" s="91"/>
    </row>
    <row r="6417" spans="1:19" ht="22.5" x14ac:dyDescent="0.25">
      <c r="A6417" s="89" t="s">
        <v>13368</v>
      </c>
      <c r="B6417" s="89" t="s">
        <v>12959</v>
      </c>
      <c r="C6417" s="89"/>
      <c r="D6417" s="89" t="s">
        <v>9456</v>
      </c>
      <c r="E6417" s="94" t="s">
        <v>10512</v>
      </c>
      <c r="F6417" s="95" t="s">
        <v>10513</v>
      </c>
      <c r="G6417" s="89" t="s">
        <v>37</v>
      </c>
      <c r="H6417" s="89" t="s">
        <v>13369</v>
      </c>
      <c r="I6417" s="96">
        <v>1</v>
      </c>
      <c r="J6417" s="97">
        <v>4596</v>
      </c>
      <c r="K6417" s="98">
        <f t="shared" ref="K6417:K6431" si="3431">J6417/H6417</f>
        <v>75592.11</v>
      </c>
      <c r="L6417" s="99">
        <f t="shared" ref="L6417:L6431" si="3432">$L$8</f>
        <v>1.0815399999999999</v>
      </c>
      <c r="M6417" s="100">
        <f t="shared" ref="M6417:M6431" si="3433">$M$8</f>
        <v>1.0590999999999999</v>
      </c>
      <c r="N6417" s="101">
        <f t="shared" ref="N6417:N6431" si="3434">$N$8</f>
        <v>0.97811300000000001</v>
      </c>
      <c r="O6417" s="100">
        <f t="shared" ref="O6417:O6431" si="3435">$O$8</f>
        <v>1</v>
      </c>
      <c r="P6417" s="98">
        <f>K6417*L6417*M6417*N6417*O6417</f>
        <v>84692.52</v>
      </c>
      <c r="Q6417" s="97">
        <f t="shared" ref="Q6417:Q6431" si="3436">H6417*P6417</f>
        <v>5149.3100000000004</v>
      </c>
      <c r="R6417" s="97"/>
      <c r="S6417" s="97"/>
    </row>
    <row r="6418" spans="1:19" ht="22.5" x14ac:dyDescent="0.25">
      <c r="A6418" s="89" t="s">
        <v>13370</v>
      </c>
      <c r="B6418" s="89" t="s">
        <v>12959</v>
      </c>
      <c r="C6418" s="89"/>
      <c r="D6418" s="89" t="s">
        <v>9458</v>
      </c>
      <c r="E6418" s="94" t="s">
        <v>137</v>
      </c>
      <c r="F6418" s="95" t="s">
        <v>694</v>
      </c>
      <c r="G6418" s="89" t="s">
        <v>37</v>
      </c>
      <c r="H6418" s="89" t="s">
        <v>13371</v>
      </c>
      <c r="I6418" s="96">
        <v>1</v>
      </c>
      <c r="J6418" s="97">
        <v>994</v>
      </c>
      <c r="K6418" s="98">
        <f t="shared" si="3431"/>
        <v>88003.54</v>
      </c>
      <c r="L6418" s="99">
        <f t="shared" si="3432"/>
        <v>1.0815399999999999</v>
      </c>
      <c r="M6418" s="100">
        <f t="shared" si="3433"/>
        <v>1.0590999999999999</v>
      </c>
      <c r="N6418" s="101">
        <f t="shared" si="3434"/>
        <v>0.97811300000000001</v>
      </c>
      <c r="O6418" s="100">
        <f t="shared" si="3435"/>
        <v>1</v>
      </c>
      <c r="P6418" s="98">
        <f>K6418*L6418*M6418*N6418*O6418</f>
        <v>98598.14</v>
      </c>
      <c r="Q6418" s="97">
        <f t="shared" si="3436"/>
        <v>1113.67</v>
      </c>
      <c r="R6418" s="97"/>
      <c r="S6418" s="97"/>
    </row>
    <row r="6419" spans="1:19" ht="22.5" x14ac:dyDescent="0.25">
      <c r="A6419" s="89" t="s">
        <v>13372</v>
      </c>
      <c r="B6419" s="89" t="s">
        <v>12959</v>
      </c>
      <c r="C6419" s="89"/>
      <c r="D6419" s="89" t="s">
        <v>9462</v>
      </c>
      <c r="E6419" s="94" t="s">
        <v>31</v>
      </c>
      <c r="F6419" s="95" t="s">
        <v>32</v>
      </c>
      <c r="G6419" s="89" t="s">
        <v>27</v>
      </c>
      <c r="H6419" s="89" t="s">
        <v>13373</v>
      </c>
      <c r="I6419" s="96">
        <v>1</v>
      </c>
      <c r="J6419" s="97">
        <v>13250</v>
      </c>
      <c r="K6419" s="98">
        <f t="shared" si="3431"/>
        <v>689.74</v>
      </c>
      <c r="L6419" s="99">
        <f t="shared" si="3432"/>
        <v>1.0815399999999999</v>
      </c>
      <c r="M6419" s="100">
        <f t="shared" si="3433"/>
        <v>1.0590999999999999</v>
      </c>
      <c r="N6419" s="101">
        <f t="shared" si="3434"/>
        <v>0.97811300000000001</v>
      </c>
      <c r="O6419" s="100">
        <f t="shared" si="3435"/>
        <v>1</v>
      </c>
      <c r="P6419" s="98">
        <f>K6419*L6419*M6419*N6419*O6419+0.01</f>
        <v>772.79</v>
      </c>
      <c r="Q6419" s="97">
        <f t="shared" si="3436"/>
        <v>14845.3</v>
      </c>
      <c r="R6419" s="97"/>
      <c r="S6419" s="97"/>
    </row>
    <row r="6420" spans="1:19" ht="22.5" x14ac:dyDescent="0.25">
      <c r="A6420" s="89" t="s">
        <v>13374</v>
      </c>
      <c r="B6420" s="89" t="s">
        <v>12959</v>
      </c>
      <c r="C6420" s="89"/>
      <c r="D6420" s="89" t="s">
        <v>9466</v>
      </c>
      <c r="E6420" s="94" t="s">
        <v>5517</v>
      </c>
      <c r="F6420" s="95" t="s">
        <v>12082</v>
      </c>
      <c r="G6420" s="89" t="s">
        <v>51</v>
      </c>
      <c r="H6420" s="89" t="s">
        <v>5793</v>
      </c>
      <c r="I6420" s="96">
        <v>1</v>
      </c>
      <c r="J6420" s="97">
        <v>3005</v>
      </c>
      <c r="K6420" s="98">
        <f t="shared" si="3431"/>
        <v>170351.47</v>
      </c>
      <c r="L6420" s="99">
        <f t="shared" si="3432"/>
        <v>1.0815399999999999</v>
      </c>
      <c r="M6420" s="100">
        <f t="shared" si="3433"/>
        <v>1.0590999999999999</v>
      </c>
      <c r="N6420" s="101">
        <f t="shared" si="3434"/>
        <v>0.97811300000000001</v>
      </c>
      <c r="O6420" s="100">
        <f t="shared" si="3435"/>
        <v>1</v>
      </c>
      <c r="P6420" s="98">
        <f t="shared" ref="P6420:P6431" si="3437">K6420*L6420*M6420*N6420*O6420</f>
        <v>190859.8</v>
      </c>
      <c r="Q6420" s="97">
        <f t="shared" si="3436"/>
        <v>3366.77</v>
      </c>
      <c r="R6420" s="97"/>
      <c r="S6420" s="97"/>
    </row>
    <row r="6421" spans="1:19" ht="22.5" x14ac:dyDescent="0.25">
      <c r="A6421" s="89" t="s">
        <v>13375</v>
      </c>
      <c r="B6421" s="89" t="s">
        <v>12959</v>
      </c>
      <c r="C6421" s="89"/>
      <c r="D6421" s="89" t="s">
        <v>9470</v>
      </c>
      <c r="E6421" s="94" t="s">
        <v>5521</v>
      </c>
      <c r="F6421" s="95" t="s">
        <v>5522</v>
      </c>
      <c r="G6421" s="89" t="s">
        <v>37</v>
      </c>
      <c r="H6421" s="89" t="s">
        <v>13376</v>
      </c>
      <c r="I6421" s="96">
        <v>1</v>
      </c>
      <c r="J6421" s="97">
        <v>47</v>
      </c>
      <c r="K6421" s="98">
        <f t="shared" si="3431"/>
        <v>4196.43</v>
      </c>
      <c r="L6421" s="99">
        <f t="shared" si="3432"/>
        <v>1.0815399999999999</v>
      </c>
      <c r="M6421" s="100">
        <f t="shared" si="3433"/>
        <v>1.0590999999999999</v>
      </c>
      <c r="N6421" s="101">
        <f t="shared" si="3434"/>
        <v>0.97811300000000001</v>
      </c>
      <c r="O6421" s="100">
        <f t="shared" si="3435"/>
        <v>1</v>
      </c>
      <c r="P6421" s="98">
        <f t="shared" si="3437"/>
        <v>4701.63</v>
      </c>
      <c r="Q6421" s="97">
        <f t="shared" si="3436"/>
        <v>52.66</v>
      </c>
      <c r="R6421" s="97"/>
      <c r="S6421" s="97"/>
    </row>
    <row r="6422" spans="1:19" x14ac:dyDescent="0.25">
      <c r="A6422" s="89" t="s">
        <v>13377</v>
      </c>
      <c r="B6422" s="89" t="s">
        <v>12959</v>
      </c>
      <c r="C6422" s="89"/>
      <c r="D6422" s="89" t="s">
        <v>9474</v>
      </c>
      <c r="E6422" s="94" t="s">
        <v>49</v>
      </c>
      <c r="F6422" s="95" t="s">
        <v>50</v>
      </c>
      <c r="G6422" s="89" t="s">
        <v>51</v>
      </c>
      <c r="H6422" s="89" t="s">
        <v>13378</v>
      </c>
      <c r="I6422" s="96">
        <v>1</v>
      </c>
      <c r="J6422" s="97">
        <v>1426</v>
      </c>
      <c r="K6422" s="98">
        <f t="shared" si="3431"/>
        <v>12732.14</v>
      </c>
      <c r="L6422" s="99">
        <f t="shared" si="3432"/>
        <v>1.0815399999999999</v>
      </c>
      <c r="M6422" s="100">
        <f t="shared" si="3433"/>
        <v>1.0590999999999999</v>
      </c>
      <c r="N6422" s="101">
        <f t="shared" si="3434"/>
        <v>0.97811300000000001</v>
      </c>
      <c r="O6422" s="100">
        <f t="shared" si="3435"/>
        <v>1</v>
      </c>
      <c r="P6422" s="98">
        <f t="shared" si="3437"/>
        <v>14264.94</v>
      </c>
      <c r="Q6422" s="97">
        <f t="shared" si="3436"/>
        <v>1597.67</v>
      </c>
      <c r="R6422" s="97"/>
      <c r="S6422" s="97"/>
    </row>
    <row r="6423" spans="1:19" x14ac:dyDescent="0.25">
      <c r="A6423" s="89" t="s">
        <v>13379</v>
      </c>
      <c r="B6423" s="89" t="s">
        <v>12959</v>
      </c>
      <c r="C6423" s="89"/>
      <c r="D6423" s="89" t="s">
        <v>9478</v>
      </c>
      <c r="E6423" s="94" t="s">
        <v>552</v>
      </c>
      <c r="F6423" s="95" t="s">
        <v>553</v>
      </c>
      <c r="G6423" s="89" t="s">
        <v>81</v>
      </c>
      <c r="H6423" s="89" t="s">
        <v>7569</v>
      </c>
      <c r="I6423" s="96">
        <v>1</v>
      </c>
      <c r="J6423" s="97">
        <v>10358</v>
      </c>
      <c r="K6423" s="98">
        <f t="shared" si="3431"/>
        <v>2157.92</v>
      </c>
      <c r="L6423" s="99">
        <f t="shared" si="3432"/>
        <v>1.0815399999999999</v>
      </c>
      <c r="M6423" s="100">
        <f t="shared" si="3433"/>
        <v>1.0590999999999999</v>
      </c>
      <c r="N6423" s="101">
        <f t="shared" si="3434"/>
        <v>0.97811300000000001</v>
      </c>
      <c r="O6423" s="100">
        <f t="shared" si="3435"/>
        <v>1</v>
      </c>
      <c r="P6423" s="98">
        <f t="shared" si="3437"/>
        <v>2417.71</v>
      </c>
      <c r="Q6423" s="97">
        <f t="shared" si="3436"/>
        <v>11605.01</v>
      </c>
      <c r="R6423" s="97"/>
      <c r="S6423" s="97"/>
    </row>
    <row r="6424" spans="1:19" ht="22.5" x14ac:dyDescent="0.25">
      <c r="A6424" s="89" t="s">
        <v>13380</v>
      </c>
      <c r="B6424" s="89" t="s">
        <v>12959</v>
      </c>
      <c r="C6424" s="89"/>
      <c r="D6424" s="89" t="s">
        <v>9480</v>
      </c>
      <c r="E6424" s="94" t="s">
        <v>12087</v>
      </c>
      <c r="F6424" s="95" t="s">
        <v>12088</v>
      </c>
      <c r="G6424" s="89" t="s">
        <v>81</v>
      </c>
      <c r="H6424" s="89" t="s">
        <v>13094</v>
      </c>
      <c r="I6424" s="96">
        <v>1</v>
      </c>
      <c r="J6424" s="97">
        <v>1131</v>
      </c>
      <c r="K6424" s="98">
        <f t="shared" si="3431"/>
        <v>196.35</v>
      </c>
      <c r="L6424" s="99">
        <f t="shared" si="3432"/>
        <v>1.0815399999999999</v>
      </c>
      <c r="M6424" s="100">
        <f t="shared" si="3433"/>
        <v>1.0590999999999999</v>
      </c>
      <c r="N6424" s="101">
        <f t="shared" si="3434"/>
        <v>0.97811300000000001</v>
      </c>
      <c r="O6424" s="100">
        <f t="shared" si="3435"/>
        <v>1</v>
      </c>
      <c r="P6424" s="98">
        <f t="shared" si="3437"/>
        <v>219.99</v>
      </c>
      <c r="Q6424" s="97">
        <f t="shared" si="3436"/>
        <v>1267.1400000000001</v>
      </c>
      <c r="R6424" s="97"/>
      <c r="S6424" s="97"/>
    </row>
    <row r="6425" spans="1:19" ht="22.5" x14ac:dyDescent="0.25">
      <c r="A6425" s="89" t="s">
        <v>13381</v>
      </c>
      <c r="B6425" s="89" t="s">
        <v>12959</v>
      </c>
      <c r="C6425" s="89"/>
      <c r="D6425" s="89" t="s">
        <v>9482</v>
      </c>
      <c r="E6425" s="94" t="s">
        <v>12090</v>
      </c>
      <c r="F6425" s="95" t="s">
        <v>12091</v>
      </c>
      <c r="G6425" s="89" t="s">
        <v>37</v>
      </c>
      <c r="H6425" s="89" t="s">
        <v>9322</v>
      </c>
      <c r="I6425" s="96">
        <v>1</v>
      </c>
      <c r="J6425" s="97">
        <v>258</v>
      </c>
      <c r="K6425" s="98">
        <f t="shared" si="3431"/>
        <v>5039.0600000000004</v>
      </c>
      <c r="L6425" s="99">
        <f t="shared" si="3432"/>
        <v>1.0815399999999999</v>
      </c>
      <c r="M6425" s="100">
        <f t="shared" si="3433"/>
        <v>1.0590999999999999</v>
      </c>
      <c r="N6425" s="101">
        <f t="shared" si="3434"/>
        <v>0.97811300000000001</v>
      </c>
      <c r="O6425" s="100">
        <f t="shared" si="3435"/>
        <v>1</v>
      </c>
      <c r="P6425" s="98">
        <f t="shared" si="3437"/>
        <v>5645.7</v>
      </c>
      <c r="Q6425" s="97">
        <f t="shared" si="3436"/>
        <v>289.06</v>
      </c>
      <c r="R6425" s="97"/>
      <c r="S6425" s="97"/>
    </row>
    <row r="6426" spans="1:19" x14ac:dyDescent="0.25">
      <c r="A6426" s="89" t="s">
        <v>13382</v>
      </c>
      <c r="B6426" s="89" t="s">
        <v>12959</v>
      </c>
      <c r="C6426" s="89"/>
      <c r="D6426" s="89" t="s">
        <v>9486</v>
      </c>
      <c r="E6426" s="94" t="s">
        <v>49</v>
      </c>
      <c r="F6426" s="95" t="s">
        <v>50</v>
      </c>
      <c r="G6426" s="89" t="s">
        <v>51</v>
      </c>
      <c r="H6426" s="89" t="s">
        <v>13383</v>
      </c>
      <c r="I6426" s="96">
        <v>1</v>
      </c>
      <c r="J6426" s="97">
        <v>6516</v>
      </c>
      <c r="K6426" s="98">
        <f t="shared" si="3431"/>
        <v>12726.56</v>
      </c>
      <c r="L6426" s="99">
        <f t="shared" si="3432"/>
        <v>1.0815399999999999</v>
      </c>
      <c r="M6426" s="100">
        <f t="shared" si="3433"/>
        <v>1.0590999999999999</v>
      </c>
      <c r="N6426" s="101">
        <f t="shared" si="3434"/>
        <v>0.97811300000000001</v>
      </c>
      <c r="O6426" s="100">
        <f t="shared" si="3435"/>
        <v>1</v>
      </c>
      <c r="P6426" s="98">
        <f t="shared" si="3437"/>
        <v>14258.69</v>
      </c>
      <c r="Q6426" s="97">
        <f t="shared" si="3436"/>
        <v>7300.45</v>
      </c>
      <c r="R6426" s="97"/>
      <c r="S6426" s="97"/>
    </row>
    <row r="6427" spans="1:19" ht="22.5" x14ac:dyDescent="0.25">
      <c r="A6427" s="89" t="s">
        <v>13384</v>
      </c>
      <c r="B6427" s="89" t="s">
        <v>12959</v>
      </c>
      <c r="C6427" s="89"/>
      <c r="D6427" s="89" t="s">
        <v>9490</v>
      </c>
      <c r="E6427" s="94" t="s">
        <v>12977</v>
      </c>
      <c r="F6427" s="95" t="s">
        <v>12978</v>
      </c>
      <c r="G6427" s="89" t="s">
        <v>648</v>
      </c>
      <c r="H6427" s="89" t="s">
        <v>34</v>
      </c>
      <c r="I6427" s="96">
        <v>1</v>
      </c>
      <c r="J6427" s="97">
        <v>89472</v>
      </c>
      <c r="K6427" s="98">
        <f t="shared" si="3431"/>
        <v>22368</v>
      </c>
      <c r="L6427" s="99">
        <f t="shared" si="3432"/>
        <v>1.0815399999999999</v>
      </c>
      <c r="M6427" s="100">
        <f t="shared" si="3433"/>
        <v>1.0590999999999999</v>
      </c>
      <c r="N6427" s="101">
        <f t="shared" si="3434"/>
        <v>0.97811300000000001</v>
      </c>
      <c r="O6427" s="100">
        <f t="shared" si="3435"/>
        <v>1</v>
      </c>
      <c r="P6427" s="98">
        <f t="shared" si="3437"/>
        <v>25060.85</v>
      </c>
      <c r="Q6427" s="97">
        <f t="shared" si="3436"/>
        <v>100243.4</v>
      </c>
      <c r="R6427" s="97"/>
      <c r="S6427" s="97"/>
    </row>
    <row r="6428" spans="1:19" ht="22.5" x14ac:dyDescent="0.25">
      <c r="A6428" s="89" t="s">
        <v>13385</v>
      </c>
      <c r="B6428" s="89" t="s">
        <v>12959</v>
      </c>
      <c r="C6428" s="89"/>
      <c r="D6428" s="89" t="s">
        <v>9494</v>
      </c>
      <c r="E6428" s="94" t="s">
        <v>13386</v>
      </c>
      <c r="F6428" s="95" t="s">
        <v>13387</v>
      </c>
      <c r="G6428" s="89" t="s">
        <v>648</v>
      </c>
      <c r="H6428" s="89" t="s">
        <v>12</v>
      </c>
      <c r="I6428" s="96">
        <v>1</v>
      </c>
      <c r="J6428" s="97">
        <v>101467</v>
      </c>
      <c r="K6428" s="98">
        <f t="shared" si="3431"/>
        <v>101467</v>
      </c>
      <c r="L6428" s="99">
        <f t="shared" si="3432"/>
        <v>1.0815399999999999</v>
      </c>
      <c r="M6428" s="100">
        <f t="shared" si="3433"/>
        <v>1.0590999999999999</v>
      </c>
      <c r="N6428" s="101">
        <f t="shared" si="3434"/>
        <v>0.97811300000000001</v>
      </c>
      <c r="O6428" s="100">
        <f t="shared" si="3435"/>
        <v>1</v>
      </c>
      <c r="P6428" s="98">
        <f t="shared" si="3437"/>
        <v>113682.44</v>
      </c>
      <c r="Q6428" s="97">
        <f t="shared" si="3436"/>
        <v>113682.44</v>
      </c>
      <c r="R6428" s="97"/>
      <c r="S6428" s="97"/>
    </row>
    <row r="6429" spans="1:19" ht="22.5" x14ac:dyDescent="0.25">
      <c r="A6429" s="89" t="s">
        <v>13388</v>
      </c>
      <c r="B6429" s="89" t="s">
        <v>12959</v>
      </c>
      <c r="C6429" s="89"/>
      <c r="D6429" s="89" t="s">
        <v>9498</v>
      </c>
      <c r="E6429" s="94" t="s">
        <v>13389</v>
      </c>
      <c r="F6429" s="95" t="s">
        <v>13390</v>
      </c>
      <c r="G6429" s="89" t="s">
        <v>648</v>
      </c>
      <c r="H6429" s="89" t="s">
        <v>12</v>
      </c>
      <c r="I6429" s="96">
        <v>1</v>
      </c>
      <c r="J6429" s="97">
        <v>109940</v>
      </c>
      <c r="K6429" s="98">
        <f t="shared" si="3431"/>
        <v>109940</v>
      </c>
      <c r="L6429" s="99">
        <f t="shared" si="3432"/>
        <v>1.0815399999999999</v>
      </c>
      <c r="M6429" s="100">
        <f t="shared" si="3433"/>
        <v>1.0590999999999999</v>
      </c>
      <c r="N6429" s="101">
        <f t="shared" si="3434"/>
        <v>0.97811300000000001</v>
      </c>
      <c r="O6429" s="100">
        <f t="shared" si="3435"/>
        <v>1</v>
      </c>
      <c r="P6429" s="98">
        <f t="shared" si="3437"/>
        <v>123175.5</v>
      </c>
      <c r="Q6429" s="97">
        <f t="shared" si="3436"/>
        <v>123175.5</v>
      </c>
      <c r="R6429" s="97"/>
      <c r="S6429" s="97"/>
    </row>
    <row r="6430" spans="1:19" ht="22.5" x14ac:dyDescent="0.25">
      <c r="A6430" s="89" t="s">
        <v>13391</v>
      </c>
      <c r="B6430" s="89" t="s">
        <v>12959</v>
      </c>
      <c r="C6430" s="89"/>
      <c r="D6430" s="89" t="s">
        <v>9501</v>
      </c>
      <c r="E6430" s="94" t="s">
        <v>13392</v>
      </c>
      <c r="F6430" s="95" t="s">
        <v>13393</v>
      </c>
      <c r="G6430" s="89" t="s">
        <v>648</v>
      </c>
      <c r="H6430" s="89" t="s">
        <v>12</v>
      </c>
      <c r="I6430" s="96">
        <v>1</v>
      </c>
      <c r="J6430" s="97">
        <v>111677</v>
      </c>
      <c r="K6430" s="98">
        <f t="shared" si="3431"/>
        <v>111677</v>
      </c>
      <c r="L6430" s="99">
        <f t="shared" si="3432"/>
        <v>1.0815399999999999</v>
      </c>
      <c r="M6430" s="100">
        <f t="shared" si="3433"/>
        <v>1.0590999999999999</v>
      </c>
      <c r="N6430" s="101">
        <f t="shared" si="3434"/>
        <v>0.97811300000000001</v>
      </c>
      <c r="O6430" s="100">
        <f t="shared" si="3435"/>
        <v>1</v>
      </c>
      <c r="P6430" s="98">
        <f t="shared" si="3437"/>
        <v>125121.61</v>
      </c>
      <c r="Q6430" s="97">
        <f t="shared" si="3436"/>
        <v>125121.61</v>
      </c>
      <c r="R6430" s="97"/>
      <c r="S6430" s="97"/>
    </row>
    <row r="6431" spans="1:19" ht="22.5" x14ac:dyDescent="0.25">
      <c r="A6431" s="89" t="s">
        <v>13394</v>
      </c>
      <c r="B6431" s="89" t="s">
        <v>12959</v>
      </c>
      <c r="C6431" s="89"/>
      <c r="D6431" s="89" t="s">
        <v>9506</v>
      </c>
      <c r="E6431" s="94" t="s">
        <v>13395</v>
      </c>
      <c r="F6431" s="95" t="s">
        <v>13396</v>
      </c>
      <c r="G6431" s="89" t="s">
        <v>648</v>
      </c>
      <c r="H6431" s="89" t="s">
        <v>12</v>
      </c>
      <c r="I6431" s="96">
        <v>1</v>
      </c>
      <c r="J6431" s="97">
        <v>111695</v>
      </c>
      <c r="K6431" s="98">
        <f t="shared" si="3431"/>
        <v>111695</v>
      </c>
      <c r="L6431" s="99">
        <f t="shared" si="3432"/>
        <v>1.0815399999999999</v>
      </c>
      <c r="M6431" s="100">
        <f t="shared" si="3433"/>
        <v>1.0590999999999999</v>
      </c>
      <c r="N6431" s="101">
        <f t="shared" si="3434"/>
        <v>0.97811300000000001</v>
      </c>
      <c r="O6431" s="100">
        <f t="shared" si="3435"/>
        <v>1</v>
      </c>
      <c r="P6431" s="98">
        <f t="shared" si="3437"/>
        <v>125141.78</v>
      </c>
      <c r="Q6431" s="97">
        <f t="shared" si="3436"/>
        <v>125141.78</v>
      </c>
      <c r="R6431" s="97"/>
      <c r="S6431" s="97"/>
    </row>
    <row r="6432" spans="1:19" x14ac:dyDescent="0.25">
      <c r="A6432" s="89"/>
      <c r="B6432" s="90"/>
      <c r="C6432" s="90"/>
      <c r="D6432" s="91"/>
      <c r="E6432" s="92"/>
      <c r="F6432" s="92" t="s">
        <v>13397</v>
      </c>
      <c r="G6432" s="91"/>
      <c r="H6432" s="91"/>
      <c r="I6432" s="93">
        <v>1</v>
      </c>
      <c r="J6432" s="91"/>
      <c r="K6432" s="98"/>
      <c r="L6432" s="99"/>
      <c r="M6432" s="100"/>
      <c r="N6432" s="101"/>
      <c r="O6432" s="100"/>
      <c r="P6432" s="98"/>
      <c r="Q6432" s="91"/>
      <c r="R6432" s="91"/>
      <c r="S6432" s="91"/>
    </row>
    <row r="6433" spans="1:19" ht="22.5" x14ac:dyDescent="0.25">
      <c r="A6433" s="89" t="s">
        <v>13398</v>
      </c>
      <c r="B6433" s="89" t="s">
        <v>12959</v>
      </c>
      <c r="C6433" s="89"/>
      <c r="D6433" s="89" t="s">
        <v>2990</v>
      </c>
      <c r="E6433" s="94" t="s">
        <v>10512</v>
      </c>
      <c r="F6433" s="95" t="s">
        <v>10513</v>
      </c>
      <c r="G6433" s="89" t="s">
        <v>37</v>
      </c>
      <c r="H6433" s="89" t="s">
        <v>13399</v>
      </c>
      <c r="I6433" s="96">
        <v>1</v>
      </c>
      <c r="J6433" s="97">
        <v>1222</v>
      </c>
      <c r="K6433" s="98">
        <f t="shared" ref="K6433:K6444" si="3438">J6433/H6433</f>
        <v>75618.81</v>
      </c>
      <c r="L6433" s="99">
        <f t="shared" ref="L6433:L6444" si="3439">$L$8</f>
        <v>1.0815399999999999</v>
      </c>
      <c r="M6433" s="100">
        <f t="shared" ref="M6433:M6444" si="3440">$M$8</f>
        <v>1.0590999999999999</v>
      </c>
      <c r="N6433" s="101">
        <f t="shared" ref="N6433:N6444" si="3441">$N$8</f>
        <v>0.97811300000000001</v>
      </c>
      <c r="O6433" s="100">
        <f t="shared" ref="O6433:O6444" si="3442">$O$8</f>
        <v>1</v>
      </c>
      <c r="P6433" s="98">
        <f t="shared" ref="P6433:P6444" si="3443">K6433*L6433*M6433*N6433*O6433</f>
        <v>84722.43</v>
      </c>
      <c r="Q6433" s="97">
        <f t="shared" ref="Q6433:Q6444" si="3444">H6433*P6433</f>
        <v>1369.11</v>
      </c>
      <c r="R6433" s="97"/>
      <c r="S6433" s="97"/>
    </row>
    <row r="6434" spans="1:19" ht="22.5" x14ac:dyDescent="0.25">
      <c r="A6434" s="89" t="s">
        <v>13400</v>
      </c>
      <c r="B6434" s="89" t="s">
        <v>12959</v>
      </c>
      <c r="C6434" s="89"/>
      <c r="D6434" s="89" t="s">
        <v>9511</v>
      </c>
      <c r="E6434" s="94" t="s">
        <v>137</v>
      </c>
      <c r="F6434" s="95" t="s">
        <v>694</v>
      </c>
      <c r="G6434" s="89" t="s">
        <v>37</v>
      </c>
      <c r="H6434" s="89" t="s">
        <v>13401</v>
      </c>
      <c r="I6434" s="96">
        <v>1</v>
      </c>
      <c r="J6434" s="97">
        <v>429</v>
      </c>
      <c r="K6434" s="98">
        <f t="shared" si="3438"/>
        <v>88054.19</v>
      </c>
      <c r="L6434" s="99">
        <f t="shared" si="3439"/>
        <v>1.0815399999999999</v>
      </c>
      <c r="M6434" s="100">
        <f t="shared" si="3440"/>
        <v>1.0590999999999999</v>
      </c>
      <c r="N6434" s="101">
        <f t="shared" si="3441"/>
        <v>0.97811300000000001</v>
      </c>
      <c r="O6434" s="100">
        <f t="shared" si="3442"/>
        <v>1</v>
      </c>
      <c r="P6434" s="98">
        <f t="shared" si="3443"/>
        <v>98654.89</v>
      </c>
      <c r="Q6434" s="97">
        <f t="shared" si="3444"/>
        <v>480.65</v>
      </c>
      <c r="R6434" s="97"/>
      <c r="S6434" s="97"/>
    </row>
    <row r="6435" spans="1:19" ht="22.5" x14ac:dyDescent="0.25">
      <c r="A6435" s="89" t="s">
        <v>13402</v>
      </c>
      <c r="B6435" s="89" t="s">
        <v>12959</v>
      </c>
      <c r="C6435" s="89"/>
      <c r="D6435" s="89" t="s">
        <v>9518</v>
      </c>
      <c r="E6435" s="94" t="s">
        <v>31</v>
      </c>
      <c r="F6435" s="95" t="s">
        <v>32</v>
      </c>
      <c r="G6435" s="89" t="s">
        <v>27</v>
      </c>
      <c r="H6435" s="89" t="s">
        <v>13140</v>
      </c>
      <c r="I6435" s="96">
        <v>1</v>
      </c>
      <c r="J6435" s="97">
        <v>5746</v>
      </c>
      <c r="K6435" s="98">
        <f t="shared" si="3438"/>
        <v>689.8</v>
      </c>
      <c r="L6435" s="99">
        <f t="shared" si="3439"/>
        <v>1.0815399999999999</v>
      </c>
      <c r="M6435" s="100">
        <f t="shared" si="3440"/>
        <v>1.0590999999999999</v>
      </c>
      <c r="N6435" s="101">
        <f t="shared" si="3441"/>
        <v>0.97811300000000001</v>
      </c>
      <c r="O6435" s="100">
        <f t="shared" si="3442"/>
        <v>1</v>
      </c>
      <c r="P6435" s="98">
        <f t="shared" si="3443"/>
        <v>772.84</v>
      </c>
      <c r="Q6435" s="97">
        <f t="shared" si="3444"/>
        <v>6437.76</v>
      </c>
      <c r="R6435" s="97"/>
      <c r="S6435" s="97"/>
    </row>
    <row r="6436" spans="1:19" ht="22.5" x14ac:dyDescent="0.25">
      <c r="A6436" s="89" t="s">
        <v>13403</v>
      </c>
      <c r="B6436" s="89" t="s">
        <v>12959</v>
      </c>
      <c r="C6436" s="89"/>
      <c r="D6436" s="89" t="s">
        <v>9520</v>
      </c>
      <c r="E6436" s="94" t="s">
        <v>5517</v>
      </c>
      <c r="F6436" s="95" t="s">
        <v>12082</v>
      </c>
      <c r="G6436" s="89" t="s">
        <v>51</v>
      </c>
      <c r="H6436" s="89" t="s">
        <v>12103</v>
      </c>
      <c r="I6436" s="96">
        <v>1</v>
      </c>
      <c r="J6436" s="97">
        <v>751</v>
      </c>
      <c r="K6436" s="98">
        <f t="shared" si="3438"/>
        <v>170294.78</v>
      </c>
      <c r="L6436" s="99">
        <f t="shared" si="3439"/>
        <v>1.0815399999999999</v>
      </c>
      <c r="M6436" s="100">
        <f t="shared" si="3440"/>
        <v>1.0590999999999999</v>
      </c>
      <c r="N6436" s="101">
        <f t="shared" si="3441"/>
        <v>0.97811300000000001</v>
      </c>
      <c r="O6436" s="100">
        <f t="shared" si="3442"/>
        <v>1</v>
      </c>
      <c r="P6436" s="98">
        <f t="shared" si="3443"/>
        <v>190796.29</v>
      </c>
      <c r="Q6436" s="97">
        <f t="shared" si="3444"/>
        <v>841.41</v>
      </c>
      <c r="R6436" s="97"/>
      <c r="S6436" s="97"/>
    </row>
    <row r="6437" spans="1:19" ht="22.5" x14ac:dyDescent="0.25">
      <c r="A6437" s="89" t="s">
        <v>13404</v>
      </c>
      <c r="B6437" s="89" t="s">
        <v>12959</v>
      </c>
      <c r="C6437" s="89"/>
      <c r="D6437" s="89" t="s">
        <v>9524</v>
      </c>
      <c r="E6437" s="94" t="s">
        <v>5521</v>
      </c>
      <c r="F6437" s="95" t="s">
        <v>5522</v>
      </c>
      <c r="G6437" s="89" t="s">
        <v>37</v>
      </c>
      <c r="H6437" s="89" t="s">
        <v>8280</v>
      </c>
      <c r="I6437" s="96">
        <v>1</v>
      </c>
      <c r="J6437" s="97">
        <v>13</v>
      </c>
      <c r="K6437" s="98">
        <f t="shared" si="3438"/>
        <v>4642.8599999999997</v>
      </c>
      <c r="L6437" s="99">
        <f t="shared" si="3439"/>
        <v>1.0815399999999999</v>
      </c>
      <c r="M6437" s="100">
        <f t="shared" si="3440"/>
        <v>1.0590999999999999</v>
      </c>
      <c r="N6437" s="101">
        <f t="shared" si="3441"/>
        <v>0.97811300000000001</v>
      </c>
      <c r="O6437" s="100">
        <f t="shared" si="3442"/>
        <v>1</v>
      </c>
      <c r="P6437" s="98">
        <f t="shared" si="3443"/>
        <v>5201.8100000000004</v>
      </c>
      <c r="Q6437" s="97">
        <f t="shared" si="3444"/>
        <v>14.57</v>
      </c>
      <c r="R6437" s="97"/>
      <c r="S6437" s="97"/>
    </row>
    <row r="6438" spans="1:19" x14ac:dyDescent="0.25">
      <c r="A6438" s="89" t="s">
        <v>13405</v>
      </c>
      <c r="B6438" s="89" t="s">
        <v>12959</v>
      </c>
      <c r="C6438" s="89"/>
      <c r="D6438" s="89" t="s">
        <v>9526</v>
      </c>
      <c r="E6438" s="94" t="s">
        <v>49</v>
      </c>
      <c r="F6438" s="95" t="s">
        <v>50</v>
      </c>
      <c r="G6438" s="89" t="s">
        <v>51</v>
      </c>
      <c r="H6438" s="89" t="s">
        <v>12905</v>
      </c>
      <c r="I6438" s="96">
        <v>1</v>
      </c>
      <c r="J6438" s="97">
        <v>357</v>
      </c>
      <c r="K6438" s="98">
        <f t="shared" si="3438"/>
        <v>12750</v>
      </c>
      <c r="L6438" s="99">
        <f t="shared" si="3439"/>
        <v>1.0815399999999999</v>
      </c>
      <c r="M6438" s="100">
        <f t="shared" si="3440"/>
        <v>1.0590999999999999</v>
      </c>
      <c r="N6438" s="101">
        <f t="shared" si="3441"/>
        <v>0.97811300000000001</v>
      </c>
      <c r="O6438" s="100">
        <f t="shared" si="3442"/>
        <v>1</v>
      </c>
      <c r="P6438" s="98">
        <f t="shared" si="3443"/>
        <v>14284.95</v>
      </c>
      <c r="Q6438" s="97">
        <f t="shared" si="3444"/>
        <v>399.98</v>
      </c>
      <c r="R6438" s="97"/>
      <c r="S6438" s="97"/>
    </row>
    <row r="6439" spans="1:19" x14ac:dyDescent="0.25">
      <c r="A6439" s="89" t="s">
        <v>13406</v>
      </c>
      <c r="B6439" s="89" t="s">
        <v>12959</v>
      </c>
      <c r="C6439" s="89"/>
      <c r="D6439" s="89" t="s">
        <v>9530</v>
      </c>
      <c r="E6439" s="94" t="s">
        <v>552</v>
      </c>
      <c r="F6439" s="95" t="s">
        <v>553</v>
      </c>
      <c r="G6439" s="89" t="s">
        <v>81</v>
      </c>
      <c r="H6439" s="89" t="s">
        <v>7380</v>
      </c>
      <c r="I6439" s="96">
        <v>1</v>
      </c>
      <c r="J6439" s="97">
        <v>2590</v>
      </c>
      <c r="K6439" s="98">
        <f t="shared" si="3438"/>
        <v>2158.33</v>
      </c>
      <c r="L6439" s="99">
        <f t="shared" si="3439"/>
        <v>1.0815399999999999</v>
      </c>
      <c r="M6439" s="100">
        <f t="shared" si="3440"/>
        <v>1.0590999999999999</v>
      </c>
      <c r="N6439" s="101">
        <f t="shared" si="3441"/>
        <v>0.97811300000000001</v>
      </c>
      <c r="O6439" s="100">
        <f t="shared" si="3442"/>
        <v>1</v>
      </c>
      <c r="P6439" s="98">
        <f t="shared" si="3443"/>
        <v>2418.17</v>
      </c>
      <c r="Q6439" s="97">
        <f t="shared" si="3444"/>
        <v>2901.8</v>
      </c>
      <c r="R6439" s="97"/>
      <c r="S6439" s="97"/>
    </row>
    <row r="6440" spans="1:19" ht="22.5" x14ac:dyDescent="0.25">
      <c r="A6440" s="89" t="s">
        <v>13407</v>
      </c>
      <c r="B6440" s="89" t="s">
        <v>12959</v>
      </c>
      <c r="C6440" s="89"/>
      <c r="D6440" s="89" t="s">
        <v>9532</v>
      </c>
      <c r="E6440" s="94" t="s">
        <v>12087</v>
      </c>
      <c r="F6440" s="95" t="s">
        <v>12088</v>
      </c>
      <c r="G6440" s="89" t="s">
        <v>81</v>
      </c>
      <c r="H6440" s="89" t="s">
        <v>13045</v>
      </c>
      <c r="I6440" s="96">
        <v>1</v>
      </c>
      <c r="J6440" s="97">
        <v>283</v>
      </c>
      <c r="K6440" s="98">
        <f t="shared" si="3438"/>
        <v>196.53</v>
      </c>
      <c r="L6440" s="99">
        <f t="shared" si="3439"/>
        <v>1.0815399999999999</v>
      </c>
      <c r="M6440" s="100">
        <f t="shared" si="3440"/>
        <v>1.0590999999999999</v>
      </c>
      <c r="N6440" s="101">
        <f t="shared" si="3441"/>
        <v>0.97811300000000001</v>
      </c>
      <c r="O6440" s="100">
        <f t="shared" si="3442"/>
        <v>1</v>
      </c>
      <c r="P6440" s="98">
        <f t="shared" si="3443"/>
        <v>220.19</v>
      </c>
      <c r="Q6440" s="97">
        <f t="shared" si="3444"/>
        <v>317.07</v>
      </c>
      <c r="R6440" s="97"/>
      <c r="S6440" s="97"/>
    </row>
    <row r="6441" spans="1:19" ht="22.5" x14ac:dyDescent="0.25">
      <c r="A6441" s="89" t="s">
        <v>13408</v>
      </c>
      <c r="B6441" s="89" t="s">
        <v>12959</v>
      </c>
      <c r="C6441" s="89"/>
      <c r="D6441" s="89" t="s">
        <v>9536</v>
      </c>
      <c r="E6441" s="94" t="s">
        <v>12090</v>
      </c>
      <c r="F6441" s="95" t="s">
        <v>12091</v>
      </c>
      <c r="G6441" s="89" t="s">
        <v>37</v>
      </c>
      <c r="H6441" s="89" t="s">
        <v>13409</v>
      </c>
      <c r="I6441" s="96">
        <v>1</v>
      </c>
      <c r="J6441" s="97">
        <v>70</v>
      </c>
      <c r="K6441" s="98">
        <f t="shared" si="3438"/>
        <v>5057.8</v>
      </c>
      <c r="L6441" s="99">
        <f t="shared" si="3439"/>
        <v>1.0815399999999999</v>
      </c>
      <c r="M6441" s="100">
        <f t="shared" si="3440"/>
        <v>1.0590999999999999</v>
      </c>
      <c r="N6441" s="101">
        <f t="shared" si="3441"/>
        <v>0.97811300000000001</v>
      </c>
      <c r="O6441" s="100">
        <f t="shared" si="3442"/>
        <v>1</v>
      </c>
      <c r="P6441" s="98">
        <f t="shared" si="3443"/>
        <v>5666.7</v>
      </c>
      <c r="Q6441" s="97">
        <f t="shared" si="3444"/>
        <v>78.430000000000007</v>
      </c>
      <c r="R6441" s="97"/>
      <c r="S6441" s="97"/>
    </row>
    <row r="6442" spans="1:19" x14ac:dyDescent="0.25">
      <c r="A6442" s="89" t="s">
        <v>13410</v>
      </c>
      <c r="B6442" s="89" t="s">
        <v>12959</v>
      </c>
      <c r="C6442" s="89"/>
      <c r="D6442" s="89" t="s">
        <v>9538</v>
      </c>
      <c r="E6442" s="94" t="s">
        <v>49</v>
      </c>
      <c r="F6442" s="95" t="s">
        <v>50</v>
      </c>
      <c r="G6442" s="89" t="s">
        <v>51</v>
      </c>
      <c r="H6442" s="89" t="s">
        <v>13411</v>
      </c>
      <c r="I6442" s="96">
        <v>1</v>
      </c>
      <c r="J6442" s="97">
        <v>1761</v>
      </c>
      <c r="K6442" s="98">
        <f t="shared" si="3438"/>
        <v>12723.99</v>
      </c>
      <c r="L6442" s="99">
        <f t="shared" si="3439"/>
        <v>1.0815399999999999</v>
      </c>
      <c r="M6442" s="100">
        <f t="shared" si="3440"/>
        <v>1.0590999999999999</v>
      </c>
      <c r="N6442" s="101">
        <f t="shared" si="3441"/>
        <v>0.97811300000000001</v>
      </c>
      <c r="O6442" s="100">
        <f t="shared" si="3442"/>
        <v>1</v>
      </c>
      <c r="P6442" s="98">
        <f t="shared" si="3443"/>
        <v>14255.81</v>
      </c>
      <c r="Q6442" s="97">
        <f t="shared" si="3444"/>
        <v>1973</v>
      </c>
      <c r="R6442" s="97"/>
      <c r="S6442" s="97"/>
    </row>
    <row r="6443" spans="1:19" ht="22.5" x14ac:dyDescent="0.25">
      <c r="A6443" s="89" t="s">
        <v>13412</v>
      </c>
      <c r="B6443" s="89" t="s">
        <v>12959</v>
      </c>
      <c r="C6443" s="89"/>
      <c r="D6443" s="89" t="s">
        <v>9541</v>
      </c>
      <c r="E6443" s="94" t="s">
        <v>12977</v>
      </c>
      <c r="F6443" s="95" t="s">
        <v>12978</v>
      </c>
      <c r="G6443" s="89" t="s">
        <v>648</v>
      </c>
      <c r="H6443" s="89" t="s">
        <v>12</v>
      </c>
      <c r="I6443" s="96">
        <v>1</v>
      </c>
      <c r="J6443" s="97">
        <v>22367</v>
      </c>
      <c r="K6443" s="98">
        <f t="shared" si="3438"/>
        <v>22367</v>
      </c>
      <c r="L6443" s="99">
        <f t="shared" si="3439"/>
        <v>1.0815399999999999</v>
      </c>
      <c r="M6443" s="100">
        <f t="shared" si="3440"/>
        <v>1.0590999999999999</v>
      </c>
      <c r="N6443" s="101">
        <f t="shared" si="3441"/>
        <v>0.97811300000000001</v>
      </c>
      <c r="O6443" s="100">
        <f t="shared" si="3442"/>
        <v>1</v>
      </c>
      <c r="P6443" s="98">
        <f t="shared" si="3443"/>
        <v>25059.73</v>
      </c>
      <c r="Q6443" s="97">
        <f t="shared" si="3444"/>
        <v>25059.73</v>
      </c>
      <c r="R6443" s="97"/>
      <c r="S6443" s="97"/>
    </row>
    <row r="6444" spans="1:19" ht="22.5" x14ac:dyDescent="0.25">
      <c r="A6444" s="89" t="s">
        <v>13413</v>
      </c>
      <c r="B6444" s="89" t="s">
        <v>12959</v>
      </c>
      <c r="C6444" s="89"/>
      <c r="D6444" s="89" t="s">
        <v>9543</v>
      </c>
      <c r="E6444" s="94" t="s">
        <v>13414</v>
      </c>
      <c r="F6444" s="95" t="s">
        <v>13415</v>
      </c>
      <c r="G6444" s="89" t="s">
        <v>648</v>
      </c>
      <c r="H6444" s="89" t="s">
        <v>12</v>
      </c>
      <c r="I6444" s="96">
        <v>1</v>
      </c>
      <c r="J6444" s="97">
        <v>285922</v>
      </c>
      <c r="K6444" s="98">
        <f t="shared" si="3438"/>
        <v>285922</v>
      </c>
      <c r="L6444" s="99">
        <f t="shared" si="3439"/>
        <v>1.0815399999999999</v>
      </c>
      <c r="M6444" s="100">
        <f t="shared" si="3440"/>
        <v>1.0590999999999999</v>
      </c>
      <c r="N6444" s="101">
        <f t="shared" si="3441"/>
        <v>0.97811300000000001</v>
      </c>
      <c r="O6444" s="100">
        <f t="shared" si="3442"/>
        <v>1</v>
      </c>
      <c r="P6444" s="98">
        <f t="shared" si="3443"/>
        <v>320343.67999999999</v>
      </c>
      <c r="Q6444" s="97">
        <f t="shared" si="3444"/>
        <v>320343.67999999999</v>
      </c>
      <c r="R6444" s="97"/>
      <c r="S6444" s="97"/>
    </row>
    <row r="6445" spans="1:19" x14ac:dyDescent="0.25">
      <c r="A6445" s="82" t="s">
        <v>9524</v>
      </c>
      <c r="B6445" s="104"/>
      <c r="C6445" s="104"/>
      <c r="D6445" s="104"/>
      <c r="E6445" s="86"/>
      <c r="F6445" s="86" t="s">
        <v>6783</v>
      </c>
      <c r="G6445" s="82"/>
      <c r="H6445" s="82"/>
      <c r="I6445" s="87"/>
      <c r="J6445" s="88">
        <f>SUM(J6446:J6471)</f>
        <v>951322</v>
      </c>
      <c r="K6445" s="98"/>
      <c r="L6445" s="99"/>
      <c r="M6445" s="100"/>
      <c r="N6445" s="101"/>
      <c r="O6445" s="100"/>
      <c r="P6445" s="98"/>
      <c r="Q6445" s="88">
        <f>SUM(Q6446:Q6471)</f>
        <v>1065850.21</v>
      </c>
      <c r="R6445" s="88">
        <f t="shared" ref="R6445:S6445" si="3445">SUM(R6446:R6471)</f>
        <v>0</v>
      </c>
      <c r="S6445" s="88">
        <f t="shared" si="3445"/>
        <v>0</v>
      </c>
    </row>
    <row r="6446" spans="1:19" x14ac:dyDescent="0.25">
      <c r="A6446" s="89"/>
      <c r="B6446" s="90"/>
      <c r="C6446" s="90"/>
      <c r="D6446" s="91"/>
      <c r="E6446" s="92"/>
      <c r="F6446" s="92" t="s">
        <v>13417</v>
      </c>
      <c r="G6446" s="91"/>
      <c r="H6446" s="91"/>
      <c r="I6446" s="93">
        <v>1</v>
      </c>
      <c r="J6446" s="91"/>
      <c r="K6446" s="98"/>
      <c r="L6446" s="99"/>
      <c r="M6446" s="100"/>
      <c r="N6446" s="101"/>
      <c r="O6446" s="100"/>
      <c r="P6446" s="98"/>
      <c r="Q6446" s="91"/>
      <c r="R6446" s="91"/>
      <c r="S6446" s="91"/>
    </row>
    <row r="6447" spans="1:19" ht="22.5" x14ac:dyDescent="0.25">
      <c r="A6447" s="89" t="s">
        <v>13418</v>
      </c>
      <c r="B6447" s="89" t="s">
        <v>12959</v>
      </c>
      <c r="C6447" s="89"/>
      <c r="D6447" s="89" t="s">
        <v>931</v>
      </c>
      <c r="E6447" s="94" t="s">
        <v>10512</v>
      </c>
      <c r="F6447" s="95" t="s">
        <v>10513</v>
      </c>
      <c r="G6447" s="89" t="s">
        <v>37</v>
      </c>
      <c r="H6447" s="89" t="s">
        <v>13419</v>
      </c>
      <c r="I6447" s="96">
        <v>1</v>
      </c>
      <c r="J6447" s="97">
        <v>2516</v>
      </c>
      <c r="K6447" s="98">
        <f t="shared" ref="K6447:K6458" si="3446">J6447/H6447</f>
        <v>75510.2</v>
      </c>
      <c r="L6447" s="99">
        <f t="shared" ref="L6447:L6458" si="3447">$L$8</f>
        <v>1.0815399999999999</v>
      </c>
      <c r="M6447" s="100">
        <f t="shared" ref="M6447:M6458" si="3448">$M$8</f>
        <v>1.0590999999999999</v>
      </c>
      <c r="N6447" s="101">
        <f t="shared" ref="N6447:N6458" si="3449">$N$8</f>
        <v>0.97811300000000001</v>
      </c>
      <c r="O6447" s="100">
        <f t="shared" ref="O6447:O6458" si="3450">$O$8</f>
        <v>1</v>
      </c>
      <c r="P6447" s="98">
        <f t="shared" ref="P6447:P6458" si="3451">K6447*L6447*M6447*N6447*O6447</f>
        <v>84600.75</v>
      </c>
      <c r="Q6447" s="97">
        <f t="shared" ref="Q6447:Q6458" si="3452">H6447*P6447</f>
        <v>2818.9</v>
      </c>
      <c r="R6447" s="97"/>
      <c r="S6447" s="97"/>
    </row>
    <row r="6448" spans="1:19" ht="22.5" x14ac:dyDescent="0.25">
      <c r="A6448" s="89" t="s">
        <v>13420</v>
      </c>
      <c r="B6448" s="89" t="s">
        <v>12959</v>
      </c>
      <c r="C6448" s="89"/>
      <c r="D6448" s="89" t="s">
        <v>9547</v>
      </c>
      <c r="E6448" s="94" t="s">
        <v>137</v>
      </c>
      <c r="F6448" s="95" t="s">
        <v>694</v>
      </c>
      <c r="G6448" s="89" t="s">
        <v>37</v>
      </c>
      <c r="H6448" s="89" t="s">
        <v>13421</v>
      </c>
      <c r="I6448" s="96">
        <v>1</v>
      </c>
      <c r="J6448" s="97">
        <v>1501</v>
      </c>
      <c r="K6448" s="98">
        <f t="shared" si="3446"/>
        <v>88009.38</v>
      </c>
      <c r="L6448" s="99">
        <f t="shared" si="3447"/>
        <v>1.0815399999999999</v>
      </c>
      <c r="M6448" s="100">
        <f t="shared" si="3448"/>
        <v>1.0590999999999999</v>
      </c>
      <c r="N6448" s="101">
        <f t="shared" si="3449"/>
        <v>0.97811300000000001</v>
      </c>
      <c r="O6448" s="100">
        <f t="shared" si="3450"/>
        <v>1</v>
      </c>
      <c r="P6448" s="98">
        <f t="shared" si="3451"/>
        <v>98604.68</v>
      </c>
      <c r="Q6448" s="97">
        <f t="shared" si="3452"/>
        <v>1681.7</v>
      </c>
      <c r="R6448" s="97"/>
      <c r="S6448" s="97"/>
    </row>
    <row r="6449" spans="1:19" ht="22.5" x14ac:dyDescent="0.25">
      <c r="A6449" s="89" t="s">
        <v>13422</v>
      </c>
      <c r="B6449" s="89" t="s">
        <v>12959</v>
      </c>
      <c r="C6449" s="89"/>
      <c r="D6449" s="89" t="s">
        <v>9551</v>
      </c>
      <c r="E6449" s="94" t="s">
        <v>31</v>
      </c>
      <c r="F6449" s="95" t="s">
        <v>32</v>
      </c>
      <c r="G6449" s="89" t="s">
        <v>27</v>
      </c>
      <c r="H6449" s="89" t="s">
        <v>13423</v>
      </c>
      <c r="I6449" s="96">
        <v>1</v>
      </c>
      <c r="J6449" s="97">
        <v>19934</v>
      </c>
      <c r="K6449" s="98">
        <f t="shared" si="3446"/>
        <v>689.76</v>
      </c>
      <c r="L6449" s="99">
        <f t="shared" si="3447"/>
        <v>1.0815399999999999</v>
      </c>
      <c r="M6449" s="100">
        <f t="shared" si="3448"/>
        <v>1.0590999999999999</v>
      </c>
      <c r="N6449" s="101">
        <f t="shared" si="3449"/>
        <v>0.97811300000000001</v>
      </c>
      <c r="O6449" s="100">
        <f t="shared" si="3450"/>
        <v>1</v>
      </c>
      <c r="P6449" s="98">
        <f t="shared" si="3451"/>
        <v>772.8</v>
      </c>
      <c r="Q6449" s="97">
        <f t="shared" si="3452"/>
        <v>22333.919999999998</v>
      </c>
      <c r="R6449" s="97"/>
      <c r="S6449" s="97"/>
    </row>
    <row r="6450" spans="1:19" ht="22.5" x14ac:dyDescent="0.25">
      <c r="A6450" s="89" t="s">
        <v>13424</v>
      </c>
      <c r="B6450" s="89" t="s">
        <v>12959</v>
      </c>
      <c r="C6450" s="89"/>
      <c r="D6450" s="89" t="s">
        <v>1476</v>
      </c>
      <c r="E6450" s="94" t="s">
        <v>5517</v>
      </c>
      <c r="F6450" s="95" t="s">
        <v>12082</v>
      </c>
      <c r="G6450" s="89" t="s">
        <v>51</v>
      </c>
      <c r="H6450" s="89" t="s">
        <v>13009</v>
      </c>
      <c r="I6450" s="96">
        <v>1</v>
      </c>
      <c r="J6450" s="97">
        <v>1502</v>
      </c>
      <c r="K6450" s="98">
        <f t="shared" si="3446"/>
        <v>170294.78</v>
      </c>
      <c r="L6450" s="99">
        <f t="shared" si="3447"/>
        <v>1.0815399999999999</v>
      </c>
      <c r="M6450" s="100">
        <f t="shared" si="3448"/>
        <v>1.0590999999999999</v>
      </c>
      <c r="N6450" s="101">
        <f t="shared" si="3449"/>
        <v>0.97811300000000001</v>
      </c>
      <c r="O6450" s="100">
        <f t="shared" si="3450"/>
        <v>1</v>
      </c>
      <c r="P6450" s="98">
        <f t="shared" si="3451"/>
        <v>190796.29</v>
      </c>
      <c r="Q6450" s="97">
        <f t="shared" si="3452"/>
        <v>1682.82</v>
      </c>
      <c r="R6450" s="97"/>
      <c r="S6450" s="97"/>
    </row>
    <row r="6451" spans="1:19" ht="22.5" x14ac:dyDescent="0.25">
      <c r="A6451" s="89" t="s">
        <v>13425</v>
      </c>
      <c r="B6451" s="89" t="s">
        <v>12959</v>
      </c>
      <c r="C6451" s="89"/>
      <c r="D6451" s="89" t="s">
        <v>9561</v>
      </c>
      <c r="E6451" s="94" t="s">
        <v>5521</v>
      </c>
      <c r="F6451" s="95" t="s">
        <v>5522</v>
      </c>
      <c r="G6451" s="89" t="s">
        <v>37</v>
      </c>
      <c r="H6451" s="89" t="s">
        <v>11064</v>
      </c>
      <c r="I6451" s="96">
        <v>1</v>
      </c>
      <c r="J6451" s="97">
        <v>24</v>
      </c>
      <c r="K6451" s="98">
        <f t="shared" si="3446"/>
        <v>4444.4399999999996</v>
      </c>
      <c r="L6451" s="99">
        <f t="shared" si="3447"/>
        <v>1.0815399999999999</v>
      </c>
      <c r="M6451" s="100">
        <f t="shared" si="3448"/>
        <v>1.0590999999999999</v>
      </c>
      <c r="N6451" s="101">
        <f t="shared" si="3449"/>
        <v>0.97811300000000001</v>
      </c>
      <c r="O6451" s="100">
        <f t="shared" si="3450"/>
        <v>1</v>
      </c>
      <c r="P6451" s="98">
        <f t="shared" si="3451"/>
        <v>4979.5</v>
      </c>
      <c r="Q6451" s="97">
        <f t="shared" si="3452"/>
        <v>26.89</v>
      </c>
      <c r="R6451" s="97"/>
      <c r="S6451" s="97"/>
    </row>
    <row r="6452" spans="1:19" x14ac:dyDescent="0.25">
      <c r="A6452" s="89" t="s">
        <v>13426</v>
      </c>
      <c r="B6452" s="89" t="s">
        <v>12959</v>
      </c>
      <c r="C6452" s="89"/>
      <c r="D6452" s="89" t="s">
        <v>9564</v>
      </c>
      <c r="E6452" s="94" t="s">
        <v>49</v>
      </c>
      <c r="F6452" s="95" t="s">
        <v>50</v>
      </c>
      <c r="G6452" s="89" t="s">
        <v>51</v>
      </c>
      <c r="H6452" s="89" t="s">
        <v>5033</v>
      </c>
      <c r="I6452" s="96">
        <v>1</v>
      </c>
      <c r="J6452" s="97">
        <v>688</v>
      </c>
      <c r="K6452" s="98">
        <f t="shared" si="3446"/>
        <v>12740.74</v>
      </c>
      <c r="L6452" s="99">
        <f t="shared" si="3447"/>
        <v>1.0815399999999999</v>
      </c>
      <c r="M6452" s="100">
        <f t="shared" si="3448"/>
        <v>1.0590999999999999</v>
      </c>
      <c r="N6452" s="101">
        <f t="shared" si="3449"/>
        <v>0.97811300000000001</v>
      </c>
      <c r="O6452" s="100">
        <f t="shared" si="3450"/>
        <v>1</v>
      </c>
      <c r="P6452" s="98">
        <f t="shared" si="3451"/>
        <v>14274.58</v>
      </c>
      <c r="Q6452" s="97">
        <f t="shared" si="3452"/>
        <v>770.83</v>
      </c>
      <c r="R6452" s="97"/>
      <c r="S6452" s="97"/>
    </row>
    <row r="6453" spans="1:19" x14ac:dyDescent="0.25">
      <c r="A6453" s="89" t="s">
        <v>13427</v>
      </c>
      <c r="B6453" s="89" t="s">
        <v>12959</v>
      </c>
      <c r="C6453" s="89"/>
      <c r="D6453" s="89" t="s">
        <v>9568</v>
      </c>
      <c r="E6453" s="94" t="s">
        <v>552</v>
      </c>
      <c r="F6453" s="95" t="s">
        <v>553</v>
      </c>
      <c r="G6453" s="89" t="s">
        <v>81</v>
      </c>
      <c r="H6453" s="89" t="s">
        <v>5881</v>
      </c>
      <c r="I6453" s="96">
        <v>1</v>
      </c>
      <c r="J6453" s="97">
        <v>5178</v>
      </c>
      <c r="K6453" s="98">
        <f t="shared" si="3446"/>
        <v>2157.5</v>
      </c>
      <c r="L6453" s="99">
        <f t="shared" si="3447"/>
        <v>1.0815399999999999</v>
      </c>
      <c r="M6453" s="100">
        <f t="shared" si="3448"/>
        <v>1.0590999999999999</v>
      </c>
      <c r="N6453" s="101">
        <f t="shared" si="3449"/>
        <v>0.97811300000000001</v>
      </c>
      <c r="O6453" s="100">
        <f t="shared" si="3450"/>
        <v>1</v>
      </c>
      <c r="P6453" s="98">
        <f t="shared" si="3451"/>
        <v>2417.2399999999998</v>
      </c>
      <c r="Q6453" s="97">
        <f t="shared" si="3452"/>
        <v>5801.38</v>
      </c>
      <c r="R6453" s="97"/>
      <c r="S6453" s="97"/>
    </row>
    <row r="6454" spans="1:19" ht="22.5" x14ac:dyDescent="0.25">
      <c r="A6454" s="89" t="s">
        <v>13428</v>
      </c>
      <c r="B6454" s="89" t="s">
        <v>12959</v>
      </c>
      <c r="C6454" s="89"/>
      <c r="D6454" s="89" t="s">
        <v>9572</v>
      </c>
      <c r="E6454" s="94" t="s">
        <v>12087</v>
      </c>
      <c r="F6454" s="95" t="s">
        <v>12088</v>
      </c>
      <c r="G6454" s="89" t="s">
        <v>81</v>
      </c>
      <c r="H6454" s="89" t="s">
        <v>13067</v>
      </c>
      <c r="I6454" s="96">
        <v>1</v>
      </c>
      <c r="J6454" s="97">
        <v>566</v>
      </c>
      <c r="K6454" s="98">
        <f t="shared" si="3446"/>
        <v>196.53</v>
      </c>
      <c r="L6454" s="99">
        <f t="shared" si="3447"/>
        <v>1.0815399999999999</v>
      </c>
      <c r="M6454" s="100">
        <f t="shared" si="3448"/>
        <v>1.0590999999999999</v>
      </c>
      <c r="N6454" s="101">
        <f t="shared" si="3449"/>
        <v>0.97811300000000001</v>
      </c>
      <c r="O6454" s="100">
        <f t="shared" si="3450"/>
        <v>1</v>
      </c>
      <c r="P6454" s="98">
        <f t="shared" si="3451"/>
        <v>220.19</v>
      </c>
      <c r="Q6454" s="97">
        <f t="shared" si="3452"/>
        <v>634.15</v>
      </c>
      <c r="R6454" s="97"/>
      <c r="S6454" s="97"/>
    </row>
    <row r="6455" spans="1:19" ht="22.5" x14ac:dyDescent="0.25">
      <c r="A6455" s="89" t="s">
        <v>13429</v>
      </c>
      <c r="B6455" s="89" t="s">
        <v>12959</v>
      </c>
      <c r="C6455" s="89"/>
      <c r="D6455" s="89" t="s">
        <v>3012</v>
      </c>
      <c r="E6455" s="94" t="s">
        <v>12090</v>
      </c>
      <c r="F6455" s="95" t="s">
        <v>12091</v>
      </c>
      <c r="G6455" s="89" t="s">
        <v>37</v>
      </c>
      <c r="H6455" s="89" t="s">
        <v>10514</v>
      </c>
      <c r="I6455" s="96">
        <v>1</v>
      </c>
      <c r="J6455" s="97">
        <v>146</v>
      </c>
      <c r="K6455" s="98">
        <f t="shared" si="3446"/>
        <v>5069.4399999999996</v>
      </c>
      <c r="L6455" s="99">
        <f t="shared" si="3447"/>
        <v>1.0815399999999999</v>
      </c>
      <c r="M6455" s="100">
        <f t="shared" si="3448"/>
        <v>1.0590999999999999</v>
      </c>
      <c r="N6455" s="101">
        <f t="shared" si="3449"/>
        <v>0.97811300000000001</v>
      </c>
      <c r="O6455" s="100">
        <f t="shared" si="3450"/>
        <v>1</v>
      </c>
      <c r="P6455" s="98">
        <f t="shared" si="3451"/>
        <v>5679.74</v>
      </c>
      <c r="Q6455" s="97">
        <f t="shared" si="3452"/>
        <v>163.58000000000001</v>
      </c>
      <c r="R6455" s="97"/>
      <c r="S6455" s="97"/>
    </row>
    <row r="6456" spans="1:19" x14ac:dyDescent="0.25">
      <c r="A6456" s="89" t="s">
        <v>13430</v>
      </c>
      <c r="B6456" s="89" t="s">
        <v>12959</v>
      </c>
      <c r="C6456" s="89"/>
      <c r="D6456" s="89" t="s">
        <v>9577</v>
      </c>
      <c r="E6456" s="94" t="s">
        <v>49</v>
      </c>
      <c r="F6456" s="95" t="s">
        <v>50</v>
      </c>
      <c r="G6456" s="89" t="s">
        <v>51</v>
      </c>
      <c r="H6456" s="89" t="s">
        <v>10528</v>
      </c>
      <c r="I6456" s="96">
        <v>1</v>
      </c>
      <c r="J6456" s="97">
        <v>3666</v>
      </c>
      <c r="K6456" s="98">
        <f t="shared" si="3446"/>
        <v>12729.17</v>
      </c>
      <c r="L6456" s="99">
        <f t="shared" si="3447"/>
        <v>1.0815399999999999</v>
      </c>
      <c r="M6456" s="100">
        <f t="shared" si="3448"/>
        <v>1.0590999999999999</v>
      </c>
      <c r="N6456" s="101">
        <f t="shared" si="3449"/>
        <v>0.97811300000000001</v>
      </c>
      <c r="O6456" s="100">
        <f t="shared" si="3450"/>
        <v>1</v>
      </c>
      <c r="P6456" s="98">
        <f t="shared" si="3451"/>
        <v>14261.61</v>
      </c>
      <c r="Q6456" s="97">
        <f t="shared" si="3452"/>
        <v>4107.34</v>
      </c>
      <c r="R6456" s="97"/>
      <c r="S6456" s="97"/>
    </row>
    <row r="6457" spans="1:19" ht="22.5" x14ac:dyDescent="0.25">
      <c r="A6457" s="89" t="s">
        <v>13431</v>
      </c>
      <c r="B6457" s="89" t="s">
        <v>12959</v>
      </c>
      <c r="C6457" s="89"/>
      <c r="D6457" s="89" t="s">
        <v>9579</v>
      </c>
      <c r="E6457" s="94" t="s">
        <v>12980</v>
      </c>
      <c r="F6457" s="95" t="s">
        <v>12981</v>
      </c>
      <c r="G6457" s="89" t="s">
        <v>648</v>
      </c>
      <c r="H6457" s="89" t="s">
        <v>24</v>
      </c>
      <c r="I6457" s="96">
        <v>1</v>
      </c>
      <c r="J6457" s="97">
        <v>68599</v>
      </c>
      <c r="K6457" s="98">
        <f t="shared" si="3446"/>
        <v>34299.5</v>
      </c>
      <c r="L6457" s="99">
        <f t="shared" si="3447"/>
        <v>1.0815399999999999</v>
      </c>
      <c r="M6457" s="100">
        <f t="shared" si="3448"/>
        <v>1.0590999999999999</v>
      </c>
      <c r="N6457" s="101">
        <f t="shared" si="3449"/>
        <v>0.97811300000000001</v>
      </c>
      <c r="O6457" s="100">
        <f t="shared" si="3450"/>
        <v>1</v>
      </c>
      <c r="P6457" s="98">
        <f t="shared" si="3451"/>
        <v>38428.76</v>
      </c>
      <c r="Q6457" s="97">
        <f t="shared" si="3452"/>
        <v>76857.52</v>
      </c>
      <c r="R6457" s="97"/>
      <c r="S6457" s="97"/>
    </row>
    <row r="6458" spans="1:19" ht="22.5" x14ac:dyDescent="0.25">
      <c r="A6458" s="89" t="s">
        <v>13432</v>
      </c>
      <c r="B6458" s="89" t="s">
        <v>12959</v>
      </c>
      <c r="C6458" s="89"/>
      <c r="D6458" s="89" t="s">
        <v>9584</v>
      </c>
      <c r="E6458" s="94" t="s">
        <v>13433</v>
      </c>
      <c r="F6458" s="95" t="s">
        <v>13434</v>
      </c>
      <c r="G6458" s="89" t="s">
        <v>648</v>
      </c>
      <c r="H6458" s="89" t="s">
        <v>24</v>
      </c>
      <c r="I6458" s="96">
        <v>1</v>
      </c>
      <c r="J6458" s="97">
        <v>695677</v>
      </c>
      <c r="K6458" s="98">
        <f t="shared" si="3446"/>
        <v>347838.5</v>
      </c>
      <c r="L6458" s="99">
        <f t="shared" si="3447"/>
        <v>1.0815399999999999</v>
      </c>
      <c r="M6458" s="100">
        <f t="shared" si="3448"/>
        <v>1.0590999999999999</v>
      </c>
      <c r="N6458" s="101">
        <f t="shared" si="3449"/>
        <v>0.97811300000000001</v>
      </c>
      <c r="O6458" s="100">
        <f t="shared" si="3450"/>
        <v>1</v>
      </c>
      <c r="P6458" s="98">
        <f t="shared" si="3451"/>
        <v>389714.2</v>
      </c>
      <c r="Q6458" s="97">
        <f t="shared" si="3452"/>
        <v>779428.4</v>
      </c>
      <c r="R6458" s="97"/>
      <c r="S6458" s="97"/>
    </row>
    <row r="6459" spans="1:19" x14ac:dyDescent="0.25">
      <c r="A6459" s="89"/>
      <c r="B6459" s="90"/>
      <c r="C6459" s="90"/>
      <c r="D6459" s="91"/>
      <c r="E6459" s="92"/>
      <c r="F6459" s="92" t="s">
        <v>13435</v>
      </c>
      <c r="G6459" s="91"/>
      <c r="H6459" s="91"/>
      <c r="I6459" s="93">
        <v>1</v>
      </c>
      <c r="J6459" s="91"/>
      <c r="K6459" s="98"/>
      <c r="L6459" s="99"/>
      <c r="M6459" s="100"/>
      <c r="N6459" s="101"/>
      <c r="O6459" s="100"/>
      <c r="P6459" s="98"/>
      <c r="Q6459" s="91"/>
      <c r="R6459" s="91"/>
      <c r="S6459" s="91"/>
    </row>
    <row r="6460" spans="1:19" ht="22.5" x14ac:dyDescent="0.25">
      <c r="A6460" s="89" t="s">
        <v>13436</v>
      </c>
      <c r="B6460" s="89" t="s">
        <v>12959</v>
      </c>
      <c r="C6460" s="89"/>
      <c r="D6460" s="89" t="s">
        <v>9586</v>
      </c>
      <c r="E6460" s="94" t="s">
        <v>10512</v>
      </c>
      <c r="F6460" s="95" t="s">
        <v>10513</v>
      </c>
      <c r="G6460" s="89" t="s">
        <v>37</v>
      </c>
      <c r="H6460" s="89" t="s">
        <v>13437</v>
      </c>
      <c r="I6460" s="96">
        <v>1</v>
      </c>
      <c r="J6460" s="97">
        <v>4117</v>
      </c>
      <c r="K6460" s="98">
        <f t="shared" ref="K6460:K6471" si="3453">J6460/H6460</f>
        <v>75596.77</v>
      </c>
      <c r="L6460" s="99">
        <f t="shared" ref="L6460:L6471" si="3454">$L$8</f>
        <v>1.0815399999999999</v>
      </c>
      <c r="M6460" s="100">
        <f t="shared" ref="M6460:M6471" si="3455">$M$8</f>
        <v>1.0590999999999999</v>
      </c>
      <c r="N6460" s="101">
        <f t="shared" ref="N6460:N6471" si="3456">$N$8</f>
        <v>0.97811300000000001</v>
      </c>
      <c r="O6460" s="100">
        <f t="shared" ref="O6460:O6471" si="3457">$O$8</f>
        <v>1</v>
      </c>
      <c r="P6460" s="98">
        <f t="shared" ref="P6460:P6471" si="3458">K6460*L6460*M6460*N6460*O6460</f>
        <v>84697.74</v>
      </c>
      <c r="Q6460" s="97">
        <f t="shared" ref="Q6460:Q6471" si="3459">H6460*P6460</f>
        <v>4612.6400000000003</v>
      </c>
      <c r="R6460" s="97"/>
      <c r="S6460" s="97"/>
    </row>
    <row r="6461" spans="1:19" ht="22.5" x14ac:dyDescent="0.25">
      <c r="A6461" s="89" t="s">
        <v>13438</v>
      </c>
      <c r="B6461" s="89" t="s">
        <v>12959</v>
      </c>
      <c r="C6461" s="89"/>
      <c r="D6461" s="89" t="s">
        <v>9589</v>
      </c>
      <c r="E6461" s="94" t="s">
        <v>137</v>
      </c>
      <c r="F6461" s="95" t="s">
        <v>694</v>
      </c>
      <c r="G6461" s="89" t="s">
        <v>37</v>
      </c>
      <c r="H6461" s="89" t="s">
        <v>13439</v>
      </c>
      <c r="I6461" s="96">
        <v>1</v>
      </c>
      <c r="J6461" s="97">
        <v>359</v>
      </c>
      <c r="K6461" s="98">
        <f t="shared" si="3453"/>
        <v>87753.61</v>
      </c>
      <c r="L6461" s="99">
        <f t="shared" si="3454"/>
        <v>1.0815399999999999</v>
      </c>
      <c r="M6461" s="100">
        <f t="shared" si="3455"/>
        <v>1.0590999999999999</v>
      </c>
      <c r="N6461" s="101">
        <f t="shared" si="3456"/>
        <v>0.97811300000000001</v>
      </c>
      <c r="O6461" s="100">
        <f t="shared" si="3457"/>
        <v>1</v>
      </c>
      <c r="P6461" s="98">
        <f t="shared" si="3458"/>
        <v>98318.12</v>
      </c>
      <c r="Q6461" s="97">
        <f t="shared" si="3459"/>
        <v>402.22</v>
      </c>
      <c r="R6461" s="97"/>
      <c r="S6461" s="97"/>
    </row>
    <row r="6462" spans="1:19" ht="22.5" x14ac:dyDescent="0.25">
      <c r="A6462" s="89" t="s">
        <v>13440</v>
      </c>
      <c r="B6462" s="89" t="s">
        <v>12959</v>
      </c>
      <c r="C6462" s="89"/>
      <c r="D6462" s="89" t="s">
        <v>9591</v>
      </c>
      <c r="E6462" s="94" t="s">
        <v>31</v>
      </c>
      <c r="F6462" s="95" t="s">
        <v>32</v>
      </c>
      <c r="G6462" s="89" t="s">
        <v>27</v>
      </c>
      <c r="H6462" s="89" t="s">
        <v>13441</v>
      </c>
      <c r="I6462" s="96">
        <v>1</v>
      </c>
      <c r="J6462" s="97">
        <v>4808</v>
      </c>
      <c r="K6462" s="98">
        <f t="shared" si="3453"/>
        <v>689.81</v>
      </c>
      <c r="L6462" s="99">
        <f t="shared" si="3454"/>
        <v>1.0815399999999999</v>
      </c>
      <c r="M6462" s="100">
        <f t="shared" si="3455"/>
        <v>1.0590999999999999</v>
      </c>
      <c r="N6462" s="101">
        <f t="shared" si="3456"/>
        <v>0.97811300000000001</v>
      </c>
      <c r="O6462" s="100">
        <f t="shared" si="3457"/>
        <v>1</v>
      </c>
      <c r="P6462" s="98">
        <f t="shared" si="3458"/>
        <v>772.86</v>
      </c>
      <c r="Q6462" s="97">
        <f t="shared" si="3459"/>
        <v>5386.83</v>
      </c>
      <c r="R6462" s="97"/>
      <c r="S6462" s="97"/>
    </row>
    <row r="6463" spans="1:19" ht="22.5" x14ac:dyDescent="0.25">
      <c r="A6463" s="89" t="s">
        <v>13442</v>
      </c>
      <c r="B6463" s="89" t="s">
        <v>12959</v>
      </c>
      <c r="C6463" s="89"/>
      <c r="D6463" s="89" t="s">
        <v>9593</v>
      </c>
      <c r="E6463" s="94" t="s">
        <v>5517</v>
      </c>
      <c r="F6463" s="95" t="s">
        <v>12082</v>
      </c>
      <c r="G6463" s="89" t="s">
        <v>51</v>
      </c>
      <c r="H6463" s="89" t="s">
        <v>12103</v>
      </c>
      <c r="I6463" s="96">
        <v>1</v>
      </c>
      <c r="J6463" s="97">
        <v>751</v>
      </c>
      <c r="K6463" s="98">
        <f t="shared" si="3453"/>
        <v>170294.78</v>
      </c>
      <c r="L6463" s="99">
        <f t="shared" si="3454"/>
        <v>1.0815399999999999</v>
      </c>
      <c r="M6463" s="100">
        <f t="shared" si="3455"/>
        <v>1.0590999999999999</v>
      </c>
      <c r="N6463" s="101">
        <f t="shared" si="3456"/>
        <v>0.97811300000000001</v>
      </c>
      <c r="O6463" s="100">
        <f t="shared" si="3457"/>
        <v>1</v>
      </c>
      <c r="P6463" s="98">
        <f t="shared" si="3458"/>
        <v>190796.29</v>
      </c>
      <c r="Q6463" s="97">
        <f t="shared" si="3459"/>
        <v>841.41</v>
      </c>
      <c r="R6463" s="97"/>
      <c r="S6463" s="97"/>
    </row>
    <row r="6464" spans="1:19" ht="22.5" x14ac:dyDescent="0.25">
      <c r="A6464" s="89" t="s">
        <v>13443</v>
      </c>
      <c r="B6464" s="89" t="s">
        <v>12959</v>
      </c>
      <c r="C6464" s="89"/>
      <c r="D6464" s="89" t="s">
        <v>9595</v>
      </c>
      <c r="E6464" s="94" t="s">
        <v>5521</v>
      </c>
      <c r="F6464" s="95" t="s">
        <v>5522</v>
      </c>
      <c r="G6464" s="89" t="s">
        <v>37</v>
      </c>
      <c r="H6464" s="89" t="s">
        <v>6888</v>
      </c>
      <c r="I6464" s="96">
        <v>1</v>
      </c>
      <c r="J6464" s="97">
        <v>13</v>
      </c>
      <c r="K6464" s="98">
        <f t="shared" si="3453"/>
        <v>4333.33</v>
      </c>
      <c r="L6464" s="99">
        <f t="shared" si="3454"/>
        <v>1.0815399999999999</v>
      </c>
      <c r="M6464" s="100">
        <f t="shared" si="3455"/>
        <v>1.0590999999999999</v>
      </c>
      <c r="N6464" s="101">
        <f t="shared" si="3456"/>
        <v>0.97811300000000001</v>
      </c>
      <c r="O6464" s="100">
        <f t="shared" si="3457"/>
        <v>1</v>
      </c>
      <c r="P6464" s="98">
        <f t="shared" si="3458"/>
        <v>4855.01</v>
      </c>
      <c r="Q6464" s="97">
        <f t="shared" si="3459"/>
        <v>14.57</v>
      </c>
      <c r="R6464" s="97"/>
      <c r="S6464" s="97"/>
    </row>
    <row r="6465" spans="1:19" x14ac:dyDescent="0.25">
      <c r="A6465" s="89" t="s">
        <v>13444</v>
      </c>
      <c r="B6465" s="89" t="s">
        <v>12959</v>
      </c>
      <c r="C6465" s="89"/>
      <c r="D6465" s="89" t="s">
        <v>9597</v>
      </c>
      <c r="E6465" s="94" t="s">
        <v>49</v>
      </c>
      <c r="F6465" s="95" t="s">
        <v>50</v>
      </c>
      <c r="G6465" s="89" t="s">
        <v>51</v>
      </c>
      <c r="H6465" s="89" t="s">
        <v>460</v>
      </c>
      <c r="I6465" s="96">
        <v>1</v>
      </c>
      <c r="J6465" s="97">
        <v>383</v>
      </c>
      <c r="K6465" s="98">
        <f t="shared" si="3453"/>
        <v>12766.67</v>
      </c>
      <c r="L6465" s="99">
        <f t="shared" si="3454"/>
        <v>1.0815399999999999</v>
      </c>
      <c r="M6465" s="100">
        <f t="shared" si="3455"/>
        <v>1.0590999999999999</v>
      </c>
      <c r="N6465" s="101">
        <f t="shared" si="3456"/>
        <v>0.97811300000000001</v>
      </c>
      <c r="O6465" s="100">
        <f t="shared" si="3457"/>
        <v>1</v>
      </c>
      <c r="P6465" s="98">
        <f t="shared" si="3458"/>
        <v>14303.63</v>
      </c>
      <c r="Q6465" s="97">
        <f t="shared" si="3459"/>
        <v>429.11</v>
      </c>
      <c r="R6465" s="97"/>
      <c r="S6465" s="97"/>
    </row>
    <row r="6466" spans="1:19" x14ac:dyDescent="0.25">
      <c r="A6466" s="89" t="s">
        <v>13445</v>
      </c>
      <c r="B6466" s="89" t="s">
        <v>12959</v>
      </c>
      <c r="C6466" s="89"/>
      <c r="D6466" s="89" t="s">
        <v>9599</v>
      </c>
      <c r="E6466" s="94" t="s">
        <v>552</v>
      </c>
      <c r="F6466" s="95" t="s">
        <v>553</v>
      </c>
      <c r="G6466" s="89" t="s">
        <v>81</v>
      </c>
      <c r="H6466" s="89" t="s">
        <v>11814</v>
      </c>
      <c r="I6466" s="96">
        <v>1</v>
      </c>
      <c r="J6466" s="97">
        <v>2849</v>
      </c>
      <c r="K6466" s="98">
        <f t="shared" si="3453"/>
        <v>2158.33</v>
      </c>
      <c r="L6466" s="99">
        <f t="shared" si="3454"/>
        <v>1.0815399999999999</v>
      </c>
      <c r="M6466" s="100">
        <f t="shared" si="3455"/>
        <v>1.0590999999999999</v>
      </c>
      <c r="N6466" s="101">
        <f t="shared" si="3456"/>
        <v>0.97811300000000001</v>
      </c>
      <c r="O6466" s="100">
        <f t="shared" si="3457"/>
        <v>1</v>
      </c>
      <c r="P6466" s="98">
        <f t="shared" si="3458"/>
        <v>2418.17</v>
      </c>
      <c r="Q6466" s="97">
        <f t="shared" si="3459"/>
        <v>3191.98</v>
      </c>
      <c r="R6466" s="97"/>
      <c r="S6466" s="97"/>
    </row>
    <row r="6467" spans="1:19" ht="22.5" x14ac:dyDescent="0.25">
      <c r="A6467" s="89" t="s">
        <v>13446</v>
      </c>
      <c r="B6467" s="89" t="s">
        <v>12959</v>
      </c>
      <c r="C6467" s="89"/>
      <c r="D6467" s="89" t="s">
        <v>9601</v>
      </c>
      <c r="E6467" s="94" t="s">
        <v>12087</v>
      </c>
      <c r="F6467" s="95" t="s">
        <v>12088</v>
      </c>
      <c r="G6467" s="89" t="s">
        <v>81</v>
      </c>
      <c r="H6467" s="89" t="s">
        <v>13123</v>
      </c>
      <c r="I6467" s="96">
        <v>1</v>
      </c>
      <c r="J6467" s="97">
        <v>311</v>
      </c>
      <c r="K6467" s="98">
        <f t="shared" si="3453"/>
        <v>196.34</v>
      </c>
      <c r="L6467" s="99">
        <f t="shared" si="3454"/>
        <v>1.0815399999999999</v>
      </c>
      <c r="M6467" s="100">
        <f t="shared" si="3455"/>
        <v>1.0590999999999999</v>
      </c>
      <c r="N6467" s="101">
        <f t="shared" si="3456"/>
        <v>0.97811300000000001</v>
      </c>
      <c r="O6467" s="100">
        <f t="shared" si="3457"/>
        <v>1</v>
      </c>
      <c r="P6467" s="98">
        <f t="shared" si="3458"/>
        <v>219.98</v>
      </c>
      <c r="Q6467" s="97">
        <f t="shared" si="3459"/>
        <v>348.45</v>
      </c>
      <c r="R6467" s="97"/>
      <c r="S6467" s="97"/>
    </row>
    <row r="6468" spans="1:19" ht="22.5" x14ac:dyDescent="0.25">
      <c r="A6468" s="89" t="s">
        <v>13447</v>
      </c>
      <c r="B6468" s="89" t="s">
        <v>12959</v>
      </c>
      <c r="C6468" s="89"/>
      <c r="D6468" s="89" t="s">
        <v>9605</v>
      </c>
      <c r="E6468" s="94" t="s">
        <v>12090</v>
      </c>
      <c r="F6468" s="95" t="s">
        <v>12091</v>
      </c>
      <c r="G6468" s="89" t="s">
        <v>37</v>
      </c>
      <c r="H6468" s="89" t="s">
        <v>13448</v>
      </c>
      <c r="I6468" s="96">
        <v>1</v>
      </c>
      <c r="J6468" s="97">
        <v>264</v>
      </c>
      <c r="K6468" s="98">
        <f t="shared" si="3453"/>
        <v>5057.47</v>
      </c>
      <c r="L6468" s="99">
        <f t="shared" si="3454"/>
        <v>1.0815399999999999</v>
      </c>
      <c r="M6468" s="100">
        <f t="shared" si="3455"/>
        <v>1.0590999999999999</v>
      </c>
      <c r="N6468" s="101">
        <f t="shared" si="3456"/>
        <v>0.97811300000000001</v>
      </c>
      <c r="O6468" s="100">
        <f t="shared" si="3457"/>
        <v>1</v>
      </c>
      <c r="P6468" s="98">
        <f t="shared" si="3458"/>
        <v>5666.33</v>
      </c>
      <c r="Q6468" s="97">
        <f t="shared" si="3459"/>
        <v>295.77999999999997</v>
      </c>
      <c r="R6468" s="97"/>
      <c r="S6468" s="97"/>
    </row>
    <row r="6469" spans="1:19" x14ac:dyDescent="0.25">
      <c r="A6469" s="89" t="s">
        <v>13449</v>
      </c>
      <c r="B6469" s="89" t="s">
        <v>12959</v>
      </c>
      <c r="C6469" s="89"/>
      <c r="D6469" s="89" t="s">
        <v>9607</v>
      </c>
      <c r="E6469" s="94" t="s">
        <v>49</v>
      </c>
      <c r="F6469" s="95" t="s">
        <v>50</v>
      </c>
      <c r="G6469" s="89" t="s">
        <v>51</v>
      </c>
      <c r="H6469" s="89" t="s">
        <v>13450</v>
      </c>
      <c r="I6469" s="96">
        <v>1</v>
      </c>
      <c r="J6469" s="97">
        <v>6642</v>
      </c>
      <c r="K6469" s="98">
        <f t="shared" si="3453"/>
        <v>12724.14</v>
      </c>
      <c r="L6469" s="99">
        <f t="shared" si="3454"/>
        <v>1.0815399999999999</v>
      </c>
      <c r="M6469" s="100">
        <f t="shared" si="3455"/>
        <v>1.0590999999999999</v>
      </c>
      <c r="N6469" s="101">
        <f t="shared" si="3456"/>
        <v>0.97811300000000001</v>
      </c>
      <c r="O6469" s="100">
        <f t="shared" si="3457"/>
        <v>1</v>
      </c>
      <c r="P6469" s="98">
        <f t="shared" si="3458"/>
        <v>14255.98</v>
      </c>
      <c r="Q6469" s="97">
        <f t="shared" si="3459"/>
        <v>7441.62</v>
      </c>
      <c r="R6469" s="97"/>
      <c r="S6469" s="97"/>
    </row>
    <row r="6470" spans="1:19" ht="22.5" x14ac:dyDescent="0.25">
      <c r="A6470" s="89" t="s">
        <v>13451</v>
      </c>
      <c r="B6470" s="89" t="s">
        <v>12959</v>
      </c>
      <c r="C6470" s="89"/>
      <c r="D6470" s="89" t="s">
        <v>9612</v>
      </c>
      <c r="E6470" s="94" t="s">
        <v>12977</v>
      </c>
      <c r="F6470" s="95" t="s">
        <v>12978</v>
      </c>
      <c r="G6470" s="89" t="s">
        <v>648</v>
      </c>
      <c r="H6470" s="89" t="s">
        <v>12</v>
      </c>
      <c r="I6470" s="96">
        <v>1</v>
      </c>
      <c r="J6470" s="97">
        <v>22367</v>
      </c>
      <c r="K6470" s="98">
        <f t="shared" si="3453"/>
        <v>22367</v>
      </c>
      <c r="L6470" s="99">
        <f t="shared" si="3454"/>
        <v>1.0815399999999999</v>
      </c>
      <c r="M6470" s="100">
        <f t="shared" si="3455"/>
        <v>1.0590999999999999</v>
      </c>
      <c r="N6470" s="101">
        <f t="shared" si="3456"/>
        <v>0.97811300000000001</v>
      </c>
      <c r="O6470" s="100">
        <f t="shared" si="3457"/>
        <v>1</v>
      </c>
      <c r="P6470" s="98">
        <f t="shared" si="3458"/>
        <v>25059.73</v>
      </c>
      <c r="Q6470" s="97">
        <f t="shared" si="3459"/>
        <v>25059.73</v>
      </c>
      <c r="R6470" s="97"/>
      <c r="S6470" s="97"/>
    </row>
    <row r="6471" spans="1:19" ht="22.5" x14ac:dyDescent="0.25">
      <c r="A6471" s="89" t="s">
        <v>13452</v>
      </c>
      <c r="B6471" s="89" t="s">
        <v>12959</v>
      </c>
      <c r="C6471" s="89"/>
      <c r="D6471" s="89" t="s">
        <v>9615</v>
      </c>
      <c r="E6471" s="94" t="s">
        <v>13453</v>
      </c>
      <c r="F6471" s="95" t="s">
        <v>13454</v>
      </c>
      <c r="G6471" s="89" t="s">
        <v>648</v>
      </c>
      <c r="H6471" s="89" t="s">
        <v>12</v>
      </c>
      <c r="I6471" s="96">
        <v>1</v>
      </c>
      <c r="J6471" s="97">
        <v>108461</v>
      </c>
      <c r="K6471" s="98">
        <f t="shared" si="3453"/>
        <v>108461</v>
      </c>
      <c r="L6471" s="99">
        <f t="shared" si="3454"/>
        <v>1.0815399999999999</v>
      </c>
      <c r="M6471" s="100">
        <f t="shared" si="3455"/>
        <v>1.0590999999999999</v>
      </c>
      <c r="N6471" s="101">
        <f t="shared" si="3456"/>
        <v>0.97811300000000001</v>
      </c>
      <c r="O6471" s="100">
        <f t="shared" si="3457"/>
        <v>1</v>
      </c>
      <c r="P6471" s="98">
        <f t="shared" si="3458"/>
        <v>121518.44</v>
      </c>
      <c r="Q6471" s="97">
        <f t="shared" si="3459"/>
        <v>121518.44</v>
      </c>
      <c r="R6471" s="97"/>
      <c r="S6471" s="97"/>
    </row>
    <row r="6472" spans="1:19" x14ac:dyDescent="0.25">
      <c r="A6472" s="82" t="s">
        <v>9526</v>
      </c>
      <c r="B6472" s="104"/>
      <c r="C6472" s="104"/>
      <c r="D6472" s="104"/>
      <c r="E6472" s="86"/>
      <c r="F6472" s="86" t="s">
        <v>13456</v>
      </c>
      <c r="G6472" s="82"/>
      <c r="H6472" s="82"/>
      <c r="I6472" s="87"/>
      <c r="J6472" s="88">
        <f>SUM(J6473:J6512)</f>
        <v>611491</v>
      </c>
      <c r="K6472" s="98"/>
      <c r="L6472" s="99"/>
      <c r="M6472" s="100"/>
      <c r="N6472" s="101"/>
      <c r="O6472" s="100"/>
      <c r="P6472" s="98"/>
      <c r="Q6472" s="88">
        <f>SUM(Q6473:Q6512)</f>
        <v>685107.39</v>
      </c>
      <c r="R6472" s="88">
        <f t="shared" ref="R6472:S6472" si="3460">SUM(R6473:R6512)</f>
        <v>0</v>
      </c>
      <c r="S6472" s="88">
        <f t="shared" si="3460"/>
        <v>0</v>
      </c>
    </row>
    <row r="6473" spans="1:19" x14ac:dyDescent="0.25">
      <c r="A6473" s="89"/>
      <c r="B6473" s="90"/>
      <c r="C6473" s="90"/>
      <c r="D6473" s="91"/>
      <c r="E6473" s="92"/>
      <c r="F6473" s="92" t="s">
        <v>13457</v>
      </c>
      <c r="G6473" s="91"/>
      <c r="H6473" s="91"/>
      <c r="I6473" s="93">
        <v>1</v>
      </c>
      <c r="J6473" s="91"/>
      <c r="K6473" s="98"/>
      <c r="L6473" s="99"/>
      <c r="M6473" s="100"/>
      <c r="N6473" s="101"/>
      <c r="O6473" s="100"/>
      <c r="P6473" s="98"/>
      <c r="Q6473" s="91"/>
      <c r="R6473" s="91"/>
      <c r="S6473" s="91"/>
    </row>
    <row r="6474" spans="1:19" ht="22.5" x14ac:dyDescent="0.25">
      <c r="A6474" s="89" t="s">
        <v>13458</v>
      </c>
      <c r="B6474" s="89" t="s">
        <v>12959</v>
      </c>
      <c r="C6474" s="89"/>
      <c r="D6474" s="89" t="s">
        <v>9619</v>
      </c>
      <c r="E6474" s="94" t="s">
        <v>10512</v>
      </c>
      <c r="F6474" s="95" t="s">
        <v>10513</v>
      </c>
      <c r="G6474" s="89" t="s">
        <v>37</v>
      </c>
      <c r="H6474" s="89" t="s">
        <v>13459</v>
      </c>
      <c r="I6474" s="96">
        <v>1</v>
      </c>
      <c r="J6474" s="97">
        <v>8247</v>
      </c>
      <c r="K6474" s="98">
        <f t="shared" ref="K6474:K6486" si="3461">J6474/H6474</f>
        <v>75577.350000000006</v>
      </c>
      <c r="L6474" s="99">
        <f t="shared" ref="L6474:L6486" si="3462">$L$8</f>
        <v>1.0815399999999999</v>
      </c>
      <c r="M6474" s="100">
        <f t="shared" ref="M6474:M6486" si="3463">$M$8</f>
        <v>1.0590999999999999</v>
      </c>
      <c r="N6474" s="101">
        <f t="shared" ref="N6474:N6486" si="3464">$N$8</f>
        <v>0.97811300000000001</v>
      </c>
      <c r="O6474" s="100">
        <f t="shared" ref="O6474:O6486" si="3465">$O$8</f>
        <v>1</v>
      </c>
      <c r="P6474" s="98">
        <f t="shared" ref="P6474:P6486" si="3466">K6474*L6474*M6474*N6474*O6474</f>
        <v>84675.98</v>
      </c>
      <c r="Q6474" s="97">
        <f t="shared" ref="Q6474:Q6486" si="3467">H6474*P6474</f>
        <v>9239.84</v>
      </c>
      <c r="R6474" s="97"/>
      <c r="S6474" s="97"/>
    </row>
    <row r="6475" spans="1:19" ht="22.5" x14ac:dyDescent="0.25">
      <c r="A6475" s="89" t="s">
        <v>13460</v>
      </c>
      <c r="B6475" s="89" t="s">
        <v>12959</v>
      </c>
      <c r="C6475" s="89"/>
      <c r="D6475" s="89" t="s">
        <v>9622</v>
      </c>
      <c r="E6475" s="94" t="s">
        <v>137</v>
      </c>
      <c r="F6475" s="95" t="s">
        <v>694</v>
      </c>
      <c r="G6475" s="89" t="s">
        <v>37</v>
      </c>
      <c r="H6475" s="89" t="s">
        <v>7705</v>
      </c>
      <c r="I6475" s="96">
        <v>1</v>
      </c>
      <c r="J6475" s="97">
        <v>703</v>
      </c>
      <c r="K6475" s="98">
        <f t="shared" si="3461"/>
        <v>87875</v>
      </c>
      <c r="L6475" s="99">
        <f t="shared" si="3462"/>
        <v>1.0815399999999999</v>
      </c>
      <c r="M6475" s="100">
        <f t="shared" si="3463"/>
        <v>1.0590999999999999</v>
      </c>
      <c r="N6475" s="101">
        <f t="shared" si="3464"/>
        <v>0.97811300000000001</v>
      </c>
      <c r="O6475" s="100">
        <f t="shared" si="3465"/>
        <v>1</v>
      </c>
      <c r="P6475" s="98">
        <f t="shared" si="3466"/>
        <v>98454.13</v>
      </c>
      <c r="Q6475" s="97">
        <f t="shared" si="3467"/>
        <v>787.63</v>
      </c>
      <c r="R6475" s="97"/>
      <c r="S6475" s="97"/>
    </row>
    <row r="6476" spans="1:19" ht="22.5" x14ac:dyDescent="0.25">
      <c r="A6476" s="89" t="s">
        <v>13461</v>
      </c>
      <c r="B6476" s="89" t="s">
        <v>12959</v>
      </c>
      <c r="C6476" s="89"/>
      <c r="D6476" s="89" t="s">
        <v>9625</v>
      </c>
      <c r="E6476" s="94" t="s">
        <v>31</v>
      </c>
      <c r="F6476" s="95" t="s">
        <v>32</v>
      </c>
      <c r="G6476" s="89" t="s">
        <v>27</v>
      </c>
      <c r="H6476" s="89" t="s">
        <v>13462</v>
      </c>
      <c r="I6476" s="96">
        <v>1</v>
      </c>
      <c r="J6476" s="97">
        <v>9381</v>
      </c>
      <c r="K6476" s="98">
        <f t="shared" si="3461"/>
        <v>689.78</v>
      </c>
      <c r="L6476" s="99">
        <f t="shared" si="3462"/>
        <v>1.0815399999999999</v>
      </c>
      <c r="M6476" s="100">
        <f t="shared" si="3463"/>
        <v>1.0590999999999999</v>
      </c>
      <c r="N6476" s="101">
        <f t="shared" si="3464"/>
        <v>0.97811300000000001</v>
      </c>
      <c r="O6476" s="100">
        <f t="shared" si="3465"/>
        <v>1</v>
      </c>
      <c r="P6476" s="98">
        <f t="shared" si="3466"/>
        <v>772.82</v>
      </c>
      <c r="Q6476" s="97">
        <f t="shared" si="3467"/>
        <v>10510.35</v>
      </c>
      <c r="R6476" s="97"/>
      <c r="S6476" s="97"/>
    </row>
    <row r="6477" spans="1:19" ht="22.5" x14ac:dyDescent="0.25">
      <c r="A6477" s="89" t="s">
        <v>13463</v>
      </c>
      <c r="B6477" s="89" t="s">
        <v>12959</v>
      </c>
      <c r="C6477" s="89"/>
      <c r="D6477" s="89" t="s">
        <v>9628</v>
      </c>
      <c r="E6477" s="94" t="s">
        <v>5517</v>
      </c>
      <c r="F6477" s="95" t="s">
        <v>12082</v>
      </c>
      <c r="G6477" s="89" t="s">
        <v>51</v>
      </c>
      <c r="H6477" s="89" t="s">
        <v>13009</v>
      </c>
      <c r="I6477" s="96">
        <v>1</v>
      </c>
      <c r="J6477" s="97">
        <v>1502</v>
      </c>
      <c r="K6477" s="98">
        <f t="shared" si="3461"/>
        <v>170294.78</v>
      </c>
      <c r="L6477" s="99">
        <f t="shared" si="3462"/>
        <v>1.0815399999999999</v>
      </c>
      <c r="M6477" s="100">
        <f t="shared" si="3463"/>
        <v>1.0590999999999999</v>
      </c>
      <c r="N6477" s="101">
        <f t="shared" si="3464"/>
        <v>0.97811300000000001</v>
      </c>
      <c r="O6477" s="100">
        <f t="shared" si="3465"/>
        <v>1</v>
      </c>
      <c r="P6477" s="98">
        <f t="shared" si="3466"/>
        <v>190796.29</v>
      </c>
      <c r="Q6477" s="97">
        <f t="shared" si="3467"/>
        <v>1682.82</v>
      </c>
      <c r="R6477" s="97"/>
      <c r="S6477" s="97"/>
    </row>
    <row r="6478" spans="1:19" ht="22.5" x14ac:dyDescent="0.25">
      <c r="A6478" s="89" t="s">
        <v>13464</v>
      </c>
      <c r="B6478" s="89" t="s">
        <v>12959</v>
      </c>
      <c r="C6478" s="89"/>
      <c r="D6478" s="89" t="s">
        <v>9633</v>
      </c>
      <c r="E6478" s="94" t="s">
        <v>5521</v>
      </c>
      <c r="F6478" s="95" t="s">
        <v>5522</v>
      </c>
      <c r="G6478" s="89" t="s">
        <v>37</v>
      </c>
      <c r="H6478" s="89" t="s">
        <v>6247</v>
      </c>
      <c r="I6478" s="96">
        <v>1</v>
      </c>
      <c r="J6478" s="97">
        <v>26</v>
      </c>
      <c r="K6478" s="98">
        <f t="shared" si="3461"/>
        <v>4333.33</v>
      </c>
      <c r="L6478" s="99">
        <f t="shared" si="3462"/>
        <v>1.0815399999999999</v>
      </c>
      <c r="M6478" s="100">
        <f t="shared" si="3463"/>
        <v>1.0590999999999999</v>
      </c>
      <c r="N6478" s="101">
        <f t="shared" si="3464"/>
        <v>0.97811300000000001</v>
      </c>
      <c r="O6478" s="100">
        <f t="shared" si="3465"/>
        <v>1</v>
      </c>
      <c r="P6478" s="98">
        <f t="shared" si="3466"/>
        <v>4855.01</v>
      </c>
      <c r="Q6478" s="97">
        <f t="shared" si="3467"/>
        <v>29.13</v>
      </c>
      <c r="R6478" s="97"/>
      <c r="S6478" s="97"/>
    </row>
    <row r="6479" spans="1:19" x14ac:dyDescent="0.25">
      <c r="A6479" s="89" t="s">
        <v>13465</v>
      </c>
      <c r="B6479" s="89" t="s">
        <v>12959</v>
      </c>
      <c r="C6479" s="89"/>
      <c r="D6479" s="89" t="s">
        <v>9637</v>
      </c>
      <c r="E6479" s="94" t="s">
        <v>49</v>
      </c>
      <c r="F6479" s="95" t="s">
        <v>50</v>
      </c>
      <c r="G6479" s="89" t="s">
        <v>51</v>
      </c>
      <c r="H6479" s="89" t="s">
        <v>294</v>
      </c>
      <c r="I6479" s="96">
        <v>1</v>
      </c>
      <c r="J6479" s="97">
        <v>764</v>
      </c>
      <c r="K6479" s="98">
        <f t="shared" si="3461"/>
        <v>12733.33</v>
      </c>
      <c r="L6479" s="99">
        <f t="shared" si="3462"/>
        <v>1.0815399999999999</v>
      </c>
      <c r="M6479" s="100">
        <f t="shared" si="3463"/>
        <v>1.0590999999999999</v>
      </c>
      <c r="N6479" s="101">
        <f t="shared" si="3464"/>
        <v>0.97811300000000001</v>
      </c>
      <c r="O6479" s="100">
        <f t="shared" si="3465"/>
        <v>1</v>
      </c>
      <c r="P6479" s="98">
        <f t="shared" si="3466"/>
        <v>14266.27</v>
      </c>
      <c r="Q6479" s="97">
        <f t="shared" si="3467"/>
        <v>855.98</v>
      </c>
      <c r="R6479" s="97"/>
      <c r="S6479" s="97"/>
    </row>
    <row r="6480" spans="1:19" x14ac:dyDescent="0.25">
      <c r="A6480" s="89" t="s">
        <v>13466</v>
      </c>
      <c r="B6480" s="89" t="s">
        <v>12959</v>
      </c>
      <c r="C6480" s="89"/>
      <c r="D6480" s="89" t="s">
        <v>13467</v>
      </c>
      <c r="E6480" s="94" t="s">
        <v>552</v>
      </c>
      <c r="F6480" s="95" t="s">
        <v>553</v>
      </c>
      <c r="G6480" s="89" t="s">
        <v>81</v>
      </c>
      <c r="H6480" s="89" t="s">
        <v>7006</v>
      </c>
      <c r="I6480" s="96">
        <v>1</v>
      </c>
      <c r="J6480" s="97">
        <v>5698</v>
      </c>
      <c r="K6480" s="98">
        <f t="shared" si="3461"/>
        <v>2158.33</v>
      </c>
      <c r="L6480" s="99">
        <f t="shared" si="3462"/>
        <v>1.0815399999999999</v>
      </c>
      <c r="M6480" s="100">
        <f t="shared" si="3463"/>
        <v>1.0590999999999999</v>
      </c>
      <c r="N6480" s="101">
        <f t="shared" si="3464"/>
        <v>0.97811300000000001</v>
      </c>
      <c r="O6480" s="100">
        <f t="shared" si="3465"/>
        <v>1</v>
      </c>
      <c r="P6480" s="98">
        <f t="shared" si="3466"/>
        <v>2418.17</v>
      </c>
      <c r="Q6480" s="97">
        <f t="shared" si="3467"/>
        <v>6383.97</v>
      </c>
      <c r="R6480" s="97"/>
      <c r="S6480" s="97"/>
    </row>
    <row r="6481" spans="1:19" ht="22.5" x14ac:dyDescent="0.25">
      <c r="A6481" s="89" t="s">
        <v>13468</v>
      </c>
      <c r="B6481" s="89" t="s">
        <v>12959</v>
      </c>
      <c r="C6481" s="89"/>
      <c r="D6481" s="89" t="s">
        <v>13469</v>
      </c>
      <c r="E6481" s="94" t="s">
        <v>12087</v>
      </c>
      <c r="F6481" s="95" t="s">
        <v>12088</v>
      </c>
      <c r="G6481" s="89" t="s">
        <v>81</v>
      </c>
      <c r="H6481" s="89" t="s">
        <v>13019</v>
      </c>
      <c r="I6481" s="96">
        <v>1</v>
      </c>
      <c r="J6481" s="97">
        <v>622</v>
      </c>
      <c r="K6481" s="98">
        <f t="shared" si="3461"/>
        <v>196.34</v>
      </c>
      <c r="L6481" s="99">
        <f t="shared" si="3462"/>
        <v>1.0815399999999999</v>
      </c>
      <c r="M6481" s="100">
        <f t="shared" si="3463"/>
        <v>1.0590999999999999</v>
      </c>
      <c r="N6481" s="101">
        <f t="shared" si="3464"/>
        <v>0.97811300000000001</v>
      </c>
      <c r="O6481" s="100">
        <f t="shared" si="3465"/>
        <v>1</v>
      </c>
      <c r="P6481" s="98">
        <f t="shared" si="3466"/>
        <v>219.98</v>
      </c>
      <c r="Q6481" s="97">
        <f t="shared" si="3467"/>
        <v>696.9</v>
      </c>
      <c r="R6481" s="97"/>
      <c r="S6481" s="97"/>
    </row>
    <row r="6482" spans="1:19" ht="22.5" x14ac:dyDescent="0.25">
      <c r="A6482" s="89" t="s">
        <v>13470</v>
      </c>
      <c r="B6482" s="89" t="s">
        <v>12959</v>
      </c>
      <c r="C6482" s="89"/>
      <c r="D6482" s="89" t="s">
        <v>13471</v>
      </c>
      <c r="E6482" s="94" t="s">
        <v>12090</v>
      </c>
      <c r="F6482" s="95" t="s">
        <v>12091</v>
      </c>
      <c r="G6482" s="89" t="s">
        <v>37</v>
      </c>
      <c r="H6482" s="89" t="s">
        <v>13472</v>
      </c>
      <c r="I6482" s="96">
        <v>1</v>
      </c>
      <c r="J6482" s="97">
        <v>528</v>
      </c>
      <c r="K6482" s="98">
        <f t="shared" si="3461"/>
        <v>5057.62</v>
      </c>
      <c r="L6482" s="99">
        <f t="shared" si="3462"/>
        <v>1.0815399999999999</v>
      </c>
      <c r="M6482" s="100">
        <f t="shared" si="3463"/>
        <v>1.0590999999999999</v>
      </c>
      <c r="N6482" s="101">
        <f t="shared" si="3464"/>
        <v>0.97811300000000001</v>
      </c>
      <c r="O6482" s="100">
        <f t="shared" si="3465"/>
        <v>1</v>
      </c>
      <c r="P6482" s="98">
        <f t="shared" si="3466"/>
        <v>5666.5</v>
      </c>
      <c r="Q6482" s="97">
        <f t="shared" si="3467"/>
        <v>591.57000000000005</v>
      </c>
      <c r="R6482" s="97"/>
      <c r="S6482" s="97"/>
    </row>
    <row r="6483" spans="1:19" x14ac:dyDescent="0.25">
      <c r="A6483" s="89" t="s">
        <v>13473</v>
      </c>
      <c r="B6483" s="89" t="s">
        <v>12959</v>
      </c>
      <c r="C6483" s="89"/>
      <c r="D6483" s="89" t="s">
        <v>13474</v>
      </c>
      <c r="E6483" s="94" t="s">
        <v>49</v>
      </c>
      <c r="F6483" s="95" t="s">
        <v>50</v>
      </c>
      <c r="G6483" s="89" t="s">
        <v>51</v>
      </c>
      <c r="H6483" s="89" t="s">
        <v>13475</v>
      </c>
      <c r="I6483" s="96">
        <v>1</v>
      </c>
      <c r="J6483" s="97">
        <v>13284</v>
      </c>
      <c r="K6483" s="98">
        <f t="shared" si="3461"/>
        <v>12724.14</v>
      </c>
      <c r="L6483" s="99">
        <f t="shared" si="3462"/>
        <v>1.0815399999999999</v>
      </c>
      <c r="M6483" s="100">
        <f t="shared" si="3463"/>
        <v>1.0590999999999999</v>
      </c>
      <c r="N6483" s="101">
        <f t="shared" si="3464"/>
        <v>0.97811300000000001</v>
      </c>
      <c r="O6483" s="100">
        <f t="shared" si="3465"/>
        <v>1</v>
      </c>
      <c r="P6483" s="98">
        <f t="shared" si="3466"/>
        <v>14255.98</v>
      </c>
      <c r="Q6483" s="97">
        <f t="shared" si="3467"/>
        <v>14883.24</v>
      </c>
      <c r="R6483" s="97"/>
      <c r="S6483" s="97"/>
    </row>
    <row r="6484" spans="1:19" ht="22.5" x14ac:dyDescent="0.25">
      <c r="A6484" s="89" t="s">
        <v>13476</v>
      </c>
      <c r="B6484" s="89" t="s">
        <v>12959</v>
      </c>
      <c r="C6484" s="89"/>
      <c r="D6484" s="89" t="s">
        <v>13477</v>
      </c>
      <c r="E6484" s="94" t="s">
        <v>12977</v>
      </c>
      <c r="F6484" s="95" t="s">
        <v>12978</v>
      </c>
      <c r="G6484" s="89" t="s">
        <v>648</v>
      </c>
      <c r="H6484" s="89" t="s">
        <v>24</v>
      </c>
      <c r="I6484" s="96">
        <v>1</v>
      </c>
      <c r="J6484" s="97">
        <v>44735</v>
      </c>
      <c r="K6484" s="98">
        <f t="shared" si="3461"/>
        <v>22367.5</v>
      </c>
      <c r="L6484" s="99">
        <f t="shared" si="3462"/>
        <v>1.0815399999999999</v>
      </c>
      <c r="M6484" s="100">
        <f t="shared" si="3463"/>
        <v>1.0590999999999999</v>
      </c>
      <c r="N6484" s="101">
        <f t="shared" si="3464"/>
        <v>0.97811300000000001</v>
      </c>
      <c r="O6484" s="100">
        <f t="shared" si="3465"/>
        <v>1</v>
      </c>
      <c r="P6484" s="98">
        <f t="shared" si="3466"/>
        <v>25060.29</v>
      </c>
      <c r="Q6484" s="97">
        <f t="shared" si="3467"/>
        <v>50120.58</v>
      </c>
      <c r="R6484" s="97"/>
      <c r="S6484" s="97"/>
    </row>
    <row r="6485" spans="1:19" ht="22.5" x14ac:dyDescent="0.25">
      <c r="A6485" s="89" t="s">
        <v>13478</v>
      </c>
      <c r="B6485" s="89" t="s">
        <v>12959</v>
      </c>
      <c r="C6485" s="89"/>
      <c r="D6485" s="89" t="s">
        <v>13479</v>
      </c>
      <c r="E6485" s="94" t="s">
        <v>13480</v>
      </c>
      <c r="F6485" s="95" t="s">
        <v>13481</v>
      </c>
      <c r="G6485" s="89" t="s">
        <v>648</v>
      </c>
      <c r="H6485" s="89" t="s">
        <v>12</v>
      </c>
      <c r="I6485" s="96">
        <v>1</v>
      </c>
      <c r="J6485" s="97">
        <v>103122</v>
      </c>
      <c r="K6485" s="98">
        <f t="shared" si="3461"/>
        <v>103122</v>
      </c>
      <c r="L6485" s="99">
        <f t="shared" si="3462"/>
        <v>1.0815399999999999</v>
      </c>
      <c r="M6485" s="100">
        <f t="shared" si="3463"/>
        <v>1.0590999999999999</v>
      </c>
      <c r="N6485" s="101">
        <f t="shared" si="3464"/>
        <v>0.97811300000000001</v>
      </c>
      <c r="O6485" s="100">
        <f t="shared" si="3465"/>
        <v>1</v>
      </c>
      <c r="P6485" s="98">
        <f t="shared" si="3466"/>
        <v>115536.69</v>
      </c>
      <c r="Q6485" s="97">
        <f t="shared" si="3467"/>
        <v>115536.69</v>
      </c>
      <c r="R6485" s="97"/>
      <c r="S6485" s="97"/>
    </row>
    <row r="6486" spans="1:19" ht="22.5" x14ac:dyDescent="0.25">
      <c r="A6486" s="89" t="s">
        <v>13482</v>
      </c>
      <c r="B6486" s="89" t="s">
        <v>12959</v>
      </c>
      <c r="C6486" s="89"/>
      <c r="D6486" s="89" t="s">
        <v>13483</v>
      </c>
      <c r="E6486" s="94" t="s">
        <v>13484</v>
      </c>
      <c r="F6486" s="95" t="s">
        <v>13485</v>
      </c>
      <c r="G6486" s="89" t="s">
        <v>648</v>
      </c>
      <c r="H6486" s="89" t="s">
        <v>12</v>
      </c>
      <c r="I6486" s="96">
        <v>1</v>
      </c>
      <c r="J6486" s="97">
        <v>141972</v>
      </c>
      <c r="K6486" s="98">
        <f t="shared" si="3461"/>
        <v>141972</v>
      </c>
      <c r="L6486" s="99">
        <f t="shared" si="3462"/>
        <v>1.0815399999999999</v>
      </c>
      <c r="M6486" s="100">
        <f t="shared" si="3463"/>
        <v>1.0590999999999999</v>
      </c>
      <c r="N6486" s="101">
        <f t="shared" si="3464"/>
        <v>0.97811300000000001</v>
      </c>
      <c r="O6486" s="100">
        <f t="shared" si="3465"/>
        <v>1</v>
      </c>
      <c r="P6486" s="98">
        <f t="shared" si="3466"/>
        <v>159063.78</v>
      </c>
      <c r="Q6486" s="97">
        <f t="shared" si="3467"/>
        <v>159063.78</v>
      </c>
      <c r="R6486" s="97"/>
      <c r="S6486" s="97"/>
    </row>
    <row r="6487" spans="1:19" x14ac:dyDescent="0.25">
      <c r="A6487" s="89"/>
      <c r="B6487" s="90"/>
      <c r="C6487" s="90"/>
      <c r="D6487" s="91"/>
      <c r="E6487" s="92"/>
      <c r="F6487" s="92" t="s">
        <v>13486</v>
      </c>
      <c r="G6487" s="91"/>
      <c r="H6487" s="91"/>
      <c r="I6487" s="93">
        <v>1</v>
      </c>
      <c r="J6487" s="91"/>
      <c r="K6487" s="98"/>
      <c r="L6487" s="99"/>
      <c r="M6487" s="100"/>
      <c r="N6487" s="101"/>
      <c r="O6487" s="100"/>
      <c r="P6487" s="98"/>
      <c r="Q6487" s="91"/>
      <c r="R6487" s="91"/>
      <c r="S6487" s="91"/>
    </row>
    <row r="6488" spans="1:19" ht="22.5" x14ac:dyDescent="0.25">
      <c r="A6488" s="89" t="s">
        <v>13487</v>
      </c>
      <c r="B6488" s="89" t="s">
        <v>12959</v>
      </c>
      <c r="C6488" s="89"/>
      <c r="D6488" s="89" t="s">
        <v>13488</v>
      </c>
      <c r="E6488" s="94" t="s">
        <v>10512</v>
      </c>
      <c r="F6488" s="95" t="s">
        <v>10513</v>
      </c>
      <c r="G6488" s="89" t="s">
        <v>37</v>
      </c>
      <c r="H6488" s="89" t="s">
        <v>13489</v>
      </c>
      <c r="I6488" s="96">
        <v>1</v>
      </c>
      <c r="J6488" s="97">
        <v>1425</v>
      </c>
      <c r="K6488" s="98">
        <f t="shared" ref="K6488:K6499" si="3468">J6488/H6488</f>
        <v>75556.73</v>
      </c>
      <c r="L6488" s="99">
        <f t="shared" ref="L6488:L6499" si="3469">$L$8</f>
        <v>1.0815399999999999</v>
      </c>
      <c r="M6488" s="100">
        <f t="shared" ref="M6488:M6499" si="3470">$M$8</f>
        <v>1.0590999999999999</v>
      </c>
      <c r="N6488" s="101">
        <f t="shared" ref="N6488:N6499" si="3471">$N$8</f>
        <v>0.97811300000000001</v>
      </c>
      <c r="O6488" s="100">
        <f t="shared" ref="O6488:O6499" si="3472">$O$8</f>
        <v>1</v>
      </c>
      <c r="P6488" s="98">
        <f t="shared" ref="P6488:P6499" si="3473">K6488*L6488*M6488*N6488*O6488</f>
        <v>84652.88</v>
      </c>
      <c r="Q6488" s="97">
        <f t="shared" ref="Q6488:Q6499" si="3474">H6488*P6488</f>
        <v>1596.55</v>
      </c>
      <c r="R6488" s="97"/>
      <c r="S6488" s="97"/>
    </row>
    <row r="6489" spans="1:19" ht="22.5" x14ac:dyDescent="0.25">
      <c r="A6489" s="89" t="s">
        <v>13490</v>
      </c>
      <c r="B6489" s="89" t="s">
        <v>12959</v>
      </c>
      <c r="C6489" s="89"/>
      <c r="D6489" s="89" t="s">
        <v>13491</v>
      </c>
      <c r="E6489" s="94" t="s">
        <v>137</v>
      </c>
      <c r="F6489" s="95" t="s">
        <v>694</v>
      </c>
      <c r="G6489" s="89" t="s">
        <v>37</v>
      </c>
      <c r="H6489" s="89" t="s">
        <v>12106</v>
      </c>
      <c r="I6489" s="96">
        <v>1</v>
      </c>
      <c r="J6489" s="97">
        <v>236</v>
      </c>
      <c r="K6489" s="98">
        <f t="shared" si="3468"/>
        <v>87407.41</v>
      </c>
      <c r="L6489" s="99">
        <f t="shared" si="3469"/>
        <v>1.0815399999999999</v>
      </c>
      <c r="M6489" s="100">
        <f t="shared" si="3470"/>
        <v>1.0590999999999999</v>
      </c>
      <c r="N6489" s="101">
        <f t="shared" si="3471"/>
        <v>0.97811300000000001</v>
      </c>
      <c r="O6489" s="100">
        <f t="shared" si="3472"/>
        <v>1</v>
      </c>
      <c r="P6489" s="98">
        <f t="shared" si="3473"/>
        <v>97930.240000000005</v>
      </c>
      <c r="Q6489" s="97">
        <f t="shared" si="3474"/>
        <v>264.41000000000003</v>
      </c>
      <c r="R6489" s="97"/>
      <c r="S6489" s="97"/>
    </row>
    <row r="6490" spans="1:19" ht="22.5" x14ac:dyDescent="0.25">
      <c r="A6490" s="89" t="s">
        <v>13492</v>
      </c>
      <c r="B6490" s="89" t="s">
        <v>12959</v>
      </c>
      <c r="C6490" s="89"/>
      <c r="D6490" s="89" t="s">
        <v>13493</v>
      </c>
      <c r="E6490" s="94" t="s">
        <v>31</v>
      </c>
      <c r="F6490" s="95" t="s">
        <v>32</v>
      </c>
      <c r="G6490" s="89" t="s">
        <v>27</v>
      </c>
      <c r="H6490" s="89" t="s">
        <v>13494</v>
      </c>
      <c r="I6490" s="96">
        <v>1</v>
      </c>
      <c r="J6490" s="97">
        <v>3166</v>
      </c>
      <c r="K6490" s="98">
        <f t="shared" si="3468"/>
        <v>689.76</v>
      </c>
      <c r="L6490" s="99">
        <f t="shared" si="3469"/>
        <v>1.0815399999999999</v>
      </c>
      <c r="M6490" s="100">
        <f t="shared" si="3470"/>
        <v>1.0590999999999999</v>
      </c>
      <c r="N6490" s="101">
        <f t="shared" si="3471"/>
        <v>0.97811300000000001</v>
      </c>
      <c r="O6490" s="100">
        <f t="shared" si="3472"/>
        <v>1</v>
      </c>
      <c r="P6490" s="98">
        <f t="shared" si="3473"/>
        <v>772.8</v>
      </c>
      <c r="Q6490" s="97">
        <f t="shared" si="3474"/>
        <v>3547.15</v>
      </c>
      <c r="R6490" s="97"/>
      <c r="S6490" s="97"/>
    </row>
    <row r="6491" spans="1:19" ht="22.5" x14ac:dyDescent="0.25">
      <c r="A6491" s="89" t="s">
        <v>13495</v>
      </c>
      <c r="B6491" s="89" t="s">
        <v>12959</v>
      </c>
      <c r="C6491" s="89"/>
      <c r="D6491" s="89" t="s">
        <v>13496</v>
      </c>
      <c r="E6491" s="94" t="s">
        <v>5517</v>
      </c>
      <c r="F6491" s="95" t="s">
        <v>12082</v>
      </c>
      <c r="G6491" s="89" t="s">
        <v>51</v>
      </c>
      <c r="H6491" s="89" t="s">
        <v>12103</v>
      </c>
      <c r="I6491" s="96">
        <v>1</v>
      </c>
      <c r="J6491" s="97">
        <v>751</v>
      </c>
      <c r="K6491" s="98">
        <f t="shared" si="3468"/>
        <v>170294.78</v>
      </c>
      <c r="L6491" s="99">
        <f t="shared" si="3469"/>
        <v>1.0815399999999999</v>
      </c>
      <c r="M6491" s="100">
        <f t="shared" si="3470"/>
        <v>1.0590999999999999</v>
      </c>
      <c r="N6491" s="101">
        <f t="shared" si="3471"/>
        <v>0.97811300000000001</v>
      </c>
      <c r="O6491" s="100">
        <f t="shared" si="3472"/>
        <v>1</v>
      </c>
      <c r="P6491" s="98">
        <f t="shared" si="3473"/>
        <v>190796.29</v>
      </c>
      <c r="Q6491" s="97">
        <f t="shared" si="3474"/>
        <v>841.41</v>
      </c>
      <c r="R6491" s="97"/>
      <c r="S6491" s="97"/>
    </row>
    <row r="6492" spans="1:19" ht="22.5" x14ac:dyDescent="0.25">
      <c r="A6492" s="89" t="s">
        <v>13497</v>
      </c>
      <c r="B6492" s="89" t="s">
        <v>12959</v>
      </c>
      <c r="C6492" s="89"/>
      <c r="D6492" s="89" t="s">
        <v>13498</v>
      </c>
      <c r="E6492" s="94" t="s">
        <v>5521</v>
      </c>
      <c r="F6492" s="95" t="s">
        <v>5522</v>
      </c>
      <c r="G6492" s="89" t="s">
        <v>37</v>
      </c>
      <c r="H6492" s="89" t="s">
        <v>12106</v>
      </c>
      <c r="I6492" s="96">
        <v>1</v>
      </c>
      <c r="J6492" s="97">
        <v>11</v>
      </c>
      <c r="K6492" s="98">
        <f t="shared" si="3468"/>
        <v>4074.07</v>
      </c>
      <c r="L6492" s="99">
        <f t="shared" si="3469"/>
        <v>1.0815399999999999</v>
      </c>
      <c r="M6492" s="100">
        <f t="shared" si="3470"/>
        <v>1.0590999999999999</v>
      </c>
      <c r="N6492" s="101">
        <f t="shared" si="3471"/>
        <v>0.97811300000000001</v>
      </c>
      <c r="O6492" s="100">
        <f t="shared" si="3472"/>
        <v>1</v>
      </c>
      <c r="P6492" s="98">
        <f t="shared" si="3473"/>
        <v>4564.54</v>
      </c>
      <c r="Q6492" s="97">
        <f t="shared" si="3474"/>
        <v>12.32</v>
      </c>
      <c r="R6492" s="97"/>
      <c r="S6492" s="97"/>
    </row>
    <row r="6493" spans="1:19" x14ac:dyDescent="0.25">
      <c r="A6493" s="89" t="s">
        <v>13499</v>
      </c>
      <c r="B6493" s="89" t="s">
        <v>12959</v>
      </c>
      <c r="C6493" s="89"/>
      <c r="D6493" s="89" t="s">
        <v>13500</v>
      </c>
      <c r="E6493" s="94" t="s">
        <v>49</v>
      </c>
      <c r="F6493" s="95" t="s">
        <v>50</v>
      </c>
      <c r="G6493" s="89" t="s">
        <v>51</v>
      </c>
      <c r="H6493" s="89" t="s">
        <v>5678</v>
      </c>
      <c r="I6493" s="96">
        <v>1</v>
      </c>
      <c r="J6493" s="97">
        <v>343</v>
      </c>
      <c r="K6493" s="98">
        <f t="shared" si="3468"/>
        <v>12703.7</v>
      </c>
      <c r="L6493" s="99">
        <f t="shared" si="3469"/>
        <v>1.0815399999999999</v>
      </c>
      <c r="M6493" s="100">
        <f t="shared" si="3470"/>
        <v>1.0590999999999999</v>
      </c>
      <c r="N6493" s="101">
        <f t="shared" si="3471"/>
        <v>0.97811300000000001</v>
      </c>
      <c r="O6493" s="100">
        <f t="shared" si="3472"/>
        <v>1</v>
      </c>
      <c r="P6493" s="98">
        <f t="shared" si="3473"/>
        <v>14233.08</v>
      </c>
      <c r="Q6493" s="97">
        <f t="shared" si="3474"/>
        <v>384.29</v>
      </c>
      <c r="R6493" s="97"/>
      <c r="S6493" s="97"/>
    </row>
    <row r="6494" spans="1:19" x14ac:dyDescent="0.25">
      <c r="A6494" s="89" t="s">
        <v>13501</v>
      </c>
      <c r="B6494" s="89" t="s">
        <v>12959</v>
      </c>
      <c r="C6494" s="89"/>
      <c r="D6494" s="89" t="s">
        <v>13502</v>
      </c>
      <c r="E6494" s="94" t="s">
        <v>552</v>
      </c>
      <c r="F6494" s="95" t="s">
        <v>553</v>
      </c>
      <c r="G6494" s="89" t="s">
        <v>81</v>
      </c>
      <c r="H6494" s="89" t="s">
        <v>7380</v>
      </c>
      <c r="I6494" s="96">
        <v>1</v>
      </c>
      <c r="J6494" s="97">
        <v>2590</v>
      </c>
      <c r="K6494" s="98">
        <f t="shared" si="3468"/>
        <v>2158.33</v>
      </c>
      <c r="L6494" s="99">
        <f t="shared" si="3469"/>
        <v>1.0815399999999999</v>
      </c>
      <c r="M6494" s="100">
        <f t="shared" si="3470"/>
        <v>1.0590999999999999</v>
      </c>
      <c r="N6494" s="101">
        <f t="shared" si="3471"/>
        <v>0.97811300000000001</v>
      </c>
      <c r="O6494" s="100">
        <f t="shared" si="3472"/>
        <v>1</v>
      </c>
      <c r="P6494" s="98">
        <f t="shared" si="3473"/>
        <v>2418.17</v>
      </c>
      <c r="Q6494" s="97">
        <f t="shared" si="3474"/>
        <v>2901.8</v>
      </c>
      <c r="R6494" s="97"/>
      <c r="S6494" s="97"/>
    </row>
    <row r="6495" spans="1:19" ht="22.5" x14ac:dyDescent="0.25">
      <c r="A6495" s="89" t="s">
        <v>13503</v>
      </c>
      <c r="B6495" s="89" t="s">
        <v>12959</v>
      </c>
      <c r="C6495" s="89"/>
      <c r="D6495" s="89" t="s">
        <v>13504</v>
      </c>
      <c r="E6495" s="94" t="s">
        <v>12087</v>
      </c>
      <c r="F6495" s="95" t="s">
        <v>12088</v>
      </c>
      <c r="G6495" s="89" t="s">
        <v>81</v>
      </c>
      <c r="H6495" s="89" t="s">
        <v>13045</v>
      </c>
      <c r="I6495" s="96">
        <v>1</v>
      </c>
      <c r="J6495" s="97">
        <v>283</v>
      </c>
      <c r="K6495" s="98">
        <f t="shared" si="3468"/>
        <v>196.53</v>
      </c>
      <c r="L6495" s="99">
        <f t="shared" si="3469"/>
        <v>1.0815399999999999</v>
      </c>
      <c r="M6495" s="100">
        <f t="shared" si="3470"/>
        <v>1.0590999999999999</v>
      </c>
      <c r="N6495" s="101">
        <f t="shared" si="3471"/>
        <v>0.97811300000000001</v>
      </c>
      <c r="O6495" s="100">
        <f t="shared" si="3472"/>
        <v>1</v>
      </c>
      <c r="P6495" s="98">
        <f t="shared" si="3473"/>
        <v>220.19</v>
      </c>
      <c r="Q6495" s="97">
        <f t="shared" si="3474"/>
        <v>317.07</v>
      </c>
      <c r="R6495" s="97"/>
      <c r="S6495" s="97"/>
    </row>
    <row r="6496" spans="1:19" ht="22.5" x14ac:dyDescent="0.25">
      <c r="A6496" s="89" t="s">
        <v>13505</v>
      </c>
      <c r="B6496" s="89" t="s">
        <v>12959</v>
      </c>
      <c r="C6496" s="89"/>
      <c r="D6496" s="89" t="s">
        <v>13506</v>
      </c>
      <c r="E6496" s="94" t="s">
        <v>12090</v>
      </c>
      <c r="F6496" s="95" t="s">
        <v>12091</v>
      </c>
      <c r="G6496" s="89" t="s">
        <v>37</v>
      </c>
      <c r="H6496" s="89" t="s">
        <v>13507</v>
      </c>
      <c r="I6496" s="96">
        <v>1</v>
      </c>
      <c r="J6496" s="97">
        <v>83</v>
      </c>
      <c r="K6496" s="98">
        <f t="shared" si="3468"/>
        <v>4990.38</v>
      </c>
      <c r="L6496" s="99">
        <f t="shared" si="3469"/>
        <v>1.0815399999999999</v>
      </c>
      <c r="M6496" s="100">
        <f t="shared" si="3470"/>
        <v>1.0590999999999999</v>
      </c>
      <c r="N6496" s="101">
        <f t="shared" si="3471"/>
        <v>0.97811300000000001</v>
      </c>
      <c r="O6496" s="100">
        <f t="shared" si="3472"/>
        <v>1</v>
      </c>
      <c r="P6496" s="98">
        <f t="shared" si="3473"/>
        <v>5591.16</v>
      </c>
      <c r="Q6496" s="97">
        <f t="shared" si="3474"/>
        <v>92.99</v>
      </c>
      <c r="R6496" s="97"/>
      <c r="S6496" s="97"/>
    </row>
    <row r="6497" spans="1:19" x14ac:dyDescent="0.25">
      <c r="A6497" s="89" t="s">
        <v>13508</v>
      </c>
      <c r="B6497" s="89" t="s">
        <v>12959</v>
      </c>
      <c r="C6497" s="89"/>
      <c r="D6497" s="89" t="s">
        <v>13509</v>
      </c>
      <c r="E6497" s="94" t="s">
        <v>49</v>
      </c>
      <c r="F6497" s="95" t="s">
        <v>50</v>
      </c>
      <c r="G6497" s="89" t="s">
        <v>51</v>
      </c>
      <c r="H6497" s="89" t="s">
        <v>13510</v>
      </c>
      <c r="I6497" s="96">
        <v>1</v>
      </c>
      <c r="J6497" s="97">
        <v>2114</v>
      </c>
      <c r="K6497" s="98">
        <f t="shared" si="3468"/>
        <v>12734.94</v>
      </c>
      <c r="L6497" s="99">
        <f t="shared" si="3469"/>
        <v>1.0815399999999999</v>
      </c>
      <c r="M6497" s="100">
        <f t="shared" si="3470"/>
        <v>1.0590999999999999</v>
      </c>
      <c r="N6497" s="101">
        <f t="shared" si="3471"/>
        <v>0.97811300000000001</v>
      </c>
      <c r="O6497" s="100">
        <f t="shared" si="3472"/>
        <v>1</v>
      </c>
      <c r="P6497" s="98">
        <f t="shared" si="3473"/>
        <v>14268.08</v>
      </c>
      <c r="Q6497" s="97">
        <f t="shared" si="3474"/>
        <v>2368.5</v>
      </c>
      <c r="R6497" s="97"/>
      <c r="S6497" s="97"/>
    </row>
    <row r="6498" spans="1:19" ht="22.5" x14ac:dyDescent="0.25">
      <c r="A6498" s="89" t="s">
        <v>13511</v>
      </c>
      <c r="B6498" s="89" t="s">
        <v>12959</v>
      </c>
      <c r="C6498" s="89"/>
      <c r="D6498" s="89" t="s">
        <v>13512</v>
      </c>
      <c r="E6498" s="94" t="s">
        <v>12977</v>
      </c>
      <c r="F6498" s="95" t="s">
        <v>12978</v>
      </c>
      <c r="G6498" s="89" t="s">
        <v>648</v>
      </c>
      <c r="H6498" s="89" t="s">
        <v>12</v>
      </c>
      <c r="I6498" s="96">
        <v>1</v>
      </c>
      <c r="J6498" s="97">
        <v>22367</v>
      </c>
      <c r="K6498" s="98">
        <f t="shared" si="3468"/>
        <v>22367</v>
      </c>
      <c r="L6498" s="99">
        <f t="shared" si="3469"/>
        <v>1.0815399999999999</v>
      </c>
      <c r="M6498" s="100">
        <f t="shared" si="3470"/>
        <v>1.0590999999999999</v>
      </c>
      <c r="N6498" s="101">
        <f t="shared" si="3471"/>
        <v>0.97811300000000001</v>
      </c>
      <c r="O6498" s="100">
        <f t="shared" si="3472"/>
        <v>1</v>
      </c>
      <c r="P6498" s="98">
        <f t="shared" si="3473"/>
        <v>25059.73</v>
      </c>
      <c r="Q6498" s="97">
        <f t="shared" si="3474"/>
        <v>25059.73</v>
      </c>
      <c r="R6498" s="97"/>
      <c r="S6498" s="97"/>
    </row>
    <row r="6499" spans="1:19" ht="22.5" x14ac:dyDescent="0.25">
      <c r="A6499" s="89" t="s">
        <v>13513</v>
      </c>
      <c r="B6499" s="89" t="s">
        <v>12959</v>
      </c>
      <c r="C6499" s="89"/>
      <c r="D6499" s="89" t="s">
        <v>13514</v>
      </c>
      <c r="E6499" s="94" t="s">
        <v>13515</v>
      </c>
      <c r="F6499" s="95" t="s">
        <v>13516</v>
      </c>
      <c r="G6499" s="89" t="s">
        <v>648</v>
      </c>
      <c r="H6499" s="89" t="s">
        <v>12</v>
      </c>
      <c r="I6499" s="96">
        <v>1</v>
      </c>
      <c r="J6499" s="97">
        <v>105779</v>
      </c>
      <c r="K6499" s="98">
        <f t="shared" si="3468"/>
        <v>105779</v>
      </c>
      <c r="L6499" s="99">
        <f t="shared" si="3469"/>
        <v>1.0815399999999999</v>
      </c>
      <c r="M6499" s="100">
        <f t="shared" si="3470"/>
        <v>1.0590999999999999</v>
      </c>
      <c r="N6499" s="101">
        <f t="shared" si="3471"/>
        <v>0.97811300000000001</v>
      </c>
      <c r="O6499" s="100">
        <f t="shared" si="3472"/>
        <v>1</v>
      </c>
      <c r="P6499" s="98">
        <f t="shared" si="3473"/>
        <v>118513.56</v>
      </c>
      <c r="Q6499" s="97">
        <f t="shared" si="3474"/>
        <v>118513.56</v>
      </c>
      <c r="R6499" s="97"/>
      <c r="S6499" s="97"/>
    </row>
    <row r="6500" spans="1:19" x14ac:dyDescent="0.25">
      <c r="A6500" s="89"/>
      <c r="B6500" s="90"/>
      <c r="C6500" s="90"/>
      <c r="D6500" s="91"/>
      <c r="E6500" s="92"/>
      <c r="F6500" s="92" t="s">
        <v>13517</v>
      </c>
      <c r="G6500" s="91"/>
      <c r="H6500" s="91"/>
      <c r="I6500" s="93">
        <v>1</v>
      </c>
      <c r="J6500" s="91"/>
      <c r="K6500" s="98"/>
      <c r="L6500" s="99"/>
      <c r="M6500" s="100"/>
      <c r="N6500" s="101"/>
      <c r="O6500" s="100"/>
      <c r="P6500" s="98"/>
      <c r="Q6500" s="91"/>
      <c r="R6500" s="91"/>
      <c r="S6500" s="91"/>
    </row>
    <row r="6501" spans="1:19" ht="22.5" x14ac:dyDescent="0.25">
      <c r="A6501" s="89" t="s">
        <v>13518</v>
      </c>
      <c r="B6501" s="89" t="s">
        <v>12959</v>
      </c>
      <c r="C6501" s="89"/>
      <c r="D6501" s="89" t="s">
        <v>13519</v>
      </c>
      <c r="E6501" s="94" t="s">
        <v>10512</v>
      </c>
      <c r="F6501" s="95" t="s">
        <v>10513</v>
      </c>
      <c r="G6501" s="89" t="s">
        <v>37</v>
      </c>
      <c r="H6501" s="89" t="s">
        <v>13520</v>
      </c>
      <c r="I6501" s="96">
        <v>1</v>
      </c>
      <c r="J6501" s="97">
        <v>1539</v>
      </c>
      <c r="K6501" s="98">
        <f t="shared" ref="K6501:K6512" si="3475">J6501/H6501</f>
        <v>75589.39</v>
      </c>
      <c r="L6501" s="99">
        <f t="shared" ref="L6501:L6512" si="3476">$L$8</f>
        <v>1.0815399999999999</v>
      </c>
      <c r="M6501" s="100">
        <f t="shared" ref="M6501:M6512" si="3477">$M$8</f>
        <v>1.0590999999999999</v>
      </c>
      <c r="N6501" s="101">
        <f t="shared" ref="N6501:N6512" si="3478">$N$8</f>
        <v>0.97811300000000001</v>
      </c>
      <c r="O6501" s="100">
        <f t="shared" ref="O6501:O6512" si="3479">$O$8</f>
        <v>1</v>
      </c>
      <c r="P6501" s="98">
        <f t="shared" ref="P6501:P6512" si="3480">K6501*L6501*M6501*N6501*O6501</f>
        <v>84689.47</v>
      </c>
      <c r="Q6501" s="97">
        <f t="shared" ref="Q6501:Q6512" si="3481">H6501*P6501</f>
        <v>1724.28</v>
      </c>
      <c r="R6501" s="97"/>
      <c r="S6501" s="97"/>
    </row>
    <row r="6502" spans="1:19" ht="22.5" x14ac:dyDescent="0.25">
      <c r="A6502" s="89" t="s">
        <v>13521</v>
      </c>
      <c r="B6502" s="89" t="s">
        <v>12959</v>
      </c>
      <c r="C6502" s="89"/>
      <c r="D6502" s="89" t="s">
        <v>13522</v>
      </c>
      <c r="E6502" s="94" t="s">
        <v>137</v>
      </c>
      <c r="F6502" s="95" t="s">
        <v>694</v>
      </c>
      <c r="G6502" s="89" t="s">
        <v>37</v>
      </c>
      <c r="H6502" s="89" t="s">
        <v>8280</v>
      </c>
      <c r="I6502" s="96">
        <v>1</v>
      </c>
      <c r="J6502" s="97">
        <v>246</v>
      </c>
      <c r="K6502" s="98">
        <f t="shared" si="3475"/>
        <v>87857.14</v>
      </c>
      <c r="L6502" s="99">
        <f t="shared" si="3476"/>
        <v>1.0815399999999999</v>
      </c>
      <c r="M6502" s="100">
        <f t="shared" si="3477"/>
        <v>1.0590999999999999</v>
      </c>
      <c r="N6502" s="101">
        <f t="shared" si="3478"/>
        <v>0.97811300000000001</v>
      </c>
      <c r="O6502" s="100">
        <f t="shared" si="3479"/>
        <v>1</v>
      </c>
      <c r="P6502" s="98">
        <f t="shared" si="3480"/>
        <v>98434.12</v>
      </c>
      <c r="Q6502" s="97">
        <f t="shared" si="3481"/>
        <v>275.62</v>
      </c>
      <c r="R6502" s="97"/>
      <c r="S6502" s="97"/>
    </row>
    <row r="6503" spans="1:19" ht="22.5" x14ac:dyDescent="0.25">
      <c r="A6503" s="89" t="s">
        <v>13523</v>
      </c>
      <c r="B6503" s="89" t="s">
        <v>12959</v>
      </c>
      <c r="C6503" s="89"/>
      <c r="D6503" s="89" t="s">
        <v>13524</v>
      </c>
      <c r="E6503" s="94" t="s">
        <v>31</v>
      </c>
      <c r="F6503" s="95" t="s">
        <v>32</v>
      </c>
      <c r="G6503" s="89" t="s">
        <v>27</v>
      </c>
      <c r="H6503" s="89" t="s">
        <v>13525</v>
      </c>
      <c r="I6503" s="96">
        <v>1</v>
      </c>
      <c r="J6503" s="97">
        <v>3283</v>
      </c>
      <c r="K6503" s="98">
        <f t="shared" si="3475"/>
        <v>689.71</v>
      </c>
      <c r="L6503" s="99">
        <f t="shared" si="3476"/>
        <v>1.0815399999999999</v>
      </c>
      <c r="M6503" s="100">
        <f t="shared" si="3477"/>
        <v>1.0590999999999999</v>
      </c>
      <c r="N6503" s="101">
        <f t="shared" si="3478"/>
        <v>0.97811300000000001</v>
      </c>
      <c r="O6503" s="100">
        <f t="shared" si="3479"/>
        <v>1</v>
      </c>
      <c r="P6503" s="98">
        <f t="shared" si="3480"/>
        <v>772.74</v>
      </c>
      <c r="Q6503" s="97">
        <f t="shared" si="3481"/>
        <v>3678.24</v>
      </c>
      <c r="R6503" s="97"/>
      <c r="S6503" s="97"/>
    </row>
    <row r="6504" spans="1:19" ht="22.5" x14ac:dyDescent="0.25">
      <c r="A6504" s="89" t="s">
        <v>13526</v>
      </c>
      <c r="B6504" s="89" t="s">
        <v>12959</v>
      </c>
      <c r="C6504" s="89"/>
      <c r="D6504" s="89" t="s">
        <v>287</v>
      </c>
      <c r="E6504" s="94" t="s">
        <v>5517</v>
      </c>
      <c r="F6504" s="95" t="s">
        <v>12082</v>
      </c>
      <c r="G6504" s="89" t="s">
        <v>51</v>
      </c>
      <c r="H6504" s="89" t="s">
        <v>12103</v>
      </c>
      <c r="I6504" s="96">
        <v>1</v>
      </c>
      <c r="J6504" s="97">
        <v>751</v>
      </c>
      <c r="K6504" s="98">
        <f t="shared" si="3475"/>
        <v>170294.78</v>
      </c>
      <c r="L6504" s="99">
        <f t="shared" si="3476"/>
        <v>1.0815399999999999</v>
      </c>
      <c r="M6504" s="100">
        <f t="shared" si="3477"/>
        <v>1.0590999999999999</v>
      </c>
      <c r="N6504" s="101">
        <f t="shared" si="3478"/>
        <v>0.97811300000000001</v>
      </c>
      <c r="O6504" s="100">
        <f t="shared" si="3479"/>
        <v>1</v>
      </c>
      <c r="P6504" s="98">
        <f t="shared" si="3480"/>
        <v>190796.29</v>
      </c>
      <c r="Q6504" s="97">
        <f t="shared" si="3481"/>
        <v>841.41</v>
      </c>
      <c r="R6504" s="97"/>
      <c r="S6504" s="97"/>
    </row>
    <row r="6505" spans="1:19" ht="22.5" x14ac:dyDescent="0.25">
      <c r="A6505" s="89" t="s">
        <v>13527</v>
      </c>
      <c r="B6505" s="89" t="s">
        <v>12959</v>
      </c>
      <c r="C6505" s="89"/>
      <c r="D6505" s="89" t="s">
        <v>13528</v>
      </c>
      <c r="E6505" s="94" t="s">
        <v>5521</v>
      </c>
      <c r="F6505" s="95" t="s">
        <v>5522</v>
      </c>
      <c r="G6505" s="89" t="s">
        <v>37</v>
      </c>
      <c r="H6505" s="89" t="s">
        <v>12106</v>
      </c>
      <c r="I6505" s="96">
        <v>1</v>
      </c>
      <c r="J6505" s="97">
        <v>11</v>
      </c>
      <c r="K6505" s="98">
        <f t="shared" si="3475"/>
        <v>4074.07</v>
      </c>
      <c r="L6505" s="99">
        <f t="shared" si="3476"/>
        <v>1.0815399999999999</v>
      </c>
      <c r="M6505" s="100">
        <f t="shared" si="3477"/>
        <v>1.0590999999999999</v>
      </c>
      <c r="N6505" s="101">
        <f t="shared" si="3478"/>
        <v>0.97811300000000001</v>
      </c>
      <c r="O6505" s="100">
        <f t="shared" si="3479"/>
        <v>1</v>
      </c>
      <c r="P6505" s="98">
        <f t="shared" si="3480"/>
        <v>4564.54</v>
      </c>
      <c r="Q6505" s="97">
        <f t="shared" si="3481"/>
        <v>12.32</v>
      </c>
      <c r="R6505" s="97"/>
      <c r="S6505" s="97"/>
    </row>
    <row r="6506" spans="1:19" x14ac:dyDescent="0.25">
      <c r="A6506" s="89" t="s">
        <v>13529</v>
      </c>
      <c r="B6506" s="89" t="s">
        <v>12959</v>
      </c>
      <c r="C6506" s="89"/>
      <c r="D6506" s="89" t="s">
        <v>13530</v>
      </c>
      <c r="E6506" s="94" t="s">
        <v>49</v>
      </c>
      <c r="F6506" s="95" t="s">
        <v>50</v>
      </c>
      <c r="G6506" s="89" t="s">
        <v>51</v>
      </c>
      <c r="H6506" s="89" t="s">
        <v>5678</v>
      </c>
      <c r="I6506" s="96">
        <v>1</v>
      </c>
      <c r="J6506" s="97">
        <v>343</v>
      </c>
      <c r="K6506" s="98">
        <f t="shared" si="3475"/>
        <v>12703.7</v>
      </c>
      <c r="L6506" s="99">
        <f t="shared" si="3476"/>
        <v>1.0815399999999999</v>
      </c>
      <c r="M6506" s="100">
        <f t="shared" si="3477"/>
        <v>1.0590999999999999</v>
      </c>
      <c r="N6506" s="101">
        <f t="shared" si="3478"/>
        <v>0.97811300000000001</v>
      </c>
      <c r="O6506" s="100">
        <f t="shared" si="3479"/>
        <v>1</v>
      </c>
      <c r="P6506" s="98">
        <f t="shared" si="3480"/>
        <v>14233.08</v>
      </c>
      <c r="Q6506" s="97">
        <f t="shared" si="3481"/>
        <v>384.29</v>
      </c>
      <c r="R6506" s="97"/>
      <c r="S6506" s="97"/>
    </row>
    <row r="6507" spans="1:19" x14ac:dyDescent="0.25">
      <c r="A6507" s="89" t="s">
        <v>13531</v>
      </c>
      <c r="B6507" s="89" t="s">
        <v>12959</v>
      </c>
      <c r="C6507" s="89"/>
      <c r="D6507" s="89" t="s">
        <v>13532</v>
      </c>
      <c r="E6507" s="94" t="s">
        <v>552</v>
      </c>
      <c r="F6507" s="95" t="s">
        <v>553</v>
      </c>
      <c r="G6507" s="89" t="s">
        <v>81</v>
      </c>
      <c r="H6507" s="89" t="s">
        <v>7380</v>
      </c>
      <c r="I6507" s="96">
        <v>1</v>
      </c>
      <c r="J6507" s="97">
        <v>2590</v>
      </c>
      <c r="K6507" s="98">
        <f t="shared" si="3475"/>
        <v>2158.33</v>
      </c>
      <c r="L6507" s="99">
        <f t="shared" si="3476"/>
        <v>1.0815399999999999</v>
      </c>
      <c r="M6507" s="100">
        <f t="shared" si="3477"/>
        <v>1.0590999999999999</v>
      </c>
      <c r="N6507" s="101">
        <f t="shared" si="3478"/>
        <v>0.97811300000000001</v>
      </c>
      <c r="O6507" s="100">
        <f t="shared" si="3479"/>
        <v>1</v>
      </c>
      <c r="P6507" s="98">
        <f t="shared" si="3480"/>
        <v>2418.17</v>
      </c>
      <c r="Q6507" s="97">
        <f t="shared" si="3481"/>
        <v>2901.8</v>
      </c>
      <c r="R6507" s="97"/>
      <c r="S6507" s="97"/>
    </row>
    <row r="6508" spans="1:19" ht="22.5" x14ac:dyDescent="0.25">
      <c r="A6508" s="89" t="s">
        <v>13533</v>
      </c>
      <c r="B6508" s="89" t="s">
        <v>12959</v>
      </c>
      <c r="C6508" s="89"/>
      <c r="D6508" s="89" t="s">
        <v>8922</v>
      </c>
      <c r="E6508" s="94" t="s">
        <v>12087</v>
      </c>
      <c r="F6508" s="95" t="s">
        <v>12088</v>
      </c>
      <c r="G6508" s="89" t="s">
        <v>81</v>
      </c>
      <c r="H6508" s="89" t="s">
        <v>13045</v>
      </c>
      <c r="I6508" s="96">
        <v>1</v>
      </c>
      <c r="J6508" s="97">
        <v>283</v>
      </c>
      <c r="K6508" s="98">
        <f t="shared" si="3475"/>
        <v>196.53</v>
      </c>
      <c r="L6508" s="99">
        <f t="shared" si="3476"/>
        <v>1.0815399999999999</v>
      </c>
      <c r="M6508" s="100">
        <f t="shared" si="3477"/>
        <v>1.0590999999999999</v>
      </c>
      <c r="N6508" s="101">
        <f t="shared" si="3478"/>
        <v>0.97811300000000001</v>
      </c>
      <c r="O6508" s="100">
        <f t="shared" si="3479"/>
        <v>1</v>
      </c>
      <c r="P6508" s="98">
        <f t="shared" si="3480"/>
        <v>220.19</v>
      </c>
      <c r="Q6508" s="97">
        <f t="shared" si="3481"/>
        <v>317.07</v>
      </c>
      <c r="R6508" s="97"/>
      <c r="S6508" s="97"/>
    </row>
    <row r="6509" spans="1:19" ht="22.5" x14ac:dyDescent="0.25">
      <c r="A6509" s="89" t="s">
        <v>13534</v>
      </c>
      <c r="B6509" s="89" t="s">
        <v>12959</v>
      </c>
      <c r="C6509" s="89"/>
      <c r="D6509" s="89" t="s">
        <v>13535</v>
      </c>
      <c r="E6509" s="94" t="s">
        <v>12090</v>
      </c>
      <c r="F6509" s="95" t="s">
        <v>12091</v>
      </c>
      <c r="G6509" s="89" t="s">
        <v>37</v>
      </c>
      <c r="H6509" s="89" t="s">
        <v>13536</v>
      </c>
      <c r="I6509" s="96">
        <v>1</v>
      </c>
      <c r="J6509" s="97">
        <v>92</v>
      </c>
      <c r="K6509" s="98">
        <f t="shared" si="3475"/>
        <v>5069.1499999999996</v>
      </c>
      <c r="L6509" s="99">
        <f t="shared" si="3476"/>
        <v>1.0815399999999999</v>
      </c>
      <c r="M6509" s="100">
        <f t="shared" si="3477"/>
        <v>1.0590999999999999</v>
      </c>
      <c r="N6509" s="101">
        <f t="shared" si="3478"/>
        <v>0.97811300000000001</v>
      </c>
      <c r="O6509" s="100">
        <f t="shared" si="3479"/>
        <v>1</v>
      </c>
      <c r="P6509" s="98">
        <f t="shared" si="3480"/>
        <v>5679.42</v>
      </c>
      <c r="Q6509" s="97">
        <f t="shared" si="3481"/>
        <v>103.08</v>
      </c>
      <c r="R6509" s="97"/>
      <c r="S6509" s="97"/>
    </row>
    <row r="6510" spans="1:19" x14ac:dyDescent="0.25">
      <c r="A6510" s="89" t="s">
        <v>13537</v>
      </c>
      <c r="B6510" s="89" t="s">
        <v>12959</v>
      </c>
      <c r="C6510" s="89"/>
      <c r="D6510" s="89" t="s">
        <v>13538</v>
      </c>
      <c r="E6510" s="94" t="s">
        <v>49</v>
      </c>
      <c r="F6510" s="95" t="s">
        <v>50</v>
      </c>
      <c r="G6510" s="89" t="s">
        <v>51</v>
      </c>
      <c r="H6510" s="89" t="s">
        <v>13539</v>
      </c>
      <c r="I6510" s="96">
        <v>1</v>
      </c>
      <c r="J6510" s="97">
        <v>2304</v>
      </c>
      <c r="K6510" s="98">
        <f t="shared" si="3475"/>
        <v>12729.28</v>
      </c>
      <c r="L6510" s="99">
        <f t="shared" si="3476"/>
        <v>1.0815399999999999</v>
      </c>
      <c r="M6510" s="100">
        <f t="shared" si="3477"/>
        <v>1.0590999999999999</v>
      </c>
      <c r="N6510" s="101">
        <f t="shared" si="3478"/>
        <v>0.97811300000000001</v>
      </c>
      <c r="O6510" s="100">
        <f t="shared" si="3479"/>
        <v>1</v>
      </c>
      <c r="P6510" s="98">
        <f t="shared" si="3480"/>
        <v>14261.74</v>
      </c>
      <c r="Q6510" s="97">
        <f t="shared" si="3481"/>
        <v>2581.37</v>
      </c>
      <c r="R6510" s="97"/>
      <c r="S6510" s="97"/>
    </row>
    <row r="6511" spans="1:19" ht="22.5" x14ac:dyDescent="0.25">
      <c r="A6511" s="89" t="s">
        <v>13540</v>
      </c>
      <c r="B6511" s="89" t="s">
        <v>12959</v>
      </c>
      <c r="C6511" s="89"/>
      <c r="D6511" s="89" t="s">
        <v>13541</v>
      </c>
      <c r="E6511" s="94" t="s">
        <v>12977</v>
      </c>
      <c r="F6511" s="95" t="s">
        <v>12978</v>
      </c>
      <c r="G6511" s="89" t="s">
        <v>648</v>
      </c>
      <c r="H6511" s="89" t="s">
        <v>12</v>
      </c>
      <c r="I6511" s="96">
        <v>1</v>
      </c>
      <c r="J6511" s="97">
        <v>22367</v>
      </c>
      <c r="K6511" s="98">
        <f t="shared" si="3475"/>
        <v>22367</v>
      </c>
      <c r="L6511" s="99">
        <f t="shared" si="3476"/>
        <v>1.0815399999999999</v>
      </c>
      <c r="M6511" s="100">
        <f t="shared" si="3477"/>
        <v>1.0590999999999999</v>
      </c>
      <c r="N6511" s="101">
        <f t="shared" si="3478"/>
        <v>0.97811300000000001</v>
      </c>
      <c r="O6511" s="100">
        <f t="shared" si="3479"/>
        <v>1</v>
      </c>
      <c r="P6511" s="98">
        <f t="shared" si="3480"/>
        <v>25059.73</v>
      </c>
      <c r="Q6511" s="97">
        <f t="shared" si="3481"/>
        <v>25059.73</v>
      </c>
      <c r="R6511" s="97"/>
      <c r="S6511" s="97"/>
    </row>
    <row r="6512" spans="1:19" ht="22.5" x14ac:dyDescent="0.25">
      <c r="A6512" s="89" t="s">
        <v>13542</v>
      </c>
      <c r="B6512" s="89" t="s">
        <v>12959</v>
      </c>
      <c r="C6512" s="89"/>
      <c r="D6512" s="89" t="s">
        <v>13543</v>
      </c>
      <c r="E6512" s="94" t="s">
        <v>13544</v>
      </c>
      <c r="F6512" s="95" t="s">
        <v>13545</v>
      </c>
      <c r="G6512" s="89" t="s">
        <v>648</v>
      </c>
      <c r="H6512" s="89" t="s">
        <v>12</v>
      </c>
      <c r="I6512" s="96">
        <v>1</v>
      </c>
      <c r="J6512" s="97">
        <v>107950</v>
      </c>
      <c r="K6512" s="98">
        <f t="shared" si="3475"/>
        <v>107950</v>
      </c>
      <c r="L6512" s="99">
        <f t="shared" si="3476"/>
        <v>1.0815399999999999</v>
      </c>
      <c r="M6512" s="100">
        <f t="shared" si="3477"/>
        <v>1.0590999999999999</v>
      </c>
      <c r="N6512" s="101">
        <f t="shared" si="3478"/>
        <v>0.97811300000000001</v>
      </c>
      <c r="O6512" s="100">
        <f t="shared" si="3479"/>
        <v>1</v>
      </c>
      <c r="P6512" s="98">
        <f t="shared" si="3480"/>
        <v>120945.92</v>
      </c>
      <c r="Q6512" s="97">
        <f t="shared" si="3481"/>
        <v>120945.92</v>
      </c>
      <c r="R6512" s="97"/>
      <c r="S6512" s="97"/>
    </row>
    <row r="6513" spans="1:19" x14ac:dyDescent="0.25">
      <c r="A6513" s="82" t="s">
        <v>9530</v>
      </c>
      <c r="B6513" s="104"/>
      <c r="C6513" s="104"/>
      <c r="D6513" s="104"/>
      <c r="E6513" s="86"/>
      <c r="F6513" s="86" t="s">
        <v>13547</v>
      </c>
      <c r="G6513" s="82"/>
      <c r="H6513" s="82"/>
      <c r="I6513" s="87"/>
      <c r="J6513" s="88">
        <f>SUM(J6514:J6526)</f>
        <v>342833</v>
      </c>
      <c r="K6513" s="98"/>
      <c r="L6513" s="99"/>
      <c r="M6513" s="100"/>
      <c r="N6513" s="101"/>
      <c r="O6513" s="100"/>
      <c r="P6513" s="98"/>
      <c r="Q6513" s="88">
        <f>SUM(Q6514:Q6526)</f>
        <v>384106.37</v>
      </c>
      <c r="R6513" s="88">
        <f t="shared" ref="R6513:S6513" si="3482">SUM(R6514:R6526)</f>
        <v>0</v>
      </c>
      <c r="S6513" s="88">
        <f t="shared" si="3482"/>
        <v>0</v>
      </c>
    </row>
    <row r="6514" spans="1:19" x14ac:dyDescent="0.25">
      <c r="A6514" s="89"/>
      <c r="B6514" s="90"/>
      <c r="C6514" s="90"/>
      <c r="D6514" s="91"/>
      <c r="E6514" s="92"/>
      <c r="F6514" s="92" t="s">
        <v>13548</v>
      </c>
      <c r="G6514" s="91"/>
      <c r="H6514" s="91"/>
      <c r="I6514" s="93">
        <v>1</v>
      </c>
      <c r="J6514" s="91"/>
      <c r="K6514" s="98"/>
      <c r="L6514" s="99"/>
      <c r="M6514" s="100"/>
      <c r="N6514" s="101"/>
      <c r="O6514" s="100"/>
      <c r="P6514" s="98"/>
      <c r="Q6514" s="91"/>
      <c r="R6514" s="91"/>
      <c r="S6514" s="91"/>
    </row>
    <row r="6515" spans="1:19" ht="22.5" x14ac:dyDescent="0.25">
      <c r="A6515" s="89" t="s">
        <v>13549</v>
      </c>
      <c r="B6515" s="89" t="s">
        <v>12959</v>
      </c>
      <c r="C6515" s="89"/>
      <c r="D6515" s="89" t="s">
        <v>13550</v>
      </c>
      <c r="E6515" s="94" t="s">
        <v>10512</v>
      </c>
      <c r="F6515" s="95" t="s">
        <v>10513</v>
      </c>
      <c r="G6515" s="89" t="s">
        <v>37</v>
      </c>
      <c r="H6515" s="89" t="s">
        <v>13551</v>
      </c>
      <c r="I6515" s="96">
        <v>1</v>
      </c>
      <c r="J6515" s="97">
        <v>4058</v>
      </c>
      <c r="K6515" s="98">
        <f t="shared" ref="K6515:K6526" si="3483">J6515/H6515</f>
        <v>75582.05</v>
      </c>
      <c r="L6515" s="99">
        <f t="shared" ref="L6515:L6526" si="3484">$L$8</f>
        <v>1.0815399999999999</v>
      </c>
      <c r="M6515" s="100">
        <f t="shared" ref="M6515:M6526" si="3485">$M$8</f>
        <v>1.0590999999999999</v>
      </c>
      <c r="N6515" s="101">
        <f t="shared" ref="N6515:N6526" si="3486">$N$8</f>
        <v>0.97811300000000001</v>
      </c>
      <c r="O6515" s="100">
        <f t="shared" ref="O6515:O6526" si="3487">$O$8</f>
        <v>1</v>
      </c>
      <c r="P6515" s="98">
        <f>K6515*L6515*M6515*N6515*O6515</f>
        <v>84681.25</v>
      </c>
      <c r="Q6515" s="97">
        <f t="shared" ref="Q6515:Q6526" si="3488">H6515*P6515</f>
        <v>4546.54</v>
      </c>
      <c r="R6515" s="97"/>
      <c r="S6515" s="97"/>
    </row>
    <row r="6516" spans="1:19" ht="22.5" x14ac:dyDescent="0.25">
      <c r="A6516" s="89" t="s">
        <v>13552</v>
      </c>
      <c r="B6516" s="89" t="s">
        <v>12959</v>
      </c>
      <c r="C6516" s="89"/>
      <c r="D6516" s="89" t="s">
        <v>13553</v>
      </c>
      <c r="E6516" s="94" t="s">
        <v>137</v>
      </c>
      <c r="F6516" s="95" t="s">
        <v>694</v>
      </c>
      <c r="G6516" s="89" t="s">
        <v>37</v>
      </c>
      <c r="H6516" s="89" t="s">
        <v>13554</v>
      </c>
      <c r="I6516" s="96">
        <v>1</v>
      </c>
      <c r="J6516" s="97">
        <v>830</v>
      </c>
      <c r="K6516" s="98">
        <f t="shared" si="3483"/>
        <v>87923.73</v>
      </c>
      <c r="L6516" s="99">
        <f t="shared" si="3484"/>
        <v>1.0815399999999999</v>
      </c>
      <c r="M6516" s="100">
        <f t="shared" si="3485"/>
        <v>1.0590999999999999</v>
      </c>
      <c r="N6516" s="101">
        <f t="shared" si="3486"/>
        <v>0.97811300000000001</v>
      </c>
      <c r="O6516" s="100">
        <f t="shared" si="3487"/>
        <v>1</v>
      </c>
      <c r="P6516" s="98">
        <f>K6516*L6516*M6516*N6516*O6516</f>
        <v>98508.72</v>
      </c>
      <c r="Q6516" s="97">
        <f t="shared" si="3488"/>
        <v>929.92</v>
      </c>
      <c r="R6516" s="97"/>
      <c r="S6516" s="97"/>
    </row>
    <row r="6517" spans="1:19" ht="22.5" x14ac:dyDescent="0.25">
      <c r="A6517" s="89" t="s">
        <v>13555</v>
      </c>
      <c r="B6517" s="89" t="s">
        <v>12959</v>
      </c>
      <c r="C6517" s="89"/>
      <c r="D6517" s="89" t="s">
        <v>13556</v>
      </c>
      <c r="E6517" s="94" t="s">
        <v>31</v>
      </c>
      <c r="F6517" s="95" t="s">
        <v>32</v>
      </c>
      <c r="G6517" s="89" t="s">
        <v>27</v>
      </c>
      <c r="H6517" s="89" t="s">
        <v>10518</v>
      </c>
      <c r="I6517" s="96">
        <v>1</v>
      </c>
      <c r="J6517" s="97">
        <v>11022</v>
      </c>
      <c r="K6517" s="98">
        <f t="shared" si="3483"/>
        <v>689.74</v>
      </c>
      <c r="L6517" s="99">
        <f t="shared" si="3484"/>
        <v>1.0815399999999999</v>
      </c>
      <c r="M6517" s="100">
        <f t="shared" si="3485"/>
        <v>1.0590999999999999</v>
      </c>
      <c r="N6517" s="101">
        <f t="shared" si="3486"/>
        <v>0.97811300000000001</v>
      </c>
      <c r="O6517" s="100">
        <f t="shared" si="3487"/>
        <v>1</v>
      </c>
      <c r="P6517" s="98">
        <f>K6517*L6517*M6517*N6517*O6517+0.01</f>
        <v>772.79</v>
      </c>
      <c r="Q6517" s="97">
        <f t="shared" si="3488"/>
        <v>12349.18</v>
      </c>
      <c r="R6517" s="97"/>
      <c r="S6517" s="97"/>
    </row>
    <row r="6518" spans="1:19" ht="22.5" x14ac:dyDescent="0.25">
      <c r="A6518" s="89" t="s">
        <v>13557</v>
      </c>
      <c r="B6518" s="89" t="s">
        <v>12959</v>
      </c>
      <c r="C6518" s="89"/>
      <c r="D6518" s="89" t="s">
        <v>8910</v>
      </c>
      <c r="E6518" s="94" t="s">
        <v>5517</v>
      </c>
      <c r="F6518" s="95" t="s">
        <v>12082</v>
      </c>
      <c r="G6518" s="89" t="s">
        <v>51</v>
      </c>
      <c r="H6518" s="89" t="s">
        <v>13558</v>
      </c>
      <c r="I6518" s="96">
        <v>1</v>
      </c>
      <c r="J6518" s="97">
        <v>1152</v>
      </c>
      <c r="K6518" s="98">
        <f t="shared" si="3483"/>
        <v>170414.2</v>
      </c>
      <c r="L6518" s="99">
        <f t="shared" si="3484"/>
        <v>1.0815399999999999</v>
      </c>
      <c r="M6518" s="100">
        <f t="shared" si="3485"/>
        <v>1.0590999999999999</v>
      </c>
      <c r="N6518" s="101">
        <f t="shared" si="3486"/>
        <v>0.97811300000000001</v>
      </c>
      <c r="O6518" s="100">
        <f t="shared" si="3487"/>
        <v>1</v>
      </c>
      <c r="P6518" s="98">
        <f t="shared" ref="P6518:P6526" si="3489">K6518*L6518*M6518*N6518*O6518</f>
        <v>190930.08</v>
      </c>
      <c r="Q6518" s="97">
        <f t="shared" si="3488"/>
        <v>1290.69</v>
      </c>
      <c r="R6518" s="97"/>
      <c r="S6518" s="97"/>
    </row>
    <row r="6519" spans="1:19" ht="22.5" x14ac:dyDescent="0.25">
      <c r="A6519" s="89" t="s">
        <v>13559</v>
      </c>
      <c r="B6519" s="89" t="s">
        <v>12959</v>
      </c>
      <c r="C6519" s="89"/>
      <c r="D6519" s="89" t="s">
        <v>13560</v>
      </c>
      <c r="E6519" s="94" t="s">
        <v>5521</v>
      </c>
      <c r="F6519" s="95" t="s">
        <v>5522</v>
      </c>
      <c r="G6519" s="89" t="s">
        <v>37</v>
      </c>
      <c r="H6519" s="89" t="s">
        <v>13561</v>
      </c>
      <c r="I6519" s="96">
        <v>1</v>
      </c>
      <c r="J6519" s="97">
        <v>16</v>
      </c>
      <c r="K6519" s="98">
        <f t="shared" si="3483"/>
        <v>4210.53</v>
      </c>
      <c r="L6519" s="99">
        <f t="shared" si="3484"/>
        <v>1.0815399999999999</v>
      </c>
      <c r="M6519" s="100">
        <f t="shared" si="3485"/>
        <v>1.0590999999999999</v>
      </c>
      <c r="N6519" s="101">
        <f t="shared" si="3486"/>
        <v>0.97811300000000001</v>
      </c>
      <c r="O6519" s="100">
        <f t="shared" si="3487"/>
        <v>1</v>
      </c>
      <c r="P6519" s="98">
        <f t="shared" si="3489"/>
        <v>4717.43</v>
      </c>
      <c r="Q6519" s="97">
        <f t="shared" si="3488"/>
        <v>17.93</v>
      </c>
      <c r="R6519" s="97"/>
      <c r="S6519" s="97"/>
    </row>
    <row r="6520" spans="1:19" x14ac:dyDescent="0.25">
      <c r="A6520" s="89" t="s">
        <v>13562</v>
      </c>
      <c r="B6520" s="89" t="s">
        <v>12959</v>
      </c>
      <c r="C6520" s="89"/>
      <c r="D6520" s="89" t="s">
        <v>205</v>
      </c>
      <c r="E6520" s="94" t="s">
        <v>49</v>
      </c>
      <c r="F6520" s="95" t="s">
        <v>50</v>
      </c>
      <c r="G6520" s="89" t="s">
        <v>51</v>
      </c>
      <c r="H6520" s="89" t="s">
        <v>13563</v>
      </c>
      <c r="I6520" s="96">
        <v>1</v>
      </c>
      <c r="J6520" s="97">
        <v>485</v>
      </c>
      <c r="K6520" s="98">
        <f t="shared" si="3483"/>
        <v>12763.16</v>
      </c>
      <c r="L6520" s="99">
        <f t="shared" si="3484"/>
        <v>1.0815399999999999</v>
      </c>
      <c r="M6520" s="100">
        <f t="shared" si="3485"/>
        <v>1.0590999999999999</v>
      </c>
      <c r="N6520" s="101">
        <f t="shared" si="3486"/>
        <v>0.97811300000000001</v>
      </c>
      <c r="O6520" s="100">
        <f t="shared" si="3487"/>
        <v>1</v>
      </c>
      <c r="P6520" s="98">
        <f t="shared" si="3489"/>
        <v>14299.7</v>
      </c>
      <c r="Q6520" s="97">
        <f t="shared" si="3488"/>
        <v>543.39</v>
      </c>
      <c r="R6520" s="97"/>
      <c r="S6520" s="97"/>
    </row>
    <row r="6521" spans="1:19" x14ac:dyDescent="0.25">
      <c r="A6521" s="89" t="s">
        <v>13564</v>
      </c>
      <c r="B6521" s="89" t="s">
        <v>12959</v>
      </c>
      <c r="C6521" s="89"/>
      <c r="D6521" s="89" t="s">
        <v>13565</v>
      </c>
      <c r="E6521" s="94" t="s">
        <v>552</v>
      </c>
      <c r="F6521" s="95" t="s">
        <v>553</v>
      </c>
      <c r="G6521" s="89" t="s">
        <v>81</v>
      </c>
      <c r="H6521" s="89" t="s">
        <v>3008</v>
      </c>
      <c r="I6521" s="96">
        <v>1</v>
      </c>
      <c r="J6521" s="97">
        <v>3366</v>
      </c>
      <c r="K6521" s="98">
        <f t="shared" si="3483"/>
        <v>2157.69</v>
      </c>
      <c r="L6521" s="99">
        <f t="shared" si="3484"/>
        <v>1.0815399999999999</v>
      </c>
      <c r="M6521" s="100">
        <f t="shared" si="3485"/>
        <v>1.0590999999999999</v>
      </c>
      <c r="N6521" s="101">
        <f t="shared" si="3486"/>
        <v>0.97811300000000001</v>
      </c>
      <c r="O6521" s="100">
        <f t="shared" si="3487"/>
        <v>1</v>
      </c>
      <c r="P6521" s="98">
        <f t="shared" si="3489"/>
        <v>2417.4499999999998</v>
      </c>
      <c r="Q6521" s="97">
        <f t="shared" si="3488"/>
        <v>3771.22</v>
      </c>
      <c r="R6521" s="97"/>
      <c r="S6521" s="97"/>
    </row>
    <row r="6522" spans="1:19" ht="22.5" x14ac:dyDescent="0.25">
      <c r="A6522" s="89" t="s">
        <v>13566</v>
      </c>
      <c r="B6522" s="89" t="s">
        <v>12959</v>
      </c>
      <c r="C6522" s="89"/>
      <c r="D6522" s="89" t="s">
        <v>13567</v>
      </c>
      <c r="E6522" s="94" t="s">
        <v>12087</v>
      </c>
      <c r="F6522" s="95" t="s">
        <v>12088</v>
      </c>
      <c r="G6522" s="89" t="s">
        <v>81</v>
      </c>
      <c r="H6522" s="89" t="s">
        <v>13568</v>
      </c>
      <c r="I6522" s="96">
        <v>1</v>
      </c>
      <c r="J6522" s="97">
        <v>368</v>
      </c>
      <c r="K6522" s="98">
        <f t="shared" si="3483"/>
        <v>196.58</v>
      </c>
      <c r="L6522" s="99">
        <f t="shared" si="3484"/>
        <v>1.0815399999999999</v>
      </c>
      <c r="M6522" s="100">
        <f t="shared" si="3485"/>
        <v>1.0590999999999999</v>
      </c>
      <c r="N6522" s="101">
        <f t="shared" si="3486"/>
        <v>0.97811300000000001</v>
      </c>
      <c r="O6522" s="100">
        <f t="shared" si="3487"/>
        <v>1</v>
      </c>
      <c r="P6522" s="98">
        <f t="shared" si="3489"/>
        <v>220.25</v>
      </c>
      <c r="Q6522" s="97">
        <f t="shared" si="3488"/>
        <v>412.31</v>
      </c>
      <c r="R6522" s="97"/>
      <c r="S6522" s="97"/>
    </row>
    <row r="6523" spans="1:19" ht="22.5" x14ac:dyDescent="0.25">
      <c r="A6523" s="89" t="s">
        <v>13569</v>
      </c>
      <c r="B6523" s="89" t="s">
        <v>12959</v>
      </c>
      <c r="C6523" s="89"/>
      <c r="D6523" s="89" t="s">
        <v>13570</v>
      </c>
      <c r="E6523" s="94" t="s">
        <v>12090</v>
      </c>
      <c r="F6523" s="95" t="s">
        <v>12091</v>
      </c>
      <c r="G6523" s="89" t="s">
        <v>37</v>
      </c>
      <c r="H6523" s="89" t="s">
        <v>13571</v>
      </c>
      <c r="I6523" s="96">
        <v>1</v>
      </c>
      <c r="J6523" s="97">
        <v>256</v>
      </c>
      <c r="K6523" s="98">
        <f t="shared" si="3483"/>
        <v>5063.1899999999996</v>
      </c>
      <c r="L6523" s="99">
        <f t="shared" si="3484"/>
        <v>1.0815399999999999</v>
      </c>
      <c r="M6523" s="100">
        <f t="shared" si="3485"/>
        <v>1.0590999999999999</v>
      </c>
      <c r="N6523" s="101">
        <f t="shared" si="3486"/>
        <v>0.97811300000000001</v>
      </c>
      <c r="O6523" s="100">
        <f t="shared" si="3487"/>
        <v>1</v>
      </c>
      <c r="P6523" s="98">
        <f t="shared" si="3489"/>
        <v>5672.74</v>
      </c>
      <c r="Q6523" s="97">
        <f t="shared" si="3488"/>
        <v>286.82</v>
      </c>
      <c r="R6523" s="97"/>
      <c r="S6523" s="97"/>
    </row>
    <row r="6524" spans="1:19" x14ac:dyDescent="0.25">
      <c r="A6524" s="89" t="s">
        <v>13572</v>
      </c>
      <c r="B6524" s="89" t="s">
        <v>12959</v>
      </c>
      <c r="C6524" s="89"/>
      <c r="D6524" s="89" t="s">
        <v>13573</v>
      </c>
      <c r="E6524" s="94" t="s">
        <v>49</v>
      </c>
      <c r="F6524" s="95" t="s">
        <v>50</v>
      </c>
      <c r="G6524" s="89" t="s">
        <v>51</v>
      </c>
      <c r="H6524" s="89" t="s">
        <v>13574</v>
      </c>
      <c r="I6524" s="96">
        <v>1</v>
      </c>
      <c r="J6524" s="97">
        <v>6434</v>
      </c>
      <c r="K6524" s="98">
        <f t="shared" si="3483"/>
        <v>12725.47</v>
      </c>
      <c r="L6524" s="99">
        <f t="shared" si="3484"/>
        <v>1.0815399999999999</v>
      </c>
      <c r="M6524" s="100">
        <f t="shared" si="3485"/>
        <v>1.0590999999999999</v>
      </c>
      <c r="N6524" s="101">
        <f t="shared" si="3486"/>
        <v>0.97811300000000001</v>
      </c>
      <c r="O6524" s="100">
        <f t="shared" si="3487"/>
        <v>1</v>
      </c>
      <c r="P6524" s="98">
        <f t="shared" si="3489"/>
        <v>14257.47</v>
      </c>
      <c r="Q6524" s="97">
        <f t="shared" si="3488"/>
        <v>7208.58</v>
      </c>
      <c r="R6524" s="97"/>
      <c r="S6524" s="97"/>
    </row>
    <row r="6525" spans="1:19" ht="22.5" x14ac:dyDescent="0.25">
      <c r="A6525" s="89" t="s">
        <v>13575</v>
      </c>
      <c r="B6525" s="89" t="s">
        <v>12959</v>
      </c>
      <c r="C6525" s="89"/>
      <c r="D6525" s="89" t="s">
        <v>13576</v>
      </c>
      <c r="E6525" s="94" t="s">
        <v>12977</v>
      </c>
      <c r="F6525" s="95" t="s">
        <v>12978</v>
      </c>
      <c r="G6525" s="89" t="s">
        <v>648</v>
      </c>
      <c r="H6525" s="89" t="s">
        <v>12</v>
      </c>
      <c r="I6525" s="96">
        <v>1</v>
      </c>
      <c r="J6525" s="97">
        <v>22367</v>
      </c>
      <c r="K6525" s="98">
        <f t="shared" si="3483"/>
        <v>22367</v>
      </c>
      <c r="L6525" s="99">
        <f t="shared" si="3484"/>
        <v>1.0815399999999999</v>
      </c>
      <c r="M6525" s="100">
        <f t="shared" si="3485"/>
        <v>1.0590999999999999</v>
      </c>
      <c r="N6525" s="101">
        <f t="shared" si="3486"/>
        <v>0.97811300000000001</v>
      </c>
      <c r="O6525" s="100">
        <f t="shared" si="3487"/>
        <v>1</v>
      </c>
      <c r="P6525" s="98">
        <f t="shared" si="3489"/>
        <v>25059.73</v>
      </c>
      <c r="Q6525" s="97">
        <f t="shared" si="3488"/>
        <v>25059.73</v>
      </c>
      <c r="R6525" s="97"/>
      <c r="S6525" s="97"/>
    </row>
    <row r="6526" spans="1:19" ht="22.5" x14ac:dyDescent="0.25">
      <c r="A6526" s="89" t="s">
        <v>13577</v>
      </c>
      <c r="B6526" s="89" t="s">
        <v>12959</v>
      </c>
      <c r="C6526" s="89"/>
      <c r="D6526" s="89" t="s">
        <v>13578</v>
      </c>
      <c r="E6526" s="94" t="s">
        <v>13579</v>
      </c>
      <c r="F6526" s="95" t="s">
        <v>13580</v>
      </c>
      <c r="G6526" s="89" t="s">
        <v>648</v>
      </c>
      <c r="H6526" s="89" t="s">
        <v>12</v>
      </c>
      <c r="I6526" s="96">
        <v>1</v>
      </c>
      <c r="J6526" s="97">
        <v>292479</v>
      </c>
      <c r="K6526" s="98">
        <f t="shared" si="3483"/>
        <v>292479</v>
      </c>
      <c r="L6526" s="99">
        <f t="shared" si="3484"/>
        <v>1.0815399999999999</v>
      </c>
      <c r="M6526" s="100">
        <f t="shared" si="3485"/>
        <v>1.0590999999999999</v>
      </c>
      <c r="N6526" s="101">
        <f t="shared" si="3486"/>
        <v>0.97811300000000001</v>
      </c>
      <c r="O6526" s="100">
        <f t="shared" si="3487"/>
        <v>1</v>
      </c>
      <c r="P6526" s="98">
        <f t="shared" si="3489"/>
        <v>327690.06</v>
      </c>
      <c r="Q6526" s="97">
        <f t="shared" si="3488"/>
        <v>327690.06</v>
      </c>
      <c r="R6526" s="97"/>
      <c r="S6526" s="97"/>
    </row>
    <row r="6527" spans="1:19" x14ac:dyDescent="0.25">
      <c r="A6527" s="82" t="s">
        <v>9532</v>
      </c>
      <c r="B6527" s="104"/>
      <c r="C6527" s="104"/>
      <c r="D6527" s="104"/>
      <c r="E6527" s="86"/>
      <c r="F6527" s="86" t="s">
        <v>13582</v>
      </c>
      <c r="G6527" s="82"/>
      <c r="H6527" s="82"/>
      <c r="I6527" s="87"/>
      <c r="J6527" s="88">
        <f>SUM(J6528:J6540)</f>
        <v>192970</v>
      </c>
      <c r="K6527" s="98"/>
      <c r="L6527" s="99"/>
      <c r="M6527" s="100"/>
      <c r="N6527" s="101"/>
      <c r="O6527" s="100"/>
      <c r="P6527" s="98"/>
      <c r="Q6527" s="88">
        <f>SUM(Q6528:Q6540)</f>
        <v>216201.41</v>
      </c>
      <c r="R6527" s="88">
        <f t="shared" ref="R6527:S6527" si="3490">SUM(R6528:R6540)</f>
        <v>0</v>
      </c>
      <c r="S6527" s="88">
        <f t="shared" si="3490"/>
        <v>0</v>
      </c>
    </row>
    <row r="6528" spans="1:19" x14ac:dyDescent="0.25">
      <c r="A6528" s="89"/>
      <c r="B6528" s="90"/>
      <c r="C6528" s="90"/>
      <c r="D6528" s="91"/>
      <c r="E6528" s="92"/>
      <c r="F6528" s="92" t="s">
        <v>13583</v>
      </c>
      <c r="G6528" s="91"/>
      <c r="H6528" s="91"/>
      <c r="I6528" s="93">
        <v>1</v>
      </c>
      <c r="J6528" s="91"/>
      <c r="K6528" s="98"/>
      <c r="L6528" s="99"/>
      <c r="M6528" s="100"/>
      <c r="N6528" s="101"/>
      <c r="O6528" s="100"/>
      <c r="P6528" s="98"/>
      <c r="Q6528" s="91"/>
      <c r="R6528" s="91"/>
      <c r="S6528" s="91"/>
    </row>
    <row r="6529" spans="1:19" ht="22.5" x14ac:dyDescent="0.25">
      <c r="A6529" s="89" t="s">
        <v>13584</v>
      </c>
      <c r="B6529" s="89" t="s">
        <v>12959</v>
      </c>
      <c r="C6529" s="89"/>
      <c r="D6529" s="89" t="s">
        <v>13585</v>
      </c>
      <c r="E6529" s="94" t="s">
        <v>13586</v>
      </c>
      <c r="F6529" s="95" t="s">
        <v>13587</v>
      </c>
      <c r="G6529" s="89" t="s">
        <v>37</v>
      </c>
      <c r="H6529" s="89" t="s">
        <v>13588</v>
      </c>
      <c r="I6529" s="96">
        <v>1</v>
      </c>
      <c r="J6529" s="97">
        <v>2504</v>
      </c>
      <c r="K6529" s="98">
        <f t="shared" ref="K6529:K6540" si="3491">J6529/H6529</f>
        <v>60105.62</v>
      </c>
      <c r="L6529" s="99">
        <f t="shared" ref="L6529:L6540" si="3492">$L$8</f>
        <v>1.0815399999999999</v>
      </c>
      <c r="M6529" s="100">
        <f t="shared" ref="M6529:M6540" si="3493">$M$8</f>
        <v>1.0590999999999999</v>
      </c>
      <c r="N6529" s="101">
        <f t="shared" ref="N6529:N6540" si="3494">$N$8</f>
        <v>0.97811300000000001</v>
      </c>
      <c r="O6529" s="100">
        <f t="shared" ref="O6529:O6540" si="3495">$O$8</f>
        <v>1</v>
      </c>
      <c r="P6529" s="98">
        <f>K6529*L6529*M6529*N6529*O6529</f>
        <v>67341.64</v>
      </c>
      <c r="Q6529" s="97">
        <f t="shared" ref="Q6529:Q6540" si="3496">H6529*P6529</f>
        <v>2805.45</v>
      </c>
      <c r="R6529" s="97"/>
      <c r="S6529" s="97"/>
    </row>
    <row r="6530" spans="1:19" ht="22.5" x14ac:dyDescent="0.25">
      <c r="A6530" s="89" t="s">
        <v>13589</v>
      </c>
      <c r="B6530" s="89" t="s">
        <v>12959</v>
      </c>
      <c r="C6530" s="89"/>
      <c r="D6530" s="89" t="s">
        <v>13590</v>
      </c>
      <c r="E6530" s="94" t="s">
        <v>137</v>
      </c>
      <c r="F6530" s="95" t="s">
        <v>694</v>
      </c>
      <c r="G6530" s="89" t="s">
        <v>37</v>
      </c>
      <c r="H6530" s="89" t="s">
        <v>6317</v>
      </c>
      <c r="I6530" s="96">
        <v>1</v>
      </c>
      <c r="J6530" s="97">
        <v>344</v>
      </c>
      <c r="K6530" s="98">
        <f t="shared" si="3491"/>
        <v>88205.13</v>
      </c>
      <c r="L6530" s="99">
        <f t="shared" si="3492"/>
        <v>1.0815399999999999</v>
      </c>
      <c r="M6530" s="100">
        <f t="shared" si="3493"/>
        <v>1.0590999999999999</v>
      </c>
      <c r="N6530" s="101">
        <f t="shared" si="3494"/>
        <v>0.97811300000000001</v>
      </c>
      <c r="O6530" s="100">
        <f t="shared" si="3495"/>
        <v>1</v>
      </c>
      <c r="P6530" s="98">
        <f>K6530*L6530*M6530*N6530*O6530</f>
        <v>98824</v>
      </c>
      <c r="Q6530" s="97">
        <f t="shared" si="3496"/>
        <v>385.41</v>
      </c>
      <c r="R6530" s="97"/>
      <c r="S6530" s="97"/>
    </row>
    <row r="6531" spans="1:19" ht="22.5" x14ac:dyDescent="0.25">
      <c r="A6531" s="89" t="s">
        <v>13591</v>
      </c>
      <c r="B6531" s="89" t="s">
        <v>12959</v>
      </c>
      <c r="C6531" s="89"/>
      <c r="D6531" s="89" t="s">
        <v>13592</v>
      </c>
      <c r="E6531" s="94" t="s">
        <v>5517</v>
      </c>
      <c r="F6531" s="95" t="s">
        <v>5734</v>
      </c>
      <c r="G6531" s="89" t="s">
        <v>51</v>
      </c>
      <c r="H6531" s="89" t="s">
        <v>12103</v>
      </c>
      <c r="I6531" s="96">
        <v>1</v>
      </c>
      <c r="J6531" s="97">
        <v>751</v>
      </c>
      <c r="K6531" s="98">
        <f t="shared" si="3491"/>
        <v>170294.78</v>
      </c>
      <c r="L6531" s="99">
        <f t="shared" si="3492"/>
        <v>1.0815399999999999</v>
      </c>
      <c r="M6531" s="100">
        <f t="shared" si="3493"/>
        <v>1.0590999999999999</v>
      </c>
      <c r="N6531" s="101">
        <f t="shared" si="3494"/>
        <v>0.97811300000000001</v>
      </c>
      <c r="O6531" s="100">
        <f t="shared" si="3495"/>
        <v>1</v>
      </c>
      <c r="P6531" s="98">
        <f>K6531*L6531*M6531*N6531*O6531</f>
        <v>190796.29</v>
      </c>
      <c r="Q6531" s="97">
        <f t="shared" si="3496"/>
        <v>841.41</v>
      </c>
      <c r="R6531" s="97"/>
      <c r="S6531" s="97"/>
    </row>
    <row r="6532" spans="1:19" ht="22.5" x14ac:dyDescent="0.25">
      <c r="A6532" s="89" t="s">
        <v>13593</v>
      </c>
      <c r="B6532" s="89" t="s">
        <v>12959</v>
      </c>
      <c r="C6532" s="89"/>
      <c r="D6532" s="89" t="s">
        <v>13594</v>
      </c>
      <c r="E6532" s="94" t="s">
        <v>31</v>
      </c>
      <c r="F6532" s="95" t="s">
        <v>32</v>
      </c>
      <c r="G6532" s="89" t="s">
        <v>27</v>
      </c>
      <c r="H6532" s="89" t="s">
        <v>13038</v>
      </c>
      <c r="I6532" s="96">
        <v>1</v>
      </c>
      <c r="J6532" s="97">
        <v>4573</v>
      </c>
      <c r="K6532" s="98">
        <f t="shared" si="3491"/>
        <v>689.74</v>
      </c>
      <c r="L6532" s="99">
        <f t="shared" si="3492"/>
        <v>1.0815399999999999</v>
      </c>
      <c r="M6532" s="100">
        <f t="shared" si="3493"/>
        <v>1.0590999999999999</v>
      </c>
      <c r="N6532" s="101">
        <f t="shared" si="3494"/>
        <v>0.97811300000000001</v>
      </c>
      <c r="O6532" s="100">
        <f t="shared" si="3495"/>
        <v>1</v>
      </c>
      <c r="P6532" s="98">
        <f>K6532*L6532*M6532*N6532*O6532+0.01</f>
        <v>772.79</v>
      </c>
      <c r="Q6532" s="97">
        <f t="shared" si="3496"/>
        <v>5123.6000000000004</v>
      </c>
      <c r="R6532" s="97"/>
      <c r="S6532" s="97"/>
    </row>
    <row r="6533" spans="1:19" ht="22.5" x14ac:dyDescent="0.25">
      <c r="A6533" s="89" t="s">
        <v>13595</v>
      </c>
      <c r="B6533" s="89" t="s">
        <v>12959</v>
      </c>
      <c r="C6533" s="89"/>
      <c r="D6533" s="89" t="s">
        <v>13596</v>
      </c>
      <c r="E6533" s="94" t="s">
        <v>12090</v>
      </c>
      <c r="F6533" s="95" t="s">
        <v>12105</v>
      </c>
      <c r="G6533" s="89" t="s">
        <v>37</v>
      </c>
      <c r="H6533" s="89" t="s">
        <v>8280</v>
      </c>
      <c r="I6533" s="96">
        <v>1</v>
      </c>
      <c r="J6533" s="97">
        <v>14</v>
      </c>
      <c r="K6533" s="98">
        <f t="shared" si="3491"/>
        <v>5000</v>
      </c>
      <c r="L6533" s="99">
        <f t="shared" si="3492"/>
        <v>1.0815399999999999</v>
      </c>
      <c r="M6533" s="100">
        <f t="shared" si="3493"/>
        <v>1.0590999999999999</v>
      </c>
      <c r="N6533" s="101">
        <f t="shared" si="3494"/>
        <v>0.97811300000000001</v>
      </c>
      <c r="O6533" s="100">
        <f t="shared" si="3495"/>
        <v>1</v>
      </c>
      <c r="P6533" s="98">
        <f t="shared" ref="P6533:P6540" si="3497">K6533*L6533*M6533*N6533*O6533</f>
        <v>5601.94</v>
      </c>
      <c r="Q6533" s="97">
        <f t="shared" si="3496"/>
        <v>15.69</v>
      </c>
      <c r="R6533" s="97"/>
      <c r="S6533" s="97"/>
    </row>
    <row r="6534" spans="1:19" x14ac:dyDescent="0.25">
      <c r="A6534" s="89" t="s">
        <v>13597</v>
      </c>
      <c r="B6534" s="89" t="s">
        <v>12959</v>
      </c>
      <c r="C6534" s="89"/>
      <c r="D6534" s="89" t="s">
        <v>13598</v>
      </c>
      <c r="E6534" s="94" t="s">
        <v>49</v>
      </c>
      <c r="F6534" s="95" t="s">
        <v>50</v>
      </c>
      <c r="G6534" s="89" t="s">
        <v>51</v>
      </c>
      <c r="H6534" s="89" t="s">
        <v>12905</v>
      </c>
      <c r="I6534" s="96">
        <v>1</v>
      </c>
      <c r="J6534" s="97">
        <v>357</v>
      </c>
      <c r="K6534" s="98">
        <f t="shared" si="3491"/>
        <v>12750</v>
      </c>
      <c r="L6534" s="99">
        <f t="shared" si="3492"/>
        <v>1.0815399999999999</v>
      </c>
      <c r="M6534" s="100">
        <f t="shared" si="3493"/>
        <v>1.0590999999999999</v>
      </c>
      <c r="N6534" s="101">
        <f t="shared" si="3494"/>
        <v>0.97811300000000001</v>
      </c>
      <c r="O6534" s="100">
        <f t="shared" si="3495"/>
        <v>1</v>
      </c>
      <c r="P6534" s="98">
        <f t="shared" si="3497"/>
        <v>14284.95</v>
      </c>
      <c r="Q6534" s="97">
        <f t="shared" si="3496"/>
        <v>399.98</v>
      </c>
      <c r="R6534" s="97"/>
      <c r="S6534" s="97"/>
    </row>
    <row r="6535" spans="1:19" x14ac:dyDescent="0.25">
      <c r="A6535" s="89" t="s">
        <v>13599</v>
      </c>
      <c r="B6535" s="89" t="s">
        <v>12959</v>
      </c>
      <c r="C6535" s="89"/>
      <c r="D6535" s="89" t="s">
        <v>13600</v>
      </c>
      <c r="E6535" s="94" t="s">
        <v>552</v>
      </c>
      <c r="F6535" s="95" t="s">
        <v>553</v>
      </c>
      <c r="G6535" s="89" t="s">
        <v>81</v>
      </c>
      <c r="H6535" s="89" t="s">
        <v>11814</v>
      </c>
      <c r="I6535" s="96">
        <v>1</v>
      </c>
      <c r="J6535" s="97">
        <v>2849</v>
      </c>
      <c r="K6535" s="98">
        <f t="shared" si="3491"/>
        <v>2158.33</v>
      </c>
      <c r="L6535" s="99">
        <f t="shared" si="3492"/>
        <v>1.0815399999999999</v>
      </c>
      <c r="M6535" s="100">
        <f t="shared" si="3493"/>
        <v>1.0590999999999999</v>
      </c>
      <c r="N6535" s="101">
        <f t="shared" si="3494"/>
        <v>0.97811300000000001</v>
      </c>
      <c r="O6535" s="100">
        <f t="shared" si="3495"/>
        <v>1</v>
      </c>
      <c r="P6535" s="98">
        <f t="shared" si="3497"/>
        <v>2418.17</v>
      </c>
      <c r="Q6535" s="97">
        <f t="shared" si="3496"/>
        <v>3191.98</v>
      </c>
      <c r="R6535" s="97"/>
      <c r="S6535" s="97"/>
    </row>
    <row r="6536" spans="1:19" ht="22.5" x14ac:dyDescent="0.25">
      <c r="A6536" s="89" t="s">
        <v>13601</v>
      </c>
      <c r="B6536" s="89" t="s">
        <v>12959</v>
      </c>
      <c r="C6536" s="89"/>
      <c r="D6536" s="89" t="s">
        <v>13602</v>
      </c>
      <c r="E6536" s="94" t="s">
        <v>12087</v>
      </c>
      <c r="F6536" s="95" t="s">
        <v>12088</v>
      </c>
      <c r="G6536" s="89" t="s">
        <v>81</v>
      </c>
      <c r="H6536" s="89" t="s">
        <v>13123</v>
      </c>
      <c r="I6536" s="96">
        <v>1</v>
      </c>
      <c r="J6536" s="97">
        <v>311</v>
      </c>
      <c r="K6536" s="98">
        <f t="shared" si="3491"/>
        <v>196.34</v>
      </c>
      <c r="L6536" s="99">
        <f t="shared" si="3492"/>
        <v>1.0815399999999999</v>
      </c>
      <c r="M6536" s="100">
        <f t="shared" si="3493"/>
        <v>1.0590999999999999</v>
      </c>
      <c r="N6536" s="101">
        <f t="shared" si="3494"/>
        <v>0.97811300000000001</v>
      </c>
      <c r="O6536" s="100">
        <f t="shared" si="3495"/>
        <v>1</v>
      </c>
      <c r="P6536" s="98">
        <f t="shared" si="3497"/>
        <v>219.98</v>
      </c>
      <c r="Q6536" s="97">
        <f t="shared" si="3496"/>
        <v>348.45</v>
      </c>
      <c r="R6536" s="97"/>
      <c r="S6536" s="97"/>
    </row>
    <row r="6537" spans="1:19" ht="22.5" x14ac:dyDescent="0.25">
      <c r="A6537" s="89" t="s">
        <v>13603</v>
      </c>
      <c r="B6537" s="89" t="s">
        <v>12959</v>
      </c>
      <c r="C6537" s="89"/>
      <c r="D6537" s="89" t="s">
        <v>13604</v>
      </c>
      <c r="E6537" s="94" t="s">
        <v>12090</v>
      </c>
      <c r="F6537" s="95" t="s">
        <v>12091</v>
      </c>
      <c r="G6537" s="89" t="s">
        <v>37</v>
      </c>
      <c r="H6537" s="89" t="s">
        <v>13605</v>
      </c>
      <c r="I6537" s="96">
        <v>1</v>
      </c>
      <c r="J6537" s="97">
        <v>198</v>
      </c>
      <c r="K6537" s="98">
        <f t="shared" si="3491"/>
        <v>5034.84</v>
      </c>
      <c r="L6537" s="99">
        <f t="shared" si="3492"/>
        <v>1.0815399999999999</v>
      </c>
      <c r="M6537" s="100">
        <f t="shared" si="3493"/>
        <v>1.0590999999999999</v>
      </c>
      <c r="N6537" s="101">
        <f t="shared" si="3494"/>
        <v>0.97811300000000001</v>
      </c>
      <c r="O6537" s="100">
        <f t="shared" si="3495"/>
        <v>1</v>
      </c>
      <c r="P6537" s="98">
        <f t="shared" si="3497"/>
        <v>5640.98</v>
      </c>
      <c r="Q6537" s="97">
        <f t="shared" si="3496"/>
        <v>221.84</v>
      </c>
      <c r="R6537" s="97"/>
      <c r="S6537" s="97"/>
    </row>
    <row r="6538" spans="1:19" x14ac:dyDescent="0.25">
      <c r="A6538" s="89" t="s">
        <v>13606</v>
      </c>
      <c r="B6538" s="89" t="s">
        <v>12959</v>
      </c>
      <c r="C6538" s="89"/>
      <c r="D6538" s="89" t="s">
        <v>13607</v>
      </c>
      <c r="E6538" s="94" t="s">
        <v>49</v>
      </c>
      <c r="F6538" s="95" t="s">
        <v>50</v>
      </c>
      <c r="G6538" s="89" t="s">
        <v>51</v>
      </c>
      <c r="H6538" s="89" t="s">
        <v>13608</v>
      </c>
      <c r="I6538" s="96">
        <v>1</v>
      </c>
      <c r="J6538" s="97">
        <v>5001</v>
      </c>
      <c r="K6538" s="98">
        <f t="shared" si="3491"/>
        <v>12725.19</v>
      </c>
      <c r="L6538" s="99">
        <f t="shared" si="3492"/>
        <v>1.0815399999999999</v>
      </c>
      <c r="M6538" s="100">
        <f t="shared" si="3493"/>
        <v>1.0590999999999999</v>
      </c>
      <c r="N6538" s="101">
        <f t="shared" si="3494"/>
        <v>0.97811300000000001</v>
      </c>
      <c r="O6538" s="100">
        <f t="shared" si="3495"/>
        <v>1</v>
      </c>
      <c r="P6538" s="98">
        <f t="shared" si="3497"/>
        <v>14257.15</v>
      </c>
      <c r="Q6538" s="97">
        <f t="shared" si="3496"/>
        <v>5603.06</v>
      </c>
      <c r="R6538" s="97"/>
      <c r="S6538" s="97"/>
    </row>
    <row r="6539" spans="1:19" ht="22.5" x14ac:dyDescent="0.25">
      <c r="A6539" s="89" t="s">
        <v>13609</v>
      </c>
      <c r="B6539" s="89" t="s">
        <v>12959</v>
      </c>
      <c r="C6539" s="89"/>
      <c r="D6539" s="89" t="s">
        <v>13610</v>
      </c>
      <c r="E6539" s="94" t="s">
        <v>12977</v>
      </c>
      <c r="F6539" s="95" t="s">
        <v>12978</v>
      </c>
      <c r="G6539" s="89" t="s">
        <v>648</v>
      </c>
      <c r="H6539" s="89" t="s">
        <v>12</v>
      </c>
      <c r="I6539" s="96">
        <v>1</v>
      </c>
      <c r="J6539" s="97">
        <v>22367</v>
      </c>
      <c r="K6539" s="98">
        <f t="shared" si="3491"/>
        <v>22367</v>
      </c>
      <c r="L6539" s="99">
        <f t="shared" si="3492"/>
        <v>1.0815399999999999</v>
      </c>
      <c r="M6539" s="100">
        <f t="shared" si="3493"/>
        <v>1.0590999999999999</v>
      </c>
      <c r="N6539" s="101">
        <f t="shared" si="3494"/>
        <v>0.97811300000000001</v>
      </c>
      <c r="O6539" s="100">
        <f t="shared" si="3495"/>
        <v>1</v>
      </c>
      <c r="P6539" s="98">
        <f t="shared" si="3497"/>
        <v>25059.73</v>
      </c>
      <c r="Q6539" s="97">
        <f t="shared" si="3496"/>
        <v>25059.73</v>
      </c>
      <c r="R6539" s="97"/>
      <c r="S6539" s="97"/>
    </row>
    <row r="6540" spans="1:19" ht="22.5" x14ac:dyDescent="0.25">
      <c r="A6540" s="89" t="s">
        <v>13611</v>
      </c>
      <c r="B6540" s="89" t="s">
        <v>12959</v>
      </c>
      <c r="C6540" s="89"/>
      <c r="D6540" s="89" t="s">
        <v>13612</v>
      </c>
      <c r="E6540" s="94" t="s">
        <v>13613</v>
      </c>
      <c r="F6540" s="95" t="s">
        <v>13614</v>
      </c>
      <c r="G6540" s="89" t="s">
        <v>648</v>
      </c>
      <c r="H6540" s="89" t="s">
        <v>12</v>
      </c>
      <c r="I6540" s="96">
        <v>1</v>
      </c>
      <c r="J6540" s="97">
        <v>153701</v>
      </c>
      <c r="K6540" s="98">
        <f t="shared" si="3491"/>
        <v>153701</v>
      </c>
      <c r="L6540" s="99">
        <f t="shared" si="3492"/>
        <v>1.0815399999999999</v>
      </c>
      <c r="M6540" s="100">
        <f t="shared" si="3493"/>
        <v>1.0590999999999999</v>
      </c>
      <c r="N6540" s="101">
        <f t="shared" si="3494"/>
        <v>0.97811300000000001</v>
      </c>
      <c r="O6540" s="100">
        <f t="shared" si="3495"/>
        <v>1</v>
      </c>
      <c r="P6540" s="98">
        <f t="shared" si="3497"/>
        <v>172204.81</v>
      </c>
      <c r="Q6540" s="97">
        <f t="shared" si="3496"/>
        <v>172204.81</v>
      </c>
      <c r="R6540" s="97"/>
      <c r="S6540" s="97"/>
    </row>
    <row r="6541" spans="1:19" x14ac:dyDescent="0.25">
      <c r="A6541" s="82" t="s">
        <v>9536</v>
      </c>
      <c r="B6541" s="104"/>
      <c r="C6541" s="104"/>
      <c r="D6541" s="104"/>
      <c r="E6541" s="86"/>
      <c r="F6541" s="86" t="s">
        <v>13619</v>
      </c>
      <c r="G6541" s="82"/>
      <c r="H6541" s="82"/>
      <c r="I6541" s="87"/>
      <c r="J6541" s="88">
        <f>SUM(J6542:J6554)</f>
        <v>427294</v>
      </c>
      <c r="K6541" s="98"/>
      <c r="L6541" s="99"/>
      <c r="M6541" s="100"/>
      <c r="N6541" s="101"/>
      <c r="O6541" s="100"/>
      <c r="P6541" s="98"/>
      <c r="Q6541" s="88">
        <f>SUM(Q6542:Q6554)</f>
        <v>478735.65</v>
      </c>
      <c r="R6541" s="88">
        <f t="shared" ref="R6541:S6541" si="3498">SUM(R6542:R6554)</f>
        <v>0</v>
      </c>
      <c r="S6541" s="88">
        <f t="shared" si="3498"/>
        <v>0</v>
      </c>
    </row>
    <row r="6542" spans="1:19" x14ac:dyDescent="0.25">
      <c r="A6542" s="89"/>
      <c r="B6542" s="90"/>
      <c r="C6542" s="90"/>
      <c r="D6542" s="91"/>
      <c r="E6542" s="92"/>
      <c r="F6542" s="92" t="s">
        <v>13620</v>
      </c>
      <c r="G6542" s="91"/>
      <c r="H6542" s="91"/>
      <c r="I6542" s="93">
        <v>1</v>
      </c>
      <c r="J6542" s="91"/>
      <c r="K6542" s="98"/>
      <c r="L6542" s="99"/>
      <c r="M6542" s="100"/>
      <c r="N6542" s="101"/>
      <c r="O6542" s="100"/>
      <c r="P6542" s="98"/>
      <c r="Q6542" s="91"/>
      <c r="R6542" s="91"/>
      <c r="S6542" s="91"/>
    </row>
    <row r="6543" spans="1:19" ht="22.5" x14ac:dyDescent="0.25">
      <c r="A6543" s="89" t="s">
        <v>13621</v>
      </c>
      <c r="B6543" s="89" t="s">
        <v>12959</v>
      </c>
      <c r="C6543" s="89"/>
      <c r="D6543" s="89" t="s">
        <v>13615</v>
      </c>
      <c r="E6543" s="94" t="s">
        <v>13586</v>
      </c>
      <c r="F6543" s="95" t="s">
        <v>13587</v>
      </c>
      <c r="G6543" s="89" t="s">
        <v>37</v>
      </c>
      <c r="H6543" s="89" t="s">
        <v>13622</v>
      </c>
      <c r="I6543" s="96">
        <v>1</v>
      </c>
      <c r="J6543" s="97">
        <v>4124</v>
      </c>
      <c r="K6543" s="98">
        <f t="shared" ref="K6543:K6554" si="3499">J6543/H6543</f>
        <v>60116.62</v>
      </c>
      <c r="L6543" s="99">
        <f t="shared" ref="L6543:L6554" si="3500">$L$8</f>
        <v>1.0815399999999999</v>
      </c>
      <c r="M6543" s="100">
        <f t="shared" ref="M6543:M6554" si="3501">$M$8</f>
        <v>1.0590999999999999</v>
      </c>
      <c r="N6543" s="101">
        <f t="shared" ref="N6543:N6554" si="3502">$N$8</f>
        <v>0.97811300000000001</v>
      </c>
      <c r="O6543" s="100">
        <f t="shared" ref="O6543:O6554" si="3503">$O$8</f>
        <v>1</v>
      </c>
      <c r="P6543" s="98">
        <f>K6543*L6543*M6543*N6543*O6543</f>
        <v>67353.960000000006</v>
      </c>
      <c r="Q6543" s="97">
        <f t="shared" ref="Q6543:Q6554" si="3504">H6543*P6543</f>
        <v>4620.4799999999996</v>
      </c>
      <c r="R6543" s="97"/>
      <c r="S6543" s="97"/>
    </row>
    <row r="6544" spans="1:19" ht="22.5" x14ac:dyDescent="0.25">
      <c r="A6544" s="89" t="s">
        <v>13623</v>
      </c>
      <c r="B6544" s="89" t="s">
        <v>12959</v>
      </c>
      <c r="C6544" s="89"/>
      <c r="D6544" s="89" t="s">
        <v>13616</v>
      </c>
      <c r="E6544" s="94" t="s">
        <v>137</v>
      </c>
      <c r="F6544" s="95" t="s">
        <v>694</v>
      </c>
      <c r="G6544" s="89" t="s">
        <v>37</v>
      </c>
      <c r="H6544" s="89" t="s">
        <v>13624</v>
      </c>
      <c r="I6544" s="96">
        <v>1</v>
      </c>
      <c r="J6544" s="97">
        <v>968</v>
      </c>
      <c r="K6544" s="98">
        <f t="shared" si="3499"/>
        <v>88064.05</v>
      </c>
      <c r="L6544" s="99">
        <f t="shared" si="3500"/>
        <v>1.0815399999999999</v>
      </c>
      <c r="M6544" s="100">
        <f t="shared" si="3501"/>
        <v>1.0590999999999999</v>
      </c>
      <c r="N6544" s="101">
        <f t="shared" si="3502"/>
        <v>0.97811300000000001</v>
      </c>
      <c r="O6544" s="100">
        <f t="shared" si="3503"/>
        <v>1</v>
      </c>
      <c r="P6544" s="98">
        <f>K6544*L6544*M6544*N6544*O6544</f>
        <v>98665.94</v>
      </c>
      <c r="Q6544" s="97">
        <f t="shared" si="3504"/>
        <v>1084.54</v>
      </c>
      <c r="R6544" s="97"/>
      <c r="S6544" s="97"/>
    </row>
    <row r="6545" spans="1:19" ht="22.5" x14ac:dyDescent="0.25">
      <c r="A6545" s="89" t="s">
        <v>13625</v>
      </c>
      <c r="B6545" s="89" t="s">
        <v>12959</v>
      </c>
      <c r="C6545" s="89"/>
      <c r="D6545" s="89" t="s">
        <v>13617</v>
      </c>
      <c r="E6545" s="94" t="s">
        <v>31</v>
      </c>
      <c r="F6545" s="95" t="s">
        <v>32</v>
      </c>
      <c r="G6545" s="89" t="s">
        <v>27</v>
      </c>
      <c r="H6545" s="89" t="s">
        <v>7390</v>
      </c>
      <c r="I6545" s="96">
        <v>1</v>
      </c>
      <c r="J6545" s="97">
        <v>12898</v>
      </c>
      <c r="K6545" s="98">
        <f t="shared" si="3499"/>
        <v>689.73</v>
      </c>
      <c r="L6545" s="99">
        <f t="shared" si="3500"/>
        <v>1.0815399999999999</v>
      </c>
      <c r="M6545" s="100">
        <f t="shared" si="3501"/>
        <v>1.0590999999999999</v>
      </c>
      <c r="N6545" s="101">
        <f t="shared" si="3502"/>
        <v>0.97811300000000001</v>
      </c>
      <c r="O6545" s="100">
        <f t="shared" si="3503"/>
        <v>1</v>
      </c>
      <c r="P6545" s="98">
        <f>K6545*L6545*M6545*N6545*O6545+0.02</f>
        <v>772.79</v>
      </c>
      <c r="Q6545" s="97">
        <f t="shared" si="3504"/>
        <v>14451.17</v>
      </c>
      <c r="R6545" s="97"/>
      <c r="S6545" s="97"/>
    </row>
    <row r="6546" spans="1:19" ht="33.75" x14ac:dyDescent="0.25">
      <c r="A6546" s="89" t="s">
        <v>13626</v>
      </c>
      <c r="B6546" s="89" t="s">
        <v>12959</v>
      </c>
      <c r="C6546" s="89"/>
      <c r="D6546" s="89" t="s">
        <v>13627</v>
      </c>
      <c r="E6546" s="94" t="s">
        <v>13628</v>
      </c>
      <c r="F6546" s="95" t="s">
        <v>13629</v>
      </c>
      <c r="G6546" s="89" t="s">
        <v>51</v>
      </c>
      <c r="H6546" s="89" t="s">
        <v>12103</v>
      </c>
      <c r="I6546" s="96">
        <v>1</v>
      </c>
      <c r="J6546" s="97">
        <v>1381</v>
      </c>
      <c r="K6546" s="98">
        <f t="shared" si="3499"/>
        <v>313151.93</v>
      </c>
      <c r="L6546" s="99">
        <f t="shared" si="3500"/>
        <v>1.0815399999999999</v>
      </c>
      <c r="M6546" s="100">
        <f t="shared" si="3501"/>
        <v>1.0590999999999999</v>
      </c>
      <c r="N6546" s="101">
        <f t="shared" si="3502"/>
        <v>0.97811300000000001</v>
      </c>
      <c r="O6546" s="100">
        <f t="shared" si="3503"/>
        <v>1</v>
      </c>
      <c r="P6546" s="98">
        <f t="shared" ref="P6546:P6554" si="3505">K6546*L6546*M6546*N6546*O6546</f>
        <v>350851.77</v>
      </c>
      <c r="Q6546" s="97">
        <f t="shared" si="3504"/>
        <v>1547.26</v>
      </c>
      <c r="R6546" s="97"/>
      <c r="S6546" s="97"/>
    </row>
    <row r="6547" spans="1:19" ht="22.5" x14ac:dyDescent="0.25">
      <c r="A6547" s="89" t="s">
        <v>13630</v>
      </c>
      <c r="B6547" s="89" t="s">
        <v>12959</v>
      </c>
      <c r="C6547" s="89"/>
      <c r="D6547" s="89" t="s">
        <v>7703</v>
      </c>
      <c r="E6547" s="94" t="s">
        <v>5521</v>
      </c>
      <c r="F6547" s="95" t="s">
        <v>5522</v>
      </c>
      <c r="G6547" s="89" t="s">
        <v>37</v>
      </c>
      <c r="H6547" s="89" t="s">
        <v>8280</v>
      </c>
      <c r="I6547" s="96">
        <v>1</v>
      </c>
      <c r="J6547" s="97">
        <v>13</v>
      </c>
      <c r="K6547" s="98">
        <f t="shared" si="3499"/>
        <v>4642.8599999999997</v>
      </c>
      <c r="L6547" s="99">
        <f t="shared" si="3500"/>
        <v>1.0815399999999999</v>
      </c>
      <c r="M6547" s="100">
        <f t="shared" si="3501"/>
        <v>1.0590999999999999</v>
      </c>
      <c r="N6547" s="101">
        <f t="shared" si="3502"/>
        <v>0.97811300000000001</v>
      </c>
      <c r="O6547" s="100">
        <f t="shared" si="3503"/>
        <v>1</v>
      </c>
      <c r="P6547" s="98">
        <f t="shared" si="3505"/>
        <v>5201.8100000000004</v>
      </c>
      <c r="Q6547" s="97">
        <f t="shared" si="3504"/>
        <v>14.57</v>
      </c>
      <c r="R6547" s="97"/>
      <c r="S6547" s="97"/>
    </row>
    <row r="6548" spans="1:19" x14ac:dyDescent="0.25">
      <c r="A6548" s="89" t="s">
        <v>13631</v>
      </c>
      <c r="B6548" s="89" t="s">
        <v>12959</v>
      </c>
      <c r="C6548" s="89"/>
      <c r="D6548" s="89" t="s">
        <v>13632</v>
      </c>
      <c r="E6548" s="94" t="s">
        <v>49</v>
      </c>
      <c r="F6548" s="95" t="s">
        <v>50</v>
      </c>
      <c r="G6548" s="89" t="s">
        <v>51</v>
      </c>
      <c r="H6548" s="89" t="s">
        <v>12905</v>
      </c>
      <c r="I6548" s="96">
        <v>1</v>
      </c>
      <c r="J6548" s="97">
        <v>357</v>
      </c>
      <c r="K6548" s="98">
        <f t="shared" si="3499"/>
        <v>12750</v>
      </c>
      <c r="L6548" s="99">
        <f t="shared" si="3500"/>
        <v>1.0815399999999999</v>
      </c>
      <c r="M6548" s="100">
        <f t="shared" si="3501"/>
        <v>1.0590999999999999</v>
      </c>
      <c r="N6548" s="101">
        <f t="shared" si="3502"/>
        <v>0.97811300000000001</v>
      </c>
      <c r="O6548" s="100">
        <f t="shared" si="3503"/>
        <v>1</v>
      </c>
      <c r="P6548" s="98">
        <f t="shared" si="3505"/>
        <v>14284.95</v>
      </c>
      <c r="Q6548" s="97">
        <f t="shared" si="3504"/>
        <v>399.98</v>
      </c>
      <c r="R6548" s="97"/>
      <c r="S6548" s="97"/>
    </row>
    <row r="6549" spans="1:19" x14ac:dyDescent="0.25">
      <c r="A6549" s="89" t="s">
        <v>13633</v>
      </c>
      <c r="B6549" s="89" t="s">
        <v>12959</v>
      </c>
      <c r="C6549" s="89"/>
      <c r="D6549" s="89" t="s">
        <v>13634</v>
      </c>
      <c r="E6549" s="94" t="s">
        <v>552</v>
      </c>
      <c r="F6549" s="95" t="s">
        <v>553</v>
      </c>
      <c r="G6549" s="89" t="s">
        <v>81</v>
      </c>
      <c r="H6549" s="89" t="s">
        <v>11814</v>
      </c>
      <c r="I6549" s="96">
        <v>1</v>
      </c>
      <c r="J6549" s="97">
        <v>2849</v>
      </c>
      <c r="K6549" s="98">
        <f t="shared" si="3499"/>
        <v>2158.33</v>
      </c>
      <c r="L6549" s="99">
        <f t="shared" si="3500"/>
        <v>1.0815399999999999</v>
      </c>
      <c r="M6549" s="100">
        <f t="shared" si="3501"/>
        <v>1.0590999999999999</v>
      </c>
      <c r="N6549" s="101">
        <f t="shared" si="3502"/>
        <v>0.97811300000000001</v>
      </c>
      <c r="O6549" s="100">
        <f t="shared" si="3503"/>
        <v>1</v>
      </c>
      <c r="P6549" s="98">
        <f t="shared" si="3505"/>
        <v>2418.17</v>
      </c>
      <c r="Q6549" s="97">
        <f t="shared" si="3504"/>
        <v>3191.98</v>
      </c>
      <c r="R6549" s="97"/>
      <c r="S6549" s="97"/>
    </row>
    <row r="6550" spans="1:19" ht="22.5" x14ac:dyDescent="0.25">
      <c r="A6550" s="89" t="s">
        <v>13635</v>
      </c>
      <c r="B6550" s="89" t="s">
        <v>12959</v>
      </c>
      <c r="C6550" s="89"/>
      <c r="D6550" s="89" t="s">
        <v>13636</v>
      </c>
      <c r="E6550" s="94" t="s">
        <v>12087</v>
      </c>
      <c r="F6550" s="95" t="s">
        <v>12088</v>
      </c>
      <c r="G6550" s="89" t="s">
        <v>81</v>
      </c>
      <c r="H6550" s="89" t="s">
        <v>13123</v>
      </c>
      <c r="I6550" s="96">
        <v>1</v>
      </c>
      <c r="J6550" s="97">
        <v>311</v>
      </c>
      <c r="K6550" s="98">
        <f t="shared" si="3499"/>
        <v>196.34</v>
      </c>
      <c r="L6550" s="99">
        <f t="shared" si="3500"/>
        <v>1.0815399999999999</v>
      </c>
      <c r="M6550" s="100">
        <f t="shared" si="3501"/>
        <v>1.0590999999999999</v>
      </c>
      <c r="N6550" s="101">
        <f t="shared" si="3502"/>
        <v>0.97811300000000001</v>
      </c>
      <c r="O6550" s="100">
        <f t="shared" si="3503"/>
        <v>1</v>
      </c>
      <c r="P6550" s="98">
        <f t="shared" si="3505"/>
        <v>219.98</v>
      </c>
      <c r="Q6550" s="97">
        <f t="shared" si="3504"/>
        <v>348.45</v>
      </c>
      <c r="R6550" s="97"/>
      <c r="S6550" s="97"/>
    </row>
    <row r="6551" spans="1:19" ht="22.5" x14ac:dyDescent="0.25">
      <c r="A6551" s="89" t="s">
        <v>13637</v>
      </c>
      <c r="B6551" s="89" t="s">
        <v>12959</v>
      </c>
      <c r="C6551" s="89"/>
      <c r="D6551" s="89" t="s">
        <v>13638</v>
      </c>
      <c r="E6551" s="94" t="s">
        <v>12090</v>
      </c>
      <c r="F6551" s="95" t="s">
        <v>13639</v>
      </c>
      <c r="G6551" s="89" t="s">
        <v>37</v>
      </c>
      <c r="H6551" s="89" t="s">
        <v>13640</v>
      </c>
      <c r="I6551" s="96">
        <v>1</v>
      </c>
      <c r="J6551" s="97">
        <v>349</v>
      </c>
      <c r="K6551" s="98">
        <f t="shared" si="3499"/>
        <v>5055.04</v>
      </c>
      <c r="L6551" s="99">
        <f t="shared" si="3500"/>
        <v>1.0815399999999999</v>
      </c>
      <c r="M6551" s="100">
        <f t="shared" si="3501"/>
        <v>1.0590999999999999</v>
      </c>
      <c r="N6551" s="101">
        <f t="shared" si="3502"/>
        <v>0.97811300000000001</v>
      </c>
      <c r="O6551" s="100">
        <f t="shared" si="3503"/>
        <v>1</v>
      </c>
      <c r="P6551" s="98">
        <f t="shared" si="3505"/>
        <v>5663.61</v>
      </c>
      <c r="Q6551" s="97">
        <f t="shared" si="3504"/>
        <v>391.02</v>
      </c>
      <c r="R6551" s="97"/>
      <c r="S6551" s="97"/>
    </row>
    <row r="6552" spans="1:19" x14ac:dyDescent="0.25">
      <c r="A6552" s="89" t="s">
        <v>13641</v>
      </c>
      <c r="B6552" s="89" t="s">
        <v>12959</v>
      </c>
      <c r="C6552" s="89"/>
      <c r="D6552" s="89" t="s">
        <v>13642</v>
      </c>
      <c r="E6552" s="94" t="s">
        <v>49</v>
      </c>
      <c r="F6552" s="95" t="s">
        <v>50</v>
      </c>
      <c r="G6552" s="89" t="s">
        <v>51</v>
      </c>
      <c r="H6552" s="89" t="s">
        <v>13643</v>
      </c>
      <c r="I6552" s="96">
        <v>1</v>
      </c>
      <c r="J6552" s="97">
        <v>8786</v>
      </c>
      <c r="K6552" s="98">
        <f t="shared" si="3499"/>
        <v>12725.96</v>
      </c>
      <c r="L6552" s="99">
        <f t="shared" si="3500"/>
        <v>1.0815399999999999</v>
      </c>
      <c r="M6552" s="100">
        <f t="shared" si="3501"/>
        <v>1.0590999999999999</v>
      </c>
      <c r="N6552" s="101">
        <f t="shared" si="3502"/>
        <v>0.97811300000000001</v>
      </c>
      <c r="O6552" s="100">
        <f t="shared" si="3503"/>
        <v>1</v>
      </c>
      <c r="P6552" s="98">
        <f t="shared" si="3505"/>
        <v>14258.02</v>
      </c>
      <c r="Q6552" s="97">
        <f t="shared" si="3504"/>
        <v>9843.74</v>
      </c>
      <c r="R6552" s="97"/>
      <c r="S6552" s="97"/>
    </row>
    <row r="6553" spans="1:19" ht="22.5" x14ac:dyDescent="0.25">
      <c r="A6553" s="89" t="s">
        <v>13644</v>
      </c>
      <c r="B6553" s="89" t="s">
        <v>12959</v>
      </c>
      <c r="C6553" s="89"/>
      <c r="D6553" s="89" t="s">
        <v>13645</v>
      </c>
      <c r="E6553" s="94" t="s">
        <v>12980</v>
      </c>
      <c r="F6553" s="95" t="s">
        <v>12981</v>
      </c>
      <c r="G6553" s="89" t="s">
        <v>648</v>
      </c>
      <c r="H6553" s="89" t="s">
        <v>12</v>
      </c>
      <c r="I6553" s="96">
        <v>1</v>
      </c>
      <c r="J6553" s="97">
        <v>34298</v>
      </c>
      <c r="K6553" s="98">
        <f t="shared" si="3499"/>
        <v>34298</v>
      </c>
      <c r="L6553" s="99">
        <f t="shared" si="3500"/>
        <v>1.0815399999999999</v>
      </c>
      <c r="M6553" s="100">
        <f t="shared" si="3501"/>
        <v>1.0590999999999999</v>
      </c>
      <c r="N6553" s="101">
        <f t="shared" si="3502"/>
        <v>0.97811300000000001</v>
      </c>
      <c r="O6553" s="100">
        <f t="shared" si="3503"/>
        <v>1</v>
      </c>
      <c r="P6553" s="98">
        <f t="shared" si="3505"/>
        <v>38427.08</v>
      </c>
      <c r="Q6553" s="97">
        <f t="shared" si="3504"/>
        <v>38427.08</v>
      </c>
      <c r="R6553" s="97"/>
      <c r="S6553" s="97"/>
    </row>
    <row r="6554" spans="1:19" ht="22.5" x14ac:dyDescent="0.25">
      <c r="A6554" s="89" t="s">
        <v>13646</v>
      </c>
      <c r="B6554" s="89" t="s">
        <v>12959</v>
      </c>
      <c r="C6554" s="89"/>
      <c r="D6554" s="89" t="s">
        <v>13647</v>
      </c>
      <c r="E6554" s="94" t="s">
        <v>13648</v>
      </c>
      <c r="F6554" s="95" t="s">
        <v>13649</v>
      </c>
      <c r="G6554" s="89" t="s">
        <v>648</v>
      </c>
      <c r="H6554" s="89" t="s">
        <v>12</v>
      </c>
      <c r="I6554" s="96">
        <v>1</v>
      </c>
      <c r="J6554" s="97">
        <v>360960</v>
      </c>
      <c r="K6554" s="98">
        <f t="shared" si="3499"/>
        <v>360960</v>
      </c>
      <c r="L6554" s="99">
        <f t="shared" si="3500"/>
        <v>1.0815399999999999</v>
      </c>
      <c r="M6554" s="100">
        <f t="shared" si="3501"/>
        <v>1.0590999999999999</v>
      </c>
      <c r="N6554" s="101">
        <f t="shared" si="3502"/>
        <v>0.97811300000000001</v>
      </c>
      <c r="O6554" s="100">
        <f t="shared" si="3503"/>
        <v>1</v>
      </c>
      <c r="P6554" s="98">
        <f t="shared" si="3505"/>
        <v>404415.38</v>
      </c>
      <c r="Q6554" s="97">
        <f t="shared" si="3504"/>
        <v>404415.38</v>
      </c>
      <c r="R6554" s="97"/>
      <c r="S6554" s="97"/>
    </row>
    <row r="6555" spans="1:19" x14ac:dyDescent="0.25">
      <c r="A6555" s="82" t="s">
        <v>9538</v>
      </c>
      <c r="B6555" s="104"/>
      <c r="C6555" s="104"/>
      <c r="D6555" s="104"/>
      <c r="E6555" s="86"/>
      <c r="F6555" s="86" t="s">
        <v>13651</v>
      </c>
      <c r="G6555" s="82"/>
      <c r="H6555" s="82"/>
      <c r="I6555" s="87"/>
      <c r="J6555" s="88">
        <f>SUM(J6556:J6568)</f>
        <v>404267</v>
      </c>
      <c r="K6555" s="98"/>
      <c r="L6555" s="99"/>
      <c r="M6555" s="100"/>
      <c r="N6555" s="101"/>
      <c r="O6555" s="100"/>
      <c r="P6555" s="98"/>
      <c r="Q6555" s="88">
        <f>SUM(Q6556:Q6568)</f>
        <v>452936.05</v>
      </c>
      <c r="R6555" s="88">
        <f t="shared" ref="R6555:S6555" si="3506">SUM(R6556:R6568)</f>
        <v>0</v>
      </c>
      <c r="S6555" s="88">
        <f t="shared" si="3506"/>
        <v>0</v>
      </c>
    </row>
    <row r="6556" spans="1:19" x14ac:dyDescent="0.25">
      <c r="A6556" s="89"/>
      <c r="B6556" s="90"/>
      <c r="C6556" s="90"/>
      <c r="D6556" s="91"/>
      <c r="E6556" s="92"/>
      <c r="F6556" s="92" t="s">
        <v>13652</v>
      </c>
      <c r="G6556" s="91"/>
      <c r="H6556" s="91"/>
      <c r="I6556" s="93">
        <v>1</v>
      </c>
      <c r="J6556" s="91"/>
      <c r="K6556" s="98"/>
      <c r="L6556" s="99"/>
      <c r="M6556" s="100"/>
      <c r="N6556" s="101"/>
      <c r="O6556" s="100"/>
      <c r="P6556" s="98"/>
      <c r="Q6556" s="91"/>
      <c r="R6556" s="91"/>
      <c r="S6556" s="91"/>
    </row>
    <row r="6557" spans="1:19" ht="22.5" x14ac:dyDescent="0.25">
      <c r="A6557" s="89" t="s">
        <v>13653</v>
      </c>
      <c r="B6557" s="89" t="s">
        <v>12959</v>
      </c>
      <c r="C6557" s="89"/>
      <c r="D6557" s="89" t="s">
        <v>13654</v>
      </c>
      <c r="E6557" s="94" t="s">
        <v>13586</v>
      </c>
      <c r="F6557" s="95" t="s">
        <v>13587</v>
      </c>
      <c r="G6557" s="89" t="s">
        <v>37</v>
      </c>
      <c r="H6557" s="89" t="s">
        <v>13655</v>
      </c>
      <c r="I6557" s="96">
        <v>1</v>
      </c>
      <c r="J6557" s="97">
        <v>8958</v>
      </c>
      <c r="K6557" s="98">
        <f t="shared" ref="K6557:K6568" si="3507">J6557/H6557</f>
        <v>60140.99</v>
      </c>
      <c r="L6557" s="99">
        <f t="shared" ref="L6557:L6568" si="3508">$L$8</f>
        <v>1.0815399999999999</v>
      </c>
      <c r="M6557" s="100">
        <f t="shared" ref="M6557:M6568" si="3509">$M$8</f>
        <v>1.0590999999999999</v>
      </c>
      <c r="N6557" s="101">
        <f t="shared" ref="N6557:N6568" si="3510">$N$8</f>
        <v>0.97811300000000001</v>
      </c>
      <c r="O6557" s="100">
        <f t="shared" ref="O6557:O6568" si="3511">$O$8</f>
        <v>1</v>
      </c>
      <c r="P6557" s="98">
        <f t="shared" ref="P6557:P6568" si="3512">K6557*L6557*M6557*N6557*O6557</f>
        <v>67381.259999999995</v>
      </c>
      <c r="Q6557" s="97">
        <f t="shared" ref="Q6557:Q6568" si="3513">H6557*P6557</f>
        <v>10036.44</v>
      </c>
      <c r="R6557" s="97"/>
      <c r="S6557" s="97"/>
    </row>
    <row r="6558" spans="1:19" ht="22.5" x14ac:dyDescent="0.25">
      <c r="A6558" s="89" t="s">
        <v>13656</v>
      </c>
      <c r="B6558" s="89" t="s">
        <v>12959</v>
      </c>
      <c r="C6558" s="89"/>
      <c r="D6558" s="89" t="s">
        <v>13657</v>
      </c>
      <c r="E6558" s="94" t="s">
        <v>137</v>
      </c>
      <c r="F6558" s="95" t="s">
        <v>694</v>
      </c>
      <c r="G6558" s="89" t="s">
        <v>37</v>
      </c>
      <c r="H6558" s="89" t="s">
        <v>13658</v>
      </c>
      <c r="I6558" s="96">
        <v>1</v>
      </c>
      <c r="J6558" s="97">
        <v>605</v>
      </c>
      <c r="K6558" s="98">
        <f t="shared" si="3507"/>
        <v>88000</v>
      </c>
      <c r="L6558" s="99">
        <f t="shared" si="3508"/>
        <v>1.0815399999999999</v>
      </c>
      <c r="M6558" s="100">
        <f t="shared" si="3509"/>
        <v>1.0590999999999999</v>
      </c>
      <c r="N6558" s="101">
        <f t="shared" si="3510"/>
        <v>0.97811300000000001</v>
      </c>
      <c r="O6558" s="100">
        <f t="shared" si="3511"/>
        <v>1</v>
      </c>
      <c r="P6558" s="98">
        <f t="shared" si="3512"/>
        <v>98594.18</v>
      </c>
      <c r="Q6558" s="97">
        <f t="shared" si="3513"/>
        <v>677.83</v>
      </c>
      <c r="R6558" s="97"/>
      <c r="S6558" s="97"/>
    </row>
    <row r="6559" spans="1:19" ht="22.5" x14ac:dyDescent="0.25">
      <c r="A6559" s="89" t="s">
        <v>13659</v>
      </c>
      <c r="B6559" s="89" t="s">
        <v>12959</v>
      </c>
      <c r="C6559" s="89"/>
      <c r="D6559" s="89" t="s">
        <v>13660</v>
      </c>
      <c r="E6559" s="94" t="s">
        <v>31</v>
      </c>
      <c r="F6559" s="95" t="s">
        <v>32</v>
      </c>
      <c r="G6559" s="89" t="s">
        <v>27</v>
      </c>
      <c r="H6559" s="89" t="s">
        <v>13661</v>
      </c>
      <c r="I6559" s="96">
        <v>1</v>
      </c>
      <c r="J6559" s="97">
        <v>7973</v>
      </c>
      <c r="K6559" s="98">
        <f t="shared" si="3507"/>
        <v>689.71</v>
      </c>
      <c r="L6559" s="99">
        <f t="shared" si="3508"/>
        <v>1.0815399999999999</v>
      </c>
      <c r="M6559" s="100">
        <f t="shared" si="3509"/>
        <v>1.0590999999999999</v>
      </c>
      <c r="N6559" s="101">
        <f t="shared" si="3510"/>
        <v>0.97811300000000001</v>
      </c>
      <c r="O6559" s="100">
        <f t="shared" si="3511"/>
        <v>1</v>
      </c>
      <c r="P6559" s="98">
        <f t="shared" si="3512"/>
        <v>772.74</v>
      </c>
      <c r="Q6559" s="97">
        <f t="shared" si="3513"/>
        <v>8932.8700000000008</v>
      </c>
      <c r="R6559" s="97"/>
      <c r="S6559" s="97"/>
    </row>
    <row r="6560" spans="1:19" ht="33.75" x14ac:dyDescent="0.25">
      <c r="A6560" s="89" t="s">
        <v>13662</v>
      </c>
      <c r="B6560" s="89" t="s">
        <v>12959</v>
      </c>
      <c r="C6560" s="89"/>
      <c r="D6560" s="89" t="s">
        <v>13663</v>
      </c>
      <c r="E6560" s="94" t="s">
        <v>13628</v>
      </c>
      <c r="F6560" s="95" t="s">
        <v>13629</v>
      </c>
      <c r="G6560" s="89" t="s">
        <v>51</v>
      </c>
      <c r="H6560" s="89" t="s">
        <v>13558</v>
      </c>
      <c r="I6560" s="96">
        <v>1</v>
      </c>
      <c r="J6560" s="97">
        <v>2116</v>
      </c>
      <c r="K6560" s="98">
        <f t="shared" si="3507"/>
        <v>313017.75</v>
      </c>
      <c r="L6560" s="99">
        <f t="shared" si="3508"/>
        <v>1.0815399999999999</v>
      </c>
      <c r="M6560" s="100">
        <f t="shared" si="3509"/>
        <v>1.0590999999999999</v>
      </c>
      <c r="N6560" s="101">
        <f t="shared" si="3510"/>
        <v>0.97811300000000001</v>
      </c>
      <c r="O6560" s="100">
        <f t="shared" si="3511"/>
        <v>1</v>
      </c>
      <c r="P6560" s="98">
        <f t="shared" si="3512"/>
        <v>350701.44</v>
      </c>
      <c r="Q6560" s="97">
        <f t="shared" si="3513"/>
        <v>2370.7399999999998</v>
      </c>
      <c r="R6560" s="97"/>
      <c r="S6560" s="97"/>
    </row>
    <row r="6561" spans="1:19" ht="22.5" x14ac:dyDescent="0.25">
      <c r="A6561" s="89" t="s">
        <v>13664</v>
      </c>
      <c r="B6561" s="89" t="s">
        <v>12959</v>
      </c>
      <c r="C6561" s="89"/>
      <c r="D6561" s="89" t="s">
        <v>13665</v>
      </c>
      <c r="E6561" s="94" t="s">
        <v>5521</v>
      </c>
      <c r="F6561" s="95" t="s">
        <v>5522</v>
      </c>
      <c r="G6561" s="89" t="s">
        <v>37</v>
      </c>
      <c r="H6561" s="89" t="s">
        <v>210</v>
      </c>
      <c r="I6561" s="96">
        <v>1</v>
      </c>
      <c r="J6561" s="97">
        <v>16</v>
      </c>
      <c r="K6561" s="98">
        <f t="shared" si="3507"/>
        <v>4000</v>
      </c>
      <c r="L6561" s="99">
        <f t="shared" si="3508"/>
        <v>1.0815399999999999</v>
      </c>
      <c r="M6561" s="100">
        <f t="shared" si="3509"/>
        <v>1.0590999999999999</v>
      </c>
      <c r="N6561" s="101">
        <f t="shared" si="3510"/>
        <v>0.97811300000000001</v>
      </c>
      <c r="O6561" s="100">
        <f t="shared" si="3511"/>
        <v>1</v>
      </c>
      <c r="P6561" s="98">
        <f t="shared" si="3512"/>
        <v>4481.55</v>
      </c>
      <c r="Q6561" s="97">
        <f t="shared" si="3513"/>
        <v>17.93</v>
      </c>
      <c r="R6561" s="97"/>
      <c r="S6561" s="97"/>
    </row>
    <row r="6562" spans="1:19" x14ac:dyDescent="0.25">
      <c r="A6562" s="89" t="s">
        <v>13666</v>
      </c>
      <c r="B6562" s="89" t="s">
        <v>12959</v>
      </c>
      <c r="C6562" s="89"/>
      <c r="D6562" s="89" t="s">
        <v>13667</v>
      </c>
      <c r="E6562" s="94" t="s">
        <v>49</v>
      </c>
      <c r="F6562" s="95" t="s">
        <v>50</v>
      </c>
      <c r="G6562" s="89" t="s">
        <v>51</v>
      </c>
      <c r="H6562" s="89" t="s">
        <v>1234</v>
      </c>
      <c r="I6562" s="96">
        <v>1</v>
      </c>
      <c r="J6562" s="97">
        <v>509</v>
      </c>
      <c r="K6562" s="98">
        <f t="shared" si="3507"/>
        <v>12725</v>
      </c>
      <c r="L6562" s="99">
        <f t="shared" si="3508"/>
        <v>1.0815399999999999</v>
      </c>
      <c r="M6562" s="100">
        <f t="shared" si="3509"/>
        <v>1.0590999999999999</v>
      </c>
      <c r="N6562" s="101">
        <f t="shared" si="3510"/>
        <v>0.97811300000000001</v>
      </c>
      <c r="O6562" s="100">
        <f t="shared" si="3511"/>
        <v>1</v>
      </c>
      <c r="P6562" s="98">
        <f t="shared" si="3512"/>
        <v>14256.94</v>
      </c>
      <c r="Q6562" s="97">
        <f t="shared" si="3513"/>
        <v>570.28</v>
      </c>
      <c r="R6562" s="97"/>
      <c r="S6562" s="97"/>
    </row>
    <row r="6563" spans="1:19" x14ac:dyDescent="0.25">
      <c r="A6563" s="89" t="s">
        <v>13668</v>
      </c>
      <c r="B6563" s="89" t="s">
        <v>12959</v>
      </c>
      <c r="C6563" s="89"/>
      <c r="D6563" s="89" t="s">
        <v>13669</v>
      </c>
      <c r="E6563" s="94" t="s">
        <v>552</v>
      </c>
      <c r="F6563" s="95" t="s">
        <v>553</v>
      </c>
      <c r="G6563" s="89" t="s">
        <v>81</v>
      </c>
      <c r="H6563" s="89" t="s">
        <v>13670</v>
      </c>
      <c r="I6563" s="96">
        <v>1</v>
      </c>
      <c r="J6563" s="97">
        <v>4143</v>
      </c>
      <c r="K6563" s="98">
        <f t="shared" si="3507"/>
        <v>2157.81</v>
      </c>
      <c r="L6563" s="99">
        <f t="shared" si="3508"/>
        <v>1.0815399999999999</v>
      </c>
      <c r="M6563" s="100">
        <f t="shared" si="3509"/>
        <v>1.0590999999999999</v>
      </c>
      <c r="N6563" s="101">
        <f t="shared" si="3510"/>
        <v>0.97811300000000001</v>
      </c>
      <c r="O6563" s="100">
        <f t="shared" si="3511"/>
        <v>1</v>
      </c>
      <c r="P6563" s="98">
        <f t="shared" si="3512"/>
        <v>2417.59</v>
      </c>
      <c r="Q6563" s="97">
        <f t="shared" si="3513"/>
        <v>4641.7700000000004</v>
      </c>
      <c r="R6563" s="97"/>
      <c r="S6563" s="97"/>
    </row>
    <row r="6564" spans="1:19" ht="22.5" x14ac:dyDescent="0.25">
      <c r="A6564" s="89" t="s">
        <v>13671</v>
      </c>
      <c r="B6564" s="89" t="s">
        <v>12959</v>
      </c>
      <c r="C6564" s="89"/>
      <c r="D6564" s="89" t="s">
        <v>13672</v>
      </c>
      <c r="E6564" s="94" t="s">
        <v>12087</v>
      </c>
      <c r="F6564" s="95" t="s">
        <v>12088</v>
      </c>
      <c r="G6564" s="89" t="s">
        <v>81</v>
      </c>
      <c r="H6564" s="89" t="s">
        <v>13673</v>
      </c>
      <c r="I6564" s="96">
        <v>1</v>
      </c>
      <c r="J6564" s="97">
        <v>452</v>
      </c>
      <c r="K6564" s="98">
        <f t="shared" si="3507"/>
        <v>196.18</v>
      </c>
      <c r="L6564" s="99">
        <f t="shared" si="3508"/>
        <v>1.0815399999999999</v>
      </c>
      <c r="M6564" s="100">
        <f t="shared" si="3509"/>
        <v>1.0590999999999999</v>
      </c>
      <c r="N6564" s="101">
        <f t="shared" si="3510"/>
        <v>0.97811300000000001</v>
      </c>
      <c r="O6564" s="100">
        <f t="shared" si="3511"/>
        <v>1</v>
      </c>
      <c r="P6564" s="98">
        <f t="shared" si="3512"/>
        <v>219.8</v>
      </c>
      <c r="Q6564" s="97">
        <f t="shared" si="3513"/>
        <v>506.42</v>
      </c>
      <c r="R6564" s="97"/>
      <c r="S6564" s="97"/>
    </row>
    <row r="6565" spans="1:19" ht="22.5" x14ac:dyDescent="0.25">
      <c r="A6565" s="89" t="s">
        <v>13674</v>
      </c>
      <c r="B6565" s="89" t="s">
        <v>12959</v>
      </c>
      <c r="C6565" s="89"/>
      <c r="D6565" s="89" t="s">
        <v>10581</v>
      </c>
      <c r="E6565" s="94" t="s">
        <v>12090</v>
      </c>
      <c r="F6565" s="95" t="s">
        <v>13675</v>
      </c>
      <c r="G6565" s="89" t="s">
        <v>37</v>
      </c>
      <c r="H6565" s="89" t="s">
        <v>13676</v>
      </c>
      <c r="I6565" s="96">
        <v>1</v>
      </c>
      <c r="J6565" s="97">
        <v>756</v>
      </c>
      <c r="K6565" s="98">
        <f t="shared" si="3507"/>
        <v>5052.46</v>
      </c>
      <c r="L6565" s="99">
        <f t="shared" si="3508"/>
        <v>1.0815399999999999</v>
      </c>
      <c r="M6565" s="100">
        <f t="shared" si="3509"/>
        <v>1.0590999999999999</v>
      </c>
      <c r="N6565" s="101">
        <f t="shared" si="3510"/>
        <v>0.97811300000000001</v>
      </c>
      <c r="O6565" s="100">
        <f t="shared" si="3511"/>
        <v>1</v>
      </c>
      <c r="P6565" s="98">
        <f t="shared" si="3512"/>
        <v>5660.72</v>
      </c>
      <c r="Q6565" s="97">
        <f t="shared" si="3513"/>
        <v>847.01</v>
      </c>
      <c r="R6565" s="97"/>
      <c r="S6565" s="97"/>
    </row>
    <row r="6566" spans="1:19" x14ac:dyDescent="0.25">
      <c r="A6566" s="89" t="s">
        <v>13677</v>
      </c>
      <c r="B6566" s="89" t="s">
        <v>12959</v>
      </c>
      <c r="C6566" s="89"/>
      <c r="D6566" s="89" t="s">
        <v>13678</v>
      </c>
      <c r="E6566" s="94" t="s">
        <v>49</v>
      </c>
      <c r="F6566" s="95" t="s">
        <v>50</v>
      </c>
      <c r="G6566" s="89" t="s">
        <v>51</v>
      </c>
      <c r="H6566" s="89" t="s">
        <v>13679</v>
      </c>
      <c r="I6566" s="96">
        <v>1</v>
      </c>
      <c r="J6566" s="97">
        <v>19038</v>
      </c>
      <c r="K6566" s="98">
        <f t="shared" si="3507"/>
        <v>12723.38</v>
      </c>
      <c r="L6566" s="99">
        <f t="shared" si="3508"/>
        <v>1.0815399999999999</v>
      </c>
      <c r="M6566" s="100">
        <f t="shared" si="3509"/>
        <v>1.0590999999999999</v>
      </c>
      <c r="N6566" s="101">
        <f t="shared" si="3510"/>
        <v>0.97811300000000001</v>
      </c>
      <c r="O6566" s="100">
        <f t="shared" si="3511"/>
        <v>1</v>
      </c>
      <c r="P6566" s="98">
        <f t="shared" si="3512"/>
        <v>14255.13</v>
      </c>
      <c r="Q6566" s="97">
        <f t="shared" si="3513"/>
        <v>21329.95</v>
      </c>
      <c r="R6566" s="97"/>
      <c r="S6566" s="97"/>
    </row>
    <row r="6567" spans="1:19" ht="22.5" x14ac:dyDescent="0.25">
      <c r="A6567" s="89" t="s">
        <v>13680</v>
      </c>
      <c r="B6567" s="89" t="s">
        <v>12959</v>
      </c>
      <c r="C6567" s="89"/>
      <c r="D6567" s="89" t="s">
        <v>13681</v>
      </c>
      <c r="E6567" s="94" t="s">
        <v>12980</v>
      </c>
      <c r="F6567" s="95" t="s">
        <v>12981</v>
      </c>
      <c r="G6567" s="89" t="s">
        <v>648</v>
      </c>
      <c r="H6567" s="89" t="s">
        <v>12</v>
      </c>
      <c r="I6567" s="96">
        <v>1</v>
      </c>
      <c r="J6567" s="97">
        <v>34298</v>
      </c>
      <c r="K6567" s="98">
        <f t="shared" si="3507"/>
        <v>34298</v>
      </c>
      <c r="L6567" s="99">
        <f t="shared" si="3508"/>
        <v>1.0815399999999999</v>
      </c>
      <c r="M6567" s="100">
        <f t="shared" si="3509"/>
        <v>1.0590999999999999</v>
      </c>
      <c r="N6567" s="101">
        <f t="shared" si="3510"/>
        <v>0.97811300000000001</v>
      </c>
      <c r="O6567" s="100">
        <f t="shared" si="3511"/>
        <v>1</v>
      </c>
      <c r="P6567" s="98">
        <f t="shared" si="3512"/>
        <v>38427.08</v>
      </c>
      <c r="Q6567" s="97">
        <f t="shared" si="3513"/>
        <v>38427.08</v>
      </c>
      <c r="R6567" s="97"/>
      <c r="S6567" s="97"/>
    </row>
    <row r="6568" spans="1:19" ht="22.5" x14ac:dyDescent="0.25">
      <c r="A6568" s="89" t="s">
        <v>13682</v>
      </c>
      <c r="B6568" s="89" t="s">
        <v>12959</v>
      </c>
      <c r="C6568" s="89"/>
      <c r="D6568" s="89" t="s">
        <v>11394</v>
      </c>
      <c r="E6568" s="94" t="s">
        <v>13683</v>
      </c>
      <c r="F6568" s="95" t="s">
        <v>13684</v>
      </c>
      <c r="G6568" s="89" t="s">
        <v>648</v>
      </c>
      <c r="H6568" s="89" t="s">
        <v>12</v>
      </c>
      <c r="I6568" s="96">
        <v>1</v>
      </c>
      <c r="J6568" s="97">
        <v>325403</v>
      </c>
      <c r="K6568" s="98">
        <f t="shared" si="3507"/>
        <v>325403</v>
      </c>
      <c r="L6568" s="99">
        <f t="shared" si="3508"/>
        <v>1.0815399999999999</v>
      </c>
      <c r="M6568" s="100">
        <f t="shared" si="3509"/>
        <v>1.0590999999999999</v>
      </c>
      <c r="N6568" s="101">
        <f t="shared" si="3510"/>
        <v>0.97811300000000001</v>
      </c>
      <c r="O6568" s="100">
        <f t="shared" si="3511"/>
        <v>1</v>
      </c>
      <c r="P6568" s="98">
        <f t="shared" si="3512"/>
        <v>364577.73</v>
      </c>
      <c r="Q6568" s="97">
        <f t="shared" si="3513"/>
        <v>364577.73</v>
      </c>
      <c r="R6568" s="97"/>
      <c r="S6568" s="97"/>
    </row>
    <row r="6569" spans="1:19" x14ac:dyDescent="0.25">
      <c r="A6569" s="82" t="s">
        <v>9541</v>
      </c>
      <c r="B6569" s="104"/>
      <c r="C6569" s="104"/>
      <c r="D6569" s="104"/>
      <c r="E6569" s="86"/>
      <c r="F6569" s="86" t="s">
        <v>13686</v>
      </c>
      <c r="G6569" s="82"/>
      <c r="H6569" s="82"/>
      <c r="I6569" s="87"/>
      <c r="J6569" s="88">
        <f>SUM(J6570:J6583)</f>
        <v>700361</v>
      </c>
      <c r="K6569" s="98"/>
      <c r="L6569" s="99"/>
      <c r="M6569" s="100"/>
      <c r="N6569" s="101"/>
      <c r="O6569" s="100"/>
      <c r="P6569" s="98"/>
      <c r="Q6569" s="88">
        <f>SUM(Q6570:Q6583)</f>
        <v>784677.34</v>
      </c>
      <c r="R6569" s="88">
        <f t="shared" ref="R6569:S6569" si="3514">SUM(R6570:R6583)</f>
        <v>0</v>
      </c>
      <c r="S6569" s="88">
        <f t="shared" si="3514"/>
        <v>0</v>
      </c>
    </row>
    <row r="6570" spans="1:19" x14ac:dyDescent="0.25">
      <c r="A6570" s="89"/>
      <c r="B6570" s="90"/>
      <c r="C6570" s="90"/>
      <c r="D6570" s="91"/>
      <c r="E6570" s="92"/>
      <c r="F6570" s="92" t="s">
        <v>13687</v>
      </c>
      <c r="G6570" s="91"/>
      <c r="H6570" s="91"/>
      <c r="I6570" s="93">
        <v>1</v>
      </c>
      <c r="J6570" s="91"/>
      <c r="K6570" s="98"/>
      <c r="L6570" s="99"/>
      <c r="M6570" s="100"/>
      <c r="N6570" s="101"/>
      <c r="O6570" s="100"/>
      <c r="P6570" s="98"/>
      <c r="Q6570" s="91"/>
      <c r="R6570" s="91"/>
      <c r="S6570" s="91"/>
    </row>
    <row r="6571" spans="1:19" ht="22.5" x14ac:dyDescent="0.25">
      <c r="A6571" s="89" t="s">
        <v>13688</v>
      </c>
      <c r="B6571" s="89" t="s">
        <v>12959</v>
      </c>
      <c r="C6571" s="89"/>
      <c r="D6571" s="89" t="s">
        <v>13689</v>
      </c>
      <c r="E6571" s="94" t="s">
        <v>13586</v>
      </c>
      <c r="F6571" s="95" t="s">
        <v>13587</v>
      </c>
      <c r="G6571" s="89" t="s">
        <v>37</v>
      </c>
      <c r="H6571" s="89" t="s">
        <v>13690</v>
      </c>
      <c r="I6571" s="96">
        <v>1</v>
      </c>
      <c r="J6571" s="97">
        <v>276</v>
      </c>
      <c r="K6571" s="98">
        <f t="shared" ref="K6571:K6583" si="3515">J6571/H6571</f>
        <v>60000</v>
      </c>
      <c r="L6571" s="99">
        <f t="shared" ref="L6571:L6583" si="3516">$L$8</f>
        <v>1.0815399999999999</v>
      </c>
      <c r="M6571" s="100">
        <f t="shared" ref="M6571:M6583" si="3517">$M$8</f>
        <v>1.0590999999999999</v>
      </c>
      <c r="N6571" s="101">
        <f t="shared" ref="N6571:N6583" si="3518">$N$8</f>
        <v>0.97811300000000001</v>
      </c>
      <c r="O6571" s="100">
        <f t="shared" ref="O6571:O6583" si="3519">$O$8</f>
        <v>1</v>
      </c>
      <c r="P6571" s="98">
        <f>K6571*L6571*M6571*N6571*O6571</f>
        <v>67223.3</v>
      </c>
      <c r="Q6571" s="97">
        <f t="shared" ref="Q6571:Q6583" si="3520">H6571*P6571</f>
        <v>309.23</v>
      </c>
      <c r="R6571" s="97"/>
      <c r="S6571" s="97"/>
    </row>
    <row r="6572" spans="1:19" ht="22.5" x14ac:dyDescent="0.25">
      <c r="A6572" s="89" t="s">
        <v>13691</v>
      </c>
      <c r="B6572" s="89" t="s">
        <v>12959</v>
      </c>
      <c r="C6572" s="89"/>
      <c r="D6572" s="89" t="s">
        <v>13692</v>
      </c>
      <c r="E6572" s="94" t="s">
        <v>137</v>
      </c>
      <c r="F6572" s="95" t="s">
        <v>694</v>
      </c>
      <c r="G6572" s="89" t="s">
        <v>37</v>
      </c>
      <c r="H6572" s="89" t="s">
        <v>13693</v>
      </c>
      <c r="I6572" s="96">
        <v>1</v>
      </c>
      <c r="J6572" s="97">
        <v>8247</v>
      </c>
      <c r="K6572" s="98">
        <f t="shared" si="3515"/>
        <v>88014.94</v>
      </c>
      <c r="L6572" s="99">
        <f t="shared" si="3516"/>
        <v>1.0815399999999999</v>
      </c>
      <c r="M6572" s="100">
        <f t="shared" si="3517"/>
        <v>1.0590999999999999</v>
      </c>
      <c r="N6572" s="101">
        <f t="shared" si="3518"/>
        <v>0.97811300000000001</v>
      </c>
      <c r="O6572" s="100">
        <f t="shared" si="3519"/>
        <v>1</v>
      </c>
      <c r="P6572" s="98">
        <f>K6572*L6572*M6572*N6572*O6572</f>
        <v>98610.91</v>
      </c>
      <c r="Q6572" s="97">
        <f t="shared" si="3520"/>
        <v>9239.84</v>
      </c>
      <c r="R6572" s="97"/>
      <c r="S6572" s="97"/>
    </row>
    <row r="6573" spans="1:19" ht="22.5" x14ac:dyDescent="0.25">
      <c r="A6573" s="89" t="s">
        <v>13694</v>
      </c>
      <c r="B6573" s="89" t="s">
        <v>12959</v>
      </c>
      <c r="C6573" s="89"/>
      <c r="D6573" s="89" t="s">
        <v>13695</v>
      </c>
      <c r="E6573" s="94" t="s">
        <v>31</v>
      </c>
      <c r="F6573" s="95" t="s">
        <v>32</v>
      </c>
      <c r="G6573" s="89" t="s">
        <v>27</v>
      </c>
      <c r="H6573" s="89" t="s">
        <v>13696</v>
      </c>
      <c r="I6573" s="96">
        <v>1</v>
      </c>
      <c r="J6573" s="97">
        <v>109869</v>
      </c>
      <c r="K6573" s="98">
        <f t="shared" si="3515"/>
        <v>689.74</v>
      </c>
      <c r="L6573" s="99">
        <f t="shared" si="3516"/>
        <v>1.0815399999999999</v>
      </c>
      <c r="M6573" s="100">
        <f t="shared" si="3517"/>
        <v>1.0590999999999999</v>
      </c>
      <c r="N6573" s="101">
        <f t="shared" si="3518"/>
        <v>0.97811300000000001</v>
      </c>
      <c r="O6573" s="100">
        <f t="shared" si="3519"/>
        <v>1</v>
      </c>
      <c r="P6573" s="98">
        <f>K6573*L6573*M6573*N6573*O6573+0.01</f>
        <v>772.79</v>
      </c>
      <c r="Q6573" s="97">
        <f t="shared" si="3520"/>
        <v>123097.72</v>
      </c>
      <c r="R6573" s="97"/>
      <c r="S6573" s="97"/>
    </row>
    <row r="6574" spans="1:19" ht="33.75" x14ac:dyDescent="0.25">
      <c r="A6574" s="89" t="s">
        <v>13697</v>
      </c>
      <c r="B6574" s="89" t="s">
        <v>12959</v>
      </c>
      <c r="C6574" s="89"/>
      <c r="D6574" s="89" t="s">
        <v>13698</v>
      </c>
      <c r="E6574" s="94" t="s">
        <v>13628</v>
      </c>
      <c r="F6574" s="95" t="s">
        <v>13629</v>
      </c>
      <c r="G6574" s="89" t="s">
        <v>51</v>
      </c>
      <c r="H6574" s="89" t="s">
        <v>13699</v>
      </c>
      <c r="I6574" s="96">
        <v>1</v>
      </c>
      <c r="J6574" s="97">
        <v>3204</v>
      </c>
      <c r="K6574" s="98">
        <f t="shared" si="3515"/>
        <v>312890.63</v>
      </c>
      <c r="L6574" s="99">
        <f t="shared" si="3516"/>
        <v>1.0815399999999999</v>
      </c>
      <c r="M6574" s="100">
        <f t="shared" si="3517"/>
        <v>1.0590999999999999</v>
      </c>
      <c r="N6574" s="101">
        <f t="shared" si="3518"/>
        <v>0.97811300000000001</v>
      </c>
      <c r="O6574" s="100">
        <f t="shared" si="3519"/>
        <v>1</v>
      </c>
      <c r="P6574" s="98">
        <f t="shared" ref="P6574:P6583" si="3521">K6574*L6574*M6574*N6574*O6574</f>
        <v>350559.02</v>
      </c>
      <c r="Q6574" s="97">
        <f t="shared" si="3520"/>
        <v>3589.72</v>
      </c>
      <c r="R6574" s="97"/>
      <c r="S6574" s="97"/>
    </row>
    <row r="6575" spans="1:19" ht="22.5" x14ac:dyDescent="0.25">
      <c r="A6575" s="89" t="s">
        <v>13700</v>
      </c>
      <c r="B6575" s="89" t="s">
        <v>12959</v>
      </c>
      <c r="C6575" s="89"/>
      <c r="D6575" s="89" t="s">
        <v>13701</v>
      </c>
      <c r="E6575" s="94" t="s">
        <v>5521</v>
      </c>
      <c r="F6575" s="95" t="s">
        <v>5522</v>
      </c>
      <c r="G6575" s="89" t="s">
        <v>37</v>
      </c>
      <c r="H6575" s="89" t="s">
        <v>13015</v>
      </c>
      <c r="I6575" s="96">
        <v>1</v>
      </c>
      <c r="J6575" s="97">
        <v>24</v>
      </c>
      <c r="K6575" s="98">
        <f t="shared" si="3515"/>
        <v>4285.71</v>
      </c>
      <c r="L6575" s="99">
        <f t="shared" si="3516"/>
        <v>1.0815399999999999</v>
      </c>
      <c r="M6575" s="100">
        <f t="shared" si="3517"/>
        <v>1.0590999999999999</v>
      </c>
      <c r="N6575" s="101">
        <f t="shared" si="3518"/>
        <v>0.97811300000000001</v>
      </c>
      <c r="O6575" s="100">
        <f t="shared" si="3519"/>
        <v>1</v>
      </c>
      <c r="P6575" s="98">
        <f t="shared" si="3521"/>
        <v>4801.66</v>
      </c>
      <c r="Q6575" s="97">
        <f t="shared" si="3520"/>
        <v>26.89</v>
      </c>
      <c r="R6575" s="97"/>
      <c r="S6575" s="97"/>
    </row>
    <row r="6576" spans="1:19" x14ac:dyDescent="0.25">
      <c r="A6576" s="89" t="s">
        <v>13702</v>
      </c>
      <c r="B6576" s="89" t="s">
        <v>12959</v>
      </c>
      <c r="C6576" s="89"/>
      <c r="D6576" s="89" t="s">
        <v>13703</v>
      </c>
      <c r="E6576" s="94" t="s">
        <v>49</v>
      </c>
      <c r="F6576" s="95" t="s">
        <v>50</v>
      </c>
      <c r="G6576" s="89" t="s">
        <v>51</v>
      </c>
      <c r="H6576" s="89" t="s">
        <v>10649</v>
      </c>
      <c r="I6576" s="96">
        <v>1</v>
      </c>
      <c r="J6576" s="97">
        <v>711</v>
      </c>
      <c r="K6576" s="98">
        <f t="shared" si="3515"/>
        <v>12696.43</v>
      </c>
      <c r="L6576" s="99">
        <f t="shared" si="3516"/>
        <v>1.0815399999999999</v>
      </c>
      <c r="M6576" s="100">
        <f t="shared" si="3517"/>
        <v>1.0590999999999999</v>
      </c>
      <c r="N6576" s="101">
        <f t="shared" si="3518"/>
        <v>0.97811300000000001</v>
      </c>
      <c r="O6576" s="100">
        <f t="shared" si="3519"/>
        <v>1</v>
      </c>
      <c r="P6576" s="98">
        <f t="shared" si="3521"/>
        <v>14224.93</v>
      </c>
      <c r="Q6576" s="97">
        <f t="shared" si="3520"/>
        <v>796.6</v>
      </c>
      <c r="R6576" s="97"/>
      <c r="S6576" s="97"/>
    </row>
    <row r="6577" spans="1:19" x14ac:dyDescent="0.25">
      <c r="A6577" s="89" t="s">
        <v>13704</v>
      </c>
      <c r="B6577" s="89" t="s">
        <v>12959</v>
      </c>
      <c r="C6577" s="89"/>
      <c r="D6577" s="89" t="s">
        <v>13705</v>
      </c>
      <c r="E6577" s="94" t="s">
        <v>552</v>
      </c>
      <c r="F6577" s="95" t="s">
        <v>553</v>
      </c>
      <c r="G6577" s="89" t="s">
        <v>81</v>
      </c>
      <c r="H6577" s="89" t="s">
        <v>24</v>
      </c>
      <c r="I6577" s="96">
        <v>1</v>
      </c>
      <c r="J6577" s="97">
        <v>4316</v>
      </c>
      <c r="K6577" s="98">
        <f t="shared" si="3515"/>
        <v>2158</v>
      </c>
      <c r="L6577" s="99">
        <f t="shared" si="3516"/>
        <v>1.0815399999999999</v>
      </c>
      <c r="M6577" s="100">
        <f t="shared" si="3517"/>
        <v>1.0590999999999999</v>
      </c>
      <c r="N6577" s="101">
        <f t="shared" si="3518"/>
        <v>0.97811300000000001</v>
      </c>
      <c r="O6577" s="100">
        <f t="shared" si="3519"/>
        <v>1</v>
      </c>
      <c r="P6577" s="98">
        <f t="shared" si="3521"/>
        <v>2417.8000000000002</v>
      </c>
      <c r="Q6577" s="97">
        <f t="shared" si="3520"/>
        <v>4835.6000000000004</v>
      </c>
      <c r="R6577" s="97"/>
      <c r="S6577" s="97"/>
    </row>
    <row r="6578" spans="1:19" ht="22.5" x14ac:dyDescent="0.25">
      <c r="A6578" s="89" t="s">
        <v>13706</v>
      </c>
      <c r="B6578" s="89" t="s">
        <v>12959</v>
      </c>
      <c r="C6578" s="89"/>
      <c r="D6578" s="89" t="s">
        <v>13707</v>
      </c>
      <c r="E6578" s="94" t="s">
        <v>12087</v>
      </c>
      <c r="F6578" s="95" t="s">
        <v>12088</v>
      </c>
      <c r="G6578" s="89" t="s">
        <v>81</v>
      </c>
      <c r="H6578" s="89" t="s">
        <v>5881</v>
      </c>
      <c r="I6578" s="96">
        <v>1</v>
      </c>
      <c r="J6578" s="97">
        <v>471</v>
      </c>
      <c r="K6578" s="98">
        <f t="shared" si="3515"/>
        <v>196.25</v>
      </c>
      <c r="L6578" s="99">
        <f t="shared" si="3516"/>
        <v>1.0815399999999999</v>
      </c>
      <c r="M6578" s="100">
        <f t="shared" si="3517"/>
        <v>1.0590999999999999</v>
      </c>
      <c r="N6578" s="101">
        <f t="shared" si="3518"/>
        <v>0.97811300000000001</v>
      </c>
      <c r="O6578" s="100">
        <f t="shared" si="3519"/>
        <v>1</v>
      </c>
      <c r="P6578" s="98">
        <f t="shared" si="3521"/>
        <v>219.88</v>
      </c>
      <c r="Q6578" s="97">
        <f t="shared" si="3520"/>
        <v>527.71</v>
      </c>
      <c r="R6578" s="97"/>
      <c r="S6578" s="97"/>
    </row>
    <row r="6579" spans="1:19" ht="22.5" x14ac:dyDescent="0.25">
      <c r="A6579" s="89" t="s">
        <v>13708</v>
      </c>
      <c r="B6579" s="89" t="s">
        <v>12959</v>
      </c>
      <c r="C6579" s="89"/>
      <c r="D6579" s="89" t="s">
        <v>13709</v>
      </c>
      <c r="E6579" s="94" t="s">
        <v>12090</v>
      </c>
      <c r="F6579" s="95" t="s">
        <v>13710</v>
      </c>
      <c r="G6579" s="89" t="s">
        <v>37</v>
      </c>
      <c r="H6579" s="89" t="s">
        <v>13711</v>
      </c>
      <c r="I6579" s="96">
        <v>1</v>
      </c>
      <c r="J6579" s="97">
        <v>419</v>
      </c>
      <c r="K6579" s="98">
        <f t="shared" si="3515"/>
        <v>5048.1899999999996</v>
      </c>
      <c r="L6579" s="99">
        <f t="shared" si="3516"/>
        <v>1.0815399999999999</v>
      </c>
      <c r="M6579" s="100">
        <f t="shared" si="3517"/>
        <v>1.0590999999999999</v>
      </c>
      <c r="N6579" s="101">
        <f t="shared" si="3518"/>
        <v>0.97811300000000001</v>
      </c>
      <c r="O6579" s="100">
        <f t="shared" si="3519"/>
        <v>1</v>
      </c>
      <c r="P6579" s="98">
        <f t="shared" si="3521"/>
        <v>5655.93</v>
      </c>
      <c r="Q6579" s="97">
        <f t="shared" si="3520"/>
        <v>469.44</v>
      </c>
      <c r="R6579" s="97"/>
      <c r="S6579" s="97"/>
    </row>
    <row r="6580" spans="1:19" x14ac:dyDescent="0.25">
      <c r="A6580" s="89" t="s">
        <v>13712</v>
      </c>
      <c r="B6580" s="89" t="s">
        <v>12959</v>
      </c>
      <c r="C6580" s="89"/>
      <c r="D6580" s="89" t="s">
        <v>13713</v>
      </c>
      <c r="E6580" s="94" t="s">
        <v>556</v>
      </c>
      <c r="F6580" s="95" t="s">
        <v>557</v>
      </c>
      <c r="G6580" s="89" t="s">
        <v>81</v>
      </c>
      <c r="H6580" s="89" t="s">
        <v>13714</v>
      </c>
      <c r="I6580" s="96">
        <v>1</v>
      </c>
      <c r="J6580" s="97">
        <v>74703</v>
      </c>
      <c r="K6580" s="98">
        <f t="shared" si="3515"/>
        <v>818.21</v>
      </c>
      <c r="L6580" s="99">
        <f t="shared" si="3516"/>
        <v>1.0815399999999999</v>
      </c>
      <c r="M6580" s="100">
        <f t="shared" si="3517"/>
        <v>1.0590999999999999</v>
      </c>
      <c r="N6580" s="101">
        <f t="shared" si="3518"/>
        <v>0.97811300000000001</v>
      </c>
      <c r="O6580" s="100">
        <f t="shared" si="3519"/>
        <v>1</v>
      </c>
      <c r="P6580" s="98">
        <f t="shared" si="3521"/>
        <v>916.71</v>
      </c>
      <c r="Q6580" s="97">
        <f t="shared" si="3520"/>
        <v>83695.62</v>
      </c>
      <c r="R6580" s="97"/>
      <c r="S6580" s="97"/>
    </row>
    <row r="6581" spans="1:19" x14ac:dyDescent="0.25">
      <c r="A6581" s="89" t="s">
        <v>13715</v>
      </c>
      <c r="B6581" s="89" t="s">
        <v>12959</v>
      </c>
      <c r="C6581" s="89"/>
      <c r="D6581" s="89" t="s">
        <v>13716</v>
      </c>
      <c r="E6581" s="94" t="s">
        <v>49</v>
      </c>
      <c r="F6581" s="95" t="s">
        <v>50</v>
      </c>
      <c r="G6581" s="89" t="s">
        <v>51</v>
      </c>
      <c r="H6581" s="89" t="s">
        <v>13717</v>
      </c>
      <c r="I6581" s="96">
        <v>1</v>
      </c>
      <c r="J6581" s="97">
        <v>10561</v>
      </c>
      <c r="K6581" s="98">
        <f t="shared" si="3515"/>
        <v>12724.1</v>
      </c>
      <c r="L6581" s="99">
        <f t="shared" si="3516"/>
        <v>1.0815399999999999</v>
      </c>
      <c r="M6581" s="100">
        <f t="shared" si="3517"/>
        <v>1.0590999999999999</v>
      </c>
      <c r="N6581" s="101">
        <f t="shared" si="3518"/>
        <v>0.97811300000000001</v>
      </c>
      <c r="O6581" s="100">
        <f t="shared" si="3519"/>
        <v>1</v>
      </c>
      <c r="P6581" s="98">
        <f t="shared" si="3521"/>
        <v>14255.93</v>
      </c>
      <c r="Q6581" s="97">
        <f t="shared" si="3520"/>
        <v>11832.42</v>
      </c>
      <c r="R6581" s="97"/>
      <c r="S6581" s="97"/>
    </row>
    <row r="6582" spans="1:19" ht="22.5" x14ac:dyDescent="0.25">
      <c r="A6582" s="89" t="s">
        <v>13718</v>
      </c>
      <c r="B6582" s="89" t="s">
        <v>12959</v>
      </c>
      <c r="C6582" s="89"/>
      <c r="D6582" s="89" t="s">
        <v>13719</v>
      </c>
      <c r="E6582" s="94" t="s">
        <v>12980</v>
      </c>
      <c r="F6582" s="95" t="s">
        <v>12981</v>
      </c>
      <c r="G6582" s="89" t="s">
        <v>648</v>
      </c>
      <c r="H6582" s="89" t="s">
        <v>12</v>
      </c>
      <c r="I6582" s="96">
        <v>1</v>
      </c>
      <c r="J6582" s="97">
        <v>34298</v>
      </c>
      <c r="K6582" s="98">
        <f t="shared" si="3515"/>
        <v>34298</v>
      </c>
      <c r="L6582" s="99">
        <f t="shared" si="3516"/>
        <v>1.0815399999999999</v>
      </c>
      <c r="M6582" s="100">
        <f t="shared" si="3517"/>
        <v>1.0590999999999999</v>
      </c>
      <c r="N6582" s="101">
        <f t="shared" si="3518"/>
        <v>0.97811300000000001</v>
      </c>
      <c r="O6582" s="100">
        <f t="shared" si="3519"/>
        <v>1</v>
      </c>
      <c r="P6582" s="98">
        <f t="shared" si="3521"/>
        <v>38427.08</v>
      </c>
      <c r="Q6582" s="97">
        <f t="shared" si="3520"/>
        <v>38427.08</v>
      </c>
      <c r="R6582" s="97"/>
      <c r="S6582" s="97"/>
    </row>
    <row r="6583" spans="1:19" ht="22.5" x14ac:dyDescent="0.25">
      <c r="A6583" s="89" t="s">
        <v>13720</v>
      </c>
      <c r="B6583" s="89" t="s">
        <v>12959</v>
      </c>
      <c r="C6583" s="89"/>
      <c r="D6583" s="89" t="s">
        <v>13721</v>
      </c>
      <c r="E6583" s="94" t="s">
        <v>13722</v>
      </c>
      <c r="F6583" s="95" t="s">
        <v>13723</v>
      </c>
      <c r="G6583" s="89" t="s">
        <v>648</v>
      </c>
      <c r="H6583" s="89" t="s">
        <v>12</v>
      </c>
      <c r="I6583" s="96">
        <v>1</v>
      </c>
      <c r="J6583" s="97">
        <v>453262</v>
      </c>
      <c r="K6583" s="98">
        <f t="shared" si="3515"/>
        <v>453262</v>
      </c>
      <c r="L6583" s="99">
        <f t="shared" si="3516"/>
        <v>1.0815399999999999</v>
      </c>
      <c r="M6583" s="100">
        <f t="shared" si="3517"/>
        <v>1.0590999999999999</v>
      </c>
      <c r="N6583" s="101">
        <f t="shared" si="3518"/>
        <v>0.97811300000000001</v>
      </c>
      <c r="O6583" s="100">
        <f t="shared" si="3519"/>
        <v>1</v>
      </c>
      <c r="P6583" s="98">
        <f t="shared" si="3521"/>
        <v>507829.47</v>
      </c>
      <c r="Q6583" s="97">
        <f t="shared" si="3520"/>
        <v>507829.47</v>
      </c>
      <c r="R6583" s="97"/>
      <c r="S6583" s="97"/>
    </row>
    <row r="6584" spans="1:19" x14ac:dyDescent="0.25">
      <c r="A6584" s="82" t="s">
        <v>9543</v>
      </c>
      <c r="B6584" s="104"/>
      <c r="C6584" s="104"/>
      <c r="D6584" s="104"/>
      <c r="E6584" s="86"/>
      <c r="F6584" s="86" t="s">
        <v>13725</v>
      </c>
      <c r="G6584" s="82"/>
      <c r="H6584" s="82"/>
      <c r="I6584" s="87"/>
      <c r="J6584" s="88">
        <f>SUM(J6585:J6598)</f>
        <v>1271444</v>
      </c>
      <c r="K6584" s="98"/>
      <c r="L6584" s="99"/>
      <c r="M6584" s="100"/>
      <c r="N6584" s="101"/>
      <c r="O6584" s="100"/>
      <c r="P6584" s="98"/>
      <c r="Q6584" s="88">
        <f>SUM(Q6585:Q6598)</f>
        <v>1424512.97</v>
      </c>
      <c r="R6584" s="88">
        <f t="shared" ref="R6584:S6584" si="3522">SUM(R6585:R6598)</f>
        <v>0</v>
      </c>
      <c r="S6584" s="88">
        <f t="shared" si="3522"/>
        <v>0</v>
      </c>
    </row>
    <row r="6585" spans="1:19" x14ac:dyDescent="0.25">
      <c r="A6585" s="89"/>
      <c r="B6585" s="90"/>
      <c r="C6585" s="90"/>
      <c r="D6585" s="91"/>
      <c r="E6585" s="92"/>
      <c r="F6585" s="92" t="s">
        <v>13687</v>
      </c>
      <c r="G6585" s="91"/>
      <c r="H6585" s="91"/>
      <c r="I6585" s="93">
        <v>1</v>
      </c>
      <c r="J6585" s="91"/>
      <c r="K6585" s="98"/>
      <c r="L6585" s="99"/>
      <c r="M6585" s="100"/>
      <c r="N6585" s="101"/>
      <c r="O6585" s="100"/>
      <c r="P6585" s="98"/>
      <c r="Q6585" s="91"/>
      <c r="R6585" s="91"/>
      <c r="S6585" s="91"/>
    </row>
    <row r="6586" spans="1:19" ht="22.5" x14ac:dyDescent="0.25">
      <c r="A6586" s="89" t="s">
        <v>13726</v>
      </c>
      <c r="B6586" s="89" t="s">
        <v>12959</v>
      </c>
      <c r="C6586" s="89"/>
      <c r="D6586" s="89" t="s">
        <v>13727</v>
      </c>
      <c r="E6586" s="94" t="s">
        <v>13586</v>
      </c>
      <c r="F6586" s="95" t="s">
        <v>13587</v>
      </c>
      <c r="G6586" s="89" t="s">
        <v>37</v>
      </c>
      <c r="H6586" s="89" t="s">
        <v>13728</v>
      </c>
      <c r="I6586" s="96">
        <v>1</v>
      </c>
      <c r="J6586" s="97">
        <v>368</v>
      </c>
      <c r="K6586" s="98">
        <f t="shared" ref="K6586:K6598" si="3523">J6586/H6586</f>
        <v>60327.87</v>
      </c>
      <c r="L6586" s="99">
        <f t="shared" ref="L6586:L6598" si="3524">$L$8</f>
        <v>1.0815399999999999</v>
      </c>
      <c r="M6586" s="100">
        <f t="shared" ref="M6586:M6598" si="3525">$M$8</f>
        <v>1.0590999999999999</v>
      </c>
      <c r="N6586" s="101">
        <f t="shared" ref="N6586:N6598" si="3526">$N$8</f>
        <v>0.97811300000000001</v>
      </c>
      <c r="O6586" s="100">
        <f t="shared" ref="O6586:O6598" si="3527">$O$8</f>
        <v>1</v>
      </c>
      <c r="P6586" s="98">
        <f>K6586*L6586*M6586*N6586*O6586</f>
        <v>67590.64</v>
      </c>
      <c r="Q6586" s="97">
        <f t="shared" ref="Q6586:Q6598" si="3528">H6586*P6586</f>
        <v>412.3</v>
      </c>
      <c r="R6586" s="97"/>
      <c r="S6586" s="97"/>
    </row>
    <row r="6587" spans="1:19" ht="22.5" x14ac:dyDescent="0.25">
      <c r="A6587" s="89" t="s">
        <v>13729</v>
      </c>
      <c r="B6587" s="89" t="s">
        <v>12959</v>
      </c>
      <c r="C6587" s="89"/>
      <c r="D6587" s="89" t="s">
        <v>13730</v>
      </c>
      <c r="E6587" s="94" t="s">
        <v>137</v>
      </c>
      <c r="F6587" s="95" t="s">
        <v>694</v>
      </c>
      <c r="G6587" s="89" t="s">
        <v>37</v>
      </c>
      <c r="H6587" s="89" t="s">
        <v>13731</v>
      </c>
      <c r="I6587" s="96">
        <v>1</v>
      </c>
      <c r="J6587" s="97">
        <v>19996</v>
      </c>
      <c r="K6587" s="98">
        <f t="shared" si="3523"/>
        <v>88010.559999999998</v>
      </c>
      <c r="L6587" s="99">
        <f t="shared" si="3524"/>
        <v>1.0815399999999999</v>
      </c>
      <c r="M6587" s="100">
        <f t="shared" si="3525"/>
        <v>1.0590999999999999</v>
      </c>
      <c r="N6587" s="101">
        <f t="shared" si="3526"/>
        <v>0.97811300000000001</v>
      </c>
      <c r="O6587" s="100">
        <f t="shared" si="3527"/>
        <v>1</v>
      </c>
      <c r="P6587" s="98">
        <f>K6587*L6587*M6587*N6587*O6587</f>
        <v>98606.01</v>
      </c>
      <c r="Q6587" s="97">
        <f t="shared" si="3528"/>
        <v>22403.29</v>
      </c>
      <c r="R6587" s="97"/>
      <c r="S6587" s="97"/>
    </row>
    <row r="6588" spans="1:19" ht="22.5" x14ac:dyDescent="0.25">
      <c r="A6588" s="89" t="s">
        <v>13732</v>
      </c>
      <c r="B6588" s="89" t="s">
        <v>12959</v>
      </c>
      <c r="C6588" s="89"/>
      <c r="D6588" s="89" t="s">
        <v>13733</v>
      </c>
      <c r="E6588" s="94" t="s">
        <v>31</v>
      </c>
      <c r="F6588" s="95" t="s">
        <v>32</v>
      </c>
      <c r="G6588" s="89" t="s">
        <v>27</v>
      </c>
      <c r="H6588" s="89" t="s">
        <v>13734</v>
      </c>
      <c r="I6588" s="96">
        <v>1</v>
      </c>
      <c r="J6588" s="97">
        <v>266407</v>
      </c>
      <c r="K6588" s="98">
        <f t="shared" si="3523"/>
        <v>689.74</v>
      </c>
      <c r="L6588" s="99">
        <f t="shared" si="3524"/>
        <v>1.0815399999999999</v>
      </c>
      <c r="M6588" s="100">
        <f t="shared" si="3525"/>
        <v>1.0590999999999999</v>
      </c>
      <c r="N6588" s="101">
        <f t="shared" si="3526"/>
        <v>0.97811300000000001</v>
      </c>
      <c r="O6588" s="100">
        <f t="shared" si="3527"/>
        <v>1</v>
      </c>
      <c r="P6588" s="98">
        <f>K6588*L6588*M6588*N6588*O6588+0.01</f>
        <v>772.79</v>
      </c>
      <c r="Q6588" s="97">
        <f t="shared" si="3528"/>
        <v>298482.40999999997</v>
      </c>
      <c r="R6588" s="97"/>
      <c r="S6588" s="97"/>
    </row>
    <row r="6589" spans="1:19" ht="33.75" x14ac:dyDescent="0.25">
      <c r="A6589" s="89" t="s">
        <v>13735</v>
      </c>
      <c r="B6589" s="89" t="s">
        <v>12959</v>
      </c>
      <c r="C6589" s="89"/>
      <c r="D6589" s="89" t="s">
        <v>13736</v>
      </c>
      <c r="E6589" s="94" t="s">
        <v>13628</v>
      </c>
      <c r="F6589" s="95" t="s">
        <v>13629</v>
      </c>
      <c r="G6589" s="89" t="s">
        <v>51</v>
      </c>
      <c r="H6589" s="89" t="s">
        <v>5871</v>
      </c>
      <c r="I6589" s="96">
        <v>1</v>
      </c>
      <c r="J6589" s="97">
        <v>4055</v>
      </c>
      <c r="K6589" s="98">
        <f t="shared" si="3523"/>
        <v>312885.8</v>
      </c>
      <c r="L6589" s="99">
        <f t="shared" si="3524"/>
        <v>1.0815399999999999</v>
      </c>
      <c r="M6589" s="100">
        <f t="shared" si="3525"/>
        <v>1.0590999999999999</v>
      </c>
      <c r="N6589" s="101">
        <f t="shared" si="3526"/>
        <v>0.97811300000000001</v>
      </c>
      <c r="O6589" s="100">
        <f t="shared" si="3527"/>
        <v>1</v>
      </c>
      <c r="P6589" s="98">
        <f t="shared" ref="P6589:P6598" si="3529">K6589*L6589*M6589*N6589*O6589</f>
        <v>350553.61</v>
      </c>
      <c r="Q6589" s="97">
        <f t="shared" si="3528"/>
        <v>4543.17</v>
      </c>
      <c r="R6589" s="97"/>
      <c r="S6589" s="97"/>
    </row>
    <row r="6590" spans="1:19" ht="22.5" x14ac:dyDescent="0.25">
      <c r="A6590" s="89" t="s">
        <v>13737</v>
      </c>
      <c r="B6590" s="89" t="s">
        <v>12959</v>
      </c>
      <c r="C6590" s="89"/>
      <c r="D6590" s="89" t="s">
        <v>13738</v>
      </c>
      <c r="E6590" s="94" t="s">
        <v>5521</v>
      </c>
      <c r="F6590" s="95" t="s">
        <v>5522</v>
      </c>
      <c r="G6590" s="89" t="s">
        <v>37</v>
      </c>
      <c r="H6590" s="89" t="s">
        <v>13739</v>
      </c>
      <c r="I6590" s="96">
        <v>1</v>
      </c>
      <c r="J6590" s="97">
        <v>32</v>
      </c>
      <c r="K6590" s="98">
        <f t="shared" si="3523"/>
        <v>4324.32</v>
      </c>
      <c r="L6590" s="99">
        <f t="shared" si="3524"/>
        <v>1.0815399999999999</v>
      </c>
      <c r="M6590" s="100">
        <f t="shared" si="3525"/>
        <v>1.0590999999999999</v>
      </c>
      <c r="N6590" s="101">
        <f t="shared" si="3526"/>
        <v>0.97811300000000001</v>
      </c>
      <c r="O6590" s="100">
        <f t="shared" si="3527"/>
        <v>1</v>
      </c>
      <c r="P6590" s="98">
        <f t="shared" si="3529"/>
        <v>4844.92</v>
      </c>
      <c r="Q6590" s="97">
        <f t="shared" si="3528"/>
        <v>35.85</v>
      </c>
      <c r="R6590" s="97"/>
      <c r="S6590" s="97"/>
    </row>
    <row r="6591" spans="1:19" x14ac:dyDescent="0.25">
      <c r="A6591" s="89" t="s">
        <v>13740</v>
      </c>
      <c r="B6591" s="89" t="s">
        <v>12959</v>
      </c>
      <c r="C6591" s="89"/>
      <c r="D6591" s="89" t="s">
        <v>13741</v>
      </c>
      <c r="E6591" s="94" t="s">
        <v>49</v>
      </c>
      <c r="F6591" s="95" t="s">
        <v>50</v>
      </c>
      <c r="G6591" s="89" t="s">
        <v>51</v>
      </c>
      <c r="H6591" s="89" t="s">
        <v>6022</v>
      </c>
      <c r="I6591" s="96">
        <v>1</v>
      </c>
      <c r="J6591" s="97">
        <v>941</v>
      </c>
      <c r="K6591" s="98">
        <f t="shared" si="3523"/>
        <v>12716.22</v>
      </c>
      <c r="L6591" s="99">
        <f t="shared" si="3524"/>
        <v>1.0815399999999999</v>
      </c>
      <c r="M6591" s="100">
        <f t="shared" si="3525"/>
        <v>1.0590999999999999</v>
      </c>
      <c r="N6591" s="101">
        <f t="shared" si="3526"/>
        <v>0.97811300000000001</v>
      </c>
      <c r="O6591" s="100">
        <f t="shared" si="3527"/>
        <v>1</v>
      </c>
      <c r="P6591" s="98">
        <f t="shared" si="3529"/>
        <v>14247.1</v>
      </c>
      <c r="Q6591" s="97">
        <f t="shared" si="3528"/>
        <v>1054.29</v>
      </c>
      <c r="R6591" s="97"/>
      <c r="S6591" s="97"/>
    </row>
    <row r="6592" spans="1:19" x14ac:dyDescent="0.25">
      <c r="A6592" s="89" t="s">
        <v>13742</v>
      </c>
      <c r="B6592" s="89" t="s">
        <v>12959</v>
      </c>
      <c r="C6592" s="89"/>
      <c r="D6592" s="89" t="s">
        <v>13743</v>
      </c>
      <c r="E6592" s="94" t="s">
        <v>552</v>
      </c>
      <c r="F6592" s="95" t="s">
        <v>553</v>
      </c>
      <c r="G6592" s="89" t="s">
        <v>81</v>
      </c>
      <c r="H6592" s="89" t="s">
        <v>5799</v>
      </c>
      <c r="I6592" s="96">
        <v>1</v>
      </c>
      <c r="J6592" s="97">
        <v>5609</v>
      </c>
      <c r="K6592" s="98">
        <f t="shared" si="3523"/>
        <v>2157.31</v>
      </c>
      <c r="L6592" s="99">
        <f t="shared" si="3524"/>
        <v>1.0815399999999999</v>
      </c>
      <c r="M6592" s="100">
        <f t="shared" si="3525"/>
        <v>1.0590999999999999</v>
      </c>
      <c r="N6592" s="101">
        <f t="shared" si="3526"/>
        <v>0.97811300000000001</v>
      </c>
      <c r="O6592" s="100">
        <f t="shared" si="3527"/>
        <v>1</v>
      </c>
      <c r="P6592" s="98">
        <f t="shared" si="3529"/>
        <v>2417.02</v>
      </c>
      <c r="Q6592" s="97">
        <f t="shared" si="3528"/>
        <v>6284.25</v>
      </c>
      <c r="R6592" s="97"/>
      <c r="S6592" s="97"/>
    </row>
    <row r="6593" spans="1:19" ht="22.5" x14ac:dyDescent="0.25">
      <c r="A6593" s="89" t="s">
        <v>13744</v>
      </c>
      <c r="B6593" s="89" t="s">
        <v>12959</v>
      </c>
      <c r="C6593" s="89"/>
      <c r="D6593" s="89" t="s">
        <v>13745</v>
      </c>
      <c r="E6593" s="94" t="s">
        <v>12087</v>
      </c>
      <c r="F6593" s="95" t="s">
        <v>12088</v>
      </c>
      <c r="G6593" s="89" t="s">
        <v>81</v>
      </c>
      <c r="H6593" s="89" t="s">
        <v>5881</v>
      </c>
      <c r="I6593" s="96">
        <v>1</v>
      </c>
      <c r="J6593" s="97">
        <v>471</v>
      </c>
      <c r="K6593" s="98">
        <f t="shared" si="3523"/>
        <v>196.25</v>
      </c>
      <c r="L6593" s="99">
        <f t="shared" si="3524"/>
        <v>1.0815399999999999</v>
      </c>
      <c r="M6593" s="100">
        <f t="shared" si="3525"/>
        <v>1.0590999999999999</v>
      </c>
      <c r="N6593" s="101">
        <f t="shared" si="3526"/>
        <v>0.97811300000000001</v>
      </c>
      <c r="O6593" s="100">
        <f t="shared" si="3527"/>
        <v>1</v>
      </c>
      <c r="P6593" s="98">
        <f t="shared" si="3529"/>
        <v>219.88</v>
      </c>
      <c r="Q6593" s="97">
        <f t="shared" si="3528"/>
        <v>527.71</v>
      </c>
      <c r="R6593" s="97"/>
      <c r="S6593" s="97"/>
    </row>
    <row r="6594" spans="1:19" ht="22.5" x14ac:dyDescent="0.25">
      <c r="A6594" s="89" t="s">
        <v>13746</v>
      </c>
      <c r="B6594" s="89" t="s">
        <v>12959</v>
      </c>
      <c r="C6594" s="89"/>
      <c r="D6594" s="89" t="s">
        <v>13747</v>
      </c>
      <c r="E6594" s="94" t="s">
        <v>12090</v>
      </c>
      <c r="F6594" s="95" t="s">
        <v>13710</v>
      </c>
      <c r="G6594" s="89" t="s">
        <v>37</v>
      </c>
      <c r="H6594" s="89" t="s">
        <v>13748</v>
      </c>
      <c r="I6594" s="96">
        <v>1</v>
      </c>
      <c r="J6594" s="97">
        <v>1055</v>
      </c>
      <c r="K6594" s="98">
        <f t="shared" si="3523"/>
        <v>5047.8500000000004</v>
      </c>
      <c r="L6594" s="99">
        <f t="shared" si="3524"/>
        <v>1.0815399999999999</v>
      </c>
      <c r="M6594" s="100">
        <f t="shared" si="3525"/>
        <v>1.0590999999999999</v>
      </c>
      <c r="N6594" s="101">
        <f t="shared" si="3526"/>
        <v>0.97811300000000001</v>
      </c>
      <c r="O6594" s="100">
        <f t="shared" si="3527"/>
        <v>1</v>
      </c>
      <c r="P6594" s="98">
        <f t="shared" si="3529"/>
        <v>5655.55</v>
      </c>
      <c r="Q6594" s="97">
        <f t="shared" si="3528"/>
        <v>1182.01</v>
      </c>
      <c r="R6594" s="97"/>
      <c r="S6594" s="97"/>
    </row>
    <row r="6595" spans="1:19" x14ac:dyDescent="0.25">
      <c r="A6595" s="89" t="s">
        <v>13749</v>
      </c>
      <c r="B6595" s="89" t="s">
        <v>12959</v>
      </c>
      <c r="C6595" s="89"/>
      <c r="D6595" s="89" t="s">
        <v>9761</v>
      </c>
      <c r="E6595" s="94" t="s">
        <v>556</v>
      </c>
      <c r="F6595" s="95" t="s">
        <v>557</v>
      </c>
      <c r="G6595" s="89" t="s">
        <v>81</v>
      </c>
      <c r="H6595" s="89" t="s">
        <v>13750</v>
      </c>
      <c r="I6595" s="96">
        <v>1</v>
      </c>
      <c r="J6595" s="97">
        <v>188109</v>
      </c>
      <c r="K6595" s="98">
        <f t="shared" si="3523"/>
        <v>818.22</v>
      </c>
      <c r="L6595" s="99">
        <f t="shared" si="3524"/>
        <v>1.0815399999999999</v>
      </c>
      <c r="M6595" s="100">
        <f t="shared" si="3525"/>
        <v>1.0590999999999999</v>
      </c>
      <c r="N6595" s="101">
        <f t="shared" si="3526"/>
        <v>0.97811300000000001</v>
      </c>
      <c r="O6595" s="100">
        <f t="shared" si="3527"/>
        <v>1</v>
      </c>
      <c r="P6595" s="98">
        <f t="shared" si="3529"/>
        <v>916.72</v>
      </c>
      <c r="Q6595" s="97">
        <f t="shared" si="3528"/>
        <v>210753.93</v>
      </c>
      <c r="R6595" s="97"/>
      <c r="S6595" s="97"/>
    </row>
    <row r="6596" spans="1:19" x14ac:dyDescent="0.25">
      <c r="A6596" s="89" t="s">
        <v>13751</v>
      </c>
      <c r="B6596" s="89" t="s">
        <v>12959</v>
      </c>
      <c r="C6596" s="89"/>
      <c r="D6596" s="89" t="s">
        <v>13752</v>
      </c>
      <c r="E6596" s="94" t="s">
        <v>49</v>
      </c>
      <c r="F6596" s="95" t="s">
        <v>50</v>
      </c>
      <c r="G6596" s="89" t="s">
        <v>51</v>
      </c>
      <c r="H6596" s="89" t="s">
        <v>242</v>
      </c>
      <c r="I6596" s="96">
        <v>1</v>
      </c>
      <c r="J6596" s="97">
        <v>26591</v>
      </c>
      <c r="K6596" s="98">
        <f t="shared" si="3523"/>
        <v>12722.97</v>
      </c>
      <c r="L6596" s="99">
        <f t="shared" si="3524"/>
        <v>1.0815399999999999</v>
      </c>
      <c r="M6596" s="100">
        <f t="shared" si="3525"/>
        <v>1.0590999999999999</v>
      </c>
      <c r="N6596" s="101">
        <f t="shared" si="3526"/>
        <v>0.97811300000000001</v>
      </c>
      <c r="O6596" s="100">
        <f t="shared" si="3527"/>
        <v>1</v>
      </c>
      <c r="P6596" s="98">
        <f t="shared" si="3529"/>
        <v>14254.67</v>
      </c>
      <c r="Q6596" s="97">
        <f t="shared" si="3528"/>
        <v>29792.26</v>
      </c>
      <c r="R6596" s="97"/>
      <c r="S6596" s="97"/>
    </row>
    <row r="6597" spans="1:19" ht="22.5" x14ac:dyDescent="0.25">
      <c r="A6597" s="89" t="s">
        <v>13753</v>
      </c>
      <c r="B6597" s="89" t="s">
        <v>12959</v>
      </c>
      <c r="C6597" s="89"/>
      <c r="D6597" s="89" t="s">
        <v>13754</v>
      </c>
      <c r="E6597" s="94" t="s">
        <v>5775</v>
      </c>
      <c r="F6597" s="95" t="s">
        <v>5776</v>
      </c>
      <c r="G6597" s="89" t="s">
        <v>648</v>
      </c>
      <c r="H6597" s="89" t="s">
        <v>12</v>
      </c>
      <c r="I6597" s="96">
        <v>1</v>
      </c>
      <c r="J6597" s="97">
        <v>36854</v>
      </c>
      <c r="K6597" s="98">
        <f t="shared" si="3523"/>
        <v>36854</v>
      </c>
      <c r="L6597" s="99">
        <f t="shared" si="3524"/>
        <v>1.0815399999999999</v>
      </c>
      <c r="M6597" s="100">
        <f t="shared" si="3525"/>
        <v>1.0590999999999999</v>
      </c>
      <c r="N6597" s="101">
        <f t="shared" si="3526"/>
        <v>0.97811300000000001</v>
      </c>
      <c r="O6597" s="100">
        <f t="shared" si="3527"/>
        <v>1</v>
      </c>
      <c r="P6597" s="98">
        <f t="shared" si="3529"/>
        <v>41290.79</v>
      </c>
      <c r="Q6597" s="97">
        <f t="shared" si="3528"/>
        <v>41290.79</v>
      </c>
      <c r="R6597" s="97"/>
      <c r="S6597" s="97"/>
    </row>
    <row r="6598" spans="1:19" ht="22.5" x14ac:dyDescent="0.25">
      <c r="A6598" s="89" t="s">
        <v>13755</v>
      </c>
      <c r="B6598" s="89" t="s">
        <v>12959</v>
      </c>
      <c r="C6598" s="89"/>
      <c r="D6598" s="89" t="s">
        <v>13756</v>
      </c>
      <c r="E6598" s="94" t="s">
        <v>13757</v>
      </c>
      <c r="F6598" s="95" t="s">
        <v>13758</v>
      </c>
      <c r="G6598" s="89" t="s">
        <v>648</v>
      </c>
      <c r="H6598" s="89" t="s">
        <v>12</v>
      </c>
      <c r="I6598" s="96">
        <v>1</v>
      </c>
      <c r="J6598" s="97">
        <v>720956</v>
      </c>
      <c r="K6598" s="98">
        <f t="shared" si="3523"/>
        <v>720956</v>
      </c>
      <c r="L6598" s="99">
        <f t="shared" si="3524"/>
        <v>1.0815399999999999</v>
      </c>
      <c r="M6598" s="100">
        <f t="shared" si="3525"/>
        <v>1.0590999999999999</v>
      </c>
      <c r="N6598" s="101">
        <f t="shared" si="3526"/>
        <v>0.97811300000000001</v>
      </c>
      <c r="O6598" s="100">
        <f t="shared" si="3527"/>
        <v>1</v>
      </c>
      <c r="P6598" s="98">
        <f t="shared" si="3529"/>
        <v>807750.71</v>
      </c>
      <c r="Q6598" s="97">
        <f t="shared" si="3528"/>
        <v>807750.71</v>
      </c>
      <c r="R6598" s="97"/>
      <c r="S6598" s="97"/>
    </row>
    <row r="6599" spans="1:19" x14ac:dyDescent="0.25">
      <c r="A6599" s="72"/>
      <c r="B6599" s="77"/>
      <c r="C6599" s="77"/>
      <c r="D6599" s="77"/>
      <c r="E6599" s="76"/>
      <c r="F6599" s="76" t="s">
        <v>13759</v>
      </c>
      <c r="G6599" s="77"/>
      <c r="H6599" s="77"/>
      <c r="I6599" s="78"/>
      <c r="J6599" s="79">
        <f>J6600</f>
        <v>2217634</v>
      </c>
      <c r="K6599" s="98"/>
      <c r="L6599" s="99"/>
      <c r="M6599" s="100"/>
      <c r="N6599" s="101"/>
      <c r="O6599" s="100"/>
      <c r="P6599" s="98"/>
      <c r="Q6599" s="79">
        <f>Q6600</f>
        <v>2484615.38</v>
      </c>
      <c r="R6599" s="79">
        <f t="shared" ref="R6599:S6599" si="3530">R6600</f>
        <v>0</v>
      </c>
      <c r="S6599" s="79">
        <f t="shared" si="3530"/>
        <v>0</v>
      </c>
    </row>
    <row r="6600" spans="1:19" x14ac:dyDescent="0.25">
      <c r="A6600" s="82" t="s">
        <v>931</v>
      </c>
      <c r="B6600" s="104"/>
      <c r="C6600" s="104"/>
      <c r="D6600" s="104"/>
      <c r="E6600" s="86"/>
      <c r="F6600" s="86" t="s">
        <v>12442</v>
      </c>
      <c r="G6600" s="82"/>
      <c r="H6600" s="82"/>
      <c r="I6600" s="87"/>
      <c r="J6600" s="88">
        <f>SUM(J6601:J6619)</f>
        <v>2217634</v>
      </c>
      <c r="K6600" s="98"/>
      <c r="L6600" s="99"/>
      <c r="M6600" s="100"/>
      <c r="N6600" s="101"/>
      <c r="O6600" s="100"/>
      <c r="P6600" s="98"/>
      <c r="Q6600" s="88">
        <f>SUM(Q6601:Q6619)</f>
        <v>2484615.38</v>
      </c>
      <c r="R6600" s="88">
        <f t="shared" ref="R6600:S6600" si="3531">SUM(R6601:R6619)</f>
        <v>0</v>
      </c>
      <c r="S6600" s="88">
        <f t="shared" si="3531"/>
        <v>0</v>
      </c>
    </row>
    <row r="6601" spans="1:19" x14ac:dyDescent="0.25">
      <c r="A6601" s="89"/>
      <c r="B6601" s="90"/>
      <c r="C6601" s="90"/>
      <c r="D6601" s="91"/>
      <c r="E6601" s="92"/>
      <c r="F6601" s="92" t="s">
        <v>13687</v>
      </c>
      <c r="G6601" s="91"/>
      <c r="H6601" s="91"/>
      <c r="I6601" s="93">
        <v>1</v>
      </c>
      <c r="J6601" s="91"/>
      <c r="K6601" s="98"/>
      <c r="L6601" s="99"/>
      <c r="M6601" s="100"/>
      <c r="N6601" s="101"/>
      <c r="O6601" s="100"/>
      <c r="P6601" s="98"/>
      <c r="Q6601" s="91"/>
      <c r="R6601" s="91"/>
      <c r="S6601" s="91"/>
    </row>
    <row r="6602" spans="1:19" ht="22.5" x14ac:dyDescent="0.25">
      <c r="A6602" s="89" t="s">
        <v>13761</v>
      </c>
      <c r="B6602" s="89" t="s">
        <v>13762</v>
      </c>
      <c r="C6602" s="89"/>
      <c r="D6602" s="89" t="s">
        <v>12</v>
      </c>
      <c r="E6602" s="94" t="s">
        <v>13763</v>
      </c>
      <c r="F6602" s="95" t="s">
        <v>13764</v>
      </c>
      <c r="G6602" s="89" t="s">
        <v>37</v>
      </c>
      <c r="H6602" s="89" t="s">
        <v>13765</v>
      </c>
      <c r="I6602" s="96">
        <v>1</v>
      </c>
      <c r="J6602" s="97">
        <v>6472</v>
      </c>
      <c r="K6602" s="98">
        <f t="shared" ref="K6602:K6609" si="3532">J6602/H6602</f>
        <v>53754.15</v>
      </c>
      <c r="L6602" s="99">
        <f t="shared" ref="L6602:L6609" si="3533">$L$8</f>
        <v>1.0815399999999999</v>
      </c>
      <c r="M6602" s="100">
        <f t="shared" ref="M6602:M6609" si="3534">$M$8</f>
        <v>1.0590999999999999</v>
      </c>
      <c r="N6602" s="101">
        <f t="shared" ref="N6602:N6609" si="3535">$N$8</f>
        <v>0.97811300000000001</v>
      </c>
      <c r="O6602" s="100">
        <f t="shared" ref="O6602:O6609" si="3536">$O$8</f>
        <v>1</v>
      </c>
      <c r="P6602" s="98">
        <f t="shared" ref="P6602:P6609" si="3537">K6602*L6602*M6602*N6602*O6602</f>
        <v>60225.52</v>
      </c>
      <c r="Q6602" s="97">
        <f t="shared" ref="Q6602:Q6609" si="3538">H6602*P6602</f>
        <v>7251.15</v>
      </c>
      <c r="R6602" s="97"/>
      <c r="S6602" s="97"/>
    </row>
    <row r="6603" spans="1:19" ht="33.75" x14ac:dyDescent="0.25">
      <c r="A6603" s="89" t="s">
        <v>13766</v>
      </c>
      <c r="B6603" s="89" t="s">
        <v>13762</v>
      </c>
      <c r="C6603" s="89"/>
      <c r="D6603" s="89" t="s">
        <v>24</v>
      </c>
      <c r="E6603" s="94" t="s">
        <v>13767</v>
      </c>
      <c r="F6603" s="95" t="s">
        <v>13768</v>
      </c>
      <c r="G6603" s="89" t="s">
        <v>37</v>
      </c>
      <c r="H6603" s="89" t="s">
        <v>13769</v>
      </c>
      <c r="I6603" s="96">
        <v>1</v>
      </c>
      <c r="J6603" s="97">
        <v>8431</v>
      </c>
      <c r="K6603" s="98">
        <f t="shared" si="3532"/>
        <v>57865.48</v>
      </c>
      <c r="L6603" s="99">
        <f t="shared" si="3533"/>
        <v>1.0815399999999999</v>
      </c>
      <c r="M6603" s="100">
        <f t="shared" si="3534"/>
        <v>1.0590999999999999</v>
      </c>
      <c r="N6603" s="101">
        <f t="shared" si="3535"/>
        <v>0.97811300000000001</v>
      </c>
      <c r="O6603" s="100">
        <f t="shared" si="3536"/>
        <v>1</v>
      </c>
      <c r="P6603" s="98">
        <f t="shared" si="3537"/>
        <v>64831.81</v>
      </c>
      <c r="Q6603" s="97">
        <f t="shared" si="3538"/>
        <v>9445.99</v>
      </c>
      <c r="R6603" s="97"/>
      <c r="S6603" s="97"/>
    </row>
    <row r="6604" spans="1:19" ht="22.5" x14ac:dyDescent="0.25">
      <c r="A6604" s="89" t="s">
        <v>13770</v>
      </c>
      <c r="B6604" s="89" t="s">
        <v>13762</v>
      </c>
      <c r="C6604" s="89"/>
      <c r="D6604" s="89" t="s">
        <v>30</v>
      </c>
      <c r="E6604" s="94" t="s">
        <v>31</v>
      </c>
      <c r="F6604" s="95" t="s">
        <v>32</v>
      </c>
      <c r="G6604" s="89" t="s">
        <v>27</v>
      </c>
      <c r="H6604" s="89" t="s">
        <v>13771</v>
      </c>
      <c r="I6604" s="96">
        <v>1</v>
      </c>
      <c r="J6604" s="97">
        <v>427166</v>
      </c>
      <c r="K6604" s="98">
        <f t="shared" si="3532"/>
        <v>689.75</v>
      </c>
      <c r="L6604" s="99">
        <f t="shared" si="3533"/>
        <v>1.0815399999999999</v>
      </c>
      <c r="M6604" s="100">
        <f t="shared" si="3534"/>
        <v>1.0590999999999999</v>
      </c>
      <c r="N6604" s="101">
        <f t="shared" si="3535"/>
        <v>0.97811300000000001</v>
      </c>
      <c r="O6604" s="100">
        <f t="shared" si="3536"/>
        <v>1</v>
      </c>
      <c r="P6604" s="98">
        <f t="shared" si="3537"/>
        <v>772.79</v>
      </c>
      <c r="Q6604" s="97">
        <f t="shared" si="3538"/>
        <v>478596.57</v>
      </c>
      <c r="R6604" s="97"/>
      <c r="S6604" s="97"/>
    </row>
    <row r="6605" spans="1:19" ht="22.5" x14ac:dyDescent="0.25">
      <c r="A6605" s="89" t="s">
        <v>13772</v>
      </c>
      <c r="B6605" s="89" t="s">
        <v>13762</v>
      </c>
      <c r="C6605" s="89"/>
      <c r="D6605" s="89" t="s">
        <v>34</v>
      </c>
      <c r="E6605" s="94" t="s">
        <v>1583</v>
      </c>
      <c r="F6605" s="95" t="s">
        <v>1584</v>
      </c>
      <c r="G6605" s="89" t="s">
        <v>51</v>
      </c>
      <c r="H6605" s="89" t="s">
        <v>4420</v>
      </c>
      <c r="I6605" s="96">
        <v>1</v>
      </c>
      <c r="J6605" s="97">
        <v>1269</v>
      </c>
      <c r="K6605" s="98">
        <f t="shared" si="3532"/>
        <v>105750</v>
      </c>
      <c r="L6605" s="99">
        <f t="shared" si="3533"/>
        <v>1.0815399999999999</v>
      </c>
      <c r="M6605" s="100">
        <f t="shared" si="3534"/>
        <v>1.0590999999999999</v>
      </c>
      <c r="N6605" s="101">
        <f t="shared" si="3535"/>
        <v>0.97811300000000001</v>
      </c>
      <c r="O6605" s="100">
        <f t="shared" si="3536"/>
        <v>1</v>
      </c>
      <c r="P6605" s="98">
        <f t="shared" si="3537"/>
        <v>118481.07</v>
      </c>
      <c r="Q6605" s="97">
        <f t="shared" si="3538"/>
        <v>1421.77</v>
      </c>
      <c r="R6605" s="97"/>
      <c r="S6605" s="97"/>
    </row>
    <row r="6606" spans="1:19" x14ac:dyDescent="0.25">
      <c r="A6606" s="89" t="s">
        <v>13773</v>
      </c>
      <c r="B6606" s="89" t="s">
        <v>13762</v>
      </c>
      <c r="C6606" s="89"/>
      <c r="D6606" s="89" t="s">
        <v>40</v>
      </c>
      <c r="E6606" s="94" t="s">
        <v>5544</v>
      </c>
      <c r="F6606" s="95" t="s">
        <v>5545</v>
      </c>
      <c r="G6606" s="89" t="s">
        <v>81</v>
      </c>
      <c r="H6606" s="89" t="s">
        <v>13774</v>
      </c>
      <c r="I6606" s="96">
        <v>1</v>
      </c>
      <c r="J6606" s="97">
        <v>134443</v>
      </c>
      <c r="K6606" s="98">
        <f t="shared" si="3532"/>
        <v>2710.54</v>
      </c>
      <c r="L6606" s="99">
        <f t="shared" si="3533"/>
        <v>1.0815399999999999</v>
      </c>
      <c r="M6606" s="100">
        <f t="shared" si="3534"/>
        <v>1.0590999999999999</v>
      </c>
      <c r="N6606" s="101">
        <f t="shared" si="3535"/>
        <v>0.97811300000000001</v>
      </c>
      <c r="O6606" s="100">
        <f t="shared" si="3536"/>
        <v>1</v>
      </c>
      <c r="P6606" s="98">
        <f t="shared" si="3537"/>
        <v>3036.86</v>
      </c>
      <c r="Q6606" s="97">
        <f t="shared" si="3538"/>
        <v>150628.26</v>
      </c>
      <c r="R6606" s="97"/>
      <c r="S6606" s="97"/>
    </row>
    <row r="6607" spans="1:19" x14ac:dyDescent="0.25">
      <c r="A6607" s="89" t="s">
        <v>13775</v>
      </c>
      <c r="B6607" s="89" t="s">
        <v>13762</v>
      </c>
      <c r="C6607" s="89"/>
      <c r="D6607" s="89" t="s">
        <v>43</v>
      </c>
      <c r="E6607" s="94" t="s">
        <v>2177</v>
      </c>
      <c r="F6607" s="95" t="s">
        <v>2178</v>
      </c>
      <c r="G6607" s="89" t="s">
        <v>81</v>
      </c>
      <c r="H6607" s="89" t="s">
        <v>13776</v>
      </c>
      <c r="I6607" s="96">
        <v>1</v>
      </c>
      <c r="J6607" s="97">
        <v>98748</v>
      </c>
      <c r="K6607" s="98">
        <f t="shared" si="3532"/>
        <v>1555.38</v>
      </c>
      <c r="L6607" s="99">
        <f t="shared" si="3533"/>
        <v>1.0815399999999999</v>
      </c>
      <c r="M6607" s="100">
        <f t="shared" si="3534"/>
        <v>1.0590999999999999</v>
      </c>
      <c r="N6607" s="101">
        <f t="shared" si="3535"/>
        <v>0.97811300000000001</v>
      </c>
      <c r="O6607" s="100">
        <f t="shared" si="3536"/>
        <v>1</v>
      </c>
      <c r="P6607" s="98">
        <f t="shared" si="3537"/>
        <v>1742.63</v>
      </c>
      <c r="Q6607" s="97">
        <f t="shared" si="3538"/>
        <v>110636.09</v>
      </c>
      <c r="R6607" s="97"/>
      <c r="S6607" s="97"/>
    </row>
    <row r="6608" spans="1:19" ht="22.5" x14ac:dyDescent="0.25">
      <c r="A6608" s="89" t="s">
        <v>13777</v>
      </c>
      <c r="B6608" s="89" t="s">
        <v>13762</v>
      </c>
      <c r="C6608" s="89"/>
      <c r="D6608" s="89" t="s">
        <v>48</v>
      </c>
      <c r="E6608" s="94" t="s">
        <v>44</v>
      </c>
      <c r="F6608" s="95" t="s">
        <v>10969</v>
      </c>
      <c r="G6608" s="89" t="s">
        <v>37</v>
      </c>
      <c r="H6608" s="89" t="s">
        <v>13778</v>
      </c>
      <c r="I6608" s="96">
        <v>1</v>
      </c>
      <c r="J6608" s="97">
        <v>1107</v>
      </c>
      <c r="K6608" s="98">
        <f t="shared" si="3532"/>
        <v>9103.6200000000008</v>
      </c>
      <c r="L6608" s="99">
        <f t="shared" si="3533"/>
        <v>1.0815399999999999</v>
      </c>
      <c r="M6608" s="100">
        <f t="shared" si="3534"/>
        <v>1.0590999999999999</v>
      </c>
      <c r="N6608" s="101">
        <f t="shared" si="3535"/>
        <v>0.97811300000000001</v>
      </c>
      <c r="O6608" s="100">
        <f t="shared" si="3536"/>
        <v>1</v>
      </c>
      <c r="P6608" s="98">
        <f t="shared" si="3537"/>
        <v>10199.59</v>
      </c>
      <c r="Q6608" s="97">
        <f t="shared" si="3538"/>
        <v>1240.27</v>
      </c>
      <c r="R6608" s="97"/>
      <c r="S6608" s="97"/>
    </row>
    <row r="6609" spans="1:19" x14ac:dyDescent="0.25">
      <c r="A6609" s="89" t="s">
        <v>13779</v>
      </c>
      <c r="B6609" s="89" t="s">
        <v>13762</v>
      </c>
      <c r="C6609" s="89"/>
      <c r="D6609" s="89" t="s">
        <v>55</v>
      </c>
      <c r="E6609" s="94" t="s">
        <v>49</v>
      </c>
      <c r="F6609" s="95" t="s">
        <v>50</v>
      </c>
      <c r="G6609" s="89" t="s">
        <v>51</v>
      </c>
      <c r="H6609" s="89" t="s">
        <v>13780</v>
      </c>
      <c r="I6609" s="96">
        <v>1</v>
      </c>
      <c r="J6609" s="97">
        <v>15472</v>
      </c>
      <c r="K6609" s="98">
        <f t="shared" si="3532"/>
        <v>12723.68</v>
      </c>
      <c r="L6609" s="99">
        <f t="shared" si="3533"/>
        <v>1.0815399999999999</v>
      </c>
      <c r="M6609" s="100">
        <f t="shared" si="3534"/>
        <v>1.0590999999999999</v>
      </c>
      <c r="N6609" s="101">
        <f t="shared" si="3535"/>
        <v>0.97811300000000001</v>
      </c>
      <c r="O6609" s="100">
        <f t="shared" si="3536"/>
        <v>1</v>
      </c>
      <c r="P6609" s="98">
        <f t="shared" si="3537"/>
        <v>14255.46</v>
      </c>
      <c r="Q6609" s="97">
        <f t="shared" si="3538"/>
        <v>17334.64</v>
      </c>
      <c r="R6609" s="97"/>
      <c r="S6609" s="97"/>
    </row>
    <row r="6610" spans="1:19" x14ac:dyDescent="0.25">
      <c r="A6610" s="89"/>
      <c r="B6610" s="90"/>
      <c r="C6610" s="90"/>
      <c r="D6610" s="91"/>
      <c r="E6610" s="92"/>
      <c r="F6610" s="92" t="s">
        <v>13781</v>
      </c>
      <c r="G6610" s="91"/>
      <c r="H6610" s="91"/>
      <c r="I6610" s="93">
        <v>1</v>
      </c>
      <c r="J6610" s="91"/>
      <c r="K6610" s="98"/>
      <c r="L6610" s="99"/>
      <c r="M6610" s="100"/>
      <c r="N6610" s="101"/>
      <c r="O6610" s="100"/>
      <c r="P6610" s="98"/>
      <c r="Q6610" s="91"/>
      <c r="R6610" s="91"/>
      <c r="S6610" s="91"/>
    </row>
    <row r="6611" spans="1:19" x14ac:dyDescent="0.25">
      <c r="A6611" s="89" t="s">
        <v>13782</v>
      </c>
      <c r="B6611" s="89" t="s">
        <v>13762</v>
      </c>
      <c r="C6611" s="89"/>
      <c r="D6611" s="89" t="s">
        <v>58</v>
      </c>
      <c r="E6611" s="94" t="s">
        <v>570</v>
      </c>
      <c r="F6611" s="95" t="s">
        <v>571</v>
      </c>
      <c r="G6611" s="89" t="s">
        <v>51</v>
      </c>
      <c r="H6611" s="89" t="s">
        <v>5122</v>
      </c>
      <c r="I6611" s="96">
        <v>1</v>
      </c>
      <c r="J6611" s="97">
        <v>12963</v>
      </c>
      <c r="K6611" s="98">
        <f t="shared" ref="K6611:K6619" si="3539">J6611/H6611</f>
        <v>154321.43</v>
      </c>
      <c r="L6611" s="99">
        <f t="shared" ref="L6611:L6619" si="3540">$L$8</f>
        <v>1.0815399999999999</v>
      </c>
      <c r="M6611" s="100">
        <f t="shared" ref="M6611:M6619" si="3541">$M$8</f>
        <v>1.0590999999999999</v>
      </c>
      <c r="N6611" s="101">
        <f t="shared" ref="N6611:N6619" si="3542">$N$8</f>
        <v>0.97811300000000001</v>
      </c>
      <c r="O6611" s="100">
        <f t="shared" ref="O6611:O6619" si="3543">$O$8</f>
        <v>1</v>
      </c>
      <c r="P6611" s="98">
        <f t="shared" ref="P6611:P6619" si="3544">K6611*L6611*M6611*N6611*O6611</f>
        <v>172899.93</v>
      </c>
      <c r="Q6611" s="97">
        <f t="shared" ref="Q6611:Q6619" si="3545">H6611*P6611</f>
        <v>14523.59</v>
      </c>
      <c r="R6611" s="97"/>
      <c r="S6611" s="97"/>
    </row>
    <row r="6612" spans="1:19" x14ac:dyDescent="0.25">
      <c r="A6612" s="89" t="s">
        <v>13783</v>
      </c>
      <c r="B6612" s="89" t="s">
        <v>13762</v>
      </c>
      <c r="C6612" s="89"/>
      <c r="D6612" s="89" t="s">
        <v>60</v>
      </c>
      <c r="E6612" s="94" t="s">
        <v>574</v>
      </c>
      <c r="F6612" s="95" t="s">
        <v>575</v>
      </c>
      <c r="G6612" s="89" t="s">
        <v>81</v>
      </c>
      <c r="H6612" s="89" t="s">
        <v>13784</v>
      </c>
      <c r="I6612" s="96">
        <v>1</v>
      </c>
      <c r="J6612" s="97">
        <v>29764</v>
      </c>
      <c r="K6612" s="98">
        <f t="shared" si="3539"/>
        <v>3473.86</v>
      </c>
      <c r="L6612" s="99">
        <f t="shared" si="3540"/>
        <v>1.0815399999999999</v>
      </c>
      <c r="M6612" s="100">
        <f t="shared" si="3541"/>
        <v>1.0590999999999999</v>
      </c>
      <c r="N6612" s="101">
        <f t="shared" si="3542"/>
        <v>0.97811300000000001</v>
      </c>
      <c r="O6612" s="100">
        <f t="shared" si="3543"/>
        <v>1</v>
      </c>
      <c r="P6612" s="98">
        <f t="shared" si="3544"/>
        <v>3892.07</v>
      </c>
      <c r="Q6612" s="97">
        <f t="shared" si="3545"/>
        <v>33347.26</v>
      </c>
      <c r="R6612" s="97"/>
      <c r="S6612" s="97"/>
    </row>
    <row r="6613" spans="1:19" ht="22.5" x14ac:dyDescent="0.25">
      <c r="A6613" s="89" t="s">
        <v>13785</v>
      </c>
      <c r="B6613" s="89" t="s">
        <v>13762</v>
      </c>
      <c r="C6613" s="89"/>
      <c r="D6613" s="89" t="s">
        <v>65</v>
      </c>
      <c r="E6613" s="94" t="s">
        <v>13786</v>
      </c>
      <c r="F6613" s="95" t="s">
        <v>13787</v>
      </c>
      <c r="G6613" s="89" t="s">
        <v>51</v>
      </c>
      <c r="H6613" s="89" t="s">
        <v>13788</v>
      </c>
      <c r="I6613" s="96">
        <v>1</v>
      </c>
      <c r="J6613" s="97">
        <v>711609</v>
      </c>
      <c r="K6613" s="98">
        <f t="shared" si="3539"/>
        <v>1523788.01</v>
      </c>
      <c r="L6613" s="99">
        <f t="shared" si="3540"/>
        <v>1.0815399999999999</v>
      </c>
      <c r="M6613" s="100">
        <f t="shared" si="3541"/>
        <v>1.0590999999999999</v>
      </c>
      <c r="N6613" s="101">
        <f t="shared" si="3542"/>
        <v>0.97811300000000001</v>
      </c>
      <c r="O6613" s="100">
        <f t="shared" si="3543"/>
        <v>1</v>
      </c>
      <c r="P6613" s="98">
        <f t="shared" si="3544"/>
        <v>1707234.34</v>
      </c>
      <c r="Q6613" s="97">
        <f t="shared" si="3545"/>
        <v>797278.44</v>
      </c>
      <c r="R6613" s="97"/>
      <c r="S6613" s="97"/>
    </row>
    <row r="6614" spans="1:19" x14ac:dyDescent="0.25">
      <c r="A6614" s="89" t="s">
        <v>13789</v>
      </c>
      <c r="B6614" s="89" t="s">
        <v>13762</v>
      </c>
      <c r="C6614" s="89"/>
      <c r="D6614" s="89" t="s">
        <v>68</v>
      </c>
      <c r="E6614" s="94" t="s">
        <v>582</v>
      </c>
      <c r="F6614" s="95" t="s">
        <v>583</v>
      </c>
      <c r="G6614" s="89" t="s">
        <v>81</v>
      </c>
      <c r="H6614" s="89" t="s">
        <v>13790</v>
      </c>
      <c r="I6614" s="96">
        <v>1</v>
      </c>
      <c r="J6614" s="97">
        <v>-172201</v>
      </c>
      <c r="K6614" s="98">
        <f t="shared" si="3539"/>
        <v>3632.89</v>
      </c>
      <c r="L6614" s="99">
        <f t="shared" si="3540"/>
        <v>1.0815399999999999</v>
      </c>
      <c r="M6614" s="100">
        <f t="shared" si="3541"/>
        <v>1.0590999999999999</v>
      </c>
      <c r="N6614" s="101">
        <f t="shared" si="3542"/>
        <v>0.97811300000000001</v>
      </c>
      <c r="O6614" s="100">
        <f t="shared" si="3543"/>
        <v>1</v>
      </c>
      <c r="P6614" s="98">
        <f t="shared" si="3544"/>
        <v>4070.25</v>
      </c>
      <c r="Q6614" s="97">
        <f t="shared" si="3545"/>
        <v>-192931.89</v>
      </c>
      <c r="R6614" s="97"/>
      <c r="S6614" s="97"/>
    </row>
    <row r="6615" spans="1:19" x14ac:dyDescent="0.25">
      <c r="A6615" s="89" t="s">
        <v>13791</v>
      </c>
      <c r="B6615" s="89" t="s">
        <v>13762</v>
      </c>
      <c r="C6615" s="89"/>
      <c r="D6615" s="89" t="s">
        <v>70</v>
      </c>
      <c r="E6615" s="94" t="s">
        <v>586</v>
      </c>
      <c r="F6615" s="95" t="s">
        <v>587</v>
      </c>
      <c r="G6615" s="89" t="s">
        <v>81</v>
      </c>
      <c r="H6615" s="89" t="s">
        <v>13792</v>
      </c>
      <c r="I6615" s="96">
        <v>1</v>
      </c>
      <c r="J6615" s="97">
        <v>222097</v>
      </c>
      <c r="K6615" s="98">
        <f t="shared" si="3539"/>
        <v>4685.54</v>
      </c>
      <c r="L6615" s="99">
        <f t="shared" si="3540"/>
        <v>1.0815399999999999</v>
      </c>
      <c r="M6615" s="100">
        <f t="shared" si="3541"/>
        <v>1.0590999999999999</v>
      </c>
      <c r="N6615" s="101">
        <f t="shared" si="3542"/>
        <v>0.97811300000000001</v>
      </c>
      <c r="O6615" s="100">
        <f t="shared" si="3543"/>
        <v>1</v>
      </c>
      <c r="P6615" s="98">
        <f t="shared" si="3544"/>
        <v>5249.62</v>
      </c>
      <c r="Q6615" s="97">
        <f t="shared" si="3545"/>
        <v>248834.61</v>
      </c>
      <c r="R6615" s="97"/>
      <c r="S6615" s="97"/>
    </row>
    <row r="6616" spans="1:19" ht="22.5" x14ac:dyDescent="0.25">
      <c r="A6616" s="89" t="s">
        <v>13793</v>
      </c>
      <c r="B6616" s="89" t="s">
        <v>13762</v>
      </c>
      <c r="C6616" s="89"/>
      <c r="D6616" s="89" t="s">
        <v>73</v>
      </c>
      <c r="E6616" s="94" t="s">
        <v>4030</v>
      </c>
      <c r="F6616" s="95" t="s">
        <v>4031</v>
      </c>
      <c r="G6616" s="89" t="s">
        <v>502</v>
      </c>
      <c r="H6616" s="89" t="s">
        <v>13794</v>
      </c>
      <c r="I6616" s="96">
        <v>1</v>
      </c>
      <c r="J6616" s="97">
        <v>129163</v>
      </c>
      <c r="K6616" s="98">
        <f t="shared" si="3539"/>
        <v>31505.25</v>
      </c>
      <c r="L6616" s="99">
        <f t="shared" si="3540"/>
        <v>1.0815399999999999</v>
      </c>
      <c r="M6616" s="100">
        <f t="shared" si="3541"/>
        <v>1.0590999999999999</v>
      </c>
      <c r="N6616" s="101">
        <f t="shared" si="3542"/>
        <v>0.97811300000000001</v>
      </c>
      <c r="O6616" s="100">
        <f t="shared" si="3543"/>
        <v>1</v>
      </c>
      <c r="P6616" s="98">
        <f t="shared" si="3544"/>
        <v>35298.120000000003</v>
      </c>
      <c r="Q6616" s="97">
        <f t="shared" si="3545"/>
        <v>144712.76</v>
      </c>
      <c r="R6616" s="97"/>
      <c r="S6616" s="97"/>
    </row>
    <row r="6617" spans="1:19" x14ac:dyDescent="0.25">
      <c r="A6617" s="89" t="s">
        <v>13795</v>
      </c>
      <c r="B6617" s="89" t="s">
        <v>13762</v>
      </c>
      <c r="C6617" s="89"/>
      <c r="D6617" s="89" t="s">
        <v>75</v>
      </c>
      <c r="E6617" s="94" t="s">
        <v>6369</v>
      </c>
      <c r="F6617" s="95" t="s">
        <v>6370</v>
      </c>
      <c r="G6617" s="89" t="s">
        <v>502</v>
      </c>
      <c r="H6617" s="89" t="s">
        <v>13796</v>
      </c>
      <c r="I6617" s="96">
        <v>1</v>
      </c>
      <c r="J6617" s="97">
        <v>2565</v>
      </c>
      <c r="K6617" s="98">
        <f t="shared" si="3539"/>
        <v>32695.98</v>
      </c>
      <c r="L6617" s="99">
        <f t="shared" si="3540"/>
        <v>1.0815399999999999</v>
      </c>
      <c r="M6617" s="100">
        <f t="shared" si="3541"/>
        <v>1.0590999999999999</v>
      </c>
      <c r="N6617" s="101">
        <f t="shared" si="3542"/>
        <v>0.97811300000000001</v>
      </c>
      <c r="O6617" s="100">
        <f t="shared" si="3543"/>
        <v>1</v>
      </c>
      <c r="P6617" s="98">
        <f t="shared" si="3544"/>
        <v>36632.199999999997</v>
      </c>
      <c r="Q6617" s="97">
        <f t="shared" si="3545"/>
        <v>2873.8</v>
      </c>
      <c r="R6617" s="97"/>
      <c r="S6617" s="97"/>
    </row>
    <row r="6618" spans="1:19" x14ac:dyDescent="0.25">
      <c r="A6618" s="89" t="s">
        <v>13797</v>
      </c>
      <c r="B6618" s="89" t="s">
        <v>13762</v>
      </c>
      <c r="C6618" s="89"/>
      <c r="D6618" s="89" t="s">
        <v>87</v>
      </c>
      <c r="E6618" s="94" t="s">
        <v>661</v>
      </c>
      <c r="F6618" s="95" t="s">
        <v>662</v>
      </c>
      <c r="G6618" s="89" t="s">
        <v>502</v>
      </c>
      <c r="H6618" s="89" t="s">
        <v>9911</v>
      </c>
      <c r="I6618" s="96">
        <v>1</v>
      </c>
      <c r="J6618" s="97">
        <v>52813</v>
      </c>
      <c r="K6618" s="98">
        <f t="shared" si="3539"/>
        <v>37723.57</v>
      </c>
      <c r="L6618" s="99">
        <f t="shared" si="3540"/>
        <v>1.0815399999999999</v>
      </c>
      <c r="M6618" s="100">
        <f t="shared" si="3541"/>
        <v>1.0590999999999999</v>
      </c>
      <c r="N6618" s="101">
        <f t="shared" si="3542"/>
        <v>0.97811300000000001</v>
      </c>
      <c r="O6618" s="100">
        <f t="shared" si="3543"/>
        <v>1</v>
      </c>
      <c r="P6618" s="98">
        <f t="shared" si="3544"/>
        <v>42265.05</v>
      </c>
      <c r="Q6618" s="97">
        <f t="shared" si="3545"/>
        <v>59171.07</v>
      </c>
      <c r="R6618" s="97"/>
      <c r="S6618" s="97"/>
    </row>
    <row r="6619" spans="1:19" ht="22.5" x14ac:dyDescent="0.25">
      <c r="A6619" s="89" t="s">
        <v>13798</v>
      </c>
      <c r="B6619" s="89" t="s">
        <v>13762</v>
      </c>
      <c r="C6619" s="89"/>
      <c r="D6619" s="89" t="s">
        <v>89</v>
      </c>
      <c r="E6619" s="94" t="s">
        <v>13799</v>
      </c>
      <c r="F6619" s="95" t="s">
        <v>12698</v>
      </c>
      <c r="G6619" s="89" t="s">
        <v>648</v>
      </c>
      <c r="H6619" s="89" t="s">
        <v>985</v>
      </c>
      <c r="I6619" s="96">
        <v>1</v>
      </c>
      <c r="J6619" s="97">
        <v>535753</v>
      </c>
      <c r="K6619" s="98">
        <f t="shared" si="3539"/>
        <v>5357.53</v>
      </c>
      <c r="L6619" s="99">
        <f t="shared" si="3540"/>
        <v>1.0815399999999999</v>
      </c>
      <c r="M6619" s="100">
        <f t="shared" si="3541"/>
        <v>1.0590999999999999</v>
      </c>
      <c r="N6619" s="101">
        <f t="shared" si="3542"/>
        <v>0.97811300000000001</v>
      </c>
      <c r="O6619" s="100">
        <f t="shared" si="3543"/>
        <v>1</v>
      </c>
      <c r="P6619" s="98">
        <f t="shared" si="3544"/>
        <v>6002.51</v>
      </c>
      <c r="Q6619" s="97">
        <f t="shared" si="3545"/>
        <v>600251</v>
      </c>
      <c r="R6619" s="97"/>
      <c r="S6619" s="97"/>
    </row>
    <row r="6620" spans="1:19" ht="28.5" x14ac:dyDescent="0.25">
      <c r="A6620" s="72"/>
      <c r="B6620" s="77"/>
      <c r="C6620" s="77"/>
      <c r="D6620" s="77"/>
      <c r="E6620" s="76"/>
      <c r="F6620" s="76" t="s">
        <v>13800</v>
      </c>
      <c r="G6620" s="77"/>
      <c r="H6620" s="77"/>
      <c r="I6620" s="78"/>
      <c r="J6620" s="79">
        <f>J6621+J6706+J6848+J6873</f>
        <v>527075571</v>
      </c>
      <c r="K6620" s="98"/>
      <c r="L6620" s="99"/>
      <c r="M6620" s="100"/>
      <c r="N6620" s="101"/>
      <c r="O6620" s="100"/>
      <c r="P6620" s="98"/>
      <c r="Q6620" s="79">
        <f>Q6621+Q6706+Q6848+Q6873</f>
        <v>590529781.67999995</v>
      </c>
      <c r="R6620" s="79">
        <f t="shared" ref="R6620:S6620" si="3546">R6621+R6706+R6848+R6873</f>
        <v>1959.56</v>
      </c>
      <c r="S6620" s="79">
        <f t="shared" si="3546"/>
        <v>0</v>
      </c>
    </row>
    <row r="6621" spans="1:19" x14ac:dyDescent="0.25">
      <c r="A6621" s="82" t="s">
        <v>9547</v>
      </c>
      <c r="B6621" s="104"/>
      <c r="C6621" s="104"/>
      <c r="D6621" s="104"/>
      <c r="E6621" s="86"/>
      <c r="F6621" s="86" t="s">
        <v>13802</v>
      </c>
      <c r="G6621" s="82"/>
      <c r="H6621" s="82"/>
      <c r="I6621" s="87"/>
      <c r="J6621" s="88">
        <f>SUM(J6622:J6705)</f>
        <v>514029394</v>
      </c>
      <c r="K6621" s="98"/>
      <c r="L6621" s="99"/>
      <c r="M6621" s="100"/>
      <c r="N6621" s="101"/>
      <c r="O6621" s="100"/>
      <c r="P6621" s="98"/>
      <c r="Q6621" s="88">
        <f>SUM(Q6622:Q6705)</f>
        <v>575912970.92999995</v>
      </c>
      <c r="R6621" s="88">
        <f t="shared" ref="R6621:S6621" si="3547">SUM(R6622:R6705)</f>
        <v>1959.56</v>
      </c>
      <c r="S6621" s="88">
        <f t="shared" si="3547"/>
        <v>0</v>
      </c>
    </row>
    <row r="6622" spans="1:19" x14ac:dyDescent="0.25">
      <c r="A6622" s="89"/>
      <c r="B6622" s="90"/>
      <c r="C6622" s="90"/>
      <c r="D6622" s="91"/>
      <c r="E6622" s="92"/>
      <c r="F6622" s="92" t="s">
        <v>13803</v>
      </c>
      <c r="G6622" s="91"/>
      <c r="H6622" s="91"/>
      <c r="I6622" s="93">
        <v>1</v>
      </c>
      <c r="J6622" s="91"/>
      <c r="K6622" s="98"/>
      <c r="L6622" s="99"/>
      <c r="M6622" s="100"/>
      <c r="N6622" s="101"/>
      <c r="O6622" s="100"/>
      <c r="P6622" s="98"/>
      <c r="Q6622" s="91"/>
      <c r="R6622" s="91"/>
      <c r="S6622" s="91"/>
    </row>
    <row r="6623" spans="1:19" ht="22.5" x14ac:dyDescent="0.25">
      <c r="A6623" s="89" t="s">
        <v>13804</v>
      </c>
      <c r="B6623" s="89" t="s">
        <v>13805</v>
      </c>
      <c r="C6623" s="89"/>
      <c r="D6623" s="89" t="s">
        <v>12</v>
      </c>
      <c r="E6623" s="94" t="s">
        <v>13806</v>
      </c>
      <c r="F6623" s="95" t="s">
        <v>13807</v>
      </c>
      <c r="G6623" s="89" t="s">
        <v>37</v>
      </c>
      <c r="H6623" s="89" t="s">
        <v>13808</v>
      </c>
      <c r="I6623" s="96">
        <v>1</v>
      </c>
      <c r="J6623" s="97">
        <v>32181</v>
      </c>
      <c r="K6623" s="98">
        <f t="shared" ref="K6623:K6634" si="3548">J6623/H6623</f>
        <v>8984.09</v>
      </c>
      <c r="L6623" s="99">
        <f t="shared" ref="L6623:L6634" si="3549">$L$8</f>
        <v>1.0815399999999999</v>
      </c>
      <c r="M6623" s="100">
        <f t="shared" ref="M6623:M6634" si="3550">$M$8</f>
        <v>1.0590999999999999</v>
      </c>
      <c r="N6623" s="101">
        <f t="shared" ref="N6623:N6634" si="3551">$N$8</f>
        <v>0.97811300000000001</v>
      </c>
      <c r="O6623" s="100">
        <f t="shared" ref="O6623:O6634" si="3552">$O$8</f>
        <v>1</v>
      </c>
      <c r="P6623" s="98">
        <f>K6623*L6623*M6623*N6623*O6623</f>
        <v>10065.67</v>
      </c>
      <c r="Q6623" s="97">
        <f t="shared" ref="Q6623:Q6634" si="3553">H6623*P6623</f>
        <v>36055.230000000003</v>
      </c>
      <c r="R6623" s="97"/>
      <c r="S6623" s="97"/>
    </row>
    <row r="6624" spans="1:19" ht="22.5" x14ac:dyDescent="0.25">
      <c r="A6624" s="89" t="s">
        <v>13809</v>
      </c>
      <c r="B6624" s="89" t="s">
        <v>13805</v>
      </c>
      <c r="C6624" s="89"/>
      <c r="D6624" s="89" t="s">
        <v>24</v>
      </c>
      <c r="E6624" s="94" t="s">
        <v>13810</v>
      </c>
      <c r="F6624" s="95" t="s">
        <v>13811</v>
      </c>
      <c r="G6624" s="89" t="s">
        <v>37</v>
      </c>
      <c r="H6624" s="89" t="s">
        <v>13808</v>
      </c>
      <c r="I6624" s="96">
        <v>1</v>
      </c>
      <c r="J6624" s="97">
        <v>25407</v>
      </c>
      <c r="K6624" s="98">
        <f t="shared" si="3548"/>
        <v>7092.96</v>
      </c>
      <c r="L6624" s="99">
        <f t="shared" si="3549"/>
        <v>1.0815399999999999</v>
      </c>
      <c r="M6624" s="100">
        <f t="shared" si="3550"/>
        <v>1.0590999999999999</v>
      </c>
      <c r="N6624" s="101">
        <f t="shared" si="3551"/>
        <v>0.97811300000000001</v>
      </c>
      <c r="O6624" s="100">
        <f t="shared" si="3552"/>
        <v>1</v>
      </c>
      <c r="P6624" s="98">
        <f>K6624*L6624*M6624*N6624*O6624</f>
        <v>7946.87</v>
      </c>
      <c r="Q6624" s="97">
        <f t="shared" si="3553"/>
        <v>28465.69</v>
      </c>
      <c r="R6624" s="97"/>
      <c r="S6624" s="97"/>
    </row>
    <row r="6625" spans="1:19" ht="22.5" x14ac:dyDescent="0.25">
      <c r="A6625" s="89" t="s">
        <v>13812</v>
      </c>
      <c r="B6625" s="89" t="s">
        <v>13805</v>
      </c>
      <c r="C6625" s="89"/>
      <c r="D6625" s="89" t="s">
        <v>30</v>
      </c>
      <c r="E6625" s="94" t="s">
        <v>13813</v>
      </c>
      <c r="F6625" s="95" t="s">
        <v>13814</v>
      </c>
      <c r="G6625" s="89" t="s">
        <v>37</v>
      </c>
      <c r="H6625" s="89" t="s">
        <v>13815</v>
      </c>
      <c r="I6625" s="96">
        <v>1</v>
      </c>
      <c r="J6625" s="97">
        <v>1897928</v>
      </c>
      <c r="K6625" s="98">
        <f t="shared" si="3548"/>
        <v>63543.86</v>
      </c>
      <c r="L6625" s="99">
        <f t="shared" si="3549"/>
        <v>1.0815399999999999</v>
      </c>
      <c r="M6625" s="100">
        <f t="shared" si="3550"/>
        <v>1.0590999999999999</v>
      </c>
      <c r="N6625" s="101">
        <f t="shared" si="3551"/>
        <v>0.97811300000000001</v>
      </c>
      <c r="O6625" s="100">
        <f t="shared" si="3552"/>
        <v>1</v>
      </c>
      <c r="P6625" s="98">
        <f>K6625*L6625*M6625*N6625*O6625</f>
        <v>71193.8</v>
      </c>
      <c r="Q6625" s="97">
        <f t="shared" si="3553"/>
        <v>2126416.42</v>
      </c>
      <c r="R6625" s="97"/>
      <c r="S6625" s="97"/>
    </row>
    <row r="6626" spans="1:19" ht="33.75" x14ac:dyDescent="0.25">
      <c r="A6626" s="89" t="s">
        <v>13816</v>
      </c>
      <c r="B6626" s="89" t="s">
        <v>13805</v>
      </c>
      <c r="C6626" s="89"/>
      <c r="D6626" s="89" t="s">
        <v>34</v>
      </c>
      <c r="E6626" s="94" t="s">
        <v>7744</v>
      </c>
      <c r="F6626" s="95" t="s">
        <v>7745</v>
      </c>
      <c r="G6626" s="89" t="s">
        <v>37</v>
      </c>
      <c r="H6626" s="89" t="s">
        <v>13817</v>
      </c>
      <c r="I6626" s="96">
        <v>1</v>
      </c>
      <c r="J6626" s="97">
        <v>2257368</v>
      </c>
      <c r="K6626" s="98">
        <f t="shared" si="3548"/>
        <v>76026.13</v>
      </c>
      <c r="L6626" s="99">
        <f t="shared" si="3549"/>
        <v>1.0815399999999999</v>
      </c>
      <c r="M6626" s="100">
        <f t="shared" si="3550"/>
        <v>1.0590999999999999</v>
      </c>
      <c r="N6626" s="101">
        <f t="shared" si="3551"/>
        <v>0.97811300000000001</v>
      </c>
      <c r="O6626" s="100">
        <f t="shared" si="3552"/>
        <v>1</v>
      </c>
      <c r="P6626" s="98">
        <f>K6626*L6626*M6626*N6626*O6626</f>
        <v>85178.79</v>
      </c>
      <c r="Q6626" s="97">
        <f t="shared" si="3553"/>
        <v>2529128.63</v>
      </c>
      <c r="R6626" s="97"/>
      <c r="S6626" s="97"/>
    </row>
    <row r="6627" spans="1:19" ht="22.5" x14ac:dyDescent="0.25">
      <c r="A6627" s="89" t="s">
        <v>13818</v>
      </c>
      <c r="B6627" s="89" t="s">
        <v>13805</v>
      </c>
      <c r="C6627" s="89"/>
      <c r="D6627" s="89" t="s">
        <v>40</v>
      </c>
      <c r="E6627" s="94" t="s">
        <v>31</v>
      </c>
      <c r="F6627" s="95" t="s">
        <v>32</v>
      </c>
      <c r="G6627" s="89" t="s">
        <v>27</v>
      </c>
      <c r="H6627" s="89" t="s">
        <v>13819</v>
      </c>
      <c r="I6627" s="96">
        <v>1</v>
      </c>
      <c r="J6627" s="97">
        <v>34139259</v>
      </c>
      <c r="K6627" s="98">
        <f t="shared" si="3548"/>
        <v>689.74</v>
      </c>
      <c r="L6627" s="99">
        <f t="shared" si="3549"/>
        <v>1.0815399999999999</v>
      </c>
      <c r="M6627" s="100">
        <f t="shared" si="3550"/>
        <v>1.0590999999999999</v>
      </c>
      <c r="N6627" s="101">
        <f t="shared" si="3551"/>
        <v>0.97811300000000001</v>
      </c>
      <c r="O6627" s="100">
        <f t="shared" si="3552"/>
        <v>1</v>
      </c>
      <c r="P6627" s="98">
        <f>K6627*L6627*M6627*N6627*O6627+0.01*0</f>
        <v>772.78</v>
      </c>
      <c r="Q6627" s="97">
        <f t="shared" si="3553"/>
        <v>38249132.490000002</v>
      </c>
      <c r="R6627" s="97"/>
      <c r="S6627" s="97"/>
    </row>
    <row r="6628" spans="1:19" ht="33.75" x14ac:dyDescent="0.25">
      <c r="A6628" s="89" t="s">
        <v>13820</v>
      </c>
      <c r="B6628" s="89" t="s">
        <v>13805</v>
      </c>
      <c r="C6628" s="89"/>
      <c r="D6628" s="89" t="s">
        <v>43</v>
      </c>
      <c r="E6628" s="94" t="s">
        <v>13821</v>
      </c>
      <c r="F6628" s="95" t="s">
        <v>13822</v>
      </c>
      <c r="G6628" s="89" t="s">
        <v>27</v>
      </c>
      <c r="H6628" s="89" t="s">
        <v>13823</v>
      </c>
      <c r="I6628" s="96">
        <v>1</v>
      </c>
      <c r="J6628" s="97">
        <v>31896</v>
      </c>
      <c r="K6628" s="98">
        <f t="shared" si="3548"/>
        <v>32.520000000000003</v>
      </c>
      <c r="L6628" s="99">
        <f t="shared" si="3549"/>
        <v>1.0815399999999999</v>
      </c>
      <c r="M6628" s="100">
        <f t="shared" si="3550"/>
        <v>1.0590999999999999</v>
      </c>
      <c r="N6628" s="101">
        <f t="shared" si="3551"/>
        <v>0.97811300000000001</v>
      </c>
      <c r="O6628" s="100">
        <f t="shared" si="3552"/>
        <v>1</v>
      </c>
      <c r="P6628" s="98">
        <f t="shared" ref="P6628:P6634" si="3554">K6628*L6628*M6628*N6628*O6628</f>
        <v>36.44</v>
      </c>
      <c r="Q6628" s="97">
        <f t="shared" si="3553"/>
        <v>35744</v>
      </c>
      <c r="R6628" s="97"/>
      <c r="S6628" s="97"/>
    </row>
    <row r="6629" spans="1:19" ht="22.5" x14ac:dyDescent="0.25">
      <c r="A6629" s="89" t="s">
        <v>13824</v>
      </c>
      <c r="B6629" s="89" t="s">
        <v>13805</v>
      </c>
      <c r="C6629" s="89"/>
      <c r="D6629" s="89" t="s">
        <v>48</v>
      </c>
      <c r="E6629" s="94" t="s">
        <v>5517</v>
      </c>
      <c r="F6629" s="95" t="s">
        <v>5518</v>
      </c>
      <c r="G6629" s="89" t="s">
        <v>51</v>
      </c>
      <c r="H6629" s="89" t="s">
        <v>13825</v>
      </c>
      <c r="I6629" s="96">
        <v>1</v>
      </c>
      <c r="J6629" s="97">
        <v>4110254</v>
      </c>
      <c r="K6629" s="98">
        <f t="shared" si="3548"/>
        <v>170337.92000000001</v>
      </c>
      <c r="L6629" s="99">
        <f t="shared" si="3549"/>
        <v>1.0815399999999999</v>
      </c>
      <c r="M6629" s="100">
        <f t="shared" si="3550"/>
        <v>1.0590999999999999</v>
      </c>
      <c r="N6629" s="101">
        <f t="shared" si="3551"/>
        <v>0.97811300000000001</v>
      </c>
      <c r="O6629" s="100">
        <f t="shared" si="3552"/>
        <v>1</v>
      </c>
      <c r="P6629" s="98">
        <f t="shared" si="3554"/>
        <v>190844.62</v>
      </c>
      <c r="Q6629" s="97">
        <f t="shared" si="3553"/>
        <v>4605080.68</v>
      </c>
      <c r="R6629" s="97"/>
      <c r="S6629" s="97"/>
    </row>
    <row r="6630" spans="1:19" x14ac:dyDescent="0.25">
      <c r="A6630" s="89" t="s">
        <v>13826</v>
      </c>
      <c r="B6630" s="89" t="s">
        <v>13805</v>
      </c>
      <c r="C6630" s="89"/>
      <c r="D6630" s="89" t="s">
        <v>55</v>
      </c>
      <c r="E6630" s="94" t="s">
        <v>11649</v>
      </c>
      <c r="F6630" s="95" t="s">
        <v>11650</v>
      </c>
      <c r="G6630" s="89" t="s">
        <v>21</v>
      </c>
      <c r="H6630" s="89" t="s">
        <v>13827</v>
      </c>
      <c r="I6630" s="96">
        <v>1</v>
      </c>
      <c r="J6630" s="97">
        <v>2014441</v>
      </c>
      <c r="K6630" s="98">
        <f t="shared" si="3548"/>
        <v>8348.2800000000007</v>
      </c>
      <c r="L6630" s="99">
        <f t="shared" si="3549"/>
        <v>1.0815399999999999</v>
      </c>
      <c r="M6630" s="100">
        <f t="shared" si="3550"/>
        <v>1.0590999999999999</v>
      </c>
      <c r="N6630" s="101">
        <f t="shared" si="3551"/>
        <v>0.97811300000000001</v>
      </c>
      <c r="O6630" s="100">
        <f t="shared" si="3552"/>
        <v>1</v>
      </c>
      <c r="P6630" s="98">
        <f t="shared" si="3554"/>
        <v>9353.32</v>
      </c>
      <c r="Q6630" s="97">
        <f t="shared" si="3553"/>
        <v>2256956.12</v>
      </c>
      <c r="R6630" s="97"/>
      <c r="S6630" s="97"/>
    </row>
    <row r="6631" spans="1:19" ht="22.5" x14ac:dyDescent="0.25">
      <c r="A6631" s="89" t="s">
        <v>13828</v>
      </c>
      <c r="B6631" s="89" t="s">
        <v>13805</v>
      </c>
      <c r="C6631" s="89"/>
      <c r="D6631" s="89" t="s">
        <v>58</v>
      </c>
      <c r="E6631" s="94" t="s">
        <v>1586</v>
      </c>
      <c r="F6631" s="95" t="s">
        <v>12339</v>
      </c>
      <c r="G6631" s="89" t="s">
        <v>51</v>
      </c>
      <c r="H6631" s="89" t="s">
        <v>13829</v>
      </c>
      <c r="I6631" s="96">
        <v>1</v>
      </c>
      <c r="J6631" s="97">
        <v>888252</v>
      </c>
      <c r="K6631" s="98">
        <f t="shared" si="3548"/>
        <v>48692.69</v>
      </c>
      <c r="L6631" s="99">
        <f t="shared" si="3549"/>
        <v>1.0815399999999999</v>
      </c>
      <c r="M6631" s="100">
        <f t="shared" si="3550"/>
        <v>1.0590999999999999</v>
      </c>
      <c r="N6631" s="101">
        <f t="shared" si="3551"/>
        <v>0.97811300000000001</v>
      </c>
      <c r="O6631" s="100">
        <f t="shared" si="3552"/>
        <v>1</v>
      </c>
      <c r="P6631" s="98">
        <f t="shared" si="3554"/>
        <v>54554.720000000001</v>
      </c>
      <c r="Q6631" s="97">
        <f t="shared" si="3553"/>
        <v>995187.19999999995</v>
      </c>
      <c r="R6631" s="97"/>
      <c r="S6631" s="97"/>
    </row>
    <row r="6632" spans="1:19" x14ac:dyDescent="0.25">
      <c r="A6632" s="89" t="s">
        <v>13830</v>
      </c>
      <c r="B6632" s="89" t="s">
        <v>13805</v>
      </c>
      <c r="C6632" s="89"/>
      <c r="D6632" s="89" t="s">
        <v>60</v>
      </c>
      <c r="E6632" s="94" t="s">
        <v>556</v>
      </c>
      <c r="F6632" s="95" t="s">
        <v>557</v>
      </c>
      <c r="G6632" s="89" t="s">
        <v>81</v>
      </c>
      <c r="H6632" s="89" t="s">
        <v>13831</v>
      </c>
      <c r="I6632" s="96">
        <v>1</v>
      </c>
      <c r="J6632" s="97">
        <v>20808953</v>
      </c>
      <c r="K6632" s="98">
        <f t="shared" si="3548"/>
        <v>818.22</v>
      </c>
      <c r="L6632" s="99">
        <f t="shared" si="3549"/>
        <v>1.0815399999999999</v>
      </c>
      <c r="M6632" s="100">
        <f t="shared" si="3550"/>
        <v>1.0590999999999999</v>
      </c>
      <c r="N6632" s="101">
        <f t="shared" si="3551"/>
        <v>0.97811300000000001</v>
      </c>
      <c r="O6632" s="100">
        <f t="shared" si="3552"/>
        <v>1</v>
      </c>
      <c r="P6632" s="98">
        <f t="shared" si="3554"/>
        <v>916.72</v>
      </c>
      <c r="Q6632" s="97">
        <f t="shared" si="3553"/>
        <v>23314023.039999999</v>
      </c>
      <c r="R6632" s="97"/>
      <c r="S6632" s="97"/>
    </row>
    <row r="6633" spans="1:19" ht="22.5" x14ac:dyDescent="0.25">
      <c r="A6633" s="89" t="s">
        <v>13832</v>
      </c>
      <c r="B6633" s="89" t="s">
        <v>13805</v>
      </c>
      <c r="C6633" s="89"/>
      <c r="D6633" s="89" t="s">
        <v>65</v>
      </c>
      <c r="E6633" s="94" t="s">
        <v>5521</v>
      </c>
      <c r="F6633" s="95" t="s">
        <v>13833</v>
      </c>
      <c r="G6633" s="89" t="s">
        <v>37</v>
      </c>
      <c r="H6633" s="89" t="s">
        <v>13815</v>
      </c>
      <c r="I6633" s="96">
        <v>1</v>
      </c>
      <c r="J6633" s="97">
        <v>127107</v>
      </c>
      <c r="K6633" s="98">
        <f t="shared" si="3548"/>
        <v>4255.62</v>
      </c>
      <c r="L6633" s="99">
        <f t="shared" si="3549"/>
        <v>1.0815399999999999</v>
      </c>
      <c r="M6633" s="100">
        <f t="shared" si="3550"/>
        <v>1.0590999999999999</v>
      </c>
      <c r="N6633" s="101">
        <f t="shared" si="3551"/>
        <v>0.97811300000000001</v>
      </c>
      <c r="O6633" s="100">
        <f t="shared" si="3552"/>
        <v>1</v>
      </c>
      <c r="P6633" s="98">
        <f t="shared" si="3554"/>
        <v>4767.95</v>
      </c>
      <c r="Q6633" s="97">
        <f t="shared" si="3553"/>
        <v>142409.13</v>
      </c>
      <c r="R6633" s="97"/>
      <c r="S6633" s="97"/>
    </row>
    <row r="6634" spans="1:19" x14ac:dyDescent="0.25">
      <c r="A6634" s="89" t="s">
        <v>13834</v>
      </c>
      <c r="B6634" s="89" t="s">
        <v>13805</v>
      </c>
      <c r="C6634" s="89"/>
      <c r="D6634" s="89" t="s">
        <v>68</v>
      </c>
      <c r="E6634" s="94" t="s">
        <v>49</v>
      </c>
      <c r="F6634" s="95" t="s">
        <v>50</v>
      </c>
      <c r="G6634" s="89" t="s">
        <v>51</v>
      </c>
      <c r="H6634" s="89" t="s">
        <v>13835</v>
      </c>
      <c r="I6634" s="96">
        <v>1</v>
      </c>
      <c r="J6634" s="97">
        <v>3800280</v>
      </c>
      <c r="K6634" s="98">
        <f t="shared" si="3548"/>
        <v>12723.58</v>
      </c>
      <c r="L6634" s="99">
        <f t="shared" si="3549"/>
        <v>1.0815399999999999</v>
      </c>
      <c r="M6634" s="100">
        <f t="shared" si="3550"/>
        <v>1.0590999999999999</v>
      </c>
      <c r="N6634" s="101">
        <f t="shared" si="3551"/>
        <v>0.97811300000000001</v>
      </c>
      <c r="O6634" s="100">
        <f t="shared" si="3552"/>
        <v>1</v>
      </c>
      <c r="P6634" s="98">
        <f t="shared" si="3554"/>
        <v>14255.35</v>
      </c>
      <c r="Q6634" s="97">
        <f t="shared" si="3553"/>
        <v>4257787.9400000004</v>
      </c>
      <c r="R6634" s="97"/>
      <c r="S6634" s="97"/>
    </row>
    <row r="6635" spans="1:19" x14ac:dyDescent="0.25">
      <c r="A6635" s="89"/>
      <c r="B6635" s="90"/>
      <c r="C6635" s="90"/>
      <c r="D6635" s="91"/>
      <c r="E6635" s="92"/>
      <c r="F6635" s="92" t="s">
        <v>13836</v>
      </c>
      <c r="G6635" s="91"/>
      <c r="H6635" s="91"/>
      <c r="I6635" s="93">
        <v>1</v>
      </c>
      <c r="J6635" s="91"/>
      <c r="K6635" s="98"/>
      <c r="L6635" s="99"/>
      <c r="M6635" s="100"/>
      <c r="N6635" s="101"/>
      <c r="O6635" s="100"/>
      <c r="P6635" s="98"/>
      <c r="Q6635" s="91"/>
      <c r="R6635" s="91"/>
      <c r="S6635" s="91"/>
    </row>
    <row r="6636" spans="1:19" x14ac:dyDescent="0.25">
      <c r="A6636" s="89" t="s">
        <v>13837</v>
      </c>
      <c r="B6636" s="89" t="s">
        <v>13805</v>
      </c>
      <c r="C6636" s="89"/>
      <c r="D6636" s="89" t="s">
        <v>70</v>
      </c>
      <c r="E6636" s="94" t="s">
        <v>13838</v>
      </c>
      <c r="F6636" s="95" t="s">
        <v>13839</v>
      </c>
      <c r="G6636" s="89" t="s">
        <v>209</v>
      </c>
      <c r="H6636" s="89" t="s">
        <v>13840</v>
      </c>
      <c r="I6636" s="96">
        <v>1</v>
      </c>
      <c r="J6636" s="97">
        <v>9708046</v>
      </c>
      <c r="K6636" s="98">
        <f t="shared" ref="K6636:K6654" si="3555">J6636/H6636</f>
        <v>946941.67</v>
      </c>
      <c r="L6636" s="99">
        <f t="shared" ref="L6636:L6654" si="3556">$L$8</f>
        <v>1.0815399999999999</v>
      </c>
      <c r="M6636" s="100">
        <f t="shared" ref="M6636:M6654" si="3557">$M$8</f>
        <v>1.0590999999999999</v>
      </c>
      <c r="N6636" s="101">
        <f t="shared" ref="N6636:N6654" si="3558">$N$8</f>
        <v>0.97811300000000001</v>
      </c>
      <c r="O6636" s="100">
        <f t="shared" ref="O6636:O6654" si="3559">$O$8</f>
        <v>1</v>
      </c>
      <c r="P6636" s="98">
        <f t="shared" ref="P6636:P6654" si="3560">K6636*L6636*M6636*N6636*O6636</f>
        <v>1060942.42</v>
      </c>
      <c r="Q6636" s="97">
        <f t="shared" ref="Q6636:Q6654" si="3561">H6636*P6636</f>
        <v>10876781.689999999</v>
      </c>
      <c r="R6636" s="97"/>
      <c r="S6636" s="97"/>
    </row>
    <row r="6637" spans="1:19" ht="22.5" x14ac:dyDescent="0.25">
      <c r="A6637" s="89" t="s">
        <v>13841</v>
      </c>
      <c r="B6637" s="89" t="s">
        <v>13805</v>
      </c>
      <c r="C6637" s="89"/>
      <c r="D6637" s="89" t="s">
        <v>73</v>
      </c>
      <c r="E6637" s="94" t="s">
        <v>13842</v>
      </c>
      <c r="F6637" s="95" t="s">
        <v>13843</v>
      </c>
      <c r="G6637" s="89" t="s">
        <v>1077</v>
      </c>
      <c r="H6637" s="89" t="s">
        <v>13844</v>
      </c>
      <c r="I6637" s="96">
        <v>1</v>
      </c>
      <c r="J6637" s="97">
        <v>394100944</v>
      </c>
      <c r="K6637" s="98">
        <f t="shared" si="3555"/>
        <v>38060.76</v>
      </c>
      <c r="L6637" s="99">
        <f t="shared" si="3556"/>
        <v>1.0815399999999999</v>
      </c>
      <c r="M6637" s="100">
        <f t="shared" si="3557"/>
        <v>1.0590999999999999</v>
      </c>
      <c r="N6637" s="101">
        <f t="shared" si="3558"/>
        <v>0.97811300000000001</v>
      </c>
      <c r="O6637" s="100">
        <f t="shared" si="3559"/>
        <v>1</v>
      </c>
      <c r="P6637" s="98">
        <f t="shared" si="3560"/>
        <v>42642.83</v>
      </c>
      <c r="Q6637" s="97">
        <f t="shared" si="3561"/>
        <v>441546036.08999997</v>
      </c>
      <c r="R6637" s="97"/>
      <c r="S6637" s="97"/>
    </row>
    <row r="6638" spans="1:19" x14ac:dyDescent="0.25">
      <c r="A6638" s="89" t="s">
        <v>13845</v>
      </c>
      <c r="B6638" s="89" t="s">
        <v>13805</v>
      </c>
      <c r="C6638" s="89"/>
      <c r="D6638" s="89" t="s">
        <v>75</v>
      </c>
      <c r="E6638" s="94" t="s">
        <v>13846</v>
      </c>
      <c r="F6638" s="95" t="s">
        <v>13847</v>
      </c>
      <c r="G6638" s="89" t="s">
        <v>209</v>
      </c>
      <c r="H6638" s="89" t="s">
        <v>13840</v>
      </c>
      <c r="I6638" s="96">
        <v>1</v>
      </c>
      <c r="J6638" s="97">
        <v>833427</v>
      </c>
      <c r="K6638" s="98">
        <f t="shared" si="3555"/>
        <v>81294.09</v>
      </c>
      <c r="L6638" s="99">
        <f t="shared" si="3556"/>
        <v>1.0815399999999999</v>
      </c>
      <c r="M6638" s="100">
        <f t="shared" si="3557"/>
        <v>1.0590999999999999</v>
      </c>
      <c r="N6638" s="101">
        <f t="shared" si="3558"/>
        <v>0.97811300000000001</v>
      </c>
      <c r="O6638" s="100">
        <f t="shared" si="3559"/>
        <v>1</v>
      </c>
      <c r="P6638" s="98">
        <f t="shared" si="3560"/>
        <v>91080.95</v>
      </c>
      <c r="Q6638" s="97">
        <f t="shared" si="3561"/>
        <v>933761.9</v>
      </c>
      <c r="R6638" s="97"/>
      <c r="S6638" s="97"/>
    </row>
    <row r="6639" spans="1:19" x14ac:dyDescent="0.25">
      <c r="A6639" s="89" t="s">
        <v>13848</v>
      </c>
      <c r="B6639" s="89" t="s">
        <v>13805</v>
      </c>
      <c r="C6639" s="89"/>
      <c r="D6639" s="89" t="s">
        <v>87</v>
      </c>
      <c r="E6639" s="94" t="s">
        <v>11661</v>
      </c>
      <c r="F6639" s="95" t="s">
        <v>11662</v>
      </c>
      <c r="G6639" s="89" t="s">
        <v>209</v>
      </c>
      <c r="H6639" s="89" t="s">
        <v>13849</v>
      </c>
      <c r="I6639" s="96">
        <v>1</v>
      </c>
      <c r="J6639" s="97">
        <v>16864</v>
      </c>
      <c r="K6639" s="98">
        <f t="shared" si="3555"/>
        <v>257073.17</v>
      </c>
      <c r="L6639" s="99">
        <f t="shared" si="3556"/>
        <v>1.0815399999999999</v>
      </c>
      <c r="M6639" s="100">
        <f t="shared" si="3557"/>
        <v>1.0590999999999999</v>
      </c>
      <c r="N6639" s="101">
        <f t="shared" si="3558"/>
        <v>0.97811300000000001</v>
      </c>
      <c r="O6639" s="100">
        <f t="shared" si="3559"/>
        <v>1</v>
      </c>
      <c r="P6639" s="98">
        <f t="shared" si="3560"/>
        <v>288021.78999999998</v>
      </c>
      <c r="Q6639" s="97">
        <f t="shared" si="3561"/>
        <v>18894.23</v>
      </c>
      <c r="R6639" s="97"/>
      <c r="S6639" s="97"/>
    </row>
    <row r="6640" spans="1:19" ht="22.5" x14ac:dyDescent="0.25">
      <c r="A6640" s="89" t="s">
        <v>13850</v>
      </c>
      <c r="B6640" s="89" t="s">
        <v>13805</v>
      </c>
      <c r="C6640" s="89"/>
      <c r="D6640" s="89" t="s">
        <v>89</v>
      </c>
      <c r="E6640" s="94" t="s">
        <v>13851</v>
      </c>
      <c r="F6640" s="95" t="s">
        <v>11666</v>
      </c>
      <c r="G6640" s="89" t="s">
        <v>1077</v>
      </c>
      <c r="H6640" s="89" t="s">
        <v>13852</v>
      </c>
      <c r="I6640" s="96">
        <v>1</v>
      </c>
      <c r="J6640" s="97">
        <v>60702</v>
      </c>
      <c r="K6640" s="98">
        <f t="shared" si="3555"/>
        <v>917.99</v>
      </c>
      <c r="L6640" s="99">
        <f t="shared" si="3556"/>
        <v>1.0815399999999999</v>
      </c>
      <c r="M6640" s="100">
        <f t="shared" si="3557"/>
        <v>1.0590999999999999</v>
      </c>
      <c r="N6640" s="101">
        <f t="shared" si="3558"/>
        <v>0.97811300000000001</v>
      </c>
      <c r="O6640" s="100">
        <f t="shared" si="3559"/>
        <v>1</v>
      </c>
      <c r="P6640" s="98">
        <f t="shared" si="3560"/>
        <v>1028.51</v>
      </c>
      <c r="Q6640" s="97">
        <f t="shared" si="3561"/>
        <v>68010.02</v>
      </c>
      <c r="R6640" s="97"/>
      <c r="S6640" s="97"/>
    </row>
    <row r="6641" spans="1:19" x14ac:dyDescent="0.25">
      <c r="A6641" s="89" t="s">
        <v>13853</v>
      </c>
      <c r="B6641" s="89" t="s">
        <v>13805</v>
      </c>
      <c r="C6641" s="89"/>
      <c r="D6641" s="89" t="s">
        <v>90</v>
      </c>
      <c r="E6641" s="94" t="s">
        <v>12388</v>
      </c>
      <c r="F6641" s="95" t="s">
        <v>12389</v>
      </c>
      <c r="G6641" s="89" t="s">
        <v>209</v>
      </c>
      <c r="H6641" s="89" t="s">
        <v>13849</v>
      </c>
      <c r="I6641" s="96">
        <v>1</v>
      </c>
      <c r="J6641" s="97">
        <v>1501</v>
      </c>
      <c r="K6641" s="98">
        <f t="shared" si="3555"/>
        <v>22881.1</v>
      </c>
      <c r="L6641" s="99">
        <f t="shared" si="3556"/>
        <v>1.0815399999999999</v>
      </c>
      <c r="M6641" s="100">
        <f t="shared" si="3557"/>
        <v>1.0590999999999999</v>
      </c>
      <c r="N6641" s="101">
        <f t="shared" si="3558"/>
        <v>0.97811300000000001</v>
      </c>
      <c r="O6641" s="100">
        <f t="shared" si="3559"/>
        <v>1</v>
      </c>
      <c r="P6641" s="98">
        <f t="shared" si="3560"/>
        <v>25635.72</v>
      </c>
      <c r="Q6641" s="97">
        <f t="shared" si="3561"/>
        <v>1681.7</v>
      </c>
      <c r="R6641" s="97"/>
      <c r="S6641" s="97"/>
    </row>
    <row r="6642" spans="1:19" x14ac:dyDescent="0.25">
      <c r="A6642" s="89" t="s">
        <v>13854</v>
      </c>
      <c r="B6642" s="89" t="s">
        <v>13805</v>
      </c>
      <c r="C6642" s="89"/>
      <c r="D6642" s="89" t="s">
        <v>91</v>
      </c>
      <c r="E6642" s="94" t="s">
        <v>11697</v>
      </c>
      <c r="F6642" s="95" t="s">
        <v>11698</v>
      </c>
      <c r="G6642" s="89" t="s">
        <v>970</v>
      </c>
      <c r="H6642" s="89" t="s">
        <v>7601</v>
      </c>
      <c r="I6642" s="96">
        <v>1</v>
      </c>
      <c r="J6642" s="97">
        <v>33243</v>
      </c>
      <c r="K6642" s="98">
        <f t="shared" si="3555"/>
        <v>9234.17</v>
      </c>
      <c r="L6642" s="99">
        <f t="shared" si="3556"/>
        <v>1.0815399999999999</v>
      </c>
      <c r="M6642" s="100">
        <f t="shared" si="3557"/>
        <v>1.0590999999999999</v>
      </c>
      <c r="N6642" s="101">
        <f t="shared" si="3558"/>
        <v>0.97811300000000001</v>
      </c>
      <c r="O6642" s="100">
        <f t="shared" si="3559"/>
        <v>1</v>
      </c>
      <c r="P6642" s="98">
        <f t="shared" si="3560"/>
        <v>10345.86</v>
      </c>
      <c r="Q6642" s="97">
        <f t="shared" si="3561"/>
        <v>37245.1</v>
      </c>
      <c r="R6642" s="97"/>
      <c r="S6642" s="97"/>
    </row>
    <row r="6643" spans="1:19" ht="22.5" x14ac:dyDescent="0.25">
      <c r="A6643" s="89" t="s">
        <v>13855</v>
      </c>
      <c r="B6643" s="89" t="s">
        <v>13805</v>
      </c>
      <c r="C6643" s="89"/>
      <c r="D6643" s="89" t="s">
        <v>101</v>
      </c>
      <c r="E6643" s="94" t="s">
        <v>13856</v>
      </c>
      <c r="F6643" s="95" t="s">
        <v>13857</v>
      </c>
      <c r="G6643" s="89" t="s">
        <v>648</v>
      </c>
      <c r="H6643" s="89" t="s">
        <v>126</v>
      </c>
      <c r="I6643" s="96">
        <v>1</v>
      </c>
      <c r="J6643" s="97">
        <v>2297879</v>
      </c>
      <c r="K6643" s="98">
        <f t="shared" si="3555"/>
        <v>88379.96</v>
      </c>
      <c r="L6643" s="99">
        <f t="shared" si="3556"/>
        <v>1.0815399999999999</v>
      </c>
      <c r="M6643" s="100">
        <f t="shared" si="3557"/>
        <v>1.0590999999999999</v>
      </c>
      <c r="N6643" s="101">
        <f t="shared" si="3558"/>
        <v>0.97811300000000001</v>
      </c>
      <c r="O6643" s="100">
        <f t="shared" si="3559"/>
        <v>1</v>
      </c>
      <c r="P6643" s="98">
        <f t="shared" si="3560"/>
        <v>99019.88</v>
      </c>
      <c r="Q6643" s="97">
        <f t="shared" si="3561"/>
        <v>2574516.88</v>
      </c>
      <c r="R6643" s="97"/>
      <c r="S6643" s="97"/>
    </row>
    <row r="6644" spans="1:19" ht="22.5" x14ac:dyDescent="0.25">
      <c r="A6644" s="89" t="s">
        <v>13858</v>
      </c>
      <c r="B6644" s="89" t="s">
        <v>13805</v>
      </c>
      <c r="C6644" s="89"/>
      <c r="D6644" s="89" t="s">
        <v>106</v>
      </c>
      <c r="E6644" s="94" t="s">
        <v>13859</v>
      </c>
      <c r="F6644" s="95" t="s">
        <v>13860</v>
      </c>
      <c r="G6644" s="89" t="s">
        <v>648</v>
      </c>
      <c r="H6644" s="89" t="s">
        <v>60</v>
      </c>
      <c r="I6644" s="96">
        <v>1</v>
      </c>
      <c r="J6644" s="97">
        <v>1183761</v>
      </c>
      <c r="K6644" s="98">
        <f t="shared" si="3555"/>
        <v>118376.1</v>
      </c>
      <c r="L6644" s="99">
        <f t="shared" si="3556"/>
        <v>1.0815399999999999</v>
      </c>
      <c r="M6644" s="100">
        <f t="shared" si="3557"/>
        <v>1.0590999999999999</v>
      </c>
      <c r="N6644" s="101">
        <f t="shared" si="3558"/>
        <v>0.97811300000000001</v>
      </c>
      <c r="O6644" s="100">
        <f t="shared" si="3559"/>
        <v>1</v>
      </c>
      <c r="P6644" s="98">
        <f t="shared" si="3560"/>
        <v>132627.20000000001</v>
      </c>
      <c r="Q6644" s="97">
        <f t="shared" si="3561"/>
        <v>1326272</v>
      </c>
      <c r="R6644" s="97"/>
      <c r="S6644" s="97"/>
    </row>
    <row r="6645" spans="1:19" ht="22.5" x14ac:dyDescent="0.25">
      <c r="A6645" s="89" t="s">
        <v>13861</v>
      </c>
      <c r="B6645" s="89" t="s">
        <v>13805</v>
      </c>
      <c r="C6645" s="89"/>
      <c r="D6645" s="89" t="s">
        <v>107</v>
      </c>
      <c r="E6645" s="94" t="s">
        <v>13862</v>
      </c>
      <c r="F6645" s="95" t="s">
        <v>13863</v>
      </c>
      <c r="G6645" s="89" t="s">
        <v>209</v>
      </c>
      <c r="H6645" s="89" t="s">
        <v>292</v>
      </c>
      <c r="I6645" s="96">
        <v>1</v>
      </c>
      <c r="J6645" s="97">
        <v>319248</v>
      </c>
      <c r="K6645" s="98">
        <f t="shared" si="3555"/>
        <v>3547200</v>
      </c>
      <c r="L6645" s="99">
        <f t="shared" si="3556"/>
        <v>1.0815399999999999</v>
      </c>
      <c r="M6645" s="100">
        <f t="shared" si="3557"/>
        <v>1.0590999999999999</v>
      </c>
      <c r="N6645" s="101">
        <f t="shared" si="3558"/>
        <v>0.97811300000000001</v>
      </c>
      <c r="O6645" s="100">
        <f t="shared" si="3559"/>
        <v>1</v>
      </c>
      <c r="P6645" s="98">
        <f t="shared" si="3560"/>
        <v>3974241.56</v>
      </c>
      <c r="Q6645" s="97">
        <f t="shared" si="3561"/>
        <v>357681.74</v>
      </c>
      <c r="R6645" s="97"/>
      <c r="S6645" s="97"/>
    </row>
    <row r="6646" spans="1:19" ht="33.75" x14ac:dyDescent="0.25">
      <c r="A6646" s="89" t="s">
        <v>13864</v>
      </c>
      <c r="B6646" s="89" t="s">
        <v>13805</v>
      </c>
      <c r="C6646" s="89"/>
      <c r="D6646" s="89" t="s">
        <v>108</v>
      </c>
      <c r="E6646" s="94" t="s">
        <v>13865</v>
      </c>
      <c r="F6646" s="95" t="s">
        <v>13866</v>
      </c>
      <c r="G6646" s="89" t="s">
        <v>1077</v>
      </c>
      <c r="H6646" s="89" t="s">
        <v>13867</v>
      </c>
      <c r="I6646" s="96">
        <v>1</v>
      </c>
      <c r="J6646" s="97">
        <v>810763</v>
      </c>
      <c r="K6646" s="98">
        <f t="shared" si="3555"/>
        <v>8972.59</v>
      </c>
      <c r="L6646" s="99">
        <f t="shared" si="3556"/>
        <v>1.0815399999999999</v>
      </c>
      <c r="M6646" s="100">
        <f t="shared" si="3557"/>
        <v>1.0590999999999999</v>
      </c>
      <c r="N6646" s="101">
        <f t="shared" si="3558"/>
        <v>0.97811300000000001</v>
      </c>
      <c r="O6646" s="100">
        <f t="shared" si="3559"/>
        <v>1</v>
      </c>
      <c r="P6646" s="98">
        <f t="shared" si="3560"/>
        <v>10052.790000000001</v>
      </c>
      <c r="Q6646" s="97">
        <f t="shared" si="3561"/>
        <v>908370.1</v>
      </c>
      <c r="R6646" s="97"/>
      <c r="S6646" s="97"/>
    </row>
    <row r="6647" spans="1:19" ht="22.5" x14ac:dyDescent="0.25">
      <c r="A6647" s="89" t="s">
        <v>13868</v>
      </c>
      <c r="B6647" s="89" t="s">
        <v>13805</v>
      </c>
      <c r="C6647" s="89"/>
      <c r="D6647" s="89" t="s">
        <v>109</v>
      </c>
      <c r="E6647" s="94" t="s">
        <v>13869</v>
      </c>
      <c r="F6647" s="95" t="s">
        <v>13870</v>
      </c>
      <c r="G6647" s="89" t="s">
        <v>209</v>
      </c>
      <c r="H6647" s="89" t="s">
        <v>292</v>
      </c>
      <c r="I6647" s="96">
        <v>1</v>
      </c>
      <c r="J6647" s="97">
        <v>129599</v>
      </c>
      <c r="K6647" s="98">
        <f t="shared" si="3555"/>
        <v>1439988.89</v>
      </c>
      <c r="L6647" s="99">
        <f t="shared" si="3556"/>
        <v>1.0815399999999999</v>
      </c>
      <c r="M6647" s="100">
        <f t="shared" si="3557"/>
        <v>1.0590999999999999</v>
      </c>
      <c r="N6647" s="101">
        <f t="shared" si="3558"/>
        <v>0.97811300000000001</v>
      </c>
      <c r="O6647" s="100">
        <f t="shared" si="3559"/>
        <v>1</v>
      </c>
      <c r="P6647" s="98">
        <f t="shared" si="3560"/>
        <v>1613346.78</v>
      </c>
      <c r="Q6647" s="97">
        <f t="shared" si="3561"/>
        <v>145201.21</v>
      </c>
      <c r="R6647" s="97"/>
      <c r="S6647" s="97"/>
    </row>
    <row r="6648" spans="1:19" x14ac:dyDescent="0.25">
      <c r="A6648" s="89" t="s">
        <v>13871</v>
      </c>
      <c r="B6648" s="89" t="s">
        <v>13805</v>
      </c>
      <c r="C6648" s="89"/>
      <c r="D6648" s="89" t="s">
        <v>122</v>
      </c>
      <c r="E6648" s="94" t="s">
        <v>13872</v>
      </c>
      <c r="F6648" s="95" t="s">
        <v>13873</v>
      </c>
      <c r="G6648" s="89" t="s">
        <v>949</v>
      </c>
      <c r="H6648" s="89" t="s">
        <v>13874</v>
      </c>
      <c r="I6648" s="96">
        <v>1</v>
      </c>
      <c r="J6648" s="97">
        <v>321892</v>
      </c>
      <c r="K6648" s="98">
        <f t="shared" si="3555"/>
        <v>946.18</v>
      </c>
      <c r="L6648" s="99">
        <f t="shared" si="3556"/>
        <v>1.0815399999999999</v>
      </c>
      <c r="M6648" s="100">
        <f t="shared" si="3557"/>
        <v>1.0590999999999999</v>
      </c>
      <c r="N6648" s="101">
        <f t="shared" si="3558"/>
        <v>0.97811300000000001</v>
      </c>
      <c r="O6648" s="100">
        <f t="shared" si="3559"/>
        <v>1</v>
      </c>
      <c r="P6648" s="98">
        <f t="shared" si="3560"/>
        <v>1060.0899999999999</v>
      </c>
      <c r="Q6648" s="97">
        <f t="shared" si="3561"/>
        <v>360642.62</v>
      </c>
      <c r="R6648" s="97"/>
      <c r="S6648" s="97"/>
    </row>
    <row r="6649" spans="1:19" x14ac:dyDescent="0.25">
      <c r="A6649" s="89" t="s">
        <v>13875</v>
      </c>
      <c r="B6649" s="89" t="s">
        <v>13805</v>
      </c>
      <c r="C6649" s="89"/>
      <c r="D6649" s="89" t="s">
        <v>126</v>
      </c>
      <c r="E6649" s="94" t="s">
        <v>13876</v>
      </c>
      <c r="F6649" s="95" t="s">
        <v>13877</v>
      </c>
      <c r="G6649" s="89" t="s">
        <v>11843</v>
      </c>
      <c r="H6649" s="89" t="s">
        <v>3534</v>
      </c>
      <c r="I6649" s="96">
        <v>1</v>
      </c>
      <c r="J6649" s="97">
        <v>123576</v>
      </c>
      <c r="K6649" s="98">
        <f t="shared" si="3555"/>
        <v>137306.67000000001</v>
      </c>
      <c r="L6649" s="99">
        <f t="shared" si="3556"/>
        <v>1.0815399999999999</v>
      </c>
      <c r="M6649" s="100">
        <f t="shared" si="3557"/>
        <v>1.0590999999999999</v>
      </c>
      <c r="N6649" s="101">
        <f t="shared" si="3558"/>
        <v>0.97811300000000001</v>
      </c>
      <c r="O6649" s="100">
        <f t="shared" si="3559"/>
        <v>1</v>
      </c>
      <c r="P6649" s="98">
        <f t="shared" si="3560"/>
        <v>153836.79</v>
      </c>
      <c r="Q6649" s="97">
        <f t="shared" si="3561"/>
        <v>138453.10999999999</v>
      </c>
      <c r="R6649" s="97"/>
      <c r="S6649" s="97"/>
    </row>
    <row r="6650" spans="1:19" x14ac:dyDescent="0.25">
      <c r="A6650" s="89" t="s">
        <v>13878</v>
      </c>
      <c r="B6650" s="89" t="s">
        <v>13805</v>
      </c>
      <c r="C6650" s="89"/>
      <c r="D6650" s="89" t="s">
        <v>124</v>
      </c>
      <c r="E6650" s="94" t="s">
        <v>13879</v>
      </c>
      <c r="F6650" s="95" t="s">
        <v>13880</v>
      </c>
      <c r="G6650" s="89" t="s">
        <v>11847</v>
      </c>
      <c r="H6650" s="89" t="s">
        <v>43</v>
      </c>
      <c r="I6650" s="96">
        <v>1</v>
      </c>
      <c r="J6650" s="97">
        <v>73002</v>
      </c>
      <c r="K6650" s="98">
        <f t="shared" si="3555"/>
        <v>12167</v>
      </c>
      <c r="L6650" s="99">
        <f t="shared" si="3556"/>
        <v>1.0815399999999999</v>
      </c>
      <c r="M6650" s="100">
        <f t="shared" si="3557"/>
        <v>1.0590999999999999</v>
      </c>
      <c r="N6650" s="101">
        <f t="shared" si="3558"/>
        <v>0.97811300000000001</v>
      </c>
      <c r="O6650" s="100">
        <f t="shared" si="3559"/>
        <v>1</v>
      </c>
      <c r="P6650" s="98">
        <f t="shared" si="3560"/>
        <v>13631.77</v>
      </c>
      <c r="Q6650" s="97">
        <f t="shared" si="3561"/>
        <v>81790.62</v>
      </c>
      <c r="R6650" s="97"/>
      <c r="S6650" s="97"/>
    </row>
    <row r="6651" spans="1:19" ht="22.5" x14ac:dyDescent="0.25">
      <c r="A6651" s="89" t="s">
        <v>13881</v>
      </c>
      <c r="B6651" s="89" t="s">
        <v>13805</v>
      </c>
      <c r="C6651" s="89"/>
      <c r="D6651" s="89" t="s">
        <v>129</v>
      </c>
      <c r="E6651" s="94" t="s">
        <v>13882</v>
      </c>
      <c r="F6651" s="95" t="s">
        <v>13883</v>
      </c>
      <c r="G6651" s="89" t="s">
        <v>648</v>
      </c>
      <c r="H6651" s="89" t="s">
        <v>43</v>
      </c>
      <c r="I6651" s="96">
        <v>1</v>
      </c>
      <c r="J6651" s="97">
        <v>30279</v>
      </c>
      <c r="K6651" s="98">
        <f t="shared" si="3555"/>
        <v>5046.5</v>
      </c>
      <c r="L6651" s="99">
        <f t="shared" si="3556"/>
        <v>1.0815399999999999</v>
      </c>
      <c r="M6651" s="100">
        <f t="shared" si="3557"/>
        <v>1.0590999999999999</v>
      </c>
      <c r="N6651" s="101">
        <f t="shared" si="3558"/>
        <v>0.97811300000000001</v>
      </c>
      <c r="O6651" s="100">
        <f t="shared" si="3559"/>
        <v>1</v>
      </c>
      <c r="P6651" s="98">
        <f t="shared" si="3560"/>
        <v>5654.04</v>
      </c>
      <c r="Q6651" s="97">
        <f t="shared" si="3561"/>
        <v>33924.239999999998</v>
      </c>
      <c r="R6651" s="97"/>
      <c r="S6651" s="97"/>
    </row>
    <row r="6652" spans="1:19" ht="22.5" x14ac:dyDescent="0.25">
      <c r="A6652" s="89" t="s">
        <v>13884</v>
      </c>
      <c r="B6652" s="89" t="s">
        <v>13805</v>
      </c>
      <c r="C6652" s="89"/>
      <c r="D6652" s="89" t="s">
        <v>133</v>
      </c>
      <c r="E6652" s="94" t="s">
        <v>13885</v>
      </c>
      <c r="F6652" s="95" t="s">
        <v>13886</v>
      </c>
      <c r="G6652" s="89" t="s">
        <v>648</v>
      </c>
      <c r="H6652" s="89" t="s">
        <v>43</v>
      </c>
      <c r="I6652" s="96">
        <v>1</v>
      </c>
      <c r="J6652" s="97">
        <v>36050</v>
      </c>
      <c r="K6652" s="98">
        <f t="shared" si="3555"/>
        <v>6008.33</v>
      </c>
      <c r="L6652" s="99">
        <f t="shared" si="3556"/>
        <v>1.0815399999999999</v>
      </c>
      <c r="M6652" s="100">
        <f t="shared" si="3557"/>
        <v>1.0590999999999999</v>
      </c>
      <c r="N6652" s="101">
        <f t="shared" si="3558"/>
        <v>0.97811300000000001</v>
      </c>
      <c r="O6652" s="100">
        <f t="shared" si="3559"/>
        <v>1</v>
      </c>
      <c r="P6652" s="98">
        <f t="shared" si="3560"/>
        <v>6731.66</v>
      </c>
      <c r="Q6652" s="97">
        <f t="shared" si="3561"/>
        <v>40389.96</v>
      </c>
      <c r="R6652" s="97"/>
      <c r="S6652" s="97"/>
    </row>
    <row r="6653" spans="1:19" x14ac:dyDescent="0.25">
      <c r="A6653" s="89" t="s">
        <v>13887</v>
      </c>
      <c r="B6653" s="89" t="s">
        <v>13805</v>
      </c>
      <c r="C6653" s="89"/>
      <c r="D6653" s="89" t="s">
        <v>136</v>
      </c>
      <c r="E6653" s="94" t="s">
        <v>13888</v>
      </c>
      <c r="F6653" s="95" t="s">
        <v>13889</v>
      </c>
      <c r="G6653" s="89" t="s">
        <v>648</v>
      </c>
      <c r="H6653" s="89" t="s">
        <v>136</v>
      </c>
      <c r="I6653" s="96">
        <v>1</v>
      </c>
      <c r="J6653" s="97">
        <v>4943</v>
      </c>
      <c r="K6653" s="98">
        <f t="shared" si="3555"/>
        <v>164.77</v>
      </c>
      <c r="L6653" s="99">
        <f t="shared" si="3556"/>
        <v>1.0815399999999999</v>
      </c>
      <c r="M6653" s="100">
        <f t="shared" si="3557"/>
        <v>1.0590999999999999</v>
      </c>
      <c r="N6653" s="101">
        <f t="shared" si="3558"/>
        <v>0.97811300000000001</v>
      </c>
      <c r="O6653" s="100">
        <f t="shared" si="3559"/>
        <v>1</v>
      </c>
      <c r="P6653" s="98">
        <f t="shared" si="3560"/>
        <v>184.61</v>
      </c>
      <c r="Q6653" s="97">
        <f t="shared" si="3561"/>
        <v>5538.3</v>
      </c>
      <c r="R6653" s="97"/>
      <c r="S6653" s="97"/>
    </row>
    <row r="6654" spans="1:19" x14ac:dyDescent="0.25">
      <c r="A6654" s="89" t="s">
        <v>13890</v>
      </c>
      <c r="B6654" s="89" t="s">
        <v>13805</v>
      </c>
      <c r="C6654" s="89"/>
      <c r="D6654" s="89" t="s">
        <v>141</v>
      </c>
      <c r="E6654" s="94" t="s">
        <v>13891</v>
      </c>
      <c r="F6654" s="95" t="s">
        <v>13892</v>
      </c>
      <c r="G6654" s="89" t="s">
        <v>648</v>
      </c>
      <c r="H6654" s="89" t="s">
        <v>136</v>
      </c>
      <c r="I6654" s="96">
        <v>1</v>
      </c>
      <c r="J6654" s="97">
        <v>8351</v>
      </c>
      <c r="K6654" s="98">
        <f t="shared" si="3555"/>
        <v>278.37</v>
      </c>
      <c r="L6654" s="99">
        <f t="shared" si="3556"/>
        <v>1.0815399999999999</v>
      </c>
      <c r="M6654" s="100">
        <f t="shared" si="3557"/>
        <v>1.0590999999999999</v>
      </c>
      <c r="N6654" s="101">
        <f t="shared" si="3558"/>
        <v>0.97811300000000001</v>
      </c>
      <c r="O6654" s="100">
        <f t="shared" si="3559"/>
        <v>1</v>
      </c>
      <c r="P6654" s="98">
        <f t="shared" si="3560"/>
        <v>311.88</v>
      </c>
      <c r="Q6654" s="97">
        <f t="shared" si="3561"/>
        <v>9356.4</v>
      </c>
      <c r="R6654" s="97"/>
      <c r="S6654" s="97"/>
    </row>
    <row r="6655" spans="1:19" x14ac:dyDescent="0.25">
      <c r="A6655" s="89"/>
      <c r="B6655" s="90"/>
      <c r="C6655" s="90"/>
      <c r="D6655" s="91"/>
      <c r="E6655" s="92"/>
      <c r="F6655" s="92" t="s">
        <v>13893</v>
      </c>
      <c r="G6655" s="91"/>
      <c r="H6655" s="91"/>
      <c r="I6655" s="93">
        <v>1</v>
      </c>
      <c r="J6655" s="91"/>
      <c r="K6655" s="98"/>
      <c r="L6655" s="99"/>
      <c r="M6655" s="100"/>
      <c r="N6655" s="101"/>
      <c r="O6655" s="100"/>
      <c r="P6655" s="98"/>
      <c r="Q6655" s="91"/>
      <c r="R6655" s="91"/>
      <c r="S6655" s="91"/>
    </row>
    <row r="6656" spans="1:19" ht="22.5" x14ac:dyDescent="0.25">
      <c r="A6656" s="89" t="s">
        <v>13894</v>
      </c>
      <c r="B6656" s="89" t="s">
        <v>13805</v>
      </c>
      <c r="C6656" s="89"/>
      <c r="D6656" s="89" t="s">
        <v>144</v>
      </c>
      <c r="E6656" s="94" t="s">
        <v>11811</v>
      </c>
      <c r="F6656" s="95" t="s">
        <v>11812</v>
      </c>
      <c r="G6656" s="89" t="s">
        <v>71</v>
      </c>
      <c r="H6656" s="89" t="s">
        <v>296</v>
      </c>
      <c r="I6656" s="96">
        <v>1</v>
      </c>
      <c r="J6656" s="97">
        <v>22200</v>
      </c>
      <c r="K6656" s="98">
        <f t="shared" ref="K6656:K6664" si="3562">J6656/H6656</f>
        <v>138750</v>
      </c>
      <c r="L6656" s="99">
        <f t="shared" ref="L6656:L6664" si="3563">$L$8</f>
        <v>1.0815399999999999</v>
      </c>
      <c r="M6656" s="100">
        <f t="shared" ref="M6656:M6664" si="3564">$M$8</f>
        <v>1.0590999999999999</v>
      </c>
      <c r="N6656" s="101">
        <f t="shared" ref="N6656:N6664" si="3565">$N$8</f>
        <v>0.97811300000000001</v>
      </c>
      <c r="O6656" s="100">
        <f t="shared" ref="O6656:O6664" si="3566">$O$8</f>
        <v>1</v>
      </c>
      <c r="P6656" s="98">
        <f t="shared" ref="P6656:P6664" si="3567">K6656*L6656*M6656*N6656*O6656</f>
        <v>155453.88</v>
      </c>
      <c r="Q6656" s="97">
        <f t="shared" ref="Q6656:Q6664" si="3568">H6656*P6656</f>
        <v>24872.62</v>
      </c>
      <c r="R6656" s="97"/>
      <c r="S6656" s="97"/>
    </row>
    <row r="6657" spans="1:19" x14ac:dyDescent="0.25">
      <c r="A6657" s="89" t="s">
        <v>13895</v>
      </c>
      <c r="B6657" s="89" t="s">
        <v>13805</v>
      </c>
      <c r="C6657" s="89"/>
      <c r="D6657" s="89" t="s">
        <v>146</v>
      </c>
      <c r="E6657" s="94" t="s">
        <v>556</v>
      </c>
      <c r="F6657" s="95" t="s">
        <v>557</v>
      </c>
      <c r="G6657" s="89" t="s">
        <v>81</v>
      </c>
      <c r="H6657" s="89" t="s">
        <v>8395</v>
      </c>
      <c r="I6657" s="96">
        <v>1</v>
      </c>
      <c r="J6657" s="97">
        <v>2880</v>
      </c>
      <c r="K6657" s="98">
        <f t="shared" si="3562"/>
        <v>818.18</v>
      </c>
      <c r="L6657" s="99">
        <f t="shared" si="3563"/>
        <v>1.0815399999999999</v>
      </c>
      <c r="M6657" s="100">
        <f t="shared" si="3564"/>
        <v>1.0590999999999999</v>
      </c>
      <c r="N6657" s="101">
        <f t="shared" si="3565"/>
        <v>0.97811300000000001</v>
      </c>
      <c r="O6657" s="100">
        <f t="shared" si="3566"/>
        <v>1</v>
      </c>
      <c r="P6657" s="98">
        <f t="shared" si="3567"/>
        <v>916.68</v>
      </c>
      <c r="Q6657" s="97">
        <f t="shared" si="3568"/>
        <v>3226.71</v>
      </c>
      <c r="R6657" s="97"/>
      <c r="S6657" s="97"/>
    </row>
    <row r="6658" spans="1:19" ht="22.5" x14ac:dyDescent="0.25">
      <c r="A6658" s="89" t="s">
        <v>13896</v>
      </c>
      <c r="B6658" s="89" t="s">
        <v>13805</v>
      </c>
      <c r="C6658" s="89"/>
      <c r="D6658" s="89" t="s">
        <v>151</v>
      </c>
      <c r="E6658" s="94" t="s">
        <v>11816</v>
      </c>
      <c r="F6658" s="95" t="s">
        <v>11817</v>
      </c>
      <c r="G6658" s="89" t="s">
        <v>81</v>
      </c>
      <c r="H6658" s="89" t="s">
        <v>13897</v>
      </c>
      <c r="I6658" s="96">
        <v>1</v>
      </c>
      <c r="J6658" s="97">
        <v>30271</v>
      </c>
      <c r="K6658" s="98">
        <f t="shared" si="3562"/>
        <v>4978.78</v>
      </c>
      <c r="L6658" s="99">
        <f t="shared" si="3563"/>
        <v>1.0815399999999999</v>
      </c>
      <c r="M6658" s="100">
        <f t="shared" si="3564"/>
        <v>1.0590999999999999</v>
      </c>
      <c r="N6658" s="101">
        <f t="shared" si="3565"/>
        <v>0.97811300000000001</v>
      </c>
      <c r="O6658" s="100">
        <f t="shared" si="3566"/>
        <v>1</v>
      </c>
      <c r="P6658" s="98">
        <f t="shared" si="3567"/>
        <v>5578.17</v>
      </c>
      <c r="Q6658" s="97">
        <f t="shared" si="3568"/>
        <v>33915.269999999997</v>
      </c>
      <c r="R6658" s="97"/>
      <c r="S6658" s="97"/>
    </row>
    <row r="6659" spans="1:19" ht="22.5" x14ac:dyDescent="0.25">
      <c r="A6659" s="89" t="s">
        <v>13898</v>
      </c>
      <c r="B6659" s="89" t="s">
        <v>13805</v>
      </c>
      <c r="C6659" s="89"/>
      <c r="D6659" s="89" t="s">
        <v>154</v>
      </c>
      <c r="E6659" s="94" t="s">
        <v>13899</v>
      </c>
      <c r="F6659" s="95" t="s">
        <v>13900</v>
      </c>
      <c r="G6659" s="89" t="s">
        <v>71</v>
      </c>
      <c r="H6659" s="89" t="s">
        <v>1201</v>
      </c>
      <c r="I6659" s="96">
        <v>1</v>
      </c>
      <c r="J6659" s="97">
        <v>50116</v>
      </c>
      <c r="K6659" s="98">
        <f t="shared" si="3562"/>
        <v>208816.67</v>
      </c>
      <c r="L6659" s="99">
        <f t="shared" si="3563"/>
        <v>1.0815399999999999</v>
      </c>
      <c r="M6659" s="100">
        <f t="shared" si="3564"/>
        <v>1.0590999999999999</v>
      </c>
      <c r="N6659" s="101">
        <f t="shared" si="3565"/>
        <v>0.97811300000000001</v>
      </c>
      <c r="O6659" s="100">
        <f t="shared" si="3566"/>
        <v>1</v>
      </c>
      <c r="P6659" s="98">
        <f t="shared" si="3567"/>
        <v>233955.76</v>
      </c>
      <c r="Q6659" s="97">
        <f t="shared" si="3568"/>
        <v>56149.38</v>
      </c>
      <c r="R6659" s="97"/>
      <c r="S6659" s="97"/>
    </row>
    <row r="6660" spans="1:19" x14ac:dyDescent="0.25">
      <c r="A6660" s="89" t="s">
        <v>13901</v>
      </c>
      <c r="B6660" s="89" t="s">
        <v>13805</v>
      </c>
      <c r="C6660" s="89"/>
      <c r="D6660" s="89" t="s">
        <v>156</v>
      </c>
      <c r="E6660" s="94" t="s">
        <v>556</v>
      </c>
      <c r="F6660" s="95" t="s">
        <v>557</v>
      </c>
      <c r="G6660" s="89" t="s">
        <v>81</v>
      </c>
      <c r="H6660" s="89" t="s">
        <v>13902</v>
      </c>
      <c r="I6660" s="96">
        <v>1</v>
      </c>
      <c r="J6660" s="97">
        <v>6559</v>
      </c>
      <c r="K6660" s="98">
        <f t="shared" si="3562"/>
        <v>818.24</v>
      </c>
      <c r="L6660" s="99">
        <f t="shared" si="3563"/>
        <v>1.0815399999999999</v>
      </c>
      <c r="M6660" s="100">
        <f t="shared" si="3564"/>
        <v>1.0590999999999999</v>
      </c>
      <c r="N6660" s="101">
        <f t="shared" si="3565"/>
        <v>0.97811300000000001</v>
      </c>
      <c r="O6660" s="100">
        <f t="shared" si="3566"/>
        <v>1</v>
      </c>
      <c r="P6660" s="98">
        <f t="shared" si="3567"/>
        <v>916.75</v>
      </c>
      <c r="Q6660" s="97">
        <f t="shared" si="3568"/>
        <v>7348.67</v>
      </c>
      <c r="R6660" s="97"/>
      <c r="S6660" s="97"/>
    </row>
    <row r="6661" spans="1:19" ht="22.5" x14ac:dyDescent="0.25">
      <c r="A6661" s="89" t="s">
        <v>13903</v>
      </c>
      <c r="B6661" s="89" t="s">
        <v>13805</v>
      </c>
      <c r="C6661" s="89"/>
      <c r="D6661" s="89" t="s">
        <v>157</v>
      </c>
      <c r="E6661" s="94" t="s">
        <v>13904</v>
      </c>
      <c r="F6661" s="95" t="s">
        <v>13905</v>
      </c>
      <c r="G6661" s="89" t="s">
        <v>81</v>
      </c>
      <c r="H6661" s="89" t="s">
        <v>13906</v>
      </c>
      <c r="I6661" s="96">
        <v>1</v>
      </c>
      <c r="J6661" s="97">
        <v>134930</v>
      </c>
      <c r="K6661" s="98">
        <f t="shared" si="3562"/>
        <v>4805.2</v>
      </c>
      <c r="L6661" s="99">
        <f t="shared" si="3563"/>
        <v>1.0815399999999999</v>
      </c>
      <c r="M6661" s="100">
        <f t="shared" si="3564"/>
        <v>1.0590999999999999</v>
      </c>
      <c r="N6661" s="101">
        <f t="shared" si="3565"/>
        <v>0.97811300000000001</v>
      </c>
      <c r="O6661" s="100">
        <f t="shared" si="3566"/>
        <v>1</v>
      </c>
      <c r="P6661" s="98">
        <f t="shared" si="3567"/>
        <v>5383.69</v>
      </c>
      <c r="Q6661" s="97">
        <f t="shared" si="3568"/>
        <v>151174.01999999999</v>
      </c>
      <c r="R6661" s="97"/>
      <c r="S6661" s="97"/>
    </row>
    <row r="6662" spans="1:19" ht="22.5" x14ac:dyDescent="0.25">
      <c r="A6662" s="89" t="s">
        <v>13907</v>
      </c>
      <c r="B6662" s="89" t="s">
        <v>13805</v>
      </c>
      <c r="C6662" s="89"/>
      <c r="D6662" s="89" t="s">
        <v>158</v>
      </c>
      <c r="E6662" s="94" t="s">
        <v>13908</v>
      </c>
      <c r="F6662" s="95" t="s">
        <v>13909</v>
      </c>
      <c r="G6662" s="89" t="s">
        <v>71</v>
      </c>
      <c r="H6662" s="89" t="s">
        <v>3100</v>
      </c>
      <c r="I6662" s="96">
        <v>1</v>
      </c>
      <c r="J6662" s="97">
        <v>84631</v>
      </c>
      <c r="K6662" s="98">
        <f t="shared" si="3562"/>
        <v>291831.03000000003</v>
      </c>
      <c r="L6662" s="99">
        <f t="shared" si="3563"/>
        <v>1.0815399999999999</v>
      </c>
      <c r="M6662" s="100">
        <f t="shared" si="3564"/>
        <v>1.0590999999999999</v>
      </c>
      <c r="N6662" s="101">
        <f t="shared" si="3565"/>
        <v>0.97811300000000001</v>
      </c>
      <c r="O6662" s="100">
        <f t="shared" si="3566"/>
        <v>1</v>
      </c>
      <c r="P6662" s="98">
        <f t="shared" si="3567"/>
        <v>326964.09000000003</v>
      </c>
      <c r="Q6662" s="97">
        <f t="shared" si="3568"/>
        <v>94819.59</v>
      </c>
      <c r="R6662" s="97"/>
      <c r="S6662" s="97"/>
    </row>
    <row r="6663" spans="1:19" x14ac:dyDescent="0.25">
      <c r="A6663" s="89" t="s">
        <v>13910</v>
      </c>
      <c r="B6663" s="89" t="s">
        <v>13805</v>
      </c>
      <c r="C6663" s="89"/>
      <c r="D6663" s="89" t="s">
        <v>165</v>
      </c>
      <c r="E6663" s="94" t="s">
        <v>556</v>
      </c>
      <c r="F6663" s="95" t="s">
        <v>557</v>
      </c>
      <c r="G6663" s="89" t="s">
        <v>81</v>
      </c>
      <c r="H6663" s="89" t="s">
        <v>13911</v>
      </c>
      <c r="I6663" s="96">
        <v>1</v>
      </c>
      <c r="J6663" s="97">
        <v>9373</v>
      </c>
      <c r="K6663" s="98">
        <f t="shared" si="3562"/>
        <v>818.25</v>
      </c>
      <c r="L6663" s="99">
        <f t="shared" si="3563"/>
        <v>1.0815399999999999</v>
      </c>
      <c r="M6663" s="100">
        <f t="shared" si="3564"/>
        <v>1.0590999999999999</v>
      </c>
      <c r="N6663" s="101">
        <f t="shared" si="3565"/>
        <v>0.97811300000000001</v>
      </c>
      <c r="O6663" s="100">
        <f t="shared" si="3566"/>
        <v>1</v>
      </c>
      <c r="P6663" s="98">
        <f t="shared" si="3567"/>
        <v>916.76</v>
      </c>
      <c r="Q6663" s="97">
        <f t="shared" si="3568"/>
        <v>10501.49</v>
      </c>
      <c r="R6663" s="97"/>
      <c r="S6663" s="97"/>
    </row>
    <row r="6664" spans="1:19" ht="22.5" x14ac:dyDescent="0.25">
      <c r="A6664" s="89" t="s">
        <v>13912</v>
      </c>
      <c r="B6664" s="89" t="s">
        <v>13805</v>
      </c>
      <c r="C6664" s="89"/>
      <c r="D6664" s="89" t="s">
        <v>168</v>
      </c>
      <c r="E6664" s="94" t="s">
        <v>13904</v>
      </c>
      <c r="F6664" s="95" t="s">
        <v>13905</v>
      </c>
      <c r="G6664" s="89" t="s">
        <v>81</v>
      </c>
      <c r="H6664" s="89" t="s">
        <v>13913</v>
      </c>
      <c r="I6664" s="96">
        <v>1</v>
      </c>
      <c r="J6664" s="97">
        <v>445536</v>
      </c>
      <c r="K6664" s="98">
        <f t="shared" si="3562"/>
        <v>4805.18</v>
      </c>
      <c r="L6664" s="99">
        <f t="shared" si="3563"/>
        <v>1.0815399999999999</v>
      </c>
      <c r="M6664" s="100">
        <f t="shared" si="3564"/>
        <v>1.0590999999999999</v>
      </c>
      <c r="N6664" s="101">
        <f t="shared" si="3565"/>
        <v>0.97811300000000001</v>
      </c>
      <c r="O6664" s="100">
        <f t="shared" si="3566"/>
        <v>1</v>
      </c>
      <c r="P6664" s="98">
        <f t="shared" si="3567"/>
        <v>5383.67</v>
      </c>
      <c r="Q6664" s="97">
        <f t="shared" si="3568"/>
        <v>499173.88</v>
      </c>
      <c r="R6664" s="97"/>
      <c r="S6664" s="97"/>
    </row>
    <row r="6665" spans="1:19" x14ac:dyDescent="0.25">
      <c r="A6665" s="89"/>
      <c r="B6665" s="90"/>
      <c r="C6665" s="90"/>
      <c r="D6665" s="91"/>
      <c r="E6665" s="92"/>
      <c r="F6665" s="92" t="s">
        <v>13914</v>
      </c>
      <c r="G6665" s="91"/>
      <c r="H6665" s="91"/>
      <c r="I6665" s="93">
        <v>1</v>
      </c>
      <c r="J6665" s="91"/>
      <c r="K6665" s="98"/>
      <c r="L6665" s="99"/>
      <c r="M6665" s="100"/>
      <c r="N6665" s="101"/>
      <c r="O6665" s="100"/>
      <c r="P6665" s="98"/>
      <c r="Q6665" s="91"/>
      <c r="R6665" s="91"/>
      <c r="S6665" s="91"/>
    </row>
    <row r="6666" spans="1:19" ht="22.5" x14ac:dyDescent="0.25">
      <c r="A6666" s="89" t="s">
        <v>13915</v>
      </c>
      <c r="B6666" s="89" t="s">
        <v>13805</v>
      </c>
      <c r="C6666" s="89"/>
      <c r="D6666" s="89" t="s">
        <v>170</v>
      </c>
      <c r="E6666" s="94" t="s">
        <v>11697</v>
      </c>
      <c r="F6666" s="95" t="s">
        <v>13916</v>
      </c>
      <c r="G6666" s="89" t="s">
        <v>970</v>
      </c>
      <c r="H6666" s="89" t="s">
        <v>13917</v>
      </c>
      <c r="I6666" s="96">
        <v>1</v>
      </c>
      <c r="J6666" s="97">
        <v>107116</v>
      </c>
      <c r="K6666" s="98">
        <f t="shared" ref="K6666:K6696" si="3569">J6666/H6666</f>
        <v>9234.14</v>
      </c>
      <c r="L6666" s="99">
        <f t="shared" ref="L6666:L6696" si="3570">$L$8</f>
        <v>1.0815399999999999</v>
      </c>
      <c r="M6666" s="100">
        <f t="shared" ref="M6666:M6696" si="3571">$M$8</f>
        <v>1.0590999999999999</v>
      </c>
      <c r="N6666" s="101">
        <f t="shared" ref="N6666:N6696" si="3572">$N$8</f>
        <v>0.97811300000000001</v>
      </c>
      <c r="O6666" s="100">
        <f t="shared" ref="O6666:O6696" si="3573">$O$8</f>
        <v>1</v>
      </c>
      <c r="P6666" s="98">
        <f t="shared" ref="P6666:P6696" si="3574">K6666*L6666*M6666*N6666*O6666</f>
        <v>10345.82</v>
      </c>
      <c r="Q6666" s="97">
        <f t="shared" ref="Q6666:Q6696" si="3575">H6666*P6666</f>
        <v>120011.51</v>
      </c>
      <c r="R6666" s="97"/>
      <c r="S6666" s="97"/>
    </row>
    <row r="6667" spans="1:19" ht="22.5" x14ac:dyDescent="0.25">
      <c r="A6667" s="89" t="s">
        <v>13918</v>
      </c>
      <c r="B6667" s="89" t="s">
        <v>13805</v>
      </c>
      <c r="C6667" s="89"/>
      <c r="D6667" s="89" t="s">
        <v>175</v>
      </c>
      <c r="E6667" s="94" t="s">
        <v>13919</v>
      </c>
      <c r="F6667" s="95" t="s">
        <v>13920</v>
      </c>
      <c r="G6667" s="89" t="s">
        <v>648</v>
      </c>
      <c r="H6667" s="89" t="s">
        <v>309</v>
      </c>
      <c r="I6667" s="96">
        <v>1</v>
      </c>
      <c r="J6667" s="97">
        <v>3866394</v>
      </c>
      <c r="K6667" s="98">
        <f t="shared" si="3569"/>
        <v>46028.5</v>
      </c>
      <c r="L6667" s="99">
        <f t="shared" si="3570"/>
        <v>1.0815399999999999</v>
      </c>
      <c r="M6667" s="100">
        <f t="shared" si="3571"/>
        <v>1.0590999999999999</v>
      </c>
      <c r="N6667" s="101">
        <f t="shared" si="3572"/>
        <v>0.97811300000000001</v>
      </c>
      <c r="O6667" s="100">
        <f t="shared" si="3573"/>
        <v>1</v>
      </c>
      <c r="P6667" s="98">
        <f t="shared" si="3574"/>
        <v>51569.8</v>
      </c>
      <c r="Q6667" s="97">
        <f t="shared" si="3575"/>
        <v>4331863.2</v>
      </c>
      <c r="R6667" s="97"/>
      <c r="S6667" s="97"/>
    </row>
    <row r="6668" spans="1:19" x14ac:dyDescent="0.25">
      <c r="A6668" s="89" t="s">
        <v>13921</v>
      </c>
      <c r="B6668" s="89" t="s">
        <v>13805</v>
      </c>
      <c r="C6668" s="89"/>
      <c r="D6668" s="89" t="s">
        <v>178</v>
      </c>
      <c r="E6668" s="94" t="s">
        <v>13922</v>
      </c>
      <c r="F6668" s="95" t="s">
        <v>13923</v>
      </c>
      <c r="G6668" s="89" t="s">
        <v>648</v>
      </c>
      <c r="H6668" s="89" t="s">
        <v>144</v>
      </c>
      <c r="I6668" s="96">
        <v>1</v>
      </c>
      <c r="J6668" s="97">
        <v>20285</v>
      </c>
      <c r="K6668" s="98">
        <f t="shared" si="3569"/>
        <v>633.91</v>
      </c>
      <c r="L6668" s="99">
        <f t="shared" si="3570"/>
        <v>1.0815399999999999</v>
      </c>
      <c r="M6668" s="100">
        <f t="shared" si="3571"/>
        <v>1.0590999999999999</v>
      </c>
      <c r="N6668" s="101">
        <f t="shared" si="3572"/>
        <v>0.97811300000000001</v>
      </c>
      <c r="O6668" s="100">
        <f t="shared" si="3573"/>
        <v>1</v>
      </c>
      <c r="P6668" s="98">
        <f t="shared" si="3574"/>
        <v>710.23</v>
      </c>
      <c r="Q6668" s="97">
        <f t="shared" si="3575"/>
        <v>22727.360000000001</v>
      </c>
      <c r="R6668" s="97"/>
      <c r="S6668" s="97"/>
    </row>
    <row r="6669" spans="1:19" ht="22.5" x14ac:dyDescent="0.25">
      <c r="A6669" s="89" t="s">
        <v>13924</v>
      </c>
      <c r="B6669" s="89" t="s">
        <v>13805</v>
      </c>
      <c r="C6669" s="89"/>
      <c r="D6669" s="89" t="s">
        <v>181</v>
      </c>
      <c r="E6669" s="94" t="s">
        <v>13925</v>
      </c>
      <c r="F6669" s="95" t="s">
        <v>13926</v>
      </c>
      <c r="G6669" s="89" t="s">
        <v>648</v>
      </c>
      <c r="H6669" s="89" t="s">
        <v>309</v>
      </c>
      <c r="I6669" s="96">
        <v>1</v>
      </c>
      <c r="J6669" s="97">
        <v>6421629</v>
      </c>
      <c r="K6669" s="98">
        <f t="shared" si="3569"/>
        <v>76447.960000000006</v>
      </c>
      <c r="L6669" s="99">
        <f t="shared" si="3570"/>
        <v>1.0815399999999999</v>
      </c>
      <c r="M6669" s="100">
        <f t="shared" si="3571"/>
        <v>1.0590999999999999</v>
      </c>
      <c r="N6669" s="101">
        <f t="shared" si="3572"/>
        <v>0.97811300000000001</v>
      </c>
      <c r="O6669" s="100">
        <f t="shared" si="3573"/>
        <v>1</v>
      </c>
      <c r="P6669" s="98">
        <f t="shared" si="3574"/>
        <v>85651.4</v>
      </c>
      <c r="Q6669" s="97">
        <f t="shared" si="3575"/>
        <v>7194717.5999999996</v>
      </c>
      <c r="R6669" s="97"/>
      <c r="S6669" s="97"/>
    </row>
    <row r="6670" spans="1:19" ht="22.5" x14ac:dyDescent="0.25">
      <c r="A6670" s="89" t="s">
        <v>13927</v>
      </c>
      <c r="B6670" s="89" t="s">
        <v>13805</v>
      </c>
      <c r="C6670" s="89"/>
      <c r="D6670" s="89" t="s">
        <v>182</v>
      </c>
      <c r="E6670" s="94" t="s">
        <v>13928</v>
      </c>
      <c r="F6670" s="95" t="s">
        <v>13929</v>
      </c>
      <c r="G6670" s="89" t="s">
        <v>648</v>
      </c>
      <c r="H6670" s="89" t="s">
        <v>144</v>
      </c>
      <c r="I6670" s="96">
        <v>1</v>
      </c>
      <c r="J6670" s="97">
        <v>50591</v>
      </c>
      <c r="K6670" s="98">
        <f t="shared" si="3569"/>
        <v>1580.97</v>
      </c>
      <c r="L6670" s="99">
        <f t="shared" si="3570"/>
        <v>1.0815399999999999</v>
      </c>
      <c r="M6670" s="100">
        <f t="shared" si="3571"/>
        <v>1.0590999999999999</v>
      </c>
      <c r="N6670" s="101">
        <f t="shared" si="3572"/>
        <v>0.97811300000000001</v>
      </c>
      <c r="O6670" s="100">
        <f t="shared" si="3573"/>
        <v>1</v>
      </c>
      <c r="P6670" s="98">
        <f t="shared" si="3574"/>
        <v>1771.3</v>
      </c>
      <c r="Q6670" s="97">
        <f t="shared" si="3575"/>
        <v>56681.599999999999</v>
      </c>
      <c r="R6670" s="97"/>
      <c r="S6670" s="97"/>
    </row>
    <row r="6671" spans="1:19" x14ac:dyDescent="0.25">
      <c r="A6671" s="89" t="s">
        <v>13930</v>
      </c>
      <c r="B6671" s="89" t="s">
        <v>13805</v>
      </c>
      <c r="C6671" s="89"/>
      <c r="D6671" s="89" t="s">
        <v>183</v>
      </c>
      <c r="E6671" s="94" t="s">
        <v>13931</v>
      </c>
      <c r="F6671" s="95" t="s">
        <v>13932</v>
      </c>
      <c r="G6671" s="89" t="s">
        <v>648</v>
      </c>
      <c r="H6671" s="89" t="s">
        <v>55</v>
      </c>
      <c r="I6671" s="96">
        <v>1</v>
      </c>
      <c r="J6671" s="97">
        <v>136556</v>
      </c>
      <c r="K6671" s="98">
        <f t="shared" si="3569"/>
        <v>17069.5</v>
      </c>
      <c r="L6671" s="99">
        <f t="shared" si="3570"/>
        <v>1.0815399999999999</v>
      </c>
      <c r="M6671" s="100">
        <f t="shared" si="3571"/>
        <v>1.0590999999999999</v>
      </c>
      <c r="N6671" s="101">
        <f t="shared" si="3572"/>
        <v>0.97811300000000001</v>
      </c>
      <c r="O6671" s="100">
        <f t="shared" si="3573"/>
        <v>1</v>
      </c>
      <c r="P6671" s="98">
        <f t="shared" si="3574"/>
        <v>19124.47</v>
      </c>
      <c r="Q6671" s="97">
        <f t="shared" si="3575"/>
        <v>152995.76</v>
      </c>
      <c r="R6671" s="97"/>
      <c r="S6671" s="97"/>
    </row>
    <row r="6672" spans="1:19" ht="22.5" x14ac:dyDescent="0.25">
      <c r="A6672" s="89" t="s">
        <v>13933</v>
      </c>
      <c r="B6672" s="89" t="s">
        <v>13805</v>
      </c>
      <c r="C6672" s="89"/>
      <c r="D6672" s="89" t="s">
        <v>191</v>
      </c>
      <c r="E6672" s="94" t="s">
        <v>13934</v>
      </c>
      <c r="F6672" s="95" t="s">
        <v>13935</v>
      </c>
      <c r="G6672" s="89" t="s">
        <v>648</v>
      </c>
      <c r="H6672" s="89" t="s">
        <v>55</v>
      </c>
      <c r="I6672" s="96">
        <v>1</v>
      </c>
      <c r="J6672" s="97">
        <v>90386</v>
      </c>
      <c r="K6672" s="98">
        <f t="shared" si="3569"/>
        <v>11298.25</v>
      </c>
      <c r="L6672" s="99">
        <f t="shared" si="3570"/>
        <v>1.0815399999999999</v>
      </c>
      <c r="M6672" s="100">
        <f t="shared" si="3571"/>
        <v>1.0590999999999999</v>
      </c>
      <c r="N6672" s="101">
        <f t="shared" si="3572"/>
        <v>0.97811300000000001</v>
      </c>
      <c r="O6672" s="100">
        <f t="shared" si="3573"/>
        <v>1</v>
      </c>
      <c r="P6672" s="98">
        <f t="shared" si="3574"/>
        <v>12658.43</v>
      </c>
      <c r="Q6672" s="97">
        <f t="shared" si="3575"/>
        <v>101267.44</v>
      </c>
      <c r="R6672" s="97"/>
      <c r="S6672" s="97"/>
    </row>
    <row r="6673" spans="1:19" x14ac:dyDescent="0.25">
      <c r="A6673" s="89" t="s">
        <v>13936</v>
      </c>
      <c r="B6673" s="89" t="s">
        <v>13805</v>
      </c>
      <c r="C6673" s="89"/>
      <c r="D6673" s="89" t="s">
        <v>194</v>
      </c>
      <c r="E6673" s="94" t="s">
        <v>11738</v>
      </c>
      <c r="F6673" s="95" t="s">
        <v>11739</v>
      </c>
      <c r="G6673" s="89" t="s">
        <v>970</v>
      </c>
      <c r="H6673" s="89" t="s">
        <v>1265</v>
      </c>
      <c r="I6673" s="96">
        <v>1</v>
      </c>
      <c r="J6673" s="97">
        <v>10893</v>
      </c>
      <c r="K6673" s="98">
        <f t="shared" si="3569"/>
        <v>13616.25</v>
      </c>
      <c r="L6673" s="99">
        <f t="shared" si="3570"/>
        <v>1.0815399999999999</v>
      </c>
      <c r="M6673" s="100">
        <f t="shared" si="3571"/>
        <v>1.0590999999999999</v>
      </c>
      <c r="N6673" s="101">
        <f t="shared" si="3572"/>
        <v>0.97811300000000001</v>
      </c>
      <c r="O6673" s="100">
        <f t="shared" si="3573"/>
        <v>1</v>
      </c>
      <c r="P6673" s="98">
        <f t="shared" si="3574"/>
        <v>15255.49</v>
      </c>
      <c r="Q6673" s="97">
        <f t="shared" si="3575"/>
        <v>12204.39</v>
      </c>
      <c r="R6673" s="97"/>
      <c r="S6673" s="97"/>
    </row>
    <row r="6674" spans="1:19" ht="22.5" x14ac:dyDescent="0.25">
      <c r="A6674" s="89" t="s">
        <v>13937</v>
      </c>
      <c r="B6674" s="89" t="s">
        <v>13805</v>
      </c>
      <c r="C6674" s="89"/>
      <c r="D6674" s="89" t="s">
        <v>196</v>
      </c>
      <c r="E6674" s="94" t="s">
        <v>11741</v>
      </c>
      <c r="F6674" s="95" t="s">
        <v>11742</v>
      </c>
      <c r="G6674" s="89" t="s">
        <v>648</v>
      </c>
      <c r="H6674" s="89" t="s">
        <v>55</v>
      </c>
      <c r="I6674" s="96">
        <v>1</v>
      </c>
      <c r="J6674" s="97">
        <v>10801</v>
      </c>
      <c r="K6674" s="98">
        <f t="shared" si="3569"/>
        <v>1350.13</v>
      </c>
      <c r="L6674" s="99">
        <f t="shared" si="3570"/>
        <v>1.0815399999999999</v>
      </c>
      <c r="M6674" s="100">
        <f t="shared" si="3571"/>
        <v>1.0590999999999999</v>
      </c>
      <c r="N6674" s="101">
        <f t="shared" si="3572"/>
        <v>0.97811300000000001</v>
      </c>
      <c r="O6674" s="100">
        <f t="shared" si="3573"/>
        <v>1</v>
      </c>
      <c r="P6674" s="98">
        <f t="shared" si="3574"/>
        <v>1512.67</v>
      </c>
      <c r="Q6674" s="97">
        <f t="shared" si="3575"/>
        <v>12101.36</v>
      </c>
      <c r="R6674" s="97"/>
      <c r="S6674" s="97"/>
    </row>
    <row r="6675" spans="1:19" x14ac:dyDescent="0.25">
      <c r="A6675" s="89" t="s">
        <v>13938</v>
      </c>
      <c r="B6675" s="89" t="s">
        <v>13805</v>
      </c>
      <c r="C6675" s="89"/>
      <c r="D6675" s="89" t="s">
        <v>201</v>
      </c>
      <c r="E6675" s="94" t="s">
        <v>13939</v>
      </c>
      <c r="F6675" s="95" t="s">
        <v>13940</v>
      </c>
      <c r="G6675" s="89" t="s">
        <v>502</v>
      </c>
      <c r="H6675" s="89" t="s">
        <v>13941</v>
      </c>
      <c r="I6675" s="96">
        <v>1</v>
      </c>
      <c r="J6675" s="97">
        <v>118347</v>
      </c>
      <c r="K6675" s="98">
        <f t="shared" si="3569"/>
        <v>64883.22</v>
      </c>
      <c r="L6675" s="99">
        <f t="shared" si="3570"/>
        <v>1.0815399999999999</v>
      </c>
      <c r="M6675" s="100">
        <f t="shared" si="3571"/>
        <v>1.0590999999999999</v>
      </c>
      <c r="N6675" s="101">
        <f t="shared" si="3572"/>
        <v>0.97811300000000001</v>
      </c>
      <c r="O6675" s="100">
        <f t="shared" si="3573"/>
        <v>1</v>
      </c>
      <c r="P6675" s="98">
        <f t="shared" si="3574"/>
        <v>72694.399999999994</v>
      </c>
      <c r="Q6675" s="97">
        <f t="shared" si="3575"/>
        <v>132594.59</v>
      </c>
      <c r="R6675" s="97"/>
      <c r="S6675" s="97"/>
    </row>
    <row r="6676" spans="1:19" ht="22.5" x14ac:dyDescent="0.25">
      <c r="A6676" s="89" t="s">
        <v>13942</v>
      </c>
      <c r="B6676" s="89" t="s">
        <v>13805</v>
      </c>
      <c r="C6676" s="89"/>
      <c r="D6676" s="89" t="s">
        <v>204</v>
      </c>
      <c r="E6676" s="94" t="s">
        <v>13943</v>
      </c>
      <c r="F6676" s="95" t="s">
        <v>13944</v>
      </c>
      <c r="G6676" s="89" t="s">
        <v>502</v>
      </c>
      <c r="H6676" s="89" t="s">
        <v>13945</v>
      </c>
      <c r="I6676" s="96">
        <v>1</v>
      </c>
      <c r="J6676" s="97">
        <v>-66213</v>
      </c>
      <c r="K6676" s="98">
        <f t="shared" si="3569"/>
        <v>36300.99</v>
      </c>
      <c r="L6676" s="99">
        <f t="shared" si="3570"/>
        <v>1.0815399999999999</v>
      </c>
      <c r="M6676" s="100">
        <f t="shared" si="3571"/>
        <v>1.0590999999999999</v>
      </c>
      <c r="N6676" s="101">
        <f t="shared" si="3572"/>
        <v>0.97811300000000001</v>
      </c>
      <c r="O6676" s="100">
        <f t="shared" si="3573"/>
        <v>1</v>
      </c>
      <c r="P6676" s="98">
        <f t="shared" si="3574"/>
        <v>40671.21</v>
      </c>
      <c r="Q6676" s="97">
        <f t="shared" si="3575"/>
        <v>-74184.289999999994</v>
      </c>
      <c r="R6676" s="97"/>
      <c r="S6676" s="97"/>
    </row>
    <row r="6677" spans="1:19" ht="22.5" x14ac:dyDescent="0.25">
      <c r="A6677" s="89" t="s">
        <v>13946</v>
      </c>
      <c r="B6677" s="89" t="s">
        <v>13805</v>
      </c>
      <c r="C6677" s="89"/>
      <c r="D6677" s="89" t="s">
        <v>206</v>
      </c>
      <c r="E6677" s="94" t="s">
        <v>13947</v>
      </c>
      <c r="F6677" s="95" t="s">
        <v>13948</v>
      </c>
      <c r="G6677" s="89" t="s">
        <v>648</v>
      </c>
      <c r="H6677" s="89" t="s">
        <v>55</v>
      </c>
      <c r="I6677" s="96">
        <v>1</v>
      </c>
      <c r="J6677" s="97">
        <v>404559</v>
      </c>
      <c r="K6677" s="98">
        <f t="shared" si="3569"/>
        <v>50569.88</v>
      </c>
      <c r="L6677" s="99">
        <f t="shared" si="3570"/>
        <v>1.0815399999999999</v>
      </c>
      <c r="M6677" s="100">
        <f t="shared" si="3571"/>
        <v>1.0590999999999999</v>
      </c>
      <c r="N6677" s="101">
        <f t="shared" si="3572"/>
        <v>0.97811300000000001</v>
      </c>
      <c r="O6677" s="100">
        <f t="shared" si="3573"/>
        <v>1</v>
      </c>
      <c r="P6677" s="98">
        <f t="shared" si="3574"/>
        <v>56657.9</v>
      </c>
      <c r="Q6677" s="97">
        <f t="shared" si="3575"/>
        <v>453263.2</v>
      </c>
      <c r="R6677" s="97"/>
      <c r="S6677" s="97"/>
    </row>
    <row r="6678" spans="1:19" x14ac:dyDescent="0.25">
      <c r="A6678" s="89" t="s">
        <v>13949</v>
      </c>
      <c r="B6678" s="89" t="s">
        <v>13805</v>
      </c>
      <c r="C6678" s="89"/>
      <c r="D6678" s="89" t="s">
        <v>207</v>
      </c>
      <c r="E6678" s="94" t="s">
        <v>13950</v>
      </c>
      <c r="F6678" s="95" t="s">
        <v>13951</v>
      </c>
      <c r="G6678" s="89" t="s">
        <v>648</v>
      </c>
      <c r="H6678" s="89" t="s">
        <v>60</v>
      </c>
      <c r="I6678" s="96">
        <v>1</v>
      </c>
      <c r="J6678" s="97">
        <v>287276</v>
      </c>
      <c r="K6678" s="98">
        <f t="shared" si="3569"/>
        <v>28727.599999999999</v>
      </c>
      <c r="L6678" s="99">
        <f t="shared" si="3570"/>
        <v>1.0815399999999999</v>
      </c>
      <c r="M6678" s="100">
        <f t="shared" si="3571"/>
        <v>1.0590999999999999</v>
      </c>
      <c r="N6678" s="101">
        <f t="shared" si="3572"/>
        <v>0.97811300000000001</v>
      </c>
      <c r="O6678" s="100">
        <f t="shared" si="3573"/>
        <v>1</v>
      </c>
      <c r="P6678" s="98">
        <f t="shared" si="3574"/>
        <v>32186.07</v>
      </c>
      <c r="Q6678" s="97">
        <f t="shared" si="3575"/>
        <v>321860.7</v>
      </c>
      <c r="R6678" s="97"/>
      <c r="S6678" s="97"/>
    </row>
    <row r="6679" spans="1:19" ht="22.5" x14ac:dyDescent="0.25">
      <c r="A6679" s="89" t="s">
        <v>13952</v>
      </c>
      <c r="B6679" s="89" t="s">
        <v>13805</v>
      </c>
      <c r="C6679" s="89"/>
      <c r="D6679" s="89" t="s">
        <v>208</v>
      </c>
      <c r="E6679" s="94" t="s">
        <v>13953</v>
      </c>
      <c r="F6679" s="95" t="s">
        <v>13954</v>
      </c>
      <c r="G6679" s="89" t="s">
        <v>648</v>
      </c>
      <c r="H6679" s="89" t="s">
        <v>60</v>
      </c>
      <c r="I6679" s="96">
        <v>1</v>
      </c>
      <c r="J6679" s="97">
        <v>925225</v>
      </c>
      <c r="K6679" s="98">
        <f t="shared" si="3569"/>
        <v>92522.5</v>
      </c>
      <c r="L6679" s="99">
        <f t="shared" si="3570"/>
        <v>1.0815399999999999</v>
      </c>
      <c r="M6679" s="100">
        <f t="shared" si="3571"/>
        <v>1.0590999999999999</v>
      </c>
      <c r="N6679" s="101">
        <f t="shared" si="3572"/>
        <v>0.97811300000000001</v>
      </c>
      <c r="O6679" s="100">
        <f t="shared" si="3573"/>
        <v>1</v>
      </c>
      <c r="P6679" s="98">
        <f t="shared" si="3574"/>
        <v>103661.13</v>
      </c>
      <c r="Q6679" s="97">
        <f t="shared" si="3575"/>
        <v>1036611.3</v>
      </c>
      <c r="R6679" s="97"/>
      <c r="S6679" s="97"/>
    </row>
    <row r="6680" spans="1:19" x14ac:dyDescent="0.25">
      <c r="A6680" s="89" t="s">
        <v>13955</v>
      </c>
      <c r="B6680" s="89" t="s">
        <v>13805</v>
      </c>
      <c r="C6680" s="89"/>
      <c r="D6680" s="89" t="s">
        <v>220</v>
      </c>
      <c r="E6680" s="94" t="s">
        <v>11794</v>
      </c>
      <c r="F6680" s="95" t="s">
        <v>11795</v>
      </c>
      <c r="G6680" s="89" t="s">
        <v>648</v>
      </c>
      <c r="H6680" s="89" t="s">
        <v>126</v>
      </c>
      <c r="I6680" s="96">
        <v>1</v>
      </c>
      <c r="J6680" s="97">
        <v>57285</v>
      </c>
      <c r="K6680" s="98">
        <f t="shared" si="3569"/>
        <v>2203.27</v>
      </c>
      <c r="L6680" s="99">
        <f t="shared" si="3570"/>
        <v>1.0815399999999999</v>
      </c>
      <c r="M6680" s="100">
        <f t="shared" si="3571"/>
        <v>1.0590999999999999</v>
      </c>
      <c r="N6680" s="101">
        <f t="shared" si="3572"/>
        <v>0.97811300000000001</v>
      </c>
      <c r="O6680" s="100">
        <f t="shared" si="3573"/>
        <v>1</v>
      </c>
      <c r="P6680" s="98">
        <f t="shared" si="3574"/>
        <v>2468.52</v>
      </c>
      <c r="Q6680" s="97">
        <f t="shared" si="3575"/>
        <v>64181.52</v>
      </c>
      <c r="R6680" s="97"/>
      <c r="S6680" s="97"/>
    </row>
    <row r="6681" spans="1:19" ht="22.5" x14ac:dyDescent="0.25">
      <c r="A6681" s="89" t="s">
        <v>13956</v>
      </c>
      <c r="B6681" s="89" t="s">
        <v>13805</v>
      </c>
      <c r="C6681" s="89"/>
      <c r="D6681" s="89" t="s">
        <v>223</v>
      </c>
      <c r="E6681" s="94" t="s">
        <v>13957</v>
      </c>
      <c r="F6681" s="95" t="s">
        <v>13958</v>
      </c>
      <c r="G6681" s="89" t="s">
        <v>648</v>
      </c>
      <c r="H6681" s="89" t="s">
        <v>126</v>
      </c>
      <c r="I6681" s="96">
        <v>1</v>
      </c>
      <c r="J6681" s="97">
        <v>79560</v>
      </c>
      <c r="K6681" s="98">
        <f t="shared" si="3569"/>
        <v>3060</v>
      </c>
      <c r="L6681" s="99">
        <f t="shared" si="3570"/>
        <v>1.0815399999999999</v>
      </c>
      <c r="M6681" s="100">
        <f t="shared" si="3571"/>
        <v>1.0590999999999999</v>
      </c>
      <c r="N6681" s="101">
        <f t="shared" si="3572"/>
        <v>0.97811300000000001</v>
      </c>
      <c r="O6681" s="100">
        <f t="shared" si="3573"/>
        <v>1</v>
      </c>
      <c r="P6681" s="98">
        <f t="shared" si="3574"/>
        <v>3428.39</v>
      </c>
      <c r="Q6681" s="97">
        <f t="shared" si="3575"/>
        <v>89138.14</v>
      </c>
      <c r="R6681" s="97"/>
      <c r="S6681" s="97"/>
    </row>
    <row r="6682" spans="1:19" x14ac:dyDescent="0.25">
      <c r="A6682" s="89" t="s">
        <v>13959</v>
      </c>
      <c r="B6682" s="89" t="s">
        <v>13805</v>
      </c>
      <c r="C6682" s="89"/>
      <c r="D6682" s="89" t="s">
        <v>226</v>
      </c>
      <c r="E6682" s="94" t="s">
        <v>13939</v>
      </c>
      <c r="F6682" s="95" t="s">
        <v>13940</v>
      </c>
      <c r="G6682" s="89" t="s">
        <v>502</v>
      </c>
      <c r="H6682" s="89" t="s">
        <v>13960</v>
      </c>
      <c r="I6682" s="96">
        <v>1</v>
      </c>
      <c r="J6682" s="97">
        <v>702805</v>
      </c>
      <c r="K6682" s="98">
        <f t="shared" si="3569"/>
        <v>64882.29</v>
      </c>
      <c r="L6682" s="99">
        <f t="shared" si="3570"/>
        <v>1.0815399999999999</v>
      </c>
      <c r="M6682" s="100">
        <f t="shared" si="3571"/>
        <v>1.0590999999999999</v>
      </c>
      <c r="N6682" s="101">
        <f t="shared" si="3572"/>
        <v>0.97811300000000001</v>
      </c>
      <c r="O6682" s="100">
        <f t="shared" si="3573"/>
        <v>1</v>
      </c>
      <c r="P6682" s="98">
        <f t="shared" si="3574"/>
        <v>72693.36</v>
      </c>
      <c r="Q6682" s="97">
        <f t="shared" si="3575"/>
        <v>787414.48</v>
      </c>
      <c r="R6682" s="97"/>
      <c r="S6682" s="97"/>
    </row>
    <row r="6683" spans="1:19" ht="22.5" x14ac:dyDescent="0.25">
      <c r="A6683" s="89" t="s">
        <v>13961</v>
      </c>
      <c r="B6683" s="89" t="s">
        <v>13805</v>
      </c>
      <c r="C6683" s="89"/>
      <c r="D6683" s="89" t="s">
        <v>229</v>
      </c>
      <c r="E6683" s="94" t="s">
        <v>13943</v>
      </c>
      <c r="F6683" s="95" t="s">
        <v>13944</v>
      </c>
      <c r="G6683" s="89" t="s">
        <v>502</v>
      </c>
      <c r="H6683" s="89" t="s">
        <v>13962</v>
      </c>
      <c r="I6683" s="96">
        <v>1</v>
      </c>
      <c r="J6683" s="97">
        <v>-393209</v>
      </c>
      <c r="K6683" s="98">
        <f t="shared" si="3569"/>
        <v>36300.68</v>
      </c>
      <c r="L6683" s="99">
        <f t="shared" si="3570"/>
        <v>1.0815399999999999</v>
      </c>
      <c r="M6683" s="100">
        <f t="shared" si="3571"/>
        <v>1.0590999999999999</v>
      </c>
      <c r="N6683" s="101">
        <f t="shared" si="3572"/>
        <v>0.97811300000000001</v>
      </c>
      <c r="O6683" s="100">
        <f t="shared" si="3573"/>
        <v>1</v>
      </c>
      <c r="P6683" s="98">
        <f t="shared" si="3574"/>
        <v>40670.86</v>
      </c>
      <c r="Q6683" s="97">
        <f t="shared" si="3575"/>
        <v>-440546.76</v>
      </c>
      <c r="R6683" s="97"/>
      <c r="S6683" s="97"/>
    </row>
    <row r="6684" spans="1:19" ht="22.5" x14ac:dyDescent="0.25">
      <c r="A6684" s="89" t="s">
        <v>13963</v>
      </c>
      <c r="B6684" s="89" t="s">
        <v>13805</v>
      </c>
      <c r="C6684" s="89"/>
      <c r="D6684" s="89" t="s">
        <v>231</v>
      </c>
      <c r="E6684" s="94" t="s">
        <v>13964</v>
      </c>
      <c r="F6684" s="95" t="s">
        <v>13965</v>
      </c>
      <c r="G6684" s="89" t="s">
        <v>648</v>
      </c>
      <c r="H6684" s="89" t="s">
        <v>34</v>
      </c>
      <c r="I6684" s="96">
        <v>1</v>
      </c>
      <c r="J6684" s="97">
        <v>465195</v>
      </c>
      <c r="K6684" s="98">
        <f t="shared" si="3569"/>
        <v>116298.75</v>
      </c>
      <c r="L6684" s="99">
        <f t="shared" si="3570"/>
        <v>1.0815399999999999</v>
      </c>
      <c r="M6684" s="100">
        <f t="shared" si="3571"/>
        <v>1.0590999999999999</v>
      </c>
      <c r="N6684" s="101">
        <f t="shared" si="3572"/>
        <v>0.97811300000000001</v>
      </c>
      <c r="O6684" s="100">
        <f t="shared" si="3573"/>
        <v>1</v>
      </c>
      <c r="P6684" s="98">
        <f t="shared" si="3574"/>
        <v>130299.76</v>
      </c>
      <c r="Q6684" s="97">
        <f t="shared" si="3575"/>
        <v>521199.04</v>
      </c>
      <c r="R6684" s="97"/>
      <c r="S6684" s="97"/>
    </row>
    <row r="6685" spans="1:19" ht="22.5" x14ac:dyDescent="0.25">
      <c r="A6685" s="89" t="s">
        <v>13966</v>
      </c>
      <c r="B6685" s="89" t="s">
        <v>13805</v>
      </c>
      <c r="C6685" s="89"/>
      <c r="D6685" s="89" t="s">
        <v>236</v>
      </c>
      <c r="E6685" s="94" t="s">
        <v>13967</v>
      </c>
      <c r="F6685" s="95" t="s">
        <v>13968</v>
      </c>
      <c r="G6685" s="89" t="s">
        <v>648</v>
      </c>
      <c r="H6685" s="89" t="s">
        <v>151</v>
      </c>
      <c r="I6685" s="96">
        <v>1</v>
      </c>
      <c r="J6685" s="97">
        <v>2155813</v>
      </c>
      <c r="K6685" s="98">
        <f t="shared" si="3569"/>
        <v>63406.26</v>
      </c>
      <c r="L6685" s="99">
        <f t="shared" si="3570"/>
        <v>1.0815399999999999</v>
      </c>
      <c r="M6685" s="100">
        <f t="shared" si="3571"/>
        <v>1.0590999999999999</v>
      </c>
      <c r="N6685" s="101">
        <f t="shared" si="3572"/>
        <v>0.97811300000000001</v>
      </c>
      <c r="O6685" s="100">
        <f t="shared" si="3573"/>
        <v>1</v>
      </c>
      <c r="P6685" s="98">
        <f t="shared" si="3574"/>
        <v>71039.64</v>
      </c>
      <c r="Q6685" s="97">
        <f t="shared" si="3575"/>
        <v>2415347.7599999998</v>
      </c>
      <c r="R6685" s="97"/>
      <c r="S6685" s="97"/>
    </row>
    <row r="6686" spans="1:19" x14ac:dyDescent="0.25">
      <c r="A6686" s="89" t="s">
        <v>13969</v>
      </c>
      <c r="B6686" s="89" t="s">
        <v>13805</v>
      </c>
      <c r="C6686" s="89"/>
      <c r="D6686" s="89" t="s">
        <v>239</v>
      </c>
      <c r="E6686" s="94" t="s">
        <v>13970</v>
      </c>
      <c r="F6686" s="95" t="s">
        <v>13971</v>
      </c>
      <c r="G6686" s="89" t="s">
        <v>502</v>
      </c>
      <c r="H6686" s="89" t="s">
        <v>10379</v>
      </c>
      <c r="I6686" s="96">
        <v>1</v>
      </c>
      <c r="J6686" s="97">
        <v>11344</v>
      </c>
      <c r="K6686" s="98">
        <f t="shared" si="3569"/>
        <v>92679.74</v>
      </c>
      <c r="L6686" s="99">
        <f t="shared" si="3570"/>
        <v>1.0815399999999999</v>
      </c>
      <c r="M6686" s="100">
        <f t="shared" si="3571"/>
        <v>1.0590999999999999</v>
      </c>
      <c r="N6686" s="101">
        <f t="shared" si="3572"/>
        <v>0.97811300000000001</v>
      </c>
      <c r="O6686" s="100">
        <f t="shared" si="3573"/>
        <v>1</v>
      </c>
      <c r="P6686" s="98">
        <f t="shared" si="3574"/>
        <v>103837.3</v>
      </c>
      <c r="Q6686" s="97">
        <f t="shared" si="3575"/>
        <v>12709.69</v>
      </c>
      <c r="R6686" s="97"/>
      <c r="S6686" s="97"/>
    </row>
    <row r="6687" spans="1:19" ht="22.5" x14ac:dyDescent="0.25">
      <c r="A6687" s="89" t="s">
        <v>13972</v>
      </c>
      <c r="B6687" s="89" t="s">
        <v>13805</v>
      </c>
      <c r="C6687" s="89"/>
      <c r="D6687" s="89" t="s">
        <v>241</v>
      </c>
      <c r="E6687" s="94" t="s">
        <v>13973</v>
      </c>
      <c r="F6687" s="95" t="s">
        <v>13974</v>
      </c>
      <c r="G6687" s="89" t="s">
        <v>502</v>
      </c>
      <c r="H6687" s="89" t="s">
        <v>13975</v>
      </c>
      <c r="I6687" s="96">
        <v>1</v>
      </c>
      <c r="J6687" s="97">
        <v>-6073</v>
      </c>
      <c r="K6687" s="98">
        <f t="shared" si="3569"/>
        <v>49616.01</v>
      </c>
      <c r="L6687" s="99">
        <f t="shared" si="3570"/>
        <v>1.0815399999999999</v>
      </c>
      <c r="M6687" s="100">
        <f t="shared" si="3571"/>
        <v>1.0590999999999999</v>
      </c>
      <c r="N6687" s="101">
        <f t="shared" si="3572"/>
        <v>0.97811300000000001</v>
      </c>
      <c r="O6687" s="100">
        <f t="shared" si="3573"/>
        <v>1</v>
      </c>
      <c r="P6687" s="98">
        <f t="shared" si="3574"/>
        <v>55589.2</v>
      </c>
      <c r="Q6687" s="97">
        <f t="shared" si="3575"/>
        <v>-6804.12</v>
      </c>
      <c r="R6687" s="97"/>
      <c r="S6687" s="97"/>
    </row>
    <row r="6688" spans="1:19" ht="22.5" x14ac:dyDescent="0.25">
      <c r="A6688" s="89" t="s">
        <v>13976</v>
      </c>
      <c r="B6688" s="89" t="s">
        <v>13805</v>
      </c>
      <c r="C6688" s="89"/>
      <c r="D6688" s="89" t="s">
        <v>243</v>
      </c>
      <c r="E6688" s="94" t="s">
        <v>13977</v>
      </c>
      <c r="F6688" s="95" t="s">
        <v>13978</v>
      </c>
      <c r="G6688" s="89" t="s">
        <v>648</v>
      </c>
      <c r="H6688" s="89" t="s">
        <v>55</v>
      </c>
      <c r="I6688" s="96">
        <v>1</v>
      </c>
      <c r="J6688" s="97">
        <v>49640</v>
      </c>
      <c r="K6688" s="98">
        <f t="shared" si="3569"/>
        <v>6205</v>
      </c>
      <c r="L6688" s="99">
        <f t="shared" si="3570"/>
        <v>1.0815399999999999</v>
      </c>
      <c r="M6688" s="100">
        <f t="shared" si="3571"/>
        <v>1.0590999999999999</v>
      </c>
      <c r="N6688" s="101">
        <f t="shared" si="3572"/>
        <v>0.97811300000000001</v>
      </c>
      <c r="O6688" s="100">
        <f t="shared" si="3573"/>
        <v>1</v>
      </c>
      <c r="P6688" s="98">
        <f t="shared" si="3574"/>
        <v>6952.01</v>
      </c>
      <c r="Q6688" s="97">
        <f t="shared" si="3575"/>
        <v>55616.08</v>
      </c>
      <c r="R6688" s="97"/>
      <c r="S6688" s="97"/>
    </row>
    <row r="6689" spans="1:19" x14ac:dyDescent="0.25">
      <c r="A6689" s="89" t="s">
        <v>13979</v>
      </c>
      <c r="B6689" s="89" t="s">
        <v>13805</v>
      </c>
      <c r="C6689" s="89"/>
      <c r="D6689" s="89" t="s">
        <v>248</v>
      </c>
      <c r="E6689" s="94" t="s">
        <v>13980</v>
      </c>
      <c r="F6689" s="95" t="s">
        <v>13981</v>
      </c>
      <c r="G6689" s="89" t="s">
        <v>648</v>
      </c>
      <c r="H6689" s="89" t="s">
        <v>90</v>
      </c>
      <c r="I6689" s="96">
        <v>1</v>
      </c>
      <c r="J6689" s="97">
        <v>44217</v>
      </c>
      <c r="K6689" s="98">
        <f t="shared" si="3569"/>
        <v>2456.5</v>
      </c>
      <c r="L6689" s="99">
        <f t="shared" si="3570"/>
        <v>1.0815399999999999</v>
      </c>
      <c r="M6689" s="100">
        <f t="shared" si="3571"/>
        <v>1.0590999999999999</v>
      </c>
      <c r="N6689" s="101">
        <f t="shared" si="3572"/>
        <v>0.97811300000000001</v>
      </c>
      <c r="O6689" s="100">
        <f t="shared" si="3573"/>
        <v>1</v>
      </c>
      <c r="P6689" s="98">
        <f t="shared" si="3574"/>
        <v>2752.23</v>
      </c>
      <c r="Q6689" s="97">
        <f t="shared" si="3575"/>
        <v>49540.14</v>
      </c>
      <c r="R6689" s="97"/>
      <c r="S6689" s="97"/>
    </row>
    <row r="6690" spans="1:19" ht="22.5" x14ac:dyDescent="0.25">
      <c r="A6690" s="89" t="s">
        <v>13982</v>
      </c>
      <c r="B6690" s="89" t="s">
        <v>13805</v>
      </c>
      <c r="C6690" s="89"/>
      <c r="D6690" s="89" t="s">
        <v>251</v>
      </c>
      <c r="E6690" s="94" t="s">
        <v>13983</v>
      </c>
      <c r="F6690" s="95" t="s">
        <v>13984</v>
      </c>
      <c r="G6690" s="89" t="s">
        <v>648</v>
      </c>
      <c r="H6690" s="89" t="s">
        <v>90</v>
      </c>
      <c r="I6690" s="96">
        <v>1</v>
      </c>
      <c r="J6690" s="97">
        <v>1203103</v>
      </c>
      <c r="K6690" s="98">
        <f t="shared" si="3569"/>
        <v>66839.06</v>
      </c>
      <c r="L6690" s="99">
        <f t="shared" si="3570"/>
        <v>1.0815399999999999</v>
      </c>
      <c r="M6690" s="100">
        <f t="shared" si="3571"/>
        <v>1.0590999999999999</v>
      </c>
      <c r="N6690" s="101">
        <f t="shared" si="3572"/>
        <v>0.97811300000000001</v>
      </c>
      <c r="O6690" s="100">
        <f t="shared" si="3573"/>
        <v>1</v>
      </c>
      <c r="P6690" s="98">
        <f t="shared" si="3574"/>
        <v>74885.7</v>
      </c>
      <c r="Q6690" s="97">
        <f t="shared" si="3575"/>
        <v>1347942.6</v>
      </c>
      <c r="R6690" s="97"/>
      <c r="S6690" s="97"/>
    </row>
    <row r="6691" spans="1:19" ht="22.5" x14ac:dyDescent="0.25">
      <c r="A6691" s="89" t="s">
        <v>13985</v>
      </c>
      <c r="B6691" s="89" t="s">
        <v>13805</v>
      </c>
      <c r="C6691" s="89"/>
      <c r="D6691" s="89" t="s">
        <v>254</v>
      </c>
      <c r="E6691" s="94" t="s">
        <v>13950</v>
      </c>
      <c r="F6691" s="95" t="s">
        <v>13986</v>
      </c>
      <c r="G6691" s="89" t="s">
        <v>648</v>
      </c>
      <c r="H6691" s="89" t="s">
        <v>201</v>
      </c>
      <c r="I6691" s="96">
        <v>1</v>
      </c>
      <c r="J6691" s="97">
        <v>1436382</v>
      </c>
      <c r="K6691" s="98">
        <f t="shared" si="3569"/>
        <v>28727.64</v>
      </c>
      <c r="L6691" s="99">
        <f t="shared" si="3570"/>
        <v>1.0815399999999999</v>
      </c>
      <c r="M6691" s="100">
        <f t="shared" si="3571"/>
        <v>1.0590999999999999</v>
      </c>
      <c r="N6691" s="101">
        <f t="shared" si="3572"/>
        <v>0.97811300000000001</v>
      </c>
      <c r="O6691" s="100">
        <f t="shared" si="3573"/>
        <v>1</v>
      </c>
      <c r="P6691" s="98">
        <f t="shared" si="3574"/>
        <v>32186.11</v>
      </c>
      <c r="Q6691" s="97">
        <f t="shared" si="3575"/>
        <v>1609305.5</v>
      </c>
      <c r="R6691" s="97"/>
      <c r="S6691" s="97"/>
    </row>
    <row r="6692" spans="1:19" ht="22.5" x14ac:dyDescent="0.25">
      <c r="A6692" s="89" t="s">
        <v>13987</v>
      </c>
      <c r="B6692" s="89" t="s">
        <v>13805</v>
      </c>
      <c r="C6692" s="89"/>
      <c r="D6692" s="89" t="s">
        <v>256</v>
      </c>
      <c r="E6692" s="94" t="s">
        <v>13988</v>
      </c>
      <c r="F6692" s="95" t="s">
        <v>13989</v>
      </c>
      <c r="G6692" s="89" t="s">
        <v>648</v>
      </c>
      <c r="H6692" s="89" t="s">
        <v>201</v>
      </c>
      <c r="I6692" s="96">
        <v>1</v>
      </c>
      <c r="J6692" s="97">
        <v>4275501</v>
      </c>
      <c r="K6692" s="98">
        <f t="shared" si="3569"/>
        <v>85510.02</v>
      </c>
      <c r="L6692" s="99">
        <f t="shared" si="3570"/>
        <v>1.0815399999999999</v>
      </c>
      <c r="M6692" s="100">
        <f t="shared" si="3571"/>
        <v>1.0590999999999999</v>
      </c>
      <c r="N6692" s="101">
        <f t="shared" si="3572"/>
        <v>0.97811300000000001</v>
      </c>
      <c r="O6692" s="100">
        <f t="shared" si="3573"/>
        <v>1</v>
      </c>
      <c r="P6692" s="98">
        <f t="shared" si="3574"/>
        <v>95804.43</v>
      </c>
      <c r="Q6692" s="97">
        <f t="shared" si="3575"/>
        <v>4790221.5</v>
      </c>
      <c r="R6692" s="97"/>
      <c r="S6692" s="97"/>
    </row>
    <row r="6693" spans="1:19" x14ac:dyDescent="0.25">
      <c r="A6693" s="89" t="s">
        <v>13990</v>
      </c>
      <c r="B6693" s="89" t="s">
        <v>13805</v>
      </c>
      <c r="C6693" s="89"/>
      <c r="D6693" s="89" t="s">
        <v>260</v>
      </c>
      <c r="E6693" s="94" t="s">
        <v>1175</v>
      </c>
      <c r="F6693" s="95" t="s">
        <v>1176</v>
      </c>
      <c r="G6693" s="89" t="s">
        <v>652</v>
      </c>
      <c r="H6693" s="89" t="s">
        <v>34</v>
      </c>
      <c r="I6693" s="96">
        <v>1</v>
      </c>
      <c r="J6693" s="97">
        <v>839</v>
      </c>
      <c r="K6693" s="98">
        <f t="shared" si="3569"/>
        <v>209.75</v>
      </c>
      <c r="L6693" s="99">
        <f t="shared" si="3570"/>
        <v>1.0815399999999999</v>
      </c>
      <c r="M6693" s="100">
        <f t="shared" si="3571"/>
        <v>1.0590999999999999</v>
      </c>
      <c r="N6693" s="101">
        <f t="shared" si="3572"/>
        <v>0.97811300000000001</v>
      </c>
      <c r="O6693" s="100">
        <f t="shared" si="3573"/>
        <v>1</v>
      </c>
      <c r="P6693" s="98">
        <f t="shared" si="3574"/>
        <v>235</v>
      </c>
      <c r="Q6693" s="97">
        <f t="shared" si="3575"/>
        <v>940</v>
      </c>
      <c r="R6693" s="97"/>
      <c r="S6693" s="97"/>
    </row>
    <row r="6694" spans="1:19" x14ac:dyDescent="0.25">
      <c r="A6694" s="89" t="s">
        <v>13991</v>
      </c>
      <c r="B6694" s="89" t="s">
        <v>13805</v>
      </c>
      <c r="C6694" s="89" t="s">
        <v>17297</v>
      </c>
      <c r="D6694" s="89" t="s">
        <v>263</v>
      </c>
      <c r="E6694" s="94" t="s">
        <v>1178</v>
      </c>
      <c r="F6694" s="95" t="s">
        <v>1179</v>
      </c>
      <c r="G6694" s="89" t="s">
        <v>652</v>
      </c>
      <c r="H6694" s="89" t="s">
        <v>34</v>
      </c>
      <c r="I6694" s="96">
        <v>1</v>
      </c>
      <c r="J6694" s="97">
        <v>1749</v>
      </c>
      <c r="K6694" s="98">
        <f t="shared" si="3569"/>
        <v>437.25</v>
      </c>
      <c r="L6694" s="99">
        <f t="shared" si="3570"/>
        <v>1.0815399999999999</v>
      </c>
      <c r="M6694" s="100">
        <f t="shared" si="3571"/>
        <v>1.0590999999999999</v>
      </c>
      <c r="N6694" s="101">
        <f t="shared" si="3572"/>
        <v>0.97811300000000001</v>
      </c>
      <c r="O6694" s="100">
        <f t="shared" si="3573"/>
        <v>1</v>
      </c>
      <c r="P6694" s="98">
        <f t="shared" si="3574"/>
        <v>489.89</v>
      </c>
      <c r="Q6694" s="97">
        <f t="shared" si="3575"/>
        <v>1959.56</v>
      </c>
      <c r="R6694" s="97">
        <f t="shared" ref="R6694" si="3576">Q6694</f>
        <v>1959.56</v>
      </c>
      <c r="S6694" s="97"/>
    </row>
    <row r="6695" spans="1:19" ht="22.5" x14ac:dyDescent="0.25">
      <c r="A6695" s="89" t="s">
        <v>13992</v>
      </c>
      <c r="B6695" s="89" t="s">
        <v>13805</v>
      </c>
      <c r="C6695" s="89"/>
      <c r="D6695" s="89" t="s">
        <v>265</v>
      </c>
      <c r="E6695" s="94" t="s">
        <v>13993</v>
      </c>
      <c r="F6695" s="95" t="s">
        <v>13994</v>
      </c>
      <c r="G6695" s="89" t="s">
        <v>209</v>
      </c>
      <c r="H6695" s="89" t="s">
        <v>12332</v>
      </c>
      <c r="I6695" s="96">
        <v>1</v>
      </c>
      <c r="J6695" s="97">
        <v>6189</v>
      </c>
      <c r="K6695" s="98">
        <f t="shared" si="3569"/>
        <v>1934062.5</v>
      </c>
      <c r="L6695" s="99">
        <f t="shared" si="3570"/>
        <v>1.0815399999999999</v>
      </c>
      <c r="M6695" s="100">
        <f t="shared" si="3571"/>
        <v>1.0590999999999999</v>
      </c>
      <c r="N6695" s="101">
        <f t="shared" si="3572"/>
        <v>0.97811300000000001</v>
      </c>
      <c r="O6695" s="100">
        <f t="shared" si="3573"/>
        <v>1</v>
      </c>
      <c r="P6695" s="98">
        <f t="shared" si="3574"/>
        <v>2166901.1</v>
      </c>
      <c r="Q6695" s="97">
        <f t="shared" si="3575"/>
        <v>6934.08</v>
      </c>
      <c r="R6695" s="97"/>
      <c r="S6695" s="97"/>
    </row>
    <row r="6696" spans="1:19" ht="33.75" x14ac:dyDescent="0.25">
      <c r="A6696" s="89" t="s">
        <v>13995</v>
      </c>
      <c r="B6696" s="89" t="s">
        <v>13805</v>
      </c>
      <c r="C6696" s="89"/>
      <c r="D6696" s="89" t="s">
        <v>266</v>
      </c>
      <c r="E6696" s="94" t="s">
        <v>13996</v>
      </c>
      <c r="F6696" s="95" t="s">
        <v>13997</v>
      </c>
      <c r="G6696" s="89" t="s">
        <v>1077</v>
      </c>
      <c r="H6696" s="89" t="s">
        <v>7593</v>
      </c>
      <c r="I6696" s="96">
        <v>1</v>
      </c>
      <c r="J6696" s="97">
        <v>20464</v>
      </c>
      <c r="K6696" s="98">
        <f t="shared" si="3569"/>
        <v>6395</v>
      </c>
      <c r="L6696" s="99">
        <f t="shared" si="3570"/>
        <v>1.0815399999999999</v>
      </c>
      <c r="M6696" s="100">
        <f t="shared" si="3571"/>
        <v>1.0590999999999999</v>
      </c>
      <c r="N6696" s="101">
        <f t="shared" si="3572"/>
        <v>0.97811300000000001</v>
      </c>
      <c r="O6696" s="100">
        <f t="shared" si="3573"/>
        <v>1</v>
      </c>
      <c r="P6696" s="98">
        <f t="shared" si="3574"/>
        <v>7164.88</v>
      </c>
      <c r="Q6696" s="97">
        <f t="shared" si="3575"/>
        <v>22927.62</v>
      </c>
      <c r="R6696" s="97"/>
      <c r="S6696" s="97"/>
    </row>
    <row r="6697" spans="1:19" ht="22.5" x14ac:dyDescent="0.25">
      <c r="A6697" s="89"/>
      <c r="B6697" s="90"/>
      <c r="C6697" s="90"/>
      <c r="D6697" s="91"/>
      <c r="E6697" s="92"/>
      <c r="F6697" s="92" t="s">
        <v>13998</v>
      </c>
      <c r="G6697" s="91"/>
      <c r="H6697" s="91"/>
      <c r="I6697" s="93">
        <v>1</v>
      </c>
      <c r="J6697" s="91"/>
      <c r="K6697" s="98"/>
      <c r="L6697" s="99"/>
      <c r="M6697" s="100"/>
      <c r="N6697" s="101"/>
      <c r="O6697" s="100"/>
      <c r="P6697" s="98"/>
      <c r="Q6697" s="91"/>
      <c r="R6697" s="91"/>
      <c r="S6697" s="91"/>
    </row>
    <row r="6698" spans="1:19" ht="33.75" x14ac:dyDescent="0.25">
      <c r="A6698" s="89" t="s">
        <v>13999</v>
      </c>
      <c r="B6698" s="89" t="s">
        <v>13805</v>
      </c>
      <c r="C6698" s="89"/>
      <c r="D6698" s="89" t="s">
        <v>267</v>
      </c>
      <c r="E6698" s="94" t="s">
        <v>13813</v>
      </c>
      <c r="F6698" s="95" t="s">
        <v>14000</v>
      </c>
      <c r="G6698" s="89" t="s">
        <v>37</v>
      </c>
      <c r="H6698" s="89" t="s">
        <v>237</v>
      </c>
      <c r="I6698" s="96">
        <v>1</v>
      </c>
      <c r="J6698" s="97">
        <v>6354</v>
      </c>
      <c r="K6698" s="98">
        <f t="shared" ref="K6698:K6705" si="3577">J6698/H6698</f>
        <v>63540</v>
      </c>
      <c r="L6698" s="99">
        <f t="shared" ref="L6698:L6705" si="3578">$L$8</f>
        <v>1.0815399999999999</v>
      </c>
      <c r="M6698" s="100">
        <f t="shared" ref="M6698:M6705" si="3579">$M$8</f>
        <v>1.0590999999999999</v>
      </c>
      <c r="N6698" s="101">
        <f t="shared" ref="N6698:N6705" si="3580">$N$8</f>
        <v>0.97811300000000001</v>
      </c>
      <c r="O6698" s="100">
        <f t="shared" ref="O6698:O6705" si="3581">$O$8</f>
        <v>1</v>
      </c>
      <c r="P6698" s="98">
        <f t="shared" ref="P6698:P6703" si="3582">K6698*L6698*M6698*N6698*O6698</f>
        <v>71189.48</v>
      </c>
      <c r="Q6698" s="97">
        <f t="shared" ref="Q6698:Q6705" si="3583">H6698*P6698</f>
        <v>7118.95</v>
      </c>
      <c r="R6698" s="97"/>
      <c r="S6698" s="97"/>
    </row>
    <row r="6699" spans="1:19" ht="22.5" x14ac:dyDescent="0.25">
      <c r="A6699" s="89" t="s">
        <v>14001</v>
      </c>
      <c r="B6699" s="89" t="s">
        <v>13805</v>
      </c>
      <c r="C6699" s="89"/>
      <c r="D6699" s="89" t="s">
        <v>184</v>
      </c>
      <c r="E6699" s="94" t="s">
        <v>12090</v>
      </c>
      <c r="F6699" s="95" t="s">
        <v>12105</v>
      </c>
      <c r="G6699" s="89" t="s">
        <v>37</v>
      </c>
      <c r="H6699" s="89" t="s">
        <v>237</v>
      </c>
      <c r="I6699" s="96">
        <v>1</v>
      </c>
      <c r="J6699" s="97">
        <v>505</v>
      </c>
      <c r="K6699" s="98">
        <f t="shared" si="3577"/>
        <v>5050</v>
      </c>
      <c r="L6699" s="99">
        <f t="shared" si="3578"/>
        <v>1.0815399999999999</v>
      </c>
      <c r="M6699" s="100">
        <f t="shared" si="3579"/>
        <v>1.0590999999999999</v>
      </c>
      <c r="N6699" s="101">
        <f t="shared" si="3580"/>
        <v>0.97811300000000001</v>
      </c>
      <c r="O6699" s="100">
        <f t="shared" si="3581"/>
        <v>1</v>
      </c>
      <c r="P6699" s="98">
        <f t="shared" si="3582"/>
        <v>5657.96</v>
      </c>
      <c r="Q6699" s="97">
        <f t="shared" si="3583"/>
        <v>565.79999999999995</v>
      </c>
      <c r="R6699" s="97"/>
      <c r="S6699" s="97"/>
    </row>
    <row r="6700" spans="1:19" x14ac:dyDescent="0.25">
      <c r="A6700" s="89" t="s">
        <v>14002</v>
      </c>
      <c r="B6700" s="89" t="s">
        <v>13805</v>
      </c>
      <c r="C6700" s="89"/>
      <c r="D6700" s="89" t="s">
        <v>276</v>
      </c>
      <c r="E6700" s="94" t="s">
        <v>49</v>
      </c>
      <c r="F6700" s="95" t="s">
        <v>50</v>
      </c>
      <c r="G6700" s="89" t="s">
        <v>51</v>
      </c>
      <c r="H6700" s="89" t="s">
        <v>12</v>
      </c>
      <c r="I6700" s="96">
        <v>1</v>
      </c>
      <c r="J6700" s="97">
        <v>12723</v>
      </c>
      <c r="K6700" s="98">
        <f t="shared" si="3577"/>
        <v>12723</v>
      </c>
      <c r="L6700" s="99">
        <f t="shared" si="3578"/>
        <v>1.0815399999999999</v>
      </c>
      <c r="M6700" s="100">
        <f t="shared" si="3579"/>
        <v>1.0590999999999999</v>
      </c>
      <c r="N6700" s="101">
        <f t="shared" si="3580"/>
        <v>0.97811300000000001</v>
      </c>
      <c r="O6700" s="100">
        <f t="shared" si="3581"/>
        <v>1</v>
      </c>
      <c r="P6700" s="98">
        <f t="shared" si="3582"/>
        <v>14254.7</v>
      </c>
      <c r="Q6700" s="97">
        <f t="shared" si="3583"/>
        <v>14254.7</v>
      </c>
      <c r="R6700" s="97"/>
      <c r="S6700" s="97"/>
    </row>
    <row r="6701" spans="1:19" x14ac:dyDescent="0.25">
      <c r="A6701" s="89" t="s">
        <v>14003</v>
      </c>
      <c r="B6701" s="89" t="s">
        <v>13805</v>
      </c>
      <c r="C6701" s="89"/>
      <c r="D6701" s="89" t="s">
        <v>278</v>
      </c>
      <c r="E6701" s="94" t="s">
        <v>14004</v>
      </c>
      <c r="F6701" s="95" t="s">
        <v>14005</v>
      </c>
      <c r="G6701" s="89" t="s">
        <v>648</v>
      </c>
      <c r="H6701" s="89" t="s">
        <v>43</v>
      </c>
      <c r="I6701" s="96">
        <v>1</v>
      </c>
      <c r="J6701" s="97">
        <v>219841</v>
      </c>
      <c r="K6701" s="98">
        <f t="shared" si="3577"/>
        <v>36640.17</v>
      </c>
      <c r="L6701" s="99">
        <f t="shared" si="3578"/>
        <v>1.0815399999999999</v>
      </c>
      <c r="M6701" s="100">
        <f t="shared" si="3579"/>
        <v>1.0590999999999999</v>
      </c>
      <c r="N6701" s="101">
        <f t="shared" si="3580"/>
        <v>0.97811300000000001</v>
      </c>
      <c r="O6701" s="100">
        <f t="shared" si="3581"/>
        <v>1</v>
      </c>
      <c r="P6701" s="98">
        <f t="shared" si="3582"/>
        <v>41051.22</v>
      </c>
      <c r="Q6701" s="97">
        <f t="shared" si="3583"/>
        <v>246307.32</v>
      </c>
      <c r="R6701" s="97"/>
      <c r="S6701" s="97"/>
    </row>
    <row r="6702" spans="1:19" x14ac:dyDescent="0.25">
      <c r="A6702" s="89" t="s">
        <v>14006</v>
      </c>
      <c r="B6702" s="89" t="s">
        <v>13805</v>
      </c>
      <c r="C6702" s="89"/>
      <c r="D6702" s="89" t="s">
        <v>283</v>
      </c>
      <c r="E6702" s="94" t="s">
        <v>14007</v>
      </c>
      <c r="F6702" s="95" t="s">
        <v>14008</v>
      </c>
      <c r="G6702" s="89" t="s">
        <v>648</v>
      </c>
      <c r="H6702" s="89" t="s">
        <v>43</v>
      </c>
      <c r="I6702" s="96">
        <v>1</v>
      </c>
      <c r="J6702" s="97">
        <v>123257</v>
      </c>
      <c r="K6702" s="98">
        <f t="shared" si="3577"/>
        <v>20542.830000000002</v>
      </c>
      <c r="L6702" s="99">
        <f t="shared" si="3578"/>
        <v>1.0815399999999999</v>
      </c>
      <c r="M6702" s="100">
        <f t="shared" si="3579"/>
        <v>1.0590999999999999</v>
      </c>
      <c r="N6702" s="101">
        <f t="shared" si="3580"/>
        <v>0.97811300000000001</v>
      </c>
      <c r="O6702" s="100">
        <f t="shared" si="3581"/>
        <v>1</v>
      </c>
      <c r="P6702" s="98">
        <f t="shared" si="3582"/>
        <v>23015.95</v>
      </c>
      <c r="Q6702" s="97">
        <f t="shared" si="3583"/>
        <v>138095.70000000001</v>
      </c>
      <c r="R6702" s="97"/>
      <c r="S6702" s="97"/>
    </row>
    <row r="6703" spans="1:19" ht="33.75" x14ac:dyDescent="0.25">
      <c r="A6703" s="89" t="s">
        <v>14009</v>
      </c>
      <c r="B6703" s="89" t="s">
        <v>13805</v>
      </c>
      <c r="C6703" s="89"/>
      <c r="D6703" s="89" t="s">
        <v>286</v>
      </c>
      <c r="E6703" s="94" t="s">
        <v>14010</v>
      </c>
      <c r="F6703" s="95" t="s">
        <v>14011</v>
      </c>
      <c r="G6703" s="89" t="s">
        <v>1077</v>
      </c>
      <c r="H6703" s="89" t="s">
        <v>930</v>
      </c>
      <c r="I6703" s="96">
        <v>1</v>
      </c>
      <c r="J6703" s="97">
        <v>9466279</v>
      </c>
      <c r="K6703" s="98">
        <f t="shared" si="3577"/>
        <v>105180.88</v>
      </c>
      <c r="L6703" s="99">
        <f t="shared" si="3578"/>
        <v>1.0815399999999999</v>
      </c>
      <c r="M6703" s="100">
        <f t="shared" si="3579"/>
        <v>1.0590999999999999</v>
      </c>
      <c r="N6703" s="101">
        <f t="shared" si="3580"/>
        <v>0.97811300000000001</v>
      </c>
      <c r="O6703" s="100">
        <f t="shared" si="3581"/>
        <v>1</v>
      </c>
      <c r="P6703" s="98">
        <f t="shared" si="3582"/>
        <v>117843.43</v>
      </c>
      <c r="Q6703" s="97">
        <f t="shared" si="3583"/>
        <v>10605908.699999999</v>
      </c>
      <c r="R6703" s="97"/>
      <c r="S6703" s="97"/>
    </row>
    <row r="6704" spans="1:19" x14ac:dyDescent="0.25">
      <c r="A6704" s="89" t="s">
        <v>14012</v>
      </c>
      <c r="B6704" s="89" t="s">
        <v>13805</v>
      </c>
      <c r="C6704" s="89"/>
      <c r="D6704" s="89" t="s">
        <v>288</v>
      </c>
      <c r="E6704" s="94" t="s">
        <v>14013</v>
      </c>
      <c r="F6704" s="95" t="s">
        <v>14014</v>
      </c>
      <c r="G6704" s="89" t="s">
        <v>518</v>
      </c>
      <c r="H6704" s="89" t="s">
        <v>14015</v>
      </c>
      <c r="I6704" s="96">
        <v>1</v>
      </c>
      <c r="J6704" s="97">
        <v>638015</v>
      </c>
      <c r="K6704" s="98">
        <f t="shared" si="3577"/>
        <v>10.27</v>
      </c>
      <c r="L6704" s="99">
        <f t="shared" si="3578"/>
        <v>1.0815399999999999</v>
      </c>
      <c r="M6704" s="100">
        <f t="shared" si="3579"/>
        <v>1.0590999999999999</v>
      </c>
      <c r="N6704" s="101">
        <f t="shared" si="3580"/>
        <v>0.97811300000000001</v>
      </c>
      <c r="O6704" s="100">
        <f t="shared" si="3581"/>
        <v>1</v>
      </c>
      <c r="P6704" s="98">
        <f>K6704*L6704*M6704*N6704*O6704+0.01</f>
        <v>11.52</v>
      </c>
      <c r="Q6704" s="97">
        <f t="shared" si="3583"/>
        <v>715495.68</v>
      </c>
      <c r="R6704" s="97"/>
      <c r="S6704" s="97"/>
    </row>
    <row r="6705" spans="1:19" x14ac:dyDescent="0.25">
      <c r="A6705" s="89" t="s">
        <v>14016</v>
      </c>
      <c r="B6705" s="89" t="s">
        <v>13805</v>
      </c>
      <c r="C6705" s="89"/>
      <c r="D6705" s="89" t="s">
        <v>289</v>
      </c>
      <c r="E6705" s="94" t="s">
        <v>14017</v>
      </c>
      <c r="F6705" s="95" t="s">
        <v>14018</v>
      </c>
      <c r="G6705" s="89" t="s">
        <v>502</v>
      </c>
      <c r="H6705" s="89" t="s">
        <v>13019</v>
      </c>
      <c r="I6705" s="96">
        <v>1</v>
      </c>
      <c r="J6705" s="97">
        <v>53879</v>
      </c>
      <c r="K6705" s="98">
        <f t="shared" si="3577"/>
        <v>17007.259999999998</v>
      </c>
      <c r="L6705" s="99">
        <f t="shared" si="3578"/>
        <v>1.0815399999999999</v>
      </c>
      <c r="M6705" s="100">
        <f t="shared" si="3579"/>
        <v>1.0590999999999999</v>
      </c>
      <c r="N6705" s="101">
        <f t="shared" si="3580"/>
        <v>0.97811300000000001</v>
      </c>
      <c r="O6705" s="100">
        <f t="shared" si="3581"/>
        <v>1</v>
      </c>
      <c r="P6705" s="98">
        <f>K6705*L6705*M6705*N6705*O6705</f>
        <v>19054.740000000002</v>
      </c>
      <c r="Q6705" s="97">
        <f t="shared" si="3583"/>
        <v>60365.42</v>
      </c>
      <c r="R6705" s="97"/>
      <c r="S6705" s="97"/>
    </row>
    <row r="6706" spans="1:19" x14ac:dyDescent="0.25">
      <c r="A6706" s="82" t="s">
        <v>9551</v>
      </c>
      <c r="B6706" s="104"/>
      <c r="C6706" s="104"/>
      <c r="D6706" s="104"/>
      <c r="E6706" s="86"/>
      <c r="F6706" s="86" t="s">
        <v>14020</v>
      </c>
      <c r="G6706" s="82"/>
      <c r="H6706" s="82"/>
      <c r="I6706" s="87"/>
      <c r="J6706" s="88">
        <f>SUM(J6707:J6847)</f>
        <v>11753869</v>
      </c>
      <c r="K6706" s="98"/>
      <c r="L6706" s="99"/>
      <c r="M6706" s="100"/>
      <c r="N6706" s="101"/>
      <c r="O6706" s="100"/>
      <c r="P6706" s="98"/>
      <c r="Q6706" s="88">
        <f>SUM(Q6707:Q6847)</f>
        <v>13168921.08</v>
      </c>
      <c r="R6706" s="88">
        <f t="shared" ref="R6706:S6706" si="3584">SUM(R6707:R6847)</f>
        <v>0</v>
      </c>
      <c r="S6706" s="88">
        <f t="shared" si="3584"/>
        <v>0</v>
      </c>
    </row>
    <row r="6707" spans="1:19" ht="22.5" x14ac:dyDescent="0.25">
      <c r="A6707" s="89"/>
      <c r="B6707" s="90"/>
      <c r="C6707" s="90"/>
      <c r="D6707" s="91"/>
      <c r="E6707" s="92"/>
      <c r="F6707" s="92" t="s">
        <v>14021</v>
      </c>
      <c r="G6707" s="91"/>
      <c r="H6707" s="91"/>
      <c r="I6707" s="93">
        <v>1</v>
      </c>
      <c r="J6707" s="91"/>
      <c r="K6707" s="98"/>
      <c r="L6707" s="99"/>
      <c r="M6707" s="100"/>
      <c r="N6707" s="101"/>
      <c r="O6707" s="100"/>
      <c r="P6707" s="98"/>
      <c r="Q6707" s="91"/>
      <c r="R6707" s="91"/>
      <c r="S6707" s="91"/>
    </row>
    <row r="6708" spans="1:19" ht="22.5" x14ac:dyDescent="0.25">
      <c r="A6708" s="89" t="s">
        <v>14022</v>
      </c>
      <c r="B6708" s="89" t="s">
        <v>13805</v>
      </c>
      <c r="C6708" s="89"/>
      <c r="D6708" s="89" t="s">
        <v>291</v>
      </c>
      <c r="E6708" s="94" t="s">
        <v>10512</v>
      </c>
      <c r="F6708" s="95" t="s">
        <v>10513</v>
      </c>
      <c r="G6708" s="89" t="s">
        <v>37</v>
      </c>
      <c r="H6708" s="89" t="s">
        <v>14023</v>
      </c>
      <c r="I6708" s="96">
        <v>1</v>
      </c>
      <c r="J6708" s="97">
        <v>309023</v>
      </c>
      <c r="K6708" s="98">
        <f t="shared" ref="K6708:K6717" si="3585">J6708/H6708</f>
        <v>75577.919999999998</v>
      </c>
      <c r="L6708" s="99">
        <f t="shared" ref="L6708:L6717" si="3586">$L$8</f>
        <v>1.0815399999999999</v>
      </c>
      <c r="M6708" s="100">
        <f t="shared" ref="M6708:M6717" si="3587">$M$8</f>
        <v>1.0590999999999999</v>
      </c>
      <c r="N6708" s="101">
        <f t="shared" ref="N6708:N6717" si="3588">$N$8</f>
        <v>0.97811300000000001</v>
      </c>
      <c r="O6708" s="100">
        <f t="shared" ref="O6708:O6717" si="3589">$O$8</f>
        <v>1</v>
      </c>
      <c r="P6708" s="98">
        <f>K6708*L6708*M6708*N6708*O6708</f>
        <v>84676.62</v>
      </c>
      <c r="Q6708" s="97">
        <f t="shared" ref="Q6708:Q6717" si="3590">H6708*P6708</f>
        <v>346225.76</v>
      </c>
      <c r="R6708" s="97"/>
      <c r="S6708" s="97"/>
    </row>
    <row r="6709" spans="1:19" ht="22.5" x14ac:dyDescent="0.25">
      <c r="A6709" s="89" t="s">
        <v>14024</v>
      </c>
      <c r="B6709" s="89" t="s">
        <v>13805</v>
      </c>
      <c r="C6709" s="89"/>
      <c r="D6709" s="89" t="s">
        <v>293</v>
      </c>
      <c r="E6709" s="94" t="s">
        <v>137</v>
      </c>
      <c r="F6709" s="95" t="s">
        <v>694</v>
      </c>
      <c r="G6709" s="89" t="s">
        <v>37</v>
      </c>
      <c r="H6709" s="89" t="s">
        <v>14025</v>
      </c>
      <c r="I6709" s="96">
        <v>1</v>
      </c>
      <c r="J6709" s="97">
        <v>87452</v>
      </c>
      <c r="K6709" s="98">
        <f t="shared" si="3585"/>
        <v>88006.44</v>
      </c>
      <c r="L6709" s="99">
        <f t="shared" si="3586"/>
        <v>1.0815399999999999</v>
      </c>
      <c r="M6709" s="100">
        <f t="shared" si="3587"/>
        <v>1.0590999999999999</v>
      </c>
      <c r="N6709" s="101">
        <f t="shared" si="3588"/>
        <v>0.97811300000000001</v>
      </c>
      <c r="O6709" s="100">
        <f t="shared" si="3589"/>
        <v>1</v>
      </c>
      <c r="P6709" s="98">
        <f>K6709*L6709*M6709*N6709*O6709</f>
        <v>98601.39</v>
      </c>
      <c r="Q6709" s="97">
        <f t="shared" si="3590"/>
        <v>97980.2</v>
      </c>
      <c r="R6709" s="97"/>
      <c r="S6709" s="97"/>
    </row>
    <row r="6710" spans="1:19" ht="22.5" x14ac:dyDescent="0.25">
      <c r="A6710" s="89" t="s">
        <v>14026</v>
      </c>
      <c r="B6710" s="89" t="s">
        <v>13805</v>
      </c>
      <c r="C6710" s="89"/>
      <c r="D6710" s="89" t="s">
        <v>295</v>
      </c>
      <c r="E6710" s="94" t="s">
        <v>31</v>
      </c>
      <c r="F6710" s="95" t="s">
        <v>32</v>
      </c>
      <c r="G6710" s="89" t="s">
        <v>27</v>
      </c>
      <c r="H6710" s="89" t="s">
        <v>14027</v>
      </c>
      <c r="I6710" s="96">
        <v>1</v>
      </c>
      <c r="J6710" s="97">
        <v>1165179</v>
      </c>
      <c r="K6710" s="98">
        <f t="shared" si="3585"/>
        <v>689.74</v>
      </c>
      <c r="L6710" s="99">
        <f t="shared" si="3586"/>
        <v>1.0815399999999999</v>
      </c>
      <c r="M6710" s="100">
        <f t="shared" si="3587"/>
        <v>1.0590999999999999</v>
      </c>
      <c r="N6710" s="101">
        <f t="shared" si="3588"/>
        <v>0.97811300000000001</v>
      </c>
      <c r="O6710" s="100">
        <f t="shared" si="3589"/>
        <v>1</v>
      </c>
      <c r="P6710" s="98">
        <f>K6710*L6710*M6710*N6710*O6710+0.01</f>
        <v>772.79</v>
      </c>
      <c r="Q6710" s="97">
        <f t="shared" si="3590"/>
        <v>1305466.42</v>
      </c>
      <c r="R6710" s="97"/>
      <c r="S6710" s="97"/>
    </row>
    <row r="6711" spans="1:19" ht="22.5" x14ac:dyDescent="0.25">
      <c r="A6711" s="89" t="s">
        <v>14028</v>
      </c>
      <c r="B6711" s="89" t="s">
        <v>13805</v>
      </c>
      <c r="C6711" s="89"/>
      <c r="D6711" s="89" t="s">
        <v>297</v>
      </c>
      <c r="E6711" s="94" t="s">
        <v>5517</v>
      </c>
      <c r="F6711" s="95" t="s">
        <v>12082</v>
      </c>
      <c r="G6711" s="89" t="s">
        <v>51</v>
      </c>
      <c r="H6711" s="89" t="s">
        <v>14029</v>
      </c>
      <c r="I6711" s="96">
        <v>1</v>
      </c>
      <c r="J6711" s="97">
        <v>113275</v>
      </c>
      <c r="K6711" s="98">
        <f t="shared" si="3585"/>
        <v>170338.35</v>
      </c>
      <c r="L6711" s="99">
        <f t="shared" si="3586"/>
        <v>1.0815399999999999</v>
      </c>
      <c r="M6711" s="100">
        <f t="shared" si="3587"/>
        <v>1.0590999999999999</v>
      </c>
      <c r="N6711" s="101">
        <f t="shared" si="3588"/>
        <v>0.97811300000000001</v>
      </c>
      <c r="O6711" s="100">
        <f t="shared" si="3589"/>
        <v>1</v>
      </c>
      <c r="P6711" s="98">
        <f t="shared" ref="P6711:P6717" si="3591">K6711*L6711*M6711*N6711*O6711</f>
        <v>190845.1</v>
      </c>
      <c r="Q6711" s="97">
        <f t="shared" si="3590"/>
        <v>126911.99</v>
      </c>
      <c r="R6711" s="97"/>
      <c r="S6711" s="97"/>
    </row>
    <row r="6712" spans="1:19" ht="22.5" x14ac:dyDescent="0.25">
      <c r="A6712" s="89" t="s">
        <v>14030</v>
      </c>
      <c r="B6712" s="89" t="s">
        <v>13805</v>
      </c>
      <c r="C6712" s="89"/>
      <c r="D6712" s="89" t="s">
        <v>309</v>
      </c>
      <c r="E6712" s="94" t="s">
        <v>5521</v>
      </c>
      <c r="F6712" s="95" t="s">
        <v>5522</v>
      </c>
      <c r="G6712" s="89" t="s">
        <v>37</v>
      </c>
      <c r="H6712" s="89" t="s">
        <v>14031</v>
      </c>
      <c r="I6712" s="96">
        <v>1</v>
      </c>
      <c r="J6712" s="97">
        <v>3372</v>
      </c>
      <c r="K6712" s="98">
        <f t="shared" si="3585"/>
        <v>4255.96</v>
      </c>
      <c r="L6712" s="99">
        <f t="shared" si="3586"/>
        <v>1.0815399999999999</v>
      </c>
      <c r="M6712" s="100">
        <f t="shared" si="3587"/>
        <v>1.0590999999999999</v>
      </c>
      <c r="N6712" s="101">
        <f t="shared" si="3588"/>
        <v>0.97811300000000001</v>
      </c>
      <c r="O6712" s="100">
        <f t="shared" si="3589"/>
        <v>1</v>
      </c>
      <c r="P6712" s="98">
        <f t="shared" si="3591"/>
        <v>4768.33</v>
      </c>
      <c r="Q6712" s="97">
        <f t="shared" si="3590"/>
        <v>3777.95</v>
      </c>
      <c r="R6712" s="97"/>
      <c r="S6712" s="97"/>
    </row>
    <row r="6713" spans="1:19" x14ac:dyDescent="0.25">
      <c r="A6713" s="89" t="s">
        <v>14032</v>
      </c>
      <c r="B6713" s="89" t="s">
        <v>13805</v>
      </c>
      <c r="C6713" s="89"/>
      <c r="D6713" s="89" t="s">
        <v>311</v>
      </c>
      <c r="E6713" s="94" t="s">
        <v>49</v>
      </c>
      <c r="F6713" s="95" t="s">
        <v>50</v>
      </c>
      <c r="G6713" s="89" t="s">
        <v>51</v>
      </c>
      <c r="H6713" s="89" t="s">
        <v>14033</v>
      </c>
      <c r="I6713" s="96">
        <v>1</v>
      </c>
      <c r="J6713" s="97">
        <v>100809</v>
      </c>
      <c r="K6713" s="98">
        <f t="shared" si="3585"/>
        <v>12723.59</v>
      </c>
      <c r="L6713" s="99">
        <f t="shared" si="3586"/>
        <v>1.0815399999999999</v>
      </c>
      <c r="M6713" s="100">
        <f t="shared" si="3587"/>
        <v>1.0590999999999999</v>
      </c>
      <c r="N6713" s="101">
        <f t="shared" si="3588"/>
        <v>0.97811300000000001</v>
      </c>
      <c r="O6713" s="100">
        <f t="shared" si="3589"/>
        <v>1</v>
      </c>
      <c r="P6713" s="98">
        <f t="shared" si="3591"/>
        <v>14255.36</v>
      </c>
      <c r="Q6713" s="97">
        <f t="shared" si="3590"/>
        <v>112945.22</v>
      </c>
      <c r="R6713" s="97"/>
      <c r="S6713" s="97"/>
    </row>
    <row r="6714" spans="1:19" x14ac:dyDescent="0.25">
      <c r="A6714" s="89" t="s">
        <v>14034</v>
      </c>
      <c r="B6714" s="89" t="s">
        <v>13805</v>
      </c>
      <c r="C6714" s="89"/>
      <c r="D6714" s="89" t="s">
        <v>218</v>
      </c>
      <c r="E6714" s="94" t="s">
        <v>10520</v>
      </c>
      <c r="F6714" s="95" t="s">
        <v>10521</v>
      </c>
      <c r="G6714" s="89" t="s">
        <v>81</v>
      </c>
      <c r="H6714" s="89" t="s">
        <v>14035</v>
      </c>
      <c r="I6714" s="96">
        <v>1</v>
      </c>
      <c r="J6714" s="97">
        <v>370833</v>
      </c>
      <c r="K6714" s="98">
        <f t="shared" si="3585"/>
        <v>2637.5</v>
      </c>
      <c r="L6714" s="99">
        <f t="shared" si="3586"/>
        <v>1.0815399999999999</v>
      </c>
      <c r="M6714" s="100">
        <f t="shared" si="3587"/>
        <v>1.0590999999999999</v>
      </c>
      <c r="N6714" s="101">
        <f t="shared" si="3588"/>
        <v>0.97811300000000001</v>
      </c>
      <c r="O6714" s="100">
        <f t="shared" si="3589"/>
        <v>1</v>
      </c>
      <c r="P6714" s="98">
        <f t="shared" si="3591"/>
        <v>2955.02</v>
      </c>
      <c r="Q6714" s="97">
        <f t="shared" si="3590"/>
        <v>415475.81</v>
      </c>
      <c r="R6714" s="97"/>
      <c r="S6714" s="97"/>
    </row>
    <row r="6715" spans="1:19" ht="22.5" x14ac:dyDescent="0.25">
      <c r="A6715" s="89" t="s">
        <v>14036</v>
      </c>
      <c r="B6715" s="89" t="s">
        <v>13805</v>
      </c>
      <c r="C6715" s="89"/>
      <c r="D6715" s="89" t="s">
        <v>922</v>
      </c>
      <c r="E6715" s="94" t="s">
        <v>12087</v>
      </c>
      <c r="F6715" s="95" t="s">
        <v>12088</v>
      </c>
      <c r="G6715" s="89" t="s">
        <v>81</v>
      </c>
      <c r="H6715" s="89" t="s">
        <v>14037</v>
      </c>
      <c r="I6715" s="96">
        <v>1</v>
      </c>
      <c r="J6715" s="97">
        <v>35889</v>
      </c>
      <c r="K6715" s="98">
        <f t="shared" si="3585"/>
        <v>196.35</v>
      </c>
      <c r="L6715" s="99">
        <f t="shared" si="3586"/>
        <v>1.0815399999999999</v>
      </c>
      <c r="M6715" s="100">
        <f t="shared" si="3587"/>
        <v>1.0590999999999999</v>
      </c>
      <c r="N6715" s="101">
        <f t="shared" si="3588"/>
        <v>0.97811300000000001</v>
      </c>
      <c r="O6715" s="100">
        <f t="shared" si="3589"/>
        <v>1</v>
      </c>
      <c r="P6715" s="98">
        <f t="shared" si="3591"/>
        <v>219.99</v>
      </c>
      <c r="Q6715" s="97">
        <f t="shared" si="3590"/>
        <v>40209.769999999997</v>
      </c>
      <c r="R6715" s="97"/>
      <c r="S6715" s="97"/>
    </row>
    <row r="6716" spans="1:19" ht="22.5" x14ac:dyDescent="0.25">
      <c r="A6716" s="89" t="s">
        <v>14038</v>
      </c>
      <c r="B6716" s="89" t="s">
        <v>13805</v>
      </c>
      <c r="C6716" s="89"/>
      <c r="D6716" s="89" t="s">
        <v>924</v>
      </c>
      <c r="E6716" s="94" t="s">
        <v>12090</v>
      </c>
      <c r="F6716" s="95" t="s">
        <v>12729</v>
      </c>
      <c r="G6716" s="89" t="s">
        <v>37</v>
      </c>
      <c r="H6716" s="89" t="s">
        <v>14039</v>
      </c>
      <c r="I6716" s="96">
        <v>1</v>
      </c>
      <c r="J6716" s="97">
        <v>16986</v>
      </c>
      <c r="K6716" s="98">
        <f t="shared" si="3585"/>
        <v>5050.8500000000004</v>
      </c>
      <c r="L6716" s="99">
        <f t="shared" si="3586"/>
        <v>1.0815399999999999</v>
      </c>
      <c r="M6716" s="100">
        <f t="shared" si="3587"/>
        <v>1.0590999999999999</v>
      </c>
      <c r="N6716" s="101">
        <f t="shared" si="3588"/>
        <v>0.97811300000000001</v>
      </c>
      <c r="O6716" s="100">
        <f t="shared" si="3589"/>
        <v>1</v>
      </c>
      <c r="P6716" s="98">
        <f t="shared" si="3591"/>
        <v>5658.91</v>
      </c>
      <c r="Q6716" s="97">
        <f t="shared" si="3590"/>
        <v>19030.91</v>
      </c>
      <c r="R6716" s="97"/>
      <c r="S6716" s="97"/>
    </row>
    <row r="6717" spans="1:19" x14ac:dyDescent="0.25">
      <c r="A6717" s="89" t="s">
        <v>14040</v>
      </c>
      <c r="B6717" s="89" t="s">
        <v>13805</v>
      </c>
      <c r="C6717" s="89"/>
      <c r="D6717" s="89" t="s">
        <v>927</v>
      </c>
      <c r="E6717" s="94" t="s">
        <v>49</v>
      </c>
      <c r="F6717" s="95" t="s">
        <v>50</v>
      </c>
      <c r="G6717" s="89" t="s">
        <v>51</v>
      </c>
      <c r="H6717" s="89" t="s">
        <v>14041</v>
      </c>
      <c r="I6717" s="96">
        <v>1</v>
      </c>
      <c r="J6717" s="97">
        <v>427893</v>
      </c>
      <c r="K6717" s="98">
        <f t="shared" si="3585"/>
        <v>12723.55</v>
      </c>
      <c r="L6717" s="99">
        <f t="shared" si="3586"/>
        <v>1.0815399999999999</v>
      </c>
      <c r="M6717" s="100">
        <f t="shared" si="3587"/>
        <v>1.0590999999999999</v>
      </c>
      <c r="N6717" s="101">
        <f t="shared" si="3588"/>
        <v>0.97811300000000001</v>
      </c>
      <c r="O6717" s="100">
        <f t="shared" si="3589"/>
        <v>1</v>
      </c>
      <c r="P6717" s="98">
        <f t="shared" si="3591"/>
        <v>14255.32</v>
      </c>
      <c r="Q6717" s="97">
        <f t="shared" si="3590"/>
        <v>479406.41</v>
      </c>
      <c r="R6717" s="97"/>
      <c r="S6717" s="97"/>
    </row>
    <row r="6718" spans="1:19" x14ac:dyDescent="0.25">
      <c r="A6718" s="89"/>
      <c r="B6718" s="90"/>
      <c r="C6718" s="90"/>
      <c r="D6718" s="91"/>
      <c r="E6718" s="92"/>
      <c r="F6718" s="92" t="s">
        <v>14042</v>
      </c>
      <c r="G6718" s="91"/>
      <c r="H6718" s="91"/>
      <c r="I6718" s="93">
        <v>1</v>
      </c>
      <c r="J6718" s="91"/>
      <c r="K6718" s="98"/>
      <c r="L6718" s="99"/>
      <c r="M6718" s="100"/>
      <c r="N6718" s="101"/>
      <c r="O6718" s="100"/>
      <c r="P6718" s="98"/>
      <c r="Q6718" s="91"/>
      <c r="R6718" s="91"/>
      <c r="S6718" s="91"/>
    </row>
    <row r="6719" spans="1:19" ht="22.5" x14ac:dyDescent="0.25">
      <c r="A6719" s="89" t="s">
        <v>14043</v>
      </c>
      <c r="B6719" s="89" t="s">
        <v>13805</v>
      </c>
      <c r="C6719" s="89"/>
      <c r="D6719" s="89" t="s">
        <v>930</v>
      </c>
      <c r="E6719" s="94" t="s">
        <v>10512</v>
      </c>
      <c r="F6719" s="95" t="s">
        <v>10513</v>
      </c>
      <c r="G6719" s="89" t="s">
        <v>37</v>
      </c>
      <c r="H6719" s="89" t="s">
        <v>14044</v>
      </c>
      <c r="I6719" s="96">
        <v>1</v>
      </c>
      <c r="J6719" s="97">
        <v>33603</v>
      </c>
      <c r="K6719" s="98">
        <f t="shared" ref="K6719:K6728" si="3592">J6719/H6719</f>
        <v>75580.3</v>
      </c>
      <c r="L6719" s="99">
        <f t="shared" ref="L6719:L6728" si="3593">$L$8</f>
        <v>1.0815399999999999</v>
      </c>
      <c r="M6719" s="100">
        <f t="shared" ref="M6719:M6728" si="3594">$M$8</f>
        <v>1.0590999999999999</v>
      </c>
      <c r="N6719" s="101">
        <f t="shared" ref="N6719:N6728" si="3595">$N$8</f>
        <v>0.97811300000000001</v>
      </c>
      <c r="O6719" s="100">
        <f t="shared" ref="O6719:O6728" si="3596">$O$8</f>
        <v>1</v>
      </c>
      <c r="P6719" s="98">
        <f>K6719*L6719*M6719*N6719*O6719</f>
        <v>84679.29</v>
      </c>
      <c r="Q6719" s="97">
        <f t="shared" ref="Q6719:Q6728" si="3597">H6719*P6719</f>
        <v>37648.410000000003</v>
      </c>
      <c r="R6719" s="97"/>
      <c r="S6719" s="97"/>
    </row>
    <row r="6720" spans="1:19" ht="22.5" x14ac:dyDescent="0.25">
      <c r="A6720" s="89" t="s">
        <v>14045</v>
      </c>
      <c r="B6720" s="89" t="s">
        <v>13805</v>
      </c>
      <c r="C6720" s="89"/>
      <c r="D6720" s="89" t="s">
        <v>936</v>
      </c>
      <c r="E6720" s="94" t="s">
        <v>137</v>
      </c>
      <c r="F6720" s="95" t="s">
        <v>694</v>
      </c>
      <c r="G6720" s="89" t="s">
        <v>37</v>
      </c>
      <c r="H6720" s="89" t="s">
        <v>720</v>
      </c>
      <c r="I6720" s="96">
        <v>1</v>
      </c>
      <c r="J6720" s="97">
        <v>9328</v>
      </c>
      <c r="K6720" s="98">
        <f t="shared" si="3592"/>
        <v>88000</v>
      </c>
      <c r="L6720" s="99">
        <f t="shared" si="3593"/>
        <v>1.0815399999999999</v>
      </c>
      <c r="M6720" s="100">
        <f t="shared" si="3594"/>
        <v>1.0590999999999999</v>
      </c>
      <c r="N6720" s="101">
        <f t="shared" si="3595"/>
        <v>0.97811300000000001</v>
      </c>
      <c r="O6720" s="100">
        <f t="shared" si="3596"/>
        <v>1</v>
      </c>
      <c r="P6720" s="98">
        <f>K6720*L6720*M6720*N6720*O6720</f>
        <v>98594.18</v>
      </c>
      <c r="Q6720" s="97">
        <f t="shared" si="3597"/>
        <v>10450.98</v>
      </c>
      <c r="R6720" s="97"/>
      <c r="S6720" s="97"/>
    </row>
    <row r="6721" spans="1:19" ht="22.5" x14ac:dyDescent="0.25">
      <c r="A6721" s="89" t="s">
        <v>14046</v>
      </c>
      <c r="B6721" s="89" t="s">
        <v>13805</v>
      </c>
      <c r="C6721" s="89"/>
      <c r="D6721" s="89" t="s">
        <v>941</v>
      </c>
      <c r="E6721" s="94" t="s">
        <v>31</v>
      </c>
      <c r="F6721" s="95" t="s">
        <v>32</v>
      </c>
      <c r="G6721" s="89" t="s">
        <v>27</v>
      </c>
      <c r="H6721" s="89" t="s">
        <v>14047</v>
      </c>
      <c r="I6721" s="96">
        <v>1</v>
      </c>
      <c r="J6721" s="97">
        <v>124292</v>
      </c>
      <c r="K6721" s="98">
        <f t="shared" si="3592"/>
        <v>689.74</v>
      </c>
      <c r="L6721" s="99">
        <f t="shared" si="3593"/>
        <v>1.0815399999999999</v>
      </c>
      <c r="M6721" s="100">
        <f t="shared" si="3594"/>
        <v>1.0590999999999999</v>
      </c>
      <c r="N6721" s="101">
        <f t="shared" si="3595"/>
        <v>0.97811300000000001</v>
      </c>
      <c r="O6721" s="100">
        <f t="shared" si="3596"/>
        <v>1</v>
      </c>
      <c r="P6721" s="98">
        <f>K6721*L6721*M6721*N6721*O6721+0.01</f>
        <v>772.79</v>
      </c>
      <c r="Q6721" s="97">
        <f t="shared" si="3597"/>
        <v>139256.76</v>
      </c>
      <c r="R6721" s="97"/>
      <c r="S6721" s="97"/>
    </row>
    <row r="6722" spans="1:19" ht="22.5" x14ac:dyDescent="0.25">
      <c r="A6722" s="89" t="s">
        <v>14048</v>
      </c>
      <c r="B6722" s="89" t="s">
        <v>13805</v>
      </c>
      <c r="C6722" s="89"/>
      <c r="D6722" s="89" t="s">
        <v>946</v>
      </c>
      <c r="E6722" s="94" t="s">
        <v>5517</v>
      </c>
      <c r="F6722" s="95" t="s">
        <v>12082</v>
      </c>
      <c r="G6722" s="89" t="s">
        <v>51</v>
      </c>
      <c r="H6722" s="89" t="s">
        <v>14049</v>
      </c>
      <c r="I6722" s="96">
        <v>1</v>
      </c>
      <c r="J6722" s="97">
        <v>12639</v>
      </c>
      <c r="K6722" s="98">
        <f t="shared" si="3592"/>
        <v>170336.93</v>
      </c>
      <c r="L6722" s="99">
        <f t="shared" si="3593"/>
        <v>1.0815399999999999</v>
      </c>
      <c r="M6722" s="100">
        <f t="shared" si="3594"/>
        <v>1.0590999999999999</v>
      </c>
      <c r="N6722" s="101">
        <f t="shared" si="3595"/>
        <v>0.97811300000000001</v>
      </c>
      <c r="O6722" s="100">
        <f t="shared" si="3596"/>
        <v>1</v>
      </c>
      <c r="P6722" s="98">
        <f t="shared" ref="P6722:P6728" si="3598">K6722*L6722*M6722*N6722*O6722</f>
        <v>190843.51</v>
      </c>
      <c r="Q6722" s="97">
        <f t="shared" si="3597"/>
        <v>14160.59</v>
      </c>
      <c r="R6722" s="97"/>
      <c r="S6722" s="97"/>
    </row>
    <row r="6723" spans="1:19" ht="22.5" x14ac:dyDescent="0.25">
      <c r="A6723" s="89" t="s">
        <v>14050</v>
      </c>
      <c r="B6723" s="89" t="s">
        <v>13805</v>
      </c>
      <c r="C6723" s="89"/>
      <c r="D6723" s="89" t="s">
        <v>952</v>
      </c>
      <c r="E6723" s="94" t="s">
        <v>5521</v>
      </c>
      <c r="F6723" s="95" t="s">
        <v>5522</v>
      </c>
      <c r="G6723" s="89" t="s">
        <v>37</v>
      </c>
      <c r="H6723" s="89" t="s">
        <v>2081</v>
      </c>
      <c r="I6723" s="96">
        <v>1</v>
      </c>
      <c r="J6723" s="97">
        <v>374</v>
      </c>
      <c r="K6723" s="98">
        <f t="shared" si="3592"/>
        <v>4250</v>
      </c>
      <c r="L6723" s="99">
        <f t="shared" si="3593"/>
        <v>1.0815399999999999</v>
      </c>
      <c r="M6723" s="100">
        <f t="shared" si="3594"/>
        <v>1.0590999999999999</v>
      </c>
      <c r="N6723" s="101">
        <f t="shared" si="3595"/>
        <v>0.97811300000000001</v>
      </c>
      <c r="O6723" s="100">
        <f t="shared" si="3596"/>
        <v>1</v>
      </c>
      <c r="P6723" s="98">
        <f t="shared" si="3598"/>
        <v>4761.6499999999996</v>
      </c>
      <c r="Q6723" s="97">
        <f t="shared" si="3597"/>
        <v>419.03</v>
      </c>
      <c r="R6723" s="97"/>
      <c r="S6723" s="97"/>
    </row>
    <row r="6724" spans="1:19" x14ac:dyDescent="0.25">
      <c r="A6724" s="89" t="s">
        <v>14051</v>
      </c>
      <c r="B6724" s="89" t="s">
        <v>13805</v>
      </c>
      <c r="C6724" s="89"/>
      <c r="D6724" s="89" t="s">
        <v>957</v>
      </c>
      <c r="E6724" s="94" t="s">
        <v>49</v>
      </c>
      <c r="F6724" s="95" t="s">
        <v>50</v>
      </c>
      <c r="G6724" s="89" t="s">
        <v>51</v>
      </c>
      <c r="H6724" s="89" t="s">
        <v>6118</v>
      </c>
      <c r="I6724" s="96">
        <v>1</v>
      </c>
      <c r="J6724" s="97">
        <v>11197</v>
      </c>
      <c r="K6724" s="98">
        <f t="shared" si="3592"/>
        <v>12723.86</v>
      </c>
      <c r="L6724" s="99">
        <f t="shared" si="3593"/>
        <v>1.0815399999999999</v>
      </c>
      <c r="M6724" s="100">
        <f t="shared" si="3594"/>
        <v>1.0590999999999999</v>
      </c>
      <c r="N6724" s="101">
        <f t="shared" si="3595"/>
        <v>0.97811300000000001</v>
      </c>
      <c r="O6724" s="100">
        <f t="shared" si="3596"/>
        <v>1</v>
      </c>
      <c r="P6724" s="98">
        <f t="shared" si="3598"/>
        <v>14255.66</v>
      </c>
      <c r="Q6724" s="97">
        <f t="shared" si="3597"/>
        <v>12544.98</v>
      </c>
      <c r="R6724" s="97"/>
      <c r="S6724" s="97"/>
    </row>
    <row r="6725" spans="1:19" x14ac:dyDescent="0.25">
      <c r="A6725" s="89" t="s">
        <v>14052</v>
      </c>
      <c r="B6725" s="89" t="s">
        <v>13805</v>
      </c>
      <c r="C6725" s="89"/>
      <c r="D6725" s="89" t="s">
        <v>962</v>
      </c>
      <c r="E6725" s="94" t="s">
        <v>552</v>
      </c>
      <c r="F6725" s="95" t="s">
        <v>2174</v>
      </c>
      <c r="G6725" s="89" t="s">
        <v>81</v>
      </c>
      <c r="H6725" s="89" t="s">
        <v>14053</v>
      </c>
      <c r="I6725" s="96">
        <v>1</v>
      </c>
      <c r="J6725" s="97">
        <v>32797</v>
      </c>
      <c r="K6725" s="98">
        <f t="shared" si="3592"/>
        <v>2157.6999999999998</v>
      </c>
      <c r="L6725" s="99">
        <f t="shared" si="3593"/>
        <v>1.0815399999999999</v>
      </c>
      <c r="M6725" s="100">
        <f t="shared" si="3594"/>
        <v>1.0590999999999999</v>
      </c>
      <c r="N6725" s="101">
        <f t="shared" si="3595"/>
        <v>0.97811300000000001</v>
      </c>
      <c r="O6725" s="100">
        <f t="shared" si="3596"/>
        <v>1</v>
      </c>
      <c r="P6725" s="98">
        <f t="shared" si="3598"/>
        <v>2417.46</v>
      </c>
      <c r="Q6725" s="97">
        <f t="shared" si="3597"/>
        <v>36745.39</v>
      </c>
      <c r="R6725" s="97"/>
      <c r="S6725" s="97"/>
    </row>
    <row r="6726" spans="1:19" ht="22.5" x14ac:dyDescent="0.25">
      <c r="A6726" s="89" t="s">
        <v>14054</v>
      </c>
      <c r="B6726" s="89" t="s">
        <v>13805</v>
      </c>
      <c r="C6726" s="89"/>
      <c r="D6726" s="89" t="s">
        <v>967</v>
      </c>
      <c r="E6726" s="94" t="s">
        <v>12087</v>
      </c>
      <c r="F6726" s="95" t="s">
        <v>12088</v>
      </c>
      <c r="G6726" s="89" t="s">
        <v>81</v>
      </c>
      <c r="H6726" s="89" t="s">
        <v>14055</v>
      </c>
      <c r="I6726" s="96">
        <v>1</v>
      </c>
      <c r="J6726" s="97">
        <v>3581</v>
      </c>
      <c r="K6726" s="98">
        <f t="shared" si="3592"/>
        <v>196.33</v>
      </c>
      <c r="L6726" s="99">
        <f t="shared" si="3593"/>
        <v>1.0815399999999999</v>
      </c>
      <c r="M6726" s="100">
        <f t="shared" si="3594"/>
        <v>1.0590999999999999</v>
      </c>
      <c r="N6726" s="101">
        <f t="shared" si="3595"/>
        <v>0.97811300000000001</v>
      </c>
      <c r="O6726" s="100">
        <f t="shared" si="3596"/>
        <v>1</v>
      </c>
      <c r="P6726" s="98">
        <f t="shared" si="3598"/>
        <v>219.97</v>
      </c>
      <c r="Q6726" s="97">
        <f t="shared" si="3597"/>
        <v>4012.25</v>
      </c>
      <c r="R6726" s="97"/>
      <c r="S6726" s="97"/>
    </row>
    <row r="6727" spans="1:19" ht="22.5" x14ac:dyDescent="0.25">
      <c r="A6727" s="89" t="s">
        <v>14056</v>
      </c>
      <c r="B6727" s="89" t="s">
        <v>13805</v>
      </c>
      <c r="C6727" s="89"/>
      <c r="D6727" s="89" t="s">
        <v>973</v>
      </c>
      <c r="E6727" s="94" t="s">
        <v>12090</v>
      </c>
      <c r="F6727" s="95" t="s">
        <v>12105</v>
      </c>
      <c r="G6727" s="89" t="s">
        <v>37</v>
      </c>
      <c r="H6727" s="89" t="s">
        <v>14057</v>
      </c>
      <c r="I6727" s="96">
        <v>1</v>
      </c>
      <c r="J6727" s="97">
        <v>1838</v>
      </c>
      <c r="K6727" s="98">
        <f t="shared" si="3592"/>
        <v>5049.45</v>
      </c>
      <c r="L6727" s="99">
        <f t="shared" si="3593"/>
        <v>1.0815399999999999</v>
      </c>
      <c r="M6727" s="100">
        <f t="shared" si="3594"/>
        <v>1.0590999999999999</v>
      </c>
      <c r="N6727" s="101">
        <f t="shared" si="3595"/>
        <v>0.97811300000000001</v>
      </c>
      <c r="O6727" s="100">
        <f t="shared" si="3596"/>
        <v>1</v>
      </c>
      <c r="P6727" s="98">
        <f t="shared" si="3598"/>
        <v>5657.34</v>
      </c>
      <c r="Q6727" s="97">
        <f t="shared" si="3597"/>
        <v>2059.27</v>
      </c>
      <c r="R6727" s="97"/>
      <c r="S6727" s="97"/>
    </row>
    <row r="6728" spans="1:19" x14ac:dyDescent="0.25">
      <c r="A6728" s="89" t="s">
        <v>14058</v>
      </c>
      <c r="B6728" s="89" t="s">
        <v>13805</v>
      </c>
      <c r="C6728" s="89"/>
      <c r="D6728" s="89" t="s">
        <v>979</v>
      </c>
      <c r="E6728" s="94" t="s">
        <v>49</v>
      </c>
      <c r="F6728" s="95" t="s">
        <v>50</v>
      </c>
      <c r="G6728" s="89" t="s">
        <v>51</v>
      </c>
      <c r="H6728" s="89" t="s">
        <v>14059</v>
      </c>
      <c r="I6728" s="96">
        <v>1</v>
      </c>
      <c r="J6728" s="97">
        <v>46314</v>
      </c>
      <c r="K6728" s="98">
        <f t="shared" si="3592"/>
        <v>12723.63</v>
      </c>
      <c r="L6728" s="99">
        <f t="shared" si="3593"/>
        <v>1.0815399999999999</v>
      </c>
      <c r="M6728" s="100">
        <f t="shared" si="3594"/>
        <v>1.0590999999999999</v>
      </c>
      <c r="N6728" s="101">
        <f t="shared" si="3595"/>
        <v>0.97811300000000001</v>
      </c>
      <c r="O6728" s="100">
        <f t="shared" si="3596"/>
        <v>1</v>
      </c>
      <c r="P6728" s="98">
        <f t="shared" si="3598"/>
        <v>14255.41</v>
      </c>
      <c r="Q6728" s="97">
        <f t="shared" si="3597"/>
        <v>51889.69</v>
      </c>
      <c r="R6728" s="97"/>
      <c r="S6728" s="97"/>
    </row>
    <row r="6729" spans="1:19" x14ac:dyDescent="0.25">
      <c r="A6729" s="89"/>
      <c r="B6729" s="90"/>
      <c r="C6729" s="90"/>
      <c r="D6729" s="91"/>
      <c r="E6729" s="92"/>
      <c r="F6729" s="92" t="s">
        <v>14060</v>
      </c>
      <c r="G6729" s="91"/>
      <c r="H6729" s="91"/>
      <c r="I6729" s="93">
        <v>1</v>
      </c>
      <c r="J6729" s="91"/>
      <c r="K6729" s="98"/>
      <c r="L6729" s="99"/>
      <c r="M6729" s="100"/>
      <c r="N6729" s="101"/>
      <c r="O6729" s="100"/>
      <c r="P6729" s="98"/>
      <c r="Q6729" s="91"/>
      <c r="R6729" s="91"/>
      <c r="S6729" s="91"/>
    </row>
    <row r="6730" spans="1:19" x14ac:dyDescent="0.25">
      <c r="A6730" s="89" t="s">
        <v>14061</v>
      </c>
      <c r="B6730" s="89" t="s">
        <v>13805</v>
      </c>
      <c r="C6730" s="89"/>
      <c r="D6730" s="89" t="s">
        <v>985</v>
      </c>
      <c r="E6730" s="94" t="s">
        <v>570</v>
      </c>
      <c r="F6730" s="95" t="s">
        <v>571</v>
      </c>
      <c r="G6730" s="89" t="s">
        <v>51</v>
      </c>
      <c r="H6730" s="89" t="s">
        <v>14062</v>
      </c>
      <c r="I6730" s="96">
        <v>1</v>
      </c>
      <c r="J6730" s="97">
        <v>38118</v>
      </c>
      <c r="K6730" s="98">
        <f t="shared" ref="K6730:K6736" si="3599">J6730/H6730</f>
        <v>154323.89000000001</v>
      </c>
      <c r="L6730" s="99">
        <f t="shared" ref="L6730:L6736" si="3600">$L$8</f>
        <v>1.0815399999999999</v>
      </c>
      <c r="M6730" s="100">
        <f t="shared" ref="M6730:M6736" si="3601">$M$8</f>
        <v>1.0590999999999999</v>
      </c>
      <c r="N6730" s="101">
        <f t="shared" ref="N6730:N6736" si="3602">$N$8</f>
        <v>0.97811300000000001</v>
      </c>
      <c r="O6730" s="100">
        <f t="shared" ref="O6730:O6736" si="3603">$O$8</f>
        <v>1</v>
      </c>
      <c r="P6730" s="98">
        <f t="shared" ref="P6730:P6736" si="3604">K6730*L6730*M6730*N6730*O6730</f>
        <v>172902.69</v>
      </c>
      <c r="Q6730" s="97">
        <f t="shared" ref="Q6730:Q6736" si="3605">H6730*P6730</f>
        <v>42706.96</v>
      </c>
      <c r="R6730" s="97"/>
      <c r="S6730" s="97"/>
    </row>
    <row r="6731" spans="1:19" x14ac:dyDescent="0.25">
      <c r="A6731" s="89" t="s">
        <v>14063</v>
      </c>
      <c r="B6731" s="89" t="s">
        <v>13805</v>
      </c>
      <c r="C6731" s="89"/>
      <c r="D6731" s="89" t="s">
        <v>988</v>
      </c>
      <c r="E6731" s="94" t="s">
        <v>722</v>
      </c>
      <c r="F6731" s="95" t="s">
        <v>723</v>
      </c>
      <c r="G6731" s="89" t="s">
        <v>81</v>
      </c>
      <c r="H6731" s="89" t="s">
        <v>14064</v>
      </c>
      <c r="I6731" s="96">
        <v>1</v>
      </c>
      <c r="J6731" s="97">
        <v>87519</v>
      </c>
      <c r="K6731" s="98">
        <f t="shared" si="3599"/>
        <v>3473.8</v>
      </c>
      <c r="L6731" s="99">
        <f t="shared" si="3600"/>
        <v>1.0815399999999999</v>
      </c>
      <c r="M6731" s="100">
        <f t="shared" si="3601"/>
        <v>1.0590999999999999</v>
      </c>
      <c r="N6731" s="101">
        <f t="shared" si="3602"/>
        <v>0.97811300000000001</v>
      </c>
      <c r="O6731" s="100">
        <f t="shared" si="3603"/>
        <v>1</v>
      </c>
      <c r="P6731" s="98">
        <f t="shared" si="3604"/>
        <v>3892.01</v>
      </c>
      <c r="Q6731" s="97">
        <f t="shared" si="3605"/>
        <v>98055.3</v>
      </c>
      <c r="R6731" s="97"/>
      <c r="S6731" s="97"/>
    </row>
    <row r="6732" spans="1:19" ht="22.5" x14ac:dyDescent="0.25">
      <c r="A6732" s="89" t="s">
        <v>14065</v>
      </c>
      <c r="B6732" s="89" t="s">
        <v>13805</v>
      </c>
      <c r="C6732" s="89"/>
      <c r="D6732" s="89" t="s">
        <v>991</v>
      </c>
      <c r="E6732" s="94" t="s">
        <v>578</v>
      </c>
      <c r="F6732" s="95" t="s">
        <v>579</v>
      </c>
      <c r="G6732" s="89" t="s">
        <v>51</v>
      </c>
      <c r="H6732" s="89" t="s">
        <v>14066</v>
      </c>
      <c r="I6732" s="96">
        <v>1</v>
      </c>
      <c r="J6732" s="97">
        <v>1696296</v>
      </c>
      <c r="K6732" s="98">
        <f t="shared" si="3599"/>
        <v>1115984.21</v>
      </c>
      <c r="L6732" s="99">
        <f t="shared" si="3600"/>
        <v>1.0815399999999999</v>
      </c>
      <c r="M6732" s="100">
        <f t="shared" si="3601"/>
        <v>1.0590999999999999</v>
      </c>
      <c r="N6732" s="101">
        <f t="shared" si="3602"/>
        <v>0.97811300000000001</v>
      </c>
      <c r="O6732" s="100">
        <f t="shared" si="3603"/>
        <v>1</v>
      </c>
      <c r="P6732" s="98">
        <f t="shared" si="3604"/>
        <v>1250335.71</v>
      </c>
      <c r="Q6732" s="97">
        <f t="shared" si="3605"/>
        <v>1900510.28</v>
      </c>
      <c r="R6732" s="97"/>
      <c r="S6732" s="97"/>
    </row>
    <row r="6733" spans="1:19" x14ac:dyDescent="0.25">
      <c r="A6733" s="89" t="s">
        <v>14067</v>
      </c>
      <c r="B6733" s="89" t="s">
        <v>13805</v>
      </c>
      <c r="C6733" s="89"/>
      <c r="D6733" s="89" t="s">
        <v>995</v>
      </c>
      <c r="E6733" s="94" t="s">
        <v>582</v>
      </c>
      <c r="F6733" s="95" t="s">
        <v>583</v>
      </c>
      <c r="G6733" s="89" t="s">
        <v>81</v>
      </c>
      <c r="H6733" s="89" t="s">
        <v>14068</v>
      </c>
      <c r="I6733" s="96">
        <v>1</v>
      </c>
      <c r="J6733" s="97">
        <v>-560481</v>
      </c>
      <c r="K6733" s="98">
        <f t="shared" si="3599"/>
        <v>3632.88</v>
      </c>
      <c r="L6733" s="99">
        <f t="shared" si="3600"/>
        <v>1.0815399999999999</v>
      </c>
      <c r="M6733" s="100">
        <f t="shared" si="3601"/>
        <v>1.0590999999999999</v>
      </c>
      <c r="N6733" s="101">
        <f t="shared" si="3602"/>
        <v>0.97811300000000001</v>
      </c>
      <c r="O6733" s="100">
        <f t="shared" si="3603"/>
        <v>1</v>
      </c>
      <c r="P6733" s="98">
        <f t="shared" si="3604"/>
        <v>4070.24</v>
      </c>
      <c r="Q6733" s="97">
        <f t="shared" si="3605"/>
        <v>-627956.63</v>
      </c>
      <c r="R6733" s="97"/>
      <c r="S6733" s="97"/>
    </row>
    <row r="6734" spans="1:19" x14ac:dyDescent="0.25">
      <c r="A6734" s="89" t="s">
        <v>14069</v>
      </c>
      <c r="B6734" s="89" t="s">
        <v>13805</v>
      </c>
      <c r="C6734" s="89"/>
      <c r="D6734" s="89" t="s">
        <v>998</v>
      </c>
      <c r="E6734" s="94" t="s">
        <v>12742</v>
      </c>
      <c r="F6734" s="95" t="s">
        <v>12743</v>
      </c>
      <c r="G6734" s="89" t="s">
        <v>81</v>
      </c>
      <c r="H6734" s="89" t="s">
        <v>14070</v>
      </c>
      <c r="I6734" s="96">
        <v>1</v>
      </c>
      <c r="J6734" s="97">
        <v>722887</v>
      </c>
      <c r="K6734" s="98">
        <f t="shared" si="3599"/>
        <v>4685.55</v>
      </c>
      <c r="L6734" s="99">
        <f t="shared" si="3600"/>
        <v>1.0815399999999999</v>
      </c>
      <c r="M6734" s="100">
        <f t="shared" si="3601"/>
        <v>1.0590999999999999</v>
      </c>
      <c r="N6734" s="101">
        <f t="shared" si="3602"/>
        <v>0.97811300000000001</v>
      </c>
      <c r="O6734" s="100">
        <f t="shared" si="3603"/>
        <v>1</v>
      </c>
      <c r="P6734" s="98">
        <f t="shared" si="3604"/>
        <v>5249.64</v>
      </c>
      <c r="Q6734" s="97">
        <f t="shared" si="3605"/>
        <v>809914.46</v>
      </c>
      <c r="R6734" s="97"/>
      <c r="S6734" s="97"/>
    </row>
    <row r="6735" spans="1:19" ht="22.5" x14ac:dyDescent="0.25">
      <c r="A6735" s="89" t="s">
        <v>14071</v>
      </c>
      <c r="B6735" s="89" t="s">
        <v>13805</v>
      </c>
      <c r="C6735" s="89"/>
      <c r="D6735" s="89" t="s">
        <v>1002</v>
      </c>
      <c r="E6735" s="94" t="s">
        <v>738</v>
      </c>
      <c r="F6735" s="95" t="s">
        <v>12746</v>
      </c>
      <c r="G6735" s="89" t="s">
        <v>502</v>
      </c>
      <c r="H6735" s="89" t="s">
        <v>14072</v>
      </c>
      <c r="I6735" s="96">
        <v>1</v>
      </c>
      <c r="J6735" s="97">
        <v>383395</v>
      </c>
      <c r="K6735" s="98">
        <f t="shared" si="3599"/>
        <v>30307.88</v>
      </c>
      <c r="L6735" s="99">
        <f t="shared" si="3600"/>
        <v>1.0815399999999999</v>
      </c>
      <c r="M6735" s="100">
        <f t="shared" si="3601"/>
        <v>1.0590999999999999</v>
      </c>
      <c r="N6735" s="101">
        <f t="shared" si="3602"/>
        <v>0.97811300000000001</v>
      </c>
      <c r="O6735" s="100">
        <f t="shared" si="3603"/>
        <v>1</v>
      </c>
      <c r="P6735" s="98">
        <f t="shared" si="3604"/>
        <v>33956.6</v>
      </c>
      <c r="Q6735" s="97">
        <f t="shared" si="3605"/>
        <v>429551.33</v>
      </c>
      <c r="R6735" s="97"/>
      <c r="S6735" s="97"/>
    </row>
    <row r="6736" spans="1:19" ht="22.5" x14ac:dyDescent="0.25">
      <c r="A6736" s="89" t="s">
        <v>14073</v>
      </c>
      <c r="B6736" s="89" t="s">
        <v>13805</v>
      </c>
      <c r="C6736" s="89"/>
      <c r="D6736" s="89" t="s">
        <v>1005</v>
      </c>
      <c r="E6736" s="94" t="s">
        <v>5561</v>
      </c>
      <c r="F6736" s="95" t="s">
        <v>12749</v>
      </c>
      <c r="G6736" s="89" t="s">
        <v>502</v>
      </c>
      <c r="H6736" s="89" t="s">
        <v>14074</v>
      </c>
      <c r="I6736" s="96">
        <v>1</v>
      </c>
      <c r="J6736" s="97">
        <v>31851</v>
      </c>
      <c r="K6736" s="98">
        <f t="shared" si="3599"/>
        <v>30347</v>
      </c>
      <c r="L6736" s="99">
        <f t="shared" si="3600"/>
        <v>1.0815399999999999</v>
      </c>
      <c r="M6736" s="100">
        <f t="shared" si="3601"/>
        <v>1.0590999999999999</v>
      </c>
      <c r="N6736" s="101">
        <f t="shared" si="3602"/>
        <v>0.97811300000000001</v>
      </c>
      <c r="O6736" s="100">
        <f t="shared" si="3603"/>
        <v>1</v>
      </c>
      <c r="P6736" s="98">
        <f t="shared" si="3604"/>
        <v>34000.43</v>
      </c>
      <c r="Q6736" s="97">
        <f t="shared" si="3605"/>
        <v>35685.49</v>
      </c>
      <c r="R6736" s="97"/>
      <c r="S6736" s="97"/>
    </row>
    <row r="6737" spans="1:19" x14ac:dyDescent="0.25">
      <c r="A6737" s="89"/>
      <c r="B6737" s="90"/>
      <c r="C6737" s="90"/>
      <c r="D6737" s="91"/>
      <c r="E6737" s="92"/>
      <c r="F6737" s="92" t="s">
        <v>14075</v>
      </c>
      <c r="G6737" s="91"/>
      <c r="H6737" s="91"/>
      <c r="I6737" s="93">
        <v>1</v>
      </c>
      <c r="J6737" s="91"/>
      <c r="K6737" s="98"/>
      <c r="L6737" s="99"/>
      <c r="M6737" s="100"/>
      <c r="N6737" s="101"/>
      <c r="O6737" s="100"/>
      <c r="P6737" s="98"/>
      <c r="Q6737" s="91"/>
      <c r="R6737" s="91"/>
      <c r="S6737" s="91"/>
    </row>
    <row r="6738" spans="1:19" x14ac:dyDescent="0.25">
      <c r="A6738" s="89" t="s">
        <v>14076</v>
      </c>
      <c r="B6738" s="89" t="s">
        <v>13805</v>
      </c>
      <c r="C6738" s="89"/>
      <c r="D6738" s="89" t="s">
        <v>1012</v>
      </c>
      <c r="E6738" s="94" t="s">
        <v>570</v>
      </c>
      <c r="F6738" s="95" t="s">
        <v>571</v>
      </c>
      <c r="G6738" s="89" t="s">
        <v>51</v>
      </c>
      <c r="H6738" s="89" t="s">
        <v>12905</v>
      </c>
      <c r="I6738" s="96">
        <v>1</v>
      </c>
      <c r="J6738" s="97">
        <v>4322</v>
      </c>
      <c r="K6738" s="98">
        <f t="shared" ref="K6738:K6744" si="3606">J6738/H6738</f>
        <v>154357.14000000001</v>
      </c>
      <c r="L6738" s="99">
        <f t="shared" ref="L6738:L6744" si="3607">$L$8</f>
        <v>1.0815399999999999</v>
      </c>
      <c r="M6738" s="100">
        <f t="shared" ref="M6738:M6744" si="3608">$M$8</f>
        <v>1.0590999999999999</v>
      </c>
      <c r="N6738" s="101">
        <f t="shared" ref="N6738:N6744" si="3609">$N$8</f>
        <v>0.97811300000000001</v>
      </c>
      <c r="O6738" s="100">
        <f t="shared" ref="O6738:O6744" si="3610">$O$8</f>
        <v>1</v>
      </c>
      <c r="P6738" s="98">
        <f t="shared" ref="P6738:P6744" si="3611">K6738*L6738*M6738*N6738*O6738</f>
        <v>172939.94</v>
      </c>
      <c r="Q6738" s="97">
        <f t="shared" ref="Q6738:Q6744" si="3612">H6738*P6738</f>
        <v>4842.32</v>
      </c>
      <c r="R6738" s="97"/>
      <c r="S6738" s="97"/>
    </row>
    <row r="6739" spans="1:19" x14ac:dyDescent="0.25">
      <c r="A6739" s="89" t="s">
        <v>14077</v>
      </c>
      <c r="B6739" s="89" t="s">
        <v>13805</v>
      </c>
      <c r="C6739" s="89"/>
      <c r="D6739" s="89" t="s">
        <v>1017</v>
      </c>
      <c r="E6739" s="94" t="s">
        <v>722</v>
      </c>
      <c r="F6739" s="95" t="s">
        <v>723</v>
      </c>
      <c r="G6739" s="89" t="s">
        <v>81</v>
      </c>
      <c r="H6739" s="89" t="s">
        <v>14078</v>
      </c>
      <c r="I6739" s="96">
        <v>1</v>
      </c>
      <c r="J6739" s="97">
        <v>9921</v>
      </c>
      <c r="K6739" s="98">
        <f t="shared" si="3606"/>
        <v>3473.74</v>
      </c>
      <c r="L6739" s="99">
        <f t="shared" si="3607"/>
        <v>1.0815399999999999</v>
      </c>
      <c r="M6739" s="100">
        <f t="shared" si="3608"/>
        <v>1.0590999999999999</v>
      </c>
      <c r="N6739" s="101">
        <f t="shared" si="3609"/>
        <v>0.97811300000000001</v>
      </c>
      <c r="O6739" s="100">
        <f t="shared" si="3610"/>
        <v>1</v>
      </c>
      <c r="P6739" s="98">
        <f t="shared" si="3611"/>
        <v>3891.94</v>
      </c>
      <c r="Q6739" s="97">
        <f t="shared" si="3612"/>
        <v>11115.38</v>
      </c>
      <c r="R6739" s="97"/>
      <c r="S6739" s="97"/>
    </row>
    <row r="6740" spans="1:19" ht="22.5" x14ac:dyDescent="0.25">
      <c r="A6740" s="89" t="s">
        <v>14079</v>
      </c>
      <c r="B6740" s="89" t="s">
        <v>13805</v>
      </c>
      <c r="C6740" s="89"/>
      <c r="D6740" s="89" t="s">
        <v>1022</v>
      </c>
      <c r="E6740" s="94" t="s">
        <v>578</v>
      </c>
      <c r="F6740" s="95" t="s">
        <v>579</v>
      </c>
      <c r="G6740" s="89" t="s">
        <v>51</v>
      </c>
      <c r="H6740" s="89" t="s">
        <v>14080</v>
      </c>
      <c r="I6740" s="96">
        <v>1</v>
      </c>
      <c r="J6740" s="97">
        <v>194179</v>
      </c>
      <c r="K6740" s="98">
        <f t="shared" si="3606"/>
        <v>1115971.26</v>
      </c>
      <c r="L6740" s="99">
        <f t="shared" si="3607"/>
        <v>1.0815399999999999</v>
      </c>
      <c r="M6740" s="100">
        <f t="shared" si="3608"/>
        <v>1.0590999999999999</v>
      </c>
      <c r="N6740" s="101">
        <f t="shared" si="3609"/>
        <v>0.97811300000000001</v>
      </c>
      <c r="O6740" s="100">
        <f t="shared" si="3610"/>
        <v>1</v>
      </c>
      <c r="P6740" s="98">
        <f t="shared" si="3611"/>
        <v>1250321.2</v>
      </c>
      <c r="Q6740" s="97">
        <f t="shared" si="3612"/>
        <v>217555.89</v>
      </c>
      <c r="R6740" s="97"/>
      <c r="S6740" s="97"/>
    </row>
    <row r="6741" spans="1:19" x14ac:dyDescent="0.25">
      <c r="A6741" s="89" t="s">
        <v>14081</v>
      </c>
      <c r="B6741" s="89" t="s">
        <v>13805</v>
      </c>
      <c r="C6741" s="89"/>
      <c r="D6741" s="89" t="s">
        <v>1027</v>
      </c>
      <c r="E6741" s="94" t="s">
        <v>582</v>
      </c>
      <c r="F6741" s="95" t="s">
        <v>583</v>
      </c>
      <c r="G6741" s="89" t="s">
        <v>81</v>
      </c>
      <c r="H6741" s="89" t="s">
        <v>14082</v>
      </c>
      <c r="I6741" s="96">
        <v>1</v>
      </c>
      <c r="J6741" s="97">
        <v>-64160</v>
      </c>
      <c r="K6741" s="98">
        <f t="shared" si="3606"/>
        <v>3632.86</v>
      </c>
      <c r="L6741" s="99">
        <f t="shared" si="3607"/>
        <v>1.0815399999999999</v>
      </c>
      <c r="M6741" s="100">
        <f t="shared" si="3608"/>
        <v>1.0590999999999999</v>
      </c>
      <c r="N6741" s="101">
        <f t="shared" si="3609"/>
        <v>0.97811300000000001</v>
      </c>
      <c r="O6741" s="100">
        <f t="shared" si="3610"/>
        <v>1</v>
      </c>
      <c r="P6741" s="98">
        <f t="shared" si="3611"/>
        <v>4070.21</v>
      </c>
      <c r="Q6741" s="97">
        <f t="shared" si="3612"/>
        <v>-71883.98</v>
      </c>
      <c r="R6741" s="97"/>
      <c r="S6741" s="97"/>
    </row>
    <row r="6742" spans="1:19" x14ac:dyDescent="0.25">
      <c r="A6742" s="89" t="s">
        <v>14083</v>
      </c>
      <c r="B6742" s="89" t="s">
        <v>13805</v>
      </c>
      <c r="C6742" s="89"/>
      <c r="D6742" s="89" t="s">
        <v>1032</v>
      </c>
      <c r="E6742" s="94" t="s">
        <v>12742</v>
      </c>
      <c r="F6742" s="95" t="s">
        <v>12743</v>
      </c>
      <c r="G6742" s="89" t="s">
        <v>81</v>
      </c>
      <c r="H6742" s="89" t="s">
        <v>14084</v>
      </c>
      <c r="I6742" s="96">
        <v>1</v>
      </c>
      <c r="J6742" s="97">
        <v>82752</v>
      </c>
      <c r="K6742" s="98">
        <f t="shared" si="3606"/>
        <v>4685.58</v>
      </c>
      <c r="L6742" s="99">
        <f t="shared" si="3607"/>
        <v>1.0815399999999999</v>
      </c>
      <c r="M6742" s="100">
        <f t="shared" si="3608"/>
        <v>1.0590999999999999</v>
      </c>
      <c r="N6742" s="101">
        <f t="shared" si="3609"/>
        <v>0.97811300000000001</v>
      </c>
      <c r="O6742" s="100">
        <f t="shared" si="3610"/>
        <v>1</v>
      </c>
      <c r="P6742" s="98">
        <f t="shared" si="3611"/>
        <v>5249.67</v>
      </c>
      <c r="Q6742" s="97">
        <f t="shared" si="3612"/>
        <v>92714.42</v>
      </c>
      <c r="R6742" s="97"/>
      <c r="S6742" s="97"/>
    </row>
    <row r="6743" spans="1:19" ht="22.5" x14ac:dyDescent="0.25">
      <c r="A6743" s="89" t="s">
        <v>14085</v>
      </c>
      <c r="B6743" s="89" t="s">
        <v>13805</v>
      </c>
      <c r="C6743" s="89"/>
      <c r="D6743" s="89" t="s">
        <v>1037</v>
      </c>
      <c r="E6743" s="94" t="s">
        <v>738</v>
      </c>
      <c r="F6743" s="95" t="s">
        <v>12746</v>
      </c>
      <c r="G6743" s="89" t="s">
        <v>502</v>
      </c>
      <c r="H6743" s="89" t="s">
        <v>14086</v>
      </c>
      <c r="I6743" s="96">
        <v>1</v>
      </c>
      <c r="J6743" s="97">
        <v>42816</v>
      </c>
      <c r="K6743" s="98">
        <f t="shared" si="3606"/>
        <v>30307.919999999998</v>
      </c>
      <c r="L6743" s="99">
        <f t="shared" si="3607"/>
        <v>1.0815399999999999</v>
      </c>
      <c r="M6743" s="100">
        <f t="shared" si="3608"/>
        <v>1.0590999999999999</v>
      </c>
      <c r="N6743" s="101">
        <f t="shared" si="3609"/>
        <v>0.97811300000000001</v>
      </c>
      <c r="O6743" s="100">
        <f t="shared" si="3610"/>
        <v>1</v>
      </c>
      <c r="P6743" s="98">
        <f t="shared" si="3611"/>
        <v>33956.639999999999</v>
      </c>
      <c r="Q6743" s="97">
        <f t="shared" si="3612"/>
        <v>47970.55</v>
      </c>
      <c r="R6743" s="97"/>
      <c r="S6743" s="97"/>
    </row>
    <row r="6744" spans="1:19" ht="22.5" x14ac:dyDescent="0.25">
      <c r="A6744" s="89" t="s">
        <v>14087</v>
      </c>
      <c r="B6744" s="89" t="s">
        <v>13805</v>
      </c>
      <c r="C6744" s="89"/>
      <c r="D6744" s="89" t="s">
        <v>1045</v>
      </c>
      <c r="E6744" s="94" t="s">
        <v>5561</v>
      </c>
      <c r="F6744" s="95" t="s">
        <v>12749</v>
      </c>
      <c r="G6744" s="89" t="s">
        <v>502</v>
      </c>
      <c r="H6744" s="89" t="s">
        <v>14088</v>
      </c>
      <c r="I6744" s="96">
        <v>1</v>
      </c>
      <c r="J6744" s="97">
        <v>3568</v>
      </c>
      <c r="K6744" s="98">
        <f t="shared" si="3606"/>
        <v>30345.3</v>
      </c>
      <c r="L6744" s="99">
        <f t="shared" si="3607"/>
        <v>1.0815399999999999</v>
      </c>
      <c r="M6744" s="100">
        <f t="shared" si="3608"/>
        <v>1.0590999999999999</v>
      </c>
      <c r="N6744" s="101">
        <f t="shared" si="3609"/>
        <v>0.97811300000000001</v>
      </c>
      <c r="O6744" s="100">
        <f t="shared" si="3610"/>
        <v>1</v>
      </c>
      <c r="P6744" s="98">
        <f t="shared" si="3611"/>
        <v>33998.519999999997</v>
      </c>
      <c r="Q6744" s="97">
        <f t="shared" si="3612"/>
        <v>3997.55</v>
      </c>
      <c r="R6744" s="97"/>
      <c r="S6744" s="97"/>
    </row>
    <row r="6745" spans="1:19" ht="22.5" x14ac:dyDescent="0.25">
      <c r="A6745" s="89"/>
      <c r="B6745" s="90"/>
      <c r="C6745" s="90"/>
      <c r="D6745" s="91"/>
      <c r="E6745" s="92"/>
      <c r="F6745" s="92" t="s">
        <v>14089</v>
      </c>
      <c r="G6745" s="91"/>
      <c r="H6745" s="91"/>
      <c r="I6745" s="93">
        <v>1</v>
      </c>
      <c r="J6745" s="91"/>
      <c r="K6745" s="98"/>
      <c r="L6745" s="99"/>
      <c r="M6745" s="100"/>
      <c r="N6745" s="101"/>
      <c r="O6745" s="100"/>
      <c r="P6745" s="98"/>
      <c r="Q6745" s="91"/>
      <c r="R6745" s="91"/>
      <c r="S6745" s="91"/>
    </row>
    <row r="6746" spans="1:19" ht="22.5" x14ac:dyDescent="0.25">
      <c r="A6746" s="89" t="s">
        <v>14090</v>
      </c>
      <c r="B6746" s="89" t="s">
        <v>13805</v>
      </c>
      <c r="C6746" s="89"/>
      <c r="D6746" s="89" t="s">
        <v>1050</v>
      </c>
      <c r="E6746" s="94" t="s">
        <v>578</v>
      </c>
      <c r="F6746" s="95" t="s">
        <v>579</v>
      </c>
      <c r="G6746" s="89" t="s">
        <v>51</v>
      </c>
      <c r="H6746" s="89" t="s">
        <v>7808</v>
      </c>
      <c r="I6746" s="96">
        <v>1</v>
      </c>
      <c r="J6746" s="97">
        <v>870467</v>
      </c>
      <c r="K6746" s="98">
        <f t="shared" ref="K6746:K6755" si="3613">J6746/H6746</f>
        <v>1115983.33</v>
      </c>
      <c r="L6746" s="99">
        <f t="shared" ref="L6746:L6755" si="3614">$L$8</f>
        <v>1.0815399999999999</v>
      </c>
      <c r="M6746" s="100">
        <f t="shared" ref="M6746:M6755" si="3615">$M$8</f>
        <v>1.0590999999999999</v>
      </c>
      <c r="N6746" s="101">
        <f t="shared" ref="N6746:N6755" si="3616">$N$8</f>
        <v>0.97811300000000001</v>
      </c>
      <c r="O6746" s="100">
        <f t="shared" ref="O6746:O6755" si="3617">$O$8</f>
        <v>1</v>
      </c>
      <c r="P6746" s="98">
        <f t="shared" ref="P6746:P6755" si="3618">K6746*L6746*M6746*N6746*O6746</f>
        <v>1250334.72</v>
      </c>
      <c r="Q6746" s="97">
        <f t="shared" ref="Q6746:Q6755" si="3619">H6746*P6746</f>
        <v>975261.08</v>
      </c>
      <c r="R6746" s="97"/>
      <c r="S6746" s="97"/>
    </row>
    <row r="6747" spans="1:19" x14ac:dyDescent="0.25">
      <c r="A6747" s="89" t="s">
        <v>14091</v>
      </c>
      <c r="B6747" s="89" t="s">
        <v>13805</v>
      </c>
      <c r="C6747" s="89"/>
      <c r="D6747" s="89" t="s">
        <v>1058</v>
      </c>
      <c r="E6747" s="94" t="s">
        <v>582</v>
      </c>
      <c r="F6747" s="95" t="s">
        <v>583</v>
      </c>
      <c r="G6747" s="89" t="s">
        <v>81</v>
      </c>
      <c r="H6747" s="89" t="s">
        <v>14092</v>
      </c>
      <c r="I6747" s="96">
        <v>1</v>
      </c>
      <c r="J6747" s="97">
        <v>-287615</v>
      </c>
      <c r="K6747" s="98">
        <f t="shared" si="3613"/>
        <v>3632.88</v>
      </c>
      <c r="L6747" s="99">
        <f t="shared" si="3614"/>
        <v>1.0815399999999999</v>
      </c>
      <c r="M6747" s="100">
        <f t="shared" si="3615"/>
        <v>1.0590999999999999</v>
      </c>
      <c r="N6747" s="101">
        <f t="shared" si="3616"/>
        <v>0.97811300000000001</v>
      </c>
      <c r="O6747" s="100">
        <f t="shared" si="3617"/>
        <v>1</v>
      </c>
      <c r="P6747" s="98">
        <f t="shared" si="3618"/>
        <v>4070.24</v>
      </c>
      <c r="Q6747" s="97">
        <f t="shared" si="3619"/>
        <v>-322240.90000000002</v>
      </c>
      <c r="R6747" s="97"/>
      <c r="S6747" s="97"/>
    </row>
    <row r="6748" spans="1:19" x14ac:dyDescent="0.25">
      <c r="A6748" s="89" t="s">
        <v>14093</v>
      </c>
      <c r="B6748" s="89" t="s">
        <v>13805</v>
      </c>
      <c r="C6748" s="89"/>
      <c r="D6748" s="89" t="s">
        <v>1063</v>
      </c>
      <c r="E6748" s="94" t="s">
        <v>12742</v>
      </c>
      <c r="F6748" s="95" t="s">
        <v>12743</v>
      </c>
      <c r="G6748" s="89" t="s">
        <v>81</v>
      </c>
      <c r="H6748" s="89" t="s">
        <v>14094</v>
      </c>
      <c r="I6748" s="96">
        <v>1</v>
      </c>
      <c r="J6748" s="97">
        <v>370955</v>
      </c>
      <c r="K6748" s="98">
        <f t="shared" si="3613"/>
        <v>4685.55</v>
      </c>
      <c r="L6748" s="99">
        <f t="shared" si="3614"/>
        <v>1.0815399999999999</v>
      </c>
      <c r="M6748" s="100">
        <f t="shared" si="3615"/>
        <v>1.0590999999999999</v>
      </c>
      <c r="N6748" s="101">
        <f t="shared" si="3616"/>
        <v>0.97811300000000001</v>
      </c>
      <c r="O6748" s="100">
        <f t="shared" si="3617"/>
        <v>1</v>
      </c>
      <c r="P6748" s="98">
        <f t="shared" si="3618"/>
        <v>5249.64</v>
      </c>
      <c r="Q6748" s="97">
        <f t="shared" si="3619"/>
        <v>415614</v>
      </c>
      <c r="R6748" s="97"/>
      <c r="S6748" s="97"/>
    </row>
    <row r="6749" spans="1:19" ht="22.5" x14ac:dyDescent="0.25">
      <c r="A6749" s="89" t="s">
        <v>14095</v>
      </c>
      <c r="B6749" s="89" t="s">
        <v>13805</v>
      </c>
      <c r="C6749" s="89"/>
      <c r="D6749" s="89" t="s">
        <v>1068</v>
      </c>
      <c r="E6749" s="94" t="s">
        <v>738</v>
      </c>
      <c r="F6749" s="95" t="s">
        <v>739</v>
      </c>
      <c r="G6749" s="89" t="s">
        <v>502</v>
      </c>
      <c r="H6749" s="89" t="s">
        <v>14096</v>
      </c>
      <c r="I6749" s="96">
        <v>1</v>
      </c>
      <c r="J6749" s="97">
        <v>266479</v>
      </c>
      <c r="K6749" s="98">
        <f t="shared" si="3613"/>
        <v>30307.88</v>
      </c>
      <c r="L6749" s="99">
        <f t="shared" si="3614"/>
        <v>1.0815399999999999</v>
      </c>
      <c r="M6749" s="100">
        <f t="shared" si="3615"/>
        <v>1.0590999999999999</v>
      </c>
      <c r="N6749" s="101">
        <f t="shared" si="3616"/>
        <v>0.97811300000000001</v>
      </c>
      <c r="O6749" s="100">
        <f t="shared" si="3617"/>
        <v>1</v>
      </c>
      <c r="P6749" s="98">
        <f t="shared" si="3618"/>
        <v>33956.6</v>
      </c>
      <c r="Q6749" s="97">
        <f t="shared" si="3619"/>
        <v>298560.01</v>
      </c>
      <c r="R6749" s="97"/>
      <c r="S6749" s="97"/>
    </row>
    <row r="6750" spans="1:19" x14ac:dyDescent="0.25">
      <c r="A6750" s="89" t="s">
        <v>14097</v>
      </c>
      <c r="B6750" s="89" t="s">
        <v>13805</v>
      </c>
      <c r="C6750" s="89"/>
      <c r="D6750" s="89" t="s">
        <v>1074</v>
      </c>
      <c r="E6750" s="94" t="s">
        <v>5561</v>
      </c>
      <c r="F6750" s="95" t="s">
        <v>5689</v>
      </c>
      <c r="G6750" s="89" t="s">
        <v>502</v>
      </c>
      <c r="H6750" s="89" t="s">
        <v>14098</v>
      </c>
      <c r="I6750" s="96">
        <v>1</v>
      </c>
      <c r="J6750" s="97">
        <v>9312</v>
      </c>
      <c r="K6750" s="98">
        <f t="shared" si="3613"/>
        <v>30348.06</v>
      </c>
      <c r="L6750" s="99">
        <f t="shared" si="3614"/>
        <v>1.0815399999999999</v>
      </c>
      <c r="M6750" s="100">
        <f t="shared" si="3615"/>
        <v>1.0590999999999999</v>
      </c>
      <c r="N6750" s="101">
        <f t="shared" si="3616"/>
        <v>0.97811300000000001</v>
      </c>
      <c r="O6750" s="100">
        <f t="shared" si="3617"/>
        <v>1</v>
      </c>
      <c r="P6750" s="98">
        <f t="shared" si="3618"/>
        <v>34001.61</v>
      </c>
      <c r="Q6750" s="97">
        <f t="shared" si="3619"/>
        <v>10433.049999999999</v>
      </c>
      <c r="R6750" s="97"/>
      <c r="S6750" s="97"/>
    </row>
    <row r="6751" spans="1:19" x14ac:dyDescent="0.25">
      <c r="A6751" s="89" t="s">
        <v>14099</v>
      </c>
      <c r="B6751" s="89" t="s">
        <v>13805</v>
      </c>
      <c r="C6751" s="89"/>
      <c r="D6751" s="89" t="s">
        <v>1080</v>
      </c>
      <c r="E6751" s="94" t="s">
        <v>781</v>
      </c>
      <c r="F6751" s="95" t="s">
        <v>782</v>
      </c>
      <c r="G6751" s="89" t="s">
        <v>502</v>
      </c>
      <c r="H6751" s="89" t="s">
        <v>14100</v>
      </c>
      <c r="I6751" s="96">
        <v>1</v>
      </c>
      <c r="J6751" s="97">
        <v>10642</v>
      </c>
      <c r="K6751" s="98">
        <f t="shared" si="3613"/>
        <v>32628.16</v>
      </c>
      <c r="L6751" s="99">
        <f t="shared" si="3614"/>
        <v>1.0815399999999999</v>
      </c>
      <c r="M6751" s="100">
        <f t="shared" si="3615"/>
        <v>1.0590999999999999</v>
      </c>
      <c r="N6751" s="101">
        <f t="shared" si="3616"/>
        <v>0.97811300000000001</v>
      </c>
      <c r="O6751" s="100">
        <f t="shared" si="3617"/>
        <v>1</v>
      </c>
      <c r="P6751" s="98">
        <f t="shared" si="3618"/>
        <v>36556.21</v>
      </c>
      <c r="Q6751" s="97">
        <f t="shared" si="3619"/>
        <v>11923.17</v>
      </c>
      <c r="R6751" s="97"/>
      <c r="S6751" s="97"/>
    </row>
    <row r="6752" spans="1:19" x14ac:dyDescent="0.25">
      <c r="A6752" s="89" t="s">
        <v>14101</v>
      </c>
      <c r="B6752" s="89" t="s">
        <v>13805</v>
      </c>
      <c r="C6752" s="89"/>
      <c r="D6752" s="89" t="s">
        <v>1084</v>
      </c>
      <c r="E6752" s="94" t="s">
        <v>5412</v>
      </c>
      <c r="F6752" s="95" t="s">
        <v>14102</v>
      </c>
      <c r="G6752" s="89" t="s">
        <v>502</v>
      </c>
      <c r="H6752" s="89" t="s">
        <v>14103</v>
      </c>
      <c r="I6752" s="96">
        <v>1</v>
      </c>
      <c r="J6752" s="97">
        <v>135723</v>
      </c>
      <c r="K6752" s="98">
        <f t="shared" si="3613"/>
        <v>89699.82</v>
      </c>
      <c r="L6752" s="99">
        <f t="shared" si="3614"/>
        <v>1.0815399999999999</v>
      </c>
      <c r="M6752" s="100">
        <f t="shared" si="3615"/>
        <v>1.0590999999999999</v>
      </c>
      <c r="N6752" s="101">
        <f t="shared" si="3616"/>
        <v>0.97811300000000001</v>
      </c>
      <c r="O6752" s="100">
        <f t="shared" si="3617"/>
        <v>1</v>
      </c>
      <c r="P6752" s="98">
        <f t="shared" si="3618"/>
        <v>100498.63</v>
      </c>
      <c r="Q6752" s="97">
        <f t="shared" si="3619"/>
        <v>152062.47</v>
      </c>
      <c r="R6752" s="97"/>
      <c r="S6752" s="97"/>
    </row>
    <row r="6753" spans="1:19" ht="33.75" x14ac:dyDescent="0.25">
      <c r="A6753" s="89" t="s">
        <v>14104</v>
      </c>
      <c r="B6753" s="89" t="s">
        <v>13805</v>
      </c>
      <c r="C6753" s="89"/>
      <c r="D6753" s="89" t="s">
        <v>1088</v>
      </c>
      <c r="E6753" s="94" t="s">
        <v>1607</v>
      </c>
      <c r="F6753" s="95" t="s">
        <v>1608</v>
      </c>
      <c r="G6753" s="89" t="s">
        <v>502</v>
      </c>
      <c r="H6753" s="89" t="s">
        <v>14105</v>
      </c>
      <c r="I6753" s="96">
        <v>1</v>
      </c>
      <c r="J6753" s="97">
        <v>-83397</v>
      </c>
      <c r="K6753" s="98">
        <f t="shared" si="3613"/>
        <v>55117.38</v>
      </c>
      <c r="L6753" s="99">
        <f t="shared" si="3614"/>
        <v>1.0815399999999999</v>
      </c>
      <c r="M6753" s="100">
        <f t="shared" si="3615"/>
        <v>1.0590999999999999</v>
      </c>
      <c r="N6753" s="101">
        <f t="shared" si="3616"/>
        <v>0.97811300000000001</v>
      </c>
      <c r="O6753" s="100">
        <f t="shared" si="3617"/>
        <v>1</v>
      </c>
      <c r="P6753" s="98">
        <f t="shared" si="3618"/>
        <v>61752.87</v>
      </c>
      <c r="Q6753" s="97">
        <f t="shared" si="3619"/>
        <v>-93437.03</v>
      </c>
      <c r="R6753" s="97"/>
      <c r="S6753" s="97"/>
    </row>
    <row r="6754" spans="1:19" ht="33.75" x14ac:dyDescent="0.25">
      <c r="A6754" s="89" t="s">
        <v>14106</v>
      </c>
      <c r="B6754" s="89" t="s">
        <v>13805</v>
      </c>
      <c r="C6754" s="89"/>
      <c r="D6754" s="89" t="s">
        <v>2578</v>
      </c>
      <c r="E6754" s="94" t="s">
        <v>6387</v>
      </c>
      <c r="F6754" s="95" t="s">
        <v>6388</v>
      </c>
      <c r="G6754" s="89" t="s">
        <v>1077</v>
      </c>
      <c r="H6754" s="89" t="s">
        <v>5666</v>
      </c>
      <c r="I6754" s="96">
        <v>1</v>
      </c>
      <c r="J6754" s="97">
        <v>76254</v>
      </c>
      <c r="K6754" s="98">
        <f t="shared" si="3613"/>
        <v>7943.13</v>
      </c>
      <c r="L6754" s="99">
        <f t="shared" si="3614"/>
        <v>1.0815399999999999</v>
      </c>
      <c r="M6754" s="100">
        <f t="shared" si="3615"/>
        <v>1.0590999999999999</v>
      </c>
      <c r="N6754" s="101">
        <f t="shared" si="3616"/>
        <v>0.97811300000000001</v>
      </c>
      <c r="O6754" s="100">
        <f t="shared" si="3617"/>
        <v>1</v>
      </c>
      <c r="P6754" s="98">
        <f t="shared" si="3618"/>
        <v>8899.39</v>
      </c>
      <c r="Q6754" s="97">
        <f t="shared" si="3619"/>
        <v>85434.14</v>
      </c>
      <c r="R6754" s="97"/>
      <c r="S6754" s="97"/>
    </row>
    <row r="6755" spans="1:19" ht="33.75" x14ac:dyDescent="0.25">
      <c r="A6755" s="89" t="s">
        <v>14107</v>
      </c>
      <c r="B6755" s="89" t="s">
        <v>13805</v>
      </c>
      <c r="C6755" s="89"/>
      <c r="D6755" s="89" t="s">
        <v>2581</v>
      </c>
      <c r="E6755" s="94" t="s">
        <v>12222</v>
      </c>
      <c r="F6755" s="95" t="s">
        <v>12223</v>
      </c>
      <c r="G6755" s="89" t="s">
        <v>81</v>
      </c>
      <c r="H6755" s="89" t="s">
        <v>5881</v>
      </c>
      <c r="I6755" s="96">
        <v>1</v>
      </c>
      <c r="J6755" s="97">
        <v>367563</v>
      </c>
      <c r="K6755" s="98">
        <f t="shared" si="3613"/>
        <v>153151.25</v>
      </c>
      <c r="L6755" s="99">
        <f t="shared" si="3614"/>
        <v>1.0815399999999999</v>
      </c>
      <c r="M6755" s="100">
        <f t="shared" si="3615"/>
        <v>1.0590999999999999</v>
      </c>
      <c r="N6755" s="101">
        <f t="shared" si="3616"/>
        <v>0.97811300000000001</v>
      </c>
      <c r="O6755" s="100">
        <f t="shared" si="3617"/>
        <v>1</v>
      </c>
      <c r="P6755" s="98">
        <f t="shared" si="3618"/>
        <v>171588.88</v>
      </c>
      <c r="Q6755" s="97">
        <f t="shared" si="3619"/>
        <v>411813.31</v>
      </c>
      <c r="R6755" s="97"/>
      <c r="S6755" s="97"/>
    </row>
    <row r="6756" spans="1:19" x14ac:dyDescent="0.25">
      <c r="A6756" s="89"/>
      <c r="B6756" s="90"/>
      <c r="C6756" s="90"/>
      <c r="D6756" s="91"/>
      <c r="E6756" s="92"/>
      <c r="F6756" s="92" t="s">
        <v>14108</v>
      </c>
      <c r="G6756" s="91"/>
      <c r="H6756" s="91"/>
      <c r="I6756" s="93">
        <v>1</v>
      </c>
      <c r="J6756" s="91"/>
      <c r="K6756" s="98"/>
      <c r="L6756" s="99"/>
      <c r="M6756" s="100"/>
      <c r="N6756" s="101"/>
      <c r="O6756" s="100"/>
      <c r="P6756" s="98"/>
      <c r="Q6756" s="91"/>
      <c r="R6756" s="91"/>
      <c r="S6756" s="91"/>
    </row>
    <row r="6757" spans="1:19" ht="22.5" x14ac:dyDescent="0.25">
      <c r="A6757" s="89" t="s">
        <v>14109</v>
      </c>
      <c r="B6757" s="89" t="s">
        <v>13805</v>
      </c>
      <c r="C6757" s="89"/>
      <c r="D6757" s="89" t="s">
        <v>2583</v>
      </c>
      <c r="E6757" s="94" t="s">
        <v>578</v>
      </c>
      <c r="F6757" s="95" t="s">
        <v>579</v>
      </c>
      <c r="G6757" s="89" t="s">
        <v>51</v>
      </c>
      <c r="H6757" s="89" t="s">
        <v>715</v>
      </c>
      <c r="I6757" s="96">
        <v>1</v>
      </c>
      <c r="J6757" s="97">
        <v>507772</v>
      </c>
      <c r="K6757" s="98">
        <f t="shared" ref="K6757:K6769" si="3620">J6757/H6757</f>
        <v>1115982.42</v>
      </c>
      <c r="L6757" s="99">
        <f t="shared" ref="L6757:L6769" si="3621">$L$8</f>
        <v>1.0815399999999999</v>
      </c>
      <c r="M6757" s="100">
        <f t="shared" ref="M6757:M6769" si="3622">$M$8</f>
        <v>1.0590999999999999</v>
      </c>
      <c r="N6757" s="101">
        <f t="shared" ref="N6757:N6769" si="3623">$N$8</f>
        <v>0.97811300000000001</v>
      </c>
      <c r="O6757" s="100">
        <f t="shared" ref="O6757:O6769" si="3624">$O$8</f>
        <v>1</v>
      </c>
      <c r="P6757" s="98">
        <f t="shared" ref="P6757:P6769" si="3625">K6757*L6757*M6757*N6757*O6757</f>
        <v>1250333.71</v>
      </c>
      <c r="Q6757" s="97">
        <f t="shared" ref="Q6757:Q6769" si="3626">H6757*P6757</f>
        <v>568901.84</v>
      </c>
      <c r="R6757" s="97"/>
      <c r="S6757" s="97"/>
    </row>
    <row r="6758" spans="1:19" x14ac:dyDescent="0.25">
      <c r="A6758" s="89" t="s">
        <v>14110</v>
      </c>
      <c r="B6758" s="89" t="s">
        <v>13805</v>
      </c>
      <c r="C6758" s="89"/>
      <c r="D6758" s="89" t="s">
        <v>2587</v>
      </c>
      <c r="E6758" s="94" t="s">
        <v>582</v>
      </c>
      <c r="F6758" s="95" t="s">
        <v>583</v>
      </c>
      <c r="G6758" s="89" t="s">
        <v>81</v>
      </c>
      <c r="H6758" s="89" t="s">
        <v>14111</v>
      </c>
      <c r="I6758" s="96">
        <v>1</v>
      </c>
      <c r="J6758" s="97">
        <v>-167776</v>
      </c>
      <c r="K6758" s="98">
        <f t="shared" si="3620"/>
        <v>3632.89</v>
      </c>
      <c r="L6758" s="99">
        <f t="shared" si="3621"/>
        <v>1.0815399999999999</v>
      </c>
      <c r="M6758" s="100">
        <f t="shared" si="3622"/>
        <v>1.0590999999999999</v>
      </c>
      <c r="N6758" s="101">
        <f t="shared" si="3623"/>
        <v>0.97811300000000001</v>
      </c>
      <c r="O6758" s="100">
        <f t="shared" si="3624"/>
        <v>1</v>
      </c>
      <c r="P6758" s="98">
        <f t="shared" si="3625"/>
        <v>4070.25</v>
      </c>
      <c r="Q6758" s="97">
        <f t="shared" si="3626"/>
        <v>-187974.32</v>
      </c>
      <c r="R6758" s="97"/>
      <c r="S6758" s="97"/>
    </row>
    <row r="6759" spans="1:19" x14ac:dyDescent="0.25">
      <c r="A6759" s="89" t="s">
        <v>14112</v>
      </c>
      <c r="B6759" s="89" t="s">
        <v>13805</v>
      </c>
      <c r="C6759" s="89"/>
      <c r="D6759" s="89" t="s">
        <v>2590</v>
      </c>
      <c r="E6759" s="94" t="s">
        <v>12742</v>
      </c>
      <c r="F6759" s="95" t="s">
        <v>12743</v>
      </c>
      <c r="G6759" s="89" t="s">
        <v>81</v>
      </c>
      <c r="H6759" s="89" t="s">
        <v>14113</v>
      </c>
      <c r="I6759" s="96">
        <v>1</v>
      </c>
      <c r="J6759" s="97">
        <v>216391</v>
      </c>
      <c r="K6759" s="98">
        <f t="shared" si="3620"/>
        <v>4685.5600000000004</v>
      </c>
      <c r="L6759" s="99">
        <f t="shared" si="3621"/>
        <v>1.0815399999999999</v>
      </c>
      <c r="M6759" s="100">
        <f t="shared" si="3622"/>
        <v>1.0590999999999999</v>
      </c>
      <c r="N6759" s="101">
        <f t="shared" si="3623"/>
        <v>0.97811300000000001</v>
      </c>
      <c r="O6759" s="100">
        <f t="shared" si="3624"/>
        <v>1</v>
      </c>
      <c r="P6759" s="98">
        <f t="shared" si="3625"/>
        <v>5249.65</v>
      </c>
      <c r="Q6759" s="97">
        <f t="shared" si="3626"/>
        <v>242441.96</v>
      </c>
      <c r="R6759" s="97"/>
      <c r="S6759" s="97"/>
    </row>
    <row r="6760" spans="1:19" ht="22.5" x14ac:dyDescent="0.25">
      <c r="A6760" s="89" t="s">
        <v>14114</v>
      </c>
      <c r="B6760" s="89" t="s">
        <v>13805</v>
      </c>
      <c r="C6760" s="89"/>
      <c r="D6760" s="89" t="s">
        <v>2594</v>
      </c>
      <c r="E6760" s="94" t="s">
        <v>738</v>
      </c>
      <c r="F6760" s="95" t="s">
        <v>739</v>
      </c>
      <c r="G6760" s="89" t="s">
        <v>502</v>
      </c>
      <c r="H6760" s="89" t="s">
        <v>14115</v>
      </c>
      <c r="I6760" s="96">
        <v>1</v>
      </c>
      <c r="J6760" s="97">
        <v>155446</v>
      </c>
      <c r="K6760" s="98">
        <f t="shared" si="3620"/>
        <v>30307.86</v>
      </c>
      <c r="L6760" s="99">
        <f t="shared" si="3621"/>
        <v>1.0815399999999999</v>
      </c>
      <c r="M6760" s="100">
        <f t="shared" si="3622"/>
        <v>1.0590999999999999</v>
      </c>
      <c r="N6760" s="101">
        <f t="shared" si="3623"/>
        <v>0.97811300000000001</v>
      </c>
      <c r="O6760" s="100">
        <f t="shared" si="3624"/>
        <v>1</v>
      </c>
      <c r="P6760" s="98">
        <f t="shared" si="3625"/>
        <v>33956.57</v>
      </c>
      <c r="Q6760" s="97">
        <f t="shared" si="3626"/>
        <v>174159.85</v>
      </c>
      <c r="R6760" s="97"/>
      <c r="S6760" s="97"/>
    </row>
    <row r="6761" spans="1:19" x14ac:dyDescent="0.25">
      <c r="A6761" s="89" t="s">
        <v>14116</v>
      </c>
      <c r="B6761" s="89" t="s">
        <v>13805</v>
      </c>
      <c r="C6761" s="89"/>
      <c r="D6761" s="89" t="s">
        <v>2596</v>
      </c>
      <c r="E6761" s="94" t="s">
        <v>5561</v>
      </c>
      <c r="F6761" s="95" t="s">
        <v>5689</v>
      </c>
      <c r="G6761" s="89" t="s">
        <v>502</v>
      </c>
      <c r="H6761" s="89" t="s">
        <v>14117</v>
      </c>
      <c r="I6761" s="96">
        <v>1</v>
      </c>
      <c r="J6761" s="97">
        <v>5432</v>
      </c>
      <c r="K6761" s="98">
        <f t="shared" si="3620"/>
        <v>30348.06</v>
      </c>
      <c r="L6761" s="99">
        <f t="shared" si="3621"/>
        <v>1.0815399999999999</v>
      </c>
      <c r="M6761" s="100">
        <f t="shared" si="3622"/>
        <v>1.0590999999999999</v>
      </c>
      <c r="N6761" s="101">
        <f t="shared" si="3623"/>
        <v>0.97811300000000001</v>
      </c>
      <c r="O6761" s="100">
        <f t="shared" si="3624"/>
        <v>1</v>
      </c>
      <c r="P6761" s="98">
        <f t="shared" si="3625"/>
        <v>34001.61</v>
      </c>
      <c r="Q6761" s="97">
        <f t="shared" si="3626"/>
        <v>6085.95</v>
      </c>
      <c r="R6761" s="97"/>
      <c r="S6761" s="97"/>
    </row>
    <row r="6762" spans="1:19" x14ac:dyDescent="0.25">
      <c r="A6762" s="89" t="s">
        <v>14118</v>
      </c>
      <c r="B6762" s="89" t="s">
        <v>13805</v>
      </c>
      <c r="C6762" s="89"/>
      <c r="D6762" s="89" t="s">
        <v>2600</v>
      </c>
      <c r="E6762" s="94" t="s">
        <v>781</v>
      </c>
      <c r="F6762" s="95" t="s">
        <v>782</v>
      </c>
      <c r="G6762" s="89" t="s">
        <v>502</v>
      </c>
      <c r="H6762" s="89" t="s">
        <v>14119</v>
      </c>
      <c r="I6762" s="96">
        <v>1</v>
      </c>
      <c r="J6762" s="97">
        <v>6208</v>
      </c>
      <c r="K6762" s="98">
        <f t="shared" si="3620"/>
        <v>32629.03</v>
      </c>
      <c r="L6762" s="99">
        <f t="shared" si="3621"/>
        <v>1.0815399999999999</v>
      </c>
      <c r="M6762" s="100">
        <f t="shared" si="3622"/>
        <v>1.0590999999999999</v>
      </c>
      <c r="N6762" s="101">
        <f t="shared" si="3623"/>
        <v>0.97811300000000001</v>
      </c>
      <c r="O6762" s="100">
        <f t="shared" si="3624"/>
        <v>1</v>
      </c>
      <c r="P6762" s="98">
        <f t="shared" si="3625"/>
        <v>36557.19</v>
      </c>
      <c r="Q6762" s="97">
        <f t="shared" si="3626"/>
        <v>6955.37</v>
      </c>
      <c r="R6762" s="97"/>
      <c r="S6762" s="97"/>
    </row>
    <row r="6763" spans="1:19" x14ac:dyDescent="0.25">
      <c r="A6763" s="89" t="s">
        <v>14120</v>
      </c>
      <c r="B6763" s="89" t="s">
        <v>13805</v>
      </c>
      <c r="C6763" s="89"/>
      <c r="D6763" s="89" t="s">
        <v>2498</v>
      </c>
      <c r="E6763" s="94" t="s">
        <v>5412</v>
      </c>
      <c r="F6763" s="95" t="s">
        <v>14102</v>
      </c>
      <c r="G6763" s="89" t="s">
        <v>502</v>
      </c>
      <c r="H6763" s="89" t="s">
        <v>14121</v>
      </c>
      <c r="I6763" s="96">
        <v>1</v>
      </c>
      <c r="J6763" s="97">
        <v>79171</v>
      </c>
      <c r="K6763" s="98">
        <f t="shared" si="3620"/>
        <v>89698.97</v>
      </c>
      <c r="L6763" s="99">
        <f t="shared" si="3621"/>
        <v>1.0815399999999999</v>
      </c>
      <c r="M6763" s="100">
        <f t="shared" si="3622"/>
        <v>1.0590999999999999</v>
      </c>
      <c r="N6763" s="101">
        <f t="shared" si="3623"/>
        <v>0.97811300000000001</v>
      </c>
      <c r="O6763" s="100">
        <f t="shared" si="3624"/>
        <v>1</v>
      </c>
      <c r="P6763" s="98">
        <f t="shared" si="3625"/>
        <v>100497.68</v>
      </c>
      <c r="Q6763" s="97">
        <f t="shared" si="3626"/>
        <v>88702.27</v>
      </c>
      <c r="R6763" s="97"/>
      <c r="S6763" s="97"/>
    </row>
    <row r="6764" spans="1:19" ht="33.75" x14ac:dyDescent="0.25">
      <c r="A6764" s="89" t="s">
        <v>14122</v>
      </c>
      <c r="B6764" s="89" t="s">
        <v>13805</v>
      </c>
      <c r="C6764" s="89"/>
      <c r="D6764" s="89" t="s">
        <v>2606</v>
      </c>
      <c r="E6764" s="94" t="s">
        <v>1607</v>
      </c>
      <c r="F6764" s="95" t="s">
        <v>1608</v>
      </c>
      <c r="G6764" s="89" t="s">
        <v>502</v>
      </c>
      <c r="H6764" s="89" t="s">
        <v>14123</v>
      </c>
      <c r="I6764" s="96">
        <v>1</v>
      </c>
      <c r="J6764" s="97">
        <v>-48648</v>
      </c>
      <c r="K6764" s="98">
        <f t="shared" si="3620"/>
        <v>55117.09</v>
      </c>
      <c r="L6764" s="99">
        <f t="shared" si="3621"/>
        <v>1.0815399999999999</v>
      </c>
      <c r="M6764" s="100">
        <f t="shared" si="3622"/>
        <v>1.0590999999999999</v>
      </c>
      <c r="N6764" s="101">
        <f t="shared" si="3623"/>
        <v>0.97811300000000001</v>
      </c>
      <c r="O6764" s="100">
        <f t="shared" si="3624"/>
        <v>1</v>
      </c>
      <c r="P6764" s="98">
        <f t="shared" si="3625"/>
        <v>61752.55</v>
      </c>
      <c r="Q6764" s="97">
        <f t="shared" si="3626"/>
        <v>-54504.65</v>
      </c>
      <c r="R6764" s="97"/>
      <c r="S6764" s="97"/>
    </row>
    <row r="6765" spans="1:19" ht="33.75" x14ac:dyDescent="0.25">
      <c r="A6765" s="89" t="s">
        <v>14124</v>
      </c>
      <c r="B6765" s="89" t="s">
        <v>13805</v>
      </c>
      <c r="C6765" s="89"/>
      <c r="D6765" s="89" t="s">
        <v>2610</v>
      </c>
      <c r="E6765" s="94" t="s">
        <v>6387</v>
      </c>
      <c r="F6765" s="95" t="s">
        <v>6388</v>
      </c>
      <c r="G6765" s="89" t="s">
        <v>1077</v>
      </c>
      <c r="H6765" s="89" t="s">
        <v>14125</v>
      </c>
      <c r="I6765" s="96">
        <v>1</v>
      </c>
      <c r="J6765" s="97">
        <v>44482</v>
      </c>
      <c r="K6765" s="98">
        <f t="shared" si="3620"/>
        <v>7943.21</v>
      </c>
      <c r="L6765" s="99">
        <f t="shared" si="3621"/>
        <v>1.0815399999999999</v>
      </c>
      <c r="M6765" s="100">
        <f t="shared" si="3622"/>
        <v>1.0590999999999999</v>
      </c>
      <c r="N6765" s="101">
        <f t="shared" si="3623"/>
        <v>0.97811300000000001</v>
      </c>
      <c r="O6765" s="100">
        <f t="shared" si="3624"/>
        <v>1</v>
      </c>
      <c r="P6765" s="98">
        <f t="shared" si="3625"/>
        <v>8899.48</v>
      </c>
      <c r="Q6765" s="97">
        <f t="shared" si="3626"/>
        <v>49837.09</v>
      </c>
      <c r="R6765" s="97"/>
      <c r="S6765" s="97"/>
    </row>
    <row r="6766" spans="1:19" x14ac:dyDescent="0.25">
      <c r="A6766" s="89" t="s">
        <v>14126</v>
      </c>
      <c r="B6766" s="89" t="s">
        <v>13805</v>
      </c>
      <c r="C6766" s="89"/>
      <c r="D6766" s="89" t="s">
        <v>2612</v>
      </c>
      <c r="E6766" s="94" t="s">
        <v>1603</v>
      </c>
      <c r="F6766" s="95" t="s">
        <v>1604</v>
      </c>
      <c r="G6766" s="89" t="s">
        <v>502</v>
      </c>
      <c r="H6766" s="89" t="s">
        <v>14127</v>
      </c>
      <c r="I6766" s="96">
        <v>1</v>
      </c>
      <c r="J6766" s="97">
        <v>3354</v>
      </c>
      <c r="K6766" s="98">
        <f t="shared" si="3620"/>
        <v>100872.18</v>
      </c>
      <c r="L6766" s="99">
        <f t="shared" si="3621"/>
        <v>1.0815399999999999</v>
      </c>
      <c r="M6766" s="100">
        <f t="shared" si="3622"/>
        <v>1.0590999999999999</v>
      </c>
      <c r="N6766" s="101">
        <f t="shared" si="3623"/>
        <v>0.97811300000000001</v>
      </c>
      <c r="O6766" s="100">
        <f t="shared" si="3624"/>
        <v>1</v>
      </c>
      <c r="P6766" s="98">
        <f t="shared" si="3625"/>
        <v>113016.02</v>
      </c>
      <c r="Q6766" s="97">
        <f t="shared" si="3626"/>
        <v>3757.78</v>
      </c>
      <c r="R6766" s="97"/>
      <c r="S6766" s="97"/>
    </row>
    <row r="6767" spans="1:19" ht="33.75" x14ac:dyDescent="0.25">
      <c r="A6767" s="89" t="s">
        <v>14128</v>
      </c>
      <c r="B6767" s="89" t="s">
        <v>13805</v>
      </c>
      <c r="C6767" s="89"/>
      <c r="D6767" s="89" t="s">
        <v>2616</v>
      </c>
      <c r="E6767" s="94" t="s">
        <v>1607</v>
      </c>
      <c r="F6767" s="95" t="s">
        <v>1608</v>
      </c>
      <c r="G6767" s="89" t="s">
        <v>502</v>
      </c>
      <c r="H6767" s="89" t="s">
        <v>14129</v>
      </c>
      <c r="I6767" s="96">
        <v>1</v>
      </c>
      <c r="J6767" s="97">
        <v>-1833</v>
      </c>
      <c r="K6767" s="98">
        <f t="shared" si="3620"/>
        <v>55127.82</v>
      </c>
      <c r="L6767" s="99">
        <f t="shared" si="3621"/>
        <v>1.0815399999999999</v>
      </c>
      <c r="M6767" s="100">
        <f t="shared" si="3622"/>
        <v>1.0590999999999999</v>
      </c>
      <c r="N6767" s="101">
        <f t="shared" si="3623"/>
        <v>0.97811300000000001</v>
      </c>
      <c r="O6767" s="100">
        <f t="shared" si="3624"/>
        <v>1</v>
      </c>
      <c r="P6767" s="98">
        <f t="shared" si="3625"/>
        <v>61764.57</v>
      </c>
      <c r="Q6767" s="97">
        <f t="shared" si="3626"/>
        <v>-2053.67</v>
      </c>
      <c r="R6767" s="97"/>
      <c r="S6767" s="97"/>
    </row>
    <row r="6768" spans="1:19" ht="22.5" x14ac:dyDescent="0.25">
      <c r="A6768" s="89" t="s">
        <v>14130</v>
      </c>
      <c r="B6768" s="89" t="s">
        <v>13805</v>
      </c>
      <c r="C6768" s="89"/>
      <c r="D6768" s="89" t="s">
        <v>519</v>
      </c>
      <c r="E6768" s="94" t="s">
        <v>14131</v>
      </c>
      <c r="F6768" s="95" t="s">
        <v>14132</v>
      </c>
      <c r="G6768" s="89" t="s">
        <v>1077</v>
      </c>
      <c r="H6768" s="89" t="s">
        <v>9911</v>
      </c>
      <c r="I6768" s="96">
        <v>1</v>
      </c>
      <c r="J6768" s="97">
        <v>2068</v>
      </c>
      <c r="K6768" s="98">
        <f t="shared" si="3620"/>
        <v>1477.14</v>
      </c>
      <c r="L6768" s="99">
        <f t="shared" si="3621"/>
        <v>1.0815399999999999</v>
      </c>
      <c r="M6768" s="100">
        <f t="shared" si="3622"/>
        <v>1.0590999999999999</v>
      </c>
      <c r="N6768" s="101">
        <f t="shared" si="3623"/>
        <v>0.97811300000000001</v>
      </c>
      <c r="O6768" s="100">
        <f t="shared" si="3624"/>
        <v>1</v>
      </c>
      <c r="P6768" s="98">
        <f t="shared" si="3625"/>
        <v>1654.97</v>
      </c>
      <c r="Q6768" s="97">
        <f t="shared" si="3626"/>
        <v>2316.96</v>
      </c>
      <c r="R6768" s="97"/>
      <c r="S6768" s="97"/>
    </row>
    <row r="6769" spans="1:19" ht="33.75" x14ac:dyDescent="0.25">
      <c r="A6769" s="89" t="s">
        <v>14133</v>
      </c>
      <c r="B6769" s="89" t="s">
        <v>13805</v>
      </c>
      <c r="C6769" s="89"/>
      <c r="D6769" s="89" t="s">
        <v>2620</v>
      </c>
      <c r="E6769" s="94" t="s">
        <v>12222</v>
      </c>
      <c r="F6769" s="95" t="s">
        <v>12223</v>
      </c>
      <c r="G6769" s="89" t="s">
        <v>81</v>
      </c>
      <c r="H6769" s="89" t="s">
        <v>14134</v>
      </c>
      <c r="I6769" s="96">
        <v>1</v>
      </c>
      <c r="J6769" s="97">
        <v>226204</v>
      </c>
      <c r="K6769" s="98">
        <f t="shared" si="3620"/>
        <v>153150.98000000001</v>
      </c>
      <c r="L6769" s="99">
        <f t="shared" si="3621"/>
        <v>1.0815399999999999</v>
      </c>
      <c r="M6769" s="100">
        <f t="shared" si="3622"/>
        <v>1.0590999999999999</v>
      </c>
      <c r="N6769" s="101">
        <f t="shared" si="3623"/>
        <v>0.97811300000000001</v>
      </c>
      <c r="O6769" s="100">
        <f t="shared" si="3624"/>
        <v>1</v>
      </c>
      <c r="P6769" s="98">
        <f t="shared" si="3625"/>
        <v>171588.57</v>
      </c>
      <c r="Q6769" s="97">
        <f t="shared" si="3626"/>
        <v>253436.32</v>
      </c>
      <c r="R6769" s="97"/>
      <c r="S6769" s="97"/>
    </row>
    <row r="6770" spans="1:19" x14ac:dyDescent="0.25">
      <c r="A6770" s="89"/>
      <c r="B6770" s="90"/>
      <c r="C6770" s="90"/>
      <c r="D6770" s="91"/>
      <c r="E6770" s="92"/>
      <c r="F6770" s="92" t="s">
        <v>14135</v>
      </c>
      <c r="G6770" s="91"/>
      <c r="H6770" s="91"/>
      <c r="I6770" s="93">
        <v>1</v>
      </c>
      <c r="J6770" s="91"/>
      <c r="K6770" s="98"/>
      <c r="L6770" s="99"/>
      <c r="M6770" s="100"/>
      <c r="N6770" s="101"/>
      <c r="O6770" s="100"/>
      <c r="P6770" s="98"/>
      <c r="Q6770" s="91"/>
      <c r="R6770" s="91"/>
      <c r="S6770" s="91"/>
    </row>
    <row r="6771" spans="1:19" ht="22.5" x14ac:dyDescent="0.25">
      <c r="A6771" s="89" t="s">
        <v>14136</v>
      </c>
      <c r="B6771" s="89" t="s">
        <v>13805</v>
      </c>
      <c r="C6771" s="89"/>
      <c r="D6771" s="89" t="s">
        <v>2623</v>
      </c>
      <c r="E6771" s="94" t="s">
        <v>578</v>
      </c>
      <c r="F6771" s="95" t="s">
        <v>579</v>
      </c>
      <c r="G6771" s="89" t="s">
        <v>51</v>
      </c>
      <c r="H6771" s="89" t="s">
        <v>14137</v>
      </c>
      <c r="I6771" s="96">
        <v>1</v>
      </c>
      <c r="J6771" s="97">
        <v>151775</v>
      </c>
      <c r="K6771" s="98">
        <f t="shared" ref="K6771:K6783" si="3627">J6771/H6771</f>
        <v>1115992.6499999999</v>
      </c>
      <c r="L6771" s="99">
        <f t="shared" ref="L6771:L6783" si="3628">$L$8</f>
        <v>1.0815399999999999</v>
      </c>
      <c r="M6771" s="100">
        <f t="shared" ref="M6771:M6783" si="3629">$M$8</f>
        <v>1.0590999999999999</v>
      </c>
      <c r="N6771" s="101">
        <f t="shared" ref="N6771:N6783" si="3630">$N$8</f>
        <v>0.97811300000000001</v>
      </c>
      <c r="O6771" s="100">
        <f t="shared" ref="O6771:O6783" si="3631">$O$8</f>
        <v>1</v>
      </c>
      <c r="P6771" s="98">
        <f t="shared" ref="P6771:P6783" si="3632">K6771*L6771*M6771*N6771*O6771</f>
        <v>1250345.17</v>
      </c>
      <c r="Q6771" s="97">
        <f t="shared" ref="Q6771:Q6783" si="3633">H6771*P6771</f>
        <v>170046.94</v>
      </c>
      <c r="R6771" s="97"/>
      <c r="S6771" s="97"/>
    </row>
    <row r="6772" spans="1:19" x14ac:dyDescent="0.25">
      <c r="A6772" s="89" t="s">
        <v>14138</v>
      </c>
      <c r="B6772" s="89" t="s">
        <v>13805</v>
      </c>
      <c r="C6772" s="89"/>
      <c r="D6772" s="89" t="s">
        <v>2625</v>
      </c>
      <c r="E6772" s="94" t="s">
        <v>582</v>
      </c>
      <c r="F6772" s="95" t="s">
        <v>583</v>
      </c>
      <c r="G6772" s="89" t="s">
        <v>81</v>
      </c>
      <c r="H6772" s="89" t="s">
        <v>14139</v>
      </c>
      <c r="I6772" s="96">
        <v>1</v>
      </c>
      <c r="J6772" s="97">
        <v>-50148</v>
      </c>
      <c r="K6772" s="98">
        <f t="shared" si="3627"/>
        <v>3632.86</v>
      </c>
      <c r="L6772" s="99">
        <f t="shared" si="3628"/>
        <v>1.0815399999999999</v>
      </c>
      <c r="M6772" s="100">
        <f t="shared" si="3629"/>
        <v>1.0590999999999999</v>
      </c>
      <c r="N6772" s="101">
        <f t="shared" si="3630"/>
        <v>0.97811300000000001</v>
      </c>
      <c r="O6772" s="100">
        <f t="shared" si="3631"/>
        <v>1</v>
      </c>
      <c r="P6772" s="98">
        <f t="shared" si="3632"/>
        <v>4070.21</v>
      </c>
      <c r="Q6772" s="97">
        <f t="shared" si="3633"/>
        <v>-56185.18</v>
      </c>
      <c r="R6772" s="97"/>
      <c r="S6772" s="97"/>
    </row>
    <row r="6773" spans="1:19" x14ac:dyDescent="0.25">
      <c r="A6773" s="89" t="s">
        <v>14140</v>
      </c>
      <c r="B6773" s="89" t="s">
        <v>13805</v>
      </c>
      <c r="C6773" s="89"/>
      <c r="D6773" s="89" t="s">
        <v>2629</v>
      </c>
      <c r="E6773" s="94" t="s">
        <v>12742</v>
      </c>
      <c r="F6773" s="95" t="s">
        <v>12743</v>
      </c>
      <c r="G6773" s="89" t="s">
        <v>81</v>
      </c>
      <c r="H6773" s="89" t="s">
        <v>14141</v>
      </c>
      <c r="I6773" s="96">
        <v>1</v>
      </c>
      <c r="J6773" s="97">
        <v>64679</v>
      </c>
      <c r="K6773" s="98">
        <f t="shared" si="3627"/>
        <v>4685.53</v>
      </c>
      <c r="L6773" s="99">
        <f t="shared" si="3628"/>
        <v>1.0815399999999999</v>
      </c>
      <c r="M6773" s="100">
        <f t="shared" si="3629"/>
        <v>1.0590999999999999</v>
      </c>
      <c r="N6773" s="101">
        <f t="shared" si="3630"/>
        <v>0.97811300000000001</v>
      </c>
      <c r="O6773" s="100">
        <f t="shared" si="3631"/>
        <v>1</v>
      </c>
      <c r="P6773" s="98">
        <f t="shared" si="3632"/>
        <v>5249.61</v>
      </c>
      <c r="Q6773" s="97">
        <f t="shared" si="3633"/>
        <v>72465.62</v>
      </c>
      <c r="R6773" s="97"/>
      <c r="S6773" s="97"/>
    </row>
    <row r="6774" spans="1:19" ht="22.5" x14ac:dyDescent="0.25">
      <c r="A6774" s="89" t="s">
        <v>14142</v>
      </c>
      <c r="B6774" s="89" t="s">
        <v>13805</v>
      </c>
      <c r="C6774" s="89"/>
      <c r="D6774" s="89" t="s">
        <v>2633</v>
      </c>
      <c r="E6774" s="94" t="s">
        <v>738</v>
      </c>
      <c r="F6774" s="95" t="s">
        <v>739</v>
      </c>
      <c r="G6774" s="89" t="s">
        <v>502</v>
      </c>
      <c r="H6774" s="89" t="s">
        <v>14143</v>
      </c>
      <c r="I6774" s="96">
        <v>1</v>
      </c>
      <c r="J6774" s="97">
        <v>45275</v>
      </c>
      <c r="K6774" s="98">
        <f t="shared" si="3627"/>
        <v>30307.8</v>
      </c>
      <c r="L6774" s="99">
        <f t="shared" si="3628"/>
        <v>1.0815399999999999</v>
      </c>
      <c r="M6774" s="100">
        <f t="shared" si="3629"/>
        <v>1.0590999999999999</v>
      </c>
      <c r="N6774" s="101">
        <f t="shared" si="3630"/>
        <v>0.97811300000000001</v>
      </c>
      <c r="O6774" s="100">
        <f t="shared" si="3631"/>
        <v>1</v>
      </c>
      <c r="P6774" s="98">
        <f t="shared" si="3632"/>
        <v>33956.51</v>
      </c>
      <c r="Q6774" s="97">
        <f t="shared" si="3633"/>
        <v>50725.59</v>
      </c>
      <c r="R6774" s="97"/>
      <c r="S6774" s="97"/>
    </row>
    <row r="6775" spans="1:19" x14ac:dyDescent="0.25">
      <c r="A6775" s="89" t="s">
        <v>14144</v>
      </c>
      <c r="B6775" s="89" t="s">
        <v>13805</v>
      </c>
      <c r="C6775" s="89"/>
      <c r="D6775" s="89" t="s">
        <v>2637</v>
      </c>
      <c r="E6775" s="94" t="s">
        <v>5561</v>
      </c>
      <c r="F6775" s="95" t="s">
        <v>5689</v>
      </c>
      <c r="G6775" s="89" t="s">
        <v>502</v>
      </c>
      <c r="H6775" s="89" t="s">
        <v>14145</v>
      </c>
      <c r="I6775" s="96">
        <v>1</v>
      </c>
      <c r="J6775" s="97">
        <v>1682</v>
      </c>
      <c r="K6775" s="98">
        <f t="shared" si="3627"/>
        <v>30350.05</v>
      </c>
      <c r="L6775" s="99">
        <f t="shared" si="3628"/>
        <v>1.0815399999999999</v>
      </c>
      <c r="M6775" s="100">
        <f t="shared" si="3629"/>
        <v>1.0590999999999999</v>
      </c>
      <c r="N6775" s="101">
        <f t="shared" si="3630"/>
        <v>0.97811300000000001</v>
      </c>
      <c r="O6775" s="100">
        <f t="shared" si="3631"/>
        <v>1</v>
      </c>
      <c r="P6775" s="98">
        <f t="shared" si="3632"/>
        <v>34003.839999999997</v>
      </c>
      <c r="Q6775" s="97">
        <f t="shared" si="3633"/>
        <v>1884.49</v>
      </c>
      <c r="R6775" s="97"/>
      <c r="S6775" s="97"/>
    </row>
    <row r="6776" spans="1:19" x14ac:dyDescent="0.25">
      <c r="A6776" s="89" t="s">
        <v>14146</v>
      </c>
      <c r="B6776" s="89" t="s">
        <v>13805</v>
      </c>
      <c r="C6776" s="89"/>
      <c r="D6776" s="89" t="s">
        <v>2639</v>
      </c>
      <c r="E6776" s="94" t="s">
        <v>781</v>
      </c>
      <c r="F6776" s="95" t="s">
        <v>782</v>
      </c>
      <c r="G6776" s="89" t="s">
        <v>502</v>
      </c>
      <c r="H6776" s="89" t="s">
        <v>14147</v>
      </c>
      <c r="I6776" s="96">
        <v>1</v>
      </c>
      <c r="J6776" s="97">
        <v>1788</v>
      </c>
      <c r="K6776" s="98">
        <f t="shared" si="3627"/>
        <v>32627.74</v>
      </c>
      <c r="L6776" s="99">
        <f t="shared" si="3628"/>
        <v>1.0815399999999999</v>
      </c>
      <c r="M6776" s="100">
        <f t="shared" si="3629"/>
        <v>1.0590999999999999</v>
      </c>
      <c r="N6776" s="101">
        <f t="shared" si="3630"/>
        <v>0.97811300000000001</v>
      </c>
      <c r="O6776" s="100">
        <f t="shared" si="3631"/>
        <v>1</v>
      </c>
      <c r="P6776" s="98">
        <f t="shared" si="3632"/>
        <v>36555.74</v>
      </c>
      <c r="Q6776" s="97">
        <f t="shared" si="3633"/>
        <v>2003.25</v>
      </c>
      <c r="R6776" s="97"/>
      <c r="S6776" s="97"/>
    </row>
    <row r="6777" spans="1:19" x14ac:dyDescent="0.25">
      <c r="A6777" s="89" t="s">
        <v>14148</v>
      </c>
      <c r="B6777" s="89" t="s">
        <v>13805</v>
      </c>
      <c r="C6777" s="89"/>
      <c r="D6777" s="89" t="s">
        <v>2643</v>
      </c>
      <c r="E6777" s="94" t="s">
        <v>5412</v>
      </c>
      <c r="F6777" s="95" t="s">
        <v>14102</v>
      </c>
      <c r="G6777" s="89" t="s">
        <v>502</v>
      </c>
      <c r="H6777" s="89" t="s">
        <v>14149</v>
      </c>
      <c r="I6777" s="96">
        <v>1</v>
      </c>
      <c r="J6777" s="97">
        <v>22622</v>
      </c>
      <c r="K6777" s="98">
        <f t="shared" si="3627"/>
        <v>89705.77</v>
      </c>
      <c r="L6777" s="99">
        <f t="shared" si="3628"/>
        <v>1.0815399999999999</v>
      </c>
      <c r="M6777" s="100">
        <f t="shared" si="3629"/>
        <v>1.0590999999999999</v>
      </c>
      <c r="N6777" s="101">
        <f t="shared" si="3630"/>
        <v>0.97811300000000001</v>
      </c>
      <c r="O6777" s="100">
        <f t="shared" si="3631"/>
        <v>1</v>
      </c>
      <c r="P6777" s="98">
        <f t="shared" si="3632"/>
        <v>100505.3</v>
      </c>
      <c r="Q6777" s="97">
        <f t="shared" si="3633"/>
        <v>25345.43</v>
      </c>
      <c r="R6777" s="97"/>
      <c r="S6777" s="97"/>
    </row>
    <row r="6778" spans="1:19" ht="33.75" x14ac:dyDescent="0.25">
      <c r="A6778" s="89" t="s">
        <v>14150</v>
      </c>
      <c r="B6778" s="89" t="s">
        <v>13805</v>
      </c>
      <c r="C6778" s="89"/>
      <c r="D6778" s="89" t="s">
        <v>2645</v>
      </c>
      <c r="E6778" s="94" t="s">
        <v>1607</v>
      </c>
      <c r="F6778" s="95" t="s">
        <v>1608</v>
      </c>
      <c r="G6778" s="89" t="s">
        <v>502</v>
      </c>
      <c r="H6778" s="89" t="s">
        <v>14151</v>
      </c>
      <c r="I6778" s="96">
        <v>1</v>
      </c>
      <c r="J6778" s="97">
        <v>-13899</v>
      </c>
      <c r="K6778" s="98">
        <f t="shared" si="3627"/>
        <v>55115.39</v>
      </c>
      <c r="L6778" s="99">
        <f t="shared" si="3628"/>
        <v>1.0815399999999999</v>
      </c>
      <c r="M6778" s="100">
        <f t="shared" si="3629"/>
        <v>1.0590999999999999</v>
      </c>
      <c r="N6778" s="101">
        <f t="shared" si="3630"/>
        <v>0.97811300000000001</v>
      </c>
      <c r="O6778" s="100">
        <f t="shared" si="3631"/>
        <v>1</v>
      </c>
      <c r="P6778" s="98">
        <f t="shared" si="3632"/>
        <v>61750.64</v>
      </c>
      <c r="Q6778" s="97">
        <f t="shared" si="3633"/>
        <v>-15572.28</v>
      </c>
      <c r="R6778" s="97"/>
      <c r="S6778" s="97"/>
    </row>
    <row r="6779" spans="1:19" ht="33.75" x14ac:dyDescent="0.25">
      <c r="A6779" s="89" t="s">
        <v>14152</v>
      </c>
      <c r="B6779" s="89" t="s">
        <v>13805</v>
      </c>
      <c r="C6779" s="89"/>
      <c r="D6779" s="89" t="s">
        <v>2648</v>
      </c>
      <c r="E6779" s="94" t="s">
        <v>6387</v>
      </c>
      <c r="F6779" s="95" t="s">
        <v>6388</v>
      </c>
      <c r="G6779" s="89" t="s">
        <v>1077</v>
      </c>
      <c r="H6779" s="89" t="s">
        <v>2892</v>
      </c>
      <c r="I6779" s="96">
        <v>1</v>
      </c>
      <c r="J6779" s="97">
        <v>12709</v>
      </c>
      <c r="K6779" s="98">
        <f t="shared" si="3627"/>
        <v>7943.13</v>
      </c>
      <c r="L6779" s="99">
        <f t="shared" si="3628"/>
        <v>1.0815399999999999</v>
      </c>
      <c r="M6779" s="100">
        <f t="shared" si="3629"/>
        <v>1.0590999999999999</v>
      </c>
      <c r="N6779" s="101">
        <f t="shared" si="3630"/>
        <v>0.97811300000000001</v>
      </c>
      <c r="O6779" s="100">
        <f t="shared" si="3631"/>
        <v>1</v>
      </c>
      <c r="P6779" s="98">
        <f t="shared" si="3632"/>
        <v>8899.39</v>
      </c>
      <c r="Q6779" s="97">
        <f t="shared" si="3633"/>
        <v>14239.02</v>
      </c>
      <c r="R6779" s="97"/>
      <c r="S6779" s="97"/>
    </row>
    <row r="6780" spans="1:19" x14ac:dyDescent="0.25">
      <c r="A6780" s="89" t="s">
        <v>14153</v>
      </c>
      <c r="B6780" s="89" t="s">
        <v>13805</v>
      </c>
      <c r="C6780" s="89"/>
      <c r="D6780" s="89" t="s">
        <v>2650</v>
      </c>
      <c r="E6780" s="94" t="s">
        <v>1603</v>
      </c>
      <c r="F6780" s="95" t="s">
        <v>1604</v>
      </c>
      <c r="G6780" s="89" t="s">
        <v>502</v>
      </c>
      <c r="H6780" s="89" t="s">
        <v>14154</v>
      </c>
      <c r="I6780" s="96">
        <v>1</v>
      </c>
      <c r="J6780" s="97">
        <v>960</v>
      </c>
      <c r="K6780" s="98">
        <f t="shared" si="3627"/>
        <v>101052.63</v>
      </c>
      <c r="L6780" s="99">
        <f t="shared" si="3628"/>
        <v>1.0815399999999999</v>
      </c>
      <c r="M6780" s="100">
        <f t="shared" si="3629"/>
        <v>1.0590999999999999</v>
      </c>
      <c r="N6780" s="101">
        <f t="shared" si="3630"/>
        <v>0.97811300000000001</v>
      </c>
      <c r="O6780" s="100">
        <f t="shared" si="3631"/>
        <v>1</v>
      </c>
      <c r="P6780" s="98">
        <f t="shared" si="3632"/>
        <v>113218.19</v>
      </c>
      <c r="Q6780" s="97">
        <f t="shared" si="3633"/>
        <v>1075.57</v>
      </c>
      <c r="R6780" s="97"/>
      <c r="S6780" s="97"/>
    </row>
    <row r="6781" spans="1:19" ht="33.75" x14ac:dyDescent="0.25">
      <c r="A6781" s="89" t="s">
        <v>14155</v>
      </c>
      <c r="B6781" s="89" t="s">
        <v>13805</v>
      </c>
      <c r="C6781" s="89"/>
      <c r="D6781" s="89" t="s">
        <v>2652</v>
      </c>
      <c r="E6781" s="94" t="s">
        <v>1607</v>
      </c>
      <c r="F6781" s="95" t="s">
        <v>1608</v>
      </c>
      <c r="G6781" s="89" t="s">
        <v>502</v>
      </c>
      <c r="H6781" s="89" t="s">
        <v>14156</v>
      </c>
      <c r="I6781" s="96">
        <v>1</v>
      </c>
      <c r="J6781" s="97">
        <v>-524</v>
      </c>
      <c r="K6781" s="98">
        <f t="shared" si="3627"/>
        <v>55157.89</v>
      </c>
      <c r="L6781" s="99">
        <f t="shared" si="3628"/>
        <v>1.0815399999999999</v>
      </c>
      <c r="M6781" s="100">
        <f t="shared" si="3629"/>
        <v>1.0590999999999999</v>
      </c>
      <c r="N6781" s="101">
        <f t="shared" si="3630"/>
        <v>0.97811300000000001</v>
      </c>
      <c r="O6781" s="100">
        <f t="shared" si="3631"/>
        <v>1</v>
      </c>
      <c r="P6781" s="98">
        <f t="shared" si="3632"/>
        <v>61798.26</v>
      </c>
      <c r="Q6781" s="97">
        <f t="shared" si="3633"/>
        <v>-587.08000000000004</v>
      </c>
      <c r="R6781" s="97"/>
      <c r="S6781" s="97"/>
    </row>
    <row r="6782" spans="1:19" ht="22.5" x14ac:dyDescent="0.25">
      <c r="A6782" s="89" t="s">
        <v>14157</v>
      </c>
      <c r="B6782" s="89" t="s">
        <v>13805</v>
      </c>
      <c r="C6782" s="89"/>
      <c r="D6782" s="89" t="s">
        <v>2655</v>
      </c>
      <c r="E6782" s="94" t="s">
        <v>14131</v>
      </c>
      <c r="F6782" s="95" t="s">
        <v>14132</v>
      </c>
      <c r="G6782" s="89" t="s">
        <v>1077</v>
      </c>
      <c r="H6782" s="89" t="s">
        <v>2537</v>
      </c>
      <c r="I6782" s="96">
        <v>1</v>
      </c>
      <c r="J6782" s="97">
        <v>591</v>
      </c>
      <c r="K6782" s="98">
        <f t="shared" si="3627"/>
        <v>1477.5</v>
      </c>
      <c r="L6782" s="99">
        <f t="shared" si="3628"/>
        <v>1.0815399999999999</v>
      </c>
      <c r="M6782" s="100">
        <f t="shared" si="3629"/>
        <v>1.0590999999999999</v>
      </c>
      <c r="N6782" s="101">
        <f t="shared" si="3630"/>
        <v>0.97811300000000001</v>
      </c>
      <c r="O6782" s="100">
        <f t="shared" si="3631"/>
        <v>1</v>
      </c>
      <c r="P6782" s="98">
        <f t="shared" si="3632"/>
        <v>1655.37</v>
      </c>
      <c r="Q6782" s="97">
        <f t="shared" si="3633"/>
        <v>662.15</v>
      </c>
      <c r="R6782" s="97"/>
      <c r="S6782" s="97"/>
    </row>
    <row r="6783" spans="1:19" ht="33.75" x14ac:dyDescent="0.25">
      <c r="A6783" s="89" t="s">
        <v>14158</v>
      </c>
      <c r="B6783" s="89" t="s">
        <v>13805</v>
      </c>
      <c r="C6783" s="89"/>
      <c r="D6783" s="89" t="s">
        <v>2657</v>
      </c>
      <c r="E6783" s="94" t="s">
        <v>12222</v>
      </c>
      <c r="F6783" s="95" t="s">
        <v>12223</v>
      </c>
      <c r="G6783" s="89" t="s">
        <v>81</v>
      </c>
      <c r="H6783" s="89" t="s">
        <v>14159</v>
      </c>
      <c r="I6783" s="96">
        <v>1</v>
      </c>
      <c r="J6783" s="97">
        <v>64630</v>
      </c>
      <c r="K6783" s="98">
        <f t="shared" si="3627"/>
        <v>153151.66</v>
      </c>
      <c r="L6783" s="99">
        <f t="shared" si="3628"/>
        <v>1.0815399999999999</v>
      </c>
      <c r="M6783" s="100">
        <f t="shared" si="3629"/>
        <v>1.0590999999999999</v>
      </c>
      <c r="N6783" s="101">
        <f t="shared" si="3630"/>
        <v>0.97811300000000001</v>
      </c>
      <c r="O6783" s="100">
        <f t="shared" si="3631"/>
        <v>1</v>
      </c>
      <c r="P6783" s="98">
        <f t="shared" si="3632"/>
        <v>171589.34</v>
      </c>
      <c r="Q6783" s="97">
        <f t="shared" si="3633"/>
        <v>72410.7</v>
      </c>
      <c r="R6783" s="97"/>
      <c r="S6783" s="97"/>
    </row>
    <row r="6784" spans="1:19" ht="22.5" x14ac:dyDescent="0.25">
      <c r="A6784" s="89"/>
      <c r="B6784" s="90"/>
      <c r="C6784" s="90"/>
      <c r="D6784" s="91"/>
      <c r="E6784" s="92"/>
      <c r="F6784" s="92" t="s">
        <v>14160</v>
      </c>
      <c r="G6784" s="91"/>
      <c r="H6784" s="91"/>
      <c r="I6784" s="93">
        <v>1</v>
      </c>
      <c r="J6784" s="91"/>
      <c r="K6784" s="98"/>
      <c r="L6784" s="99"/>
      <c r="M6784" s="100"/>
      <c r="N6784" s="101"/>
      <c r="O6784" s="100"/>
      <c r="P6784" s="98"/>
      <c r="Q6784" s="91"/>
      <c r="R6784" s="91"/>
      <c r="S6784" s="91"/>
    </row>
    <row r="6785" spans="1:19" ht="22.5" x14ac:dyDescent="0.25">
      <c r="A6785" s="89" t="s">
        <v>14161</v>
      </c>
      <c r="B6785" s="89" t="s">
        <v>13805</v>
      </c>
      <c r="C6785" s="89"/>
      <c r="D6785" s="89" t="s">
        <v>2661</v>
      </c>
      <c r="E6785" s="94" t="s">
        <v>786</v>
      </c>
      <c r="F6785" s="95" t="s">
        <v>787</v>
      </c>
      <c r="G6785" s="89" t="s">
        <v>51</v>
      </c>
      <c r="H6785" s="89" t="s">
        <v>14162</v>
      </c>
      <c r="I6785" s="96">
        <v>1</v>
      </c>
      <c r="J6785" s="97">
        <v>665643</v>
      </c>
      <c r="K6785" s="98">
        <f>J6785/H6785</f>
        <v>884692.98</v>
      </c>
      <c r="L6785" s="99">
        <f>$L$8</f>
        <v>1.0815399999999999</v>
      </c>
      <c r="M6785" s="100">
        <f>$M$8</f>
        <v>1.0590999999999999</v>
      </c>
      <c r="N6785" s="101">
        <f>$N$8</f>
        <v>0.97811300000000001</v>
      </c>
      <c r="O6785" s="100">
        <f>$O$8</f>
        <v>1</v>
      </c>
      <c r="P6785" s="98">
        <f>K6785*L6785*M6785*N6785*O6785</f>
        <v>991199.71</v>
      </c>
      <c r="Q6785" s="97">
        <f>H6785*P6785</f>
        <v>745778.66</v>
      </c>
      <c r="R6785" s="97"/>
      <c r="S6785" s="97"/>
    </row>
    <row r="6786" spans="1:19" x14ac:dyDescent="0.25">
      <c r="A6786" s="89" t="s">
        <v>14163</v>
      </c>
      <c r="B6786" s="89" t="s">
        <v>13805</v>
      </c>
      <c r="C6786" s="89"/>
      <c r="D6786" s="89" t="s">
        <v>2664</v>
      </c>
      <c r="E6786" s="94" t="s">
        <v>6326</v>
      </c>
      <c r="F6786" s="95" t="s">
        <v>6327</v>
      </c>
      <c r="G6786" s="89" t="s">
        <v>81</v>
      </c>
      <c r="H6786" s="89" t="s">
        <v>14164</v>
      </c>
      <c r="I6786" s="96">
        <v>1</v>
      </c>
      <c r="J6786" s="97">
        <v>292868</v>
      </c>
      <c r="K6786" s="98">
        <f>J6786/H6786</f>
        <v>3834.93</v>
      </c>
      <c r="L6786" s="99">
        <f>$L$8</f>
        <v>1.0815399999999999</v>
      </c>
      <c r="M6786" s="100">
        <f>$M$8</f>
        <v>1.0590999999999999</v>
      </c>
      <c r="N6786" s="101">
        <f>$N$8</f>
        <v>0.97811300000000001</v>
      </c>
      <c r="O6786" s="100">
        <f>$O$8</f>
        <v>1</v>
      </c>
      <c r="P6786" s="98">
        <f>K6786*L6786*M6786*N6786*O6786</f>
        <v>4296.6099999999997</v>
      </c>
      <c r="Q6786" s="97">
        <f>H6786*P6786</f>
        <v>328126.09000000003</v>
      </c>
      <c r="R6786" s="97"/>
      <c r="S6786" s="97"/>
    </row>
    <row r="6787" spans="1:19" ht="22.5" x14ac:dyDescent="0.25">
      <c r="A6787" s="89" t="s">
        <v>14165</v>
      </c>
      <c r="B6787" s="89" t="s">
        <v>13805</v>
      </c>
      <c r="C6787" s="89"/>
      <c r="D6787" s="89" t="s">
        <v>2668</v>
      </c>
      <c r="E6787" s="94" t="s">
        <v>738</v>
      </c>
      <c r="F6787" s="95" t="s">
        <v>739</v>
      </c>
      <c r="G6787" s="89" t="s">
        <v>502</v>
      </c>
      <c r="H6787" s="89" t="s">
        <v>14166</v>
      </c>
      <c r="I6787" s="96">
        <v>1</v>
      </c>
      <c r="J6787" s="97">
        <v>253685</v>
      </c>
      <c r="K6787" s="98">
        <f>J6787/H6787</f>
        <v>30307.9</v>
      </c>
      <c r="L6787" s="99">
        <f>$L$8</f>
        <v>1.0815399999999999</v>
      </c>
      <c r="M6787" s="100">
        <f>$M$8</f>
        <v>1.0590999999999999</v>
      </c>
      <c r="N6787" s="101">
        <f>$N$8</f>
        <v>0.97811300000000001</v>
      </c>
      <c r="O6787" s="100">
        <f>$O$8</f>
        <v>1</v>
      </c>
      <c r="P6787" s="98">
        <f>K6787*L6787*M6787*N6787*O6787</f>
        <v>33956.620000000003</v>
      </c>
      <c r="Q6787" s="97">
        <f>H6787*P6787</f>
        <v>284225.74</v>
      </c>
      <c r="R6787" s="97"/>
      <c r="S6787" s="97"/>
    </row>
    <row r="6788" spans="1:19" x14ac:dyDescent="0.25">
      <c r="A6788" s="89" t="s">
        <v>14167</v>
      </c>
      <c r="B6788" s="89" t="s">
        <v>13805</v>
      </c>
      <c r="C6788" s="89"/>
      <c r="D6788" s="89" t="s">
        <v>2672</v>
      </c>
      <c r="E6788" s="94" t="s">
        <v>5561</v>
      </c>
      <c r="F6788" s="95" t="s">
        <v>5689</v>
      </c>
      <c r="G6788" s="89" t="s">
        <v>502</v>
      </c>
      <c r="H6788" s="89" t="s">
        <v>14168</v>
      </c>
      <c r="I6788" s="96">
        <v>1</v>
      </c>
      <c r="J6788" s="97">
        <v>22735</v>
      </c>
      <c r="K6788" s="98">
        <f>J6788/H6788</f>
        <v>30346.92</v>
      </c>
      <c r="L6788" s="99">
        <f>$L$8</f>
        <v>1.0815399999999999</v>
      </c>
      <c r="M6788" s="100">
        <f>$M$8</f>
        <v>1.0590999999999999</v>
      </c>
      <c r="N6788" s="101">
        <f>$N$8</f>
        <v>0.97811300000000001</v>
      </c>
      <c r="O6788" s="100">
        <f>$O$8</f>
        <v>1</v>
      </c>
      <c r="P6788" s="98">
        <f>K6788*L6788*M6788*N6788*O6788</f>
        <v>34000.339999999997</v>
      </c>
      <c r="Q6788" s="97">
        <f>H6788*P6788</f>
        <v>25472.03</v>
      </c>
      <c r="R6788" s="97"/>
      <c r="S6788" s="97"/>
    </row>
    <row r="6789" spans="1:19" ht="22.5" x14ac:dyDescent="0.25">
      <c r="A6789" s="89" t="s">
        <v>14169</v>
      </c>
      <c r="B6789" s="89" t="s">
        <v>13805</v>
      </c>
      <c r="C6789" s="89"/>
      <c r="D6789" s="89" t="s">
        <v>2674</v>
      </c>
      <c r="E6789" s="94" t="s">
        <v>734</v>
      </c>
      <c r="F6789" s="95" t="s">
        <v>735</v>
      </c>
      <c r="G6789" s="89" t="s">
        <v>502</v>
      </c>
      <c r="H6789" s="89" t="s">
        <v>14170</v>
      </c>
      <c r="I6789" s="96">
        <v>1</v>
      </c>
      <c r="J6789" s="97">
        <v>4359</v>
      </c>
      <c r="K6789" s="98">
        <f>J6789/H6789</f>
        <v>30266.63</v>
      </c>
      <c r="L6789" s="99">
        <f>$L$8</f>
        <v>1.0815399999999999</v>
      </c>
      <c r="M6789" s="100">
        <f>$M$8</f>
        <v>1.0590999999999999</v>
      </c>
      <c r="N6789" s="101">
        <f>$N$8</f>
        <v>0.97811300000000001</v>
      </c>
      <c r="O6789" s="100">
        <f>$O$8</f>
        <v>1</v>
      </c>
      <c r="P6789" s="98">
        <f>K6789*L6789*M6789*N6789*O6789</f>
        <v>33910.379999999997</v>
      </c>
      <c r="Q6789" s="97">
        <f>H6789*P6789</f>
        <v>4883.7700000000004</v>
      </c>
      <c r="R6789" s="97"/>
      <c r="S6789" s="97"/>
    </row>
    <row r="6790" spans="1:19" x14ac:dyDescent="0.25">
      <c r="A6790" s="89"/>
      <c r="B6790" s="90"/>
      <c r="C6790" s="90"/>
      <c r="D6790" s="91"/>
      <c r="E6790" s="92"/>
      <c r="F6790" s="92" t="s">
        <v>14171</v>
      </c>
      <c r="G6790" s="91"/>
      <c r="H6790" s="91"/>
      <c r="I6790" s="93">
        <v>1</v>
      </c>
      <c r="J6790" s="91"/>
      <c r="K6790" s="98"/>
      <c r="L6790" s="99"/>
      <c r="M6790" s="100"/>
      <c r="N6790" s="101"/>
      <c r="O6790" s="100"/>
      <c r="P6790" s="98"/>
      <c r="Q6790" s="91"/>
      <c r="R6790" s="91"/>
      <c r="S6790" s="91"/>
    </row>
    <row r="6791" spans="1:19" ht="22.5" x14ac:dyDescent="0.25">
      <c r="A6791" s="89" t="s">
        <v>14172</v>
      </c>
      <c r="B6791" s="89" t="s">
        <v>13805</v>
      </c>
      <c r="C6791" s="89"/>
      <c r="D6791" s="89" t="s">
        <v>2678</v>
      </c>
      <c r="E6791" s="94" t="s">
        <v>786</v>
      </c>
      <c r="F6791" s="95" t="s">
        <v>787</v>
      </c>
      <c r="G6791" s="89" t="s">
        <v>51</v>
      </c>
      <c r="H6791" s="89" t="s">
        <v>14173</v>
      </c>
      <c r="I6791" s="96">
        <v>1</v>
      </c>
      <c r="J6791" s="97">
        <v>76083</v>
      </c>
      <c r="K6791" s="98">
        <f>J6791/H6791</f>
        <v>884686.05</v>
      </c>
      <c r="L6791" s="99">
        <f>$L$8</f>
        <v>1.0815399999999999</v>
      </c>
      <c r="M6791" s="100">
        <f>$M$8</f>
        <v>1.0590999999999999</v>
      </c>
      <c r="N6791" s="101">
        <f>$N$8</f>
        <v>0.97811300000000001</v>
      </c>
      <c r="O6791" s="100">
        <f>$O$8</f>
        <v>1</v>
      </c>
      <c r="P6791" s="98">
        <f>K6791*L6791*M6791*N6791*O6791</f>
        <v>991191.95</v>
      </c>
      <c r="Q6791" s="97">
        <f>H6791*P6791</f>
        <v>85242.51</v>
      </c>
      <c r="R6791" s="97"/>
      <c r="S6791" s="97"/>
    </row>
    <row r="6792" spans="1:19" x14ac:dyDescent="0.25">
      <c r="A6792" s="89" t="s">
        <v>14174</v>
      </c>
      <c r="B6792" s="89" t="s">
        <v>13805</v>
      </c>
      <c r="C6792" s="89"/>
      <c r="D6792" s="89" t="s">
        <v>2680</v>
      </c>
      <c r="E6792" s="94" t="s">
        <v>6326</v>
      </c>
      <c r="F6792" s="95" t="s">
        <v>6327</v>
      </c>
      <c r="G6792" s="89" t="s">
        <v>81</v>
      </c>
      <c r="H6792" s="89" t="s">
        <v>14175</v>
      </c>
      <c r="I6792" s="96">
        <v>1</v>
      </c>
      <c r="J6792" s="97">
        <v>33475</v>
      </c>
      <c r="K6792" s="98">
        <f>J6792/H6792</f>
        <v>3834.92</v>
      </c>
      <c r="L6792" s="99">
        <f>$L$8</f>
        <v>1.0815399999999999</v>
      </c>
      <c r="M6792" s="100">
        <f>$M$8</f>
        <v>1.0590999999999999</v>
      </c>
      <c r="N6792" s="101">
        <f>$N$8</f>
        <v>0.97811300000000001</v>
      </c>
      <c r="O6792" s="100">
        <f>$O$8</f>
        <v>1</v>
      </c>
      <c r="P6792" s="98">
        <f>K6792*L6792*M6792*N6792*O6792</f>
        <v>4296.6000000000004</v>
      </c>
      <c r="Q6792" s="97">
        <f>H6792*P6792</f>
        <v>37505.019999999997</v>
      </c>
      <c r="R6792" s="97"/>
      <c r="S6792" s="97"/>
    </row>
    <row r="6793" spans="1:19" ht="22.5" x14ac:dyDescent="0.25">
      <c r="A6793" s="89" t="s">
        <v>14176</v>
      </c>
      <c r="B6793" s="89" t="s">
        <v>13805</v>
      </c>
      <c r="C6793" s="89"/>
      <c r="D6793" s="89" t="s">
        <v>2684</v>
      </c>
      <c r="E6793" s="94" t="s">
        <v>738</v>
      </c>
      <c r="F6793" s="95" t="s">
        <v>739</v>
      </c>
      <c r="G6793" s="89" t="s">
        <v>502</v>
      </c>
      <c r="H6793" s="89" t="s">
        <v>14177</v>
      </c>
      <c r="I6793" s="96">
        <v>1</v>
      </c>
      <c r="J6793" s="97">
        <v>28808</v>
      </c>
      <c r="K6793" s="98">
        <f>J6793/H6793</f>
        <v>30308.26</v>
      </c>
      <c r="L6793" s="99">
        <f>$L$8</f>
        <v>1.0815399999999999</v>
      </c>
      <c r="M6793" s="100">
        <f>$M$8</f>
        <v>1.0590999999999999</v>
      </c>
      <c r="N6793" s="101">
        <f>$N$8</f>
        <v>0.97811300000000001</v>
      </c>
      <c r="O6793" s="100">
        <f>$O$8</f>
        <v>1</v>
      </c>
      <c r="P6793" s="98">
        <f>K6793*L6793*M6793*N6793*O6793</f>
        <v>33957.019999999997</v>
      </c>
      <c r="Q6793" s="97">
        <f>H6793*P6793</f>
        <v>32276.15</v>
      </c>
      <c r="R6793" s="97"/>
      <c r="S6793" s="97"/>
    </row>
    <row r="6794" spans="1:19" x14ac:dyDescent="0.25">
      <c r="A6794" s="89" t="s">
        <v>14178</v>
      </c>
      <c r="B6794" s="89" t="s">
        <v>13805</v>
      </c>
      <c r="C6794" s="89"/>
      <c r="D6794" s="89" t="s">
        <v>2689</v>
      </c>
      <c r="E6794" s="94" t="s">
        <v>5561</v>
      </c>
      <c r="F6794" s="95" t="s">
        <v>5689</v>
      </c>
      <c r="G6794" s="89" t="s">
        <v>502</v>
      </c>
      <c r="H6794" s="89" t="s">
        <v>14179</v>
      </c>
      <c r="I6794" s="96">
        <v>1</v>
      </c>
      <c r="J6794" s="97">
        <v>2393</v>
      </c>
      <c r="K6794" s="98">
        <f>J6794/H6794</f>
        <v>30344.92</v>
      </c>
      <c r="L6794" s="99">
        <f>$L$8</f>
        <v>1.0815399999999999</v>
      </c>
      <c r="M6794" s="100">
        <f>$M$8</f>
        <v>1.0590999999999999</v>
      </c>
      <c r="N6794" s="101">
        <f>$N$8</f>
        <v>0.97811300000000001</v>
      </c>
      <c r="O6794" s="100">
        <f>$O$8</f>
        <v>1</v>
      </c>
      <c r="P6794" s="98">
        <f>K6794*L6794*M6794*N6794*O6794</f>
        <v>33998.089999999997</v>
      </c>
      <c r="Q6794" s="97">
        <f>H6794*P6794</f>
        <v>2681.09</v>
      </c>
      <c r="R6794" s="97"/>
      <c r="S6794" s="97"/>
    </row>
    <row r="6795" spans="1:19" ht="22.5" x14ac:dyDescent="0.25">
      <c r="A6795" s="89" t="s">
        <v>14180</v>
      </c>
      <c r="B6795" s="89" t="s">
        <v>13805</v>
      </c>
      <c r="C6795" s="89"/>
      <c r="D6795" s="89" t="s">
        <v>2693</v>
      </c>
      <c r="E6795" s="94" t="s">
        <v>734</v>
      </c>
      <c r="F6795" s="95" t="s">
        <v>735</v>
      </c>
      <c r="G6795" s="89" t="s">
        <v>502</v>
      </c>
      <c r="H6795" s="89" t="s">
        <v>12913</v>
      </c>
      <c r="I6795" s="96">
        <v>1</v>
      </c>
      <c r="J6795" s="97">
        <v>459</v>
      </c>
      <c r="K6795" s="98">
        <f>J6795/H6795</f>
        <v>30277.040000000001</v>
      </c>
      <c r="L6795" s="99">
        <f>$L$8</f>
        <v>1.0815399999999999</v>
      </c>
      <c r="M6795" s="100">
        <f>$M$8</f>
        <v>1.0590999999999999</v>
      </c>
      <c r="N6795" s="101">
        <f>$N$8</f>
        <v>0.97811300000000001</v>
      </c>
      <c r="O6795" s="100">
        <f>$O$8</f>
        <v>1</v>
      </c>
      <c r="P6795" s="98">
        <f>K6795*L6795*M6795*N6795*O6795</f>
        <v>33922.04</v>
      </c>
      <c r="Q6795" s="97">
        <f>H6795*P6795</f>
        <v>514.26</v>
      </c>
      <c r="R6795" s="97"/>
      <c r="S6795" s="97"/>
    </row>
    <row r="6796" spans="1:19" x14ac:dyDescent="0.25">
      <c r="A6796" s="89"/>
      <c r="B6796" s="90"/>
      <c r="C6796" s="90"/>
      <c r="D6796" s="91"/>
      <c r="E6796" s="92"/>
      <c r="F6796" s="92" t="s">
        <v>14181</v>
      </c>
      <c r="G6796" s="91"/>
      <c r="H6796" s="91"/>
      <c r="I6796" s="93">
        <v>1</v>
      </c>
      <c r="J6796" s="91"/>
      <c r="K6796" s="98"/>
      <c r="L6796" s="99"/>
      <c r="M6796" s="100"/>
      <c r="N6796" s="101"/>
      <c r="O6796" s="100"/>
      <c r="P6796" s="98"/>
      <c r="Q6796" s="91"/>
      <c r="R6796" s="91"/>
      <c r="S6796" s="91"/>
    </row>
    <row r="6797" spans="1:19" x14ac:dyDescent="0.25">
      <c r="A6797" s="89" t="s">
        <v>14182</v>
      </c>
      <c r="B6797" s="89" t="s">
        <v>13805</v>
      </c>
      <c r="C6797" s="89"/>
      <c r="D6797" s="89" t="s">
        <v>2697</v>
      </c>
      <c r="E6797" s="94" t="s">
        <v>12786</v>
      </c>
      <c r="F6797" s="95" t="s">
        <v>12787</v>
      </c>
      <c r="G6797" s="89" t="s">
        <v>648</v>
      </c>
      <c r="H6797" s="89" t="s">
        <v>91</v>
      </c>
      <c r="I6797" s="96">
        <v>1</v>
      </c>
      <c r="J6797" s="97">
        <v>22342</v>
      </c>
      <c r="K6797" s="98">
        <f t="shared" ref="K6797:K6821" si="3634">J6797/H6797</f>
        <v>1175.8900000000001</v>
      </c>
      <c r="L6797" s="99">
        <f t="shared" ref="L6797:L6821" si="3635">$L$8</f>
        <v>1.0815399999999999</v>
      </c>
      <c r="M6797" s="100">
        <f t="shared" ref="M6797:M6821" si="3636">$M$8</f>
        <v>1.0590999999999999</v>
      </c>
      <c r="N6797" s="101">
        <f t="shared" ref="N6797:N6821" si="3637">$N$8</f>
        <v>0.97811300000000001</v>
      </c>
      <c r="O6797" s="100">
        <f t="shared" ref="O6797:O6821" si="3638">$O$8</f>
        <v>1</v>
      </c>
      <c r="P6797" s="98">
        <f t="shared" ref="P6797:P6821" si="3639">K6797*L6797*M6797*N6797*O6797</f>
        <v>1317.45</v>
      </c>
      <c r="Q6797" s="97">
        <f t="shared" ref="Q6797:Q6821" si="3640">H6797*P6797</f>
        <v>25031.55</v>
      </c>
      <c r="R6797" s="97"/>
      <c r="S6797" s="97"/>
    </row>
    <row r="6798" spans="1:19" x14ac:dyDescent="0.25">
      <c r="A6798" s="89" t="s">
        <v>14183</v>
      </c>
      <c r="B6798" s="89" t="s">
        <v>13805</v>
      </c>
      <c r="C6798" s="89"/>
      <c r="D6798" s="89" t="s">
        <v>2701</v>
      </c>
      <c r="E6798" s="94" t="s">
        <v>12206</v>
      </c>
      <c r="F6798" s="95" t="s">
        <v>12207</v>
      </c>
      <c r="G6798" s="89" t="s">
        <v>648</v>
      </c>
      <c r="H6798" s="89" t="s">
        <v>91</v>
      </c>
      <c r="I6798" s="96">
        <v>1</v>
      </c>
      <c r="J6798" s="97">
        <v>65361</v>
      </c>
      <c r="K6798" s="98">
        <f t="shared" si="3634"/>
        <v>3440.05</v>
      </c>
      <c r="L6798" s="99">
        <f t="shared" si="3635"/>
        <v>1.0815399999999999</v>
      </c>
      <c r="M6798" s="100">
        <f t="shared" si="3636"/>
        <v>1.0590999999999999</v>
      </c>
      <c r="N6798" s="101">
        <f t="shared" si="3637"/>
        <v>0.97811300000000001</v>
      </c>
      <c r="O6798" s="100">
        <f t="shared" si="3638"/>
        <v>1</v>
      </c>
      <c r="P6798" s="98">
        <f t="shared" si="3639"/>
        <v>3854.19</v>
      </c>
      <c r="Q6798" s="97">
        <f t="shared" si="3640"/>
        <v>73229.61</v>
      </c>
      <c r="R6798" s="97"/>
      <c r="S6798" s="97"/>
    </row>
    <row r="6799" spans="1:19" x14ac:dyDescent="0.25">
      <c r="A6799" s="89" t="s">
        <v>14184</v>
      </c>
      <c r="B6799" s="89" t="s">
        <v>13805</v>
      </c>
      <c r="C6799" s="89"/>
      <c r="D6799" s="89" t="s">
        <v>2704</v>
      </c>
      <c r="E6799" s="94" t="s">
        <v>12790</v>
      </c>
      <c r="F6799" s="95" t="s">
        <v>12791</v>
      </c>
      <c r="G6799" s="89" t="s">
        <v>502</v>
      </c>
      <c r="H6799" s="89" t="s">
        <v>2475</v>
      </c>
      <c r="I6799" s="96">
        <v>1</v>
      </c>
      <c r="J6799" s="97">
        <v>28384</v>
      </c>
      <c r="K6799" s="98">
        <f t="shared" si="3634"/>
        <v>37347.370000000003</v>
      </c>
      <c r="L6799" s="99">
        <f t="shared" si="3635"/>
        <v>1.0815399999999999</v>
      </c>
      <c r="M6799" s="100">
        <f t="shared" si="3636"/>
        <v>1.0590999999999999</v>
      </c>
      <c r="N6799" s="101">
        <f t="shared" si="3637"/>
        <v>0.97811300000000001</v>
      </c>
      <c r="O6799" s="100">
        <f t="shared" si="3638"/>
        <v>1</v>
      </c>
      <c r="P6799" s="98">
        <f t="shared" si="3639"/>
        <v>41843.56</v>
      </c>
      <c r="Q6799" s="97">
        <f t="shared" si="3640"/>
        <v>31801.11</v>
      </c>
      <c r="R6799" s="97"/>
      <c r="S6799" s="97"/>
    </row>
    <row r="6800" spans="1:19" x14ac:dyDescent="0.25">
      <c r="A6800" s="89" t="s">
        <v>14185</v>
      </c>
      <c r="B6800" s="89" t="s">
        <v>13805</v>
      </c>
      <c r="C6800" s="89"/>
      <c r="D6800" s="89" t="s">
        <v>2708</v>
      </c>
      <c r="E6800" s="94" t="s">
        <v>12209</v>
      </c>
      <c r="F6800" s="95" t="s">
        <v>12210</v>
      </c>
      <c r="G6800" s="89" t="s">
        <v>502</v>
      </c>
      <c r="H6800" s="89" t="s">
        <v>2475</v>
      </c>
      <c r="I6800" s="96">
        <v>1</v>
      </c>
      <c r="J6800" s="97">
        <v>53854</v>
      </c>
      <c r="K6800" s="98">
        <f t="shared" si="3634"/>
        <v>70860.53</v>
      </c>
      <c r="L6800" s="99">
        <f t="shared" si="3635"/>
        <v>1.0815399999999999</v>
      </c>
      <c r="M6800" s="100">
        <f t="shared" si="3636"/>
        <v>1.0590999999999999</v>
      </c>
      <c r="N6800" s="101">
        <f t="shared" si="3637"/>
        <v>0.97811300000000001</v>
      </c>
      <c r="O6800" s="100">
        <f t="shared" si="3638"/>
        <v>1</v>
      </c>
      <c r="P6800" s="98">
        <f t="shared" si="3639"/>
        <v>79391.31</v>
      </c>
      <c r="Q6800" s="97">
        <f t="shared" si="3640"/>
        <v>60337.4</v>
      </c>
      <c r="R6800" s="97"/>
      <c r="S6800" s="97"/>
    </row>
    <row r="6801" spans="1:19" x14ac:dyDescent="0.25">
      <c r="A6801" s="89" t="s">
        <v>14186</v>
      </c>
      <c r="B6801" s="89" t="s">
        <v>13805</v>
      </c>
      <c r="C6801" s="89"/>
      <c r="D6801" s="89" t="s">
        <v>2712</v>
      </c>
      <c r="E6801" s="94" t="s">
        <v>12199</v>
      </c>
      <c r="F6801" s="95" t="s">
        <v>12200</v>
      </c>
      <c r="G6801" s="89" t="s">
        <v>51</v>
      </c>
      <c r="H6801" s="89" t="s">
        <v>14187</v>
      </c>
      <c r="I6801" s="96">
        <v>1</v>
      </c>
      <c r="J6801" s="97">
        <v>142278</v>
      </c>
      <c r="K6801" s="98">
        <f t="shared" si="3634"/>
        <v>856786.7</v>
      </c>
      <c r="L6801" s="99">
        <f t="shared" si="3635"/>
        <v>1.0815399999999999</v>
      </c>
      <c r="M6801" s="100">
        <f t="shared" si="3636"/>
        <v>1.0590999999999999</v>
      </c>
      <c r="N6801" s="101">
        <f t="shared" si="3637"/>
        <v>0.97811300000000001</v>
      </c>
      <c r="O6801" s="100">
        <f t="shared" si="3638"/>
        <v>1</v>
      </c>
      <c r="P6801" s="98">
        <f t="shared" si="3639"/>
        <v>959933.84</v>
      </c>
      <c r="Q6801" s="97">
        <f t="shared" si="3640"/>
        <v>159406.60999999999</v>
      </c>
      <c r="R6801" s="97"/>
      <c r="S6801" s="97"/>
    </row>
    <row r="6802" spans="1:19" x14ac:dyDescent="0.25">
      <c r="A6802" s="89" t="s">
        <v>14188</v>
      </c>
      <c r="B6802" s="89" t="s">
        <v>13805</v>
      </c>
      <c r="C6802" s="89"/>
      <c r="D6802" s="89" t="s">
        <v>2715</v>
      </c>
      <c r="E6802" s="94" t="s">
        <v>12187</v>
      </c>
      <c r="F6802" s="95" t="s">
        <v>14189</v>
      </c>
      <c r="G6802" s="89" t="s">
        <v>81</v>
      </c>
      <c r="H6802" s="89" t="s">
        <v>14190</v>
      </c>
      <c r="I6802" s="96">
        <v>1</v>
      </c>
      <c r="J6802" s="97">
        <v>4928</v>
      </c>
      <c r="K6802" s="98">
        <f t="shared" si="3634"/>
        <v>10807.02</v>
      </c>
      <c r="L6802" s="99">
        <f t="shared" si="3635"/>
        <v>1.0815399999999999</v>
      </c>
      <c r="M6802" s="100">
        <f t="shared" si="3636"/>
        <v>1.0590999999999999</v>
      </c>
      <c r="N6802" s="101">
        <f t="shared" si="3637"/>
        <v>0.97811300000000001</v>
      </c>
      <c r="O6802" s="100">
        <f t="shared" si="3638"/>
        <v>1</v>
      </c>
      <c r="P6802" s="98">
        <f t="shared" si="3639"/>
        <v>12108.06</v>
      </c>
      <c r="Q6802" s="97">
        <f t="shared" si="3640"/>
        <v>5521.28</v>
      </c>
      <c r="R6802" s="97"/>
      <c r="S6802" s="97"/>
    </row>
    <row r="6803" spans="1:19" ht="22.5" x14ac:dyDescent="0.25">
      <c r="A6803" s="89" t="s">
        <v>14191</v>
      </c>
      <c r="B6803" s="89" t="s">
        <v>13805</v>
      </c>
      <c r="C6803" s="89"/>
      <c r="D6803" s="89" t="s">
        <v>2719</v>
      </c>
      <c r="E6803" s="94" t="s">
        <v>14192</v>
      </c>
      <c r="F6803" s="95" t="s">
        <v>14193</v>
      </c>
      <c r="G6803" s="89" t="s">
        <v>648</v>
      </c>
      <c r="H6803" s="89" t="s">
        <v>91</v>
      </c>
      <c r="I6803" s="96">
        <v>1</v>
      </c>
      <c r="J6803" s="97">
        <v>137833</v>
      </c>
      <c r="K6803" s="98">
        <f t="shared" si="3634"/>
        <v>7254.37</v>
      </c>
      <c r="L6803" s="99">
        <f t="shared" si="3635"/>
        <v>1.0815399999999999</v>
      </c>
      <c r="M6803" s="100">
        <f t="shared" si="3636"/>
        <v>1.0590999999999999</v>
      </c>
      <c r="N6803" s="101">
        <f t="shared" si="3637"/>
        <v>0.97811300000000001</v>
      </c>
      <c r="O6803" s="100">
        <f t="shared" si="3638"/>
        <v>1</v>
      </c>
      <c r="P6803" s="98">
        <f t="shared" si="3639"/>
        <v>8127.71</v>
      </c>
      <c r="Q6803" s="97">
        <f t="shared" si="3640"/>
        <v>154426.49</v>
      </c>
      <c r="R6803" s="97"/>
      <c r="S6803" s="97"/>
    </row>
    <row r="6804" spans="1:19" ht="22.5" x14ac:dyDescent="0.25">
      <c r="A6804" s="89" t="s">
        <v>14194</v>
      </c>
      <c r="B6804" s="89" t="s">
        <v>13805</v>
      </c>
      <c r="C6804" s="89"/>
      <c r="D6804" s="89" t="s">
        <v>2724</v>
      </c>
      <c r="E6804" s="94" t="s">
        <v>2224</v>
      </c>
      <c r="F6804" s="95" t="s">
        <v>2225</v>
      </c>
      <c r="G6804" s="89" t="s">
        <v>110</v>
      </c>
      <c r="H6804" s="89" t="s">
        <v>4090</v>
      </c>
      <c r="I6804" s="96">
        <v>1</v>
      </c>
      <c r="J6804" s="97">
        <v>149634</v>
      </c>
      <c r="K6804" s="98">
        <f t="shared" si="3634"/>
        <v>52503.16</v>
      </c>
      <c r="L6804" s="99">
        <f t="shared" si="3635"/>
        <v>1.0815399999999999</v>
      </c>
      <c r="M6804" s="100">
        <f t="shared" si="3636"/>
        <v>1.0590999999999999</v>
      </c>
      <c r="N6804" s="101">
        <f t="shared" si="3637"/>
        <v>0.97811300000000001</v>
      </c>
      <c r="O6804" s="100">
        <f t="shared" si="3638"/>
        <v>1</v>
      </c>
      <c r="P6804" s="98">
        <f t="shared" si="3639"/>
        <v>58823.93</v>
      </c>
      <c r="Q6804" s="97">
        <f t="shared" si="3640"/>
        <v>167648.20000000001</v>
      </c>
      <c r="R6804" s="97"/>
      <c r="S6804" s="97"/>
    </row>
    <row r="6805" spans="1:19" x14ac:dyDescent="0.25">
      <c r="A6805" s="89" t="s">
        <v>14195</v>
      </c>
      <c r="B6805" s="89" t="s">
        <v>13805</v>
      </c>
      <c r="C6805" s="89"/>
      <c r="D6805" s="89" t="s">
        <v>2728</v>
      </c>
      <c r="E6805" s="94" t="s">
        <v>12137</v>
      </c>
      <c r="F6805" s="95" t="s">
        <v>12138</v>
      </c>
      <c r="G6805" s="89" t="s">
        <v>110</v>
      </c>
      <c r="H6805" s="89" t="s">
        <v>14196</v>
      </c>
      <c r="I6805" s="96">
        <v>1</v>
      </c>
      <c r="J6805" s="97">
        <v>-73414</v>
      </c>
      <c r="K6805" s="98">
        <f t="shared" si="3634"/>
        <v>25759.3</v>
      </c>
      <c r="L6805" s="99">
        <f t="shared" si="3635"/>
        <v>1.0815399999999999</v>
      </c>
      <c r="M6805" s="100">
        <f t="shared" si="3636"/>
        <v>1.0590999999999999</v>
      </c>
      <c r="N6805" s="101">
        <f t="shared" si="3637"/>
        <v>0.97811300000000001</v>
      </c>
      <c r="O6805" s="100">
        <f t="shared" si="3638"/>
        <v>1</v>
      </c>
      <c r="P6805" s="98">
        <f t="shared" si="3639"/>
        <v>28860.42</v>
      </c>
      <c r="Q6805" s="97">
        <f t="shared" si="3640"/>
        <v>-82252.2</v>
      </c>
      <c r="R6805" s="97"/>
      <c r="S6805" s="97"/>
    </row>
    <row r="6806" spans="1:19" x14ac:dyDescent="0.25">
      <c r="A6806" s="89" t="s">
        <v>14197</v>
      </c>
      <c r="B6806" s="89" t="s">
        <v>13805</v>
      </c>
      <c r="C6806" s="89"/>
      <c r="D6806" s="89" t="s">
        <v>2732</v>
      </c>
      <c r="E6806" s="94" t="s">
        <v>12804</v>
      </c>
      <c r="F6806" s="95" t="s">
        <v>12805</v>
      </c>
      <c r="G6806" s="89" t="s">
        <v>949</v>
      </c>
      <c r="H6806" s="89" t="s">
        <v>14198</v>
      </c>
      <c r="I6806" s="96">
        <v>1</v>
      </c>
      <c r="J6806" s="97">
        <v>86537</v>
      </c>
      <c r="K6806" s="98">
        <f t="shared" si="3634"/>
        <v>264.02999999999997</v>
      </c>
      <c r="L6806" s="99">
        <f t="shared" si="3635"/>
        <v>1.0815399999999999</v>
      </c>
      <c r="M6806" s="100">
        <f t="shared" si="3636"/>
        <v>1.0590999999999999</v>
      </c>
      <c r="N6806" s="101">
        <f t="shared" si="3637"/>
        <v>0.97811300000000001</v>
      </c>
      <c r="O6806" s="100">
        <f t="shared" si="3638"/>
        <v>1</v>
      </c>
      <c r="P6806" s="98">
        <f t="shared" si="3639"/>
        <v>295.82</v>
      </c>
      <c r="Q6806" s="97">
        <f t="shared" si="3640"/>
        <v>96955.01</v>
      </c>
      <c r="R6806" s="97"/>
      <c r="S6806" s="97"/>
    </row>
    <row r="6807" spans="1:19" ht="22.5" x14ac:dyDescent="0.25">
      <c r="A6807" s="89" t="s">
        <v>14199</v>
      </c>
      <c r="B6807" s="89" t="s">
        <v>13805</v>
      </c>
      <c r="C6807" s="89"/>
      <c r="D6807" s="89" t="s">
        <v>2736</v>
      </c>
      <c r="E6807" s="94" t="s">
        <v>626</v>
      </c>
      <c r="F6807" s="95" t="s">
        <v>627</v>
      </c>
      <c r="G6807" s="89" t="s">
        <v>110</v>
      </c>
      <c r="H6807" s="89" t="s">
        <v>8149</v>
      </c>
      <c r="I6807" s="96">
        <v>1</v>
      </c>
      <c r="J6807" s="97">
        <v>216030</v>
      </c>
      <c r="K6807" s="98">
        <f t="shared" si="3634"/>
        <v>25266.67</v>
      </c>
      <c r="L6807" s="99">
        <f t="shared" si="3635"/>
        <v>1.0815399999999999</v>
      </c>
      <c r="M6807" s="100">
        <f t="shared" si="3636"/>
        <v>1.0590999999999999</v>
      </c>
      <c r="N6807" s="101">
        <f t="shared" si="3637"/>
        <v>0.97811300000000001</v>
      </c>
      <c r="O6807" s="100">
        <f t="shared" si="3638"/>
        <v>1</v>
      </c>
      <c r="P6807" s="98">
        <f t="shared" si="3639"/>
        <v>28308.48</v>
      </c>
      <c r="Q6807" s="97">
        <f t="shared" si="3640"/>
        <v>242037.5</v>
      </c>
      <c r="R6807" s="97"/>
      <c r="S6807" s="97"/>
    </row>
    <row r="6808" spans="1:19" x14ac:dyDescent="0.25">
      <c r="A6808" s="89" t="s">
        <v>14200</v>
      </c>
      <c r="B6808" s="89" t="s">
        <v>13805</v>
      </c>
      <c r="C6808" s="89"/>
      <c r="D6808" s="89" t="s">
        <v>2740</v>
      </c>
      <c r="E6808" s="94" t="s">
        <v>804</v>
      </c>
      <c r="F6808" s="95" t="s">
        <v>805</v>
      </c>
      <c r="G6808" s="89" t="s">
        <v>502</v>
      </c>
      <c r="H6808" s="89" t="s">
        <v>14201</v>
      </c>
      <c r="I6808" s="96">
        <v>1</v>
      </c>
      <c r="J6808" s="97">
        <v>-1343</v>
      </c>
      <c r="K6808" s="98">
        <f t="shared" si="3634"/>
        <v>9817.25</v>
      </c>
      <c r="L6808" s="99">
        <f t="shared" si="3635"/>
        <v>1.0815399999999999</v>
      </c>
      <c r="M6808" s="100">
        <f t="shared" si="3636"/>
        <v>1.0590999999999999</v>
      </c>
      <c r="N6808" s="101">
        <f t="shared" si="3637"/>
        <v>0.97811300000000001</v>
      </c>
      <c r="O6808" s="100">
        <f t="shared" si="3638"/>
        <v>1</v>
      </c>
      <c r="P6808" s="98">
        <f t="shared" si="3639"/>
        <v>10999.13</v>
      </c>
      <c r="Q6808" s="97">
        <f t="shared" si="3640"/>
        <v>-1504.68</v>
      </c>
      <c r="R6808" s="97"/>
      <c r="S6808" s="97"/>
    </row>
    <row r="6809" spans="1:19" x14ac:dyDescent="0.25">
      <c r="A6809" s="89" t="s">
        <v>14202</v>
      </c>
      <c r="B6809" s="89" t="s">
        <v>13805</v>
      </c>
      <c r="C6809" s="89"/>
      <c r="D6809" s="89" t="s">
        <v>2743</v>
      </c>
      <c r="E6809" s="94" t="s">
        <v>630</v>
      </c>
      <c r="F6809" s="95" t="s">
        <v>631</v>
      </c>
      <c r="G6809" s="89" t="s">
        <v>502</v>
      </c>
      <c r="H6809" s="89" t="s">
        <v>14203</v>
      </c>
      <c r="I6809" s="96">
        <v>1</v>
      </c>
      <c r="J6809" s="97">
        <v>-44364</v>
      </c>
      <c r="K6809" s="98">
        <f t="shared" si="3634"/>
        <v>21619.88</v>
      </c>
      <c r="L6809" s="99">
        <f t="shared" si="3635"/>
        <v>1.0815399999999999</v>
      </c>
      <c r="M6809" s="100">
        <f t="shared" si="3636"/>
        <v>1.0590999999999999</v>
      </c>
      <c r="N6809" s="101">
        <f t="shared" si="3637"/>
        <v>0.97811300000000001</v>
      </c>
      <c r="O6809" s="100">
        <f t="shared" si="3638"/>
        <v>1</v>
      </c>
      <c r="P6809" s="98">
        <f t="shared" si="3639"/>
        <v>24222.66</v>
      </c>
      <c r="Q6809" s="97">
        <f t="shared" si="3640"/>
        <v>-49704.9</v>
      </c>
      <c r="R6809" s="97"/>
      <c r="S6809" s="97"/>
    </row>
    <row r="6810" spans="1:19" x14ac:dyDescent="0.25">
      <c r="A6810" s="89" t="s">
        <v>14204</v>
      </c>
      <c r="B6810" s="89" t="s">
        <v>13805</v>
      </c>
      <c r="C6810" s="89"/>
      <c r="D6810" s="89" t="s">
        <v>2747</v>
      </c>
      <c r="E6810" s="94" t="s">
        <v>634</v>
      </c>
      <c r="F6810" s="95" t="s">
        <v>635</v>
      </c>
      <c r="G6810" s="89" t="s">
        <v>502</v>
      </c>
      <c r="H6810" s="89" t="s">
        <v>14205</v>
      </c>
      <c r="I6810" s="96">
        <v>1</v>
      </c>
      <c r="J6810" s="97">
        <v>-7467</v>
      </c>
      <c r="K6810" s="98">
        <f t="shared" si="3634"/>
        <v>36388.89</v>
      </c>
      <c r="L6810" s="99">
        <f t="shared" si="3635"/>
        <v>1.0815399999999999</v>
      </c>
      <c r="M6810" s="100">
        <f t="shared" si="3636"/>
        <v>1.0590999999999999</v>
      </c>
      <c r="N6810" s="101">
        <f t="shared" si="3637"/>
        <v>0.97811300000000001</v>
      </c>
      <c r="O6810" s="100">
        <f t="shared" si="3638"/>
        <v>1</v>
      </c>
      <c r="P6810" s="98">
        <f t="shared" si="3639"/>
        <v>40769.69</v>
      </c>
      <c r="Q6810" s="97">
        <f t="shared" si="3640"/>
        <v>-8365.94</v>
      </c>
      <c r="R6810" s="97"/>
      <c r="S6810" s="97"/>
    </row>
    <row r="6811" spans="1:19" x14ac:dyDescent="0.25">
      <c r="A6811" s="89" t="s">
        <v>14206</v>
      </c>
      <c r="B6811" s="89" t="s">
        <v>13805</v>
      </c>
      <c r="C6811" s="89"/>
      <c r="D6811" s="89" t="s">
        <v>2750</v>
      </c>
      <c r="E6811" s="94" t="s">
        <v>638</v>
      </c>
      <c r="F6811" s="95" t="s">
        <v>639</v>
      </c>
      <c r="G6811" s="89" t="s">
        <v>518</v>
      </c>
      <c r="H6811" s="89" t="s">
        <v>14207</v>
      </c>
      <c r="I6811" s="96">
        <v>1</v>
      </c>
      <c r="J6811" s="97">
        <v>91845</v>
      </c>
      <c r="K6811" s="98">
        <f t="shared" si="3634"/>
        <v>53.71</v>
      </c>
      <c r="L6811" s="99">
        <f t="shared" si="3635"/>
        <v>1.0815399999999999</v>
      </c>
      <c r="M6811" s="100">
        <f t="shared" si="3636"/>
        <v>1.0590999999999999</v>
      </c>
      <c r="N6811" s="101">
        <f t="shared" si="3637"/>
        <v>0.97811300000000001</v>
      </c>
      <c r="O6811" s="100">
        <f t="shared" si="3638"/>
        <v>1</v>
      </c>
      <c r="P6811" s="98">
        <f t="shared" si="3639"/>
        <v>60.18</v>
      </c>
      <c r="Q6811" s="97">
        <f t="shared" si="3640"/>
        <v>102907.8</v>
      </c>
      <c r="R6811" s="97"/>
      <c r="S6811" s="97"/>
    </row>
    <row r="6812" spans="1:19" x14ac:dyDescent="0.25">
      <c r="A6812" s="89" t="s">
        <v>14208</v>
      </c>
      <c r="B6812" s="89" t="s">
        <v>13805</v>
      </c>
      <c r="C6812" s="89"/>
      <c r="D6812" s="89" t="s">
        <v>2754</v>
      </c>
      <c r="E6812" s="94" t="s">
        <v>798</v>
      </c>
      <c r="F6812" s="95" t="s">
        <v>12814</v>
      </c>
      <c r="G6812" s="89" t="s">
        <v>110</v>
      </c>
      <c r="H6812" s="89" t="s">
        <v>14209</v>
      </c>
      <c r="I6812" s="96">
        <v>1</v>
      </c>
      <c r="J6812" s="97">
        <v>321475</v>
      </c>
      <c r="K6812" s="98">
        <f t="shared" si="3634"/>
        <v>28199.56</v>
      </c>
      <c r="L6812" s="99">
        <f t="shared" si="3635"/>
        <v>1.0815399999999999</v>
      </c>
      <c r="M6812" s="100">
        <f t="shared" si="3636"/>
        <v>1.0590999999999999</v>
      </c>
      <c r="N6812" s="101">
        <f t="shared" si="3637"/>
        <v>0.97811300000000001</v>
      </c>
      <c r="O6812" s="100">
        <f t="shared" si="3638"/>
        <v>1</v>
      </c>
      <c r="P6812" s="98">
        <f t="shared" si="3639"/>
        <v>31594.46</v>
      </c>
      <c r="Q6812" s="97">
        <f t="shared" si="3640"/>
        <v>360176.84</v>
      </c>
      <c r="R6812" s="97"/>
      <c r="S6812" s="97"/>
    </row>
    <row r="6813" spans="1:19" x14ac:dyDescent="0.25">
      <c r="A6813" s="89" t="s">
        <v>14210</v>
      </c>
      <c r="B6813" s="89" t="s">
        <v>13805</v>
      </c>
      <c r="C6813" s="89"/>
      <c r="D6813" s="89" t="s">
        <v>2759</v>
      </c>
      <c r="E6813" s="94" t="s">
        <v>804</v>
      </c>
      <c r="F6813" s="95" t="s">
        <v>805</v>
      </c>
      <c r="G6813" s="89" t="s">
        <v>502</v>
      </c>
      <c r="H6813" s="89" t="s">
        <v>14211</v>
      </c>
      <c r="I6813" s="96">
        <v>1</v>
      </c>
      <c r="J6813" s="97">
        <v>-2238</v>
      </c>
      <c r="K6813" s="98">
        <f t="shared" si="3634"/>
        <v>9815.7900000000009</v>
      </c>
      <c r="L6813" s="99">
        <f t="shared" si="3635"/>
        <v>1.0815399999999999</v>
      </c>
      <c r="M6813" s="100">
        <f t="shared" si="3636"/>
        <v>1.0590999999999999</v>
      </c>
      <c r="N6813" s="101">
        <f t="shared" si="3637"/>
        <v>0.97811300000000001</v>
      </c>
      <c r="O6813" s="100">
        <f t="shared" si="3638"/>
        <v>1</v>
      </c>
      <c r="P6813" s="98">
        <f t="shared" si="3639"/>
        <v>10997.5</v>
      </c>
      <c r="Q6813" s="97">
        <f t="shared" si="3640"/>
        <v>-2507.4299999999998</v>
      </c>
      <c r="R6813" s="97"/>
      <c r="S6813" s="97"/>
    </row>
    <row r="6814" spans="1:19" x14ac:dyDescent="0.25">
      <c r="A6814" s="89" t="s">
        <v>14212</v>
      </c>
      <c r="B6814" s="89" t="s">
        <v>13805</v>
      </c>
      <c r="C6814" s="89"/>
      <c r="D6814" s="89" t="s">
        <v>2763</v>
      </c>
      <c r="E6814" s="94" t="s">
        <v>634</v>
      </c>
      <c r="F6814" s="95" t="s">
        <v>635</v>
      </c>
      <c r="G6814" s="89" t="s">
        <v>502</v>
      </c>
      <c r="H6814" s="89" t="s">
        <v>14213</v>
      </c>
      <c r="I6814" s="96">
        <v>1</v>
      </c>
      <c r="J6814" s="97">
        <v>-16593</v>
      </c>
      <c r="K6814" s="98">
        <f t="shared" si="3634"/>
        <v>36388.160000000003</v>
      </c>
      <c r="L6814" s="99">
        <f t="shared" si="3635"/>
        <v>1.0815399999999999</v>
      </c>
      <c r="M6814" s="100">
        <f t="shared" si="3636"/>
        <v>1.0590999999999999</v>
      </c>
      <c r="N6814" s="101">
        <f t="shared" si="3637"/>
        <v>0.97811300000000001</v>
      </c>
      <c r="O6814" s="100">
        <f t="shared" si="3638"/>
        <v>1</v>
      </c>
      <c r="P6814" s="98">
        <f t="shared" si="3639"/>
        <v>40768.870000000003</v>
      </c>
      <c r="Q6814" s="97">
        <f t="shared" si="3640"/>
        <v>-18590.599999999999</v>
      </c>
      <c r="R6814" s="97"/>
      <c r="S6814" s="97"/>
    </row>
    <row r="6815" spans="1:19" x14ac:dyDescent="0.25">
      <c r="A6815" s="89" t="s">
        <v>14214</v>
      </c>
      <c r="B6815" s="89" t="s">
        <v>13805</v>
      </c>
      <c r="C6815" s="89"/>
      <c r="D6815" s="89" t="s">
        <v>2768</v>
      </c>
      <c r="E6815" s="94" t="s">
        <v>638</v>
      </c>
      <c r="F6815" s="95" t="s">
        <v>639</v>
      </c>
      <c r="G6815" s="89" t="s">
        <v>518</v>
      </c>
      <c r="H6815" s="89" t="s">
        <v>14215</v>
      </c>
      <c r="I6815" s="96">
        <v>1</v>
      </c>
      <c r="J6815" s="97">
        <v>42861</v>
      </c>
      <c r="K6815" s="98">
        <f t="shared" si="3634"/>
        <v>53.71</v>
      </c>
      <c r="L6815" s="99">
        <f t="shared" si="3635"/>
        <v>1.0815399999999999</v>
      </c>
      <c r="M6815" s="100">
        <f t="shared" si="3636"/>
        <v>1.0590999999999999</v>
      </c>
      <c r="N6815" s="101">
        <f t="shared" si="3637"/>
        <v>0.97811300000000001</v>
      </c>
      <c r="O6815" s="100">
        <f t="shared" si="3638"/>
        <v>1</v>
      </c>
      <c r="P6815" s="98">
        <f t="shared" si="3639"/>
        <v>60.18</v>
      </c>
      <c r="Q6815" s="97">
        <f t="shared" si="3640"/>
        <v>48023.64</v>
      </c>
      <c r="R6815" s="97"/>
      <c r="S6815" s="97"/>
    </row>
    <row r="6816" spans="1:19" ht="22.5" x14ac:dyDescent="0.25">
      <c r="A6816" s="89" t="s">
        <v>14216</v>
      </c>
      <c r="B6816" s="89" t="s">
        <v>13805</v>
      </c>
      <c r="C6816" s="89"/>
      <c r="D6816" s="89" t="s">
        <v>2772</v>
      </c>
      <c r="E6816" s="94" t="s">
        <v>12823</v>
      </c>
      <c r="F6816" s="95" t="s">
        <v>12824</v>
      </c>
      <c r="G6816" s="89" t="s">
        <v>110</v>
      </c>
      <c r="H6816" s="89" t="s">
        <v>14217</v>
      </c>
      <c r="I6816" s="96">
        <v>1</v>
      </c>
      <c r="J6816" s="97">
        <v>88102</v>
      </c>
      <c r="K6816" s="98">
        <f t="shared" si="3634"/>
        <v>23588.57</v>
      </c>
      <c r="L6816" s="99">
        <f t="shared" si="3635"/>
        <v>1.0815399999999999</v>
      </c>
      <c r="M6816" s="100">
        <f t="shared" si="3636"/>
        <v>1.0590999999999999</v>
      </c>
      <c r="N6816" s="101">
        <f t="shared" si="3637"/>
        <v>0.97811300000000001</v>
      </c>
      <c r="O6816" s="100">
        <f t="shared" si="3638"/>
        <v>1</v>
      </c>
      <c r="P6816" s="98">
        <f t="shared" si="3639"/>
        <v>26428.36</v>
      </c>
      <c r="Q6816" s="97">
        <f t="shared" si="3640"/>
        <v>98708.44</v>
      </c>
      <c r="R6816" s="97"/>
      <c r="S6816" s="97"/>
    </row>
    <row r="6817" spans="1:19" ht="22.5" x14ac:dyDescent="0.25">
      <c r="A6817" s="89" t="s">
        <v>14218</v>
      </c>
      <c r="B6817" s="89" t="s">
        <v>13805</v>
      </c>
      <c r="C6817" s="89"/>
      <c r="D6817" s="89" t="s">
        <v>2776</v>
      </c>
      <c r="E6817" s="94" t="s">
        <v>12827</v>
      </c>
      <c r="F6817" s="95" t="s">
        <v>12828</v>
      </c>
      <c r="G6817" s="89" t="s">
        <v>110</v>
      </c>
      <c r="H6817" s="89" t="s">
        <v>14219</v>
      </c>
      <c r="I6817" s="96">
        <v>1</v>
      </c>
      <c r="J6817" s="97">
        <v>43901</v>
      </c>
      <c r="K6817" s="98">
        <f t="shared" si="3634"/>
        <v>11769.71</v>
      </c>
      <c r="L6817" s="99">
        <f t="shared" si="3635"/>
        <v>1.0815399999999999</v>
      </c>
      <c r="M6817" s="100">
        <f t="shared" si="3636"/>
        <v>1.0590999999999999</v>
      </c>
      <c r="N6817" s="101">
        <f t="shared" si="3637"/>
        <v>0.97811300000000001</v>
      </c>
      <c r="O6817" s="100">
        <f t="shared" si="3638"/>
        <v>1</v>
      </c>
      <c r="P6817" s="98">
        <f t="shared" si="3639"/>
        <v>13186.65</v>
      </c>
      <c r="Q6817" s="97">
        <f t="shared" si="3640"/>
        <v>49186.2</v>
      </c>
      <c r="R6817" s="97"/>
      <c r="S6817" s="97"/>
    </row>
    <row r="6818" spans="1:19" x14ac:dyDescent="0.25">
      <c r="A6818" s="89" t="s">
        <v>14220</v>
      </c>
      <c r="B6818" s="89" t="s">
        <v>13805</v>
      </c>
      <c r="C6818" s="89"/>
      <c r="D6818" s="89" t="s">
        <v>2780</v>
      </c>
      <c r="E6818" s="94" t="s">
        <v>7979</v>
      </c>
      <c r="F6818" s="95" t="s">
        <v>7980</v>
      </c>
      <c r="G6818" s="89" t="s">
        <v>81</v>
      </c>
      <c r="H6818" s="89" t="s">
        <v>14221</v>
      </c>
      <c r="I6818" s="96">
        <v>1</v>
      </c>
      <c r="J6818" s="97">
        <v>53571</v>
      </c>
      <c r="K6818" s="98">
        <f t="shared" si="3634"/>
        <v>4690.9799999999996</v>
      </c>
      <c r="L6818" s="99">
        <f t="shared" si="3635"/>
        <v>1.0815399999999999</v>
      </c>
      <c r="M6818" s="100">
        <f t="shared" si="3636"/>
        <v>1.0590999999999999</v>
      </c>
      <c r="N6818" s="101">
        <f t="shared" si="3637"/>
        <v>0.97811300000000001</v>
      </c>
      <c r="O6818" s="100">
        <f t="shared" si="3638"/>
        <v>1</v>
      </c>
      <c r="P6818" s="98">
        <f t="shared" si="3639"/>
        <v>5255.72</v>
      </c>
      <c r="Q6818" s="97">
        <f t="shared" si="3640"/>
        <v>60020.32</v>
      </c>
      <c r="R6818" s="97"/>
      <c r="S6818" s="97"/>
    </row>
    <row r="6819" spans="1:19" ht="22.5" x14ac:dyDescent="0.25">
      <c r="A6819" s="89" t="s">
        <v>14222</v>
      </c>
      <c r="B6819" s="89" t="s">
        <v>13805</v>
      </c>
      <c r="C6819" s="89"/>
      <c r="D6819" s="89" t="s">
        <v>2783</v>
      </c>
      <c r="E6819" s="94" t="s">
        <v>2218</v>
      </c>
      <c r="F6819" s="95" t="s">
        <v>14223</v>
      </c>
      <c r="G6819" s="89" t="s">
        <v>110</v>
      </c>
      <c r="H6819" s="89" t="s">
        <v>14224</v>
      </c>
      <c r="I6819" s="96">
        <v>1</v>
      </c>
      <c r="J6819" s="97">
        <v>74872</v>
      </c>
      <c r="K6819" s="98">
        <f t="shared" si="3634"/>
        <v>29320.18</v>
      </c>
      <c r="L6819" s="99">
        <f t="shared" si="3635"/>
        <v>1.0815399999999999</v>
      </c>
      <c r="M6819" s="100">
        <f t="shared" si="3636"/>
        <v>1.0590999999999999</v>
      </c>
      <c r="N6819" s="101">
        <f t="shared" si="3637"/>
        <v>0.97811300000000001</v>
      </c>
      <c r="O6819" s="100">
        <f t="shared" si="3638"/>
        <v>1</v>
      </c>
      <c r="P6819" s="98">
        <f t="shared" si="3639"/>
        <v>32849.99</v>
      </c>
      <c r="Q6819" s="97">
        <f t="shared" si="3640"/>
        <v>83885.73</v>
      </c>
      <c r="R6819" s="97"/>
      <c r="S6819" s="97"/>
    </row>
    <row r="6820" spans="1:19" ht="22.5" x14ac:dyDescent="0.25">
      <c r="A6820" s="89" t="s">
        <v>14225</v>
      </c>
      <c r="B6820" s="89" t="s">
        <v>13805</v>
      </c>
      <c r="C6820" s="89"/>
      <c r="D6820" s="89" t="s">
        <v>2787</v>
      </c>
      <c r="E6820" s="94" t="s">
        <v>4220</v>
      </c>
      <c r="F6820" s="95" t="s">
        <v>5180</v>
      </c>
      <c r="G6820" s="89" t="s">
        <v>110</v>
      </c>
      <c r="H6820" s="89" t="s">
        <v>14224</v>
      </c>
      <c r="I6820" s="96">
        <v>1</v>
      </c>
      <c r="J6820" s="97">
        <v>9140</v>
      </c>
      <c r="K6820" s="98">
        <f t="shared" si="3634"/>
        <v>3579.26</v>
      </c>
      <c r="L6820" s="99">
        <f t="shared" si="3635"/>
        <v>1.0815399999999999</v>
      </c>
      <c r="M6820" s="100">
        <f t="shared" si="3636"/>
        <v>1.0590999999999999</v>
      </c>
      <c r="N6820" s="101">
        <f t="shared" si="3637"/>
        <v>0.97811300000000001</v>
      </c>
      <c r="O6820" s="100">
        <f t="shared" si="3638"/>
        <v>1</v>
      </c>
      <c r="P6820" s="98">
        <f t="shared" si="3639"/>
        <v>4010.16</v>
      </c>
      <c r="Q6820" s="97">
        <f t="shared" si="3640"/>
        <v>10240.34</v>
      </c>
      <c r="R6820" s="97"/>
      <c r="S6820" s="97"/>
    </row>
    <row r="6821" spans="1:19" x14ac:dyDescent="0.25">
      <c r="A6821" s="89" t="s">
        <v>14226</v>
      </c>
      <c r="B6821" s="89" t="s">
        <v>13805</v>
      </c>
      <c r="C6821" s="89"/>
      <c r="D6821" s="89" t="s">
        <v>2790</v>
      </c>
      <c r="E6821" s="94" t="s">
        <v>7979</v>
      </c>
      <c r="F6821" s="95" t="s">
        <v>7980</v>
      </c>
      <c r="G6821" s="89" t="s">
        <v>81</v>
      </c>
      <c r="H6821" s="89" t="s">
        <v>14227</v>
      </c>
      <c r="I6821" s="96">
        <v>1</v>
      </c>
      <c r="J6821" s="97">
        <v>61077</v>
      </c>
      <c r="K6821" s="98">
        <f t="shared" si="3634"/>
        <v>4691.01</v>
      </c>
      <c r="L6821" s="99">
        <f t="shared" si="3635"/>
        <v>1.0815399999999999</v>
      </c>
      <c r="M6821" s="100">
        <f t="shared" si="3636"/>
        <v>1.0590999999999999</v>
      </c>
      <c r="N6821" s="101">
        <f t="shared" si="3637"/>
        <v>0.97811300000000001</v>
      </c>
      <c r="O6821" s="100">
        <f t="shared" si="3638"/>
        <v>1</v>
      </c>
      <c r="P6821" s="98">
        <f t="shared" si="3639"/>
        <v>5255.75</v>
      </c>
      <c r="Q6821" s="97">
        <f t="shared" si="3640"/>
        <v>68429.87</v>
      </c>
      <c r="R6821" s="97"/>
      <c r="S6821" s="97"/>
    </row>
    <row r="6822" spans="1:19" x14ac:dyDescent="0.25">
      <c r="A6822" s="89"/>
      <c r="B6822" s="90"/>
      <c r="C6822" s="90"/>
      <c r="D6822" s="91"/>
      <c r="E6822" s="92"/>
      <c r="F6822" s="92" t="s">
        <v>14228</v>
      </c>
      <c r="G6822" s="91"/>
      <c r="H6822" s="91"/>
      <c r="I6822" s="93">
        <v>1</v>
      </c>
      <c r="J6822" s="91"/>
      <c r="K6822" s="98"/>
      <c r="L6822" s="99"/>
      <c r="M6822" s="100"/>
      <c r="N6822" s="101"/>
      <c r="O6822" s="100"/>
      <c r="P6822" s="98"/>
      <c r="Q6822" s="91"/>
      <c r="R6822" s="91"/>
      <c r="S6822" s="91"/>
    </row>
    <row r="6823" spans="1:19" x14ac:dyDescent="0.25">
      <c r="A6823" s="89" t="s">
        <v>14229</v>
      </c>
      <c r="B6823" s="89" t="s">
        <v>13805</v>
      </c>
      <c r="C6823" s="89"/>
      <c r="D6823" s="89" t="s">
        <v>1546</v>
      </c>
      <c r="E6823" s="94" t="s">
        <v>12786</v>
      </c>
      <c r="F6823" s="95" t="s">
        <v>12787</v>
      </c>
      <c r="G6823" s="89" t="s">
        <v>648</v>
      </c>
      <c r="H6823" s="89" t="s">
        <v>24</v>
      </c>
      <c r="I6823" s="96">
        <v>1</v>
      </c>
      <c r="J6823" s="97">
        <v>2352</v>
      </c>
      <c r="K6823" s="98">
        <f t="shared" ref="K6823:K6847" si="3641">J6823/H6823</f>
        <v>1176</v>
      </c>
      <c r="L6823" s="99">
        <f t="shared" ref="L6823:L6847" si="3642">$L$8</f>
        <v>1.0815399999999999</v>
      </c>
      <c r="M6823" s="100">
        <f t="shared" ref="M6823:M6847" si="3643">$M$8</f>
        <v>1.0590999999999999</v>
      </c>
      <c r="N6823" s="101">
        <f t="shared" ref="N6823:N6847" si="3644">$N$8</f>
        <v>0.97811300000000001</v>
      </c>
      <c r="O6823" s="100">
        <f t="shared" ref="O6823:O6847" si="3645">$O$8</f>
        <v>1</v>
      </c>
      <c r="P6823" s="98">
        <f t="shared" ref="P6823:P6847" si="3646">K6823*L6823*M6823*N6823*O6823</f>
        <v>1317.58</v>
      </c>
      <c r="Q6823" s="97">
        <f t="shared" ref="Q6823:Q6847" si="3647">H6823*P6823</f>
        <v>2635.16</v>
      </c>
      <c r="R6823" s="97"/>
      <c r="S6823" s="97"/>
    </row>
    <row r="6824" spans="1:19" x14ac:dyDescent="0.25">
      <c r="A6824" s="89" t="s">
        <v>14230</v>
      </c>
      <c r="B6824" s="89" t="s">
        <v>13805</v>
      </c>
      <c r="C6824" s="89"/>
      <c r="D6824" s="89" t="s">
        <v>2797</v>
      </c>
      <c r="E6824" s="94" t="s">
        <v>12206</v>
      </c>
      <c r="F6824" s="95" t="s">
        <v>12207</v>
      </c>
      <c r="G6824" s="89" t="s">
        <v>648</v>
      </c>
      <c r="H6824" s="89" t="s">
        <v>24</v>
      </c>
      <c r="I6824" s="96">
        <v>1</v>
      </c>
      <c r="J6824" s="97">
        <v>6880</v>
      </c>
      <c r="K6824" s="98">
        <f t="shared" si="3641"/>
        <v>3440</v>
      </c>
      <c r="L6824" s="99">
        <f t="shared" si="3642"/>
        <v>1.0815399999999999</v>
      </c>
      <c r="M6824" s="100">
        <f t="shared" si="3643"/>
        <v>1.0590999999999999</v>
      </c>
      <c r="N6824" s="101">
        <f t="shared" si="3644"/>
        <v>0.97811300000000001</v>
      </c>
      <c r="O6824" s="100">
        <f t="shared" si="3645"/>
        <v>1</v>
      </c>
      <c r="P6824" s="98">
        <f t="shared" si="3646"/>
        <v>3854.14</v>
      </c>
      <c r="Q6824" s="97">
        <f t="shared" si="3647"/>
        <v>7708.28</v>
      </c>
      <c r="R6824" s="97"/>
      <c r="S6824" s="97"/>
    </row>
    <row r="6825" spans="1:19" x14ac:dyDescent="0.25">
      <c r="A6825" s="89" t="s">
        <v>14231</v>
      </c>
      <c r="B6825" s="89" t="s">
        <v>13805</v>
      </c>
      <c r="C6825" s="89"/>
      <c r="D6825" s="89" t="s">
        <v>2801</v>
      </c>
      <c r="E6825" s="94" t="s">
        <v>12790</v>
      </c>
      <c r="F6825" s="95" t="s">
        <v>12791</v>
      </c>
      <c r="G6825" s="89" t="s">
        <v>502</v>
      </c>
      <c r="H6825" s="89" t="s">
        <v>72</v>
      </c>
      <c r="I6825" s="96">
        <v>1</v>
      </c>
      <c r="J6825" s="97">
        <v>2988</v>
      </c>
      <c r="K6825" s="98">
        <f t="shared" si="3641"/>
        <v>37350</v>
      </c>
      <c r="L6825" s="99">
        <f t="shared" si="3642"/>
        <v>1.0815399999999999</v>
      </c>
      <c r="M6825" s="100">
        <f t="shared" si="3643"/>
        <v>1.0590999999999999</v>
      </c>
      <c r="N6825" s="101">
        <f t="shared" si="3644"/>
        <v>0.97811300000000001</v>
      </c>
      <c r="O6825" s="100">
        <f t="shared" si="3645"/>
        <v>1</v>
      </c>
      <c r="P6825" s="98">
        <f t="shared" si="3646"/>
        <v>41846.5</v>
      </c>
      <c r="Q6825" s="97">
        <f t="shared" si="3647"/>
        <v>3347.72</v>
      </c>
      <c r="R6825" s="97"/>
      <c r="S6825" s="97"/>
    </row>
    <row r="6826" spans="1:19" x14ac:dyDescent="0.25">
      <c r="A6826" s="89" t="s">
        <v>14232</v>
      </c>
      <c r="B6826" s="89" t="s">
        <v>13805</v>
      </c>
      <c r="C6826" s="89"/>
      <c r="D6826" s="89" t="s">
        <v>2805</v>
      </c>
      <c r="E6826" s="94" t="s">
        <v>12209</v>
      </c>
      <c r="F6826" s="95" t="s">
        <v>12210</v>
      </c>
      <c r="G6826" s="89" t="s">
        <v>502</v>
      </c>
      <c r="H6826" s="89" t="s">
        <v>72</v>
      </c>
      <c r="I6826" s="96">
        <v>1</v>
      </c>
      <c r="J6826" s="97">
        <v>5669</v>
      </c>
      <c r="K6826" s="98">
        <f t="shared" si="3641"/>
        <v>70862.5</v>
      </c>
      <c r="L6826" s="99">
        <f t="shared" si="3642"/>
        <v>1.0815399999999999</v>
      </c>
      <c r="M6826" s="100">
        <f t="shared" si="3643"/>
        <v>1.0590999999999999</v>
      </c>
      <c r="N6826" s="101">
        <f t="shared" si="3644"/>
        <v>0.97811300000000001</v>
      </c>
      <c r="O6826" s="100">
        <f t="shared" si="3645"/>
        <v>1</v>
      </c>
      <c r="P6826" s="98">
        <f t="shared" si="3646"/>
        <v>79393.52</v>
      </c>
      <c r="Q6826" s="97">
        <f t="shared" si="3647"/>
        <v>6351.48</v>
      </c>
      <c r="R6826" s="97"/>
      <c r="S6826" s="97"/>
    </row>
    <row r="6827" spans="1:19" x14ac:dyDescent="0.25">
      <c r="A6827" s="89" t="s">
        <v>14233</v>
      </c>
      <c r="B6827" s="89" t="s">
        <v>13805</v>
      </c>
      <c r="C6827" s="89"/>
      <c r="D6827" s="89" t="s">
        <v>2809</v>
      </c>
      <c r="E6827" s="94" t="s">
        <v>12199</v>
      </c>
      <c r="F6827" s="95" t="s">
        <v>12200</v>
      </c>
      <c r="G6827" s="89" t="s">
        <v>51</v>
      </c>
      <c r="H6827" s="89" t="s">
        <v>14234</v>
      </c>
      <c r="I6827" s="96">
        <v>1</v>
      </c>
      <c r="J6827" s="97">
        <v>14976</v>
      </c>
      <c r="K6827" s="98">
        <f t="shared" si="3641"/>
        <v>856750.57</v>
      </c>
      <c r="L6827" s="99">
        <f t="shared" si="3642"/>
        <v>1.0815399999999999</v>
      </c>
      <c r="M6827" s="100">
        <f t="shared" si="3643"/>
        <v>1.0590999999999999</v>
      </c>
      <c r="N6827" s="101">
        <f t="shared" si="3644"/>
        <v>0.97811300000000001</v>
      </c>
      <c r="O6827" s="100">
        <f t="shared" si="3645"/>
        <v>1</v>
      </c>
      <c r="P6827" s="98">
        <f t="shared" si="3646"/>
        <v>959893.36</v>
      </c>
      <c r="Q6827" s="97">
        <f t="shared" si="3647"/>
        <v>16778.939999999999</v>
      </c>
      <c r="R6827" s="97"/>
      <c r="S6827" s="97"/>
    </row>
    <row r="6828" spans="1:19" x14ac:dyDescent="0.25">
      <c r="A6828" s="89" t="s">
        <v>14235</v>
      </c>
      <c r="B6828" s="89" t="s">
        <v>13805</v>
      </c>
      <c r="C6828" s="89"/>
      <c r="D6828" s="89" t="s">
        <v>2813</v>
      </c>
      <c r="E6828" s="94" t="s">
        <v>12187</v>
      </c>
      <c r="F6828" s="95" t="s">
        <v>14189</v>
      </c>
      <c r="G6828" s="89" t="s">
        <v>81</v>
      </c>
      <c r="H6828" s="89" t="s">
        <v>3096</v>
      </c>
      <c r="I6828" s="96">
        <v>1</v>
      </c>
      <c r="J6828" s="97">
        <v>519</v>
      </c>
      <c r="K6828" s="98">
        <f t="shared" si="3641"/>
        <v>10812.5</v>
      </c>
      <c r="L6828" s="99">
        <f t="shared" si="3642"/>
        <v>1.0815399999999999</v>
      </c>
      <c r="M6828" s="100">
        <f t="shared" si="3643"/>
        <v>1.0590999999999999</v>
      </c>
      <c r="N6828" s="101">
        <f t="shared" si="3644"/>
        <v>0.97811300000000001</v>
      </c>
      <c r="O6828" s="100">
        <f t="shared" si="3645"/>
        <v>1</v>
      </c>
      <c r="P6828" s="98">
        <f t="shared" si="3646"/>
        <v>12114.2</v>
      </c>
      <c r="Q6828" s="97">
        <f t="shared" si="3647"/>
        <v>581.48</v>
      </c>
      <c r="R6828" s="97"/>
      <c r="S6828" s="97"/>
    </row>
    <row r="6829" spans="1:19" ht="22.5" x14ac:dyDescent="0.25">
      <c r="A6829" s="89" t="s">
        <v>14236</v>
      </c>
      <c r="B6829" s="89" t="s">
        <v>13805</v>
      </c>
      <c r="C6829" s="89"/>
      <c r="D6829" s="89" t="s">
        <v>2817</v>
      </c>
      <c r="E6829" s="94" t="s">
        <v>14192</v>
      </c>
      <c r="F6829" s="95" t="s">
        <v>14193</v>
      </c>
      <c r="G6829" s="89" t="s">
        <v>648</v>
      </c>
      <c r="H6829" s="89" t="s">
        <v>24</v>
      </c>
      <c r="I6829" s="96">
        <v>1</v>
      </c>
      <c r="J6829" s="97">
        <v>14509</v>
      </c>
      <c r="K6829" s="98">
        <f t="shared" si="3641"/>
        <v>7254.5</v>
      </c>
      <c r="L6829" s="99">
        <f t="shared" si="3642"/>
        <v>1.0815399999999999</v>
      </c>
      <c r="M6829" s="100">
        <f t="shared" si="3643"/>
        <v>1.0590999999999999</v>
      </c>
      <c r="N6829" s="101">
        <f t="shared" si="3644"/>
        <v>0.97811300000000001</v>
      </c>
      <c r="O6829" s="100">
        <f t="shared" si="3645"/>
        <v>1</v>
      </c>
      <c r="P6829" s="98">
        <f t="shared" si="3646"/>
        <v>8127.86</v>
      </c>
      <c r="Q6829" s="97">
        <f t="shared" si="3647"/>
        <v>16255.72</v>
      </c>
      <c r="R6829" s="97"/>
      <c r="S6829" s="97"/>
    </row>
    <row r="6830" spans="1:19" ht="22.5" x14ac:dyDescent="0.25">
      <c r="A6830" s="89" t="s">
        <v>14237</v>
      </c>
      <c r="B6830" s="89" t="s">
        <v>13805</v>
      </c>
      <c r="C6830" s="89"/>
      <c r="D6830" s="89" t="s">
        <v>2821</v>
      </c>
      <c r="E6830" s="94" t="s">
        <v>2224</v>
      </c>
      <c r="F6830" s="95" t="s">
        <v>2225</v>
      </c>
      <c r="G6830" s="89" t="s">
        <v>110</v>
      </c>
      <c r="H6830" s="89" t="s">
        <v>6395</v>
      </c>
      <c r="I6830" s="96">
        <v>1</v>
      </c>
      <c r="J6830" s="97">
        <v>16803</v>
      </c>
      <c r="K6830" s="98">
        <f t="shared" si="3641"/>
        <v>52509.38</v>
      </c>
      <c r="L6830" s="99">
        <f t="shared" si="3642"/>
        <v>1.0815399999999999</v>
      </c>
      <c r="M6830" s="100">
        <f t="shared" si="3643"/>
        <v>1.0590999999999999</v>
      </c>
      <c r="N6830" s="101">
        <f t="shared" si="3644"/>
        <v>0.97811300000000001</v>
      </c>
      <c r="O6830" s="100">
        <f t="shared" si="3645"/>
        <v>1</v>
      </c>
      <c r="P6830" s="98">
        <f t="shared" si="3646"/>
        <v>58830.9</v>
      </c>
      <c r="Q6830" s="97">
        <f t="shared" si="3647"/>
        <v>18825.89</v>
      </c>
      <c r="R6830" s="97"/>
      <c r="S6830" s="97"/>
    </row>
    <row r="6831" spans="1:19" x14ac:dyDescent="0.25">
      <c r="A6831" s="89" t="s">
        <v>14238</v>
      </c>
      <c r="B6831" s="89" t="s">
        <v>13805</v>
      </c>
      <c r="C6831" s="89"/>
      <c r="D6831" s="89" t="s">
        <v>2825</v>
      </c>
      <c r="E6831" s="94" t="s">
        <v>12137</v>
      </c>
      <c r="F6831" s="95" t="s">
        <v>12138</v>
      </c>
      <c r="G6831" s="89" t="s">
        <v>110</v>
      </c>
      <c r="H6831" s="89" t="s">
        <v>14239</v>
      </c>
      <c r="I6831" s="96">
        <v>1</v>
      </c>
      <c r="J6831" s="97">
        <v>-8245</v>
      </c>
      <c r="K6831" s="98">
        <f t="shared" si="3641"/>
        <v>25765.63</v>
      </c>
      <c r="L6831" s="99">
        <f t="shared" si="3642"/>
        <v>1.0815399999999999</v>
      </c>
      <c r="M6831" s="100">
        <f t="shared" si="3643"/>
        <v>1.0590999999999999</v>
      </c>
      <c r="N6831" s="101">
        <f t="shared" si="3644"/>
        <v>0.97811300000000001</v>
      </c>
      <c r="O6831" s="100">
        <f t="shared" si="3645"/>
        <v>1</v>
      </c>
      <c r="P6831" s="98">
        <f t="shared" si="3646"/>
        <v>28867.51</v>
      </c>
      <c r="Q6831" s="97">
        <f t="shared" si="3647"/>
        <v>-9237.6</v>
      </c>
      <c r="R6831" s="97"/>
      <c r="S6831" s="97"/>
    </row>
    <row r="6832" spans="1:19" x14ac:dyDescent="0.25">
      <c r="A6832" s="89" t="s">
        <v>14240</v>
      </c>
      <c r="B6832" s="89" t="s">
        <v>13805</v>
      </c>
      <c r="C6832" s="89"/>
      <c r="D6832" s="89" t="s">
        <v>2829</v>
      </c>
      <c r="E6832" s="94" t="s">
        <v>12804</v>
      </c>
      <c r="F6832" s="95" t="s">
        <v>12805</v>
      </c>
      <c r="G6832" s="89" t="s">
        <v>949</v>
      </c>
      <c r="H6832" s="89" t="s">
        <v>9623</v>
      </c>
      <c r="I6832" s="96">
        <v>1</v>
      </c>
      <c r="J6832" s="97">
        <v>9716</v>
      </c>
      <c r="K6832" s="98">
        <f t="shared" si="3641"/>
        <v>264.02</v>
      </c>
      <c r="L6832" s="99">
        <f t="shared" si="3642"/>
        <v>1.0815399999999999</v>
      </c>
      <c r="M6832" s="100">
        <f t="shared" si="3643"/>
        <v>1.0590999999999999</v>
      </c>
      <c r="N6832" s="101">
        <f t="shared" si="3644"/>
        <v>0.97811300000000001</v>
      </c>
      <c r="O6832" s="100">
        <f t="shared" si="3645"/>
        <v>1</v>
      </c>
      <c r="P6832" s="98">
        <f t="shared" si="3646"/>
        <v>295.8</v>
      </c>
      <c r="Q6832" s="97">
        <f t="shared" si="3647"/>
        <v>10885.44</v>
      </c>
      <c r="R6832" s="97"/>
      <c r="S6832" s="97"/>
    </row>
    <row r="6833" spans="1:19" ht="22.5" x14ac:dyDescent="0.25">
      <c r="A6833" s="89" t="s">
        <v>14241</v>
      </c>
      <c r="B6833" s="89" t="s">
        <v>13805</v>
      </c>
      <c r="C6833" s="89"/>
      <c r="D6833" s="89" t="s">
        <v>2833</v>
      </c>
      <c r="E6833" s="94" t="s">
        <v>626</v>
      </c>
      <c r="F6833" s="95" t="s">
        <v>627</v>
      </c>
      <c r="G6833" s="89" t="s">
        <v>110</v>
      </c>
      <c r="H6833" s="89" t="s">
        <v>12</v>
      </c>
      <c r="I6833" s="96">
        <v>1</v>
      </c>
      <c r="J6833" s="97">
        <v>25266</v>
      </c>
      <c r="K6833" s="98">
        <f t="shared" si="3641"/>
        <v>25266</v>
      </c>
      <c r="L6833" s="99">
        <f t="shared" si="3642"/>
        <v>1.0815399999999999</v>
      </c>
      <c r="M6833" s="100">
        <f t="shared" si="3643"/>
        <v>1.0590999999999999</v>
      </c>
      <c r="N6833" s="101">
        <f t="shared" si="3644"/>
        <v>0.97811300000000001</v>
      </c>
      <c r="O6833" s="100">
        <f t="shared" si="3645"/>
        <v>1</v>
      </c>
      <c r="P6833" s="98">
        <f t="shared" si="3646"/>
        <v>28307.73</v>
      </c>
      <c r="Q6833" s="97">
        <f t="shared" si="3647"/>
        <v>28307.73</v>
      </c>
      <c r="R6833" s="97"/>
      <c r="S6833" s="97"/>
    </row>
    <row r="6834" spans="1:19" x14ac:dyDescent="0.25">
      <c r="A6834" s="89" t="s">
        <v>14242</v>
      </c>
      <c r="B6834" s="89" t="s">
        <v>13805</v>
      </c>
      <c r="C6834" s="89"/>
      <c r="D6834" s="89" t="s">
        <v>2836</v>
      </c>
      <c r="E6834" s="94" t="s">
        <v>804</v>
      </c>
      <c r="F6834" s="95" t="s">
        <v>805</v>
      </c>
      <c r="G6834" s="89" t="s">
        <v>502</v>
      </c>
      <c r="H6834" s="89" t="s">
        <v>14243</v>
      </c>
      <c r="I6834" s="96">
        <v>1</v>
      </c>
      <c r="J6834" s="97">
        <v>-157</v>
      </c>
      <c r="K6834" s="98">
        <f t="shared" si="3641"/>
        <v>9812.5</v>
      </c>
      <c r="L6834" s="99">
        <f t="shared" si="3642"/>
        <v>1.0815399999999999</v>
      </c>
      <c r="M6834" s="100">
        <f t="shared" si="3643"/>
        <v>1.0590999999999999</v>
      </c>
      <c r="N6834" s="101">
        <f t="shared" si="3644"/>
        <v>0.97811300000000001</v>
      </c>
      <c r="O6834" s="100">
        <f t="shared" si="3645"/>
        <v>1</v>
      </c>
      <c r="P6834" s="98">
        <f t="shared" si="3646"/>
        <v>10993.81</v>
      </c>
      <c r="Q6834" s="97">
        <f t="shared" si="3647"/>
        <v>-175.9</v>
      </c>
      <c r="R6834" s="97"/>
      <c r="S6834" s="97"/>
    </row>
    <row r="6835" spans="1:19" x14ac:dyDescent="0.25">
      <c r="A6835" s="89" t="s">
        <v>14244</v>
      </c>
      <c r="B6835" s="89" t="s">
        <v>13805</v>
      </c>
      <c r="C6835" s="89"/>
      <c r="D6835" s="89" t="s">
        <v>2840</v>
      </c>
      <c r="E6835" s="94" t="s">
        <v>630</v>
      </c>
      <c r="F6835" s="95" t="s">
        <v>631</v>
      </c>
      <c r="G6835" s="89" t="s">
        <v>502</v>
      </c>
      <c r="H6835" s="89" t="s">
        <v>14245</v>
      </c>
      <c r="I6835" s="96">
        <v>1</v>
      </c>
      <c r="J6835" s="97">
        <v>-5189</v>
      </c>
      <c r="K6835" s="98">
        <f t="shared" si="3641"/>
        <v>21620.83</v>
      </c>
      <c r="L6835" s="99">
        <f t="shared" si="3642"/>
        <v>1.0815399999999999</v>
      </c>
      <c r="M6835" s="100">
        <f t="shared" si="3643"/>
        <v>1.0590999999999999</v>
      </c>
      <c r="N6835" s="101">
        <f t="shared" si="3644"/>
        <v>0.97811300000000001</v>
      </c>
      <c r="O6835" s="100">
        <f t="shared" si="3645"/>
        <v>1</v>
      </c>
      <c r="P6835" s="98">
        <f t="shared" si="3646"/>
        <v>24223.73</v>
      </c>
      <c r="Q6835" s="97">
        <f t="shared" si="3647"/>
        <v>-5813.7</v>
      </c>
      <c r="R6835" s="97"/>
      <c r="S6835" s="97"/>
    </row>
    <row r="6836" spans="1:19" x14ac:dyDescent="0.25">
      <c r="A6836" s="89" t="s">
        <v>14246</v>
      </c>
      <c r="B6836" s="89" t="s">
        <v>13805</v>
      </c>
      <c r="C6836" s="89"/>
      <c r="D6836" s="89" t="s">
        <v>2844</v>
      </c>
      <c r="E6836" s="94" t="s">
        <v>634</v>
      </c>
      <c r="F6836" s="95" t="s">
        <v>635</v>
      </c>
      <c r="G6836" s="89" t="s">
        <v>502</v>
      </c>
      <c r="H6836" s="89" t="s">
        <v>14247</v>
      </c>
      <c r="I6836" s="96">
        <v>1</v>
      </c>
      <c r="J6836" s="97">
        <v>-873</v>
      </c>
      <c r="K6836" s="98">
        <f t="shared" si="3641"/>
        <v>36375</v>
      </c>
      <c r="L6836" s="99">
        <f t="shared" si="3642"/>
        <v>1.0815399999999999</v>
      </c>
      <c r="M6836" s="100">
        <f t="shared" si="3643"/>
        <v>1.0590999999999999</v>
      </c>
      <c r="N6836" s="101">
        <f t="shared" si="3644"/>
        <v>0.97811300000000001</v>
      </c>
      <c r="O6836" s="100">
        <f t="shared" si="3645"/>
        <v>1</v>
      </c>
      <c r="P6836" s="98">
        <f t="shared" si="3646"/>
        <v>40754.129999999997</v>
      </c>
      <c r="Q6836" s="97">
        <f t="shared" si="3647"/>
        <v>-978.1</v>
      </c>
      <c r="R6836" s="97"/>
      <c r="S6836" s="97"/>
    </row>
    <row r="6837" spans="1:19" x14ac:dyDescent="0.25">
      <c r="A6837" s="89" t="s">
        <v>14248</v>
      </c>
      <c r="B6837" s="89" t="s">
        <v>13805</v>
      </c>
      <c r="C6837" s="89"/>
      <c r="D6837" s="89" t="s">
        <v>2848</v>
      </c>
      <c r="E6837" s="94" t="s">
        <v>638</v>
      </c>
      <c r="F6837" s="95" t="s">
        <v>639</v>
      </c>
      <c r="G6837" s="89" t="s">
        <v>518</v>
      </c>
      <c r="H6837" s="89" t="s">
        <v>2852</v>
      </c>
      <c r="I6837" s="96">
        <v>1</v>
      </c>
      <c r="J6837" s="97">
        <v>10742</v>
      </c>
      <c r="K6837" s="98">
        <f t="shared" si="3641"/>
        <v>53.71</v>
      </c>
      <c r="L6837" s="99">
        <f t="shared" si="3642"/>
        <v>1.0815399999999999</v>
      </c>
      <c r="M6837" s="100">
        <f t="shared" si="3643"/>
        <v>1.0590999999999999</v>
      </c>
      <c r="N6837" s="101">
        <f t="shared" si="3644"/>
        <v>0.97811300000000001</v>
      </c>
      <c r="O6837" s="100">
        <f t="shared" si="3645"/>
        <v>1</v>
      </c>
      <c r="P6837" s="98">
        <f t="shared" si="3646"/>
        <v>60.18</v>
      </c>
      <c r="Q6837" s="97">
        <f t="shared" si="3647"/>
        <v>12036</v>
      </c>
      <c r="R6837" s="97"/>
      <c r="S6837" s="97"/>
    </row>
    <row r="6838" spans="1:19" x14ac:dyDescent="0.25">
      <c r="A6838" s="89" t="s">
        <v>14249</v>
      </c>
      <c r="B6838" s="89" t="s">
        <v>13805</v>
      </c>
      <c r="C6838" s="89"/>
      <c r="D6838" s="89" t="s">
        <v>2852</v>
      </c>
      <c r="E6838" s="94" t="s">
        <v>798</v>
      </c>
      <c r="F6838" s="95" t="s">
        <v>12814</v>
      </c>
      <c r="G6838" s="89" t="s">
        <v>110</v>
      </c>
      <c r="H6838" s="89" t="s">
        <v>9911</v>
      </c>
      <c r="I6838" s="96">
        <v>1</v>
      </c>
      <c r="J6838" s="97">
        <v>39480</v>
      </c>
      <c r="K6838" s="98">
        <f t="shared" si="3641"/>
        <v>28200</v>
      </c>
      <c r="L6838" s="99">
        <f t="shared" si="3642"/>
        <v>1.0815399999999999</v>
      </c>
      <c r="M6838" s="100">
        <f t="shared" si="3643"/>
        <v>1.0590999999999999</v>
      </c>
      <c r="N6838" s="101">
        <f t="shared" si="3644"/>
        <v>0.97811300000000001</v>
      </c>
      <c r="O6838" s="100">
        <f t="shared" si="3645"/>
        <v>1</v>
      </c>
      <c r="P6838" s="98">
        <f t="shared" si="3646"/>
        <v>31594.95</v>
      </c>
      <c r="Q6838" s="97">
        <f t="shared" si="3647"/>
        <v>44232.93</v>
      </c>
      <c r="R6838" s="97"/>
      <c r="S6838" s="97"/>
    </row>
    <row r="6839" spans="1:19" x14ac:dyDescent="0.25">
      <c r="A6839" s="89" t="s">
        <v>14250</v>
      </c>
      <c r="B6839" s="89" t="s">
        <v>13805</v>
      </c>
      <c r="C6839" s="89"/>
      <c r="D6839" s="89" t="s">
        <v>2856</v>
      </c>
      <c r="E6839" s="94" t="s">
        <v>804</v>
      </c>
      <c r="F6839" s="95" t="s">
        <v>805</v>
      </c>
      <c r="G6839" s="89" t="s">
        <v>502</v>
      </c>
      <c r="H6839" s="89" t="s">
        <v>14251</v>
      </c>
      <c r="I6839" s="96">
        <v>1</v>
      </c>
      <c r="J6839" s="97">
        <v>-275</v>
      </c>
      <c r="K6839" s="98">
        <f t="shared" si="3641"/>
        <v>9821.43</v>
      </c>
      <c r="L6839" s="99">
        <f t="shared" si="3642"/>
        <v>1.0815399999999999</v>
      </c>
      <c r="M6839" s="100">
        <f t="shared" si="3643"/>
        <v>1.0590999999999999</v>
      </c>
      <c r="N6839" s="101">
        <f t="shared" si="3644"/>
        <v>0.97811300000000001</v>
      </c>
      <c r="O6839" s="100">
        <f t="shared" si="3645"/>
        <v>1</v>
      </c>
      <c r="P6839" s="98">
        <f t="shared" si="3646"/>
        <v>11003.82</v>
      </c>
      <c r="Q6839" s="97">
        <f t="shared" si="3647"/>
        <v>-308.11</v>
      </c>
      <c r="R6839" s="97"/>
      <c r="S6839" s="97"/>
    </row>
    <row r="6840" spans="1:19" x14ac:dyDescent="0.25">
      <c r="A6840" s="89" t="s">
        <v>14252</v>
      </c>
      <c r="B6840" s="89" t="s">
        <v>13805</v>
      </c>
      <c r="C6840" s="89"/>
      <c r="D6840" s="89" t="s">
        <v>2861</v>
      </c>
      <c r="E6840" s="94" t="s">
        <v>634</v>
      </c>
      <c r="F6840" s="95" t="s">
        <v>635</v>
      </c>
      <c r="G6840" s="89" t="s">
        <v>502</v>
      </c>
      <c r="H6840" s="89" t="s">
        <v>14253</v>
      </c>
      <c r="I6840" s="96">
        <v>1</v>
      </c>
      <c r="J6840" s="97">
        <v>-2038</v>
      </c>
      <c r="K6840" s="98">
        <f t="shared" si="3641"/>
        <v>36392.86</v>
      </c>
      <c r="L6840" s="99">
        <f t="shared" si="3642"/>
        <v>1.0815399999999999</v>
      </c>
      <c r="M6840" s="100">
        <f t="shared" si="3643"/>
        <v>1.0590999999999999</v>
      </c>
      <c r="N6840" s="101">
        <f t="shared" si="3644"/>
        <v>0.97811300000000001</v>
      </c>
      <c r="O6840" s="100">
        <f t="shared" si="3645"/>
        <v>1</v>
      </c>
      <c r="P6840" s="98">
        <f t="shared" si="3646"/>
        <v>40774.14</v>
      </c>
      <c r="Q6840" s="97">
        <f t="shared" si="3647"/>
        <v>-2283.35</v>
      </c>
      <c r="R6840" s="97"/>
      <c r="S6840" s="97"/>
    </row>
    <row r="6841" spans="1:19" x14ac:dyDescent="0.25">
      <c r="A6841" s="89" t="s">
        <v>14254</v>
      </c>
      <c r="B6841" s="89" t="s">
        <v>13805</v>
      </c>
      <c r="C6841" s="89"/>
      <c r="D6841" s="89" t="s">
        <v>2863</v>
      </c>
      <c r="E6841" s="94" t="s">
        <v>638</v>
      </c>
      <c r="F6841" s="95" t="s">
        <v>639</v>
      </c>
      <c r="G6841" s="89" t="s">
        <v>518</v>
      </c>
      <c r="H6841" s="89" t="s">
        <v>973</v>
      </c>
      <c r="I6841" s="96">
        <v>1</v>
      </c>
      <c r="J6841" s="97">
        <v>5264</v>
      </c>
      <c r="K6841" s="98">
        <f t="shared" si="3641"/>
        <v>53.71</v>
      </c>
      <c r="L6841" s="99">
        <f t="shared" si="3642"/>
        <v>1.0815399999999999</v>
      </c>
      <c r="M6841" s="100">
        <f t="shared" si="3643"/>
        <v>1.0590999999999999</v>
      </c>
      <c r="N6841" s="101">
        <f t="shared" si="3644"/>
        <v>0.97811300000000001</v>
      </c>
      <c r="O6841" s="100">
        <f t="shared" si="3645"/>
        <v>1</v>
      </c>
      <c r="P6841" s="98">
        <f t="shared" si="3646"/>
        <v>60.18</v>
      </c>
      <c r="Q6841" s="97">
        <f t="shared" si="3647"/>
        <v>5897.64</v>
      </c>
      <c r="R6841" s="97"/>
      <c r="S6841" s="97"/>
    </row>
    <row r="6842" spans="1:19" ht="22.5" x14ac:dyDescent="0.25">
      <c r="A6842" s="89" t="s">
        <v>14255</v>
      </c>
      <c r="B6842" s="89" t="s">
        <v>13805</v>
      </c>
      <c r="C6842" s="89"/>
      <c r="D6842" s="89" t="s">
        <v>2867</v>
      </c>
      <c r="E6842" s="94" t="s">
        <v>12823</v>
      </c>
      <c r="F6842" s="95" t="s">
        <v>12824</v>
      </c>
      <c r="G6842" s="89" t="s">
        <v>110</v>
      </c>
      <c r="H6842" s="89" t="s">
        <v>14256</v>
      </c>
      <c r="I6842" s="96">
        <v>1</v>
      </c>
      <c r="J6842" s="97">
        <v>10066</v>
      </c>
      <c r="K6842" s="98">
        <f t="shared" si="3641"/>
        <v>23587.47</v>
      </c>
      <c r="L6842" s="99">
        <f t="shared" si="3642"/>
        <v>1.0815399999999999</v>
      </c>
      <c r="M6842" s="100">
        <f t="shared" si="3643"/>
        <v>1.0590999999999999</v>
      </c>
      <c r="N6842" s="101">
        <f t="shared" si="3644"/>
        <v>0.97811300000000001</v>
      </c>
      <c r="O6842" s="100">
        <f t="shared" si="3645"/>
        <v>1</v>
      </c>
      <c r="P6842" s="98">
        <f t="shared" si="3646"/>
        <v>26427.13</v>
      </c>
      <c r="Q6842" s="97">
        <f t="shared" si="3647"/>
        <v>11277.83</v>
      </c>
      <c r="R6842" s="97"/>
      <c r="S6842" s="97"/>
    </row>
    <row r="6843" spans="1:19" ht="22.5" x14ac:dyDescent="0.25">
      <c r="A6843" s="89" t="s">
        <v>14257</v>
      </c>
      <c r="B6843" s="89" t="s">
        <v>13805</v>
      </c>
      <c r="C6843" s="89"/>
      <c r="D6843" s="89" t="s">
        <v>2871</v>
      </c>
      <c r="E6843" s="94" t="s">
        <v>12827</v>
      </c>
      <c r="F6843" s="95" t="s">
        <v>12828</v>
      </c>
      <c r="G6843" s="89" t="s">
        <v>110</v>
      </c>
      <c r="H6843" s="89" t="s">
        <v>14258</v>
      </c>
      <c r="I6843" s="96">
        <v>1</v>
      </c>
      <c r="J6843" s="97">
        <v>5015</v>
      </c>
      <c r="K6843" s="98">
        <f t="shared" si="3641"/>
        <v>11772.3</v>
      </c>
      <c r="L6843" s="99">
        <f t="shared" si="3642"/>
        <v>1.0815399999999999</v>
      </c>
      <c r="M6843" s="100">
        <f t="shared" si="3643"/>
        <v>1.0590999999999999</v>
      </c>
      <c r="N6843" s="101">
        <f t="shared" si="3644"/>
        <v>0.97811300000000001</v>
      </c>
      <c r="O6843" s="100">
        <f t="shared" si="3645"/>
        <v>1</v>
      </c>
      <c r="P6843" s="98">
        <f t="shared" si="3646"/>
        <v>13189.55</v>
      </c>
      <c r="Q6843" s="97">
        <f t="shared" si="3647"/>
        <v>5618.75</v>
      </c>
      <c r="R6843" s="97"/>
      <c r="S6843" s="97"/>
    </row>
    <row r="6844" spans="1:19" x14ac:dyDescent="0.25">
      <c r="A6844" s="89" t="s">
        <v>14259</v>
      </c>
      <c r="B6844" s="89" t="s">
        <v>13805</v>
      </c>
      <c r="C6844" s="89"/>
      <c r="D6844" s="89" t="s">
        <v>2875</v>
      </c>
      <c r="E6844" s="94" t="s">
        <v>7979</v>
      </c>
      <c r="F6844" s="95" t="s">
        <v>7980</v>
      </c>
      <c r="G6844" s="89" t="s">
        <v>81</v>
      </c>
      <c r="H6844" s="89" t="s">
        <v>7974</v>
      </c>
      <c r="I6844" s="96">
        <v>1</v>
      </c>
      <c r="J6844" s="97">
        <v>6098</v>
      </c>
      <c r="K6844" s="98">
        <f t="shared" si="3641"/>
        <v>4690.7700000000004</v>
      </c>
      <c r="L6844" s="99">
        <f t="shared" si="3642"/>
        <v>1.0815399999999999</v>
      </c>
      <c r="M6844" s="100">
        <f t="shared" si="3643"/>
        <v>1.0590999999999999</v>
      </c>
      <c r="N6844" s="101">
        <f t="shared" si="3644"/>
        <v>0.97811300000000001</v>
      </c>
      <c r="O6844" s="100">
        <f t="shared" si="3645"/>
        <v>1</v>
      </c>
      <c r="P6844" s="98">
        <f t="shared" si="3646"/>
        <v>5255.48</v>
      </c>
      <c r="Q6844" s="97">
        <f t="shared" si="3647"/>
        <v>6832.12</v>
      </c>
      <c r="R6844" s="97"/>
      <c r="S6844" s="97"/>
    </row>
    <row r="6845" spans="1:19" ht="22.5" x14ac:dyDescent="0.25">
      <c r="A6845" s="89" t="s">
        <v>14260</v>
      </c>
      <c r="B6845" s="89" t="s">
        <v>13805</v>
      </c>
      <c r="C6845" s="89"/>
      <c r="D6845" s="89" t="s">
        <v>2879</v>
      </c>
      <c r="E6845" s="94" t="s">
        <v>2218</v>
      </c>
      <c r="F6845" s="95" t="s">
        <v>14223</v>
      </c>
      <c r="G6845" s="89" t="s">
        <v>110</v>
      </c>
      <c r="H6845" s="89" t="s">
        <v>4983</v>
      </c>
      <c r="I6845" s="96">
        <v>1</v>
      </c>
      <c r="J6845" s="97">
        <v>9676</v>
      </c>
      <c r="K6845" s="98">
        <f t="shared" si="3641"/>
        <v>29321.21</v>
      </c>
      <c r="L6845" s="99">
        <f t="shared" si="3642"/>
        <v>1.0815399999999999</v>
      </c>
      <c r="M6845" s="100">
        <f t="shared" si="3643"/>
        <v>1.0590999999999999</v>
      </c>
      <c r="N6845" s="101">
        <f t="shared" si="3644"/>
        <v>0.97811300000000001</v>
      </c>
      <c r="O6845" s="100">
        <f t="shared" si="3645"/>
        <v>1</v>
      </c>
      <c r="P6845" s="98">
        <f t="shared" si="3646"/>
        <v>32851.14</v>
      </c>
      <c r="Q6845" s="97">
        <f t="shared" si="3647"/>
        <v>10840.88</v>
      </c>
      <c r="R6845" s="97"/>
      <c r="S6845" s="97"/>
    </row>
    <row r="6846" spans="1:19" ht="22.5" x14ac:dyDescent="0.25">
      <c r="A6846" s="89" t="s">
        <v>14261</v>
      </c>
      <c r="B6846" s="89" t="s">
        <v>13805</v>
      </c>
      <c r="C6846" s="89"/>
      <c r="D6846" s="89" t="s">
        <v>2883</v>
      </c>
      <c r="E6846" s="94" t="s">
        <v>4220</v>
      </c>
      <c r="F6846" s="95" t="s">
        <v>5180</v>
      </c>
      <c r="G6846" s="89" t="s">
        <v>110</v>
      </c>
      <c r="H6846" s="89" t="s">
        <v>4983</v>
      </c>
      <c r="I6846" s="96">
        <v>1</v>
      </c>
      <c r="J6846" s="97">
        <v>1181</v>
      </c>
      <c r="K6846" s="98">
        <f t="shared" si="3641"/>
        <v>3578.79</v>
      </c>
      <c r="L6846" s="99">
        <f t="shared" si="3642"/>
        <v>1.0815399999999999</v>
      </c>
      <c r="M6846" s="100">
        <f t="shared" si="3643"/>
        <v>1.0590999999999999</v>
      </c>
      <c r="N6846" s="101">
        <f t="shared" si="3644"/>
        <v>0.97811300000000001</v>
      </c>
      <c r="O6846" s="100">
        <f t="shared" si="3645"/>
        <v>1</v>
      </c>
      <c r="P6846" s="98">
        <f t="shared" si="3646"/>
        <v>4009.63</v>
      </c>
      <c r="Q6846" s="97">
        <f t="shared" si="3647"/>
        <v>1323.18</v>
      </c>
      <c r="R6846" s="97"/>
      <c r="S6846" s="97"/>
    </row>
    <row r="6847" spans="1:19" x14ac:dyDescent="0.25">
      <c r="A6847" s="89" t="s">
        <v>14262</v>
      </c>
      <c r="B6847" s="89" t="s">
        <v>13805</v>
      </c>
      <c r="C6847" s="89"/>
      <c r="D6847" s="89" t="s">
        <v>8301</v>
      </c>
      <c r="E6847" s="94" t="s">
        <v>7979</v>
      </c>
      <c r="F6847" s="95" t="s">
        <v>7980</v>
      </c>
      <c r="G6847" s="89" t="s">
        <v>81</v>
      </c>
      <c r="H6847" s="89" t="s">
        <v>10994</v>
      </c>
      <c r="I6847" s="96">
        <v>1</v>
      </c>
      <c r="J6847" s="97">
        <v>7881</v>
      </c>
      <c r="K6847" s="98">
        <f t="shared" si="3641"/>
        <v>4691.07</v>
      </c>
      <c r="L6847" s="99">
        <f t="shared" si="3642"/>
        <v>1.0815399999999999</v>
      </c>
      <c r="M6847" s="100">
        <f t="shared" si="3643"/>
        <v>1.0590999999999999</v>
      </c>
      <c r="N6847" s="101">
        <f t="shared" si="3644"/>
        <v>0.97811300000000001</v>
      </c>
      <c r="O6847" s="100">
        <f t="shared" si="3645"/>
        <v>1</v>
      </c>
      <c r="P6847" s="98">
        <f t="shared" si="3646"/>
        <v>5255.82</v>
      </c>
      <c r="Q6847" s="97">
        <f t="shared" si="3647"/>
        <v>8829.7800000000007</v>
      </c>
      <c r="R6847" s="97"/>
      <c r="S6847" s="97"/>
    </row>
    <row r="6848" spans="1:19" x14ac:dyDescent="0.25">
      <c r="A6848" s="82" t="s">
        <v>1476</v>
      </c>
      <c r="B6848" s="104"/>
      <c r="C6848" s="104"/>
      <c r="D6848" s="104"/>
      <c r="E6848" s="86"/>
      <c r="F6848" s="86" t="s">
        <v>6783</v>
      </c>
      <c r="G6848" s="82"/>
      <c r="H6848" s="82"/>
      <c r="I6848" s="87"/>
      <c r="J6848" s="88">
        <f>SUM(J6849:J6872)</f>
        <v>733923</v>
      </c>
      <c r="K6848" s="98"/>
      <c r="L6848" s="99"/>
      <c r="M6848" s="100"/>
      <c r="N6848" s="101"/>
      <c r="O6848" s="100"/>
      <c r="P6848" s="98"/>
      <c r="Q6848" s="88">
        <f>SUM(Q6849:Q6872)</f>
        <v>822280.46</v>
      </c>
      <c r="R6848" s="88">
        <f t="shared" ref="R6848:S6848" si="3648">SUM(R6849:R6872)</f>
        <v>0</v>
      </c>
      <c r="S6848" s="88">
        <f t="shared" si="3648"/>
        <v>0</v>
      </c>
    </row>
    <row r="6849" spans="1:19" x14ac:dyDescent="0.25">
      <c r="A6849" s="89"/>
      <c r="B6849" s="90"/>
      <c r="C6849" s="90"/>
      <c r="D6849" s="91"/>
      <c r="E6849" s="92"/>
      <c r="F6849" s="92" t="s">
        <v>14264</v>
      </c>
      <c r="G6849" s="91"/>
      <c r="H6849" s="91"/>
      <c r="I6849" s="93">
        <v>1</v>
      </c>
      <c r="J6849" s="91"/>
      <c r="K6849" s="98"/>
      <c r="L6849" s="99"/>
      <c r="M6849" s="100"/>
      <c r="N6849" s="101"/>
      <c r="O6849" s="100"/>
      <c r="P6849" s="98"/>
      <c r="Q6849" s="91"/>
      <c r="R6849" s="91"/>
      <c r="S6849" s="91"/>
    </row>
    <row r="6850" spans="1:19" ht="22.5" x14ac:dyDescent="0.25">
      <c r="A6850" s="89" t="s">
        <v>14265</v>
      </c>
      <c r="B6850" s="89" t="s">
        <v>13805</v>
      </c>
      <c r="C6850" s="89"/>
      <c r="D6850" s="89" t="s">
        <v>8306</v>
      </c>
      <c r="E6850" s="94" t="s">
        <v>14266</v>
      </c>
      <c r="F6850" s="95" t="s">
        <v>14267</v>
      </c>
      <c r="G6850" s="89" t="s">
        <v>37</v>
      </c>
      <c r="H6850" s="89" t="s">
        <v>14268</v>
      </c>
      <c r="I6850" s="96">
        <v>1</v>
      </c>
      <c r="J6850" s="97">
        <v>27155</v>
      </c>
      <c r="K6850" s="98">
        <f>J6850/H6850</f>
        <v>73959.58</v>
      </c>
      <c r="L6850" s="99">
        <f>$L$8</f>
        <v>1.0815399999999999</v>
      </c>
      <c r="M6850" s="100">
        <f>$M$8</f>
        <v>1.0590999999999999</v>
      </c>
      <c r="N6850" s="101">
        <f>$N$8</f>
        <v>0.97811300000000001</v>
      </c>
      <c r="O6850" s="100">
        <f>$O$8</f>
        <v>1</v>
      </c>
      <c r="P6850" s="98">
        <f>K6850*L6850*M6850*N6850*O6850</f>
        <v>82863.45</v>
      </c>
      <c r="Q6850" s="97">
        <f>H6850*P6850</f>
        <v>30424.14</v>
      </c>
      <c r="R6850" s="97"/>
      <c r="S6850" s="97"/>
    </row>
    <row r="6851" spans="1:19" ht="33.75" x14ac:dyDescent="0.25">
      <c r="A6851" s="89" t="s">
        <v>14269</v>
      </c>
      <c r="B6851" s="89" t="s">
        <v>13805</v>
      </c>
      <c r="C6851" s="89"/>
      <c r="D6851" s="89" t="s">
        <v>8311</v>
      </c>
      <c r="E6851" s="94" t="s">
        <v>14270</v>
      </c>
      <c r="F6851" s="95" t="s">
        <v>14271</v>
      </c>
      <c r="G6851" s="89" t="s">
        <v>37</v>
      </c>
      <c r="H6851" s="89" t="s">
        <v>14272</v>
      </c>
      <c r="I6851" s="96">
        <v>1</v>
      </c>
      <c r="J6851" s="97">
        <v>8178</v>
      </c>
      <c r="K6851" s="98">
        <f>J6851/H6851</f>
        <v>96218.559999999998</v>
      </c>
      <c r="L6851" s="99">
        <f>$L$8</f>
        <v>1.0815399999999999</v>
      </c>
      <c r="M6851" s="100">
        <f>$M$8</f>
        <v>1.0590999999999999</v>
      </c>
      <c r="N6851" s="101">
        <f>$N$8</f>
        <v>0.97811300000000001</v>
      </c>
      <c r="O6851" s="100">
        <f>$O$8</f>
        <v>1</v>
      </c>
      <c r="P6851" s="98">
        <f>K6851*L6851*M6851*N6851*O6851</f>
        <v>107802.15</v>
      </c>
      <c r="Q6851" s="97">
        <f>H6851*P6851</f>
        <v>9162.5400000000009</v>
      </c>
      <c r="R6851" s="97"/>
      <c r="S6851" s="97"/>
    </row>
    <row r="6852" spans="1:19" ht="22.5" x14ac:dyDescent="0.25">
      <c r="A6852" s="89" t="s">
        <v>14273</v>
      </c>
      <c r="B6852" s="89" t="s">
        <v>13805</v>
      </c>
      <c r="C6852" s="89"/>
      <c r="D6852" s="89" t="s">
        <v>8314</v>
      </c>
      <c r="E6852" s="94" t="s">
        <v>31</v>
      </c>
      <c r="F6852" s="95" t="s">
        <v>32</v>
      </c>
      <c r="G6852" s="89" t="s">
        <v>27</v>
      </c>
      <c r="H6852" s="89" t="s">
        <v>14274</v>
      </c>
      <c r="I6852" s="96">
        <v>1</v>
      </c>
      <c r="J6852" s="97">
        <v>99656</v>
      </c>
      <c r="K6852" s="98">
        <f>J6852/H6852</f>
        <v>689.74</v>
      </c>
      <c r="L6852" s="99">
        <f>$L$8</f>
        <v>1.0815399999999999</v>
      </c>
      <c r="M6852" s="100">
        <f>$M$8</f>
        <v>1.0590999999999999</v>
      </c>
      <c r="N6852" s="101">
        <f>$N$8</f>
        <v>0.97811300000000001</v>
      </c>
      <c r="O6852" s="100">
        <f>$O$8</f>
        <v>1</v>
      </c>
      <c r="P6852" s="98">
        <f>K6852*L6852*M6852*N6852*O6852+0.01</f>
        <v>772.79</v>
      </c>
      <c r="Q6852" s="97">
        <f>H6852*P6852</f>
        <v>111655.02</v>
      </c>
      <c r="R6852" s="97"/>
      <c r="S6852" s="97"/>
    </row>
    <row r="6853" spans="1:19" ht="22.5" x14ac:dyDescent="0.25">
      <c r="A6853" s="89" t="s">
        <v>14275</v>
      </c>
      <c r="B6853" s="89" t="s">
        <v>13805</v>
      </c>
      <c r="C6853" s="89"/>
      <c r="D6853" s="89" t="s">
        <v>8316</v>
      </c>
      <c r="E6853" s="94" t="s">
        <v>44</v>
      </c>
      <c r="F6853" s="95" t="s">
        <v>14276</v>
      </c>
      <c r="G6853" s="89" t="s">
        <v>37</v>
      </c>
      <c r="H6853" s="89" t="s">
        <v>14277</v>
      </c>
      <c r="I6853" s="96">
        <v>1</v>
      </c>
      <c r="J6853" s="97">
        <v>3345</v>
      </c>
      <c r="K6853" s="98">
        <f>J6853/H6853</f>
        <v>9099.56</v>
      </c>
      <c r="L6853" s="99">
        <f>$L$8</f>
        <v>1.0815399999999999</v>
      </c>
      <c r="M6853" s="100">
        <f>$M$8</f>
        <v>1.0590999999999999</v>
      </c>
      <c r="N6853" s="101">
        <f>$N$8</f>
        <v>0.97811300000000001</v>
      </c>
      <c r="O6853" s="100">
        <f>$O$8</f>
        <v>1</v>
      </c>
      <c r="P6853" s="98">
        <f>K6853*L6853*M6853*N6853*O6853</f>
        <v>10195.040000000001</v>
      </c>
      <c r="Q6853" s="97">
        <f>H6853*P6853</f>
        <v>3747.7</v>
      </c>
      <c r="R6853" s="97"/>
      <c r="S6853" s="97"/>
    </row>
    <row r="6854" spans="1:19" x14ac:dyDescent="0.25">
      <c r="A6854" s="89" t="s">
        <v>14278</v>
      </c>
      <c r="B6854" s="89" t="s">
        <v>13805</v>
      </c>
      <c r="C6854" s="89"/>
      <c r="D6854" s="89" t="s">
        <v>8320</v>
      </c>
      <c r="E6854" s="94" t="s">
        <v>49</v>
      </c>
      <c r="F6854" s="95" t="s">
        <v>50</v>
      </c>
      <c r="G6854" s="89" t="s">
        <v>51</v>
      </c>
      <c r="H6854" s="89" t="s">
        <v>14279</v>
      </c>
      <c r="I6854" s="96">
        <v>1</v>
      </c>
      <c r="J6854" s="97">
        <v>46771</v>
      </c>
      <c r="K6854" s="98">
        <f>J6854/H6854</f>
        <v>12723.34</v>
      </c>
      <c r="L6854" s="99">
        <f>$L$8</f>
        <v>1.0815399999999999</v>
      </c>
      <c r="M6854" s="100">
        <f>$M$8</f>
        <v>1.0590999999999999</v>
      </c>
      <c r="N6854" s="101">
        <f>$N$8</f>
        <v>0.97811300000000001</v>
      </c>
      <c r="O6854" s="100">
        <f>$O$8</f>
        <v>1</v>
      </c>
      <c r="P6854" s="98">
        <f>K6854*L6854*M6854*N6854*O6854</f>
        <v>14255.08</v>
      </c>
      <c r="Q6854" s="97">
        <f>H6854*P6854</f>
        <v>52401.67</v>
      </c>
      <c r="R6854" s="97"/>
      <c r="S6854" s="97"/>
    </row>
    <row r="6855" spans="1:19" x14ac:dyDescent="0.25">
      <c r="A6855" s="89"/>
      <c r="B6855" s="90"/>
      <c r="C6855" s="90"/>
      <c r="D6855" s="91"/>
      <c r="E6855" s="92"/>
      <c r="F6855" s="92" t="s">
        <v>14280</v>
      </c>
      <c r="G6855" s="91"/>
      <c r="H6855" s="91"/>
      <c r="I6855" s="93">
        <v>1</v>
      </c>
      <c r="J6855" s="91"/>
      <c r="K6855" s="98"/>
      <c r="L6855" s="99"/>
      <c r="M6855" s="100"/>
      <c r="N6855" s="101"/>
      <c r="O6855" s="100"/>
      <c r="P6855" s="98"/>
      <c r="Q6855" s="91"/>
      <c r="R6855" s="91"/>
      <c r="S6855" s="91"/>
    </row>
    <row r="6856" spans="1:19" ht="22.5" x14ac:dyDescent="0.25">
      <c r="A6856" s="89" t="s">
        <v>14281</v>
      </c>
      <c r="B6856" s="89" t="s">
        <v>13805</v>
      </c>
      <c r="C6856" s="89"/>
      <c r="D6856" s="89" t="s">
        <v>8323</v>
      </c>
      <c r="E6856" s="94" t="s">
        <v>14282</v>
      </c>
      <c r="F6856" s="95" t="s">
        <v>14283</v>
      </c>
      <c r="G6856" s="89" t="s">
        <v>21</v>
      </c>
      <c r="H6856" s="89" t="s">
        <v>14284</v>
      </c>
      <c r="I6856" s="96">
        <v>1</v>
      </c>
      <c r="J6856" s="97">
        <v>310789</v>
      </c>
      <c r="K6856" s="98">
        <f t="shared" ref="K6856:K6872" si="3649">J6856/H6856</f>
        <v>140552.19</v>
      </c>
      <c r="L6856" s="99">
        <f t="shared" ref="L6856:L6872" si="3650">$L$8</f>
        <v>1.0815399999999999</v>
      </c>
      <c r="M6856" s="100">
        <f t="shared" ref="M6856:M6872" si="3651">$M$8</f>
        <v>1.0590999999999999</v>
      </c>
      <c r="N6856" s="101">
        <f t="shared" ref="N6856:N6872" si="3652">$N$8</f>
        <v>0.97811300000000001</v>
      </c>
      <c r="O6856" s="100">
        <f t="shared" ref="O6856:O6872" si="3653">$O$8</f>
        <v>1</v>
      </c>
      <c r="P6856" s="98">
        <f t="shared" ref="P6856:P6872" si="3654">K6856*L6856*M6856*N6856*O6856</f>
        <v>157473.04</v>
      </c>
      <c r="Q6856" s="97">
        <f t="shared" ref="Q6856:Q6872" si="3655">H6856*P6856</f>
        <v>348204.39</v>
      </c>
      <c r="R6856" s="97"/>
      <c r="S6856" s="97"/>
    </row>
    <row r="6857" spans="1:19" x14ac:dyDescent="0.25">
      <c r="A6857" s="89" t="s">
        <v>14285</v>
      </c>
      <c r="B6857" s="89" t="s">
        <v>13805</v>
      </c>
      <c r="C6857" s="89"/>
      <c r="D6857" s="89" t="s">
        <v>8326</v>
      </c>
      <c r="E6857" s="94" t="s">
        <v>12183</v>
      </c>
      <c r="F6857" s="95" t="s">
        <v>12184</v>
      </c>
      <c r="G6857" s="89" t="s">
        <v>81</v>
      </c>
      <c r="H6857" s="89" t="s">
        <v>14286</v>
      </c>
      <c r="I6857" s="96">
        <v>1</v>
      </c>
      <c r="J6857" s="97">
        <v>-29122</v>
      </c>
      <c r="K6857" s="98">
        <f t="shared" si="3649"/>
        <v>6651.63</v>
      </c>
      <c r="L6857" s="99">
        <f t="shared" si="3650"/>
        <v>1.0815399999999999</v>
      </c>
      <c r="M6857" s="100">
        <f t="shared" si="3651"/>
        <v>1.0590999999999999</v>
      </c>
      <c r="N6857" s="101">
        <f t="shared" si="3652"/>
        <v>0.97811300000000001</v>
      </c>
      <c r="O6857" s="100">
        <f t="shared" si="3653"/>
        <v>1</v>
      </c>
      <c r="P6857" s="98">
        <f t="shared" si="3654"/>
        <v>7452.41</v>
      </c>
      <c r="Q6857" s="97">
        <f t="shared" si="3655"/>
        <v>-32627.96</v>
      </c>
      <c r="R6857" s="97"/>
      <c r="S6857" s="97"/>
    </row>
    <row r="6858" spans="1:19" x14ac:dyDescent="0.25">
      <c r="A6858" s="89" t="s">
        <v>14287</v>
      </c>
      <c r="B6858" s="89" t="s">
        <v>13805</v>
      </c>
      <c r="C6858" s="89"/>
      <c r="D6858" s="89" t="s">
        <v>8329</v>
      </c>
      <c r="E6858" s="94" t="s">
        <v>556</v>
      </c>
      <c r="F6858" s="95" t="s">
        <v>557</v>
      </c>
      <c r="G6858" s="89" t="s">
        <v>81</v>
      </c>
      <c r="H6858" s="89" t="s">
        <v>14288</v>
      </c>
      <c r="I6858" s="96">
        <v>1</v>
      </c>
      <c r="J6858" s="97">
        <v>2388</v>
      </c>
      <c r="K6858" s="98">
        <f t="shared" si="3649"/>
        <v>818.15</v>
      </c>
      <c r="L6858" s="99">
        <f t="shared" si="3650"/>
        <v>1.0815399999999999</v>
      </c>
      <c r="M6858" s="100">
        <f t="shared" si="3651"/>
        <v>1.0590999999999999</v>
      </c>
      <c r="N6858" s="101">
        <f t="shared" si="3652"/>
        <v>0.97811300000000001</v>
      </c>
      <c r="O6858" s="100">
        <f t="shared" si="3653"/>
        <v>1</v>
      </c>
      <c r="P6858" s="98">
        <f t="shared" si="3654"/>
        <v>916.65</v>
      </c>
      <c r="Q6858" s="97">
        <f t="shared" si="3655"/>
        <v>2675.5</v>
      </c>
      <c r="R6858" s="97"/>
      <c r="S6858" s="97"/>
    </row>
    <row r="6859" spans="1:19" ht="22.5" x14ac:dyDescent="0.25">
      <c r="A6859" s="89" t="s">
        <v>14289</v>
      </c>
      <c r="B6859" s="89" t="s">
        <v>13805</v>
      </c>
      <c r="C6859" s="89"/>
      <c r="D6859" s="89" t="s">
        <v>8331</v>
      </c>
      <c r="E6859" s="94" t="s">
        <v>14290</v>
      </c>
      <c r="F6859" s="95" t="s">
        <v>14291</v>
      </c>
      <c r="G6859" s="89" t="s">
        <v>648</v>
      </c>
      <c r="H6859" s="89" t="s">
        <v>55</v>
      </c>
      <c r="I6859" s="96">
        <v>1</v>
      </c>
      <c r="J6859" s="97">
        <v>71393</v>
      </c>
      <c r="K6859" s="98">
        <f t="shared" si="3649"/>
        <v>8924.1299999999992</v>
      </c>
      <c r="L6859" s="99">
        <f t="shared" si="3650"/>
        <v>1.0815399999999999</v>
      </c>
      <c r="M6859" s="100">
        <f t="shared" si="3651"/>
        <v>1.0590999999999999</v>
      </c>
      <c r="N6859" s="101">
        <f t="shared" si="3652"/>
        <v>0.97811300000000001</v>
      </c>
      <c r="O6859" s="100">
        <f t="shared" si="3653"/>
        <v>1</v>
      </c>
      <c r="P6859" s="98">
        <f t="shared" si="3654"/>
        <v>9998.49</v>
      </c>
      <c r="Q6859" s="97">
        <f t="shared" si="3655"/>
        <v>79987.92</v>
      </c>
      <c r="R6859" s="97"/>
      <c r="S6859" s="97"/>
    </row>
    <row r="6860" spans="1:19" ht="22.5" x14ac:dyDescent="0.25">
      <c r="A6860" s="89" t="s">
        <v>14292</v>
      </c>
      <c r="B6860" s="89" t="s">
        <v>13805</v>
      </c>
      <c r="C6860" s="89"/>
      <c r="D6860" s="89" t="s">
        <v>8333</v>
      </c>
      <c r="E6860" s="94" t="s">
        <v>14293</v>
      </c>
      <c r="F6860" s="95" t="s">
        <v>14294</v>
      </c>
      <c r="G6860" s="89" t="s">
        <v>648</v>
      </c>
      <c r="H6860" s="89" t="s">
        <v>55</v>
      </c>
      <c r="I6860" s="96">
        <v>1</v>
      </c>
      <c r="J6860" s="97">
        <v>42318</v>
      </c>
      <c r="K6860" s="98">
        <f t="shared" si="3649"/>
        <v>5289.75</v>
      </c>
      <c r="L6860" s="99">
        <f t="shared" si="3650"/>
        <v>1.0815399999999999</v>
      </c>
      <c r="M6860" s="100">
        <f t="shared" si="3651"/>
        <v>1.0590999999999999</v>
      </c>
      <c r="N6860" s="101">
        <f t="shared" si="3652"/>
        <v>0.97811300000000001</v>
      </c>
      <c r="O6860" s="100">
        <f t="shared" si="3653"/>
        <v>1</v>
      </c>
      <c r="P6860" s="98">
        <f t="shared" si="3654"/>
        <v>5926.57</v>
      </c>
      <c r="Q6860" s="97">
        <f t="shared" si="3655"/>
        <v>47412.56</v>
      </c>
      <c r="R6860" s="97"/>
      <c r="S6860" s="97"/>
    </row>
    <row r="6861" spans="1:19" ht="22.5" x14ac:dyDescent="0.25">
      <c r="A6861" s="89" t="s">
        <v>14295</v>
      </c>
      <c r="B6861" s="89" t="s">
        <v>13805</v>
      </c>
      <c r="C6861" s="89"/>
      <c r="D6861" s="89" t="s">
        <v>8335</v>
      </c>
      <c r="E6861" s="94" t="s">
        <v>12248</v>
      </c>
      <c r="F6861" s="95" t="s">
        <v>12249</v>
      </c>
      <c r="G6861" s="89" t="s">
        <v>648</v>
      </c>
      <c r="H6861" s="89" t="s">
        <v>87</v>
      </c>
      <c r="I6861" s="96">
        <v>1</v>
      </c>
      <c r="J6861" s="97">
        <v>34008</v>
      </c>
      <c r="K6861" s="98">
        <f t="shared" si="3649"/>
        <v>2125.5</v>
      </c>
      <c r="L6861" s="99">
        <f t="shared" si="3650"/>
        <v>1.0815399999999999</v>
      </c>
      <c r="M6861" s="100">
        <f t="shared" si="3651"/>
        <v>1.0590999999999999</v>
      </c>
      <c r="N6861" s="101">
        <f t="shared" si="3652"/>
        <v>0.97811300000000001</v>
      </c>
      <c r="O6861" s="100">
        <f t="shared" si="3653"/>
        <v>1</v>
      </c>
      <c r="P6861" s="98">
        <f t="shared" si="3654"/>
        <v>2381.39</v>
      </c>
      <c r="Q6861" s="97">
        <f t="shared" si="3655"/>
        <v>38102.239999999998</v>
      </c>
      <c r="R6861" s="97"/>
      <c r="S6861" s="97"/>
    </row>
    <row r="6862" spans="1:19" x14ac:dyDescent="0.25">
      <c r="A6862" s="89" t="s">
        <v>14296</v>
      </c>
      <c r="B6862" s="89" t="s">
        <v>13805</v>
      </c>
      <c r="C6862" s="89"/>
      <c r="D6862" s="89" t="s">
        <v>9439</v>
      </c>
      <c r="E6862" s="94" t="s">
        <v>12187</v>
      </c>
      <c r="F6862" s="95" t="s">
        <v>14297</v>
      </c>
      <c r="G6862" s="89" t="s">
        <v>81</v>
      </c>
      <c r="H6862" s="89" t="s">
        <v>4938</v>
      </c>
      <c r="I6862" s="96">
        <v>1</v>
      </c>
      <c r="J6862" s="97">
        <v>2075</v>
      </c>
      <c r="K6862" s="98">
        <f t="shared" si="3649"/>
        <v>10807.29</v>
      </c>
      <c r="L6862" s="99">
        <f t="shared" si="3650"/>
        <v>1.0815399999999999</v>
      </c>
      <c r="M6862" s="100">
        <f t="shared" si="3651"/>
        <v>1.0590999999999999</v>
      </c>
      <c r="N6862" s="101">
        <f t="shared" si="3652"/>
        <v>0.97811300000000001</v>
      </c>
      <c r="O6862" s="100">
        <f t="shared" si="3653"/>
        <v>1</v>
      </c>
      <c r="P6862" s="98">
        <f t="shared" si="3654"/>
        <v>12108.36</v>
      </c>
      <c r="Q6862" s="97">
        <f t="shared" si="3655"/>
        <v>2324.81</v>
      </c>
      <c r="R6862" s="97"/>
      <c r="S6862" s="97"/>
    </row>
    <row r="6863" spans="1:19" ht="22.5" x14ac:dyDescent="0.25">
      <c r="A6863" s="89" t="s">
        <v>14298</v>
      </c>
      <c r="B6863" s="89" t="s">
        <v>13805</v>
      </c>
      <c r="C6863" s="89"/>
      <c r="D6863" s="89" t="s">
        <v>9443</v>
      </c>
      <c r="E6863" s="94" t="s">
        <v>14299</v>
      </c>
      <c r="F6863" s="95" t="s">
        <v>14300</v>
      </c>
      <c r="G6863" s="89" t="s">
        <v>648</v>
      </c>
      <c r="H6863" s="89" t="s">
        <v>55</v>
      </c>
      <c r="I6863" s="96">
        <v>1</v>
      </c>
      <c r="J6863" s="97">
        <v>31998</v>
      </c>
      <c r="K6863" s="98">
        <f t="shared" si="3649"/>
        <v>3999.75</v>
      </c>
      <c r="L6863" s="99">
        <f t="shared" si="3650"/>
        <v>1.0815399999999999</v>
      </c>
      <c r="M6863" s="100">
        <f t="shared" si="3651"/>
        <v>1.0590999999999999</v>
      </c>
      <c r="N6863" s="101">
        <f t="shared" si="3652"/>
        <v>0.97811300000000001</v>
      </c>
      <c r="O6863" s="100">
        <f t="shared" si="3653"/>
        <v>1</v>
      </c>
      <c r="P6863" s="98">
        <f t="shared" si="3654"/>
        <v>4481.2700000000004</v>
      </c>
      <c r="Q6863" s="97">
        <f t="shared" si="3655"/>
        <v>35850.160000000003</v>
      </c>
      <c r="R6863" s="97"/>
      <c r="S6863" s="97"/>
    </row>
    <row r="6864" spans="1:19" ht="22.5" x14ac:dyDescent="0.25">
      <c r="A6864" s="89" t="s">
        <v>14301</v>
      </c>
      <c r="B6864" s="89" t="s">
        <v>13805</v>
      </c>
      <c r="C6864" s="89"/>
      <c r="D6864" s="89" t="s">
        <v>9448</v>
      </c>
      <c r="E6864" s="94" t="s">
        <v>12251</v>
      </c>
      <c r="F6864" s="95" t="s">
        <v>12252</v>
      </c>
      <c r="G6864" s="89" t="s">
        <v>648</v>
      </c>
      <c r="H6864" s="89" t="s">
        <v>55</v>
      </c>
      <c r="I6864" s="96">
        <v>1</v>
      </c>
      <c r="J6864" s="97">
        <v>5612</v>
      </c>
      <c r="K6864" s="98">
        <f t="shared" si="3649"/>
        <v>701.5</v>
      </c>
      <c r="L6864" s="99">
        <f t="shared" si="3650"/>
        <v>1.0815399999999999</v>
      </c>
      <c r="M6864" s="100">
        <f t="shared" si="3651"/>
        <v>1.0590999999999999</v>
      </c>
      <c r="N6864" s="101">
        <f t="shared" si="3652"/>
        <v>0.97811300000000001</v>
      </c>
      <c r="O6864" s="100">
        <f t="shared" si="3653"/>
        <v>1</v>
      </c>
      <c r="P6864" s="98">
        <f t="shared" si="3654"/>
        <v>785.95</v>
      </c>
      <c r="Q6864" s="97">
        <f t="shared" si="3655"/>
        <v>6287.6</v>
      </c>
      <c r="R6864" s="97"/>
      <c r="S6864" s="97"/>
    </row>
    <row r="6865" spans="1:19" x14ac:dyDescent="0.25">
      <c r="A6865" s="89" t="s">
        <v>14302</v>
      </c>
      <c r="B6865" s="89" t="s">
        <v>13805</v>
      </c>
      <c r="C6865" s="89"/>
      <c r="D6865" s="89" t="s">
        <v>9452</v>
      </c>
      <c r="E6865" s="94" t="s">
        <v>12187</v>
      </c>
      <c r="F6865" s="95" t="s">
        <v>14189</v>
      </c>
      <c r="G6865" s="89" t="s">
        <v>81</v>
      </c>
      <c r="H6865" s="89" t="s">
        <v>14303</v>
      </c>
      <c r="I6865" s="96">
        <v>1</v>
      </c>
      <c r="J6865" s="97">
        <v>7954</v>
      </c>
      <c r="K6865" s="98">
        <f t="shared" si="3649"/>
        <v>10807.07</v>
      </c>
      <c r="L6865" s="99">
        <f t="shared" si="3650"/>
        <v>1.0815399999999999</v>
      </c>
      <c r="M6865" s="100">
        <f t="shared" si="3651"/>
        <v>1.0590999999999999</v>
      </c>
      <c r="N6865" s="101">
        <f t="shared" si="3652"/>
        <v>0.97811300000000001</v>
      </c>
      <c r="O6865" s="100">
        <f t="shared" si="3653"/>
        <v>1</v>
      </c>
      <c r="P6865" s="98">
        <f t="shared" si="3654"/>
        <v>12108.12</v>
      </c>
      <c r="Q6865" s="97">
        <f t="shared" si="3655"/>
        <v>8911.58</v>
      </c>
      <c r="R6865" s="97"/>
      <c r="S6865" s="97"/>
    </row>
    <row r="6866" spans="1:19" ht="22.5" x14ac:dyDescent="0.25">
      <c r="A6866" s="89" t="s">
        <v>14304</v>
      </c>
      <c r="B6866" s="89" t="s">
        <v>13805</v>
      </c>
      <c r="C6866" s="89"/>
      <c r="D6866" s="89" t="s">
        <v>9456</v>
      </c>
      <c r="E6866" s="94" t="s">
        <v>14305</v>
      </c>
      <c r="F6866" s="95" t="s">
        <v>14306</v>
      </c>
      <c r="G6866" s="89" t="s">
        <v>648</v>
      </c>
      <c r="H6866" s="89" t="s">
        <v>55</v>
      </c>
      <c r="I6866" s="96">
        <v>1</v>
      </c>
      <c r="J6866" s="97">
        <v>3012</v>
      </c>
      <c r="K6866" s="98">
        <f t="shared" si="3649"/>
        <v>376.5</v>
      </c>
      <c r="L6866" s="99">
        <f t="shared" si="3650"/>
        <v>1.0815399999999999</v>
      </c>
      <c r="M6866" s="100">
        <f t="shared" si="3651"/>
        <v>1.0590999999999999</v>
      </c>
      <c r="N6866" s="101">
        <f t="shared" si="3652"/>
        <v>0.97811300000000001</v>
      </c>
      <c r="O6866" s="100">
        <f t="shared" si="3653"/>
        <v>1</v>
      </c>
      <c r="P6866" s="98">
        <f t="shared" si="3654"/>
        <v>421.83</v>
      </c>
      <c r="Q6866" s="97">
        <f t="shared" si="3655"/>
        <v>3374.64</v>
      </c>
      <c r="R6866" s="97"/>
      <c r="S6866" s="97"/>
    </row>
    <row r="6867" spans="1:19" x14ac:dyDescent="0.25">
      <c r="A6867" s="89" t="s">
        <v>14307</v>
      </c>
      <c r="B6867" s="89" t="s">
        <v>13805</v>
      </c>
      <c r="C6867" s="89"/>
      <c r="D6867" s="89" t="s">
        <v>9458</v>
      </c>
      <c r="E6867" s="94" t="s">
        <v>12206</v>
      </c>
      <c r="F6867" s="95" t="s">
        <v>12207</v>
      </c>
      <c r="G6867" s="89" t="s">
        <v>648</v>
      </c>
      <c r="H6867" s="89" t="s">
        <v>55</v>
      </c>
      <c r="I6867" s="96">
        <v>1</v>
      </c>
      <c r="J6867" s="97">
        <v>27520</v>
      </c>
      <c r="K6867" s="98">
        <f t="shared" si="3649"/>
        <v>3440</v>
      </c>
      <c r="L6867" s="99">
        <f t="shared" si="3650"/>
        <v>1.0815399999999999</v>
      </c>
      <c r="M6867" s="100">
        <f t="shared" si="3651"/>
        <v>1.0590999999999999</v>
      </c>
      <c r="N6867" s="101">
        <f t="shared" si="3652"/>
        <v>0.97811300000000001</v>
      </c>
      <c r="O6867" s="100">
        <f t="shared" si="3653"/>
        <v>1</v>
      </c>
      <c r="P6867" s="98">
        <f t="shared" si="3654"/>
        <v>3854.14</v>
      </c>
      <c r="Q6867" s="97">
        <f t="shared" si="3655"/>
        <v>30833.119999999999</v>
      </c>
      <c r="R6867" s="97"/>
      <c r="S6867" s="97"/>
    </row>
    <row r="6868" spans="1:19" x14ac:dyDescent="0.25">
      <c r="A6868" s="89" t="s">
        <v>14308</v>
      </c>
      <c r="B6868" s="89" t="s">
        <v>13805</v>
      </c>
      <c r="C6868" s="89"/>
      <c r="D6868" s="89" t="s">
        <v>9462</v>
      </c>
      <c r="E6868" s="94" t="s">
        <v>12209</v>
      </c>
      <c r="F6868" s="95" t="s">
        <v>12919</v>
      </c>
      <c r="G6868" s="89" t="s">
        <v>502</v>
      </c>
      <c r="H6868" s="89" t="s">
        <v>14309</v>
      </c>
      <c r="I6868" s="96">
        <v>1</v>
      </c>
      <c r="J6868" s="97">
        <v>22052</v>
      </c>
      <c r="K6868" s="98">
        <f t="shared" si="3649"/>
        <v>70861.179999999993</v>
      </c>
      <c r="L6868" s="99">
        <f t="shared" si="3650"/>
        <v>1.0815399999999999</v>
      </c>
      <c r="M6868" s="100">
        <f t="shared" si="3651"/>
        <v>1.0590999999999999</v>
      </c>
      <c r="N6868" s="101">
        <f t="shared" si="3652"/>
        <v>0.97811300000000001</v>
      </c>
      <c r="O6868" s="100">
        <f t="shared" si="3653"/>
        <v>1</v>
      </c>
      <c r="P6868" s="98">
        <f t="shared" si="3654"/>
        <v>79392.039999999994</v>
      </c>
      <c r="Q6868" s="97">
        <f t="shared" si="3655"/>
        <v>24706.799999999999</v>
      </c>
      <c r="R6868" s="97"/>
      <c r="S6868" s="97"/>
    </row>
    <row r="6869" spans="1:19" ht="22.5" x14ac:dyDescent="0.25">
      <c r="A6869" s="89" t="s">
        <v>14310</v>
      </c>
      <c r="B6869" s="89" t="s">
        <v>13805</v>
      </c>
      <c r="C6869" s="89"/>
      <c r="D6869" s="89" t="s">
        <v>9466</v>
      </c>
      <c r="E6869" s="94" t="s">
        <v>14311</v>
      </c>
      <c r="F6869" s="95" t="s">
        <v>14312</v>
      </c>
      <c r="G6869" s="89" t="s">
        <v>71</v>
      </c>
      <c r="H6869" s="89" t="s">
        <v>72</v>
      </c>
      <c r="I6869" s="96">
        <v>1</v>
      </c>
      <c r="J6869" s="97">
        <v>8068</v>
      </c>
      <c r="K6869" s="98">
        <f t="shared" si="3649"/>
        <v>100850</v>
      </c>
      <c r="L6869" s="99">
        <f t="shared" si="3650"/>
        <v>1.0815399999999999</v>
      </c>
      <c r="M6869" s="100">
        <f t="shared" si="3651"/>
        <v>1.0590999999999999</v>
      </c>
      <c r="N6869" s="101">
        <f t="shared" si="3652"/>
        <v>0.97811300000000001</v>
      </c>
      <c r="O6869" s="100">
        <f t="shared" si="3653"/>
        <v>1</v>
      </c>
      <c r="P6869" s="98">
        <f t="shared" si="3654"/>
        <v>112991.17</v>
      </c>
      <c r="Q6869" s="97">
        <f t="shared" si="3655"/>
        <v>9039.2900000000009</v>
      </c>
      <c r="R6869" s="97"/>
      <c r="S6869" s="97"/>
    </row>
    <row r="6870" spans="1:19" x14ac:dyDescent="0.25">
      <c r="A6870" s="89" t="s">
        <v>14313</v>
      </c>
      <c r="B6870" s="89" t="s">
        <v>13805</v>
      </c>
      <c r="C6870" s="89"/>
      <c r="D6870" s="89" t="s">
        <v>9470</v>
      </c>
      <c r="E6870" s="94" t="s">
        <v>1603</v>
      </c>
      <c r="F6870" s="95" t="s">
        <v>1604</v>
      </c>
      <c r="G6870" s="89" t="s">
        <v>502</v>
      </c>
      <c r="H6870" s="89" t="s">
        <v>14314</v>
      </c>
      <c r="I6870" s="96">
        <v>1</v>
      </c>
      <c r="J6870" s="97">
        <v>9555</v>
      </c>
      <c r="K6870" s="98">
        <f t="shared" si="3649"/>
        <v>100898.64</v>
      </c>
      <c r="L6870" s="99">
        <f t="shared" si="3650"/>
        <v>1.0815399999999999</v>
      </c>
      <c r="M6870" s="100">
        <f t="shared" si="3651"/>
        <v>1.0590999999999999</v>
      </c>
      <c r="N6870" s="101">
        <f t="shared" si="3652"/>
        <v>0.97811300000000001</v>
      </c>
      <c r="O6870" s="100">
        <f t="shared" si="3653"/>
        <v>1</v>
      </c>
      <c r="P6870" s="98">
        <f t="shared" si="3654"/>
        <v>113045.66</v>
      </c>
      <c r="Q6870" s="97">
        <f t="shared" si="3655"/>
        <v>10705.31</v>
      </c>
      <c r="R6870" s="97"/>
      <c r="S6870" s="97"/>
    </row>
    <row r="6871" spans="1:19" ht="33.75" x14ac:dyDescent="0.25">
      <c r="A6871" s="89" t="s">
        <v>14315</v>
      </c>
      <c r="B6871" s="89" t="s">
        <v>13805</v>
      </c>
      <c r="C6871" s="89"/>
      <c r="D6871" s="89" t="s">
        <v>9474</v>
      </c>
      <c r="E6871" s="94" t="s">
        <v>1607</v>
      </c>
      <c r="F6871" s="95" t="s">
        <v>1608</v>
      </c>
      <c r="G6871" s="89" t="s">
        <v>502</v>
      </c>
      <c r="H6871" s="89" t="s">
        <v>14316</v>
      </c>
      <c r="I6871" s="96">
        <v>1</v>
      </c>
      <c r="J6871" s="97">
        <v>-5220</v>
      </c>
      <c r="K6871" s="98">
        <f t="shared" si="3649"/>
        <v>55122.02</v>
      </c>
      <c r="L6871" s="99">
        <f t="shared" si="3650"/>
        <v>1.0815399999999999</v>
      </c>
      <c r="M6871" s="100">
        <f t="shared" si="3651"/>
        <v>1.0590999999999999</v>
      </c>
      <c r="N6871" s="101">
        <f t="shared" si="3652"/>
        <v>0.97811300000000001</v>
      </c>
      <c r="O6871" s="100">
        <f t="shared" si="3653"/>
        <v>1</v>
      </c>
      <c r="P6871" s="98">
        <f t="shared" si="3654"/>
        <v>61758.07</v>
      </c>
      <c r="Q6871" s="97">
        <f t="shared" si="3655"/>
        <v>-5848.43</v>
      </c>
      <c r="R6871" s="97"/>
      <c r="S6871" s="97"/>
    </row>
    <row r="6872" spans="1:19" ht="22.5" x14ac:dyDescent="0.25">
      <c r="A6872" s="89" t="s">
        <v>14317</v>
      </c>
      <c r="B6872" s="89" t="s">
        <v>13805</v>
      </c>
      <c r="C6872" s="89"/>
      <c r="D6872" s="89" t="s">
        <v>9478</v>
      </c>
      <c r="E6872" s="94" t="s">
        <v>14318</v>
      </c>
      <c r="F6872" s="95" t="s">
        <v>14319</v>
      </c>
      <c r="G6872" s="89" t="s">
        <v>1077</v>
      </c>
      <c r="H6872" s="89" t="s">
        <v>5881</v>
      </c>
      <c r="I6872" s="96">
        <v>1</v>
      </c>
      <c r="J6872" s="97">
        <v>4418</v>
      </c>
      <c r="K6872" s="98">
        <f t="shared" si="3649"/>
        <v>1840.83</v>
      </c>
      <c r="L6872" s="99">
        <f t="shared" si="3650"/>
        <v>1.0815399999999999</v>
      </c>
      <c r="M6872" s="100">
        <f t="shared" si="3651"/>
        <v>1.0590999999999999</v>
      </c>
      <c r="N6872" s="101">
        <f t="shared" si="3652"/>
        <v>0.97811300000000001</v>
      </c>
      <c r="O6872" s="100">
        <f t="shared" si="3653"/>
        <v>1</v>
      </c>
      <c r="P6872" s="98">
        <f t="shared" si="3654"/>
        <v>2062.44</v>
      </c>
      <c r="Q6872" s="97">
        <f t="shared" si="3655"/>
        <v>4949.8599999999997</v>
      </c>
      <c r="R6872" s="97"/>
      <c r="S6872" s="97"/>
    </row>
    <row r="6873" spans="1:19" x14ac:dyDescent="0.25">
      <c r="A6873" s="82" t="s">
        <v>9561</v>
      </c>
      <c r="B6873" s="104"/>
      <c r="C6873" s="104"/>
      <c r="D6873" s="104"/>
      <c r="E6873" s="86"/>
      <c r="F6873" s="86" t="s">
        <v>14321</v>
      </c>
      <c r="G6873" s="82"/>
      <c r="H6873" s="82"/>
      <c r="I6873" s="87"/>
      <c r="J6873" s="88">
        <f>SUM(J6874:J6938)</f>
        <v>558385</v>
      </c>
      <c r="K6873" s="98"/>
      <c r="L6873" s="99"/>
      <c r="M6873" s="100"/>
      <c r="N6873" s="101"/>
      <c r="O6873" s="100"/>
      <c r="P6873" s="98"/>
      <c r="Q6873" s="88">
        <f>SUM(Q6874:Q6938)</f>
        <v>625609.21</v>
      </c>
      <c r="R6873" s="88">
        <f t="shared" ref="R6873:S6873" si="3656">SUM(R6874:R6938)</f>
        <v>0</v>
      </c>
      <c r="S6873" s="88">
        <f t="shared" si="3656"/>
        <v>0</v>
      </c>
    </row>
    <row r="6874" spans="1:19" x14ac:dyDescent="0.25">
      <c r="A6874" s="89"/>
      <c r="B6874" s="90"/>
      <c r="C6874" s="90"/>
      <c r="D6874" s="91"/>
      <c r="E6874" s="92"/>
      <c r="F6874" s="92" t="s">
        <v>14322</v>
      </c>
      <c r="G6874" s="91"/>
      <c r="H6874" s="91"/>
      <c r="I6874" s="93">
        <v>1</v>
      </c>
      <c r="J6874" s="91"/>
      <c r="K6874" s="98"/>
      <c r="L6874" s="99"/>
      <c r="M6874" s="100"/>
      <c r="N6874" s="101"/>
      <c r="O6874" s="100"/>
      <c r="P6874" s="98"/>
      <c r="Q6874" s="91"/>
      <c r="R6874" s="91"/>
      <c r="S6874" s="91"/>
    </row>
    <row r="6875" spans="1:19" ht="22.5" x14ac:dyDescent="0.25">
      <c r="A6875" s="89" t="s">
        <v>14323</v>
      </c>
      <c r="B6875" s="89" t="s">
        <v>13805</v>
      </c>
      <c r="C6875" s="89"/>
      <c r="D6875" s="89" t="s">
        <v>9480</v>
      </c>
      <c r="E6875" s="94" t="s">
        <v>10512</v>
      </c>
      <c r="F6875" s="95" t="s">
        <v>10513</v>
      </c>
      <c r="G6875" s="89" t="s">
        <v>37</v>
      </c>
      <c r="H6875" s="89" t="s">
        <v>14324</v>
      </c>
      <c r="I6875" s="96">
        <v>1</v>
      </c>
      <c r="J6875" s="97">
        <v>16265</v>
      </c>
      <c r="K6875" s="98">
        <f t="shared" ref="K6875:K6884" si="3657">J6875/H6875</f>
        <v>75580.86</v>
      </c>
      <c r="L6875" s="99">
        <f t="shared" ref="L6875:L6884" si="3658">$L$8</f>
        <v>1.0815399999999999</v>
      </c>
      <c r="M6875" s="100">
        <f t="shared" ref="M6875:M6884" si="3659">$M$8</f>
        <v>1.0590999999999999</v>
      </c>
      <c r="N6875" s="101">
        <f t="shared" ref="N6875:N6884" si="3660">$N$8</f>
        <v>0.97811300000000001</v>
      </c>
      <c r="O6875" s="100">
        <f t="shared" ref="O6875:O6884" si="3661">$O$8</f>
        <v>1</v>
      </c>
      <c r="P6875" s="98">
        <f>K6875*L6875*M6875*N6875*O6875</f>
        <v>84679.92</v>
      </c>
      <c r="Q6875" s="97">
        <f t="shared" ref="Q6875:Q6884" si="3662">H6875*P6875</f>
        <v>18223.12</v>
      </c>
      <c r="R6875" s="97"/>
      <c r="S6875" s="97"/>
    </row>
    <row r="6876" spans="1:19" ht="22.5" x14ac:dyDescent="0.25">
      <c r="A6876" s="89" t="s">
        <v>14325</v>
      </c>
      <c r="B6876" s="89" t="s">
        <v>13805</v>
      </c>
      <c r="C6876" s="89"/>
      <c r="D6876" s="89" t="s">
        <v>9482</v>
      </c>
      <c r="E6876" s="94" t="s">
        <v>137</v>
      </c>
      <c r="F6876" s="95" t="s">
        <v>694</v>
      </c>
      <c r="G6876" s="89" t="s">
        <v>37</v>
      </c>
      <c r="H6876" s="89" t="s">
        <v>14326</v>
      </c>
      <c r="I6876" s="96">
        <v>1</v>
      </c>
      <c r="J6876" s="97">
        <v>4602</v>
      </c>
      <c r="K6876" s="98">
        <f t="shared" si="3657"/>
        <v>87992.35</v>
      </c>
      <c r="L6876" s="99">
        <f t="shared" si="3658"/>
        <v>1.0815399999999999</v>
      </c>
      <c r="M6876" s="100">
        <f t="shared" si="3659"/>
        <v>1.0590999999999999</v>
      </c>
      <c r="N6876" s="101">
        <f t="shared" si="3660"/>
        <v>0.97811300000000001</v>
      </c>
      <c r="O6876" s="100">
        <f t="shared" si="3661"/>
        <v>1</v>
      </c>
      <c r="P6876" s="98">
        <f>K6876*L6876*M6876*N6876*O6876</f>
        <v>98585.600000000006</v>
      </c>
      <c r="Q6876" s="97">
        <f t="shared" si="3662"/>
        <v>5156.03</v>
      </c>
      <c r="R6876" s="97"/>
      <c r="S6876" s="97"/>
    </row>
    <row r="6877" spans="1:19" ht="22.5" x14ac:dyDescent="0.25">
      <c r="A6877" s="89" t="s">
        <v>14327</v>
      </c>
      <c r="B6877" s="89" t="s">
        <v>13805</v>
      </c>
      <c r="C6877" s="89"/>
      <c r="D6877" s="89" t="s">
        <v>9486</v>
      </c>
      <c r="E6877" s="94" t="s">
        <v>31</v>
      </c>
      <c r="F6877" s="95" t="s">
        <v>32</v>
      </c>
      <c r="G6877" s="89" t="s">
        <v>27</v>
      </c>
      <c r="H6877" s="89" t="s">
        <v>14328</v>
      </c>
      <c r="I6877" s="96">
        <v>1</v>
      </c>
      <c r="J6877" s="97">
        <v>61325</v>
      </c>
      <c r="K6877" s="98">
        <f t="shared" si="3657"/>
        <v>689.74</v>
      </c>
      <c r="L6877" s="99">
        <f t="shared" si="3658"/>
        <v>1.0815399999999999</v>
      </c>
      <c r="M6877" s="100">
        <f t="shared" si="3659"/>
        <v>1.0590999999999999</v>
      </c>
      <c r="N6877" s="101">
        <f t="shared" si="3660"/>
        <v>0.97811300000000001</v>
      </c>
      <c r="O6877" s="100">
        <f t="shared" si="3661"/>
        <v>1</v>
      </c>
      <c r="P6877" s="98">
        <f>K6877*L6877*M6877*N6877*O6877+0.01</f>
        <v>772.79</v>
      </c>
      <c r="Q6877" s="97">
        <f t="shared" si="3662"/>
        <v>68708.759999999995</v>
      </c>
      <c r="R6877" s="97"/>
      <c r="S6877" s="97"/>
    </row>
    <row r="6878" spans="1:19" ht="22.5" x14ac:dyDescent="0.25">
      <c r="A6878" s="89" t="s">
        <v>14329</v>
      </c>
      <c r="B6878" s="89" t="s">
        <v>13805</v>
      </c>
      <c r="C6878" s="89"/>
      <c r="D6878" s="89" t="s">
        <v>9490</v>
      </c>
      <c r="E6878" s="94" t="s">
        <v>5517</v>
      </c>
      <c r="F6878" s="95" t="s">
        <v>12082</v>
      </c>
      <c r="G6878" s="89" t="s">
        <v>51</v>
      </c>
      <c r="H6878" s="89" t="s">
        <v>8927</v>
      </c>
      <c r="I6878" s="96">
        <v>1</v>
      </c>
      <c r="J6878" s="97">
        <v>5961</v>
      </c>
      <c r="K6878" s="98">
        <f t="shared" si="3657"/>
        <v>170314.29</v>
      </c>
      <c r="L6878" s="99">
        <f t="shared" si="3658"/>
        <v>1.0815399999999999</v>
      </c>
      <c r="M6878" s="100">
        <f t="shared" si="3659"/>
        <v>1.0590999999999999</v>
      </c>
      <c r="N6878" s="101">
        <f t="shared" si="3660"/>
        <v>0.97811300000000001</v>
      </c>
      <c r="O6878" s="100">
        <f t="shared" si="3661"/>
        <v>1</v>
      </c>
      <c r="P6878" s="98">
        <f t="shared" ref="P6878:P6884" si="3663">K6878*L6878*M6878*N6878*O6878</f>
        <v>190818.15</v>
      </c>
      <c r="Q6878" s="97">
        <f t="shared" si="3662"/>
        <v>6678.64</v>
      </c>
      <c r="R6878" s="97"/>
      <c r="S6878" s="97"/>
    </row>
    <row r="6879" spans="1:19" ht="22.5" x14ac:dyDescent="0.25">
      <c r="A6879" s="89" t="s">
        <v>14330</v>
      </c>
      <c r="B6879" s="89" t="s">
        <v>13805</v>
      </c>
      <c r="C6879" s="89"/>
      <c r="D6879" s="89" t="s">
        <v>9494</v>
      </c>
      <c r="E6879" s="94" t="s">
        <v>5521</v>
      </c>
      <c r="F6879" s="95" t="s">
        <v>5522</v>
      </c>
      <c r="G6879" s="89" t="s">
        <v>37</v>
      </c>
      <c r="H6879" s="89" t="s">
        <v>14331</v>
      </c>
      <c r="I6879" s="96">
        <v>1</v>
      </c>
      <c r="J6879" s="97">
        <v>177</v>
      </c>
      <c r="K6879" s="98">
        <f t="shared" si="3657"/>
        <v>4244.6000000000004</v>
      </c>
      <c r="L6879" s="99">
        <f t="shared" si="3658"/>
        <v>1.0815399999999999</v>
      </c>
      <c r="M6879" s="100">
        <f t="shared" si="3659"/>
        <v>1.0590999999999999</v>
      </c>
      <c r="N6879" s="101">
        <f t="shared" si="3660"/>
        <v>0.97811300000000001</v>
      </c>
      <c r="O6879" s="100">
        <f t="shared" si="3661"/>
        <v>1</v>
      </c>
      <c r="P6879" s="98">
        <f t="shared" si="3663"/>
        <v>4755.6000000000004</v>
      </c>
      <c r="Q6879" s="97">
        <f t="shared" si="3662"/>
        <v>198.31</v>
      </c>
      <c r="R6879" s="97"/>
      <c r="S6879" s="97"/>
    </row>
    <row r="6880" spans="1:19" x14ac:dyDescent="0.25">
      <c r="A6880" s="89" t="s">
        <v>14332</v>
      </c>
      <c r="B6880" s="89" t="s">
        <v>13805</v>
      </c>
      <c r="C6880" s="89"/>
      <c r="D6880" s="89" t="s">
        <v>9498</v>
      </c>
      <c r="E6880" s="94" t="s">
        <v>49</v>
      </c>
      <c r="F6880" s="95" t="s">
        <v>50</v>
      </c>
      <c r="G6880" s="89" t="s">
        <v>51</v>
      </c>
      <c r="H6880" s="89" t="s">
        <v>14333</v>
      </c>
      <c r="I6880" s="96">
        <v>1</v>
      </c>
      <c r="J6880" s="97">
        <v>5306</v>
      </c>
      <c r="K6880" s="98">
        <f t="shared" si="3657"/>
        <v>12724.22</v>
      </c>
      <c r="L6880" s="99">
        <f t="shared" si="3658"/>
        <v>1.0815399999999999</v>
      </c>
      <c r="M6880" s="100">
        <f t="shared" si="3659"/>
        <v>1.0590999999999999</v>
      </c>
      <c r="N6880" s="101">
        <f t="shared" si="3660"/>
        <v>0.97811300000000001</v>
      </c>
      <c r="O6880" s="100">
        <f t="shared" si="3661"/>
        <v>1</v>
      </c>
      <c r="P6880" s="98">
        <f t="shared" si="3663"/>
        <v>14256.07</v>
      </c>
      <c r="Q6880" s="97">
        <f t="shared" si="3662"/>
        <v>5944.78</v>
      </c>
      <c r="R6880" s="97"/>
      <c r="S6880" s="97"/>
    </row>
    <row r="6881" spans="1:19" x14ac:dyDescent="0.25">
      <c r="A6881" s="89" t="s">
        <v>14334</v>
      </c>
      <c r="B6881" s="89" t="s">
        <v>13805</v>
      </c>
      <c r="C6881" s="89"/>
      <c r="D6881" s="89" t="s">
        <v>9501</v>
      </c>
      <c r="E6881" s="94" t="s">
        <v>10520</v>
      </c>
      <c r="F6881" s="95" t="s">
        <v>10521</v>
      </c>
      <c r="G6881" s="89" t="s">
        <v>81</v>
      </c>
      <c r="H6881" s="89" t="s">
        <v>14335</v>
      </c>
      <c r="I6881" s="96">
        <v>1</v>
      </c>
      <c r="J6881" s="97">
        <v>19518</v>
      </c>
      <c r="K6881" s="98">
        <f t="shared" si="3657"/>
        <v>2637.57</v>
      </c>
      <c r="L6881" s="99">
        <f t="shared" si="3658"/>
        <v>1.0815399999999999</v>
      </c>
      <c r="M6881" s="100">
        <f t="shared" si="3659"/>
        <v>1.0590999999999999</v>
      </c>
      <c r="N6881" s="101">
        <f t="shared" si="3660"/>
        <v>0.97811300000000001</v>
      </c>
      <c r="O6881" s="100">
        <f t="shared" si="3661"/>
        <v>1</v>
      </c>
      <c r="P6881" s="98">
        <f t="shared" si="3663"/>
        <v>2955.1</v>
      </c>
      <c r="Q6881" s="97">
        <f t="shared" si="3662"/>
        <v>21867.74</v>
      </c>
      <c r="R6881" s="97"/>
      <c r="S6881" s="97"/>
    </row>
    <row r="6882" spans="1:19" ht="22.5" x14ac:dyDescent="0.25">
      <c r="A6882" s="89" t="s">
        <v>14336</v>
      </c>
      <c r="B6882" s="89" t="s">
        <v>13805</v>
      </c>
      <c r="C6882" s="89"/>
      <c r="D6882" s="89" t="s">
        <v>9506</v>
      </c>
      <c r="E6882" s="94" t="s">
        <v>12087</v>
      </c>
      <c r="F6882" s="95" t="s">
        <v>12088</v>
      </c>
      <c r="G6882" s="89" t="s">
        <v>81</v>
      </c>
      <c r="H6882" s="89" t="s">
        <v>14337</v>
      </c>
      <c r="I6882" s="96">
        <v>1</v>
      </c>
      <c r="J6882" s="97">
        <v>1889</v>
      </c>
      <c r="K6882" s="98">
        <f t="shared" si="3657"/>
        <v>196.36</v>
      </c>
      <c r="L6882" s="99">
        <f t="shared" si="3658"/>
        <v>1.0815399999999999</v>
      </c>
      <c r="M6882" s="100">
        <f t="shared" si="3659"/>
        <v>1.0590999999999999</v>
      </c>
      <c r="N6882" s="101">
        <f t="shared" si="3660"/>
        <v>0.97811300000000001</v>
      </c>
      <c r="O6882" s="100">
        <f t="shared" si="3661"/>
        <v>1</v>
      </c>
      <c r="P6882" s="98">
        <f t="shared" si="3663"/>
        <v>220</v>
      </c>
      <c r="Q6882" s="97">
        <f t="shared" si="3662"/>
        <v>2116.4</v>
      </c>
      <c r="R6882" s="97"/>
      <c r="S6882" s="97"/>
    </row>
    <row r="6883" spans="1:19" ht="22.5" x14ac:dyDescent="0.25">
      <c r="A6883" s="89" t="s">
        <v>14338</v>
      </c>
      <c r="B6883" s="89" t="s">
        <v>13805</v>
      </c>
      <c r="C6883" s="89"/>
      <c r="D6883" s="89" t="s">
        <v>2990</v>
      </c>
      <c r="E6883" s="94" t="s">
        <v>12090</v>
      </c>
      <c r="F6883" s="95" t="s">
        <v>12729</v>
      </c>
      <c r="G6883" s="89" t="s">
        <v>37</v>
      </c>
      <c r="H6883" s="89" t="s">
        <v>14339</v>
      </c>
      <c r="I6883" s="96">
        <v>1</v>
      </c>
      <c r="J6883" s="97">
        <v>893</v>
      </c>
      <c r="K6883" s="98">
        <f t="shared" si="3657"/>
        <v>5045.2</v>
      </c>
      <c r="L6883" s="99">
        <f t="shared" si="3658"/>
        <v>1.0815399999999999</v>
      </c>
      <c r="M6883" s="100">
        <f t="shared" si="3659"/>
        <v>1.0590999999999999</v>
      </c>
      <c r="N6883" s="101">
        <f t="shared" si="3660"/>
        <v>0.97811300000000001</v>
      </c>
      <c r="O6883" s="100">
        <f t="shared" si="3661"/>
        <v>1</v>
      </c>
      <c r="P6883" s="98">
        <f t="shared" si="3663"/>
        <v>5652.58</v>
      </c>
      <c r="Q6883" s="97">
        <f t="shared" si="3662"/>
        <v>1000.51</v>
      </c>
      <c r="R6883" s="97"/>
      <c r="S6883" s="97"/>
    </row>
    <row r="6884" spans="1:19" x14ac:dyDescent="0.25">
      <c r="A6884" s="89" t="s">
        <v>14340</v>
      </c>
      <c r="B6884" s="89" t="s">
        <v>13805</v>
      </c>
      <c r="C6884" s="89"/>
      <c r="D6884" s="89" t="s">
        <v>9511</v>
      </c>
      <c r="E6884" s="94" t="s">
        <v>49</v>
      </c>
      <c r="F6884" s="95" t="s">
        <v>50</v>
      </c>
      <c r="G6884" s="89" t="s">
        <v>51</v>
      </c>
      <c r="H6884" s="89" t="s">
        <v>14341</v>
      </c>
      <c r="I6884" s="96">
        <v>1</v>
      </c>
      <c r="J6884" s="97">
        <v>22521</v>
      </c>
      <c r="K6884" s="98">
        <f t="shared" si="3657"/>
        <v>12723.73</v>
      </c>
      <c r="L6884" s="99">
        <f t="shared" si="3658"/>
        <v>1.0815399999999999</v>
      </c>
      <c r="M6884" s="100">
        <f t="shared" si="3659"/>
        <v>1.0590999999999999</v>
      </c>
      <c r="N6884" s="101">
        <f t="shared" si="3660"/>
        <v>0.97811300000000001</v>
      </c>
      <c r="O6884" s="100">
        <f t="shared" si="3661"/>
        <v>1</v>
      </c>
      <c r="P6884" s="98">
        <f t="shared" si="3663"/>
        <v>14255.52</v>
      </c>
      <c r="Q6884" s="97">
        <f t="shared" si="3662"/>
        <v>25232.27</v>
      </c>
      <c r="R6884" s="97"/>
      <c r="S6884" s="97"/>
    </row>
    <row r="6885" spans="1:19" x14ac:dyDescent="0.25">
      <c r="A6885" s="89"/>
      <c r="B6885" s="90"/>
      <c r="C6885" s="90"/>
      <c r="D6885" s="91"/>
      <c r="E6885" s="92"/>
      <c r="F6885" s="92" t="s">
        <v>14342</v>
      </c>
      <c r="G6885" s="91"/>
      <c r="H6885" s="91"/>
      <c r="I6885" s="93">
        <v>1</v>
      </c>
      <c r="J6885" s="91"/>
      <c r="K6885" s="98"/>
      <c r="L6885" s="99"/>
      <c r="M6885" s="100"/>
      <c r="N6885" s="101"/>
      <c r="O6885" s="100"/>
      <c r="P6885" s="98"/>
      <c r="Q6885" s="91"/>
      <c r="R6885" s="91"/>
      <c r="S6885" s="91"/>
    </row>
    <row r="6886" spans="1:19" x14ac:dyDescent="0.25">
      <c r="A6886" s="89" t="s">
        <v>14343</v>
      </c>
      <c r="B6886" s="89" t="s">
        <v>13805</v>
      </c>
      <c r="C6886" s="89"/>
      <c r="D6886" s="89" t="s">
        <v>9518</v>
      </c>
      <c r="E6886" s="94" t="s">
        <v>570</v>
      </c>
      <c r="F6886" s="95" t="s">
        <v>571</v>
      </c>
      <c r="G6886" s="89" t="s">
        <v>51</v>
      </c>
      <c r="H6886" s="89" t="s">
        <v>6168</v>
      </c>
      <c r="I6886" s="96">
        <v>1</v>
      </c>
      <c r="J6886" s="97">
        <v>2006</v>
      </c>
      <c r="K6886" s="98">
        <f t="shared" ref="K6886:K6892" si="3664">J6886/H6886</f>
        <v>154307.69</v>
      </c>
      <c r="L6886" s="99">
        <f t="shared" ref="L6886:L6892" si="3665">$L$8</f>
        <v>1.0815399999999999</v>
      </c>
      <c r="M6886" s="100">
        <f t="shared" ref="M6886:M6892" si="3666">$M$8</f>
        <v>1.0590999999999999</v>
      </c>
      <c r="N6886" s="101">
        <f t="shared" ref="N6886:N6892" si="3667">$N$8</f>
        <v>0.97811300000000001</v>
      </c>
      <c r="O6886" s="100">
        <f t="shared" ref="O6886:O6892" si="3668">$O$8</f>
        <v>1</v>
      </c>
      <c r="P6886" s="98">
        <f t="shared" ref="P6886:P6892" si="3669">K6886*L6886*M6886*N6886*O6886</f>
        <v>172884.54</v>
      </c>
      <c r="Q6886" s="97">
        <f t="shared" ref="Q6886:Q6892" si="3670">H6886*P6886</f>
        <v>2247.5</v>
      </c>
      <c r="R6886" s="97"/>
      <c r="S6886" s="97"/>
    </row>
    <row r="6887" spans="1:19" x14ac:dyDescent="0.25">
      <c r="A6887" s="89" t="s">
        <v>14344</v>
      </c>
      <c r="B6887" s="89" t="s">
        <v>13805</v>
      </c>
      <c r="C6887" s="89"/>
      <c r="D6887" s="89" t="s">
        <v>9520</v>
      </c>
      <c r="E6887" s="94" t="s">
        <v>722</v>
      </c>
      <c r="F6887" s="95" t="s">
        <v>723</v>
      </c>
      <c r="G6887" s="89" t="s">
        <v>81</v>
      </c>
      <c r="H6887" s="89" t="s">
        <v>6170</v>
      </c>
      <c r="I6887" s="96">
        <v>1</v>
      </c>
      <c r="J6887" s="97">
        <v>4606</v>
      </c>
      <c r="K6887" s="98">
        <f t="shared" si="3664"/>
        <v>3473.6</v>
      </c>
      <c r="L6887" s="99">
        <f t="shared" si="3665"/>
        <v>1.0815399999999999</v>
      </c>
      <c r="M6887" s="100">
        <f t="shared" si="3666"/>
        <v>1.0590999999999999</v>
      </c>
      <c r="N6887" s="101">
        <f t="shared" si="3667"/>
        <v>0.97811300000000001</v>
      </c>
      <c r="O6887" s="100">
        <f t="shared" si="3668"/>
        <v>1</v>
      </c>
      <c r="P6887" s="98">
        <f t="shared" si="3669"/>
        <v>3891.78</v>
      </c>
      <c r="Q6887" s="97">
        <f t="shared" si="3670"/>
        <v>5160.5</v>
      </c>
      <c r="R6887" s="97"/>
      <c r="S6887" s="97"/>
    </row>
    <row r="6888" spans="1:19" ht="22.5" x14ac:dyDescent="0.25">
      <c r="A6888" s="89" t="s">
        <v>14345</v>
      </c>
      <c r="B6888" s="89" t="s">
        <v>13805</v>
      </c>
      <c r="C6888" s="89"/>
      <c r="D6888" s="89" t="s">
        <v>9524</v>
      </c>
      <c r="E6888" s="94" t="s">
        <v>578</v>
      </c>
      <c r="F6888" s="95" t="s">
        <v>579</v>
      </c>
      <c r="G6888" s="89" t="s">
        <v>51</v>
      </c>
      <c r="H6888" s="89" t="s">
        <v>72</v>
      </c>
      <c r="I6888" s="96">
        <v>1</v>
      </c>
      <c r="J6888" s="97">
        <v>89279</v>
      </c>
      <c r="K6888" s="98">
        <f t="shared" si="3664"/>
        <v>1115987.5</v>
      </c>
      <c r="L6888" s="99">
        <f t="shared" si="3665"/>
        <v>1.0815399999999999</v>
      </c>
      <c r="M6888" s="100">
        <f t="shared" si="3666"/>
        <v>1.0590999999999999</v>
      </c>
      <c r="N6888" s="101">
        <f t="shared" si="3667"/>
        <v>0.97811300000000001</v>
      </c>
      <c r="O6888" s="100">
        <f t="shared" si="3668"/>
        <v>1</v>
      </c>
      <c r="P6888" s="98">
        <f t="shared" si="3669"/>
        <v>1250339.3999999999</v>
      </c>
      <c r="Q6888" s="97">
        <f t="shared" si="3670"/>
        <v>100027.15</v>
      </c>
      <c r="R6888" s="97"/>
      <c r="S6888" s="97"/>
    </row>
    <row r="6889" spans="1:19" x14ac:dyDescent="0.25">
      <c r="A6889" s="89" t="s">
        <v>14346</v>
      </c>
      <c r="B6889" s="89" t="s">
        <v>13805</v>
      </c>
      <c r="C6889" s="89"/>
      <c r="D6889" s="89" t="s">
        <v>9526</v>
      </c>
      <c r="E6889" s="94" t="s">
        <v>582</v>
      </c>
      <c r="F6889" s="95" t="s">
        <v>583</v>
      </c>
      <c r="G6889" s="89" t="s">
        <v>81</v>
      </c>
      <c r="H6889" s="89" t="s">
        <v>14347</v>
      </c>
      <c r="I6889" s="96">
        <v>1</v>
      </c>
      <c r="J6889" s="97">
        <v>-29499</v>
      </c>
      <c r="K6889" s="98">
        <f t="shared" si="3664"/>
        <v>3632.88</v>
      </c>
      <c r="L6889" s="99">
        <f t="shared" si="3665"/>
        <v>1.0815399999999999</v>
      </c>
      <c r="M6889" s="100">
        <f t="shared" si="3666"/>
        <v>1.0590999999999999</v>
      </c>
      <c r="N6889" s="101">
        <f t="shared" si="3667"/>
        <v>0.97811300000000001</v>
      </c>
      <c r="O6889" s="100">
        <f t="shared" si="3668"/>
        <v>1</v>
      </c>
      <c r="P6889" s="98">
        <f t="shared" si="3669"/>
        <v>4070.24</v>
      </c>
      <c r="Q6889" s="97">
        <f t="shared" si="3670"/>
        <v>-33050.35</v>
      </c>
      <c r="R6889" s="97"/>
      <c r="S6889" s="97"/>
    </row>
    <row r="6890" spans="1:19" x14ac:dyDescent="0.25">
      <c r="A6890" s="89" t="s">
        <v>14348</v>
      </c>
      <c r="B6890" s="89" t="s">
        <v>13805</v>
      </c>
      <c r="C6890" s="89"/>
      <c r="D6890" s="89" t="s">
        <v>9530</v>
      </c>
      <c r="E6890" s="94" t="s">
        <v>12742</v>
      </c>
      <c r="F6890" s="95" t="s">
        <v>12743</v>
      </c>
      <c r="G6890" s="89" t="s">
        <v>81</v>
      </c>
      <c r="H6890" s="89" t="s">
        <v>14349</v>
      </c>
      <c r="I6890" s="96">
        <v>1</v>
      </c>
      <c r="J6890" s="97">
        <v>38047</v>
      </c>
      <c r="K6890" s="98">
        <f t="shared" si="3664"/>
        <v>4685.59</v>
      </c>
      <c r="L6890" s="99">
        <f t="shared" si="3665"/>
        <v>1.0815399999999999</v>
      </c>
      <c r="M6890" s="100">
        <f t="shared" si="3666"/>
        <v>1.0590999999999999</v>
      </c>
      <c r="N6890" s="101">
        <f t="shared" si="3667"/>
        <v>0.97811300000000001</v>
      </c>
      <c r="O6890" s="100">
        <f t="shared" si="3668"/>
        <v>1</v>
      </c>
      <c r="P6890" s="98">
        <f t="shared" si="3669"/>
        <v>5249.68</v>
      </c>
      <c r="Q6890" s="97">
        <f t="shared" si="3670"/>
        <v>42627.4</v>
      </c>
      <c r="R6890" s="97"/>
      <c r="S6890" s="97"/>
    </row>
    <row r="6891" spans="1:19" ht="22.5" x14ac:dyDescent="0.25">
      <c r="A6891" s="89" t="s">
        <v>14350</v>
      </c>
      <c r="B6891" s="89" t="s">
        <v>13805</v>
      </c>
      <c r="C6891" s="89"/>
      <c r="D6891" s="89" t="s">
        <v>9532</v>
      </c>
      <c r="E6891" s="94" t="s">
        <v>738</v>
      </c>
      <c r="F6891" s="95" t="s">
        <v>12746</v>
      </c>
      <c r="G6891" s="89" t="s">
        <v>502</v>
      </c>
      <c r="H6891" s="89" t="s">
        <v>14351</v>
      </c>
      <c r="I6891" s="96">
        <v>1</v>
      </c>
      <c r="J6891" s="97">
        <v>20179</v>
      </c>
      <c r="K6891" s="98">
        <f t="shared" si="3664"/>
        <v>30308.36</v>
      </c>
      <c r="L6891" s="99">
        <f t="shared" si="3665"/>
        <v>1.0815399999999999</v>
      </c>
      <c r="M6891" s="100">
        <f t="shared" si="3666"/>
        <v>1.0590999999999999</v>
      </c>
      <c r="N6891" s="101">
        <f t="shared" si="3667"/>
        <v>0.97811300000000001</v>
      </c>
      <c r="O6891" s="100">
        <f t="shared" si="3668"/>
        <v>1</v>
      </c>
      <c r="P6891" s="98">
        <f t="shared" si="3669"/>
        <v>33957.129999999997</v>
      </c>
      <c r="Q6891" s="97">
        <f t="shared" si="3670"/>
        <v>22608.32</v>
      </c>
      <c r="R6891" s="97"/>
      <c r="S6891" s="97"/>
    </row>
    <row r="6892" spans="1:19" ht="22.5" x14ac:dyDescent="0.25">
      <c r="A6892" s="89" t="s">
        <v>14352</v>
      </c>
      <c r="B6892" s="89" t="s">
        <v>13805</v>
      </c>
      <c r="C6892" s="89"/>
      <c r="D6892" s="89" t="s">
        <v>9536</v>
      </c>
      <c r="E6892" s="94" t="s">
        <v>5561</v>
      </c>
      <c r="F6892" s="95" t="s">
        <v>12749</v>
      </c>
      <c r="G6892" s="89" t="s">
        <v>502</v>
      </c>
      <c r="H6892" s="89" t="s">
        <v>14353</v>
      </c>
      <c r="I6892" s="96">
        <v>1</v>
      </c>
      <c r="J6892" s="97">
        <v>1676</v>
      </c>
      <c r="K6892" s="98">
        <f t="shared" si="3664"/>
        <v>30340.33</v>
      </c>
      <c r="L6892" s="99">
        <f t="shared" si="3665"/>
        <v>1.0815399999999999</v>
      </c>
      <c r="M6892" s="100">
        <f t="shared" si="3666"/>
        <v>1.0590999999999999</v>
      </c>
      <c r="N6892" s="101">
        <f t="shared" si="3667"/>
        <v>0.97811300000000001</v>
      </c>
      <c r="O6892" s="100">
        <f t="shared" si="3668"/>
        <v>1</v>
      </c>
      <c r="P6892" s="98">
        <f t="shared" si="3669"/>
        <v>33992.949999999997</v>
      </c>
      <c r="Q6892" s="97">
        <f t="shared" si="3670"/>
        <v>1877.77</v>
      </c>
      <c r="R6892" s="97"/>
      <c r="S6892" s="97"/>
    </row>
    <row r="6893" spans="1:19" x14ac:dyDescent="0.25">
      <c r="A6893" s="89"/>
      <c r="B6893" s="90"/>
      <c r="C6893" s="90"/>
      <c r="D6893" s="91"/>
      <c r="E6893" s="92"/>
      <c r="F6893" s="92" t="s">
        <v>14354</v>
      </c>
      <c r="G6893" s="91"/>
      <c r="H6893" s="91"/>
      <c r="I6893" s="93">
        <v>1</v>
      </c>
      <c r="J6893" s="91"/>
      <c r="K6893" s="98"/>
      <c r="L6893" s="99"/>
      <c r="M6893" s="100"/>
      <c r="N6893" s="101"/>
      <c r="O6893" s="100"/>
      <c r="P6893" s="98"/>
      <c r="Q6893" s="91"/>
      <c r="R6893" s="91"/>
      <c r="S6893" s="91"/>
    </row>
    <row r="6894" spans="1:19" ht="22.5" x14ac:dyDescent="0.25">
      <c r="A6894" s="89" t="s">
        <v>14355</v>
      </c>
      <c r="B6894" s="89" t="s">
        <v>13805</v>
      </c>
      <c r="C6894" s="89"/>
      <c r="D6894" s="89" t="s">
        <v>9538</v>
      </c>
      <c r="E6894" s="94" t="s">
        <v>578</v>
      </c>
      <c r="F6894" s="95" t="s">
        <v>579</v>
      </c>
      <c r="G6894" s="89" t="s">
        <v>51</v>
      </c>
      <c r="H6894" s="89" t="s">
        <v>5060</v>
      </c>
      <c r="I6894" s="96">
        <v>1</v>
      </c>
      <c r="J6894" s="97">
        <v>72539</v>
      </c>
      <c r="K6894" s="98">
        <f t="shared" ref="K6894:K6906" si="3671">J6894/H6894</f>
        <v>1115984.6200000001</v>
      </c>
      <c r="L6894" s="99">
        <f t="shared" ref="L6894:L6906" si="3672">$L$8</f>
        <v>1.0815399999999999</v>
      </c>
      <c r="M6894" s="100">
        <f t="shared" ref="M6894:M6906" si="3673">$M$8</f>
        <v>1.0590999999999999</v>
      </c>
      <c r="N6894" s="101">
        <f t="shared" ref="N6894:N6906" si="3674">$N$8</f>
        <v>0.97811300000000001</v>
      </c>
      <c r="O6894" s="100">
        <f t="shared" ref="O6894:O6906" si="3675">$O$8</f>
        <v>1</v>
      </c>
      <c r="P6894" s="98">
        <f t="shared" ref="P6894:P6906" si="3676">K6894*L6894*M6894*N6894*O6894</f>
        <v>1250336.17</v>
      </c>
      <c r="Q6894" s="97">
        <f t="shared" ref="Q6894:Q6906" si="3677">H6894*P6894</f>
        <v>81271.850000000006</v>
      </c>
      <c r="R6894" s="97"/>
      <c r="S6894" s="97"/>
    </row>
    <row r="6895" spans="1:19" x14ac:dyDescent="0.25">
      <c r="A6895" s="89" t="s">
        <v>14356</v>
      </c>
      <c r="B6895" s="89" t="s">
        <v>13805</v>
      </c>
      <c r="C6895" s="89"/>
      <c r="D6895" s="89" t="s">
        <v>9541</v>
      </c>
      <c r="E6895" s="94" t="s">
        <v>582</v>
      </c>
      <c r="F6895" s="95" t="s">
        <v>583</v>
      </c>
      <c r="G6895" s="89" t="s">
        <v>81</v>
      </c>
      <c r="H6895" s="89" t="s">
        <v>14357</v>
      </c>
      <c r="I6895" s="96">
        <v>1</v>
      </c>
      <c r="J6895" s="97">
        <v>-23968</v>
      </c>
      <c r="K6895" s="98">
        <f t="shared" si="3671"/>
        <v>3632.89</v>
      </c>
      <c r="L6895" s="99">
        <f t="shared" si="3672"/>
        <v>1.0815399999999999</v>
      </c>
      <c r="M6895" s="100">
        <f t="shared" si="3673"/>
        <v>1.0590999999999999</v>
      </c>
      <c r="N6895" s="101">
        <f t="shared" si="3674"/>
        <v>0.97811300000000001</v>
      </c>
      <c r="O6895" s="100">
        <f t="shared" si="3675"/>
        <v>1</v>
      </c>
      <c r="P6895" s="98">
        <f t="shared" si="3676"/>
        <v>4070.25</v>
      </c>
      <c r="Q6895" s="97">
        <f t="shared" si="3677"/>
        <v>-26853.47</v>
      </c>
      <c r="R6895" s="97"/>
      <c r="S6895" s="97"/>
    </row>
    <row r="6896" spans="1:19" x14ac:dyDescent="0.25">
      <c r="A6896" s="89" t="s">
        <v>14358</v>
      </c>
      <c r="B6896" s="89" t="s">
        <v>13805</v>
      </c>
      <c r="C6896" s="89"/>
      <c r="D6896" s="89" t="s">
        <v>9543</v>
      </c>
      <c r="E6896" s="94" t="s">
        <v>12742</v>
      </c>
      <c r="F6896" s="95" t="s">
        <v>12743</v>
      </c>
      <c r="G6896" s="89" t="s">
        <v>81</v>
      </c>
      <c r="H6896" s="89" t="s">
        <v>14359</v>
      </c>
      <c r="I6896" s="96">
        <v>1</v>
      </c>
      <c r="J6896" s="97">
        <v>30913</v>
      </c>
      <c r="K6896" s="98">
        <f t="shared" si="3671"/>
        <v>4685.5600000000004</v>
      </c>
      <c r="L6896" s="99">
        <f t="shared" si="3672"/>
        <v>1.0815399999999999</v>
      </c>
      <c r="M6896" s="100">
        <f t="shared" si="3673"/>
        <v>1.0590999999999999</v>
      </c>
      <c r="N6896" s="101">
        <f t="shared" si="3674"/>
        <v>0.97811300000000001</v>
      </c>
      <c r="O6896" s="100">
        <f t="shared" si="3675"/>
        <v>1</v>
      </c>
      <c r="P6896" s="98">
        <f t="shared" si="3676"/>
        <v>5249.65</v>
      </c>
      <c r="Q6896" s="97">
        <f t="shared" si="3677"/>
        <v>34634.57</v>
      </c>
      <c r="R6896" s="97"/>
      <c r="S6896" s="97"/>
    </row>
    <row r="6897" spans="1:19" ht="22.5" x14ac:dyDescent="0.25">
      <c r="A6897" s="89" t="s">
        <v>14360</v>
      </c>
      <c r="B6897" s="89" t="s">
        <v>13805</v>
      </c>
      <c r="C6897" s="89"/>
      <c r="D6897" s="89" t="s">
        <v>931</v>
      </c>
      <c r="E6897" s="94" t="s">
        <v>738</v>
      </c>
      <c r="F6897" s="95" t="s">
        <v>739</v>
      </c>
      <c r="G6897" s="89" t="s">
        <v>502</v>
      </c>
      <c r="H6897" s="89" t="s">
        <v>14361</v>
      </c>
      <c r="I6897" s="96">
        <v>1</v>
      </c>
      <c r="J6897" s="97">
        <v>22207</v>
      </c>
      <c r="K6897" s="98">
        <f t="shared" si="3671"/>
        <v>30308.45</v>
      </c>
      <c r="L6897" s="99">
        <f t="shared" si="3672"/>
        <v>1.0815399999999999</v>
      </c>
      <c r="M6897" s="100">
        <f t="shared" si="3673"/>
        <v>1.0590999999999999</v>
      </c>
      <c r="N6897" s="101">
        <f t="shared" si="3674"/>
        <v>0.97811300000000001</v>
      </c>
      <c r="O6897" s="100">
        <f t="shared" si="3675"/>
        <v>1</v>
      </c>
      <c r="P6897" s="98">
        <f t="shared" si="3676"/>
        <v>33957.230000000003</v>
      </c>
      <c r="Q6897" s="97">
        <f t="shared" si="3677"/>
        <v>24880.46</v>
      </c>
      <c r="R6897" s="97"/>
      <c r="S6897" s="97"/>
    </row>
    <row r="6898" spans="1:19" x14ac:dyDescent="0.25">
      <c r="A6898" s="89" t="s">
        <v>14362</v>
      </c>
      <c r="B6898" s="89" t="s">
        <v>13805</v>
      </c>
      <c r="C6898" s="89"/>
      <c r="D6898" s="89" t="s">
        <v>9547</v>
      </c>
      <c r="E6898" s="94" t="s">
        <v>5561</v>
      </c>
      <c r="F6898" s="95" t="s">
        <v>5689</v>
      </c>
      <c r="G6898" s="89" t="s">
        <v>502</v>
      </c>
      <c r="H6898" s="89" t="s">
        <v>14363</v>
      </c>
      <c r="I6898" s="96">
        <v>1</v>
      </c>
      <c r="J6898" s="97">
        <v>776</v>
      </c>
      <c r="K6898" s="98">
        <f t="shared" si="3671"/>
        <v>30348.06</v>
      </c>
      <c r="L6898" s="99">
        <f t="shared" si="3672"/>
        <v>1.0815399999999999</v>
      </c>
      <c r="M6898" s="100">
        <f t="shared" si="3673"/>
        <v>1.0590999999999999</v>
      </c>
      <c r="N6898" s="101">
        <f t="shared" si="3674"/>
        <v>0.97811300000000001</v>
      </c>
      <c r="O6898" s="100">
        <f t="shared" si="3675"/>
        <v>1</v>
      </c>
      <c r="P6898" s="98">
        <f t="shared" si="3676"/>
        <v>34001.61</v>
      </c>
      <c r="Q6898" s="97">
        <f t="shared" si="3677"/>
        <v>869.42</v>
      </c>
      <c r="R6898" s="97"/>
      <c r="S6898" s="97"/>
    </row>
    <row r="6899" spans="1:19" x14ac:dyDescent="0.25">
      <c r="A6899" s="89" t="s">
        <v>14364</v>
      </c>
      <c r="B6899" s="89" t="s">
        <v>13805</v>
      </c>
      <c r="C6899" s="89"/>
      <c r="D6899" s="89" t="s">
        <v>9551</v>
      </c>
      <c r="E6899" s="94" t="s">
        <v>781</v>
      </c>
      <c r="F6899" s="95" t="s">
        <v>782</v>
      </c>
      <c r="G6899" s="89" t="s">
        <v>502</v>
      </c>
      <c r="H6899" s="89" t="s">
        <v>14365</v>
      </c>
      <c r="I6899" s="96">
        <v>1</v>
      </c>
      <c r="J6899" s="97">
        <v>887</v>
      </c>
      <c r="K6899" s="98">
        <f t="shared" si="3671"/>
        <v>32634.29</v>
      </c>
      <c r="L6899" s="99">
        <f t="shared" si="3672"/>
        <v>1.0815399999999999</v>
      </c>
      <c r="M6899" s="100">
        <f t="shared" si="3673"/>
        <v>1.0590999999999999</v>
      </c>
      <c r="N6899" s="101">
        <f t="shared" si="3674"/>
        <v>0.97811300000000001</v>
      </c>
      <c r="O6899" s="100">
        <f t="shared" si="3675"/>
        <v>1</v>
      </c>
      <c r="P6899" s="98">
        <f t="shared" si="3676"/>
        <v>36563.08</v>
      </c>
      <c r="Q6899" s="97">
        <f t="shared" si="3677"/>
        <v>993.78</v>
      </c>
      <c r="R6899" s="97"/>
      <c r="S6899" s="97"/>
    </row>
    <row r="6900" spans="1:19" x14ac:dyDescent="0.25">
      <c r="A6900" s="89" t="s">
        <v>14366</v>
      </c>
      <c r="B6900" s="89" t="s">
        <v>13805</v>
      </c>
      <c r="C6900" s="89"/>
      <c r="D6900" s="89" t="s">
        <v>1476</v>
      </c>
      <c r="E6900" s="94" t="s">
        <v>5412</v>
      </c>
      <c r="F6900" s="95" t="s">
        <v>14102</v>
      </c>
      <c r="G6900" s="89" t="s">
        <v>502</v>
      </c>
      <c r="H6900" s="89" t="s">
        <v>6385</v>
      </c>
      <c r="I6900" s="96">
        <v>1</v>
      </c>
      <c r="J6900" s="97">
        <v>11311</v>
      </c>
      <c r="K6900" s="98">
        <f t="shared" si="3671"/>
        <v>89705.77</v>
      </c>
      <c r="L6900" s="99">
        <f t="shared" si="3672"/>
        <v>1.0815399999999999</v>
      </c>
      <c r="M6900" s="100">
        <f t="shared" si="3673"/>
        <v>1.0590999999999999</v>
      </c>
      <c r="N6900" s="101">
        <f t="shared" si="3674"/>
        <v>0.97811300000000001</v>
      </c>
      <c r="O6900" s="100">
        <f t="shared" si="3675"/>
        <v>1</v>
      </c>
      <c r="P6900" s="98">
        <f t="shared" si="3676"/>
        <v>100505.3</v>
      </c>
      <c r="Q6900" s="97">
        <f t="shared" si="3677"/>
        <v>12672.71</v>
      </c>
      <c r="R6900" s="97"/>
      <c r="S6900" s="97"/>
    </row>
    <row r="6901" spans="1:19" ht="33.75" x14ac:dyDescent="0.25">
      <c r="A6901" s="89" t="s">
        <v>14367</v>
      </c>
      <c r="B6901" s="89" t="s">
        <v>13805</v>
      </c>
      <c r="C6901" s="89"/>
      <c r="D6901" s="89" t="s">
        <v>9561</v>
      </c>
      <c r="E6901" s="94" t="s">
        <v>1607</v>
      </c>
      <c r="F6901" s="95" t="s">
        <v>1608</v>
      </c>
      <c r="G6901" s="89" t="s">
        <v>502</v>
      </c>
      <c r="H6901" s="89" t="s">
        <v>14368</v>
      </c>
      <c r="I6901" s="96">
        <v>1</v>
      </c>
      <c r="J6901" s="97">
        <v>-6950</v>
      </c>
      <c r="K6901" s="98">
        <f t="shared" si="3671"/>
        <v>55119.360000000001</v>
      </c>
      <c r="L6901" s="99">
        <f t="shared" si="3672"/>
        <v>1.0815399999999999</v>
      </c>
      <c r="M6901" s="100">
        <f t="shared" si="3673"/>
        <v>1.0590999999999999</v>
      </c>
      <c r="N6901" s="101">
        <f t="shared" si="3674"/>
        <v>0.97811300000000001</v>
      </c>
      <c r="O6901" s="100">
        <f t="shared" si="3675"/>
        <v>1</v>
      </c>
      <c r="P6901" s="98">
        <f t="shared" si="3676"/>
        <v>61755.09</v>
      </c>
      <c r="Q6901" s="97">
        <f t="shared" si="3677"/>
        <v>-7786.7</v>
      </c>
      <c r="R6901" s="97"/>
      <c r="S6901" s="97"/>
    </row>
    <row r="6902" spans="1:19" ht="33.75" x14ac:dyDescent="0.25">
      <c r="A6902" s="89" t="s">
        <v>14369</v>
      </c>
      <c r="B6902" s="89" t="s">
        <v>13805</v>
      </c>
      <c r="C6902" s="89"/>
      <c r="D6902" s="89" t="s">
        <v>9564</v>
      </c>
      <c r="E6902" s="94" t="s">
        <v>6387</v>
      </c>
      <c r="F6902" s="95" t="s">
        <v>6388</v>
      </c>
      <c r="G6902" s="89" t="s">
        <v>1077</v>
      </c>
      <c r="H6902" s="89" t="s">
        <v>1265</v>
      </c>
      <c r="I6902" s="96">
        <v>1</v>
      </c>
      <c r="J6902" s="97">
        <v>6355</v>
      </c>
      <c r="K6902" s="98">
        <f t="shared" si="3671"/>
        <v>7943.75</v>
      </c>
      <c r="L6902" s="99">
        <f t="shared" si="3672"/>
        <v>1.0815399999999999</v>
      </c>
      <c r="M6902" s="100">
        <f t="shared" si="3673"/>
        <v>1.0590999999999999</v>
      </c>
      <c r="N6902" s="101">
        <f t="shared" si="3674"/>
        <v>0.97811300000000001</v>
      </c>
      <c r="O6902" s="100">
        <f t="shared" si="3675"/>
        <v>1</v>
      </c>
      <c r="P6902" s="98">
        <f t="shared" si="3676"/>
        <v>8900.08</v>
      </c>
      <c r="Q6902" s="97">
        <f t="shared" si="3677"/>
        <v>7120.06</v>
      </c>
      <c r="R6902" s="97"/>
      <c r="S6902" s="97"/>
    </row>
    <row r="6903" spans="1:19" x14ac:dyDescent="0.25">
      <c r="A6903" s="89" t="s">
        <v>14370</v>
      </c>
      <c r="B6903" s="89" t="s">
        <v>13805</v>
      </c>
      <c r="C6903" s="89"/>
      <c r="D6903" s="89" t="s">
        <v>9568</v>
      </c>
      <c r="E6903" s="94" t="s">
        <v>1603</v>
      </c>
      <c r="F6903" s="95" t="s">
        <v>1604</v>
      </c>
      <c r="G6903" s="89" t="s">
        <v>502</v>
      </c>
      <c r="H6903" s="89" t="s">
        <v>14371</v>
      </c>
      <c r="I6903" s="96">
        <v>1</v>
      </c>
      <c r="J6903" s="97">
        <v>479</v>
      </c>
      <c r="K6903" s="98">
        <f t="shared" si="3671"/>
        <v>100842.11</v>
      </c>
      <c r="L6903" s="99">
        <f t="shared" si="3672"/>
        <v>1.0815399999999999</v>
      </c>
      <c r="M6903" s="100">
        <f t="shared" si="3673"/>
        <v>1.0590999999999999</v>
      </c>
      <c r="N6903" s="101">
        <f t="shared" si="3674"/>
        <v>0.97811300000000001</v>
      </c>
      <c r="O6903" s="100">
        <f t="shared" si="3675"/>
        <v>1</v>
      </c>
      <c r="P6903" s="98">
        <f t="shared" si="3676"/>
        <v>112982.33</v>
      </c>
      <c r="Q6903" s="97">
        <f t="shared" si="3677"/>
        <v>536.66999999999996</v>
      </c>
      <c r="R6903" s="97"/>
      <c r="S6903" s="97"/>
    </row>
    <row r="6904" spans="1:19" ht="33.75" x14ac:dyDescent="0.25">
      <c r="A6904" s="89" t="s">
        <v>14372</v>
      </c>
      <c r="B6904" s="89" t="s">
        <v>13805</v>
      </c>
      <c r="C6904" s="89"/>
      <c r="D6904" s="89" t="s">
        <v>9572</v>
      </c>
      <c r="E6904" s="94" t="s">
        <v>1607</v>
      </c>
      <c r="F6904" s="95" t="s">
        <v>1608</v>
      </c>
      <c r="G6904" s="89" t="s">
        <v>502</v>
      </c>
      <c r="H6904" s="89" t="s">
        <v>14373</v>
      </c>
      <c r="I6904" s="96">
        <v>1</v>
      </c>
      <c r="J6904" s="97">
        <v>-262</v>
      </c>
      <c r="K6904" s="98">
        <f t="shared" si="3671"/>
        <v>55157.89</v>
      </c>
      <c r="L6904" s="99">
        <f t="shared" si="3672"/>
        <v>1.0815399999999999</v>
      </c>
      <c r="M6904" s="100">
        <f t="shared" si="3673"/>
        <v>1.0590999999999999</v>
      </c>
      <c r="N6904" s="101">
        <f t="shared" si="3674"/>
        <v>0.97811300000000001</v>
      </c>
      <c r="O6904" s="100">
        <f t="shared" si="3675"/>
        <v>1</v>
      </c>
      <c r="P6904" s="98">
        <f t="shared" si="3676"/>
        <v>61798.26</v>
      </c>
      <c r="Q6904" s="97">
        <f t="shared" si="3677"/>
        <v>-293.54000000000002</v>
      </c>
      <c r="R6904" s="97"/>
      <c r="S6904" s="97"/>
    </row>
    <row r="6905" spans="1:19" ht="22.5" x14ac:dyDescent="0.25">
      <c r="A6905" s="89" t="s">
        <v>14374</v>
      </c>
      <c r="B6905" s="89" t="s">
        <v>13805</v>
      </c>
      <c r="C6905" s="89"/>
      <c r="D6905" s="89" t="s">
        <v>3012</v>
      </c>
      <c r="E6905" s="94" t="s">
        <v>14131</v>
      </c>
      <c r="F6905" s="95" t="s">
        <v>14132</v>
      </c>
      <c r="G6905" s="89" t="s">
        <v>1077</v>
      </c>
      <c r="H6905" s="89" t="s">
        <v>1183</v>
      </c>
      <c r="I6905" s="96">
        <v>1</v>
      </c>
      <c r="J6905" s="97">
        <v>295</v>
      </c>
      <c r="K6905" s="98">
        <f t="shared" si="3671"/>
        <v>1475</v>
      </c>
      <c r="L6905" s="99">
        <f t="shared" si="3672"/>
        <v>1.0815399999999999</v>
      </c>
      <c r="M6905" s="100">
        <f t="shared" si="3673"/>
        <v>1.0590999999999999</v>
      </c>
      <c r="N6905" s="101">
        <f t="shared" si="3674"/>
        <v>0.97811300000000001</v>
      </c>
      <c r="O6905" s="100">
        <f t="shared" si="3675"/>
        <v>1</v>
      </c>
      <c r="P6905" s="98">
        <f t="shared" si="3676"/>
        <v>1652.57</v>
      </c>
      <c r="Q6905" s="97">
        <f t="shared" si="3677"/>
        <v>330.51</v>
      </c>
      <c r="R6905" s="97"/>
      <c r="S6905" s="97"/>
    </row>
    <row r="6906" spans="1:19" ht="33.75" x14ac:dyDescent="0.25">
      <c r="A6906" s="89" t="s">
        <v>14375</v>
      </c>
      <c r="B6906" s="89" t="s">
        <v>13805</v>
      </c>
      <c r="C6906" s="89"/>
      <c r="D6906" s="89" t="s">
        <v>9577</v>
      </c>
      <c r="E6906" s="94" t="s">
        <v>12222</v>
      </c>
      <c r="F6906" s="95" t="s">
        <v>12223</v>
      </c>
      <c r="G6906" s="89" t="s">
        <v>81</v>
      </c>
      <c r="H6906" s="89" t="s">
        <v>6231</v>
      </c>
      <c r="I6906" s="96">
        <v>1</v>
      </c>
      <c r="J6906" s="97">
        <v>32314</v>
      </c>
      <c r="K6906" s="98">
        <f t="shared" si="3671"/>
        <v>153146.92000000001</v>
      </c>
      <c r="L6906" s="99">
        <f t="shared" si="3672"/>
        <v>1.0815399999999999</v>
      </c>
      <c r="M6906" s="100">
        <f t="shared" si="3673"/>
        <v>1.0590999999999999</v>
      </c>
      <c r="N6906" s="101">
        <f t="shared" si="3674"/>
        <v>0.97811300000000001</v>
      </c>
      <c r="O6906" s="100">
        <f t="shared" si="3675"/>
        <v>1</v>
      </c>
      <c r="P6906" s="98">
        <f t="shared" si="3676"/>
        <v>171584.03</v>
      </c>
      <c r="Q6906" s="97">
        <f t="shared" si="3677"/>
        <v>36204.230000000003</v>
      </c>
      <c r="R6906" s="97"/>
      <c r="S6906" s="97"/>
    </row>
    <row r="6907" spans="1:19" x14ac:dyDescent="0.25">
      <c r="A6907" s="89"/>
      <c r="B6907" s="90"/>
      <c r="C6907" s="90"/>
      <c r="D6907" s="91"/>
      <c r="E6907" s="92"/>
      <c r="F6907" s="92" t="s">
        <v>14376</v>
      </c>
      <c r="G6907" s="91"/>
      <c r="H6907" s="91"/>
      <c r="I6907" s="93">
        <v>1</v>
      </c>
      <c r="J6907" s="91"/>
      <c r="K6907" s="98"/>
      <c r="L6907" s="99"/>
      <c r="M6907" s="100"/>
      <c r="N6907" s="101"/>
      <c r="O6907" s="100"/>
      <c r="P6907" s="98"/>
      <c r="Q6907" s="91"/>
      <c r="R6907" s="91"/>
      <c r="S6907" s="91"/>
    </row>
    <row r="6908" spans="1:19" ht="22.5" x14ac:dyDescent="0.25">
      <c r="A6908" s="89" t="s">
        <v>14377</v>
      </c>
      <c r="B6908" s="89" t="s">
        <v>13805</v>
      </c>
      <c r="C6908" s="89"/>
      <c r="D6908" s="89" t="s">
        <v>9579</v>
      </c>
      <c r="E6908" s="94" t="s">
        <v>786</v>
      </c>
      <c r="F6908" s="95" t="s">
        <v>787</v>
      </c>
      <c r="G6908" s="89" t="s">
        <v>51</v>
      </c>
      <c r="H6908" s="89" t="s">
        <v>14378</v>
      </c>
      <c r="I6908" s="96">
        <v>1</v>
      </c>
      <c r="J6908" s="97">
        <v>35035</v>
      </c>
      <c r="K6908" s="98">
        <f>J6908/H6908</f>
        <v>884722.22</v>
      </c>
      <c r="L6908" s="99">
        <f>$L$8</f>
        <v>1.0815399999999999</v>
      </c>
      <c r="M6908" s="100">
        <f>$M$8</f>
        <v>1.0590999999999999</v>
      </c>
      <c r="N6908" s="101">
        <f>$N$8</f>
        <v>0.97811300000000001</v>
      </c>
      <c r="O6908" s="100">
        <f>$O$8</f>
        <v>1</v>
      </c>
      <c r="P6908" s="98">
        <f>K6908*L6908*M6908*N6908*O6908</f>
        <v>991232.47</v>
      </c>
      <c r="Q6908" s="97">
        <f>H6908*P6908</f>
        <v>39252.81</v>
      </c>
      <c r="R6908" s="97"/>
      <c r="S6908" s="97"/>
    </row>
    <row r="6909" spans="1:19" x14ac:dyDescent="0.25">
      <c r="A6909" s="89" t="s">
        <v>14379</v>
      </c>
      <c r="B6909" s="89" t="s">
        <v>13805</v>
      </c>
      <c r="C6909" s="89"/>
      <c r="D6909" s="89" t="s">
        <v>9584</v>
      </c>
      <c r="E6909" s="94" t="s">
        <v>6326</v>
      </c>
      <c r="F6909" s="95" t="s">
        <v>6327</v>
      </c>
      <c r="G6909" s="89" t="s">
        <v>81</v>
      </c>
      <c r="H6909" s="89" t="s">
        <v>14380</v>
      </c>
      <c r="I6909" s="96">
        <v>1</v>
      </c>
      <c r="J6909" s="97">
        <v>15414</v>
      </c>
      <c r="K6909" s="98">
        <f>J6909/H6909</f>
        <v>3834.9</v>
      </c>
      <c r="L6909" s="99">
        <f>$L$8</f>
        <v>1.0815399999999999</v>
      </c>
      <c r="M6909" s="100">
        <f>$M$8</f>
        <v>1.0590999999999999</v>
      </c>
      <c r="N6909" s="101">
        <f>$N$8</f>
        <v>0.97811300000000001</v>
      </c>
      <c r="O6909" s="100">
        <f>$O$8</f>
        <v>1</v>
      </c>
      <c r="P6909" s="98">
        <f>K6909*L6909*M6909*N6909*O6909</f>
        <v>4296.58</v>
      </c>
      <c r="Q6909" s="97">
        <f>H6909*P6909</f>
        <v>17269.669999999998</v>
      </c>
      <c r="R6909" s="97"/>
      <c r="S6909" s="97"/>
    </row>
    <row r="6910" spans="1:19" ht="22.5" x14ac:dyDescent="0.25">
      <c r="A6910" s="89" t="s">
        <v>14381</v>
      </c>
      <c r="B6910" s="89" t="s">
        <v>13805</v>
      </c>
      <c r="C6910" s="89"/>
      <c r="D6910" s="89" t="s">
        <v>9586</v>
      </c>
      <c r="E6910" s="94" t="s">
        <v>738</v>
      </c>
      <c r="F6910" s="95" t="s">
        <v>739</v>
      </c>
      <c r="G6910" s="89" t="s">
        <v>502</v>
      </c>
      <c r="H6910" s="89" t="s">
        <v>14382</v>
      </c>
      <c r="I6910" s="96">
        <v>1</v>
      </c>
      <c r="J6910" s="97">
        <v>13354</v>
      </c>
      <c r="K6910" s="98">
        <f>J6910/H6910</f>
        <v>30307.98</v>
      </c>
      <c r="L6910" s="99">
        <f>$L$8</f>
        <v>1.0815399999999999</v>
      </c>
      <c r="M6910" s="100">
        <f>$M$8</f>
        <v>1.0590999999999999</v>
      </c>
      <c r="N6910" s="101">
        <f>$N$8</f>
        <v>0.97811300000000001</v>
      </c>
      <c r="O6910" s="100">
        <f>$O$8</f>
        <v>1</v>
      </c>
      <c r="P6910" s="98">
        <f>K6910*L6910*M6910*N6910*O6910</f>
        <v>33956.71</v>
      </c>
      <c r="Q6910" s="97">
        <f>H6910*P6910</f>
        <v>14961.67</v>
      </c>
      <c r="R6910" s="97"/>
      <c r="S6910" s="97"/>
    </row>
    <row r="6911" spans="1:19" x14ac:dyDescent="0.25">
      <c r="A6911" s="89" t="s">
        <v>14383</v>
      </c>
      <c r="B6911" s="89" t="s">
        <v>13805</v>
      </c>
      <c r="C6911" s="89"/>
      <c r="D6911" s="89" t="s">
        <v>9589</v>
      </c>
      <c r="E6911" s="94" t="s">
        <v>5561</v>
      </c>
      <c r="F6911" s="95" t="s">
        <v>5689</v>
      </c>
      <c r="G6911" s="89" t="s">
        <v>502</v>
      </c>
      <c r="H6911" s="89" t="s">
        <v>14384</v>
      </c>
      <c r="I6911" s="96">
        <v>1</v>
      </c>
      <c r="J6911" s="97">
        <v>1197</v>
      </c>
      <c r="K6911" s="98">
        <f>J6911/H6911</f>
        <v>30357.599999999999</v>
      </c>
      <c r="L6911" s="99">
        <f>$L$8</f>
        <v>1.0815399999999999</v>
      </c>
      <c r="M6911" s="100">
        <f>$M$8</f>
        <v>1.0590999999999999</v>
      </c>
      <c r="N6911" s="101">
        <f>$N$8</f>
        <v>0.97811300000000001</v>
      </c>
      <c r="O6911" s="100">
        <f>$O$8</f>
        <v>1</v>
      </c>
      <c r="P6911" s="98">
        <f>K6911*L6911*M6911*N6911*O6911</f>
        <v>34012.300000000003</v>
      </c>
      <c r="Q6911" s="97">
        <f>H6911*P6911</f>
        <v>1341.1</v>
      </c>
      <c r="R6911" s="97"/>
      <c r="S6911" s="97"/>
    </row>
    <row r="6912" spans="1:19" ht="22.5" x14ac:dyDescent="0.25">
      <c r="A6912" s="89" t="s">
        <v>14385</v>
      </c>
      <c r="B6912" s="89" t="s">
        <v>13805</v>
      </c>
      <c r="C6912" s="89"/>
      <c r="D6912" s="89" t="s">
        <v>9591</v>
      </c>
      <c r="E6912" s="94" t="s">
        <v>734</v>
      </c>
      <c r="F6912" s="95" t="s">
        <v>735</v>
      </c>
      <c r="G6912" s="89" t="s">
        <v>502</v>
      </c>
      <c r="H6912" s="89" t="s">
        <v>12777</v>
      </c>
      <c r="I6912" s="96">
        <v>1</v>
      </c>
      <c r="J6912" s="97">
        <v>229</v>
      </c>
      <c r="K6912" s="98">
        <f>J6912/H6912</f>
        <v>30211.08</v>
      </c>
      <c r="L6912" s="99">
        <f>$L$8</f>
        <v>1.0815399999999999</v>
      </c>
      <c r="M6912" s="100">
        <f>$M$8</f>
        <v>1.0590999999999999</v>
      </c>
      <c r="N6912" s="101">
        <f>$N$8</f>
        <v>0.97811300000000001</v>
      </c>
      <c r="O6912" s="100">
        <f>$O$8</f>
        <v>1</v>
      </c>
      <c r="P6912" s="98">
        <f>K6912*L6912*M6912*N6912*O6912</f>
        <v>33848.14</v>
      </c>
      <c r="Q6912" s="97">
        <f>H6912*P6912</f>
        <v>256.57</v>
      </c>
      <c r="R6912" s="97"/>
      <c r="S6912" s="97"/>
    </row>
    <row r="6913" spans="1:19" x14ac:dyDescent="0.25">
      <c r="A6913" s="89"/>
      <c r="B6913" s="90"/>
      <c r="C6913" s="90"/>
      <c r="D6913" s="91"/>
      <c r="E6913" s="92"/>
      <c r="F6913" s="92" t="s">
        <v>14386</v>
      </c>
      <c r="G6913" s="91"/>
      <c r="H6913" s="91"/>
      <c r="I6913" s="93">
        <v>1</v>
      </c>
      <c r="J6913" s="91"/>
      <c r="K6913" s="98"/>
      <c r="L6913" s="99"/>
      <c r="M6913" s="100"/>
      <c r="N6913" s="101"/>
      <c r="O6913" s="100"/>
      <c r="P6913" s="98"/>
      <c r="Q6913" s="91"/>
      <c r="R6913" s="91"/>
      <c r="S6913" s="91"/>
    </row>
    <row r="6914" spans="1:19" x14ac:dyDescent="0.25">
      <c r="A6914" s="89" t="s">
        <v>14387</v>
      </c>
      <c r="B6914" s="89" t="s">
        <v>13805</v>
      </c>
      <c r="C6914" s="89"/>
      <c r="D6914" s="89" t="s">
        <v>9593</v>
      </c>
      <c r="E6914" s="94" t="s">
        <v>12786</v>
      </c>
      <c r="F6914" s="95" t="s">
        <v>12787</v>
      </c>
      <c r="G6914" s="89" t="s">
        <v>648</v>
      </c>
      <c r="H6914" s="89" t="s">
        <v>12</v>
      </c>
      <c r="I6914" s="96">
        <v>1</v>
      </c>
      <c r="J6914" s="97">
        <v>1174</v>
      </c>
      <c r="K6914" s="98">
        <f t="shared" ref="K6914:K6938" si="3678">J6914/H6914</f>
        <v>1174</v>
      </c>
      <c r="L6914" s="99">
        <f t="shared" ref="L6914:L6938" si="3679">$L$8</f>
        <v>1.0815399999999999</v>
      </c>
      <c r="M6914" s="100">
        <f t="shared" ref="M6914:M6938" si="3680">$M$8</f>
        <v>1.0590999999999999</v>
      </c>
      <c r="N6914" s="101">
        <f t="shared" ref="N6914:N6938" si="3681">$N$8</f>
        <v>0.97811300000000001</v>
      </c>
      <c r="O6914" s="100">
        <f t="shared" ref="O6914:O6938" si="3682">$O$8</f>
        <v>1</v>
      </c>
      <c r="P6914" s="98">
        <f t="shared" ref="P6914:P6938" si="3683">K6914*L6914*M6914*N6914*O6914</f>
        <v>1315.34</v>
      </c>
      <c r="Q6914" s="97">
        <f t="shared" ref="Q6914:Q6938" si="3684">H6914*P6914</f>
        <v>1315.34</v>
      </c>
      <c r="R6914" s="97"/>
      <c r="S6914" s="97"/>
    </row>
    <row r="6915" spans="1:19" x14ac:dyDescent="0.25">
      <c r="A6915" s="89" t="s">
        <v>14388</v>
      </c>
      <c r="B6915" s="89" t="s">
        <v>13805</v>
      </c>
      <c r="C6915" s="89"/>
      <c r="D6915" s="89" t="s">
        <v>9595</v>
      </c>
      <c r="E6915" s="94" t="s">
        <v>12206</v>
      </c>
      <c r="F6915" s="95" t="s">
        <v>12207</v>
      </c>
      <c r="G6915" s="89" t="s">
        <v>648</v>
      </c>
      <c r="H6915" s="89" t="s">
        <v>12</v>
      </c>
      <c r="I6915" s="96">
        <v>1</v>
      </c>
      <c r="J6915" s="97">
        <v>3440</v>
      </c>
      <c r="K6915" s="98">
        <f t="shared" si="3678"/>
        <v>3440</v>
      </c>
      <c r="L6915" s="99">
        <f t="shared" si="3679"/>
        <v>1.0815399999999999</v>
      </c>
      <c r="M6915" s="100">
        <f t="shared" si="3680"/>
        <v>1.0590999999999999</v>
      </c>
      <c r="N6915" s="101">
        <f t="shared" si="3681"/>
        <v>0.97811300000000001</v>
      </c>
      <c r="O6915" s="100">
        <f t="shared" si="3682"/>
        <v>1</v>
      </c>
      <c r="P6915" s="98">
        <f t="shared" si="3683"/>
        <v>3854.14</v>
      </c>
      <c r="Q6915" s="97">
        <f t="shared" si="3684"/>
        <v>3854.14</v>
      </c>
      <c r="R6915" s="97"/>
      <c r="S6915" s="97"/>
    </row>
    <row r="6916" spans="1:19" x14ac:dyDescent="0.25">
      <c r="A6916" s="89" t="s">
        <v>14389</v>
      </c>
      <c r="B6916" s="89" t="s">
        <v>13805</v>
      </c>
      <c r="C6916" s="89"/>
      <c r="D6916" s="89" t="s">
        <v>9597</v>
      </c>
      <c r="E6916" s="94" t="s">
        <v>12790</v>
      </c>
      <c r="F6916" s="95" t="s">
        <v>12791</v>
      </c>
      <c r="G6916" s="89" t="s">
        <v>502</v>
      </c>
      <c r="H6916" s="89" t="s">
        <v>1234</v>
      </c>
      <c r="I6916" s="96">
        <v>1</v>
      </c>
      <c r="J6916" s="97">
        <v>1494</v>
      </c>
      <c r="K6916" s="98">
        <f t="shared" si="3678"/>
        <v>37350</v>
      </c>
      <c r="L6916" s="99">
        <f t="shared" si="3679"/>
        <v>1.0815399999999999</v>
      </c>
      <c r="M6916" s="100">
        <f t="shared" si="3680"/>
        <v>1.0590999999999999</v>
      </c>
      <c r="N6916" s="101">
        <f t="shared" si="3681"/>
        <v>0.97811300000000001</v>
      </c>
      <c r="O6916" s="100">
        <f t="shared" si="3682"/>
        <v>1</v>
      </c>
      <c r="P6916" s="98">
        <f t="shared" si="3683"/>
        <v>41846.5</v>
      </c>
      <c r="Q6916" s="97">
        <f t="shared" si="3684"/>
        <v>1673.86</v>
      </c>
      <c r="R6916" s="97"/>
      <c r="S6916" s="97"/>
    </row>
    <row r="6917" spans="1:19" x14ac:dyDescent="0.25">
      <c r="A6917" s="89" t="s">
        <v>14390</v>
      </c>
      <c r="B6917" s="89" t="s">
        <v>13805</v>
      </c>
      <c r="C6917" s="89"/>
      <c r="D6917" s="89" t="s">
        <v>9599</v>
      </c>
      <c r="E6917" s="94" t="s">
        <v>12209</v>
      </c>
      <c r="F6917" s="95" t="s">
        <v>12210</v>
      </c>
      <c r="G6917" s="89" t="s">
        <v>502</v>
      </c>
      <c r="H6917" s="89" t="s">
        <v>1234</v>
      </c>
      <c r="I6917" s="96">
        <v>1</v>
      </c>
      <c r="J6917" s="97">
        <v>2834</v>
      </c>
      <c r="K6917" s="98">
        <f t="shared" si="3678"/>
        <v>70850</v>
      </c>
      <c r="L6917" s="99">
        <f t="shared" si="3679"/>
        <v>1.0815399999999999</v>
      </c>
      <c r="M6917" s="100">
        <f t="shared" si="3680"/>
        <v>1.0590999999999999</v>
      </c>
      <c r="N6917" s="101">
        <f t="shared" si="3681"/>
        <v>0.97811300000000001</v>
      </c>
      <c r="O6917" s="100">
        <f t="shared" si="3682"/>
        <v>1</v>
      </c>
      <c r="P6917" s="98">
        <f t="shared" si="3683"/>
        <v>79379.509999999995</v>
      </c>
      <c r="Q6917" s="97">
        <f t="shared" si="3684"/>
        <v>3175.18</v>
      </c>
      <c r="R6917" s="97"/>
      <c r="S6917" s="97"/>
    </row>
    <row r="6918" spans="1:19" x14ac:dyDescent="0.25">
      <c r="A6918" s="89" t="s">
        <v>14391</v>
      </c>
      <c r="B6918" s="89" t="s">
        <v>13805</v>
      </c>
      <c r="C6918" s="89"/>
      <c r="D6918" s="89" t="s">
        <v>9601</v>
      </c>
      <c r="E6918" s="94" t="s">
        <v>12199</v>
      </c>
      <c r="F6918" s="95" t="s">
        <v>12200</v>
      </c>
      <c r="G6918" s="89" t="s">
        <v>51</v>
      </c>
      <c r="H6918" s="89" t="s">
        <v>14392</v>
      </c>
      <c r="I6918" s="96">
        <v>1</v>
      </c>
      <c r="J6918" s="97">
        <v>7489</v>
      </c>
      <c r="K6918" s="98">
        <f t="shared" si="3678"/>
        <v>856864.99</v>
      </c>
      <c r="L6918" s="99">
        <f t="shared" si="3679"/>
        <v>1.0815399999999999</v>
      </c>
      <c r="M6918" s="100">
        <f t="shared" si="3680"/>
        <v>1.0590999999999999</v>
      </c>
      <c r="N6918" s="101">
        <f t="shared" si="3681"/>
        <v>0.97811300000000001</v>
      </c>
      <c r="O6918" s="100">
        <f t="shared" si="3682"/>
        <v>1</v>
      </c>
      <c r="P6918" s="98">
        <f t="shared" si="3683"/>
        <v>960021.55</v>
      </c>
      <c r="Q6918" s="97">
        <f t="shared" si="3684"/>
        <v>8390.59</v>
      </c>
      <c r="R6918" s="97"/>
      <c r="S6918" s="97"/>
    </row>
    <row r="6919" spans="1:19" x14ac:dyDescent="0.25">
      <c r="A6919" s="89" t="s">
        <v>14393</v>
      </c>
      <c r="B6919" s="89" t="s">
        <v>13805</v>
      </c>
      <c r="C6919" s="89"/>
      <c r="D6919" s="89" t="s">
        <v>9605</v>
      </c>
      <c r="E6919" s="94" t="s">
        <v>12187</v>
      </c>
      <c r="F6919" s="95" t="s">
        <v>14189</v>
      </c>
      <c r="G6919" s="89" t="s">
        <v>81</v>
      </c>
      <c r="H6919" s="89" t="s">
        <v>2077</v>
      </c>
      <c r="I6919" s="96">
        <v>1</v>
      </c>
      <c r="J6919" s="97">
        <v>259</v>
      </c>
      <c r="K6919" s="98">
        <f t="shared" si="3678"/>
        <v>10791.67</v>
      </c>
      <c r="L6919" s="99">
        <f t="shared" si="3679"/>
        <v>1.0815399999999999</v>
      </c>
      <c r="M6919" s="100">
        <f t="shared" si="3680"/>
        <v>1.0590999999999999</v>
      </c>
      <c r="N6919" s="101">
        <f t="shared" si="3681"/>
        <v>0.97811300000000001</v>
      </c>
      <c r="O6919" s="100">
        <f t="shared" si="3682"/>
        <v>1</v>
      </c>
      <c r="P6919" s="98">
        <f t="shared" si="3683"/>
        <v>12090.86</v>
      </c>
      <c r="Q6919" s="97">
        <f t="shared" si="3684"/>
        <v>290.18</v>
      </c>
      <c r="R6919" s="97"/>
      <c r="S6919" s="97"/>
    </row>
    <row r="6920" spans="1:19" ht="22.5" x14ac:dyDescent="0.25">
      <c r="A6920" s="89" t="s">
        <v>14394</v>
      </c>
      <c r="B6920" s="89" t="s">
        <v>13805</v>
      </c>
      <c r="C6920" s="89"/>
      <c r="D6920" s="89" t="s">
        <v>9607</v>
      </c>
      <c r="E6920" s="94" t="s">
        <v>14192</v>
      </c>
      <c r="F6920" s="95" t="s">
        <v>14193</v>
      </c>
      <c r="G6920" s="89" t="s">
        <v>648</v>
      </c>
      <c r="H6920" s="89" t="s">
        <v>12</v>
      </c>
      <c r="I6920" s="96">
        <v>1</v>
      </c>
      <c r="J6920" s="97">
        <v>7254</v>
      </c>
      <c r="K6920" s="98">
        <f t="shared" si="3678"/>
        <v>7254</v>
      </c>
      <c r="L6920" s="99">
        <f t="shared" si="3679"/>
        <v>1.0815399999999999</v>
      </c>
      <c r="M6920" s="100">
        <f t="shared" si="3680"/>
        <v>1.0590999999999999</v>
      </c>
      <c r="N6920" s="101">
        <f t="shared" si="3681"/>
        <v>0.97811300000000001</v>
      </c>
      <c r="O6920" s="100">
        <f t="shared" si="3682"/>
        <v>1</v>
      </c>
      <c r="P6920" s="98">
        <f t="shared" si="3683"/>
        <v>8127.3</v>
      </c>
      <c r="Q6920" s="97">
        <f t="shared" si="3684"/>
        <v>8127.3</v>
      </c>
      <c r="R6920" s="97"/>
      <c r="S6920" s="97"/>
    </row>
    <row r="6921" spans="1:19" ht="22.5" x14ac:dyDescent="0.25">
      <c r="A6921" s="89" t="s">
        <v>14395</v>
      </c>
      <c r="B6921" s="89" t="s">
        <v>13805</v>
      </c>
      <c r="C6921" s="89"/>
      <c r="D6921" s="89" t="s">
        <v>9612</v>
      </c>
      <c r="E6921" s="94" t="s">
        <v>2224</v>
      </c>
      <c r="F6921" s="95" t="s">
        <v>2225</v>
      </c>
      <c r="G6921" s="89" t="s">
        <v>110</v>
      </c>
      <c r="H6921" s="89" t="s">
        <v>467</v>
      </c>
      <c r="I6921" s="96">
        <v>1</v>
      </c>
      <c r="J6921" s="97">
        <v>7874</v>
      </c>
      <c r="K6921" s="98">
        <f t="shared" si="3678"/>
        <v>52493.33</v>
      </c>
      <c r="L6921" s="99">
        <f t="shared" si="3679"/>
        <v>1.0815399999999999</v>
      </c>
      <c r="M6921" s="100">
        <f t="shared" si="3680"/>
        <v>1.0590999999999999</v>
      </c>
      <c r="N6921" s="101">
        <f t="shared" si="3681"/>
        <v>0.97811300000000001</v>
      </c>
      <c r="O6921" s="100">
        <f t="shared" si="3682"/>
        <v>1</v>
      </c>
      <c r="P6921" s="98">
        <f t="shared" si="3683"/>
        <v>58812.92</v>
      </c>
      <c r="Q6921" s="97">
        <f t="shared" si="3684"/>
        <v>8821.94</v>
      </c>
      <c r="R6921" s="97"/>
      <c r="S6921" s="97"/>
    </row>
    <row r="6922" spans="1:19" x14ac:dyDescent="0.25">
      <c r="A6922" s="89" t="s">
        <v>14396</v>
      </c>
      <c r="B6922" s="89" t="s">
        <v>13805</v>
      </c>
      <c r="C6922" s="89"/>
      <c r="D6922" s="89" t="s">
        <v>9615</v>
      </c>
      <c r="E6922" s="94" t="s">
        <v>12137</v>
      </c>
      <c r="F6922" s="95" t="s">
        <v>12138</v>
      </c>
      <c r="G6922" s="89" t="s">
        <v>110</v>
      </c>
      <c r="H6922" s="89" t="s">
        <v>14397</v>
      </c>
      <c r="I6922" s="96">
        <v>1</v>
      </c>
      <c r="J6922" s="97">
        <v>-3864</v>
      </c>
      <c r="K6922" s="98">
        <f t="shared" si="3678"/>
        <v>25760</v>
      </c>
      <c r="L6922" s="99">
        <f t="shared" si="3679"/>
        <v>1.0815399999999999</v>
      </c>
      <c r="M6922" s="100">
        <f t="shared" si="3680"/>
        <v>1.0590999999999999</v>
      </c>
      <c r="N6922" s="101">
        <f t="shared" si="3681"/>
        <v>0.97811300000000001</v>
      </c>
      <c r="O6922" s="100">
        <f t="shared" si="3682"/>
        <v>1</v>
      </c>
      <c r="P6922" s="98">
        <f t="shared" si="3683"/>
        <v>28861.200000000001</v>
      </c>
      <c r="Q6922" s="97">
        <f t="shared" si="3684"/>
        <v>-4329.18</v>
      </c>
      <c r="R6922" s="97"/>
      <c r="S6922" s="97"/>
    </row>
    <row r="6923" spans="1:19" x14ac:dyDescent="0.25">
      <c r="A6923" s="89" t="s">
        <v>14398</v>
      </c>
      <c r="B6923" s="89" t="s">
        <v>13805</v>
      </c>
      <c r="C6923" s="89"/>
      <c r="D6923" s="89" t="s">
        <v>9619</v>
      </c>
      <c r="E6923" s="94" t="s">
        <v>12804</v>
      </c>
      <c r="F6923" s="95" t="s">
        <v>12805</v>
      </c>
      <c r="G6923" s="89" t="s">
        <v>949</v>
      </c>
      <c r="H6923" s="89" t="s">
        <v>14399</v>
      </c>
      <c r="I6923" s="96">
        <v>1</v>
      </c>
      <c r="J6923" s="97">
        <v>4555</v>
      </c>
      <c r="K6923" s="98">
        <f t="shared" si="3678"/>
        <v>264.06</v>
      </c>
      <c r="L6923" s="99">
        <f t="shared" si="3679"/>
        <v>1.0815399999999999</v>
      </c>
      <c r="M6923" s="100">
        <f t="shared" si="3680"/>
        <v>1.0590999999999999</v>
      </c>
      <c r="N6923" s="101">
        <f t="shared" si="3681"/>
        <v>0.97811300000000001</v>
      </c>
      <c r="O6923" s="100">
        <f t="shared" si="3682"/>
        <v>1</v>
      </c>
      <c r="P6923" s="98">
        <f t="shared" si="3683"/>
        <v>295.85000000000002</v>
      </c>
      <c r="Q6923" s="97">
        <f t="shared" si="3684"/>
        <v>5103.41</v>
      </c>
      <c r="R6923" s="97"/>
      <c r="S6923" s="97"/>
    </row>
    <row r="6924" spans="1:19" ht="22.5" x14ac:dyDescent="0.25">
      <c r="A6924" s="89" t="s">
        <v>14400</v>
      </c>
      <c r="B6924" s="89" t="s">
        <v>13805</v>
      </c>
      <c r="C6924" s="89"/>
      <c r="D6924" s="89" t="s">
        <v>9622</v>
      </c>
      <c r="E6924" s="94" t="s">
        <v>626</v>
      </c>
      <c r="F6924" s="95" t="s">
        <v>627</v>
      </c>
      <c r="G6924" s="89" t="s">
        <v>110</v>
      </c>
      <c r="H6924" s="89" t="s">
        <v>1621</v>
      </c>
      <c r="I6924" s="96">
        <v>1</v>
      </c>
      <c r="J6924" s="97">
        <v>11372</v>
      </c>
      <c r="K6924" s="98">
        <f t="shared" si="3678"/>
        <v>25271.11</v>
      </c>
      <c r="L6924" s="99">
        <f t="shared" si="3679"/>
        <v>1.0815399999999999</v>
      </c>
      <c r="M6924" s="100">
        <f t="shared" si="3680"/>
        <v>1.0590999999999999</v>
      </c>
      <c r="N6924" s="101">
        <f t="shared" si="3681"/>
        <v>0.97811300000000001</v>
      </c>
      <c r="O6924" s="100">
        <f t="shared" si="3682"/>
        <v>1</v>
      </c>
      <c r="P6924" s="98">
        <f t="shared" si="3683"/>
        <v>28313.46</v>
      </c>
      <c r="Q6924" s="97">
        <f t="shared" si="3684"/>
        <v>12741.06</v>
      </c>
      <c r="R6924" s="97"/>
      <c r="S6924" s="97"/>
    </row>
    <row r="6925" spans="1:19" x14ac:dyDescent="0.25">
      <c r="A6925" s="89" t="s">
        <v>14401</v>
      </c>
      <c r="B6925" s="89" t="s">
        <v>13805</v>
      </c>
      <c r="C6925" s="89"/>
      <c r="D6925" s="89" t="s">
        <v>9625</v>
      </c>
      <c r="E6925" s="94" t="s">
        <v>804</v>
      </c>
      <c r="F6925" s="95" t="s">
        <v>805</v>
      </c>
      <c r="G6925" s="89" t="s">
        <v>502</v>
      </c>
      <c r="H6925" s="89" t="s">
        <v>14402</v>
      </c>
      <c r="I6925" s="96">
        <v>1</v>
      </c>
      <c r="J6925" s="97">
        <v>-71</v>
      </c>
      <c r="K6925" s="98">
        <f t="shared" si="3678"/>
        <v>9861.11</v>
      </c>
      <c r="L6925" s="99">
        <f t="shared" si="3679"/>
        <v>1.0815399999999999</v>
      </c>
      <c r="M6925" s="100">
        <f t="shared" si="3680"/>
        <v>1.0590999999999999</v>
      </c>
      <c r="N6925" s="101">
        <f t="shared" si="3681"/>
        <v>0.97811300000000001</v>
      </c>
      <c r="O6925" s="100">
        <f t="shared" si="3682"/>
        <v>1</v>
      </c>
      <c r="P6925" s="98">
        <f t="shared" si="3683"/>
        <v>11048.27</v>
      </c>
      <c r="Q6925" s="97">
        <f t="shared" si="3684"/>
        <v>-79.55</v>
      </c>
      <c r="R6925" s="97"/>
      <c r="S6925" s="97"/>
    </row>
    <row r="6926" spans="1:19" x14ac:dyDescent="0.25">
      <c r="A6926" s="89" t="s">
        <v>14403</v>
      </c>
      <c r="B6926" s="89" t="s">
        <v>13805</v>
      </c>
      <c r="C6926" s="89"/>
      <c r="D6926" s="89" t="s">
        <v>9628</v>
      </c>
      <c r="E6926" s="94" t="s">
        <v>630</v>
      </c>
      <c r="F6926" s="95" t="s">
        <v>631</v>
      </c>
      <c r="G6926" s="89" t="s">
        <v>502</v>
      </c>
      <c r="H6926" s="89" t="s">
        <v>14404</v>
      </c>
      <c r="I6926" s="96">
        <v>1</v>
      </c>
      <c r="J6926" s="97">
        <v>-2335</v>
      </c>
      <c r="K6926" s="98">
        <f t="shared" si="3678"/>
        <v>21620.37</v>
      </c>
      <c r="L6926" s="99">
        <f t="shared" si="3679"/>
        <v>1.0815399999999999</v>
      </c>
      <c r="M6926" s="100">
        <f t="shared" si="3680"/>
        <v>1.0590999999999999</v>
      </c>
      <c r="N6926" s="101">
        <f t="shared" si="3681"/>
        <v>0.97811300000000001</v>
      </c>
      <c r="O6926" s="100">
        <f t="shared" si="3682"/>
        <v>1</v>
      </c>
      <c r="P6926" s="98">
        <f t="shared" si="3683"/>
        <v>24223.21</v>
      </c>
      <c r="Q6926" s="97">
        <f t="shared" si="3684"/>
        <v>-2616.11</v>
      </c>
      <c r="R6926" s="97"/>
      <c r="S6926" s="97"/>
    </row>
    <row r="6927" spans="1:19" x14ac:dyDescent="0.25">
      <c r="A6927" s="89" t="s">
        <v>14405</v>
      </c>
      <c r="B6927" s="89" t="s">
        <v>13805</v>
      </c>
      <c r="C6927" s="89"/>
      <c r="D6927" s="89" t="s">
        <v>9633</v>
      </c>
      <c r="E6927" s="94" t="s">
        <v>634</v>
      </c>
      <c r="F6927" s="95" t="s">
        <v>635</v>
      </c>
      <c r="G6927" s="89" t="s">
        <v>502</v>
      </c>
      <c r="H6927" s="89" t="s">
        <v>14406</v>
      </c>
      <c r="I6927" s="96">
        <v>1</v>
      </c>
      <c r="J6927" s="97">
        <v>-393</v>
      </c>
      <c r="K6927" s="98">
        <f t="shared" si="3678"/>
        <v>36388.89</v>
      </c>
      <c r="L6927" s="99">
        <f t="shared" si="3679"/>
        <v>1.0815399999999999</v>
      </c>
      <c r="M6927" s="100">
        <f t="shared" si="3680"/>
        <v>1.0590999999999999</v>
      </c>
      <c r="N6927" s="101">
        <f t="shared" si="3681"/>
        <v>0.97811300000000001</v>
      </c>
      <c r="O6927" s="100">
        <f t="shared" si="3682"/>
        <v>1</v>
      </c>
      <c r="P6927" s="98">
        <f t="shared" si="3683"/>
        <v>40769.69</v>
      </c>
      <c r="Q6927" s="97">
        <f t="shared" si="3684"/>
        <v>-440.31</v>
      </c>
      <c r="R6927" s="97"/>
      <c r="S6927" s="97"/>
    </row>
    <row r="6928" spans="1:19" x14ac:dyDescent="0.25">
      <c r="A6928" s="89" t="s">
        <v>14407</v>
      </c>
      <c r="B6928" s="89" t="s">
        <v>13805</v>
      </c>
      <c r="C6928" s="89"/>
      <c r="D6928" s="89" t="s">
        <v>9637</v>
      </c>
      <c r="E6928" s="94" t="s">
        <v>638</v>
      </c>
      <c r="F6928" s="95" t="s">
        <v>639</v>
      </c>
      <c r="G6928" s="89" t="s">
        <v>518</v>
      </c>
      <c r="H6928" s="89" t="s">
        <v>930</v>
      </c>
      <c r="I6928" s="96">
        <v>1</v>
      </c>
      <c r="J6928" s="97">
        <v>4834</v>
      </c>
      <c r="K6928" s="98">
        <f t="shared" si="3678"/>
        <v>53.71</v>
      </c>
      <c r="L6928" s="99">
        <f t="shared" si="3679"/>
        <v>1.0815399999999999</v>
      </c>
      <c r="M6928" s="100">
        <f t="shared" si="3680"/>
        <v>1.0590999999999999</v>
      </c>
      <c r="N6928" s="101">
        <f t="shared" si="3681"/>
        <v>0.97811300000000001</v>
      </c>
      <c r="O6928" s="100">
        <f t="shared" si="3682"/>
        <v>1</v>
      </c>
      <c r="P6928" s="98">
        <f t="shared" si="3683"/>
        <v>60.18</v>
      </c>
      <c r="Q6928" s="97">
        <f t="shared" si="3684"/>
        <v>5416.2</v>
      </c>
      <c r="R6928" s="97"/>
      <c r="S6928" s="97"/>
    </row>
    <row r="6929" spans="1:19" x14ac:dyDescent="0.25">
      <c r="A6929" s="89" t="s">
        <v>14408</v>
      </c>
      <c r="B6929" s="89" t="s">
        <v>13805</v>
      </c>
      <c r="C6929" s="89"/>
      <c r="D6929" s="89" t="s">
        <v>13467</v>
      </c>
      <c r="E6929" s="94" t="s">
        <v>798</v>
      </c>
      <c r="F6929" s="95" t="s">
        <v>12814</v>
      </c>
      <c r="G6929" s="89" t="s">
        <v>110</v>
      </c>
      <c r="H6929" s="89" t="s">
        <v>1569</v>
      </c>
      <c r="I6929" s="96">
        <v>1</v>
      </c>
      <c r="J6929" s="97">
        <v>16917</v>
      </c>
      <c r="K6929" s="98">
        <f t="shared" si="3678"/>
        <v>28195</v>
      </c>
      <c r="L6929" s="99">
        <f t="shared" si="3679"/>
        <v>1.0815399999999999</v>
      </c>
      <c r="M6929" s="100">
        <f t="shared" si="3680"/>
        <v>1.0590999999999999</v>
      </c>
      <c r="N6929" s="101">
        <f t="shared" si="3681"/>
        <v>0.97811300000000001</v>
      </c>
      <c r="O6929" s="100">
        <f t="shared" si="3682"/>
        <v>1</v>
      </c>
      <c r="P6929" s="98">
        <f t="shared" si="3683"/>
        <v>31589.35</v>
      </c>
      <c r="Q6929" s="97">
        <f t="shared" si="3684"/>
        <v>18953.61</v>
      </c>
      <c r="R6929" s="97"/>
      <c r="S6929" s="97"/>
    </row>
    <row r="6930" spans="1:19" x14ac:dyDescent="0.25">
      <c r="A6930" s="89" t="s">
        <v>14409</v>
      </c>
      <c r="B6930" s="89" t="s">
        <v>13805</v>
      </c>
      <c r="C6930" s="89"/>
      <c r="D6930" s="89" t="s">
        <v>13469</v>
      </c>
      <c r="E6930" s="94" t="s">
        <v>804</v>
      </c>
      <c r="F6930" s="95" t="s">
        <v>805</v>
      </c>
      <c r="G6930" s="89" t="s">
        <v>502</v>
      </c>
      <c r="H6930" s="89" t="s">
        <v>14410</v>
      </c>
      <c r="I6930" s="96">
        <v>1</v>
      </c>
      <c r="J6930" s="97">
        <v>-118</v>
      </c>
      <c r="K6930" s="98">
        <f t="shared" si="3678"/>
        <v>9833.33</v>
      </c>
      <c r="L6930" s="99">
        <f t="shared" si="3679"/>
        <v>1.0815399999999999</v>
      </c>
      <c r="M6930" s="100">
        <f t="shared" si="3680"/>
        <v>1.0590999999999999</v>
      </c>
      <c r="N6930" s="101">
        <f t="shared" si="3681"/>
        <v>0.97811300000000001</v>
      </c>
      <c r="O6930" s="100">
        <f t="shared" si="3682"/>
        <v>1</v>
      </c>
      <c r="P6930" s="98">
        <f t="shared" si="3683"/>
        <v>11017.15</v>
      </c>
      <c r="Q6930" s="97">
        <f t="shared" si="3684"/>
        <v>-132.21</v>
      </c>
      <c r="R6930" s="97"/>
      <c r="S6930" s="97"/>
    </row>
    <row r="6931" spans="1:19" x14ac:dyDescent="0.25">
      <c r="A6931" s="89" t="s">
        <v>14411</v>
      </c>
      <c r="B6931" s="89" t="s">
        <v>13805</v>
      </c>
      <c r="C6931" s="89"/>
      <c r="D6931" s="89" t="s">
        <v>13471</v>
      </c>
      <c r="E6931" s="94" t="s">
        <v>634</v>
      </c>
      <c r="F6931" s="95" t="s">
        <v>635</v>
      </c>
      <c r="G6931" s="89" t="s">
        <v>502</v>
      </c>
      <c r="H6931" s="89" t="s">
        <v>14247</v>
      </c>
      <c r="I6931" s="96">
        <v>1</v>
      </c>
      <c r="J6931" s="97">
        <v>-873</v>
      </c>
      <c r="K6931" s="98">
        <f t="shared" si="3678"/>
        <v>36375</v>
      </c>
      <c r="L6931" s="99">
        <f t="shared" si="3679"/>
        <v>1.0815399999999999</v>
      </c>
      <c r="M6931" s="100">
        <f t="shared" si="3680"/>
        <v>1.0590999999999999</v>
      </c>
      <c r="N6931" s="101">
        <f t="shared" si="3681"/>
        <v>0.97811300000000001</v>
      </c>
      <c r="O6931" s="100">
        <f t="shared" si="3682"/>
        <v>1</v>
      </c>
      <c r="P6931" s="98">
        <f t="shared" si="3683"/>
        <v>40754.129999999997</v>
      </c>
      <c r="Q6931" s="97">
        <f t="shared" si="3684"/>
        <v>-978.1</v>
      </c>
      <c r="R6931" s="97"/>
      <c r="S6931" s="97"/>
    </row>
    <row r="6932" spans="1:19" x14ac:dyDescent="0.25">
      <c r="A6932" s="89" t="s">
        <v>14412</v>
      </c>
      <c r="B6932" s="89" t="s">
        <v>13805</v>
      </c>
      <c r="C6932" s="89"/>
      <c r="D6932" s="89" t="s">
        <v>13474</v>
      </c>
      <c r="E6932" s="94" t="s">
        <v>638</v>
      </c>
      <c r="F6932" s="95" t="s">
        <v>639</v>
      </c>
      <c r="G6932" s="89" t="s">
        <v>518</v>
      </c>
      <c r="H6932" s="89" t="s">
        <v>175</v>
      </c>
      <c r="I6932" s="96">
        <v>1</v>
      </c>
      <c r="J6932" s="97">
        <v>2256</v>
      </c>
      <c r="K6932" s="98">
        <f t="shared" si="3678"/>
        <v>53.71</v>
      </c>
      <c r="L6932" s="99">
        <f t="shared" si="3679"/>
        <v>1.0815399999999999</v>
      </c>
      <c r="M6932" s="100">
        <f t="shared" si="3680"/>
        <v>1.0590999999999999</v>
      </c>
      <c r="N6932" s="101">
        <f t="shared" si="3681"/>
        <v>0.97811300000000001</v>
      </c>
      <c r="O6932" s="100">
        <f t="shared" si="3682"/>
        <v>1</v>
      </c>
      <c r="P6932" s="98">
        <f t="shared" si="3683"/>
        <v>60.18</v>
      </c>
      <c r="Q6932" s="97">
        <f t="shared" si="3684"/>
        <v>2527.56</v>
      </c>
      <c r="R6932" s="97"/>
      <c r="S6932" s="97"/>
    </row>
    <row r="6933" spans="1:19" ht="22.5" x14ac:dyDescent="0.25">
      <c r="A6933" s="89" t="s">
        <v>14413</v>
      </c>
      <c r="B6933" s="89" t="s">
        <v>13805</v>
      </c>
      <c r="C6933" s="89"/>
      <c r="D6933" s="89" t="s">
        <v>13477</v>
      </c>
      <c r="E6933" s="94" t="s">
        <v>12823</v>
      </c>
      <c r="F6933" s="95" t="s">
        <v>12824</v>
      </c>
      <c r="G6933" s="89" t="s">
        <v>110</v>
      </c>
      <c r="H6933" s="89" t="s">
        <v>14414</v>
      </c>
      <c r="I6933" s="96">
        <v>1</v>
      </c>
      <c r="J6933" s="97">
        <v>4639</v>
      </c>
      <c r="K6933" s="98">
        <f t="shared" si="3678"/>
        <v>23599.02</v>
      </c>
      <c r="L6933" s="99">
        <f t="shared" si="3679"/>
        <v>1.0815399999999999</v>
      </c>
      <c r="M6933" s="100">
        <f t="shared" si="3680"/>
        <v>1.0590999999999999</v>
      </c>
      <c r="N6933" s="101">
        <f t="shared" si="3681"/>
        <v>0.97811300000000001</v>
      </c>
      <c r="O6933" s="100">
        <f t="shared" si="3682"/>
        <v>1</v>
      </c>
      <c r="P6933" s="98">
        <f t="shared" si="3683"/>
        <v>26440.07</v>
      </c>
      <c r="Q6933" s="97">
        <f t="shared" si="3684"/>
        <v>5197.4799999999996</v>
      </c>
      <c r="R6933" s="97"/>
      <c r="S6933" s="97"/>
    </row>
    <row r="6934" spans="1:19" ht="22.5" x14ac:dyDescent="0.25">
      <c r="A6934" s="89" t="s">
        <v>14415</v>
      </c>
      <c r="B6934" s="89" t="s">
        <v>13805</v>
      </c>
      <c r="C6934" s="89"/>
      <c r="D6934" s="89" t="s">
        <v>13479</v>
      </c>
      <c r="E6934" s="94" t="s">
        <v>12827</v>
      </c>
      <c r="F6934" s="95" t="s">
        <v>12828</v>
      </c>
      <c r="G6934" s="89" t="s">
        <v>110</v>
      </c>
      <c r="H6934" s="89" t="s">
        <v>14414</v>
      </c>
      <c r="I6934" s="96">
        <v>1</v>
      </c>
      <c r="J6934" s="97">
        <v>2313</v>
      </c>
      <c r="K6934" s="98">
        <f t="shared" si="3678"/>
        <v>11766.44</v>
      </c>
      <c r="L6934" s="99">
        <f t="shared" si="3679"/>
        <v>1.0815399999999999</v>
      </c>
      <c r="M6934" s="100">
        <f t="shared" si="3680"/>
        <v>1.0590999999999999</v>
      </c>
      <c r="N6934" s="101">
        <f t="shared" si="3681"/>
        <v>0.97811300000000001</v>
      </c>
      <c r="O6934" s="100">
        <f t="shared" si="3682"/>
        <v>1</v>
      </c>
      <c r="P6934" s="98">
        <f t="shared" si="3683"/>
        <v>13182.98</v>
      </c>
      <c r="Q6934" s="97">
        <f t="shared" si="3684"/>
        <v>2591.46</v>
      </c>
      <c r="R6934" s="97"/>
      <c r="S6934" s="97"/>
    </row>
    <row r="6935" spans="1:19" x14ac:dyDescent="0.25">
      <c r="A6935" s="89" t="s">
        <v>14416</v>
      </c>
      <c r="B6935" s="89" t="s">
        <v>13805</v>
      </c>
      <c r="C6935" s="89"/>
      <c r="D6935" s="89" t="s">
        <v>13483</v>
      </c>
      <c r="E6935" s="94" t="s">
        <v>7979</v>
      </c>
      <c r="F6935" s="95" t="s">
        <v>7980</v>
      </c>
      <c r="G6935" s="89" t="s">
        <v>81</v>
      </c>
      <c r="H6935" s="89" t="s">
        <v>14417</v>
      </c>
      <c r="I6935" s="96">
        <v>1</v>
      </c>
      <c r="J6935" s="97">
        <v>2822</v>
      </c>
      <c r="K6935" s="98">
        <f t="shared" si="3678"/>
        <v>4691.42</v>
      </c>
      <c r="L6935" s="99">
        <f t="shared" si="3679"/>
        <v>1.0815399999999999</v>
      </c>
      <c r="M6935" s="100">
        <f t="shared" si="3680"/>
        <v>1.0590999999999999</v>
      </c>
      <c r="N6935" s="101">
        <f t="shared" si="3681"/>
        <v>0.97811300000000001</v>
      </c>
      <c r="O6935" s="100">
        <f t="shared" si="3682"/>
        <v>1</v>
      </c>
      <c r="P6935" s="98">
        <f t="shared" si="3683"/>
        <v>5256.21</v>
      </c>
      <c r="Q6935" s="97">
        <f t="shared" si="3684"/>
        <v>3161.73</v>
      </c>
      <c r="R6935" s="97"/>
      <c r="S6935" s="97"/>
    </row>
    <row r="6936" spans="1:19" ht="22.5" x14ac:dyDescent="0.25">
      <c r="A6936" s="89" t="s">
        <v>14418</v>
      </c>
      <c r="B6936" s="89" t="s">
        <v>13805</v>
      </c>
      <c r="C6936" s="89"/>
      <c r="D6936" s="89" t="s">
        <v>13488</v>
      </c>
      <c r="E6936" s="94" t="s">
        <v>2218</v>
      </c>
      <c r="F6936" s="95" t="s">
        <v>14223</v>
      </c>
      <c r="G6936" s="89" t="s">
        <v>110</v>
      </c>
      <c r="H6936" s="89" t="s">
        <v>14419</v>
      </c>
      <c r="I6936" s="96">
        <v>1</v>
      </c>
      <c r="J6936" s="97">
        <v>3940</v>
      </c>
      <c r="K6936" s="98">
        <f t="shared" si="3678"/>
        <v>29315.48</v>
      </c>
      <c r="L6936" s="99">
        <f t="shared" si="3679"/>
        <v>1.0815399999999999</v>
      </c>
      <c r="M6936" s="100">
        <f t="shared" si="3680"/>
        <v>1.0590999999999999</v>
      </c>
      <c r="N6936" s="101">
        <f t="shared" si="3681"/>
        <v>0.97811300000000001</v>
      </c>
      <c r="O6936" s="100">
        <f t="shared" si="3682"/>
        <v>1</v>
      </c>
      <c r="P6936" s="98">
        <f t="shared" si="3683"/>
        <v>32844.720000000001</v>
      </c>
      <c r="Q6936" s="97">
        <f t="shared" si="3684"/>
        <v>4414.33</v>
      </c>
      <c r="R6936" s="97"/>
      <c r="S6936" s="97"/>
    </row>
    <row r="6937" spans="1:19" ht="22.5" x14ac:dyDescent="0.25">
      <c r="A6937" s="89" t="s">
        <v>14420</v>
      </c>
      <c r="B6937" s="89" t="s">
        <v>13805</v>
      </c>
      <c r="C6937" s="89"/>
      <c r="D6937" s="89" t="s">
        <v>13491</v>
      </c>
      <c r="E6937" s="94" t="s">
        <v>4220</v>
      </c>
      <c r="F6937" s="95" t="s">
        <v>5180</v>
      </c>
      <c r="G6937" s="89" t="s">
        <v>110</v>
      </c>
      <c r="H6937" s="89" t="s">
        <v>14419</v>
      </c>
      <c r="I6937" s="96">
        <v>1</v>
      </c>
      <c r="J6937" s="97">
        <v>482</v>
      </c>
      <c r="K6937" s="98">
        <f t="shared" si="3678"/>
        <v>3586.31</v>
      </c>
      <c r="L6937" s="99">
        <f t="shared" si="3679"/>
        <v>1.0815399999999999</v>
      </c>
      <c r="M6937" s="100">
        <f t="shared" si="3680"/>
        <v>1.0590999999999999</v>
      </c>
      <c r="N6937" s="101">
        <f t="shared" si="3681"/>
        <v>0.97811300000000001</v>
      </c>
      <c r="O6937" s="100">
        <f t="shared" si="3682"/>
        <v>1</v>
      </c>
      <c r="P6937" s="98">
        <f t="shared" si="3683"/>
        <v>4018.06</v>
      </c>
      <c r="Q6937" s="97">
        <f t="shared" si="3684"/>
        <v>540.03</v>
      </c>
      <c r="R6937" s="97"/>
      <c r="S6937" s="97"/>
    </row>
    <row r="6938" spans="1:19" x14ac:dyDescent="0.25">
      <c r="A6938" s="89" t="s">
        <v>14421</v>
      </c>
      <c r="B6938" s="89" t="s">
        <v>13805</v>
      </c>
      <c r="C6938" s="89"/>
      <c r="D6938" s="89" t="s">
        <v>13493</v>
      </c>
      <c r="E6938" s="94" t="s">
        <v>7979</v>
      </c>
      <c r="F6938" s="95" t="s">
        <v>7980</v>
      </c>
      <c r="G6938" s="89" t="s">
        <v>81</v>
      </c>
      <c r="H6938" s="89" t="s">
        <v>14422</v>
      </c>
      <c r="I6938" s="96">
        <v>1</v>
      </c>
      <c r="J6938" s="97">
        <v>3215</v>
      </c>
      <c r="K6938" s="98">
        <f t="shared" si="3678"/>
        <v>4690.42</v>
      </c>
      <c r="L6938" s="99">
        <f t="shared" si="3679"/>
        <v>1.0815399999999999</v>
      </c>
      <c r="M6938" s="100">
        <f t="shared" si="3680"/>
        <v>1.0590999999999999</v>
      </c>
      <c r="N6938" s="101">
        <f t="shared" si="3681"/>
        <v>0.97811300000000001</v>
      </c>
      <c r="O6938" s="100">
        <f t="shared" si="3682"/>
        <v>1</v>
      </c>
      <c r="P6938" s="98">
        <f t="shared" si="3683"/>
        <v>5255.09</v>
      </c>
      <c r="Q6938" s="97">
        <f t="shared" si="3684"/>
        <v>3602.05</v>
      </c>
      <c r="R6938" s="97"/>
      <c r="S6938" s="97"/>
    </row>
    <row r="6939" spans="1:19" x14ac:dyDescent="0.25">
      <c r="A6939" s="72"/>
      <c r="B6939" s="77"/>
      <c r="C6939" s="77"/>
      <c r="D6939" s="77"/>
      <c r="E6939" s="76"/>
      <c r="F6939" s="76" t="s">
        <v>14423</v>
      </c>
      <c r="G6939" s="77"/>
      <c r="H6939" s="77"/>
      <c r="I6939" s="78"/>
      <c r="J6939" s="79">
        <f>J6940</f>
        <v>1761527</v>
      </c>
      <c r="K6939" s="98"/>
      <c r="L6939" s="99"/>
      <c r="M6939" s="100"/>
      <c r="N6939" s="101"/>
      <c r="O6939" s="100"/>
      <c r="P6939" s="98"/>
      <c r="Q6939" s="79">
        <f>Q6940</f>
        <v>1973597.52</v>
      </c>
      <c r="R6939" s="79">
        <f t="shared" ref="R6939:S6939" si="3685">R6940</f>
        <v>0</v>
      </c>
      <c r="S6939" s="79">
        <f t="shared" si="3685"/>
        <v>0</v>
      </c>
    </row>
    <row r="6940" spans="1:19" x14ac:dyDescent="0.25">
      <c r="A6940" s="82" t="s">
        <v>9564</v>
      </c>
      <c r="B6940" s="104"/>
      <c r="C6940" s="104"/>
      <c r="D6940" s="104"/>
      <c r="E6940" s="86"/>
      <c r="F6940" s="86" t="s">
        <v>14425</v>
      </c>
      <c r="G6940" s="82"/>
      <c r="H6940" s="82"/>
      <c r="I6940" s="87"/>
      <c r="J6940" s="88">
        <f>SUM(J6941:J6982)</f>
        <v>1761527</v>
      </c>
      <c r="K6940" s="98"/>
      <c r="L6940" s="99"/>
      <c r="M6940" s="100"/>
      <c r="N6940" s="101"/>
      <c r="O6940" s="100"/>
      <c r="P6940" s="98"/>
      <c r="Q6940" s="88">
        <f>SUM(Q6941:Q6982)</f>
        <v>1973597.52</v>
      </c>
      <c r="R6940" s="88">
        <f t="shared" ref="R6940:S6940" si="3686">SUM(R6941:R6982)</f>
        <v>0</v>
      </c>
      <c r="S6940" s="88">
        <f t="shared" si="3686"/>
        <v>0</v>
      </c>
    </row>
    <row r="6941" spans="1:19" x14ac:dyDescent="0.25">
      <c r="A6941" s="89"/>
      <c r="B6941" s="90"/>
      <c r="C6941" s="90"/>
      <c r="D6941" s="91"/>
      <c r="E6941" s="92"/>
      <c r="F6941" s="92" t="s">
        <v>14426</v>
      </c>
      <c r="G6941" s="91"/>
      <c r="H6941" s="91"/>
      <c r="I6941" s="93">
        <v>1</v>
      </c>
      <c r="J6941" s="91"/>
      <c r="K6941" s="98"/>
      <c r="L6941" s="99"/>
      <c r="M6941" s="100"/>
      <c r="N6941" s="101"/>
      <c r="O6941" s="100"/>
      <c r="P6941" s="98"/>
      <c r="Q6941" s="91"/>
      <c r="R6941" s="91"/>
      <c r="S6941" s="91"/>
    </row>
    <row r="6942" spans="1:19" ht="22.5" x14ac:dyDescent="0.25">
      <c r="A6942" s="89" t="s">
        <v>14427</v>
      </c>
      <c r="B6942" s="89" t="s">
        <v>14428</v>
      </c>
      <c r="C6942" s="89"/>
      <c r="D6942" s="89" t="s">
        <v>12</v>
      </c>
      <c r="E6942" s="94" t="s">
        <v>137</v>
      </c>
      <c r="F6942" s="95" t="s">
        <v>694</v>
      </c>
      <c r="G6942" s="89" t="s">
        <v>37</v>
      </c>
      <c r="H6942" s="89" t="s">
        <v>3319</v>
      </c>
      <c r="I6942" s="96">
        <v>1</v>
      </c>
      <c r="J6942" s="97">
        <v>11265</v>
      </c>
      <c r="K6942" s="98">
        <f t="shared" ref="K6942:K6948" si="3687">J6942/H6942</f>
        <v>88007.81</v>
      </c>
      <c r="L6942" s="99">
        <f t="shared" ref="L6942:L6948" si="3688">$L$8</f>
        <v>1.0815399999999999</v>
      </c>
      <c r="M6942" s="100">
        <f t="shared" ref="M6942:M6948" si="3689">$M$8</f>
        <v>1.0590999999999999</v>
      </c>
      <c r="N6942" s="101">
        <f t="shared" ref="N6942:N6948" si="3690">$N$8</f>
        <v>0.97811300000000001</v>
      </c>
      <c r="O6942" s="100">
        <f t="shared" ref="O6942:O6948" si="3691">$O$8</f>
        <v>1</v>
      </c>
      <c r="P6942" s="98">
        <f>K6942*L6942*M6942*N6942*O6942</f>
        <v>98602.93</v>
      </c>
      <c r="Q6942" s="97">
        <f t="shared" ref="Q6942:Q6948" si="3692">H6942*P6942</f>
        <v>12621.18</v>
      </c>
      <c r="R6942" s="97"/>
      <c r="S6942" s="97"/>
    </row>
    <row r="6943" spans="1:19" ht="22.5" x14ac:dyDescent="0.25">
      <c r="A6943" s="89" t="s">
        <v>14429</v>
      </c>
      <c r="B6943" s="89" t="s">
        <v>14428</v>
      </c>
      <c r="C6943" s="89"/>
      <c r="D6943" s="89" t="s">
        <v>24</v>
      </c>
      <c r="E6943" s="94" t="s">
        <v>31</v>
      </c>
      <c r="F6943" s="95" t="s">
        <v>32</v>
      </c>
      <c r="G6943" s="89" t="s">
        <v>27</v>
      </c>
      <c r="H6943" s="89" t="s">
        <v>14430</v>
      </c>
      <c r="I6943" s="96">
        <v>1</v>
      </c>
      <c r="J6943" s="97">
        <v>150088</v>
      </c>
      <c r="K6943" s="98">
        <f t="shared" si="3687"/>
        <v>689.74</v>
      </c>
      <c r="L6943" s="99">
        <f t="shared" si="3688"/>
        <v>1.0815399999999999</v>
      </c>
      <c r="M6943" s="100">
        <f t="shared" si="3689"/>
        <v>1.0590999999999999</v>
      </c>
      <c r="N6943" s="101">
        <f t="shared" si="3690"/>
        <v>0.97811300000000001</v>
      </c>
      <c r="O6943" s="100">
        <f t="shared" si="3691"/>
        <v>1</v>
      </c>
      <c r="P6943" s="98">
        <f>K6943*L6943*M6943*N6943*O6943+0.01</f>
        <v>772.79</v>
      </c>
      <c r="Q6943" s="97">
        <f t="shared" si="3692"/>
        <v>168159.1</v>
      </c>
      <c r="R6943" s="97"/>
      <c r="S6943" s="97"/>
    </row>
    <row r="6944" spans="1:19" x14ac:dyDescent="0.25">
      <c r="A6944" s="89" t="s">
        <v>14431</v>
      </c>
      <c r="B6944" s="89" t="s">
        <v>14428</v>
      </c>
      <c r="C6944" s="89"/>
      <c r="D6944" s="89" t="s">
        <v>30</v>
      </c>
      <c r="E6944" s="94" t="s">
        <v>552</v>
      </c>
      <c r="F6944" s="95" t="s">
        <v>2174</v>
      </c>
      <c r="G6944" s="89" t="s">
        <v>81</v>
      </c>
      <c r="H6944" s="89" t="s">
        <v>126</v>
      </c>
      <c r="I6944" s="96">
        <v>1</v>
      </c>
      <c r="J6944" s="97">
        <v>56099</v>
      </c>
      <c r="K6944" s="98">
        <f t="shared" si="3687"/>
        <v>2157.65</v>
      </c>
      <c r="L6944" s="99">
        <f t="shared" si="3688"/>
        <v>1.0815399999999999</v>
      </c>
      <c r="M6944" s="100">
        <f t="shared" si="3689"/>
        <v>1.0590999999999999</v>
      </c>
      <c r="N6944" s="101">
        <f t="shared" si="3690"/>
        <v>0.97811300000000001</v>
      </c>
      <c r="O6944" s="100">
        <f t="shared" si="3691"/>
        <v>1</v>
      </c>
      <c r="P6944" s="98">
        <f>K6944*L6944*M6944*N6944*O6944</f>
        <v>2417.41</v>
      </c>
      <c r="Q6944" s="97">
        <f t="shared" si="3692"/>
        <v>62852.66</v>
      </c>
      <c r="R6944" s="97"/>
      <c r="S6944" s="97"/>
    </row>
    <row r="6945" spans="1:19" ht="22.5" x14ac:dyDescent="0.25">
      <c r="A6945" s="89" t="s">
        <v>14432</v>
      </c>
      <c r="B6945" s="89" t="s">
        <v>14428</v>
      </c>
      <c r="C6945" s="89"/>
      <c r="D6945" s="89" t="s">
        <v>34</v>
      </c>
      <c r="E6945" s="94" t="s">
        <v>12087</v>
      </c>
      <c r="F6945" s="95" t="s">
        <v>12088</v>
      </c>
      <c r="G6945" s="89" t="s">
        <v>81</v>
      </c>
      <c r="H6945" s="89" t="s">
        <v>14433</v>
      </c>
      <c r="I6945" s="96">
        <v>1</v>
      </c>
      <c r="J6945" s="97">
        <v>6126</v>
      </c>
      <c r="K6945" s="98">
        <f t="shared" si="3687"/>
        <v>196.35</v>
      </c>
      <c r="L6945" s="99">
        <f t="shared" si="3688"/>
        <v>1.0815399999999999</v>
      </c>
      <c r="M6945" s="100">
        <f t="shared" si="3689"/>
        <v>1.0590999999999999</v>
      </c>
      <c r="N6945" s="101">
        <f t="shared" si="3690"/>
        <v>0.97811300000000001</v>
      </c>
      <c r="O6945" s="100">
        <f t="shared" si="3691"/>
        <v>1</v>
      </c>
      <c r="P6945" s="98">
        <f>K6945*L6945*M6945*N6945*O6945</f>
        <v>219.99</v>
      </c>
      <c r="Q6945" s="97">
        <f t="shared" si="3692"/>
        <v>6863.69</v>
      </c>
      <c r="R6945" s="97"/>
      <c r="S6945" s="97"/>
    </row>
    <row r="6946" spans="1:19" ht="22.5" x14ac:dyDescent="0.25">
      <c r="A6946" s="89" t="s">
        <v>14434</v>
      </c>
      <c r="B6946" s="89" t="s">
        <v>14428</v>
      </c>
      <c r="C6946" s="89"/>
      <c r="D6946" s="89" t="s">
        <v>40</v>
      </c>
      <c r="E6946" s="94" t="s">
        <v>5521</v>
      </c>
      <c r="F6946" s="95" t="s">
        <v>14435</v>
      </c>
      <c r="G6946" s="89" t="s">
        <v>37</v>
      </c>
      <c r="H6946" s="89" t="s">
        <v>12724</v>
      </c>
      <c r="I6946" s="96">
        <v>1</v>
      </c>
      <c r="J6946" s="97">
        <v>370</v>
      </c>
      <c r="K6946" s="98">
        <f t="shared" si="3687"/>
        <v>4252.87</v>
      </c>
      <c r="L6946" s="99">
        <f t="shared" si="3688"/>
        <v>1.0815399999999999</v>
      </c>
      <c r="M6946" s="100">
        <f t="shared" si="3689"/>
        <v>1.0590999999999999</v>
      </c>
      <c r="N6946" s="101">
        <f t="shared" si="3690"/>
        <v>0.97811300000000001</v>
      </c>
      <c r="O6946" s="100">
        <f t="shared" si="3691"/>
        <v>1</v>
      </c>
      <c r="P6946" s="98">
        <f>K6946*L6946*M6946*N6946*O6946</f>
        <v>4764.87</v>
      </c>
      <c r="Q6946" s="97">
        <f t="shared" si="3692"/>
        <v>414.54</v>
      </c>
      <c r="R6946" s="97"/>
      <c r="S6946" s="97"/>
    </row>
    <row r="6947" spans="1:19" ht="22.5" x14ac:dyDescent="0.25">
      <c r="A6947" s="89" t="s">
        <v>14436</v>
      </c>
      <c r="B6947" s="89" t="s">
        <v>14428</v>
      </c>
      <c r="C6947" s="89"/>
      <c r="D6947" s="89" t="s">
        <v>43</v>
      </c>
      <c r="E6947" s="94" t="s">
        <v>14437</v>
      </c>
      <c r="F6947" s="95" t="s">
        <v>14438</v>
      </c>
      <c r="G6947" s="89" t="s">
        <v>81</v>
      </c>
      <c r="H6947" s="89" t="s">
        <v>14439</v>
      </c>
      <c r="I6947" s="96">
        <v>1</v>
      </c>
      <c r="J6947" s="97">
        <v>51612</v>
      </c>
      <c r="K6947" s="98">
        <f t="shared" si="3687"/>
        <v>494.37</v>
      </c>
      <c r="L6947" s="99">
        <f t="shared" si="3688"/>
        <v>1.0815399999999999</v>
      </c>
      <c r="M6947" s="100">
        <f t="shared" si="3689"/>
        <v>1.0590999999999999</v>
      </c>
      <c r="N6947" s="101">
        <f t="shared" si="3690"/>
        <v>0.97811300000000001</v>
      </c>
      <c r="O6947" s="100">
        <f t="shared" si="3691"/>
        <v>1</v>
      </c>
      <c r="P6947" s="98">
        <f>K6947*L6947*M6947*N6947*O6947</f>
        <v>553.89</v>
      </c>
      <c r="Q6947" s="97">
        <f t="shared" si="3692"/>
        <v>57826.12</v>
      </c>
      <c r="R6947" s="97"/>
      <c r="S6947" s="97"/>
    </row>
    <row r="6948" spans="1:19" x14ac:dyDescent="0.25">
      <c r="A6948" s="89" t="s">
        <v>14440</v>
      </c>
      <c r="B6948" s="89" t="s">
        <v>14428</v>
      </c>
      <c r="C6948" s="89"/>
      <c r="D6948" s="89" t="s">
        <v>48</v>
      </c>
      <c r="E6948" s="94" t="s">
        <v>49</v>
      </c>
      <c r="F6948" s="95" t="s">
        <v>50</v>
      </c>
      <c r="G6948" s="89" t="s">
        <v>51</v>
      </c>
      <c r="H6948" s="89" t="s">
        <v>14441</v>
      </c>
      <c r="I6948" s="96">
        <v>1</v>
      </c>
      <c r="J6948" s="97">
        <v>11069</v>
      </c>
      <c r="K6948" s="98">
        <f t="shared" si="3687"/>
        <v>12722.99</v>
      </c>
      <c r="L6948" s="99">
        <f t="shared" si="3688"/>
        <v>1.0815399999999999</v>
      </c>
      <c r="M6948" s="100">
        <f t="shared" si="3689"/>
        <v>1.0590999999999999</v>
      </c>
      <c r="N6948" s="101">
        <f t="shared" si="3690"/>
        <v>0.97811300000000001</v>
      </c>
      <c r="O6948" s="100">
        <f t="shared" si="3691"/>
        <v>1</v>
      </c>
      <c r="P6948" s="98">
        <f>K6948*L6948*M6948*N6948*O6948</f>
        <v>14254.69</v>
      </c>
      <c r="Q6948" s="97">
        <f t="shared" si="3692"/>
        <v>12401.58</v>
      </c>
      <c r="R6948" s="97"/>
      <c r="S6948" s="97"/>
    </row>
    <row r="6949" spans="1:19" x14ac:dyDescent="0.25">
      <c r="A6949" s="89"/>
      <c r="B6949" s="90"/>
      <c r="C6949" s="90"/>
      <c r="D6949" s="91"/>
      <c r="E6949" s="92"/>
      <c r="F6949" s="92" t="s">
        <v>14442</v>
      </c>
      <c r="G6949" s="91"/>
      <c r="H6949" s="91"/>
      <c r="I6949" s="93">
        <v>1</v>
      </c>
      <c r="J6949" s="91"/>
      <c r="K6949" s="98"/>
      <c r="L6949" s="99"/>
      <c r="M6949" s="100"/>
      <c r="N6949" s="101"/>
      <c r="O6949" s="100"/>
      <c r="P6949" s="98"/>
      <c r="Q6949" s="91"/>
      <c r="R6949" s="91"/>
      <c r="S6949" s="91"/>
    </row>
    <row r="6950" spans="1:19" ht="22.5" x14ac:dyDescent="0.25">
      <c r="A6950" s="89" t="s">
        <v>14443</v>
      </c>
      <c r="B6950" s="89" t="s">
        <v>14428</v>
      </c>
      <c r="C6950" s="89"/>
      <c r="D6950" s="89" t="s">
        <v>55</v>
      </c>
      <c r="E6950" s="94" t="s">
        <v>14444</v>
      </c>
      <c r="F6950" s="95" t="s">
        <v>14445</v>
      </c>
      <c r="G6950" s="89" t="s">
        <v>81</v>
      </c>
      <c r="H6950" s="89" t="s">
        <v>14446</v>
      </c>
      <c r="I6950" s="96">
        <v>1</v>
      </c>
      <c r="J6950" s="97">
        <v>26993</v>
      </c>
      <c r="K6950" s="98">
        <f t="shared" ref="K6950:K6958" si="3693">J6950/H6950</f>
        <v>12269.55</v>
      </c>
      <c r="L6950" s="99">
        <f t="shared" ref="L6950:L6958" si="3694">$L$8</f>
        <v>1.0815399999999999</v>
      </c>
      <c r="M6950" s="100">
        <f t="shared" ref="M6950:M6958" si="3695">$M$8</f>
        <v>1.0590999999999999</v>
      </c>
      <c r="N6950" s="101">
        <f t="shared" ref="N6950:N6958" si="3696">$N$8</f>
        <v>0.97811300000000001</v>
      </c>
      <c r="O6950" s="100">
        <f t="shared" ref="O6950:O6958" si="3697">$O$8</f>
        <v>1</v>
      </c>
      <c r="P6950" s="98">
        <f t="shared" ref="P6950:P6958" si="3698">K6950*L6950*M6950*N6950*O6950</f>
        <v>13746.66</v>
      </c>
      <c r="Q6950" s="97">
        <f t="shared" ref="Q6950:Q6958" si="3699">H6950*P6950</f>
        <v>30242.65</v>
      </c>
      <c r="R6950" s="97"/>
      <c r="S6950" s="97"/>
    </row>
    <row r="6951" spans="1:19" ht="22.5" x14ac:dyDescent="0.25">
      <c r="A6951" s="89" t="s">
        <v>14447</v>
      </c>
      <c r="B6951" s="89" t="s">
        <v>14428</v>
      </c>
      <c r="C6951" s="89"/>
      <c r="D6951" s="89" t="s">
        <v>58</v>
      </c>
      <c r="E6951" s="94" t="s">
        <v>14448</v>
      </c>
      <c r="F6951" s="95" t="s">
        <v>14449</v>
      </c>
      <c r="G6951" s="89" t="s">
        <v>648</v>
      </c>
      <c r="H6951" s="89" t="s">
        <v>34</v>
      </c>
      <c r="I6951" s="96">
        <v>1</v>
      </c>
      <c r="J6951" s="97">
        <v>20462</v>
      </c>
      <c r="K6951" s="98">
        <f t="shared" si="3693"/>
        <v>5115.5</v>
      </c>
      <c r="L6951" s="99">
        <f t="shared" si="3694"/>
        <v>1.0815399999999999</v>
      </c>
      <c r="M6951" s="100">
        <f t="shared" si="3695"/>
        <v>1.0590999999999999</v>
      </c>
      <c r="N6951" s="101">
        <f t="shared" si="3696"/>
        <v>0.97811300000000001</v>
      </c>
      <c r="O6951" s="100">
        <f t="shared" si="3697"/>
        <v>1</v>
      </c>
      <c r="P6951" s="98">
        <f t="shared" si="3698"/>
        <v>5731.35</v>
      </c>
      <c r="Q6951" s="97">
        <f t="shared" si="3699"/>
        <v>22925.4</v>
      </c>
      <c r="R6951" s="97"/>
      <c r="S6951" s="97"/>
    </row>
    <row r="6952" spans="1:19" x14ac:dyDescent="0.25">
      <c r="A6952" s="89" t="s">
        <v>14450</v>
      </c>
      <c r="B6952" s="89" t="s">
        <v>14428</v>
      </c>
      <c r="C6952" s="89"/>
      <c r="D6952" s="89" t="s">
        <v>60</v>
      </c>
      <c r="E6952" s="94" t="s">
        <v>570</v>
      </c>
      <c r="F6952" s="95" t="s">
        <v>571</v>
      </c>
      <c r="G6952" s="89" t="s">
        <v>51</v>
      </c>
      <c r="H6952" s="89" t="s">
        <v>11033</v>
      </c>
      <c r="I6952" s="96">
        <v>1</v>
      </c>
      <c r="J6952" s="97">
        <v>2933</v>
      </c>
      <c r="K6952" s="98">
        <f t="shared" si="3693"/>
        <v>154368.42000000001</v>
      </c>
      <c r="L6952" s="99">
        <f t="shared" si="3694"/>
        <v>1.0815399999999999</v>
      </c>
      <c r="M6952" s="100">
        <f t="shared" si="3695"/>
        <v>1.0590999999999999</v>
      </c>
      <c r="N6952" s="101">
        <f t="shared" si="3696"/>
        <v>0.97811300000000001</v>
      </c>
      <c r="O6952" s="100">
        <f t="shared" si="3697"/>
        <v>1</v>
      </c>
      <c r="P6952" s="98">
        <f t="shared" si="3698"/>
        <v>172952.58</v>
      </c>
      <c r="Q6952" s="97">
        <f t="shared" si="3699"/>
        <v>3286.1</v>
      </c>
      <c r="R6952" s="97"/>
      <c r="S6952" s="97"/>
    </row>
    <row r="6953" spans="1:19" ht="22.5" x14ac:dyDescent="0.25">
      <c r="A6953" s="89" t="s">
        <v>14451</v>
      </c>
      <c r="B6953" s="89" t="s">
        <v>14428</v>
      </c>
      <c r="C6953" s="89"/>
      <c r="D6953" s="89" t="s">
        <v>65</v>
      </c>
      <c r="E6953" s="94" t="s">
        <v>10532</v>
      </c>
      <c r="F6953" s="95" t="s">
        <v>10533</v>
      </c>
      <c r="G6953" s="89" t="s">
        <v>81</v>
      </c>
      <c r="H6953" s="89" t="s">
        <v>14452</v>
      </c>
      <c r="I6953" s="96">
        <v>1</v>
      </c>
      <c r="J6953" s="97">
        <v>7349</v>
      </c>
      <c r="K6953" s="98">
        <f t="shared" si="3693"/>
        <v>3792.05</v>
      </c>
      <c r="L6953" s="99">
        <f t="shared" si="3694"/>
        <v>1.0815399999999999</v>
      </c>
      <c r="M6953" s="100">
        <f t="shared" si="3695"/>
        <v>1.0590999999999999</v>
      </c>
      <c r="N6953" s="101">
        <f t="shared" si="3696"/>
        <v>0.97811300000000001</v>
      </c>
      <c r="O6953" s="100">
        <f t="shared" si="3697"/>
        <v>1</v>
      </c>
      <c r="P6953" s="98">
        <f t="shared" si="3698"/>
        <v>4248.57</v>
      </c>
      <c r="Q6953" s="97">
        <f t="shared" si="3699"/>
        <v>8233.73</v>
      </c>
      <c r="R6953" s="97"/>
      <c r="S6953" s="97"/>
    </row>
    <row r="6954" spans="1:19" x14ac:dyDescent="0.25">
      <c r="A6954" s="89" t="s">
        <v>14453</v>
      </c>
      <c r="B6954" s="89" t="s">
        <v>14428</v>
      </c>
      <c r="C6954" s="89"/>
      <c r="D6954" s="89" t="s">
        <v>68</v>
      </c>
      <c r="E6954" s="94" t="s">
        <v>747</v>
      </c>
      <c r="F6954" s="95" t="s">
        <v>748</v>
      </c>
      <c r="G6954" s="89" t="s">
        <v>51</v>
      </c>
      <c r="H6954" s="89" t="s">
        <v>12768</v>
      </c>
      <c r="I6954" s="96">
        <v>1</v>
      </c>
      <c r="J6954" s="97">
        <v>22565</v>
      </c>
      <c r="K6954" s="98">
        <f t="shared" si="3693"/>
        <v>208935.19</v>
      </c>
      <c r="L6954" s="99">
        <f t="shared" si="3694"/>
        <v>1.0815399999999999</v>
      </c>
      <c r="M6954" s="100">
        <f t="shared" si="3695"/>
        <v>1.0590999999999999</v>
      </c>
      <c r="N6954" s="101">
        <f t="shared" si="3696"/>
        <v>0.97811300000000001</v>
      </c>
      <c r="O6954" s="100">
        <f t="shared" si="3697"/>
        <v>1</v>
      </c>
      <c r="P6954" s="98">
        <f t="shared" si="3698"/>
        <v>234088.55</v>
      </c>
      <c r="Q6954" s="97">
        <f t="shared" si="3699"/>
        <v>25281.56</v>
      </c>
      <c r="R6954" s="97"/>
      <c r="S6954" s="97"/>
    </row>
    <row r="6955" spans="1:19" ht="22.5" x14ac:dyDescent="0.25">
      <c r="A6955" s="89" t="s">
        <v>14454</v>
      </c>
      <c r="B6955" s="89" t="s">
        <v>14428</v>
      </c>
      <c r="C6955" s="89"/>
      <c r="D6955" s="89" t="s">
        <v>70</v>
      </c>
      <c r="E6955" s="94" t="s">
        <v>14455</v>
      </c>
      <c r="F6955" s="95" t="s">
        <v>14456</v>
      </c>
      <c r="G6955" s="89" t="s">
        <v>81</v>
      </c>
      <c r="H6955" s="89" t="s">
        <v>14457</v>
      </c>
      <c r="I6955" s="96">
        <v>1</v>
      </c>
      <c r="J6955" s="97">
        <v>54734</v>
      </c>
      <c r="K6955" s="98">
        <f t="shared" si="3693"/>
        <v>4993.07</v>
      </c>
      <c r="L6955" s="99">
        <f t="shared" si="3694"/>
        <v>1.0815399999999999</v>
      </c>
      <c r="M6955" s="100">
        <f t="shared" si="3695"/>
        <v>1.0590999999999999</v>
      </c>
      <c r="N6955" s="101">
        <f t="shared" si="3696"/>
        <v>0.97811300000000001</v>
      </c>
      <c r="O6955" s="100">
        <f t="shared" si="3697"/>
        <v>1</v>
      </c>
      <c r="P6955" s="98">
        <f t="shared" si="3698"/>
        <v>5594.18</v>
      </c>
      <c r="Q6955" s="97">
        <f t="shared" si="3699"/>
        <v>61323.4</v>
      </c>
      <c r="R6955" s="97"/>
      <c r="S6955" s="97"/>
    </row>
    <row r="6956" spans="1:19" ht="22.5" x14ac:dyDescent="0.25">
      <c r="A6956" s="89" t="s">
        <v>14458</v>
      </c>
      <c r="B6956" s="89" t="s">
        <v>14428</v>
      </c>
      <c r="C6956" s="89"/>
      <c r="D6956" s="89" t="s">
        <v>73</v>
      </c>
      <c r="E6956" s="94" t="s">
        <v>738</v>
      </c>
      <c r="F6956" s="95" t="s">
        <v>739</v>
      </c>
      <c r="G6956" s="89" t="s">
        <v>502</v>
      </c>
      <c r="H6956" s="89" t="s">
        <v>14459</v>
      </c>
      <c r="I6956" s="96">
        <v>1</v>
      </c>
      <c r="J6956" s="97">
        <v>21336</v>
      </c>
      <c r="K6956" s="98">
        <f t="shared" si="3693"/>
        <v>30308.11</v>
      </c>
      <c r="L6956" s="99">
        <f t="shared" si="3694"/>
        <v>1.0815399999999999</v>
      </c>
      <c r="M6956" s="100">
        <f t="shared" si="3695"/>
        <v>1.0590999999999999</v>
      </c>
      <c r="N6956" s="101">
        <f t="shared" si="3696"/>
        <v>0.97811300000000001</v>
      </c>
      <c r="O6956" s="100">
        <f t="shared" si="3697"/>
        <v>1</v>
      </c>
      <c r="P6956" s="98">
        <f t="shared" si="3698"/>
        <v>33956.85</v>
      </c>
      <c r="Q6956" s="97">
        <f t="shared" si="3699"/>
        <v>23904.6</v>
      </c>
      <c r="R6956" s="97"/>
      <c r="S6956" s="97"/>
    </row>
    <row r="6957" spans="1:19" ht="22.5" x14ac:dyDescent="0.25">
      <c r="A6957" s="89" t="s">
        <v>14460</v>
      </c>
      <c r="B6957" s="89" t="s">
        <v>14428</v>
      </c>
      <c r="C6957" s="89"/>
      <c r="D6957" s="89" t="s">
        <v>75</v>
      </c>
      <c r="E6957" s="94" t="s">
        <v>4030</v>
      </c>
      <c r="F6957" s="95" t="s">
        <v>4031</v>
      </c>
      <c r="G6957" s="89" t="s">
        <v>502</v>
      </c>
      <c r="H6957" s="89" t="s">
        <v>14461</v>
      </c>
      <c r="I6957" s="96">
        <v>1</v>
      </c>
      <c r="J6957" s="97">
        <v>3580</v>
      </c>
      <c r="K6957" s="98">
        <f t="shared" si="3693"/>
        <v>31502.99</v>
      </c>
      <c r="L6957" s="99">
        <f t="shared" si="3694"/>
        <v>1.0815399999999999</v>
      </c>
      <c r="M6957" s="100">
        <f t="shared" si="3695"/>
        <v>1.0590999999999999</v>
      </c>
      <c r="N6957" s="101">
        <f t="shared" si="3696"/>
        <v>0.97811300000000001</v>
      </c>
      <c r="O6957" s="100">
        <f t="shared" si="3697"/>
        <v>1</v>
      </c>
      <c r="P6957" s="98">
        <f t="shared" si="3698"/>
        <v>35295.58</v>
      </c>
      <c r="Q6957" s="97">
        <f t="shared" si="3699"/>
        <v>4010.99</v>
      </c>
      <c r="R6957" s="97"/>
      <c r="S6957" s="97"/>
    </row>
    <row r="6958" spans="1:19" x14ac:dyDescent="0.25">
      <c r="A6958" s="89" t="s">
        <v>14462</v>
      </c>
      <c r="B6958" s="89" t="s">
        <v>14428</v>
      </c>
      <c r="C6958" s="89"/>
      <c r="D6958" s="89" t="s">
        <v>87</v>
      </c>
      <c r="E6958" s="94" t="s">
        <v>781</v>
      </c>
      <c r="F6958" s="95" t="s">
        <v>782</v>
      </c>
      <c r="G6958" s="89" t="s">
        <v>502</v>
      </c>
      <c r="H6958" s="89" t="s">
        <v>14463</v>
      </c>
      <c r="I6958" s="96">
        <v>1</v>
      </c>
      <c r="J6958" s="97">
        <v>2481</v>
      </c>
      <c r="K6958" s="98">
        <f t="shared" si="3693"/>
        <v>32623.27</v>
      </c>
      <c r="L6958" s="99">
        <f t="shared" si="3694"/>
        <v>1.0815399999999999</v>
      </c>
      <c r="M6958" s="100">
        <f t="shared" si="3695"/>
        <v>1.0590999999999999</v>
      </c>
      <c r="N6958" s="101">
        <f t="shared" si="3696"/>
        <v>0.97811300000000001</v>
      </c>
      <c r="O6958" s="100">
        <f t="shared" si="3697"/>
        <v>1</v>
      </c>
      <c r="P6958" s="98">
        <f t="shared" si="3698"/>
        <v>36550.730000000003</v>
      </c>
      <c r="Q6958" s="97">
        <f t="shared" si="3699"/>
        <v>2779.68</v>
      </c>
      <c r="R6958" s="97"/>
      <c r="S6958" s="97"/>
    </row>
    <row r="6959" spans="1:19" x14ac:dyDescent="0.25">
      <c r="A6959" s="89"/>
      <c r="B6959" s="90"/>
      <c r="C6959" s="90"/>
      <c r="D6959" s="91"/>
      <c r="E6959" s="92"/>
      <c r="F6959" s="92" t="s">
        <v>14464</v>
      </c>
      <c r="G6959" s="91"/>
      <c r="H6959" s="91"/>
      <c r="I6959" s="93">
        <v>1</v>
      </c>
      <c r="J6959" s="91"/>
      <c r="K6959" s="98"/>
      <c r="L6959" s="99"/>
      <c r="M6959" s="100"/>
      <c r="N6959" s="101"/>
      <c r="O6959" s="100"/>
      <c r="P6959" s="98"/>
      <c r="Q6959" s="91"/>
      <c r="R6959" s="91"/>
      <c r="S6959" s="91"/>
    </row>
    <row r="6960" spans="1:19" ht="22.5" x14ac:dyDescent="0.25">
      <c r="A6960" s="89" t="s">
        <v>14465</v>
      </c>
      <c r="B6960" s="89" t="s">
        <v>14428</v>
      </c>
      <c r="C6960" s="89"/>
      <c r="D6960" s="89" t="s">
        <v>89</v>
      </c>
      <c r="E6960" s="94" t="s">
        <v>762</v>
      </c>
      <c r="F6960" s="95" t="s">
        <v>763</v>
      </c>
      <c r="G6960" s="89" t="s">
        <v>51</v>
      </c>
      <c r="H6960" s="89" t="s">
        <v>8927</v>
      </c>
      <c r="I6960" s="96">
        <v>1</v>
      </c>
      <c r="J6960" s="97">
        <v>32159</v>
      </c>
      <c r="K6960" s="98">
        <f t="shared" ref="K6960:K6969" si="3700">J6960/H6960</f>
        <v>918828.57</v>
      </c>
      <c r="L6960" s="99">
        <f t="shared" ref="L6960:L6969" si="3701">$L$8</f>
        <v>1.0815399999999999</v>
      </c>
      <c r="M6960" s="100">
        <f t="shared" ref="M6960:M6969" si="3702">$M$8</f>
        <v>1.0590999999999999</v>
      </c>
      <c r="N6960" s="101">
        <f t="shared" ref="N6960:N6969" si="3703">$N$8</f>
        <v>0.97811300000000001</v>
      </c>
      <c r="O6960" s="100">
        <f t="shared" ref="O6960:O6969" si="3704">$O$8</f>
        <v>1</v>
      </c>
      <c r="P6960" s="98">
        <f t="shared" ref="P6960:P6969" si="3705">K6960*L6960*M6960*N6960*O6960</f>
        <v>1029444.83</v>
      </c>
      <c r="Q6960" s="97">
        <f t="shared" ref="Q6960:Q6969" si="3706">H6960*P6960</f>
        <v>36030.57</v>
      </c>
      <c r="R6960" s="97"/>
      <c r="S6960" s="97"/>
    </row>
    <row r="6961" spans="1:19" ht="22.5" x14ac:dyDescent="0.25">
      <c r="A6961" s="89" t="s">
        <v>14466</v>
      </c>
      <c r="B6961" s="89" t="s">
        <v>14428</v>
      </c>
      <c r="C6961" s="89"/>
      <c r="D6961" s="89" t="s">
        <v>90</v>
      </c>
      <c r="E6961" s="94" t="s">
        <v>14455</v>
      </c>
      <c r="F6961" s="95" t="s">
        <v>14456</v>
      </c>
      <c r="G6961" s="89" t="s">
        <v>81</v>
      </c>
      <c r="H6961" s="89" t="s">
        <v>3145</v>
      </c>
      <c r="I6961" s="96">
        <v>1</v>
      </c>
      <c r="J6961" s="97">
        <v>17725</v>
      </c>
      <c r="K6961" s="98">
        <f t="shared" si="3700"/>
        <v>4992.96</v>
      </c>
      <c r="L6961" s="99">
        <f t="shared" si="3701"/>
        <v>1.0815399999999999</v>
      </c>
      <c r="M6961" s="100">
        <f t="shared" si="3702"/>
        <v>1.0590999999999999</v>
      </c>
      <c r="N6961" s="101">
        <f t="shared" si="3703"/>
        <v>0.97811300000000001</v>
      </c>
      <c r="O6961" s="100">
        <f t="shared" si="3704"/>
        <v>1</v>
      </c>
      <c r="P6961" s="98">
        <f t="shared" si="3705"/>
        <v>5594.05</v>
      </c>
      <c r="Q6961" s="97">
        <f t="shared" si="3706"/>
        <v>19858.88</v>
      </c>
      <c r="R6961" s="97"/>
      <c r="S6961" s="97"/>
    </row>
    <row r="6962" spans="1:19" ht="22.5" x14ac:dyDescent="0.25">
      <c r="A6962" s="89" t="s">
        <v>14467</v>
      </c>
      <c r="B6962" s="89" t="s">
        <v>14428</v>
      </c>
      <c r="C6962" s="89"/>
      <c r="D6962" s="89" t="s">
        <v>91</v>
      </c>
      <c r="E6962" s="94" t="s">
        <v>738</v>
      </c>
      <c r="F6962" s="95" t="s">
        <v>739</v>
      </c>
      <c r="G6962" s="89" t="s">
        <v>502</v>
      </c>
      <c r="H6962" s="89" t="s">
        <v>14468</v>
      </c>
      <c r="I6962" s="96">
        <v>1</v>
      </c>
      <c r="J6962" s="97">
        <v>3717</v>
      </c>
      <c r="K6962" s="98">
        <f t="shared" si="3700"/>
        <v>30305.75</v>
      </c>
      <c r="L6962" s="99">
        <f t="shared" si="3701"/>
        <v>1.0815399999999999</v>
      </c>
      <c r="M6962" s="100">
        <f t="shared" si="3702"/>
        <v>1.0590999999999999</v>
      </c>
      <c r="N6962" s="101">
        <f t="shared" si="3703"/>
        <v>0.97811300000000001</v>
      </c>
      <c r="O6962" s="100">
        <f t="shared" si="3704"/>
        <v>1</v>
      </c>
      <c r="P6962" s="98">
        <f t="shared" si="3705"/>
        <v>33954.21</v>
      </c>
      <c r="Q6962" s="97">
        <f t="shared" si="3706"/>
        <v>4164.4799999999996</v>
      </c>
      <c r="R6962" s="97"/>
      <c r="S6962" s="97"/>
    </row>
    <row r="6963" spans="1:19" ht="22.5" x14ac:dyDescent="0.25">
      <c r="A6963" s="89" t="s">
        <v>14469</v>
      </c>
      <c r="B6963" s="89" t="s">
        <v>14428</v>
      </c>
      <c r="C6963" s="89"/>
      <c r="D6963" s="89" t="s">
        <v>101</v>
      </c>
      <c r="E6963" s="94" t="s">
        <v>4030</v>
      </c>
      <c r="F6963" s="95" t="s">
        <v>4031</v>
      </c>
      <c r="G6963" s="89" t="s">
        <v>502</v>
      </c>
      <c r="H6963" s="89" t="s">
        <v>14470</v>
      </c>
      <c r="I6963" s="96">
        <v>1</v>
      </c>
      <c r="J6963" s="97">
        <v>2331</v>
      </c>
      <c r="K6963" s="98">
        <f t="shared" si="3700"/>
        <v>31508.52</v>
      </c>
      <c r="L6963" s="99">
        <f t="shared" si="3701"/>
        <v>1.0815399999999999</v>
      </c>
      <c r="M6963" s="100">
        <f t="shared" si="3702"/>
        <v>1.0590999999999999</v>
      </c>
      <c r="N6963" s="101">
        <f t="shared" si="3703"/>
        <v>0.97811300000000001</v>
      </c>
      <c r="O6963" s="100">
        <f t="shared" si="3704"/>
        <v>1</v>
      </c>
      <c r="P6963" s="98">
        <f t="shared" si="3705"/>
        <v>35301.78</v>
      </c>
      <c r="Q6963" s="97">
        <f t="shared" si="3706"/>
        <v>2611.63</v>
      </c>
      <c r="R6963" s="97"/>
      <c r="S6963" s="97"/>
    </row>
    <row r="6964" spans="1:19" x14ac:dyDescent="0.25">
      <c r="A6964" s="89" t="s">
        <v>14471</v>
      </c>
      <c r="B6964" s="89" t="s">
        <v>14428</v>
      </c>
      <c r="C6964" s="89"/>
      <c r="D6964" s="89" t="s">
        <v>106</v>
      </c>
      <c r="E6964" s="94" t="s">
        <v>781</v>
      </c>
      <c r="F6964" s="95" t="s">
        <v>782</v>
      </c>
      <c r="G6964" s="89" t="s">
        <v>502</v>
      </c>
      <c r="H6964" s="89" t="s">
        <v>14472</v>
      </c>
      <c r="I6964" s="96">
        <v>1</v>
      </c>
      <c r="J6964" s="97">
        <v>698</v>
      </c>
      <c r="K6964" s="98">
        <f t="shared" si="3700"/>
        <v>32616.82</v>
      </c>
      <c r="L6964" s="99">
        <f t="shared" si="3701"/>
        <v>1.0815399999999999</v>
      </c>
      <c r="M6964" s="100">
        <f t="shared" si="3702"/>
        <v>1.0590999999999999</v>
      </c>
      <c r="N6964" s="101">
        <f t="shared" si="3703"/>
        <v>0.97811300000000001</v>
      </c>
      <c r="O6964" s="100">
        <f t="shared" si="3704"/>
        <v>1</v>
      </c>
      <c r="P6964" s="98">
        <f t="shared" si="3705"/>
        <v>36543.51</v>
      </c>
      <c r="Q6964" s="97">
        <f t="shared" si="3706"/>
        <v>782.03</v>
      </c>
      <c r="R6964" s="97"/>
      <c r="S6964" s="97"/>
    </row>
    <row r="6965" spans="1:19" x14ac:dyDescent="0.25">
      <c r="A6965" s="89" t="s">
        <v>14473</v>
      </c>
      <c r="B6965" s="89" t="s">
        <v>14428</v>
      </c>
      <c r="C6965" s="89"/>
      <c r="D6965" s="89" t="s">
        <v>107</v>
      </c>
      <c r="E6965" s="94" t="s">
        <v>823</v>
      </c>
      <c r="F6965" s="95" t="s">
        <v>824</v>
      </c>
      <c r="G6965" s="89" t="s">
        <v>502</v>
      </c>
      <c r="H6965" s="89" t="s">
        <v>14474</v>
      </c>
      <c r="I6965" s="96">
        <v>1</v>
      </c>
      <c r="J6965" s="97">
        <v>2026</v>
      </c>
      <c r="K6965" s="98">
        <f t="shared" si="3700"/>
        <v>17089.98</v>
      </c>
      <c r="L6965" s="99">
        <f t="shared" si="3701"/>
        <v>1.0815399999999999</v>
      </c>
      <c r="M6965" s="100">
        <f t="shared" si="3702"/>
        <v>1.0590999999999999</v>
      </c>
      <c r="N6965" s="101">
        <f t="shared" si="3703"/>
        <v>0.97811300000000001</v>
      </c>
      <c r="O6965" s="100">
        <f t="shared" si="3704"/>
        <v>1</v>
      </c>
      <c r="P6965" s="98">
        <f t="shared" si="3705"/>
        <v>19147.41</v>
      </c>
      <c r="Q6965" s="97">
        <f t="shared" si="3706"/>
        <v>2269.91</v>
      </c>
      <c r="R6965" s="97"/>
      <c r="S6965" s="97"/>
    </row>
    <row r="6966" spans="1:19" ht="33.75" x14ac:dyDescent="0.25">
      <c r="A6966" s="89" t="s">
        <v>14475</v>
      </c>
      <c r="B6966" s="89" t="s">
        <v>14428</v>
      </c>
      <c r="C6966" s="89"/>
      <c r="D6966" s="89" t="s">
        <v>108</v>
      </c>
      <c r="E6966" s="94" t="s">
        <v>14476</v>
      </c>
      <c r="F6966" s="95" t="s">
        <v>14477</v>
      </c>
      <c r="G6966" s="89" t="s">
        <v>502</v>
      </c>
      <c r="H6966" s="89" t="s">
        <v>14478</v>
      </c>
      <c r="I6966" s="96">
        <v>1</v>
      </c>
      <c r="J6966" s="97">
        <v>5293</v>
      </c>
      <c r="K6966" s="98">
        <f t="shared" si="3700"/>
        <v>44666.67</v>
      </c>
      <c r="L6966" s="99">
        <f t="shared" si="3701"/>
        <v>1.0815399999999999</v>
      </c>
      <c r="M6966" s="100">
        <f t="shared" si="3702"/>
        <v>1.0590999999999999</v>
      </c>
      <c r="N6966" s="101">
        <f t="shared" si="3703"/>
        <v>0.97811300000000001</v>
      </c>
      <c r="O6966" s="100">
        <f t="shared" si="3704"/>
        <v>1</v>
      </c>
      <c r="P6966" s="98">
        <f t="shared" si="3705"/>
        <v>50044.02</v>
      </c>
      <c r="Q6966" s="97">
        <f t="shared" si="3706"/>
        <v>5930.22</v>
      </c>
      <c r="R6966" s="97"/>
      <c r="S6966" s="97"/>
    </row>
    <row r="6967" spans="1:19" x14ac:dyDescent="0.25">
      <c r="A6967" s="89" t="s">
        <v>14479</v>
      </c>
      <c r="B6967" s="89" t="s">
        <v>14428</v>
      </c>
      <c r="C6967" s="89"/>
      <c r="D6967" s="89" t="s">
        <v>109</v>
      </c>
      <c r="E6967" s="94" t="s">
        <v>5412</v>
      </c>
      <c r="F6967" s="95" t="s">
        <v>14102</v>
      </c>
      <c r="G6967" s="89" t="s">
        <v>502</v>
      </c>
      <c r="H6967" s="89" t="s">
        <v>14480</v>
      </c>
      <c r="I6967" s="96">
        <v>1</v>
      </c>
      <c r="J6967" s="97">
        <v>9685</v>
      </c>
      <c r="K6967" s="98">
        <f t="shared" si="3700"/>
        <v>89710.81</v>
      </c>
      <c r="L6967" s="99">
        <f t="shared" si="3701"/>
        <v>1.0815399999999999</v>
      </c>
      <c r="M6967" s="100">
        <f t="shared" si="3702"/>
        <v>1.0590999999999999</v>
      </c>
      <c r="N6967" s="101">
        <f t="shared" si="3703"/>
        <v>0.97811300000000001</v>
      </c>
      <c r="O6967" s="100">
        <f t="shared" si="3704"/>
        <v>1</v>
      </c>
      <c r="P6967" s="98">
        <f t="shared" si="3705"/>
        <v>100510.95</v>
      </c>
      <c r="Q6967" s="97">
        <f t="shared" si="3706"/>
        <v>10850.96</v>
      </c>
      <c r="R6967" s="97"/>
      <c r="S6967" s="97"/>
    </row>
    <row r="6968" spans="1:19" ht="33.75" x14ac:dyDescent="0.25">
      <c r="A6968" s="89" t="s">
        <v>14481</v>
      </c>
      <c r="B6968" s="89" t="s">
        <v>14428</v>
      </c>
      <c r="C6968" s="89"/>
      <c r="D6968" s="89" t="s">
        <v>122</v>
      </c>
      <c r="E6968" s="94" t="s">
        <v>1607</v>
      </c>
      <c r="F6968" s="95" t="s">
        <v>1608</v>
      </c>
      <c r="G6968" s="89" t="s">
        <v>502</v>
      </c>
      <c r="H6968" s="89" t="s">
        <v>14482</v>
      </c>
      <c r="I6968" s="96">
        <v>1</v>
      </c>
      <c r="J6968" s="97">
        <v>-5950</v>
      </c>
      <c r="K6968" s="98">
        <f t="shared" si="3700"/>
        <v>55114.03</v>
      </c>
      <c r="L6968" s="99">
        <f t="shared" si="3701"/>
        <v>1.0815399999999999</v>
      </c>
      <c r="M6968" s="100">
        <f t="shared" si="3702"/>
        <v>1.0590999999999999</v>
      </c>
      <c r="N6968" s="101">
        <f t="shared" si="3703"/>
        <v>0.97811300000000001</v>
      </c>
      <c r="O6968" s="100">
        <f t="shared" si="3704"/>
        <v>1</v>
      </c>
      <c r="P6968" s="98">
        <f t="shared" si="3705"/>
        <v>61749.120000000003</v>
      </c>
      <c r="Q6968" s="97">
        <f t="shared" si="3706"/>
        <v>-6666.31</v>
      </c>
      <c r="R6968" s="97"/>
      <c r="S6968" s="97"/>
    </row>
    <row r="6969" spans="1:19" ht="33.75" x14ac:dyDescent="0.25">
      <c r="A6969" s="89" t="s">
        <v>14483</v>
      </c>
      <c r="B6969" s="89" t="s">
        <v>14428</v>
      </c>
      <c r="C6969" s="89"/>
      <c r="D6969" s="89" t="s">
        <v>126</v>
      </c>
      <c r="E6969" s="94" t="s">
        <v>13865</v>
      </c>
      <c r="F6969" s="95" t="s">
        <v>13866</v>
      </c>
      <c r="G6969" s="89" t="s">
        <v>1077</v>
      </c>
      <c r="H6969" s="89" t="s">
        <v>1569</v>
      </c>
      <c r="I6969" s="96">
        <v>1</v>
      </c>
      <c r="J6969" s="97">
        <v>5384</v>
      </c>
      <c r="K6969" s="98">
        <f t="shared" si="3700"/>
        <v>8973.33</v>
      </c>
      <c r="L6969" s="99">
        <f t="shared" si="3701"/>
        <v>1.0815399999999999</v>
      </c>
      <c r="M6969" s="100">
        <f t="shared" si="3702"/>
        <v>1.0590999999999999</v>
      </c>
      <c r="N6969" s="101">
        <f t="shared" si="3703"/>
        <v>0.97811300000000001</v>
      </c>
      <c r="O6969" s="100">
        <f t="shared" si="3704"/>
        <v>1</v>
      </c>
      <c r="P6969" s="98">
        <f t="shared" si="3705"/>
        <v>10053.61</v>
      </c>
      <c r="Q6969" s="97">
        <f t="shared" si="3706"/>
        <v>6032.17</v>
      </c>
      <c r="R6969" s="97"/>
      <c r="S6969" s="97"/>
    </row>
    <row r="6970" spans="1:19" x14ac:dyDescent="0.25">
      <c r="A6970" s="89"/>
      <c r="B6970" s="90"/>
      <c r="C6970" s="90"/>
      <c r="D6970" s="91"/>
      <c r="E6970" s="92"/>
      <c r="F6970" s="92" t="s">
        <v>14484</v>
      </c>
      <c r="G6970" s="91"/>
      <c r="H6970" s="91"/>
      <c r="I6970" s="93">
        <v>1</v>
      </c>
      <c r="J6970" s="91"/>
      <c r="K6970" s="98"/>
      <c r="L6970" s="99"/>
      <c r="M6970" s="100"/>
      <c r="N6970" s="101"/>
      <c r="O6970" s="100"/>
      <c r="P6970" s="98"/>
      <c r="Q6970" s="91"/>
      <c r="R6970" s="91"/>
      <c r="S6970" s="91"/>
    </row>
    <row r="6971" spans="1:19" ht="22.5" x14ac:dyDescent="0.25">
      <c r="A6971" s="89" t="s">
        <v>14485</v>
      </c>
      <c r="B6971" s="89" t="s">
        <v>14428</v>
      </c>
      <c r="C6971" s="89"/>
      <c r="D6971" s="89" t="s">
        <v>124</v>
      </c>
      <c r="E6971" s="94" t="s">
        <v>13869</v>
      </c>
      <c r="F6971" s="95" t="s">
        <v>13870</v>
      </c>
      <c r="G6971" s="89" t="s">
        <v>209</v>
      </c>
      <c r="H6971" s="89" t="s">
        <v>14486</v>
      </c>
      <c r="I6971" s="96">
        <v>1</v>
      </c>
      <c r="J6971" s="97">
        <v>864</v>
      </c>
      <c r="K6971" s="98">
        <f t="shared" ref="K6971:K6982" si="3707">J6971/H6971</f>
        <v>1440000</v>
      </c>
      <c r="L6971" s="99">
        <f t="shared" ref="L6971:L6982" si="3708">$L$8</f>
        <v>1.0815399999999999</v>
      </c>
      <c r="M6971" s="100">
        <f t="shared" ref="M6971:M6982" si="3709">$M$8</f>
        <v>1.0590999999999999</v>
      </c>
      <c r="N6971" s="101">
        <f t="shared" ref="N6971:N6982" si="3710">$N$8</f>
        <v>0.97811300000000001</v>
      </c>
      <c r="O6971" s="100">
        <f t="shared" ref="O6971:O6982" si="3711">$O$8</f>
        <v>1</v>
      </c>
      <c r="P6971" s="98">
        <f t="shared" ref="P6971:P6982" si="3712">K6971*L6971*M6971*N6971*O6971</f>
        <v>1613359.23</v>
      </c>
      <c r="Q6971" s="97">
        <f t="shared" ref="Q6971:Q6982" si="3713">H6971*P6971</f>
        <v>968.02</v>
      </c>
      <c r="R6971" s="97"/>
      <c r="S6971" s="97"/>
    </row>
    <row r="6972" spans="1:19" ht="22.5" x14ac:dyDescent="0.25">
      <c r="A6972" s="89" t="s">
        <v>14487</v>
      </c>
      <c r="B6972" s="89" t="s">
        <v>14428</v>
      </c>
      <c r="C6972" s="89"/>
      <c r="D6972" s="89" t="s">
        <v>129</v>
      </c>
      <c r="E6972" s="94" t="s">
        <v>14488</v>
      </c>
      <c r="F6972" s="95" t="s">
        <v>14489</v>
      </c>
      <c r="G6972" s="89" t="s">
        <v>670</v>
      </c>
      <c r="H6972" s="89" t="s">
        <v>294</v>
      </c>
      <c r="I6972" s="96">
        <v>1</v>
      </c>
      <c r="J6972" s="97">
        <v>1274</v>
      </c>
      <c r="K6972" s="98">
        <f t="shared" si="3707"/>
        <v>21233.33</v>
      </c>
      <c r="L6972" s="99">
        <f t="shared" si="3708"/>
        <v>1.0815399999999999</v>
      </c>
      <c r="M6972" s="100">
        <f t="shared" si="3709"/>
        <v>1.0590999999999999</v>
      </c>
      <c r="N6972" s="101">
        <f t="shared" si="3710"/>
        <v>0.97811300000000001</v>
      </c>
      <c r="O6972" s="100">
        <f t="shared" si="3711"/>
        <v>1</v>
      </c>
      <c r="P6972" s="98">
        <f t="shared" si="3712"/>
        <v>23789.58</v>
      </c>
      <c r="Q6972" s="97">
        <f t="shared" si="3713"/>
        <v>1427.37</v>
      </c>
      <c r="R6972" s="97"/>
      <c r="S6972" s="97"/>
    </row>
    <row r="6973" spans="1:19" x14ac:dyDescent="0.25">
      <c r="A6973" s="89" t="s">
        <v>14490</v>
      </c>
      <c r="B6973" s="89" t="s">
        <v>14428</v>
      </c>
      <c r="C6973" s="89"/>
      <c r="D6973" s="89" t="s">
        <v>133</v>
      </c>
      <c r="E6973" s="94" t="s">
        <v>13876</v>
      </c>
      <c r="F6973" s="95" t="s">
        <v>13877</v>
      </c>
      <c r="G6973" s="89" t="s">
        <v>11843</v>
      </c>
      <c r="H6973" s="89" t="s">
        <v>6247</v>
      </c>
      <c r="I6973" s="96">
        <v>1</v>
      </c>
      <c r="J6973" s="97">
        <v>826</v>
      </c>
      <c r="K6973" s="98">
        <f t="shared" si="3707"/>
        <v>137666.67000000001</v>
      </c>
      <c r="L6973" s="99">
        <f t="shared" si="3708"/>
        <v>1.0815399999999999</v>
      </c>
      <c r="M6973" s="100">
        <f t="shared" si="3709"/>
        <v>1.0590999999999999</v>
      </c>
      <c r="N6973" s="101">
        <f t="shared" si="3710"/>
        <v>0.97811300000000001</v>
      </c>
      <c r="O6973" s="100">
        <f t="shared" si="3711"/>
        <v>1</v>
      </c>
      <c r="P6973" s="98">
        <f t="shared" si="3712"/>
        <v>154240.13</v>
      </c>
      <c r="Q6973" s="97">
        <f t="shared" si="3713"/>
        <v>925.44</v>
      </c>
      <c r="R6973" s="97"/>
      <c r="S6973" s="97"/>
    </row>
    <row r="6974" spans="1:19" x14ac:dyDescent="0.25">
      <c r="A6974" s="89" t="s">
        <v>14491</v>
      </c>
      <c r="B6974" s="89" t="s">
        <v>14428</v>
      </c>
      <c r="C6974" s="89"/>
      <c r="D6974" s="89" t="s">
        <v>136</v>
      </c>
      <c r="E6974" s="94" t="s">
        <v>13879</v>
      </c>
      <c r="F6974" s="95" t="s">
        <v>13880</v>
      </c>
      <c r="G6974" s="89" t="s">
        <v>11847</v>
      </c>
      <c r="H6974" s="89" t="s">
        <v>24</v>
      </c>
      <c r="I6974" s="96">
        <v>1</v>
      </c>
      <c r="J6974" s="97">
        <v>24335</v>
      </c>
      <c r="K6974" s="98">
        <f t="shared" si="3707"/>
        <v>12167.5</v>
      </c>
      <c r="L6974" s="99">
        <f t="shared" si="3708"/>
        <v>1.0815399999999999</v>
      </c>
      <c r="M6974" s="100">
        <f t="shared" si="3709"/>
        <v>1.0590999999999999</v>
      </c>
      <c r="N6974" s="101">
        <f t="shared" si="3710"/>
        <v>0.97811300000000001</v>
      </c>
      <c r="O6974" s="100">
        <f t="shared" si="3711"/>
        <v>1</v>
      </c>
      <c r="P6974" s="98">
        <f t="shared" si="3712"/>
        <v>13632.33</v>
      </c>
      <c r="Q6974" s="97">
        <f t="shared" si="3713"/>
        <v>27264.66</v>
      </c>
      <c r="R6974" s="97"/>
      <c r="S6974" s="97"/>
    </row>
    <row r="6975" spans="1:19" ht="22.5" x14ac:dyDescent="0.25">
      <c r="A6975" s="89" t="s">
        <v>14492</v>
      </c>
      <c r="B6975" s="89" t="s">
        <v>14428</v>
      </c>
      <c r="C6975" s="89"/>
      <c r="D6975" s="89" t="s">
        <v>141</v>
      </c>
      <c r="E6975" s="94" t="s">
        <v>11697</v>
      </c>
      <c r="F6975" s="95" t="s">
        <v>13916</v>
      </c>
      <c r="G6975" s="89" t="s">
        <v>970</v>
      </c>
      <c r="H6975" s="89" t="s">
        <v>1569</v>
      </c>
      <c r="I6975" s="96">
        <v>1</v>
      </c>
      <c r="J6975" s="97">
        <v>5542</v>
      </c>
      <c r="K6975" s="98">
        <f t="shared" si="3707"/>
        <v>9236.67</v>
      </c>
      <c r="L6975" s="99">
        <f t="shared" si="3708"/>
        <v>1.0815399999999999</v>
      </c>
      <c r="M6975" s="100">
        <f t="shared" si="3709"/>
        <v>1.0590999999999999</v>
      </c>
      <c r="N6975" s="101">
        <f t="shared" si="3710"/>
        <v>0.97811300000000001</v>
      </c>
      <c r="O6975" s="100">
        <f t="shared" si="3711"/>
        <v>1</v>
      </c>
      <c r="P6975" s="98">
        <f t="shared" si="3712"/>
        <v>10348.66</v>
      </c>
      <c r="Q6975" s="97">
        <f t="shared" si="3713"/>
        <v>6209.2</v>
      </c>
      <c r="R6975" s="97"/>
      <c r="S6975" s="97"/>
    </row>
    <row r="6976" spans="1:19" ht="22.5" x14ac:dyDescent="0.25">
      <c r="A6976" s="89" t="s">
        <v>14493</v>
      </c>
      <c r="B6976" s="89" t="s">
        <v>14428</v>
      </c>
      <c r="C6976" s="89"/>
      <c r="D6976" s="89" t="s">
        <v>144</v>
      </c>
      <c r="E6976" s="94" t="s">
        <v>14494</v>
      </c>
      <c r="F6976" s="95" t="s">
        <v>13920</v>
      </c>
      <c r="G6976" s="89" t="s">
        <v>648</v>
      </c>
      <c r="H6976" s="89" t="s">
        <v>34</v>
      </c>
      <c r="I6976" s="96">
        <v>1</v>
      </c>
      <c r="J6976" s="97">
        <v>184114</v>
      </c>
      <c r="K6976" s="98">
        <f t="shared" si="3707"/>
        <v>46028.5</v>
      </c>
      <c r="L6976" s="99">
        <f t="shared" si="3708"/>
        <v>1.0815399999999999</v>
      </c>
      <c r="M6976" s="100">
        <f t="shared" si="3709"/>
        <v>1.0590999999999999</v>
      </c>
      <c r="N6976" s="101">
        <f t="shared" si="3710"/>
        <v>0.97811300000000001</v>
      </c>
      <c r="O6976" s="100">
        <f t="shared" si="3711"/>
        <v>1</v>
      </c>
      <c r="P6976" s="98">
        <f t="shared" si="3712"/>
        <v>51569.8</v>
      </c>
      <c r="Q6976" s="97">
        <f t="shared" si="3713"/>
        <v>206279.2</v>
      </c>
      <c r="R6976" s="97"/>
      <c r="S6976" s="97"/>
    </row>
    <row r="6977" spans="1:19" ht="22.5" x14ac:dyDescent="0.25">
      <c r="A6977" s="89" t="s">
        <v>14495</v>
      </c>
      <c r="B6977" s="89" t="s">
        <v>14428</v>
      </c>
      <c r="C6977" s="89"/>
      <c r="D6977" s="89" t="s">
        <v>146</v>
      </c>
      <c r="E6977" s="94" t="s">
        <v>14496</v>
      </c>
      <c r="F6977" s="95" t="s">
        <v>13926</v>
      </c>
      <c r="G6977" s="89" t="s">
        <v>648</v>
      </c>
      <c r="H6977" s="89" t="s">
        <v>34</v>
      </c>
      <c r="I6977" s="96">
        <v>1</v>
      </c>
      <c r="J6977" s="97">
        <v>305789</v>
      </c>
      <c r="K6977" s="98">
        <f t="shared" si="3707"/>
        <v>76447.25</v>
      </c>
      <c r="L6977" s="99">
        <f t="shared" si="3708"/>
        <v>1.0815399999999999</v>
      </c>
      <c r="M6977" s="100">
        <f t="shared" si="3709"/>
        <v>1.0590999999999999</v>
      </c>
      <c r="N6977" s="101">
        <f t="shared" si="3710"/>
        <v>0.97811300000000001</v>
      </c>
      <c r="O6977" s="100">
        <f t="shared" si="3711"/>
        <v>1</v>
      </c>
      <c r="P6977" s="98">
        <f t="shared" si="3712"/>
        <v>85650.61</v>
      </c>
      <c r="Q6977" s="97">
        <f t="shared" si="3713"/>
        <v>342602.44</v>
      </c>
      <c r="R6977" s="97"/>
      <c r="S6977" s="97"/>
    </row>
    <row r="6978" spans="1:19" ht="22.5" x14ac:dyDescent="0.25">
      <c r="A6978" s="89" t="s">
        <v>14497</v>
      </c>
      <c r="B6978" s="89" t="s">
        <v>14428</v>
      </c>
      <c r="C6978" s="89"/>
      <c r="D6978" s="89" t="s">
        <v>151</v>
      </c>
      <c r="E6978" s="94" t="s">
        <v>13856</v>
      </c>
      <c r="F6978" s="95" t="s">
        <v>13857</v>
      </c>
      <c r="G6978" s="89" t="s">
        <v>648</v>
      </c>
      <c r="H6978" s="89" t="s">
        <v>24</v>
      </c>
      <c r="I6978" s="96">
        <v>1</v>
      </c>
      <c r="J6978" s="97">
        <v>176760</v>
      </c>
      <c r="K6978" s="98">
        <f t="shared" si="3707"/>
        <v>88380</v>
      </c>
      <c r="L6978" s="99">
        <f t="shared" si="3708"/>
        <v>1.0815399999999999</v>
      </c>
      <c r="M6978" s="100">
        <f t="shared" si="3709"/>
        <v>1.0590999999999999</v>
      </c>
      <c r="N6978" s="101">
        <f t="shared" si="3710"/>
        <v>0.97811300000000001</v>
      </c>
      <c r="O6978" s="100">
        <f t="shared" si="3711"/>
        <v>1</v>
      </c>
      <c r="P6978" s="98">
        <f t="shared" si="3712"/>
        <v>99019.92</v>
      </c>
      <c r="Q6978" s="97">
        <f t="shared" si="3713"/>
        <v>198039.84</v>
      </c>
      <c r="R6978" s="97"/>
      <c r="S6978" s="97"/>
    </row>
    <row r="6979" spans="1:19" x14ac:dyDescent="0.25">
      <c r="A6979" s="89" t="s">
        <v>14498</v>
      </c>
      <c r="B6979" s="89" t="s">
        <v>14428</v>
      </c>
      <c r="C6979" s="89"/>
      <c r="D6979" s="89" t="s">
        <v>154</v>
      </c>
      <c r="E6979" s="94" t="s">
        <v>12537</v>
      </c>
      <c r="F6979" s="95" t="s">
        <v>12538</v>
      </c>
      <c r="G6979" s="89" t="s">
        <v>648</v>
      </c>
      <c r="H6979" s="89" t="s">
        <v>24</v>
      </c>
      <c r="I6979" s="96">
        <v>1</v>
      </c>
      <c r="J6979" s="97">
        <v>50075</v>
      </c>
      <c r="K6979" s="98">
        <f t="shared" si="3707"/>
        <v>25037.5</v>
      </c>
      <c r="L6979" s="99">
        <f t="shared" si="3708"/>
        <v>1.0815399999999999</v>
      </c>
      <c r="M6979" s="100">
        <f t="shared" si="3709"/>
        <v>1.0590999999999999</v>
      </c>
      <c r="N6979" s="101">
        <f t="shared" si="3710"/>
        <v>0.97811300000000001</v>
      </c>
      <c r="O6979" s="100">
        <f t="shared" si="3711"/>
        <v>1</v>
      </c>
      <c r="P6979" s="98">
        <f t="shared" si="3712"/>
        <v>28051.72</v>
      </c>
      <c r="Q6979" s="97">
        <f t="shared" si="3713"/>
        <v>56103.44</v>
      </c>
      <c r="R6979" s="97"/>
      <c r="S6979" s="97"/>
    </row>
    <row r="6980" spans="1:19" ht="22.5" x14ac:dyDescent="0.25">
      <c r="A6980" s="89" t="s">
        <v>14499</v>
      </c>
      <c r="B6980" s="89" t="s">
        <v>14428</v>
      </c>
      <c r="C6980" s="89"/>
      <c r="D6980" s="89" t="s">
        <v>156</v>
      </c>
      <c r="E6980" s="94" t="s">
        <v>14500</v>
      </c>
      <c r="F6980" s="95" t="s">
        <v>14501</v>
      </c>
      <c r="G6980" s="89" t="s">
        <v>648</v>
      </c>
      <c r="H6980" s="89" t="s">
        <v>24</v>
      </c>
      <c r="I6980" s="96">
        <v>1</v>
      </c>
      <c r="J6980" s="97">
        <v>407623</v>
      </c>
      <c r="K6980" s="98">
        <f t="shared" si="3707"/>
        <v>203811.5</v>
      </c>
      <c r="L6980" s="99">
        <f t="shared" si="3708"/>
        <v>1.0815399999999999</v>
      </c>
      <c r="M6980" s="100">
        <f t="shared" si="3709"/>
        <v>1.0590999999999999</v>
      </c>
      <c r="N6980" s="101">
        <f t="shared" si="3710"/>
        <v>0.97811300000000001</v>
      </c>
      <c r="O6980" s="100">
        <f t="shared" si="3711"/>
        <v>1</v>
      </c>
      <c r="P6980" s="98">
        <f t="shared" si="3712"/>
        <v>228348.03</v>
      </c>
      <c r="Q6980" s="97">
        <f t="shared" si="3713"/>
        <v>456696.06</v>
      </c>
      <c r="R6980" s="97"/>
      <c r="S6980" s="97"/>
    </row>
    <row r="6981" spans="1:19" ht="22.5" x14ac:dyDescent="0.25">
      <c r="A6981" s="89" t="s">
        <v>14502</v>
      </c>
      <c r="B6981" s="89" t="s">
        <v>14428</v>
      </c>
      <c r="C6981" s="89"/>
      <c r="D6981" s="89" t="s">
        <v>157</v>
      </c>
      <c r="E6981" s="94" t="s">
        <v>14503</v>
      </c>
      <c r="F6981" s="95" t="s">
        <v>14504</v>
      </c>
      <c r="G6981" s="89" t="s">
        <v>502</v>
      </c>
      <c r="H6981" s="89" t="s">
        <v>14505</v>
      </c>
      <c r="I6981" s="96">
        <v>1</v>
      </c>
      <c r="J6981" s="97">
        <v>22579</v>
      </c>
      <c r="K6981" s="98">
        <f t="shared" si="3707"/>
        <v>38983.08</v>
      </c>
      <c r="L6981" s="99">
        <f t="shared" si="3708"/>
        <v>1.0815399999999999</v>
      </c>
      <c r="M6981" s="100">
        <f t="shared" si="3709"/>
        <v>1.0590999999999999</v>
      </c>
      <c r="N6981" s="101">
        <f t="shared" si="3710"/>
        <v>0.97811300000000001</v>
      </c>
      <c r="O6981" s="100">
        <f t="shared" si="3711"/>
        <v>1</v>
      </c>
      <c r="P6981" s="98">
        <f t="shared" si="3712"/>
        <v>43676.19</v>
      </c>
      <c r="Q6981" s="97">
        <f t="shared" si="3713"/>
        <v>25297.25</v>
      </c>
      <c r="R6981" s="97"/>
      <c r="S6981" s="97"/>
    </row>
    <row r="6982" spans="1:19" ht="22.5" x14ac:dyDescent="0.25">
      <c r="A6982" s="89" t="s">
        <v>14506</v>
      </c>
      <c r="B6982" s="89" t="s">
        <v>14428</v>
      </c>
      <c r="C6982" s="89"/>
      <c r="D6982" s="89" t="s">
        <v>158</v>
      </c>
      <c r="E6982" s="94" t="s">
        <v>14507</v>
      </c>
      <c r="F6982" s="95" t="s">
        <v>14508</v>
      </c>
      <c r="G6982" s="89" t="s">
        <v>648</v>
      </c>
      <c r="H6982" s="89" t="s">
        <v>34</v>
      </c>
      <c r="I6982" s="96">
        <v>1</v>
      </c>
      <c r="J6982" s="97">
        <v>59616</v>
      </c>
      <c r="K6982" s="98">
        <f t="shared" si="3707"/>
        <v>14904</v>
      </c>
      <c r="L6982" s="99">
        <f t="shared" si="3708"/>
        <v>1.0815399999999999</v>
      </c>
      <c r="M6982" s="100">
        <f t="shared" si="3709"/>
        <v>1.0590999999999999</v>
      </c>
      <c r="N6982" s="101">
        <f t="shared" si="3710"/>
        <v>0.97811300000000001</v>
      </c>
      <c r="O6982" s="100">
        <f t="shared" si="3711"/>
        <v>1</v>
      </c>
      <c r="P6982" s="98">
        <f t="shared" si="3712"/>
        <v>16698.27</v>
      </c>
      <c r="Q6982" s="97">
        <f t="shared" si="3713"/>
        <v>66793.08</v>
      </c>
      <c r="R6982" s="97"/>
      <c r="S6982" s="97"/>
    </row>
    <row r="6983" spans="1:19" ht="28.5" x14ac:dyDescent="0.25">
      <c r="A6983" s="72"/>
      <c r="B6983" s="77"/>
      <c r="C6983" s="77"/>
      <c r="D6983" s="77"/>
      <c r="E6983" s="76"/>
      <c r="F6983" s="76" t="s">
        <v>14509</v>
      </c>
      <c r="G6983" s="77"/>
      <c r="H6983" s="77"/>
      <c r="I6983" s="78"/>
      <c r="J6983" s="79">
        <f>J6984+J7034</f>
        <v>7426707</v>
      </c>
      <c r="K6983" s="98"/>
      <c r="L6983" s="99"/>
      <c r="M6983" s="100"/>
      <c r="N6983" s="101"/>
      <c r="O6983" s="100"/>
      <c r="P6983" s="98"/>
      <c r="Q6983" s="79">
        <f>Q6984+Q7034</f>
        <v>8320798.4000000004</v>
      </c>
      <c r="R6983" s="79">
        <f t="shared" ref="R6983:S6983" si="3714">R6984+R7034</f>
        <v>0</v>
      </c>
      <c r="S6983" s="79">
        <f t="shared" si="3714"/>
        <v>0</v>
      </c>
    </row>
    <row r="6984" spans="1:19" x14ac:dyDescent="0.25">
      <c r="A6984" s="82" t="s">
        <v>9568</v>
      </c>
      <c r="B6984" s="104"/>
      <c r="C6984" s="104"/>
      <c r="D6984" s="104"/>
      <c r="E6984" s="86"/>
      <c r="F6984" s="86" t="s">
        <v>14511</v>
      </c>
      <c r="G6984" s="82"/>
      <c r="H6984" s="82"/>
      <c r="I6984" s="87"/>
      <c r="J6984" s="88">
        <f>SUM(J6985:J7033)</f>
        <v>3979031</v>
      </c>
      <c r="K6984" s="98"/>
      <c r="L6984" s="99"/>
      <c r="M6984" s="100"/>
      <c r="N6984" s="101"/>
      <c r="O6984" s="100"/>
      <c r="P6984" s="98"/>
      <c r="Q6984" s="88">
        <f>SUM(Q6985:Q7033)</f>
        <v>4458058.3099999996</v>
      </c>
      <c r="R6984" s="88">
        <f t="shared" ref="R6984:S6984" si="3715">SUM(R6985:R7033)</f>
        <v>0</v>
      </c>
      <c r="S6984" s="88">
        <f t="shared" si="3715"/>
        <v>0</v>
      </c>
    </row>
    <row r="6985" spans="1:19" x14ac:dyDescent="0.25">
      <c r="A6985" s="89"/>
      <c r="B6985" s="90"/>
      <c r="C6985" s="90"/>
      <c r="D6985" s="91"/>
      <c r="E6985" s="92"/>
      <c r="F6985" s="92" t="s">
        <v>14512</v>
      </c>
      <c r="G6985" s="91"/>
      <c r="H6985" s="91"/>
      <c r="I6985" s="93">
        <v>1</v>
      </c>
      <c r="J6985" s="91"/>
      <c r="K6985" s="98"/>
      <c r="L6985" s="99"/>
      <c r="M6985" s="100"/>
      <c r="N6985" s="101"/>
      <c r="O6985" s="100"/>
      <c r="P6985" s="98"/>
      <c r="Q6985" s="91"/>
      <c r="R6985" s="91"/>
      <c r="S6985" s="91"/>
    </row>
    <row r="6986" spans="1:19" ht="22.5" x14ac:dyDescent="0.25">
      <c r="A6986" s="89" t="s">
        <v>14513</v>
      </c>
      <c r="B6986" s="89" t="s">
        <v>14514</v>
      </c>
      <c r="C6986" s="89"/>
      <c r="D6986" s="89" t="s">
        <v>12</v>
      </c>
      <c r="E6986" s="94" t="s">
        <v>10512</v>
      </c>
      <c r="F6986" s="95" t="s">
        <v>10513</v>
      </c>
      <c r="G6986" s="89" t="s">
        <v>37</v>
      </c>
      <c r="H6986" s="89" t="s">
        <v>14515</v>
      </c>
      <c r="I6986" s="96">
        <v>1</v>
      </c>
      <c r="J6986" s="97">
        <v>85171</v>
      </c>
      <c r="K6986" s="98">
        <f t="shared" ref="K6986:K6993" si="3716">J6986/H6986</f>
        <v>76522.429999999993</v>
      </c>
      <c r="L6986" s="99">
        <f t="shared" ref="L6986:L6993" si="3717">$L$8</f>
        <v>1.0815399999999999</v>
      </c>
      <c r="M6986" s="100">
        <f t="shared" ref="M6986:M6993" si="3718">$M$8</f>
        <v>1.0590999999999999</v>
      </c>
      <c r="N6986" s="101">
        <f t="shared" ref="N6986:N6993" si="3719">$N$8</f>
        <v>0.97811300000000001</v>
      </c>
      <c r="O6986" s="100">
        <f t="shared" ref="O6986:O6993" si="3720">$O$8</f>
        <v>1</v>
      </c>
      <c r="P6986" s="98">
        <f t="shared" ref="P6986:P6993" si="3721">K6986*L6986*M6986*N6986*O6986</f>
        <v>85734.84</v>
      </c>
      <c r="Q6986" s="97">
        <f t="shared" ref="Q6986:Q6993" si="3722">H6986*P6986</f>
        <v>95424.59</v>
      </c>
      <c r="R6986" s="97"/>
      <c r="S6986" s="97"/>
    </row>
    <row r="6987" spans="1:19" ht="22.5" x14ac:dyDescent="0.25">
      <c r="A6987" s="89" t="s">
        <v>14516</v>
      </c>
      <c r="B6987" s="89" t="s">
        <v>14514</v>
      </c>
      <c r="C6987" s="89"/>
      <c r="D6987" s="89" t="s">
        <v>24</v>
      </c>
      <c r="E6987" s="94" t="s">
        <v>137</v>
      </c>
      <c r="F6987" s="95" t="s">
        <v>694</v>
      </c>
      <c r="G6987" s="89" t="s">
        <v>37</v>
      </c>
      <c r="H6987" s="89" t="s">
        <v>12507</v>
      </c>
      <c r="I6987" s="96">
        <v>1</v>
      </c>
      <c r="J6987" s="97">
        <v>8742</v>
      </c>
      <c r="K6987" s="98">
        <f t="shared" si="3716"/>
        <v>89204.08</v>
      </c>
      <c r="L6987" s="99">
        <f t="shared" si="3717"/>
        <v>1.0815399999999999</v>
      </c>
      <c r="M6987" s="100">
        <f t="shared" si="3718"/>
        <v>1.0590999999999999</v>
      </c>
      <c r="N6987" s="101">
        <f t="shared" si="3719"/>
        <v>0.97811300000000001</v>
      </c>
      <c r="O6987" s="100">
        <f t="shared" si="3720"/>
        <v>1</v>
      </c>
      <c r="P6987" s="98">
        <f t="shared" si="3721"/>
        <v>99943.21</v>
      </c>
      <c r="Q6987" s="97">
        <f t="shared" si="3722"/>
        <v>9794.43</v>
      </c>
      <c r="R6987" s="97"/>
      <c r="S6987" s="97"/>
    </row>
    <row r="6988" spans="1:19" ht="22.5" x14ac:dyDescent="0.25">
      <c r="A6988" s="89" t="s">
        <v>14517</v>
      </c>
      <c r="B6988" s="89" t="s">
        <v>14514</v>
      </c>
      <c r="C6988" s="89"/>
      <c r="D6988" s="89" t="s">
        <v>30</v>
      </c>
      <c r="E6988" s="94" t="s">
        <v>31</v>
      </c>
      <c r="F6988" s="95" t="s">
        <v>32</v>
      </c>
      <c r="G6988" s="89" t="s">
        <v>27</v>
      </c>
      <c r="H6988" s="89" t="s">
        <v>14518</v>
      </c>
      <c r="I6988" s="96">
        <v>1</v>
      </c>
      <c r="J6988" s="97">
        <v>117412</v>
      </c>
      <c r="K6988" s="98">
        <f t="shared" si="3716"/>
        <v>704.75</v>
      </c>
      <c r="L6988" s="99">
        <f t="shared" si="3717"/>
        <v>1.0815399999999999</v>
      </c>
      <c r="M6988" s="100">
        <f t="shared" si="3718"/>
        <v>1.0590999999999999</v>
      </c>
      <c r="N6988" s="101">
        <f t="shared" si="3719"/>
        <v>0.97811300000000001</v>
      </c>
      <c r="O6988" s="100">
        <f t="shared" si="3720"/>
        <v>1</v>
      </c>
      <c r="P6988" s="98">
        <f t="shared" si="3721"/>
        <v>789.59</v>
      </c>
      <c r="Q6988" s="97">
        <f t="shared" si="3722"/>
        <v>131545.69</v>
      </c>
      <c r="R6988" s="97"/>
      <c r="S6988" s="97"/>
    </row>
    <row r="6989" spans="1:19" x14ac:dyDescent="0.25">
      <c r="A6989" s="89" t="s">
        <v>14519</v>
      </c>
      <c r="B6989" s="89" t="s">
        <v>14514</v>
      </c>
      <c r="C6989" s="89"/>
      <c r="D6989" s="89" t="s">
        <v>34</v>
      </c>
      <c r="E6989" s="94" t="s">
        <v>5544</v>
      </c>
      <c r="F6989" s="95" t="s">
        <v>5545</v>
      </c>
      <c r="G6989" s="89" t="s">
        <v>81</v>
      </c>
      <c r="H6989" s="89" t="s">
        <v>14520</v>
      </c>
      <c r="I6989" s="96">
        <v>1</v>
      </c>
      <c r="J6989" s="97">
        <v>125862</v>
      </c>
      <c r="K6989" s="98">
        <f t="shared" si="3716"/>
        <v>2724.29</v>
      </c>
      <c r="L6989" s="99">
        <f t="shared" si="3717"/>
        <v>1.0815399999999999</v>
      </c>
      <c r="M6989" s="100">
        <f t="shared" si="3718"/>
        <v>1.0590999999999999</v>
      </c>
      <c r="N6989" s="101">
        <f t="shared" si="3719"/>
        <v>0.97811300000000001</v>
      </c>
      <c r="O6989" s="100">
        <f t="shared" si="3720"/>
        <v>1</v>
      </c>
      <c r="P6989" s="98">
        <f t="shared" si="3721"/>
        <v>3052.26</v>
      </c>
      <c r="Q6989" s="97">
        <f t="shared" si="3722"/>
        <v>141014.41</v>
      </c>
      <c r="R6989" s="97"/>
      <c r="S6989" s="97"/>
    </row>
    <row r="6990" spans="1:19" x14ac:dyDescent="0.25">
      <c r="A6990" s="89" t="s">
        <v>14521</v>
      </c>
      <c r="B6990" s="89" t="s">
        <v>14514</v>
      </c>
      <c r="C6990" s="89"/>
      <c r="D6990" s="89" t="s">
        <v>40</v>
      </c>
      <c r="E6990" s="94" t="s">
        <v>711</v>
      </c>
      <c r="F6990" s="95" t="s">
        <v>3050</v>
      </c>
      <c r="G6990" s="89" t="s">
        <v>81</v>
      </c>
      <c r="H6990" s="89" t="s">
        <v>14522</v>
      </c>
      <c r="I6990" s="96">
        <v>1</v>
      </c>
      <c r="J6990" s="97">
        <v>76615</v>
      </c>
      <c r="K6990" s="98">
        <f t="shared" si="3716"/>
        <v>1295.57</v>
      </c>
      <c r="L6990" s="99">
        <f t="shared" si="3717"/>
        <v>1.0815399999999999</v>
      </c>
      <c r="M6990" s="100">
        <f t="shared" si="3718"/>
        <v>1.0590999999999999</v>
      </c>
      <c r="N6990" s="101">
        <f t="shared" si="3719"/>
        <v>0.97811300000000001</v>
      </c>
      <c r="O6990" s="100">
        <f t="shared" si="3720"/>
        <v>1</v>
      </c>
      <c r="P6990" s="98">
        <f t="shared" si="3721"/>
        <v>1451.54</v>
      </c>
      <c r="Q6990" s="97">
        <f t="shared" si="3722"/>
        <v>85838.27</v>
      </c>
      <c r="R6990" s="97"/>
      <c r="S6990" s="97"/>
    </row>
    <row r="6991" spans="1:19" ht="22.5" x14ac:dyDescent="0.25">
      <c r="A6991" s="89" t="s">
        <v>14523</v>
      </c>
      <c r="B6991" s="89" t="s">
        <v>14514</v>
      </c>
      <c r="C6991" s="89"/>
      <c r="D6991" s="89" t="s">
        <v>43</v>
      </c>
      <c r="E6991" s="94" t="s">
        <v>5517</v>
      </c>
      <c r="F6991" s="95" t="s">
        <v>14524</v>
      </c>
      <c r="G6991" s="89" t="s">
        <v>51</v>
      </c>
      <c r="H6991" s="89" t="s">
        <v>14525</v>
      </c>
      <c r="I6991" s="96">
        <v>1</v>
      </c>
      <c r="J6991" s="97">
        <v>19055</v>
      </c>
      <c r="K6991" s="98">
        <f t="shared" si="3716"/>
        <v>170346.86</v>
      </c>
      <c r="L6991" s="99">
        <f t="shared" si="3717"/>
        <v>1.0815399999999999</v>
      </c>
      <c r="M6991" s="100">
        <f t="shared" si="3718"/>
        <v>1.0590999999999999</v>
      </c>
      <c r="N6991" s="101">
        <f t="shared" si="3719"/>
        <v>0.97811300000000001</v>
      </c>
      <c r="O6991" s="100">
        <f t="shared" si="3720"/>
        <v>1</v>
      </c>
      <c r="P6991" s="98">
        <f t="shared" si="3721"/>
        <v>190854.64</v>
      </c>
      <c r="Q6991" s="97">
        <f t="shared" si="3722"/>
        <v>21349</v>
      </c>
      <c r="R6991" s="97"/>
      <c r="S6991" s="97"/>
    </row>
    <row r="6992" spans="1:19" ht="22.5" x14ac:dyDescent="0.25">
      <c r="A6992" s="89" t="s">
        <v>14526</v>
      </c>
      <c r="B6992" s="89" t="s">
        <v>14514</v>
      </c>
      <c r="C6992" s="89"/>
      <c r="D6992" s="89" t="s">
        <v>48</v>
      </c>
      <c r="E6992" s="94" t="s">
        <v>5521</v>
      </c>
      <c r="F6992" s="95" t="s">
        <v>5522</v>
      </c>
      <c r="G6992" s="89" t="s">
        <v>37</v>
      </c>
      <c r="H6992" s="89" t="s">
        <v>14527</v>
      </c>
      <c r="I6992" s="96">
        <v>1</v>
      </c>
      <c r="J6992" s="97">
        <v>4860</v>
      </c>
      <c r="K6992" s="98">
        <f t="shared" si="3716"/>
        <v>4323.07</v>
      </c>
      <c r="L6992" s="99">
        <f t="shared" si="3717"/>
        <v>1.0815399999999999</v>
      </c>
      <c r="M6992" s="100">
        <f t="shared" si="3718"/>
        <v>1.0590999999999999</v>
      </c>
      <c r="N6992" s="101">
        <f t="shared" si="3719"/>
        <v>0.97811300000000001</v>
      </c>
      <c r="O6992" s="100">
        <f t="shared" si="3720"/>
        <v>1</v>
      </c>
      <c r="P6992" s="98">
        <f t="shared" si="3721"/>
        <v>4843.5200000000004</v>
      </c>
      <c r="Q6992" s="97">
        <f t="shared" si="3722"/>
        <v>5445.09</v>
      </c>
      <c r="R6992" s="97"/>
      <c r="S6992" s="97"/>
    </row>
    <row r="6993" spans="1:19" x14ac:dyDescent="0.25">
      <c r="A6993" s="89" t="s">
        <v>14528</v>
      </c>
      <c r="B6993" s="89" t="s">
        <v>14514</v>
      </c>
      <c r="C6993" s="89"/>
      <c r="D6993" s="89" t="s">
        <v>55</v>
      </c>
      <c r="E6993" s="94" t="s">
        <v>49</v>
      </c>
      <c r="F6993" s="95" t="s">
        <v>50</v>
      </c>
      <c r="G6993" s="89" t="s">
        <v>51</v>
      </c>
      <c r="H6993" s="89" t="s">
        <v>14529</v>
      </c>
      <c r="I6993" s="96">
        <v>1</v>
      </c>
      <c r="J6993" s="97">
        <v>143835</v>
      </c>
      <c r="K6993" s="98">
        <f t="shared" si="3716"/>
        <v>12794.43</v>
      </c>
      <c r="L6993" s="99">
        <f t="shared" si="3717"/>
        <v>1.0815399999999999</v>
      </c>
      <c r="M6993" s="100">
        <f t="shared" si="3718"/>
        <v>1.0590999999999999</v>
      </c>
      <c r="N6993" s="101">
        <f t="shared" si="3719"/>
        <v>0.97811300000000001</v>
      </c>
      <c r="O6993" s="100">
        <f t="shared" si="3720"/>
        <v>1</v>
      </c>
      <c r="P6993" s="98">
        <f t="shared" si="3721"/>
        <v>14334.73</v>
      </c>
      <c r="Q6993" s="97">
        <f t="shared" si="3722"/>
        <v>161151.03</v>
      </c>
      <c r="R6993" s="97"/>
      <c r="S6993" s="97"/>
    </row>
    <row r="6994" spans="1:19" x14ac:dyDescent="0.25">
      <c r="A6994" s="89"/>
      <c r="B6994" s="90"/>
      <c r="C6994" s="90"/>
      <c r="D6994" s="91"/>
      <c r="E6994" s="92"/>
      <c r="F6994" s="92" t="s">
        <v>14530</v>
      </c>
      <c r="G6994" s="91"/>
      <c r="H6994" s="91"/>
      <c r="I6994" s="93">
        <v>1</v>
      </c>
      <c r="J6994" s="91"/>
      <c r="K6994" s="98"/>
      <c r="L6994" s="99"/>
      <c r="M6994" s="100"/>
      <c r="N6994" s="101"/>
      <c r="O6994" s="100"/>
      <c r="P6994" s="98"/>
      <c r="Q6994" s="91"/>
      <c r="R6994" s="91"/>
      <c r="S6994" s="91"/>
    </row>
    <row r="6995" spans="1:19" x14ac:dyDescent="0.25">
      <c r="A6995" s="89" t="s">
        <v>14531</v>
      </c>
      <c r="B6995" s="89" t="s">
        <v>14514</v>
      </c>
      <c r="C6995" s="89"/>
      <c r="D6995" s="89" t="s">
        <v>58</v>
      </c>
      <c r="E6995" s="94" t="s">
        <v>570</v>
      </c>
      <c r="F6995" s="95" t="s">
        <v>571</v>
      </c>
      <c r="G6995" s="89" t="s">
        <v>51</v>
      </c>
      <c r="H6995" s="89" t="s">
        <v>14532</v>
      </c>
      <c r="I6995" s="96">
        <v>1</v>
      </c>
      <c r="J6995" s="97">
        <v>5405</v>
      </c>
      <c r="K6995" s="98">
        <f t="shared" ref="K6995:K7002" si="3723">J6995/H6995</f>
        <v>158970.59</v>
      </c>
      <c r="L6995" s="99">
        <f t="shared" ref="L6995:L7002" si="3724">$L$8</f>
        <v>1.0815399999999999</v>
      </c>
      <c r="M6995" s="100">
        <f t="shared" ref="M6995:M7002" si="3725">$M$8</f>
        <v>1.0590999999999999</v>
      </c>
      <c r="N6995" s="101">
        <f t="shared" ref="N6995:N7002" si="3726">$N$8</f>
        <v>0.97811300000000001</v>
      </c>
      <c r="O6995" s="100">
        <f t="shared" ref="O6995:O7002" si="3727">$O$8</f>
        <v>1</v>
      </c>
      <c r="P6995" s="98">
        <f t="shared" ref="P6995:P7002" si="3728">K6995*L6995*M6995*N6995*O6995</f>
        <v>178108.79999999999</v>
      </c>
      <c r="Q6995" s="97">
        <f t="shared" ref="Q6995:Q7002" si="3729">H6995*P6995</f>
        <v>6055.7</v>
      </c>
      <c r="R6995" s="97"/>
      <c r="S6995" s="97"/>
    </row>
    <row r="6996" spans="1:19" x14ac:dyDescent="0.25">
      <c r="A6996" s="89" t="s">
        <v>14533</v>
      </c>
      <c r="B6996" s="89" t="s">
        <v>14514</v>
      </c>
      <c r="C6996" s="89"/>
      <c r="D6996" s="89" t="s">
        <v>60</v>
      </c>
      <c r="E6996" s="94" t="s">
        <v>722</v>
      </c>
      <c r="F6996" s="95" t="s">
        <v>723</v>
      </c>
      <c r="G6996" s="89" t="s">
        <v>81</v>
      </c>
      <c r="H6996" s="89" t="s">
        <v>14534</v>
      </c>
      <c r="I6996" s="96">
        <v>1</v>
      </c>
      <c r="J6996" s="97">
        <v>19477</v>
      </c>
      <c r="K6996" s="98">
        <f t="shared" si="3723"/>
        <v>5616.21</v>
      </c>
      <c r="L6996" s="99">
        <f t="shared" si="3724"/>
        <v>1.0815399999999999</v>
      </c>
      <c r="M6996" s="100">
        <f t="shared" si="3725"/>
        <v>1.0590999999999999</v>
      </c>
      <c r="N6996" s="101">
        <f t="shared" si="3726"/>
        <v>0.97811300000000001</v>
      </c>
      <c r="O6996" s="100">
        <f t="shared" si="3727"/>
        <v>1</v>
      </c>
      <c r="P6996" s="98">
        <f t="shared" si="3728"/>
        <v>6292.34</v>
      </c>
      <c r="Q6996" s="97">
        <f t="shared" si="3729"/>
        <v>21821.84</v>
      </c>
      <c r="R6996" s="97"/>
      <c r="S6996" s="97"/>
    </row>
    <row r="6997" spans="1:19" ht="22.5" x14ac:dyDescent="0.25">
      <c r="A6997" s="89" t="s">
        <v>14535</v>
      </c>
      <c r="B6997" s="89" t="s">
        <v>14514</v>
      </c>
      <c r="C6997" s="89"/>
      <c r="D6997" s="89" t="s">
        <v>65</v>
      </c>
      <c r="E6997" s="94" t="s">
        <v>726</v>
      </c>
      <c r="F6997" s="95" t="s">
        <v>727</v>
      </c>
      <c r="G6997" s="89" t="s">
        <v>51</v>
      </c>
      <c r="H6997" s="89" t="s">
        <v>14137</v>
      </c>
      <c r="I6997" s="96">
        <v>1</v>
      </c>
      <c r="J6997" s="97">
        <v>90330</v>
      </c>
      <c r="K6997" s="98">
        <f t="shared" si="3723"/>
        <v>664191.18000000005</v>
      </c>
      <c r="L6997" s="99">
        <f t="shared" si="3724"/>
        <v>1.0815399999999999</v>
      </c>
      <c r="M6997" s="100">
        <f t="shared" si="3725"/>
        <v>1.0590999999999999</v>
      </c>
      <c r="N6997" s="101">
        <f t="shared" si="3726"/>
        <v>0.97811300000000001</v>
      </c>
      <c r="O6997" s="100">
        <f t="shared" si="3727"/>
        <v>1</v>
      </c>
      <c r="P6997" s="98">
        <f t="shared" si="3728"/>
        <v>744152.06</v>
      </c>
      <c r="Q6997" s="97">
        <f t="shared" si="3729"/>
        <v>101204.68</v>
      </c>
      <c r="R6997" s="97"/>
      <c r="S6997" s="97"/>
    </row>
    <row r="6998" spans="1:19" x14ac:dyDescent="0.25">
      <c r="A6998" s="89" t="s">
        <v>14536</v>
      </c>
      <c r="B6998" s="89" t="s">
        <v>14514</v>
      </c>
      <c r="C6998" s="89"/>
      <c r="D6998" s="89" t="s">
        <v>68</v>
      </c>
      <c r="E6998" s="94" t="s">
        <v>12742</v>
      </c>
      <c r="F6998" s="95" t="s">
        <v>12743</v>
      </c>
      <c r="G6998" s="89" t="s">
        <v>81</v>
      </c>
      <c r="H6998" s="89" t="s">
        <v>14141</v>
      </c>
      <c r="I6998" s="96">
        <v>1</v>
      </c>
      <c r="J6998" s="97">
        <v>104567</v>
      </c>
      <c r="K6998" s="98">
        <f t="shared" si="3723"/>
        <v>7575.12</v>
      </c>
      <c r="L6998" s="99">
        <f t="shared" si="3724"/>
        <v>1.0815399999999999</v>
      </c>
      <c r="M6998" s="100">
        <f t="shared" si="3725"/>
        <v>1.0590999999999999</v>
      </c>
      <c r="N6998" s="101">
        <f t="shared" si="3726"/>
        <v>0.97811300000000001</v>
      </c>
      <c r="O6998" s="100">
        <f t="shared" si="3727"/>
        <v>1</v>
      </c>
      <c r="P6998" s="98">
        <f t="shared" si="3728"/>
        <v>8487.08</v>
      </c>
      <c r="Q6998" s="97">
        <f t="shared" si="3729"/>
        <v>117155.65</v>
      </c>
      <c r="R6998" s="97"/>
      <c r="S6998" s="97"/>
    </row>
    <row r="6999" spans="1:19" ht="22.5" x14ac:dyDescent="0.25">
      <c r="A6999" s="89" t="s">
        <v>14537</v>
      </c>
      <c r="B6999" s="89" t="s">
        <v>14514</v>
      </c>
      <c r="C6999" s="89"/>
      <c r="D6999" s="89" t="s">
        <v>70</v>
      </c>
      <c r="E6999" s="94" t="s">
        <v>738</v>
      </c>
      <c r="F6999" s="95" t="s">
        <v>739</v>
      </c>
      <c r="G6999" s="89" t="s">
        <v>502</v>
      </c>
      <c r="H6999" s="89" t="s">
        <v>14538</v>
      </c>
      <c r="I6999" s="96">
        <v>1</v>
      </c>
      <c r="J6999" s="97">
        <v>19542</v>
      </c>
      <c r="K6999" s="98">
        <f t="shared" si="3723"/>
        <v>48999.55</v>
      </c>
      <c r="L6999" s="99">
        <f t="shared" si="3724"/>
        <v>1.0815399999999999</v>
      </c>
      <c r="M6999" s="100">
        <f t="shared" si="3725"/>
        <v>1.0590999999999999</v>
      </c>
      <c r="N6999" s="101">
        <f t="shared" si="3726"/>
        <v>0.97811300000000001</v>
      </c>
      <c r="O6999" s="100">
        <f t="shared" si="3727"/>
        <v>1</v>
      </c>
      <c r="P6999" s="98">
        <f t="shared" si="3728"/>
        <v>54898.53</v>
      </c>
      <c r="Q6999" s="97">
        <f t="shared" si="3729"/>
        <v>21894.63</v>
      </c>
      <c r="R6999" s="97"/>
      <c r="S6999" s="97"/>
    </row>
    <row r="7000" spans="1:19" ht="22.5" x14ac:dyDescent="0.25">
      <c r="A7000" s="89" t="s">
        <v>14539</v>
      </c>
      <c r="B7000" s="89" t="s">
        <v>14514</v>
      </c>
      <c r="C7000" s="89"/>
      <c r="D7000" s="89" t="s">
        <v>73</v>
      </c>
      <c r="E7000" s="94" t="s">
        <v>734</v>
      </c>
      <c r="F7000" s="95" t="s">
        <v>14540</v>
      </c>
      <c r="G7000" s="89" t="s">
        <v>502</v>
      </c>
      <c r="H7000" s="89" t="s">
        <v>14541</v>
      </c>
      <c r="I7000" s="96">
        <v>1</v>
      </c>
      <c r="J7000" s="97">
        <v>20271</v>
      </c>
      <c r="K7000" s="98">
        <f t="shared" si="3723"/>
        <v>48929.49</v>
      </c>
      <c r="L7000" s="99">
        <f t="shared" si="3724"/>
        <v>1.0815399999999999</v>
      </c>
      <c r="M7000" s="100">
        <f t="shared" si="3725"/>
        <v>1.0590999999999999</v>
      </c>
      <c r="N7000" s="101">
        <f t="shared" si="3726"/>
        <v>0.97811300000000001</v>
      </c>
      <c r="O7000" s="100">
        <f t="shared" si="3727"/>
        <v>1</v>
      </c>
      <c r="P7000" s="98">
        <f t="shared" si="3728"/>
        <v>54820.03</v>
      </c>
      <c r="Q7000" s="97">
        <f t="shared" si="3729"/>
        <v>22711.39</v>
      </c>
      <c r="R7000" s="97"/>
      <c r="S7000" s="97"/>
    </row>
    <row r="7001" spans="1:19" ht="22.5" x14ac:dyDescent="0.25">
      <c r="A7001" s="89" t="s">
        <v>14542</v>
      </c>
      <c r="B7001" s="89" t="s">
        <v>14514</v>
      </c>
      <c r="C7001" s="89"/>
      <c r="D7001" s="89" t="s">
        <v>75</v>
      </c>
      <c r="E7001" s="94" t="s">
        <v>4030</v>
      </c>
      <c r="F7001" s="95" t="s">
        <v>4031</v>
      </c>
      <c r="G7001" s="89" t="s">
        <v>502</v>
      </c>
      <c r="H7001" s="89" t="s">
        <v>14543</v>
      </c>
      <c r="I7001" s="96">
        <v>1</v>
      </c>
      <c r="J7001" s="97">
        <v>4806</v>
      </c>
      <c r="K7001" s="98">
        <f t="shared" si="3723"/>
        <v>50938</v>
      </c>
      <c r="L7001" s="99">
        <f t="shared" si="3724"/>
        <v>1.0815399999999999</v>
      </c>
      <c r="M7001" s="100">
        <f t="shared" si="3725"/>
        <v>1.0590999999999999</v>
      </c>
      <c r="N7001" s="101">
        <f t="shared" si="3726"/>
        <v>0.97811300000000001</v>
      </c>
      <c r="O7001" s="100">
        <f t="shared" si="3727"/>
        <v>1</v>
      </c>
      <c r="P7001" s="98">
        <f t="shared" si="3728"/>
        <v>57070.34</v>
      </c>
      <c r="Q7001" s="97">
        <f t="shared" si="3729"/>
        <v>5384.59</v>
      </c>
      <c r="R7001" s="97"/>
      <c r="S7001" s="97"/>
    </row>
    <row r="7002" spans="1:19" x14ac:dyDescent="0.25">
      <c r="A7002" s="89" t="s">
        <v>14544</v>
      </c>
      <c r="B7002" s="89" t="s">
        <v>14514</v>
      </c>
      <c r="C7002" s="89"/>
      <c r="D7002" s="89" t="s">
        <v>87</v>
      </c>
      <c r="E7002" s="94" t="s">
        <v>781</v>
      </c>
      <c r="F7002" s="95" t="s">
        <v>14545</v>
      </c>
      <c r="G7002" s="89" t="s">
        <v>502</v>
      </c>
      <c r="H7002" s="89" t="s">
        <v>14546</v>
      </c>
      <c r="I7002" s="96">
        <v>1</v>
      </c>
      <c r="J7002" s="97">
        <v>7730</v>
      </c>
      <c r="K7002" s="98">
        <f t="shared" si="3723"/>
        <v>52750.1</v>
      </c>
      <c r="L7002" s="99">
        <f t="shared" si="3724"/>
        <v>1.0815399999999999</v>
      </c>
      <c r="M7002" s="100">
        <f t="shared" si="3725"/>
        <v>1.0590999999999999</v>
      </c>
      <c r="N7002" s="101">
        <f t="shared" si="3726"/>
        <v>0.97811300000000001</v>
      </c>
      <c r="O7002" s="100">
        <f t="shared" si="3727"/>
        <v>1</v>
      </c>
      <c r="P7002" s="98">
        <f t="shared" si="3728"/>
        <v>59100.6</v>
      </c>
      <c r="Q7002" s="97">
        <f t="shared" si="3729"/>
        <v>8660.6</v>
      </c>
      <c r="R7002" s="97"/>
      <c r="S7002" s="97"/>
    </row>
    <row r="7003" spans="1:19" x14ac:dyDescent="0.25">
      <c r="A7003" s="89"/>
      <c r="B7003" s="90"/>
      <c r="C7003" s="90"/>
      <c r="D7003" s="91"/>
      <c r="E7003" s="92"/>
      <c r="F7003" s="92" t="s">
        <v>14547</v>
      </c>
      <c r="G7003" s="91"/>
      <c r="H7003" s="91"/>
      <c r="I7003" s="93">
        <v>1</v>
      </c>
      <c r="J7003" s="91"/>
      <c r="K7003" s="98"/>
      <c r="L7003" s="99"/>
      <c r="M7003" s="100"/>
      <c r="N7003" s="101"/>
      <c r="O7003" s="100"/>
      <c r="P7003" s="98"/>
      <c r="Q7003" s="91"/>
      <c r="R7003" s="91"/>
      <c r="S7003" s="91"/>
    </row>
    <row r="7004" spans="1:19" x14ac:dyDescent="0.25">
      <c r="A7004" s="89" t="s">
        <v>14548</v>
      </c>
      <c r="B7004" s="89" t="s">
        <v>14514</v>
      </c>
      <c r="C7004" s="89"/>
      <c r="D7004" s="89" t="s">
        <v>89</v>
      </c>
      <c r="E7004" s="94" t="s">
        <v>570</v>
      </c>
      <c r="F7004" s="95" t="s">
        <v>571</v>
      </c>
      <c r="G7004" s="89" t="s">
        <v>51</v>
      </c>
      <c r="H7004" s="89" t="s">
        <v>14549</v>
      </c>
      <c r="I7004" s="96">
        <v>1</v>
      </c>
      <c r="J7004" s="97">
        <v>8010</v>
      </c>
      <c r="K7004" s="98">
        <f t="shared" ref="K7004:K7011" si="3730">J7004/H7004</f>
        <v>158928.57</v>
      </c>
      <c r="L7004" s="99">
        <f t="shared" ref="L7004:L7011" si="3731">$L$8</f>
        <v>1.0815399999999999</v>
      </c>
      <c r="M7004" s="100">
        <f t="shared" ref="M7004:M7011" si="3732">$M$8</f>
        <v>1.0590999999999999</v>
      </c>
      <c r="N7004" s="101">
        <f t="shared" ref="N7004:N7011" si="3733">$N$8</f>
        <v>0.97811300000000001</v>
      </c>
      <c r="O7004" s="100">
        <f t="shared" ref="O7004:O7011" si="3734">$O$8</f>
        <v>1</v>
      </c>
      <c r="P7004" s="98">
        <f t="shared" ref="P7004:P7011" si="3735">K7004*L7004*M7004*N7004*O7004</f>
        <v>178061.72</v>
      </c>
      <c r="Q7004" s="97">
        <f t="shared" ref="Q7004:Q7011" si="3736">H7004*P7004</f>
        <v>8974.31</v>
      </c>
      <c r="R7004" s="97"/>
      <c r="S7004" s="97"/>
    </row>
    <row r="7005" spans="1:19" x14ac:dyDescent="0.25">
      <c r="A7005" s="89" t="s">
        <v>14550</v>
      </c>
      <c r="B7005" s="89" t="s">
        <v>14514</v>
      </c>
      <c r="C7005" s="89"/>
      <c r="D7005" s="89" t="s">
        <v>90</v>
      </c>
      <c r="E7005" s="94" t="s">
        <v>722</v>
      </c>
      <c r="F7005" s="95" t="s">
        <v>723</v>
      </c>
      <c r="G7005" s="89" t="s">
        <v>81</v>
      </c>
      <c r="H7005" s="89" t="s">
        <v>14551</v>
      </c>
      <c r="I7005" s="96">
        <v>1</v>
      </c>
      <c r="J7005" s="97">
        <v>28871</v>
      </c>
      <c r="K7005" s="98">
        <f t="shared" si="3730"/>
        <v>5616.05</v>
      </c>
      <c r="L7005" s="99">
        <f t="shared" si="3731"/>
        <v>1.0815399999999999</v>
      </c>
      <c r="M7005" s="100">
        <f t="shared" si="3732"/>
        <v>1.0590999999999999</v>
      </c>
      <c r="N7005" s="101">
        <f t="shared" si="3733"/>
        <v>0.97811300000000001</v>
      </c>
      <c r="O7005" s="100">
        <f t="shared" si="3734"/>
        <v>1</v>
      </c>
      <c r="P7005" s="98">
        <f t="shared" si="3735"/>
        <v>6292.16</v>
      </c>
      <c r="Q7005" s="97">
        <f t="shared" si="3736"/>
        <v>32346.74</v>
      </c>
      <c r="R7005" s="97"/>
      <c r="S7005" s="97"/>
    </row>
    <row r="7006" spans="1:19" ht="22.5" x14ac:dyDescent="0.25">
      <c r="A7006" s="89" t="s">
        <v>14552</v>
      </c>
      <c r="B7006" s="89" t="s">
        <v>14514</v>
      </c>
      <c r="C7006" s="89"/>
      <c r="D7006" s="89" t="s">
        <v>91</v>
      </c>
      <c r="E7006" s="94" t="s">
        <v>726</v>
      </c>
      <c r="F7006" s="95" t="s">
        <v>727</v>
      </c>
      <c r="G7006" s="89" t="s">
        <v>51</v>
      </c>
      <c r="H7006" s="89" t="s">
        <v>3276</v>
      </c>
      <c r="I7006" s="96">
        <v>1</v>
      </c>
      <c r="J7006" s="97">
        <v>111585</v>
      </c>
      <c r="K7006" s="98">
        <f t="shared" si="3730"/>
        <v>664196.43000000005</v>
      </c>
      <c r="L7006" s="99">
        <f t="shared" si="3731"/>
        <v>1.0815399999999999</v>
      </c>
      <c r="M7006" s="100">
        <f t="shared" si="3732"/>
        <v>1.0590999999999999</v>
      </c>
      <c r="N7006" s="101">
        <f t="shared" si="3733"/>
        <v>0.97811300000000001</v>
      </c>
      <c r="O7006" s="100">
        <f t="shared" si="3734"/>
        <v>1</v>
      </c>
      <c r="P7006" s="98">
        <f t="shared" si="3735"/>
        <v>744157.94</v>
      </c>
      <c r="Q7006" s="97">
        <f t="shared" si="3736"/>
        <v>125018.53</v>
      </c>
      <c r="R7006" s="97"/>
      <c r="S7006" s="97"/>
    </row>
    <row r="7007" spans="1:19" x14ac:dyDescent="0.25">
      <c r="A7007" s="89" t="s">
        <v>14553</v>
      </c>
      <c r="B7007" s="89" t="s">
        <v>14514</v>
      </c>
      <c r="C7007" s="89"/>
      <c r="D7007" s="89" t="s">
        <v>101</v>
      </c>
      <c r="E7007" s="94" t="s">
        <v>12742</v>
      </c>
      <c r="F7007" s="95" t="s">
        <v>12743</v>
      </c>
      <c r="G7007" s="89" t="s">
        <v>81</v>
      </c>
      <c r="H7007" s="89" t="s">
        <v>14554</v>
      </c>
      <c r="I7007" s="96">
        <v>1</v>
      </c>
      <c r="J7007" s="97">
        <v>129171</v>
      </c>
      <c r="K7007" s="98">
        <f t="shared" si="3730"/>
        <v>7575.12</v>
      </c>
      <c r="L7007" s="99">
        <f t="shared" si="3731"/>
        <v>1.0815399999999999</v>
      </c>
      <c r="M7007" s="100">
        <f t="shared" si="3732"/>
        <v>1.0590999999999999</v>
      </c>
      <c r="N7007" s="101">
        <f t="shared" si="3733"/>
        <v>0.97811300000000001</v>
      </c>
      <c r="O7007" s="100">
        <f t="shared" si="3734"/>
        <v>1</v>
      </c>
      <c r="P7007" s="98">
        <f t="shared" si="3735"/>
        <v>8487.08</v>
      </c>
      <c r="Q7007" s="97">
        <f t="shared" si="3736"/>
        <v>144721.69</v>
      </c>
      <c r="R7007" s="97"/>
      <c r="S7007" s="97"/>
    </row>
    <row r="7008" spans="1:19" ht="22.5" x14ac:dyDescent="0.25">
      <c r="A7008" s="89" t="s">
        <v>14555</v>
      </c>
      <c r="B7008" s="89" t="s">
        <v>14514</v>
      </c>
      <c r="C7008" s="89"/>
      <c r="D7008" s="89" t="s">
        <v>106</v>
      </c>
      <c r="E7008" s="94" t="s">
        <v>4030</v>
      </c>
      <c r="F7008" s="95" t="s">
        <v>4031</v>
      </c>
      <c r="G7008" s="89" t="s">
        <v>502</v>
      </c>
      <c r="H7008" s="89" t="s">
        <v>14556</v>
      </c>
      <c r="I7008" s="96">
        <v>1</v>
      </c>
      <c r="J7008" s="97">
        <v>30655</v>
      </c>
      <c r="K7008" s="98">
        <f t="shared" si="3730"/>
        <v>50933.77</v>
      </c>
      <c r="L7008" s="99">
        <f t="shared" si="3731"/>
        <v>1.0815399999999999</v>
      </c>
      <c r="M7008" s="100">
        <f t="shared" si="3732"/>
        <v>1.0590999999999999</v>
      </c>
      <c r="N7008" s="101">
        <f t="shared" si="3733"/>
        <v>0.97811300000000001</v>
      </c>
      <c r="O7008" s="100">
        <f t="shared" si="3734"/>
        <v>1</v>
      </c>
      <c r="P7008" s="98">
        <f t="shared" si="3735"/>
        <v>57065.599999999999</v>
      </c>
      <c r="Q7008" s="97">
        <f t="shared" si="3736"/>
        <v>34345.5</v>
      </c>
      <c r="R7008" s="97"/>
      <c r="S7008" s="97"/>
    </row>
    <row r="7009" spans="1:19" ht="22.5" x14ac:dyDescent="0.25">
      <c r="A7009" s="89" t="s">
        <v>14557</v>
      </c>
      <c r="B7009" s="89" t="s">
        <v>14514</v>
      </c>
      <c r="C7009" s="89"/>
      <c r="D7009" s="89" t="s">
        <v>107</v>
      </c>
      <c r="E7009" s="94" t="s">
        <v>734</v>
      </c>
      <c r="F7009" s="95" t="s">
        <v>14540</v>
      </c>
      <c r="G7009" s="89" t="s">
        <v>502</v>
      </c>
      <c r="H7009" s="89" t="s">
        <v>14558</v>
      </c>
      <c r="I7009" s="96">
        <v>1</v>
      </c>
      <c r="J7009" s="97">
        <v>18187</v>
      </c>
      <c r="K7009" s="98">
        <f t="shared" si="3730"/>
        <v>48929.24</v>
      </c>
      <c r="L7009" s="99">
        <f t="shared" si="3731"/>
        <v>1.0815399999999999</v>
      </c>
      <c r="M7009" s="100">
        <f t="shared" si="3732"/>
        <v>1.0590999999999999</v>
      </c>
      <c r="N7009" s="101">
        <f t="shared" si="3733"/>
        <v>0.97811300000000001</v>
      </c>
      <c r="O7009" s="100">
        <f t="shared" si="3734"/>
        <v>1</v>
      </c>
      <c r="P7009" s="98">
        <f t="shared" si="3735"/>
        <v>54819.75</v>
      </c>
      <c r="Q7009" s="97">
        <f t="shared" si="3736"/>
        <v>20376.5</v>
      </c>
      <c r="R7009" s="97"/>
      <c r="S7009" s="97"/>
    </row>
    <row r="7010" spans="1:19" ht="22.5" x14ac:dyDescent="0.25">
      <c r="A7010" s="89" t="s">
        <v>14559</v>
      </c>
      <c r="B7010" s="89" t="s">
        <v>14514</v>
      </c>
      <c r="C7010" s="89"/>
      <c r="D7010" s="89" t="s">
        <v>108</v>
      </c>
      <c r="E7010" s="94" t="s">
        <v>734</v>
      </c>
      <c r="F7010" s="95" t="s">
        <v>14560</v>
      </c>
      <c r="G7010" s="89" t="s">
        <v>502</v>
      </c>
      <c r="H7010" s="89" t="s">
        <v>14561</v>
      </c>
      <c r="I7010" s="96">
        <v>1</v>
      </c>
      <c r="J7010" s="97">
        <v>23016</v>
      </c>
      <c r="K7010" s="98">
        <f t="shared" si="3730"/>
        <v>48928.57</v>
      </c>
      <c r="L7010" s="99">
        <f t="shared" si="3731"/>
        <v>1.0815399999999999</v>
      </c>
      <c r="M7010" s="100">
        <f t="shared" si="3732"/>
        <v>1.0590999999999999</v>
      </c>
      <c r="N7010" s="101">
        <f t="shared" si="3733"/>
        <v>0.97811300000000001</v>
      </c>
      <c r="O7010" s="100">
        <f t="shared" si="3734"/>
        <v>1</v>
      </c>
      <c r="P7010" s="98">
        <f t="shared" si="3735"/>
        <v>54819</v>
      </c>
      <c r="Q7010" s="97">
        <f t="shared" si="3736"/>
        <v>25786.86</v>
      </c>
      <c r="R7010" s="97"/>
      <c r="S7010" s="97"/>
    </row>
    <row r="7011" spans="1:19" x14ac:dyDescent="0.25">
      <c r="A7011" s="89" t="s">
        <v>14562</v>
      </c>
      <c r="B7011" s="89" t="s">
        <v>14514</v>
      </c>
      <c r="C7011" s="89"/>
      <c r="D7011" s="89" t="s">
        <v>109</v>
      </c>
      <c r="E7011" s="94" t="s">
        <v>781</v>
      </c>
      <c r="F7011" s="95" t="s">
        <v>14545</v>
      </c>
      <c r="G7011" s="89" t="s">
        <v>502</v>
      </c>
      <c r="H7011" s="89" t="s">
        <v>14563</v>
      </c>
      <c r="I7011" s="96">
        <v>1</v>
      </c>
      <c r="J7011" s="97">
        <v>9926</v>
      </c>
      <c r="K7011" s="98">
        <f t="shared" si="3730"/>
        <v>52752.98</v>
      </c>
      <c r="L7011" s="99">
        <f t="shared" si="3731"/>
        <v>1.0815399999999999</v>
      </c>
      <c r="M7011" s="100">
        <f t="shared" si="3732"/>
        <v>1.0590999999999999</v>
      </c>
      <c r="N7011" s="101">
        <f t="shared" si="3733"/>
        <v>0.97811300000000001</v>
      </c>
      <c r="O7011" s="100">
        <f t="shared" si="3734"/>
        <v>1</v>
      </c>
      <c r="P7011" s="98">
        <f t="shared" si="3735"/>
        <v>59103.82</v>
      </c>
      <c r="Q7011" s="97">
        <f t="shared" si="3736"/>
        <v>11120.97</v>
      </c>
      <c r="R7011" s="97"/>
      <c r="S7011" s="97"/>
    </row>
    <row r="7012" spans="1:19" x14ac:dyDescent="0.25">
      <c r="A7012" s="89"/>
      <c r="B7012" s="90"/>
      <c r="C7012" s="90"/>
      <c r="D7012" s="91"/>
      <c r="E7012" s="92"/>
      <c r="F7012" s="92" t="s">
        <v>14564</v>
      </c>
      <c r="G7012" s="91"/>
      <c r="H7012" s="91"/>
      <c r="I7012" s="93">
        <v>1</v>
      </c>
      <c r="J7012" s="91"/>
      <c r="K7012" s="98"/>
      <c r="L7012" s="99"/>
      <c r="M7012" s="100"/>
      <c r="N7012" s="101"/>
      <c r="O7012" s="100"/>
      <c r="P7012" s="98"/>
      <c r="Q7012" s="91"/>
      <c r="R7012" s="91"/>
      <c r="S7012" s="91"/>
    </row>
    <row r="7013" spans="1:19" x14ac:dyDescent="0.25">
      <c r="A7013" s="89" t="s">
        <v>14565</v>
      </c>
      <c r="B7013" s="89" t="s">
        <v>14514</v>
      </c>
      <c r="C7013" s="89"/>
      <c r="D7013" s="89" t="s">
        <v>122</v>
      </c>
      <c r="E7013" s="94" t="s">
        <v>570</v>
      </c>
      <c r="F7013" s="95" t="s">
        <v>571</v>
      </c>
      <c r="G7013" s="89" t="s">
        <v>51</v>
      </c>
      <c r="H7013" s="89" t="s">
        <v>10514</v>
      </c>
      <c r="I7013" s="96">
        <v>1</v>
      </c>
      <c r="J7013" s="97">
        <v>4578</v>
      </c>
      <c r="K7013" s="98">
        <f>J7013/H7013</f>
        <v>158958.32999999999</v>
      </c>
      <c r="L7013" s="99">
        <f>$L$8</f>
        <v>1.0815399999999999</v>
      </c>
      <c r="M7013" s="100">
        <f>$M$8</f>
        <v>1.0590999999999999</v>
      </c>
      <c r="N7013" s="101">
        <f>$N$8</f>
        <v>0.97811300000000001</v>
      </c>
      <c r="O7013" s="100">
        <f>$O$8</f>
        <v>1</v>
      </c>
      <c r="P7013" s="98">
        <f>K7013*L7013*M7013*N7013*O7013</f>
        <v>178095.06</v>
      </c>
      <c r="Q7013" s="97">
        <f>H7013*P7013</f>
        <v>5129.1400000000003</v>
      </c>
      <c r="R7013" s="97"/>
      <c r="S7013" s="97"/>
    </row>
    <row r="7014" spans="1:19" x14ac:dyDescent="0.25">
      <c r="A7014" s="89" t="s">
        <v>14566</v>
      </c>
      <c r="B7014" s="89" t="s">
        <v>14514</v>
      </c>
      <c r="C7014" s="89"/>
      <c r="D7014" s="89" t="s">
        <v>126</v>
      </c>
      <c r="E7014" s="94" t="s">
        <v>722</v>
      </c>
      <c r="F7014" s="95" t="s">
        <v>723</v>
      </c>
      <c r="G7014" s="89" t="s">
        <v>81</v>
      </c>
      <c r="H7014" s="89" t="s">
        <v>14567</v>
      </c>
      <c r="I7014" s="96">
        <v>1</v>
      </c>
      <c r="J7014" s="97">
        <v>16498</v>
      </c>
      <c r="K7014" s="98">
        <f>J7014/H7014</f>
        <v>5616.15</v>
      </c>
      <c r="L7014" s="99">
        <f>$L$8</f>
        <v>1.0815399999999999</v>
      </c>
      <c r="M7014" s="100">
        <f>$M$8</f>
        <v>1.0590999999999999</v>
      </c>
      <c r="N7014" s="101">
        <f>$N$8</f>
        <v>0.97811300000000001</v>
      </c>
      <c r="O7014" s="100">
        <f>$O$8</f>
        <v>1</v>
      </c>
      <c r="P7014" s="98">
        <f>K7014*L7014*M7014*N7014*O7014</f>
        <v>6292.27</v>
      </c>
      <c r="Q7014" s="97">
        <f>H7014*P7014</f>
        <v>18484.169999999998</v>
      </c>
      <c r="R7014" s="97"/>
      <c r="S7014" s="97"/>
    </row>
    <row r="7015" spans="1:19" ht="22.5" x14ac:dyDescent="0.25">
      <c r="A7015" s="89" t="s">
        <v>14568</v>
      </c>
      <c r="B7015" s="89" t="s">
        <v>14514</v>
      </c>
      <c r="C7015" s="89"/>
      <c r="D7015" s="89" t="s">
        <v>124</v>
      </c>
      <c r="E7015" s="94" t="s">
        <v>726</v>
      </c>
      <c r="F7015" s="95" t="s">
        <v>727</v>
      </c>
      <c r="G7015" s="89" t="s">
        <v>51</v>
      </c>
      <c r="H7015" s="89" t="s">
        <v>2107</v>
      </c>
      <c r="I7015" s="96">
        <v>1</v>
      </c>
      <c r="J7015" s="97">
        <v>83688</v>
      </c>
      <c r="K7015" s="98">
        <f>J7015/H7015</f>
        <v>664190.48</v>
      </c>
      <c r="L7015" s="99">
        <f>$L$8</f>
        <v>1.0815399999999999</v>
      </c>
      <c r="M7015" s="100">
        <f>$M$8</f>
        <v>1.0590999999999999</v>
      </c>
      <c r="N7015" s="101">
        <f>$N$8</f>
        <v>0.97811300000000001</v>
      </c>
      <c r="O7015" s="100">
        <f>$O$8</f>
        <v>1</v>
      </c>
      <c r="P7015" s="98">
        <f>K7015*L7015*M7015*N7015*O7015</f>
        <v>744151.28</v>
      </c>
      <c r="Q7015" s="97">
        <f>H7015*P7015</f>
        <v>93763.06</v>
      </c>
      <c r="R7015" s="97"/>
      <c r="S7015" s="97"/>
    </row>
    <row r="7016" spans="1:19" x14ac:dyDescent="0.25">
      <c r="A7016" s="89" t="s">
        <v>14569</v>
      </c>
      <c r="B7016" s="89" t="s">
        <v>14514</v>
      </c>
      <c r="C7016" s="89"/>
      <c r="D7016" s="89" t="s">
        <v>129</v>
      </c>
      <c r="E7016" s="94" t="s">
        <v>12742</v>
      </c>
      <c r="F7016" s="95" t="s">
        <v>12743</v>
      </c>
      <c r="G7016" s="89" t="s">
        <v>81</v>
      </c>
      <c r="H7016" s="89" t="s">
        <v>2111</v>
      </c>
      <c r="I7016" s="96">
        <v>1</v>
      </c>
      <c r="J7016" s="97">
        <v>96878</v>
      </c>
      <c r="K7016" s="98">
        <f>J7016/H7016</f>
        <v>7575.1</v>
      </c>
      <c r="L7016" s="99">
        <f>$L$8</f>
        <v>1.0815399999999999</v>
      </c>
      <c r="M7016" s="100">
        <f>$M$8</f>
        <v>1.0590999999999999</v>
      </c>
      <c r="N7016" s="101">
        <f>$N$8</f>
        <v>0.97811300000000001</v>
      </c>
      <c r="O7016" s="100">
        <f>$O$8</f>
        <v>1</v>
      </c>
      <c r="P7016" s="98">
        <f>K7016*L7016*M7016*N7016*O7016</f>
        <v>8487.0499999999993</v>
      </c>
      <c r="Q7016" s="97">
        <f>H7016*P7016</f>
        <v>108540.88</v>
      </c>
      <c r="R7016" s="97"/>
      <c r="S7016" s="97"/>
    </row>
    <row r="7017" spans="1:19" ht="22.5" x14ac:dyDescent="0.25">
      <c r="A7017" s="89" t="s">
        <v>14570</v>
      </c>
      <c r="B7017" s="89" t="s">
        <v>14514</v>
      </c>
      <c r="C7017" s="89"/>
      <c r="D7017" s="89" t="s">
        <v>133</v>
      </c>
      <c r="E7017" s="94" t="s">
        <v>4030</v>
      </c>
      <c r="F7017" s="95" t="s">
        <v>4031</v>
      </c>
      <c r="G7017" s="89" t="s">
        <v>502</v>
      </c>
      <c r="H7017" s="89" t="s">
        <v>14571</v>
      </c>
      <c r="I7017" s="96">
        <v>1</v>
      </c>
      <c r="J7017" s="97">
        <v>31199</v>
      </c>
      <c r="K7017" s="98">
        <f>J7017/H7017</f>
        <v>50933.82</v>
      </c>
      <c r="L7017" s="99">
        <f>$L$8</f>
        <v>1.0815399999999999</v>
      </c>
      <c r="M7017" s="100">
        <f>$M$8</f>
        <v>1.0590999999999999</v>
      </c>
      <c r="N7017" s="101">
        <f>$N$8</f>
        <v>0.97811300000000001</v>
      </c>
      <c r="O7017" s="100">
        <f>$O$8</f>
        <v>1</v>
      </c>
      <c r="P7017" s="98">
        <f>K7017*L7017*M7017*N7017*O7017</f>
        <v>57065.66</v>
      </c>
      <c r="Q7017" s="97">
        <f>H7017*P7017</f>
        <v>34955</v>
      </c>
      <c r="R7017" s="97"/>
      <c r="S7017" s="97"/>
    </row>
    <row r="7018" spans="1:19" x14ac:dyDescent="0.25">
      <c r="A7018" s="89"/>
      <c r="B7018" s="90"/>
      <c r="C7018" s="90"/>
      <c r="D7018" s="91"/>
      <c r="E7018" s="92"/>
      <c r="F7018" s="92" t="s">
        <v>14572</v>
      </c>
      <c r="G7018" s="91"/>
      <c r="H7018" s="91"/>
      <c r="I7018" s="93">
        <v>1</v>
      </c>
      <c r="J7018" s="91"/>
      <c r="K7018" s="98"/>
      <c r="L7018" s="99"/>
      <c r="M7018" s="100"/>
      <c r="N7018" s="101"/>
      <c r="O7018" s="100"/>
      <c r="P7018" s="98"/>
      <c r="Q7018" s="91"/>
      <c r="R7018" s="91"/>
      <c r="S7018" s="91"/>
    </row>
    <row r="7019" spans="1:19" x14ac:dyDescent="0.25">
      <c r="A7019" s="89" t="s">
        <v>14573</v>
      </c>
      <c r="B7019" s="89" t="s">
        <v>14514</v>
      </c>
      <c r="C7019" s="89"/>
      <c r="D7019" s="89" t="s">
        <v>136</v>
      </c>
      <c r="E7019" s="94" t="s">
        <v>819</v>
      </c>
      <c r="F7019" s="95" t="s">
        <v>820</v>
      </c>
      <c r="G7019" s="89" t="s">
        <v>502</v>
      </c>
      <c r="H7019" s="89" t="s">
        <v>14574</v>
      </c>
      <c r="I7019" s="96">
        <v>1</v>
      </c>
      <c r="J7019" s="97">
        <v>128849</v>
      </c>
      <c r="K7019" s="98">
        <f>J7019/H7019</f>
        <v>197101.21</v>
      </c>
      <c r="L7019" s="99">
        <f>$L$8</f>
        <v>1.0815399999999999</v>
      </c>
      <c r="M7019" s="100">
        <f>$M$8</f>
        <v>1.0590999999999999</v>
      </c>
      <c r="N7019" s="101">
        <f>$N$8</f>
        <v>0.97811300000000001</v>
      </c>
      <c r="O7019" s="100">
        <f>$O$8</f>
        <v>1</v>
      </c>
      <c r="P7019" s="98">
        <f>K7019*L7019*M7019*N7019*O7019</f>
        <v>220829.9</v>
      </c>
      <c r="Q7019" s="97">
        <f>H7019*P7019</f>
        <v>144360.92000000001</v>
      </c>
      <c r="R7019" s="97"/>
      <c r="S7019" s="97"/>
    </row>
    <row r="7020" spans="1:19" ht="22.5" x14ac:dyDescent="0.25">
      <c r="A7020" s="89" t="s">
        <v>14575</v>
      </c>
      <c r="B7020" s="89" t="s">
        <v>14514</v>
      </c>
      <c r="C7020" s="89"/>
      <c r="D7020" s="89" t="s">
        <v>141</v>
      </c>
      <c r="E7020" s="94" t="s">
        <v>831</v>
      </c>
      <c r="F7020" s="95" t="s">
        <v>832</v>
      </c>
      <c r="G7020" s="89" t="s">
        <v>502</v>
      </c>
      <c r="H7020" s="89" t="s">
        <v>14576</v>
      </c>
      <c r="I7020" s="96">
        <v>1</v>
      </c>
      <c r="J7020" s="97">
        <v>162802</v>
      </c>
      <c r="K7020" s="98">
        <f>J7020/H7020</f>
        <v>16700.080000000002</v>
      </c>
      <c r="L7020" s="99">
        <f>$L$8</f>
        <v>1.0815399999999999</v>
      </c>
      <c r="M7020" s="100">
        <f>$M$8</f>
        <v>1.0590999999999999</v>
      </c>
      <c r="N7020" s="101">
        <f>$N$8</f>
        <v>0.97811300000000001</v>
      </c>
      <c r="O7020" s="100">
        <f>$O$8</f>
        <v>1</v>
      </c>
      <c r="P7020" s="98">
        <f>K7020*L7020*M7020*N7020*O7020</f>
        <v>18710.580000000002</v>
      </c>
      <c r="Q7020" s="97">
        <f>H7020*P7020</f>
        <v>182401.49</v>
      </c>
      <c r="R7020" s="97"/>
      <c r="S7020" s="97"/>
    </row>
    <row r="7021" spans="1:19" x14ac:dyDescent="0.25">
      <c r="A7021" s="89" t="s">
        <v>14577</v>
      </c>
      <c r="B7021" s="89" t="s">
        <v>14514</v>
      </c>
      <c r="C7021" s="89"/>
      <c r="D7021" s="89" t="s">
        <v>144</v>
      </c>
      <c r="E7021" s="94" t="s">
        <v>14578</v>
      </c>
      <c r="F7021" s="95" t="s">
        <v>14579</v>
      </c>
      <c r="G7021" s="89" t="s">
        <v>502</v>
      </c>
      <c r="H7021" s="89" t="s">
        <v>14576</v>
      </c>
      <c r="I7021" s="96">
        <v>1</v>
      </c>
      <c r="J7021" s="97">
        <v>844452</v>
      </c>
      <c r="K7021" s="98">
        <f>J7021/H7021</f>
        <v>86623.12</v>
      </c>
      <c r="L7021" s="99">
        <f>$L$8</f>
        <v>1.0815399999999999</v>
      </c>
      <c r="M7021" s="100">
        <f>$M$8</f>
        <v>1.0590999999999999</v>
      </c>
      <c r="N7021" s="101">
        <f>$N$8</f>
        <v>0.97811300000000001</v>
      </c>
      <c r="O7021" s="100">
        <f>$O$8</f>
        <v>1</v>
      </c>
      <c r="P7021" s="98">
        <f>K7021*L7021*M7021*N7021*O7021</f>
        <v>97051.53</v>
      </c>
      <c r="Q7021" s="97">
        <f>H7021*P7021</f>
        <v>946114.12</v>
      </c>
      <c r="R7021" s="97"/>
      <c r="S7021" s="97"/>
    </row>
    <row r="7022" spans="1:19" x14ac:dyDescent="0.25">
      <c r="A7022" s="89" t="s">
        <v>14580</v>
      </c>
      <c r="B7022" s="89" t="s">
        <v>14514</v>
      </c>
      <c r="C7022" s="89"/>
      <c r="D7022" s="89" t="s">
        <v>146</v>
      </c>
      <c r="E7022" s="94" t="s">
        <v>838</v>
      </c>
      <c r="F7022" s="95" t="s">
        <v>839</v>
      </c>
      <c r="G7022" s="89" t="s">
        <v>110</v>
      </c>
      <c r="H7022" s="89" t="s">
        <v>14581</v>
      </c>
      <c r="I7022" s="96">
        <v>1</v>
      </c>
      <c r="J7022" s="97">
        <v>15969</v>
      </c>
      <c r="K7022" s="98">
        <f>J7022/H7022</f>
        <v>6209.07</v>
      </c>
      <c r="L7022" s="99">
        <f>$L$8</f>
        <v>1.0815399999999999</v>
      </c>
      <c r="M7022" s="100">
        <f>$M$8</f>
        <v>1.0590999999999999</v>
      </c>
      <c r="N7022" s="101">
        <f>$N$8</f>
        <v>0.97811300000000001</v>
      </c>
      <c r="O7022" s="100">
        <f>$O$8</f>
        <v>1</v>
      </c>
      <c r="P7022" s="98">
        <f>K7022*L7022*M7022*N7022*O7022</f>
        <v>6956.57</v>
      </c>
      <c r="Q7022" s="97">
        <f>H7022*P7022</f>
        <v>17891.490000000002</v>
      </c>
      <c r="R7022" s="97"/>
      <c r="S7022" s="97"/>
    </row>
    <row r="7023" spans="1:19" x14ac:dyDescent="0.25">
      <c r="A7023" s="89" t="s">
        <v>14582</v>
      </c>
      <c r="B7023" s="89" t="s">
        <v>14514</v>
      </c>
      <c r="C7023" s="89"/>
      <c r="D7023" s="89" t="s">
        <v>151</v>
      </c>
      <c r="E7023" s="94" t="s">
        <v>999</v>
      </c>
      <c r="F7023" s="95" t="s">
        <v>1000</v>
      </c>
      <c r="G7023" s="89" t="s">
        <v>110</v>
      </c>
      <c r="H7023" s="89" t="s">
        <v>14581</v>
      </c>
      <c r="I7023" s="96">
        <v>1</v>
      </c>
      <c r="J7023" s="97">
        <v>16839</v>
      </c>
      <c r="K7023" s="98">
        <f>J7023/H7023</f>
        <v>6547.34</v>
      </c>
      <c r="L7023" s="99">
        <f>$L$8</f>
        <v>1.0815399999999999</v>
      </c>
      <c r="M7023" s="100">
        <f>$M$8</f>
        <v>1.0590999999999999</v>
      </c>
      <c r="N7023" s="101">
        <f>$N$8</f>
        <v>0.97811300000000001</v>
      </c>
      <c r="O7023" s="100">
        <f>$O$8</f>
        <v>1</v>
      </c>
      <c r="P7023" s="98">
        <f>K7023*L7023*M7023*N7023*O7023</f>
        <v>7335.56</v>
      </c>
      <c r="Q7023" s="97">
        <f>H7023*P7023</f>
        <v>18866.21</v>
      </c>
      <c r="R7023" s="97"/>
      <c r="S7023" s="97"/>
    </row>
    <row r="7024" spans="1:19" x14ac:dyDescent="0.25">
      <c r="A7024" s="89"/>
      <c r="B7024" s="90"/>
      <c r="C7024" s="90"/>
      <c r="D7024" s="91"/>
      <c r="E7024" s="92"/>
      <c r="F7024" s="92" t="s">
        <v>14583</v>
      </c>
      <c r="G7024" s="91"/>
      <c r="H7024" s="91"/>
      <c r="I7024" s="93">
        <v>1</v>
      </c>
      <c r="J7024" s="91"/>
      <c r="K7024" s="98"/>
      <c r="L7024" s="99"/>
      <c r="M7024" s="100"/>
      <c r="N7024" s="101"/>
      <c r="O7024" s="100"/>
      <c r="P7024" s="98"/>
      <c r="Q7024" s="91"/>
      <c r="R7024" s="91"/>
      <c r="S7024" s="91"/>
    </row>
    <row r="7025" spans="1:19" ht="22.5" x14ac:dyDescent="0.25">
      <c r="A7025" s="89" t="s">
        <v>14584</v>
      </c>
      <c r="B7025" s="89" t="s">
        <v>14514</v>
      </c>
      <c r="C7025" s="89"/>
      <c r="D7025" s="89" t="s">
        <v>154</v>
      </c>
      <c r="E7025" s="94" t="s">
        <v>14585</v>
      </c>
      <c r="F7025" s="95" t="s">
        <v>14586</v>
      </c>
      <c r="G7025" s="89" t="s">
        <v>502</v>
      </c>
      <c r="H7025" s="89" t="s">
        <v>14587</v>
      </c>
      <c r="I7025" s="96">
        <v>1</v>
      </c>
      <c r="J7025" s="97">
        <v>252369</v>
      </c>
      <c r="K7025" s="98">
        <f>J7025/H7025</f>
        <v>24178.81</v>
      </c>
      <c r="L7025" s="99">
        <f>$L$8</f>
        <v>1.0815399999999999</v>
      </c>
      <c r="M7025" s="100">
        <f>$M$8</f>
        <v>1.0590999999999999</v>
      </c>
      <c r="N7025" s="101">
        <f>$N$8</f>
        <v>0.97811300000000001</v>
      </c>
      <c r="O7025" s="100">
        <f>$O$8</f>
        <v>1</v>
      </c>
      <c r="P7025" s="98">
        <f>K7025*L7025*M7025*N7025*O7025</f>
        <v>27089.66</v>
      </c>
      <c r="Q7025" s="97">
        <f>H7025*P7025</f>
        <v>282751.31</v>
      </c>
      <c r="R7025" s="97"/>
      <c r="S7025" s="97"/>
    </row>
    <row r="7026" spans="1:19" ht="22.5" x14ac:dyDescent="0.25">
      <c r="A7026" s="89" t="s">
        <v>14588</v>
      </c>
      <c r="B7026" s="89" t="s">
        <v>14514</v>
      </c>
      <c r="C7026" s="89"/>
      <c r="D7026" s="89" t="s">
        <v>156</v>
      </c>
      <c r="E7026" s="94" t="s">
        <v>854</v>
      </c>
      <c r="F7026" s="95" t="s">
        <v>855</v>
      </c>
      <c r="G7026" s="89" t="s">
        <v>502</v>
      </c>
      <c r="H7026" s="89" t="s">
        <v>14587</v>
      </c>
      <c r="I7026" s="96">
        <v>1</v>
      </c>
      <c r="J7026" s="97">
        <v>796549</v>
      </c>
      <c r="K7026" s="98">
        <f>J7026/H7026</f>
        <v>76315.27</v>
      </c>
      <c r="L7026" s="99">
        <f>$L$8</f>
        <v>1.0815399999999999</v>
      </c>
      <c r="M7026" s="100">
        <f>$M$8</f>
        <v>1.0590999999999999</v>
      </c>
      <c r="N7026" s="101">
        <f>$N$8</f>
        <v>0.97811300000000001</v>
      </c>
      <c r="O7026" s="100">
        <f>$O$8</f>
        <v>1</v>
      </c>
      <c r="P7026" s="98">
        <f>K7026*L7026*M7026*N7026*O7026</f>
        <v>85502.74</v>
      </c>
      <c r="Q7026" s="97">
        <f>H7026*P7026</f>
        <v>892444.25</v>
      </c>
      <c r="R7026" s="97"/>
      <c r="S7026" s="97"/>
    </row>
    <row r="7027" spans="1:19" x14ac:dyDescent="0.25">
      <c r="A7027" s="89" t="s">
        <v>14589</v>
      </c>
      <c r="B7027" s="89" t="s">
        <v>14514</v>
      </c>
      <c r="C7027" s="89"/>
      <c r="D7027" s="89" t="s">
        <v>157</v>
      </c>
      <c r="E7027" s="94" t="s">
        <v>838</v>
      </c>
      <c r="F7027" s="95" t="s">
        <v>839</v>
      </c>
      <c r="G7027" s="89" t="s">
        <v>110</v>
      </c>
      <c r="H7027" s="89" t="s">
        <v>14590</v>
      </c>
      <c r="I7027" s="96">
        <v>1</v>
      </c>
      <c r="J7027" s="97">
        <v>23959</v>
      </c>
      <c r="K7027" s="98">
        <f>J7027/H7027</f>
        <v>6208.76</v>
      </c>
      <c r="L7027" s="99">
        <f>$L$8</f>
        <v>1.0815399999999999</v>
      </c>
      <c r="M7027" s="100">
        <f>$M$8</f>
        <v>1.0590999999999999</v>
      </c>
      <c r="N7027" s="101">
        <f>$N$8</f>
        <v>0.97811300000000001</v>
      </c>
      <c r="O7027" s="100">
        <f>$O$8</f>
        <v>1</v>
      </c>
      <c r="P7027" s="98">
        <f>K7027*L7027*M7027*N7027*O7027</f>
        <v>6956.22</v>
      </c>
      <c r="Q7027" s="97">
        <f>H7027*P7027</f>
        <v>26843.360000000001</v>
      </c>
      <c r="R7027" s="97"/>
      <c r="S7027" s="97"/>
    </row>
    <row r="7028" spans="1:19" x14ac:dyDescent="0.25">
      <c r="A7028" s="89" t="s">
        <v>14591</v>
      </c>
      <c r="B7028" s="89" t="s">
        <v>14514</v>
      </c>
      <c r="C7028" s="89"/>
      <c r="D7028" s="89" t="s">
        <v>158</v>
      </c>
      <c r="E7028" s="94" t="s">
        <v>999</v>
      </c>
      <c r="F7028" s="95" t="s">
        <v>1000</v>
      </c>
      <c r="G7028" s="89" t="s">
        <v>110</v>
      </c>
      <c r="H7028" s="89" t="s">
        <v>14590</v>
      </c>
      <c r="I7028" s="96">
        <v>1</v>
      </c>
      <c r="J7028" s="97">
        <v>25263</v>
      </c>
      <c r="K7028" s="98">
        <f>J7028/H7028</f>
        <v>6546.68</v>
      </c>
      <c r="L7028" s="99">
        <f>$L$8</f>
        <v>1.0815399999999999</v>
      </c>
      <c r="M7028" s="100">
        <f>$M$8</f>
        <v>1.0590999999999999</v>
      </c>
      <c r="N7028" s="101">
        <f>$N$8</f>
        <v>0.97811300000000001</v>
      </c>
      <c r="O7028" s="100">
        <f>$O$8</f>
        <v>1</v>
      </c>
      <c r="P7028" s="98">
        <f>K7028*L7028*M7028*N7028*O7028</f>
        <v>7334.82</v>
      </c>
      <c r="Q7028" s="97">
        <f>H7028*P7028</f>
        <v>28304.34</v>
      </c>
      <c r="R7028" s="97"/>
      <c r="S7028" s="97"/>
    </row>
    <row r="7029" spans="1:19" x14ac:dyDescent="0.25">
      <c r="A7029" s="89"/>
      <c r="B7029" s="90"/>
      <c r="C7029" s="90"/>
      <c r="D7029" s="91"/>
      <c r="E7029" s="92"/>
      <c r="F7029" s="92" t="s">
        <v>14592</v>
      </c>
      <c r="G7029" s="91"/>
      <c r="H7029" s="91"/>
      <c r="I7029" s="93">
        <v>1</v>
      </c>
      <c r="J7029" s="91"/>
      <c r="K7029" s="98"/>
      <c r="L7029" s="99"/>
      <c r="M7029" s="100"/>
      <c r="N7029" s="101"/>
      <c r="O7029" s="100"/>
      <c r="P7029" s="98"/>
      <c r="Q7029" s="91"/>
      <c r="R7029" s="91"/>
      <c r="S7029" s="91"/>
    </row>
    <row r="7030" spans="1:19" ht="22.5" x14ac:dyDescent="0.25">
      <c r="A7030" s="89" t="s">
        <v>14593</v>
      </c>
      <c r="B7030" s="89" t="s">
        <v>14514</v>
      </c>
      <c r="C7030" s="89"/>
      <c r="D7030" s="89" t="s">
        <v>165</v>
      </c>
      <c r="E7030" s="94" t="s">
        <v>850</v>
      </c>
      <c r="F7030" s="95" t="s">
        <v>851</v>
      </c>
      <c r="G7030" s="89" t="s">
        <v>502</v>
      </c>
      <c r="H7030" s="89" t="s">
        <v>14594</v>
      </c>
      <c r="I7030" s="96">
        <v>1</v>
      </c>
      <c r="J7030" s="97">
        <v>82860</v>
      </c>
      <c r="K7030" s="98">
        <f>J7030/H7030</f>
        <v>36049.79</v>
      </c>
      <c r="L7030" s="99">
        <f>$L$8</f>
        <v>1.0815399999999999</v>
      </c>
      <c r="M7030" s="100">
        <f>$M$8</f>
        <v>1.0590999999999999</v>
      </c>
      <c r="N7030" s="101">
        <f>$N$8</f>
        <v>0.97811300000000001</v>
      </c>
      <c r="O7030" s="100">
        <f>$O$8</f>
        <v>1</v>
      </c>
      <c r="P7030" s="98">
        <f>K7030*L7030*M7030*N7030*O7030</f>
        <v>40389.760000000002</v>
      </c>
      <c r="Q7030" s="97">
        <f>H7030*P7030</f>
        <v>92835.38</v>
      </c>
      <c r="R7030" s="97"/>
      <c r="S7030" s="97"/>
    </row>
    <row r="7031" spans="1:19" ht="22.5" x14ac:dyDescent="0.25">
      <c r="A7031" s="89" t="s">
        <v>14595</v>
      </c>
      <c r="B7031" s="89" t="s">
        <v>14514</v>
      </c>
      <c r="C7031" s="89"/>
      <c r="D7031" s="89" t="s">
        <v>168</v>
      </c>
      <c r="E7031" s="94" t="s">
        <v>854</v>
      </c>
      <c r="F7031" s="95" t="s">
        <v>855</v>
      </c>
      <c r="G7031" s="89" t="s">
        <v>502</v>
      </c>
      <c r="H7031" s="89" t="s">
        <v>14594</v>
      </c>
      <c r="I7031" s="96">
        <v>1</v>
      </c>
      <c r="J7031" s="97">
        <v>175410</v>
      </c>
      <c r="K7031" s="98">
        <f>J7031/H7031</f>
        <v>76315.39</v>
      </c>
      <c r="L7031" s="99">
        <f>$L$8</f>
        <v>1.0815399999999999</v>
      </c>
      <c r="M7031" s="100">
        <f>$M$8</f>
        <v>1.0590999999999999</v>
      </c>
      <c r="N7031" s="101">
        <f>$N$8</f>
        <v>0.97811300000000001</v>
      </c>
      <c r="O7031" s="100">
        <f>$O$8</f>
        <v>1</v>
      </c>
      <c r="P7031" s="98">
        <f>K7031*L7031*M7031*N7031*O7031</f>
        <v>85502.87</v>
      </c>
      <c r="Q7031" s="97">
        <f>H7031*P7031</f>
        <v>196527.32</v>
      </c>
      <c r="R7031" s="97"/>
      <c r="S7031" s="97"/>
    </row>
    <row r="7032" spans="1:19" x14ac:dyDescent="0.25">
      <c r="A7032" s="89" t="s">
        <v>14596</v>
      </c>
      <c r="B7032" s="89" t="s">
        <v>14514</v>
      </c>
      <c r="C7032" s="89"/>
      <c r="D7032" s="89" t="s">
        <v>170</v>
      </c>
      <c r="E7032" s="94" t="s">
        <v>838</v>
      </c>
      <c r="F7032" s="95" t="s">
        <v>839</v>
      </c>
      <c r="G7032" s="89" t="s">
        <v>110</v>
      </c>
      <c r="H7032" s="89" t="s">
        <v>14597</v>
      </c>
      <c r="I7032" s="96">
        <v>1</v>
      </c>
      <c r="J7032" s="97">
        <v>3782</v>
      </c>
      <c r="K7032" s="98">
        <f>J7032/H7032</f>
        <v>6209.41</v>
      </c>
      <c r="L7032" s="99">
        <f>$L$8</f>
        <v>1.0815399999999999</v>
      </c>
      <c r="M7032" s="100">
        <f>$M$8</f>
        <v>1.0590999999999999</v>
      </c>
      <c r="N7032" s="101">
        <f>$N$8</f>
        <v>0.97811300000000001</v>
      </c>
      <c r="O7032" s="100">
        <f>$O$8</f>
        <v>1</v>
      </c>
      <c r="P7032" s="98">
        <f>K7032*L7032*M7032*N7032*O7032</f>
        <v>6956.95</v>
      </c>
      <c r="Q7032" s="97">
        <f>H7032*P7032</f>
        <v>4237.3100000000004</v>
      </c>
      <c r="R7032" s="97"/>
      <c r="S7032" s="97"/>
    </row>
    <row r="7033" spans="1:19" x14ac:dyDescent="0.25">
      <c r="A7033" s="89" t="s">
        <v>14598</v>
      </c>
      <c r="B7033" s="89" t="s">
        <v>14514</v>
      </c>
      <c r="C7033" s="89"/>
      <c r="D7033" s="89" t="s">
        <v>175</v>
      </c>
      <c r="E7033" s="94" t="s">
        <v>999</v>
      </c>
      <c r="F7033" s="95" t="s">
        <v>1000</v>
      </c>
      <c r="G7033" s="89" t="s">
        <v>110</v>
      </c>
      <c r="H7033" s="89" t="s">
        <v>14597</v>
      </c>
      <c r="I7033" s="96">
        <v>1</v>
      </c>
      <c r="J7033" s="97">
        <v>3986</v>
      </c>
      <c r="K7033" s="98">
        <f>J7033/H7033</f>
        <v>6544.34</v>
      </c>
      <c r="L7033" s="99">
        <f>$L$8</f>
        <v>1.0815399999999999</v>
      </c>
      <c r="M7033" s="100">
        <f>$M$8</f>
        <v>1.0590999999999999</v>
      </c>
      <c r="N7033" s="101">
        <f>$N$8</f>
        <v>0.97811300000000001</v>
      </c>
      <c r="O7033" s="100">
        <f>$O$8</f>
        <v>1</v>
      </c>
      <c r="P7033" s="98">
        <f>K7033*L7033*M7033*N7033*O7033</f>
        <v>7332.2</v>
      </c>
      <c r="Q7033" s="97">
        <f>H7033*P7033</f>
        <v>4465.87</v>
      </c>
      <c r="R7033" s="97"/>
      <c r="S7033" s="97"/>
    </row>
    <row r="7034" spans="1:19" x14ac:dyDescent="0.25">
      <c r="A7034" s="82" t="s">
        <v>9572</v>
      </c>
      <c r="B7034" s="104"/>
      <c r="C7034" s="104"/>
      <c r="D7034" s="104"/>
      <c r="E7034" s="86"/>
      <c r="F7034" s="86" t="s">
        <v>14600</v>
      </c>
      <c r="G7034" s="82"/>
      <c r="H7034" s="82"/>
      <c r="I7034" s="87"/>
      <c r="J7034" s="88">
        <f>SUM(J7035:J7079)</f>
        <v>3447676</v>
      </c>
      <c r="K7034" s="98"/>
      <c r="L7034" s="99"/>
      <c r="M7034" s="100"/>
      <c r="N7034" s="101"/>
      <c r="O7034" s="100"/>
      <c r="P7034" s="98"/>
      <c r="Q7034" s="88">
        <f>SUM(Q7035:Q7079)</f>
        <v>3862740.09</v>
      </c>
      <c r="R7034" s="88">
        <f t="shared" ref="R7034:S7034" si="3737">SUM(R7035:R7079)</f>
        <v>0</v>
      </c>
      <c r="S7034" s="88">
        <f t="shared" si="3737"/>
        <v>0</v>
      </c>
    </row>
    <row r="7035" spans="1:19" x14ac:dyDescent="0.25">
      <c r="A7035" s="89"/>
      <c r="B7035" s="90"/>
      <c r="C7035" s="90"/>
      <c r="D7035" s="91"/>
      <c r="E7035" s="92"/>
      <c r="F7035" s="92" t="s">
        <v>1258</v>
      </c>
      <c r="G7035" s="91"/>
      <c r="H7035" s="91"/>
      <c r="I7035" s="93">
        <v>1</v>
      </c>
      <c r="J7035" s="91"/>
      <c r="K7035" s="98"/>
      <c r="L7035" s="99"/>
      <c r="M7035" s="100"/>
      <c r="N7035" s="101"/>
      <c r="O7035" s="100"/>
      <c r="P7035" s="98"/>
      <c r="Q7035" s="91"/>
      <c r="R7035" s="91"/>
      <c r="S7035" s="91"/>
    </row>
    <row r="7036" spans="1:19" ht="22.5" x14ac:dyDescent="0.25">
      <c r="A7036" s="89" t="s">
        <v>14601</v>
      </c>
      <c r="B7036" s="89" t="s">
        <v>14514</v>
      </c>
      <c r="C7036" s="89"/>
      <c r="D7036" s="89" t="s">
        <v>178</v>
      </c>
      <c r="E7036" s="94" t="s">
        <v>14602</v>
      </c>
      <c r="F7036" s="95" t="s">
        <v>14603</v>
      </c>
      <c r="G7036" s="89" t="s">
        <v>652</v>
      </c>
      <c r="H7036" s="89" t="s">
        <v>60</v>
      </c>
      <c r="I7036" s="96">
        <v>1</v>
      </c>
      <c r="J7036" s="97">
        <v>29303</v>
      </c>
      <c r="K7036" s="98">
        <f t="shared" ref="K7036:K7079" si="3738">J7036/H7036</f>
        <v>2930.3</v>
      </c>
      <c r="L7036" s="99">
        <f t="shared" ref="L7036:L7079" si="3739">$L$8</f>
        <v>1.0815399999999999</v>
      </c>
      <c r="M7036" s="100">
        <f t="shared" ref="M7036:M7079" si="3740">$M$8</f>
        <v>1.0590999999999999</v>
      </c>
      <c r="N7036" s="101">
        <f t="shared" ref="N7036:N7079" si="3741">$N$8</f>
        <v>0.97811300000000001</v>
      </c>
      <c r="O7036" s="100">
        <f t="shared" ref="O7036:O7079" si="3742">$O$8</f>
        <v>1</v>
      </c>
      <c r="P7036" s="98">
        <f t="shared" ref="P7036:P7079" si="3743">K7036*L7036*M7036*N7036*O7036</f>
        <v>3283.07</v>
      </c>
      <c r="Q7036" s="97">
        <f t="shared" ref="Q7036:Q7079" si="3744">H7036*P7036</f>
        <v>32830.699999999997</v>
      </c>
      <c r="R7036" s="97"/>
      <c r="S7036" s="97"/>
    </row>
    <row r="7037" spans="1:19" ht="33.75" x14ac:dyDescent="0.25">
      <c r="A7037" s="89" t="s">
        <v>14604</v>
      </c>
      <c r="B7037" s="89" t="s">
        <v>14514</v>
      </c>
      <c r="C7037" s="89"/>
      <c r="D7037" s="89" t="s">
        <v>181</v>
      </c>
      <c r="E7037" s="94" t="s">
        <v>14605</v>
      </c>
      <c r="F7037" s="95" t="s">
        <v>14606</v>
      </c>
      <c r="G7037" s="89" t="s">
        <v>648</v>
      </c>
      <c r="H7037" s="89" t="s">
        <v>34</v>
      </c>
      <c r="I7037" s="96">
        <v>1</v>
      </c>
      <c r="J7037" s="97">
        <v>19577</v>
      </c>
      <c r="K7037" s="98">
        <f t="shared" si="3738"/>
        <v>4894.25</v>
      </c>
      <c r="L7037" s="99">
        <f t="shared" si="3739"/>
        <v>1.0815399999999999</v>
      </c>
      <c r="M7037" s="100">
        <f t="shared" si="3740"/>
        <v>1.0590999999999999</v>
      </c>
      <c r="N7037" s="101">
        <f t="shared" si="3741"/>
        <v>0.97811300000000001</v>
      </c>
      <c r="O7037" s="100">
        <f t="shared" si="3742"/>
        <v>1</v>
      </c>
      <c r="P7037" s="98">
        <f t="shared" si="3743"/>
        <v>5483.46</v>
      </c>
      <c r="Q7037" s="97">
        <f t="shared" si="3744"/>
        <v>21933.84</v>
      </c>
      <c r="R7037" s="97"/>
      <c r="S7037" s="97"/>
    </row>
    <row r="7038" spans="1:19" ht="33.75" x14ac:dyDescent="0.25">
      <c r="A7038" s="89" t="s">
        <v>14607</v>
      </c>
      <c r="B7038" s="89" t="s">
        <v>14514</v>
      </c>
      <c r="C7038" s="89"/>
      <c r="D7038" s="89" t="s">
        <v>182</v>
      </c>
      <c r="E7038" s="94" t="s">
        <v>14608</v>
      </c>
      <c r="F7038" s="95" t="s">
        <v>14609</v>
      </c>
      <c r="G7038" s="89" t="s">
        <v>648</v>
      </c>
      <c r="H7038" s="89" t="s">
        <v>43</v>
      </c>
      <c r="I7038" s="96">
        <v>1</v>
      </c>
      <c r="J7038" s="97">
        <v>46456</v>
      </c>
      <c r="K7038" s="98">
        <f t="shared" si="3738"/>
        <v>7742.67</v>
      </c>
      <c r="L7038" s="99">
        <f t="shared" si="3739"/>
        <v>1.0815399999999999</v>
      </c>
      <c r="M7038" s="100">
        <f t="shared" si="3740"/>
        <v>1.0590999999999999</v>
      </c>
      <c r="N7038" s="101">
        <f t="shared" si="3741"/>
        <v>0.97811300000000001</v>
      </c>
      <c r="O7038" s="100">
        <f t="shared" si="3742"/>
        <v>1</v>
      </c>
      <c r="P7038" s="98">
        <f t="shared" si="3743"/>
        <v>8674.7999999999993</v>
      </c>
      <c r="Q7038" s="97">
        <f t="shared" si="3744"/>
        <v>52048.800000000003</v>
      </c>
      <c r="R7038" s="97"/>
      <c r="S7038" s="97"/>
    </row>
    <row r="7039" spans="1:19" ht="22.5" x14ac:dyDescent="0.25">
      <c r="A7039" s="89" t="s">
        <v>14610</v>
      </c>
      <c r="B7039" s="89" t="s">
        <v>14514</v>
      </c>
      <c r="C7039" s="89"/>
      <c r="D7039" s="89" t="s">
        <v>183</v>
      </c>
      <c r="E7039" s="94" t="s">
        <v>14611</v>
      </c>
      <c r="F7039" s="95" t="s">
        <v>14612</v>
      </c>
      <c r="G7039" s="89" t="s">
        <v>652</v>
      </c>
      <c r="H7039" s="89" t="s">
        <v>34</v>
      </c>
      <c r="I7039" s="96">
        <v>1</v>
      </c>
      <c r="J7039" s="97">
        <v>18829</v>
      </c>
      <c r="K7039" s="98">
        <f t="shared" si="3738"/>
        <v>4707.25</v>
      </c>
      <c r="L7039" s="99">
        <f t="shared" si="3739"/>
        <v>1.0815399999999999</v>
      </c>
      <c r="M7039" s="100">
        <f t="shared" si="3740"/>
        <v>1.0590999999999999</v>
      </c>
      <c r="N7039" s="101">
        <f t="shared" si="3741"/>
        <v>0.97811300000000001</v>
      </c>
      <c r="O7039" s="100">
        <f t="shared" si="3742"/>
        <v>1</v>
      </c>
      <c r="P7039" s="98">
        <f t="shared" si="3743"/>
        <v>5273.95</v>
      </c>
      <c r="Q7039" s="97">
        <f t="shared" si="3744"/>
        <v>21095.8</v>
      </c>
      <c r="R7039" s="97"/>
      <c r="S7039" s="97"/>
    </row>
    <row r="7040" spans="1:19" ht="33.75" x14ac:dyDescent="0.25">
      <c r="A7040" s="89" t="s">
        <v>14613</v>
      </c>
      <c r="B7040" s="89" t="s">
        <v>14514</v>
      </c>
      <c r="C7040" s="89"/>
      <c r="D7040" s="89" t="s">
        <v>191</v>
      </c>
      <c r="E7040" s="94" t="s">
        <v>14614</v>
      </c>
      <c r="F7040" s="95" t="s">
        <v>14615</v>
      </c>
      <c r="G7040" s="89" t="s">
        <v>648</v>
      </c>
      <c r="H7040" s="89" t="s">
        <v>34</v>
      </c>
      <c r="I7040" s="96">
        <v>1</v>
      </c>
      <c r="J7040" s="97">
        <v>53322</v>
      </c>
      <c r="K7040" s="98">
        <f t="shared" si="3738"/>
        <v>13330.5</v>
      </c>
      <c r="L7040" s="99">
        <f t="shared" si="3739"/>
        <v>1.0815399999999999</v>
      </c>
      <c r="M7040" s="100">
        <f t="shared" si="3740"/>
        <v>1.0590999999999999</v>
      </c>
      <c r="N7040" s="101">
        <f t="shared" si="3741"/>
        <v>0.97811300000000001</v>
      </c>
      <c r="O7040" s="100">
        <f t="shared" si="3742"/>
        <v>1</v>
      </c>
      <c r="P7040" s="98">
        <f t="shared" si="3743"/>
        <v>14935.34</v>
      </c>
      <c r="Q7040" s="97">
        <f t="shared" si="3744"/>
        <v>59741.36</v>
      </c>
      <c r="R7040" s="97"/>
      <c r="S7040" s="97"/>
    </row>
    <row r="7041" spans="1:19" ht="22.5" x14ac:dyDescent="0.25">
      <c r="A7041" s="89" t="s">
        <v>14616</v>
      </c>
      <c r="B7041" s="89" t="s">
        <v>14514</v>
      </c>
      <c r="C7041" s="89"/>
      <c r="D7041" s="89" t="s">
        <v>194</v>
      </c>
      <c r="E7041" s="94" t="s">
        <v>14602</v>
      </c>
      <c r="F7041" s="95" t="s">
        <v>14603</v>
      </c>
      <c r="G7041" s="89" t="s">
        <v>652</v>
      </c>
      <c r="H7041" s="89" t="s">
        <v>144</v>
      </c>
      <c r="I7041" s="96">
        <v>1</v>
      </c>
      <c r="J7041" s="97">
        <v>93764</v>
      </c>
      <c r="K7041" s="98">
        <f t="shared" si="3738"/>
        <v>2930.13</v>
      </c>
      <c r="L7041" s="99">
        <f t="shared" si="3739"/>
        <v>1.0815399999999999</v>
      </c>
      <c r="M7041" s="100">
        <f t="shared" si="3740"/>
        <v>1.0590999999999999</v>
      </c>
      <c r="N7041" s="101">
        <f t="shared" si="3741"/>
        <v>0.97811300000000001</v>
      </c>
      <c r="O7041" s="100">
        <f t="shared" si="3742"/>
        <v>1</v>
      </c>
      <c r="P7041" s="98">
        <f t="shared" si="3743"/>
        <v>3282.88</v>
      </c>
      <c r="Q7041" s="97">
        <f t="shared" si="3744"/>
        <v>105052.16</v>
      </c>
      <c r="R7041" s="97"/>
      <c r="S7041" s="97"/>
    </row>
    <row r="7042" spans="1:19" ht="33.75" x14ac:dyDescent="0.25">
      <c r="A7042" s="89" t="s">
        <v>14617</v>
      </c>
      <c r="B7042" s="89" t="s">
        <v>14514</v>
      </c>
      <c r="C7042" s="89"/>
      <c r="D7042" s="89" t="s">
        <v>196</v>
      </c>
      <c r="E7042" s="94" t="s">
        <v>14618</v>
      </c>
      <c r="F7042" s="95" t="s">
        <v>14619</v>
      </c>
      <c r="G7042" s="89" t="s">
        <v>648</v>
      </c>
      <c r="H7042" s="89" t="s">
        <v>60</v>
      </c>
      <c r="I7042" s="96">
        <v>1</v>
      </c>
      <c r="J7042" s="97">
        <v>55046</v>
      </c>
      <c r="K7042" s="98">
        <f t="shared" si="3738"/>
        <v>5504.6</v>
      </c>
      <c r="L7042" s="99">
        <f t="shared" si="3739"/>
        <v>1.0815399999999999</v>
      </c>
      <c r="M7042" s="100">
        <f t="shared" si="3740"/>
        <v>1.0590999999999999</v>
      </c>
      <c r="N7042" s="101">
        <f t="shared" si="3741"/>
        <v>0.97811300000000001</v>
      </c>
      <c r="O7042" s="100">
        <f t="shared" si="3742"/>
        <v>1</v>
      </c>
      <c r="P7042" s="98">
        <f t="shared" si="3743"/>
        <v>6167.29</v>
      </c>
      <c r="Q7042" s="97">
        <f t="shared" si="3744"/>
        <v>61672.9</v>
      </c>
      <c r="R7042" s="97"/>
      <c r="S7042" s="97"/>
    </row>
    <row r="7043" spans="1:19" ht="33.75" x14ac:dyDescent="0.25">
      <c r="A7043" s="89" t="s">
        <v>14620</v>
      </c>
      <c r="B7043" s="89" t="s">
        <v>14514</v>
      </c>
      <c r="C7043" s="89"/>
      <c r="D7043" s="89" t="s">
        <v>201</v>
      </c>
      <c r="E7043" s="94" t="s">
        <v>14605</v>
      </c>
      <c r="F7043" s="95" t="s">
        <v>14606</v>
      </c>
      <c r="G7043" s="89" t="s">
        <v>648</v>
      </c>
      <c r="H7043" s="89" t="s">
        <v>55</v>
      </c>
      <c r="I7043" s="96">
        <v>1</v>
      </c>
      <c r="J7043" s="97">
        <v>39154</v>
      </c>
      <c r="K7043" s="98">
        <f t="shared" si="3738"/>
        <v>4894.25</v>
      </c>
      <c r="L7043" s="99">
        <f t="shared" si="3739"/>
        <v>1.0815399999999999</v>
      </c>
      <c r="M7043" s="100">
        <f t="shared" si="3740"/>
        <v>1.0590999999999999</v>
      </c>
      <c r="N7043" s="101">
        <f t="shared" si="3741"/>
        <v>0.97811300000000001</v>
      </c>
      <c r="O7043" s="100">
        <f t="shared" si="3742"/>
        <v>1</v>
      </c>
      <c r="P7043" s="98">
        <f t="shared" si="3743"/>
        <v>5483.46</v>
      </c>
      <c r="Q7043" s="97">
        <f t="shared" si="3744"/>
        <v>43867.68</v>
      </c>
      <c r="R7043" s="97"/>
      <c r="S7043" s="97"/>
    </row>
    <row r="7044" spans="1:19" ht="33.75" x14ac:dyDescent="0.25">
      <c r="A7044" s="89" t="s">
        <v>14621</v>
      </c>
      <c r="B7044" s="89" t="s">
        <v>14514</v>
      </c>
      <c r="C7044" s="89"/>
      <c r="D7044" s="89" t="s">
        <v>204</v>
      </c>
      <c r="E7044" s="94" t="s">
        <v>14622</v>
      </c>
      <c r="F7044" s="95" t="s">
        <v>14623</v>
      </c>
      <c r="G7044" s="89" t="s">
        <v>648</v>
      </c>
      <c r="H7044" s="89" t="s">
        <v>73</v>
      </c>
      <c r="I7044" s="96">
        <v>1</v>
      </c>
      <c r="J7044" s="97">
        <v>74379</v>
      </c>
      <c r="K7044" s="98">
        <f t="shared" si="3738"/>
        <v>5312.79</v>
      </c>
      <c r="L7044" s="99">
        <f t="shared" si="3739"/>
        <v>1.0815399999999999</v>
      </c>
      <c r="M7044" s="100">
        <f t="shared" si="3740"/>
        <v>1.0590999999999999</v>
      </c>
      <c r="N7044" s="101">
        <f t="shared" si="3741"/>
        <v>0.97811300000000001</v>
      </c>
      <c r="O7044" s="100">
        <f t="shared" si="3742"/>
        <v>1</v>
      </c>
      <c r="P7044" s="98">
        <f t="shared" si="3743"/>
        <v>5952.39</v>
      </c>
      <c r="Q7044" s="97">
        <f t="shared" si="3744"/>
        <v>83333.460000000006</v>
      </c>
      <c r="R7044" s="97"/>
      <c r="S7044" s="97"/>
    </row>
    <row r="7045" spans="1:19" ht="22.5" x14ac:dyDescent="0.25">
      <c r="A7045" s="89" t="s">
        <v>14624</v>
      </c>
      <c r="B7045" s="89" t="s">
        <v>14514</v>
      </c>
      <c r="C7045" s="89"/>
      <c r="D7045" s="89" t="s">
        <v>206</v>
      </c>
      <c r="E7045" s="94" t="s">
        <v>14625</v>
      </c>
      <c r="F7045" s="95" t="s">
        <v>14626</v>
      </c>
      <c r="G7045" s="89" t="s">
        <v>209</v>
      </c>
      <c r="H7045" s="89" t="s">
        <v>14627</v>
      </c>
      <c r="I7045" s="96">
        <v>1</v>
      </c>
      <c r="J7045" s="97">
        <v>257263</v>
      </c>
      <c r="K7045" s="98">
        <f t="shared" si="3738"/>
        <v>583362.81000000006</v>
      </c>
      <c r="L7045" s="99">
        <f t="shared" si="3739"/>
        <v>1.0815399999999999</v>
      </c>
      <c r="M7045" s="100">
        <f t="shared" si="3740"/>
        <v>1.0590999999999999</v>
      </c>
      <c r="N7045" s="101">
        <f t="shared" si="3741"/>
        <v>0.97811300000000001</v>
      </c>
      <c r="O7045" s="100">
        <f t="shared" si="3742"/>
        <v>1</v>
      </c>
      <c r="P7045" s="98">
        <f t="shared" si="3743"/>
        <v>653592.9</v>
      </c>
      <c r="Q7045" s="97">
        <f t="shared" si="3744"/>
        <v>288234.46999999997</v>
      </c>
      <c r="R7045" s="97"/>
      <c r="S7045" s="97"/>
    </row>
    <row r="7046" spans="1:19" x14ac:dyDescent="0.25">
      <c r="A7046" s="89" t="s">
        <v>14628</v>
      </c>
      <c r="B7046" s="89" t="s">
        <v>14514</v>
      </c>
      <c r="C7046" s="89"/>
      <c r="D7046" s="89" t="s">
        <v>207</v>
      </c>
      <c r="E7046" s="94" t="s">
        <v>14578</v>
      </c>
      <c r="F7046" s="95" t="s">
        <v>14579</v>
      </c>
      <c r="G7046" s="89" t="s">
        <v>502</v>
      </c>
      <c r="H7046" s="89" t="s">
        <v>14629</v>
      </c>
      <c r="I7046" s="96">
        <v>1</v>
      </c>
      <c r="J7046" s="97">
        <v>-2292</v>
      </c>
      <c r="K7046" s="98">
        <f t="shared" si="3738"/>
        <v>86621.32</v>
      </c>
      <c r="L7046" s="99">
        <f t="shared" si="3739"/>
        <v>1.0815399999999999</v>
      </c>
      <c r="M7046" s="100">
        <f t="shared" si="3740"/>
        <v>1.0590999999999999</v>
      </c>
      <c r="N7046" s="101">
        <f t="shared" si="3741"/>
        <v>0.97811300000000001</v>
      </c>
      <c r="O7046" s="100">
        <f t="shared" si="3742"/>
        <v>1</v>
      </c>
      <c r="P7046" s="98">
        <f t="shared" si="3743"/>
        <v>97049.52</v>
      </c>
      <c r="Q7046" s="97">
        <f t="shared" si="3744"/>
        <v>-2567.9299999999998</v>
      </c>
      <c r="R7046" s="97"/>
      <c r="S7046" s="97"/>
    </row>
    <row r="7047" spans="1:19" x14ac:dyDescent="0.25">
      <c r="A7047" s="89" t="s">
        <v>14630</v>
      </c>
      <c r="B7047" s="89" t="s">
        <v>14514</v>
      </c>
      <c r="C7047" s="89"/>
      <c r="D7047" s="89" t="s">
        <v>208</v>
      </c>
      <c r="E7047" s="94" t="s">
        <v>14631</v>
      </c>
      <c r="F7047" s="95" t="s">
        <v>14632</v>
      </c>
      <c r="G7047" s="89" t="s">
        <v>502</v>
      </c>
      <c r="H7047" s="89" t="s">
        <v>14633</v>
      </c>
      <c r="I7047" s="96">
        <v>1</v>
      </c>
      <c r="J7047" s="97">
        <v>-14475</v>
      </c>
      <c r="K7047" s="98">
        <f t="shared" si="3738"/>
        <v>113183.2</v>
      </c>
      <c r="L7047" s="99">
        <f t="shared" si="3739"/>
        <v>1.0815399999999999</v>
      </c>
      <c r="M7047" s="100">
        <f t="shared" si="3740"/>
        <v>1.0590999999999999</v>
      </c>
      <c r="N7047" s="101">
        <f t="shared" si="3741"/>
        <v>0.97811300000000001</v>
      </c>
      <c r="O7047" s="100">
        <f t="shared" si="3742"/>
        <v>1</v>
      </c>
      <c r="P7047" s="98">
        <f t="shared" si="3743"/>
        <v>126809.14</v>
      </c>
      <c r="Q7047" s="97">
        <f t="shared" si="3744"/>
        <v>-16217.62</v>
      </c>
      <c r="R7047" s="97"/>
      <c r="S7047" s="97"/>
    </row>
    <row r="7048" spans="1:19" ht="22.5" x14ac:dyDescent="0.25">
      <c r="A7048" s="89" t="s">
        <v>14634</v>
      </c>
      <c r="B7048" s="89" t="s">
        <v>14514</v>
      </c>
      <c r="C7048" s="89"/>
      <c r="D7048" s="89" t="s">
        <v>220</v>
      </c>
      <c r="E7048" s="94" t="s">
        <v>14635</v>
      </c>
      <c r="F7048" s="95" t="s">
        <v>14636</v>
      </c>
      <c r="G7048" s="89" t="s">
        <v>1077</v>
      </c>
      <c r="H7048" s="89" t="s">
        <v>14637</v>
      </c>
      <c r="I7048" s="96">
        <v>1</v>
      </c>
      <c r="J7048" s="97">
        <v>1512</v>
      </c>
      <c r="K7048" s="98">
        <f t="shared" si="3738"/>
        <v>299.41000000000003</v>
      </c>
      <c r="L7048" s="99">
        <f t="shared" si="3739"/>
        <v>1.0815399999999999</v>
      </c>
      <c r="M7048" s="100">
        <f t="shared" si="3740"/>
        <v>1.0590999999999999</v>
      </c>
      <c r="N7048" s="101">
        <f t="shared" si="3741"/>
        <v>0.97811300000000001</v>
      </c>
      <c r="O7048" s="100">
        <f t="shared" si="3742"/>
        <v>1</v>
      </c>
      <c r="P7048" s="98">
        <f t="shared" si="3743"/>
        <v>335.46</v>
      </c>
      <c r="Q7048" s="97">
        <f t="shared" si="3744"/>
        <v>1694.07</v>
      </c>
      <c r="R7048" s="97"/>
      <c r="S7048" s="97"/>
    </row>
    <row r="7049" spans="1:19" ht="22.5" x14ac:dyDescent="0.25">
      <c r="A7049" s="89" t="s">
        <v>14638</v>
      </c>
      <c r="B7049" s="89" t="s">
        <v>14514</v>
      </c>
      <c r="C7049" s="89"/>
      <c r="D7049" s="89" t="s">
        <v>223</v>
      </c>
      <c r="E7049" s="94" t="s">
        <v>14639</v>
      </c>
      <c r="F7049" s="95" t="s">
        <v>14640</v>
      </c>
      <c r="G7049" s="89" t="s">
        <v>1077</v>
      </c>
      <c r="H7049" s="89" t="s">
        <v>14641</v>
      </c>
      <c r="I7049" s="96">
        <v>1</v>
      </c>
      <c r="J7049" s="97">
        <v>149516</v>
      </c>
      <c r="K7049" s="98">
        <f t="shared" si="3738"/>
        <v>448.59</v>
      </c>
      <c r="L7049" s="99">
        <f t="shared" si="3739"/>
        <v>1.0815399999999999</v>
      </c>
      <c r="M7049" s="100">
        <f t="shared" si="3740"/>
        <v>1.0590999999999999</v>
      </c>
      <c r="N7049" s="101">
        <f t="shared" si="3741"/>
        <v>0.97811300000000001</v>
      </c>
      <c r="O7049" s="100">
        <f t="shared" si="3742"/>
        <v>1</v>
      </c>
      <c r="P7049" s="98">
        <f t="shared" si="3743"/>
        <v>502.6</v>
      </c>
      <c r="Q7049" s="97">
        <f t="shared" si="3744"/>
        <v>167516.57999999999</v>
      </c>
      <c r="R7049" s="97"/>
      <c r="S7049" s="97"/>
    </row>
    <row r="7050" spans="1:19" ht="22.5" x14ac:dyDescent="0.25">
      <c r="A7050" s="89" t="s">
        <v>14642</v>
      </c>
      <c r="B7050" s="89" t="s">
        <v>14514</v>
      </c>
      <c r="C7050" s="89"/>
      <c r="D7050" s="89" t="s">
        <v>226</v>
      </c>
      <c r="E7050" s="94" t="s">
        <v>14643</v>
      </c>
      <c r="F7050" s="95" t="s">
        <v>14644</v>
      </c>
      <c r="G7050" s="89" t="s">
        <v>1077</v>
      </c>
      <c r="H7050" s="89" t="s">
        <v>14645</v>
      </c>
      <c r="I7050" s="96">
        <v>1</v>
      </c>
      <c r="J7050" s="97">
        <v>31161</v>
      </c>
      <c r="K7050" s="98">
        <f t="shared" si="3738"/>
        <v>291.06</v>
      </c>
      <c r="L7050" s="99">
        <f t="shared" si="3739"/>
        <v>1.0815399999999999</v>
      </c>
      <c r="M7050" s="100">
        <f t="shared" si="3740"/>
        <v>1.0590999999999999</v>
      </c>
      <c r="N7050" s="101">
        <f t="shared" si="3741"/>
        <v>0.97811300000000001</v>
      </c>
      <c r="O7050" s="100">
        <f t="shared" si="3742"/>
        <v>1</v>
      </c>
      <c r="P7050" s="98">
        <f t="shared" si="3743"/>
        <v>326.10000000000002</v>
      </c>
      <c r="Q7050" s="97">
        <f t="shared" si="3744"/>
        <v>34912.269999999997</v>
      </c>
      <c r="R7050" s="97"/>
      <c r="S7050" s="97"/>
    </row>
    <row r="7051" spans="1:19" ht="22.5" x14ac:dyDescent="0.25">
      <c r="A7051" s="89" t="s">
        <v>14646</v>
      </c>
      <c r="B7051" s="89" t="s">
        <v>14514</v>
      </c>
      <c r="C7051" s="89"/>
      <c r="D7051" s="89" t="s">
        <v>229</v>
      </c>
      <c r="E7051" s="94" t="s">
        <v>14647</v>
      </c>
      <c r="F7051" s="95" t="s">
        <v>14648</v>
      </c>
      <c r="G7051" s="89" t="s">
        <v>209</v>
      </c>
      <c r="H7051" s="89" t="s">
        <v>1214</v>
      </c>
      <c r="I7051" s="96">
        <v>1</v>
      </c>
      <c r="J7051" s="97">
        <v>235302</v>
      </c>
      <c r="K7051" s="98">
        <f t="shared" si="3738"/>
        <v>603338.46</v>
      </c>
      <c r="L7051" s="99">
        <f t="shared" si="3739"/>
        <v>1.0815399999999999</v>
      </c>
      <c r="M7051" s="100">
        <f t="shared" si="3740"/>
        <v>1.0590999999999999</v>
      </c>
      <c r="N7051" s="101">
        <f t="shared" si="3741"/>
        <v>0.97811300000000001</v>
      </c>
      <c r="O7051" s="100">
        <f t="shared" si="3742"/>
        <v>1</v>
      </c>
      <c r="P7051" s="98">
        <f t="shared" si="3743"/>
        <v>675973.38</v>
      </c>
      <c r="Q7051" s="97">
        <f t="shared" si="3744"/>
        <v>263629.62</v>
      </c>
      <c r="R7051" s="97"/>
      <c r="S7051" s="97"/>
    </row>
    <row r="7052" spans="1:19" x14ac:dyDescent="0.25">
      <c r="A7052" s="89" t="s">
        <v>14649</v>
      </c>
      <c r="B7052" s="89" t="s">
        <v>14514</v>
      </c>
      <c r="C7052" s="89"/>
      <c r="D7052" s="89" t="s">
        <v>231</v>
      </c>
      <c r="E7052" s="94" t="s">
        <v>14578</v>
      </c>
      <c r="F7052" s="95" t="s">
        <v>14579</v>
      </c>
      <c r="G7052" s="89" t="s">
        <v>502</v>
      </c>
      <c r="H7052" s="89" t="s">
        <v>14650</v>
      </c>
      <c r="I7052" s="96">
        <v>1</v>
      </c>
      <c r="J7052" s="97">
        <v>-2027</v>
      </c>
      <c r="K7052" s="98">
        <f t="shared" si="3738"/>
        <v>86623.93</v>
      </c>
      <c r="L7052" s="99">
        <f t="shared" si="3739"/>
        <v>1.0815399999999999</v>
      </c>
      <c r="M7052" s="100">
        <f t="shared" si="3740"/>
        <v>1.0590999999999999</v>
      </c>
      <c r="N7052" s="101">
        <f t="shared" si="3741"/>
        <v>0.97811300000000001</v>
      </c>
      <c r="O7052" s="100">
        <f t="shared" si="3742"/>
        <v>1</v>
      </c>
      <c r="P7052" s="98">
        <f t="shared" si="3743"/>
        <v>97052.44</v>
      </c>
      <c r="Q7052" s="97">
        <f t="shared" si="3744"/>
        <v>-2271.0300000000002</v>
      </c>
      <c r="R7052" s="97"/>
      <c r="S7052" s="97"/>
    </row>
    <row r="7053" spans="1:19" x14ac:dyDescent="0.25">
      <c r="A7053" s="89" t="s">
        <v>14651</v>
      </c>
      <c r="B7053" s="89" t="s">
        <v>14514</v>
      </c>
      <c r="C7053" s="89"/>
      <c r="D7053" s="89" t="s">
        <v>236</v>
      </c>
      <c r="E7053" s="94" t="s">
        <v>14631</v>
      </c>
      <c r="F7053" s="95" t="s">
        <v>14632</v>
      </c>
      <c r="G7053" s="89" t="s">
        <v>502</v>
      </c>
      <c r="H7053" s="89" t="s">
        <v>14652</v>
      </c>
      <c r="I7053" s="96">
        <v>1</v>
      </c>
      <c r="J7053" s="97">
        <v>-12801</v>
      </c>
      <c r="K7053" s="98">
        <f t="shared" si="3738"/>
        <v>113183.02</v>
      </c>
      <c r="L7053" s="99">
        <f t="shared" si="3739"/>
        <v>1.0815399999999999</v>
      </c>
      <c r="M7053" s="100">
        <f t="shared" si="3740"/>
        <v>1.0590999999999999</v>
      </c>
      <c r="N7053" s="101">
        <f t="shared" si="3741"/>
        <v>0.97811300000000001</v>
      </c>
      <c r="O7053" s="100">
        <f t="shared" si="3742"/>
        <v>1</v>
      </c>
      <c r="P7053" s="98">
        <f t="shared" si="3743"/>
        <v>126808.94</v>
      </c>
      <c r="Q7053" s="97">
        <f t="shared" si="3744"/>
        <v>-14342.09</v>
      </c>
      <c r="R7053" s="97"/>
      <c r="S7053" s="97"/>
    </row>
    <row r="7054" spans="1:19" ht="33.75" x14ac:dyDescent="0.25">
      <c r="A7054" s="89" t="s">
        <v>14653</v>
      </c>
      <c r="B7054" s="89" t="s">
        <v>14514</v>
      </c>
      <c r="C7054" s="89"/>
      <c r="D7054" s="89" t="s">
        <v>239</v>
      </c>
      <c r="E7054" s="94" t="s">
        <v>14654</v>
      </c>
      <c r="F7054" s="95" t="s">
        <v>14655</v>
      </c>
      <c r="G7054" s="89" t="s">
        <v>1077</v>
      </c>
      <c r="H7054" s="89" t="s">
        <v>14656</v>
      </c>
      <c r="I7054" s="96">
        <v>1</v>
      </c>
      <c r="J7054" s="97">
        <v>176439</v>
      </c>
      <c r="K7054" s="98">
        <f t="shared" si="3738"/>
        <v>447.93</v>
      </c>
      <c r="L7054" s="99">
        <f t="shared" si="3739"/>
        <v>1.0815399999999999</v>
      </c>
      <c r="M7054" s="100">
        <f t="shared" si="3740"/>
        <v>1.0590999999999999</v>
      </c>
      <c r="N7054" s="101">
        <f t="shared" si="3741"/>
        <v>0.97811300000000001</v>
      </c>
      <c r="O7054" s="100">
        <f t="shared" si="3742"/>
        <v>1</v>
      </c>
      <c r="P7054" s="98">
        <f t="shared" si="3743"/>
        <v>501.86</v>
      </c>
      <c r="Q7054" s="97">
        <f t="shared" si="3744"/>
        <v>197682.65</v>
      </c>
      <c r="R7054" s="97"/>
      <c r="S7054" s="97"/>
    </row>
    <row r="7055" spans="1:19" ht="22.5" x14ac:dyDescent="0.25">
      <c r="A7055" s="89" t="s">
        <v>14657</v>
      </c>
      <c r="B7055" s="89" t="s">
        <v>14514</v>
      </c>
      <c r="C7055" s="89"/>
      <c r="D7055" s="89" t="s">
        <v>241</v>
      </c>
      <c r="E7055" s="94" t="s">
        <v>14658</v>
      </c>
      <c r="F7055" s="95" t="s">
        <v>14659</v>
      </c>
      <c r="G7055" s="89" t="s">
        <v>209</v>
      </c>
      <c r="H7055" s="89" t="s">
        <v>3668</v>
      </c>
      <c r="I7055" s="96">
        <v>1</v>
      </c>
      <c r="J7055" s="97">
        <v>160287</v>
      </c>
      <c r="K7055" s="98">
        <f t="shared" si="3738"/>
        <v>607147.73</v>
      </c>
      <c r="L7055" s="99">
        <f t="shared" si="3739"/>
        <v>1.0815399999999999</v>
      </c>
      <c r="M7055" s="100">
        <f t="shared" si="3740"/>
        <v>1.0590999999999999</v>
      </c>
      <c r="N7055" s="101">
        <f t="shared" si="3741"/>
        <v>0.97811300000000001</v>
      </c>
      <c r="O7055" s="100">
        <f t="shared" si="3742"/>
        <v>1</v>
      </c>
      <c r="P7055" s="98">
        <f t="shared" si="3743"/>
        <v>680241.24</v>
      </c>
      <c r="Q7055" s="97">
        <f t="shared" si="3744"/>
        <v>179583.69</v>
      </c>
      <c r="R7055" s="97"/>
      <c r="S7055" s="97"/>
    </row>
    <row r="7056" spans="1:19" x14ac:dyDescent="0.25">
      <c r="A7056" s="89" t="s">
        <v>14660</v>
      </c>
      <c r="B7056" s="89" t="s">
        <v>14514</v>
      </c>
      <c r="C7056" s="89"/>
      <c r="D7056" s="89" t="s">
        <v>243</v>
      </c>
      <c r="E7056" s="94" t="s">
        <v>14578</v>
      </c>
      <c r="F7056" s="95" t="s">
        <v>14579</v>
      </c>
      <c r="G7056" s="89" t="s">
        <v>502</v>
      </c>
      <c r="H7056" s="89" t="s">
        <v>14661</v>
      </c>
      <c r="I7056" s="96">
        <v>1</v>
      </c>
      <c r="J7056" s="97">
        <v>-1372</v>
      </c>
      <c r="K7056" s="98">
        <f t="shared" si="3738"/>
        <v>86616.16</v>
      </c>
      <c r="L7056" s="99">
        <f t="shared" si="3739"/>
        <v>1.0815399999999999</v>
      </c>
      <c r="M7056" s="100">
        <f t="shared" si="3740"/>
        <v>1.0590999999999999</v>
      </c>
      <c r="N7056" s="101">
        <f t="shared" si="3741"/>
        <v>0.97811300000000001</v>
      </c>
      <c r="O7056" s="100">
        <f t="shared" si="3742"/>
        <v>1</v>
      </c>
      <c r="P7056" s="98">
        <f t="shared" si="3743"/>
        <v>97043.74</v>
      </c>
      <c r="Q7056" s="97">
        <f t="shared" si="3744"/>
        <v>-1537.17</v>
      </c>
      <c r="R7056" s="97"/>
      <c r="S7056" s="97"/>
    </row>
    <row r="7057" spans="1:19" x14ac:dyDescent="0.25">
      <c r="A7057" s="89" t="s">
        <v>14662</v>
      </c>
      <c r="B7057" s="89" t="s">
        <v>14514</v>
      </c>
      <c r="C7057" s="89"/>
      <c r="D7057" s="89" t="s">
        <v>248</v>
      </c>
      <c r="E7057" s="94" t="s">
        <v>14631</v>
      </c>
      <c r="F7057" s="95" t="s">
        <v>14632</v>
      </c>
      <c r="G7057" s="89" t="s">
        <v>502</v>
      </c>
      <c r="H7057" s="89" t="s">
        <v>14663</v>
      </c>
      <c r="I7057" s="96">
        <v>1</v>
      </c>
      <c r="J7057" s="97">
        <v>-8067</v>
      </c>
      <c r="K7057" s="98">
        <f t="shared" si="3738"/>
        <v>113173.4</v>
      </c>
      <c r="L7057" s="99">
        <f t="shared" si="3739"/>
        <v>1.0815399999999999</v>
      </c>
      <c r="M7057" s="100">
        <f t="shared" si="3740"/>
        <v>1.0590999999999999</v>
      </c>
      <c r="N7057" s="101">
        <f t="shared" si="3741"/>
        <v>0.97811300000000001</v>
      </c>
      <c r="O7057" s="100">
        <f t="shared" si="3742"/>
        <v>1</v>
      </c>
      <c r="P7057" s="98">
        <f t="shared" si="3743"/>
        <v>126798.16</v>
      </c>
      <c r="Q7057" s="97">
        <f t="shared" si="3744"/>
        <v>-9038.17</v>
      </c>
      <c r="R7057" s="97"/>
      <c r="S7057" s="97"/>
    </row>
    <row r="7058" spans="1:19" ht="33.75" x14ac:dyDescent="0.25">
      <c r="A7058" s="89" t="s">
        <v>14664</v>
      </c>
      <c r="B7058" s="89" t="s">
        <v>14514</v>
      </c>
      <c r="C7058" s="89"/>
      <c r="D7058" s="89" t="s">
        <v>251</v>
      </c>
      <c r="E7058" s="94" t="s">
        <v>14665</v>
      </c>
      <c r="F7058" s="95" t="s">
        <v>14666</v>
      </c>
      <c r="G7058" s="89" t="s">
        <v>1077</v>
      </c>
      <c r="H7058" s="89" t="s">
        <v>14667</v>
      </c>
      <c r="I7058" s="96">
        <v>1</v>
      </c>
      <c r="J7058" s="97">
        <v>153824</v>
      </c>
      <c r="K7058" s="98">
        <f t="shared" si="3738"/>
        <v>576.9</v>
      </c>
      <c r="L7058" s="99">
        <f t="shared" si="3739"/>
        <v>1.0815399999999999</v>
      </c>
      <c r="M7058" s="100">
        <f t="shared" si="3740"/>
        <v>1.0590999999999999</v>
      </c>
      <c r="N7058" s="101">
        <f t="shared" si="3741"/>
        <v>0.97811300000000001</v>
      </c>
      <c r="O7058" s="100">
        <f t="shared" si="3742"/>
        <v>1</v>
      </c>
      <c r="P7058" s="98">
        <f t="shared" si="3743"/>
        <v>646.35</v>
      </c>
      <c r="Q7058" s="97">
        <f t="shared" si="3744"/>
        <v>172342.76</v>
      </c>
      <c r="R7058" s="97"/>
      <c r="S7058" s="97"/>
    </row>
    <row r="7059" spans="1:19" ht="22.5" x14ac:dyDescent="0.25">
      <c r="A7059" s="89" t="s">
        <v>14668</v>
      </c>
      <c r="B7059" s="89" t="s">
        <v>14514</v>
      </c>
      <c r="C7059" s="89"/>
      <c r="D7059" s="89" t="s">
        <v>254</v>
      </c>
      <c r="E7059" s="94" t="s">
        <v>14669</v>
      </c>
      <c r="F7059" s="95" t="s">
        <v>14670</v>
      </c>
      <c r="G7059" s="89" t="s">
        <v>209</v>
      </c>
      <c r="H7059" s="89" t="s">
        <v>12334</v>
      </c>
      <c r="I7059" s="96">
        <v>1</v>
      </c>
      <c r="J7059" s="97">
        <v>19861</v>
      </c>
      <c r="K7059" s="98">
        <f t="shared" si="3738"/>
        <v>620656.25</v>
      </c>
      <c r="L7059" s="99">
        <f t="shared" si="3739"/>
        <v>1.0815399999999999</v>
      </c>
      <c r="M7059" s="100">
        <f t="shared" si="3740"/>
        <v>1.0590999999999999</v>
      </c>
      <c r="N7059" s="101">
        <f t="shared" si="3741"/>
        <v>0.97811300000000001</v>
      </c>
      <c r="O7059" s="100">
        <f t="shared" si="3742"/>
        <v>1</v>
      </c>
      <c r="P7059" s="98">
        <f t="shared" si="3743"/>
        <v>695376.03</v>
      </c>
      <c r="Q7059" s="97">
        <f t="shared" si="3744"/>
        <v>22252.03</v>
      </c>
      <c r="R7059" s="97"/>
      <c r="S7059" s="97"/>
    </row>
    <row r="7060" spans="1:19" x14ac:dyDescent="0.25">
      <c r="A7060" s="89" t="s">
        <v>14671</v>
      </c>
      <c r="B7060" s="89" t="s">
        <v>14514</v>
      </c>
      <c r="C7060" s="89"/>
      <c r="D7060" s="89" t="s">
        <v>256</v>
      </c>
      <c r="E7060" s="94" t="s">
        <v>14578</v>
      </c>
      <c r="F7060" s="95" t="s">
        <v>14579</v>
      </c>
      <c r="G7060" s="89" t="s">
        <v>502</v>
      </c>
      <c r="H7060" s="89" t="s">
        <v>14672</v>
      </c>
      <c r="I7060" s="96">
        <v>1</v>
      </c>
      <c r="J7060" s="97">
        <v>-166</v>
      </c>
      <c r="K7060" s="98">
        <f t="shared" si="3738"/>
        <v>86458.33</v>
      </c>
      <c r="L7060" s="99">
        <f t="shared" si="3739"/>
        <v>1.0815399999999999</v>
      </c>
      <c r="M7060" s="100">
        <f t="shared" si="3740"/>
        <v>1.0590999999999999</v>
      </c>
      <c r="N7060" s="101">
        <f t="shared" si="3741"/>
        <v>0.97811300000000001</v>
      </c>
      <c r="O7060" s="100">
        <f t="shared" si="3742"/>
        <v>1</v>
      </c>
      <c r="P7060" s="98">
        <f t="shared" si="3743"/>
        <v>96866.91</v>
      </c>
      <c r="Q7060" s="97">
        <f t="shared" si="3744"/>
        <v>-185.98</v>
      </c>
      <c r="R7060" s="97"/>
      <c r="S7060" s="97"/>
    </row>
    <row r="7061" spans="1:19" x14ac:dyDescent="0.25">
      <c r="A7061" s="89" t="s">
        <v>14673</v>
      </c>
      <c r="B7061" s="89" t="s">
        <v>14514</v>
      </c>
      <c r="C7061" s="89"/>
      <c r="D7061" s="89" t="s">
        <v>260</v>
      </c>
      <c r="E7061" s="94" t="s">
        <v>14631</v>
      </c>
      <c r="F7061" s="95" t="s">
        <v>14632</v>
      </c>
      <c r="G7061" s="89" t="s">
        <v>502</v>
      </c>
      <c r="H7061" s="89" t="s">
        <v>14674</v>
      </c>
      <c r="I7061" s="96">
        <v>1</v>
      </c>
      <c r="J7061" s="97">
        <v>-869</v>
      </c>
      <c r="K7061" s="98">
        <f t="shared" si="3738"/>
        <v>113151.03999999999</v>
      </c>
      <c r="L7061" s="99">
        <f t="shared" si="3739"/>
        <v>1.0815399999999999</v>
      </c>
      <c r="M7061" s="100">
        <f t="shared" si="3740"/>
        <v>1.0590999999999999</v>
      </c>
      <c r="N7061" s="101">
        <f t="shared" si="3741"/>
        <v>0.97811300000000001</v>
      </c>
      <c r="O7061" s="100">
        <f t="shared" si="3742"/>
        <v>1</v>
      </c>
      <c r="P7061" s="98">
        <f t="shared" si="3743"/>
        <v>126773.11</v>
      </c>
      <c r="Q7061" s="97">
        <f t="shared" si="3744"/>
        <v>-973.62</v>
      </c>
      <c r="R7061" s="97"/>
      <c r="S7061" s="97"/>
    </row>
    <row r="7062" spans="1:19" ht="22.5" x14ac:dyDescent="0.25">
      <c r="A7062" s="89" t="s">
        <v>14675</v>
      </c>
      <c r="B7062" s="89" t="s">
        <v>14514</v>
      </c>
      <c r="C7062" s="89"/>
      <c r="D7062" s="89" t="s">
        <v>263</v>
      </c>
      <c r="E7062" s="94" t="s">
        <v>14676</v>
      </c>
      <c r="F7062" s="95" t="s">
        <v>14677</v>
      </c>
      <c r="G7062" s="89" t="s">
        <v>1077</v>
      </c>
      <c r="H7062" s="89" t="s">
        <v>144</v>
      </c>
      <c r="I7062" s="96">
        <v>1</v>
      </c>
      <c r="J7062" s="97">
        <v>24996</v>
      </c>
      <c r="K7062" s="98">
        <f t="shared" si="3738"/>
        <v>781.13</v>
      </c>
      <c r="L7062" s="99">
        <f t="shared" si="3739"/>
        <v>1.0815399999999999</v>
      </c>
      <c r="M7062" s="100">
        <f t="shared" si="3740"/>
        <v>1.0590999999999999</v>
      </c>
      <c r="N7062" s="101">
        <f t="shared" si="3741"/>
        <v>0.97811300000000001</v>
      </c>
      <c r="O7062" s="100">
        <f t="shared" si="3742"/>
        <v>1</v>
      </c>
      <c r="P7062" s="98">
        <f t="shared" si="3743"/>
        <v>875.17</v>
      </c>
      <c r="Q7062" s="97">
        <f t="shared" si="3744"/>
        <v>28005.439999999999</v>
      </c>
      <c r="R7062" s="97"/>
      <c r="S7062" s="97"/>
    </row>
    <row r="7063" spans="1:19" ht="22.5" x14ac:dyDescent="0.25">
      <c r="A7063" s="89" t="s">
        <v>14678</v>
      </c>
      <c r="B7063" s="89" t="s">
        <v>14514</v>
      </c>
      <c r="C7063" s="89"/>
      <c r="D7063" s="89" t="s">
        <v>265</v>
      </c>
      <c r="E7063" s="94" t="s">
        <v>14679</v>
      </c>
      <c r="F7063" s="95" t="s">
        <v>14680</v>
      </c>
      <c r="G7063" s="89" t="s">
        <v>648</v>
      </c>
      <c r="H7063" s="89" t="s">
        <v>129</v>
      </c>
      <c r="I7063" s="96">
        <v>1</v>
      </c>
      <c r="J7063" s="97">
        <v>1196</v>
      </c>
      <c r="K7063" s="98">
        <f t="shared" si="3738"/>
        <v>42.71</v>
      </c>
      <c r="L7063" s="99">
        <f t="shared" si="3739"/>
        <v>1.0815399999999999</v>
      </c>
      <c r="M7063" s="100">
        <f t="shared" si="3740"/>
        <v>1.0590999999999999</v>
      </c>
      <c r="N7063" s="101">
        <f t="shared" si="3741"/>
        <v>0.97811300000000001</v>
      </c>
      <c r="O7063" s="100">
        <f t="shared" si="3742"/>
        <v>1</v>
      </c>
      <c r="P7063" s="98">
        <f t="shared" si="3743"/>
        <v>47.85</v>
      </c>
      <c r="Q7063" s="97">
        <f t="shared" si="3744"/>
        <v>1339.8</v>
      </c>
      <c r="R7063" s="97"/>
      <c r="S7063" s="97"/>
    </row>
    <row r="7064" spans="1:19" ht="33.75" x14ac:dyDescent="0.25">
      <c r="A7064" s="89" t="s">
        <v>14681</v>
      </c>
      <c r="B7064" s="89" t="s">
        <v>14514</v>
      </c>
      <c r="C7064" s="89"/>
      <c r="D7064" s="89" t="s">
        <v>266</v>
      </c>
      <c r="E7064" s="94" t="s">
        <v>14682</v>
      </c>
      <c r="F7064" s="95" t="s">
        <v>14683</v>
      </c>
      <c r="G7064" s="89" t="s">
        <v>648</v>
      </c>
      <c r="H7064" s="89" t="s">
        <v>90</v>
      </c>
      <c r="I7064" s="96">
        <v>1</v>
      </c>
      <c r="J7064" s="97">
        <v>1898</v>
      </c>
      <c r="K7064" s="98">
        <f t="shared" si="3738"/>
        <v>105.44</v>
      </c>
      <c r="L7064" s="99">
        <f t="shared" si="3739"/>
        <v>1.0815399999999999</v>
      </c>
      <c r="M7064" s="100">
        <f t="shared" si="3740"/>
        <v>1.0590999999999999</v>
      </c>
      <c r="N7064" s="101">
        <f t="shared" si="3741"/>
        <v>0.97811300000000001</v>
      </c>
      <c r="O7064" s="100">
        <f t="shared" si="3742"/>
        <v>1</v>
      </c>
      <c r="P7064" s="98">
        <f t="shared" si="3743"/>
        <v>118.13</v>
      </c>
      <c r="Q7064" s="97">
        <f t="shared" si="3744"/>
        <v>2126.34</v>
      </c>
      <c r="R7064" s="97"/>
      <c r="S7064" s="97"/>
    </row>
    <row r="7065" spans="1:19" ht="33.75" x14ac:dyDescent="0.25">
      <c r="A7065" s="89" t="s">
        <v>14684</v>
      </c>
      <c r="B7065" s="89" t="s">
        <v>14514</v>
      </c>
      <c r="C7065" s="89"/>
      <c r="D7065" s="89" t="s">
        <v>267</v>
      </c>
      <c r="E7065" s="94" t="s">
        <v>14685</v>
      </c>
      <c r="F7065" s="95" t="s">
        <v>14686</v>
      </c>
      <c r="G7065" s="89" t="s">
        <v>648</v>
      </c>
      <c r="H7065" s="89" t="s">
        <v>151</v>
      </c>
      <c r="I7065" s="96">
        <v>1</v>
      </c>
      <c r="J7065" s="97">
        <v>5889</v>
      </c>
      <c r="K7065" s="98">
        <f t="shared" si="3738"/>
        <v>173.21</v>
      </c>
      <c r="L7065" s="99">
        <f t="shared" si="3739"/>
        <v>1.0815399999999999</v>
      </c>
      <c r="M7065" s="100">
        <f t="shared" si="3740"/>
        <v>1.0590999999999999</v>
      </c>
      <c r="N7065" s="101">
        <f t="shared" si="3741"/>
        <v>0.97811300000000001</v>
      </c>
      <c r="O7065" s="100">
        <f t="shared" si="3742"/>
        <v>1</v>
      </c>
      <c r="P7065" s="98">
        <f t="shared" si="3743"/>
        <v>194.06</v>
      </c>
      <c r="Q7065" s="97">
        <f t="shared" si="3744"/>
        <v>6598.04</v>
      </c>
      <c r="R7065" s="97"/>
      <c r="S7065" s="97"/>
    </row>
    <row r="7066" spans="1:19" ht="22.5" x14ac:dyDescent="0.25">
      <c r="A7066" s="89" t="s">
        <v>14687</v>
      </c>
      <c r="B7066" s="89" t="s">
        <v>14514</v>
      </c>
      <c r="C7066" s="89"/>
      <c r="D7066" s="89" t="s">
        <v>184</v>
      </c>
      <c r="E7066" s="94" t="s">
        <v>14688</v>
      </c>
      <c r="F7066" s="95" t="s">
        <v>14689</v>
      </c>
      <c r="G7066" s="89" t="s">
        <v>648</v>
      </c>
      <c r="H7066" s="89" t="s">
        <v>24</v>
      </c>
      <c r="I7066" s="96">
        <v>1</v>
      </c>
      <c r="J7066" s="97">
        <v>270</v>
      </c>
      <c r="K7066" s="98">
        <f t="shared" si="3738"/>
        <v>135</v>
      </c>
      <c r="L7066" s="99">
        <f t="shared" si="3739"/>
        <v>1.0815399999999999</v>
      </c>
      <c r="M7066" s="100">
        <f t="shared" si="3740"/>
        <v>1.0590999999999999</v>
      </c>
      <c r="N7066" s="101">
        <f t="shared" si="3741"/>
        <v>0.97811300000000001</v>
      </c>
      <c r="O7066" s="100">
        <f t="shared" si="3742"/>
        <v>1</v>
      </c>
      <c r="P7066" s="98">
        <f t="shared" si="3743"/>
        <v>151.25</v>
      </c>
      <c r="Q7066" s="97">
        <f t="shared" si="3744"/>
        <v>302.5</v>
      </c>
      <c r="R7066" s="97"/>
      <c r="S7066" s="97"/>
    </row>
    <row r="7067" spans="1:19" ht="22.5" x14ac:dyDescent="0.25">
      <c r="A7067" s="89" t="s">
        <v>14690</v>
      </c>
      <c r="B7067" s="89" t="s">
        <v>14514</v>
      </c>
      <c r="C7067" s="89"/>
      <c r="D7067" s="89" t="s">
        <v>276</v>
      </c>
      <c r="E7067" s="94" t="s">
        <v>14691</v>
      </c>
      <c r="F7067" s="95" t="s">
        <v>14692</v>
      </c>
      <c r="G7067" s="89" t="s">
        <v>648</v>
      </c>
      <c r="H7067" s="89" t="s">
        <v>107</v>
      </c>
      <c r="I7067" s="96">
        <v>1</v>
      </c>
      <c r="J7067" s="97">
        <v>5959</v>
      </c>
      <c r="K7067" s="98">
        <f t="shared" si="3738"/>
        <v>270.86</v>
      </c>
      <c r="L7067" s="99">
        <f t="shared" si="3739"/>
        <v>1.0815399999999999</v>
      </c>
      <c r="M7067" s="100">
        <f t="shared" si="3740"/>
        <v>1.0590999999999999</v>
      </c>
      <c r="N7067" s="101">
        <f t="shared" si="3741"/>
        <v>0.97811300000000001</v>
      </c>
      <c r="O7067" s="100">
        <f t="shared" si="3742"/>
        <v>1</v>
      </c>
      <c r="P7067" s="98">
        <f t="shared" si="3743"/>
        <v>303.47000000000003</v>
      </c>
      <c r="Q7067" s="97">
        <f t="shared" si="3744"/>
        <v>6676.34</v>
      </c>
      <c r="R7067" s="97"/>
      <c r="S7067" s="97"/>
    </row>
    <row r="7068" spans="1:19" ht="22.5" x14ac:dyDescent="0.25">
      <c r="A7068" s="89" t="s">
        <v>14693</v>
      </c>
      <c r="B7068" s="89" t="s">
        <v>14514</v>
      </c>
      <c r="C7068" s="89"/>
      <c r="D7068" s="89" t="s">
        <v>278</v>
      </c>
      <c r="E7068" s="94" t="s">
        <v>14694</v>
      </c>
      <c r="F7068" s="95" t="s">
        <v>14695</v>
      </c>
      <c r="G7068" s="89" t="s">
        <v>648</v>
      </c>
      <c r="H7068" s="89" t="s">
        <v>55</v>
      </c>
      <c r="I7068" s="96">
        <v>1</v>
      </c>
      <c r="J7068" s="97">
        <v>2681</v>
      </c>
      <c r="K7068" s="98">
        <f t="shared" si="3738"/>
        <v>335.13</v>
      </c>
      <c r="L7068" s="99">
        <f t="shared" si="3739"/>
        <v>1.0815399999999999</v>
      </c>
      <c r="M7068" s="100">
        <f t="shared" si="3740"/>
        <v>1.0590999999999999</v>
      </c>
      <c r="N7068" s="101">
        <f t="shared" si="3741"/>
        <v>0.97811300000000001</v>
      </c>
      <c r="O7068" s="100">
        <f t="shared" si="3742"/>
        <v>1</v>
      </c>
      <c r="P7068" s="98">
        <f t="shared" si="3743"/>
        <v>375.48</v>
      </c>
      <c r="Q7068" s="97">
        <f t="shared" si="3744"/>
        <v>3003.84</v>
      </c>
      <c r="R7068" s="97"/>
      <c r="S7068" s="97"/>
    </row>
    <row r="7069" spans="1:19" x14ac:dyDescent="0.25">
      <c r="A7069" s="89" t="s">
        <v>14696</v>
      </c>
      <c r="B7069" s="89" t="s">
        <v>14514</v>
      </c>
      <c r="C7069" s="89"/>
      <c r="D7069" s="89" t="s">
        <v>283</v>
      </c>
      <c r="E7069" s="94" t="s">
        <v>8457</v>
      </c>
      <c r="F7069" s="95" t="s">
        <v>8458</v>
      </c>
      <c r="G7069" s="89" t="s">
        <v>970</v>
      </c>
      <c r="H7069" s="89" t="s">
        <v>1183</v>
      </c>
      <c r="I7069" s="96">
        <v>1</v>
      </c>
      <c r="J7069" s="97">
        <v>23</v>
      </c>
      <c r="K7069" s="98">
        <f t="shared" si="3738"/>
        <v>115</v>
      </c>
      <c r="L7069" s="99">
        <f t="shared" si="3739"/>
        <v>1.0815399999999999</v>
      </c>
      <c r="M7069" s="100">
        <f t="shared" si="3740"/>
        <v>1.0590999999999999</v>
      </c>
      <c r="N7069" s="101">
        <f t="shared" si="3741"/>
        <v>0.97811300000000001</v>
      </c>
      <c r="O7069" s="100">
        <f t="shared" si="3742"/>
        <v>1</v>
      </c>
      <c r="P7069" s="98">
        <f t="shared" si="3743"/>
        <v>128.84</v>
      </c>
      <c r="Q7069" s="97">
        <f t="shared" si="3744"/>
        <v>25.77</v>
      </c>
      <c r="R7069" s="97"/>
      <c r="S7069" s="97"/>
    </row>
    <row r="7070" spans="1:19" x14ac:dyDescent="0.25">
      <c r="A7070" s="89" t="s">
        <v>14697</v>
      </c>
      <c r="B7070" s="89" t="s">
        <v>14514</v>
      </c>
      <c r="C7070" s="89"/>
      <c r="D7070" s="89" t="s">
        <v>286</v>
      </c>
      <c r="E7070" s="94" t="s">
        <v>14698</v>
      </c>
      <c r="F7070" s="95" t="s">
        <v>14699</v>
      </c>
      <c r="G7070" s="89" t="s">
        <v>970</v>
      </c>
      <c r="H7070" s="89" t="s">
        <v>1183</v>
      </c>
      <c r="I7070" s="96">
        <v>1</v>
      </c>
      <c r="J7070" s="97">
        <v>121</v>
      </c>
      <c r="K7070" s="98">
        <f t="shared" si="3738"/>
        <v>605</v>
      </c>
      <c r="L7070" s="99">
        <f t="shared" si="3739"/>
        <v>1.0815399999999999</v>
      </c>
      <c r="M7070" s="100">
        <f t="shared" si="3740"/>
        <v>1.0590999999999999</v>
      </c>
      <c r="N7070" s="101">
        <f t="shared" si="3741"/>
        <v>0.97811300000000001</v>
      </c>
      <c r="O7070" s="100">
        <f t="shared" si="3742"/>
        <v>1</v>
      </c>
      <c r="P7070" s="98">
        <f t="shared" si="3743"/>
        <v>677.83</v>
      </c>
      <c r="Q7070" s="97">
        <f t="shared" si="3744"/>
        <v>135.57</v>
      </c>
      <c r="R7070" s="97"/>
      <c r="S7070" s="97"/>
    </row>
    <row r="7071" spans="1:19" x14ac:dyDescent="0.25">
      <c r="A7071" s="89" t="s">
        <v>14700</v>
      </c>
      <c r="B7071" s="89" t="s">
        <v>14514</v>
      </c>
      <c r="C7071" s="89"/>
      <c r="D7071" s="89" t="s">
        <v>288</v>
      </c>
      <c r="E7071" s="94" t="s">
        <v>14701</v>
      </c>
      <c r="F7071" s="95" t="s">
        <v>14702</v>
      </c>
      <c r="G7071" s="89" t="s">
        <v>970</v>
      </c>
      <c r="H7071" s="89" t="s">
        <v>1183</v>
      </c>
      <c r="I7071" s="96">
        <v>1</v>
      </c>
      <c r="J7071" s="97">
        <v>128</v>
      </c>
      <c r="K7071" s="98">
        <f t="shared" si="3738"/>
        <v>640</v>
      </c>
      <c r="L7071" s="99">
        <f t="shared" si="3739"/>
        <v>1.0815399999999999</v>
      </c>
      <c r="M7071" s="100">
        <f t="shared" si="3740"/>
        <v>1.0590999999999999</v>
      </c>
      <c r="N7071" s="101">
        <f t="shared" si="3741"/>
        <v>0.97811300000000001</v>
      </c>
      <c r="O7071" s="100">
        <f t="shared" si="3742"/>
        <v>1</v>
      </c>
      <c r="P7071" s="98">
        <f t="shared" si="3743"/>
        <v>717.05</v>
      </c>
      <c r="Q7071" s="97">
        <f t="shared" si="3744"/>
        <v>143.41</v>
      </c>
      <c r="R7071" s="97"/>
      <c r="S7071" s="97"/>
    </row>
    <row r="7072" spans="1:19" x14ac:dyDescent="0.25">
      <c r="A7072" s="89" t="s">
        <v>14703</v>
      </c>
      <c r="B7072" s="89" t="s">
        <v>14514</v>
      </c>
      <c r="C7072" s="89"/>
      <c r="D7072" s="89" t="s">
        <v>289</v>
      </c>
      <c r="E7072" s="94" t="s">
        <v>14578</v>
      </c>
      <c r="F7072" s="95" t="s">
        <v>14579</v>
      </c>
      <c r="G7072" s="89" t="s">
        <v>502</v>
      </c>
      <c r="H7072" s="89" t="s">
        <v>14704</v>
      </c>
      <c r="I7072" s="96">
        <v>1</v>
      </c>
      <c r="J7072" s="97">
        <v>12249</v>
      </c>
      <c r="K7072" s="98">
        <f t="shared" si="3738"/>
        <v>86626.59</v>
      </c>
      <c r="L7072" s="99">
        <f t="shared" si="3739"/>
        <v>1.0815399999999999</v>
      </c>
      <c r="M7072" s="100">
        <f t="shared" si="3740"/>
        <v>1.0590999999999999</v>
      </c>
      <c r="N7072" s="101">
        <f t="shared" si="3741"/>
        <v>0.97811300000000001</v>
      </c>
      <c r="O7072" s="100">
        <f t="shared" si="3742"/>
        <v>1</v>
      </c>
      <c r="P7072" s="98">
        <f t="shared" si="3743"/>
        <v>97055.42</v>
      </c>
      <c r="Q7072" s="97">
        <f t="shared" si="3744"/>
        <v>13723.64</v>
      </c>
      <c r="R7072" s="97"/>
      <c r="S7072" s="97"/>
    </row>
    <row r="7073" spans="1:19" x14ac:dyDescent="0.25">
      <c r="A7073" s="89" t="s">
        <v>14705</v>
      </c>
      <c r="B7073" s="89" t="s">
        <v>14514</v>
      </c>
      <c r="C7073" s="89"/>
      <c r="D7073" s="89" t="s">
        <v>291</v>
      </c>
      <c r="E7073" s="94" t="s">
        <v>14631</v>
      </c>
      <c r="F7073" s="95" t="s">
        <v>14632</v>
      </c>
      <c r="G7073" s="89" t="s">
        <v>502</v>
      </c>
      <c r="H7073" s="89" t="s">
        <v>14706</v>
      </c>
      <c r="I7073" s="96">
        <v>1</v>
      </c>
      <c r="J7073" s="97">
        <v>36734</v>
      </c>
      <c r="K7073" s="98">
        <f t="shared" si="3738"/>
        <v>113180.92</v>
      </c>
      <c r="L7073" s="99">
        <f t="shared" si="3739"/>
        <v>1.0815399999999999</v>
      </c>
      <c r="M7073" s="100">
        <f t="shared" si="3740"/>
        <v>1.0590999999999999</v>
      </c>
      <c r="N7073" s="101">
        <f t="shared" si="3741"/>
        <v>0.97811300000000001</v>
      </c>
      <c r="O7073" s="100">
        <f t="shared" si="3742"/>
        <v>1</v>
      </c>
      <c r="P7073" s="98">
        <f t="shared" si="3743"/>
        <v>126806.58</v>
      </c>
      <c r="Q7073" s="97">
        <f t="shared" si="3744"/>
        <v>41156.339999999997</v>
      </c>
      <c r="R7073" s="97"/>
      <c r="S7073" s="97"/>
    </row>
    <row r="7074" spans="1:19" x14ac:dyDescent="0.25">
      <c r="A7074" s="89" t="s">
        <v>14707</v>
      </c>
      <c r="B7074" s="89" t="s">
        <v>14514</v>
      </c>
      <c r="C7074" s="89"/>
      <c r="D7074" s="89" t="s">
        <v>293</v>
      </c>
      <c r="E7074" s="94" t="s">
        <v>838</v>
      </c>
      <c r="F7074" s="95" t="s">
        <v>839</v>
      </c>
      <c r="G7074" s="89" t="s">
        <v>110</v>
      </c>
      <c r="H7074" s="89" t="s">
        <v>8915</v>
      </c>
      <c r="I7074" s="96">
        <v>1</v>
      </c>
      <c r="J7074" s="97">
        <v>14342</v>
      </c>
      <c r="K7074" s="98">
        <f t="shared" si="3738"/>
        <v>6208.66</v>
      </c>
      <c r="L7074" s="99">
        <f t="shared" si="3739"/>
        <v>1.0815399999999999</v>
      </c>
      <c r="M7074" s="100">
        <f t="shared" si="3740"/>
        <v>1.0590999999999999</v>
      </c>
      <c r="N7074" s="101">
        <f t="shared" si="3741"/>
        <v>0.97811300000000001</v>
      </c>
      <c r="O7074" s="100">
        <f t="shared" si="3742"/>
        <v>1</v>
      </c>
      <c r="P7074" s="98">
        <f t="shared" si="3743"/>
        <v>6956.11</v>
      </c>
      <c r="Q7074" s="97">
        <f t="shared" si="3744"/>
        <v>16068.61</v>
      </c>
      <c r="R7074" s="97"/>
      <c r="S7074" s="97"/>
    </row>
    <row r="7075" spans="1:19" x14ac:dyDescent="0.25">
      <c r="A7075" s="89" t="s">
        <v>14708</v>
      </c>
      <c r="B7075" s="89" t="s">
        <v>14514</v>
      </c>
      <c r="C7075" s="89"/>
      <c r="D7075" s="89" t="s">
        <v>295</v>
      </c>
      <c r="E7075" s="94" t="s">
        <v>999</v>
      </c>
      <c r="F7075" s="95" t="s">
        <v>14709</v>
      </c>
      <c r="G7075" s="89" t="s">
        <v>110</v>
      </c>
      <c r="H7075" s="89" t="s">
        <v>8915</v>
      </c>
      <c r="I7075" s="96">
        <v>1</v>
      </c>
      <c r="J7075" s="97">
        <v>30248</v>
      </c>
      <c r="K7075" s="98">
        <f t="shared" si="3738"/>
        <v>13094.37</v>
      </c>
      <c r="L7075" s="99">
        <f t="shared" si="3739"/>
        <v>1.0815399999999999</v>
      </c>
      <c r="M7075" s="100">
        <f t="shared" si="3740"/>
        <v>1.0590999999999999</v>
      </c>
      <c r="N7075" s="101">
        <f t="shared" si="3741"/>
        <v>0.97811300000000001</v>
      </c>
      <c r="O7075" s="100">
        <f t="shared" si="3742"/>
        <v>1</v>
      </c>
      <c r="P7075" s="98">
        <f t="shared" si="3743"/>
        <v>14670.78</v>
      </c>
      <c r="Q7075" s="97">
        <f t="shared" si="3744"/>
        <v>33889.5</v>
      </c>
      <c r="R7075" s="97"/>
      <c r="S7075" s="97"/>
    </row>
    <row r="7076" spans="1:19" ht="22.5" x14ac:dyDescent="0.25">
      <c r="A7076" s="89" t="s">
        <v>14710</v>
      </c>
      <c r="B7076" s="89" t="s">
        <v>14514</v>
      </c>
      <c r="C7076" s="89"/>
      <c r="D7076" s="89" t="s">
        <v>297</v>
      </c>
      <c r="E7076" s="94" t="s">
        <v>14711</v>
      </c>
      <c r="F7076" s="95" t="s">
        <v>14712</v>
      </c>
      <c r="G7076" s="89" t="s">
        <v>81</v>
      </c>
      <c r="H7076" s="89" t="s">
        <v>14713</v>
      </c>
      <c r="I7076" s="96">
        <v>1</v>
      </c>
      <c r="J7076" s="97">
        <v>567173</v>
      </c>
      <c r="K7076" s="98">
        <f t="shared" si="3738"/>
        <v>19226.2</v>
      </c>
      <c r="L7076" s="99">
        <f t="shared" si="3739"/>
        <v>1.0815399999999999</v>
      </c>
      <c r="M7076" s="100">
        <f t="shared" si="3740"/>
        <v>1.0590999999999999</v>
      </c>
      <c r="N7076" s="101">
        <f t="shared" si="3741"/>
        <v>0.97811300000000001</v>
      </c>
      <c r="O7076" s="100">
        <f t="shared" si="3742"/>
        <v>1</v>
      </c>
      <c r="P7076" s="98">
        <f t="shared" si="3743"/>
        <v>21540.81</v>
      </c>
      <c r="Q7076" s="97">
        <f t="shared" si="3744"/>
        <v>635453.9</v>
      </c>
      <c r="R7076" s="97"/>
      <c r="S7076" s="97"/>
    </row>
    <row r="7077" spans="1:19" x14ac:dyDescent="0.25">
      <c r="A7077" s="89" t="s">
        <v>14714</v>
      </c>
      <c r="B7077" s="89" t="s">
        <v>14514</v>
      </c>
      <c r="C7077" s="89"/>
      <c r="D7077" s="89" t="s">
        <v>309</v>
      </c>
      <c r="E7077" s="94" t="s">
        <v>14715</v>
      </c>
      <c r="F7077" s="95" t="s">
        <v>14716</v>
      </c>
      <c r="G7077" s="89" t="s">
        <v>81</v>
      </c>
      <c r="H7077" s="89" t="s">
        <v>14717</v>
      </c>
      <c r="I7077" s="96">
        <v>1</v>
      </c>
      <c r="J7077" s="97">
        <v>103740</v>
      </c>
      <c r="K7077" s="98">
        <f t="shared" si="3738"/>
        <v>3256.12</v>
      </c>
      <c r="L7077" s="99">
        <f t="shared" si="3739"/>
        <v>1.0815399999999999</v>
      </c>
      <c r="M7077" s="100">
        <f t="shared" si="3740"/>
        <v>1.0590999999999999</v>
      </c>
      <c r="N7077" s="101">
        <f t="shared" si="3741"/>
        <v>0.97811300000000001</v>
      </c>
      <c r="O7077" s="100">
        <f t="shared" si="3742"/>
        <v>1</v>
      </c>
      <c r="P7077" s="98">
        <f t="shared" si="3743"/>
        <v>3648.12</v>
      </c>
      <c r="Q7077" s="97">
        <f t="shared" si="3744"/>
        <v>116229.1</v>
      </c>
      <c r="R7077" s="97"/>
      <c r="S7077" s="97"/>
    </row>
    <row r="7078" spans="1:19" x14ac:dyDescent="0.25">
      <c r="A7078" s="89" t="s">
        <v>14718</v>
      </c>
      <c r="B7078" s="89" t="s">
        <v>14514</v>
      </c>
      <c r="C7078" s="89"/>
      <c r="D7078" s="89" t="s">
        <v>311</v>
      </c>
      <c r="E7078" s="94" t="s">
        <v>14719</v>
      </c>
      <c r="F7078" s="95" t="s">
        <v>14720</v>
      </c>
      <c r="G7078" s="89" t="s">
        <v>110</v>
      </c>
      <c r="H7078" s="89" t="s">
        <v>14721</v>
      </c>
      <c r="I7078" s="96">
        <v>1</v>
      </c>
      <c r="J7078" s="97">
        <v>726496</v>
      </c>
      <c r="K7078" s="98">
        <f t="shared" si="3738"/>
        <v>133253.12</v>
      </c>
      <c r="L7078" s="99">
        <f t="shared" si="3739"/>
        <v>1.0815399999999999</v>
      </c>
      <c r="M7078" s="100">
        <f t="shared" si="3740"/>
        <v>1.0590999999999999</v>
      </c>
      <c r="N7078" s="101">
        <f t="shared" si="3741"/>
        <v>0.97811300000000001</v>
      </c>
      <c r="O7078" s="100">
        <f t="shared" si="3742"/>
        <v>1</v>
      </c>
      <c r="P7078" s="98">
        <f t="shared" si="3743"/>
        <v>149295.24</v>
      </c>
      <c r="Q7078" s="97">
        <f t="shared" si="3744"/>
        <v>813957.65</v>
      </c>
      <c r="R7078" s="97"/>
      <c r="S7078" s="97"/>
    </row>
    <row r="7079" spans="1:19" ht="33.75" x14ac:dyDescent="0.25">
      <c r="A7079" s="89" t="s">
        <v>14722</v>
      </c>
      <c r="B7079" s="89" t="s">
        <v>14514</v>
      </c>
      <c r="C7079" s="89"/>
      <c r="D7079" s="89" t="s">
        <v>218</v>
      </c>
      <c r="E7079" s="94" t="s">
        <v>14723</v>
      </c>
      <c r="F7079" s="95" t="s">
        <v>14724</v>
      </c>
      <c r="G7079" s="89" t="s">
        <v>949</v>
      </c>
      <c r="H7079" s="89" t="s">
        <v>14725</v>
      </c>
      <c r="I7079" s="96">
        <v>1</v>
      </c>
      <c r="J7079" s="97">
        <v>340607</v>
      </c>
      <c r="K7079" s="98">
        <f t="shared" si="3738"/>
        <v>512.08000000000004</v>
      </c>
      <c r="L7079" s="99">
        <f t="shared" si="3739"/>
        <v>1.0815399999999999</v>
      </c>
      <c r="M7079" s="100">
        <f t="shared" si="3740"/>
        <v>1.0590999999999999</v>
      </c>
      <c r="N7079" s="101">
        <f t="shared" si="3741"/>
        <v>0.97811300000000001</v>
      </c>
      <c r="O7079" s="100">
        <f t="shared" si="3742"/>
        <v>1</v>
      </c>
      <c r="P7079" s="98">
        <f t="shared" si="3743"/>
        <v>573.73</v>
      </c>
      <c r="Q7079" s="97">
        <f t="shared" si="3744"/>
        <v>381613.07</v>
      </c>
      <c r="R7079" s="97"/>
      <c r="S7079" s="97"/>
    </row>
    <row r="7080" spans="1:19" ht="28.5" x14ac:dyDescent="0.25">
      <c r="A7080" s="72"/>
      <c r="B7080" s="77"/>
      <c r="C7080" s="77"/>
      <c r="D7080" s="77"/>
      <c r="E7080" s="76"/>
      <c r="F7080" s="76" t="s">
        <v>14726</v>
      </c>
      <c r="G7080" s="77"/>
      <c r="H7080" s="77"/>
      <c r="I7080" s="78"/>
      <c r="J7080" s="79">
        <f>J7081+J7102+J7119+J7153</f>
        <v>510714</v>
      </c>
      <c r="K7080" s="98"/>
      <c r="L7080" s="99"/>
      <c r="M7080" s="100"/>
      <c r="N7080" s="101"/>
      <c r="O7080" s="100"/>
      <c r="P7080" s="98"/>
      <c r="Q7080" s="79">
        <f>Q7081+Q7102+Q7119+Q7153</f>
        <v>572197.76</v>
      </c>
      <c r="R7080" s="79">
        <f t="shared" ref="R7080:S7080" si="3745">R7081+R7102+R7119+R7153</f>
        <v>273644.77</v>
      </c>
      <c r="S7080" s="79">
        <f t="shared" si="3745"/>
        <v>0</v>
      </c>
    </row>
    <row r="7081" spans="1:19" x14ac:dyDescent="0.25">
      <c r="A7081" s="82" t="s">
        <v>3012</v>
      </c>
      <c r="B7081" s="104"/>
      <c r="C7081" s="104"/>
      <c r="D7081" s="104"/>
      <c r="E7081" s="86"/>
      <c r="F7081" s="86" t="s">
        <v>14728</v>
      </c>
      <c r="G7081" s="82"/>
      <c r="H7081" s="82"/>
      <c r="I7081" s="87"/>
      <c r="J7081" s="88">
        <f>SUM(J7082:J7101)</f>
        <v>35741</v>
      </c>
      <c r="K7081" s="98"/>
      <c r="L7081" s="99"/>
      <c r="M7081" s="100"/>
      <c r="N7081" s="101"/>
      <c r="O7081" s="100"/>
      <c r="P7081" s="98"/>
      <c r="Q7081" s="88">
        <f>SUM(Q7082:Q7101)</f>
        <v>40043.83</v>
      </c>
      <c r="R7081" s="88">
        <f t="shared" ref="R7081:S7081" si="3746">SUM(R7082:R7101)</f>
        <v>0</v>
      </c>
      <c r="S7081" s="88">
        <f t="shared" si="3746"/>
        <v>0</v>
      </c>
    </row>
    <row r="7082" spans="1:19" ht="22.5" x14ac:dyDescent="0.25">
      <c r="A7082" s="89" t="s">
        <v>14729</v>
      </c>
      <c r="B7082" s="89" t="s">
        <v>14730</v>
      </c>
      <c r="C7082" s="89"/>
      <c r="D7082" s="89" t="s">
        <v>12</v>
      </c>
      <c r="E7082" s="94" t="s">
        <v>7741</v>
      </c>
      <c r="F7082" s="95" t="s">
        <v>7742</v>
      </c>
      <c r="G7082" s="89" t="s">
        <v>37</v>
      </c>
      <c r="H7082" s="89" t="s">
        <v>14731</v>
      </c>
      <c r="I7082" s="96">
        <v>1</v>
      </c>
      <c r="J7082" s="97">
        <v>579</v>
      </c>
      <c r="K7082" s="98">
        <f t="shared" ref="K7082:K7101" si="3747">J7082/H7082</f>
        <v>68053.600000000006</v>
      </c>
      <c r="L7082" s="99">
        <f t="shared" ref="L7082:L7101" si="3748">$L$8</f>
        <v>1.0815399999999999</v>
      </c>
      <c r="M7082" s="100">
        <f t="shared" ref="M7082:M7101" si="3749">$M$8</f>
        <v>1.0590999999999999</v>
      </c>
      <c r="N7082" s="101">
        <f t="shared" ref="N7082:N7101" si="3750">$N$8</f>
        <v>0.97811300000000001</v>
      </c>
      <c r="O7082" s="100">
        <f t="shared" ref="O7082:O7101" si="3751">$O$8</f>
        <v>1</v>
      </c>
      <c r="P7082" s="98">
        <f t="shared" ref="P7082:P7101" si="3752">K7082*L7082*M7082*N7082*O7082</f>
        <v>76246.460000000006</v>
      </c>
      <c r="Q7082" s="97">
        <f t="shared" ref="Q7082:Q7101" si="3753">H7082*P7082</f>
        <v>648.70000000000005</v>
      </c>
      <c r="R7082" s="97"/>
      <c r="S7082" s="97"/>
    </row>
    <row r="7083" spans="1:19" ht="22.5" x14ac:dyDescent="0.25">
      <c r="A7083" s="89" t="s">
        <v>14732</v>
      </c>
      <c r="B7083" s="89" t="s">
        <v>14730</v>
      </c>
      <c r="C7083" s="89"/>
      <c r="D7083" s="89" t="s">
        <v>24</v>
      </c>
      <c r="E7083" s="94" t="s">
        <v>137</v>
      </c>
      <c r="F7083" s="95" t="s">
        <v>694</v>
      </c>
      <c r="G7083" s="89" t="s">
        <v>37</v>
      </c>
      <c r="H7083" s="89" t="s">
        <v>14733</v>
      </c>
      <c r="I7083" s="96">
        <v>1</v>
      </c>
      <c r="J7083" s="97">
        <v>297</v>
      </c>
      <c r="K7083" s="98">
        <f t="shared" si="3747"/>
        <v>87199.06</v>
      </c>
      <c r="L7083" s="99">
        <f t="shared" si="3748"/>
        <v>1.0815399999999999</v>
      </c>
      <c r="M7083" s="100">
        <f t="shared" si="3749"/>
        <v>1.0590999999999999</v>
      </c>
      <c r="N7083" s="101">
        <f t="shared" si="3750"/>
        <v>0.97811300000000001</v>
      </c>
      <c r="O7083" s="100">
        <f t="shared" si="3751"/>
        <v>1</v>
      </c>
      <c r="P7083" s="98">
        <f t="shared" si="3752"/>
        <v>97696.81</v>
      </c>
      <c r="Q7083" s="97">
        <f t="shared" si="3753"/>
        <v>332.76</v>
      </c>
      <c r="R7083" s="97"/>
      <c r="S7083" s="97"/>
    </row>
    <row r="7084" spans="1:19" ht="22.5" x14ac:dyDescent="0.25">
      <c r="A7084" s="89" t="s">
        <v>14734</v>
      </c>
      <c r="B7084" s="89" t="s">
        <v>14730</v>
      </c>
      <c r="C7084" s="89"/>
      <c r="D7084" s="89" t="s">
        <v>30</v>
      </c>
      <c r="E7084" s="94" t="s">
        <v>31</v>
      </c>
      <c r="F7084" s="95" t="s">
        <v>32</v>
      </c>
      <c r="G7084" s="89" t="s">
        <v>27</v>
      </c>
      <c r="H7084" s="89" t="s">
        <v>14735</v>
      </c>
      <c r="I7084" s="96">
        <v>1</v>
      </c>
      <c r="J7084" s="97">
        <v>3896</v>
      </c>
      <c r="K7084" s="98">
        <f t="shared" si="3747"/>
        <v>674.05</v>
      </c>
      <c r="L7084" s="99">
        <f t="shared" si="3748"/>
        <v>1.0815399999999999</v>
      </c>
      <c r="M7084" s="100">
        <f t="shared" si="3749"/>
        <v>1.0590999999999999</v>
      </c>
      <c r="N7084" s="101">
        <f t="shared" si="3750"/>
        <v>0.97811300000000001</v>
      </c>
      <c r="O7084" s="100">
        <f t="shared" si="3751"/>
        <v>1</v>
      </c>
      <c r="P7084" s="98">
        <f t="shared" si="3752"/>
        <v>755.2</v>
      </c>
      <c r="Q7084" s="97">
        <f t="shared" si="3753"/>
        <v>4365.0600000000004</v>
      </c>
      <c r="R7084" s="97"/>
      <c r="S7084" s="97"/>
    </row>
    <row r="7085" spans="1:19" ht="22.5" x14ac:dyDescent="0.25">
      <c r="A7085" s="89" t="s">
        <v>14736</v>
      </c>
      <c r="B7085" s="89" t="s">
        <v>14730</v>
      </c>
      <c r="C7085" s="89"/>
      <c r="D7085" s="89" t="s">
        <v>34</v>
      </c>
      <c r="E7085" s="94" t="s">
        <v>5517</v>
      </c>
      <c r="F7085" s="95" t="s">
        <v>5734</v>
      </c>
      <c r="G7085" s="89" t="s">
        <v>51</v>
      </c>
      <c r="H7085" s="89" t="s">
        <v>14737</v>
      </c>
      <c r="I7085" s="96">
        <v>1</v>
      </c>
      <c r="J7085" s="97">
        <v>1436</v>
      </c>
      <c r="K7085" s="98">
        <f t="shared" si="3747"/>
        <v>170344.01</v>
      </c>
      <c r="L7085" s="99">
        <f t="shared" si="3748"/>
        <v>1.0815399999999999</v>
      </c>
      <c r="M7085" s="100">
        <f t="shared" si="3749"/>
        <v>1.0590999999999999</v>
      </c>
      <c r="N7085" s="101">
        <f t="shared" si="3750"/>
        <v>0.97811300000000001</v>
      </c>
      <c r="O7085" s="100">
        <f t="shared" si="3751"/>
        <v>1</v>
      </c>
      <c r="P7085" s="98">
        <f t="shared" si="3752"/>
        <v>190851.44</v>
      </c>
      <c r="Q7085" s="97">
        <f t="shared" si="3753"/>
        <v>1608.88</v>
      </c>
      <c r="R7085" s="97"/>
      <c r="S7085" s="97"/>
    </row>
    <row r="7086" spans="1:19" x14ac:dyDescent="0.25">
      <c r="A7086" s="89" t="s">
        <v>14738</v>
      </c>
      <c r="B7086" s="89" t="s">
        <v>14730</v>
      </c>
      <c r="C7086" s="89"/>
      <c r="D7086" s="89" t="s">
        <v>40</v>
      </c>
      <c r="E7086" s="94" t="s">
        <v>11649</v>
      </c>
      <c r="F7086" s="95" t="s">
        <v>12336</v>
      </c>
      <c r="G7086" s="89" t="s">
        <v>21</v>
      </c>
      <c r="H7086" s="89" t="s">
        <v>14739</v>
      </c>
      <c r="I7086" s="96">
        <v>1</v>
      </c>
      <c r="J7086" s="97">
        <v>703</v>
      </c>
      <c r="K7086" s="98">
        <f t="shared" si="3747"/>
        <v>8339.26</v>
      </c>
      <c r="L7086" s="99">
        <f t="shared" si="3748"/>
        <v>1.0815399999999999</v>
      </c>
      <c r="M7086" s="100">
        <f t="shared" si="3749"/>
        <v>1.0590999999999999</v>
      </c>
      <c r="N7086" s="101">
        <f t="shared" si="3750"/>
        <v>0.97811300000000001</v>
      </c>
      <c r="O7086" s="100">
        <f t="shared" si="3751"/>
        <v>1</v>
      </c>
      <c r="P7086" s="98">
        <f t="shared" si="3752"/>
        <v>9343.2099999999991</v>
      </c>
      <c r="Q7086" s="97">
        <f t="shared" si="3753"/>
        <v>787.63</v>
      </c>
      <c r="R7086" s="97"/>
      <c r="S7086" s="97"/>
    </row>
    <row r="7087" spans="1:19" x14ac:dyDescent="0.25">
      <c r="A7087" s="89" t="s">
        <v>14740</v>
      </c>
      <c r="B7087" s="89" t="s">
        <v>14730</v>
      </c>
      <c r="C7087" s="89"/>
      <c r="D7087" s="89" t="s">
        <v>43</v>
      </c>
      <c r="E7087" s="94" t="s">
        <v>556</v>
      </c>
      <c r="F7087" s="95" t="s">
        <v>557</v>
      </c>
      <c r="G7087" s="89" t="s">
        <v>81</v>
      </c>
      <c r="H7087" s="89" t="s">
        <v>14741</v>
      </c>
      <c r="I7087" s="96">
        <v>1</v>
      </c>
      <c r="J7087" s="97">
        <v>651</v>
      </c>
      <c r="K7087" s="98">
        <f t="shared" si="3747"/>
        <v>702.04</v>
      </c>
      <c r="L7087" s="99">
        <f t="shared" si="3748"/>
        <v>1.0815399999999999</v>
      </c>
      <c r="M7087" s="100">
        <f t="shared" si="3749"/>
        <v>1.0590999999999999</v>
      </c>
      <c r="N7087" s="101">
        <f t="shared" si="3750"/>
        <v>0.97811300000000001</v>
      </c>
      <c r="O7087" s="100">
        <f t="shared" si="3751"/>
        <v>1</v>
      </c>
      <c r="P7087" s="98">
        <f t="shared" si="3752"/>
        <v>786.56</v>
      </c>
      <c r="Q7087" s="97">
        <f t="shared" si="3753"/>
        <v>729.38</v>
      </c>
      <c r="R7087" s="97"/>
      <c r="S7087" s="97"/>
    </row>
    <row r="7088" spans="1:19" ht="22.5" x14ac:dyDescent="0.25">
      <c r="A7088" s="89" t="s">
        <v>14742</v>
      </c>
      <c r="B7088" s="89" t="s">
        <v>14730</v>
      </c>
      <c r="C7088" s="89"/>
      <c r="D7088" s="89" t="s">
        <v>48</v>
      </c>
      <c r="E7088" s="94" t="s">
        <v>1586</v>
      </c>
      <c r="F7088" s="95" t="s">
        <v>14743</v>
      </c>
      <c r="G7088" s="89" t="s">
        <v>51</v>
      </c>
      <c r="H7088" s="89" t="s">
        <v>14744</v>
      </c>
      <c r="I7088" s="96">
        <v>1</v>
      </c>
      <c r="J7088" s="97">
        <v>823</v>
      </c>
      <c r="K7088" s="98">
        <f t="shared" si="3747"/>
        <v>48813.760000000002</v>
      </c>
      <c r="L7088" s="99">
        <f t="shared" si="3748"/>
        <v>1.0815399999999999</v>
      </c>
      <c r="M7088" s="100">
        <f t="shared" si="3749"/>
        <v>1.0590999999999999</v>
      </c>
      <c r="N7088" s="101">
        <f t="shared" si="3750"/>
        <v>0.97811300000000001</v>
      </c>
      <c r="O7088" s="100">
        <f t="shared" si="3751"/>
        <v>1</v>
      </c>
      <c r="P7088" s="98">
        <f t="shared" si="3752"/>
        <v>54690.37</v>
      </c>
      <c r="Q7088" s="97">
        <f t="shared" si="3753"/>
        <v>922.08</v>
      </c>
      <c r="R7088" s="97"/>
      <c r="S7088" s="97"/>
    </row>
    <row r="7089" spans="1:19" x14ac:dyDescent="0.25">
      <c r="A7089" s="89" t="s">
        <v>14745</v>
      </c>
      <c r="B7089" s="89" t="s">
        <v>14730</v>
      </c>
      <c r="C7089" s="89"/>
      <c r="D7089" s="89" t="s">
        <v>55</v>
      </c>
      <c r="E7089" s="94" t="s">
        <v>556</v>
      </c>
      <c r="F7089" s="95" t="s">
        <v>557</v>
      </c>
      <c r="G7089" s="89" t="s">
        <v>81</v>
      </c>
      <c r="H7089" s="89" t="s">
        <v>14746</v>
      </c>
      <c r="I7089" s="96">
        <v>1</v>
      </c>
      <c r="J7089" s="97">
        <v>1303</v>
      </c>
      <c r="K7089" s="98">
        <f t="shared" si="3747"/>
        <v>702.58</v>
      </c>
      <c r="L7089" s="99">
        <f t="shared" si="3748"/>
        <v>1.0815399999999999</v>
      </c>
      <c r="M7089" s="100">
        <f t="shared" si="3749"/>
        <v>1.0590999999999999</v>
      </c>
      <c r="N7089" s="101">
        <f t="shared" si="3750"/>
        <v>0.97811300000000001</v>
      </c>
      <c r="O7089" s="100">
        <f t="shared" si="3751"/>
        <v>1</v>
      </c>
      <c r="P7089" s="98">
        <f t="shared" si="3752"/>
        <v>787.16</v>
      </c>
      <c r="Q7089" s="97">
        <f t="shared" si="3753"/>
        <v>1459.87</v>
      </c>
      <c r="R7089" s="97"/>
      <c r="S7089" s="97"/>
    </row>
    <row r="7090" spans="1:19" x14ac:dyDescent="0.25">
      <c r="A7090" s="89" t="s">
        <v>14747</v>
      </c>
      <c r="B7090" s="89" t="s">
        <v>14730</v>
      </c>
      <c r="C7090" s="89"/>
      <c r="D7090" s="89" t="s">
        <v>58</v>
      </c>
      <c r="E7090" s="94" t="s">
        <v>49</v>
      </c>
      <c r="F7090" s="95" t="s">
        <v>50</v>
      </c>
      <c r="G7090" s="89" t="s">
        <v>51</v>
      </c>
      <c r="H7090" s="89" t="s">
        <v>14744</v>
      </c>
      <c r="I7090" s="96">
        <v>1</v>
      </c>
      <c r="J7090" s="97">
        <v>214</v>
      </c>
      <c r="K7090" s="98">
        <f t="shared" si="3747"/>
        <v>12692.76</v>
      </c>
      <c r="L7090" s="99">
        <f t="shared" si="3748"/>
        <v>1.0815399999999999</v>
      </c>
      <c r="M7090" s="100">
        <f t="shared" si="3749"/>
        <v>1.0590999999999999</v>
      </c>
      <c r="N7090" s="101">
        <f t="shared" si="3750"/>
        <v>0.97811300000000001</v>
      </c>
      <c r="O7090" s="100">
        <f t="shared" si="3751"/>
        <v>1</v>
      </c>
      <c r="P7090" s="98">
        <f t="shared" si="3752"/>
        <v>14220.82</v>
      </c>
      <c r="Q7090" s="97">
        <f t="shared" si="3753"/>
        <v>239.76</v>
      </c>
      <c r="R7090" s="97"/>
      <c r="S7090" s="97"/>
    </row>
    <row r="7091" spans="1:19" ht="22.5" x14ac:dyDescent="0.25">
      <c r="A7091" s="89" t="s">
        <v>14748</v>
      </c>
      <c r="B7091" s="89" t="s">
        <v>14730</v>
      </c>
      <c r="C7091" s="89"/>
      <c r="D7091" s="89" t="s">
        <v>60</v>
      </c>
      <c r="E7091" s="94" t="s">
        <v>44</v>
      </c>
      <c r="F7091" s="95" t="s">
        <v>560</v>
      </c>
      <c r="G7091" s="89" t="s">
        <v>37</v>
      </c>
      <c r="H7091" s="89" t="s">
        <v>14749</v>
      </c>
      <c r="I7091" s="96">
        <v>1</v>
      </c>
      <c r="J7091" s="97">
        <v>84</v>
      </c>
      <c r="K7091" s="98">
        <f t="shared" si="3747"/>
        <v>8993.58</v>
      </c>
      <c r="L7091" s="99">
        <f t="shared" si="3748"/>
        <v>1.0815399999999999</v>
      </c>
      <c r="M7091" s="100">
        <f t="shared" si="3749"/>
        <v>1.0590999999999999</v>
      </c>
      <c r="N7091" s="101">
        <f t="shared" si="3750"/>
        <v>0.97811300000000001</v>
      </c>
      <c r="O7091" s="100">
        <f t="shared" si="3751"/>
        <v>1</v>
      </c>
      <c r="P7091" s="98">
        <f t="shared" si="3752"/>
        <v>10076.299999999999</v>
      </c>
      <c r="Q7091" s="97">
        <f t="shared" si="3753"/>
        <v>94.11</v>
      </c>
      <c r="R7091" s="97"/>
      <c r="S7091" s="97"/>
    </row>
    <row r="7092" spans="1:19" x14ac:dyDescent="0.25">
      <c r="A7092" s="89" t="s">
        <v>14750</v>
      </c>
      <c r="B7092" s="89" t="s">
        <v>14730</v>
      </c>
      <c r="C7092" s="89"/>
      <c r="D7092" s="89" t="s">
        <v>65</v>
      </c>
      <c r="E7092" s="94" t="s">
        <v>49</v>
      </c>
      <c r="F7092" s="95" t="s">
        <v>50</v>
      </c>
      <c r="G7092" s="89" t="s">
        <v>51</v>
      </c>
      <c r="H7092" s="89" t="s">
        <v>14751</v>
      </c>
      <c r="I7092" s="96">
        <v>1</v>
      </c>
      <c r="J7092" s="97">
        <v>1183</v>
      </c>
      <c r="K7092" s="98">
        <f t="shared" si="3747"/>
        <v>12665.95</v>
      </c>
      <c r="L7092" s="99">
        <f t="shared" si="3748"/>
        <v>1.0815399999999999</v>
      </c>
      <c r="M7092" s="100">
        <f t="shared" si="3749"/>
        <v>1.0590999999999999</v>
      </c>
      <c r="N7092" s="101">
        <f t="shared" si="3750"/>
        <v>0.97811300000000001</v>
      </c>
      <c r="O7092" s="100">
        <f t="shared" si="3751"/>
        <v>1</v>
      </c>
      <c r="P7092" s="98">
        <f t="shared" si="3752"/>
        <v>14190.78</v>
      </c>
      <c r="Q7092" s="97">
        <f t="shared" si="3753"/>
        <v>1325.42</v>
      </c>
      <c r="R7092" s="97"/>
      <c r="S7092" s="97"/>
    </row>
    <row r="7093" spans="1:19" x14ac:dyDescent="0.25">
      <c r="A7093" s="89" t="s">
        <v>14752</v>
      </c>
      <c r="B7093" s="89" t="s">
        <v>14730</v>
      </c>
      <c r="C7093" s="89"/>
      <c r="D7093" s="89" t="s">
        <v>68</v>
      </c>
      <c r="E7093" s="94" t="s">
        <v>10583</v>
      </c>
      <c r="F7093" s="95" t="s">
        <v>10584</v>
      </c>
      <c r="G7093" s="89" t="s">
        <v>1071</v>
      </c>
      <c r="H7093" s="89" t="s">
        <v>14753</v>
      </c>
      <c r="I7093" s="96">
        <v>1</v>
      </c>
      <c r="J7093" s="97">
        <v>2989</v>
      </c>
      <c r="K7093" s="98">
        <f t="shared" si="3747"/>
        <v>9930.23</v>
      </c>
      <c r="L7093" s="99">
        <f t="shared" si="3748"/>
        <v>1.0815399999999999</v>
      </c>
      <c r="M7093" s="100">
        <f t="shared" si="3749"/>
        <v>1.0590999999999999</v>
      </c>
      <c r="N7093" s="101">
        <f t="shared" si="3750"/>
        <v>0.97811300000000001</v>
      </c>
      <c r="O7093" s="100">
        <f t="shared" si="3751"/>
        <v>1</v>
      </c>
      <c r="P7093" s="98">
        <f t="shared" si="3752"/>
        <v>11125.71</v>
      </c>
      <c r="Q7093" s="97">
        <f t="shared" si="3753"/>
        <v>3348.84</v>
      </c>
      <c r="R7093" s="97"/>
      <c r="S7093" s="97"/>
    </row>
    <row r="7094" spans="1:19" ht="33.75" x14ac:dyDescent="0.25">
      <c r="A7094" s="89" t="s">
        <v>14754</v>
      </c>
      <c r="B7094" s="89" t="s">
        <v>14730</v>
      </c>
      <c r="C7094" s="89"/>
      <c r="D7094" s="89" t="s">
        <v>70</v>
      </c>
      <c r="E7094" s="94" t="s">
        <v>14755</v>
      </c>
      <c r="F7094" s="95" t="s">
        <v>14756</v>
      </c>
      <c r="G7094" s="89" t="s">
        <v>1459</v>
      </c>
      <c r="H7094" s="89" t="s">
        <v>14757</v>
      </c>
      <c r="I7094" s="96">
        <v>1</v>
      </c>
      <c r="J7094" s="97">
        <v>639</v>
      </c>
      <c r="K7094" s="98">
        <f t="shared" si="3747"/>
        <v>21229.24</v>
      </c>
      <c r="L7094" s="99">
        <f t="shared" si="3748"/>
        <v>1.0815399999999999</v>
      </c>
      <c r="M7094" s="100">
        <f t="shared" si="3749"/>
        <v>1.0590999999999999</v>
      </c>
      <c r="N7094" s="101">
        <f t="shared" si="3750"/>
        <v>0.97811300000000001</v>
      </c>
      <c r="O7094" s="100">
        <f t="shared" si="3751"/>
        <v>1</v>
      </c>
      <c r="P7094" s="98">
        <f t="shared" si="3752"/>
        <v>23784.99</v>
      </c>
      <c r="Q7094" s="97">
        <f t="shared" si="3753"/>
        <v>715.93</v>
      </c>
      <c r="R7094" s="97"/>
      <c r="S7094" s="97"/>
    </row>
    <row r="7095" spans="1:19" ht="22.5" x14ac:dyDescent="0.25">
      <c r="A7095" s="89" t="s">
        <v>14758</v>
      </c>
      <c r="B7095" s="89" t="s">
        <v>14730</v>
      </c>
      <c r="C7095" s="89"/>
      <c r="D7095" s="89" t="s">
        <v>73</v>
      </c>
      <c r="E7095" s="94" t="s">
        <v>14759</v>
      </c>
      <c r="F7095" s="95" t="s">
        <v>14760</v>
      </c>
      <c r="G7095" s="89" t="s">
        <v>1071</v>
      </c>
      <c r="H7095" s="89" t="s">
        <v>14761</v>
      </c>
      <c r="I7095" s="96">
        <v>1</v>
      </c>
      <c r="J7095" s="97">
        <v>1913</v>
      </c>
      <c r="K7095" s="98">
        <f t="shared" si="3747"/>
        <v>6272.13</v>
      </c>
      <c r="L7095" s="99">
        <f t="shared" si="3748"/>
        <v>1.0815399999999999</v>
      </c>
      <c r="M7095" s="100">
        <f t="shared" si="3749"/>
        <v>1.0590999999999999</v>
      </c>
      <c r="N7095" s="101">
        <f t="shared" si="3750"/>
        <v>0.97811300000000001</v>
      </c>
      <c r="O7095" s="100">
        <f t="shared" si="3751"/>
        <v>1</v>
      </c>
      <c r="P7095" s="98">
        <f t="shared" si="3752"/>
        <v>7027.22</v>
      </c>
      <c r="Q7095" s="97">
        <f t="shared" si="3753"/>
        <v>2143.3000000000002</v>
      </c>
      <c r="R7095" s="97"/>
      <c r="S7095" s="97"/>
    </row>
    <row r="7096" spans="1:19" ht="22.5" x14ac:dyDescent="0.25">
      <c r="A7096" s="89" t="s">
        <v>14762</v>
      </c>
      <c r="B7096" s="89" t="s">
        <v>14730</v>
      </c>
      <c r="C7096" s="89"/>
      <c r="D7096" s="89" t="s">
        <v>75</v>
      </c>
      <c r="E7096" s="94" t="s">
        <v>14763</v>
      </c>
      <c r="F7096" s="95" t="s">
        <v>14764</v>
      </c>
      <c r="G7096" s="89" t="s">
        <v>1077</v>
      </c>
      <c r="H7096" s="89" t="s">
        <v>14765</v>
      </c>
      <c r="I7096" s="96">
        <v>1</v>
      </c>
      <c r="J7096" s="97">
        <v>9786</v>
      </c>
      <c r="K7096" s="98">
        <f t="shared" si="3747"/>
        <v>320.85000000000002</v>
      </c>
      <c r="L7096" s="99">
        <f t="shared" si="3748"/>
        <v>1.0815399999999999</v>
      </c>
      <c r="M7096" s="100">
        <f t="shared" si="3749"/>
        <v>1.0590999999999999</v>
      </c>
      <c r="N7096" s="101">
        <f t="shared" si="3750"/>
        <v>0.97811300000000001</v>
      </c>
      <c r="O7096" s="100">
        <f t="shared" si="3751"/>
        <v>1</v>
      </c>
      <c r="P7096" s="98">
        <f t="shared" si="3752"/>
        <v>359.48</v>
      </c>
      <c r="Q7096" s="97">
        <f t="shared" si="3753"/>
        <v>10964.14</v>
      </c>
      <c r="R7096" s="97"/>
      <c r="S7096" s="97"/>
    </row>
    <row r="7097" spans="1:19" ht="22.5" x14ac:dyDescent="0.25">
      <c r="A7097" s="89" t="s">
        <v>14766</v>
      </c>
      <c r="B7097" s="89" t="s">
        <v>14730</v>
      </c>
      <c r="C7097" s="89"/>
      <c r="D7097" s="89" t="s">
        <v>87</v>
      </c>
      <c r="E7097" s="94" t="s">
        <v>14767</v>
      </c>
      <c r="F7097" s="95" t="s">
        <v>14768</v>
      </c>
      <c r="G7097" s="89" t="s">
        <v>648</v>
      </c>
      <c r="H7097" s="89" t="s">
        <v>24</v>
      </c>
      <c r="I7097" s="96">
        <v>1</v>
      </c>
      <c r="J7097" s="97">
        <v>330</v>
      </c>
      <c r="K7097" s="98">
        <f t="shared" si="3747"/>
        <v>165</v>
      </c>
      <c r="L7097" s="99">
        <f t="shared" si="3748"/>
        <v>1.0815399999999999</v>
      </c>
      <c r="M7097" s="100">
        <f t="shared" si="3749"/>
        <v>1.0590999999999999</v>
      </c>
      <c r="N7097" s="101">
        <f t="shared" si="3750"/>
        <v>0.97811300000000001</v>
      </c>
      <c r="O7097" s="100">
        <f t="shared" si="3751"/>
        <v>1</v>
      </c>
      <c r="P7097" s="98">
        <f t="shared" si="3752"/>
        <v>184.86</v>
      </c>
      <c r="Q7097" s="97">
        <f t="shared" si="3753"/>
        <v>369.72</v>
      </c>
      <c r="R7097" s="97"/>
      <c r="S7097" s="97"/>
    </row>
    <row r="7098" spans="1:19" ht="22.5" x14ac:dyDescent="0.25">
      <c r="A7098" s="89" t="s">
        <v>14769</v>
      </c>
      <c r="B7098" s="89" t="s">
        <v>14730</v>
      </c>
      <c r="C7098" s="89"/>
      <c r="D7098" s="89" t="s">
        <v>89</v>
      </c>
      <c r="E7098" s="94" t="s">
        <v>14770</v>
      </c>
      <c r="F7098" s="95" t="s">
        <v>14771</v>
      </c>
      <c r="G7098" s="89" t="s">
        <v>648</v>
      </c>
      <c r="H7098" s="89" t="s">
        <v>12</v>
      </c>
      <c r="I7098" s="96">
        <v>1</v>
      </c>
      <c r="J7098" s="97">
        <v>7524</v>
      </c>
      <c r="K7098" s="98">
        <f t="shared" si="3747"/>
        <v>7524</v>
      </c>
      <c r="L7098" s="99">
        <f t="shared" si="3748"/>
        <v>1.0815399999999999</v>
      </c>
      <c r="M7098" s="100">
        <f t="shared" si="3749"/>
        <v>1.0590999999999999</v>
      </c>
      <c r="N7098" s="101">
        <f t="shared" si="3750"/>
        <v>0.97811300000000001</v>
      </c>
      <c r="O7098" s="100">
        <f t="shared" si="3751"/>
        <v>1</v>
      </c>
      <c r="P7098" s="98">
        <f t="shared" si="3752"/>
        <v>8429.7999999999993</v>
      </c>
      <c r="Q7098" s="97">
        <f t="shared" si="3753"/>
        <v>8429.7999999999993</v>
      </c>
      <c r="R7098" s="97"/>
      <c r="S7098" s="97"/>
    </row>
    <row r="7099" spans="1:19" x14ac:dyDescent="0.25">
      <c r="A7099" s="89" t="s">
        <v>14772</v>
      </c>
      <c r="B7099" s="89" t="s">
        <v>14730</v>
      </c>
      <c r="C7099" s="89"/>
      <c r="D7099" s="89" t="s">
        <v>90</v>
      </c>
      <c r="E7099" s="94" t="s">
        <v>14773</v>
      </c>
      <c r="F7099" s="95" t="s">
        <v>14774</v>
      </c>
      <c r="G7099" s="89" t="s">
        <v>648</v>
      </c>
      <c r="H7099" s="89" t="s">
        <v>12</v>
      </c>
      <c r="I7099" s="96">
        <v>1</v>
      </c>
      <c r="J7099" s="97">
        <v>932</v>
      </c>
      <c r="K7099" s="98">
        <f t="shared" si="3747"/>
        <v>932</v>
      </c>
      <c r="L7099" s="99">
        <f t="shared" si="3748"/>
        <v>1.0815399999999999</v>
      </c>
      <c r="M7099" s="100">
        <f t="shared" si="3749"/>
        <v>1.0590999999999999</v>
      </c>
      <c r="N7099" s="101">
        <f t="shared" si="3750"/>
        <v>0.97811300000000001</v>
      </c>
      <c r="O7099" s="100">
        <f t="shared" si="3751"/>
        <v>1</v>
      </c>
      <c r="P7099" s="98">
        <f t="shared" si="3752"/>
        <v>1044.2</v>
      </c>
      <c r="Q7099" s="97">
        <f t="shared" si="3753"/>
        <v>1044.2</v>
      </c>
      <c r="R7099" s="97"/>
      <c r="S7099" s="97"/>
    </row>
    <row r="7100" spans="1:19" ht="22.5" x14ac:dyDescent="0.25">
      <c r="A7100" s="89" t="s">
        <v>14775</v>
      </c>
      <c r="B7100" s="89" t="s">
        <v>14730</v>
      </c>
      <c r="C7100" s="89"/>
      <c r="D7100" s="89" t="s">
        <v>91</v>
      </c>
      <c r="E7100" s="94" t="s">
        <v>10852</v>
      </c>
      <c r="F7100" s="95" t="s">
        <v>10853</v>
      </c>
      <c r="G7100" s="89" t="s">
        <v>209</v>
      </c>
      <c r="H7100" s="89" t="s">
        <v>14776</v>
      </c>
      <c r="I7100" s="96">
        <v>1</v>
      </c>
      <c r="J7100" s="97">
        <v>422</v>
      </c>
      <c r="K7100" s="98">
        <f t="shared" si="3747"/>
        <v>15017.79</v>
      </c>
      <c r="L7100" s="99">
        <f t="shared" si="3748"/>
        <v>1.0815399999999999</v>
      </c>
      <c r="M7100" s="100">
        <f t="shared" si="3749"/>
        <v>1.0590999999999999</v>
      </c>
      <c r="N7100" s="101">
        <f t="shared" si="3750"/>
        <v>0.97811300000000001</v>
      </c>
      <c r="O7100" s="100">
        <f t="shared" si="3751"/>
        <v>1</v>
      </c>
      <c r="P7100" s="98">
        <f t="shared" si="3752"/>
        <v>16825.759999999998</v>
      </c>
      <c r="Q7100" s="97">
        <f t="shared" si="3753"/>
        <v>472.8</v>
      </c>
      <c r="R7100" s="97"/>
      <c r="S7100" s="97"/>
    </row>
    <row r="7101" spans="1:19" x14ac:dyDescent="0.25">
      <c r="A7101" s="89" t="s">
        <v>14777</v>
      </c>
      <c r="B7101" s="89" t="s">
        <v>14730</v>
      </c>
      <c r="C7101" s="89"/>
      <c r="D7101" s="89" t="s">
        <v>101</v>
      </c>
      <c r="E7101" s="94" t="s">
        <v>14778</v>
      </c>
      <c r="F7101" s="95" t="s">
        <v>14779</v>
      </c>
      <c r="G7101" s="89" t="s">
        <v>1071</v>
      </c>
      <c r="H7101" s="89" t="s">
        <v>14780</v>
      </c>
      <c r="I7101" s="96">
        <v>1</v>
      </c>
      <c r="J7101" s="97">
        <v>37</v>
      </c>
      <c r="K7101" s="98">
        <f t="shared" si="3747"/>
        <v>131.66999999999999</v>
      </c>
      <c r="L7101" s="99">
        <f t="shared" si="3748"/>
        <v>1.0815399999999999</v>
      </c>
      <c r="M7101" s="100">
        <f t="shared" si="3749"/>
        <v>1.0590999999999999</v>
      </c>
      <c r="N7101" s="101">
        <f t="shared" si="3750"/>
        <v>0.97811300000000001</v>
      </c>
      <c r="O7101" s="100">
        <f t="shared" si="3751"/>
        <v>1</v>
      </c>
      <c r="P7101" s="98">
        <f t="shared" si="3752"/>
        <v>147.52000000000001</v>
      </c>
      <c r="Q7101" s="97">
        <f t="shared" si="3753"/>
        <v>41.45</v>
      </c>
      <c r="R7101" s="97"/>
      <c r="S7101" s="97"/>
    </row>
    <row r="7102" spans="1:19" x14ac:dyDescent="0.25">
      <c r="A7102" s="82" t="s">
        <v>9577</v>
      </c>
      <c r="B7102" s="104"/>
      <c r="C7102" s="104"/>
      <c r="D7102" s="104"/>
      <c r="E7102" s="86"/>
      <c r="F7102" s="86" t="s">
        <v>14782</v>
      </c>
      <c r="G7102" s="82"/>
      <c r="H7102" s="82"/>
      <c r="I7102" s="87"/>
      <c r="J7102" s="88">
        <f>SUM(J7103:J7118)</f>
        <v>97493</v>
      </c>
      <c r="K7102" s="98"/>
      <c r="L7102" s="99"/>
      <c r="M7102" s="100"/>
      <c r="N7102" s="101"/>
      <c r="O7102" s="100"/>
      <c r="P7102" s="98"/>
      <c r="Q7102" s="88">
        <f>SUM(Q7103:Q7118)</f>
        <v>109230.23</v>
      </c>
      <c r="R7102" s="88">
        <f t="shared" ref="R7102:S7102" si="3754">SUM(R7103:R7118)</f>
        <v>0</v>
      </c>
      <c r="S7102" s="88">
        <f t="shared" si="3754"/>
        <v>0</v>
      </c>
    </row>
    <row r="7103" spans="1:19" ht="22.5" x14ac:dyDescent="0.25">
      <c r="A7103" s="89" t="s">
        <v>14783</v>
      </c>
      <c r="B7103" s="89" t="s">
        <v>14730</v>
      </c>
      <c r="C7103" s="89"/>
      <c r="D7103" s="89" t="s">
        <v>106</v>
      </c>
      <c r="E7103" s="94" t="s">
        <v>14784</v>
      </c>
      <c r="F7103" s="95" t="s">
        <v>14785</v>
      </c>
      <c r="G7103" s="89" t="s">
        <v>1071</v>
      </c>
      <c r="H7103" s="89" t="s">
        <v>14786</v>
      </c>
      <c r="I7103" s="96">
        <v>1</v>
      </c>
      <c r="J7103" s="97">
        <v>19673</v>
      </c>
      <c r="K7103" s="98">
        <f>J7103/H7103</f>
        <v>52894.36</v>
      </c>
      <c r="L7103" s="99">
        <f>$L$8</f>
        <v>1.0815399999999999</v>
      </c>
      <c r="M7103" s="100">
        <f>$M$8</f>
        <v>1.0590999999999999</v>
      </c>
      <c r="N7103" s="101">
        <f>$N$8</f>
        <v>0.97811300000000001</v>
      </c>
      <c r="O7103" s="100">
        <f>$O$8</f>
        <v>1</v>
      </c>
      <c r="P7103" s="98">
        <f>K7103*L7103*M7103*N7103*O7103</f>
        <v>59262.22</v>
      </c>
      <c r="Q7103" s="97">
        <f>H7103*P7103</f>
        <v>22041.4</v>
      </c>
      <c r="R7103" s="97"/>
      <c r="S7103" s="97"/>
    </row>
    <row r="7104" spans="1:19" ht="33.75" x14ac:dyDescent="0.25">
      <c r="A7104" s="89" t="s">
        <v>14787</v>
      </c>
      <c r="B7104" s="89" t="s">
        <v>14730</v>
      </c>
      <c r="C7104" s="89"/>
      <c r="D7104" s="89" t="s">
        <v>107</v>
      </c>
      <c r="E7104" s="94" t="s">
        <v>14788</v>
      </c>
      <c r="F7104" s="95" t="s">
        <v>14789</v>
      </c>
      <c r="G7104" s="89" t="s">
        <v>1077</v>
      </c>
      <c r="H7104" s="89" t="s">
        <v>14790</v>
      </c>
      <c r="I7104" s="96">
        <v>1</v>
      </c>
      <c r="J7104" s="97">
        <v>10298</v>
      </c>
      <c r="K7104" s="98">
        <f>J7104/H7104</f>
        <v>274.14</v>
      </c>
      <c r="L7104" s="99">
        <f>$L$8</f>
        <v>1.0815399999999999</v>
      </c>
      <c r="M7104" s="100">
        <f>$M$8</f>
        <v>1.0590999999999999</v>
      </c>
      <c r="N7104" s="101">
        <f>$N$8</f>
        <v>0.97811300000000001</v>
      </c>
      <c r="O7104" s="100">
        <f>$O$8</f>
        <v>1</v>
      </c>
      <c r="P7104" s="98">
        <f>K7104*L7104*M7104*N7104*O7104</f>
        <v>307.14</v>
      </c>
      <c r="Q7104" s="97">
        <f>H7104*P7104</f>
        <v>11537.69</v>
      </c>
      <c r="R7104" s="97"/>
      <c r="S7104" s="97"/>
    </row>
    <row r="7105" spans="1:19" ht="33.75" x14ac:dyDescent="0.25">
      <c r="A7105" s="89" t="s">
        <v>14791</v>
      </c>
      <c r="B7105" s="89" t="s">
        <v>14730</v>
      </c>
      <c r="C7105" s="89"/>
      <c r="D7105" s="89" t="s">
        <v>108</v>
      </c>
      <c r="E7105" s="94" t="s">
        <v>14792</v>
      </c>
      <c r="F7105" s="95" t="s">
        <v>14793</v>
      </c>
      <c r="G7105" s="89" t="s">
        <v>648</v>
      </c>
      <c r="H7105" s="89" t="s">
        <v>65</v>
      </c>
      <c r="I7105" s="96">
        <v>1</v>
      </c>
      <c r="J7105" s="97">
        <v>1469</v>
      </c>
      <c r="K7105" s="98">
        <f>J7105/H7105</f>
        <v>133.55000000000001</v>
      </c>
      <c r="L7105" s="99">
        <f>$L$8</f>
        <v>1.0815399999999999</v>
      </c>
      <c r="M7105" s="100">
        <f>$M$8</f>
        <v>1.0590999999999999</v>
      </c>
      <c r="N7105" s="101">
        <f>$N$8</f>
        <v>0.97811300000000001</v>
      </c>
      <c r="O7105" s="100">
        <f>$O$8</f>
        <v>1</v>
      </c>
      <c r="P7105" s="98">
        <f>K7105*L7105*M7105*N7105*O7105</f>
        <v>149.63</v>
      </c>
      <c r="Q7105" s="97">
        <f>H7105*P7105</f>
        <v>1645.93</v>
      </c>
      <c r="R7105" s="97"/>
      <c r="S7105" s="97"/>
    </row>
    <row r="7106" spans="1:19" ht="22.5" x14ac:dyDescent="0.25">
      <c r="A7106" s="89" t="s">
        <v>14794</v>
      </c>
      <c r="B7106" s="89" t="s">
        <v>14730</v>
      </c>
      <c r="C7106" s="89"/>
      <c r="D7106" s="89" t="s">
        <v>109</v>
      </c>
      <c r="E7106" s="94" t="s">
        <v>14795</v>
      </c>
      <c r="F7106" s="95" t="s">
        <v>14796</v>
      </c>
      <c r="G7106" s="89" t="s">
        <v>648</v>
      </c>
      <c r="H7106" s="89" t="s">
        <v>24</v>
      </c>
      <c r="I7106" s="96">
        <v>1</v>
      </c>
      <c r="J7106" s="97">
        <v>23506</v>
      </c>
      <c r="K7106" s="98">
        <f>J7106/H7106</f>
        <v>11753</v>
      </c>
      <c r="L7106" s="99">
        <f>$L$8</f>
        <v>1.0815399999999999</v>
      </c>
      <c r="M7106" s="100">
        <f>$M$8</f>
        <v>1.0590999999999999</v>
      </c>
      <c r="N7106" s="101">
        <f>$N$8</f>
        <v>0.97811300000000001</v>
      </c>
      <c r="O7106" s="100">
        <f>$O$8</f>
        <v>1</v>
      </c>
      <c r="P7106" s="98">
        <f>K7106*L7106*M7106*N7106*O7106</f>
        <v>13167.92</v>
      </c>
      <c r="Q7106" s="97">
        <f>H7106*P7106</f>
        <v>26335.84</v>
      </c>
      <c r="R7106" s="97"/>
      <c r="S7106" s="97"/>
    </row>
    <row r="7107" spans="1:19" x14ac:dyDescent="0.25">
      <c r="A7107" s="89" t="s">
        <v>14797</v>
      </c>
      <c r="B7107" s="89" t="s">
        <v>14730</v>
      </c>
      <c r="C7107" s="89"/>
      <c r="D7107" s="89" t="s">
        <v>122</v>
      </c>
      <c r="E7107" s="94" t="s">
        <v>14798</v>
      </c>
      <c r="F7107" s="95" t="s">
        <v>14799</v>
      </c>
      <c r="G7107" s="89" t="s">
        <v>648</v>
      </c>
      <c r="H7107" s="89" t="s">
        <v>24</v>
      </c>
      <c r="I7107" s="96">
        <v>1</v>
      </c>
      <c r="J7107" s="97">
        <v>4441</v>
      </c>
      <c r="K7107" s="98">
        <f>J7107/H7107</f>
        <v>2220.5</v>
      </c>
      <c r="L7107" s="99">
        <f>$L$8</f>
        <v>1.0815399999999999</v>
      </c>
      <c r="M7107" s="100">
        <f>$M$8</f>
        <v>1.0590999999999999</v>
      </c>
      <c r="N7107" s="101">
        <f>$N$8</f>
        <v>0.97811300000000001</v>
      </c>
      <c r="O7107" s="100">
        <f>$O$8</f>
        <v>1</v>
      </c>
      <c r="P7107" s="98">
        <f>K7107*L7107*M7107*N7107*O7107</f>
        <v>2487.8200000000002</v>
      </c>
      <c r="Q7107" s="97">
        <f>H7107*P7107</f>
        <v>4975.6400000000003</v>
      </c>
      <c r="R7107" s="97"/>
      <c r="S7107" s="97"/>
    </row>
    <row r="7108" spans="1:19" x14ac:dyDescent="0.25">
      <c r="A7108" s="89"/>
      <c r="B7108" s="90"/>
      <c r="C7108" s="90"/>
      <c r="D7108" s="91"/>
      <c r="E7108" s="92"/>
      <c r="F7108" s="92" t="s">
        <v>14800</v>
      </c>
      <c r="G7108" s="91"/>
      <c r="H7108" s="91"/>
      <c r="I7108" s="93">
        <v>1</v>
      </c>
      <c r="J7108" s="91"/>
      <c r="K7108" s="98"/>
      <c r="L7108" s="99"/>
      <c r="M7108" s="100"/>
      <c r="N7108" s="101"/>
      <c r="O7108" s="100"/>
      <c r="P7108" s="98"/>
      <c r="Q7108" s="91"/>
      <c r="R7108" s="91"/>
      <c r="S7108" s="91"/>
    </row>
    <row r="7109" spans="1:19" ht="22.5" x14ac:dyDescent="0.25">
      <c r="A7109" s="89" t="s">
        <v>14801</v>
      </c>
      <c r="B7109" s="89" t="s">
        <v>14730</v>
      </c>
      <c r="C7109" s="89"/>
      <c r="D7109" s="89" t="s">
        <v>126</v>
      </c>
      <c r="E7109" s="94" t="s">
        <v>14802</v>
      </c>
      <c r="F7109" s="95" t="s">
        <v>14803</v>
      </c>
      <c r="G7109" s="89" t="s">
        <v>1071</v>
      </c>
      <c r="H7109" s="89" t="s">
        <v>14804</v>
      </c>
      <c r="I7109" s="96">
        <v>1</v>
      </c>
      <c r="J7109" s="97">
        <v>3514</v>
      </c>
      <c r="K7109" s="98">
        <f t="shared" ref="K7109:K7118" si="3755">J7109/H7109</f>
        <v>20979.1</v>
      </c>
      <c r="L7109" s="99">
        <f t="shared" ref="L7109:L7118" si="3756">$L$8</f>
        <v>1.0815399999999999</v>
      </c>
      <c r="M7109" s="100">
        <f t="shared" ref="M7109:M7118" si="3757">$M$8</f>
        <v>1.0590999999999999</v>
      </c>
      <c r="N7109" s="101">
        <f t="shared" ref="N7109:N7118" si="3758">$N$8</f>
        <v>0.97811300000000001</v>
      </c>
      <c r="O7109" s="100">
        <f t="shared" ref="O7109:O7118" si="3759">$O$8</f>
        <v>1</v>
      </c>
      <c r="P7109" s="98">
        <f t="shared" ref="P7109:P7118" si="3760">K7109*L7109*M7109*N7109*O7109</f>
        <v>23504.74</v>
      </c>
      <c r="Q7109" s="97">
        <f t="shared" ref="Q7109:Q7118" si="3761">H7109*P7109</f>
        <v>3937.04</v>
      </c>
      <c r="R7109" s="97"/>
      <c r="S7109" s="97"/>
    </row>
    <row r="7110" spans="1:19" x14ac:dyDescent="0.25">
      <c r="A7110" s="89" t="s">
        <v>14805</v>
      </c>
      <c r="B7110" s="89" t="s">
        <v>14730</v>
      </c>
      <c r="C7110" s="89"/>
      <c r="D7110" s="89" t="s">
        <v>124</v>
      </c>
      <c r="E7110" s="94" t="s">
        <v>574</v>
      </c>
      <c r="F7110" s="95" t="s">
        <v>575</v>
      </c>
      <c r="G7110" s="89" t="s">
        <v>81</v>
      </c>
      <c r="H7110" s="89" t="s">
        <v>14806</v>
      </c>
      <c r="I7110" s="96">
        <v>1</v>
      </c>
      <c r="J7110" s="97">
        <v>-2916</v>
      </c>
      <c r="K7110" s="98">
        <f t="shared" si="3755"/>
        <v>2982.2</v>
      </c>
      <c r="L7110" s="99">
        <f t="shared" si="3756"/>
        <v>1.0815399999999999</v>
      </c>
      <c r="M7110" s="100">
        <f t="shared" si="3757"/>
        <v>1.0590999999999999</v>
      </c>
      <c r="N7110" s="101">
        <f t="shared" si="3758"/>
        <v>0.97811300000000001</v>
      </c>
      <c r="O7110" s="100">
        <f t="shared" si="3759"/>
        <v>1</v>
      </c>
      <c r="P7110" s="98">
        <f t="shared" si="3760"/>
        <v>3341.22</v>
      </c>
      <c r="Q7110" s="97">
        <f t="shared" si="3761"/>
        <v>-3267.04</v>
      </c>
      <c r="R7110" s="97"/>
      <c r="S7110" s="97"/>
    </row>
    <row r="7111" spans="1:19" ht="22.5" x14ac:dyDescent="0.25">
      <c r="A7111" s="89" t="s">
        <v>14807</v>
      </c>
      <c r="B7111" s="89" t="s">
        <v>14730</v>
      </c>
      <c r="C7111" s="89"/>
      <c r="D7111" s="89" t="s">
        <v>129</v>
      </c>
      <c r="E7111" s="94" t="s">
        <v>14808</v>
      </c>
      <c r="F7111" s="95" t="s">
        <v>14809</v>
      </c>
      <c r="G7111" s="89" t="s">
        <v>1071</v>
      </c>
      <c r="H7111" s="89" t="s">
        <v>14810</v>
      </c>
      <c r="I7111" s="96">
        <v>1</v>
      </c>
      <c r="J7111" s="97">
        <v>7185</v>
      </c>
      <c r="K7111" s="98">
        <f t="shared" si="3755"/>
        <v>35146.5</v>
      </c>
      <c r="L7111" s="99">
        <f t="shared" si="3756"/>
        <v>1.0815399999999999</v>
      </c>
      <c r="M7111" s="100">
        <f t="shared" si="3757"/>
        <v>1.0590999999999999</v>
      </c>
      <c r="N7111" s="101">
        <f t="shared" si="3758"/>
        <v>0.97811300000000001</v>
      </c>
      <c r="O7111" s="100">
        <f t="shared" si="3759"/>
        <v>1</v>
      </c>
      <c r="P7111" s="98">
        <f t="shared" si="3760"/>
        <v>39377.730000000003</v>
      </c>
      <c r="Q7111" s="97">
        <f t="shared" si="3761"/>
        <v>8049.99</v>
      </c>
      <c r="R7111" s="97"/>
      <c r="S7111" s="97"/>
    </row>
    <row r="7112" spans="1:19" x14ac:dyDescent="0.25">
      <c r="A7112" s="89" t="s">
        <v>14811</v>
      </c>
      <c r="B7112" s="89" t="s">
        <v>14730</v>
      </c>
      <c r="C7112" s="89"/>
      <c r="D7112" s="89" t="s">
        <v>133</v>
      </c>
      <c r="E7112" s="94" t="s">
        <v>574</v>
      </c>
      <c r="F7112" s="95" t="s">
        <v>575</v>
      </c>
      <c r="G7112" s="89" t="s">
        <v>81</v>
      </c>
      <c r="H7112" s="89" t="s">
        <v>14812</v>
      </c>
      <c r="I7112" s="96">
        <v>1</v>
      </c>
      <c r="J7112" s="97">
        <v>-583</v>
      </c>
      <c r="K7112" s="98">
        <f t="shared" si="3755"/>
        <v>2985.15</v>
      </c>
      <c r="L7112" s="99">
        <f t="shared" si="3756"/>
        <v>1.0815399999999999</v>
      </c>
      <c r="M7112" s="100">
        <f t="shared" si="3757"/>
        <v>1.0590999999999999</v>
      </c>
      <c r="N7112" s="101">
        <f t="shared" si="3758"/>
        <v>0.97811300000000001</v>
      </c>
      <c r="O7112" s="100">
        <f t="shared" si="3759"/>
        <v>1</v>
      </c>
      <c r="P7112" s="98">
        <f t="shared" si="3760"/>
        <v>3344.53</v>
      </c>
      <c r="Q7112" s="97">
        <f t="shared" si="3761"/>
        <v>-653.19000000000005</v>
      </c>
      <c r="R7112" s="97"/>
      <c r="S7112" s="97"/>
    </row>
    <row r="7113" spans="1:19" ht="33.75" x14ac:dyDescent="0.25">
      <c r="A7113" s="89" t="s">
        <v>14813</v>
      </c>
      <c r="B7113" s="89" t="s">
        <v>14730</v>
      </c>
      <c r="C7113" s="89"/>
      <c r="D7113" s="89" t="s">
        <v>136</v>
      </c>
      <c r="E7113" s="94" t="s">
        <v>14814</v>
      </c>
      <c r="F7113" s="95" t="s">
        <v>14815</v>
      </c>
      <c r="G7113" s="89" t="s">
        <v>1077</v>
      </c>
      <c r="H7113" s="89" t="s">
        <v>14816</v>
      </c>
      <c r="I7113" s="96">
        <v>1</v>
      </c>
      <c r="J7113" s="97">
        <v>900</v>
      </c>
      <c r="K7113" s="98">
        <f t="shared" si="3755"/>
        <v>204.55</v>
      </c>
      <c r="L7113" s="99">
        <f t="shared" si="3756"/>
        <v>1.0815399999999999</v>
      </c>
      <c r="M7113" s="100">
        <f t="shared" si="3757"/>
        <v>1.0590999999999999</v>
      </c>
      <c r="N7113" s="101">
        <f t="shared" si="3758"/>
        <v>0.97811300000000001</v>
      </c>
      <c r="O7113" s="100">
        <f t="shared" si="3759"/>
        <v>1</v>
      </c>
      <c r="P7113" s="98">
        <f t="shared" si="3760"/>
        <v>229.18</v>
      </c>
      <c r="Q7113" s="97">
        <f t="shared" si="3761"/>
        <v>1008.39</v>
      </c>
      <c r="R7113" s="97"/>
      <c r="S7113" s="97"/>
    </row>
    <row r="7114" spans="1:19" ht="33.75" x14ac:dyDescent="0.25">
      <c r="A7114" s="89" t="s">
        <v>14817</v>
      </c>
      <c r="B7114" s="89" t="s">
        <v>14730</v>
      </c>
      <c r="C7114" s="89"/>
      <c r="D7114" s="89" t="s">
        <v>141</v>
      </c>
      <c r="E7114" s="94" t="s">
        <v>14788</v>
      </c>
      <c r="F7114" s="95" t="s">
        <v>14789</v>
      </c>
      <c r="G7114" s="89" t="s">
        <v>1077</v>
      </c>
      <c r="H7114" s="89" t="s">
        <v>14818</v>
      </c>
      <c r="I7114" s="96">
        <v>1</v>
      </c>
      <c r="J7114" s="97">
        <v>6935</v>
      </c>
      <c r="K7114" s="98">
        <f t="shared" si="3755"/>
        <v>274.11</v>
      </c>
      <c r="L7114" s="99">
        <f t="shared" si="3756"/>
        <v>1.0815399999999999</v>
      </c>
      <c r="M7114" s="100">
        <f t="shared" si="3757"/>
        <v>1.0590999999999999</v>
      </c>
      <c r="N7114" s="101">
        <f t="shared" si="3758"/>
        <v>0.97811300000000001</v>
      </c>
      <c r="O7114" s="100">
        <f t="shared" si="3759"/>
        <v>1</v>
      </c>
      <c r="P7114" s="98">
        <f t="shared" si="3760"/>
        <v>307.11</v>
      </c>
      <c r="Q7114" s="97">
        <f t="shared" si="3761"/>
        <v>7769.88</v>
      </c>
      <c r="R7114" s="97"/>
      <c r="S7114" s="97"/>
    </row>
    <row r="7115" spans="1:19" ht="22.5" x14ac:dyDescent="0.25">
      <c r="A7115" s="89" t="s">
        <v>14819</v>
      </c>
      <c r="B7115" s="89" t="s">
        <v>14730</v>
      </c>
      <c r="C7115" s="89"/>
      <c r="D7115" s="89" t="s">
        <v>144</v>
      </c>
      <c r="E7115" s="94" t="s">
        <v>6249</v>
      </c>
      <c r="F7115" s="95" t="s">
        <v>6250</v>
      </c>
      <c r="G7115" s="89" t="s">
        <v>1077</v>
      </c>
      <c r="H7115" s="89" t="s">
        <v>14820</v>
      </c>
      <c r="I7115" s="96">
        <v>1</v>
      </c>
      <c r="J7115" s="97">
        <v>8210</v>
      </c>
      <c r="K7115" s="98">
        <f t="shared" si="3755"/>
        <v>336.48</v>
      </c>
      <c r="L7115" s="99">
        <f t="shared" si="3756"/>
        <v>1.0815399999999999</v>
      </c>
      <c r="M7115" s="100">
        <f t="shared" si="3757"/>
        <v>1.0590999999999999</v>
      </c>
      <c r="N7115" s="101">
        <f t="shared" si="3758"/>
        <v>0.97811300000000001</v>
      </c>
      <c r="O7115" s="100">
        <f t="shared" si="3759"/>
        <v>1</v>
      </c>
      <c r="P7115" s="98">
        <f t="shared" si="3760"/>
        <v>376.99</v>
      </c>
      <c r="Q7115" s="97">
        <f t="shared" si="3761"/>
        <v>9198.56</v>
      </c>
      <c r="R7115" s="97"/>
      <c r="S7115" s="97"/>
    </row>
    <row r="7116" spans="1:19" x14ac:dyDescent="0.25">
      <c r="A7116" s="89" t="s">
        <v>14821</v>
      </c>
      <c r="B7116" s="89" t="s">
        <v>14730</v>
      </c>
      <c r="C7116" s="89"/>
      <c r="D7116" s="89" t="s">
        <v>146</v>
      </c>
      <c r="E7116" s="94" t="s">
        <v>14822</v>
      </c>
      <c r="F7116" s="95" t="s">
        <v>14823</v>
      </c>
      <c r="G7116" s="89" t="s">
        <v>502</v>
      </c>
      <c r="H7116" s="89" t="s">
        <v>14824</v>
      </c>
      <c r="I7116" s="96">
        <v>1</v>
      </c>
      <c r="J7116" s="97">
        <v>796</v>
      </c>
      <c r="K7116" s="98">
        <f t="shared" si="3755"/>
        <v>23398</v>
      </c>
      <c r="L7116" s="99">
        <f t="shared" si="3756"/>
        <v>1.0815399999999999</v>
      </c>
      <c r="M7116" s="100">
        <f t="shared" si="3757"/>
        <v>1.0590999999999999</v>
      </c>
      <c r="N7116" s="101">
        <f t="shared" si="3758"/>
        <v>0.97811300000000001</v>
      </c>
      <c r="O7116" s="100">
        <f t="shared" si="3759"/>
        <v>1</v>
      </c>
      <c r="P7116" s="98">
        <f t="shared" si="3760"/>
        <v>26214.85</v>
      </c>
      <c r="Q7116" s="97">
        <f t="shared" si="3761"/>
        <v>891.83</v>
      </c>
      <c r="R7116" s="97"/>
      <c r="S7116" s="97"/>
    </row>
    <row r="7117" spans="1:19" x14ac:dyDescent="0.25">
      <c r="A7117" s="89" t="s">
        <v>14825</v>
      </c>
      <c r="B7117" s="89" t="s">
        <v>14730</v>
      </c>
      <c r="C7117" s="89"/>
      <c r="D7117" s="89" t="s">
        <v>151</v>
      </c>
      <c r="E7117" s="94" t="s">
        <v>14826</v>
      </c>
      <c r="F7117" s="95" t="s">
        <v>14827</v>
      </c>
      <c r="G7117" s="89" t="s">
        <v>502</v>
      </c>
      <c r="H7117" s="89" t="s">
        <v>14828</v>
      </c>
      <c r="I7117" s="96">
        <v>1</v>
      </c>
      <c r="J7117" s="97">
        <v>655</v>
      </c>
      <c r="K7117" s="98">
        <f t="shared" si="3755"/>
        <v>24518.98</v>
      </c>
      <c r="L7117" s="99">
        <f t="shared" si="3756"/>
        <v>1.0815399999999999</v>
      </c>
      <c r="M7117" s="100">
        <f t="shared" si="3757"/>
        <v>1.0590999999999999</v>
      </c>
      <c r="N7117" s="101">
        <f t="shared" si="3758"/>
        <v>0.97811300000000001</v>
      </c>
      <c r="O7117" s="100">
        <f t="shared" si="3759"/>
        <v>1</v>
      </c>
      <c r="P7117" s="98">
        <f t="shared" si="3760"/>
        <v>27470.78</v>
      </c>
      <c r="Q7117" s="97">
        <f t="shared" si="3761"/>
        <v>733.85</v>
      </c>
      <c r="R7117" s="97"/>
      <c r="S7117" s="97"/>
    </row>
    <row r="7118" spans="1:19" x14ac:dyDescent="0.25">
      <c r="A7118" s="89" t="s">
        <v>14829</v>
      </c>
      <c r="B7118" s="89" t="s">
        <v>14730</v>
      </c>
      <c r="C7118" s="89"/>
      <c r="D7118" s="89" t="s">
        <v>154</v>
      </c>
      <c r="E7118" s="94" t="s">
        <v>5365</v>
      </c>
      <c r="F7118" s="95" t="s">
        <v>5366</v>
      </c>
      <c r="G7118" s="89" t="s">
        <v>81</v>
      </c>
      <c r="H7118" s="89" t="s">
        <v>14830</v>
      </c>
      <c r="I7118" s="96">
        <v>1</v>
      </c>
      <c r="J7118" s="97">
        <v>13410</v>
      </c>
      <c r="K7118" s="98">
        <f t="shared" si="3755"/>
        <v>3177.73</v>
      </c>
      <c r="L7118" s="99">
        <f t="shared" si="3756"/>
        <v>1.0815399999999999</v>
      </c>
      <c r="M7118" s="100">
        <f t="shared" si="3757"/>
        <v>1.0590999999999999</v>
      </c>
      <c r="N7118" s="101">
        <f t="shared" si="3758"/>
        <v>0.97811300000000001</v>
      </c>
      <c r="O7118" s="100">
        <f t="shared" si="3759"/>
        <v>1</v>
      </c>
      <c r="P7118" s="98">
        <f t="shared" si="3760"/>
        <v>3560.29</v>
      </c>
      <c r="Q7118" s="97">
        <f t="shared" si="3761"/>
        <v>15024.42</v>
      </c>
      <c r="R7118" s="97"/>
      <c r="S7118" s="97"/>
    </row>
    <row r="7119" spans="1:19" x14ac:dyDescent="0.25">
      <c r="A7119" s="82" t="s">
        <v>9579</v>
      </c>
      <c r="B7119" s="104"/>
      <c r="C7119" s="104"/>
      <c r="D7119" s="104"/>
      <c r="E7119" s="86"/>
      <c r="F7119" s="86" t="s">
        <v>14832</v>
      </c>
      <c r="G7119" s="82"/>
      <c r="H7119" s="82"/>
      <c r="I7119" s="87"/>
      <c r="J7119" s="88">
        <f>SUM(J7120:J7152)</f>
        <v>350736</v>
      </c>
      <c r="K7119" s="98"/>
      <c r="L7119" s="99"/>
      <c r="M7119" s="100"/>
      <c r="N7119" s="101"/>
      <c r="O7119" s="100"/>
      <c r="P7119" s="98"/>
      <c r="Q7119" s="88">
        <f>SUM(Q7120:Q7152)</f>
        <v>392960.03</v>
      </c>
      <c r="R7119" s="88">
        <f t="shared" ref="R7119:S7119" si="3762">SUM(R7120:R7152)</f>
        <v>273644.77</v>
      </c>
      <c r="S7119" s="88">
        <f t="shared" si="3762"/>
        <v>0</v>
      </c>
    </row>
    <row r="7120" spans="1:19" x14ac:dyDescent="0.25">
      <c r="A7120" s="89" t="s">
        <v>14833</v>
      </c>
      <c r="B7120" s="89" t="s">
        <v>14730</v>
      </c>
      <c r="C7120" s="89"/>
      <c r="D7120" s="89" t="s">
        <v>156</v>
      </c>
      <c r="E7120" s="94" t="s">
        <v>14834</v>
      </c>
      <c r="F7120" s="95" t="s">
        <v>14835</v>
      </c>
      <c r="G7120" s="89" t="s">
        <v>648</v>
      </c>
      <c r="H7120" s="89" t="s">
        <v>12</v>
      </c>
      <c r="I7120" s="96">
        <v>1</v>
      </c>
      <c r="J7120" s="97">
        <v>14329</v>
      </c>
      <c r="K7120" s="98">
        <f t="shared" ref="K7120:K7147" si="3763">J7120/H7120</f>
        <v>14329</v>
      </c>
      <c r="L7120" s="99">
        <f t="shared" ref="L7120:L7147" si="3764">$L$8</f>
        <v>1.0815399999999999</v>
      </c>
      <c r="M7120" s="100">
        <f t="shared" ref="M7120:M7147" si="3765">$M$8</f>
        <v>1.0590999999999999</v>
      </c>
      <c r="N7120" s="101">
        <f t="shared" ref="N7120:N7147" si="3766">$N$8</f>
        <v>0.97811300000000001</v>
      </c>
      <c r="O7120" s="100">
        <f t="shared" ref="O7120:O7147" si="3767">$O$8</f>
        <v>1</v>
      </c>
      <c r="P7120" s="98">
        <f t="shared" ref="P7120:P7147" si="3768">K7120*L7120*M7120*N7120*O7120</f>
        <v>16054.04</v>
      </c>
      <c r="Q7120" s="97">
        <f t="shared" ref="Q7120:Q7147" si="3769">H7120*P7120</f>
        <v>16054.04</v>
      </c>
      <c r="R7120" s="97"/>
      <c r="S7120" s="97"/>
    </row>
    <row r="7121" spans="1:19" x14ac:dyDescent="0.25">
      <c r="A7121" s="89" t="s">
        <v>14836</v>
      </c>
      <c r="B7121" s="89" t="s">
        <v>14730</v>
      </c>
      <c r="C7121" s="89"/>
      <c r="D7121" s="89" t="s">
        <v>157</v>
      </c>
      <c r="E7121" s="94" t="s">
        <v>14837</v>
      </c>
      <c r="F7121" s="95" t="s">
        <v>14838</v>
      </c>
      <c r="G7121" s="89" t="s">
        <v>518</v>
      </c>
      <c r="H7121" s="89" t="s">
        <v>14839</v>
      </c>
      <c r="I7121" s="96">
        <v>1</v>
      </c>
      <c r="J7121" s="97">
        <v>18666</v>
      </c>
      <c r="K7121" s="98">
        <f t="shared" si="3763"/>
        <v>85.43</v>
      </c>
      <c r="L7121" s="99">
        <f t="shared" si="3764"/>
        <v>1.0815399999999999</v>
      </c>
      <c r="M7121" s="100">
        <f t="shared" si="3765"/>
        <v>1.0590999999999999</v>
      </c>
      <c r="N7121" s="101">
        <f t="shared" si="3766"/>
        <v>0.97811300000000001</v>
      </c>
      <c r="O7121" s="100">
        <f t="shared" si="3767"/>
        <v>1</v>
      </c>
      <c r="P7121" s="98">
        <f t="shared" si="3768"/>
        <v>95.71</v>
      </c>
      <c r="Q7121" s="97">
        <f t="shared" si="3769"/>
        <v>20912.64</v>
      </c>
      <c r="R7121" s="97"/>
      <c r="S7121" s="97"/>
    </row>
    <row r="7122" spans="1:19" x14ac:dyDescent="0.25">
      <c r="A7122" s="89" t="s">
        <v>14840</v>
      </c>
      <c r="B7122" s="89" t="s">
        <v>14730</v>
      </c>
      <c r="C7122" s="89"/>
      <c r="D7122" s="89" t="s">
        <v>158</v>
      </c>
      <c r="E7122" s="94" t="s">
        <v>14841</v>
      </c>
      <c r="F7122" s="95" t="s">
        <v>14842</v>
      </c>
      <c r="G7122" s="89" t="s">
        <v>81</v>
      </c>
      <c r="H7122" s="89" t="s">
        <v>1696</v>
      </c>
      <c r="I7122" s="96">
        <v>1</v>
      </c>
      <c r="J7122" s="97">
        <v>1061</v>
      </c>
      <c r="K7122" s="98">
        <f t="shared" si="3763"/>
        <v>3536.67</v>
      </c>
      <c r="L7122" s="99">
        <f t="shared" si="3764"/>
        <v>1.0815399999999999</v>
      </c>
      <c r="M7122" s="100">
        <f t="shared" si="3765"/>
        <v>1.0590999999999999</v>
      </c>
      <c r="N7122" s="101">
        <f t="shared" si="3766"/>
        <v>0.97811300000000001</v>
      </c>
      <c r="O7122" s="100">
        <f t="shared" si="3767"/>
        <v>1</v>
      </c>
      <c r="P7122" s="98">
        <f t="shared" si="3768"/>
        <v>3962.44</v>
      </c>
      <c r="Q7122" s="97">
        <f t="shared" si="3769"/>
        <v>1188.73</v>
      </c>
      <c r="R7122" s="97"/>
      <c r="S7122" s="97"/>
    </row>
    <row r="7123" spans="1:19" x14ac:dyDescent="0.25">
      <c r="A7123" s="89" t="s">
        <v>14843</v>
      </c>
      <c r="B7123" s="89" t="s">
        <v>14730</v>
      </c>
      <c r="C7123" s="89"/>
      <c r="D7123" s="89" t="s">
        <v>165</v>
      </c>
      <c r="E7123" s="94" t="s">
        <v>14844</v>
      </c>
      <c r="F7123" s="95" t="s">
        <v>14845</v>
      </c>
      <c r="G7123" s="89" t="s">
        <v>648</v>
      </c>
      <c r="H7123" s="89" t="s">
        <v>34</v>
      </c>
      <c r="I7123" s="96">
        <v>1</v>
      </c>
      <c r="J7123" s="97">
        <v>143</v>
      </c>
      <c r="K7123" s="98">
        <f t="shared" si="3763"/>
        <v>35.75</v>
      </c>
      <c r="L7123" s="99">
        <f t="shared" si="3764"/>
        <v>1.0815399999999999</v>
      </c>
      <c r="M7123" s="100">
        <f t="shared" si="3765"/>
        <v>1.0590999999999999</v>
      </c>
      <c r="N7123" s="101">
        <f t="shared" si="3766"/>
        <v>0.97811300000000001</v>
      </c>
      <c r="O7123" s="100">
        <f t="shared" si="3767"/>
        <v>1</v>
      </c>
      <c r="P7123" s="98">
        <f t="shared" si="3768"/>
        <v>40.049999999999997</v>
      </c>
      <c r="Q7123" s="97">
        <f t="shared" si="3769"/>
        <v>160.19999999999999</v>
      </c>
      <c r="R7123" s="97"/>
      <c r="S7123" s="97"/>
    </row>
    <row r="7124" spans="1:19" ht="33.75" x14ac:dyDescent="0.25">
      <c r="A7124" s="89" t="s">
        <v>14846</v>
      </c>
      <c r="B7124" s="89" t="s">
        <v>14730</v>
      </c>
      <c r="C7124" s="89"/>
      <c r="D7124" s="89" t="s">
        <v>168</v>
      </c>
      <c r="E7124" s="94" t="s">
        <v>14847</v>
      </c>
      <c r="F7124" s="95" t="s">
        <v>14848</v>
      </c>
      <c r="G7124" s="89" t="s">
        <v>648</v>
      </c>
      <c r="H7124" s="89" t="s">
        <v>12</v>
      </c>
      <c r="I7124" s="96">
        <v>1</v>
      </c>
      <c r="J7124" s="97">
        <v>680</v>
      </c>
      <c r="K7124" s="98">
        <f t="shared" si="3763"/>
        <v>680</v>
      </c>
      <c r="L7124" s="99">
        <f t="shared" si="3764"/>
        <v>1.0815399999999999</v>
      </c>
      <c r="M7124" s="100">
        <f t="shared" si="3765"/>
        <v>1.0590999999999999</v>
      </c>
      <c r="N7124" s="101">
        <f t="shared" si="3766"/>
        <v>0.97811300000000001</v>
      </c>
      <c r="O7124" s="100">
        <f t="shared" si="3767"/>
        <v>1</v>
      </c>
      <c r="P7124" s="98">
        <f t="shared" si="3768"/>
        <v>761.86</v>
      </c>
      <c r="Q7124" s="97">
        <f t="shared" si="3769"/>
        <v>761.86</v>
      </c>
      <c r="R7124" s="97"/>
      <c r="S7124" s="97"/>
    </row>
    <row r="7125" spans="1:19" ht="22.5" x14ac:dyDescent="0.25">
      <c r="A7125" s="89" t="s">
        <v>14849</v>
      </c>
      <c r="B7125" s="89" t="s">
        <v>14730</v>
      </c>
      <c r="C7125" s="89" t="s">
        <v>17297</v>
      </c>
      <c r="D7125" s="89" t="s">
        <v>170</v>
      </c>
      <c r="E7125" s="94" t="s">
        <v>14850</v>
      </c>
      <c r="F7125" s="95" t="s">
        <v>14851</v>
      </c>
      <c r="G7125" s="89" t="s">
        <v>648</v>
      </c>
      <c r="H7125" s="89" t="s">
        <v>12</v>
      </c>
      <c r="I7125" s="96">
        <v>1</v>
      </c>
      <c r="J7125" s="97">
        <v>66172</v>
      </c>
      <c r="K7125" s="98">
        <f t="shared" si="3763"/>
        <v>66172</v>
      </c>
      <c r="L7125" s="99">
        <f t="shared" si="3764"/>
        <v>1.0815399999999999</v>
      </c>
      <c r="M7125" s="100">
        <f t="shared" si="3765"/>
        <v>1.0590999999999999</v>
      </c>
      <c r="N7125" s="101">
        <f t="shared" si="3766"/>
        <v>0.97811300000000001</v>
      </c>
      <c r="O7125" s="100">
        <f t="shared" si="3767"/>
        <v>1</v>
      </c>
      <c r="P7125" s="98">
        <f t="shared" si="3768"/>
        <v>74138.34</v>
      </c>
      <c r="Q7125" s="97">
        <f t="shared" si="3769"/>
        <v>74138.34</v>
      </c>
      <c r="R7125" s="97">
        <f t="shared" ref="R7125" si="3770">Q7125</f>
        <v>74138.34</v>
      </c>
      <c r="S7125" s="97"/>
    </row>
    <row r="7126" spans="1:19" ht="22.5" x14ac:dyDescent="0.25">
      <c r="A7126" s="89" t="s">
        <v>14852</v>
      </c>
      <c r="B7126" s="89" t="s">
        <v>14730</v>
      </c>
      <c r="C7126" s="89"/>
      <c r="D7126" s="89" t="s">
        <v>175</v>
      </c>
      <c r="E7126" s="94" t="s">
        <v>4911</v>
      </c>
      <c r="F7126" s="95" t="s">
        <v>4912</v>
      </c>
      <c r="G7126" s="89" t="s">
        <v>648</v>
      </c>
      <c r="H7126" s="89" t="s">
        <v>12</v>
      </c>
      <c r="I7126" s="96">
        <v>1</v>
      </c>
      <c r="J7126" s="97">
        <v>3118</v>
      </c>
      <c r="K7126" s="98">
        <f t="shared" si="3763"/>
        <v>3118</v>
      </c>
      <c r="L7126" s="99">
        <f t="shared" si="3764"/>
        <v>1.0815399999999999</v>
      </c>
      <c r="M7126" s="100">
        <f t="shared" si="3765"/>
        <v>1.0590999999999999</v>
      </c>
      <c r="N7126" s="101">
        <f t="shared" si="3766"/>
        <v>0.97811300000000001</v>
      </c>
      <c r="O7126" s="100">
        <f t="shared" si="3767"/>
        <v>1</v>
      </c>
      <c r="P7126" s="98">
        <f t="shared" si="3768"/>
        <v>3493.37</v>
      </c>
      <c r="Q7126" s="97">
        <f t="shared" si="3769"/>
        <v>3493.37</v>
      </c>
      <c r="R7126" s="97"/>
      <c r="S7126" s="97"/>
    </row>
    <row r="7127" spans="1:19" ht="22.5" x14ac:dyDescent="0.25">
      <c r="A7127" s="89" t="s">
        <v>14853</v>
      </c>
      <c r="B7127" s="89" t="s">
        <v>14730</v>
      </c>
      <c r="C7127" s="89" t="s">
        <v>17297</v>
      </c>
      <c r="D7127" s="89" t="s">
        <v>178</v>
      </c>
      <c r="E7127" s="94" t="s">
        <v>14854</v>
      </c>
      <c r="F7127" s="95" t="s">
        <v>14855</v>
      </c>
      <c r="G7127" s="89" t="s">
        <v>648</v>
      </c>
      <c r="H7127" s="89" t="s">
        <v>12</v>
      </c>
      <c r="I7127" s="96">
        <v>1</v>
      </c>
      <c r="J7127" s="97">
        <v>39088</v>
      </c>
      <c r="K7127" s="98">
        <f t="shared" si="3763"/>
        <v>39088</v>
      </c>
      <c r="L7127" s="99">
        <f t="shared" si="3764"/>
        <v>1.0815399999999999</v>
      </c>
      <c r="M7127" s="100">
        <f t="shared" si="3765"/>
        <v>1.0590999999999999</v>
      </c>
      <c r="N7127" s="101">
        <f t="shared" si="3766"/>
        <v>0.97811300000000001</v>
      </c>
      <c r="O7127" s="100">
        <f t="shared" si="3767"/>
        <v>1</v>
      </c>
      <c r="P7127" s="98">
        <f t="shared" si="3768"/>
        <v>43793.74</v>
      </c>
      <c r="Q7127" s="97">
        <f t="shared" si="3769"/>
        <v>43793.74</v>
      </c>
      <c r="R7127" s="97">
        <f t="shared" ref="R7127" si="3771">Q7127</f>
        <v>43793.74</v>
      </c>
      <c r="S7127" s="97"/>
    </row>
    <row r="7128" spans="1:19" x14ac:dyDescent="0.25">
      <c r="A7128" s="89" t="s">
        <v>14856</v>
      </c>
      <c r="B7128" s="89" t="s">
        <v>14730</v>
      </c>
      <c r="C7128" s="89"/>
      <c r="D7128" s="89" t="s">
        <v>181</v>
      </c>
      <c r="E7128" s="94" t="s">
        <v>1175</v>
      </c>
      <c r="F7128" s="95" t="s">
        <v>1176</v>
      </c>
      <c r="G7128" s="89" t="s">
        <v>652</v>
      </c>
      <c r="H7128" s="89" t="s">
        <v>12</v>
      </c>
      <c r="I7128" s="96">
        <v>1</v>
      </c>
      <c r="J7128" s="97">
        <v>209</v>
      </c>
      <c r="K7128" s="98">
        <f t="shared" si="3763"/>
        <v>209</v>
      </c>
      <c r="L7128" s="99">
        <f t="shared" si="3764"/>
        <v>1.0815399999999999</v>
      </c>
      <c r="M7128" s="100">
        <f t="shared" si="3765"/>
        <v>1.0590999999999999</v>
      </c>
      <c r="N7128" s="101">
        <f t="shared" si="3766"/>
        <v>0.97811300000000001</v>
      </c>
      <c r="O7128" s="100">
        <f t="shared" si="3767"/>
        <v>1</v>
      </c>
      <c r="P7128" s="98">
        <f t="shared" si="3768"/>
        <v>234.16</v>
      </c>
      <c r="Q7128" s="97">
        <f t="shared" si="3769"/>
        <v>234.16</v>
      </c>
      <c r="R7128" s="97"/>
      <c r="S7128" s="97"/>
    </row>
    <row r="7129" spans="1:19" x14ac:dyDescent="0.25">
      <c r="A7129" s="89" t="s">
        <v>14857</v>
      </c>
      <c r="B7129" s="89" t="s">
        <v>14730</v>
      </c>
      <c r="C7129" s="89"/>
      <c r="D7129" s="89" t="s">
        <v>182</v>
      </c>
      <c r="E7129" s="94" t="s">
        <v>1178</v>
      </c>
      <c r="F7129" s="95" t="s">
        <v>1179</v>
      </c>
      <c r="G7129" s="89" t="s">
        <v>652</v>
      </c>
      <c r="H7129" s="89" t="s">
        <v>12</v>
      </c>
      <c r="I7129" s="96">
        <v>1</v>
      </c>
      <c r="J7129" s="97">
        <v>427</v>
      </c>
      <c r="K7129" s="98">
        <f t="shared" si="3763"/>
        <v>427</v>
      </c>
      <c r="L7129" s="99">
        <f t="shared" si="3764"/>
        <v>1.0815399999999999</v>
      </c>
      <c r="M7129" s="100">
        <f t="shared" si="3765"/>
        <v>1.0590999999999999</v>
      </c>
      <c r="N7129" s="101">
        <f t="shared" si="3766"/>
        <v>0.97811300000000001</v>
      </c>
      <c r="O7129" s="100">
        <f t="shared" si="3767"/>
        <v>1</v>
      </c>
      <c r="P7129" s="98">
        <f t="shared" si="3768"/>
        <v>478.41</v>
      </c>
      <c r="Q7129" s="97">
        <f t="shared" si="3769"/>
        <v>478.41</v>
      </c>
      <c r="R7129" s="97"/>
      <c r="S7129" s="97"/>
    </row>
    <row r="7130" spans="1:19" x14ac:dyDescent="0.25">
      <c r="A7130" s="89" t="s">
        <v>14858</v>
      </c>
      <c r="B7130" s="89" t="s">
        <v>14730</v>
      </c>
      <c r="C7130" s="89"/>
      <c r="D7130" s="89" t="s">
        <v>183</v>
      </c>
      <c r="E7130" s="94" t="s">
        <v>1712</v>
      </c>
      <c r="F7130" s="95" t="s">
        <v>1713</v>
      </c>
      <c r="G7130" s="89" t="s">
        <v>652</v>
      </c>
      <c r="H7130" s="89" t="s">
        <v>12</v>
      </c>
      <c r="I7130" s="96">
        <v>1</v>
      </c>
      <c r="J7130" s="97">
        <v>280</v>
      </c>
      <c r="K7130" s="98">
        <f t="shared" si="3763"/>
        <v>280</v>
      </c>
      <c r="L7130" s="99">
        <f t="shared" si="3764"/>
        <v>1.0815399999999999</v>
      </c>
      <c r="M7130" s="100">
        <f t="shared" si="3765"/>
        <v>1.0590999999999999</v>
      </c>
      <c r="N7130" s="101">
        <f t="shared" si="3766"/>
        <v>0.97811300000000001</v>
      </c>
      <c r="O7130" s="100">
        <f t="shared" si="3767"/>
        <v>1</v>
      </c>
      <c r="P7130" s="98">
        <f t="shared" si="3768"/>
        <v>313.70999999999998</v>
      </c>
      <c r="Q7130" s="97">
        <f t="shared" si="3769"/>
        <v>313.70999999999998</v>
      </c>
      <c r="R7130" s="97"/>
      <c r="S7130" s="97"/>
    </row>
    <row r="7131" spans="1:19" ht="22.5" x14ac:dyDescent="0.25">
      <c r="A7131" s="89" t="s">
        <v>14859</v>
      </c>
      <c r="B7131" s="89" t="s">
        <v>14730</v>
      </c>
      <c r="C7131" s="89"/>
      <c r="D7131" s="89" t="s">
        <v>191</v>
      </c>
      <c r="E7131" s="94" t="s">
        <v>14860</v>
      </c>
      <c r="F7131" s="95" t="s">
        <v>14861</v>
      </c>
      <c r="G7131" s="89" t="s">
        <v>652</v>
      </c>
      <c r="H7131" s="89" t="s">
        <v>12</v>
      </c>
      <c r="I7131" s="96">
        <v>1</v>
      </c>
      <c r="J7131" s="97">
        <v>251</v>
      </c>
      <c r="K7131" s="98">
        <f t="shared" si="3763"/>
        <v>251</v>
      </c>
      <c r="L7131" s="99">
        <f t="shared" si="3764"/>
        <v>1.0815399999999999</v>
      </c>
      <c r="M7131" s="100">
        <f t="shared" si="3765"/>
        <v>1.0590999999999999</v>
      </c>
      <c r="N7131" s="101">
        <f t="shared" si="3766"/>
        <v>0.97811300000000001</v>
      </c>
      <c r="O7131" s="100">
        <f t="shared" si="3767"/>
        <v>1</v>
      </c>
      <c r="P7131" s="98">
        <f t="shared" si="3768"/>
        <v>281.22000000000003</v>
      </c>
      <c r="Q7131" s="97">
        <f t="shared" si="3769"/>
        <v>281.22000000000003</v>
      </c>
      <c r="R7131" s="97"/>
      <c r="S7131" s="97"/>
    </row>
    <row r="7132" spans="1:19" x14ac:dyDescent="0.25">
      <c r="A7132" s="89" t="s">
        <v>14862</v>
      </c>
      <c r="B7132" s="89" t="s">
        <v>14730</v>
      </c>
      <c r="C7132" s="89"/>
      <c r="D7132" s="89" t="s">
        <v>194</v>
      </c>
      <c r="E7132" s="94" t="s">
        <v>14863</v>
      </c>
      <c r="F7132" s="95" t="s">
        <v>14864</v>
      </c>
      <c r="G7132" s="89" t="s">
        <v>71</v>
      </c>
      <c r="H7132" s="89" t="s">
        <v>451</v>
      </c>
      <c r="I7132" s="96">
        <v>1</v>
      </c>
      <c r="J7132" s="97">
        <v>631</v>
      </c>
      <c r="K7132" s="98">
        <f t="shared" si="3763"/>
        <v>63100</v>
      </c>
      <c r="L7132" s="99">
        <f t="shared" si="3764"/>
        <v>1.0815399999999999</v>
      </c>
      <c r="M7132" s="100">
        <f t="shared" si="3765"/>
        <v>1.0590999999999999</v>
      </c>
      <c r="N7132" s="101">
        <f t="shared" si="3766"/>
        <v>0.97811300000000001</v>
      </c>
      <c r="O7132" s="100">
        <f t="shared" si="3767"/>
        <v>1</v>
      </c>
      <c r="P7132" s="98">
        <f t="shared" si="3768"/>
        <v>70696.509999999995</v>
      </c>
      <c r="Q7132" s="97">
        <f t="shared" si="3769"/>
        <v>706.97</v>
      </c>
      <c r="R7132" s="97"/>
      <c r="S7132" s="97"/>
    </row>
    <row r="7133" spans="1:19" x14ac:dyDescent="0.25">
      <c r="A7133" s="89" t="s">
        <v>14865</v>
      </c>
      <c r="B7133" s="89" t="s">
        <v>14730</v>
      </c>
      <c r="C7133" s="89"/>
      <c r="D7133" s="89" t="s">
        <v>196</v>
      </c>
      <c r="E7133" s="94" t="s">
        <v>1166</v>
      </c>
      <c r="F7133" s="95" t="s">
        <v>1167</v>
      </c>
      <c r="G7133" s="89" t="s">
        <v>970</v>
      </c>
      <c r="H7133" s="89" t="s">
        <v>237</v>
      </c>
      <c r="I7133" s="96">
        <v>1</v>
      </c>
      <c r="J7133" s="97">
        <v>996</v>
      </c>
      <c r="K7133" s="98">
        <f t="shared" si="3763"/>
        <v>9960</v>
      </c>
      <c r="L7133" s="99">
        <f t="shared" si="3764"/>
        <v>1.0815399999999999</v>
      </c>
      <c r="M7133" s="100">
        <f t="shared" si="3765"/>
        <v>1.0590999999999999</v>
      </c>
      <c r="N7133" s="101">
        <f t="shared" si="3766"/>
        <v>0.97811300000000001</v>
      </c>
      <c r="O7133" s="100">
        <f t="shared" si="3767"/>
        <v>1</v>
      </c>
      <c r="P7133" s="98">
        <f t="shared" si="3768"/>
        <v>11159.07</v>
      </c>
      <c r="Q7133" s="97">
        <f t="shared" si="3769"/>
        <v>1115.9100000000001</v>
      </c>
      <c r="R7133" s="97"/>
      <c r="S7133" s="97"/>
    </row>
    <row r="7134" spans="1:19" x14ac:dyDescent="0.25">
      <c r="A7134" s="89" t="s">
        <v>14866</v>
      </c>
      <c r="B7134" s="89" t="s">
        <v>14730</v>
      </c>
      <c r="C7134" s="89"/>
      <c r="D7134" s="89" t="s">
        <v>201</v>
      </c>
      <c r="E7134" s="94" t="s">
        <v>14867</v>
      </c>
      <c r="F7134" s="95" t="s">
        <v>14868</v>
      </c>
      <c r="G7134" s="89" t="s">
        <v>648</v>
      </c>
      <c r="H7134" s="89" t="s">
        <v>12</v>
      </c>
      <c r="I7134" s="96">
        <v>1</v>
      </c>
      <c r="J7134" s="97">
        <v>534</v>
      </c>
      <c r="K7134" s="98">
        <f t="shared" si="3763"/>
        <v>534</v>
      </c>
      <c r="L7134" s="99">
        <f t="shared" si="3764"/>
        <v>1.0815399999999999</v>
      </c>
      <c r="M7134" s="100">
        <f t="shared" si="3765"/>
        <v>1.0590999999999999</v>
      </c>
      <c r="N7134" s="101">
        <f t="shared" si="3766"/>
        <v>0.97811300000000001</v>
      </c>
      <c r="O7134" s="100">
        <f t="shared" si="3767"/>
        <v>1</v>
      </c>
      <c r="P7134" s="98">
        <f t="shared" si="3768"/>
        <v>598.29</v>
      </c>
      <c r="Q7134" s="97">
        <f t="shared" si="3769"/>
        <v>598.29</v>
      </c>
      <c r="R7134" s="97"/>
      <c r="S7134" s="97"/>
    </row>
    <row r="7135" spans="1:19" x14ac:dyDescent="0.25">
      <c r="A7135" s="89" t="s">
        <v>14869</v>
      </c>
      <c r="B7135" s="89" t="s">
        <v>14730</v>
      </c>
      <c r="C7135" s="89"/>
      <c r="D7135" s="89" t="s">
        <v>204</v>
      </c>
      <c r="E7135" s="94" t="s">
        <v>3828</v>
      </c>
      <c r="F7135" s="95" t="s">
        <v>3829</v>
      </c>
      <c r="G7135" s="89" t="s">
        <v>648</v>
      </c>
      <c r="H7135" s="89" t="s">
        <v>12</v>
      </c>
      <c r="I7135" s="96">
        <v>1</v>
      </c>
      <c r="J7135" s="97">
        <v>2323</v>
      </c>
      <c r="K7135" s="98">
        <f t="shared" si="3763"/>
        <v>2323</v>
      </c>
      <c r="L7135" s="99">
        <f t="shared" si="3764"/>
        <v>1.0815399999999999</v>
      </c>
      <c r="M7135" s="100">
        <f t="shared" si="3765"/>
        <v>1.0590999999999999</v>
      </c>
      <c r="N7135" s="101">
        <f t="shared" si="3766"/>
        <v>0.97811300000000001</v>
      </c>
      <c r="O7135" s="100">
        <f t="shared" si="3767"/>
        <v>1</v>
      </c>
      <c r="P7135" s="98">
        <f t="shared" si="3768"/>
        <v>2602.66</v>
      </c>
      <c r="Q7135" s="97">
        <f t="shared" si="3769"/>
        <v>2602.66</v>
      </c>
      <c r="R7135" s="97"/>
      <c r="S7135" s="97"/>
    </row>
    <row r="7136" spans="1:19" x14ac:dyDescent="0.25">
      <c r="A7136" s="89" t="s">
        <v>14870</v>
      </c>
      <c r="B7136" s="89" t="s">
        <v>14730</v>
      </c>
      <c r="C7136" s="89"/>
      <c r="D7136" s="89" t="s">
        <v>206</v>
      </c>
      <c r="E7136" s="94" t="s">
        <v>14871</v>
      </c>
      <c r="F7136" s="95" t="s">
        <v>14872</v>
      </c>
      <c r="G7136" s="89" t="s">
        <v>648</v>
      </c>
      <c r="H7136" s="89" t="s">
        <v>12</v>
      </c>
      <c r="I7136" s="96">
        <v>1</v>
      </c>
      <c r="J7136" s="97">
        <v>3533</v>
      </c>
      <c r="K7136" s="98">
        <f t="shared" si="3763"/>
        <v>3533</v>
      </c>
      <c r="L7136" s="99">
        <f t="shared" si="3764"/>
        <v>1.0815399999999999</v>
      </c>
      <c r="M7136" s="100">
        <f t="shared" si="3765"/>
        <v>1.0590999999999999</v>
      </c>
      <c r="N7136" s="101">
        <f t="shared" si="3766"/>
        <v>0.97811300000000001</v>
      </c>
      <c r="O7136" s="100">
        <f t="shared" si="3767"/>
        <v>1</v>
      </c>
      <c r="P7136" s="98">
        <f t="shared" si="3768"/>
        <v>3958.33</v>
      </c>
      <c r="Q7136" s="97">
        <f t="shared" si="3769"/>
        <v>3958.33</v>
      </c>
      <c r="R7136" s="97"/>
      <c r="S7136" s="97"/>
    </row>
    <row r="7137" spans="1:19" ht="22.5" x14ac:dyDescent="0.25">
      <c r="A7137" s="89" t="s">
        <v>14873</v>
      </c>
      <c r="B7137" s="89" t="s">
        <v>14730</v>
      </c>
      <c r="C7137" s="89"/>
      <c r="D7137" s="89" t="s">
        <v>207</v>
      </c>
      <c r="E7137" s="94" t="s">
        <v>14874</v>
      </c>
      <c r="F7137" s="95" t="s">
        <v>14875</v>
      </c>
      <c r="G7137" s="89" t="s">
        <v>1071</v>
      </c>
      <c r="H7137" s="89" t="s">
        <v>92</v>
      </c>
      <c r="I7137" s="96">
        <v>1</v>
      </c>
      <c r="J7137" s="97">
        <v>1156</v>
      </c>
      <c r="K7137" s="98">
        <f t="shared" si="3763"/>
        <v>57800</v>
      </c>
      <c r="L7137" s="99">
        <f t="shared" si="3764"/>
        <v>1.0815399999999999</v>
      </c>
      <c r="M7137" s="100">
        <f t="shared" si="3765"/>
        <v>1.0590999999999999</v>
      </c>
      <c r="N7137" s="101">
        <f t="shared" si="3766"/>
        <v>0.97811300000000001</v>
      </c>
      <c r="O7137" s="100">
        <f t="shared" si="3767"/>
        <v>1</v>
      </c>
      <c r="P7137" s="98">
        <f t="shared" si="3768"/>
        <v>64758.45</v>
      </c>
      <c r="Q7137" s="97">
        <f t="shared" si="3769"/>
        <v>1295.17</v>
      </c>
      <c r="R7137" s="97"/>
      <c r="S7137" s="97"/>
    </row>
    <row r="7138" spans="1:19" ht="22.5" x14ac:dyDescent="0.25">
      <c r="A7138" s="89" t="s">
        <v>14876</v>
      </c>
      <c r="B7138" s="89" t="s">
        <v>14730</v>
      </c>
      <c r="C7138" s="89"/>
      <c r="D7138" s="89" t="s">
        <v>208</v>
      </c>
      <c r="E7138" s="94" t="s">
        <v>14877</v>
      </c>
      <c r="F7138" s="95" t="s">
        <v>14878</v>
      </c>
      <c r="G7138" s="89" t="s">
        <v>1077</v>
      </c>
      <c r="H7138" s="89" t="s">
        <v>24</v>
      </c>
      <c r="I7138" s="96">
        <v>1</v>
      </c>
      <c r="J7138" s="97">
        <v>337</v>
      </c>
      <c r="K7138" s="98">
        <f t="shared" si="3763"/>
        <v>168.5</v>
      </c>
      <c r="L7138" s="99">
        <f t="shared" si="3764"/>
        <v>1.0815399999999999</v>
      </c>
      <c r="M7138" s="100">
        <f t="shared" si="3765"/>
        <v>1.0590999999999999</v>
      </c>
      <c r="N7138" s="101">
        <f t="shared" si="3766"/>
        <v>0.97811300000000001</v>
      </c>
      <c r="O7138" s="100">
        <f t="shared" si="3767"/>
        <v>1</v>
      </c>
      <c r="P7138" s="98">
        <f t="shared" si="3768"/>
        <v>188.79</v>
      </c>
      <c r="Q7138" s="97">
        <f t="shared" si="3769"/>
        <v>377.58</v>
      </c>
      <c r="R7138" s="97"/>
      <c r="S7138" s="97"/>
    </row>
    <row r="7139" spans="1:19" ht="22.5" x14ac:dyDescent="0.25">
      <c r="A7139" s="89" t="s">
        <v>14879</v>
      </c>
      <c r="B7139" s="89" t="s">
        <v>14730</v>
      </c>
      <c r="C7139" s="89"/>
      <c r="D7139" s="89" t="s">
        <v>220</v>
      </c>
      <c r="E7139" s="94" t="s">
        <v>14877</v>
      </c>
      <c r="F7139" s="95" t="s">
        <v>14880</v>
      </c>
      <c r="G7139" s="89" t="s">
        <v>1077</v>
      </c>
      <c r="H7139" s="89" t="s">
        <v>6395</v>
      </c>
      <c r="I7139" s="96">
        <v>1</v>
      </c>
      <c r="J7139" s="97">
        <v>54</v>
      </c>
      <c r="K7139" s="98">
        <f t="shared" si="3763"/>
        <v>168.75</v>
      </c>
      <c r="L7139" s="99">
        <f t="shared" si="3764"/>
        <v>1.0815399999999999</v>
      </c>
      <c r="M7139" s="100">
        <f t="shared" si="3765"/>
        <v>1.0590999999999999</v>
      </c>
      <c r="N7139" s="101">
        <f t="shared" si="3766"/>
        <v>0.97811300000000001</v>
      </c>
      <c r="O7139" s="100">
        <f t="shared" si="3767"/>
        <v>1</v>
      </c>
      <c r="P7139" s="98">
        <f t="shared" si="3768"/>
        <v>189.07</v>
      </c>
      <c r="Q7139" s="97">
        <f t="shared" si="3769"/>
        <v>60.5</v>
      </c>
      <c r="R7139" s="97"/>
      <c r="S7139" s="97"/>
    </row>
    <row r="7140" spans="1:19" x14ac:dyDescent="0.25">
      <c r="A7140" s="89" t="s">
        <v>14881</v>
      </c>
      <c r="B7140" s="89" t="s">
        <v>14730</v>
      </c>
      <c r="C7140" s="89"/>
      <c r="D7140" s="89" t="s">
        <v>223</v>
      </c>
      <c r="E7140" s="94" t="s">
        <v>14882</v>
      </c>
      <c r="F7140" s="95" t="s">
        <v>14883</v>
      </c>
      <c r="G7140" s="89" t="s">
        <v>648</v>
      </c>
      <c r="H7140" s="89" t="s">
        <v>12</v>
      </c>
      <c r="I7140" s="96">
        <v>1</v>
      </c>
      <c r="J7140" s="97">
        <v>548</v>
      </c>
      <c r="K7140" s="98">
        <f t="shared" si="3763"/>
        <v>548</v>
      </c>
      <c r="L7140" s="99">
        <f t="shared" si="3764"/>
        <v>1.0815399999999999</v>
      </c>
      <c r="M7140" s="100">
        <f t="shared" si="3765"/>
        <v>1.0590999999999999</v>
      </c>
      <c r="N7140" s="101">
        <f t="shared" si="3766"/>
        <v>0.97811300000000001</v>
      </c>
      <c r="O7140" s="100">
        <f t="shared" si="3767"/>
        <v>1</v>
      </c>
      <c r="P7140" s="98">
        <f t="shared" si="3768"/>
        <v>613.97</v>
      </c>
      <c r="Q7140" s="97">
        <f t="shared" si="3769"/>
        <v>613.97</v>
      </c>
      <c r="R7140" s="97"/>
      <c r="S7140" s="97"/>
    </row>
    <row r="7141" spans="1:19" ht="22.5" x14ac:dyDescent="0.25">
      <c r="A7141" s="89" t="s">
        <v>14884</v>
      </c>
      <c r="B7141" s="89" t="s">
        <v>14730</v>
      </c>
      <c r="C7141" s="89"/>
      <c r="D7141" s="89" t="s">
        <v>226</v>
      </c>
      <c r="E7141" s="94" t="s">
        <v>1188</v>
      </c>
      <c r="F7141" s="95" t="s">
        <v>1189</v>
      </c>
      <c r="G7141" s="89" t="s">
        <v>648</v>
      </c>
      <c r="H7141" s="89" t="s">
        <v>40</v>
      </c>
      <c r="I7141" s="96">
        <v>1</v>
      </c>
      <c r="J7141" s="97">
        <v>7088</v>
      </c>
      <c r="K7141" s="98">
        <f t="shared" si="3763"/>
        <v>1417.6</v>
      </c>
      <c r="L7141" s="99">
        <f t="shared" si="3764"/>
        <v>1.0815399999999999</v>
      </c>
      <c r="M7141" s="100">
        <f t="shared" si="3765"/>
        <v>1.0590999999999999</v>
      </c>
      <c r="N7141" s="101">
        <f t="shared" si="3766"/>
        <v>0.97811300000000001</v>
      </c>
      <c r="O7141" s="100">
        <f t="shared" si="3767"/>
        <v>1</v>
      </c>
      <c r="P7141" s="98">
        <f t="shared" si="3768"/>
        <v>1588.26</v>
      </c>
      <c r="Q7141" s="97">
        <f t="shared" si="3769"/>
        <v>7941.3</v>
      </c>
      <c r="R7141" s="97"/>
      <c r="S7141" s="97"/>
    </row>
    <row r="7142" spans="1:19" ht="22.5" x14ac:dyDescent="0.25">
      <c r="A7142" s="89" t="s">
        <v>14885</v>
      </c>
      <c r="B7142" s="89" t="s">
        <v>14730</v>
      </c>
      <c r="C7142" s="89"/>
      <c r="D7142" s="89" t="s">
        <v>229</v>
      </c>
      <c r="E7142" s="94" t="s">
        <v>14886</v>
      </c>
      <c r="F7142" s="95" t="s">
        <v>14887</v>
      </c>
      <c r="G7142" s="89" t="s">
        <v>648</v>
      </c>
      <c r="H7142" s="89" t="s">
        <v>34</v>
      </c>
      <c r="I7142" s="96">
        <v>1</v>
      </c>
      <c r="J7142" s="97">
        <v>11595</v>
      </c>
      <c r="K7142" s="98">
        <f t="shared" si="3763"/>
        <v>2898.75</v>
      </c>
      <c r="L7142" s="99">
        <f t="shared" si="3764"/>
        <v>1.0815399999999999</v>
      </c>
      <c r="M7142" s="100">
        <f t="shared" si="3765"/>
        <v>1.0590999999999999</v>
      </c>
      <c r="N7142" s="101">
        <f t="shared" si="3766"/>
        <v>0.97811300000000001</v>
      </c>
      <c r="O7142" s="100">
        <f t="shared" si="3767"/>
        <v>1</v>
      </c>
      <c r="P7142" s="98">
        <f t="shared" si="3768"/>
        <v>3247.73</v>
      </c>
      <c r="Q7142" s="97">
        <f t="shared" si="3769"/>
        <v>12990.92</v>
      </c>
      <c r="R7142" s="97"/>
      <c r="S7142" s="97"/>
    </row>
    <row r="7143" spans="1:19" x14ac:dyDescent="0.25">
      <c r="A7143" s="89" t="s">
        <v>14888</v>
      </c>
      <c r="B7143" s="89" t="s">
        <v>14730</v>
      </c>
      <c r="C7143" s="89"/>
      <c r="D7143" s="89" t="s">
        <v>231</v>
      </c>
      <c r="E7143" s="94" t="s">
        <v>14889</v>
      </c>
      <c r="F7143" s="95" t="s">
        <v>14890</v>
      </c>
      <c r="G7143" s="89" t="s">
        <v>648</v>
      </c>
      <c r="H7143" s="89" t="s">
        <v>12</v>
      </c>
      <c r="I7143" s="96">
        <v>1</v>
      </c>
      <c r="J7143" s="97">
        <v>194</v>
      </c>
      <c r="K7143" s="98">
        <f t="shared" si="3763"/>
        <v>194</v>
      </c>
      <c r="L7143" s="99">
        <f t="shared" si="3764"/>
        <v>1.0815399999999999</v>
      </c>
      <c r="M7143" s="100">
        <f t="shared" si="3765"/>
        <v>1.0590999999999999</v>
      </c>
      <c r="N7143" s="101">
        <f t="shared" si="3766"/>
        <v>0.97811300000000001</v>
      </c>
      <c r="O7143" s="100">
        <f t="shared" si="3767"/>
        <v>1</v>
      </c>
      <c r="P7143" s="98">
        <f t="shared" si="3768"/>
        <v>217.36</v>
      </c>
      <c r="Q7143" s="97">
        <f t="shared" si="3769"/>
        <v>217.36</v>
      </c>
      <c r="R7143" s="97"/>
      <c r="S7143" s="97"/>
    </row>
    <row r="7144" spans="1:19" ht="22.5" x14ac:dyDescent="0.25">
      <c r="A7144" s="89" t="s">
        <v>14891</v>
      </c>
      <c r="B7144" s="89" t="s">
        <v>14730</v>
      </c>
      <c r="C7144" s="89"/>
      <c r="D7144" s="89" t="s">
        <v>236</v>
      </c>
      <c r="E7144" s="94" t="s">
        <v>14892</v>
      </c>
      <c r="F7144" s="95" t="s">
        <v>14893</v>
      </c>
      <c r="G7144" s="89" t="s">
        <v>648</v>
      </c>
      <c r="H7144" s="89" t="s">
        <v>60</v>
      </c>
      <c r="I7144" s="96">
        <v>1</v>
      </c>
      <c r="J7144" s="97">
        <v>18372</v>
      </c>
      <c r="K7144" s="98">
        <f t="shared" si="3763"/>
        <v>1837.2</v>
      </c>
      <c r="L7144" s="99">
        <f t="shared" si="3764"/>
        <v>1.0815399999999999</v>
      </c>
      <c r="M7144" s="100">
        <f t="shared" si="3765"/>
        <v>1.0590999999999999</v>
      </c>
      <c r="N7144" s="101">
        <f t="shared" si="3766"/>
        <v>0.97811300000000001</v>
      </c>
      <c r="O7144" s="100">
        <f t="shared" si="3767"/>
        <v>1</v>
      </c>
      <c r="P7144" s="98">
        <f t="shared" si="3768"/>
        <v>2058.38</v>
      </c>
      <c r="Q7144" s="97">
        <f t="shared" si="3769"/>
        <v>20583.8</v>
      </c>
      <c r="R7144" s="97"/>
      <c r="S7144" s="97"/>
    </row>
    <row r="7145" spans="1:19" x14ac:dyDescent="0.25">
      <c r="A7145" s="89" t="s">
        <v>14894</v>
      </c>
      <c r="B7145" s="89" t="s">
        <v>14730</v>
      </c>
      <c r="C7145" s="89"/>
      <c r="D7145" s="89" t="s">
        <v>239</v>
      </c>
      <c r="E7145" s="94" t="s">
        <v>9673</v>
      </c>
      <c r="F7145" s="95" t="s">
        <v>9674</v>
      </c>
      <c r="G7145" s="89" t="s">
        <v>518</v>
      </c>
      <c r="H7145" s="89" t="s">
        <v>14895</v>
      </c>
      <c r="I7145" s="96">
        <v>1</v>
      </c>
      <c r="J7145" s="97">
        <v>1735</v>
      </c>
      <c r="K7145" s="98">
        <f t="shared" si="3763"/>
        <v>59.34</v>
      </c>
      <c r="L7145" s="99">
        <f t="shared" si="3764"/>
        <v>1.0815399999999999</v>
      </c>
      <c r="M7145" s="100">
        <f t="shared" si="3765"/>
        <v>1.0590999999999999</v>
      </c>
      <c r="N7145" s="101">
        <f t="shared" si="3766"/>
        <v>0.97811300000000001</v>
      </c>
      <c r="O7145" s="100">
        <f t="shared" si="3767"/>
        <v>1</v>
      </c>
      <c r="P7145" s="98">
        <f t="shared" si="3768"/>
        <v>66.48</v>
      </c>
      <c r="Q7145" s="97">
        <f t="shared" si="3769"/>
        <v>1943.88</v>
      </c>
      <c r="R7145" s="97"/>
      <c r="S7145" s="97"/>
    </row>
    <row r="7146" spans="1:19" x14ac:dyDescent="0.25">
      <c r="A7146" s="89" t="s">
        <v>14896</v>
      </c>
      <c r="B7146" s="89" t="s">
        <v>14730</v>
      </c>
      <c r="C7146" s="89"/>
      <c r="D7146" s="89" t="s">
        <v>241</v>
      </c>
      <c r="E7146" s="94" t="s">
        <v>14897</v>
      </c>
      <c r="F7146" s="95" t="s">
        <v>14898</v>
      </c>
      <c r="G7146" s="89" t="s">
        <v>110</v>
      </c>
      <c r="H7146" s="89" t="s">
        <v>210</v>
      </c>
      <c r="I7146" s="96">
        <v>1</v>
      </c>
      <c r="J7146" s="97">
        <v>21</v>
      </c>
      <c r="K7146" s="98">
        <f t="shared" si="3763"/>
        <v>5250</v>
      </c>
      <c r="L7146" s="99">
        <f t="shared" si="3764"/>
        <v>1.0815399999999999</v>
      </c>
      <c r="M7146" s="100">
        <f t="shared" si="3765"/>
        <v>1.0590999999999999</v>
      </c>
      <c r="N7146" s="101">
        <f t="shared" si="3766"/>
        <v>0.97811300000000001</v>
      </c>
      <c r="O7146" s="100">
        <f t="shared" si="3767"/>
        <v>1</v>
      </c>
      <c r="P7146" s="98">
        <f t="shared" si="3768"/>
        <v>5882.04</v>
      </c>
      <c r="Q7146" s="97">
        <f t="shared" si="3769"/>
        <v>23.53</v>
      </c>
      <c r="R7146" s="97"/>
      <c r="S7146" s="97"/>
    </row>
    <row r="7147" spans="1:19" x14ac:dyDescent="0.25">
      <c r="A7147" s="89" t="s">
        <v>14899</v>
      </c>
      <c r="B7147" s="89" t="s">
        <v>14730</v>
      </c>
      <c r="C7147" s="89"/>
      <c r="D7147" s="89" t="s">
        <v>243</v>
      </c>
      <c r="E7147" s="94" t="s">
        <v>14900</v>
      </c>
      <c r="F7147" s="95" t="s">
        <v>14901</v>
      </c>
      <c r="G7147" s="89" t="s">
        <v>110</v>
      </c>
      <c r="H7147" s="89" t="s">
        <v>210</v>
      </c>
      <c r="I7147" s="96">
        <v>1</v>
      </c>
      <c r="J7147" s="97">
        <v>20</v>
      </c>
      <c r="K7147" s="98">
        <f t="shared" si="3763"/>
        <v>5000</v>
      </c>
      <c r="L7147" s="99">
        <f t="shared" si="3764"/>
        <v>1.0815399999999999</v>
      </c>
      <c r="M7147" s="100">
        <f t="shared" si="3765"/>
        <v>1.0590999999999999</v>
      </c>
      <c r="N7147" s="101">
        <f t="shared" si="3766"/>
        <v>0.97811300000000001</v>
      </c>
      <c r="O7147" s="100">
        <f t="shared" si="3767"/>
        <v>1</v>
      </c>
      <c r="P7147" s="98">
        <f t="shared" si="3768"/>
        <v>5601.94</v>
      </c>
      <c r="Q7147" s="97">
        <f t="shared" si="3769"/>
        <v>22.41</v>
      </c>
      <c r="R7147" s="97"/>
      <c r="S7147" s="97"/>
    </row>
    <row r="7148" spans="1:19" x14ac:dyDescent="0.25">
      <c r="A7148" s="89"/>
      <c r="B7148" s="90"/>
      <c r="C7148" s="90"/>
      <c r="D7148" s="91"/>
      <c r="E7148" s="92"/>
      <c r="F7148" s="92" t="s">
        <v>1094</v>
      </c>
      <c r="G7148" s="91"/>
      <c r="H7148" s="91"/>
      <c r="I7148" s="93">
        <v>1</v>
      </c>
      <c r="J7148" s="91"/>
      <c r="K7148" s="98"/>
      <c r="L7148" s="99"/>
      <c r="M7148" s="100"/>
      <c r="N7148" s="101"/>
      <c r="O7148" s="100"/>
      <c r="P7148" s="98"/>
      <c r="Q7148" s="91"/>
      <c r="R7148" s="91"/>
      <c r="S7148" s="91"/>
    </row>
    <row r="7149" spans="1:19" x14ac:dyDescent="0.25">
      <c r="A7149" s="89" t="s">
        <v>14902</v>
      </c>
      <c r="B7149" s="89" t="s">
        <v>14730</v>
      </c>
      <c r="C7149" s="89"/>
      <c r="D7149" s="89" t="s">
        <v>248</v>
      </c>
      <c r="E7149" s="94" t="s">
        <v>14834</v>
      </c>
      <c r="F7149" s="95" t="s">
        <v>14835</v>
      </c>
      <c r="G7149" s="89" t="s">
        <v>648</v>
      </c>
      <c r="H7149" s="89" t="s">
        <v>12</v>
      </c>
      <c r="I7149" s="96">
        <v>1</v>
      </c>
      <c r="J7149" s="97">
        <v>14329</v>
      </c>
      <c r="K7149" s="98">
        <f>J7149/H7149</f>
        <v>14329</v>
      </c>
      <c r="L7149" s="99">
        <f>$L$8</f>
        <v>1.0815399999999999</v>
      </c>
      <c r="M7149" s="100">
        <f>$M$8</f>
        <v>1.0590999999999999</v>
      </c>
      <c r="N7149" s="101">
        <f>$N$8</f>
        <v>0.97811300000000001</v>
      </c>
      <c r="O7149" s="100">
        <f>$O$8</f>
        <v>1</v>
      </c>
      <c r="P7149" s="98">
        <f>K7149*L7149*M7149*N7149*O7149</f>
        <v>16054.04</v>
      </c>
      <c r="Q7149" s="97">
        <f>H7149*P7149</f>
        <v>16054.04</v>
      </c>
      <c r="R7149" s="97"/>
      <c r="S7149" s="97"/>
    </row>
    <row r="7150" spans="1:19" ht="22.5" x14ac:dyDescent="0.25">
      <c r="A7150" s="89" t="s">
        <v>14903</v>
      </c>
      <c r="B7150" s="89" t="s">
        <v>14730</v>
      </c>
      <c r="C7150" s="89" t="s">
        <v>17297</v>
      </c>
      <c r="D7150" s="89" t="s">
        <v>251</v>
      </c>
      <c r="E7150" s="94" t="s">
        <v>14904</v>
      </c>
      <c r="F7150" s="95" t="s">
        <v>14905</v>
      </c>
      <c r="G7150" s="89" t="s">
        <v>648</v>
      </c>
      <c r="H7150" s="89" t="s">
        <v>12</v>
      </c>
      <c r="I7150" s="96">
        <v>1</v>
      </c>
      <c r="J7150" s="97">
        <v>138981</v>
      </c>
      <c r="K7150" s="98">
        <f>J7150/H7150</f>
        <v>138981</v>
      </c>
      <c r="L7150" s="99">
        <f>$L$8</f>
        <v>1.0815399999999999</v>
      </c>
      <c r="M7150" s="100">
        <f>$M$8</f>
        <v>1.0590999999999999</v>
      </c>
      <c r="N7150" s="101">
        <f>$N$8</f>
        <v>0.97811300000000001</v>
      </c>
      <c r="O7150" s="100">
        <f>$O$8</f>
        <v>1</v>
      </c>
      <c r="P7150" s="98">
        <f>K7150*L7150*M7150*N7150*O7150</f>
        <v>155712.69</v>
      </c>
      <c r="Q7150" s="97">
        <f>H7150*P7150</f>
        <v>155712.69</v>
      </c>
      <c r="R7150" s="97">
        <f t="shared" ref="R7150" si="3772">Q7150</f>
        <v>155712.69</v>
      </c>
      <c r="S7150" s="97"/>
    </row>
    <row r="7151" spans="1:19" ht="22.5" x14ac:dyDescent="0.25">
      <c r="A7151" s="89" t="s">
        <v>14906</v>
      </c>
      <c r="B7151" s="89" t="s">
        <v>14730</v>
      </c>
      <c r="C7151" s="89"/>
      <c r="D7151" s="89" t="s">
        <v>254</v>
      </c>
      <c r="E7151" s="94" t="s">
        <v>14907</v>
      </c>
      <c r="F7151" s="95" t="s">
        <v>14908</v>
      </c>
      <c r="G7151" s="89" t="s">
        <v>970</v>
      </c>
      <c r="H7151" s="89" t="s">
        <v>237</v>
      </c>
      <c r="I7151" s="96">
        <v>1</v>
      </c>
      <c r="J7151" s="97">
        <v>3682</v>
      </c>
      <c r="K7151" s="98">
        <f>J7151/H7151</f>
        <v>36820</v>
      </c>
      <c r="L7151" s="99">
        <f>$L$8</f>
        <v>1.0815399999999999</v>
      </c>
      <c r="M7151" s="100">
        <f>$M$8</f>
        <v>1.0590999999999999</v>
      </c>
      <c r="N7151" s="101">
        <f>$N$8</f>
        <v>0.97811300000000001</v>
      </c>
      <c r="O7151" s="100">
        <f>$O$8</f>
        <v>1</v>
      </c>
      <c r="P7151" s="98">
        <f>K7151*L7151*M7151*N7151*O7151</f>
        <v>41252.699999999997</v>
      </c>
      <c r="Q7151" s="97">
        <f>H7151*P7151</f>
        <v>4125.2700000000004</v>
      </c>
      <c r="R7151" s="97"/>
      <c r="S7151" s="97"/>
    </row>
    <row r="7152" spans="1:19" ht="22.5" x14ac:dyDescent="0.25">
      <c r="A7152" s="89" t="s">
        <v>14909</v>
      </c>
      <c r="B7152" s="89" t="s">
        <v>14730</v>
      </c>
      <c r="C7152" s="89"/>
      <c r="D7152" s="89" t="s">
        <v>256</v>
      </c>
      <c r="E7152" s="94" t="s">
        <v>14910</v>
      </c>
      <c r="F7152" s="95" t="s">
        <v>14911</v>
      </c>
      <c r="G7152" s="89" t="s">
        <v>1071</v>
      </c>
      <c r="H7152" s="89" t="s">
        <v>14912</v>
      </c>
      <c r="I7152" s="96">
        <v>1</v>
      </c>
      <c r="J7152" s="97">
        <v>183</v>
      </c>
      <c r="K7152" s="98">
        <f>J7152/H7152</f>
        <v>270.35000000000002</v>
      </c>
      <c r="L7152" s="99">
        <f>$L$8</f>
        <v>1.0815399999999999</v>
      </c>
      <c r="M7152" s="100">
        <f>$M$8</f>
        <v>1.0590999999999999</v>
      </c>
      <c r="N7152" s="101">
        <f>$N$8</f>
        <v>0.97811300000000001</v>
      </c>
      <c r="O7152" s="100">
        <f>$O$8</f>
        <v>1</v>
      </c>
      <c r="P7152" s="98">
        <f>K7152*L7152*M7152*N7152*O7152</f>
        <v>302.89999999999998</v>
      </c>
      <c r="Q7152" s="97">
        <f>H7152*P7152</f>
        <v>205.03</v>
      </c>
      <c r="R7152" s="97"/>
      <c r="S7152" s="97"/>
    </row>
    <row r="7153" spans="1:19" x14ac:dyDescent="0.25">
      <c r="A7153" s="82" t="s">
        <v>9584</v>
      </c>
      <c r="B7153" s="104"/>
      <c r="C7153" s="104"/>
      <c r="D7153" s="104"/>
      <c r="E7153" s="86"/>
      <c r="F7153" s="86" t="s">
        <v>14914</v>
      </c>
      <c r="G7153" s="82"/>
      <c r="H7153" s="82"/>
      <c r="I7153" s="87"/>
      <c r="J7153" s="88">
        <f>SUM(J7154:J7167)</f>
        <v>26744</v>
      </c>
      <c r="K7153" s="98"/>
      <c r="L7153" s="99"/>
      <c r="M7153" s="100"/>
      <c r="N7153" s="101"/>
      <c r="O7153" s="100"/>
      <c r="P7153" s="98"/>
      <c r="Q7153" s="88">
        <f>SUM(Q7154:Q7167)</f>
        <v>29963.67</v>
      </c>
      <c r="R7153" s="88">
        <f t="shared" ref="R7153:S7153" si="3773">SUM(R7154:R7167)</f>
        <v>0</v>
      </c>
      <c r="S7153" s="88">
        <f t="shared" si="3773"/>
        <v>0</v>
      </c>
    </row>
    <row r="7154" spans="1:19" x14ac:dyDescent="0.25">
      <c r="A7154" s="89"/>
      <c r="B7154" s="90"/>
      <c r="C7154" s="90"/>
      <c r="D7154" s="91"/>
      <c r="E7154" s="92"/>
      <c r="F7154" s="92" t="s">
        <v>14915</v>
      </c>
      <c r="G7154" s="91"/>
      <c r="H7154" s="91"/>
      <c r="I7154" s="93">
        <v>1</v>
      </c>
      <c r="J7154" s="91"/>
      <c r="K7154" s="98"/>
      <c r="L7154" s="99"/>
      <c r="M7154" s="100"/>
      <c r="N7154" s="101"/>
      <c r="O7154" s="100"/>
      <c r="P7154" s="98"/>
      <c r="Q7154" s="91"/>
      <c r="R7154" s="91"/>
      <c r="S7154" s="91"/>
    </row>
    <row r="7155" spans="1:19" ht="22.5" x14ac:dyDescent="0.25">
      <c r="A7155" s="89" t="s">
        <v>14916</v>
      </c>
      <c r="B7155" s="89" t="s">
        <v>14730</v>
      </c>
      <c r="C7155" s="89"/>
      <c r="D7155" s="89" t="s">
        <v>260</v>
      </c>
      <c r="E7155" s="94" t="s">
        <v>688</v>
      </c>
      <c r="F7155" s="95" t="s">
        <v>689</v>
      </c>
      <c r="G7155" s="89" t="s">
        <v>37</v>
      </c>
      <c r="H7155" s="89" t="s">
        <v>14486</v>
      </c>
      <c r="I7155" s="96">
        <v>1</v>
      </c>
      <c r="J7155" s="97">
        <v>39</v>
      </c>
      <c r="K7155" s="98">
        <f t="shared" ref="K7155:K7161" si="3774">J7155/H7155</f>
        <v>65000</v>
      </c>
      <c r="L7155" s="99">
        <f t="shared" ref="L7155:L7161" si="3775">$L$8</f>
        <v>1.0815399999999999</v>
      </c>
      <c r="M7155" s="100">
        <f t="shared" ref="M7155:M7161" si="3776">$M$8</f>
        <v>1.0590999999999999</v>
      </c>
      <c r="N7155" s="101">
        <f t="shared" ref="N7155:N7161" si="3777">$N$8</f>
        <v>0.97811300000000001</v>
      </c>
      <c r="O7155" s="100">
        <f t="shared" ref="O7155:O7161" si="3778">$O$8</f>
        <v>1</v>
      </c>
      <c r="P7155" s="98">
        <f t="shared" ref="P7155:P7161" si="3779">K7155*L7155*M7155*N7155*O7155</f>
        <v>72825.240000000005</v>
      </c>
      <c r="Q7155" s="97">
        <f t="shared" ref="Q7155:Q7161" si="3780">H7155*P7155</f>
        <v>43.7</v>
      </c>
      <c r="R7155" s="97"/>
      <c r="S7155" s="97"/>
    </row>
    <row r="7156" spans="1:19" ht="22.5" x14ac:dyDescent="0.25">
      <c r="A7156" s="89" t="s">
        <v>14917</v>
      </c>
      <c r="B7156" s="89" t="s">
        <v>14730</v>
      </c>
      <c r="C7156" s="89"/>
      <c r="D7156" s="89" t="s">
        <v>263</v>
      </c>
      <c r="E7156" s="94" t="s">
        <v>137</v>
      </c>
      <c r="F7156" s="95" t="s">
        <v>694</v>
      </c>
      <c r="G7156" s="89" t="s">
        <v>37</v>
      </c>
      <c r="H7156" s="89" t="s">
        <v>14918</v>
      </c>
      <c r="I7156" s="96">
        <v>1</v>
      </c>
      <c r="J7156" s="97">
        <v>314</v>
      </c>
      <c r="K7156" s="98">
        <f t="shared" si="3774"/>
        <v>87222.22</v>
      </c>
      <c r="L7156" s="99">
        <f t="shared" si="3775"/>
        <v>1.0815399999999999</v>
      </c>
      <c r="M7156" s="100">
        <f t="shared" si="3776"/>
        <v>1.0590999999999999</v>
      </c>
      <c r="N7156" s="101">
        <f t="shared" si="3777"/>
        <v>0.97811300000000001</v>
      </c>
      <c r="O7156" s="100">
        <f t="shared" si="3778"/>
        <v>1</v>
      </c>
      <c r="P7156" s="98">
        <f t="shared" si="3779"/>
        <v>97722.76</v>
      </c>
      <c r="Q7156" s="97">
        <f t="shared" si="3780"/>
        <v>351.8</v>
      </c>
      <c r="R7156" s="97"/>
      <c r="S7156" s="97"/>
    </row>
    <row r="7157" spans="1:19" ht="22.5" x14ac:dyDescent="0.25">
      <c r="A7157" s="89" t="s">
        <v>14919</v>
      </c>
      <c r="B7157" s="89" t="s">
        <v>14730</v>
      </c>
      <c r="C7157" s="89"/>
      <c r="D7157" s="89" t="s">
        <v>265</v>
      </c>
      <c r="E7157" s="94" t="s">
        <v>31</v>
      </c>
      <c r="F7157" s="95" t="s">
        <v>32</v>
      </c>
      <c r="G7157" s="89" t="s">
        <v>27</v>
      </c>
      <c r="H7157" s="89" t="s">
        <v>14920</v>
      </c>
      <c r="I7157" s="96">
        <v>1</v>
      </c>
      <c r="J7157" s="97">
        <v>4126</v>
      </c>
      <c r="K7157" s="98">
        <f t="shared" si="3774"/>
        <v>674.18</v>
      </c>
      <c r="L7157" s="99">
        <f t="shared" si="3775"/>
        <v>1.0815399999999999</v>
      </c>
      <c r="M7157" s="100">
        <f t="shared" si="3776"/>
        <v>1.0590999999999999</v>
      </c>
      <c r="N7157" s="101">
        <f t="shared" si="3777"/>
        <v>0.97811300000000001</v>
      </c>
      <c r="O7157" s="100">
        <f t="shared" si="3778"/>
        <v>1</v>
      </c>
      <c r="P7157" s="98">
        <f t="shared" si="3779"/>
        <v>755.34</v>
      </c>
      <c r="Q7157" s="97">
        <f t="shared" si="3780"/>
        <v>4622.68</v>
      </c>
      <c r="R7157" s="97"/>
      <c r="S7157" s="97"/>
    </row>
    <row r="7158" spans="1:19" x14ac:dyDescent="0.25">
      <c r="A7158" s="89" t="s">
        <v>14921</v>
      </c>
      <c r="B7158" s="89" t="s">
        <v>14730</v>
      </c>
      <c r="C7158" s="89"/>
      <c r="D7158" s="89" t="s">
        <v>266</v>
      </c>
      <c r="E7158" s="94" t="s">
        <v>10520</v>
      </c>
      <c r="F7158" s="95" t="s">
        <v>10521</v>
      </c>
      <c r="G7158" s="89" t="s">
        <v>81</v>
      </c>
      <c r="H7158" s="89" t="s">
        <v>30</v>
      </c>
      <c r="I7158" s="96">
        <v>1</v>
      </c>
      <c r="J7158" s="97">
        <v>7875</v>
      </c>
      <c r="K7158" s="98">
        <f t="shared" si="3774"/>
        <v>2625</v>
      </c>
      <c r="L7158" s="99">
        <f t="shared" si="3775"/>
        <v>1.0815399999999999</v>
      </c>
      <c r="M7158" s="100">
        <f t="shared" si="3776"/>
        <v>1.0590999999999999</v>
      </c>
      <c r="N7158" s="101">
        <f t="shared" si="3777"/>
        <v>0.97811300000000001</v>
      </c>
      <c r="O7158" s="100">
        <f t="shared" si="3778"/>
        <v>1</v>
      </c>
      <c r="P7158" s="98">
        <f t="shared" si="3779"/>
        <v>2941.02</v>
      </c>
      <c r="Q7158" s="97">
        <f t="shared" si="3780"/>
        <v>8823.06</v>
      </c>
      <c r="R7158" s="97"/>
      <c r="S7158" s="97"/>
    </row>
    <row r="7159" spans="1:19" x14ac:dyDescent="0.25">
      <c r="A7159" s="89" t="s">
        <v>14922</v>
      </c>
      <c r="B7159" s="89" t="s">
        <v>14730</v>
      </c>
      <c r="C7159" s="89"/>
      <c r="D7159" s="89" t="s">
        <v>267</v>
      </c>
      <c r="E7159" s="94" t="s">
        <v>14923</v>
      </c>
      <c r="F7159" s="95" t="s">
        <v>14924</v>
      </c>
      <c r="G7159" s="89" t="s">
        <v>81</v>
      </c>
      <c r="H7159" s="89" t="s">
        <v>14925</v>
      </c>
      <c r="I7159" s="96">
        <v>1</v>
      </c>
      <c r="J7159" s="97">
        <v>2745</v>
      </c>
      <c r="K7159" s="98">
        <f t="shared" si="3774"/>
        <v>703.85</v>
      </c>
      <c r="L7159" s="99">
        <f t="shared" si="3775"/>
        <v>1.0815399999999999</v>
      </c>
      <c r="M7159" s="100">
        <f t="shared" si="3776"/>
        <v>1.0590999999999999</v>
      </c>
      <c r="N7159" s="101">
        <f t="shared" si="3777"/>
        <v>0.97811300000000001</v>
      </c>
      <c r="O7159" s="100">
        <f t="shared" si="3778"/>
        <v>1</v>
      </c>
      <c r="P7159" s="98">
        <f t="shared" si="3779"/>
        <v>788.59</v>
      </c>
      <c r="Q7159" s="97">
        <f t="shared" si="3780"/>
        <v>3075.5</v>
      </c>
      <c r="R7159" s="97"/>
      <c r="S7159" s="97"/>
    </row>
    <row r="7160" spans="1:19" ht="22.5" x14ac:dyDescent="0.25">
      <c r="A7160" s="89" t="s">
        <v>14926</v>
      </c>
      <c r="B7160" s="89" t="s">
        <v>14730</v>
      </c>
      <c r="C7160" s="89"/>
      <c r="D7160" s="89" t="s">
        <v>184</v>
      </c>
      <c r="E7160" s="94" t="s">
        <v>44</v>
      </c>
      <c r="F7160" s="95" t="s">
        <v>560</v>
      </c>
      <c r="G7160" s="89" t="s">
        <v>37</v>
      </c>
      <c r="H7160" s="89" t="s">
        <v>14486</v>
      </c>
      <c r="I7160" s="96">
        <v>1</v>
      </c>
      <c r="J7160" s="97">
        <v>6</v>
      </c>
      <c r="K7160" s="98">
        <f t="shared" si="3774"/>
        <v>10000</v>
      </c>
      <c r="L7160" s="99">
        <f t="shared" si="3775"/>
        <v>1.0815399999999999</v>
      </c>
      <c r="M7160" s="100">
        <f t="shared" si="3776"/>
        <v>1.0590999999999999</v>
      </c>
      <c r="N7160" s="101">
        <f t="shared" si="3777"/>
        <v>0.97811300000000001</v>
      </c>
      <c r="O7160" s="100">
        <f t="shared" si="3778"/>
        <v>1</v>
      </c>
      <c r="P7160" s="98">
        <f t="shared" si="3779"/>
        <v>11203.88</v>
      </c>
      <c r="Q7160" s="97">
        <f t="shared" si="3780"/>
        <v>6.72</v>
      </c>
      <c r="R7160" s="97"/>
      <c r="S7160" s="97"/>
    </row>
    <row r="7161" spans="1:19" x14ac:dyDescent="0.25">
      <c r="A7161" s="89" t="s">
        <v>14927</v>
      </c>
      <c r="B7161" s="89" t="s">
        <v>14730</v>
      </c>
      <c r="C7161" s="89"/>
      <c r="D7161" s="89" t="s">
        <v>276</v>
      </c>
      <c r="E7161" s="94" t="s">
        <v>49</v>
      </c>
      <c r="F7161" s="95" t="s">
        <v>50</v>
      </c>
      <c r="G7161" s="89" t="s">
        <v>51</v>
      </c>
      <c r="H7161" s="89" t="s">
        <v>6247</v>
      </c>
      <c r="I7161" s="96">
        <v>1</v>
      </c>
      <c r="J7161" s="97">
        <v>75</v>
      </c>
      <c r="K7161" s="98">
        <f t="shared" si="3774"/>
        <v>12500</v>
      </c>
      <c r="L7161" s="99">
        <f t="shared" si="3775"/>
        <v>1.0815399999999999</v>
      </c>
      <c r="M7161" s="100">
        <f t="shared" si="3776"/>
        <v>1.0590999999999999</v>
      </c>
      <c r="N7161" s="101">
        <f t="shared" si="3777"/>
        <v>0.97811300000000001</v>
      </c>
      <c r="O7161" s="100">
        <f t="shared" si="3778"/>
        <v>1</v>
      </c>
      <c r="P7161" s="98">
        <f t="shared" si="3779"/>
        <v>14004.85</v>
      </c>
      <c r="Q7161" s="97">
        <f t="shared" si="3780"/>
        <v>84.03</v>
      </c>
      <c r="R7161" s="97"/>
      <c r="S7161" s="97"/>
    </row>
    <row r="7162" spans="1:19" x14ac:dyDescent="0.25">
      <c r="A7162" s="89"/>
      <c r="B7162" s="90"/>
      <c r="C7162" s="90"/>
      <c r="D7162" s="91"/>
      <c r="E7162" s="92"/>
      <c r="F7162" s="92" t="s">
        <v>14928</v>
      </c>
      <c r="G7162" s="91"/>
      <c r="H7162" s="91"/>
      <c r="I7162" s="93">
        <v>1</v>
      </c>
      <c r="J7162" s="91"/>
      <c r="K7162" s="98"/>
      <c r="L7162" s="99"/>
      <c r="M7162" s="100"/>
      <c r="N7162" s="101"/>
      <c r="O7162" s="100"/>
      <c r="P7162" s="98"/>
      <c r="Q7162" s="91"/>
      <c r="R7162" s="91"/>
      <c r="S7162" s="91"/>
    </row>
    <row r="7163" spans="1:19" x14ac:dyDescent="0.25">
      <c r="A7163" s="89" t="s">
        <v>14929</v>
      </c>
      <c r="B7163" s="89" t="s">
        <v>14730</v>
      </c>
      <c r="C7163" s="89"/>
      <c r="D7163" s="89" t="s">
        <v>278</v>
      </c>
      <c r="E7163" s="94" t="s">
        <v>570</v>
      </c>
      <c r="F7163" s="95" t="s">
        <v>571</v>
      </c>
      <c r="G7163" s="89" t="s">
        <v>51</v>
      </c>
      <c r="H7163" s="89" t="s">
        <v>13215</v>
      </c>
      <c r="I7163" s="96">
        <v>1</v>
      </c>
      <c r="J7163" s="97">
        <v>473</v>
      </c>
      <c r="K7163" s="98">
        <f>J7163/H7163</f>
        <v>152580.65</v>
      </c>
      <c r="L7163" s="99">
        <f>$L$8</f>
        <v>1.0815399999999999</v>
      </c>
      <c r="M7163" s="100">
        <f>$M$8</f>
        <v>1.0590999999999999</v>
      </c>
      <c r="N7163" s="101">
        <f>$N$8</f>
        <v>0.97811300000000001</v>
      </c>
      <c r="O7163" s="100">
        <f>$O$8</f>
        <v>1</v>
      </c>
      <c r="P7163" s="98">
        <f>K7163*L7163*M7163*N7163*O7163</f>
        <v>170949.58</v>
      </c>
      <c r="Q7163" s="97">
        <f>H7163*P7163</f>
        <v>529.94000000000005</v>
      </c>
      <c r="R7163" s="97"/>
      <c r="S7163" s="97"/>
    </row>
    <row r="7164" spans="1:19" x14ac:dyDescent="0.25">
      <c r="A7164" s="89" t="s">
        <v>14930</v>
      </c>
      <c r="B7164" s="89" t="s">
        <v>14730</v>
      </c>
      <c r="C7164" s="89"/>
      <c r="D7164" s="89" t="s">
        <v>283</v>
      </c>
      <c r="E7164" s="94" t="s">
        <v>14931</v>
      </c>
      <c r="F7164" s="95" t="s">
        <v>14932</v>
      </c>
      <c r="G7164" s="89" t="s">
        <v>81</v>
      </c>
      <c r="H7164" s="89" t="s">
        <v>14933</v>
      </c>
      <c r="I7164" s="96">
        <v>1</v>
      </c>
      <c r="J7164" s="97">
        <v>744</v>
      </c>
      <c r="K7164" s="98">
        <f>J7164/H7164</f>
        <v>2352.94</v>
      </c>
      <c r="L7164" s="99">
        <f>$L$8</f>
        <v>1.0815399999999999</v>
      </c>
      <c r="M7164" s="100">
        <f>$M$8</f>
        <v>1.0590999999999999</v>
      </c>
      <c r="N7164" s="101">
        <f>$N$8</f>
        <v>0.97811300000000001</v>
      </c>
      <c r="O7164" s="100">
        <f>$O$8</f>
        <v>1</v>
      </c>
      <c r="P7164" s="98">
        <f>K7164*L7164*M7164*N7164*O7164</f>
        <v>2636.21</v>
      </c>
      <c r="Q7164" s="97">
        <f>H7164*P7164</f>
        <v>833.57</v>
      </c>
      <c r="R7164" s="97"/>
      <c r="S7164" s="97"/>
    </row>
    <row r="7165" spans="1:19" x14ac:dyDescent="0.25">
      <c r="A7165" s="89" t="s">
        <v>14934</v>
      </c>
      <c r="B7165" s="89" t="s">
        <v>14730</v>
      </c>
      <c r="C7165" s="89"/>
      <c r="D7165" s="89" t="s">
        <v>286</v>
      </c>
      <c r="E7165" s="94" t="s">
        <v>747</v>
      </c>
      <c r="F7165" s="95" t="s">
        <v>748</v>
      </c>
      <c r="G7165" s="89" t="s">
        <v>51</v>
      </c>
      <c r="H7165" s="89" t="s">
        <v>5835</v>
      </c>
      <c r="I7165" s="96">
        <v>1</v>
      </c>
      <c r="J7165" s="97">
        <v>2284</v>
      </c>
      <c r="K7165" s="98">
        <f>J7165/H7165</f>
        <v>207636.36</v>
      </c>
      <c r="L7165" s="99">
        <f>$L$8</f>
        <v>1.0815399999999999</v>
      </c>
      <c r="M7165" s="100">
        <f>$M$8</f>
        <v>1.0590999999999999</v>
      </c>
      <c r="N7165" s="101">
        <f>$N$8</f>
        <v>0.97811300000000001</v>
      </c>
      <c r="O7165" s="100">
        <f>$O$8</f>
        <v>1</v>
      </c>
      <c r="P7165" s="98">
        <f>K7165*L7165*M7165*N7165*O7165</f>
        <v>232633.36</v>
      </c>
      <c r="Q7165" s="97">
        <f>H7165*P7165</f>
        <v>2558.9699999999998</v>
      </c>
      <c r="R7165" s="97"/>
      <c r="S7165" s="97"/>
    </row>
    <row r="7166" spans="1:19" ht="22.5" x14ac:dyDescent="0.25">
      <c r="A7166" s="89" t="s">
        <v>14935</v>
      </c>
      <c r="B7166" s="89" t="s">
        <v>14730</v>
      </c>
      <c r="C7166" s="89"/>
      <c r="D7166" s="89" t="s">
        <v>288</v>
      </c>
      <c r="E7166" s="94" t="s">
        <v>14455</v>
      </c>
      <c r="F7166" s="95" t="s">
        <v>14456</v>
      </c>
      <c r="G7166" s="89" t="s">
        <v>81</v>
      </c>
      <c r="H7166" s="89" t="s">
        <v>14936</v>
      </c>
      <c r="I7166" s="96">
        <v>1</v>
      </c>
      <c r="J7166" s="97">
        <v>4787</v>
      </c>
      <c r="K7166" s="98">
        <f>J7166/H7166</f>
        <v>4287.51</v>
      </c>
      <c r="L7166" s="99">
        <f>$L$8</f>
        <v>1.0815399999999999</v>
      </c>
      <c r="M7166" s="100">
        <f>$M$8</f>
        <v>1.0590999999999999</v>
      </c>
      <c r="N7166" s="101">
        <f>$N$8</f>
        <v>0.97811300000000001</v>
      </c>
      <c r="O7166" s="100">
        <f>$O$8</f>
        <v>1</v>
      </c>
      <c r="P7166" s="98">
        <f>K7166*L7166*M7166*N7166*O7166</f>
        <v>4803.68</v>
      </c>
      <c r="Q7166" s="97">
        <f>H7166*P7166</f>
        <v>5363.31</v>
      </c>
      <c r="R7166" s="97"/>
      <c r="S7166" s="97"/>
    </row>
    <row r="7167" spans="1:19" ht="22.5" x14ac:dyDescent="0.25">
      <c r="A7167" s="89" t="s">
        <v>14937</v>
      </c>
      <c r="B7167" s="89" t="s">
        <v>14730</v>
      </c>
      <c r="C7167" s="89"/>
      <c r="D7167" s="89" t="s">
        <v>289</v>
      </c>
      <c r="E7167" s="94" t="s">
        <v>738</v>
      </c>
      <c r="F7167" s="95" t="s">
        <v>739</v>
      </c>
      <c r="G7167" s="89" t="s">
        <v>502</v>
      </c>
      <c r="H7167" s="89" t="s">
        <v>14938</v>
      </c>
      <c r="I7167" s="96">
        <v>1</v>
      </c>
      <c r="J7167" s="97">
        <v>3276</v>
      </c>
      <c r="K7167" s="98">
        <f>J7167/H7167</f>
        <v>26020.65</v>
      </c>
      <c r="L7167" s="99">
        <f>$L$8</f>
        <v>1.0815399999999999</v>
      </c>
      <c r="M7167" s="100">
        <f>$M$8</f>
        <v>1.0590999999999999</v>
      </c>
      <c r="N7167" s="101">
        <f>$N$8</f>
        <v>0.97811300000000001</v>
      </c>
      <c r="O7167" s="100">
        <f>$O$8</f>
        <v>1</v>
      </c>
      <c r="P7167" s="98">
        <f>K7167*L7167*M7167*N7167*O7167</f>
        <v>29153.23</v>
      </c>
      <c r="Q7167" s="97">
        <f>H7167*P7167</f>
        <v>3670.39</v>
      </c>
      <c r="R7167" s="97"/>
      <c r="S7167" s="97"/>
    </row>
    <row r="7168" spans="1:19" x14ac:dyDescent="0.25">
      <c r="A7168" s="72"/>
      <c r="B7168" s="77"/>
      <c r="C7168" s="77"/>
      <c r="D7168" s="77"/>
      <c r="E7168" s="76"/>
      <c r="F7168" s="76" t="s">
        <v>14939</v>
      </c>
      <c r="G7168" s="77"/>
      <c r="H7168" s="77"/>
      <c r="I7168" s="78"/>
      <c r="J7168" s="79">
        <f>J7169+J7200</f>
        <v>7359226</v>
      </c>
      <c r="K7168" s="98"/>
      <c r="L7168" s="99"/>
      <c r="M7168" s="100"/>
      <c r="N7168" s="101"/>
      <c r="O7168" s="100"/>
      <c r="P7168" s="98"/>
      <c r="Q7168" s="79">
        <f>Q7169+Q7200</f>
        <v>8245193.3099999996</v>
      </c>
      <c r="R7168" s="79">
        <f t="shared" ref="R7168:S7168" si="3781">R7169+R7200</f>
        <v>0</v>
      </c>
      <c r="S7168" s="79">
        <f t="shared" si="3781"/>
        <v>0</v>
      </c>
    </row>
    <row r="7169" spans="1:19" x14ac:dyDescent="0.25">
      <c r="A7169" s="82" t="s">
        <v>9586</v>
      </c>
      <c r="B7169" s="104"/>
      <c r="C7169" s="104"/>
      <c r="D7169" s="104"/>
      <c r="E7169" s="86"/>
      <c r="F7169" s="86" t="s">
        <v>685</v>
      </c>
      <c r="G7169" s="82"/>
      <c r="H7169" s="82"/>
      <c r="I7169" s="87"/>
      <c r="J7169" s="88">
        <f>SUM(J7170:J7199)</f>
        <v>2137555</v>
      </c>
      <c r="K7169" s="98"/>
      <c r="L7169" s="99"/>
      <c r="M7169" s="100"/>
      <c r="N7169" s="101"/>
      <c r="O7169" s="100"/>
      <c r="P7169" s="98"/>
      <c r="Q7169" s="88">
        <f>SUM(Q7170:Q7199)</f>
        <v>2394893.94</v>
      </c>
      <c r="R7169" s="88">
        <f t="shared" ref="R7169:S7169" si="3782">SUM(R7170:R7199)</f>
        <v>0</v>
      </c>
      <c r="S7169" s="88">
        <f t="shared" si="3782"/>
        <v>0</v>
      </c>
    </row>
    <row r="7170" spans="1:19" x14ac:dyDescent="0.25">
      <c r="A7170" s="89"/>
      <c r="B7170" s="90"/>
      <c r="C7170" s="90"/>
      <c r="D7170" s="91"/>
      <c r="E7170" s="92"/>
      <c r="F7170" s="92" t="s">
        <v>14941</v>
      </c>
      <c r="G7170" s="91"/>
      <c r="H7170" s="91"/>
      <c r="I7170" s="93">
        <v>1</v>
      </c>
      <c r="J7170" s="91"/>
      <c r="K7170" s="98"/>
      <c r="L7170" s="99"/>
      <c r="M7170" s="100"/>
      <c r="N7170" s="101"/>
      <c r="O7170" s="100"/>
      <c r="P7170" s="98"/>
      <c r="Q7170" s="91"/>
      <c r="R7170" s="91"/>
      <c r="S7170" s="91"/>
    </row>
    <row r="7171" spans="1:19" ht="22.5" x14ac:dyDescent="0.25">
      <c r="A7171" s="89" t="s">
        <v>14942</v>
      </c>
      <c r="B7171" s="89" t="s">
        <v>14943</v>
      </c>
      <c r="C7171" s="89"/>
      <c r="D7171" s="89" t="s">
        <v>12</v>
      </c>
      <c r="E7171" s="94" t="s">
        <v>13586</v>
      </c>
      <c r="F7171" s="95" t="s">
        <v>13587</v>
      </c>
      <c r="G7171" s="89" t="s">
        <v>37</v>
      </c>
      <c r="H7171" s="89" t="s">
        <v>6472</v>
      </c>
      <c r="I7171" s="96">
        <v>1</v>
      </c>
      <c r="J7171" s="97">
        <v>2275</v>
      </c>
      <c r="K7171" s="98">
        <f t="shared" ref="K7171:K7182" si="3783">J7171/H7171</f>
        <v>59090.91</v>
      </c>
      <c r="L7171" s="99">
        <f t="shared" ref="L7171:L7182" si="3784">$L$8</f>
        <v>1.0815399999999999</v>
      </c>
      <c r="M7171" s="100">
        <f t="shared" ref="M7171:M7182" si="3785">$M$8</f>
        <v>1.0590999999999999</v>
      </c>
      <c r="N7171" s="101">
        <f t="shared" ref="N7171:N7182" si="3786">$N$8</f>
        <v>0.97811300000000001</v>
      </c>
      <c r="O7171" s="100">
        <f t="shared" ref="O7171:O7182" si="3787">$O$8</f>
        <v>1</v>
      </c>
      <c r="P7171" s="98">
        <f t="shared" ref="P7171:P7182" si="3788">K7171*L7171*M7171*N7171*O7171</f>
        <v>66204.77</v>
      </c>
      <c r="Q7171" s="97">
        <f t="shared" ref="Q7171:Q7182" si="3789">H7171*P7171</f>
        <v>2548.88</v>
      </c>
      <c r="R7171" s="97"/>
      <c r="S7171" s="97"/>
    </row>
    <row r="7172" spans="1:19" ht="22.5" x14ac:dyDescent="0.25">
      <c r="A7172" s="89" t="s">
        <v>14944</v>
      </c>
      <c r="B7172" s="89" t="s">
        <v>14943</v>
      </c>
      <c r="C7172" s="89"/>
      <c r="D7172" s="89" t="s">
        <v>24</v>
      </c>
      <c r="E7172" s="94" t="s">
        <v>35</v>
      </c>
      <c r="F7172" s="95" t="s">
        <v>14945</v>
      </c>
      <c r="G7172" s="89" t="s">
        <v>37</v>
      </c>
      <c r="H7172" s="89" t="s">
        <v>14946</v>
      </c>
      <c r="I7172" s="96">
        <v>1</v>
      </c>
      <c r="J7172" s="97">
        <v>70055</v>
      </c>
      <c r="K7172" s="98">
        <f t="shared" si="3783"/>
        <v>86466.3</v>
      </c>
      <c r="L7172" s="99">
        <f t="shared" si="3784"/>
        <v>1.0815399999999999</v>
      </c>
      <c r="M7172" s="100">
        <f t="shared" si="3785"/>
        <v>1.0590999999999999</v>
      </c>
      <c r="N7172" s="101">
        <f t="shared" si="3786"/>
        <v>0.97811300000000001</v>
      </c>
      <c r="O7172" s="100">
        <f t="shared" si="3787"/>
        <v>1</v>
      </c>
      <c r="P7172" s="98">
        <f t="shared" si="3788"/>
        <v>96875.839999999997</v>
      </c>
      <c r="Q7172" s="97">
        <f t="shared" si="3789"/>
        <v>78488.81</v>
      </c>
      <c r="R7172" s="97"/>
      <c r="S7172" s="97"/>
    </row>
    <row r="7173" spans="1:19" ht="22.5" x14ac:dyDescent="0.25">
      <c r="A7173" s="89" t="s">
        <v>14947</v>
      </c>
      <c r="B7173" s="89" t="s">
        <v>14943</v>
      </c>
      <c r="C7173" s="89"/>
      <c r="D7173" s="89" t="s">
        <v>30</v>
      </c>
      <c r="E7173" s="94" t="s">
        <v>31</v>
      </c>
      <c r="F7173" s="95" t="s">
        <v>32</v>
      </c>
      <c r="G7173" s="89" t="s">
        <v>27</v>
      </c>
      <c r="H7173" s="89" t="s">
        <v>14948</v>
      </c>
      <c r="I7173" s="96">
        <v>1</v>
      </c>
      <c r="J7173" s="97">
        <v>926035</v>
      </c>
      <c r="K7173" s="98">
        <f t="shared" si="3783"/>
        <v>672.34</v>
      </c>
      <c r="L7173" s="99">
        <f t="shared" si="3784"/>
        <v>1.0815399999999999</v>
      </c>
      <c r="M7173" s="100">
        <f t="shared" si="3785"/>
        <v>1.0590999999999999</v>
      </c>
      <c r="N7173" s="101">
        <f t="shared" si="3786"/>
        <v>0.97811300000000001</v>
      </c>
      <c r="O7173" s="100">
        <f t="shared" si="3787"/>
        <v>1</v>
      </c>
      <c r="P7173" s="98">
        <f t="shared" si="3788"/>
        <v>753.28</v>
      </c>
      <c r="Q7173" s="97">
        <f t="shared" si="3789"/>
        <v>1037522.68</v>
      </c>
      <c r="R7173" s="97"/>
      <c r="S7173" s="97"/>
    </row>
    <row r="7174" spans="1:19" ht="22.5" x14ac:dyDescent="0.25">
      <c r="A7174" s="89" t="s">
        <v>14949</v>
      </c>
      <c r="B7174" s="89" t="s">
        <v>14943</v>
      </c>
      <c r="C7174" s="89"/>
      <c r="D7174" s="89" t="s">
        <v>34</v>
      </c>
      <c r="E7174" s="94" t="s">
        <v>5517</v>
      </c>
      <c r="F7174" s="95" t="s">
        <v>14950</v>
      </c>
      <c r="G7174" s="89" t="s">
        <v>51</v>
      </c>
      <c r="H7174" s="89" t="s">
        <v>14951</v>
      </c>
      <c r="I7174" s="96">
        <v>1</v>
      </c>
      <c r="J7174" s="97">
        <v>15322</v>
      </c>
      <c r="K7174" s="98">
        <f t="shared" si="3783"/>
        <v>170320.14</v>
      </c>
      <c r="L7174" s="99">
        <f t="shared" si="3784"/>
        <v>1.0815399999999999</v>
      </c>
      <c r="M7174" s="100">
        <f t="shared" si="3785"/>
        <v>1.0590999999999999</v>
      </c>
      <c r="N7174" s="101">
        <f t="shared" si="3786"/>
        <v>0.97811300000000001</v>
      </c>
      <c r="O7174" s="100">
        <f t="shared" si="3787"/>
        <v>1</v>
      </c>
      <c r="P7174" s="98">
        <f t="shared" si="3788"/>
        <v>190824.7</v>
      </c>
      <c r="Q7174" s="97">
        <f t="shared" si="3789"/>
        <v>17166.59</v>
      </c>
      <c r="R7174" s="97"/>
      <c r="S7174" s="97"/>
    </row>
    <row r="7175" spans="1:19" ht="22.5" x14ac:dyDescent="0.25">
      <c r="A7175" s="89" t="s">
        <v>14952</v>
      </c>
      <c r="B7175" s="89" t="s">
        <v>14943</v>
      </c>
      <c r="C7175" s="89"/>
      <c r="D7175" s="89" t="s">
        <v>40</v>
      </c>
      <c r="E7175" s="94" t="s">
        <v>49</v>
      </c>
      <c r="F7175" s="95" t="s">
        <v>5873</v>
      </c>
      <c r="G7175" s="89" t="s">
        <v>51</v>
      </c>
      <c r="H7175" s="89" t="s">
        <v>14953</v>
      </c>
      <c r="I7175" s="96">
        <v>1</v>
      </c>
      <c r="J7175" s="97">
        <v>3412</v>
      </c>
      <c r="K7175" s="98">
        <f t="shared" si="3783"/>
        <v>12642.66</v>
      </c>
      <c r="L7175" s="99">
        <f t="shared" si="3784"/>
        <v>1.0815399999999999</v>
      </c>
      <c r="M7175" s="100">
        <f t="shared" si="3785"/>
        <v>1.0590999999999999</v>
      </c>
      <c r="N7175" s="101">
        <f t="shared" si="3786"/>
        <v>0.97811300000000001</v>
      </c>
      <c r="O7175" s="100">
        <f t="shared" si="3787"/>
        <v>1</v>
      </c>
      <c r="P7175" s="98">
        <f t="shared" si="3788"/>
        <v>14164.69</v>
      </c>
      <c r="Q7175" s="97">
        <f t="shared" si="3789"/>
        <v>3822.77</v>
      </c>
      <c r="R7175" s="97"/>
      <c r="S7175" s="97"/>
    </row>
    <row r="7176" spans="1:19" ht="22.5" x14ac:dyDescent="0.25">
      <c r="A7176" s="89" t="s">
        <v>14954</v>
      </c>
      <c r="B7176" s="89" t="s">
        <v>14943</v>
      </c>
      <c r="C7176" s="89"/>
      <c r="D7176" s="89" t="s">
        <v>43</v>
      </c>
      <c r="E7176" s="94" t="s">
        <v>5521</v>
      </c>
      <c r="F7176" s="95" t="s">
        <v>5988</v>
      </c>
      <c r="G7176" s="89" t="s">
        <v>37</v>
      </c>
      <c r="H7176" s="89" t="s">
        <v>12400</v>
      </c>
      <c r="I7176" s="96">
        <v>1</v>
      </c>
      <c r="J7176" s="97">
        <v>198</v>
      </c>
      <c r="K7176" s="98">
        <f t="shared" si="3783"/>
        <v>4168.42</v>
      </c>
      <c r="L7176" s="99">
        <f t="shared" si="3784"/>
        <v>1.0815399999999999</v>
      </c>
      <c r="M7176" s="100">
        <f t="shared" si="3785"/>
        <v>1.0590999999999999</v>
      </c>
      <c r="N7176" s="101">
        <f t="shared" si="3786"/>
        <v>0.97811300000000001</v>
      </c>
      <c r="O7176" s="100">
        <f t="shared" si="3787"/>
        <v>1</v>
      </c>
      <c r="P7176" s="98">
        <f t="shared" si="3788"/>
        <v>4670.25</v>
      </c>
      <c r="Q7176" s="97">
        <f t="shared" si="3789"/>
        <v>221.84</v>
      </c>
      <c r="R7176" s="97"/>
      <c r="S7176" s="97"/>
    </row>
    <row r="7177" spans="1:19" x14ac:dyDescent="0.25">
      <c r="A7177" s="89" t="s">
        <v>14955</v>
      </c>
      <c r="B7177" s="89" t="s">
        <v>14943</v>
      </c>
      <c r="C7177" s="89"/>
      <c r="D7177" s="89" t="s">
        <v>48</v>
      </c>
      <c r="E7177" s="94" t="s">
        <v>49</v>
      </c>
      <c r="F7177" s="95" t="s">
        <v>50</v>
      </c>
      <c r="G7177" s="89" t="s">
        <v>51</v>
      </c>
      <c r="H7177" s="89" t="s">
        <v>12369</v>
      </c>
      <c r="I7177" s="96">
        <v>1</v>
      </c>
      <c r="J7177" s="97">
        <v>6004</v>
      </c>
      <c r="K7177" s="98">
        <f t="shared" si="3783"/>
        <v>12640</v>
      </c>
      <c r="L7177" s="99">
        <f t="shared" si="3784"/>
        <v>1.0815399999999999</v>
      </c>
      <c r="M7177" s="100">
        <f t="shared" si="3785"/>
        <v>1.0590999999999999</v>
      </c>
      <c r="N7177" s="101">
        <f t="shared" si="3786"/>
        <v>0.97811300000000001</v>
      </c>
      <c r="O7177" s="100">
        <f t="shared" si="3787"/>
        <v>1</v>
      </c>
      <c r="P7177" s="98">
        <f t="shared" si="3788"/>
        <v>14161.71</v>
      </c>
      <c r="Q7177" s="97">
        <f t="shared" si="3789"/>
        <v>6726.81</v>
      </c>
      <c r="R7177" s="97"/>
      <c r="S7177" s="97"/>
    </row>
    <row r="7178" spans="1:19" x14ac:dyDescent="0.25">
      <c r="A7178" s="89" t="s">
        <v>14956</v>
      </c>
      <c r="B7178" s="89" t="s">
        <v>14943</v>
      </c>
      <c r="C7178" s="89"/>
      <c r="D7178" s="89" t="s">
        <v>55</v>
      </c>
      <c r="E7178" s="94" t="s">
        <v>552</v>
      </c>
      <c r="F7178" s="95" t="s">
        <v>2174</v>
      </c>
      <c r="G7178" s="89" t="s">
        <v>81</v>
      </c>
      <c r="H7178" s="89" t="s">
        <v>14957</v>
      </c>
      <c r="I7178" s="96">
        <v>1</v>
      </c>
      <c r="J7178" s="97">
        <v>21713</v>
      </c>
      <c r="K7178" s="98">
        <f t="shared" si="3783"/>
        <v>2149.8000000000002</v>
      </c>
      <c r="L7178" s="99">
        <f t="shared" si="3784"/>
        <v>1.0815399999999999</v>
      </c>
      <c r="M7178" s="100">
        <f t="shared" si="3785"/>
        <v>1.0590999999999999</v>
      </c>
      <c r="N7178" s="101">
        <f t="shared" si="3786"/>
        <v>0.97811300000000001</v>
      </c>
      <c r="O7178" s="100">
        <f t="shared" si="3787"/>
        <v>1</v>
      </c>
      <c r="P7178" s="98">
        <f t="shared" si="3788"/>
        <v>2408.61</v>
      </c>
      <c r="Q7178" s="97">
        <f t="shared" si="3789"/>
        <v>24326.959999999999</v>
      </c>
      <c r="R7178" s="97"/>
      <c r="S7178" s="97"/>
    </row>
    <row r="7179" spans="1:19" x14ac:dyDescent="0.25">
      <c r="A7179" s="89" t="s">
        <v>14958</v>
      </c>
      <c r="B7179" s="89" t="s">
        <v>14943</v>
      </c>
      <c r="C7179" s="89"/>
      <c r="D7179" s="89" t="s">
        <v>58</v>
      </c>
      <c r="E7179" s="94" t="s">
        <v>2177</v>
      </c>
      <c r="F7179" s="95" t="s">
        <v>2178</v>
      </c>
      <c r="G7179" s="89" t="s">
        <v>81</v>
      </c>
      <c r="H7179" s="89" t="s">
        <v>12430</v>
      </c>
      <c r="I7179" s="96">
        <v>1</v>
      </c>
      <c r="J7179" s="97">
        <v>16956</v>
      </c>
      <c r="K7179" s="98">
        <f t="shared" si="3783"/>
        <v>1399.01</v>
      </c>
      <c r="L7179" s="99">
        <f t="shared" si="3784"/>
        <v>1.0815399999999999</v>
      </c>
      <c r="M7179" s="100">
        <f t="shared" si="3785"/>
        <v>1.0590999999999999</v>
      </c>
      <c r="N7179" s="101">
        <f t="shared" si="3786"/>
        <v>0.97811300000000001</v>
      </c>
      <c r="O7179" s="100">
        <f t="shared" si="3787"/>
        <v>1</v>
      </c>
      <c r="P7179" s="98">
        <f t="shared" si="3788"/>
        <v>1567.43</v>
      </c>
      <c r="Q7179" s="97">
        <f t="shared" si="3789"/>
        <v>18997.25</v>
      </c>
      <c r="R7179" s="97"/>
      <c r="S7179" s="97"/>
    </row>
    <row r="7180" spans="1:19" ht="22.5" x14ac:dyDescent="0.25">
      <c r="A7180" s="89" t="s">
        <v>14959</v>
      </c>
      <c r="B7180" s="89" t="s">
        <v>14943</v>
      </c>
      <c r="C7180" s="89"/>
      <c r="D7180" s="89" t="s">
        <v>60</v>
      </c>
      <c r="E7180" s="94" t="s">
        <v>5521</v>
      </c>
      <c r="F7180" s="95" t="s">
        <v>5529</v>
      </c>
      <c r="G7180" s="89" t="s">
        <v>37</v>
      </c>
      <c r="H7180" s="89" t="s">
        <v>14960</v>
      </c>
      <c r="I7180" s="96">
        <v>1</v>
      </c>
      <c r="J7180" s="97">
        <v>2580</v>
      </c>
      <c r="K7180" s="98">
        <f t="shared" si="3783"/>
        <v>4176.78</v>
      </c>
      <c r="L7180" s="99">
        <f t="shared" si="3784"/>
        <v>1.0815399999999999</v>
      </c>
      <c r="M7180" s="100">
        <f t="shared" si="3785"/>
        <v>1.0590999999999999</v>
      </c>
      <c r="N7180" s="101">
        <f t="shared" si="3786"/>
        <v>0.97811300000000001</v>
      </c>
      <c r="O7180" s="100">
        <f t="shared" si="3787"/>
        <v>1</v>
      </c>
      <c r="P7180" s="98">
        <f t="shared" si="3788"/>
        <v>4679.62</v>
      </c>
      <c r="Q7180" s="97">
        <f t="shared" si="3789"/>
        <v>2890.6</v>
      </c>
      <c r="R7180" s="97"/>
      <c r="S7180" s="97"/>
    </row>
    <row r="7181" spans="1:19" x14ac:dyDescent="0.25">
      <c r="A7181" s="89" t="s">
        <v>14961</v>
      </c>
      <c r="B7181" s="89" t="s">
        <v>14943</v>
      </c>
      <c r="C7181" s="89"/>
      <c r="D7181" s="89" t="s">
        <v>65</v>
      </c>
      <c r="E7181" s="94" t="s">
        <v>556</v>
      </c>
      <c r="F7181" s="95" t="s">
        <v>557</v>
      </c>
      <c r="G7181" s="89" t="s">
        <v>81</v>
      </c>
      <c r="H7181" s="89" t="s">
        <v>14962</v>
      </c>
      <c r="I7181" s="96">
        <v>1</v>
      </c>
      <c r="J7181" s="97">
        <v>545537</v>
      </c>
      <c r="K7181" s="98">
        <f t="shared" si="3783"/>
        <v>735.98</v>
      </c>
      <c r="L7181" s="99">
        <f t="shared" si="3784"/>
        <v>1.0815399999999999</v>
      </c>
      <c r="M7181" s="100">
        <f t="shared" si="3785"/>
        <v>1.0590999999999999</v>
      </c>
      <c r="N7181" s="101">
        <f t="shared" si="3786"/>
        <v>0.97811300000000001</v>
      </c>
      <c r="O7181" s="100">
        <f t="shared" si="3787"/>
        <v>1</v>
      </c>
      <c r="P7181" s="98">
        <f t="shared" si="3788"/>
        <v>824.58</v>
      </c>
      <c r="Q7181" s="97">
        <f t="shared" si="3789"/>
        <v>611211.68000000005</v>
      </c>
      <c r="R7181" s="97"/>
      <c r="S7181" s="97"/>
    </row>
    <row r="7182" spans="1:19" x14ac:dyDescent="0.25">
      <c r="A7182" s="89" t="s">
        <v>14963</v>
      </c>
      <c r="B7182" s="89" t="s">
        <v>14943</v>
      </c>
      <c r="C7182" s="89"/>
      <c r="D7182" s="89" t="s">
        <v>68</v>
      </c>
      <c r="E7182" s="94" t="s">
        <v>49</v>
      </c>
      <c r="F7182" s="95" t="s">
        <v>50</v>
      </c>
      <c r="G7182" s="89" t="s">
        <v>51</v>
      </c>
      <c r="H7182" s="89" t="s">
        <v>14964</v>
      </c>
      <c r="I7182" s="96">
        <v>1</v>
      </c>
      <c r="J7182" s="97">
        <v>78087</v>
      </c>
      <c r="K7182" s="98">
        <f t="shared" si="3783"/>
        <v>12641.57</v>
      </c>
      <c r="L7182" s="99">
        <f t="shared" si="3784"/>
        <v>1.0815399999999999</v>
      </c>
      <c r="M7182" s="100">
        <f t="shared" si="3785"/>
        <v>1.0590999999999999</v>
      </c>
      <c r="N7182" s="101">
        <f t="shared" si="3786"/>
        <v>0.97811300000000001</v>
      </c>
      <c r="O7182" s="100">
        <f t="shared" si="3787"/>
        <v>1</v>
      </c>
      <c r="P7182" s="98">
        <f t="shared" si="3788"/>
        <v>14163.47</v>
      </c>
      <c r="Q7182" s="97">
        <f t="shared" si="3789"/>
        <v>87487.75</v>
      </c>
      <c r="R7182" s="97"/>
      <c r="S7182" s="97"/>
    </row>
    <row r="7183" spans="1:19" x14ac:dyDescent="0.25">
      <c r="A7183" s="89"/>
      <c r="B7183" s="90"/>
      <c r="C7183" s="90"/>
      <c r="D7183" s="91"/>
      <c r="E7183" s="92"/>
      <c r="F7183" s="92" t="s">
        <v>14965</v>
      </c>
      <c r="G7183" s="91"/>
      <c r="H7183" s="91"/>
      <c r="I7183" s="93">
        <v>1</v>
      </c>
      <c r="J7183" s="91"/>
      <c r="K7183" s="98"/>
      <c r="L7183" s="99"/>
      <c r="M7183" s="100"/>
      <c r="N7183" s="101"/>
      <c r="O7183" s="100"/>
      <c r="P7183" s="98"/>
      <c r="Q7183" s="91"/>
      <c r="R7183" s="91"/>
      <c r="S7183" s="91"/>
    </row>
    <row r="7184" spans="1:19" x14ac:dyDescent="0.25">
      <c r="A7184" s="89" t="s">
        <v>14966</v>
      </c>
      <c r="B7184" s="89" t="s">
        <v>14943</v>
      </c>
      <c r="C7184" s="89"/>
      <c r="D7184" s="89" t="s">
        <v>70</v>
      </c>
      <c r="E7184" s="94" t="s">
        <v>570</v>
      </c>
      <c r="F7184" s="95" t="s">
        <v>571</v>
      </c>
      <c r="G7184" s="89" t="s">
        <v>51</v>
      </c>
      <c r="H7184" s="89" t="s">
        <v>14532</v>
      </c>
      <c r="I7184" s="96">
        <v>1</v>
      </c>
      <c r="J7184" s="97">
        <v>5209</v>
      </c>
      <c r="K7184" s="98">
        <f t="shared" ref="K7184:K7194" si="3790">J7184/H7184</f>
        <v>153205.88</v>
      </c>
      <c r="L7184" s="99">
        <f t="shared" ref="L7184:L7194" si="3791">$L$8</f>
        <v>1.0815399999999999</v>
      </c>
      <c r="M7184" s="100">
        <f t="shared" ref="M7184:M7194" si="3792">$M$8</f>
        <v>1.0590999999999999</v>
      </c>
      <c r="N7184" s="101">
        <f t="shared" ref="N7184:N7194" si="3793">$N$8</f>
        <v>0.97811300000000001</v>
      </c>
      <c r="O7184" s="100">
        <f t="shared" ref="O7184:O7194" si="3794">$O$8</f>
        <v>1</v>
      </c>
      <c r="P7184" s="98">
        <f t="shared" ref="P7184:P7194" si="3795">K7184*L7184*M7184*N7184*O7184</f>
        <v>171650.08</v>
      </c>
      <c r="Q7184" s="97">
        <f t="shared" ref="Q7184:Q7194" si="3796">H7184*P7184</f>
        <v>5836.1</v>
      </c>
      <c r="R7184" s="97"/>
      <c r="S7184" s="97"/>
    </row>
    <row r="7185" spans="1:19" x14ac:dyDescent="0.25">
      <c r="A7185" s="89" t="s">
        <v>14967</v>
      </c>
      <c r="B7185" s="89" t="s">
        <v>14943</v>
      </c>
      <c r="C7185" s="89"/>
      <c r="D7185" s="89" t="s">
        <v>73</v>
      </c>
      <c r="E7185" s="94" t="s">
        <v>722</v>
      </c>
      <c r="F7185" s="95" t="s">
        <v>723</v>
      </c>
      <c r="G7185" s="89" t="s">
        <v>81</v>
      </c>
      <c r="H7185" s="89" t="s">
        <v>14534</v>
      </c>
      <c r="I7185" s="96">
        <v>1</v>
      </c>
      <c r="J7185" s="97">
        <v>10836</v>
      </c>
      <c r="K7185" s="98">
        <f t="shared" si="3790"/>
        <v>3124.57</v>
      </c>
      <c r="L7185" s="99">
        <f t="shared" si="3791"/>
        <v>1.0815399999999999</v>
      </c>
      <c r="M7185" s="100">
        <f t="shared" si="3792"/>
        <v>1.0590999999999999</v>
      </c>
      <c r="N7185" s="101">
        <f t="shared" si="3793"/>
        <v>0.97811300000000001</v>
      </c>
      <c r="O7185" s="100">
        <f t="shared" si="3794"/>
        <v>1</v>
      </c>
      <c r="P7185" s="98">
        <f t="shared" si="3795"/>
        <v>3500.73</v>
      </c>
      <c r="Q7185" s="97">
        <f t="shared" si="3796"/>
        <v>12140.53</v>
      </c>
      <c r="R7185" s="97"/>
      <c r="S7185" s="97"/>
    </row>
    <row r="7186" spans="1:19" x14ac:dyDescent="0.25">
      <c r="A7186" s="89" t="s">
        <v>14968</v>
      </c>
      <c r="B7186" s="89" t="s">
        <v>14943</v>
      </c>
      <c r="C7186" s="89"/>
      <c r="D7186" s="89" t="s">
        <v>75</v>
      </c>
      <c r="E7186" s="94" t="s">
        <v>747</v>
      </c>
      <c r="F7186" s="95" t="s">
        <v>748</v>
      </c>
      <c r="G7186" s="89" t="s">
        <v>51</v>
      </c>
      <c r="H7186" s="89" t="s">
        <v>5811</v>
      </c>
      <c r="I7186" s="96">
        <v>1</v>
      </c>
      <c r="J7186" s="97">
        <v>105991</v>
      </c>
      <c r="K7186" s="98">
        <f t="shared" si="3790"/>
        <v>207825.49</v>
      </c>
      <c r="L7186" s="99">
        <f t="shared" si="3791"/>
        <v>1.0815399999999999</v>
      </c>
      <c r="M7186" s="100">
        <f t="shared" si="3792"/>
        <v>1.0590999999999999</v>
      </c>
      <c r="N7186" s="101">
        <f t="shared" si="3793"/>
        <v>0.97811300000000001</v>
      </c>
      <c r="O7186" s="100">
        <f t="shared" si="3794"/>
        <v>1</v>
      </c>
      <c r="P7186" s="98">
        <f t="shared" si="3795"/>
        <v>232845.26</v>
      </c>
      <c r="Q7186" s="97">
        <f t="shared" si="3796"/>
        <v>118751.08</v>
      </c>
      <c r="R7186" s="97"/>
      <c r="S7186" s="97"/>
    </row>
    <row r="7187" spans="1:19" x14ac:dyDescent="0.25">
      <c r="A7187" s="89" t="s">
        <v>14969</v>
      </c>
      <c r="B7187" s="89" t="s">
        <v>14943</v>
      </c>
      <c r="C7187" s="89"/>
      <c r="D7187" s="89" t="s">
        <v>87</v>
      </c>
      <c r="E7187" s="94" t="s">
        <v>586</v>
      </c>
      <c r="F7187" s="95" t="s">
        <v>587</v>
      </c>
      <c r="G7187" s="89" t="s">
        <v>81</v>
      </c>
      <c r="H7187" s="89" t="s">
        <v>14970</v>
      </c>
      <c r="I7187" s="96">
        <v>1</v>
      </c>
      <c r="J7187" s="97">
        <v>218169</v>
      </c>
      <c r="K7187" s="98">
        <f t="shared" si="3790"/>
        <v>4214.6000000000004</v>
      </c>
      <c r="L7187" s="99">
        <f t="shared" si="3791"/>
        <v>1.0815399999999999</v>
      </c>
      <c r="M7187" s="100">
        <f t="shared" si="3792"/>
        <v>1.0590999999999999</v>
      </c>
      <c r="N7187" s="101">
        <f t="shared" si="3793"/>
        <v>0.97811300000000001</v>
      </c>
      <c r="O7187" s="100">
        <f t="shared" si="3794"/>
        <v>1</v>
      </c>
      <c r="P7187" s="98">
        <f t="shared" si="3795"/>
        <v>4721.99</v>
      </c>
      <c r="Q7187" s="97">
        <f t="shared" si="3796"/>
        <v>244433.81</v>
      </c>
      <c r="R7187" s="97"/>
      <c r="S7187" s="97"/>
    </row>
    <row r="7188" spans="1:19" ht="33.75" x14ac:dyDescent="0.25">
      <c r="A7188" s="89" t="s">
        <v>14971</v>
      </c>
      <c r="B7188" s="89" t="s">
        <v>14943</v>
      </c>
      <c r="C7188" s="89"/>
      <c r="D7188" s="89" t="s">
        <v>89</v>
      </c>
      <c r="E7188" s="94" t="s">
        <v>590</v>
      </c>
      <c r="F7188" s="95" t="s">
        <v>732</v>
      </c>
      <c r="G7188" s="89" t="s">
        <v>81</v>
      </c>
      <c r="H7188" s="89" t="s">
        <v>14970</v>
      </c>
      <c r="I7188" s="96">
        <v>1</v>
      </c>
      <c r="J7188" s="97">
        <v>22220</v>
      </c>
      <c r="K7188" s="98">
        <f t="shared" si="3790"/>
        <v>429.25</v>
      </c>
      <c r="L7188" s="99">
        <f t="shared" si="3791"/>
        <v>1.0815399999999999</v>
      </c>
      <c r="M7188" s="100">
        <f t="shared" si="3792"/>
        <v>1.0590999999999999</v>
      </c>
      <c r="N7188" s="101">
        <f t="shared" si="3793"/>
        <v>0.97811300000000001</v>
      </c>
      <c r="O7188" s="100">
        <f t="shared" si="3794"/>
        <v>1</v>
      </c>
      <c r="P7188" s="98">
        <f t="shared" si="3795"/>
        <v>480.93</v>
      </c>
      <c r="Q7188" s="97">
        <f t="shared" si="3796"/>
        <v>24895.34</v>
      </c>
      <c r="R7188" s="97"/>
      <c r="S7188" s="97"/>
    </row>
    <row r="7189" spans="1:19" ht="22.5" x14ac:dyDescent="0.25">
      <c r="A7189" s="89" t="s">
        <v>14972</v>
      </c>
      <c r="B7189" s="89" t="s">
        <v>14943</v>
      </c>
      <c r="C7189" s="89"/>
      <c r="D7189" s="89" t="s">
        <v>90</v>
      </c>
      <c r="E7189" s="94" t="s">
        <v>738</v>
      </c>
      <c r="F7189" s="95" t="s">
        <v>739</v>
      </c>
      <c r="G7189" s="89" t="s">
        <v>502</v>
      </c>
      <c r="H7189" s="89" t="s">
        <v>14973</v>
      </c>
      <c r="I7189" s="96">
        <v>1</v>
      </c>
      <c r="J7189" s="97">
        <v>16573</v>
      </c>
      <c r="K7189" s="98">
        <f t="shared" si="3790"/>
        <v>27260.91</v>
      </c>
      <c r="L7189" s="99">
        <f t="shared" si="3791"/>
        <v>1.0815399999999999</v>
      </c>
      <c r="M7189" s="100">
        <f t="shared" si="3792"/>
        <v>1.0590999999999999</v>
      </c>
      <c r="N7189" s="101">
        <f t="shared" si="3793"/>
        <v>0.97811300000000001</v>
      </c>
      <c r="O7189" s="100">
        <f t="shared" si="3794"/>
        <v>1</v>
      </c>
      <c r="P7189" s="98">
        <f t="shared" si="3795"/>
        <v>30542.81</v>
      </c>
      <c r="Q7189" s="97">
        <f t="shared" si="3796"/>
        <v>18568.2</v>
      </c>
      <c r="R7189" s="97"/>
      <c r="S7189" s="97"/>
    </row>
    <row r="7190" spans="1:19" ht="22.5" x14ac:dyDescent="0.25">
      <c r="A7190" s="89" t="s">
        <v>14974</v>
      </c>
      <c r="B7190" s="89" t="s">
        <v>14943</v>
      </c>
      <c r="C7190" s="89"/>
      <c r="D7190" s="89" t="s">
        <v>91</v>
      </c>
      <c r="E7190" s="94" t="s">
        <v>4030</v>
      </c>
      <c r="F7190" s="95" t="s">
        <v>4031</v>
      </c>
      <c r="G7190" s="89" t="s">
        <v>502</v>
      </c>
      <c r="H7190" s="89" t="s">
        <v>14975</v>
      </c>
      <c r="I7190" s="96">
        <v>1</v>
      </c>
      <c r="J7190" s="97">
        <v>11950</v>
      </c>
      <c r="K7190" s="98">
        <f t="shared" si="3790"/>
        <v>28338.35</v>
      </c>
      <c r="L7190" s="99">
        <f t="shared" si="3791"/>
        <v>1.0815399999999999</v>
      </c>
      <c r="M7190" s="100">
        <f t="shared" si="3792"/>
        <v>1.0590999999999999</v>
      </c>
      <c r="N7190" s="101">
        <f t="shared" si="3793"/>
        <v>0.97811300000000001</v>
      </c>
      <c r="O7190" s="100">
        <f t="shared" si="3794"/>
        <v>1</v>
      </c>
      <c r="P7190" s="98">
        <f t="shared" si="3795"/>
        <v>31749.96</v>
      </c>
      <c r="Q7190" s="97">
        <f t="shared" si="3796"/>
        <v>13388.64</v>
      </c>
      <c r="R7190" s="97"/>
      <c r="S7190" s="97"/>
    </row>
    <row r="7191" spans="1:19" ht="22.5" x14ac:dyDescent="0.25">
      <c r="A7191" s="89" t="s">
        <v>14976</v>
      </c>
      <c r="B7191" s="89" t="s">
        <v>14943</v>
      </c>
      <c r="C7191" s="89"/>
      <c r="D7191" s="89" t="s">
        <v>101</v>
      </c>
      <c r="E7191" s="94" t="s">
        <v>742</v>
      </c>
      <c r="F7191" s="95" t="s">
        <v>743</v>
      </c>
      <c r="G7191" s="89" t="s">
        <v>502</v>
      </c>
      <c r="H7191" s="89" t="s">
        <v>14977</v>
      </c>
      <c r="I7191" s="96">
        <v>1</v>
      </c>
      <c r="J7191" s="97">
        <v>22533</v>
      </c>
      <c r="K7191" s="98">
        <f t="shared" si="3790"/>
        <v>27261.51</v>
      </c>
      <c r="L7191" s="99">
        <f t="shared" si="3791"/>
        <v>1.0815399999999999</v>
      </c>
      <c r="M7191" s="100">
        <f t="shared" si="3792"/>
        <v>1.0590999999999999</v>
      </c>
      <c r="N7191" s="101">
        <f t="shared" si="3793"/>
        <v>0.97811300000000001</v>
      </c>
      <c r="O7191" s="100">
        <f t="shared" si="3794"/>
        <v>1</v>
      </c>
      <c r="P7191" s="98">
        <f t="shared" si="3795"/>
        <v>30543.48</v>
      </c>
      <c r="Q7191" s="97">
        <f t="shared" si="3796"/>
        <v>25245.71</v>
      </c>
      <c r="R7191" s="97"/>
      <c r="S7191" s="97"/>
    </row>
    <row r="7192" spans="1:19" ht="22.5" x14ac:dyDescent="0.25">
      <c r="A7192" s="89" t="s">
        <v>14978</v>
      </c>
      <c r="B7192" s="89" t="s">
        <v>14943</v>
      </c>
      <c r="C7192" s="89"/>
      <c r="D7192" s="89" t="s">
        <v>106</v>
      </c>
      <c r="E7192" s="94" t="s">
        <v>5561</v>
      </c>
      <c r="F7192" s="95" t="s">
        <v>14979</v>
      </c>
      <c r="G7192" s="89" t="s">
        <v>502</v>
      </c>
      <c r="H7192" s="89" t="s">
        <v>14980</v>
      </c>
      <c r="I7192" s="96">
        <v>1</v>
      </c>
      <c r="J7192" s="97">
        <v>3044</v>
      </c>
      <c r="K7192" s="98">
        <f t="shared" si="3790"/>
        <v>27295.55</v>
      </c>
      <c r="L7192" s="99">
        <f t="shared" si="3791"/>
        <v>1.0815399999999999</v>
      </c>
      <c r="M7192" s="100">
        <f t="shared" si="3792"/>
        <v>1.0590999999999999</v>
      </c>
      <c r="N7192" s="101">
        <f t="shared" si="3793"/>
        <v>0.97811300000000001</v>
      </c>
      <c r="O7192" s="100">
        <f t="shared" si="3794"/>
        <v>1</v>
      </c>
      <c r="P7192" s="98">
        <f t="shared" si="3795"/>
        <v>30581.62</v>
      </c>
      <c r="Q7192" s="97">
        <f t="shared" si="3796"/>
        <v>3410.46</v>
      </c>
      <c r="R7192" s="97"/>
      <c r="S7192" s="97"/>
    </row>
    <row r="7193" spans="1:19" x14ac:dyDescent="0.25">
      <c r="A7193" s="89" t="s">
        <v>14981</v>
      </c>
      <c r="B7193" s="89" t="s">
        <v>14943</v>
      </c>
      <c r="C7193" s="89"/>
      <c r="D7193" s="89" t="s">
        <v>107</v>
      </c>
      <c r="E7193" s="94" t="s">
        <v>5692</v>
      </c>
      <c r="F7193" s="95" t="s">
        <v>5693</v>
      </c>
      <c r="G7193" s="89" t="s">
        <v>502</v>
      </c>
      <c r="H7193" s="89" t="s">
        <v>14982</v>
      </c>
      <c r="I7193" s="96">
        <v>1</v>
      </c>
      <c r="J7193" s="97">
        <v>3781</v>
      </c>
      <c r="K7193" s="98">
        <f t="shared" si="3790"/>
        <v>163608.82999999999</v>
      </c>
      <c r="L7193" s="99">
        <f t="shared" si="3791"/>
        <v>1.0815399999999999</v>
      </c>
      <c r="M7193" s="100">
        <f t="shared" si="3792"/>
        <v>1.0590999999999999</v>
      </c>
      <c r="N7193" s="101">
        <f t="shared" si="3793"/>
        <v>0.97811300000000001</v>
      </c>
      <c r="O7193" s="100">
        <f t="shared" si="3794"/>
        <v>1</v>
      </c>
      <c r="P7193" s="98">
        <f t="shared" si="3795"/>
        <v>183305.43</v>
      </c>
      <c r="Q7193" s="97">
        <f t="shared" si="3796"/>
        <v>4236.1899999999996</v>
      </c>
      <c r="R7193" s="97"/>
      <c r="S7193" s="97"/>
    </row>
    <row r="7194" spans="1:19" ht="22.5" x14ac:dyDescent="0.25">
      <c r="A7194" s="89" t="s">
        <v>14983</v>
      </c>
      <c r="B7194" s="89" t="s">
        <v>14943</v>
      </c>
      <c r="C7194" s="89"/>
      <c r="D7194" s="89" t="s">
        <v>108</v>
      </c>
      <c r="E7194" s="94" t="s">
        <v>2214</v>
      </c>
      <c r="F7194" s="95" t="s">
        <v>2215</v>
      </c>
      <c r="G7194" s="89" t="s">
        <v>502</v>
      </c>
      <c r="H7194" s="89" t="s">
        <v>14982</v>
      </c>
      <c r="I7194" s="96">
        <v>1</v>
      </c>
      <c r="J7194" s="97">
        <v>794</v>
      </c>
      <c r="K7194" s="98">
        <f t="shared" si="3790"/>
        <v>34357.42</v>
      </c>
      <c r="L7194" s="99">
        <f t="shared" si="3791"/>
        <v>1.0815399999999999</v>
      </c>
      <c r="M7194" s="100">
        <f t="shared" si="3792"/>
        <v>1.0590999999999999</v>
      </c>
      <c r="N7194" s="101">
        <f t="shared" si="3793"/>
        <v>0.97811300000000001</v>
      </c>
      <c r="O7194" s="100">
        <f t="shared" si="3794"/>
        <v>1</v>
      </c>
      <c r="P7194" s="98">
        <f t="shared" si="3795"/>
        <v>38493.65</v>
      </c>
      <c r="Q7194" s="97">
        <f t="shared" si="3796"/>
        <v>889.59</v>
      </c>
      <c r="R7194" s="97"/>
      <c r="S7194" s="97"/>
    </row>
    <row r="7195" spans="1:19" x14ac:dyDescent="0.25">
      <c r="A7195" s="89"/>
      <c r="B7195" s="90"/>
      <c r="C7195" s="90"/>
      <c r="D7195" s="91"/>
      <c r="E7195" s="92"/>
      <c r="F7195" s="92" t="s">
        <v>14984</v>
      </c>
      <c r="G7195" s="91"/>
      <c r="H7195" s="91"/>
      <c r="I7195" s="93">
        <v>1</v>
      </c>
      <c r="J7195" s="91"/>
      <c r="K7195" s="98"/>
      <c r="L7195" s="99"/>
      <c r="M7195" s="100"/>
      <c r="N7195" s="101"/>
      <c r="O7195" s="100"/>
      <c r="P7195" s="98"/>
      <c r="Q7195" s="91"/>
      <c r="R7195" s="91"/>
      <c r="S7195" s="91"/>
    </row>
    <row r="7196" spans="1:19" ht="22.5" x14ac:dyDescent="0.25">
      <c r="A7196" s="89" t="s">
        <v>14985</v>
      </c>
      <c r="B7196" s="89" t="s">
        <v>14943</v>
      </c>
      <c r="C7196" s="89"/>
      <c r="D7196" s="89" t="s">
        <v>109</v>
      </c>
      <c r="E7196" s="94" t="s">
        <v>626</v>
      </c>
      <c r="F7196" s="95" t="s">
        <v>627</v>
      </c>
      <c r="G7196" s="89" t="s">
        <v>110</v>
      </c>
      <c r="H7196" s="89" t="s">
        <v>14986</v>
      </c>
      <c r="I7196" s="96">
        <v>1</v>
      </c>
      <c r="J7196" s="97">
        <v>25948</v>
      </c>
      <c r="K7196" s="98">
        <f>J7196/H7196</f>
        <v>24618.6</v>
      </c>
      <c r="L7196" s="99">
        <f>$L$8</f>
        <v>1.0815399999999999</v>
      </c>
      <c r="M7196" s="100">
        <f>$M$8</f>
        <v>1.0590999999999999</v>
      </c>
      <c r="N7196" s="101">
        <f>$N$8</f>
        <v>0.97811300000000001</v>
      </c>
      <c r="O7196" s="100">
        <f>$O$8</f>
        <v>1</v>
      </c>
      <c r="P7196" s="98">
        <f>K7196*L7196*M7196*N7196*O7196</f>
        <v>27582.39</v>
      </c>
      <c r="Q7196" s="97">
        <f>H7196*P7196</f>
        <v>29071.84</v>
      </c>
      <c r="R7196" s="97"/>
      <c r="S7196" s="97"/>
    </row>
    <row r="7197" spans="1:19" x14ac:dyDescent="0.25">
      <c r="A7197" s="89" t="s">
        <v>14987</v>
      </c>
      <c r="B7197" s="89" t="s">
        <v>14943</v>
      </c>
      <c r="C7197" s="89"/>
      <c r="D7197" s="89" t="s">
        <v>122</v>
      </c>
      <c r="E7197" s="94" t="s">
        <v>630</v>
      </c>
      <c r="F7197" s="95" t="s">
        <v>631</v>
      </c>
      <c r="G7197" s="89" t="s">
        <v>502</v>
      </c>
      <c r="H7197" s="89" t="s">
        <v>14988</v>
      </c>
      <c r="I7197" s="96">
        <v>1</v>
      </c>
      <c r="J7197" s="97">
        <v>-4919</v>
      </c>
      <c r="K7197" s="98">
        <f>J7197/H7197</f>
        <v>19445.759999999998</v>
      </c>
      <c r="L7197" s="99">
        <f>$L$8</f>
        <v>1.0815399999999999</v>
      </c>
      <c r="M7197" s="100">
        <f>$M$8</f>
        <v>1.0590999999999999</v>
      </c>
      <c r="N7197" s="101">
        <f>$N$8</f>
        <v>0.97811300000000001</v>
      </c>
      <c r="O7197" s="100">
        <f>$O$8</f>
        <v>1</v>
      </c>
      <c r="P7197" s="98">
        <f>K7197*L7197*M7197*N7197*O7197</f>
        <v>21786.799999999999</v>
      </c>
      <c r="Q7197" s="97">
        <f>H7197*P7197</f>
        <v>-5511.19</v>
      </c>
      <c r="R7197" s="97"/>
      <c r="S7197" s="97"/>
    </row>
    <row r="7198" spans="1:19" x14ac:dyDescent="0.25">
      <c r="A7198" s="89" t="s">
        <v>14989</v>
      </c>
      <c r="B7198" s="89" t="s">
        <v>14943</v>
      </c>
      <c r="C7198" s="89"/>
      <c r="D7198" s="89" t="s">
        <v>126</v>
      </c>
      <c r="E7198" s="94" t="s">
        <v>634</v>
      </c>
      <c r="F7198" s="95" t="s">
        <v>635</v>
      </c>
      <c r="G7198" s="89" t="s">
        <v>502</v>
      </c>
      <c r="H7198" s="89" t="s">
        <v>14990</v>
      </c>
      <c r="I7198" s="96">
        <v>1</v>
      </c>
      <c r="J7198" s="97">
        <v>-828</v>
      </c>
      <c r="K7198" s="98">
        <f>J7198/H7198</f>
        <v>32732.45</v>
      </c>
      <c r="L7198" s="99">
        <f>$L$8</f>
        <v>1.0815399999999999</v>
      </c>
      <c r="M7198" s="100">
        <f>$M$8</f>
        <v>1.0590999999999999</v>
      </c>
      <c r="N7198" s="101">
        <f>$N$8</f>
        <v>0.97811300000000001</v>
      </c>
      <c r="O7198" s="100">
        <f>$O$8</f>
        <v>1</v>
      </c>
      <c r="P7198" s="98">
        <f>K7198*L7198*M7198*N7198*O7198</f>
        <v>36673.06</v>
      </c>
      <c r="Q7198" s="97">
        <f>H7198*P7198</f>
        <v>-927.68</v>
      </c>
      <c r="R7198" s="97"/>
      <c r="S7198" s="97"/>
    </row>
    <row r="7199" spans="1:19" x14ac:dyDescent="0.25">
      <c r="A7199" s="89" t="s">
        <v>14991</v>
      </c>
      <c r="B7199" s="89" t="s">
        <v>14943</v>
      </c>
      <c r="C7199" s="89"/>
      <c r="D7199" s="89" t="s">
        <v>124</v>
      </c>
      <c r="E7199" s="94" t="s">
        <v>638</v>
      </c>
      <c r="F7199" s="95" t="s">
        <v>639</v>
      </c>
      <c r="G7199" s="89" t="s">
        <v>518</v>
      </c>
      <c r="H7199" s="89" t="s">
        <v>14992</v>
      </c>
      <c r="I7199" s="96">
        <v>1</v>
      </c>
      <c r="J7199" s="97">
        <v>8080</v>
      </c>
      <c r="K7199" s="98">
        <f>J7199/H7199</f>
        <v>48.31</v>
      </c>
      <c r="L7199" s="99">
        <f>$L$8</f>
        <v>1.0815399999999999</v>
      </c>
      <c r="M7199" s="100">
        <f>$M$8</f>
        <v>1.0590999999999999</v>
      </c>
      <c r="N7199" s="101">
        <f>$N$8</f>
        <v>0.97811300000000001</v>
      </c>
      <c r="O7199" s="100">
        <f>$O$8</f>
        <v>1</v>
      </c>
      <c r="P7199" s="98">
        <f>K7199*L7199*M7199*N7199*O7199</f>
        <v>54.13</v>
      </c>
      <c r="Q7199" s="97">
        <f>H7199*P7199</f>
        <v>9052.7000000000007</v>
      </c>
      <c r="R7199" s="97"/>
      <c r="S7199" s="97"/>
    </row>
    <row r="7200" spans="1:19" x14ac:dyDescent="0.25">
      <c r="A7200" s="82" t="s">
        <v>9589</v>
      </c>
      <c r="B7200" s="104"/>
      <c r="C7200" s="104"/>
      <c r="D7200" s="104"/>
      <c r="E7200" s="86"/>
      <c r="F7200" s="86" t="s">
        <v>14994</v>
      </c>
      <c r="G7200" s="82"/>
      <c r="H7200" s="82"/>
      <c r="I7200" s="87"/>
      <c r="J7200" s="88">
        <f>SUM(J7201:J7202)</f>
        <v>5221671</v>
      </c>
      <c r="K7200" s="98"/>
      <c r="L7200" s="99"/>
      <c r="M7200" s="100"/>
      <c r="N7200" s="101"/>
      <c r="O7200" s="100"/>
      <c r="P7200" s="98"/>
      <c r="Q7200" s="88">
        <f>SUM(Q7201:Q7202)</f>
        <v>5850299.3700000001</v>
      </c>
      <c r="R7200" s="88">
        <f t="shared" ref="R7200:S7200" si="3797">SUM(R7201:R7202)</f>
        <v>0</v>
      </c>
      <c r="S7200" s="88">
        <f t="shared" si="3797"/>
        <v>0</v>
      </c>
    </row>
    <row r="7201" spans="1:19" ht="22.5" x14ac:dyDescent="0.25">
      <c r="A7201" s="89" t="s">
        <v>14995</v>
      </c>
      <c r="B7201" s="89" t="s">
        <v>14943</v>
      </c>
      <c r="C7201" s="89"/>
      <c r="D7201" s="89" t="s">
        <v>129</v>
      </c>
      <c r="E7201" s="94" t="s">
        <v>14996</v>
      </c>
      <c r="F7201" s="95" t="s">
        <v>14997</v>
      </c>
      <c r="G7201" s="89" t="s">
        <v>648</v>
      </c>
      <c r="H7201" s="89" t="s">
        <v>12</v>
      </c>
      <c r="I7201" s="96">
        <v>1</v>
      </c>
      <c r="J7201" s="97">
        <v>96448</v>
      </c>
      <c r="K7201" s="98">
        <f>J7201/H7201</f>
        <v>96448</v>
      </c>
      <c r="L7201" s="99">
        <f>$L$8</f>
        <v>1.0815399999999999</v>
      </c>
      <c r="M7201" s="100">
        <f>$M$8</f>
        <v>1.0590999999999999</v>
      </c>
      <c r="N7201" s="101">
        <f>$N$8</f>
        <v>0.97811300000000001</v>
      </c>
      <c r="O7201" s="100">
        <f>$O$8</f>
        <v>1</v>
      </c>
      <c r="P7201" s="98">
        <f>K7201*L7201*M7201*N7201*O7201</f>
        <v>108059.22</v>
      </c>
      <c r="Q7201" s="97">
        <f>H7201*P7201</f>
        <v>108059.22</v>
      </c>
      <c r="R7201" s="97"/>
      <c r="S7201" s="97"/>
    </row>
    <row r="7202" spans="1:19" ht="22.5" x14ac:dyDescent="0.25">
      <c r="A7202" s="89" t="s">
        <v>14998</v>
      </c>
      <c r="B7202" s="89" t="s">
        <v>14943</v>
      </c>
      <c r="C7202" s="89"/>
      <c r="D7202" s="89" t="s">
        <v>133</v>
      </c>
      <c r="E7202" s="94" t="s">
        <v>14999</v>
      </c>
      <c r="F7202" s="95" t="s">
        <v>15000</v>
      </c>
      <c r="G7202" s="89" t="s">
        <v>648</v>
      </c>
      <c r="H7202" s="89" t="s">
        <v>12</v>
      </c>
      <c r="I7202" s="96">
        <v>1</v>
      </c>
      <c r="J7202" s="97">
        <v>5125223</v>
      </c>
      <c r="K7202" s="98">
        <f>J7202/H7202</f>
        <v>5125223</v>
      </c>
      <c r="L7202" s="99">
        <f>$L$8</f>
        <v>1.0815399999999999</v>
      </c>
      <c r="M7202" s="100">
        <f>$M$8</f>
        <v>1.0590999999999999</v>
      </c>
      <c r="N7202" s="101">
        <f>$N$8</f>
        <v>0.97811300000000001</v>
      </c>
      <c r="O7202" s="100">
        <f>$O$8</f>
        <v>1</v>
      </c>
      <c r="P7202" s="98">
        <f>K7202*L7202*M7202*N7202*O7202</f>
        <v>5742240.1500000004</v>
      </c>
      <c r="Q7202" s="97">
        <f>H7202*P7202</f>
        <v>5742240.1500000004</v>
      </c>
      <c r="R7202" s="97"/>
      <c r="S7202" s="97"/>
    </row>
    <row r="7203" spans="1:19" x14ac:dyDescent="0.25">
      <c r="A7203" s="72"/>
      <c r="B7203" s="77"/>
      <c r="C7203" s="77"/>
      <c r="D7203" s="77"/>
      <c r="E7203" s="76"/>
      <c r="F7203" s="76" t="s">
        <v>15001</v>
      </c>
      <c r="G7203" s="77"/>
      <c r="H7203" s="77"/>
      <c r="I7203" s="78"/>
      <c r="J7203" s="79">
        <f>J7204+J7235</f>
        <v>7359226</v>
      </c>
      <c r="K7203" s="98"/>
      <c r="L7203" s="99"/>
      <c r="M7203" s="100"/>
      <c r="N7203" s="101"/>
      <c r="O7203" s="100"/>
      <c r="P7203" s="98"/>
      <c r="Q7203" s="79">
        <f>Q7204+Q7235</f>
        <v>8245193.3099999996</v>
      </c>
      <c r="R7203" s="79">
        <f t="shared" ref="R7203:S7203" si="3798">R7204+R7235</f>
        <v>0</v>
      </c>
      <c r="S7203" s="79">
        <f t="shared" si="3798"/>
        <v>0</v>
      </c>
    </row>
    <row r="7204" spans="1:19" x14ac:dyDescent="0.25">
      <c r="A7204" s="82" t="s">
        <v>9591</v>
      </c>
      <c r="B7204" s="104"/>
      <c r="C7204" s="104"/>
      <c r="D7204" s="104"/>
      <c r="E7204" s="86"/>
      <c r="F7204" s="86" t="s">
        <v>685</v>
      </c>
      <c r="G7204" s="82"/>
      <c r="H7204" s="82"/>
      <c r="I7204" s="87"/>
      <c r="J7204" s="88">
        <f>SUM(J7205:J7234)</f>
        <v>2137555</v>
      </c>
      <c r="K7204" s="98"/>
      <c r="L7204" s="99"/>
      <c r="M7204" s="100"/>
      <c r="N7204" s="101"/>
      <c r="O7204" s="100"/>
      <c r="P7204" s="98"/>
      <c r="Q7204" s="88">
        <f>SUM(Q7205:Q7234)</f>
        <v>2394893.94</v>
      </c>
      <c r="R7204" s="88">
        <f t="shared" ref="R7204:S7204" si="3799">SUM(R7205:R7234)</f>
        <v>0</v>
      </c>
      <c r="S7204" s="88">
        <f t="shared" si="3799"/>
        <v>0</v>
      </c>
    </row>
    <row r="7205" spans="1:19" x14ac:dyDescent="0.25">
      <c r="A7205" s="89"/>
      <c r="B7205" s="90"/>
      <c r="C7205" s="90"/>
      <c r="D7205" s="91"/>
      <c r="E7205" s="92"/>
      <c r="F7205" s="92" t="s">
        <v>14941</v>
      </c>
      <c r="G7205" s="91"/>
      <c r="H7205" s="91"/>
      <c r="I7205" s="93">
        <v>1</v>
      </c>
      <c r="J7205" s="91"/>
      <c r="K7205" s="98"/>
      <c r="L7205" s="99"/>
      <c r="M7205" s="100"/>
      <c r="N7205" s="101"/>
      <c r="O7205" s="100"/>
      <c r="P7205" s="98"/>
      <c r="Q7205" s="91"/>
      <c r="R7205" s="91"/>
      <c r="S7205" s="91"/>
    </row>
    <row r="7206" spans="1:19" ht="22.5" x14ac:dyDescent="0.25">
      <c r="A7206" s="89" t="s">
        <v>15003</v>
      </c>
      <c r="B7206" s="89" t="s">
        <v>15004</v>
      </c>
      <c r="C7206" s="89"/>
      <c r="D7206" s="89" t="s">
        <v>12</v>
      </c>
      <c r="E7206" s="94" t="s">
        <v>13586</v>
      </c>
      <c r="F7206" s="95" t="s">
        <v>13587</v>
      </c>
      <c r="G7206" s="89" t="s">
        <v>37</v>
      </c>
      <c r="H7206" s="89" t="s">
        <v>6472</v>
      </c>
      <c r="I7206" s="96">
        <v>1</v>
      </c>
      <c r="J7206" s="97">
        <v>2275</v>
      </c>
      <c r="K7206" s="98">
        <f t="shared" ref="K7206:K7217" si="3800">J7206/H7206</f>
        <v>59090.91</v>
      </c>
      <c r="L7206" s="99">
        <f t="shared" ref="L7206:L7217" si="3801">$L$8</f>
        <v>1.0815399999999999</v>
      </c>
      <c r="M7206" s="100">
        <f t="shared" ref="M7206:M7217" si="3802">$M$8</f>
        <v>1.0590999999999999</v>
      </c>
      <c r="N7206" s="101">
        <f t="shared" ref="N7206:N7217" si="3803">$N$8</f>
        <v>0.97811300000000001</v>
      </c>
      <c r="O7206" s="100">
        <f t="shared" ref="O7206:O7217" si="3804">$O$8</f>
        <v>1</v>
      </c>
      <c r="P7206" s="98">
        <f t="shared" ref="P7206:P7217" si="3805">K7206*L7206*M7206*N7206*O7206</f>
        <v>66204.77</v>
      </c>
      <c r="Q7206" s="97">
        <f t="shared" ref="Q7206:Q7217" si="3806">H7206*P7206</f>
        <v>2548.88</v>
      </c>
      <c r="R7206" s="97"/>
      <c r="S7206" s="97"/>
    </row>
    <row r="7207" spans="1:19" ht="22.5" x14ac:dyDescent="0.25">
      <c r="A7207" s="89" t="s">
        <v>15005</v>
      </c>
      <c r="B7207" s="89" t="s">
        <v>15004</v>
      </c>
      <c r="C7207" s="89"/>
      <c r="D7207" s="89" t="s">
        <v>24</v>
      </c>
      <c r="E7207" s="94" t="s">
        <v>35</v>
      </c>
      <c r="F7207" s="95" t="s">
        <v>14945</v>
      </c>
      <c r="G7207" s="89" t="s">
        <v>37</v>
      </c>
      <c r="H7207" s="89" t="s">
        <v>14946</v>
      </c>
      <c r="I7207" s="96">
        <v>1</v>
      </c>
      <c r="J7207" s="97">
        <v>70055</v>
      </c>
      <c r="K7207" s="98">
        <f t="shared" si="3800"/>
        <v>86466.3</v>
      </c>
      <c r="L7207" s="99">
        <f t="shared" si="3801"/>
        <v>1.0815399999999999</v>
      </c>
      <c r="M7207" s="100">
        <f t="shared" si="3802"/>
        <v>1.0590999999999999</v>
      </c>
      <c r="N7207" s="101">
        <f t="shared" si="3803"/>
        <v>0.97811300000000001</v>
      </c>
      <c r="O7207" s="100">
        <f t="shared" si="3804"/>
        <v>1</v>
      </c>
      <c r="P7207" s="98">
        <f t="shared" si="3805"/>
        <v>96875.839999999997</v>
      </c>
      <c r="Q7207" s="97">
        <f t="shared" si="3806"/>
        <v>78488.81</v>
      </c>
      <c r="R7207" s="97"/>
      <c r="S7207" s="97"/>
    </row>
    <row r="7208" spans="1:19" ht="22.5" x14ac:dyDescent="0.25">
      <c r="A7208" s="89" t="s">
        <v>15006</v>
      </c>
      <c r="B7208" s="89" t="s">
        <v>15004</v>
      </c>
      <c r="C7208" s="89"/>
      <c r="D7208" s="89" t="s">
        <v>30</v>
      </c>
      <c r="E7208" s="94" t="s">
        <v>31</v>
      </c>
      <c r="F7208" s="95" t="s">
        <v>32</v>
      </c>
      <c r="G7208" s="89" t="s">
        <v>27</v>
      </c>
      <c r="H7208" s="89" t="s">
        <v>14948</v>
      </c>
      <c r="I7208" s="96">
        <v>1</v>
      </c>
      <c r="J7208" s="97">
        <v>926035</v>
      </c>
      <c r="K7208" s="98">
        <f t="shared" si="3800"/>
        <v>672.34</v>
      </c>
      <c r="L7208" s="99">
        <f t="shared" si="3801"/>
        <v>1.0815399999999999</v>
      </c>
      <c r="M7208" s="100">
        <f t="shared" si="3802"/>
        <v>1.0590999999999999</v>
      </c>
      <c r="N7208" s="101">
        <f t="shared" si="3803"/>
        <v>0.97811300000000001</v>
      </c>
      <c r="O7208" s="100">
        <f t="shared" si="3804"/>
        <v>1</v>
      </c>
      <c r="P7208" s="98">
        <f t="shared" si="3805"/>
        <v>753.28</v>
      </c>
      <c r="Q7208" s="97">
        <f t="shared" si="3806"/>
        <v>1037522.68</v>
      </c>
      <c r="R7208" s="97"/>
      <c r="S7208" s="97"/>
    </row>
    <row r="7209" spans="1:19" ht="22.5" x14ac:dyDescent="0.25">
      <c r="A7209" s="89" t="s">
        <v>15007</v>
      </c>
      <c r="B7209" s="89" t="s">
        <v>15004</v>
      </c>
      <c r="C7209" s="89"/>
      <c r="D7209" s="89" t="s">
        <v>34</v>
      </c>
      <c r="E7209" s="94" t="s">
        <v>5517</v>
      </c>
      <c r="F7209" s="95" t="s">
        <v>14950</v>
      </c>
      <c r="G7209" s="89" t="s">
        <v>51</v>
      </c>
      <c r="H7209" s="89" t="s">
        <v>14951</v>
      </c>
      <c r="I7209" s="96">
        <v>1</v>
      </c>
      <c r="J7209" s="97">
        <v>15322</v>
      </c>
      <c r="K7209" s="98">
        <f t="shared" si="3800"/>
        <v>170320.14</v>
      </c>
      <c r="L7209" s="99">
        <f t="shared" si="3801"/>
        <v>1.0815399999999999</v>
      </c>
      <c r="M7209" s="100">
        <f t="shared" si="3802"/>
        <v>1.0590999999999999</v>
      </c>
      <c r="N7209" s="101">
        <f t="shared" si="3803"/>
        <v>0.97811300000000001</v>
      </c>
      <c r="O7209" s="100">
        <f t="shared" si="3804"/>
        <v>1</v>
      </c>
      <c r="P7209" s="98">
        <f t="shared" si="3805"/>
        <v>190824.7</v>
      </c>
      <c r="Q7209" s="97">
        <f t="shared" si="3806"/>
        <v>17166.59</v>
      </c>
      <c r="R7209" s="97"/>
      <c r="S7209" s="97"/>
    </row>
    <row r="7210" spans="1:19" ht="22.5" x14ac:dyDescent="0.25">
      <c r="A7210" s="89" t="s">
        <v>15008</v>
      </c>
      <c r="B7210" s="89" t="s">
        <v>15004</v>
      </c>
      <c r="C7210" s="89"/>
      <c r="D7210" s="89" t="s">
        <v>40</v>
      </c>
      <c r="E7210" s="94" t="s">
        <v>49</v>
      </c>
      <c r="F7210" s="95" t="s">
        <v>5873</v>
      </c>
      <c r="G7210" s="89" t="s">
        <v>51</v>
      </c>
      <c r="H7210" s="89" t="s">
        <v>14953</v>
      </c>
      <c r="I7210" s="96">
        <v>1</v>
      </c>
      <c r="J7210" s="97">
        <v>3412</v>
      </c>
      <c r="K7210" s="98">
        <f t="shared" si="3800"/>
        <v>12642.66</v>
      </c>
      <c r="L7210" s="99">
        <f t="shared" si="3801"/>
        <v>1.0815399999999999</v>
      </c>
      <c r="M7210" s="100">
        <f t="shared" si="3802"/>
        <v>1.0590999999999999</v>
      </c>
      <c r="N7210" s="101">
        <f t="shared" si="3803"/>
        <v>0.97811300000000001</v>
      </c>
      <c r="O7210" s="100">
        <f t="shared" si="3804"/>
        <v>1</v>
      </c>
      <c r="P7210" s="98">
        <f t="shared" si="3805"/>
        <v>14164.69</v>
      </c>
      <c r="Q7210" s="97">
        <f t="shared" si="3806"/>
        <v>3822.77</v>
      </c>
      <c r="R7210" s="97"/>
      <c r="S7210" s="97"/>
    </row>
    <row r="7211" spans="1:19" ht="22.5" x14ac:dyDescent="0.25">
      <c r="A7211" s="89" t="s">
        <v>15009</v>
      </c>
      <c r="B7211" s="89" t="s">
        <v>15004</v>
      </c>
      <c r="C7211" s="89"/>
      <c r="D7211" s="89" t="s">
        <v>43</v>
      </c>
      <c r="E7211" s="94" t="s">
        <v>5521</v>
      </c>
      <c r="F7211" s="95" t="s">
        <v>5988</v>
      </c>
      <c r="G7211" s="89" t="s">
        <v>37</v>
      </c>
      <c r="H7211" s="89" t="s">
        <v>12400</v>
      </c>
      <c r="I7211" s="96">
        <v>1</v>
      </c>
      <c r="J7211" s="97">
        <v>198</v>
      </c>
      <c r="K7211" s="98">
        <f t="shared" si="3800"/>
        <v>4168.42</v>
      </c>
      <c r="L7211" s="99">
        <f t="shared" si="3801"/>
        <v>1.0815399999999999</v>
      </c>
      <c r="M7211" s="100">
        <f t="shared" si="3802"/>
        <v>1.0590999999999999</v>
      </c>
      <c r="N7211" s="101">
        <f t="shared" si="3803"/>
        <v>0.97811300000000001</v>
      </c>
      <c r="O7211" s="100">
        <f t="shared" si="3804"/>
        <v>1</v>
      </c>
      <c r="P7211" s="98">
        <f t="shared" si="3805"/>
        <v>4670.25</v>
      </c>
      <c r="Q7211" s="97">
        <f t="shared" si="3806"/>
        <v>221.84</v>
      </c>
      <c r="R7211" s="97"/>
      <c r="S7211" s="97"/>
    </row>
    <row r="7212" spans="1:19" x14ac:dyDescent="0.25">
      <c r="A7212" s="89" t="s">
        <v>15010</v>
      </c>
      <c r="B7212" s="89" t="s">
        <v>15004</v>
      </c>
      <c r="C7212" s="89"/>
      <c r="D7212" s="89" t="s">
        <v>48</v>
      </c>
      <c r="E7212" s="94" t="s">
        <v>49</v>
      </c>
      <c r="F7212" s="95" t="s">
        <v>50</v>
      </c>
      <c r="G7212" s="89" t="s">
        <v>51</v>
      </c>
      <c r="H7212" s="89" t="s">
        <v>12369</v>
      </c>
      <c r="I7212" s="96">
        <v>1</v>
      </c>
      <c r="J7212" s="97">
        <v>6004</v>
      </c>
      <c r="K7212" s="98">
        <f t="shared" si="3800"/>
        <v>12640</v>
      </c>
      <c r="L7212" s="99">
        <f t="shared" si="3801"/>
        <v>1.0815399999999999</v>
      </c>
      <c r="M7212" s="100">
        <f t="shared" si="3802"/>
        <v>1.0590999999999999</v>
      </c>
      <c r="N7212" s="101">
        <f t="shared" si="3803"/>
        <v>0.97811300000000001</v>
      </c>
      <c r="O7212" s="100">
        <f t="shared" si="3804"/>
        <v>1</v>
      </c>
      <c r="P7212" s="98">
        <f t="shared" si="3805"/>
        <v>14161.71</v>
      </c>
      <c r="Q7212" s="97">
        <f t="shared" si="3806"/>
        <v>6726.81</v>
      </c>
      <c r="R7212" s="97"/>
      <c r="S7212" s="97"/>
    </row>
    <row r="7213" spans="1:19" x14ac:dyDescent="0.25">
      <c r="A7213" s="89" t="s">
        <v>15011</v>
      </c>
      <c r="B7213" s="89" t="s">
        <v>15004</v>
      </c>
      <c r="C7213" s="89"/>
      <c r="D7213" s="89" t="s">
        <v>55</v>
      </c>
      <c r="E7213" s="94" t="s">
        <v>552</v>
      </c>
      <c r="F7213" s="95" t="s">
        <v>2174</v>
      </c>
      <c r="G7213" s="89" t="s">
        <v>81</v>
      </c>
      <c r="H7213" s="89" t="s">
        <v>14957</v>
      </c>
      <c r="I7213" s="96">
        <v>1</v>
      </c>
      <c r="J7213" s="97">
        <v>21713</v>
      </c>
      <c r="K7213" s="98">
        <f t="shared" si="3800"/>
        <v>2149.8000000000002</v>
      </c>
      <c r="L7213" s="99">
        <f t="shared" si="3801"/>
        <v>1.0815399999999999</v>
      </c>
      <c r="M7213" s="100">
        <f t="shared" si="3802"/>
        <v>1.0590999999999999</v>
      </c>
      <c r="N7213" s="101">
        <f t="shared" si="3803"/>
        <v>0.97811300000000001</v>
      </c>
      <c r="O7213" s="100">
        <f t="shared" si="3804"/>
        <v>1</v>
      </c>
      <c r="P7213" s="98">
        <f t="shared" si="3805"/>
        <v>2408.61</v>
      </c>
      <c r="Q7213" s="97">
        <f t="shared" si="3806"/>
        <v>24326.959999999999</v>
      </c>
      <c r="R7213" s="97"/>
      <c r="S7213" s="97"/>
    </row>
    <row r="7214" spans="1:19" x14ac:dyDescent="0.25">
      <c r="A7214" s="89" t="s">
        <v>15012</v>
      </c>
      <c r="B7214" s="89" t="s">
        <v>15004</v>
      </c>
      <c r="C7214" s="89"/>
      <c r="D7214" s="89" t="s">
        <v>58</v>
      </c>
      <c r="E7214" s="94" t="s">
        <v>2177</v>
      </c>
      <c r="F7214" s="95" t="s">
        <v>2178</v>
      </c>
      <c r="G7214" s="89" t="s">
        <v>81</v>
      </c>
      <c r="H7214" s="89" t="s">
        <v>12430</v>
      </c>
      <c r="I7214" s="96">
        <v>1</v>
      </c>
      <c r="J7214" s="97">
        <v>16956</v>
      </c>
      <c r="K7214" s="98">
        <f t="shared" si="3800"/>
        <v>1399.01</v>
      </c>
      <c r="L7214" s="99">
        <f t="shared" si="3801"/>
        <v>1.0815399999999999</v>
      </c>
      <c r="M7214" s="100">
        <f t="shared" si="3802"/>
        <v>1.0590999999999999</v>
      </c>
      <c r="N7214" s="101">
        <f t="shared" si="3803"/>
        <v>0.97811300000000001</v>
      </c>
      <c r="O7214" s="100">
        <f t="shared" si="3804"/>
        <v>1</v>
      </c>
      <c r="P7214" s="98">
        <f t="shared" si="3805"/>
        <v>1567.43</v>
      </c>
      <c r="Q7214" s="97">
        <f t="shared" si="3806"/>
        <v>18997.25</v>
      </c>
      <c r="R7214" s="97"/>
      <c r="S7214" s="97"/>
    </row>
    <row r="7215" spans="1:19" ht="22.5" x14ac:dyDescent="0.25">
      <c r="A7215" s="89" t="s">
        <v>15013</v>
      </c>
      <c r="B7215" s="89" t="s">
        <v>15004</v>
      </c>
      <c r="C7215" s="89"/>
      <c r="D7215" s="89" t="s">
        <v>60</v>
      </c>
      <c r="E7215" s="94" t="s">
        <v>5521</v>
      </c>
      <c r="F7215" s="95" t="s">
        <v>5529</v>
      </c>
      <c r="G7215" s="89" t="s">
        <v>37</v>
      </c>
      <c r="H7215" s="89" t="s">
        <v>14960</v>
      </c>
      <c r="I7215" s="96">
        <v>1</v>
      </c>
      <c r="J7215" s="97">
        <v>2580</v>
      </c>
      <c r="K7215" s="98">
        <f t="shared" si="3800"/>
        <v>4176.78</v>
      </c>
      <c r="L7215" s="99">
        <f t="shared" si="3801"/>
        <v>1.0815399999999999</v>
      </c>
      <c r="M7215" s="100">
        <f t="shared" si="3802"/>
        <v>1.0590999999999999</v>
      </c>
      <c r="N7215" s="101">
        <f t="shared" si="3803"/>
        <v>0.97811300000000001</v>
      </c>
      <c r="O7215" s="100">
        <f t="shared" si="3804"/>
        <v>1</v>
      </c>
      <c r="P7215" s="98">
        <f t="shared" si="3805"/>
        <v>4679.62</v>
      </c>
      <c r="Q7215" s="97">
        <f t="shared" si="3806"/>
        <v>2890.6</v>
      </c>
      <c r="R7215" s="97"/>
      <c r="S7215" s="97"/>
    </row>
    <row r="7216" spans="1:19" x14ac:dyDescent="0.25">
      <c r="A7216" s="89" t="s">
        <v>15014</v>
      </c>
      <c r="B7216" s="89" t="s">
        <v>15004</v>
      </c>
      <c r="C7216" s="89"/>
      <c r="D7216" s="89" t="s">
        <v>65</v>
      </c>
      <c r="E7216" s="94" t="s">
        <v>556</v>
      </c>
      <c r="F7216" s="95" t="s">
        <v>557</v>
      </c>
      <c r="G7216" s="89" t="s">
        <v>81</v>
      </c>
      <c r="H7216" s="89" t="s">
        <v>14962</v>
      </c>
      <c r="I7216" s="96">
        <v>1</v>
      </c>
      <c r="J7216" s="97">
        <v>545537</v>
      </c>
      <c r="K7216" s="98">
        <f t="shared" si="3800"/>
        <v>735.98</v>
      </c>
      <c r="L7216" s="99">
        <f t="shared" si="3801"/>
        <v>1.0815399999999999</v>
      </c>
      <c r="M7216" s="100">
        <f t="shared" si="3802"/>
        <v>1.0590999999999999</v>
      </c>
      <c r="N7216" s="101">
        <f t="shared" si="3803"/>
        <v>0.97811300000000001</v>
      </c>
      <c r="O7216" s="100">
        <f t="shared" si="3804"/>
        <v>1</v>
      </c>
      <c r="P7216" s="98">
        <f t="shared" si="3805"/>
        <v>824.58</v>
      </c>
      <c r="Q7216" s="97">
        <f t="shared" si="3806"/>
        <v>611211.68000000005</v>
      </c>
      <c r="R7216" s="97"/>
      <c r="S7216" s="97"/>
    </row>
    <row r="7217" spans="1:19" x14ac:dyDescent="0.25">
      <c r="A7217" s="89" t="s">
        <v>15015</v>
      </c>
      <c r="B7217" s="89" t="s">
        <v>15004</v>
      </c>
      <c r="C7217" s="89"/>
      <c r="D7217" s="89" t="s">
        <v>68</v>
      </c>
      <c r="E7217" s="94" t="s">
        <v>49</v>
      </c>
      <c r="F7217" s="95" t="s">
        <v>50</v>
      </c>
      <c r="G7217" s="89" t="s">
        <v>51</v>
      </c>
      <c r="H7217" s="89" t="s">
        <v>14964</v>
      </c>
      <c r="I7217" s="96">
        <v>1</v>
      </c>
      <c r="J7217" s="97">
        <v>78087</v>
      </c>
      <c r="K7217" s="98">
        <f t="shared" si="3800"/>
        <v>12641.57</v>
      </c>
      <c r="L7217" s="99">
        <f t="shared" si="3801"/>
        <v>1.0815399999999999</v>
      </c>
      <c r="M7217" s="100">
        <f t="shared" si="3802"/>
        <v>1.0590999999999999</v>
      </c>
      <c r="N7217" s="101">
        <f t="shared" si="3803"/>
        <v>0.97811300000000001</v>
      </c>
      <c r="O7217" s="100">
        <f t="shared" si="3804"/>
        <v>1</v>
      </c>
      <c r="P7217" s="98">
        <f t="shared" si="3805"/>
        <v>14163.47</v>
      </c>
      <c r="Q7217" s="97">
        <f t="shared" si="3806"/>
        <v>87487.75</v>
      </c>
      <c r="R7217" s="97"/>
      <c r="S7217" s="97"/>
    </row>
    <row r="7218" spans="1:19" x14ac:dyDescent="0.25">
      <c r="A7218" s="89"/>
      <c r="B7218" s="90"/>
      <c r="C7218" s="90"/>
      <c r="D7218" s="91"/>
      <c r="E7218" s="92"/>
      <c r="F7218" s="92" t="s">
        <v>14965</v>
      </c>
      <c r="G7218" s="91"/>
      <c r="H7218" s="91"/>
      <c r="I7218" s="93">
        <v>1</v>
      </c>
      <c r="J7218" s="91"/>
      <c r="K7218" s="98"/>
      <c r="L7218" s="99"/>
      <c r="M7218" s="100"/>
      <c r="N7218" s="101"/>
      <c r="O7218" s="100"/>
      <c r="P7218" s="98"/>
      <c r="Q7218" s="91"/>
      <c r="R7218" s="91"/>
      <c r="S7218" s="91"/>
    </row>
    <row r="7219" spans="1:19" x14ac:dyDescent="0.25">
      <c r="A7219" s="89" t="s">
        <v>15016</v>
      </c>
      <c r="B7219" s="89" t="s">
        <v>15004</v>
      </c>
      <c r="C7219" s="89"/>
      <c r="D7219" s="89" t="s">
        <v>70</v>
      </c>
      <c r="E7219" s="94" t="s">
        <v>570</v>
      </c>
      <c r="F7219" s="95" t="s">
        <v>571</v>
      </c>
      <c r="G7219" s="89" t="s">
        <v>51</v>
      </c>
      <c r="H7219" s="89" t="s">
        <v>14532</v>
      </c>
      <c r="I7219" s="96">
        <v>1</v>
      </c>
      <c r="J7219" s="97">
        <v>5209</v>
      </c>
      <c r="K7219" s="98">
        <f t="shared" ref="K7219:K7229" si="3807">J7219/H7219</f>
        <v>153205.88</v>
      </c>
      <c r="L7219" s="99">
        <f t="shared" ref="L7219:L7229" si="3808">$L$8</f>
        <v>1.0815399999999999</v>
      </c>
      <c r="M7219" s="100">
        <f t="shared" ref="M7219:M7229" si="3809">$M$8</f>
        <v>1.0590999999999999</v>
      </c>
      <c r="N7219" s="101">
        <f t="shared" ref="N7219:N7229" si="3810">$N$8</f>
        <v>0.97811300000000001</v>
      </c>
      <c r="O7219" s="100">
        <f t="shared" ref="O7219:O7229" si="3811">$O$8</f>
        <v>1</v>
      </c>
      <c r="P7219" s="98">
        <f t="shared" ref="P7219:P7229" si="3812">K7219*L7219*M7219*N7219*O7219</f>
        <v>171650.08</v>
      </c>
      <c r="Q7219" s="97">
        <f t="shared" ref="Q7219:Q7229" si="3813">H7219*P7219</f>
        <v>5836.1</v>
      </c>
      <c r="R7219" s="97"/>
      <c r="S7219" s="97"/>
    </row>
    <row r="7220" spans="1:19" x14ac:dyDescent="0.25">
      <c r="A7220" s="89" t="s">
        <v>15017</v>
      </c>
      <c r="B7220" s="89" t="s">
        <v>15004</v>
      </c>
      <c r="C7220" s="89"/>
      <c r="D7220" s="89" t="s">
        <v>73</v>
      </c>
      <c r="E7220" s="94" t="s">
        <v>722</v>
      </c>
      <c r="F7220" s="95" t="s">
        <v>723</v>
      </c>
      <c r="G7220" s="89" t="s">
        <v>81</v>
      </c>
      <c r="H7220" s="89" t="s">
        <v>14534</v>
      </c>
      <c r="I7220" s="96">
        <v>1</v>
      </c>
      <c r="J7220" s="97">
        <v>10836</v>
      </c>
      <c r="K7220" s="98">
        <f t="shared" si="3807"/>
        <v>3124.57</v>
      </c>
      <c r="L7220" s="99">
        <f t="shared" si="3808"/>
        <v>1.0815399999999999</v>
      </c>
      <c r="M7220" s="100">
        <f t="shared" si="3809"/>
        <v>1.0590999999999999</v>
      </c>
      <c r="N7220" s="101">
        <f t="shared" si="3810"/>
        <v>0.97811300000000001</v>
      </c>
      <c r="O7220" s="100">
        <f t="shared" si="3811"/>
        <v>1</v>
      </c>
      <c r="P7220" s="98">
        <f t="shared" si="3812"/>
        <v>3500.73</v>
      </c>
      <c r="Q7220" s="97">
        <f t="shared" si="3813"/>
        <v>12140.53</v>
      </c>
      <c r="R7220" s="97"/>
      <c r="S7220" s="97"/>
    </row>
    <row r="7221" spans="1:19" x14ac:dyDescent="0.25">
      <c r="A7221" s="89" t="s">
        <v>15018</v>
      </c>
      <c r="B7221" s="89" t="s">
        <v>15004</v>
      </c>
      <c r="C7221" s="89"/>
      <c r="D7221" s="89" t="s">
        <v>75</v>
      </c>
      <c r="E7221" s="94" t="s">
        <v>747</v>
      </c>
      <c r="F7221" s="95" t="s">
        <v>748</v>
      </c>
      <c r="G7221" s="89" t="s">
        <v>51</v>
      </c>
      <c r="H7221" s="89" t="s">
        <v>5811</v>
      </c>
      <c r="I7221" s="96">
        <v>1</v>
      </c>
      <c r="J7221" s="97">
        <v>105991</v>
      </c>
      <c r="K7221" s="98">
        <f t="shared" si="3807"/>
        <v>207825.49</v>
      </c>
      <c r="L7221" s="99">
        <f t="shared" si="3808"/>
        <v>1.0815399999999999</v>
      </c>
      <c r="M7221" s="100">
        <f t="shared" si="3809"/>
        <v>1.0590999999999999</v>
      </c>
      <c r="N7221" s="101">
        <f t="shared" si="3810"/>
        <v>0.97811300000000001</v>
      </c>
      <c r="O7221" s="100">
        <f t="shared" si="3811"/>
        <v>1</v>
      </c>
      <c r="P7221" s="98">
        <f t="shared" si="3812"/>
        <v>232845.26</v>
      </c>
      <c r="Q7221" s="97">
        <f t="shared" si="3813"/>
        <v>118751.08</v>
      </c>
      <c r="R7221" s="97"/>
      <c r="S7221" s="97"/>
    </row>
    <row r="7222" spans="1:19" x14ac:dyDescent="0.25">
      <c r="A7222" s="89" t="s">
        <v>15019</v>
      </c>
      <c r="B7222" s="89" t="s">
        <v>15004</v>
      </c>
      <c r="C7222" s="89"/>
      <c r="D7222" s="89" t="s">
        <v>87</v>
      </c>
      <c r="E7222" s="94" t="s">
        <v>586</v>
      </c>
      <c r="F7222" s="95" t="s">
        <v>587</v>
      </c>
      <c r="G7222" s="89" t="s">
        <v>81</v>
      </c>
      <c r="H7222" s="89" t="s">
        <v>14970</v>
      </c>
      <c r="I7222" s="96">
        <v>1</v>
      </c>
      <c r="J7222" s="97">
        <v>218169</v>
      </c>
      <c r="K7222" s="98">
        <f t="shared" si="3807"/>
        <v>4214.6000000000004</v>
      </c>
      <c r="L7222" s="99">
        <f t="shared" si="3808"/>
        <v>1.0815399999999999</v>
      </c>
      <c r="M7222" s="100">
        <f t="shared" si="3809"/>
        <v>1.0590999999999999</v>
      </c>
      <c r="N7222" s="101">
        <f t="shared" si="3810"/>
        <v>0.97811300000000001</v>
      </c>
      <c r="O7222" s="100">
        <f t="shared" si="3811"/>
        <v>1</v>
      </c>
      <c r="P7222" s="98">
        <f t="shared" si="3812"/>
        <v>4721.99</v>
      </c>
      <c r="Q7222" s="97">
        <f t="shared" si="3813"/>
        <v>244433.81</v>
      </c>
      <c r="R7222" s="97"/>
      <c r="S7222" s="97"/>
    </row>
    <row r="7223" spans="1:19" ht="33.75" x14ac:dyDescent="0.25">
      <c r="A7223" s="89" t="s">
        <v>15020</v>
      </c>
      <c r="B7223" s="89" t="s">
        <v>15004</v>
      </c>
      <c r="C7223" s="89"/>
      <c r="D7223" s="89" t="s">
        <v>89</v>
      </c>
      <c r="E7223" s="94" t="s">
        <v>590</v>
      </c>
      <c r="F7223" s="95" t="s">
        <v>732</v>
      </c>
      <c r="G7223" s="89" t="s">
        <v>81</v>
      </c>
      <c r="H7223" s="89" t="s">
        <v>14970</v>
      </c>
      <c r="I7223" s="96">
        <v>1</v>
      </c>
      <c r="J7223" s="97">
        <v>22220</v>
      </c>
      <c r="K7223" s="98">
        <f t="shared" si="3807"/>
        <v>429.25</v>
      </c>
      <c r="L7223" s="99">
        <f t="shared" si="3808"/>
        <v>1.0815399999999999</v>
      </c>
      <c r="M7223" s="100">
        <f t="shared" si="3809"/>
        <v>1.0590999999999999</v>
      </c>
      <c r="N7223" s="101">
        <f t="shared" si="3810"/>
        <v>0.97811300000000001</v>
      </c>
      <c r="O7223" s="100">
        <f t="shared" si="3811"/>
        <v>1</v>
      </c>
      <c r="P7223" s="98">
        <f t="shared" si="3812"/>
        <v>480.93</v>
      </c>
      <c r="Q7223" s="97">
        <f t="shared" si="3813"/>
        <v>24895.34</v>
      </c>
      <c r="R7223" s="97"/>
      <c r="S7223" s="97"/>
    </row>
    <row r="7224" spans="1:19" ht="22.5" x14ac:dyDescent="0.25">
      <c r="A7224" s="89" t="s">
        <v>15021</v>
      </c>
      <c r="B7224" s="89" t="s">
        <v>15004</v>
      </c>
      <c r="C7224" s="89"/>
      <c r="D7224" s="89" t="s">
        <v>90</v>
      </c>
      <c r="E7224" s="94" t="s">
        <v>738</v>
      </c>
      <c r="F7224" s="95" t="s">
        <v>739</v>
      </c>
      <c r="G7224" s="89" t="s">
        <v>502</v>
      </c>
      <c r="H7224" s="89" t="s">
        <v>14973</v>
      </c>
      <c r="I7224" s="96">
        <v>1</v>
      </c>
      <c r="J7224" s="97">
        <v>16573</v>
      </c>
      <c r="K7224" s="98">
        <f t="shared" si="3807"/>
        <v>27260.91</v>
      </c>
      <c r="L7224" s="99">
        <f t="shared" si="3808"/>
        <v>1.0815399999999999</v>
      </c>
      <c r="M7224" s="100">
        <f t="shared" si="3809"/>
        <v>1.0590999999999999</v>
      </c>
      <c r="N7224" s="101">
        <f t="shared" si="3810"/>
        <v>0.97811300000000001</v>
      </c>
      <c r="O7224" s="100">
        <f t="shared" si="3811"/>
        <v>1</v>
      </c>
      <c r="P7224" s="98">
        <f t="shared" si="3812"/>
        <v>30542.81</v>
      </c>
      <c r="Q7224" s="97">
        <f t="shared" si="3813"/>
        <v>18568.2</v>
      </c>
      <c r="R7224" s="97"/>
      <c r="S7224" s="97"/>
    </row>
    <row r="7225" spans="1:19" ht="22.5" x14ac:dyDescent="0.25">
      <c r="A7225" s="89" t="s">
        <v>15022</v>
      </c>
      <c r="B7225" s="89" t="s">
        <v>15004</v>
      </c>
      <c r="C7225" s="89"/>
      <c r="D7225" s="89" t="s">
        <v>91</v>
      </c>
      <c r="E7225" s="94" t="s">
        <v>4030</v>
      </c>
      <c r="F7225" s="95" t="s">
        <v>4031</v>
      </c>
      <c r="G7225" s="89" t="s">
        <v>502</v>
      </c>
      <c r="H7225" s="89" t="s">
        <v>14975</v>
      </c>
      <c r="I7225" s="96">
        <v>1</v>
      </c>
      <c r="J7225" s="97">
        <v>11950</v>
      </c>
      <c r="K7225" s="98">
        <f t="shared" si="3807"/>
        <v>28338.35</v>
      </c>
      <c r="L7225" s="99">
        <f t="shared" si="3808"/>
        <v>1.0815399999999999</v>
      </c>
      <c r="M7225" s="100">
        <f t="shared" si="3809"/>
        <v>1.0590999999999999</v>
      </c>
      <c r="N7225" s="101">
        <f t="shared" si="3810"/>
        <v>0.97811300000000001</v>
      </c>
      <c r="O7225" s="100">
        <f t="shared" si="3811"/>
        <v>1</v>
      </c>
      <c r="P7225" s="98">
        <f t="shared" si="3812"/>
        <v>31749.96</v>
      </c>
      <c r="Q7225" s="97">
        <f t="shared" si="3813"/>
        <v>13388.64</v>
      </c>
      <c r="R7225" s="97"/>
      <c r="S7225" s="97"/>
    </row>
    <row r="7226" spans="1:19" ht="22.5" x14ac:dyDescent="0.25">
      <c r="A7226" s="89" t="s">
        <v>15023</v>
      </c>
      <c r="B7226" s="89" t="s">
        <v>15004</v>
      </c>
      <c r="C7226" s="89"/>
      <c r="D7226" s="89" t="s">
        <v>101</v>
      </c>
      <c r="E7226" s="94" t="s">
        <v>742</v>
      </c>
      <c r="F7226" s="95" t="s">
        <v>743</v>
      </c>
      <c r="G7226" s="89" t="s">
        <v>502</v>
      </c>
      <c r="H7226" s="89" t="s">
        <v>14977</v>
      </c>
      <c r="I7226" s="96">
        <v>1</v>
      </c>
      <c r="J7226" s="97">
        <v>22533</v>
      </c>
      <c r="K7226" s="98">
        <f t="shared" si="3807"/>
        <v>27261.51</v>
      </c>
      <c r="L7226" s="99">
        <f t="shared" si="3808"/>
        <v>1.0815399999999999</v>
      </c>
      <c r="M7226" s="100">
        <f t="shared" si="3809"/>
        <v>1.0590999999999999</v>
      </c>
      <c r="N7226" s="101">
        <f t="shared" si="3810"/>
        <v>0.97811300000000001</v>
      </c>
      <c r="O7226" s="100">
        <f t="shared" si="3811"/>
        <v>1</v>
      </c>
      <c r="P7226" s="98">
        <f t="shared" si="3812"/>
        <v>30543.48</v>
      </c>
      <c r="Q7226" s="97">
        <f t="shared" si="3813"/>
        <v>25245.71</v>
      </c>
      <c r="R7226" s="97"/>
      <c r="S7226" s="97"/>
    </row>
    <row r="7227" spans="1:19" ht="22.5" x14ac:dyDescent="0.25">
      <c r="A7227" s="89" t="s">
        <v>15024</v>
      </c>
      <c r="B7227" s="89" t="s">
        <v>15004</v>
      </c>
      <c r="C7227" s="89"/>
      <c r="D7227" s="89" t="s">
        <v>106</v>
      </c>
      <c r="E7227" s="94" t="s">
        <v>5561</v>
      </c>
      <c r="F7227" s="95" t="s">
        <v>14979</v>
      </c>
      <c r="G7227" s="89" t="s">
        <v>502</v>
      </c>
      <c r="H7227" s="89" t="s">
        <v>14980</v>
      </c>
      <c r="I7227" s="96">
        <v>1</v>
      </c>
      <c r="J7227" s="97">
        <v>3044</v>
      </c>
      <c r="K7227" s="98">
        <f t="shared" si="3807"/>
        <v>27295.55</v>
      </c>
      <c r="L7227" s="99">
        <f t="shared" si="3808"/>
        <v>1.0815399999999999</v>
      </c>
      <c r="M7227" s="100">
        <f t="shared" si="3809"/>
        <v>1.0590999999999999</v>
      </c>
      <c r="N7227" s="101">
        <f t="shared" si="3810"/>
        <v>0.97811300000000001</v>
      </c>
      <c r="O7227" s="100">
        <f t="shared" si="3811"/>
        <v>1</v>
      </c>
      <c r="P7227" s="98">
        <f t="shared" si="3812"/>
        <v>30581.62</v>
      </c>
      <c r="Q7227" s="97">
        <f t="shared" si="3813"/>
        <v>3410.46</v>
      </c>
      <c r="R7227" s="97"/>
      <c r="S7227" s="97"/>
    </row>
    <row r="7228" spans="1:19" x14ac:dyDescent="0.25">
      <c r="A7228" s="89" t="s">
        <v>15025</v>
      </c>
      <c r="B7228" s="89" t="s">
        <v>15004</v>
      </c>
      <c r="C7228" s="89"/>
      <c r="D7228" s="89" t="s">
        <v>107</v>
      </c>
      <c r="E7228" s="94" t="s">
        <v>5692</v>
      </c>
      <c r="F7228" s="95" t="s">
        <v>5693</v>
      </c>
      <c r="G7228" s="89" t="s">
        <v>502</v>
      </c>
      <c r="H7228" s="89" t="s">
        <v>14982</v>
      </c>
      <c r="I7228" s="96">
        <v>1</v>
      </c>
      <c r="J7228" s="97">
        <v>3781</v>
      </c>
      <c r="K7228" s="98">
        <f t="shared" si="3807"/>
        <v>163608.82999999999</v>
      </c>
      <c r="L7228" s="99">
        <f t="shared" si="3808"/>
        <v>1.0815399999999999</v>
      </c>
      <c r="M7228" s="100">
        <f t="shared" si="3809"/>
        <v>1.0590999999999999</v>
      </c>
      <c r="N7228" s="101">
        <f t="shared" si="3810"/>
        <v>0.97811300000000001</v>
      </c>
      <c r="O7228" s="100">
        <f t="shared" si="3811"/>
        <v>1</v>
      </c>
      <c r="P7228" s="98">
        <f t="shared" si="3812"/>
        <v>183305.43</v>
      </c>
      <c r="Q7228" s="97">
        <f t="shared" si="3813"/>
        <v>4236.1899999999996</v>
      </c>
      <c r="R7228" s="97"/>
      <c r="S7228" s="97"/>
    </row>
    <row r="7229" spans="1:19" ht="22.5" x14ac:dyDescent="0.25">
      <c r="A7229" s="89" t="s">
        <v>15026</v>
      </c>
      <c r="B7229" s="89" t="s">
        <v>15004</v>
      </c>
      <c r="C7229" s="89"/>
      <c r="D7229" s="89" t="s">
        <v>108</v>
      </c>
      <c r="E7229" s="94" t="s">
        <v>2214</v>
      </c>
      <c r="F7229" s="95" t="s">
        <v>2215</v>
      </c>
      <c r="G7229" s="89" t="s">
        <v>502</v>
      </c>
      <c r="H7229" s="89" t="s">
        <v>14982</v>
      </c>
      <c r="I7229" s="96">
        <v>1</v>
      </c>
      <c r="J7229" s="97">
        <v>794</v>
      </c>
      <c r="K7229" s="98">
        <f t="shared" si="3807"/>
        <v>34357.42</v>
      </c>
      <c r="L7229" s="99">
        <f t="shared" si="3808"/>
        <v>1.0815399999999999</v>
      </c>
      <c r="M7229" s="100">
        <f t="shared" si="3809"/>
        <v>1.0590999999999999</v>
      </c>
      <c r="N7229" s="101">
        <f t="shared" si="3810"/>
        <v>0.97811300000000001</v>
      </c>
      <c r="O7229" s="100">
        <f t="shared" si="3811"/>
        <v>1</v>
      </c>
      <c r="P7229" s="98">
        <f t="shared" si="3812"/>
        <v>38493.65</v>
      </c>
      <c r="Q7229" s="97">
        <f t="shared" si="3813"/>
        <v>889.59</v>
      </c>
      <c r="R7229" s="97"/>
      <c r="S7229" s="97"/>
    </row>
    <row r="7230" spans="1:19" x14ac:dyDescent="0.25">
      <c r="A7230" s="89"/>
      <c r="B7230" s="90"/>
      <c r="C7230" s="90"/>
      <c r="D7230" s="91"/>
      <c r="E7230" s="92"/>
      <c r="F7230" s="92" t="s">
        <v>14984</v>
      </c>
      <c r="G7230" s="91"/>
      <c r="H7230" s="91"/>
      <c r="I7230" s="93">
        <v>1</v>
      </c>
      <c r="J7230" s="91"/>
      <c r="K7230" s="98"/>
      <c r="L7230" s="99"/>
      <c r="M7230" s="100"/>
      <c r="N7230" s="101"/>
      <c r="O7230" s="100"/>
      <c r="P7230" s="98"/>
      <c r="Q7230" s="91"/>
      <c r="R7230" s="91"/>
      <c r="S7230" s="91"/>
    </row>
    <row r="7231" spans="1:19" ht="22.5" x14ac:dyDescent="0.25">
      <c r="A7231" s="89" t="s">
        <v>15027</v>
      </c>
      <c r="B7231" s="89" t="s">
        <v>15004</v>
      </c>
      <c r="C7231" s="89"/>
      <c r="D7231" s="89" t="s">
        <v>109</v>
      </c>
      <c r="E7231" s="94" t="s">
        <v>626</v>
      </c>
      <c r="F7231" s="95" t="s">
        <v>627</v>
      </c>
      <c r="G7231" s="89" t="s">
        <v>110</v>
      </c>
      <c r="H7231" s="89" t="s">
        <v>14986</v>
      </c>
      <c r="I7231" s="96">
        <v>1</v>
      </c>
      <c r="J7231" s="97">
        <v>25948</v>
      </c>
      <c r="K7231" s="98">
        <f>J7231/H7231</f>
        <v>24618.6</v>
      </c>
      <c r="L7231" s="99">
        <f>$L$8</f>
        <v>1.0815399999999999</v>
      </c>
      <c r="M7231" s="100">
        <f>$M$8</f>
        <v>1.0590999999999999</v>
      </c>
      <c r="N7231" s="101">
        <f>$N$8</f>
        <v>0.97811300000000001</v>
      </c>
      <c r="O7231" s="100">
        <f>$O$8</f>
        <v>1</v>
      </c>
      <c r="P7231" s="98">
        <f>K7231*L7231*M7231*N7231*O7231</f>
        <v>27582.39</v>
      </c>
      <c r="Q7231" s="97">
        <f>H7231*P7231</f>
        <v>29071.84</v>
      </c>
      <c r="R7231" s="97"/>
      <c r="S7231" s="97"/>
    </row>
    <row r="7232" spans="1:19" x14ac:dyDescent="0.25">
      <c r="A7232" s="89" t="s">
        <v>15028</v>
      </c>
      <c r="B7232" s="89" t="s">
        <v>15004</v>
      </c>
      <c r="C7232" s="89"/>
      <c r="D7232" s="89" t="s">
        <v>122</v>
      </c>
      <c r="E7232" s="94" t="s">
        <v>630</v>
      </c>
      <c r="F7232" s="95" t="s">
        <v>631</v>
      </c>
      <c r="G7232" s="89" t="s">
        <v>502</v>
      </c>
      <c r="H7232" s="89" t="s">
        <v>14988</v>
      </c>
      <c r="I7232" s="96">
        <v>1</v>
      </c>
      <c r="J7232" s="97">
        <v>-4919</v>
      </c>
      <c r="K7232" s="98">
        <f>J7232/H7232</f>
        <v>19445.759999999998</v>
      </c>
      <c r="L7232" s="99">
        <f>$L$8</f>
        <v>1.0815399999999999</v>
      </c>
      <c r="M7232" s="100">
        <f>$M$8</f>
        <v>1.0590999999999999</v>
      </c>
      <c r="N7232" s="101">
        <f>$N$8</f>
        <v>0.97811300000000001</v>
      </c>
      <c r="O7232" s="100">
        <f>$O$8</f>
        <v>1</v>
      </c>
      <c r="P7232" s="98">
        <f>K7232*L7232*M7232*N7232*O7232</f>
        <v>21786.799999999999</v>
      </c>
      <c r="Q7232" s="97">
        <f>H7232*P7232</f>
        <v>-5511.19</v>
      </c>
      <c r="R7232" s="97"/>
      <c r="S7232" s="97"/>
    </row>
    <row r="7233" spans="1:19" x14ac:dyDescent="0.25">
      <c r="A7233" s="89" t="s">
        <v>15029</v>
      </c>
      <c r="B7233" s="89" t="s">
        <v>15004</v>
      </c>
      <c r="C7233" s="89"/>
      <c r="D7233" s="89" t="s">
        <v>126</v>
      </c>
      <c r="E7233" s="94" t="s">
        <v>634</v>
      </c>
      <c r="F7233" s="95" t="s">
        <v>635</v>
      </c>
      <c r="G7233" s="89" t="s">
        <v>502</v>
      </c>
      <c r="H7233" s="89" t="s">
        <v>14990</v>
      </c>
      <c r="I7233" s="96">
        <v>1</v>
      </c>
      <c r="J7233" s="97">
        <v>-828</v>
      </c>
      <c r="K7233" s="98">
        <f>J7233/H7233</f>
        <v>32732.45</v>
      </c>
      <c r="L7233" s="99">
        <f>$L$8</f>
        <v>1.0815399999999999</v>
      </c>
      <c r="M7233" s="100">
        <f>$M$8</f>
        <v>1.0590999999999999</v>
      </c>
      <c r="N7233" s="101">
        <f>$N$8</f>
        <v>0.97811300000000001</v>
      </c>
      <c r="O7233" s="100">
        <f>$O$8</f>
        <v>1</v>
      </c>
      <c r="P7233" s="98">
        <f>K7233*L7233*M7233*N7233*O7233</f>
        <v>36673.06</v>
      </c>
      <c r="Q7233" s="97">
        <f>H7233*P7233</f>
        <v>-927.68</v>
      </c>
      <c r="R7233" s="97"/>
      <c r="S7233" s="97"/>
    </row>
    <row r="7234" spans="1:19" x14ac:dyDescent="0.25">
      <c r="A7234" s="89" t="s">
        <v>15030</v>
      </c>
      <c r="B7234" s="89" t="s">
        <v>15004</v>
      </c>
      <c r="C7234" s="89"/>
      <c r="D7234" s="89" t="s">
        <v>124</v>
      </c>
      <c r="E7234" s="94" t="s">
        <v>638</v>
      </c>
      <c r="F7234" s="95" t="s">
        <v>639</v>
      </c>
      <c r="G7234" s="89" t="s">
        <v>518</v>
      </c>
      <c r="H7234" s="89" t="s">
        <v>14992</v>
      </c>
      <c r="I7234" s="96">
        <v>1</v>
      </c>
      <c r="J7234" s="97">
        <v>8080</v>
      </c>
      <c r="K7234" s="98">
        <f>J7234/H7234</f>
        <v>48.31</v>
      </c>
      <c r="L7234" s="99">
        <f>$L$8</f>
        <v>1.0815399999999999</v>
      </c>
      <c r="M7234" s="100">
        <f>$M$8</f>
        <v>1.0590999999999999</v>
      </c>
      <c r="N7234" s="101">
        <f>$N$8</f>
        <v>0.97811300000000001</v>
      </c>
      <c r="O7234" s="100">
        <f>$O$8</f>
        <v>1</v>
      </c>
      <c r="P7234" s="98">
        <f>K7234*L7234*M7234*N7234*O7234</f>
        <v>54.13</v>
      </c>
      <c r="Q7234" s="97">
        <f>H7234*P7234</f>
        <v>9052.7000000000007</v>
      </c>
      <c r="R7234" s="97"/>
      <c r="S7234" s="97"/>
    </row>
    <row r="7235" spans="1:19" x14ac:dyDescent="0.25">
      <c r="A7235" s="82" t="s">
        <v>9593</v>
      </c>
      <c r="B7235" s="104"/>
      <c r="C7235" s="104"/>
      <c r="D7235" s="104"/>
      <c r="E7235" s="86"/>
      <c r="F7235" s="86" t="s">
        <v>14994</v>
      </c>
      <c r="G7235" s="82"/>
      <c r="H7235" s="82"/>
      <c r="I7235" s="87"/>
      <c r="J7235" s="88">
        <f>SUM(J7236:J7237)</f>
        <v>5221671</v>
      </c>
      <c r="K7235" s="98"/>
      <c r="L7235" s="99"/>
      <c r="M7235" s="100"/>
      <c r="N7235" s="101"/>
      <c r="O7235" s="100"/>
      <c r="P7235" s="98"/>
      <c r="Q7235" s="88">
        <f>SUM(Q7236:Q7237)</f>
        <v>5850299.3700000001</v>
      </c>
      <c r="R7235" s="88">
        <f t="shared" ref="R7235:S7235" si="3814">SUM(R7236:R7237)</f>
        <v>0</v>
      </c>
      <c r="S7235" s="88">
        <f t="shared" si="3814"/>
        <v>0</v>
      </c>
    </row>
    <row r="7236" spans="1:19" ht="22.5" x14ac:dyDescent="0.25">
      <c r="A7236" s="89" t="s">
        <v>15032</v>
      </c>
      <c r="B7236" s="89" t="s">
        <v>15004</v>
      </c>
      <c r="C7236" s="89"/>
      <c r="D7236" s="89" t="s">
        <v>129</v>
      </c>
      <c r="E7236" s="94" t="s">
        <v>14996</v>
      </c>
      <c r="F7236" s="95" t="s">
        <v>14997</v>
      </c>
      <c r="G7236" s="89" t="s">
        <v>648</v>
      </c>
      <c r="H7236" s="89" t="s">
        <v>12</v>
      </c>
      <c r="I7236" s="96">
        <v>1</v>
      </c>
      <c r="J7236" s="97">
        <v>96448</v>
      </c>
      <c r="K7236" s="98">
        <f>J7236/H7236</f>
        <v>96448</v>
      </c>
      <c r="L7236" s="99">
        <f>$L$8</f>
        <v>1.0815399999999999</v>
      </c>
      <c r="M7236" s="100">
        <f>$M$8</f>
        <v>1.0590999999999999</v>
      </c>
      <c r="N7236" s="101">
        <f>$N$8</f>
        <v>0.97811300000000001</v>
      </c>
      <c r="O7236" s="100">
        <f>$O$8</f>
        <v>1</v>
      </c>
      <c r="P7236" s="98">
        <f>K7236*L7236*M7236*N7236*O7236</f>
        <v>108059.22</v>
      </c>
      <c r="Q7236" s="97">
        <f>H7236*P7236</f>
        <v>108059.22</v>
      </c>
      <c r="R7236" s="97"/>
      <c r="S7236" s="97"/>
    </row>
    <row r="7237" spans="1:19" ht="22.5" x14ac:dyDescent="0.25">
      <c r="A7237" s="89" t="s">
        <v>15033</v>
      </c>
      <c r="B7237" s="89" t="s">
        <v>15004</v>
      </c>
      <c r="C7237" s="89"/>
      <c r="D7237" s="89" t="s">
        <v>133</v>
      </c>
      <c r="E7237" s="94" t="s">
        <v>14999</v>
      </c>
      <c r="F7237" s="95" t="s">
        <v>15000</v>
      </c>
      <c r="G7237" s="89" t="s">
        <v>648</v>
      </c>
      <c r="H7237" s="89" t="s">
        <v>12</v>
      </c>
      <c r="I7237" s="96">
        <v>1</v>
      </c>
      <c r="J7237" s="97">
        <v>5125223</v>
      </c>
      <c r="K7237" s="98">
        <f>J7237/H7237</f>
        <v>5125223</v>
      </c>
      <c r="L7237" s="99">
        <f>$L$8</f>
        <v>1.0815399999999999</v>
      </c>
      <c r="M7237" s="100">
        <f>$M$8</f>
        <v>1.0590999999999999</v>
      </c>
      <c r="N7237" s="101">
        <f>$N$8</f>
        <v>0.97811300000000001</v>
      </c>
      <c r="O7237" s="100">
        <f>$O$8</f>
        <v>1</v>
      </c>
      <c r="P7237" s="98">
        <f>K7237*L7237*M7237*N7237*O7237</f>
        <v>5742240.1500000004</v>
      </c>
      <c r="Q7237" s="97">
        <f>H7237*P7237</f>
        <v>5742240.1500000004</v>
      </c>
      <c r="R7237" s="97"/>
      <c r="S7237" s="97"/>
    </row>
    <row r="7238" spans="1:19" x14ac:dyDescent="0.25">
      <c r="A7238" s="72"/>
      <c r="B7238" s="77"/>
      <c r="C7238" s="77"/>
      <c r="D7238" s="77"/>
      <c r="E7238" s="76"/>
      <c r="F7238" s="76" t="s">
        <v>15034</v>
      </c>
      <c r="G7238" s="77"/>
      <c r="H7238" s="77"/>
      <c r="I7238" s="78"/>
      <c r="J7238" s="79">
        <f>J7239</f>
        <v>3683646</v>
      </c>
      <c r="K7238" s="98"/>
      <c r="L7238" s="99"/>
      <c r="M7238" s="100"/>
      <c r="N7238" s="101"/>
      <c r="O7238" s="100"/>
      <c r="P7238" s="98"/>
      <c r="Q7238" s="79">
        <f>Q7239</f>
        <v>4127114.89</v>
      </c>
      <c r="R7238" s="79">
        <f t="shared" ref="R7238:S7238" si="3815">R7239</f>
        <v>3503544.01</v>
      </c>
      <c r="S7238" s="79">
        <f t="shared" si="3815"/>
        <v>0</v>
      </c>
    </row>
    <row r="7239" spans="1:19" x14ac:dyDescent="0.25">
      <c r="A7239" s="82" t="s">
        <v>9595</v>
      </c>
      <c r="B7239" s="104"/>
      <c r="C7239" s="104"/>
      <c r="D7239" s="104"/>
      <c r="E7239" s="86"/>
      <c r="F7239" s="86" t="s">
        <v>398</v>
      </c>
      <c r="G7239" s="82"/>
      <c r="H7239" s="82"/>
      <c r="I7239" s="87"/>
      <c r="J7239" s="88">
        <f>SUM(J7240:J7280)</f>
        <v>3683646</v>
      </c>
      <c r="K7239" s="98"/>
      <c r="L7239" s="99"/>
      <c r="M7239" s="100"/>
      <c r="N7239" s="101"/>
      <c r="O7239" s="100"/>
      <c r="P7239" s="98"/>
      <c r="Q7239" s="88">
        <f>SUM(Q7240:Q7280)</f>
        <v>4127114.89</v>
      </c>
      <c r="R7239" s="88">
        <f t="shared" ref="R7239:S7239" si="3816">SUM(R7240:R7280)</f>
        <v>3503544.01</v>
      </c>
      <c r="S7239" s="88">
        <f t="shared" si="3816"/>
        <v>0</v>
      </c>
    </row>
    <row r="7240" spans="1:19" x14ac:dyDescent="0.25">
      <c r="A7240" s="89"/>
      <c r="B7240" s="90"/>
      <c r="C7240" s="90"/>
      <c r="D7240" s="91"/>
      <c r="E7240" s="92"/>
      <c r="F7240" s="92" t="s">
        <v>15036</v>
      </c>
      <c r="G7240" s="91"/>
      <c r="H7240" s="91"/>
      <c r="I7240" s="93">
        <v>1</v>
      </c>
      <c r="J7240" s="91"/>
      <c r="K7240" s="98"/>
      <c r="L7240" s="99"/>
      <c r="M7240" s="100"/>
      <c r="N7240" s="101"/>
      <c r="O7240" s="100"/>
      <c r="P7240" s="98"/>
      <c r="Q7240" s="91"/>
      <c r="R7240" s="91"/>
      <c r="S7240" s="91"/>
    </row>
    <row r="7241" spans="1:19" ht="22.5" x14ac:dyDescent="0.25">
      <c r="A7241" s="89" t="s">
        <v>15037</v>
      </c>
      <c r="B7241" s="89" t="s">
        <v>15038</v>
      </c>
      <c r="C7241" s="89"/>
      <c r="D7241" s="89" t="s">
        <v>12</v>
      </c>
      <c r="E7241" s="94" t="s">
        <v>137</v>
      </c>
      <c r="F7241" s="95" t="s">
        <v>694</v>
      </c>
      <c r="G7241" s="89" t="s">
        <v>37</v>
      </c>
      <c r="H7241" s="89" t="s">
        <v>6008</v>
      </c>
      <c r="I7241" s="96">
        <v>1</v>
      </c>
      <c r="J7241" s="97">
        <v>1166</v>
      </c>
      <c r="K7241" s="98">
        <f t="shared" ref="K7241:K7247" si="3817">J7241/H7241</f>
        <v>77733.33</v>
      </c>
      <c r="L7241" s="99">
        <f t="shared" ref="L7241:L7247" si="3818">$L$8</f>
        <v>1.0815399999999999</v>
      </c>
      <c r="M7241" s="100">
        <f t="shared" ref="M7241:M7247" si="3819">$M$8</f>
        <v>1.0590999999999999</v>
      </c>
      <c r="N7241" s="101">
        <f t="shared" ref="N7241:N7247" si="3820">$N$8</f>
        <v>0.97811300000000001</v>
      </c>
      <c r="O7241" s="100">
        <f t="shared" ref="O7241:O7247" si="3821">$O$8</f>
        <v>1</v>
      </c>
      <c r="P7241" s="98">
        <f t="shared" ref="P7241:P7247" si="3822">K7241*L7241*M7241*N7241*O7241</f>
        <v>87091.520000000004</v>
      </c>
      <c r="Q7241" s="97">
        <f t="shared" ref="Q7241:Q7247" si="3823">H7241*P7241</f>
        <v>1306.3699999999999</v>
      </c>
      <c r="R7241" s="97"/>
      <c r="S7241" s="97"/>
    </row>
    <row r="7242" spans="1:19" ht="22.5" x14ac:dyDescent="0.25">
      <c r="A7242" s="89" t="s">
        <v>15039</v>
      </c>
      <c r="B7242" s="89" t="s">
        <v>15038</v>
      </c>
      <c r="C7242" s="89"/>
      <c r="D7242" s="89" t="s">
        <v>24</v>
      </c>
      <c r="E7242" s="94" t="s">
        <v>688</v>
      </c>
      <c r="F7242" s="95" t="s">
        <v>689</v>
      </c>
      <c r="G7242" s="89" t="s">
        <v>37</v>
      </c>
      <c r="H7242" s="89" t="s">
        <v>15040</v>
      </c>
      <c r="I7242" s="96">
        <v>1</v>
      </c>
      <c r="J7242" s="97">
        <v>1256</v>
      </c>
      <c r="K7242" s="98">
        <f t="shared" si="3817"/>
        <v>56071.43</v>
      </c>
      <c r="L7242" s="99">
        <f t="shared" si="3818"/>
        <v>1.0815399999999999</v>
      </c>
      <c r="M7242" s="100">
        <f t="shared" si="3819"/>
        <v>1.0590999999999999</v>
      </c>
      <c r="N7242" s="101">
        <f t="shared" si="3820"/>
        <v>0.97811300000000001</v>
      </c>
      <c r="O7242" s="100">
        <f t="shared" si="3821"/>
        <v>1</v>
      </c>
      <c r="P7242" s="98">
        <f t="shared" si="3822"/>
        <v>62821.78</v>
      </c>
      <c r="Q7242" s="97">
        <f t="shared" si="3823"/>
        <v>1407.21</v>
      </c>
      <c r="R7242" s="97"/>
      <c r="S7242" s="97"/>
    </row>
    <row r="7243" spans="1:19" ht="22.5" x14ac:dyDescent="0.25">
      <c r="A7243" s="89" t="s">
        <v>15041</v>
      </c>
      <c r="B7243" s="89" t="s">
        <v>15038</v>
      </c>
      <c r="C7243" s="89"/>
      <c r="D7243" s="89" t="s">
        <v>30</v>
      </c>
      <c r="E7243" s="94" t="s">
        <v>31</v>
      </c>
      <c r="F7243" s="95" t="s">
        <v>32</v>
      </c>
      <c r="G7243" s="89" t="s">
        <v>27</v>
      </c>
      <c r="H7243" s="89" t="s">
        <v>15042</v>
      </c>
      <c r="I7243" s="96">
        <v>1</v>
      </c>
      <c r="J7243" s="97">
        <v>21236</v>
      </c>
      <c r="K7243" s="98">
        <f t="shared" si="3817"/>
        <v>557.66999999999996</v>
      </c>
      <c r="L7243" s="99">
        <f t="shared" si="3818"/>
        <v>1.0815399999999999</v>
      </c>
      <c r="M7243" s="100">
        <f t="shared" si="3819"/>
        <v>1.0590999999999999</v>
      </c>
      <c r="N7243" s="101">
        <f t="shared" si="3820"/>
        <v>0.97811300000000001</v>
      </c>
      <c r="O7243" s="100">
        <f t="shared" si="3821"/>
        <v>1</v>
      </c>
      <c r="P7243" s="98">
        <f t="shared" si="3822"/>
        <v>624.80999999999995</v>
      </c>
      <c r="Q7243" s="97">
        <f t="shared" si="3823"/>
        <v>23792.76</v>
      </c>
      <c r="R7243" s="97"/>
      <c r="S7243" s="97"/>
    </row>
    <row r="7244" spans="1:19" ht="22.5" x14ac:dyDescent="0.25">
      <c r="A7244" s="89" t="s">
        <v>15043</v>
      </c>
      <c r="B7244" s="89" t="s">
        <v>15038</v>
      </c>
      <c r="C7244" s="89"/>
      <c r="D7244" s="89" t="s">
        <v>34</v>
      </c>
      <c r="E7244" s="94" t="s">
        <v>44</v>
      </c>
      <c r="F7244" s="95" t="s">
        <v>15044</v>
      </c>
      <c r="G7244" s="89" t="s">
        <v>37</v>
      </c>
      <c r="H7244" s="89" t="s">
        <v>15045</v>
      </c>
      <c r="I7244" s="96">
        <v>1</v>
      </c>
      <c r="J7244" s="97">
        <v>33</v>
      </c>
      <c r="K7244" s="98">
        <f t="shared" si="3817"/>
        <v>8048.78</v>
      </c>
      <c r="L7244" s="99">
        <f t="shared" si="3818"/>
        <v>1.0815399999999999</v>
      </c>
      <c r="M7244" s="100">
        <f t="shared" si="3819"/>
        <v>1.0590999999999999</v>
      </c>
      <c r="N7244" s="101">
        <f t="shared" si="3820"/>
        <v>0.97811300000000001</v>
      </c>
      <c r="O7244" s="100">
        <f t="shared" si="3821"/>
        <v>1</v>
      </c>
      <c r="P7244" s="98">
        <f t="shared" si="3822"/>
        <v>9017.76</v>
      </c>
      <c r="Q7244" s="97">
        <f t="shared" si="3823"/>
        <v>36.97</v>
      </c>
      <c r="R7244" s="97"/>
      <c r="S7244" s="97"/>
    </row>
    <row r="7245" spans="1:19" x14ac:dyDescent="0.25">
      <c r="A7245" s="89" t="s">
        <v>15046</v>
      </c>
      <c r="B7245" s="89" t="s">
        <v>15038</v>
      </c>
      <c r="C7245" s="89"/>
      <c r="D7245" s="89" t="s">
        <v>40</v>
      </c>
      <c r="E7245" s="94" t="s">
        <v>711</v>
      </c>
      <c r="F7245" s="95" t="s">
        <v>3050</v>
      </c>
      <c r="G7245" s="89" t="s">
        <v>81</v>
      </c>
      <c r="H7245" s="89" t="s">
        <v>5527</v>
      </c>
      <c r="I7245" s="96">
        <v>1</v>
      </c>
      <c r="J7245" s="97">
        <v>4346</v>
      </c>
      <c r="K7245" s="98">
        <f t="shared" si="3817"/>
        <v>883.33</v>
      </c>
      <c r="L7245" s="99">
        <f t="shared" si="3818"/>
        <v>1.0815399999999999</v>
      </c>
      <c r="M7245" s="100">
        <f t="shared" si="3819"/>
        <v>1.0590999999999999</v>
      </c>
      <c r="N7245" s="101">
        <f t="shared" si="3820"/>
        <v>0.97811300000000001</v>
      </c>
      <c r="O7245" s="100">
        <f t="shared" si="3821"/>
        <v>1</v>
      </c>
      <c r="P7245" s="98">
        <f t="shared" si="3822"/>
        <v>989.67</v>
      </c>
      <c r="Q7245" s="97">
        <f t="shared" si="3823"/>
        <v>4869.18</v>
      </c>
      <c r="R7245" s="97"/>
      <c r="S7245" s="97"/>
    </row>
    <row r="7246" spans="1:19" ht="22.5" x14ac:dyDescent="0.25">
      <c r="A7246" s="89" t="s">
        <v>15047</v>
      </c>
      <c r="B7246" s="89" t="s">
        <v>15038</v>
      </c>
      <c r="C7246" s="89"/>
      <c r="D7246" s="89" t="s">
        <v>43</v>
      </c>
      <c r="E7246" s="94" t="s">
        <v>44</v>
      </c>
      <c r="F7246" s="95" t="s">
        <v>15048</v>
      </c>
      <c r="G7246" s="89" t="s">
        <v>37</v>
      </c>
      <c r="H7246" s="89" t="s">
        <v>15040</v>
      </c>
      <c r="I7246" s="96">
        <v>1</v>
      </c>
      <c r="J7246" s="97">
        <v>182</v>
      </c>
      <c r="K7246" s="98">
        <f t="shared" si="3817"/>
        <v>8125</v>
      </c>
      <c r="L7246" s="99">
        <f t="shared" si="3818"/>
        <v>1.0815399999999999</v>
      </c>
      <c r="M7246" s="100">
        <f t="shared" si="3819"/>
        <v>1.0590999999999999</v>
      </c>
      <c r="N7246" s="101">
        <f t="shared" si="3820"/>
        <v>0.97811300000000001</v>
      </c>
      <c r="O7246" s="100">
        <f t="shared" si="3821"/>
        <v>1</v>
      </c>
      <c r="P7246" s="98">
        <f t="shared" si="3822"/>
        <v>9103.16</v>
      </c>
      <c r="Q7246" s="97">
        <f t="shared" si="3823"/>
        <v>203.91</v>
      </c>
      <c r="R7246" s="97"/>
      <c r="S7246" s="97"/>
    </row>
    <row r="7247" spans="1:19" x14ac:dyDescent="0.25">
      <c r="A7247" s="89" t="s">
        <v>15049</v>
      </c>
      <c r="B7247" s="89" t="s">
        <v>15038</v>
      </c>
      <c r="C7247" s="89"/>
      <c r="D7247" s="89" t="s">
        <v>48</v>
      </c>
      <c r="E7247" s="94" t="s">
        <v>49</v>
      </c>
      <c r="F7247" s="95" t="s">
        <v>50</v>
      </c>
      <c r="G7247" s="89" t="s">
        <v>51</v>
      </c>
      <c r="H7247" s="89" t="s">
        <v>15050</v>
      </c>
      <c r="I7247" s="96">
        <v>1</v>
      </c>
      <c r="J7247" s="97">
        <v>2711</v>
      </c>
      <c r="K7247" s="98">
        <f t="shared" si="3817"/>
        <v>12102.68</v>
      </c>
      <c r="L7247" s="99">
        <f t="shared" si="3818"/>
        <v>1.0815399999999999</v>
      </c>
      <c r="M7247" s="100">
        <f t="shared" si="3819"/>
        <v>1.0590999999999999</v>
      </c>
      <c r="N7247" s="101">
        <f t="shared" si="3820"/>
        <v>0.97811300000000001</v>
      </c>
      <c r="O7247" s="100">
        <f t="shared" si="3821"/>
        <v>1</v>
      </c>
      <c r="P7247" s="98">
        <f t="shared" si="3822"/>
        <v>13559.7</v>
      </c>
      <c r="Q7247" s="97">
        <f t="shared" si="3823"/>
        <v>3037.37</v>
      </c>
      <c r="R7247" s="97"/>
      <c r="S7247" s="97"/>
    </row>
    <row r="7248" spans="1:19" x14ac:dyDescent="0.25">
      <c r="A7248" s="89"/>
      <c r="B7248" s="90"/>
      <c r="C7248" s="90"/>
      <c r="D7248" s="91"/>
      <c r="E7248" s="92"/>
      <c r="F7248" s="92" t="s">
        <v>15051</v>
      </c>
      <c r="G7248" s="91"/>
      <c r="H7248" s="91"/>
      <c r="I7248" s="93">
        <v>1</v>
      </c>
      <c r="J7248" s="91"/>
      <c r="K7248" s="98"/>
      <c r="L7248" s="99"/>
      <c r="M7248" s="100"/>
      <c r="N7248" s="101"/>
      <c r="O7248" s="100"/>
      <c r="P7248" s="98"/>
      <c r="Q7248" s="91"/>
      <c r="R7248" s="91"/>
      <c r="S7248" s="91"/>
    </row>
    <row r="7249" spans="1:19" ht="22.5" x14ac:dyDescent="0.25">
      <c r="A7249" s="89" t="s">
        <v>15052</v>
      </c>
      <c r="B7249" s="89" t="s">
        <v>15038</v>
      </c>
      <c r="C7249" s="89"/>
      <c r="D7249" s="89" t="s">
        <v>55</v>
      </c>
      <c r="E7249" s="94" t="s">
        <v>137</v>
      </c>
      <c r="F7249" s="95" t="s">
        <v>694</v>
      </c>
      <c r="G7249" s="89" t="s">
        <v>37</v>
      </c>
      <c r="H7249" s="89" t="s">
        <v>15053</v>
      </c>
      <c r="I7249" s="96">
        <v>1</v>
      </c>
      <c r="J7249" s="97">
        <v>1035</v>
      </c>
      <c r="K7249" s="98">
        <f t="shared" ref="K7249:K7255" si="3824">J7249/H7249</f>
        <v>77819.55</v>
      </c>
      <c r="L7249" s="99">
        <f t="shared" ref="L7249:L7255" si="3825">$L$8</f>
        <v>1.0815399999999999</v>
      </c>
      <c r="M7249" s="100">
        <f t="shared" ref="M7249:M7255" si="3826">$M$8</f>
        <v>1.0590999999999999</v>
      </c>
      <c r="N7249" s="101">
        <f t="shared" ref="N7249:N7255" si="3827">$N$8</f>
        <v>0.97811300000000001</v>
      </c>
      <c r="O7249" s="100">
        <f t="shared" ref="O7249:O7255" si="3828">$O$8</f>
        <v>1</v>
      </c>
      <c r="P7249" s="98">
        <f t="shared" ref="P7249:P7255" si="3829">K7249*L7249*M7249*N7249*O7249</f>
        <v>87188.12</v>
      </c>
      <c r="Q7249" s="97">
        <f t="shared" ref="Q7249:Q7255" si="3830">H7249*P7249</f>
        <v>1159.5999999999999</v>
      </c>
      <c r="R7249" s="97"/>
      <c r="S7249" s="97"/>
    </row>
    <row r="7250" spans="1:19" ht="22.5" x14ac:dyDescent="0.25">
      <c r="A7250" s="89" t="s">
        <v>15054</v>
      </c>
      <c r="B7250" s="89" t="s">
        <v>15038</v>
      </c>
      <c r="C7250" s="89"/>
      <c r="D7250" s="89" t="s">
        <v>58</v>
      </c>
      <c r="E7250" s="94" t="s">
        <v>688</v>
      </c>
      <c r="F7250" s="95" t="s">
        <v>689</v>
      </c>
      <c r="G7250" s="89" t="s">
        <v>37</v>
      </c>
      <c r="H7250" s="89" t="s">
        <v>15055</v>
      </c>
      <c r="I7250" s="96">
        <v>1</v>
      </c>
      <c r="J7250" s="97">
        <v>1807</v>
      </c>
      <c r="K7250" s="98">
        <f t="shared" si="3824"/>
        <v>56118.01</v>
      </c>
      <c r="L7250" s="99">
        <f t="shared" si="3825"/>
        <v>1.0815399999999999</v>
      </c>
      <c r="M7250" s="100">
        <f t="shared" si="3826"/>
        <v>1.0590999999999999</v>
      </c>
      <c r="N7250" s="101">
        <f t="shared" si="3827"/>
        <v>0.97811300000000001</v>
      </c>
      <c r="O7250" s="100">
        <f t="shared" si="3828"/>
        <v>1</v>
      </c>
      <c r="P7250" s="98">
        <f t="shared" si="3829"/>
        <v>62873.96</v>
      </c>
      <c r="Q7250" s="97">
        <f t="shared" si="3830"/>
        <v>2024.54</v>
      </c>
      <c r="R7250" s="97"/>
      <c r="S7250" s="97"/>
    </row>
    <row r="7251" spans="1:19" ht="22.5" x14ac:dyDescent="0.25">
      <c r="A7251" s="89" t="s">
        <v>15056</v>
      </c>
      <c r="B7251" s="89" t="s">
        <v>15038</v>
      </c>
      <c r="C7251" s="89"/>
      <c r="D7251" s="89" t="s">
        <v>60</v>
      </c>
      <c r="E7251" s="94" t="s">
        <v>15057</v>
      </c>
      <c r="F7251" s="95" t="s">
        <v>15058</v>
      </c>
      <c r="G7251" s="89" t="s">
        <v>27</v>
      </c>
      <c r="H7251" s="89" t="s">
        <v>15059</v>
      </c>
      <c r="I7251" s="96">
        <v>1</v>
      </c>
      <c r="J7251" s="97">
        <v>10360</v>
      </c>
      <c r="K7251" s="98">
        <f t="shared" si="3824"/>
        <v>458.2</v>
      </c>
      <c r="L7251" s="99">
        <f t="shared" si="3825"/>
        <v>1.0815399999999999</v>
      </c>
      <c r="M7251" s="100">
        <f t="shared" si="3826"/>
        <v>1.0590999999999999</v>
      </c>
      <c r="N7251" s="101">
        <f t="shared" si="3827"/>
        <v>0.97811300000000001</v>
      </c>
      <c r="O7251" s="100">
        <f t="shared" si="3828"/>
        <v>1</v>
      </c>
      <c r="P7251" s="98">
        <f t="shared" si="3829"/>
        <v>513.36</v>
      </c>
      <c r="Q7251" s="97">
        <f t="shared" si="3830"/>
        <v>11607.07</v>
      </c>
      <c r="R7251" s="97"/>
      <c r="S7251" s="97"/>
    </row>
    <row r="7252" spans="1:19" ht="22.5" x14ac:dyDescent="0.25">
      <c r="A7252" s="89" t="s">
        <v>15060</v>
      </c>
      <c r="B7252" s="89" t="s">
        <v>15038</v>
      </c>
      <c r="C7252" s="89"/>
      <c r="D7252" s="89" t="s">
        <v>65</v>
      </c>
      <c r="E7252" s="94" t="s">
        <v>44</v>
      </c>
      <c r="F7252" s="95" t="s">
        <v>15044</v>
      </c>
      <c r="G7252" s="89" t="s">
        <v>37</v>
      </c>
      <c r="H7252" s="89" t="s">
        <v>15061</v>
      </c>
      <c r="I7252" s="96">
        <v>1</v>
      </c>
      <c r="J7252" s="97">
        <v>33</v>
      </c>
      <c r="K7252" s="98">
        <f t="shared" si="3824"/>
        <v>7857.14</v>
      </c>
      <c r="L7252" s="99">
        <f t="shared" si="3825"/>
        <v>1.0815399999999999</v>
      </c>
      <c r="M7252" s="100">
        <f t="shared" si="3826"/>
        <v>1.0590999999999999</v>
      </c>
      <c r="N7252" s="101">
        <f t="shared" si="3827"/>
        <v>0.97811300000000001</v>
      </c>
      <c r="O7252" s="100">
        <f t="shared" si="3828"/>
        <v>1</v>
      </c>
      <c r="P7252" s="98">
        <f t="shared" si="3829"/>
        <v>8803.0499999999993</v>
      </c>
      <c r="Q7252" s="97">
        <f t="shared" si="3830"/>
        <v>36.97</v>
      </c>
      <c r="R7252" s="97"/>
      <c r="S7252" s="97"/>
    </row>
    <row r="7253" spans="1:19" x14ac:dyDescent="0.25">
      <c r="A7253" s="89" t="s">
        <v>15062</v>
      </c>
      <c r="B7253" s="89" t="s">
        <v>15038</v>
      </c>
      <c r="C7253" s="89"/>
      <c r="D7253" s="89" t="s">
        <v>68</v>
      </c>
      <c r="E7253" s="94" t="s">
        <v>711</v>
      </c>
      <c r="F7253" s="95" t="s">
        <v>3050</v>
      </c>
      <c r="G7253" s="89" t="s">
        <v>81</v>
      </c>
      <c r="H7253" s="89" t="s">
        <v>7154</v>
      </c>
      <c r="I7253" s="96">
        <v>1</v>
      </c>
      <c r="J7253" s="97">
        <v>4452</v>
      </c>
      <c r="K7253" s="98">
        <f t="shared" si="3824"/>
        <v>883.33</v>
      </c>
      <c r="L7253" s="99">
        <f t="shared" si="3825"/>
        <v>1.0815399999999999</v>
      </c>
      <c r="M7253" s="100">
        <f t="shared" si="3826"/>
        <v>1.0590999999999999</v>
      </c>
      <c r="N7253" s="101">
        <f t="shared" si="3827"/>
        <v>0.97811300000000001</v>
      </c>
      <c r="O7253" s="100">
        <f t="shared" si="3828"/>
        <v>1</v>
      </c>
      <c r="P7253" s="98">
        <f t="shared" si="3829"/>
        <v>989.67</v>
      </c>
      <c r="Q7253" s="97">
        <f t="shared" si="3830"/>
        <v>4987.9399999999996</v>
      </c>
      <c r="R7253" s="97"/>
      <c r="S7253" s="97"/>
    </row>
    <row r="7254" spans="1:19" ht="22.5" x14ac:dyDescent="0.25">
      <c r="A7254" s="89" t="s">
        <v>15063</v>
      </c>
      <c r="B7254" s="89" t="s">
        <v>15038</v>
      </c>
      <c r="C7254" s="89"/>
      <c r="D7254" s="89" t="s">
        <v>70</v>
      </c>
      <c r="E7254" s="94" t="s">
        <v>44</v>
      </c>
      <c r="F7254" s="95" t="s">
        <v>15048</v>
      </c>
      <c r="G7254" s="89" t="s">
        <v>37</v>
      </c>
      <c r="H7254" s="89" t="s">
        <v>15055</v>
      </c>
      <c r="I7254" s="96">
        <v>1</v>
      </c>
      <c r="J7254" s="97">
        <v>261</v>
      </c>
      <c r="K7254" s="98">
        <f t="shared" si="3824"/>
        <v>8105.59</v>
      </c>
      <c r="L7254" s="99">
        <f t="shared" si="3825"/>
        <v>1.0815399999999999</v>
      </c>
      <c r="M7254" s="100">
        <f t="shared" si="3826"/>
        <v>1.0590999999999999</v>
      </c>
      <c r="N7254" s="101">
        <f t="shared" si="3827"/>
        <v>0.97811300000000001</v>
      </c>
      <c r="O7254" s="100">
        <f t="shared" si="3828"/>
        <v>1</v>
      </c>
      <c r="P7254" s="98">
        <f t="shared" si="3829"/>
        <v>9081.41</v>
      </c>
      <c r="Q7254" s="97">
        <f t="shared" si="3830"/>
        <v>292.42</v>
      </c>
      <c r="R7254" s="97"/>
      <c r="S7254" s="97"/>
    </row>
    <row r="7255" spans="1:19" x14ac:dyDescent="0.25">
      <c r="A7255" s="89" t="s">
        <v>15064</v>
      </c>
      <c r="B7255" s="89" t="s">
        <v>15038</v>
      </c>
      <c r="C7255" s="89"/>
      <c r="D7255" s="89" t="s">
        <v>73</v>
      </c>
      <c r="E7255" s="94" t="s">
        <v>49</v>
      </c>
      <c r="F7255" s="95" t="s">
        <v>50</v>
      </c>
      <c r="G7255" s="89" t="s">
        <v>51</v>
      </c>
      <c r="H7255" s="89" t="s">
        <v>15065</v>
      </c>
      <c r="I7255" s="96">
        <v>1</v>
      </c>
      <c r="J7255" s="97">
        <v>3895</v>
      </c>
      <c r="K7255" s="98">
        <f t="shared" si="3824"/>
        <v>12096.27</v>
      </c>
      <c r="L7255" s="99">
        <f t="shared" si="3825"/>
        <v>1.0815399999999999</v>
      </c>
      <c r="M7255" s="100">
        <f t="shared" si="3826"/>
        <v>1.0590999999999999</v>
      </c>
      <c r="N7255" s="101">
        <f t="shared" si="3827"/>
        <v>0.97811300000000001</v>
      </c>
      <c r="O7255" s="100">
        <f t="shared" si="3828"/>
        <v>1</v>
      </c>
      <c r="P7255" s="98">
        <f t="shared" si="3829"/>
        <v>13552.52</v>
      </c>
      <c r="Q7255" s="97">
        <f t="shared" si="3830"/>
        <v>4363.91</v>
      </c>
      <c r="R7255" s="97"/>
      <c r="S7255" s="97"/>
    </row>
    <row r="7256" spans="1:19" x14ac:dyDescent="0.25">
      <c r="A7256" s="89"/>
      <c r="B7256" s="90"/>
      <c r="C7256" s="90"/>
      <c r="D7256" s="91"/>
      <c r="E7256" s="92"/>
      <c r="F7256" s="92" t="s">
        <v>15066</v>
      </c>
      <c r="G7256" s="91"/>
      <c r="H7256" s="91"/>
      <c r="I7256" s="93">
        <v>1</v>
      </c>
      <c r="J7256" s="91"/>
      <c r="K7256" s="98"/>
      <c r="L7256" s="99"/>
      <c r="M7256" s="100"/>
      <c r="N7256" s="101"/>
      <c r="O7256" s="100"/>
      <c r="P7256" s="98"/>
      <c r="Q7256" s="91"/>
      <c r="R7256" s="91"/>
      <c r="S7256" s="91"/>
    </row>
    <row r="7257" spans="1:19" x14ac:dyDescent="0.25">
      <c r="A7257" s="89" t="s">
        <v>15067</v>
      </c>
      <c r="B7257" s="89" t="s">
        <v>15038</v>
      </c>
      <c r="C7257" s="89"/>
      <c r="D7257" s="89" t="s">
        <v>75</v>
      </c>
      <c r="E7257" s="94" t="s">
        <v>570</v>
      </c>
      <c r="F7257" s="95" t="s">
        <v>571</v>
      </c>
      <c r="G7257" s="89" t="s">
        <v>51</v>
      </c>
      <c r="H7257" s="89" t="s">
        <v>2077</v>
      </c>
      <c r="I7257" s="96">
        <v>1</v>
      </c>
      <c r="J7257" s="97">
        <v>3638</v>
      </c>
      <c r="K7257" s="98">
        <f t="shared" ref="K7257:K7265" si="3831">J7257/H7257</f>
        <v>151583.32999999999</v>
      </c>
      <c r="L7257" s="99">
        <f t="shared" ref="L7257:L7265" si="3832">$L$8</f>
        <v>1.0815399999999999</v>
      </c>
      <c r="M7257" s="100">
        <f t="shared" ref="M7257:M7265" si="3833">$M$8</f>
        <v>1.0590999999999999</v>
      </c>
      <c r="N7257" s="101">
        <f t="shared" ref="N7257:N7265" si="3834">$N$8</f>
        <v>0.97811300000000001</v>
      </c>
      <c r="O7257" s="100">
        <f t="shared" ref="O7257:O7265" si="3835">$O$8</f>
        <v>1</v>
      </c>
      <c r="P7257" s="98">
        <f t="shared" ref="P7257:P7265" si="3836">K7257*L7257*M7257*N7257*O7257</f>
        <v>169832.2</v>
      </c>
      <c r="Q7257" s="97">
        <f t="shared" ref="Q7257:Q7265" si="3837">H7257*P7257</f>
        <v>4075.97</v>
      </c>
      <c r="R7257" s="97"/>
      <c r="S7257" s="97"/>
    </row>
    <row r="7258" spans="1:19" x14ac:dyDescent="0.25">
      <c r="A7258" s="89" t="s">
        <v>15068</v>
      </c>
      <c r="B7258" s="89" t="s">
        <v>15038</v>
      </c>
      <c r="C7258" s="89"/>
      <c r="D7258" s="89" t="s">
        <v>87</v>
      </c>
      <c r="E7258" s="94" t="s">
        <v>574</v>
      </c>
      <c r="F7258" s="95" t="s">
        <v>575</v>
      </c>
      <c r="G7258" s="89" t="s">
        <v>81</v>
      </c>
      <c r="H7258" s="89" t="s">
        <v>2079</v>
      </c>
      <c r="I7258" s="96">
        <v>1</v>
      </c>
      <c r="J7258" s="97">
        <v>9373</v>
      </c>
      <c r="K7258" s="98">
        <f t="shared" si="3831"/>
        <v>3828.84</v>
      </c>
      <c r="L7258" s="99">
        <f t="shared" si="3832"/>
        <v>1.0815399999999999</v>
      </c>
      <c r="M7258" s="100">
        <f t="shared" si="3833"/>
        <v>1.0590999999999999</v>
      </c>
      <c r="N7258" s="101">
        <f t="shared" si="3834"/>
        <v>0.97811300000000001</v>
      </c>
      <c r="O7258" s="100">
        <f t="shared" si="3835"/>
        <v>1</v>
      </c>
      <c r="P7258" s="98">
        <f t="shared" si="3836"/>
        <v>4289.79</v>
      </c>
      <c r="Q7258" s="97">
        <f t="shared" si="3837"/>
        <v>10501.41</v>
      </c>
      <c r="R7258" s="97"/>
      <c r="S7258" s="97"/>
    </row>
    <row r="7259" spans="1:19" ht="22.5" x14ac:dyDescent="0.25">
      <c r="A7259" s="89" t="s">
        <v>15069</v>
      </c>
      <c r="B7259" s="89" t="s">
        <v>15038</v>
      </c>
      <c r="C7259" s="89"/>
      <c r="D7259" s="89" t="s">
        <v>89</v>
      </c>
      <c r="E7259" s="94" t="s">
        <v>6374</v>
      </c>
      <c r="F7259" s="95" t="s">
        <v>6375</v>
      </c>
      <c r="G7259" s="89" t="s">
        <v>51</v>
      </c>
      <c r="H7259" s="89" t="s">
        <v>15070</v>
      </c>
      <c r="I7259" s="96">
        <v>1</v>
      </c>
      <c r="J7259" s="97">
        <v>47065</v>
      </c>
      <c r="K7259" s="98">
        <f t="shared" si="3831"/>
        <v>416504.42</v>
      </c>
      <c r="L7259" s="99">
        <f t="shared" si="3832"/>
        <v>1.0815399999999999</v>
      </c>
      <c r="M7259" s="100">
        <f t="shared" si="3833"/>
        <v>1.0590999999999999</v>
      </c>
      <c r="N7259" s="101">
        <f t="shared" si="3834"/>
        <v>0.97811300000000001</v>
      </c>
      <c r="O7259" s="100">
        <f t="shared" si="3835"/>
        <v>1</v>
      </c>
      <c r="P7259" s="98">
        <f t="shared" si="3836"/>
        <v>466646.7</v>
      </c>
      <c r="Q7259" s="97">
        <f t="shared" si="3837"/>
        <v>52731.08</v>
      </c>
      <c r="R7259" s="97"/>
      <c r="S7259" s="97"/>
    </row>
    <row r="7260" spans="1:19" x14ac:dyDescent="0.25">
      <c r="A7260" s="89" t="s">
        <v>15071</v>
      </c>
      <c r="B7260" s="89" t="s">
        <v>15038</v>
      </c>
      <c r="C7260" s="89"/>
      <c r="D7260" s="89" t="s">
        <v>90</v>
      </c>
      <c r="E7260" s="94" t="s">
        <v>586</v>
      </c>
      <c r="F7260" s="95" t="s">
        <v>587</v>
      </c>
      <c r="G7260" s="89" t="s">
        <v>81</v>
      </c>
      <c r="H7260" s="89" t="s">
        <v>15072</v>
      </c>
      <c r="I7260" s="96">
        <v>1</v>
      </c>
      <c r="J7260" s="97">
        <v>59234</v>
      </c>
      <c r="K7260" s="98">
        <f t="shared" si="3831"/>
        <v>5164.4799999999996</v>
      </c>
      <c r="L7260" s="99">
        <f t="shared" si="3832"/>
        <v>1.0815399999999999</v>
      </c>
      <c r="M7260" s="100">
        <f t="shared" si="3833"/>
        <v>1.0590999999999999</v>
      </c>
      <c r="N7260" s="101">
        <f t="shared" si="3834"/>
        <v>0.97811300000000001</v>
      </c>
      <c r="O7260" s="100">
        <f t="shared" si="3835"/>
        <v>1</v>
      </c>
      <c r="P7260" s="98">
        <f t="shared" si="3836"/>
        <v>5786.22</v>
      </c>
      <c r="Q7260" s="97">
        <f t="shared" si="3837"/>
        <v>66365.05</v>
      </c>
      <c r="R7260" s="97"/>
      <c r="S7260" s="97"/>
    </row>
    <row r="7261" spans="1:19" ht="22.5" x14ac:dyDescent="0.25">
      <c r="A7261" s="89" t="s">
        <v>15073</v>
      </c>
      <c r="B7261" s="89" t="s">
        <v>15038</v>
      </c>
      <c r="C7261" s="89"/>
      <c r="D7261" s="89" t="s">
        <v>91</v>
      </c>
      <c r="E7261" s="94" t="s">
        <v>742</v>
      </c>
      <c r="F7261" s="95" t="s">
        <v>743</v>
      </c>
      <c r="G7261" s="89" t="s">
        <v>502</v>
      </c>
      <c r="H7261" s="89" t="s">
        <v>15074</v>
      </c>
      <c r="I7261" s="96">
        <v>1</v>
      </c>
      <c r="J7261" s="97">
        <v>4238</v>
      </c>
      <c r="K7261" s="98">
        <f t="shared" si="3831"/>
        <v>33401.64</v>
      </c>
      <c r="L7261" s="99">
        <f t="shared" si="3832"/>
        <v>1.0815399999999999</v>
      </c>
      <c r="M7261" s="100">
        <f t="shared" si="3833"/>
        <v>1.0590999999999999</v>
      </c>
      <c r="N7261" s="101">
        <f t="shared" si="3834"/>
        <v>0.97811300000000001</v>
      </c>
      <c r="O7261" s="100">
        <f t="shared" si="3835"/>
        <v>1</v>
      </c>
      <c r="P7261" s="98">
        <f t="shared" si="3836"/>
        <v>37422.81</v>
      </c>
      <c r="Q7261" s="97">
        <f t="shared" si="3837"/>
        <v>4748.21</v>
      </c>
      <c r="R7261" s="97"/>
      <c r="S7261" s="97"/>
    </row>
    <row r="7262" spans="1:19" ht="22.5" x14ac:dyDescent="0.25">
      <c r="A7262" s="89" t="s">
        <v>15075</v>
      </c>
      <c r="B7262" s="89" t="s">
        <v>15038</v>
      </c>
      <c r="C7262" s="89"/>
      <c r="D7262" s="89" t="s">
        <v>101</v>
      </c>
      <c r="E7262" s="94" t="s">
        <v>734</v>
      </c>
      <c r="F7262" s="95" t="s">
        <v>15076</v>
      </c>
      <c r="G7262" s="89" t="s">
        <v>502</v>
      </c>
      <c r="H7262" s="89" t="s">
        <v>15077</v>
      </c>
      <c r="I7262" s="96">
        <v>1</v>
      </c>
      <c r="J7262" s="97">
        <v>5528</v>
      </c>
      <c r="K7262" s="98">
        <f t="shared" si="3831"/>
        <v>33357.47</v>
      </c>
      <c r="L7262" s="99">
        <f t="shared" si="3832"/>
        <v>1.0815399999999999</v>
      </c>
      <c r="M7262" s="100">
        <f t="shared" si="3833"/>
        <v>1.0590999999999999</v>
      </c>
      <c r="N7262" s="101">
        <f t="shared" si="3834"/>
        <v>0.97811300000000001</v>
      </c>
      <c r="O7262" s="100">
        <f t="shared" si="3835"/>
        <v>1</v>
      </c>
      <c r="P7262" s="98">
        <f t="shared" si="3836"/>
        <v>37373.32</v>
      </c>
      <c r="Q7262" s="97">
        <f t="shared" si="3837"/>
        <v>6193.51</v>
      </c>
      <c r="R7262" s="97"/>
      <c r="S7262" s="97"/>
    </row>
    <row r="7263" spans="1:19" ht="22.5" x14ac:dyDescent="0.25">
      <c r="A7263" s="89" t="s">
        <v>15078</v>
      </c>
      <c r="B7263" s="89" t="s">
        <v>15038</v>
      </c>
      <c r="C7263" s="89"/>
      <c r="D7263" s="89" t="s">
        <v>106</v>
      </c>
      <c r="E7263" s="94" t="s">
        <v>738</v>
      </c>
      <c r="F7263" s="95" t="s">
        <v>739</v>
      </c>
      <c r="G7263" s="89" t="s">
        <v>502</v>
      </c>
      <c r="H7263" s="89" t="s">
        <v>15079</v>
      </c>
      <c r="I7263" s="96">
        <v>1</v>
      </c>
      <c r="J7263" s="97">
        <v>1349</v>
      </c>
      <c r="K7263" s="98">
        <f t="shared" si="3831"/>
        <v>33399.360000000001</v>
      </c>
      <c r="L7263" s="99">
        <f t="shared" si="3832"/>
        <v>1.0815399999999999</v>
      </c>
      <c r="M7263" s="100">
        <f t="shared" si="3833"/>
        <v>1.0590999999999999</v>
      </c>
      <c r="N7263" s="101">
        <f t="shared" si="3834"/>
        <v>0.97811300000000001</v>
      </c>
      <c r="O7263" s="100">
        <f t="shared" si="3835"/>
        <v>1</v>
      </c>
      <c r="P7263" s="98">
        <f t="shared" si="3836"/>
        <v>37420.25</v>
      </c>
      <c r="Q7263" s="97">
        <f t="shared" si="3837"/>
        <v>1511.4</v>
      </c>
      <c r="R7263" s="97"/>
      <c r="S7263" s="97"/>
    </row>
    <row r="7264" spans="1:19" x14ac:dyDescent="0.25">
      <c r="A7264" s="89" t="s">
        <v>15080</v>
      </c>
      <c r="B7264" s="89" t="s">
        <v>15038</v>
      </c>
      <c r="C7264" s="89"/>
      <c r="D7264" s="89" t="s">
        <v>107</v>
      </c>
      <c r="E7264" s="94" t="s">
        <v>5561</v>
      </c>
      <c r="F7264" s="95" t="s">
        <v>5689</v>
      </c>
      <c r="G7264" s="89" t="s">
        <v>502</v>
      </c>
      <c r="H7264" s="89" t="s">
        <v>15081</v>
      </c>
      <c r="I7264" s="96">
        <v>1</v>
      </c>
      <c r="J7264" s="97">
        <v>1248</v>
      </c>
      <c r="K7264" s="98">
        <f t="shared" si="3831"/>
        <v>33458.449999999997</v>
      </c>
      <c r="L7264" s="99">
        <f t="shared" si="3832"/>
        <v>1.0815399999999999</v>
      </c>
      <c r="M7264" s="100">
        <f t="shared" si="3833"/>
        <v>1.0590999999999999</v>
      </c>
      <c r="N7264" s="101">
        <f t="shared" si="3834"/>
        <v>0.97811300000000001</v>
      </c>
      <c r="O7264" s="100">
        <f t="shared" si="3835"/>
        <v>1</v>
      </c>
      <c r="P7264" s="98">
        <f t="shared" si="3836"/>
        <v>37486.46</v>
      </c>
      <c r="Q7264" s="97">
        <f t="shared" si="3837"/>
        <v>1398.24</v>
      </c>
      <c r="R7264" s="97"/>
      <c r="S7264" s="97"/>
    </row>
    <row r="7265" spans="1:19" x14ac:dyDescent="0.25">
      <c r="A7265" s="89" t="s">
        <v>15082</v>
      </c>
      <c r="B7265" s="89" t="s">
        <v>15038</v>
      </c>
      <c r="C7265" s="89"/>
      <c r="D7265" s="89" t="s">
        <v>108</v>
      </c>
      <c r="E7265" s="94" t="s">
        <v>819</v>
      </c>
      <c r="F7265" s="95" t="s">
        <v>820</v>
      </c>
      <c r="G7265" s="89" t="s">
        <v>502</v>
      </c>
      <c r="H7265" s="89" t="s">
        <v>15083</v>
      </c>
      <c r="I7265" s="96">
        <v>1</v>
      </c>
      <c r="J7265" s="97">
        <v>9647</v>
      </c>
      <c r="K7265" s="98">
        <f t="shared" si="3831"/>
        <v>165500.09</v>
      </c>
      <c r="L7265" s="99">
        <f t="shared" si="3832"/>
        <v>1.0815399999999999</v>
      </c>
      <c r="M7265" s="100">
        <f t="shared" si="3833"/>
        <v>1.0590999999999999</v>
      </c>
      <c r="N7265" s="101">
        <f t="shared" si="3834"/>
        <v>0.97811300000000001</v>
      </c>
      <c r="O7265" s="100">
        <f t="shared" si="3835"/>
        <v>1</v>
      </c>
      <c r="P7265" s="98">
        <f t="shared" si="3836"/>
        <v>185424.37</v>
      </c>
      <c r="Q7265" s="97">
        <f t="shared" si="3837"/>
        <v>10808.39</v>
      </c>
      <c r="R7265" s="97"/>
      <c r="S7265" s="97"/>
    </row>
    <row r="7266" spans="1:19" x14ac:dyDescent="0.25">
      <c r="A7266" s="89"/>
      <c r="B7266" s="90"/>
      <c r="C7266" s="90"/>
      <c r="D7266" s="91"/>
      <c r="E7266" s="92"/>
      <c r="F7266" s="92" t="s">
        <v>15084</v>
      </c>
      <c r="G7266" s="91"/>
      <c r="H7266" s="91"/>
      <c r="I7266" s="93">
        <v>1</v>
      </c>
      <c r="J7266" s="91"/>
      <c r="K7266" s="98"/>
      <c r="L7266" s="99"/>
      <c r="M7266" s="100"/>
      <c r="N7266" s="101"/>
      <c r="O7266" s="100"/>
      <c r="P7266" s="98"/>
      <c r="Q7266" s="91"/>
      <c r="R7266" s="91"/>
      <c r="S7266" s="91"/>
    </row>
    <row r="7267" spans="1:19" x14ac:dyDescent="0.25">
      <c r="A7267" s="89" t="s">
        <v>15085</v>
      </c>
      <c r="B7267" s="89" t="s">
        <v>15038</v>
      </c>
      <c r="C7267" s="89"/>
      <c r="D7267" s="89" t="s">
        <v>109</v>
      </c>
      <c r="E7267" s="94" t="s">
        <v>570</v>
      </c>
      <c r="F7267" s="95" t="s">
        <v>571</v>
      </c>
      <c r="G7267" s="89" t="s">
        <v>51</v>
      </c>
      <c r="H7267" s="89" t="s">
        <v>15086</v>
      </c>
      <c r="I7267" s="96">
        <v>1</v>
      </c>
      <c r="J7267" s="97">
        <v>1105</v>
      </c>
      <c r="K7267" s="98">
        <f t="shared" ref="K7267:K7272" si="3838">J7267/H7267</f>
        <v>151369.85999999999</v>
      </c>
      <c r="L7267" s="99">
        <f t="shared" ref="L7267:L7272" si="3839">$L$8</f>
        <v>1.0815399999999999</v>
      </c>
      <c r="M7267" s="100">
        <f t="shared" ref="M7267:M7272" si="3840">$M$8</f>
        <v>1.0590999999999999</v>
      </c>
      <c r="N7267" s="101">
        <f t="shared" ref="N7267:N7272" si="3841">$N$8</f>
        <v>0.97811300000000001</v>
      </c>
      <c r="O7267" s="100">
        <f t="shared" ref="O7267:O7272" si="3842">$O$8</f>
        <v>1</v>
      </c>
      <c r="P7267" s="98">
        <f t="shared" ref="P7267:P7272" si="3843">K7267*L7267*M7267*N7267*O7267</f>
        <v>169593.03</v>
      </c>
      <c r="Q7267" s="97">
        <f t="shared" ref="Q7267:Q7272" si="3844">H7267*P7267</f>
        <v>1238.03</v>
      </c>
      <c r="R7267" s="97"/>
      <c r="S7267" s="97"/>
    </row>
    <row r="7268" spans="1:19" x14ac:dyDescent="0.25">
      <c r="A7268" s="89" t="s">
        <v>15087</v>
      </c>
      <c r="B7268" s="89" t="s">
        <v>15038</v>
      </c>
      <c r="C7268" s="89"/>
      <c r="D7268" s="89" t="s">
        <v>122</v>
      </c>
      <c r="E7268" s="94" t="s">
        <v>574</v>
      </c>
      <c r="F7268" s="95" t="s">
        <v>575</v>
      </c>
      <c r="G7268" s="89" t="s">
        <v>81</v>
      </c>
      <c r="H7268" s="89" t="s">
        <v>8783</v>
      </c>
      <c r="I7268" s="96">
        <v>1</v>
      </c>
      <c r="J7268" s="97">
        <v>2851</v>
      </c>
      <c r="K7268" s="98">
        <f t="shared" si="3838"/>
        <v>3828.9</v>
      </c>
      <c r="L7268" s="99">
        <f t="shared" si="3839"/>
        <v>1.0815399999999999</v>
      </c>
      <c r="M7268" s="100">
        <f t="shared" si="3840"/>
        <v>1.0590999999999999</v>
      </c>
      <c r="N7268" s="101">
        <f t="shared" si="3841"/>
        <v>0.97811300000000001</v>
      </c>
      <c r="O7268" s="100">
        <f t="shared" si="3842"/>
        <v>1</v>
      </c>
      <c r="P7268" s="98">
        <f t="shared" si="3843"/>
        <v>4289.8500000000004</v>
      </c>
      <c r="Q7268" s="97">
        <f t="shared" si="3844"/>
        <v>3194.22</v>
      </c>
      <c r="R7268" s="97"/>
      <c r="S7268" s="97"/>
    </row>
    <row r="7269" spans="1:19" ht="22.5" x14ac:dyDescent="0.25">
      <c r="A7269" s="89" t="s">
        <v>15088</v>
      </c>
      <c r="B7269" s="89" t="s">
        <v>15038</v>
      </c>
      <c r="C7269" s="89"/>
      <c r="D7269" s="89" t="s">
        <v>126</v>
      </c>
      <c r="E7269" s="94" t="s">
        <v>15089</v>
      </c>
      <c r="F7269" s="95" t="s">
        <v>15090</v>
      </c>
      <c r="G7269" s="89" t="s">
        <v>51</v>
      </c>
      <c r="H7269" s="89" t="s">
        <v>15091</v>
      </c>
      <c r="I7269" s="96">
        <v>1</v>
      </c>
      <c r="J7269" s="97">
        <v>27089</v>
      </c>
      <c r="K7269" s="98">
        <f t="shared" si="3838"/>
        <v>288795.31</v>
      </c>
      <c r="L7269" s="99">
        <f t="shared" si="3839"/>
        <v>1.0815399999999999</v>
      </c>
      <c r="M7269" s="100">
        <f t="shared" si="3840"/>
        <v>1.0590999999999999</v>
      </c>
      <c r="N7269" s="101">
        <f t="shared" si="3841"/>
        <v>0.97811300000000001</v>
      </c>
      <c r="O7269" s="100">
        <f t="shared" si="3842"/>
        <v>1</v>
      </c>
      <c r="P7269" s="98">
        <f t="shared" si="3843"/>
        <v>323562.90000000002</v>
      </c>
      <c r="Q7269" s="97">
        <f t="shared" si="3844"/>
        <v>30350.2</v>
      </c>
      <c r="R7269" s="97"/>
      <c r="S7269" s="97"/>
    </row>
    <row r="7270" spans="1:19" x14ac:dyDescent="0.25">
      <c r="A7270" s="89" t="s">
        <v>15092</v>
      </c>
      <c r="B7270" s="89" t="s">
        <v>15038</v>
      </c>
      <c r="C7270" s="89"/>
      <c r="D7270" s="89" t="s">
        <v>124</v>
      </c>
      <c r="E7270" s="94" t="s">
        <v>586</v>
      </c>
      <c r="F7270" s="95" t="s">
        <v>587</v>
      </c>
      <c r="G7270" s="89" t="s">
        <v>81</v>
      </c>
      <c r="H7270" s="89" t="s">
        <v>15093</v>
      </c>
      <c r="I7270" s="96">
        <v>1</v>
      </c>
      <c r="J7270" s="97">
        <v>49412</v>
      </c>
      <c r="K7270" s="98">
        <f t="shared" si="3838"/>
        <v>5164.51</v>
      </c>
      <c r="L7270" s="99">
        <f t="shared" si="3839"/>
        <v>1.0815399999999999</v>
      </c>
      <c r="M7270" s="100">
        <f t="shared" si="3840"/>
        <v>1.0590999999999999</v>
      </c>
      <c r="N7270" s="101">
        <f t="shared" si="3841"/>
        <v>0.97811300000000001</v>
      </c>
      <c r="O7270" s="100">
        <f t="shared" si="3842"/>
        <v>1</v>
      </c>
      <c r="P7270" s="98">
        <f t="shared" si="3843"/>
        <v>5786.26</v>
      </c>
      <c r="Q7270" s="97">
        <f t="shared" si="3844"/>
        <v>55360.62</v>
      </c>
      <c r="R7270" s="97"/>
      <c r="S7270" s="97"/>
    </row>
    <row r="7271" spans="1:19" ht="22.5" x14ac:dyDescent="0.25">
      <c r="A7271" s="89" t="s">
        <v>15094</v>
      </c>
      <c r="B7271" s="89" t="s">
        <v>15038</v>
      </c>
      <c r="C7271" s="89"/>
      <c r="D7271" s="89" t="s">
        <v>129</v>
      </c>
      <c r="E7271" s="94" t="s">
        <v>738</v>
      </c>
      <c r="F7271" s="95" t="s">
        <v>739</v>
      </c>
      <c r="G7271" s="89" t="s">
        <v>502</v>
      </c>
      <c r="H7271" s="89" t="s">
        <v>15095</v>
      </c>
      <c r="I7271" s="96">
        <v>1</v>
      </c>
      <c r="J7271" s="97">
        <v>9481</v>
      </c>
      <c r="K7271" s="98">
        <f t="shared" si="3838"/>
        <v>33404.97</v>
      </c>
      <c r="L7271" s="99">
        <f t="shared" si="3839"/>
        <v>1.0815399999999999</v>
      </c>
      <c r="M7271" s="100">
        <f t="shared" si="3840"/>
        <v>1.0590999999999999</v>
      </c>
      <c r="N7271" s="101">
        <f t="shared" si="3841"/>
        <v>0.97811300000000001</v>
      </c>
      <c r="O7271" s="100">
        <f t="shared" si="3842"/>
        <v>1</v>
      </c>
      <c r="P7271" s="98">
        <f t="shared" si="3843"/>
        <v>37426.54</v>
      </c>
      <c r="Q7271" s="97">
        <f t="shared" si="3844"/>
        <v>10622.4</v>
      </c>
      <c r="R7271" s="97"/>
      <c r="S7271" s="97"/>
    </row>
    <row r="7272" spans="1:19" x14ac:dyDescent="0.25">
      <c r="A7272" s="89" t="s">
        <v>15096</v>
      </c>
      <c r="B7272" s="89" t="s">
        <v>15038</v>
      </c>
      <c r="C7272" s="89"/>
      <c r="D7272" s="89" t="s">
        <v>133</v>
      </c>
      <c r="E7272" s="94" t="s">
        <v>819</v>
      </c>
      <c r="F7272" s="95" t="s">
        <v>820</v>
      </c>
      <c r="G7272" s="89" t="s">
        <v>502</v>
      </c>
      <c r="H7272" s="89" t="s">
        <v>15097</v>
      </c>
      <c r="I7272" s="96">
        <v>1</v>
      </c>
      <c r="J7272" s="97">
        <v>33716</v>
      </c>
      <c r="K7272" s="98">
        <f t="shared" si="3838"/>
        <v>165469.18</v>
      </c>
      <c r="L7272" s="99">
        <f t="shared" si="3839"/>
        <v>1.0815399999999999</v>
      </c>
      <c r="M7272" s="100">
        <f t="shared" si="3840"/>
        <v>1.0590999999999999</v>
      </c>
      <c r="N7272" s="101">
        <f t="shared" si="3841"/>
        <v>0.97811300000000001</v>
      </c>
      <c r="O7272" s="100">
        <f t="shared" si="3842"/>
        <v>1</v>
      </c>
      <c r="P7272" s="98">
        <f t="shared" si="3843"/>
        <v>185389.74</v>
      </c>
      <c r="Q7272" s="97">
        <f t="shared" si="3844"/>
        <v>37775.01</v>
      </c>
      <c r="R7272" s="97"/>
      <c r="S7272" s="97"/>
    </row>
    <row r="7273" spans="1:19" x14ac:dyDescent="0.25">
      <c r="A7273" s="89"/>
      <c r="B7273" s="90"/>
      <c r="C7273" s="90"/>
      <c r="D7273" s="91"/>
      <c r="E7273" s="92"/>
      <c r="F7273" s="92" t="s">
        <v>15098</v>
      </c>
      <c r="G7273" s="91"/>
      <c r="H7273" s="91"/>
      <c r="I7273" s="93">
        <v>1</v>
      </c>
      <c r="J7273" s="91"/>
      <c r="K7273" s="98"/>
      <c r="L7273" s="99"/>
      <c r="M7273" s="100"/>
      <c r="N7273" s="101"/>
      <c r="O7273" s="100"/>
      <c r="P7273" s="98"/>
      <c r="Q7273" s="91"/>
      <c r="R7273" s="91"/>
      <c r="S7273" s="91"/>
    </row>
    <row r="7274" spans="1:19" ht="22.5" x14ac:dyDescent="0.25">
      <c r="A7274" s="89" t="s">
        <v>15099</v>
      </c>
      <c r="B7274" s="89" t="s">
        <v>15038</v>
      </c>
      <c r="C7274" s="89"/>
      <c r="D7274" s="89" t="s">
        <v>136</v>
      </c>
      <c r="E7274" s="94" t="s">
        <v>626</v>
      </c>
      <c r="F7274" s="95" t="s">
        <v>627</v>
      </c>
      <c r="G7274" s="89" t="s">
        <v>110</v>
      </c>
      <c r="H7274" s="89" t="s">
        <v>15100</v>
      </c>
      <c r="I7274" s="96">
        <v>1</v>
      </c>
      <c r="J7274" s="97">
        <v>35042</v>
      </c>
      <c r="K7274" s="98">
        <f>J7274/H7274</f>
        <v>25728.34</v>
      </c>
      <c r="L7274" s="99">
        <f>$L$8</f>
        <v>1.0815399999999999</v>
      </c>
      <c r="M7274" s="100">
        <f>$M$8</f>
        <v>1.0590999999999999</v>
      </c>
      <c r="N7274" s="101">
        <f>$N$8</f>
        <v>0.97811300000000001</v>
      </c>
      <c r="O7274" s="100">
        <f>$O$8</f>
        <v>1</v>
      </c>
      <c r="P7274" s="98">
        <f>K7274*L7274*M7274*N7274*O7274</f>
        <v>28825.73</v>
      </c>
      <c r="Q7274" s="97">
        <f>H7274*P7274</f>
        <v>39260.639999999999</v>
      </c>
      <c r="R7274" s="97"/>
      <c r="S7274" s="97"/>
    </row>
    <row r="7275" spans="1:19" x14ac:dyDescent="0.25">
      <c r="A7275" s="89" t="s">
        <v>15101</v>
      </c>
      <c r="B7275" s="89" t="s">
        <v>15038</v>
      </c>
      <c r="C7275" s="89"/>
      <c r="D7275" s="89" t="s">
        <v>141</v>
      </c>
      <c r="E7275" s="94" t="s">
        <v>630</v>
      </c>
      <c r="F7275" s="95" t="s">
        <v>631</v>
      </c>
      <c r="G7275" s="89" t="s">
        <v>502</v>
      </c>
      <c r="H7275" s="89" t="s">
        <v>15102</v>
      </c>
      <c r="I7275" s="96">
        <v>1</v>
      </c>
      <c r="J7275" s="97">
        <v>-7789</v>
      </c>
      <c r="K7275" s="98">
        <f>J7275/H7275</f>
        <v>23828.32</v>
      </c>
      <c r="L7275" s="99">
        <f>$L$8</f>
        <v>1.0815399999999999</v>
      </c>
      <c r="M7275" s="100">
        <f>$M$8</f>
        <v>1.0590999999999999</v>
      </c>
      <c r="N7275" s="101">
        <f>$N$8</f>
        <v>0.97811300000000001</v>
      </c>
      <c r="O7275" s="100">
        <f>$O$8</f>
        <v>1</v>
      </c>
      <c r="P7275" s="98">
        <f>K7275*L7275*M7275*N7275*O7275</f>
        <v>26696.97</v>
      </c>
      <c r="Q7275" s="97">
        <f>H7275*P7275</f>
        <v>-8726.7099999999991</v>
      </c>
      <c r="R7275" s="97"/>
      <c r="S7275" s="97"/>
    </row>
    <row r="7276" spans="1:19" x14ac:dyDescent="0.25">
      <c r="A7276" s="89" t="s">
        <v>15103</v>
      </c>
      <c r="B7276" s="89" t="s">
        <v>15038</v>
      </c>
      <c r="C7276" s="89"/>
      <c r="D7276" s="89" t="s">
        <v>144</v>
      </c>
      <c r="E7276" s="94" t="s">
        <v>634</v>
      </c>
      <c r="F7276" s="95" t="s">
        <v>635</v>
      </c>
      <c r="G7276" s="89" t="s">
        <v>502</v>
      </c>
      <c r="H7276" s="89" t="s">
        <v>15104</v>
      </c>
      <c r="I7276" s="96">
        <v>1</v>
      </c>
      <c r="J7276" s="97">
        <v>-1311</v>
      </c>
      <c r="K7276" s="98">
        <f>J7276/H7276</f>
        <v>40106.46</v>
      </c>
      <c r="L7276" s="99">
        <f>$L$8</f>
        <v>1.0815399999999999</v>
      </c>
      <c r="M7276" s="100">
        <f>$M$8</f>
        <v>1.0590999999999999</v>
      </c>
      <c r="N7276" s="101">
        <f>$N$8</f>
        <v>0.97811300000000001</v>
      </c>
      <c r="O7276" s="100">
        <f>$O$8</f>
        <v>1</v>
      </c>
      <c r="P7276" s="98">
        <f>K7276*L7276*M7276*N7276*O7276</f>
        <v>44934.81</v>
      </c>
      <c r="Q7276" s="97">
        <f>H7276*P7276</f>
        <v>-1468.83</v>
      </c>
      <c r="R7276" s="97"/>
      <c r="S7276" s="97"/>
    </row>
    <row r="7277" spans="1:19" x14ac:dyDescent="0.25">
      <c r="A7277" s="89" t="s">
        <v>15105</v>
      </c>
      <c r="B7277" s="89" t="s">
        <v>15038</v>
      </c>
      <c r="C7277" s="89"/>
      <c r="D7277" s="89" t="s">
        <v>146</v>
      </c>
      <c r="E7277" s="94" t="s">
        <v>638</v>
      </c>
      <c r="F7277" s="95" t="s">
        <v>639</v>
      </c>
      <c r="G7277" s="89" t="s">
        <v>518</v>
      </c>
      <c r="H7277" s="89" t="s">
        <v>15106</v>
      </c>
      <c r="I7277" s="96">
        <v>1</v>
      </c>
      <c r="J7277" s="97">
        <v>16126</v>
      </c>
      <c r="K7277" s="98">
        <f>J7277/H7277</f>
        <v>59.2</v>
      </c>
      <c r="L7277" s="99">
        <f>$L$8</f>
        <v>1.0815399999999999</v>
      </c>
      <c r="M7277" s="100">
        <f>$M$8</f>
        <v>1.0590999999999999</v>
      </c>
      <c r="N7277" s="101">
        <f>$N$8</f>
        <v>0.97811300000000001</v>
      </c>
      <c r="O7277" s="100">
        <f>$O$8</f>
        <v>1</v>
      </c>
      <c r="P7277" s="98">
        <f>K7277*L7277*M7277*N7277*O7277</f>
        <v>66.33</v>
      </c>
      <c r="Q7277" s="97">
        <f>H7277*P7277</f>
        <v>18068.29</v>
      </c>
      <c r="R7277" s="97"/>
      <c r="S7277" s="97"/>
    </row>
    <row r="7278" spans="1:19" x14ac:dyDescent="0.25">
      <c r="A7278" s="89"/>
      <c r="B7278" s="90"/>
      <c r="C7278" s="90"/>
      <c r="D7278" s="91"/>
      <c r="E7278" s="92"/>
      <c r="F7278" s="92" t="s">
        <v>15107</v>
      </c>
      <c r="G7278" s="91"/>
      <c r="H7278" s="91"/>
      <c r="I7278" s="93">
        <v>1</v>
      </c>
      <c r="J7278" s="91"/>
      <c r="K7278" s="98"/>
      <c r="L7278" s="99"/>
      <c r="M7278" s="100"/>
      <c r="N7278" s="101"/>
      <c r="O7278" s="100"/>
      <c r="P7278" s="98"/>
      <c r="Q7278" s="91"/>
      <c r="R7278" s="91"/>
      <c r="S7278" s="91"/>
    </row>
    <row r="7279" spans="1:19" ht="22.5" x14ac:dyDescent="0.25">
      <c r="A7279" s="89" t="s">
        <v>15108</v>
      </c>
      <c r="B7279" s="89" t="s">
        <v>15038</v>
      </c>
      <c r="C7279" s="89"/>
      <c r="D7279" s="89" t="s">
        <v>151</v>
      </c>
      <c r="E7279" s="94" t="s">
        <v>1862</v>
      </c>
      <c r="F7279" s="95" t="s">
        <v>1863</v>
      </c>
      <c r="G7279" s="89" t="s">
        <v>648</v>
      </c>
      <c r="H7279" s="89" t="s">
        <v>12</v>
      </c>
      <c r="I7279" s="96">
        <v>1</v>
      </c>
      <c r="J7279" s="97">
        <v>196751</v>
      </c>
      <c r="K7279" s="98">
        <f>J7279/H7279</f>
        <v>196751</v>
      </c>
      <c r="L7279" s="99">
        <f>$L$8</f>
        <v>1.0815399999999999</v>
      </c>
      <c r="M7279" s="100">
        <f>$M$8</f>
        <v>1.0590999999999999</v>
      </c>
      <c r="N7279" s="101">
        <f>$N$8</f>
        <v>0.97811300000000001</v>
      </c>
      <c r="O7279" s="100">
        <f>$O$8</f>
        <v>1</v>
      </c>
      <c r="P7279" s="98">
        <f>K7279*L7279*M7279*N7279*O7279</f>
        <v>220437.53</v>
      </c>
      <c r="Q7279" s="97">
        <f>H7279*P7279</f>
        <v>220437.53</v>
      </c>
      <c r="R7279" s="97"/>
      <c r="S7279" s="97"/>
    </row>
    <row r="7280" spans="1:19" ht="22.5" x14ac:dyDescent="0.25">
      <c r="A7280" s="89" t="s">
        <v>15109</v>
      </c>
      <c r="B7280" s="89" t="s">
        <v>15038</v>
      </c>
      <c r="C7280" s="89" t="s">
        <v>17297</v>
      </c>
      <c r="D7280" s="89" t="s">
        <v>154</v>
      </c>
      <c r="E7280" s="94" t="s">
        <v>15110</v>
      </c>
      <c r="F7280" s="95" t="s">
        <v>15111</v>
      </c>
      <c r="G7280" s="89" t="s">
        <v>648</v>
      </c>
      <c r="H7280" s="89" t="s">
        <v>12</v>
      </c>
      <c r="I7280" s="96">
        <v>1</v>
      </c>
      <c r="J7280" s="97">
        <v>3127080</v>
      </c>
      <c r="K7280" s="98">
        <f>J7280/H7280</f>
        <v>3127080</v>
      </c>
      <c r="L7280" s="99">
        <f>$L$8</f>
        <v>1.0815399999999999</v>
      </c>
      <c r="M7280" s="100">
        <f>$M$8</f>
        <v>1.0590999999999999</v>
      </c>
      <c r="N7280" s="101">
        <f>$N$8</f>
        <v>0.97811300000000001</v>
      </c>
      <c r="O7280" s="100">
        <f>$O$8</f>
        <v>1</v>
      </c>
      <c r="P7280" s="98">
        <f>K7280*L7280*M7280*N7280*O7280</f>
        <v>3503544.01</v>
      </c>
      <c r="Q7280" s="97">
        <f>H7280*P7280</f>
        <v>3503544.01</v>
      </c>
      <c r="R7280" s="97">
        <f t="shared" ref="R7280" si="3845">Q7280</f>
        <v>3503544.01</v>
      </c>
      <c r="S7280" s="97"/>
    </row>
    <row r="7281" spans="1:19" x14ac:dyDescent="0.25">
      <c r="A7281" s="72"/>
      <c r="B7281" s="77"/>
      <c r="C7281" s="77"/>
      <c r="D7281" s="77"/>
      <c r="E7281" s="76"/>
      <c r="F7281" s="76" t="s">
        <v>15112</v>
      </c>
      <c r="G7281" s="77"/>
      <c r="H7281" s="77"/>
      <c r="I7281" s="78"/>
      <c r="J7281" s="79">
        <f>J7282</f>
        <v>33911</v>
      </c>
      <c r="K7281" s="98"/>
      <c r="L7281" s="99"/>
      <c r="M7281" s="100"/>
      <c r="N7281" s="101"/>
      <c r="O7281" s="100"/>
      <c r="P7281" s="98"/>
      <c r="Q7281" s="79">
        <f>Q7282</f>
        <v>37992.93</v>
      </c>
      <c r="R7281" s="79">
        <f t="shared" ref="R7281:S7281" si="3846">R7282</f>
        <v>17436.59</v>
      </c>
      <c r="S7281" s="79">
        <f t="shared" si="3846"/>
        <v>0</v>
      </c>
    </row>
    <row r="7282" spans="1:19" ht="25.5" x14ac:dyDescent="0.25">
      <c r="A7282" s="82" t="s">
        <v>9597</v>
      </c>
      <c r="B7282" s="104"/>
      <c r="C7282" s="104"/>
      <c r="D7282" s="104"/>
      <c r="E7282" s="86"/>
      <c r="F7282" s="86" t="s">
        <v>15114</v>
      </c>
      <c r="G7282" s="82"/>
      <c r="H7282" s="82"/>
      <c r="I7282" s="87"/>
      <c r="J7282" s="88">
        <f>SUM(J7283:J7294)</f>
        <v>33911</v>
      </c>
      <c r="K7282" s="98"/>
      <c r="L7282" s="99"/>
      <c r="M7282" s="100"/>
      <c r="N7282" s="101"/>
      <c r="O7282" s="100"/>
      <c r="P7282" s="98"/>
      <c r="Q7282" s="88">
        <f>SUM(Q7283:Q7294)</f>
        <v>37992.93</v>
      </c>
      <c r="R7282" s="88">
        <f t="shared" ref="R7282:S7282" si="3847">SUM(R7283:R7294)</f>
        <v>17436.59</v>
      </c>
      <c r="S7282" s="88">
        <f t="shared" si="3847"/>
        <v>0</v>
      </c>
    </row>
    <row r="7283" spans="1:19" ht="22.5" x14ac:dyDescent="0.25">
      <c r="A7283" s="89" t="s">
        <v>15115</v>
      </c>
      <c r="B7283" s="89" t="s">
        <v>15116</v>
      </c>
      <c r="C7283" s="89"/>
      <c r="D7283" s="89" t="s">
        <v>12</v>
      </c>
      <c r="E7283" s="94" t="s">
        <v>1993</v>
      </c>
      <c r="F7283" s="95" t="s">
        <v>1994</v>
      </c>
      <c r="G7283" s="89" t="s">
        <v>648</v>
      </c>
      <c r="H7283" s="89" t="s">
        <v>24</v>
      </c>
      <c r="I7283" s="96">
        <v>1</v>
      </c>
      <c r="J7283" s="97">
        <v>2468</v>
      </c>
      <c r="K7283" s="98">
        <f>J7283/H7283</f>
        <v>1234</v>
      </c>
      <c r="L7283" s="99">
        <f>$L$8</f>
        <v>1.0815399999999999</v>
      </c>
      <c r="M7283" s="100">
        <f>$M$8</f>
        <v>1.0590999999999999</v>
      </c>
      <c r="N7283" s="101">
        <f>$N$8</f>
        <v>0.97811300000000001</v>
      </c>
      <c r="O7283" s="100">
        <f>$O$8</f>
        <v>1</v>
      </c>
      <c r="P7283" s="98">
        <f>K7283*L7283*M7283*N7283*O7283</f>
        <v>1382.56</v>
      </c>
      <c r="Q7283" s="97">
        <f>H7283*P7283</f>
        <v>2765.12</v>
      </c>
      <c r="R7283" s="97"/>
      <c r="S7283" s="97"/>
    </row>
    <row r="7284" spans="1:19" x14ac:dyDescent="0.25">
      <c r="A7284" s="89" t="s">
        <v>15117</v>
      </c>
      <c r="B7284" s="89" t="s">
        <v>15116</v>
      </c>
      <c r="C7284" s="89"/>
      <c r="D7284" s="89" t="s">
        <v>24</v>
      </c>
      <c r="E7284" s="94" t="s">
        <v>1442</v>
      </c>
      <c r="F7284" s="95" t="s">
        <v>1443</v>
      </c>
      <c r="G7284" s="89" t="s">
        <v>648</v>
      </c>
      <c r="H7284" s="89" t="s">
        <v>12</v>
      </c>
      <c r="I7284" s="96">
        <v>1</v>
      </c>
      <c r="J7284" s="97">
        <v>1290</v>
      </c>
      <c r="K7284" s="98">
        <f>J7284/H7284</f>
        <v>1290</v>
      </c>
      <c r="L7284" s="99">
        <f>$L$8</f>
        <v>1.0815399999999999</v>
      </c>
      <c r="M7284" s="100">
        <f>$M$8</f>
        <v>1.0590999999999999</v>
      </c>
      <c r="N7284" s="101">
        <f>$N$8</f>
        <v>0.97811300000000001</v>
      </c>
      <c r="O7284" s="100">
        <f>$O$8</f>
        <v>1</v>
      </c>
      <c r="P7284" s="98">
        <f>K7284*L7284*M7284*N7284*O7284</f>
        <v>1445.3</v>
      </c>
      <c r="Q7284" s="97">
        <f>H7284*P7284</f>
        <v>1445.3</v>
      </c>
      <c r="R7284" s="97"/>
      <c r="S7284" s="97"/>
    </row>
    <row r="7285" spans="1:19" x14ac:dyDescent="0.25">
      <c r="A7285" s="89" t="s">
        <v>15118</v>
      </c>
      <c r="B7285" s="89" t="s">
        <v>15116</v>
      </c>
      <c r="C7285" s="89"/>
      <c r="D7285" s="89" t="s">
        <v>30</v>
      </c>
      <c r="E7285" s="94" t="s">
        <v>2007</v>
      </c>
      <c r="F7285" s="95" t="s">
        <v>2008</v>
      </c>
      <c r="G7285" s="89" t="s">
        <v>648</v>
      </c>
      <c r="H7285" s="89" t="s">
        <v>24</v>
      </c>
      <c r="I7285" s="96">
        <v>1</v>
      </c>
      <c r="J7285" s="97">
        <v>3082</v>
      </c>
      <c r="K7285" s="98">
        <f>J7285/H7285</f>
        <v>1541</v>
      </c>
      <c r="L7285" s="99">
        <f>$L$8</f>
        <v>1.0815399999999999</v>
      </c>
      <c r="M7285" s="100">
        <f>$M$8</f>
        <v>1.0590999999999999</v>
      </c>
      <c r="N7285" s="101">
        <f>$N$8</f>
        <v>0.97811300000000001</v>
      </c>
      <c r="O7285" s="100">
        <f>$O$8</f>
        <v>1</v>
      </c>
      <c r="P7285" s="98">
        <f>K7285*L7285*M7285*N7285*O7285</f>
        <v>1726.52</v>
      </c>
      <c r="Q7285" s="97">
        <f>H7285*P7285</f>
        <v>3453.04</v>
      </c>
      <c r="R7285" s="97"/>
      <c r="S7285" s="97"/>
    </row>
    <row r="7286" spans="1:19" x14ac:dyDescent="0.25">
      <c r="A7286" s="89" t="s">
        <v>15119</v>
      </c>
      <c r="B7286" s="89" t="s">
        <v>15116</v>
      </c>
      <c r="C7286" s="89"/>
      <c r="D7286" s="89" t="s">
        <v>34</v>
      </c>
      <c r="E7286" s="94" t="s">
        <v>2003</v>
      </c>
      <c r="F7286" s="95" t="s">
        <v>2004</v>
      </c>
      <c r="G7286" s="89" t="s">
        <v>648</v>
      </c>
      <c r="H7286" s="89" t="s">
        <v>12</v>
      </c>
      <c r="I7286" s="96">
        <v>1</v>
      </c>
      <c r="J7286" s="97">
        <v>722</v>
      </c>
      <c r="K7286" s="98">
        <f>J7286/H7286</f>
        <v>722</v>
      </c>
      <c r="L7286" s="99">
        <f>$L$8</f>
        <v>1.0815399999999999</v>
      </c>
      <c r="M7286" s="100">
        <f>$M$8</f>
        <v>1.0590999999999999</v>
      </c>
      <c r="N7286" s="101">
        <f>$N$8</f>
        <v>0.97811300000000001</v>
      </c>
      <c r="O7286" s="100">
        <f>$O$8</f>
        <v>1</v>
      </c>
      <c r="P7286" s="98">
        <f>K7286*L7286*M7286*N7286*O7286</f>
        <v>808.92</v>
      </c>
      <c r="Q7286" s="97">
        <f>H7286*P7286</f>
        <v>808.92</v>
      </c>
      <c r="R7286" s="97"/>
      <c r="S7286" s="97"/>
    </row>
    <row r="7287" spans="1:19" x14ac:dyDescent="0.25">
      <c r="A7287" s="89"/>
      <c r="B7287" s="90"/>
      <c r="C7287" s="90"/>
      <c r="D7287" s="91"/>
      <c r="E7287" s="92"/>
      <c r="F7287" s="92" t="s">
        <v>2013</v>
      </c>
      <c r="G7287" s="91"/>
      <c r="H7287" s="91"/>
      <c r="I7287" s="93">
        <v>1</v>
      </c>
      <c r="J7287" s="91"/>
      <c r="K7287" s="98"/>
      <c r="L7287" s="99"/>
      <c r="M7287" s="100"/>
      <c r="N7287" s="101"/>
      <c r="O7287" s="100"/>
      <c r="P7287" s="98"/>
      <c r="Q7287" s="91"/>
      <c r="R7287" s="91"/>
      <c r="S7287" s="91"/>
    </row>
    <row r="7288" spans="1:19" ht="22.5" x14ac:dyDescent="0.25">
      <c r="A7288" s="89" t="s">
        <v>15120</v>
      </c>
      <c r="B7288" s="89" t="s">
        <v>15116</v>
      </c>
      <c r="C7288" s="89"/>
      <c r="D7288" s="89" t="s">
        <v>40</v>
      </c>
      <c r="E7288" s="94" t="s">
        <v>2015</v>
      </c>
      <c r="F7288" s="95" t="s">
        <v>2016</v>
      </c>
      <c r="G7288" s="89" t="s">
        <v>1071</v>
      </c>
      <c r="H7288" s="89" t="s">
        <v>102</v>
      </c>
      <c r="I7288" s="96">
        <v>1</v>
      </c>
      <c r="J7288" s="97">
        <v>9734</v>
      </c>
      <c r="K7288" s="98">
        <f>J7288/H7288</f>
        <v>12641.56</v>
      </c>
      <c r="L7288" s="99">
        <f>$L$8</f>
        <v>1.0815399999999999</v>
      </c>
      <c r="M7288" s="100">
        <f>$M$8</f>
        <v>1.0590999999999999</v>
      </c>
      <c r="N7288" s="101">
        <f>$N$8</f>
        <v>0.97811300000000001</v>
      </c>
      <c r="O7288" s="100">
        <f>$O$8</f>
        <v>1</v>
      </c>
      <c r="P7288" s="98">
        <f>K7288*L7288*M7288*N7288*O7288</f>
        <v>14163.46</v>
      </c>
      <c r="Q7288" s="97">
        <f>H7288*P7288</f>
        <v>10905.86</v>
      </c>
      <c r="R7288" s="97"/>
      <c r="S7288" s="97"/>
    </row>
    <row r="7289" spans="1:19" ht="22.5" x14ac:dyDescent="0.25">
      <c r="A7289" s="89" t="s">
        <v>15121</v>
      </c>
      <c r="B7289" s="89" t="s">
        <v>15116</v>
      </c>
      <c r="C7289" s="89"/>
      <c r="D7289" s="89" t="s">
        <v>43</v>
      </c>
      <c r="E7289" s="94" t="s">
        <v>15122</v>
      </c>
      <c r="F7289" s="95" t="s">
        <v>2020</v>
      </c>
      <c r="G7289" s="89" t="s">
        <v>1077</v>
      </c>
      <c r="H7289" s="89" t="s">
        <v>15123</v>
      </c>
      <c r="I7289" s="96">
        <v>1</v>
      </c>
      <c r="J7289" s="97">
        <v>1052</v>
      </c>
      <c r="K7289" s="98">
        <f>J7289/H7289</f>
        <v>13.39</v>
      </c>
      <c r="L7289" s="99">
        <f>$L$8</f>
        <v>1.0815399999999999</v>
      </c>
      <c r="M7289" s="100">
        <f>$M$8</f>
        <v>1.0590999999999999</v>
      </c>
      <c r="N7289" s="101">
        <f>$N$8</f>
        <v>0.97811300000000001</v>
      </c>
      <c r="O7289" s="100">
        <f>$O$8</f>
        <v>1</v>
      </c>
      <c r="P7289" s="98">
        <f>K7289*L7289*M7289*N7289*O7289</f>
        <v>15</v>
      </c>
      <c r="Q7289" s="97">
        <f>H7289*P7289</f>
        <v>1178.0999999999999</v>
      </c>
      <c r="R7289" s="97"/>
      <c r="S7289" s="97"/>
    </row>
    <row r="7290" spans="1:19" x14ac:dyDescent="0.25">
      <c r="A7290" s="89"/>
      <c r="B7290" s="90"/>
      <c r="C7290" s="90"/>
      <c r="D7290" s="91"/>
      <c r="E7290" s="92"/>
      <c r="F7290" s="92" t="s">
        <v>2030</v>
      </c>
      <c r="G7290" s="91"/>
      <c r="H7290" s="91"/>
      <c r="I7290" s="93">
        <v>1</v>
      </c>
      <c r="J7290" s="91"/>
      <c r="K7290" s="98"/>
      <c r="L7290" s="99"/>
      <c r="M7290" s="100"/>
      <c r="N7290" s="101"/>
      <c r="O7290" s="100"/>
      <c r="P7290" s="98"/>
      <c r="Q7290" s="91"/>
      <c r="R7290" s="91"/>
      <c r="S7290" s="91"/>
    </row>
    <row r="7291" spans="1:19" ht="22.5" x14ac:dyDescent="0.25">
      <c r="A7291" s="89" t="s">
        <v>15124</v>
      </c>
      <c r="B7291" s="89" t="s">
        <v>15116</v>
      </c>
      <c r="C7291" s="89" t="s">
        <v>17297</v>
      </c>
      <c r="D7291" s="89" t="s">
        <v>48</v>
      </c>
      <c r="E7291" s="94" t="s">
        <v>15125</v>
      </c>
      <c r="F7291" s="95" t="s">
        <v>1995</v>
      </c>
      <c r="G7291" s="89" t="s">
        <v>648</v>
      </c>
      <c r="H7291" s="89" t="s">
        <v>24</v>
      </c>
      <c r="I7291" s="96">
        <v>1</v>
      </c>
      <c r="J7291" s="97">
        <v>2370</v>
      </c>
      <c r="K7291" s="98">
        <f>J7291/H7291</f>
        <v>1185</v>
      </c>
      <c r="L7291" s="99">
        <f>$L$8</f>
        <v>1.0815399999999999</v>
      </c>
      <c r="M7291" s="100">
        <f>$M$8</f>
        <v>1.0590999999999999</v>
      </c>
      <c r="N7291" s="101">
        <f>$N$8</f>
        <v>0.97811300000000001</v>
      </c>
      <c r="O7291" s="100">
        <f>$O$8</f>
        <v>1</v>
      </c>
      <c r="P7291" s="98">
        <f>K7291*L7291*M7291*N7291*O7291</f>
        <v>1327.66</v>
      </c>
      <c r="Q7291" s="97">
        <f>H7291*P7291</f>
        <v>2655.32</v>
      </c>
      <c r="R7291" s="97">
        <f t="shared" ref="R7291:R7294" si="3848">Q7291</f>
        <v>2655.32</v>
      </c>
      <c r="S7291" s="97"/>
    </row>
    <row r="7292" spans="1:19" ht="22.5" x14ac:dyDescent="0.25">
      <c r="A7292" s="89" t="s">
        <v>15126</v>
      </c>
      <c r="B7292" s="89" t="s">
        <v>15116</v>
      </c>
      <c r="C7292" s="89" t="s">
        <v>17297</v>
      </c>
      <c r="D7292" s="89" t="s">
        <v>55</v>
      </c>
      <c r="E7292" s="94" t="s">
        <v>15127</v>
      </c>
      <c r="F7292" s="95" t="s">
        <v>1997</v>
      </c>
      <c r="G7292" s="89" t="s">
        <v>648</v>
      </c>
      <c r="H7292" s="89" t="s">
        <v>12</v>
      </c>
      <c r="I7292" s="96">
        <v>1</v>
      </c>
      <c r="J7292" s="97">
        <v>964</v>
      </c>
      <c r="K7292" s="98">
        <f>J7292/H7292</f>
        <v>964</v>
      </c>
      <c r="L7292" s="99">
        <f>$L$8</f>
        <v>1.0815399999999999</v>
      </c>
      <c r="M7292" s="100">
        <f>$M$8</f>
        <v>1.0590999999999999</v>
      </c>
      <c r="N7292" s="101">
        <f>$N$8</f>
        <v>0.97811300000000001</v>
      </c>
      <c r="O7292" s="100">
        <f>$O$8</f>
        <v>1</v>
      </c>
      <c r="P7292" s="98">
        <f>K7292*L7292*M7292*N7292*O7292</f>
        <v>1080.05</v>
      </c>
      <c r="Q7292" s="97">
        <f>H7292*P7292</f>
        <v>1080.05</v>
      </c>
      <c r="R7292" s="97">
        <f t="shared" si="3848"/>
        <v>1080.05</v>
      </c>
      <c r="S7292" s="97"/>
    </row>
    <row r="7293" spans="1:19" ht="22.5" x14ac:dyDescent="0.25">
      <c r="A7293" s="89" t="s">
        <v>15128</v>
      </c>
      <c r="B7293" s="89" t="s">
        <v>15116</v>
      </c>
      <c r="C7293" s="89" t="s">
        <v>17297</v>
      </c>
      <c r="D7293" s="89" t="s">
        <v>58</v>
      </c>
      <c r="E7293" s="94" t="s">
        <v>15129</v>
      </c>
      <c r="F7293" s="95" t="s">
        <v>2010</v>
      </c>
      <c r="G7293" s="89" t="s">
        <v>648</v>
      </c>
      <c r="H7293" s="89" t="s">
        <v>24</v>
      </c>
      <c r="I7293" s="96">
        <v>1</v>
      </c>
      <c r="J7293" s="97">
        <v>6090</v>
      </c>
      <c r="K7293" s="98">
        <f>J7293/H7293</f>
        <v>3045</v>
      </c>
      <c r="L7293" s="99">
        <f>$L$8</f>
        <v>1.0815399999999999</v>
      </c>
      <c r="M7293" s="100">
        <f>$M$8</f>
        <v>1.0590999999999999</v>
      </c>
      <c r="N7293" s="101">
        <f>$N$8</f>
        <v>0.97811300000000001</v>
      </c>
      <c r="O7293" s="100">
        <f>$O$8</f>
        <v>1</v>
      </c>
      <c r="P7293" s="98">
        <f>K7293*L7293*M7293*N7293*O7293</f>
        <v>3411.58</v>
      </c>
      <c r="Q7293" s="97">
        <f>H7293*P7293</f>
        <v>6823.16</v>
      </c>
      <c r="R7293" s="97">
        <f t="shared" si="3848"/>
        <v>6823.16</v>
      </c>
      <c r="S7293" s="97"/>
    </row>
    <row r="7294" spans="1:19" ht="22.5" x14ac:dyDescent="0.25">
      <c r="A7294" s="89" t="s">
        <v>15130</v>
      </c>
      <c r="B7294" s="89" t="s">
        <v>15116</v>
      </c>
      <c r="C7294" s="89" t="s">
        <v>17297</v>
      </c>
      <c r="D7294" s="89" t="s">
        <v>60</v>
      </c>
      <c r="E7294" s="94" t="s">
        <v>15131</v>
      </c>
      <c r="F7294" s="95" t="s">
        <v>2012</v>
      </c>
      <c r="G7294" s="89" t="s">
        <v>648</v>
      </c>
      <c r="H7294" s="89" t="s">
        <v>12</v>
      </c>
      <c r="I7294" s="96">
        <v>1</v>
      </c>
      <c r="J7294" s="97">
        <v>6139</v>
      </c>
      <c r="K7294" s="98">
        <f>J7294/H7294</f>
        <v>6139</v>
      </c>
      <c r="L7294" s="99">
        <f>$L$8</f>
        <v>1.0815399999999999</v>
      </c>
      <c r="M7294" s="100">
        <f>$M$8</f>
        <v>1.0590999999999999</v>
      </c>
      <c r="N7294" s="101">
        <f>$N$8</f>
        <v>0.97811300000000001</v>
      </c>
      <c r="O7294" s="100">
        <f>$O$8</f>
        <v>1</v>
      </c>
      <c r="P7294" s="98">
        <f>K7294*L7294*M7294*N7294*O7294</f>
        <v>6878.06</v>
      </c>
      <c r="Q7294" s="97">
        <f>H7294*P7294</f>
        <v>6878.06</v>
      </c>
      <c r="R7294" s="97">
        <f t="shared" si="3848"/>
        <v>6878.06</v>
      </c>
      <c r="S7294" s="97"/>
    </row>
    <row r="7295" spans="1:19" x14ac:dyDescent="0.25">
      <c r="A7295" s="72"/>
      <c r="B7295" s="77"/>
      <c r="C7295" s="77"/>
      <c r="D7295" s="77"/>
      <c r="E7295" s="76"/>
      <c r="F7295" s="76" t="s">
        <v>15132</v>
      </c>
      <c r="G7295" s="77"/>
      <c r="H7295" s="77"/>
      <c r="I7295" s="78"/>
      <c r="J7295" s="79">
        <f>J7296</f>
        <v>15846</v>
      </c>
      <c r="K7295" s="98"/>
      <c r="L7295" s="99"/>
      <c r="M7295" s="100"/>
      <c r="N7295" s="101"/>
      <c r="O7295" s="100"/>
      <c r="P7295" s="98"/>
      <c r="Q7295" s="79">
        <f>Q7296</f>
        <v>17753.650000000001</v>
      </c>
      <c r="R7295" s="79">
        <f t="shared" ref="R7295:S7295" si="3849">R7296</f>
        <v>0</v>
      </c>
      <c r="S7295" s="79">
        <f t="shared" si="3849"/>
        <v>0</v>
      </c>
    </row>
    <row r="7296" spans="1:19" x14ac:dyDescent="0.25">
      <c r="A7296" s="82" t="s">
        <v>9599</v>
      </c>
      <c r="B7296" s="104"/>
      <c r="C7296" s="104"/>
      <c r="D7296" s="104"/>
      <c r="E7296" s="86"/>
      <c r="F7296" s="86" t="s">
        <v>15134</v>
      </c>
      <c r="G7296" s="82"/>
      <c r="H7296" s="82"/>
      <c r="I7296" s="87"/>
      <c r="J7296" s="88">
        <f>SUM(J7297:J7309)</f>
        <v>15846</v>
      </c>
      <c r="K7296" s="98"/>
      <c r="L7296" s="99"/>
      <c r="M7296" s="100"/>
      <c r="N7296" s="101"/>
      <c r="O7296" s="100"/>
      <c r="P7296" s="98"/>
      <c r="Q7296" s="88">
        <f>SUM(Q7297:Q7309)</f>
        <v>17753.650000000001</v>
      </c>
      <c r="R7296" s="88">
        <f t="shared" ref="R7296:S7296" si="3850">SUM(R7297:R7309)</f>
        <v>0</v>
      </c>
      <c r="S7296" s="88">
        <f t="shared" si="3850"/>
        <v>0</v>
      </c>
    </row>
    <row r="7297" spans="1:19" x14ac:dyDescent="0.25">
      <c r="A7297" s="89"/>
      <c r="B7297" s="90"/>
      <c r="C7297" s="90"/>
      <c r="D7297" s="91"/>
      <c r="E7297" s="92"/>
      <c r="F7297" s="92" t="s">
        <v>15134</v>
      </c>
      <c r="G7297" s="91"/>
      <c r="H7297" s="91"/>
      <c r="I7297" s="93">
        <v>1</v>
      </c>
      <c r="J7297" s="91"/>
      <c r="K7297" s="98"/>
      <c r="L7297" s="99"/>
      <c r="M7297" s="100"/>
      <c r="N7297" s="101"/>
      <c r="O7297" s="100"/>
      <c r="P7297" s="98"/>
      <c r="Q7297" s="91"/>
      <c r="R7297" s="91"/>
      <c r="S7297" s="91"/>
    </row>
    <row r="7298" spans="1:19" x14ac:dyDescent="0.25">
      <c r="A7298" s="89" t="s">
        <v>15135</v>
      </c>
      <c r="B7298" s="89" t="s">
        <v>15136</v>
      </c>
      <c r="C7298" s="89"/>
      <c r="D7298" s="89" t="s">
        <v>12</v>
      </c>
      <c r="E7298" s="94" t="s">
        <v>11697</v>
      </c>
      <c r="F7298" s="95" t="s">
        <v>11698</v>
      </c>
      <c r="G7298" s="89" t="s">
        <v>970</v>
      </c>
      <c r="H7298" s="89" t="s">
        <v>1183</v>
      </c>
      <c r="I7298" s="96">
        <v>1</v>
      </c>
      <c r="J7298" s="97">
        <v>1847</v>
      </c>
      <c r="K7298" s="98">
        <f t="shared" ref="K7298:K7309" si="3851">J7298/H7298</f>
        <v>9235</v>
      </c>
      <c r="L7298" s="99">
        <f t="shared" ref="L7298:L7309" si="3852">$L$8</f>
        <v>1.0815399999999999</v>
      </c>
      <c r="M7298" s="100">
        <f t="shared" ref="M7298:M7309" si="3853">$M$8</f>
        <v>1.0590999999999999</v>
      </c>
      <c r="N7298" s="101">
        <f t="shared" ref="N7298:N7309" si="3854">$N$8</f>
        <v>0.97811300000000001</v>
      </c>
      <c r="O7298" s="100">
        <f t="shared" ref="O7298:O7309" si="3855">$O$8</f>
        <v>1</v>
      </c>
      <c r="P7298" s="98">
        <f t="shared" ref="P7298:P7309" si="3856">K7298*L7298*M7298*N7298*O7298</f>
        <v>10346.790000000001</v>
      </c>
      <c r="Q7298" s="97">
        <f t="shared" ref="Q7298:Q7309" si="3857">H7298*P7298</f>
        <v>2069.36</v>
      </c>
      <c r="R7298" s="97"/>
      <c r="S7298" s="97"/>
    </row>
    <row r="7299" spans="1:19" ht="22.5" x14ac:dyDescent="0.25">
      <c r="A7299" s="89" t="s">
        <v>15137</v>
      </c>
      <c r="B7299" s="89" t="s">
        <v>15136</v>
      </c>
      <c r="C7299" s="89"/>
      <c r="D7299" s="89" t="s">
        <v>24</v>
      </c>
      <c r="E7299" s="94" t="s">
        <v>12011</v>
      </c>
      <c r="F7299" s="95" t="s">
        <v>12012</v>
      </c>
      <c r="G7299" s="89" t="s">
        <v>648</v>
      </c>
      <c r="H7299" s="89" t="s">
        <v>24</v>
      </c>
      <c r="I7299" s="96">
        <v>1</v>
      </c>
      <c r="J7299" s="97">
        <v>1342</v>
      </c>
      <c r="K7299" s="98">
        <f t="shared" si="3851"/>
        <v>671</v>
      </c>
      <c r="L7299" s="99">
        <f t="shared" si="3852"/>
        <v>1.0815399999999999</v>
      </c>
      <c r="M7299" s="100">
        <f t="shared" si="3853"/>
        <v>1.0590999999999999</v>
      </c>
      <c r="N7299" s="101">
        <f t="shared" si="3854"/>
        <v>0.97811300000000001</v>
      </c>
      <c r="O7299" s="100">
        <f t="shared" si="3855"/>
        <v>1</v>
      </c>
      <c r="P7299" s="98">
        <f t="shared" si="3856"/>
        <v>751.78</v>
      </c>
      <c r="Q7299" s="97">
        <f t="shared" si="3857"/>
        <v>1503.56</v>
      </c>
      <c r="R7299" s="97"/>
      <c r="S7299" s="97"/>
    </row>
    <row r="7300" spans="1:19" x14ac:dyDescent="0.25">
      <c r="A7300" s="89" t="s">
        <v>15138</v>
      </c>
      <c r="B7300" s="89" t="s">
        <v>15136</v>
      </c>
      <c r="C7300" s="89"/>
      <c r="D7300" s="89" t="s">
        <v>30</v>
      </c>
      <c r="E7300" s="94" t="s">
        <v>12671</v>
      </c>
      <c r="F7300" s="95" t="s">
        <v>12672</v>
      </c>
      <c r="G7300" s="89" t="s">
        <v>648</v>
      </c>
      <c r="H7300" s="89" t="s">
        <v>24</v>
      </c>
      <c r="I7300" s="96">
        <v>1</v>
      </c>
      <c r="J7300" s="97">
        <v>3233</v>
      </c>
      <c r="K7300" s="98">
        <f t="shared" si="3851"/>
        <v>1616.5</v>
      </c>
      <c r="L7300" s="99">
        <f t="shared" si="3852"/>
        <v>1.0815399999999999</v>
      </c>
      <c r="M7300" s="100">
        <f t="shared" si="3853"/>
        <v>1.0590999999999999</v>
      </c>
      <c r="N7300" s="101">
        <f t="shared" si="3854"/>
        <v>0.97811300000000001</v>
      </c>
      <c r="O7300" s="100">
        <f t="shared" si="3855"/>
        <v>1</v>
      </c>
      <c r="P7300" s="98">
        <f t="shared" si="3856"/>
        <v>1811.11</v>
      </c>
      <c r="Q7300" s="97">
        <f t="shared" si="3857"/>
        <v>3622.22</v>
      </c>
      <c r="R7300" s="97"/>
      <c r="S7300" s="97"/>
    </row>
    <row r="7301" spans="1:19" ht="22.5" x14ac:dyDescent="0.25">
      <c r="A7301" s="89" t="s">
        <v>15139</v>
      </c>
      <c r="B7301" s="89" t="s">
        <v>15136</v>
      </c>
      <c r="C7301" s="89"/>
      <c r="D7301" s="89" t="s">
        <v>34</v>
      </c>
      <c r="E7301" s="94" t="s">
        <v>15140</v>
      </c>
      <c r="F7301" s="95" t="s">
        <v>15141</v>
      </c>
      <c r="G7301" s="89" t="s">
        <v>648</v>
      </c>
      <c r="H7301" s="89" t="s">
        <v>24</v>
      </c>
      <c r="I7301" s="96">
        <v>1</v>
      </c>
      <c r="J7301" s="97">
        <v>1639</v>
      </c>
      <c r="K7301" s="98">
        <f t="shared" si="3851"/>
        <v>819.5</v>
      </c>
      <c r="L7301" s="99">
        <f t="shared" si="3852"/>
        <v>1.0815399999999999</v>
      </c>
      <c r="M7301" s="100">
        <f t="shared" si="3853"/>
        <v>1.0590999999999999</v>
      </c>
      <c r="N7301" s="101">
        <f t="shared" si="3854"/>
        <v>0.97811300000000001</v>
      </c>
      <c r="O7301" s="100">
        <f t="shared" si="3855"/>
        <v>1</v>
      </c>
      <c r="P7301" s="98">
        <f t="shared" si="3856"/>
        <v>918.16</v>
      </c>
      <c r="Q7301" s="97">
        <f t="shared" si="3857"/>
        <v>1836.32</v>
      </c>
      <c r="R7301" s="97"/>
      <c r="S7301" s="97"/>
    </row>
    <row r="7302" spans="1:19" x14ac:dyDescent="0.25">
      <c r="A7302" s="89" t="s">
        <v>15142</v>
      </c>
      <c r="B7302" s="89" t="s">
        <v>15136</v>
      </c>
      <c r="C7302" s="89"/>
      <c r="D7302" s="89" t="s">
        <v>40</v>
      </c>
      <c r="E7302" s="94" t="s">
        <v>15143</v>
      </c>
      <c r="F7302" s="95" t="s">
        <v>15144</v>
      </c>
      <c r="G7302" s="89" t="s">
        <v>648</v>
      </c>
      <c r="H7302" s="89" t="s">
        <v>43</v>
      </c>
      <c r="I7302" s="96">
        <v>1</v>
      </c>
      <c r="J7302" s="97">
        <v>5873</v>
      </c>
      <c r="K7302" s="98">
        <f t="shared" si="3851"/>
        <v>978.83</v>
      </c>
      <c r="L7302" s="99">
        <f t="shared" si="3852"/>
        <v>1.0815399999999999</v>
      </c>
      <c r="M7302" s="100">
        <f t="shared" si="3853"/>
        <v>1.0590999999999999</v>
      </c>
      <c r="N7302" s="101">
        <f t="shared" si="3854"/>
        <v>0.97811300000000001</v>
      </c>
      <c r="O7302" s="100">
        <f t="shared" si="3855"/>
        <v>1</v>
      </c>
      <c r="P7302" s="98">
        <f t="shared" si="3856"/>
        <v>1096.67</v>
      </c>
      <c r="Q7302" s="97">
        <f t="shared" si="3857"/>
        <v>6580.02</v>
      </c>
      <c r="R7302" s="97"/>
      <c r="S7302" s="97"/>
    </row>
    <row r="7303" spans="1:19" x14ac:dyDescent="0.25">
      <c r="A7303" s="89" t="s">
        <v>15145</v>
      </c>
      <c r="B7303" s="89" t="s">
        <v>15136</v>
      </c>
      <c r="C7303" s="89"/>
      <c r="D7303" s="89" t="s">
        <v>43</v>
      </c>
      <c r="E7303" s="94" t="s">
        <v>570</v>
      </c>
      <c r="F7303" s="95" t="s">
        <v>15146</v>
      </c>
      <c r="G7303" s="89" t="s">
        <v>51</v>
      </c>
      <c r="H7303" s="89" t="s">
        <v>15147</v>
      </c>
      <c r="I7303" s="96">
        <v>1</v>
      </c>
      <c r="J7303" s="97">
        <v>257</v>
      </c>
      <c r="K7303" s="98">
        <f t="shared" si="3851"/>
        <v>154819.28</v>
      </c>
      <c r="L7303" s="99">
        <f t="shared" si="3852"/>
        <v>1.0815399999999999</v>
      </c>
      <c r="M7303" s="100">
        <f t="shared" si="3853"/>
        <v>1.0590999999999999</v>
      </c>
      <c r="N7303" s="101">
        <f t="shared" si="3854"/>
        <v>0.97811300000000001</v>
      </c>
      <c r="O7303" s="100">
        <f t="shared" si="3855"/>
        <v>1</v>
      </c>
      <c r="P7303" s="98">
        <f t="shared" si="3856"/>
        <v>173457.72</v>
      </c>
      <c r="Q7303" s="97">
        <f t="shared" si="3857"/>
        <v>287.94</v>
      </c>
      <c r="R7303" s="97"/>
      <c r="S7303" s="97"/>
    </row>
    <row r="7304" spans="1:19" x14ac:dyDescent="0.25">
      <c r="A7304" s="89" t="s">
        <v>15148</v>
      </c>
      <c r="B7304" s="89" t="s">
        <v>15136</v>
      </c>
      <c r="C7304" s="89"/>
      <c r="D7304" s="89" t="s">
        <v>48</v>
      </c>
      <c r="E7304" s="94" t="s">
        <v>5365</v>
      </c>
      <c r="F7304" s="95" t="s">
        <v>5366</v>
      </c>
      <c r="G7304" s="89" t="s">
        <v>81</v>
      </c>
      <c r="H7304" s="89" t="s">
        <v>15149</v>
      </c>
      <c r="I7304" s="96">
        <v>1</v>
      </c>
      <c r="J7304" s="97">
        <v>627</v>
      </c>
      <c r="K7304" s="98">
        <f t="shared" si="3851"/>
        <v>3703.05</v>
      </c>
      <c r="L7304" s="99">
        <f t="shared" si="3852"/>
        <v>1.0815399999999999</v>
      </c>
      <c r="M7304" s="100">
        <f t="shared" si="3853"/>
        <v>1.0590999999999999</v>
      </c>
      <c r="N7304" s="101">
        <f t="shared" si="3854"/>
        <v>0.97811300000000001</v>
      </c>
      <c r="O7304" s="100">
        <f t="shared" si="3855"/>
        <v>1</v>
      </c>
      <c r="P7304" s="98">
        <f t="shared" si="3856"/>
        <v>4148.8500000000004</v>
      </c>
      <c r="Q7304" s="97">
        <f t="shared" si="3857"/>
        <v>702.48</v>
      </c>
      <c r="R7304" s="97"/>
      <c r="S7304" s="97"/>
    </row>
    <row r="7305" spans="1:19" x14ac:dyDescent="0.25">
      <c r="A7305" s="89" t="s">
        <v>15150</v>
      </c>
      <c r="B7305" s="89" t="s">
        <v>15136</v>
      </c>
      <c r="C7305" s="89"/>
      <c r="D7305" s="89" t="s">
        <v>55</v>
      </c>
      <c r="E7305" s="94" t="s">
        <v>10520</v>
      </c>
      <c r="F7305" s="95" t="s">
        <v>10521</v>
      </c>
      <c r="G7305" s="89" t="s">
        <v>81</v>
      </c>
      <c r="H7305" s="89" t="s">
        <v>12507</v>
      </c>
      <c r="I7305" s="96">
        <v>1</v>
      </c>
      <c r="J7305" s="97">
        <v>260</v>
      </c>
      <c r="K7305" s="98">
        <f t="shared" si="3851"/>
        <v>2653.06</v>
      </c>
      <c r="L7305" s="99">
        <f t="shared" si="3852"/>
        <v>1.0815399999999999</v>
      </c>
      <c r="M7305" s="100">
        <f t="shared" si="3853"/>
        <v>1.0590999999999999</v>
      </c>
      <c r="N7305" s="101">
        <f t="shared" si="3854"/>
        <v>0.97811300000000001</v>
      </c>
      <c r="O7305" s="100">
        <f t="shared" si="3855"/>
        <v>1</v>
      </c>
      <c r="P7305" s="98">
        <f t="shared" si="3856"/>
        <v>2972.46</v>
      </c>
      <c r="Q7305" s="97">
        <f t="shared" si="3857"/>
        <v>291.3</v>
      </c>
      <c r="R7305" s="97"/>
      <c r="S7305" s="97"/>
    </row>
    <row r="7306" spans="1:19" x14ac:dyDescent="0.25">
      <c r="A7306" s="89" t="s">
        <v>15151</v>
      </c>
      <c r="B7306" s="89" t="s">
        <v>15136</v>
      </c>
      <c r="C7306" s="89"/>
      <c r="D7306" s="89" t="s">
        <v>58</v>
      </c>
      <c r="E7306" s="94" t="s">
        <v>14923</v>
      </c>
      <c r="F7306" s="95" t="s">
        <v>14924</v>
      </c>
      <c r="G7306" s="89" t="s">
        <v>81</v>
      </c>
      <c r="H7306" s="89" t="s">
        <v>15152</v>
      </c>
      <c r="I7306" s="96">
        <v>1</v>
      </c>
      <c r="J7306" s="97">
        <v>104</v>
      </c>
      <c r="K7306" s="98">
        <f t="shared" si="3851"/>
        <v>816.33</v>
      </c>
      <c r="L7306" s="99">
        <f t="shared" si="3852"/>
        <v>1.0815399999999999</v>
      </c>
      <c r="M7306" s="100">
        <f t="shared" si="3853"/>
        <v>1.0590999999999999</v>
      </c>
      <c r="N7306" s="101">
        <f t="shared" si="3854"/>
        <v>0.97811300000000001</v>
      </c>
      <c r="O7306" s="100">
        <f t="shared" si="3855"/>
        <v>1</v>
      </c>
      <c r="P7306" s="98">
        <f t="shared" si="3856"/>
        <v>914.61</v>
      </c>
      <c r="Q7306" s="97">
        <f t="shared" si="3857"/>
        <v>116.52</v>
      </c>
      <c r="R7306" s="97"/>
      <c r="S7306" s="97"/>
    </row>
    <row r="7307" spans="1:19" x14ac:dyDescent="0.25">
      <c r="A7307" s="89" t="s">
        <v>15153</v>
      </c>
      <c r="B7307" s="89" t="s">
        <v>15136</v>
      </c>
      <c r="C7307" s="89"/>
      <c r="D7307" s="89" t="s">
        <v>60</v>
      </c>
      <c r="E7307" s="94" t="s">
        <v>15154</v>
      </c>
      <c r="F7307" s="95" t="s">
        <v>15155</v>
      </c>
      <c r="G7307" s="89" t="s">
        <v>110</v>
      </c>
      <c r="H7307" s="89" t="s">
        <v>7705</v>
      </c>
      <c r="I7307" s="96">
        <v>1</v>
      </c>
      <c r="J7307" s="97">
        <v>1581</v>
      </c>
      <c r="K7307" s="98">
        <f t="shared" si="3851"/>
        <v>197625</v>
      </c>
      <c r="L7307" s="99">
        <f t="shared" si="3852"/>
        <v>1.0815399999999999</v>
      </c>
      <c r="M7307" s="100">
        <f t="shared" si="3853"/>
        <v>1.0590999999999999</v>
      </c>
      <c r="N7307" s="101">
        <f t="shared" si="3854"/>
        <v>0.97811300000000001</v>
      </c>
      <c r="O7307" s="100">
        <f t="shared" si="3855"/>
        <v>1</v>
      </c>
      <c r="P7307" s="98">
        <f t="shared" si="3856"/>
        <v>221416.75</v>
      </c>
      <c r="Q7307" s="97">
        <f t="shared" si="3857"/>
        <v>1771.33</v>
      </c>
      <c r="R7307" s="97"/>
      <c r="S7307" s="97"/>
    </row>
    <row r="7308" spans="1:19" x14ac:dyDescent="0.25">
      <c r="A7308" s="89" t="s">
        <v>15156</v>
      </c>
      <c r="B7308" s="89" t="s">
        <v>15136</v>
      </c>
      <c r="C7308" s="89"/>
      <c r="D7308" s="89" t="s">
        <v>65</v>
      </c>
      <c r="E7308" s="94" t="s">
        <v>15157</v>
      </c>
      <c r="F7308" s="95" t="s">
        <v>15158</v>
      </c>
      <c r="G7308" s="89" t="s">
        <v>949</v>
      </c>
      <c r="H7308" s="89" t="s">
        <v>15159</v>
      </c>
      <c r="I7308" s="96">
        <v>1</v>
      </c>
      <c r="J7308" s="97">
        <v>-1132</v>
      </c>
      <c r="K7308" s="98">
        <f t="shared" si="3851"/>
        <v>1394.09</v>
      </c>
      <c r="L7308" s="99">
        <f t="shared" si="3852"/>
        <v>1.0815399999999999</v>
      </c>
      <c r="M7308" s="100">
        <f t="shared" si="3853"/>
        <v>1.0590999999999999</v>
      </c>
      <c r="N7308" s="101">
        <f t="shared" si="3854"/>
        <v>0.97811300000000001</v>
      </c>
      <c r="O7308" s="100">
        <f t="shared" si="3855"/>
        <v>1</v>
      </c>
      <c r="P7308" s="98">
        <f t="shared" si="3856"/>
        <v>1561.92</v>
      </c>
      <c r="Q7308" s="97">
        <f t="shared" si="3857"/>
        <v>-1268.28</v>
      </c>
      <c r="R7308" s="97"/>
      <c r="S7308" s="97"/>
    </row>
    <row r="7309" spans="1:19" x14ac:dyDescent="0.25">
      <c r="A7309" s="89" t="s">
        <v>15160</v>
      </c>
      <c r="B7309" s="89" t="s">
        <v>15136</v>
      </c>
      <c r="C7309" s="89"/>
      <c r="D7309" s="89" t="s">
        <v>68</v>
      </c>
      <c r="E7309" s="94" t="s">
        <v>15161</v>
      </c>
      <c r="F7309" s="95" t="s">
        <v>15162</v>
      </c>
      <c r="G7309" s="89" t="s">
        <v>949</v>
      </c>
      <c r="H7309" s="89" t="s">
        <v>1265</v>
      </c>
      <c r="I7309" s="96">
        <v>1</v>
      </c>
      <c r="J7309" s="97">
        <v>215</v>
      </c>
      <c r="K7309" s="98">
        <f t="shared" si="3851"/>
        <v>268.75</v>
      </c>
      <c r="L7309" s="99">
        <f t="shared" si="3852"/>
        <v>1.0815399999999999</v>
      </c>
      <c r="M7309" s="100">
        <f t="shared" si="3853"/>
        <v>1.0590999999999999</v>
      </c>
      <c r="N7309" s="101">
        <f t="shared" si="3854"/>
        <v>0.97811300000000001</v>
      </c>
      <c r="O7309" s="100">
        <f t="shared" si="3855"/>
        <v>1</v>
      </c>
      <c r="P7309" s="98">
        <f t="shared" si="3856"/>
        <v>301.10000000000002</v>
      </c>
      <c r="Q7309" s="97">
        <f t="shared" si="3857"/>
        <v>240.88</v>
      </c>
      <c r="R7309" s="97"/>
      <c r="S7309" s="97"/>
    </row>
    <row r="7310" spans="1:19" x14ac:dyDescent="0.25">
      <c r="A7310" s="72"/>
      <c r="B7310" s="77"/>
      <c r="C7310" s="77"/>
      <c r="D7310" s="77"/>
      <c r="E7310" s="76"/>
      <c r="F7310" s="76" t="s">
        <v>15163</v>
      </c>
      <c r="G7310" s="77"/>
      <c r="H7310" s="77"/>
      <c r="I7310" s="78"/>
      <c r="J7310" s="79">
        <f>J7311</f>
        <v>8543246</v>
      </c>
      <c r="K7310" s="98"/>
      <c r="L7310" s="99"/>
      <c r="M7310" s="100"/>
      <c r="N7310" s="101"/>
      <c r="O7310" s="100"/>
      <c r="P7310" s="98"/>
      <c r="Q7310" s="79">
        <f>Q7311</f>
        <v>9571808.5700000003</v>
      </c>
      <c r="R7310" s="79">
        <f t="shared" ref="R7310:S7310" si="3858">R7311</f>
        <v>0</v>
      </c>
      <c r="S7310" s="79">
        <f t="shared" si="3858"/>
        <v>0</v>
      </c>
    </row>
    <row r="7311" spans="1:19" x14ac:dyDescent="0.25">
      <c r="A7311" s="82" t="s">
        <v>9601</v>
      </c>
      <c r="B7311" s="104"/>
      <c r="C7311" s="104"/>
      <c r="D7311" s="104"/>
      <c r="E7311" s="86"/>
      <c r="F7311" s="86" t="s">
        <v>15165</v>
      </c>
      <c r="G7311" s="82"/>
      <c r="H7311" s="82"/>
      <c r="I7311" s="87"/>
      <c r="J7311" s="88">
        <f>SUM(J7312:J7329)</f>
        <v>8543246</v>
      </c>
      <c r="K7311" s="98"/>
      <c r="L7311" s="99"/>
      <c r="M7311" s="100"/>
      <c r="N7311" s="101"/>
      <c r="O7311" s="100"/>
      <c r="P7311" s="98"/>
      <c r="Q7311" s="88">
        <f>SUM(Q7312:Q7329)</f>
        <v>9571808.5700000003</v>
      </c>
      <c r="R7311" s="88">
        <f t="shared" ref="R7311:S7311" si="3859">SUM(R7312:R7329)</f>
        <v>0</v>
      </c>
      <c r="S7311" s="88">
        <f t="shared" si="3859"/>
        <v>0</v>
      </c>
    </row>
    <row r="7312" spans="1:19" x14ac:dyDescent="0.25">
      <c r="A7312" s="89"/>
      <c r="B7312" s="90"/>
      <c r="C7312" s="90"/>
      <c r="D7312" s="91"/>
      <c r="E7312" s="92"/>
      <c r="F7312" s="92" t="s">
        <v>15166</v>
      </c>
      <c r="G7312" s="91"/>
      <c r="H7312" s="91"/>
      <c r="I7312" s="93">
        <v>1</v>
      </c>
      <c r="J7312" s="91"/>
      <c r="K7312" s="98"/>
      <c r="L7312" s="99"/>
      <c r="M7312" s="100"/>
      <c r="N7312" s="101"/>
      <c r="O7312" s="100"/>
      <c r="P7312" s="98"/>
      <c r="Q7312" s="91"/>
      <c r="R7312" s="91"/>
      <c r="S7312" s="91"/>
    </row>
    <row r="7313" spans="1:19" ht="22.5" x14ac:dyDescent="0.25">
      <c r="A7313" s="89" t="s">
        <v>15167</v>
      </c>
      <c r="B7313" s="89" t="s">
        <v>15168</v>
      </c>
      <c r="C7313" s="89"/>
      <c r="D7313" s="89" t="s">
        <v>12</v>
      </c>
      <c r="E7313" s="94" t="s">
        <v>137</v>
      </c>
      <c r="F7313" s="95" t="s">
        <v>694</v>
      </c>
      <c r="G7313" s="89" t="s">
        <v>37</v>
      </c>
      <c r="H7313" s="89" t="s">
        <v>15169</v>
      </c>
      <c r="I7313" s="96">
        <v>1</v>
      </c>
      <c r="J7313" s="97">
        <v>431977</v>
      </c>
      <c r="K7313" s="98">
        <f>J7313/H7313</f>
        <v>89519.82</v>
      </c>
      <c r="L7313" s="99">
        <f>$L$8</f>
        <v>1.0815399999999999</v>
      </c>
      <c r="M7313" s="100">
        <f>$M$8</f>
        <v>1.0590999999999999</v>
      </c>
      <c r="N7313" s="101">
        <f>$N$8</f>
        <v>0.97811300000000001</v>
      </c>
      <c r="O7313" s="100">
        <f>$O$8</f>
        <v>1</v>
      </c>
      <c r="P7313" s="98">
        <f>K7313*L7313*M7313*N7313*O7313</f>
        <v>100296.96000000001</v>
      </c>
      <c r="Q7313" s="97">
        <f>H7313*P7313</f>
        <v>483981.98</v>
      </c>
      <c r="R7313" s="97"/>
      <c r="S7313" s="97"/>
    </row>
    <row r="7314" spans="1:19" ht="22.5" x14ac:dyDescent="0.25">
      <c r="A7314" s="89" t="s">
        <v>15170</v>
      </c>
      <c r="B7314" s="89" t="s">
        <v>15168</v>
      </c>
      <c r="C7314" s="89"/>
      <c r="D7314" s="89" t="s">
        <v>24</v>
      </c>
      <c r="E7314" s="94" t="s">
        <v>15171</v>
      </c>
      <c r="F7314" s="95" t="s">
        <v>15172</v>
      </c>
      <c r="G7314" s="89" t="s">
        <v>37</v>
      </c>
      <c r="H7314" s="89" t="s">
        <v>15173</v>
      </c>
      <c r="I7314" s="96">
        <v>1</v>
      </c>
      <c r="J7314" s="97">
        <v>10167</v>
      </c>
      <c r="K7314" s="98">
        <f>J7314/H7314</f>
        <v>18961.21</v>
      </c>
      <c r="L7314" s="99">
        <f>$L$8</f>
        <v>1.0815399999999999</v>
      </c>
      <c r="M7314" s="100">
        <f>$M$8</f>
        <v>1.0590999999999999</v>
      </c>
      <c r="N7314" s="101">
        <f>$N$8</f>
        <v>0.97811300000000001</v>
      </c>
      <c r="O7314" s="100">
        <f>$O$8</f>
        <v>1</v>
      </c>
      <c r="P7314" s="98">
        <f>K7314*L7314*M7314*N7314*O7314</f>
        <v>21243.919999999998</v>
      </c>
      <c r="Q7314" s="97">
        <f>H7314*P7314</f>
        <v>11390.99</v>
      </c>
      <c r="R7314" s="97"/>
      <c r="S7314" s="97"/>
    </row>
    <row r="7315" spans="1:19" x14ac:dyDescent="0.25">
      <c r="A7315" s="89"/>
      <c r="B7315" s="90"/>
      <c r="C7315" s="90"/>
      <c r="D7315" s="91"/>
      <c r="E7315" s="92"/>
      <c r="F7315" s="92" t="s">
        <v>15174</v>
      </c>
      <c r="G7315" s="91"/>
      <c r="H7315" s="91"/>
      <c r="I7315" s="93">
        <v>1</v>
      </c>
      <c r="J7315" s="91"/>
      <c r="K7315" s="98"/>
      <c r="L7315" s="99"/>
      <c r="M7315" s="100"/>
      <c r="N7315" s="101"/>
      <c r="O7315" s="100"/>
      <c r="P7315" s="98"/>
      <c r="Q7315" s="91"/>
      <c r="R7315" s="91"/>
      <c r="S7315" s="91"/>
    </row>
    <row r="7316" spans="1:19" ht="22.5" x14ac:dyDescent="0.25">
      <c r="A7316" s="89" t="s">
        <v>15175</v>
      </c>
      <c r="B7316" s="89" t="s">
        <v>15168</v>
      </c>
      <c r="C7316" s="89"/>
      <c r="D7316" s="89" t="s">
        <v>40</v>
      </c>
      <c r="E7316" s="94" t="s">
        <v>137</v>
      </c>
      <c r="F7316" s="95" t="s">
        <v>694</v>
      </c>
      <c r="G7316" s="89" t="s">
        <v>37</v>
      </c>
      <c r="H7316" s="89" t="s">
        <v>15176</v>
      </c>
      <c r="I7316" s="96">
        <v>1</v>
      </c>
      <c r="J7316" s="97">
        <v>173220</v>
      </c>
      <c r="K7316" s="98">
        <f>J7316/H7316</f>
        <v>89519.38</v>
      </c>
      <c r="L7316" s="99">
        <f>$L$8</f>
        <v>1.0815399999999999</v>
      </c>
      <c r="M7316" s="100">
        <f>$M$8</f>
        <v>1.0590999999999999</v>
      </c>
      <c r="N7316" s="101">
        <f>$N$8</f>
        <v>0.97811300000000001</v>
      </c>
      <c r="O7316" s="100">
        <f>$O$8</f>
        <v>1</v>
      </c>
      <c r="P7316" s="98">
        <f>K7316*L7316*M7316*N7316*O7316</f>
        <v>100296.47</v>
      </c>
      <c r="Q7316" s="97">
        <f>H7316*P7316</f>
        <v>194073.67</v>
      </c>
      <c r="R7316" s="97"/>
      <c r="S7316" s="97"/>
    </row>
    <row r="7317" spans="1:19" ht="22.5" x14ac:dyDescent="0.25">
      <c r="A7317" s="89" t="s">
        <v>15177</v>
      </c>
      <c r="B7317" s="89" t="s">
        <v>15168</v>
      </c>
      <c r="C7317" s="89"/>
      <c r="D7317" s="89" t="s">
        <v>43</v>
      </c>
      <c r="E7317" s="94" t="s">
        <v>15171</v>
      </c>
      <c r="F7317" s="95" t="s">
        <v>15172</v>
      </c>
      <c r="G7317" s="89" t="s">
        <v>37</v>
      </c>
      <c r="H7317" s="89" t="s">
        <v>15178</v>
      </c>
      <c r="I7317" s="96">
        <v>1</v>
      </c>
      <c r="J7317" s="97">
        <v>4087</v>
      </c>
      <c r="K7317" s="98">
        <f>J7317/H7317</f>
        <v>18956.400000000001</v>
      </c>
      <c r="L7317" s="99">
        <f>$L$8</f>
        <v>1.0815399999999999</v>
      </c>
      <c r="M7317" s="100">
        <f>$M$8</f>
        <v>1.0590999999999999</v>
      </c>
      <c r="N7317" s="101">
        <f>$N$8</f>
        <v>0.97811300000000001</v>
      </c>
      <c r="O7317" s="100">
        <f>$O$8</f>
        <v>1</v>
      </c>
      <c r="P7317" s="98">
        <f>K7317*L7317*M7317*N7317*O7317</f>
        <v>21238.53</v>
      </c>
      <c r="Q7317" s="97">
        <f>H7317*P7317</f>
        <v>4579.03</v>
      </c>
      <c r="R7317" s="97"/>
      <c r="S7317" s="97"/>
    </row>
    <row r="7318" spans="1:19" x14ac:dyDescent="0.25">
      <c r="A7318" s="89"/>
      <c r="B7318" s="90"/>
      <c r="C7318" s="90"/>
      <c r="D7318" s="91"/>
      <c r="E7318" s="92"/>
      <c r="F7318" s="92" t="s">
        <v>15179</v>
      </c>
      <c r="G7318" s="91"/>
      <c r="H7318" s="91"/>
      <c r="I7318" s="93">
        <v>1</v>
      </c>
      <c r="J7318" s="91"/>
      <c r="K7318" s="98"/>
      <c r="L7318" s="99"/>
      <c r="M7318" s="100"/>
      <c r="N7318" s="101"/>
      <c r="O7318" s="100"/>
      <c r="P7318" s="98"/>
      <c r="Q7318" s="91"/>
      <c r="R7318" s="91"/>
      <c r="S7318" s="91"/>
    </row>
    <row r="7319" spans="1:19" ht="22.5" x14ac:dyDescent="0.25">
      <c r="A7319" s="89" t="s">
        <v>15180</v>
      </c>
      <c r="B7319" s="89" t="s">
        <v>15168</v>
      </c>
      <c r="C7319" s="89"/>
      <c r="D7319" s="89" t="s">
        <v>58</v>
      </c>
      <c r="E7319" s="94" t="s">
        <v>15171</v>
      </c>
      <c r="F7319" s="95" t="s">
        <v>15172</v>
      </c>
      <c r="G7319" s="89" t="s">
        <v>37</v>
      </c>
      <c r="H7319" s="89" t="s">
        <v>15181</v>
      </c>
      <c r="I7319" s="96">
        <v>1</v>
      </c>
      <c r="J7319" s="97">
        <v>68683</v>
      </c>
      <c r="K7319" s="98">
        <f>J7319/H7319</f>
        <v>18960.689999999999</v>
      </c>
      <c r="L7319" s="99">
        <f>$L$8</f>
        <v>1.0815399999999999</v>
      </c>
      <c r="M7319" s="100">
        <f>$M$8</f>
        <v>1.0590999999999999</v>
      </c>
      <c r="N7319" s="101">
        <f>$N$8</f>
        <v>0.97811300000000001</v>
      </c>
      <c r="O7319" s="100">
        <f>$O$8</f>
        <v>1</v>
      </c>
      <c r="P7319" s="98">
        <f>K7319*L7319*M7319*N7319*O7319</f>
        <v>21243.34</v>
      </c>
      <c r="Q7319" s="97">
        <f>H7319*P7319</f>
        <v>76951.66</v>
      </c>
      <c r="R7319" s="97"/>
      <c r="S7319" s="97"/>
    </row>
    <row r="7320" spans="1:19" ht="22.5" x14ac:dyDescent="0.25">
      <c r="A7320" s="89" t="s">
        <v>15182</v>
      </c>
      <c r="B7320" s="89" t="s">
        <v>15168</v>
      </c>
      <c r="C7320" s="89"/>
      <c r="D7320" s="89" t="s">
        <v>60</v>
      </c>
      <c r="E7320" s="94" t="s">
        <v>15183</v>
      </c>
      <c r="F7320" s="95" t="s">
        <v>15184</v>
      </c>
      <c r="G7320" s="89" t="s">
        <v>37</v>
      </c>
      <c r="H7320" s="89" t="s">
        <v>15181</v>
      </c>
      <c r="I7320" s="96">
        <v>1</v>
      </c>
      <c r="J7320" s="97">
        <v>57693</v>
      </c>
      <c r="K7320" s="98">
        <f>J7320/H7320</f>
        <v>15926.78</v>
      </c>
      <c r="L7320" s="99">
        <f>$L$8</f>
        <v>1.0815399999999999</v>
      </c>
      <c r="M7320" s="100">
        <f>$M$8</f>
        <v>1.0590999999999999</v>
      </c>
      <c r="N7320" s="101">
        <f>$N$8</f>
        <v>0.97811300000000001</v>
      </c>
      <c r="O7320" s="100">
        <f>$O$8</f>
        <v>1</v>
      </c>
      <c r="P7320" s="98">
        <f>K7320*L7320*M7320*N7320*O7320</f>
        <v>17844.18</v>
      </c>
      <c r="Q7320" s="97">
        <f>H7320*P7320</f>
        <v>64638.58</v>
      </c>
      <c r="R7320" s="97"/>
      <c r="S7320" s="97"/>
    </row>
    <row r="7321" spans="1:19" x14ac:dyDescent="0.25">
      <c r="A7321" s="89"/>
      <c r="B7321" s="90"/>
      <c r="C7321" s="90"/>
      <c r="D7321" s="91"/>
      <c r="E7321" s="92"/>
      <c r="F7321" s="92" t="s">
        <v>15185</v>
      </c>
      <c r="G7321" s="91"/>
      <c r="H7321" s="91"/>
      <c r="I7321" s="93">
        <v>1</v>
      </c>
      <c r="J7321" s="91"/>
      <c r="K7321" s="98"/>
      <c r="L7321" s="99"/>
      <c r="M7321" s="100"/>
      <c r="N7321" s="101"/>
      <c r="O7321" s="100"/>
      <c r="P7321" s="98"/>
      <c r="Q7321" s="91"/>
      <c r="R7321" s="91"/>
      <c r="S7321" s="91"/>
    </row>
    <row r="7322" spans="1:19" ht="22.5" x14ac:dyDescent="0.25">
      <c r="A7322" s="89" t="s">
        <v>15186</v>
      </c>
      <c r="B7322" s="89" t="s">
        <v>15168</v>
      </c>
      <c r="C7322" s="89"/>
      <c r="D7322" s="89" t="s">
        <v>70</v>
      </c>
      <c r="E7322" s="94" t="s">
        <v>15171</v>
      </c>
      <c r="F7322" s="95" t="s">
        <v>15172</v>
      </c>
      <c r="G7322" s="89" t="s">
        <v>37</v>
      </c>
      <c r="H7322" s="89" t="s">
        <v>15187</v>
      </c>
      <c r="I7322" s="96">
        <v>1</v>
      </c>
      <c r="J7322" s="97">
        <v>7094</v>
      </c>
      <c r="K7322" s="98">
        <f>J7322/H7322</f>
        <v>18960.82</v>
      </c>
      <c r="L7322" s="99">
        <f>$L$8</f>
        <v>1.0815399999999999</v>
      </c>
      <c r="M7322" s="100">
        <f>$M$8</f>
        <v>1.0590999999999999</v>
      </c>
      <c r="N7322" s="101">
        <f>$N$8</f>
        <v>0.97811300000000001</v>
      </c>
      <c r="O7322" s="100">
        <f>$O$8</f>
        <v>1</v>
      </c>
      <c r="P7322" s="98">
        <f>K7322*L7322*M7322*N7322*O7322</f>
        <v>21243.48</v>
      </c>
      <c r="Q7322" s="97">
        <f>H7322*P7322</f>
        <v>7948.04</v>
      </c>
      <c r="R7322" s="97"/>
      <c r="S7322" s="97"/>
    </row>
    <row r="7323" spans="1:19" ht="22.5" x14ac:dyDescent="0.25">
      <c r="A7323" s="89" t="s">
        <v>15188</v>
      </c>
      <c r="B7323" s="89" t="s">
        <v>15168</v>
      </c>
      <c r="C7323" s="89"/>
      <c r="D7323" s="89" t="s">
        <v>73</v>
      </c>
      <c r="E7323" s="94" t="s">
        <v>15183</v>
      </c>
      <c r="F7323" s="95" t="s">
        <v>15184</v>
      </c>
      <c r="G7323" s="89" t="s">
        <v>37</v>
      </c>
      <c r="H7323" s="89" t="s">
        <v>15187</v>
      </c>
      <c r="I7323" s="96">
        <v>1</v>
      </c>
      <c r="J7323" s="97">
        <v>5959</v>
      </c>
      <c r="K7323" s="98">
        <f>J7323/H7323</f>
        <v>15927.19</v>
      </c>
      <c r="L7323" s="99">
        <f>$L$8</f>
        <v>1.0815399999999999</v>
      </c>
      <c r="M7323" s="100">
        <f>$M$8</f>
        <v>1.0590999999999999</v>
      </c>
      <c r="N7323" s="101">
        <f>$N$8</f>
        <v>0.97811300000000001</v>
      </c>
      <c r="O7323" s="100">
        <f>$O$8</f>
        <v>1</v>
      </c>
      <c r="P7323" s="98">
        <f>K7323*L7323*M7323*N7323*O7323</f>
        <v>17844.64</v>
      </c>
      <c r="Q7323" s="97">
        <f>H7323*P7323</f>
        <v>6676.39</v>
      </c>
      <c r="R7323" s="97"/>
      <c r="S7323" s="97"/>
    </row>
    <row r="7324" spans="1:19" x14ac:dyDescent="0.25">
      <c r="A7324" s="89"/>
      <c r="B7324" s="90"/>
      <c r="C7324" s="90"/>
      <c r="D7324" s="91"/>
      <c r="E7324" s="92"/>
      <c r="F7324" s="92" t="s">
        <v>15189</v>
      </c>
      <c r="G7324" s="91"/>
      <c r="H7324" s="91"/>
      <c r="I7324" s="93">
        <v>1</v>
      </c>
      <c r="J7324" s="91"/>
      <c r="K7324" s="98"/>
      <c r="L7324" s="99"/>
      <c r="M7324" s="100"/>
      <c r="N7324" s="101"/>
      <c r="O7324" s="100"/>
      <c r="P7324" s="98"/>
      <c r="Q7324" s="91"/>
      <c r="R7324" s="91"/>
      <c r="S7324" s="91"/>
    </row>
    <row r="7325" spans="1:19" ht="22.5" x14ac:dyDescent="0.25">
      <c r="A7325" s="89" t="s">
        <v>15190</v>
      </c>
      <c r="B7325" s="89" t="s">
        <v>15168</v>
      </c>
      <c r="C7325" s="89"/>
      <c r="D7325" s="89" t="s">
        <v>89</v>
      </c>
      <c r="E7325" s="94" t="s">
        <v>137</v>
      </c>
      <c r="F7325" s="95" t="s">
        <v>15191</v>
      </c>
      <c r="G7325" s="89" t="s">
        <v>37</v>
      </c>
      <c r="H7325" s="89" t="s">
        <v>15192</v>
      </c>
      <c r="I7325" s="96">
        <v>1</v>
      </c>
      <c r="J7325" s="97">
        <v>520259</v>
      </c>
      <c r="K7325" s="98">
        <f>J7325/H7325</f>
        <v>89519.71</v>
      </c>
      <c r="L7325" s="99">
        <f>$L$8</f>
        <v>1.0815399999999999</v>
      </c>
      <c r="M7325" s="100">
        <f>$M$8</f>
        <v>1.0590999999999999</v>
      </c>
      <c r="N7325" s="101">
        <f>$N$8</f>
        <v>0.97811300000000001</v>
      </c>
      <c r="O7325" s="100">
        <f>$O$8</f>
        <v>1</v>
      </c>
      <c r="P7325" s="98">
        <f>K7325*L7325*M7325*N7325*O7325</f>
        <v>100296.84</v>
      </c>
      <c r="Q7325" s="97">
        <f>H7325*P7325</f>
        <v>582892.14</v>
      </c>
      <c r="R7325" s="97"/>
      <c r="S7325" s="97"/>
    </row>
    <row r="7326" spans="1:19" ht="22.5" x14ac:dyDescent="0.25">
      <c r="A7326" s="89" t="s">
        <v>15193</v>
      </c>
      <c r="B7326" s="89" t="s">
        <v>15168</v>
      </c>
      <c r="C7326" s="89"/>
      <c r="D7326" s="89" t="s">
        <v>90</v>
      </c>
      <c r="E7326" s="94" t="s">
        <v>31</v>
      </c>
      <c r="F7326" s="95" t="s">
        <v>32</v>
      </c>
      <c r="G7326" s="89" t="s">
        <v>27</v>
      </c>
      <c r="H7326" s="89" t="s">
        <v>15194</v>
      </c>
      <c r="I7326" s="96">
        <v>1</v>
      </c>
      <c r="J7326" s="97">
        <v>6592333</v>
      </c>
      <c r="K7326" s="98">
        <f>J7326/H7326</f>
        <v>708.95</v>
      </c>
      <c r="L7326" s="99">
        <f>$L$8</f>
        <v>1.0815399999999999</v>
      </c>
      <c r="M7326" s="100">
        <f>$M$8</f>
        <v>1.0590999999999999</v>
      </c>
      <c r="N7326" s="101">
        <f>$N$8</f>
        <v>0.97811300000000001</v>
      </c>
      <c r="O7326" s="100">
        <f>$O$8</f>
        <v>1</v>
      </c>
      <c r="P7326" s="98">
        <f>K7326*L7326*M7326*N7326*O7326+0.01</f>
        <v>794.31</v>
      </c>
      <c r="Q7326" s="97">
        <f>H7326*P7326</f>
        <v>7386028.1600000001</v>
      </c>
      <c r="R7326" s="97"/>
      <c r="S7326" s="97"/>
    </row>
    <row r="7327" spans="1:19" x14ac:dyDescent="0.25">
      <c r="A7327" s="89" t="s">
        <v>15195</v>
      </c>
      <c r="B7327" s="89" t="s">
        <v>15168</v>
      </c>
      <c r="C7327" s="89"/>
      <c r="D7327" s="89" t="s">
        <v>91</v>
      </c>
      <c r="E7327" s="94" t="s">
        <v>15196</v>
      </c>
      <c r="F7327" s="95" t="s">
        <v>15197</v>
      </c>
      <c r="G7327" s="89" t="s">
        <v>484</v>
      </c>
      <c r="H7327" s="89" t="s">
        <v>15198</v>
      </c>
      <c r="I7327" s="96">
        <v>1</v>
      </c>
      <c r="J7327" s="97">
        <v>70250</v>
      </c>
      <c r="K7327" s="98">
        <f>J7327/H7327</f>
        <v>1626.16</v>
      </c>
      <c r="L7327" s="99">
        <f>$L$8</f>
        <v>1.0815399999999999</v>
      </c>
      <c r="M7327" s="100">
        <f>$M$8</f>
        <v>1.0590999999999999</v>
      </c>
      <c r="N7327" s="101">
        <f>$N$8</f>
        <v>0.97811300000000001</v>
      </c>
      <c r="O7327" s="100">
        <f>$O$8</f>
        <v>1</v>
      </c>
      <c r="P7327" s="98">
        <f>K7327*L7327*M7327*N7327*O7327</f>
        <v>1821.93</v>
      </c>
      <c r="Q7327" s="97">
        <f>H7327*P7327</f>
        <v>78707.38</v>
      </c>
      <c r="R7327" s="97"/>
      <c r="S7327" s="97"/>
    </row>
    <row r="7328" spans="1:19" ht="22.5" x14ac:dyDescent="0.25">
      <c r="A7328" s="89" t="s">
        <v>15199</v>
      </c>
      <c r="B7328" s="89" t="s">
        <v>15168</v>
      </c>
      <c r="C7328" s="89"/>
      <c r="D7328" s="89" t="s">
        <v>101</v>
      </c>
      <c r="E7328" s="94" t="s">
        <v>563</v>
      </c>
      <c r="F7328" s="95" t="s">
        <v>564</v>
      </c>
      <c r="G7328" s="89" t="s">
        <v>37</v>
      </c>
      <c r="H7328" s="89" t="s">
        <v>15200</v>
      </c>
      <c r="I7328" s="96">
        <v>1</v>
      </c>
      <c r="J7328" s="97">
        <v>507199</v>
      </c>
      <c r="K7328" s="98">
        <f>J7328/H7328</f>
        <v>21451.09</v>
      </c>
      <c r="L7328" s="99">
        <f>$L$8</f>
        <v>1.0815399999999999</v>
      </c>
      <c r="M7328" s="100">
        <f>$M$8</f>
        <v>1.0590999999999999</v>
      </c>
      <c r="N7328" s="101">
        <f>$N$8</f>
        <v>0.97811300000000001</v>
      </c>
      <c r="O7328" s="100">
        <f>$O$8</f>
        <v>1</v>
      </c>
      <c r="P7328" s="98">
        <f>K7328*L7328*M7328*N7328*O7328</f>
        <v>24033.55</v>
      </c>
      <c r="Q7328" s="97">
        <f>H7328*P7328</f>
        <v>568259.82999999996</v>
      </c>
      <c r="R7328" s="97"/>
      <c r="S7328" s="97"/>
    </row>
    <row r="7329" spans="1:19" ht="22.5" x14ac:dyDescent="0.25">
      <c r="A7329" s="89" t="s">
        <v>15201</v>
      </c>
      <c r="B7329" s="89" t="s">
        <v>15168</v>
      </c>
      <c r="C7329" s="89"/>
      <c r="D7329" s="89" t="s">
        <v>106</v>
      </c>
      <c r="E7329" s="94" t="s">
        <v>566</v>
      </c>
      <c r="F7329" s="95" t="s">
        <v>15202</v>
      </c>
      <c r="G7329" s="89" t="s">
        <v>37</v>
      </c>
      <c r="H7329" s="89" t="s">
        <v>15200</v>
      </c>
      <c r="I7329" s="96">
        <v>1</v>
      </c>
      <c r="J7329" s="97">
        <v>94325</v>
      </c>
      <c r="K7329" s="98">
        <f>J7329/H7329</f>
        <v>3989.31</v>
      </c>
      <c r="L7329" s="99">
        <f>$L$8</f>
        <v>1.0815399999999999</v>
      </c>
      <c r="M7329" s="100">
        <f>$M$8</f>
        <v>1.0590999999999999</v>
      </c>
      <c r="N7329" s="101">
        <f>$N$8</f>
        <v>0.97811300000000001</v>
      </c>
      <c r="O7329" s="100">
        <f>$O$8</f>
        <v>1</v>
      </c>
      <c r="P7329" s="98">
        <f>K7329*L7329*M7329*N7329*O7329</f>
        <v>4469.58</v>
      </c>
      <c r="Q7329" s="97">
        <f>H7329*P7329</f>
        <v>105680.72</v>
      </c>
      <c r="R7329" s="97"/>
      <c r="S7329" s="97"/>
    </row>
    <row r="7330" spans="1:19" x14ac:dyDescent="0.25">
      <c r="A7330" s="72"/>
      <c r="B7330" s="77"/>
      <c r="C7330" s="77"/>
      <c r="D7330" s="77"/>
      <c r="E7330" s="76"/>
      <c r="F7330" s="76" t="s">
        <v>15203</v>
      </c>
      <c r="G7330" s="77"/>
      <c r="H7330" s="77"/>
      <c r="I7330" s="78"/>
      <c r="J7330" s="79">
        <f>J7331</f>
        <v>19990542</v>
      </c>
      <c r="K7330" s="98"/>
      <c r="L7330" s="99"/>
      <c r="M7330" s="100"/>
      <c r="N7330" s="101"/>
      <c r="O7330" s="100"/>
      <c r="P7330" s="98"/>
      <c r="Q7330" s="79">
        <f>Q7331</f>
        <v>22397190.199999999</v>
      </c>
      <c r="R7330" s="79">
        <f t="shared" ref="R7330:S7330" si="3860">R7331</f>
        <v>0</v>
      </c>
      <c r="S7330" s="79">
        <f t="shared" si="3860"/>
        <v>0</v>
      </c>
    </row>
    <row r="7331" spans="1:19" x14ac:dyDescent="0.25">
      <c r="A7331" s="82" t="s">
        <v>9605</v>
      </c>
      <c r="B7331" s="104"/>
      <c r="C7331" s="104"/>
      <c r="D7331" s="104"/>
      <c r="E7331" s="86"/>
      <c r="F7331" s="86" t="s">
        <v>15205</v>
      </c>
      <c r="G7331" s="82"/>
      <c r="H7331" s="82"/>
      <c r="I7331" s="87"/>
      <c r="J7331" s="88">
        <f>SUM(J7332:J7370)</f>
        <v>19990542</v>
      </c>
      <c r="K7331" s="98"/>
      <c r="L7331" s="99"/>
      <c r="M7331" s="100"/>
      <c r="N7331" s="101"/>
      <c r="O7331" s="100"/>
      <c r="P7331" s="98"/>
      <c r="Q7331" s="88">
        <f>SUM(Q7332:Q7370)</f>
        <v>22397190.199999999</v>
      </c>
      <c r="R7331" s="88">
        <f t="shared" ref="R7331:S7331" si="3861">SUM(R7332:R7370)</f>
        <v>0</v>
      </c>
      <c r="S7331" s="88">
        <f t="shared" si="3861"/>
        <v>0</v>
      </c>
    </row>
    <row r="7332" spans="1:19" ht="22.5" x14ac:dyDescent="0.25">
      <c r="A7332" s="89"/>
      <c r="B7332" s="90"/>
      <c r="C7332" s="90"/>
      <c r="D7332" s="91"/>
      <c r="E7332" s="92"/>
      <c r="F7332" s="92" t="s">
        <v>15206</v>
      </c>
      <c r="G7332" s="91"/>
      <c r="H7332" s="91"/>
      <c r="I7332" s="93">
        <v>1</v>
      </c>
      <c r="J7332" s="91"/>
      <c r="K7332" s="98"/>
      <c r="L7332" s="99"/>
      <c r="M7332" s="100"/>
      <c r="N7332" s="101"/>
      <c r="O7332" s="100"/>
      <c r="P7332" s="98"/>
      <c r="Q7332" s="91"/>
      <c r="R7332" s="91"/>
      <c r="S7332" s="91"/>
    </row>
    <row r="7333" spans="1:19" ht="22.5" x14ac:dyDescent="0.25">
      <c r="A7333" s="89" t="s">
        <v>15207</v>
      </c>
      <c r="B7333" s="89" t="s">
        <v>15208</v>
      </c>
      <c r="C7333" s="89"/>
      <c r="D7333" s="89" t="s">
        <v>12</v>
      </c>
      <c r="E7333" s="94" t="s">
        <v>15209</v>
      </c>
      <c r="F7333" s="95" t="s">
        <v>15210</v>
      </c>
      <c r="G7333" s="89" t="s">
        <v>484</v>
      </c>
      <c r="H7333" s="89" t="s">
        <v>15211</v>
      </c>
      <c r="I7333" s="96">
        <v>1</v>
      </c>
      <c r="J7333" s="97">
        <v>269969</v>
      </c>
      <c r="K7333" s="98">
        <f t="shared" ref="K7333:K7348" si="3862">J7333/H7333</f>
        <v>37659.57</v>
      </c>
      <c r="L7333" s="99">
        <f t="shared" ref="L7333:L7348" si="3863">$L$8</f>
        <v>1.0815399999999999</v>
      </c>
      <c r="M7333" s="100">
        <f t="shared" ref="M7333:M7348" si="3864">$M$8</f>
        <v>1.0590999999999999</v>
      </c>
      <c r="N7333" s="101">
        <f t="shared" ref="N7333:N7348" si="3865">$N$8</f>
        <v>0.97811300000000001</v>
      </c>
      <c r="O7333" s="100">
        <f t="shared" ref="O7333:O7348" si="3866">$O$8</f>
        <v>1</v>
      </c>
      <c r="P7333" s="98">
        <f t="shared" ref="P7333:P7348" si="3867">K7333*L7333*M7333*N7333*O7333</f>
        <v>42193.34</v>
      </c>
      <c r="Q7333" s="97">
        <f t="shared" ref="Q7333:Q7348" si="3868">H7333*P7333</f>
        <v>302470.13</v>
      </c>
      <c r="R7333" s="97"/>
      <c r="S7333" s="97"/>
    </row>
    <row r="7334" spans="1:19" ht="22.5" x14ac:dyDescent="0.25">
      <c r="A7334" s="89" t="s">
        <v>15212</v>
      </c>
      <c r="B7334" s="89" t="s">
        <v>15208</v>
      </c>
      <c r="C7334" s="89"/>
      <c r="D7334" s="89" t="s">
        <v>24</v>
      </c>
      <c r="E7334" s="94" t="s">
        <v>15213</v>
      </c>
      <c r="F7334" s="95" t="s">
        <v>15214</v>
      </c>
      <c r="G7334" s="89" t="s">
        <v>976</v>
      </c>
      <c r="H7334" s="89" t="s">
        <v>15215</v>
      </c>
      <c r="I7334" s="96">
        <v>1</v>
      </c>
      <c r="J7334" s="97">
        <v>662525</v>
      </c>
      <c r="K7334" s="98">
        <f t="shared" si="3862"/>
        <v>840.18</v>
      </c>
      <c r="L7334" s="99">
        <f t="shared" si="3863"/>
        <v>1.0815399999999999</v>
      </c>
      <c r="M7334" s="100">
        <f t="shared" si="3864"/>
        <v>1.0590999999999999</v>
      </c>
      <c r="N7334" s="101">
        <f t="shared" si="3865"/>
        <v>0.97811300000000001</v>
      </c>
      <c r="O7334" s="100">
        <f t="shared" si="3866"/>
        <v>1</v>
      </c>
      <c r="P7334" s="98">
        <f t="shared" si="3867"/>
        <v>941.33</v>
      </c>
      <c r="Q7334" s="97">
        <f t="shared" si="3868"/>
        <v>742289.25</v>
      </c>
      <c r="R7334" s="97"/>
      <c r="S7334" s="97"/>
    </row>
    <row r="7335" spans="1:19" x14ac:dyDescent="0.25">
      <c r="A7335" s="89" t="s">
        <v>15216</v>
      </c>
      <c r="B7335" s="89" t="s">
        <v>15208</v>
      </c>
      <c r="C7335" s="89"/>
      <c r="D7335" s="89" t="s">
        <v>30</v>
      </c>
      <c r="E7335" s="94" t="s">
        <v>7942</v>
      </c>
      <c r="F7335" s="95" t="s">
        <v>7943</v>
      </c>
      <c r="G7335" s="89" t="s">
        <v>51</v>
      </c>
      <c r="H7335" s="89" t="s">
        <v>15211</v>
      </c>
      <c r="I7335" s="96">
        <v>1</v>
      </c>
      <c r="J7335" s="97">
        <v>381195</v>
      </c>
      <c r="K7335" s="98">
        <f t="shared" si="3862"/>
        <v>53175.14</v>
      </c>
      <c r="L7335" s="99">
        <f t="shared" si="3863"/>
        <v>1.0815399999999999</v>
      </c>
      <c r="M7335" s="100">
        <f t="shared" si="3864"/>
        <v>1.0590999999999999</v>
      </c>
      <c r="N7335" s="101">
        <f t="shared" si="3865"/>
        <v>0.97811300000000001</v>
      </c>
      <c r="O7335" s="100">
        <f t="shared" si="3866"/>
        <v>1</v>
      </c>
      <c r="P7335" s="98">
        <f t="shared" si="3867"/>
        <v>59576.81</v>
      </c>
      <c r="Q7335" s="97">
        <f t="shared" si="3868"/>
        <v>427086.49</v>
      </c>
      <c r="R7335" s="97"/>
      <c r="S7335" s="97"/>
    </row>
    <row r="7336" spans="1:19" x14ac:dyDescent="0.25">
      <c r="A7336" s="89" t="s">
        <v>15217</v>
      </c>
      <c r="B7336" s="89" t="s">
        <v>15208</v>
      </c>
      <c r="C7336" s="89"/>
      <c r="D7336" s="89" t="s">
        <v>34</v>
      </c>
      <c r="E7336" s="94" t="s">
        <v>556</v>
      </c>
      <c r="F7336" s="95" t="s">
        <v>557</v>
      </c>
      <c r="G7336" s="89" t="s">
        <v>81</v>
      </c>
      <c r="H7336" s="89" t="s">
        <v>15215</v>
      </c>
      <c r="I7336" s="96">
        <v>1</v>
      </c>
      <c r="J7336" s="97">
        <v>874935</v>
      </c>
      <c r="K7336" s="98">
        <f t="shared" si="3862"/>
        <v>1109.54</v>
      </c>
      <c r="L7336" s="99">
        <f t="shared" si="3863"/>
        <v>1.0815399999999999</v>
      </c>
      <c r="M7336" s="100">
        <f t="shared" si="3864"/>
        <v>1.0590999999999999</v>
      </c>
      <c r="N7336" s="101">
        <f t="shared" si="3865"/>
        <v>0.97811300000000001</v>
      </c>
      <c r="O7336" s="100">
        <f t="shared" si="3866"/>
        <v>1</v>
      </c>
      <c r="P7336" s="98">
        <f t="shared" si="3867"/>
        <v>1243.1199999999999</v>
      </c>
      <c r="Q7336" s="97">
        <f t="shared" si="3868"/>
        <v>980266.88</v>
      </c>
      <c r="R7336" s="97"/>
      <c r="S7336" s="97"/>
    </row>
    <row r="7337" spans="1:19" ht="33.75" x14ac:dyDescent="0.25">
      <c r="A7337" s="89" t="s">
        <v>15218</v>
      </c>
      <c r="B7337" s="89" t="s">
        <v>15208</v>
      </c>
      <c r="C7337" s="89"/>
      <c r="D7337" s="89" t="s">
        <v>40</v>
      </c>
      <c r="E7337" s="94" t="s">
        <v>15219</v>
      </c>
      <c r="F7337" s="95" t="s">
        <v>15220</v>
      </c>
      <c r="G7337" s="89" t="s">
        <v>484</v>
      </c>
      <c r="H7337" s="89" t="s">
        <v>15211</v>
      </c>
      <c r="I7337" s="96">
        <v>1</v>
      </c>
      <c r="J7337" s="97">
        <v>2635333</v>
      </c>
      <c r="K7337" s="98">
        <f t="shared" si="3862"/>
        <v>367618.12</v>
      </c>
      <c r="L7337" s="99">
        <f t="shared" si="3863"/>
        <v>1.0815399999999999</v>
      </c>
      <c r="M7337" s="100">
        <f t="shared" si="3864"/>
        <v>1.0590999999999999</v>
      </c>
      <c r="N7337" s="101">
        <f t="shared" si="3865"/>
        <v>0.97811300000000001</v>
      </c>
      <c r="O7337" s="100">
        <f t="shared" si="3866"/>
        <v>1</v>
      </c>
      <c r="P7337" s="98">
        <f t="shared" si="3867"/>
        <v>411875.06</v>
      </c>
      <c r="Q7337" s="97">
        <f t="shared" si="3868"/>
        <v>2952596.39</v>
      </c>
      <c r="R7337" s="97"/>
      <c r="S7337" s="97"/>
    </row>
    <row r="7338" spans="1:19" ht="22.5" x14ac:dyDescent="0.25">
      <c r="A7338" s="89" t="s">
        <v>15221</v>
      </c>
      <c r="B7338" s="89" t="s">
        <v>15208</v>
      </c>
      <c r="C7338" s="89"/>
      <c r="D7338" s="89" t="s">
        <v>43</v>
      </c>
      <c r="E7338" s="94" t="s">
        <v>15222</v>
      </c>
      <c r="F7338" s="95" t="s">
        <v>15223</v>
      </c>
      <c r="G7338" s="89" t="s">
        <v>502</v>
      </c>
      <c r="H7338" s="89" t="s">
        <v>15224</v>
      </c>
      <c r="I7338" s="96">
        <v>1</v>
      </c>
      <c r="J7338" s="97">
        <v>91374</v>
      </c>
      <c r="K7338" s="98">
        <f t="shared" si="3862"/>
        <v>15932.87</v>
      </c>
      <c r="L7338" s="99">
        <f t="shared" si="3863"/>
        <v>1.0815399999999999</v>
      </c>
      <c r="M7338" s="100">
        <f t="shared" si="3864"/>
        <v>1.0590999999999999</v>
      </c>
      <c r="N7338" s="101">
        <f t="shared" si="3865"/>
        <v>0.97811300000000001</v>
      </c>
      <c r="O7338" s="100">
        <f t="shared" si="3866"/>
        <v>1</v>
      </c>
      <c r="P7338" s="98">
        <f t="shared" si="3867"/>
        <v>17851</v>
      </c>
      <c r="Q7338" s="97">
        <f t="shared" si="3868"/>
        <v>102374.34</v>
      </c>
      <c r="R7338" s="97"/>
      <c r="S7338" s="97"/>
    </row>
    <row r="7339" spans="1:19" ht="33.75" x14ac:dyDescent="0.25">
      <c r="A7339" s="89" t="s">
        <v>15225</v>
      </c>
      <c r="B7339" s="89" t="s">
        <v>15208</v>
      </c>
      <c r="C7339" s="89"/>
      <c r="D7339" s="89" t="s">
        <v>48</v>
      </c>
      <c r="E7339" s="94" t="s">
        <v>15226</v>
      </c>
      <c r="F7339" s="95" t="s">
        <v>15227</v>
      </c>
      <c r="G7339" s="89" t="s">
        <v>484</v>
      </c>
      <c r="H7339" s="89" t="s">
        <v>15211</v>
      </c>
      <c r="I7339" s="96">
        <v>1</v>
      </c>
      <c r="J7339" s="97">
        <v>636317</v>
      </c>
      <c r="K7339" s="98">
        <f t="shared" si="3862"/>
        <v>88763.61</v>
      </c>
      <c r="L7339" s="99">
        <f t="shared" si="3863"/>
        <v>1.0815399999999999</v>
      </c>
      <c r="M7339" s="100">
        <f t="shared" si="3864"/>
        <v>1.0590999999999999</v>
      </c>
      <c r="N7339" s="101">
        <f t="shared" si="3865"/>
        <v>0.97811300000000001</v>
      </c>
      <c r="O7339" s="100">
        <f t="shared" si="3866"/>
        <v>1</v>
      </c>
      <c r="P7339" s="98">
        <f t="shared" si="3867"/>
        <v>99449.71</v>
      </c>
      <c r="Q7339" s="97">
        <f t="shared" si="3868"/>
        <v>712922.15</v>
      </c>
      <c r="R7339" s="97"/>
      <c r="S7339" s="97"/>
    </row>
    <row r="7340" spans="1:19" ht="22.5" x14ac:dyDescent="0.25">
      <c r="A7340" s="89" t="s">
        <v>15228</v>
      </c>
      <c r="B7340" s="89" t="s">
        <v>15208</v>
      </c>
      <c r="C7340" s="89"/>
      <c r="D7340" s="89" t="s">
        <v>55</v>
      </c>
      <c r="E7340" s="94" t="s">
        <v>15229</v>
      </c>
      <c r="F7340" s="95" t="s">
        <v>15230</v>
      </c>
      <c r="G7340" s="89" t="s">
        <v>484</v>
      </c>
      <c r="H7340" s="89" t="s">
        <v>15211</v>
      </c>
      <c r="I7340" s="96">
        <v>1</v>
      </c>
      <c r="J7340" s="97">
        <v>3697</v>
      </c>
      <c r="K7340" s="98">
        <f t="shared" si="3862"/>
        <v>515.72</v>
      </c>
      <c r="L7340" s="99">
        <f t="shared" si="3863"/>
        <v>1.0815399999999999</v>
      </c>
      <c r="M7340" s="100">
        <f t="shared" si="3864"/>
        <v>1.0590999999999999</v>
      </c>
      <c r="N7340" s="101">
        <f t="shared" si="3865"/>
        <v>0.97811300000000001</v>
      </c>
      <c r="O7340" s="100">
        <f t="shared" si="3866"/>
        <v>1</v>
      </c>
      <c r="P7340" s="98">
        <f t="shared" si="3867"/>
        <v>577.80999999999995</v>
      </c>
      <c r="Q7340" s="97">
        <f t="shared" si="3868"/>
        <v>4142.13</v>
      </c>
      <c r="R7340" s="97"/>
      <c r="S7340" s="97"/>
    </row>
    <row r="7341" spans="1:19" x14ac:dyDescent="0.25">
      <c r="A7341" s="89" t="s">
        <v>15231</v>
      </c>
      <c r="B7341" s="89" t="s">
        <v>15208</v>
      </c>
      <c r="C7341" s="89"/>
      <c r="D7341" s="89" t="s">
        <v>58</v>
      </c>
      <c r="E7341" s="94" t="s">
        <v>15232</v>
      </c>
      <c r="F7341" s="95" t="s">
        <v>15233</v>
      </c>
      <c r="G7341" s="89" t="s">
        <v>502</v>
      </c>
      <c r="H7341" s="89" t="s">
        <v>15234</v>
      </c>
      <c r="I7341" s="96">
        <v>1</v>
      </c>
      <c r="J7341" s="97">
        <v>1493</v>
      </c>
      <c r="K7341" s="98">
        <f t="shared" si="3862"/>
        <v>12699.25</v>
      </c>
      <c r="L7341" s="99">
        <f t="shared" si="3863"/>
        <v>1.0815399999999999</v>
      </c>
      <c r="M7341" s="100">
        <f t="shared" si="3864"/>
        <v>1.0590999999999999</v>
      </c>
      <c r="N7341" s="101">
        <f t="shared" si="3865"/>
        <v>0.97811300000000001</v>
      </c>
      <c r="O7341" s="100">
        <f t="shared" si="3866"/>
        <v>1</v>
      </c>
      <c r="P7341" s="98">
        <f t="shared" si="3867"/>
        <v>14228.09</v>
      </c>
      <c r="Q7341" s="97">
        <f t="shared" si="3868"/>
        <v>1672.74</v>
      </c>
      <c r="R7341" s="97"/>
      <c r="S7341" s="97"/>
    </row>
    <row r="7342" spans="1:19" ht="22.5" x14ac:dyDescent="0.25">
      <c r="A7342" s="89" t="s">
        <v>15235</v>
      </c>
      <c r="B7342" s="89" t="s">
        <v>15208</v>
      </c>
      <c r="C7342" s="89"/>
      <c r="D7342" s="89" t="s">
        <v>60</v>
      </c>
      <c r="E7342" s="94" t="s">
        <v>15236</v>
      </c>
      <c r="F7342" s="95" t="s">
        <v>15237</v>
      </c>
      <c r="G7342" s="89" t="s">
        <v>502</v>
      </c>
      <c r="H7342" s="89" t="s">
        <v>15238</v>
      </c>
      <c r="I7342" s="96">
        <v>1</v>
      </c>
      <c r="J7342" s="97">
        <v>4009762</v>
      </c>
      <c r="K7342" s="98">
        <f t="shared" si="3862"/>
        <v>4026.96</v>
      </c>
      <c r="L7342" s="99">
        <f t="shared" si="3863"/>
        <v>1.0815399999999999</v>
      </c>
      <c r="M7342" s="100">
        <f t="shared" si="3864"/>
        <v>1.0590999999999999</v>
      </c>
      <c r="N7342" s="101">
        <f t="shared" si="3865"/>
        <v>0.97811300000000001</v>
      </c>
      <c r="O7342" s="100">
        <f t="shared" si="3866"/>
        <v>1</v>
      </c>
      <c r="P7342" s="98">
        <f t="shared" si="3867"/>
        <v>4511.76</v>
      </c>
      <c r="Q7342" s="97">
        <f t="shared" si="3868"/>
        <v>4492486.95</v>
      </c>
      <c r="R7342" s="97"/>
      <c r="S7342" s="97"/>
    </row>
    <row r="7343" spans="1:19" ht="22.5" x14ac:dyDescent="0.25">
      <c r="A7343" s="89" t="s">
        <v>15239</v>
      </c>
      <c r="B7343" s="89" t="s">
        <v>15208</v>
      </c>
      <c r="C7343" s="89"/>
      <c r="D7343" s="89" t="s">
        <v>65</v>
      </c>
      <c r="E7343" s="94" t="s">
        <v>15222</v>
      </c>
      <c r="F7343" s="95" t="s">
        <v>15223</v>
      </c>
      <c r="G7343" s="89" t="s">
        <v>502</v>
      </c>
      <c r="H7343" s="89" t="s">
        <v>15240</v>
      </c>
      <c r="I7343" s="96">
        <v>1</v>
      </c>
      <c r="J7343" s="97">
        <v>34266</v>
      </c>
      <c r="K7343" s="98">
        <f t="shared" si="3862"/>
        <v>15933.22</v>
      </c>
      <c r="L7343" s="99">
        <f t="shared" si="3863"/>
        <v>1.0815399999999999</v>
      </c>
      <c r="M7343" s="100">
        <f t="shared" si="3864"/>
        <v>1.0590999999999999</v>
      </c>
      <c r="N7343" s="101">
        <f t="shared" si="3865"/>
        <v>0.97811300000000001</v>
      </c>
      <c r="O7343" s="100">
        <f t="shared" si="3866"/>
        <v>1</v>
      </c>
      <c r="P7343" s="98">
        <f t="shared" si="3867"/>
        <v>17851.39</v>
      </c>
      <c r="Q7343" s="97">
        <f t="shared" si="3868"/>
        <v>38391.22</v>
      </c>
      <c r="R7343" s="97"/>
      <c r="S7343" s="97"/>
    </row>
    <row r="7344" spans="1:19" ht="33.75" x14ac:dyDescent="0.25">
      <c r="A7344" s="89" t="s">
        <v>15241</v>
      </c>
      <c r="B7344" s="89" t="s">
        <v>15208</v>
      </c>
      <c r="C7344" s="89"/>
      <c r="D7344" s="89" t="s">
        <v>68</v>
      </c>
      <c r="E7344" s="94" t="s">
        <v>15242</v>
      </c>
      <c r="F7344" s="95" t="s">
        <v>15243</v>
      </c>
      <c r="G7344" s="89" t="s">
        <v>484</v>
      </c>
      <c r="H7344" s="89" t="s">
        <v>15211</v>
      </c>
      <c r="I7344" s="96">
        <v>1</v>
      </c>
      <c r="J7344" s="97">
        <v>650965</v>
      </c>
      <c r="K7344" s="98">
        <f t="shared" si="3862"/>
        <v>90806.94</v>
      </c>
      <c r="L7344" s="99">
        <f t="shared" si="3863"/>
        <v>1.0815399999999999</v>
      </c>
      <c r="M7344" s="100">
        <f t="shared" si="3864"/>
        <v>1.0590999999999999</v>
      </c>
      <c r="N7344" s="101">
        <f t="shared" si="3865"/>
        <v>0.97811300000000001</v>
      </c>
      <c r="O7344" s="100">
        <f t="shared" si="3866"/>
        <v>1</v>
      </c>
      <c r="P7344" s="98">
        <f t="shared" si="3867"/>
        <v>101739.04</v>
      </c>
      <c r="Q7344" s="97">
        <f t="shared" si="3868"/>
        <v>729333.6</v>
      </c>
      <c r="R7344" s="97"/>
      <c r="S7344" s="97"/>
    </row>
    <row r="7345" spans="1:19" x14ac:dyDescent="0.25">
      <c r="A7345" s="89" t="s">
        <v>15244</v>
      </c>
      <c r="B7345" s="89" t="s">
        <v>15208</v>
      </c>
      <c r="C7345" s="89"/>
      <c r="D7345" s="89" t="s">
        <v>70</v>
      </c>
      <c r="E7345" s="94" t="s">
        <v>15232</v>
      </c>
      <c r="F7345" s="95" t="s">
        <v>15233</v>
      </c>
      <c r="G7345" s="89" t="s">
        <v>502</v>
      </c>
      <c r="H7345" s="89" t="s">
        <v>15245</v>
      </c>
      <c r="I7345" s="96">
        <v>1</v>
      </c>
      <c r="J7345" s="97">
        <v>983</v>
      </c>
      <c r="K7345" s="98">
        <f t="shared" si="3862"/>
        <v>12696.65</v>
      </c>
      <c r="L7345" s="99">
        <f t="shared" si="3863"/>
        <v>1.0815399999999999</v>
      </c>
      <c r="M7345" s="100">
        <f t="shared" si="3864"/>
        <v>1.0590999999999999</v>
      </c>
      <c r="N7345" s="101">
        <f t="shared" si="3865"/>
        <v>0.97811300000000001</v>
      </c>
      <c r="O7345" s="100">
        <f t="shared" si="3866"/>
        <v>1</v>
      </c>
      <c r="P7345" s="98">
        <f t="shared" si="3867"/>
        <v>14225.18</v>
      </c>
      <c r="Q7345" s="97">
        <f t="shared" si="3868"/>
        <v>1101.3399999999999</v>
      </c>
      <c r="R7345" s="97"/>
      <c r="S7345" s="97"/>
    </row>
    <row r="7346" spans="1:19" ht="22.5" x14ac:dyDescent="0.25">
      <c r="A7346" s="89" t="s">
        <v>15246</v>
      </c>
      <c r="B7346" s="89" t="s">
        <v>15208</v>
      </c>
      <c r="C7346" s="89"/>
      <c r="D7346" s="89" t="s">
        <v>73</v>
      </c>
      <c r="E7346" s="94" t="s">
        <v>15247</v>
      </c>
      <c r="F7346" s="95" t="s">
        <v>15248</v>
      </c>
      <c r="G7346" s="89" t="s">
        <v>502</v>
      </c>
      <c r="H7346" s="89" t="s">
        <v>15249</v>
      </c>
      <c r="I7346" s="96">
        <v>1</v>
      </c>
      <c r="J7346" s="97">
        <v>3207743</v>
      </c>
      <c r="K7346" s="98">
        <f t="shared" si="3862"/>
        <v>4632.16</v>
      </c>
      <c r="L7346" s="99">
        <f t="shared" si="3863"/>
        <v>1.0815399999999999</v>
      </c>
      <c r="M7346" s="100">
        <f t="shared" si="3864"/>
        <v>1.0590999999999999</v>
      </c>
      <c r="N7346" s="101">
        <f t="shared" si="3865"/>
        <v>0.97811300000000001</v>
      </c>
      <c r="O7346" s="100">
        <f t="shared" si="3866"/>
        <v>1</v>
      </c>
      <c r="P7346" s="98">
        <f t="shared" si="3867"/>
        <v>5189.82</v>
      </c>
      <c r="Q7346" s="97">
        <f t="shared" si="3868"/>
        <v>3593916.73</v>
      </c>
      <c r="R7346" s="97"/>
      <c r="S7346" s="97"/>
    </row>
    <row r="7347" spans="1:19" x14ac:dyDescent="0.25">
      <c r="A7347" s="89" t="s">
        <v>15250</v>
      </c>
      <c r="B7347" s="89" t="s">
        <v>15208</v>
      </c>
      <c r="C7347" s="89"/>
      <c r="D7347" s="89" t="s">
        <v>75</v>
      </c>
      <c r="E7347" s="94" t="s">
        <v>7972</v>
      </c>
      <c r="F7347" s="95" t="s">
        <v>7973</v>
      </c>
      <c r="G7347" s="89" t="s">
        <v>1071</v>
      </c>
      <c r="H7347" s="89" t="s">
        <v>15251</v>
      </c>
      <c r="I7347" s="96">
        <v>1</v>
      </c>
      <c r="J7347" s="97">
        <v>1707983</v>
      </c>
      <c r="K7347" s="98">
        <f t="shared" si="3862"/>
        <v>106020.05</v>
      </c>
      <c r="L7347" s="99">
        <f t="shared" si="3863"/>
        <v>1.0815399999999999</v>
      </c>
      <c r="M7347" s="100">
        <f t="shared" si="3864"/>
        <v>1.0590999999999999</v>
      </c>
      <c r="N7347" s="101">
        <f t="shared" si="3865"/>
        <v>0.97811300000000001</v>
      </c>
      <c r="O7347" s="100">
        <f t="shared" si="3866"/>
        <v>1</v>
      </c>
      <c r="P7347" s="98">
        <f t="shared" si="3867"/>
        <v>118783.63</v>
      </c>
      <c r="Q7347" s="97">
        <f t="shared" si="3868"/>
        <v>1913604.28</v>
      </c>
      <c r="R7347" s="97"/>
      <c r="S7347" s="97"/>
    </row>
    <row r="7348" spans="1:19" ht="22.5" x14ac:dyDescent="0.25">
      <c r="A7348" s="89" t="s">
        <v>15252</v>
      </c>
      <c r="B7348" s="89" t="s">
        <v>15208</v>
      </c>
      <c r="C7348" s="89"/>
      <c r="D7348" s="89" t="s">
        <v>87</v>
      </c>
      <c r="E7348" s="94" t="s">
        <v>15253</v>
      </c>
      <c r="F7348" s="95" t="s">
        <v>15254</v>
      </c>
      <c r="G7348" s="89" t="s">
        <v>648</v>
      </c>
      <c r="H7348" s="89" t="s">
        <v>15255</v>
      </c>
      <c r="I7348" s="96">
        <v>1</v>
      </c>
      <c r="J7348" s="97">
        <v>809423</v>
      </c>
      <c r="K7348" s="98">
        <f t="shared" si="3862"/>
        <v>502.44</v>
      </c>
      <c r="L7348" s="99">
        <f t="shared" si="3863"/>
        <v>1.0815399999999999</v>
      </c>
      <c r="M7348" s="100">
        <f t="shared" si="3864"/>
        <v>1.0590999999999999</v>
      </c>
      <c r="N7348" s="101">
        <f t="shared" si="3865"/>
        <v>0.97811300000000001</v>
      </c>
      <c r="O7348" s="100">
        <f t="shared" si="3866"/>
        <v>1</v>
      </c>
      <c r="P7348" s="98">
        <f t="shared" si="3867"/>
        <v>562.92999999999995</v>
      </c>
      <c r="Q7348" s="97">
        <f t="shared" si="3868"/>
        <v>906880.23</v>
      </c>
      <c r="R7348" s="97"/>
      <c r="S7348" s="97"/>
    </row>
    <row r="7349" spans="1:19" ht="22.5" x14ac:dyDescent="0.25">
      <c r="A7349" s="89"/>
      <c r="B7349" s="90"/>
      <c r="C7349" s="90"/>
      <c r="D7349" s="91"/>
      <c r="E7349" s="92"/>
      <c r="F7349" s="92" t="s">
        <v>15256</v>
      </c>
      <c r="G7349" s="91"/>
      <c r="H7349" s="91"/>
      <c r="I7349" s="93">
        <v>1</v>
      </c>
      <c r="J7349" s="91"/>
      <c r="K7349" s="98"/>
      <c r="L7349" s="99"/>
      <c r="M7349" s="100"/>
      <c r="N7349" s="101"/>
      <c r="O7349" s="100"/>
      <c r="P7349" s="98"/>
      <c r="Q7349" s="91"/>
      <c r="R7349" s="91"/>
      <c r="S7349" s="91"/>
    </row>
    <row r="7350" spans="1:19" x14ac:dyDescent="0.25">
      <c r="A7350" s="89" t="s">
        <v>15257</v>
      </c>
      <c r="B7350" s="89" t="s">
        <v>15208</v>
      </c>
      <c r="C7350" s="89"/>
      <c r="D7350" s="89" t="s">
        <v>89</v>
      </c>
      <c r="E7350" s="94" t="s">
        <v>7942</v>
      </c>
      <c r="F7350" s="95" t="s">
        <v>7943</v>
      </c>
      <c r="G7350" s="89" t="s">
        <v>51</v>
      </c>
      <c r="H7350" s="89" t="s">
        <v>15258</v>
      </c>
      <c r="I7350" s="96">
        <v>1</v>
      </c>
      <c r="J7350" s="97">
        <v>149208</v>
      </c>
      <c r="K7350" s="98">
        <f t="shared" ref="K7350:K7359" si="3869">J7350/H7350</f>
        <v>53174.25</v>
      </c>
      <c r="L7350" s="99">
        <f t="shared" ref="L7350:L7359" si="3870">$L$8</f>
        <v>1.0815399999999999</v>
      </c>
      <c r="M7350" s="100">
        <f t="shared" ref="M7350:M7359" si="3871">$M$8</f>
        <v>1.0590999999999999</v>
      </c>
      <c r="N7350" s="101">
        <f t="shared" ref="N7350:N7359" si="3872">$N$8</f>
        <v>0.97811300000000001</v>
      </c>
      <c r="O7350" s="100">
        <f t="shared" ref="O7350:O7359" si="3873">$O$8</f>
        <v>1</v>
      </c>
      <c r="P7350" s="98">
        <f t="shared" ref="P7350:P7359" si="3874">K7350*L7350*M7350*N7350*O7350</f>
        <v>59575.81</v>
      </c>
      <c r="Q7350" s="97">
        <f t="shared" ref="Q7350:Q7359" si="3875">H7350*P7350</f>
        <v>167170.91</v>
      </c>
      <c r="R7350" s="97"/>
      <c r="S7350" s="97"/>
    </row>
    <row r="7351" spans="1:19" x14ac:dyDescent="0.25">
      <c r="A7351" s="89" t="s">
        <v>15259</v>
      </c>
      <c r="B7351" s="89" t="s">
        <v>15208</v>
      </c>
      <c r="C7351" s="89"/>
      <c r="D7351" s="89" t="s">
        <v>90</v>
      </c>
      <c r="E7351" s="94" t="s">
        <v>556</v>
      </c>
      <c r="F7351" s="95" t="s">
        <v>557</v>
      </c>
      <c r="G7351" s="89" t="s">
        <v>81</v>
      </c>
      <c r="H7351" s="89" t="s">
        <v>15260</v>
      </c>
      <c r="I7351" s="96">
        <v>1</v>
      </c>
      <c r="J7351" s="97">
        <v>342474</v>
      </c>
      <c r="K7351" s="98">
        <f t="shared" si="3869"/>
        <v>1109.54</v>
      </c>
      <c r="L7351" s="99">
        <f t="shared" si="3870"/>
        <v>1.0815399999999999</v>
      </c>
      <c r="M7351" s="100">
        <f t="shared" si="3871"/>
        <v>1.0590999999999999</v>
      </c>
      <c r="N7351" s="101">
        <f t="shared" si="3872"/>
        <v>0.97811300000000001</v>
      </c>
      <c r="O7351" s="100">
        <f t="shared" si="3873"/>
        <v>1</v>
      </c>
      <c r="P7351" s="98">
        <f t="shared" si="3874"/>
        <v>1243.1199999999999</v>
      </c>
      <c r="Q7351" s="97">
        <f t="shared" si="3875"/>
        <v>383704.15</v>
      </c>
      <c r="R7351" s="97"/>
      <c r="S7351" s="97"/>
    </row>
    <row r="7352" spans="1:19" x14ac:dyDescent="0.25">
      <c r="A7352" s="89" t="s">
        <v>15261</v>
      </c>
      <c r="B7352" s="89" t="s">
        <v>15208</v>
      </c>
      <c r="C7352" s="89"/>
      <c r="D7352" s="89" t="s">
        <v>91</v>
      </c>
      <c r="E7352" s="94" t="s">
        <v>15262</v>
      </c>
      <c r="F7352" s="95" t="s">
        <v>15263</v>
      </c>
      <c r="G7352" s="89" t="s">
        <v>110</v>
      </c>
      <c r="H7352" s="89" t="s">
        <v>15264</v>
      </c>
      <c r="I7352" s="96">
        <v>1</v>
      </c>
      <c r="J7352" s="97">
        <v>1075774</v>
      </c>
      <c r="K7352" s="98">
        <f t="shared" si="3869"/>
        <v>57507.11</v>
      </c>
      <c r="L7352" s="99">
        <f t="shared" si="3870"/>
        <v>1.0815399999999999</v>
      </c>
      <c r="M7352" s="100">
        <f t="shared" si="3871"/>
        <v>1.0590999999999999</v>
      </c>
      <c r="N7352" s="101">
        <f t="shared" si="3872"/>
        <v>0.97811300000000001</v>
      </c>
      <c r="O7352" s="100">
        <f t="shared" si="3873"/>
        <v>1</v>
      </c>
      <c r="P7352" s="98">
        <f t="shared" si="3874"/>
        <v>64430.3</v>
      </c>
      <c r="Q7352" s="97">
        <f t="shared" si="3875"/>
        <v>1205284.74</v>
      </c>
      <c r="R7352" s="97"/>
      <c r="S7352" s="97"/>
    </row>
    <row r="7353" spans="1:19" x14ac:dyDescent="0.25">
      <c r="A7353" s="89" t="s">
        <v>15265</v>
      </c>
      <c r="B7353" s="89" t="s">
        <v>15208</v>
      </c>
      <c r="C7353" s="89"/>
      <c r="D7353" s="89" t="s">
        <v>101</v>
      </c>
      <c r="E7353" s="94" t="s">
        <v>15266</v>
      </c>
      <c r="F7353" s="95" t="s">
        <v>15267</v>
      </c>
      <c r="G7353" s="89" t="s">
        <v>949</v>
      </c>
      <c r="H7353" s="89" t="s">
        <v>15268</v>
      </c>
      <c r="I7353" s="96">
        <v>1</v>
      </c>
      <c r="J7353" s="97">
        <v>993502</v>
      </c>
      <c r="K7353" s="98">
        <f t="shared" si="3869"/>
        <v>531.09</v>
      </c>
      <c r="L7353" s="99">
        <f t="shared" si="3870"/>
        <v>1.0815399999999999</v>
      </c>
      <c r="M7353" s="100">
        <f t="shared" si="3871"/>
        <v>1.0590999999999999</v>
      </c>
      <c r="N7353" s="101">
        <f t="shared" si="3872"/>
        <v>0.97811300000000001</v>
      </c>
      <c r="O7353" s="100">
        <f t="shared" si="3873"/>
        <v>1</v>
      </c>
      <c r="P7353" s="98">
        <f t="shared" si="3874"/>
        <v>595.03</v>
      </c>
      <c r="Q7353" s="97">
        <f t="shared" si="3875"/>
        <v>1113110.72</v>
      </c>
      <c r="R7353" s="97"/>
      <c r="S7353" s="97"/>
    </row>
    <row r="7354" spans="1:19" x14ac:dyDescent="0.25">
      <c r="A7354" s="89" t="s">
        <v>15269</v>
      </c>
      <c r="B7354" s="89" t="s">
        <v>15208</v>
      </c>
      <c r="C7354" s="89"/>
      <c r="D7354" s="89" t="s">
        <v>106</v>
      </c>
      <c r="E7354" s="94" t="s">
        <v>7972</v>
      </c>
      <c r="F7354" s="95" t="s">
        <v>7973</v>
      </c>
      <c r="G7354" s="89" t="s">
        <v>1071</v>
      </c>
      <c r="H7354" s="89" t="s">
        <v>1930</v>
      </c>
      <c r="I7354" s="96">
        <v>1</v>
      </c>
      <c r="J7354" s="97">
        <v>795151</v>
      </c>
      <c r="K7354" s="98">
        <f t="shared" si="3869"/>
        <v>106020.13</v>
      </c>
      <c r="L7354" s="99">
        <f t="shared" si="3870"/>
        <v>1.0815399999999999</v>
      </c>
      <c r="M7354" s="100">
        <f t="shared" si="3871"/>
        <v>1.0590999999999999</v>
      </c>
      <c r="N7354" s="101">
        <f t="shared" si="3872"/>
        <v>0.97811300000000001</v>
      </c>
      <c r="O7354" s="100">
        <f t="shared" si="3873"/>
        <v>1</v>
      </c>
      <c r="P7354" s="98">
        <f t="shared" si="3874"/>
        <v>118783.72</v>
      </c>
      <c r="Q7354" s="97">
        <f t="shared" si="3875"/>
        <v>890877.9</v>
      </c>
      <c r="R7354" s="97"/>
      <c r="S7354" s="97"/>
    </row>
    <row r="7355" spans="1:19" x14ac:dyDescent="0.25">
      <c r="A7355" s="89" t="s">
        <v>15270</v>
      </c>
      <c r="B7355" s="89" t="s">
        <v>15208</v>
      </c>
      <c r="C7355" s="89"/>
      <c r="D7355" s="89" t="s">
        <v>107</v>
      </c>
      <c r="E7355" s="94" t="s">
        <v>4063</v>
      </c>
      <c r="F7355" s="95" t="s">
        <v>4064</v>
      </c>
      <c r="G7355" s="89" t="s">
        <v>81</v>
      </c>
      <c r="H7355" s="89" t="s">
        <v>15271</v>
      </c>
      <c r="I7355" s="96">
        <v>1</v>
      </c>
      <c r="J7355" s="97">
        <v>-237530</v>
      </c>
      <c r="K7355" s="98">
        <f t="shared" si="3869"/>
        <v>5367.91</v>
      </c>
      <c r="L7355" s="99">
        <f t="shared" si="3870"/>
        <v>1.0815399999999999</v>
      </c>
      <c r="M7355" s="100">
        <f t="shared" si="3871"/>
        <v>1.0590999999999999</v>
      </c>
      <c r="N7355" s="101">
        <f t="shared" si="3872"/>
        <v>0.97811300000000001</v>
      </c>
      <c r="O7355" s="100">
        <f t="shared" si="3873"/>
        <v>1</v>
      </c>
      <c r="P7355" s="98">
        <f t="shared" si="3874"/>
        <v>6014.14</v>
      </c>
      <c r="Q7355" s="97">
        <f t="shared" si="3875"/>
        <v>-266125.7</v>
      </c>
      <c r="R7355" s="97"/>
      <c r="S7355" s="97"/>
    </row>
    <row r="7356" spans="1:19" x14ac:dyDescent="0.25">
      <c r="A7356" s="89" t="s">
        <v>15272</v>
      </c>
      <c r="B7356" s="89" t="s">
        <v>15208</v>
      </c>
      <c r="C7356" s="89"/>
      <c r="D7356" s="89" t="s">
        <v>108</v>
      </c>
      <c r="E7356" s="94" t="s">
        <v>7979</v>
      </c>
      <c r="F7356" s="95" t="s">
        <v>7980</v>
      </c>
      <c r="G7356" s="89" t="s">
        <v>81</v>
      </c>
      <c r="H7356" s="89" t="s">
        <v>15273</v>
      </c>
      <c r="I7356" s="96">
        <v>1</v>
      </c>
      <c r="J7356" s="97">
        <v>-2863</v>
      </c>
      <c r="K7356" s="98">
        <f t="shared" si="3869"/>
        <v>6362.22</v>
      </c>
      <c r="L7356" s="99">
        <f t="shared" si="3870"/>
        <v>1.0815399999999999</v>
      </c>
      <c r="M7356" s="100">
        <f t="shared" si="3871"/>
        <v>1.0590999999999999</v>
      </c>
      <c r="N7356" s="101">
        <f t="shared" si="3872"/>
        <v>0.97811300000000001</v>
      </c>
      <c r="O7356" s="100">
        <f t="shared" si="3873"/>
        <v>1</v>
      </c>
      <c r="P7356" s="98">
        <f t="shared" si="3874"/>
        <v>7128.16</v>
      </c>
      <c r="Q7356" s="97">
        <f t="shared" si="3875"/>
        <v>-3207.67</v>
      </c>
      <c r="R7356" s="97"/>
      <c r="S7356" s="97"/>
    </row>
    <row r="7357" spans="1:19" ht="22.5" x14ac:dyDescent="0.25">
      <c r="A7357" s="89" t="s">
        <v>15274</v>
      </c>
      <c r="B7357" s="89" t="s">
        <v>15208</v>
      </c>
      <c r="C7357" s="89"/>
      <c r="D7357" s="89" t="s">
        <v>109</v>
      </c>
      <c r="E7357" s="94" t="s">
        <v>7976</v>
      </c>
      <c r="F7357" s="95" t="s">
        <v>7977</v>
      </c>
      <c r="G7357" s="89" t="s">
        <v>648</v>
      </c>
      <c r="H7357" s="89" t="s">
        <v>15275</v>
      </c>
      <c r="I7357" s="96">
        <v>1</v>
      </c>
      <c r="J7357" s="97">
        <v>133489</v>
      </c>
      <c r="K7357" s="98">
        <f t="shared" si="3869"/>
        <v>177.99</v>
      </c>
      <c r="L7357" s="99">
        <f t="shared" si="3870"/>
        <v>1.0815399999999999</v>
      </c>
      <c r="M7357" s="100">
        <f t="shared" si="3871"/>
        <v>1.0590999999999999</v>
      </c>
      <c r="N7357" s="101">
        <f t="shared" si="3872"/>
        <v>0.97811300000000001</v>
      </c>
      <c r="O7357" s="100">
        <f t="shared" si="3873"/>
        <v>1</v>
      </c>
      <c r="P7357" s="98">
        <f t="shared" si="3874"/>
        <v>199.42</v>
      </c>
      <c r="Q7357" s="97">
        <f t="shared" si="3875"/>
        <v>149565</v>
      </c>
      <c r="R7357" s="97"/>
      <c r="S7357" s="97"/>
    </row>
    <row r="7358" spans="1:19" x14ac:dyDescent="0.25">
      <c r="A7358" s="89" t="s">
        <v>15276</v>
      </c>
      <c r="B7358" s="89" t="s">
        <v>15208</v>
      </c>
      <c r="C7358" s="89"/>
      <c r="D7358" s="89" t="s">
        <v>122</v>
      </c>
      <c r="E7358" s="94" t="s">
        <v>4063</v>
      </c>
      <c r="F7358" s="95" t="s">
        <v>4064</v>
      </c>
      <c r="G7358" s="89" t="s">
        <v>81</v>
      </c>
      <c r="H7358" s="89" t="s">
        <v>15277</v>
      </c>
      <c r="I7358" s="96">
        <v>1</v>
      </c>
      <c r="J7358" s="97">
        <v>204276</v>
      </c>
      <c r="K7358" s="98">
        <f t="shared" si="3869"/>
        <v>5367.91</v>
      </c>
      <c r="L7358" s="99">
        <f t="shared" si="3870"/>
        <v>1.0815399999999999</v>
      </c>
      <c r="M7358" s="100">
        <f t="shared" si="3871"/>
        <v>1.0590999999999999</v>
      </c>
      <c r="N7358" s="101">
        <f t="shared" si="3872"/>
        <v>0.97811300000000001</v>
      </c>
      <c r="O7358" s="100">
        <f t="shared" si="3873"/>
        <v>1</v>
      </c>
      <c r="P7358" s="98">
        <f t="shared" si="3874"/>
        <v>6014.14</v>
      </c>
      <c r="Q7358" s="97">
        <f t="shared" si="3875"/>
        <v>228868.1</v>
      </c>
      <c r="R7358" s="97"/>
      <c r="S7358" s="97"/>
    </row>
    <row r="7359" spans="1:19" x14ac:dyDescent="0.25">
      <c r="A7359" s="89" t="s">
        <v>15278</v>
      </c>
      <c r="B7359" s="89" t="s">
        <v>15208</v>
      </c>
      <c r="C7359" s="89"/>
      <c r="D7359" s="89" t="s">
        <v>126</v>
      </c>
      <c r="E7359" s="94" t="s">
        <v>7979</v>
      </c>
      <c r="F7359" s="95" t="s">
        <v>7980</v>
      </c>
      <c r="G7359" s="89" t="s">
        <v>81</v>
      </c>
      <c r="H7359" s="89" t="s">
        <v>15279</v>
      </c>
      <c r="I7359" s="96">
        <v>1</v>
      </c>
      <c r="J7359" s="97">
        <v>945</v>
      </c>
      <c r="K7359" s="98">
        <f t="shared" si="3869"/>
        <v>6363.64</v>
      </c>
      <c r="L7359" s="99">
        <f t="shared" si="3870"/>
        <v>1.0815399999999999</v>
      </c>
      <c r="M7359" s="100">
        <f t="shared" si="3871"/>
        <v>1.0590999999999999</v>
      </c>
      <c r="N7359" s="101">
        <f t="shared" si="3872"/>
        <v>0.97811300000000001</v>
      </c>
      <c r="O7359" s="100">
        <f t="shared" si="3873"/>
        <v>1</v>
      </c>
      <c r="P7359" s="98">
        <f t="shared" si="3874"/>
        <v>7129.75</v>
      </c>
      <c r="Q7359" s="97">
        <f t="shared" si="3875"/>
        <v>1058.77</v>
      </c>
      <c r="R7359" s="97"/>
      <c r="S7359" s="97"/>
    </row>
    <row r="7360" spans="1:19" x14ac:dyDescent="0.25">
      <c r="A7360" s="89"/>
      <c r="B7360" s="90"/>
      <c r="C7360" s="90"/>
      <c r="D7360" s="91"/>
      <c r="E7360" s="92"/>
      <c r="F7360" s="92" t="s">
        <v>15280</v>
      </c>
      <c r="G7360" s="91"/>
      <c r="H7360" s="91"/>
      <c r="I7360" s="93">
        <v>1</v>
      </c>
      <c r="J7360" s="91"/>
      <c r="K7360" s="98"/>
      <c r="L7360" s="99"/>
      <c r="M7360" s="100"/>
      <c r="N7360" s="101"/>
      <c r="O7360" s="100"/>
      <c r="P7360" s="98"/>
      <c r="Q7360" s="91"/>
      <c r="R7360" s="91"/>
      <c r="S7360" s="91"/>
    </row>
    <row r="7361" spans="1:19" x14ac:dyDescent="0.25">
      <c r="A7361" s="89" t="s">
        <v>15281</v>
      </c>
      <c r="B7361" s="89" t="s">
        <v>15208</v>
      </c>
      <c r="C7361" s="89"/>
      <c r="D7361" s="89" t="s">
        <v>124</v>
      </c>
      <c r="E7361" s="94" t="s">
        <v>7942</v>
      </c>
      <c r="F7361" s="95" t="s">
        <v>7943</v>
      </c>
      <c r="G7361" s="89" t="s">
        <v>51</v>
      </c>
      <c r="H7361" s="89" t="s">
        <v>15282</v>
      </c>
      <c r="I7361" s="96">
        <v>1</v>
      </c>
      <c r="J7361" s="97">
        <v>17609</v>
      </c>
      <c r="K7361" s="98">
        <f t="shared" ref="K7361:K7370" si="3876">J7361/H7361</f>
        <v>53175.3</v>
      </c>
      <c r="L7361" s="99">
        <f t="shared" ref="L7361:L7370" si="3877">$L$8</f>
        <v>1.0815399999999999</v>
      </c>
      <c r="M7361" s="100">
        <f t="shared" ref="M7361:M7370" si="3878">$M$8</f>
        <v>1.0590999999999999</v>
      </c>
      <c r="N7361" s="101">
        <f t="shared" ref="N7361:N7370" si="3879">$N$8</f>
        <v>0.97811300000000001</v>
      </c>
      <c r="O7361" s="100">
        <f t="shared" ref="O7361:O7370" si="3880">$O$8</f>
        <v>1</v>
      </c>
      <c r="P7361" s="98">
        <f t="shared" ref="P7361:P7370" si="3881">K7361*L7361*M7361*N7361*O7361</f>
        <v>59576.99</v>
      </c>
      <c r="Q7361" s="97">
        <f t="shared" ref="Q7361:Q7370" si="3882">H7361*P7361</f>
        <v>19728.919999999998</v>
      </c>
      <c r="R7361" s="97"/>
      <c r="S7361" s="97"/>
    </row>
    <row r="7362" spans="1:19" x14ac:dyDescent="0.25">
      <c r="A7362" s="89" t="s">
        <v>15283</v>
      </c>
      <c r="B7362" s="89" t="s">
        <v>15208</v>
      </c>
      <c r="C7362" s="89"/>
      <c r="D7362" s="89" t="s">
        <v>129</v>
      </c>
      <c r="E7362" s="94" t="s">
        <v>556</v>
      </c>
      <c r="F7362" s="95" t="s">
        <v>557</v>
      </c>
      <c r="G7362" s="89" t="s">
        <v>81</v>
      </c>
      <c r="H7362" s="89" t="s">
        <v>15284</v>
      </c>
      <c r="I7362" s="96">
        <v>1</v>
      </c>
      <c r="J7362" s="97">
        <v>40417</v>
      </c>
      <c r="K7362" s="98">
        <f t="shared" si="3876"/>
        <v>1109.55</v>
      </c>
      <c r="L7362" s="99">
        <f t="shared" si="3877"/>
        <v>1.0815399999999999</v>
      </c>
      <c r="M7362" s="100">
        <f t="shared" si="3878"/>
        <v>1.0590999999999999</v>
      </c>
      <c r="N7362" s="101">
        <f t="shared" si="3879"/>
        <v>0.97811300000000001</v>
      </c>
      <c r="O7362" s="100">
        <f t="shared" si="3880"/>
        <v>1</v>
      </c>
      <c r="P7362" s="98">
        <f t="shared" si="3881"/>
        <v>1243.1300000000001</v>
      </c>
      <c r="Q7362" s="97">
        <f t="shared" si="3882"/>
        <v>45282.87</v>
      </c>
      <c r="R7362" s="97"/>
      <c r="S7362" s="97"/>
    </row>
    <row r="7363" spans="1:19" ht="22.5" x14ac:dyDescent="0.25">
      <c r="A7363" s="89" t="s">
        <v>15285</v>
      </c>
      <c r="B7363" s="89" t="s">
        <v>15208</v>
      </c>
      <c r="C7363" s="89"/>
      <c r="D7363" s="89" t="s">
        <v>133</v>
      </c>
      <c r="E7363" s="94" t="s">
        <v>15209</v>
      </c>
      <c r="F7363" s="95" t="s">
        <v>15210</v>
      </c>
      <c r="G7363" s="89" t="s">
        <v>484</v>
      </c>
      <c r="H7363" s="89" t="s">
        <v>15282</v>
      </c>
      <c r="I7363" s="96">
        <v>1</v>
      </c>
      <c r="J7363" s="97">
        <v>12472</v>
      </c>
      <c r="K7363" s="98">
        <f t="shared" si="3876"/>
        <v>37662.69</v>
      </c>
      <c r="L7363" s="99">
        <f t="shared" si="3877"/>
        <v>1.0815399999999999</v>
      </c>
      <c r="M7363" s="100">
        <f t="shared" si="3878"/>
        <v>1.0590999999999999</v>
      </c>
      <c r="N7363" s="101">
        <f t="shared" si="3879"/>
        <v>0.97811300000000001</v>
      </c>
      <c r="O7363" s="100">
        <f t="shared" si="3880"/>
        <v>1</v>
      </c>
      <c r="P7363" s="98">
        <f t="shared" si="3881"/>
        <v>42196.84</v>
      </c>
      <c r="Q7363" s="97">
        <f t="shared" si="3882"/>
        <v>13973.48</v>
      </c>
      <c r="R7363" s="97"/>
      <c r="S7363" s="97"/>
    </row>
    <row r="7364" spans="1:19" ht="22.5" x14ac:dyDescent="0.25">
      <c r="A7364" s="89" t="s">
        <v>15286</v>
      </c>
      <c r="B7364" s="89" t="s">
        <v>15208</v>
      </c>
      <c r="C7364" s="89"/>
      <c r="D7364" s="89" t="s">
        <v>136</v>
      </c>
      <c r="E7364" s="94" t="s">
        <v>15213</v>
      </c>
      <c r="F7364" s="95" t="s">
        <v>15214</v>
      </c>
      <c r="G7364" s="89" t="s">
        <v>976</v>
      </c>
      <c r="H7364" s="89" t="s">
        <v>15284</v>
      </c>
      <c r="I7364" s="96">
        <v>1</v>
      </c>
      <c r="J7364" s="97">
        <v>30605</v>
      </c>
      <c r="K7364" s="98">
        <f t="shared" si="3876"/>
        <v>840.19</v>
      </c>
      <c r="L7364" s="99">
        <f t="shared" si="3877"/>
        <v>1.0815399999999999</v>
      </c>
      <c r="M7364" s="100">
        <f t="shared" si="3878"/>
        <v>1.0590999999999999</v>
      </c>
      <c r="N7364" s="101">
        <f t="shared" si="3879"/>
        <v>0.97811300000000001</v>
      </c>
      <c r="O7364" s="100">
        <f t="shared" si="3880"/>
        <v>1</v>
      </c>
      <c r="P7364" s="98">
        <f t="shared" si="3881"/>
        <v>941.34</v>
      </c>
      <c r="Q7364" s="97">
        <f t="shared" si="3882"/>
        <v>34289.72</v>
      </c>
      <c r="R7364" s="97"/>
      <c r="S7364" s="97"/>
    </row>
    <row r="7365" spans="1:19" x14ac:dyDescent="0.25">
      <c r="A7365" s="89" t="s">
        <v>15287</v>
      </c>
      <c r="B7365" s="89" t="s">
        <v>15208</v>
      </c>
      <c r="C7365" s="89"/>
      <c r="D7365" s="89" t="s">
        <v>141</v>
      </c>
      <c r="E7365" s="94" t="s">
        <v>7948</v>
      </c>
      <c r="F7365" s="95" t="s">
        <v>7949</v>
      </c>
      <c r="G7365" s="89" t="s">
        <v>51</v>
      </c>
      <c r="H7365" s="89" t="s">
        <v>15282</v>
      </c>
      <c r="I7365" s="96">
        <v>1</v>
      </c>
      <c r="J7365" s="97">
        <v>27395</v>
      </c>
      <c r="K7365" s="98">
        <f t="shared" si="3876"/>
        <v>82726.86</v>
      </c>
      <c r="L7365" s="99">
        <f t="shared" si="3877"/>
        <v>1.0815399999999999</v>
      </c>
      <c r="M7365" s="100">
        <f t="shared" si="3878"/>
        <v>1.0590999999999999</v>
      </c>
      <c r="N7365" s="101">
        <f t="shared" si="3879"/>
        <v>0.97811300000000001</v>
      </c>
      <c r="O7365" s="100">
        <f t="shared" si="3880"/>
        <v>1</v>
      </c>
      <c r="P7365" s="98">
        <f t="shared" si="3881"/>
        <v>92686.21</v>
      </c>
      <c r="Q7365" s="97">
        <f t="shared" si="3882"/>
        <v>30693.040000000001</v>
      </c>
      <c r="R7365" s="97"/>
      <c r="S7365" s="97"/>
    </row>
    <row r="7366" spans="1:19" ht="22.5" x14ac:dyDescent="0.25">
      <c r="A7366" s="89" t="s">
        <v>15288</v>
      </c>
      <c r="B7366" s="89" t="s">
        <v>15208</v>
      </c>
      <c r="C7366" s="89"/>
      <c r="D7366" s="89" t="s">
        <v>144</v>
      </c>
      <c r="E7366" s="94" t="s">
        <v>15289</v>
      </c>
      <c r="F7366" s="95" t="s">
        <v>15290</v>
      </c>
      <c r="G7366" s="89" t="s">
        <v>81</v>
      </c>
      <c r="H7366" s="89" t="s">
        <v>15291</v>
      </c>
      <c r="I7366" s="96">
        <v>1</v>
      </c>
      <c r="J7366" s="97">
        <v>52550</v>
      </c>
      <c r="K7366" s="98">
        <f t="shared" si="3876"/>
        <v>1259.44</v>
      </c>
      <c r="L7366" s="99">
        <f t="shared" si="3877"/>
        <v>1.0815399999999999</v>
      </c>
      <c r="M7366" s="100">
        <f t="shared" si="3878"/>
        <v>1.0590999999999999</v>
      </c>
      <c r="N7366" s="101">
        <f t="shared" si="3879"/>
        <v>0.97811300000000001</v>
      </c>
      <c r="O7366" s="100">
        <f t="shared" si="3880"/>
        <v>1</v>
      </c>
      <c r="P7366" s="98">
        <f t="shared" si="3881"/>
        <v>1411.06</v>
      </c>
      <c r="Q7366" s="97">
        <f t="shared" si="3882"/>
        <v>58876.34</v>
      </c>
      <c r="R7366" s="97"/>
      <c r="S7366" s="97"/>
    </row>
    <row r="7367" spans="1:19" x14ac:dyDescent="0.25">
      <c r="A7367" s="89" t="s">
        <v>15292</v>
      </c>
      <c r="B7367" s="89" t="s">
        <v>15208</v>
      </c>
      <c r="C7367" s="89"/>
      <c r="D7367" s="89" t="s">
        <v>146</v>
      </c>
      <c r="E7367" s="94" t="s">
        <v>4230</v>
      </c>
      <c r="F7367" s="95" t="s">
        <v>4231</v>
      </c>
      <c r="G7367" s="89" t="s">
        <v>81</v>
      </c>
      <c r="H7367" s="89" t="s">
        <v>15293</v>
      </c>
      <c r="I7367" s="96">
        <v>1</v>
      </c>
      <c r="J7367" s="97">
        <v>97766</v>
      </c>
      <c r="K7367" s="98">
        <f t="shared" si="3876"/>
        <v>2952.32</v>
      </c>
      <c r="L7367" s="99">
        <f t="shared" si="3877"/>
        <v>1.0815399999999999</v>
      </c>
      <c r="M7367" s="100">
        <f t="shared" si="3878"/>
        <v>1.0590999999999999</v>
      </c>
      <c r="N7367" s="101">
        <f t="shared" si="3879"/>
        <v>0.97811300000000001</v>
      </c>
      <c r="O7367" s="100">
        <f t="shared" si="3880"/>
        <v>1</v>
      </c>
      <c r="P7367" s="98">
        <f t="shared" si="3881"/>
        <v>3307.74</v>
      </c>
      <c r="Q7367" s="97">
        <f t="shared" si="3882"/>
        <v>109535.81</v>
      </c>
      <c r="R7367" s="97"/>
      <c r="S7367" s="97"/>
    </row>
    <row r="7368" spans="1:19" x14ac:dyDescent="0.25">
      <c r="A7368" s="89" t="s">
        <v>15294</v>
      </c>
      <c r="B7368" s="89" t="s">
        <v>15208</v>
      </c>
      <c r="C7368" s="89"/>
      <c r="D7368" s="89" t="s">
        <v>151</v>
      </c>
      <c r="E7368" s="94" t="s">
        <v>4063</v>
      </c>
      <c r="F7368" s="95" t="s">
        <v>4064</v>
      </c>
      <c r="G7368" s="89" t="s">
        <v>81</v>
      </c>
      <c r="H7368" s="89" t="s">
        <v>15295</v>
      </c>
      <c r="I7368" s="96">
        <v>1</v>
      </c>
      <c r="J7368" s="97">
        <v>181313</v>
      </c>
      <c r="K7368" s="98">
        <f t="shared" si="3876"/>
        <v>5367.9</v>
      </c>
      <c r="L7368" s="99">
        <f t="shared" si="3877"/>
        <v>1.0815399999999999</v>
      </c>
      <c r="M7368" s="100">
        <f t="shared" si="3878"/>
        <v>1.0590999999999999</v>
      </c>
      <c r="N7368" s="101">
        <f t="shared" si="3879"/>
        <v>0.97811300000000001</v>
      </c>
      <c r="O7368" s="100">
        <f t="shared" si="3880"/>
        <v>1</v>
      </c>
      <c r="P7368" s="98">
        <f t="shared" si="3881"/>
        <v>6014.13</v>
      </c>
      <c r="Q7368" s="97">
        <f t="shared" si="3882"/>
        <v>203141.07</v>
      </c>
      <c r="R7368" s="97"/>
      <c r="S7368" s="97"/>
    </row>
    <row r="7369" spans="1:19" x14ac:dyDescent="0.25">
      <c r="A7369" s="89" t="s">
        <v>15297</v>
      </c>
      <c r="B7369" s="89" t="s">
        <v>15208</v>
      </c>
      <c r="C7369" s="89"/>
      <c r="D7369" s="89" t="s">
        <v>154</v>
      </c>
      <c r="E7369" s="94" t="s">
        <v>4047</v>
      </c>
      <c r="F7369" s="95" t="s">
        <v>4048</v>
      </c>
      <c r="G7369" s="89" t="s">
        <v>502</v>
      </c>
      <c r="H7369" s="89" t="s">
        <v>15296</v>
      </c>
      <c r="I7369" s="96">
        <v>1</v>
      </c>
      <c r="J7369" s="97">
        <v>14356</v>
      </c>
      <c r="K7369" s="98">
        <f t="shared" si="3876"/>
        <v>12042.21</v>
      </c>
      <c r="L7369" s="99">
        <f t="shared" si="3877"/>
        <v>1.0815399999999999</v>
      </c>
      <c r="M7369" s="100">
        <f t="shared" si="3878"/>
        <v>1.0590999999999999</v>
      </c>
      <c r="N7369" s="101">
        <f t="shared" si="3879"/>
        <v>0.97811300000000001</v>
      </c>
      <c r="O7369" s="100">
        <f t="shared" si="3880"/>
        <v>1</v>
      </c>
      <c r="P7369" s="98">
        <f t="shared" si="3881"/>
        <v>13491.95</v>
      </c>
      <c r="Q7369" s="97">
        <f t="shared" si="3882"/>
        <v>16084.29</v>
      </c>
      <c r="R7369" s="97"/>
      <c r="S7369" s="97"/>
    </row>
    <row r="7370" spans="1:19" ht="22.5" x14ac:dyDescent="0.25">
      <c r="A7370" s="89" t="s">
        <v>15298</v>
      </c>
      <c r="B7370" s="89" t="s">
        <v>15208</v>
      </c>
      <c r="C7370" s="89"/>
      <c r="D7370" s="89" t="s">
        <v>156</v>
      </c>
      <c r="E7370" s="94" t="s">
        <v>15299</v>
      </c>
      <c r="F7370" s="95" t="s">
        <v>15300</v>
      </c>
      <c r="G7370" s="89" t="s">
        <v>502</v>
      </c>
      <c r="H7370" s="89" t="s">
        <v>15296</v>
      </c>
      <c r="I7370" s="96">
        <v>1</v>
      </c>
      <c r="J7370" s="97">
        <v>83670</v>
      </c>
      <c r="K7370" s="98">
        <f t="shared" si="3876"/>
        <v>70184.710000000006</v>
      </c>
      <c r="L7370" s="99">
        <f t="shared" si="3877"/>
        <v>1.0815399999999999</v>
      </c>
      <c r="M7370" s="100">
        <f t="shared" si="3878"/>
        <v>1.0590999999999999</v>
      </c>
      <c r="N7370" s="101">
        <f t="shared" si="3879"/>
        <v>0.97811300000000001</v>
      </c>
      <c r="O7370" s="100">
        <f t="shared" si="3880"/>
        <v>1</v>
      </c>
      <c r="P7370" s="98">
        <f t="shared" si="3881"/>
        <v>78634.13</v>
      </c>
      <c r="Q7370" s="97">
        <f t="shared" si="3882"/>
        <v>93742.89</v>
      </c>
      <c r="R7370" s="97"/>
      <c r="S7370" s="97"/>
    </row>
    <row r="7371" spans="1:19" x14ac:dyDescent="0.25">
      <c r="A7371" s="72"/>
      <c r="B7371" s="77"/>
      <c r="C7371" s="77"/>
      <c r="D7371" s="77"/>
      <c r="E7371" s="76"/>
      <c r="F7371" s="76" t="s">
        <v>15301</v>
      </c>
      <c r="G7371" s="77"/>
      <c r="H7371" s="77"/>
      <c r="I7371" s="78"/>
      <c r="J7371" s="79">
        <f>J7372+J7404</f>
        <v>16297792</v>
      </c>
      <c r="K7371" s="98"/>
      <c r="L7371" s="99"/>
      <c r="M7371" s="100"/>
      <c r="N7371" s="101"/>
      <c r="O7371" s="100"/>
      <c r="P7371" s="98"/>
      <c r="Q7371" s="79">
        <f>Q7372+Q7404</f>
        <v>18259861.870000001</v>
      </c>
      <c r="R7371" s="79">
        <f t="shared" ref="R7371:S7371" si="3883">R7372+R7404</f>
        <v>0</v>
      </c>
      <c r="S7371" s="79">
        <f t="shared" si="3883"/>
        <v>0</v>
      </c>
    </row>
    <row r="7372" spans="1:19" x14ac:dyDescent="0.25">
      <c r="A7372" s="82" t="s">
        <v>9607</v>
      </c>
      <c r="B7372" s="104"/>
      <c r="C7372" s="104"/>
      <c r="D7372" s="104"/>
      <c r="E7372" s="86"/>
      <c r="F7372" s="86" t="s">
        <v>10882</v>
      </c>
      <c r="G7372" s="82"/>
      <c r="H7372" s="82"/>
      <c r="I7372" s="87"/>
      <c r="J7372" s="88">
        <f>SUM(J7373:J7403)</f>
        <v>15026250</v>
      </c>
      <c r="K7372" s="98"/>
      <c r="L7372" s="99"/>
      <c r="M7372" s="100"/>
      <c r="N7372" s="101"/>
      <c r="O7372" s="100"/>
      <c r="P7372" s="98"/>
      <c r="Q7372" s="88">
        <f>SUM(Q7373:Q7403)</f>
        <v>16835241.030000001</v>
      </c>
      <c r="R7372" s="88">
        <f t="shared" ref="R7372:S7372" si="3884">SUM(R7373:R7403)</f>
        <v>0</v>
      </c>
      <c r="S7372" s="88">
        <f t="shared" si="3884"/>
        <v>0</v>
      </c>
    </row>
    <row r="7373" spans="1:19" x14ac:dyDescent="0.25">
      <c r="A7373" s="89"/>
      <c r="B7373" s="90"/>
      <c r="C7373" s="90"/>
      <c r="D7373" s="91"/>
      <c r="E7373" s="92"/>
      <c r="F7373" s="92" t="s">
        <v>15303</v>
      </c>
      <c r="G7373" s="91"/>
      <c r="H7373" s="91"/>
      <c r="I7373" s="93">
        <v>1</v>
      </c>
      <c r="J7373" s="91"/>
      <c r="K7373" s="98"/>
      <c r="L7373" s="99"/>
      <c r="M7373" s="100"/>
      <c r="N7373" s="101"/>
      <c r="O7373" s="100"/>
      <c r="P7373" s="98"/>
      <c r="Q7373" s="91"/>
      <c r="R7373" s="91"/>
      <c r="S7373" s="91"/>
    </row>
    <row r="7374" spans="1:19" ht="22.5" x14ac:dyDescent="0.25">
      <c r="A7374" s="89" t="s">
        <v>15304</v>
      </c>
      <c r="B7374" s="89" t="s">
        <v>15305</v>
      </c>
      <c r="C7374" s="89"/>
      <c r="D7374" s="89" t="s">
        <v>12</v>
      </c>
      <c r="E7374" s="94" t="s">
        <v>10646</v>
      </c>
      <c r="F7374" s="95" t="s">
        <v>10647</v>
      </c>
      <c r="G7374" s="89" t="s">
        <v>37</v>
      </c>
      <c r="H7374" s="89" t="s">
        <v>15306</v>
      </c>
      <c r="I7374" s="96">
        <v>1</v>
      </c>
      <c r="J7374" s="97">
        <v>82598</v>
      </c>
      <c r="K7374" s="98">
        <f t="shared" ref="K7374:K7388" si="3885">J7374/H7374</f>
        <v>99674.18</v>
      </c>
      <c r="L7374" s="99">
        <f t="shared" ref="L7374:L7388" si="3886">$L$8</f>
        <v>1.0815399999999999</v>
      </c>
      <c r="M7374" s="100">
        <f t="shared" ref="M7374:M7388" si="3887">$M$8</f>
        <v>1.0590999999999999</v>
      </c>
      <c r="N7374" s="101">
        <f t="shared" ref="N7374:N7388" si="3888">$N$8</f>
        <v>0.97811300000000001</v>
      </c>
      <c r="O7374" s="100">
        <f t="shared" ref="O7374:O7388" si="3889">$O$8</f>
        <v>1</v>
      </c>
      <c r="P7374" s="98">
        <f>K7374*L7374*M7374*N7374*O7374</f>
        <v>111673.79</v>
      </c>
      <c r="Q7374" s="97">
        <f t="shared" ref="Q7374:Q7388" si="3890">H7374*P7374</f>
        <v>92541.84</v>
      </c>
      <c r="R7374" s="97"/>
      <c r="S7374" s="97"/>
    </row>
    <row r="7375" spans="1:19" ht="22.5" x14ac:dyDescent="0.25">
      <c r="A7375" s="89" t="s">
        <v>15307</v>
      </c>
      <c r="B7375" s="89" t="s">
        <v>15305</v>
      </c>
      <c r="C7375" s="89"/>
      <c r="D7375" s="89" t="s">
        <v>24</v>
      </c>
      <c r="E7375" s="94" t="s">
        <v>137</v>
      </c>
      <c r="F7375" s="95" t="s">
        <v>694</v>
      </c>
      <c r="G7375" s="89" t="s">
        <v>37</v>
      </c>
      <c r="H7375" s="89" t="s">
        <v>15308</v>
      </c>
      <c r="I7375" s="96">
        <v>1</v>
      </c>
      <c r="J7375" s="97">
        <v>25332</v>
      </c>
      <c r="K7375" s="98">
        <f t="shared" si="3885"/>
        <v>89520.28</v>
      </c>
      <c r="L7375" s="99">
        <f t="shared" si="3886"/>
        <v>1.0815399999999999</v>
      </c>
      <c r="M7375" s="100">
        <f t="shared" si="3887"/>
        <v>1.0590999999999999</v>
      </c>
      <c r="N7375" s="101">
        <f t="shared" si="3888"/>
        <v>0.97811300000000001</v>
      </c>
      <c r="O7375" s="100">
        <f t="shared" si="3889"/>
        <v>1</v>
      </c>
      <c r="P7375" s="98">
        <f>K7375*L7375*M7375*N7375*O7375</f>
        <v>100297.48</v>
      </c>
      <c r="Q7375" s="97">
        <f t="shared" si="3890"/>
        <v>28381.68</v>
      </c>
      <c r="R7375" s="97"/>
      <c r="S7375" s="97"/>
    </row>
    <row r="7376" spans="1:19" ht="22.5" x14ac:dyDescent="0.25">
      <c r="A7376" s="89" t="s">
        <v>15309</v>
      </c>
      <c r="B7376" s="89" t="s">
        <v>15305</v>
      </c>
      <c r="C7376" s="89"/>
      <c r="D7376" s="89" t="s">
        <v>30</v>
      </c>
      <c r="E7376" s="94" t="s">
        <v>31</v>
      </c>
      <c r="F7376" s="95" t="s">
        <v>32</v>
      </c>
      <c r="G7376" s="89" t="s">
        <v>27</v>
      </c>
      <c r="H7376" s="89" t="s">
        <v>15310</v>
      </c>
      <c r="I7376" s="96">
        <v>1</v>
      </c>
      <c r="J7376" s="97">
        <v>320901</v>
      </c>
      <c r="K7376" s="98">
        <f t="shared" si="3885"/>
        <v>708.95</v>
      </c>
      <c r="L7376" s="99">
        <f t="shared" si="3886"/>
        <v>1.0815399999999999</v>
      </c>
      <c r="M7376" s="100">
        <f t="shared" si="3887"/>
        <v>1.0590999999999999</v>
      </c>
      <c r="N7376" s="101">
        <f t="shared" si="3888"/>
        <v>0.97811300000000001</v>
      </c>
      <c r="O7376" s="100">
        <f t="shared" si="3889"/>
        <v>1</v>
      </c>
      <c r="P7376" s="98">
        <f>K7376*L7376*M7376*N7376*O7376+0.01</f>
        <v>794.31</v>
      </c>
      <c r="Q7376" s="97">
        <f t="shared" si="3890"/>
        <v>359536.48</v>
      </c>
      <c r="R7376" s="97"/>
      <c r="S7376" s="97"/>
    </row>
    <row r="7377" spans="1:19" ht="22.5" x14ac:dyDescent="0.25">
      <c r="A7377" s="89" t="s">
        <v>15311</v>
      </c>
      <c r="B7377" s="89" t="s">
        <v>15305</v>
      </c>
      <c r="C7377" s="89"/>
      <c r="D7377" s="89" t="s">
        <v>34</v>
      </c>
      <c r="E7377" s="94" t="s">
        <v>5517</v>
      </c>
      <c r="F7377" s="95" t="s">
        <v>5734</v>
      </c>
      <c r="G7377" s="89" t="s">
        <v>51</v>
      </c>
      <c r="H7377" s="89" t="s">
        <v>15312</v>
      </c>
      <c r="I7377" s="96">
        <v>1</v>
      </c>
      <c r="J7377" s="97">
        <v>21276</v>
      </c>
      <c r="K7377" s="98">
        <f t="shared" si="3885"/>
        <v>170337.46</v>
      </c>
      <c r="L7377" s="99">
        <f t="shared" si="3886"/>
        <v>1.0815399999999999</v>
      </c>
      <c r="M7377" s="100">
        <f t="shared" si="3887"/>
        <v>1.0590999999999999</v>
      </c>
      <c r="N7377" s="101">
        <f t="shared" si="3888"/>
        <v>0.97811300000000001</v>
      </c>
      <c r="O7377" s="100">
        <f t="shared" si="3889"/>
        <v>1</v>
      </c>
      <c r="P7377" s="98">
        <f t="shared" ref="P7377:P7388" si="3891">K7377*L7377*M7377*N7377*O7377</f>
        <v>190844.11</v>
      </c>
      <c r="Q7377" s="97">
        <f t="shared" si="3890"/>
        <v>23837.38</v>
      </c>
      <c r="R7377" s="97"/>
      <c r="S7377" s="97"/>
    </row>
    <row r="7378" spans="1:19" ht="22.5" x14ac:dyDescent="0.25">
      <c r="A7378" s="89" t="s">
        <v>15313</v>
      </c>
      <c r="B7378" s="89" t="s">
        <v>15305</v>
      </c>
      <c r="C7378" s="89"/>
      <c r="D7378" s="89" t="s">
        <v>40</v>
      </c>
      <c r="E7378" s="94" t="s">
        <v>6374</v>
      </c>
      <c r="F7378" s="95" t="s">
        <v>6375</v>
      </c>
      <c r="G7378" s="89" t="s">
        <v>51</v>
      </c>
      <c r="H7378" s="89" t="s">
        <v>15314</v>
      </c>
      <c r="I7378" s="96">
        <v>1</v>
      </c>
      <c r="J7378" s="97">
        <v>2387560</v>
      </c>
      <c r="K7378" s="98">
        <f t="shared" si="3885"/>
        <v>433357.23</v>
      </c>
      <c r="L7378" s="99">
        <f t="shared" si="3886"/>
        <v>1.0815399999999999</v>
      </c>
      <c r="M7378" s="100">
        <f t="shared" si="3887"/>
        <v>1.0590999999999999</v>
      </c>
      <c r="N7378" s="101">
        <f t="shared" si="3888"/>
        <v>0.97811300000000001</v>
      </c>
      <c r="O7378" s="100">
        <f t="shared" si="3889"/>
        <v>1</v>
      </c>
      <c r="P7378" s="98">
        <f t="shared" si="3891"/>
        <v>485528.39</v>
      </c>
      <c r="Q7378" s="97">
        <f t="shared" si="3890"/>
        <v>2674994.39</v>
      </c>
      <c r="R7378" s="97"/>
      <c r="S7378" s="97"/>
    </row>
    <row r="7379" spans="1:19" ht="22.5" x14ac:dyDescent="0.25">
      <c r="A7379" s="89" t="s">
        <v>15315</v>
      </c>
      <c r="B7379" s="89" t="s">
        <v>15305</v>
      </c>
      <c r="C7379" s="89"/>
      <c r="D7379" s="89" t="s">
        <v>43</v>
      </c>
      <c r="E7379" s="94" t="s">
        <v>6341</v>
      </c>
      <c r="F7379" s="95" t="s">
        <v>6342</v>
      </c>
      <c r="G7379" s="89" t="s">
        <v>51</v>
      </c>
      <c r="H7379" s="89" t="s">
        <v>15316</v>
      </c>
      <c r="I7379" s="96">
        <v>1</v>
      </c>
      <c r="J7379" s="97">
        <v>536073</v>
      </c>
      <c r="K7379" s="98">
        <f t="shared" si="3885"/>
        <v>1416084.64</v>
      </c>
      <c r="L7379" s="99">
        <f t="shared" si="3886"/>
        <v>1.0815399999999999</v>
      </c>
      <c r="M7379" s="100">
        <f t="shared" si="3887"/>
        <v>1.0590999999999999</v>
      </c>
      <c r="N7379" s="101">
        <f t="shared" si="3888"/>
        <v>0.97811300000000001</v>
      </c>
      <c r="O7379" s="100">
        <f t="shared" si="3889"/>
        <v>1</v>
      </c>
      <c r="P7379" s="98">
        <f t="shared" si="3891"/>
        <v>1586564.74</v>
      </c>
      <c r="Q7379" s="97">
        <f t="shared" si="3890"/>
        <v>600609.94999999995</v>
      </c>
      <c r="R7379" s="97"/>
      <c r="S7379" s="97"/>
    </row>
    <row r="7380" spans="1:19" x14ac:dyDescent="0.25">
      <c r="A7380" s="89" t="s">
        <v>15317</v>
      </c>
      <c r="B7380" s="89" t="s">
        <v>15305</v>
      </c>
      <c r="C7380" s="89"/>
      <c r="D7380" s="89" t="s">
        <v>48</v>
      </c>
      <c r="E7380" s="94" t="s">
        <v>586</v>
      </c>
      <c r="F7380" s="95" t="s">
        <v>587</v>
      </c>
      <c r="G7380" s="89" t="s">
        <v>81</v>
      </c>
      <c r="H7380" s="89" t="s">
        <v>15318</v>
      </c>
      <c r="I7380" s="96">
        <v>1</v>
      </c>
      <c r="J7380" s="97">
        <v>3990727</v>
      </c>
      <c r="K7380" s="98">
        <f t="shared" si="3885"/>
        <v>6353.83</v>
      </c>
      <c r="L7380" s="99">
        <f t="shared" si="3886"/>
        <v>1.0815399999999999</v>
      </c>
      <c r="M7380" s="100">
        <f t="shared" si="3887"/>
        <v>1.0590999999999999</v>
      </c>
      <c r="N7380" s="101">
        <f t="shared" si="3888"/>
        <v>0.97811300000000001</v>
      </c>
      <c r="O7380" s="100">
        <f t="shared" si="3889"/>
        <v>1</v>
      </c>
      <c r="P7380" s="98">
        <f t="shared" si="3891"/>
        <v>7118.76</v>
      </c>
      <c r="Q7380" s="97">
        <f t="shared" si="3890"/>
        <v>4471165.0199999996</v>
      </c>
      <c r="R7380" s="97"/>
      <c r="S7380" s="97"/>
    </row>
    <row r="7381" spans="1:19" ht="22.5" x14ac:dyDescent="0.25">
      <c r="A7381" s="89" t="s">
        <v>15319</v>
      </c>
      <c r="B7381" s="89" t="s">
        <v>15305</v>
      </c>
      <c r="C7381" s="89"/>
      <c r="D7381" s="89" t="s">
        <v>55</v>
      </c>
      <c r="E7381" s="94" t="s">
        <v>738</v>
      </c>
      <c r="F7381" s="95" t="s">
        <v>739</v>
      </c>
      <c r="G7381" s="89" t="s">
        <v>502</v>
      </c>
      <c r="H7381" s="89" t="s">
        <v>15320</v>
      </c>
      <c r="I7381" s="96">
        <v>1</v>
      </c>
      <c r="J7381" s="97">
        <v>632172</v>
      </c>
      <c r="K7381" s="98">
        <f t="shared" si="3885"/>
        <v>41098.94</v>
      </c>
      <c r="L7381" s="99">
        <f t="shared" si="3886"/>
        <v>1.0815399999999999</v>
      </c>
      <c r="M7381" s="100">
        <f t="shared" si="3887"/>
        <v>1.0590999999999999</v>
      </c>
      <c r="N7381" s="101">
        <f t="shared" si="3888"/>
        <v>0.97811300000000001</v>
      </c>
      <c r="O7381" s="100">
        <f t="shared" si="3889"/>
        <v>1</v>
      </c>
      <c r="P7381" s="98">
        <f t="shared" si="3891"/>
        <v>46046.77</v>
      </c>
      <c r="Q7381" s="97">
        <f t="shared" si="3890"/>
        <v>708278.06</v>
      </c>
      <c r="R7381" s="97"/>
      <c r="S7381" s="97"/>
    </row>
    <row r="7382" spans="1:19" ht="22.5" x14ac:dyDescent="0.25">
      <c r="A7382" s="89" t="s">
        <v>15321</v>
      </c>
      <c r="B7382" s="89" t="s">
        <v>15305</v>
      </c>
      <c r="C7382" s="89"/>
      <c r="D7382" s="89" t="s">
        <v>58</v>
      </c>
      <c r="E7382" s="94" t="s">
        <v>4030</v>
      </c>
      <c r="F7382" s="95" t="s">
        <v>4031</v>
      </c>
      <c r="G7382" s="89" t="s">
        <v>502</v>
      </c>
      <c r="H7382" s="89" t="s">
        <v>15322</v>
      </c>
      <c r="I7382" s="96">
        <v>1</v>
      </c>
      <c r="J7382" s="97">
        <v>46329</v>
      </c>
      <c r="K7382" s="98">
        <f t="shared" si="3885"/>
        <v>42723.16</v>
      </c>
      <c r="L7382" s="99">
        <f t="shared" si="3886"/>
        <v>1.0815399999999999</v>
      </c>
      <c r="M7382" s="100">
        <f t="shared" si="3887"/>
        <v>1.0590999999999999</v>
      </c>
      <c r="N7382" s="101">
        <f t="shared" si="3888"/>
        <v>0.97811300000000001</v>
      </c>
      <c r="O7382" s="100">
        <f t="shared" si="3889"/>
        <v>1</v>
      </c>
      <c r="P7382" s="98">
        <f t="shared" si="3891"/>
        <v>47866.53</v>
      </c>
      <c r="Q7382" s="97">
        <f t="shared" si="3890"/>
        <v>51906.47</v>
      </c>
      <c r="R7382" s="97"/>
      <c r="S7382" s="97"/>
    </row>
    <row r="7383" spans="1:19" ht="22.5" x14ac:dyDescent="0.25">
      <c r="A7383" s="89" t="s">
        <v>15323</v>
      </c>
      <c r="B7383" s="89" t="s">
        <v>15305</v>
      </c>
      <c r="C7383" s="89"/>
      <c r="D7383" s="89" t="s">
        <v>60</v>
      </c>
      <c r="E7383" s="94" t="s">
        <v>734</v>
      </c>
      <c r="F7383" s="95" t="s">
        <v>15324</v>
      </c>
      <c r="G7383" s="89" t="s">
        <v>502</v>
      </c>
      <c r="H7383" s="89" t="s">
        <v>15325</v>
      </c>
      <c r="I7383" s="96">
        <v>1</v>
      </c>
      <c r="J7383" s="97">
        <v>7089</v>
      </c>
      <c r="K7383" s="98">
        <f t="shared" si="3885"/>
        <v>41040.93</v>
      </c>
      <c r="L7383" s="99">
        <f t="shared" si="3886"/>
        <v>1.0815399999999999</v>
      </c>
      <c r="M7383" s="100">
        <f t="shared" si="3887"/>
        <v>1.0590999999999999</v>
      </c>
      <c r="N7383" s="101">
        <f t="shared" si="3888"/>
        <v>0.97811300000000001</v>
      </c>
      <c r="O7383" s="100">
        <f t="shared" si="3889"/>
        <v>1</v>
      </c>
      <c r="P7383" s="98">
        <f t="shared" si="3891"/>
        <v>45981.78</v>
      </c>
      <c r="Q7383" s="97">
        <f t="shared" si="3890"/>
        <v>7942.43</v>
      </c>
      <c r="R7383" s="97"/>
      <c r="S7383" s="97"/>
    </row>
    <row r="7384" spans="1:19" x14ac:dyDescent="0.25">
      <c r="A7384" s="89" t="s">
        <v>15326</v>
      </c>
      <c r="B7384" s="89" t="s">
        <v>15305</v>
      </c>
      <c r="C7384" s="89"/>
      <c r="D7384" s="89" t="s">
        <v>65</v>
      </c>
      <c r="E7384" s="94" t="s">
        <v>6369</v>
      </c>
      <c r="F7384" s="95" t="s">
        <v>15327</v>
      </c>
      <c r="G7384" s="89" t="s">
        <v>502</v>
      </c>
      <c r="H7384" s="89" t="s">
        <v>15328</v>
      </c>
      <c r="I7384" s="96">
        <v>1</v>
      </c>
      <c r="J7384" s="97">
        <v>58873</v>
      </c>
      <c r="K7384" s="98">
        <f t="shared" si="3885"/>
        <v>44337.42</v>
      </c>
      <c r="L7384" s="99">
        <f t="shared" si="3886"/>
        <v>1.0815399999999999</v>
      </c>
      <c r="M7384" s="100">
        <f t="shared" si="3887"/>
        <v>1.0590999999999999</v>
      </c>
      <c r="N7384" s="101">
        <f t="shared" si="3888"/>
        <v>0.97811300000000001</v>
      </c>
      <c r="O7384" s="100">
        <f t="shared" si="3889"/>
        <v>1</v>
      </c>
      <c r="P7384" s="98">
        <f t="shared" si="3891"/>
        <v>49675.13</v>
      </c>
      <c r="Q7384" s="97">
        <f t="shared" si="3890"/>
        <v>65960.62</v>
      </c>
      <c r="R7384" s="97"/>
      <c r="S7384" s="97"/>
    </row>
    <row r="7385" spans="1:19" x14ac:dyDescent="0.25">
      <c r="A7385" s="89" t="s">
        <v>15329</v>
      </c>
      <c r="B7385" s="89" t="s">
        <v>15305</v>
      </c>
      <c r="C7385" s="89"/>
      <c r="D7385" s="89" t="s">
        <v>68</v>
      </c>
      <c r="E7385" s="94" t="s">
        <v>5692</v>
      </c>
      <c r="F7385" s="95" t="s">
        <v>5693</v>
      </c>
      <c r="G7385" s="89" t="s">
        <v>502</v>
      </c>
      <c r="H7385" s="89" t="s">
        <v>15330</v>
      </c>
      <c r="I7385" s="96">
        <v>1</v>
      </c>
      <c r="J7385" s="97">
        <v>9641</v>
      </c>
      <c r="K7385" s="98">
        <f t="shared" si="3885"/>
        <v>163628.65</v>
      </c>
      <c r="L7385" s="99">
        <f t="shared" si="3886"/>
        <v>1.0815399999999999</v>
      </c>
      <c r="M7385" s="100">
        <f t="shared" si="3887"/>
        <v>1.0590999999999999</v>
      </c>
      <c r="N7385" s="101">
        <f t="shared" si="3888"/>
        <v>0.97811300000000001</v>
      </c>
      <c r="O7385" s="100">
        <f t="shared" si="3889"/>
        <v>1</v>
      </c>
      <c r="P7385" s="98">
        <f t="shared" si="3891"/>
        <v>183327.63</v>
      </c>
      <c r="Q7385" s="97">
        <f t="shared" si="3890"/>
        <v>10801.66</v>
      </c>
      <c r="R7385" s="97"/>
      <c r="S7385" s="97"/>
    </row>
    <row r="7386" spans="1:19" ht="33.75" x14ac:dyDescent="0.25">
      <c r="A7386" s="89" t="s">
        <v>15331</v>
      </c>
      <c r="B7386" s="89" t="s">
        <v>15305</v>
      </c>
      <c r="C7386" s="89"/>
      <c r="D7386" s="89" t="s">
        <v>70</v>
      </c>
      <c r="E7386" s="94" t="s">
        <v>14476</v>
      </c>
      <c r="F7386" s="95" t="s">
        <v>14477</v>
      </c>
      <c r="G7386" s="89" t="s">
        <v>502</v>
      </c>
      <c r="H7386" s="89" t="s">
        <v>15330</v>
      </c>
      <c r="I7386" s="96">
        <v>1</v>
      </c>
      <c r="J7386" s="97">
        <v>3569</v>
      </c>
      <c r="K7386" s="98">
        <f t="shared" si="3885"/>
        <v>60573.66</v>
      </c>
      <c r="L7386" s="99">
        <f t="shared" si="3886"/>
        <v>1.0815399999999999</v>
      </c>
      <c r="M7386" s="100">
        <f t="shared" si="3887"/>
        <v>1.0590999999999999</v>
      </c>
      <c r="N7386" s="101">
        <f t="shared" si="3888"/>
        <v>0.97811300000000001</v>
      </c>
      <c r="O7386" s="100">
        <f t="shared" si="3889"/>
        <v>1</v>
      </c>
      <c r="P7386" s="98">
        <f t="shared" si="3891"/>
        <v>67866.02</v>
      </c>
      <c r="Q7386" s="97">
        <f t="shared" si="3890"/>
        <v>3998.67</v>
      </c>
      <c r="R7386" s="97"/>
      <c r="S7386" s="97"/>
    </row>
    <row r="7387" spans="1:19" ht="22.5" x14ac:dyDescent="0.25">
      <c r="A7387" s="89" t="s">
        <v>15332</v>
      </c>
      <c r="B7387" s="89" t="s">
        <v>15305</v>
      </c>
      <c r="C7387" s="89"/>
      <c r="D7387" s="89" t="s">
        <v>73</v>
      </c>
      <c r="E7387" s="94" t="s">
        <v>11654</v>
      </c>
      <c r="F7387" s="95" t="s">
        <v>11655</v>
      </c>
      <c r="G7387" s="89" t="s">
        <v>37</v>
      </c>
      <c r="H7387" s="89" t="s">
        <v>15333</v>
      </c>
      <c r="I7387" s="96">
        <v>1</v>
      </c>
      <c r="J7387" s="97">
        <v>9076</v>
      </c>
      <c r="K7387" s="98">
        <f t="shared" si="3885"/>
        <v>10789.73</v>
      </c>
      <c r="L7387" s="99">
        <f t="shared" si="3886"/>
        <v>1.0815399999999999</v>
      </c>
      <c r="M7387" s="100">
        <f t="shared" si="3887"/>
        <v>1.0590999999999999</v>
      </c>
      <c r="N7387" s="101">
        <f t="shared" si="3888"/>
        <v>0.97811300000000001</v>
      </c>
      <c r="O7387" s="100">
        <f t="shared" si="3889"/>
        <v>1</v>
      </c>
      <c r="P7387" s="98">
        <f t="shared" si="3891"/>
        <v>12088.69</v>
      </c>
      <c r="Q7387" s="97">
        <f t="shared" si="3890"/>
        <v>10168.64</v>
      </c>
      <c r="R7387" s="97"/>
      <c r="S7387" s="97"/>
    </row>
    <row r="7388" spans="1:19" x14ac:dyDescent="0.25">
      <c r="A7388" s="89" t="s">
        <v>15334</v>
      </c>
      <c r="B7388" s="89" t="s">
        <v>15305</v>
      </c>
      <c r="C7388" s="89"/>
      <c r="D7388" s="89" t="s">
        <v>75</v>
      </c>
      <c r="E7388" s="94" t="s">
        <v>49</v>
      </c>
      <c r="F7388" s="95" t="s">
        <v>50</v>
      </c>
      <c r="G7388" s="89" t="s">
        <v>51</v>
      </c>
      <c r="H7388" s="89" t="s">
        <v>15335</v>
      </c>
      <c r="I7388" s="96">
        <v>1</v>
      </c>
      <c r="J7388" s="97">
        <v>107791</v>
      </c>
      <c r="K7388" s="98">
        <f t="shared" si="3885"/>
        <v>12814.41</v>
      </c>
      <c r="L7388" s="99">
        <f t="shared" si="3886"/>
        <v>1.0815399999999999</v>
      </c>
      <c r="M7388" s="100">
        <f t="shared" si="3887"/>
        <v>1.0590999999999999</v>
      </c>
      <c r="N7388" s="101">
        <f t="shared" si="3888"/>
        <v>0.97811300000000001</v>
      </c>
      <c r="O7388" s="100">
        <f t="shared" si="3889"/>
        <v>1</v>
      </c>
      <c r="P7388" s="98">
        <f t="shared" si="3891"/>
        <v>14357.12</v>
      </c>
      <c r="Q7388" s="97">
        <f t="shared" si="3890"/>
        <v>120767.79</v>
      </c>
      <c r="R7388" s="97"/>
      <c r="S7388" s="97"/>
    </row>
    <row r="7389" spans="1:19" x14ac:dyDescent="0.25">
      <c r="A7389" s="89"/>
      <c r="B7389" s="90"/>
      <c r="C7389" s="90"/>
      <c r="D7389" s="91"/>
      <c r="E7389" s="92"/>
      <c r="F7389" s="92" t="s">
        <v>15336</v>
      </c>
      <c r="G7389" s="91"/>
      <c r="H7389" s="91"/>
      <c r="I7389" s="93">
        <v>1</v>
      </c>
      <c r="J7389" s="91"/>
      <c r="K7389" s="98"/>
      <c r="L7389" s="99"/>
      <c r="M7389" s="100"/>
      <c r="N7389" s="101"/>
      <c r="O7389" s="100"/>
      <c r="P7389" s="98"/>
      <c r="Q7389" s="91"/>
      <c r="R7389" s="91"/>
      <c r="S7389" s="91"/>
    </row>
    <row r="7390" spans="1:19" ht="22.5" x14ac:dyDescent="0.25">
      <c r="A7390" s="89" t="s">
        <v>15337</v>
      </c>
      <c r="B7390" s="89" t="s">
        <v>15305</v>
      </c>
      <c r="C7390" s="89"/>
      <c r="D7390" s="89" t="s">
        <v>87</v>
      </c>
      <c r="E7390" s="94" t="s">
        <v>15338</v>
      </c>
      <c r="F7390" s="95" t="s">
        <v>15339</v>
      </c>
      <c r="G7390" s="89" t="s">
        <v>110</v>
      </c>
      <c r="H7390" s="89" t="s">
        <v>15340</v>
      </c>
      <c r="I7390" s="96">
        <v>1</v>
      </c>
      <c r="J7390" s="97">
        <v>857005</v>
      </c>
      <c r="K7390" s="98">
        <f t="shared" ref="K7390:K7400" si="3892">J7390/H7390</f>
        <v>138315.85</v>
      </c>
      <c r="L7390" s="99">
        <f t="shared" ref="L7390:L7400" si="3893">$L$8</f>
        <v>1.0815399999999999</v>
      </c>
      <c r="M7390" s="100">
        <f t="shared" ref="M7390:M7400" si="3894">$M$8</f>
        <v>1.0590999999999999</v>
      </c>
      <c r="N7390" s="101">
        <f t="shared" ref="N7390:N7400" si="3895">$N$8</f>
        <v>0.97811300000000001</v>
      </c>
      <c r="O7390" s="100">
        <f t="shared" ref="O7390:O7400" si="3896">$O$8</f>
        <v>1</v>
      </c>
      <c r="P7390" s="98">
        <f t="shared" ref="P7390:P7400" si="3897">K7390*L7390*M7390*N7390*O7390</f>
        <v>154967.47</v>
      </c>
      <c r="Q7390" s="97">
        <f t="shared" ref="Q7390:Q7400" si="3898">H7390*P7390</f>
        <v>960178.44</v>
      </c>
      <c r="R7390" s="97"/>
      <c r="S7390" s="97"/>
    </row>
    <row r="7391" spans="1:19" x14ac:dyDescent="0.25">
      <c r="A7391" s="89" t="s">
        <v>15341</v>
      </c>
      <c r="B7391" s="89" t="s">
        <v>15305</v>
      </c>
      <c r="C7391" s="89"/>
      <c r="D7391" s="89" t="s">
        <v>89</v>
      </c>
      <c r="E7391" s="94" t="s">
        <v>15342</v>
      </c>
      <c r="F7391" s="95" t="s">
        <v>15343</v>
      </c>
      <c r="G7391" s="89" t="s">
        <v>6414</v>
      </c>
      <c r="H7391" s="89" t="s">
        <v>15344</v>
      </c>
      <c r="I7391" s="96">
        <v>1</v>
      </c>
      <c r="J7391" s="97">
        <v>495843</v>
      </c>
      <c r="K7391" s="98">
        <f t="shared" si="3892"/>
        <v>15784.29</v>
      </c>
      <c r="L7391" s="99">
        <f t="shared" si="3893"/>
        <v>1.0815399999999999</v>
      </c>
      <c r="M7391" s="100">
        <f t="shared" si="3894"/>
        <v>1.0590999999999999</v>
      </c>
      <c r="N7391" s="101">
        <f t="shared" si="3895"/>
        <v>0.97811300000000001</v>
      </c>
      <c r="O7391" s="100">
        <f t="shared" si="3896"/>
        <v>1</v>
      </c>
      <c r="P7391" s="98">
        <f t="shared" si="3897"/>
        <v>17684.53</v>
      </c>
      <c r="Q7391" s="97">
        <f t="shared" si="3898"/>
        <v>555536.52</v>
      </c>
      <c r="R7391" s="97"/>
      <c r="S7391" s="97"/>
    </row>
    <row r="7392" spans="1:19" x14ac:dyDescent="0.25">
      <c r="A7392" s="89" t="s">
        <v>15345</v>
      </c>
      <c r="B7392" s="89" t="s">
        <v>15305</v>
      </c>
      <c r="C7392" s="89"/>
      <c r="D7392" s="89" t="s">
        <v>90</v>
      </c>
      <c r="E7392" s="94" t="s">
        <v>6408</v>
      </c>
      <c r="F7392" s="95" t="s">
        <v>6409</v>
      </c>
      <c r="G7392" s="89" t="s">
        <v>81</v>
      </c>
      <c r="H7392" s="89" t="s">
        <v>15346</v>
      </c>
      <c r="I7392" s="96">
        <v>1</v>
      </c>
      <c r="J7392" s="97">
        <v>1916639</v>
      </c>
      <c r="K7392" s="98">
        <f t="shared" si="3892"/>
        <v>5987.18</v>
      </c>
      <c r="L7392" s="99">
        <f t="shared" si="3893"/>
        <v>1.0815399999999999</v>
      </c>
      <c r="M7392" s="100">
        <f t="shared" si="3894"/>
        <v>1.0590999999999999</v>
      </c>
      <c r="N7392" s="101">
        <f t="shared" si="3895"/>
        <v>0.97811300000000001</v>
      </c>
      <c r="O7392" s="100">
        <f t="shared" si="3896"/>
        <v>1</v>
      </c>
      <c r="P7392" s="98">
        <f t="shared" si="3897"/>
        <v>6707.97</v>
      </c>
      <c r="Q7392" s="97">
        <f t="shared" si="3898"/>
        <v>2147382.19</v>
      </c>
      <c r="R7392" s="97"/>
      <c r="S7392" s="97"/>
    </row>
    <row r="7393" spans="1:19" x14ac:dyDescent="0.25">
      <c r="A7393" s="89" t="s">
        <v>15347</v>
      </c>
      <c r="B7393" s="89" t="s">
        <v>15305</v>
      </c>
      <c r="C7393" s="89"/>
      <c r="D7393" s="89" t="s">
        <v>91</v>
      </c>
      <c r="E7393" s="94" t="s">
        <v>15342</v>
      </c>
      <c r="F7393" s="95" t="s">
        <v>15343</v>
      </c>
      <c r="G7393" s="89" t="s">
        <v>6414</v>
      </c>
      <c r="H7393" s="89" t="s">
        <v>15348</v>
      </c>
      <c r="I7393" s="96">
        <v>1</v>
      </c>
      <c r="J7393" s="97">
        <v>1990853</v>
      </c>
      <c r="K7393" s="98">
        <f t="shared" si="3892"/>
        <v>15784.29</v>
      </c>
      <c r="L7393" s="99">
        <f t="shared" si="3893"/>
        <v>1.0815399999999999</v>
      </c>
      <c r="M7393" s="100">
        <f t="shared" si="3894"/>
        <v>1.0590999999999999</v>
      </c>
      <c r="N7393" s="101">
        <f t="shared" si="3895"/>
        <v>0.97811300000000001</v>
      </c>
      <c r="O7393" s="100">
        <f t="shared" si="3896"/>
        <v>1</v>
      </c>
      <c r="P7393" s="98">
        <f t="shared" si="3897"/>
        <v>17684.53</v>
      </c>
      <c r="Q7393" s="97">
        <f t="shared" si="3898"/>
        <v>2230528.5499999998</v>
      </c>
      <c r="R7393" s="97"/>
      <c r="S7393" s="97"/>
    </row>
    <row r="7394" spans="1:19" ht="22.5" x14ac:dyDescent="0.25">
      <c r="A7394" s="89" t="s">
        <v>15349</v>
      </c>
      <c r="B7394" s="89" t="s">
        <v>15305</v>
      </c>
      <c r="C7394" s="89"/>
      <c r="D7394" s="89" t="s">
        <v>101</v>
      </c>
      <c r="E7394" s="94" t="s">
        <v>15350</v>
      </c>
      <c r="F7394" s="95" t="s">
        <v>15351</v>
      </c>
      <c r="G7394" s="89" t="s">
        <v>110</v>
      </c>
      <c r="H7394" s="89" t="s">
        <v>15352</v>
      </c>
      <c r="I7394" s="96">
        <v>1</v>
      </c>
      <c r="J7394" s="97">
        <v>420609</v>
      </c>
      <c r="K7394" s="98">
        <f t="shared" si="3892"/>
        <v>136663.42000000001</v>
      </c>
      <c r="L7394" s="99">
        <f t="shared" si="3893"/>
        <v>1.0815399999999999</v>
      </c>
      <c r="M7394" s="100">
        <f t="shared" si="3894"/>
        <v>1.0590999999999999</v>
      </c>
      <c r="N7394" s="101">
        <f t="shared" si="3895"/>
        <v>0.97811300000000001</v>
      </c>
      <c r="O7394" s="100">
        <f t="shared" si="3896"/>
        <v>1</v>
      </c>
      <c r="P7394" s="98">
        <f t="shared" si="3897"/>
        <v>153116.1</v>
      </c>
      <c r="Q7394" s="97">
        <f t="shared" si="3898"/>
        <v>471245.42</v>
      </c>
      <c r="R7394" s="97"/>
      <c r="S7394" s="97"/>
    </row>
    <row r="7395" spans="1:19" x14ac:dyDescent="0.25">
      <c r="A7395" s="89" t="s">
        <v>15353</v>
      </c>
      <c r="B7395" s="89" t="s">
        <v>15305</v>
      </c>
      <c r="C7395" s="89"/>
      <c r="D7395" s="89" t="s">
        <v>106</v>
      </c>
      <c r="E7395" s="94" t="s">
        <v>6576</v>
      </c>
      <c r="F7395" s="95" t="s">
        <v>6577</v>
      </c>
      <c r="G7395" s="89" t="s">
        <v>110</v>
      </c>
      <c r="H7395" s="89" t="s">
        <v>15354</v>
      </c>
      <c r="I7395" s="96">
        <v>1</v>
      </c>
      <c r="J7395" s="97">
        <v>576959</v>
      </c>
      <c r="K7395" s="98">
        <f t="shared" si="3892"/>
        <v>65750.31</v>
      </c>
      <c r="L7395" s="99">
        <f t="shared" si="3893"/>
        <v>1.0815399999999999</v>
      </c>
      <c r="M7395" s="100">
        <f t="shared" si="3894"/>
        <v>1.0590999999999999</v>
      </c>
      <c r="N7395" s="101">
        <f t="shared" si="3895"/>
        <v>0.97811300000000001</v>
      </c>
      <c r="O7395" s="100">
        <f t="shared" si="3896"/>
        <v>1</v>
      </c>
      <c r="P7395" s="98">
        <f t="shared" si="3897"/>
        <v>73665.88</v>
      </c>
      <c r="Q7395" s="97">
        <f t="shared" si="3898"/>
        <v>646418.1</v>
      </c>
      <c r="R7395" s="97"/>
      <c r="S7395" s="97"/>
    </row>
    <row r="7396" spans="1:19" ht="22.5" x14ac:dyDescent="0.25">
      <c r="A7396" s="89" t="s">
        <v>15355</v>
      </c>
      <c r="B7396" s="89" t="s">
        <v>15305</v>
      </c>
      <c r="C7396" s="89"/>
      <c r="D7396" s="89" t="s">
        <v>108</v>
      </c>
      <c r="E7396" s="94" t="s">
        <v>15356</v>
      </c>
      <c r="F7396" s="95" t="s">
        <v>15357</v>
      </c>
      <c r="G7396" s="89" t="s">
        <v>110</v>
      </c>
      <c r="H7396" s="89" t="s">
        <v>15354</v>
      </c>
      <c r="I7396" s="96">
        <v>1</v>
      </c>
      <c r="J7396" s="97">
        <v>148502</v>
      </c>
      <c r="K7396" s="98">
        <f t="shared" si="3892"/>
        <v>16923.3</v>
      </c>
      <c r="L7396" s="99">
        <f t="shared" si="3893"/>
        <v>1.0815399999999999</v>
      </c>
      <c r="M7396" s="100">
        <f t="shared" si="3894"/>
        <v>1.0590999999999999</v>
      </c>
      <c r="N7396" s="101">
        <f t="shared" si="3895"/>
        <v>0.97811300000000001</v>
      </c>
      <c r="O7396" s="100">
        <f t="shared" si="3896"/>
        <v>1</v>
      </c>
      <c r="P7396" s="98">
        <f t="shared" si="3897"/>
        <v>18960.669999999998</v>
      </c>
      <c r="Q7396" s="97">
        <f t="shared" si="3898"/>
        <v>166379.88</v>
      </c>
      <c r="R7396" s="97"/>
      <c r="S7396" s="97"/>
    </row>
    <row r="7397" spans="1:19" x14ac:dyDescent="0.25">
      <c r="A7397" s="89" t="s">
        <v>15358</v>
      </c>
      <c r="B7397" s="89" t="s">
        <v>15305</v>
      </c>
      <c r="C7397" s="89"/>
      <c r="D7397" s="89" t="s">
        <v>109</v>
      </c>
      <c r="E7397" s="94" t="s">
        <v>15359</v>
      </c>
      <c r="F7397" s="95" t="s">
        <v>15360</v>
      </c>
      <c r="G7397" s="89" t="s">
        <v>502</v>
      </c>
      <c r="H7397" s="89" t="s">
        <v>15361</v>
      </c>
      <c r="I7397" s="96">
        <v>1</v>
      </c>
      <c r="J7397" s="97">
        <v>-12719</v>
      </c>
      <c r="K7397" s="98">
        <f t="shared" si="3892"/>
        <v>140723.37</v>
      </c>
      <c r="L7397" s="99">
        <f t="shared" si="3893"/>
        <v>1.0815399999999999</v>
      </c>
      <c r="M7397" s="100">
        <f t="shared" si="3894"/>
        <v>1.0590999999999999</v>
      </c>
      <c r="N7397" s="101">
        <f t="shared" si="3895"/>
        <v>0.97811300000000001</v>
      </c>
      <c r="O7397" s="100">
        <f t="shared" si="3896"/>
        <v>1</v>
      </c>
      <c r="P7397" s="98">
        <f t="shared" si="3897"/>
        <v>157664.82</v>
      </c>
      <c r="Q7397" s="97">
        <f t="shared" si="3898"/>
        <v>-14250.22</v>
      </c>
      <c r="R7397" s="97"/>
      <c r="S7397" s="97"/>
    </row>
    <row r="7398" spans="1:19" x14ac:dyDescent="0.25">
      <c r="A7398" s="89" t="s">
        <v>15362</v>
      </c>
      <c r="B7398" s="89" t="s">
        <v>15305</v>
      </c>
      <c r="C7398" s="89"/>
      <c r="D7398" s="89" t="s">
        <v>122</v>
      </c>
      <c r="E7398" s="94" t="s">
        <v>15363</v>
      </c>
      <c r="F7398" s="95" t="s">
        <v>15364</v>
      </c>
      <c r="G7398" s="89" t="s">
        <v>502</v>
      </c>
      <c r="H7398" s="89" t="s">
        <v>15365</v>
      </c>
      <c r="I7398" s="96">
        <v>1</v>
      </c>
      <c r="J7398" s="97">
        <v>-1199</v>
      </c>
      <c r="K7398" s="98">
        <f t="shared" si="3892"/>
        <v>27327.64</v>
      </c>
      <c r="L7398" s="99">
        <f t="shared" si="3893"/>
        <v>1.0815399999999999</v>
      </c>
      <c r="M7398" s="100">
        <f t="shared" si="3894"/>
        <v>1.0590999999999999</v>
      </c>
      <c r="N7398" s="101">
        <f t="shared" si="3895"/>
        <v>0.97811300000000001</v>
      </c>
      <c r="O7398" s="100">
        <f t="shared" si="3896"/>
        <v>1</v>
      </c>
      <c r="P7398" s="98">
        <f t="shared" si="3897"/>
        <v>30617.57</v>
      </c>
      <c r="Q7398" s="97">
        <f t="shared" si="3898"/>
        <v>-1343.35</v>
      </c>
      <c r="R7398" s="97"/>
      <c r="S7398" s="97"/>
    </row>
    <row r="7399" spans="1:19" x14ac:dyDescent="0.25">
      <c r="A7399" s="89" t="s">
        <v>15366</v>
      </c>
      <c r="B7399" s="89" t="s">
        <v>15305</v>
      </c>
      <c r="C7399" s="89"/>
      <c r="D7399" s="89" t="s">
        <v>126</v>
      </c>
      <c r="E7399" s="94" t="s">
        <v>15367</v>
      </c>
      <c r="F7399" s="95" t="s">
        <v>15368</v>
      </c>
      <c r="G7399" s="89" t="s">
        <v>502</v>
      </c>
      <c r="H7399" s="89" t="s">
        <v>15369</v>
      </c>
      <c r="I7399" s="96">
        <v>1</v>
      </c>
      <c r="J7399" s="97">
        <v>183476</v>
      </c>
      <c r="K7399" s="98">
        <f t="shared" si="3892"/>
        <v>264670.2</v>
      </c>
      <c r="L7399" s="99">
        <f t="shared" si="3893"/>
        <v>1.0815399999999999</v>
      </c>
      <c r="M7399" s="100">
        <f t="shared" si="3894"/>
        <v>1.0590999999999999</v>
      </c>
      <c r="N7399" s="101">
        <f t="shared" si="3895"/>
        <v>0.97811300000000001</v>
      </c>
      <c r="O7399" s="100">
        <f t="shared" si="3896"/>
        <v>1</v>
      </c>
      <c r="P7399" s="98">
        <f t="shared" si="3897"/>
        <v>296533.40999999997</v>
      </c>
      <c r="Q7399" s="97">
        <f t="shared" si="3898"/>
        <v>205564.37</v>
      </c>
      <c r="R7399" s="97"/>
      <c r="S7399" s="97"/>
    </row>
    <row r="7400" spans="1:19" x14ac:dyDescent="0.25">
      <c r="A7400" s="89" t="s">
        <v>15370</v>
      </c>
      <c r="B7400" s="89" t="s">
        <v>15305</v>
      </c>
      <c r="C7400" s="89"/>
      <c r="D7400" s="89" t="s">
        <v>124</v>
      </c>
      <c r="E7400" s="94" t="s">
        <v>15371</v>
      </c>
      <c r="F7400" s="95" t="s">
        <v>15372</v>
      </c>
      <c r="G7400" s="89" t="s">
        <v>502</v>
      </c>
      <c r="H7400" s="89" t="s">
        <v>15373</v>
      </c>
      <c r="I7400" s="96">
        <v>1</v>
      </c>
      <c r="J7400" s="97">
        <v>3897</v>
      </c>
      <c r="K7400" s="98">
        <f t="shared" si="3892"/>
        <v>63443.22</v>
      </c>
      <c r="L7400" s="99">
        <f t="shared" si="3893"/>
        <v>1.0815399999999999</v>
      </c>
      <c r="M7400" s="100">
        <f t="shared" si="3894"/>
        <v>1.0590999999999999</v>
      </c>
      <c r="N7400" s="101">
        <f t="shared" si="3895"/>
        <v>0.97811300000000001</v>
      </c>
      <c r="O7400" s="100">
        <f t="shared" si="3896"/>
        <v>1</v>
      </c>
      <c r="P7400" s="98">
        <f t="shared" si="3897"/>
        <v>71081.039999999994</v>
      </c>
      <c r="Q7400" s="97">
        <f t="shared" si="3898"/>
        <v>4366.1499999999996</v>
      </c>
      <c r="R7400" s="97"/>
      <c r="S7400" s="97"/>
    </row>
    <row r="7401" spans="1:19" x14ac:dyDescent="0.25">
      <c r="A7401" s="89"/>
      <c r="B7401" s="90"/>
      <c r="C7401" s="90"/>
      <c r="D7401" s="91"/>
      <c r="E7401" s="92"/>
      <c r="F7401" s="92" t="s">
        <v>15374</v>
      </c>
      <c r="G7401" s="91"/>
      <c r="H7401" s="91"/>
      <c r="I7401" s="93">
        <v>1</v>
      </c>
      <c r="J7401" s="91"/>
      <c r="K7401" s="98"/>
      <c r="L7401" s="99"/>
      <c r="M7401" s="100"/>
      <c r="N7401" s="101"/>
      <c r="O7401" s="100"/>
      <c r="P7401" s="98"/>
      <c r="Q7401" s="91"/>
      <c r="R7401" s="91"/>
      <c r="S7401" s="91"/>
    </row>
    <row r="7402" spans="1:19" ht="22.5" x14ac:dyDescent="0.25">
      <c r="A7402" s="89" t="s">
        <v>15375</v>
      </c>
      <c r="B7402" s="89" t="s">
        <v>15305</v>
      </c>
      <c r="C7402" s="89"/>
      <c r="D7402" s="89" t="s">
        <v>129</v>
      </c>
      <c r="E7402" s="94" t="s">
        <v>15376</v>
      </c>
      <c r="F7402" s="95" t="s">
        <v>15377</v>
      </c>
      <c r="G7402" s="89" t="s">
        <v>110</v>
      </c>
      <c r="H7402" s="89" t="s">
        <v>4465</v>
      </c>
      <c r="I7402" s="96">
        <v>1</v>
      </c>
      <c r="J7402" s="97">
        <v>28878</v>
      </c>
      <c r="K7402" s="98">
        <f>J7402/H7402</f>
        <v>131263.64000000001</v>
      </c>
      <c r="L7402" s="99">
        <f>$L$8</f>
        <v>1.0815399999999999</v>
      </c>
      <c r="M7402" s="100">
        <f>$M$8</f>
        <v>1.0590999999999999</v>
      </c>
      <c r="N7402" s="101">
        <f>$N$8</f>
        <v>0.97811300000000001</v>
      </c>
      <c r="O7402" s="100">
        <f>$O$8</f>
        <v>1</v>
      </c>
      <c r="P7402" s="98">
        <f>K7402*L7402*M7402*N7402*O7402</f>
        <v>147066.25</v>
      </c>
      <c r="Q7402" s="97">
        <f>H7402*P7402</f>
        <v>32354.58</v>
      </c>
      <c r="R7402" s="97"/>
      <c r="S7402" s="97"/>
    </row>
    <row r="7403" spans="1:19" ht="22.5" x14ac:dyDescent="0.25">
      <c r="A7403" s="89" t="s">
        <v>15378</v>
      </c>
      <c r="B7403" s="89" t="s">
        <v>15305</v>
      </c>
      <c r="C7403" s="89"/>
      <c r="D7403" s="89" t="s">
        <v>133</v>
      </c>
      <c r="E7403" s="94" t="s">
        <v>15379</v>
      </c>
      <c r="F7403" s="95" t="s">
        <v>15380</v>
      </c>
      <c r="G7403" s="89" t="s">
        <v>652</v>
      </c>
      <c r="H7403" s="89" t="s">
        <v>24</v>
      </c>
      <c r="I7403" s="96">
        <v>1</v>
      </c>
      <c r="J7403" s="97">
        <v>178500</v>
      </c>
      <c r="K7403" s="98">
        <f>J7403/H7403</f>
        <v>89250</v>
      </c>
      <c r="L7403" s="99">
        <f>$L$8</f>
        <v>1.0815399999999999</v>
      </c>
      <c r="M7403" s="100">
        <f>$M$8</f>
        <v>1.0590999999999999</v>
      </c>
      <c r="N7403" s="101">
        <f>$N$8</f>
        <v>0.97811300000000001</v>
      </c>
      <c r="O7403" s="100">
        <f>$O$8</f>
        <v>1</v>
      </c>
      <c r="P7403" s="98">
        <f>K7403*L7403*M7403*N7403*O7403</f>
        <v>99994.66</v>
      </c>
      <c r="Q7403" s="97">
        <f>H7403*P7403</f>
        <v>199989.32</v>
      </c>
      <c r="R7403" s="97"/>
      <c r="S7403" s="97"/>
    </row>
    <row r="7404" spans="1:19" x14ac:dyDescent="0.25">
      <c r="A7404" s="82" t="s">
        <v>9612</v>
      </c>
      <c r="B7404" s="104"/>
      <c r="C7404" s="104"/>
      <c r="D7404" s="104"/>
      <c r="E7404" s="86"/>
      <c r="F7404" s="86" t="s">
        <v>15382</v>
      </c>
      <c r="G7404" s="82"/>
      <c r="H7404" s="82"/>
      <c r="I7404" s="87"/>
      <c r="J7404" s="88">
        <f>SUM(J7405:J7406)</f>
        <v>1271542</v>
      </c>
      <c r="K7404" s="98"/>
      <c r="L7404" s="99"/>
      <c r="M7404" s="100"/>
      <c r="N7404" s="101"/>
      <c r="O7404" s="100"/>
      <c r="P7404" s="98"/>
      <c r="Q7404" s="88">
        <f>SUM(Q7405:Q7406)</f>
        <v>1424620.84</v>
      </c>
      <c r="R7404" s="88">
        <f t="shared" ref="R7404:S7404" si="3899">SUM(R7405:R7406)</f>
        <v>0</v>
      </c>
      <c r="S7404" s="88">
        <f t="shared" si="3899"/>
        <v>0</v>
      </c>
    </row>
    <row r="7405" spans="1:19" x14ac:dyDescent="0.25">
      <c r="A7405" s="89"/>
      <c r="B7405" s="90"/>
      <c r="C7405" s="90"/>
      <c r="D7405" s="91"/>
      <c r="E7405" s="92"/>
      <c r="F7405" s="92" t="s">
        <v>15383</v>
      </c>
      <c r="G7405" s="91"/>
      <c r="H7405" s="91"/>
      <c r="I7405" s="93">
        <v>1</v>
      </c>
      <c r="J7405" s="91"/>
      <c r="K7405" s="98"/>
      <c r="L7405" s="99"/>
      <c r="M7405" s="100"/>
      <c r="N7405" s="101"/>
      <c r="O7405" s="100"/>
      <c r="P7405" s="98"/>
      <c r="Q7405" s="91"/>
      <c r="R7405" s="91"/>
      <c r="S7405" s="91"/>
    </row>
    <row r="7406" spans="1:19" x14ac:dyDescent="0.25">
      <c r="A7406" s="89" t="s">
        <v>15384</v>
      </c>
      <c r="B7406" s="89" t="s">
        <v>15305</v>
      </c>
      <c r="C7406" s="89"/>
      <c r="D7406" s="89" t="s">
        <v>136</v>
      </c>
      <c r="E7406" s="94" t="s">
        <v>15385</v>
      </c>
      <c r="F7406" s="95" t="s">
        <v>15386</v>
      </c>
      <c r="G7406" s="89" t="s">
        <v>1071</v>
      </c>
      <c r="H7406" s="89" t="s">
        <v>15387</v>
      </c>
      <c r="I7406" s="96">
        <v>1</v>
      </c>
      <c r="J7406" s="97">
        <v>1271542</v>
      </c>
      <c r="K7406" s="98">
        <f>J7406/H7406</f>
        <v>246422.87</v>
      </c>
      <c r="L7406" s="99">
        <f>$L$8</f>
        <v>1.0815399999999999</v>
      </c>
      <c r="M7406" s="100">
        <f>$M$8</f>
        <v>1.0590999999999999</v>
      </c>
      <c r="N7406" s="101">
        <f>$N$8</f>
        <v>0.97811300000000001</v>
      </c>
      <c r="O7406" s="100">
        <f>$O$8</f>
        <v>1</v>
      </c>
      <c r="P7406" s="98">
        <f>K7406*L7406*M7406*N7406*O7406</f>
        <v>276089.31</v>
      </c>
      <c r="Q7406" s="97">
        <f>H7406*P7406</f>
        <v>1424620.84</v>
      </c>
      <c r="R7406" s="97"/>
      <c r="S7406" s="97"/>
    </row>
    <row r="7407" spans="1:19" ht="28.5" x14ac:dyDescent="0.25">
      <c r="A7407" s="72"/>
      <c r="B7407" s="77"/>
      <c r="C7407" s="77"/>
      <c r="D7407" s="77"/>
      <c r="E7407" s="76"/>
      <c r="F7407" s="76" t="s">
        <v>15388</v>
      </c>
      <c r="G7407" s="77"/>
      <c r="H7407" s="77"/>
      <c r="I7407" s="78"/>
      <c r="J7407" s="79">
        <f>J7408</f>
        <v>209413</v>
      </c>
      <c r="K7407" s="98"/>
      <c r="L7407" s="99"/>
      <c r="M7407" s="100"/>
      <c r="N7407" s="101"/>
      <c r="O7407" s="100"/>
      <c r="P7407" s="98"/>
      <c r="Q7407" s="79">
        <f>Q7408</f>
        <v>234624.07</v>
      </c>
      <c r="R7407" s="79">
        <f t="shared" ref="R7407:S7407" si="3900">R7408</f>
        <v>0</v>
      </c>
      <c r="S7407" s="79">
        <f t="shared" si="3900"/>
        <v>0</v>
      </c>
    </row>
    <row r="7408" spans="1:19" x14ac:dyDescent="0.25">
      <c r="A7408" s="82" t="s">
        <v>9615</v>
      </c>
      <c r="B7408" s="104"/>
      <c r="C7408" s="104"/>
      <c r="D7408" s="104"/>
      <c r="E7408" s="86"/>
      <c r="F7408" s="86" t="s">
        <v>15390</v>
      </c>
      <c r="G7408" s="82"/>
      <c r="H7408" s="82"/>
      <c r="I7408" s="87"/>
      <c r="J7408" s="88">
        <f>SUM(J7409:J7425)</f>
        <v>209413</v>
      </c>
      <c r="K7408" s="98"/>
      <c r="L7408" s="99"/>
      <c r="M7408" s="100"/>
      <c r="N7408" s="101"/>
      <c r="O7408" s="100"/>
      <c r="P7408" s="98"/>
      <c r="Q7408" s="88">
        <f>SUM(Q7409:Q7425)</f>
        <v>234624.07</v>
      </c>
      <c r="R7408" s="88">
        <f t="shared" ref="R7408:S7408" si="3901">SUM(R7409:R7425)</f>
        <v>0</v>
      </c>
      <c r="S7408" s="88">
        <f t="shared" si="3901"/>
        <v>0</v>
      </c>
    </row>
    <row r="7409" spans="1:19" ht="22.5" x14ac:dyDescent="0.25">
      <c r="A7409" s="89" t="s">
        <v>15391</v>
      </c>
      <c r="B7409" s="89" t="s">
        <v>15392</v>
      </c>
      <c r="C7409" s="89"/>
      <c r="D7409" s="89" t="s">
        <v>12</v>
      </c>
      <c r="E7409" s="94" t="s">
        <v>13586</v>
      </c>
      <c r="F7409" s="95" t="s">
        <v>13587</v>
      </c>
      <c r="G7409" s="89" t="s">
        <v>37</v>
      </c>
      <c r="H7409" s="89" t="s">
        <v>15393</v>
      </c>
      <c r="I7409" s="96">
        <v>1</v>
      </c>
      <c r="J7409" s="97">
        <v>104</v>
      </c>
      <c r="K7409" s="98">
        <f t="shared" ref="K7409:K7417" si="3902">J7409/H7409</f>
        <v>61176.47</v>
      </c>
      <c r="L7409" s="99">
        <f t="shared" ref="L7409:L7417" si="3903">$L$8</f>
        <v>1.0815399999999999</v>
      </c>
      <c r="M7409" s="100">
        <f t="shared" ref="M7409:M7417" si="3904">$M$8</f>
        <v>1.0590999999999999</v>
      </c>
      <c r="N7409" s="101">
        <f t="shared" ref="N7409:N7417" si="3905">$N$8</f>
        <v>0.97811300000000001</v>
      </c>
      <c r="O7409" s="100">
        <f t="shared" ref="O7409:O7417" si="3906">$O$8</f>
        <v>1</v>
      </c>
      <c r="P7409" s="98">
        <f t="shared" ref="P7409:P7417" si="3907">K7409*L7409*M7409*N7409*O7409</f>
        <v>68541.399999999994</v>
      </c>
      <c r="Q7409" s="97">
        <f t="shared" ref="Q7409:Q7417" si="3908">H7409*P7409</f>
        <v>116.52</v>
      </c>
      <c r="R7409" s="97"/>
      <c r="S7409" s="97"/>
    </row>
    <row r="7410" spans="1:19" ht="22.5" x14ac:dyDescent="0.25">
      <c r="A7410" s="89" t="s">
        <v>15394</v>
      </c>
      <c r="B7410" s="89" t="s">
        <v>15392</v>
      </c>
      <c r="C7410" s="89"/>
      <c r="D7410" s="89" t="s">
        <v>24</v>
      </c>
      <c r="E7410" s="94" t="s">
        <v>35</v>
      </c>
      <c r="F7410" s="95" t="s">
        <v>14945</v>
      </c>
      <c r="G7410" s="89" t="s">
        <v>37</v>
      </c>
      <c r="H7410" s="89" t="s">
        <v>15395</v>
      </c>
      <c r="I7410" s="96">
        <v>1</v>
      </c>
      <c r="J7410" s="97">
        <v>1391</v>
      </c>
      <c r="K7410" s="98">
        <f t="shared" si="3902"/>
        <v>89741.94</v>
      </c>
      <c r="L7410" s="99">
        <f t="shared" si="3903"/>
        <v>1.0815399999999999</v>
      </c>
      <c r="M7410" s="100">
        <f t="shared" si="3904"/>
        <v>1.0590999999999999</v>
      </c>
      <c r="N7410" s="101">
        <f t="shared" si="3905"/>
        <v>0.97811300000000001</v>
      </c>
      <c r="O7410" s="100">
        <f t="shared" si="3906"/>
        <v>1</v>
      </c>
      <c r="P7410" s="98">
        <f t="shared" si="3907"/>
        <v>100545.82</v>
      </c>
      <c r="Q7410" s="97">
        <f t="shared" si="3908"/>
        <v>1558.46</v>
      </c>
      <c r="R7410" s="97"/>
      <c r="S7410" s="97"/>
    </row>
    <row r="7411" spans="1:19" ht="22.5" x14ac:dyDescent="0.25">
      <c r="A7411" s="89" t="s">
        <v>15396</v>
      </c>
      <c r="B7411" s="89" t="s">
        <v>15392</v>
      </c>
      <c r="C7411" s="89"/>
      <c r="D7411" s="89" t="s">
        <v>30</v>
      </c>
      <c r="E7411" s="94" t="s">
        <v>31</v>
      </c>
      <c r="F7411" s="95" t="s">
        <v>32</v>
      </c>
      <c r="G7411" s="89" t="s">
        <v>27</v>
      </c>
      <c r="H7411" s="89" t="s">
        <v>15397</v>
      </c>
      <c r="I7411" s="96">
        <v>1</v>
      </c>
      <c r="J7411" s="97">
        <v>18681</v>
      </c>
      <c r="K7411" s="98">
        <f t="shared" si="3902"/>
        <v>708.96</v>
      </c>
      <c r="L7411" s="99">
        <f t="shared" si="3903"/>
        <v>1.0815399999999999</v>
      </c>
      <c r="M7411" s="100">
        <f t="shared" si="3904"/>
        <v>1.0590999999999999</v>
      </c>
      <c r="N7411" s="101">
        <f t="shared" si="3905"/>
        <v>0.97811300000000001</v>
      </c>
      <c r="O7411" s="100">
        <f t="shared" si="3906"/>
        <v>1</v>
      </c>
      <c r="P7411" s="98">
        <f t="shared" si="3907"/>
        <v>794.31</v>
      </c>
      <c r="Q7411" s="97">
        <f t="shared" si="3908"/>
        <v>20930.07</v>
      </c>
      <c r="R7411" s="97"/>
      <c r="S7411" s="97"/>
    </row>
    <row r="7412" spans="1:19" ht="22.5" x14ac:dyDescent="0.25">
      <c r="A7412" s="89" t="s">
        <v>15398</v>
      </c>
      <c r="B7412" s="89" t="s">
        <v>15392</v>
      </c>
      <c r="C7412" s="89"/>
      <c r="D7412" s="89" t="s">
        <v>34</v>
      </c>
      <c r="E7412" s="94" t="s">
        <v>5517</v>
      </c>
      <c r="F7412" s="95" t="s">
        <v>13008</v>
      </c>
      <c r="G7412" s="89" t="s">
        <v>51</v>
      </c>
      <c r="H7412" s="89" t="s">
        <v>15399</v>
      </c>
      <c r="I7412" s="96">
        <v>1</v>
      </c>
      <c r="J7412" s="97">
        <v>2615</v>
      </c>
      <c r="K7412" s="98">
        <f t="shared" si="3902"/>
        <v>170247.4</v>
      </c>
      <c r="L7412" s="99">
        <f t="shared" si="3903"/>
        <v>1.0815399999999999</v>
      </c>
      <c r="M7412" s="100">
        <f t="shared" si="3904"/>
        <v>1.0590999999999999</v>
      </c>
      <c r="N7412" s="101">
        <f t="shared" si="3905"/>
        <v>0.97811300000000001</v>
      </c>
      <c r="O7412" s="100">
        <f t="shared" si="3906"/>
        <v>1</v>
      </c>
      <c r="P7412" s="98">
        <f t="shared" si="3907"/>
        <v>190743.2</v>
      </c>
      <c r="Q7412" s="97">
        <f t="shared" si="3908"/>
        <v>2929.82</v>
      </c>
      <c r="R7412" s="97"/>
      <c r="S7412" s="97"/>
    </row>
    <row r="7413" spans="1:19" ht="22.5" x14ac:dyDescent="0.25">
      <c r="A7413" s="89" t="s">
        <v>15400</v>
      </c>
      <c r="B7413" s="89" t="s">
        <v>15392</v>
      </c>
      <c r="C7413" s="89"/>
      <c r="D7413" s="89" t="s">
        <v>40</v>
      </c>
      <c r="E7413" s="94" t="s">
        <v>49</v>
      </c>
      <c r="F7413" s="95" t="s">
        <v>5873</v>
      </c>
      <c r="G7413" s="89" t="s">
        <v>51</v>
      </c>
      <c r="H7413" s="89" t="s">
        <v>15401</v>
      </c>
      <c r="I7413" s="96">
        <v>1</v>
      </c>
      <c r="J7413" s="97">
        <v>1182</v>
      </c>
      <c r="K7413" s="98">
        <f t="shared" si="3902"/>
        <v>12825.52</v>
      </c>
      <c r="L7413" s="99">
        <f t="shared" si="3903"/>
        <v>1.0815399999999999</v>
      </c>
      <c r="M7413" s="100">
        <f t="shared" si="3904"/>
        <v>1.0590999999999999</v>
      </c>
      <c r="N7413" s="101">
        <f t="shared" si="3905"/>
        <v>0.97811300000000001</v>
      </c>
      <c r="O7413" s="100">
        <f t="shared" si="3906"/>
        <v>1</v>
      </c>
      <c r="P7413" s="98">
        <f t="shared" si="3907"/>
        <v>14369.56</v>
      </c>
      <c r="Q7413" s="97">
        <f t="shared" si="3908"/>
        <v>1324.3</v>
      </c>
      <c r="R7413" s="97"/>
      <c r="S7413" s="97"/>
    </row>
    <row r="7414" spans="1:19" x14ac:dyDescent="0.25">
      <c r="A7414" s="89" t="s">
        <v>15402</v>
      </c>
      <c r="B7414" s="89" t="s">
        <v>15392</v>
      </c>
      <c r="C7414" s="89"/>
      <c r="D7414" s="89" t="s">
        <v>43</v>
      </c>
      <c r="E7414" s="94" t="s">
        <v>5544</v>
      </c>
      <c r="F7414" s="95" t="s">
        <v>5545</v>
      </c>
      <c r="G7414" s="89" t="s">
        <v>81</v>
      </c>
      <c r="H7414" s="89" t="s">
        <v>14957</v>
      </c>
      <c r="I7414" s="96">
        <v>1</v>
      </c>
      <c r="J7414" s="97">
        <v>27547</v>
      </c>
      <c r="K7414" s="98">
        <f t="shared" si="3902"/>
        <v>2727.43</v>
      </c>
      <c r="L7414" s="99">
        <f t="shared" si="3903"/>
        <v>1.0815399999999999</v>
      </c>
      <c r="M7414" s="100">
        <f t="shared" si="3904"/>
        <v>1.0590999999999999</v>
      </c>
      <c r="N7414" s="101">
        <f t="shared" si="3905"/>
        <v>0.97811300000000001</v>
      </c>
      <c r="O7414" s="100">
        <f t="shared" si="3906"/>
        <v>1</v>
      </c>
      <c r="P7414" s="98">
        <f t="shared" si="3907"/>
        <v>3055.78</v>
      </c>
      <c r="Q7414" s="97">
        <f t="shared" si="3908"/>
        <v>30863.38</v>
      </c>
      <c r="R7414" s="97"/>
      <c r="S7414" s="97"/>
    </row>
    <row r="7415" spans="1:19" x14ac:dyDescent="0.25">
      <c r="A7415" s="89" t="s">
        <v>15403</v>
      </c>
      <c r="B7415" s="89" t="s">
        <v>15392</v>
      </c>
      <c r="C7415" s="89"/>
      <c r="D7415" s="89" t="s">
        <v>48</v>
      </c>
      <c r="E7415" s="94" t="s">
        <v>711</v>
      </c>
      <c r="F7415" s="95" t="s">
        <v>3050</v>
      </c>
      <c r="G7415" s="89" t="s">
        <v>81</v>
      </c>
      <c r="H7415" s="89" t="s">
        <v>15404</v>
      </c>
      <c r="I7415" s="96">
        <v>1</v>
      </c>
      <c r="J7415" s="97">
        <v>14049</v>
      </c>
      <c r="K7415" s="98">
        <f t="shared" si="3902"/>
        <v>1086.71</v>
      </c>
      <c r="L7415" s="99">
        <f t="shared" si="3903"/>
        <v>1.0815399999999999</v>
      </c>
      <c r="M7415" s="100">
        <f t="shared" si="3904"/>
        <v>1.0590999999999999</v>
      </c>
      <c r="N7415" s="101">
        <f t="shared" si="3905"/>
        <v>0.97811300000000001</v>
      </c>
      <c r="O7415" s="100">
        <f t="shared" si="3906"/>
        <v>1</v>
      </c>
      <c r="P7415" s="98">
        <f t="shared" si="3907"/>
        <v>1217.54</v>
      </c>
      <c r="Q7415" s="97">
        <f t="shared" si="3908"/>
        <v>15740.36</v>
      </c>
      <c r="R7415" s="97"/>
      <c r="S7415" s="97"/>
    </row>
    <row r="7416" spans="1:19" ht="22.5" x14ac:dyDescent="0.25">
      <c r="A7416" s="89" t="s">
        <v>15405</v>
      </c>
      <c r="B7416" s="89" t="s">
        <v>15392</v>
      </c>
      <c r="C7416" s="89"/>
      <c r="D7416" s="89" t="s">
        <v>55</v>
      </c>
      <c r="E7416" s="94" t="s">
        <v>5521</v>
      </c>
      <c r="F7416" s="95" t="s">
        <v>10526</v>
      </c>
      <c r="G7416" s="89" t="s">
        <v>37</v>
      </c>
      <c r="H7416" s="89" t="s">
        <v>12332</v>
      </c>
      <c r="I7416" s="96">
        <v>1</v>
      </c>
      <c r="J7416" s="97">
        <v>14</v>
      </c>
      <c r="K7416" s="98">
        <f t="shared" si="3902"/>
        <v>4375</v>
      </c>
      <c r="L7416" s="99">
        <f t="shared" si="3903"/>
        <v>1.0815399999999999</v>
      </c>
      <c r="M7416" s="100">
        <f t="shared" si="3904"/>
        <v>1.0590999999999999</v>
      </c>
      <c r="N7416" s="101">
        <f t="shared" si="3905"/>
        <v>0.97811300000000001</v>
      </c>
      <c r="O7416" s="100">
        <f t="shared" si="3906"/>
        <v>1</v>
      </c>
      <c r="P7416" s="98">
        <f t="shared" si="3907"/>
        <v>4901.7</v>
      </c>
      <c r="Q7416" s="97">
        <f t="shared" si="3908"/>
        <v>15.69</v>
      </c>
      <c r="R7416" s="97"/>
      <c r="S7416" s="97"/>
    </row>
    <row r="7417" spans="1:19" x14ac:dyDescent="0.25">
      <c r="A7417" s="89" t="s">
        <v>15406</v>
      </c>
      <c r="B7417" s="89" t="s">
        <v>15392</v>
      </c>
      <c r="C7417" s="89"/>
      <c r="D7417" s="89" t="s">
        <v>58</v>
      </c>
      <c r="E7417" s="94" t="s">
        <v>49</v>
      </c>
      <c r="F7417" s="95" t="s">
        <v>50</v>
      </c>
      <c r="G7417" s="89" t="s">
        <v>51</v>
      </c>
      <c r="H7417" s="89" t="s">
        <v>12334</v>
      </c>
      <c r="I7417" s="96">
        <v>1</v>
      </c>
      <c r="J7417" s="97">
        <v>409</v>
      </c>
      <c r="K7417" s="98">
        <f t="shared" si="3902"/>
        <v>12781.25</v>
      </c>
      <c r="L7417" s="99">
        <f t="shared" si="3903"/>
        <v>1.0815399999999999</v>
      </c>
      <c r="M7417" s="100">
        <f t="shared" si="3904"/>
        <v>1.0590999999999999</v>
      </c>
      <c r="N7417" s="101">
        <f t="shared" si="3905"/>
        <v>0.97811300000000001</v>
      </c>
      <c r="O7417" s="100">
        <f t="shared" si="3906"/>
        <v>1</v>
      </c>
      <c r="P7417" s="98">
        <f t="shared" si="3907"/>
        <v>14319.96</v>
      </c>
      <c r="Q7417" s="97">
        <f t="shared" si="3908"/>
        <v>458.24</v>
      </c>
      <c r="R7417" s="97"/>
      <c r="S7417" s="97"/>
    </row>
    <row r="7418" spans="1:19" x14ac:dyDescent="0.25">
      <c r="A7418" s="89"/>
      <c r="B7418" s="90"/>
      <c r="C7418" s="90"/>
      <c r="D7418" s="91"/>
      <c r="E7418" s="92"/>
      <c r="F7418" s="92" t="s">
        <v>15407</v>
      </c>
      <c r="G7418" s="91"/>
      <c r="H7418" s="91"/>
      <c r="I7418" s="93">
        <v>1</v>
      </c>
      <c r="J7418" s="91"/>
      <c r="K7418" s="98"/>
      <c r="L7418" s="99"/>
      <c r="M7418" s="100"/>
      <c r="N7418" s="101"/>
      <c r="O7418" s="100"/>
      <c r="P7418" s="98"/>
      <c r="Q7418" s="91"/>
      <c r="R7418" s="91"/>
      <c r="S7418" s="91"/>
    </row>
    <row r="7419" spans="1:19" x14ac:dyDescent="0.25">
      <c r="A7419" s="89" t="s">
        <v>15408</v>
      </c>
      <c r="B7419" s="89" t="s">
        <v>15392</v>
      </c>
      <c r="C7419" s="89"/>
      <c r="D7419" s="89" t="s">
        <v>60</v>
      </c>
      <c r="E7419" s="94" t="s">
        <v>570</v>
      </c>
      <c r="F7419" s="95" t="s">
        <v>571</v>
      </c>
      <c r="G7419" s="89" t="s">
        <v>51</v>
      </c>
      <c r="H7419" s="89" t="s">
        <v>6008</v>
      </c>
      <c r="I7419" s="96">
        <v>1</v>
      </c>
      <c r="J7419" s="97">
        <v>2358</v>
      </c>
      <c r="K7419" s="98">
        <f t="shared" ref="K7419:K7425" si="3909">J7419/H7419</f>
        <v>157200</v>
      </c>
      <c r="L7419" s="99">
        <f t="shared" ref="L7419:L7425" si="3910">$L$8</f>
        <v>1.0815399999999999</v>
      </c>
      <c r="M7419" s="100">
        <f t="shared" ref="M7419:M7425" si="3911">$M$8</f>
        <v>1.0590999999999999</v>
      </c>
      <c r="N7419" s="101">
        <f t="shared" ref="N7419:N7425" si="3912">$N$8</f>
        <v>0.97811300000000001</v>
      </c>
      <c r="O7419" s="100">
        <f t="shared" ref="O7419:O7425" si="3913">$O$8</f>
        <v>1</v>
      </c>
      <c r="P7419" s="98">
        <f t="shared" ref="P7419:P7425" si="3914">K7419*L7419*M7419*N7419*O7419</f>
        <v>176125.05</v>
      </c>
      <c r="Q7419" s="97">
        <f t="shared" ref="Q7419:Q7425" si="3915">H7419*P7419</f>
        <v>2641.88</v>
      </c>
      <c r="R7419" s="97"/>
      <c r="S7419" s="97"/>
    </row>
    <row r="7420" spans="1:19" x14ac:dyDescent="0.25">
      <c r="A7420" s="89" t="s">
        <v>15409</v>
      </c>
      <c r="B7420" s="89" t="s">
        <v>15392</v>
      </c>
      <c r="C7420" s="89"/>
      <c r="D7420" s="89" t="s">
        <v>65</v>
      </c>
      <c r="E7420" s="94" t="s">
        <v>574</v>
      </c>
      <c r="F7420" s="95" t="s">
        <v>575</v>
      </c>
      <c r="G7420" s="89" t="s">
        <v>81</v>
      </c>
      <c r="H7420" s="89" t="s">
        <v>6010</v>
      </c>
      <c r="I7420" s="96">
        <v>1</v>
      </c>
      <c r="J7420" s="97">
        <v>7207</v>
      </c>
      <c r="K7420" s="98">
        <f t="shared" si="3909"/>
        <v>4710.46</v>
      </c>
      <c r="L7420" s="99">
        <f t="shared" si="3910"/>
        <v>1.0815399999999999</v>
      </c>
      <c r="M7420" s="100">
        <f t="shared" si="3911"/>
        <v>1.0590999999999999</v>
      </c>
      <c r="N7420" s="101">
        <f t="shared" si="3912"/>
        <v>0.97811300000000001</v>
      </c>
      <c r="O7420" s="100">
        <f t="shared" si="3913"/>
        <v>1</v>
      </c>
      <c r="P7420" s="98">
        <f t="shared" si="3914"/>
        <v>5277.54</v>
      </c>
      <c r="Q7420" s="97">
        <f t="shared" si="3915"/>
        <v>8074.64</v>
      </c>
      <c r="R7420" s="97"/>
      <c r="S7420" s="97"/>
    </row>
    <row r="7421" spans="1:19" x14ac:dyDescent="0.25">
      <c r="A7421" s="89" t="s">
        <v>15410</v>
      </c>
      <c r="B7421" s="89" t="s">
        <v>15392</v>
      </c>
      <c r="C7421" s="89"/>
      <c r="D7421" s="89" t="s">
        <v>68</v>
      </c>
      <c r="E7421" s="94" t="s">
        <v>570</v>
      </c>
      <c r="F7421" s="95" t="s">
        <v>15411</v>
      </c>
      <c r="G7421" s="89" t="s">
        <v>51</v>
      </c>
      <c r="H7421" s="89" t="s">
        <v>5033</v>
      </c>
      <c r="I7421" s="96">
        <v>1</v>
      </c>
      <c r="J7421" s="97">
        <v>8493</v>
      </c>
      <c r="K7421" s="98">
        <f t="shared" si="3909"/>
        <v>157277.78</v>
      </c>
      <c r="L7421" s="99">
        <f t="shared" si="3910"/>
        <v>1.0815399999999999</v>
      </c>
      <c r="M7421" s="100">
        <f t="shared" si="3911"/>
        <v>1.0590999999999999</v>
      </c>
      <c r="N7421" s="101">
        <f t="shared" si="3912"/>
        <v>0.97811300000000001</v>
      </c>
      <c r="O7421" s="100">
        <f t="shared" si="3913"/>
        <v>1</v>
      </c>
      <c r="P7421" s="98">
        <f t="shared" si="3914"/>
        <v>176212.19</v>
      </c>
      <c r="Q7421" s="97">
        <f t="shared" si="3915"/>
        <v>9515.4599999999991</v>
      </c>
      <c r="R7421" s="97"/>
      <c r="S7421" s="97"/>
    </row>
    <row r="7422" spans="1:19" x14ac:dyDescent="0.25">
      <c r="A7422" s="89" t="s">
        <v>15412</v>
      </c>
      <c r="B7422" s="89" t="s">
        <v>15392</v>
      </c>
      <c r="C7422" s="89"/>
      <c r="D7422" s="89" t="s">
        <v>70</v>
      </c>
      <c r="E7422" s="94" t="s">
        <v>586</v>
      </c>
      <c r="F7422" s="95" t="s">
        <v>587</v>
      </c>
      <c r="G7422" s="89" t="s">
        <v>81</v>
      </c>
      <c r="H7422" s="89" t="s">
        <v>15413</v>
      </c>
      <c r="I7422" s="96">
        <v>1</v>
      </c>
      <c r="J7422" s="97">
        <v>34997</v>
      </c>
      <c r="K7422" s="98">
        <f t="shared" si="3909"/>
        <v>6353.85</v>
      </c>
      <c r="L7422" s="99">
        <f t="shared" si="3910"/>
        <v>1.0815399999999999</v>
      </c>
      <c r="M7422" s="100">
        <f t="shared" si="3911"/>
        <v>1.0590999999999999</v>
      </c>
      <c r="N7422" s="101">
        <f t="shared" si="3912"/>
        <v>0.97811300000000001</v>
      </c>
      <c r="O7422" s="100">
        <f t="shared" si="3913"/>
        <v>1</v>
      </c>
      <c r="P7422" s="98">
        <f t="shared" si="3914"/>
        <v>7118.78</v>
      </c>
      <c r="Q7422" s="97">
        <f t="shared" si="3915"/>
        <v>39210.239999999998</v>
      </c>
      <c r="R7422" s="97"/>
      <c r="S7422" s="97"/>
    </row>
    <row r="7423" spans="1:19" x14ac:dyDescent="0.25">
      <c r="A7423" s="89" t="s">
        <v>15414</v>
      </c>
      <c r="B7423" s="89" t="s">
        <v>15392</v>
      </c>
      <c r="C7423" s="89"/>
      <c r="D7423" s="89" t="s">
        <v>73</v>
      </c>
      <c r="E7423" s="94" t="s">
        <v>4047</v>
      </c>
      <c r="F7423" s="95" t="s">
        <v>4048</v>
      </c>
      <c r="G7423" s="89" t="s">
        <v>502</v>
      </c>
      <c r="H7423" s="89" t="s">
        <v>15415</v>
      </c>
      <c r="I7423" s="96">
        <v>1</v>
      </c>
      <c r="J7423" s="97">
        <v>6308</v>
      </c>
      <c r="K7423" s="98">
        <f t="shared" si="3909"/>
        <v>12045.06</v>
      </c>
      <c r="L7423" s="99">
        <f t="shared" si="3910"/>
        <v>1.0815399999999999</v>
      </c>
      <c r="M7423" s="100">
        <f t="shared" si="3911"/>
        <v>1.0590999999999999</v>
      </c>
      <c r="N7423" s="101">
        <f t="shared" si="3912"/>
        <v>0.97811300000000001</v>
      </c>
      <c r="O7423" s="100">
        <f t="shared" si="3913"/>
        <v>1</v>
      </c>
      <c r="P7423" s="98">
        <f t="shared" si="3914"/>
        <v>13495.14</v>
      </c>
      <c r="Q7423" s="97">
        <f t="shared" si="3915"/>
        <v>7067.4</v>
      </c>
      <c r="R7423" s="97"/>
      <c r="S7423" s="97"/>
    </row>
    <row r="7424" spans="1:19" ht="22.5" x14ac:dyDescent="0.25">
      <c r="A7424" s="89" t="s">
        <v>15416</v>
      </c>
      <c r="B7424" s="89" t="s">
        <v>15392</v>
      </c>
      <c r="C7424" s="89"/>
      <c r="D7424" s="89" t="s">
        <v>75</v>
      </c>
      <c r="E7424" s="94" t="s">
        <v>15417</v>
      </c>
      <c r="F7424" s="95" t="s">
        <v>15418</v>
      </c>
      <c r="G7424" s="89" t="s">
        <v>502</v>
      </c>
      <c r="H7424" s="89" t="s">
        <v>15419</v>
      </c>
      <c r="I7424" s="96">
        <v>1</v>
      </c>
      <c r="J7424" s="97">
        <v>27371</v>
      </c>
      <c r="K7424" s="98">
        <f t="shared" si="3909"/>
        <v>52263.66</v>
      </c>
      <c r="L7424" s="99">
        <f t="shared" si="3910"/>
        <v>1.0815399999999999</v>
      </c>
      <c r="M7424" s="100">
        <f t="shared" si="3911"/>
        <v>1.0590999999999999</v>
      </c>
      <c r="N7424" s="101">
        <f t="shared" si="3912"/>
        <v>0.97811300000000001</v>
      </c>
      <c r="O7424" s="100">
        <f t="shared" si="3913"/>
        <v>1</v>
      </c>
      <c r="P7424" s="98">
        <f t="shared" si="3914"/>
        <v>58555.6</v>
      </c>
      <c r="Q7424" s="97">
        <f t="shared" si="3915"/>
        <v>30666.15</v>
      </c>
      <c r="R7424" s="97"/>
      <c r="S7424" s="97"/>
    </row>
    <row r="7425" spans="1:19" ht="22.5" x14ac:dyDescent="0.25">
      <c r="A7425" s="89" t="s">
        <v>15420</v>
      </c>
      <c r="B7425" s="89" t="s">
        <v>15392</v>
      </c>
      <c r="C7425" s="89"/>
      <c r="D7425" s="89" t="s">
        <v>87</v>
      </c>
      <c r="E7425" s="94" t="s">
        <v>15421</v>
      </c>
      <c r="F7425" s="95" t="s">
        <v>15422</v>
      </c>
      <c r="G7425" s="89" t="s">
        <v>648</v>
      </c>
      <c r="H7425" s="89" t="s">
        <v>24</v>
      </c>
      <c r="I7425" s="96">
        <v>1</v>
      </c>
      <c r="J7425" s="97">
        <v>56687</v>
      </c>
      <c r="K7425" s="98">
        <f t="shared" si="3909"/>
        <v>28343.5</v>
      </c>
      <c r="L7425" s="99">
        <f t="shared" si="3910"/>
        <v>1.0815399999999999</v>
      </c>
      <c r="M7425" s="100">
        <f t="shared" si="3911"/>
        <v>1.0590999999999999</v>
      </c>
      <c r="N7425" s="101">
        <f t="shared" si="3912"/>
        <v>0.97811300000000001</v>
      </c>
      <c r="O7425" s="100">
        <f t="shared" si="3913"/>
        <v>1</v>
      </c>
      <c r="P7425" s="98">
        <f t="shared" si="3914"/>
        <v>31755.73</v>
      </c>
      <c r="Q7425" s="97">
        <f t="shared" si="3915"/>
        <v>63511.46</v>
      </c>
      <c r="R7425" s="97"/>
      <c r="S7425" s="97"/>
    </row>
    <row r="7426" spans="1:19" ht="28.5" x14ac:dyDescent="0.25">
      <c r="A7426" s="72"/>
      <c r="B7426" s="77"/>
      <c r="C7426" s="77"/>
      <c r="D7426" s="77"/>
      <c r="E7426" s="76"/>
      <c r="F7426" s="76" t="s">
        <v>15423</v>
      </c>
      <c r="G7426" s="77"/>
      <c r="H7426" s="77"/>
      <c r="I7426" s="78"/>
      <c r="J7426" s="79">
        <f>J7427</f>
        <v>72960582</v>
      </c>
      <c r="K7426" s="98"/>
      <c r="L7426" s="99"/>
      <c r="M7426" s="100"/>
      <c r="N7426" s="101"/>
      <c r="O7426" s="100"/>
      <c r="P7426" s="98"/>
      <c r="Q7426" s="79">
        <f>Q7427</f>
        <v>81744192.909999996</v>
      </c>
      <c r="R7426" s="79">
        <f t="shared" ref="R7426:S7426" si="3916">R7427</f>
        <v>0</v>
      </c>
      <c r="S7426" s="79">
        <f t="shared" si="3916"/>
        <v>0</v>
      </c>
    </row>
    <row r="7427" spans="1:19" x14ac:dyDescent="0.25">
      <c r="A7427" s="82" t="s">
        <v>9619</v>
      </c>
      <c r="B7427" s="104"/>
      <c r="C7427" s="104"/>
      <c r="D7427" s="104"/>
      <c r="E7427" s="86"/>
      <c r="F7427" s="86" t="s">
        <v>15425</v>
      </c>
      <c r="G7427" s="82"/>
      <c r="H7427" s="82"/>
      <c r="I7427" s="87"/>
      <c r="J7427" s="88">
        <f>SUM(J7428:J8213)</f>
        <v>72960582</v>
      </c>
      <c r="K7427" s="98"/>
      <c r="L7427" s="99"/>
      <c r="M7427" s="100"/>
      <c r="N7427" s="101"/>
      <c r="O7427" s="100"/>
      <c r="P7427" s="98"/>
      <c r="Q7427" s="88">
        <f>SUM(Q7428:Q8213)</f>
        <v>81744192.909999996</v>
      </c>
      <c r="R7427" s="88">
        <f t="shared" ref="R7427:S7427" si="3917">SUM(R7428:R8213)</f>
        <v>0</v>
      </c>
      <c r="S7427" s="88">
        <f t="shared" si="3917"/>
        <v>0</v>
      </c>
    </row>
    <row r="7428" spans="1:19" x14ac:dyDescent="0.25">
      <c r="A7428" s="89"/>
      <c r="B7428" s="90"/>
      <c r="C7428" s="90"/>
      <c r="D7428" s="91"/>
      <c r="E7428" s="92"/>
      <c r="F7428" s="92" t="s">
        <v>685</v>
      </c>
      <c r="G7428" s="91"/>
      <c r="H7428" s="91"/>
      <c r="I7428" s="93">
        <v>1</v>
      </c>
      <c r="J7428" s="91"/>
      <c r="K7428" s="98"/>
      <c r="L7428" s="99"/>
      <c r="M7428" s="100"/>
      <c r="N7428" s="101"/>
      <c r="O7428" s="100"/>
      <c r="P7428" s="98"/>
      <c r="Q7428" s="91"/>
      <c r="R7428" s="91"/>
      <c r="S7428" s="91"/>
    </row>
    <row r="7429" spans="1:19" ht="22.5" x14ac:dyDescent="0.25">
      <c r="A7429" s="89" t="s">
        <v>15426</v>
      </c>
      <c r="B7429" s="89" t="s">
        <v>15427</v>
      </c>
      <c r="C7429" s="89"/>
      <c r="D7429" s="89" t="s">
        <v>12</v>
      </c>
      <c r="E7429" s="94" t="s">
        <v>7741</v>
      </c>
      <c r="F7429" s="95" t="s">
        <v>7742</v>
      </c>
      <c r="G7429" s="89" t="s">
        <v>37</v>
      </c>
      <c r="H7429" s="89" t="s">
        <v>15428</v>
      </c>
      <c r="I7429" s="96">
        <v>1</v>
      </c>
      <c r="J7429" s="97">
        <v>128947</v>
      </c>
      <c r="K7429" s="98">
        <f t="shared" ref="K7429:K7438" si="3918">J7429/H7429</f>
        <v>70309.16</v>
      </c>
      <c r="L7429" s="99">
        <f t="shared" ref="L7429:L7438" si="3919">$L$8</f>
        <v>1.0815399999999999</v>
      </c>
      <c r="M7429" s="100">
        <f t="shared" ref="M7429:M7438" si="3920">$M$8</f>
        <v>1.0590999999999999</v>
      </c>
      <c r="N7429" s="101">
        <f t="shared" ref="N7429:N7438" si="3921">$N$8</f>
        <v>0.97811300000000001</v>
      </c>
      <c r="O7429" s="100">
        <f t="shared" ref="O7429:O7438" si="3922">$O$8</f>
        <v>1</v>
      </c>
      <c r="P7429" s="98">
        <f>K7429*L7429*M7429*N7429*O7429</f>
        <v>78773.56</v>
      </c>
      <c r="Q7429" s="97">
        <f t="shared" ref="Q7429:Q7438" si="3923">H7429*P7429</f>
        <v>144470.71</v>
      </c>
      <c r="R7429" s="97"/>
      <c r="S7429" s="97"/>
    </row>
    <row r="7430" spans="1:19" ht="22.5" x14ac:dyDescent="0.25">
      <c r="A7430" s="89" t="s">
        <v>15429</v>
      </c>
      <c r="B7430" s="89" t="s">
        <v>15427</v>
      </c>
      <c r="C7430" s="89"/>
      <c r="D7430" s="89" t="s">
        <v>24</v>
      </c>
      <c r="E7430" s="94" t="s">
        <v>44</v>
      </c>
      <c r="F7430" s="95" t="s">
        <v>15430</v>
      </c>
      <c r="G7430" s="89" t="s">
        <v>37</v>
      </c>
      <c r="H7430" s="89" t="s">
        <v>15428</v>
      </c>
      <c r="I7430" s="96">
        <v>1</v>
      </c>
      <c r="J7430" s="97">
        <v>16956</v>
      </c>
      <c r="K7430" s="98">
        <f t="shared" si="3918"/>
        <v>9245.3700000000008</v>
      </c>
      <c r="L7430" s="99">
        <f t="shared" si="3919"/>
        <v>1.0815399999999999</v>
      </c>
      <c r="M7430" s="100">
        <f t="shared" si="3920"/>
        <v>1.0590999999999999</v>
      </c>
      <c r="N7430" s="101">
        <f t="shared" si="3921"/>
        <v>0.97811300000000001</v>
      </c>
      <c r="O7430" s="100">
        <f t="shared" si="3922"/>
        <v>1</v>
      </c>
      <c r="P7430" s="98">
        <f>K7430*L7430*M7430*N7430*O7430</f>
        <v>10358.4</v>
      </c>
      <c r="Q7430" s="97">
        <f t="shared" si="3923"/>
        <v>18997.310000000001</v>
      </c>
      <c r="R7430" s="97"/>
      <c r="S7430" s="97"/>
    </row>
    <row r="7431" spans="1:19" x14ac:dyDescent="0.25">
      <c r="A7431" s="89" t="s">
        <v>15431</v>
      </c>
      <c r="B7431" s="89" t="s">
        <v>15427</v>
      </c>
      <c r="C7431" s="89"/>
      <c r="D7431" s="89" t="s">
        <v>30</v>
      </c>
      <c r="E7431" s="94" t="s">
        <v>49</v>
      </c>
      <c r="F7431" s="95" t="s">
        <v>50</v>
      </c>
      <c r="G7431" s="89" t="s">
        <v>51</v>
      </c>
      <c r="H7431" s="89" t="s">
        <v>15432</v>
      </c>
      <c r="I7431" s="96">
        <v>1</v>
      </c>
      <c r="J7431" s="97">
        <v>235015</v>
      </c>
      <c r="K7431" s="98">
        <f t="shared" si="3918"/>
        <v>12814.34</v>
      </c>
      <c r="L7431" s="99">
        <f t="shared" si="3919"/>
        <v>1.0815399999999999</v>
      </c>
      <c r="M7431" s="100">
        <f t="shared" si="3920"/>
        <v>1.0590999999999999</v>
      </c>
      <c r="N7431" s="101">
        <f t="shared" si="3921"/>
        <v>0.97811300000000001</v>
      </c>
      <c r="O7431" s="100">
        <f t="shared" si="3922"/>
        <v>1</v>
      </c>
      <c r="P7431" s="98">
        <f>K7431*L7431*M7431*N7431*O7431</f>
        <v>14357.04</v>
      </c>
      <c r="Q7431" s="97">
        <f t="shared" si="3923"/>
        <v>263308.11</v>
      </c>
      <c r="R7431" s="97"/>
      <c r="S7431" s="97"/>
    </row>
    <row r="7432" spans="1:19" ht="22.5" x14ac:dyDescent="0.25">
      <c r="A7432" s="89" t="s">
        <v>15433</v>
      </c>
      <c r="B7432" s="89" t="s">
        <v>15427</v>
      </c>
      <c r="C7432" s="89"/>
      <c r="D7432" s="89" t="s">
        <v>34</v>
      </c>
      <c r="E7432" s="94" t="s">
        <v>5517</v>
      </c>
      <c r="F7432" s="95" t="s">
        <v>5734</v>
      </c>
      <c r="G7432" s="89" t="s">
        <v>51</v>
      </c>
      <c r="H7432" s="89" t="s">
        <v>15434</v>
      </c>
      <c r="I7432" s="96">
        <v>1</v>
      </c>
      <c r="J7432" s="97">
        <v>483761</v>
      </c>
      <c r="K7432" s="98">
        <f t="shared" si="3918"/>
        <v>170338.38</v>
      </c>
      <c r="L7432" s="99">
        <f t="shared" si="3919"/>
        <v>1.0815399999999999</v>
      </c>
      <c r="M7432" s="100">
        <f t="shared" si="3920"/>
        <v>1.0590999999999999</v>
      </c>
      <c r="N7432" s="101">
        <f t="shared" si="3921"/>
        <v>0.97811300000000001</v>
      </c>
      <c r="O7432" s="100">
        <f t="shared" si="3922"/>
        <v>1</v>
      </c>
      <c r="P7432" s="98">
        <f>K7432*L7432*M7432*N7432*O7432</f>
        <v>190845.14</v>
      </c>
      <c r="Q7432" s="97">
        <f t="shared" si="3923"/>
        <v>542000.19999999995</v>
      </c>
      <c r="R7432" s="97"/>
      <c r="S7432" s="97"/>
    </row>
    <row r="7433" spans="1:19" ht="33.75" x14ac:dyDescent="0.25">
      <c r="A7433" s="89" t="s">
        <v>15435</v>
      </c>
      <c r="B7433" s="89" t="s">
        <v>15427</v>
      </c>
      <c r="C7433" s="89"/>
      <c r="D7433" s="89" t="s">
        <v>40</v>
      </c>
      <c r="E7433" s="94" t="s">
        <v>7744</v>
      </c>
      <c r="F7433" s="95" t="s">
        <v>7745</v>
      </c>
      <c r="G7433" s="89" t="s">
        <v>37</v>
      </c>
      <c r="H7433" s="89" t="s">
        <v>7332</v>
      </c>
      <c r="I7433" s="96">
        <v>1</v>
      </c>
      <c r="J7433" s="97">
        <v>3953</v>
      </c>
      <c r="K7433" s="98">
        <f t="shared" si="3918"/>
        <v>77509.8</v>
      </c>
      <c r="L7433" s="99">
        <f t="shared" si="3919"/>
        <v>1.0815399999999999</v>
      </c>
      <c r="M7433" s="100">
        <f t="shared" si="3920"/>
        <v>1.0590999999999999</v>
      </c>
      <c r="N7433" s="101">
        <f t="shared" si="3921"/>
        <v>0.97811300000000001</v>
      </c>
      <c r="O7433" s="100">
        <f t="shared" si="3922"/>
        <v>1</v>
      </c>
      <c r="P7433" s="98">
        <f>K7433*L7433*M7433*N7433*O7433</f>
        <v>86841.08</v>
      </c>
      <c r="Q7433" s="97">
        <f t="shared" si="3923"/>
        <v>4428.8999999999996</v>
      </c>
      <c r="R7433" s="97"/>
      <c r="S7433" s="97"/>
    </row>
    <row r="7434" spans="1:19" ht="22.5" x14ac:dyDescent="0.25">
      <c r="A7434" s="89" t="s">
        <v>15436</v>
      </c>
      <c r="B7434" s="89" t="s">
        <v>15427</v>
      </c>
      <c r="C7434" s="89"/>
      <c r="D7434" s="89" t="s">
        <v>43</v>
      </c>
      <c r="E7434" s="94" t="s">
        <v>31</v>
      </c>
      <c r="F7434" s="95" t="s">
        <v>32</v>
      </c>
      <c r="G7434" s="89" t="s">
        <v>27</v>
      </c>
      <c r="H7434" s="89" t="s">
        <v>3540</v>
      </c>
      <c r="I7434" s="96">
        <v>1</v>
      </c>
      <c r="J7434" s="97">
        <v>61466</v>
      </c>
      <c r="K7434" s="98">
        <f t="shared" si="3918"/>
        <v>708.95</v>
      </c>
      <c r="L7434" s="99">
        <f t="shared" si="3919"/>
        <v>1.0815399999999999</v>
      </c>
      <c r="M7434" s="100">
        <f t="shared" si="3920"/>
        <v>1.0590999999999999</v>
      </c>
      <c r="N7434" s="101">
        <f t="shared" si="3921"/>
        <v>0.97811300000000001</v>
      </c>
      <c r="O7434" s="100">
        <f t="shared" si="3922"/>
        <v>1</v>
      </c>
      <c r="P7434" s="98">
        <f>K7434*L7434*M7434*N7434*O7434+0.01</f>
        <v>794.31</v>
      </c>
      <c r="Q7434" s="97">
        <f t="shared" si="3923"/>
        <v>68866.679999999993</v>
      </c>
      <c r="R7434" s="97"/>
      <c r="S7434" s="97"/>
    </row>
    <row r="7435" spans="1:19" ht="22.5" x14ac:dyDescent="0.25">
      <c r="A7435" s="89" t="s">
        <v>15437</v>
      </c>
      <c r="B7435" s="89" t="s">
        <v>15427</v>
      </c>
      <c r="C7435" s="89"/>
      <c r="D7435" s="89" t="s">
        <v>48</v>
      </c>
      <c r="E7435" s="94" t="s">
        <v>15438</v>
      </c>
      <c r="F7435" s="95" t="s">
        <v>15439</v>
      </c>
      <c r="G7435" s="89" t="s">
        <v>37</v>
      </c>
      <c r="H7435" s="89" t="s">
        <v>15440</v>
      </c>
      <c r="I7435" s="96">
        <v>1</v>
      </c>
      <c r="J7435" s="97">
        <v>968369</v>
      </c>
      <c r="K7435" s="98">
        <f t="shared" si="3918"/>
        <v>53518.79</v>
      </c>
      <c r="L7435" s="99">
        <f t="shared" si="3919"/>
        <v>1.0815399999999999</v>
      </c>
      <c r="M7435" s="100">
        <f t="shared" si="3920"/>
        <v>1.0590999999999999</v>
      </c>
      <c r="N7435" s="101">
        <f t="shared" si="3921"/>
        <v>0.97811300000000001</v>
      </c>
      <c r="O7435" s="100">
        <f t="shared" si="3922"/>
        <v>1</v>
      </c>
      <c r="P7435" s="98">
        <f>K7435*L7435*M7435*N7435*O7435</f>
        <v>59961.83</v>
      </c>
      <c r="Q7435" s="97">
        <f t="shared" si="3923"/>
        <v>1084949.3500000001</v>
      </c>
      <c r="R7435" s="97"/>
      <c r="S7435" s="97"/>
    </row>
    <row r="7436" spans="1:19" x14ac:dyDescent="0.25">
      <c r="A7436" s="89" t="s">
        <v>15441</v>
      </c>
      <c r="B7436" s="89" t="s">
        <v>15427</v>
      </c>
      <c r="C7436" s="89"/>
      <c r="D7436" s="89" t="s">
        <v>55</v>
      </c>
      <c r="E7436" s="94" t="s">
        <v>49</v>
      </c>
      <c r="F7436" s="95" t="s">
        <v>50</v>
      </c>
      <c r="G7436" s="89" t="s">
        <v>51</v>
      </c>
      <c r="H7436" s="89" t="s">
        <v>15442</v>
      </c>
      <c r="I7436" s="96">
        <v>1</v>
      </c>
      <c r="J7436" s="97">
        <v>109178</v>
      </c>
      <c r="K7436" s="98">
        <f t="shared" si="3918"/>
        <v>12814.32</v>
      </c>
      <c r="L7436" s="99">
        <f t="shared" si="3919"/>
        <v>1.0815399999999999</v>
      </c>
      <c r="M7436" s="100">
        <f t="shared" si="3920"/>
        <v>1.0590999999999999</v>
      </c>
      <c r="N7436" s="101">
        <f t="shared" si="3921"/>
        <v>0.97811300000000001</v>
      </c>
      <c r="O7436" s="100">
        <f t="shared" si="3922"/>
        <v>1</v>
      </c>
      <c r="P7436" s="98">
        <f>K7436*L7436*M7436*N7436*O7436</f>
        <v>14357.01</v>
      </c>
      <c r="Q7436" s="97">
        <f t="shared" si="3923"/>
        <v>122321.73</v>
      </c>
      <c r="R7436" s="97"/>
      <c r="S7436" s="97"/>
    </row>
    <row r="7437" spans="1:19" ht="22.5" x14ac:dyDescent="0.25">
      <c r="A7437" s="89" t="s">
        <v>15443</v>
      </c>
      <c r="B7437" s="89" t="s">
        <v>15427</v>
      </c>
      <c r="C7437" s="89"/>
      <c r="D7437" s="89" t="s">
        <v>58</v>
      </c>
      <c r="E7437" s="94" t="s">
        <v>44</v>
      </c>
      <c r="F7437" s="95" t="s">
        <v>560</v>
      </c>
      <c r="G7437" s="89" t="s">
        <v>37</v>
      </c>
      <c r="H7437" s="89" t="s">
        <v>15444</v>
      </c>
      <c r="I7437" s="96">
        <v>1</v>
      </c>
      <c r="J7437" s="97">
        <v>108451</v>
      </c>
      <c r="K7437" s="98">
        <f t="shared" si="3918"/>
        <v>9245.61</v>
      </c>
      <c r="L7437" s="99">
        <f t="shared" si="3919"/>
        <v>1.0815399999999999</v>
      </c>
      <c r="M7437" s="100">
        <f t="shared" si="3920"/>
        <v>1.0590999999999999</v>
      </c>
      <c r="N7437" s="101">
        <f t="shared" si="3921"/>
        <v>0.97811300000000001</v>
      </c>
      <c r="O7437" s="100">
        <f t="shared" si="3922"/>
        <v>1</v>
      </c>
      <c r="P7437" s="98">
        <f>K7437*L7437*M7437*N7437*O7437</f>
        <v>10358.67</v>
      </c>
      <c r="Q7437" s="97">
        <f t="shared" si="3923"/>
        <v>121507.2</v>
      </c>
      <c r="R7437" s="97"/>
      <c r="S7437" s="97"/>
    </row>
    <row r="7438" spans="1:19" x14ac:dyDescent="0.25">
      <c r="A7438" s="89" t="s">
        <v>15445</v>
      </c>
      <c r="B7438" s="89" t="s">
        <v>15427</v>
      </c>
      <c r="C7438" s="89"/>
      <c r="D7438" s="89" t="s">
        <v>60</v>
      </c>
      <c r="E7438" s="94" t="s">
        <v>49</v>
      </c>
      <c r="F7438" s="95" t="s">
        <v>50</v>
      </c>
      <c r="G7438" s="89" t="s">
        <v>51</v>
      </c>
      <c r="H7438" s="89" t="s">
        <v>1484</v>
      </c>
      <c r="I7438" s="96">
        <v>1</v>
      </c>
      <c r="J7438" s="97">
        <v>1503122</v>
      </c>
      <c r="K7438" s="98">
        <f t="shared" si="3918"/>
        <v>12814.34</v>
      </c>
      <c r="L7438" s="99">
        <f t="shared" si="3919"/>
        <v>1.0815399999999999</v>
      </c>
      <c r="M7438" s="100">
        <f t="shared" si="3920"/>
        <v>1.0590999999999999</v>
      </c>
      <c r="N7438" s="101">
        <f t="shared" si="3921"/>
        <v>0.97811300000000001</v>
      </c>
      <c r="O7438" s="100">
        <f t="shared" si="3922"/>
        <v>1</v>
      </c>
      <c r="P7438" s="98">
        <f>K7438*L7438*M7438*N7438*O7438</f>
        <v>14357.04</v>
      </c>
      <c r="Q7438" s="97">
        <f t="shared" si="3923"/>
        <v>1684080.79</v>
      </c>
      <c r="R7438" s="97"/>
      <c r="S7438" s="97"/>
    </row>
    <row r="7439" spans="1:19" x14ac:dyDescent="0.25">
      <c r="A7439" s="89"/>
      <c r="B7439" s="90"/>
      <c r="C7439" s="90"/>
      <c r="D7439" s="91"/>
      <c r="E7439" s="92"/>
      <c r="F7439" s="92" t="s">
        <v>15446</v>
      </c>
      <c r="G7439" s="91"/>
      <c r="H7439" s="91"/>
      <c r="I7439" s="93">
        <v>1</v>
      </c>
      <c r="J7439" s="91"/>
      <c r="K7439" s="98"/>
      <c r="L7439" s="99"/>
      <c r="M7439" s="100"/>
      <c r="N7439" s="101"/>
      <c r="O7439" s="100"/>
      <c r="P7439" s="98"/>
      <c r="Q7439" s="91"/>
      <c r="R7439" s="91"/>
      <c r="S7439" s="91"/>
    </row>
    <row r="7440" spans="1:19" x14ac:dyDescent="0.25">
      <c r="A7440" s="89" t="s">
        <v>15447</v>
      </c>
      <c r="B7440" s="89" t="s">
        <v>15427</v>
      </c>
      <c r="C7440" s="89"/>
      <c r="D7440" s="89" t="s">
        <v>65</v>
      </c>
      <c r="E7440" s="94" t="s">
        <v>570</v>
      </c>
      <c r="F7440" s="95" t="s">
        <v>571</v>
      </c>
      <c r="G7440" s="89" t="s">
        <v>51</v>
      </c>
      <c r="H7440" s="89" t="s">
        <v>5566</v>
      </c>
      <c r="I7440" s="96">
        <v>1</v>
      </c>
      <c r="J7440" s="97">
        <v>2830</v>
      </c>
      <c r="K7440" s="98">
        <f t="shared" ref="K7440:K7447" si="3924">J7440/H7440</f>
        <v>157222.22</v>
      </c>
      <c r="L7440" s="99">
        <f t="shared" ref="L7440:L7447" si="3925">$L$8</f>
        <v>1.0815399999999999</v>
      </c>
      <c r="M7440" s="100">
        <f t="shared" ref="M7440:M7447" si="3926">$M$8</f>
        <v>1.0590999999999999</v>
      </c>
      <c r="N7440" s="101">
        <f t="shared" ref="N7440:N7447" si="3927">$N$8</f>
        <v>0.97811300000000001</v>
      </c>
      <c r="O7440" s="100">
        <f t="shared" ref="O7440:O7447" si="3928">$O$8</f>
        <v>1</v>
      </c>
      <c r="P7440" s="98">
        <f t="shared" ref="P7440:P7447" si="3929">K7440*L7440*M7440*N7440*O7440</f>
        <v>176149.94</v>
      </c>
      <c r="Q7440" s="97">
        <f t="shared" ref="Q7440:Q7447" si="3930">H7440*P7440</f>
        <v>3170.7</v>
      </c>
      <c r="R7440" s="97"/>
      <c r="S7440" s="97"/>
    </row>
    <row r="7441" spans="1:19" x14ac:dyDescent="0.25">
      <c r="A7441" s="89" t="s">
        <v>15448</v>
      </c>
      <c r="B7441" s="89" t="s">
        <v>15427</v>
      </c>
      <c r="C7441" s="89"/>
      <c r="D7441" s="89" t="s">
        <v>68</v>
      </c>
      <c r="E7441" s="94" t="s">
        <v>574</v>
      </c>
      <c r="F7441" s="95" t="s">
        <v>575</v>
      </c>
      <c r="G7441" s="89" t="s">
        <v>81</v>
      </c>
      <c r="H7441" s="89" t="s">
        <v>15449</v>
      </c>
      <c r="I7441" s="96">
        <v>1</v>
      </c>
      <c r="J7441" s="97">
        <v>8668</v>
      </c>
      <c r="K7441" s="98">
        <f t="shared" si="3924"/>
        <v>4710.87</v>
      </c>
      <c r="L7441" s="99">
        <f t="shared" si="3925"/>
        <v>1.0815399999999999</v>
      </c>
      <c r="M7441" s="100">
        <f t="shared" si="3926"/>
        <v>1.0590999999999999</v>
      </c>
      <c r="N7441" s="101">
        <f t="shared" si="3927"/>
        <v>0.97811300000000001</v>
      </c>
      <c r="O7441" s="100">
        <f t="shared" si="3928"/>
        <v>1</v>
      </c>
      <c r="P7441" s="98">
        <f t="shared" si="3929"/>
        <v>5278</v>
      </c>
      <c r="Q7441" s="97">
        <f t="shared" si="3930"/>
        <v>9711.52</v>
      </c>
      <c r="R7441" s="97"/>
      <c r="S7441" s="97"/>
    </row>
    <row r="7442" spans="1:19" ht="22.5" x14ac:dyDescent="0.25">
      <c r="A7442" s="89" t="s">
        <v>15450</v>
      </c>
      <c r="B7442" s="89" t="s">
        <v>15427</v>
      </c>
      <c r="C7442" s="89"/>
      <c r="D7442" s="89" t="s">
        <v>70</v>
      </c>
      <c r="E7442" s="94" t="s">
        <v>762</v>
      </c>
      <c r="F7442" s="95" t="s">
        <v>763</v>
      </c>
      <c r="G7442" s="89" t="s">
        <v>51</v>
      </c>
      <c r="H7442" s="89" t="s">
        <v>7623</v>
      </c>
      <c r="I7442" s="96">
        <v>1</v>
      </c>
      <c r="J7442" s="97">
        <v>234737</v>
      </c>
      <c r="K7442" s="98">
        <f t="shared" si="3924"/>
        <v>946520.16</v>
      </c>
      <c r="L7442" s="99">
        <f t="shared" si="3925"/>
        <v>1.0815399999999999</v>
      </c>
      <c r="M7442" s="100">
        <f t="shared" si="3926"/>
        <v>1.0590999999999999</v>
      </c>
      <c r="N7442" s="101">
        <f t="shared" si="3927"/>
        <v>0.97811300000000001</v>
      </c>
      <c r="O7442" s="100">
        <f t="shared" si="3928"/>
        <v>1</v>
      </c>
      <c r="P7442" s="98">
        <f t="shared" si="3929"/>
        <v>1060470.1599999999</v>
      </c>
      <c r="Q7442" s="97">
        <f t="shared" si="3930"/>
        <v>262996.59999999998</v>
      </c>
      <c r="R7442" s="97"/>
      <c r="S7442" s="97"/>
    </row>
    <row r="7443" spans="1:19" x14ac:dyDescent="0.25">
      <c r="A7443" s="89" t="s">
        <v>15451</v>
      </c>
      <c r="B7443" s="89" t="s">
        <v>15427</v>
      </c>
      <c r="C7443" s="89"/>
      <c r="D7443" s="89" t="s">
        <v>73</v>
      </c>
      <c r="E7443" s="94" t="s">
        <v>586</v>
      </c>
      <c r="F7443" s="95" t="s">
        <v>587</v>
      </c>
      <c r="G7443" s="89" t="s">
        <v>81</v>
      </c>
      <c r="H7443" s="89" t="s">
        <v>15452</v>
      </c>
      <c r="I7443" s="96">
        <v>1</v>
      </c>
      <c r="J7443" s="97">
        <v>159926</v>
      </c>
      <c r="K7443" s="98">
        <f t="shared" si="3924"/>
        <v>6353.83</v>
      </c>
      <c r="L7443" s="99">
        <f t="shared" si="3925"/>
        <v>1.0815399999999999</v>
      </c>
      <c r="M7443" s="100">
        <f t="shared" si="3926"/>
        <v>1.0590999999999999</v>
      </c>
      <c r="N7443" s="101">
        <f t="shared" si="3927"/>
        <v>0.97811300000000001</v>
      </c>
      <c r="O7443" s="100">
        <f t="shared" si="3928"/>
        <v>1</v>
      </c>
      <c r="P7443" s="98">
        <f t="shared" si="3929"/>
        <v>7118.76</v>
      </c>
      <c r="Q7443" s="97">
        <f t="shared" si="3930"/>
        <v>179179.19</v>
      </c>
      <c r="R7443" s="97"/>
      <c r="S7443" s="97"/>
    </row>
    <row r="7444" spans="1:19" ht="22.5" x14ac:dyDescent="0.25">
      <c r="A7444" s="89" t="s">
        <v>15453</v>
      </c>
      <c r="B7444" s="89" t="s">
        <v>15427</v>
      </c>
      <c r="C7444" s="89"/>
      <c r="D7444" s="89" t="s">
        <v>75</v>
      </c>
      <c r="E7444" s="94" t="s">
        <v>742</v>
      </c>
      <c r="F7444" s="95" t="s">
        <v>743</v>
      </c>
      <c r="G7444" s="89" t="s">
        <v>502</v>
      </c>
      <c r="H7444" s="89" t="s">
        <v>15454</v>
      </c>
      <c r="I7444" s="96">
        <v>1</v>
      </c>
      <c r="J7444" s="97">
        <v>42810</v>
      </c>
      <c r="K7444" s="98">
        <f t="shared" si="3924"/>
        <v>41098.65</v>
      </c>
      <c r="L7444" s="99">
        <f t="shared" si="3925"/>
        <v>1.0815399999999999</v>
      </c>
      <c r="M7444" s="100">
        <f t="shared" si="3926"/>
        <v>1.0590999999999999</v>
      </c>
      <c r="N7444" s="101">
        <f t="shared" si="3927"/>
        <v>0.97811300000000001</v>
      </c>
      <c r="O7444" s="100">
        <f t="shared" si="3928"/>
        <v>1</v>
      </c>
      <c r="P7444" s="98">
        <f t="shared" si="3929"/>
        <v>46046.45</v>
      </c>
      <c r="Q7444" s="97">
        <f t="shared" si="3930"/>
        <v>47963.82</v>
      </c>
      <c r="R7444" s="97"/>
      <c r="S7444" s="97"/>
    </row>
    <row r="7445" spans="1:19" ht="22.5" x14ac:dyDescent="0.25">
      <c r="A7445" s="89" t="s">
        <v>15455</v>
      </c>
      <c r="B7445" s="89" t="s">
        <v>15427</v>
      </c>
      <c r="C7445" s="89"/>
      <c r="D7445" s="89" t="s">
        <v>87</v>
      </c>
      <c r="E7445" s="94" t="s">
        <v>734</v>
      </c>
      <c r="F7445" s="95" t="s">
        <v>735</v>
      </c>
      <c r="G7445" s="89" t="s">
        <v>502</v>
      </c>
      <c r="H7445" s="89" t="s">
        <v>15456</v>
      </c>
      <c r="I7445" s="96">
        <v>1</v>
      </c>
      <c r="J7445" s="97">
        <v>61903</v>
      </c>
      <c r="K7445" s="98">
        <f t="shared" si="3924"/>
        <v>41041.03</v>
      </c>
      <c r="L7445" s="99">
        <f t="shared" si="3925"/>
        <v>1.0815399999999999</v>
      </c>
      <c r="M7445" s="100">
        <f t="shared" si="3926"/>
        <v>1.0590999999999999</v>
      </c>
      <c r="N7445" s="101">
        <f t="shared" si="3927"/>
        <v>0.97811300000000001</v>
      </c>
      <c r="O7445" s="100">
        <f t="shared" si="3928"/>
        <v>1</v>
      </c>
      <c r="P7445" s="98">
        <f t="shared" si="3929"/>
        <v>45981.89</v>
      </c>
      <c r="Q7445" s="97">
        <f t="shared" si="3930"/>
        <v>69355.399999999994</v>
      </c>
      <c r="R7445" s="97"/>
      <c r="S7445" s="97"/>
    </row>
    <row r="7446" spans="1:19" x14ac:dyDescent="0.25">
      <c r="A7446" s="89" t="s">
        <v>15457</v>
      </c>
      <c r="B7446" s="89" t="s">
        <v>15427</v>
      </c>
      <c r="C7446" s="89"/>
      <c r="D7446" s="89" t="s">
        <v>89</v>
      </c>
      <c r="E7446" s="94" t="s">
        <v>781</v>
      </c>
      <c r="F7446" s="95" t="s">
        <v>5166</v>
      </c>
      <c r="G7446" s="89" t="s">
        <v>502</v>
      </c>
      <c r="H7446" s="89" t="s">
        <v>15458</v>
      </c>
      <c r="I7446" s="96">
        <v>1</v>
      </c>
      <c r="J7446" s="97">
        <v>1970</v>
      </c>
      <c r="K7446" s="98">
        <f t="shared" si="3924"/>
        <v>44239.839999999997</v>
      </c>
      <c r="L7446" s="99">
        <f t="shared" si="3925"/>
        <v>1.0815399999999999</v>
      </c>
      <c r="M7446" s="100">
        <f t="shared" si="3926"/>
        <v>1.0590999999999999</v>
      </c>
      <c r="N7446" s="101">
        <f t="shared" si="3927"/>
        <v>0.97811300000000001</v>
      </c>
      <c r="O7446" s="100">
        <f t="shared" si="3928"/>
        <v>1</v>
      </c>
      <c r="P7446" s="98">
        <f t="shared" si="3929"/>
        <v>49565.8</v>
      </c>
      <c r="Q7446" s="97">
        <f t="shared" si="3930"/>
        <v>2207.17</v>
      </c>
      <c r="R7446" s="97"/>
      <c r="S7446" s="97"/>
    </row>
    <row r="7447" spans="1:19" ht="22.5" x14ac:dyDescent="0.25">
      <c r="A7447" s="89" t="s">
        <v>15459</v>
      </c>
      <c r="B7447" s="89" t="s">
        <v>15427</v>
      </c>
      <c r="C7447" s="89"/>
      <c r="D7447" s="89" t="s">
        <v>90</v>
      </c>
      <c r="E7447" s="94" t="s">
        <v>742</v>
      </c>
      <c r="F7447" s="95" t="s">
        <v>15460</v>
      </c>
      <c r="G7447" s="89" t="s">
        <v>502</v>
      </c>
      <c r="H7447" s="89" t="s">
        <v>15461</v>
      </c>
      <c r="I7447" s="96">
        <v>1</v>
      </c>
      <c r="J7447" s="97">
        <v>4030</v>
      </c>
      <c r="K7447" s="98">
        <f t="shared" si="3924"/>
        <v>41101.480000000003</v>
      </c>
      <c r="L7447" s="99">
        <f t="shared" si="3925"/>
        <v>1.0815399999999999</v>
      </c>
      <c r="M7447" s="100">
        <f t="shared" si="3926"/>
        <v>1.0590999999999999</v>
      </c>
      <c r="N7447" s="101">
        <f t="shared" si="3927"/>
        <v>0.97811300000000001</v>
      </c>
      <c r="O7447" s="100">
        <f t="shared" si="3928"/>
        <v>1</v>
      </c>
      <c r="P7447" s="98">
        <f t="shared" si="3929"/>
        <v>46049.62</v>
      </c>
      <c r="Q7447" s="97">
        <f t="shared" si="3930"/>
        <v>4515.17</v>
      </c>
      <c r="R7447" s="97"/>
      <c r="S7447" s="97"/>
    </row>
    <row r="7448" spans="1:19" x14ac:dyDescent="0.25">
      <c r="A7448" s="89"/>
      <c r="B7448" s="90"/>
      <c r="C7448" s="90"/>
      <c r="D7448" s="91"/>
      <c r="E7448" s="92"/>
      <c r="F7448" s="92" t="s">
        <v>15462</v>
      </c>
      <c r="G7448" s="91"/>
      <c r="H7448" s="91"/>
      <c r="I7448" s="93">
        <v>1</v>
      </c>
      <c r="J7448" s="91"/>
      <c r="K7448" s="98"/>
      <c r="L7448" s="99"/>
      <c r="M7448" s="100"/>
      <c r="N7448" s="101"/>
      <c r="O7448" s="100"/>
      <c r="P7448" s="98"/>
      <c r="Q7448" s="91"/>
      <c r="R7448" s="91"/>
      <c r="S7448" s="91"/>
    </row>
    <row r="7449" spans="1:19" x14ac:dyDescent="0.25">
      <c r="A7449" s="89" t="s">
        <v>15463</v>
      </c>
      <c r="B7449" s="89" t="s">
        <v>15427</v>
      </c>
      <c r="C7449" s="89"/>
      <c r="D7449" s="89" t="s">
        <v>91</v>
      </c>
      <c r="E7449" s="94" t="s">
        <v>6576</v>
      </c>
      <c r="F7449" s="95" t="s">
        <v>6577</v>
      </c>
      <c r="G7449" s="89" t="s">
        <v>110</v>
      </c>
      <c r="H7449" s="89" t="s">
        <v>15464</v>
      </c>
      <c r="I7449" s="96">
        <v>1</v>
      </c>
      <c r="J7449" s="97">
        <v>11191</v>
      </c>
      <c r="K7449" s="98">
        <f>J7449/H7449</f>
        <v>65752.06</v>
      </c>
      <c r="L7449" s="99">
        <f>$L$8</f>
        <v>1.0815399999999999</v>
      </c>
      <c r="M7449" s="100">
        <f>$M$8</f>
        <v>1.0590999999999999</v>
      </c>
      <c r="N7449" s="101">
        <f>$N$8</f>
        <v>0.97811300000000001</v>
      </c>
      <c r="O7449" s="100">
        <f>$O$8</f>
        <v>1</v>
      </c>
      <c r="P7449" s="98">
        <f>K7449*L7449*M7449*N7449*O7449</f>
        <v>73667.839999999997</v>
      </c>
      <c r="Q7449" s="97">
        <f>H7449*P7449</f>
        <v>12538.27</v>
      </c>
      <c r="R7449" s="97"/>
      <c r="S7449" s="97"/>
    </row>
    <row r="7450" spans="1:19" ht="22.5" x14ac:dyDescent="0.25">
      <c r="A7450" s="89" t="s">
        <v>15465</v>
      </c>
      <c r="B7450" s="89" t="s">
        <v>15427</v>
      </c>
      <c r="C7450" s="89"/>
      <c r="D7450" s="89" t="s">
        <v>101</v>
      </c>
      <c r="E7450" s="94" t="s">
        <v>15466</v>
      </c>
      <c r="F7450" s="95" t="s">
        <v>15467</v>
      </c>
      <c r="G7450" s="89" t="s">
        <v>110</v>
      </c>
      <c r="H7450" s="89" t="s">
        <v>15464</v>
      </c>
      <c r="I7450" s="96">
        <v>1</v>
      </c>
      <c r="J7450" s="97">
        <v>1413</v>
      </c>
      <c r="K7450" s="98">
        <f>J7450/H7450</f>
        <v>8302</v>
      </c>
      <c r="L7450" s="99">
        <f>$L$8</f>
        <v>1.0815399999999999</v>
      </c>
      <c r="M7450" s="100">
        <f>$M$8</f>
        <v>1.0590999999999999</v>
      </c>
      <c r="N7450" s="101">
        <f>$N$8</f>
        <v>0.97811300000000001</v>
      </c>
      <c r="O7450" s="100">
        <f>$O$8</f>
        <v>1</v>
      </c>
      <c r="P7450" s="98">
        <f>K7450*L7450*M7450*N7450*O7450</f>
        <v>9301.4599999999991</v>
      </c>
      <c r="Q7450" s="97">
        <f>H7450*P7450</f>
        <v>1583.11</v>
      </c>
      <c r="R7450" s="97"/>
      <c r="S7450" s="97"/>
    </row>
    <row r="7451" spans="1:19" x14ac:dyDescent="0.25">
      <c r="A7451" s="89" t="s">
        <v>15468</v>
      </c>
      <c r="B7451" s="89" t="s">
        <v>15427</v>
      </c>
      <c r="C7451" s="89"/>
      <c r="D7451" s="89" t="s">
        <v>106</v>
      </c>
      <c r="E7451" s="94" t="s">
        <v>15469</v>
      </c>
      <c r="F7451" s="95" t="s">
        <v>15470</v>
      </c>
      <c r="G7451" s="89" t="s">
        <v>518</v>
      </c>
      <c r="H7451" s="89" t="s">
        <v>15471</v>
      </c>
      <c r="I7451" s="96">
        <v>1</v>
      </c>
      <c r="J7451" s="97">
        <v>852</v>
      </c>
      <c r="K7451" s="98">
        <f>J7451/H7451</f>
        <v>131.88999999999999</v>
      </c>
      <c r="L7451" s="99">
        <f>$L$8</f>
        <v>1.0815399999999999</v>
      </c>
      <c r="M7451" s="100">
        <f>$M$8</f>
        <v>1.0590999999999999</v>
      </c>
      <c r="N7451" s="101">
        <f>$N$8</f>
        <v>0.97811300000000001</v>
      </c>
      <c r="O7451" s="100">
        <f>$O$8</f>
        <v>1</v>
      </c>
      <c r="P7451" s="98">
        <f>K7451*L7451*M7451*N7451*O7451</f>
        <v>147.77000000000001</v>
      </c>
      <c r="Q7451" s="97">
        <f>H7451*P7451</f>
        <v>954.59</v>
      </c>
      <c r="R7451" s="97"/>
      <c r="S7451" s="97"/>
    </row>
    <row r="7452" spans="1:19" x14ac:dyDescent="0.25">
      <c r="A7452" s="89" t="s">
        <v>15472</v>
      </c>
      <c r="B7452" s="89" t="s">
        <v>15427</v>
      </c>
      <c r="C7452" s="89"/>
      <c r="D7452" s="89" t="s">
        <v>107</v>
      </c>
      <c r="E7452" s="94" t="s">
        <v>8294</v>
      </c>
      <c r="F7452" s="95" t="s">
        <v>8295</v>
      </c>
      <c r="G7452" s="89" t="s">
        <v>518</v>
      </c>
      <c r="H7452" s="89" t="s">
        <v>15473</v>
      </c>
      <c r="I7452" s="96">
        <v>1</v>
      </c>
      <c r="J7452" s="97">
        <v>383</v>
      </c>
      <c r="K7452" s="98">
        <f>J7452/H7452</f>
        <v>173.3</v>
      </c>
      <c r="L7452" s="99">
        <f>$L$8</f>
        <v>1.0815399999999999</v>
      </c>
      <c r="M7452" s="100">
        <f>$M$8</f>
        <v>1.0590999999999999</v>
      </c>
      <c r="N7452" s="101">
        <f>$N$8</f>
        <v>0.97811300000000001</v>
      </c>
      <c r="O7452" s="100">
        <f>$O$8</f>
        <v>1</v>
      </c>
      <c r="P7452" s="98">
        <f>K7452*L7452*M7452*N7452*O7452</f>
        <v>194.16</v>
      </c>
      <c r="Q7452" s="97">
        <f>H7452*P7452</f>
        <v>429.09</v>
      </c>
      <c r="R7452" s="97"/>
      <c r="S7452" s="97"/>
    </row>
    <row r="7453" spans="1:19" ht="22.5" x14ac:dyDescent="0.25">
      <c r="A7453" s="89" t="s">
        <v>15474</v>
      </c>
      <c r="B7453" s="89" t="s">
        <v>15427</v>
      </c>
      <c r="C7453" s="89"/>
      <c r="D7453" s="89" t="s">
        <v>108</v>
      </c>
      <c r="E7453" s="94" t="s">
        <v>15350</v>
      </c>
      <c r="F7453" s="95" t="s">
        <v>15351</v>
      </c>
      <c r="G7453" s="89" t="s">
        <v>110</v>
      </c>
      <c r="H7453" s="89" t="s">
        <v>15475</v>
      </c>
      <c r="I7453" s="96">
        <v>1</v>
      </c>
      <c r="J7453" s="97">
        <v>12503</v>
      </c>
      <c r="K7453" s="98">
        <f>J7453/H7453</f>
        <v>136644.81</v>
      </c>
      <c r="L7453" s="99">
        <f>$L$8</f>
        <v>1.0815399999999999</v>
      </c>
      <c r="M7453" s="100">
        <f>$M$8</f>
        <v>1.0590999999999999</v>
      </c>
      <c r="N7453" s="101">
        <f>$N$8</f>
        <v>0.97811300000000001</v>
      </c>
      <c r="O7453" s="100">
        <f>$O$8</f>
        <v>1</v>
      </c>
      <c r="P7453" s="98">
        <f>K7453*L7453*M7453*N7453*O7453</f>
        <v>153095.25</v>
      </c>
      <c r="Q7453" s="97">
        <f>H7453*P7453</f>
        <v>14008.22</v>
      </c>
      <c r="R7453" s="97"/>
      <c r="S7453" s="97"/>
    </row>
    <row r="7454" spans="1:19" x14ac:dyDescent="0.25">
      <c r="A7454" s="89"/>
      <c r="B7454" s="90"/>
      <c r="C7454" s="90"/>
      <c r="D7454" s="91"/>
      <c r="E7454" s="92"/>
      <c r="F7454" s="92" t="s">
        <v>15476</v>
      </c>
      <c r="G7454" s="91"/>
      <c r="H7454" s="91"/>
      <c r="I7454" s="93">
        <v>1</v>
      </c>
      <c r="J7454" s="91"/>
      <c r="K7454" s="98"/>
      <c r="L7454" s="99"/>
      <c r="M7454" s="100"/>
      <c r="N7454" s="101"/>
      <c r="O7454" s="100"/>
      <c r="P7454" s="98"/>
      <c r="Q7454" s="91"/>
      <c r="R7454" s="91"/>
      <c r="S7454" s="91"/>
    </row>
    <row r="7455" spans="1:19" x14ac:dyDescent="0.25">
      <c r="A7455" s="89" t="s">
        <v>15477</v>
      </c>
      <c r="B7455" s="89" t="s">
        <v>15427</v>
      </c>
      <c r="C7455" s="89"/>
      <c r="D7455" s="89" t="s">
        <v>109</v>
      </c>
      <c r="E7455" s="94" t="s">
        <v>570</v>
      </c>
      <c r="F7455" s="95" t="s">
        <v>571</v>
      </c>
      <c r="G7455" s="89" t="s">
        <v>51</v>
      </c>
      <c r="H7455" s="89" t="s">
        <v>15478</v>
      </c>
      <c r="I7455" s="96">
        <v>1</v>
      </c>
      <c r="J7455" s="97">
        <v>11479</v>
      </c>
      <c r="K7455" s="98">
        <f t="shared" ref="K7455:K7462" si="3931">J7455/H7455</f>
        <v>157246.57999999999</v>
      </c>
      <c r="L7455" s="99">
        <f t="shared" ref="L7455:L7462" si="3932">$L$8</f>
        <v>1.0815399999999999</v>
      </c>
      <c r="M7455" s="100">
        <f t="shared" ref="M7455:M7462" si="3933">$M$8</f>
        <v>1.0590999999999999</v>
      </c>
      <c r="N7455" s="101">
        <f t="shared" ref="N7455:N7462" si="3934">$N$8</f>
        <v>0.97811300000000001</v>
      </c>
      <c r="O7455" s="100">
        <f t="shared" ref="O7455:O7462" si="3935">$O$8</f>
        <v>1</v>
      </c>
      <c r="P7455" s="98">
        <f t="shared" ref="P7455:P7462" si="3936">K7455*L7455*M7455*N7455*O7455</f>
        <v>176177.24</v>
      </c>
      <c r="Q7455" s="97">
        <f t="shared" ref="Q7455:Q7462" si="3937">H7455*P7455</f>
        <v>12860.94</v>
      </c>
      <c r="R7455" s="97"/>
      <c r="S7455" s="97"/>
    </row>
    <row r="7456" spans="1:19" x14ac:dyDescent="0.25">
      <c r="A7456" s="89" t="s">
        <v>15479</v>
      </c>
      <c r="B7456" s="89" t="s">
        <v>15427</v>
      </c>
      <c r="C7456" s="89"/>
      <c r="D7456" s="89" t="s">
        <v>122</v>
      </c>
      <c r="E7456" s="94" t="s">
        <v>574</v>
      </c>
      <c r="F7456" s="95" t="s">
        <v>575</v>
      </c>
      <c r="G7456" s="89" t="s">
        <v>81</v>
      </c>
      <c r="H7456" s="89" t="s">
        <v>15480</v>
      </c>
      <c r="I7456" s="96">
        <v>1</v>
      </c>
      <c r="J7456" s="97">
        <v>35094</v>
      </c>
      <c r="K7456" s="98">
        <f t="shared" si="3931"/>
        <v>4710.6000000000004</v>
      </c>
      <c r="L7456" s="99">
        <f t="shared" si="3932"/>
        <v>1.0815399999999999</v>
      </c>
      <c r="M7456" s="100">
        <f t="shared" si="3933"/>
        <v>1.0590999999999999</v>
      </c>
      <c r="N7456" s="101">
        <f t="shared" si="3934"/>
        <v>0.97811300000000001</v>
      </c>
      <c r="O7456" s="100">
        <f t="shared" si="3935"/>
        <v>1</v>
      </c>
      <c r="P7456" s="98">
        <f t="shared" si="3936"/>
        <v>5277.7</v>
      </c>
      <c r="Q7456" s="97">
        <f t="shared" si="3937"/>
        <v>39318.870000000003</v>
      </c>
      <c r="R7456" s="97"/>
      <c r="S7456" s="97"/>
    </row>
    <row r="7457" spans="1:19" ht="22.5" x14ac:dyDescent="0.25">
      <c r="A7457" s="89" t="s">
        <v>15481</v>
      </c>
      <c r="B7457" s="89" t="s">
        <v>15427</v>
      </c>
      <c r="C7457" s="89"/>
      <c r="D7457" s="89" t="s">
        <v>126</v>
      </c>
      <c r="E7457" s="94" t="s">
        <v>15482</v>
      </c>
      <c r="F7457" s="95" t="s">
        <v>15483</v>
      </c>
      <c r="G7457" s="89" t="s">
        <v>51</v>
      </c>
      <c r="H7457" s="89" t="s">
        <v>15484</v>
      </c>
      <c r="I7457" s="96">
        <v>1</v>
      </c>
      <c r="J7457" s="97">
        <v>1050467</v>
      </c>
      <c r="K7457" s="98">
        <f t="shared" si="3931"/>
        <v>991006.6</v>
      </c>
      <c r="L7457" s="99">
        <f t="shared" si="3932"/>
        <v>1.0815399999999999</v>
      </c>
      <c r="M7457" s="100">
        <f t="shared" si="3933"/>
        <v>1.0590999999999999</v>
      </c>
      <c r="N7457" s="101">
        <f t="shared" si="3934"/>
        <v>0.97811300000000001</v>
      </c>
      <c r="O7457" s="100">
        <f t="shared" si="3935"/>
        <v>1</v>
      </c>
      <c r="P7457" s="98">
        <f t="shared" si="3936"/>
        <v>1110312.25</v>
      </c>
      <c r="Q7457" s="97">
        <f t="shared" si="3937"/>
        <v>1176930.99</v>
      </c>
      <c r="R7457" s="97"/>
      <c r="S7457" s="97"/>
    </row>
    <row r="7458" spans="1:19" x14ac:dyDescent="0.25">
      <c r="A7458" s="89" t="s">
        <v>15485</v>
      </c>
      <c r="B7458" s="89" t="s">
        <v>15427</v>
      </c>
      <c r="C7458" s="89"/>
      <c r="D7458" s="89" t="s">
        <v>124</v>
      </c>
      <c r="E7458" s="94" t="s">
        <v>586</v>
      </c>
      <c r="F7458" s="95" t="s">
        <v>587</v>
      </c>
      <c r="G7458" s="89" t="s">
        <v>81</v>
      </c>
      <c r="H7458" s="89" t="s">
        <v>15486</v>
      </c>
      <c r="I7458" s="96">
        <v>1</v>
      </c>
      <c r="J7458" s="97">
        <v>683609</v>
      </c>
      <c r="K7458" s="98">
        <f t="shared" si="3931"/>
        <v>6353.83</v>
      </c>
      <c r="L7458" s="99">
        <f t="shared" si="3932"/>
        <v>1.0815399999999999</v>
      </c>
      <c r="M7458" s="100">
        <f t="shared" si="3933"/>
        <v>1.0590999999999999</v>
      </c>
      <c r="N7458" s="101">
        <f t="shared" si="3934"/>
        <v>0.97811300000000001</v>
      </c>
      <c r="O7458" s="100">
        <f t="shared" si="3935"/>
        <v>1</v>
      </c>
      <c r="P7458" s="98">
        <f t="shared" si="3936"/>
        <v>7118.76</v>
      </c>
      <c r="Q7458" s="97">
        <f t="shared" si="3937"/>
        <v>765907.39</v>
      </c>
      <c r="R7458" s="97"/>
      <c r="S7458" s="97"/>
    </row>
    <row r="7459" spans="1:19" ht="22.5" x14ac:dyDescent="0.25">
      <c r="A7459" s="89" t="s">
        <v>15487</v>
      </c>
      <c r="B7459" s="89" t="s">
        <v>15427</v>
      </c>
      <c r="C7459" s="89"/>
      <c r="D7459" s="89" t="s">
        <v>129</v>
      </c>
      <c r="E7459" s="94" t="s">
        <v>734</v>
      </c>
      <c r="F7459" s="95" t="s">
        <v>735</v>
      </c>
      <c r="G7459" s="89" t="s">
        <v>502</v>
      </c>
      <c r="H7459" s="89" t="s">
        <v>15488</v>
      </c>
      <c r="I7459" s="96">
        <v>1</v>
      </c>
      <c r="J7459" s="97">
        <v>265100</v>
      </c>
      <c r="K7459" s="98">
        <f t="shared" si="3931"/>
        <v>41040.959999999999</v>
      </c>
      <c r="L7459" s="99">
        <f t="shared" si="3932"/>
        <v>1.0815399999999999</v>
      </c>
      <c r="M7459" s="100">
        <f t="shared" si="3933"/>
        <v>1.0590999999999999</v>
      </c>
      <c r="N7459" s="101">
        <f t="shared" si="3934"/>
        <v>0.97811300000000001</v>
      </c>
      <c r="O7459" s="100">
        <f t="shared" si="3935"/>
        <v>1</v>
      </c>
      <c r="P7459" s="98">
        <f t="shared" si="3936"/>
        <v>45981.81</v>
      </c>
      <c r="Q7459" s="97">
        <f t="shared" si="3937"/>
        <v>297014.90000000002</v>
      </c>
      <c r="R7459" s="97"/>
      <c r="S7459" s="97"/>
    </row>
    <row r="7460" spans="1:19" ht="22.5" x14ac:dyDescent="0.25">
      <c r="A7460" s="89" t="s">
        <v>15489</v>
      </c>
      <c r="B7460" s="89" t="s">
        <v>15427</v>
      </c>
      <c r="C7460" s="89"/>
      <c r="D7460" s="89" t="s">
        <v>133</v>
      </c>
      <c r="E7460" s="94" t="s">
        <v>734</v>
      </c>
      <c r="F7460" s="95" t="s">
        <v>4010</v>
      </c>
      <c r="G7460" s="89" t="s">
        <v>502</v>
      </c>
      <c r="H7460" s="89" t="s">
        <v>15490</v>
      </c>
      <c r="I7460" s="96">
        <v>1</v>
      </c>
      <c r="J7460" s="97">
        <v>311119</v>
      </c>
      <c r="K7460" s="98">
        <f t="shared" si="3931"/>
        <v>41040.93</v>
      </c>
      <c r="L7460" s="99">
        <f t="shared" si="3932"/>
        <v>1.0815399999999999</v>
      </c>
      <c r="M7460" s="100">
        <f t="shared" si="3933"/>
        <v>1.0590999999999999</v>
      </c>
      <c r="N7460" s="101">
        <f t="shared" si="3934"/>
        <v>0.97811300000000001</v>
      </c>
      <c r="O7460" s="100">
        <f t="shared" si="3935"/>
        <v>1</v>
      </c>
      <c r="P7460" s="98">
        <f t="shared" si="3936"/>
        <v>45981.78</v>
      </c>
      <c r="Q7460" s="97">
        <f t="shared" si="3937"/>
        <v>348574.08</v>
      </c>
      <c r="R7460" s="97"/>
      <c r="S7460" s="97"/>
    </row>
    <row r="7461" spans="1:19" x14ac:dyDescent="0.25">
      <c r="A7461" s="89" t="s">
        <v>15491</v>
      </c>
      <c r="B7461" s="89" t="s">
        <v>15427</v>
      </c>
      <c r="C7461" s="89"/>
      <c r="D7461" s="89" t="s">
        <v>136</v>
      </c>
      <c r="E7461" s="94" t="s">
        <v>781</v>
      </c>
      <c r="F7461" s="95" t="s">
        <v>5166</v>
      </c>
      <c r="G7461" s="89" t="s">
        <v>502</v>
      </c>
      <c r="H7461" s="89" t="s">
        <v>15492</v>
      </c>
      <c r="I7461" s="96">
        <v>1</v>
      </c>
      <c r="J7461" s="97">
        <v>8070</v>
      </c>
      <c r="K7461" s="98">
        <f t="shared" si="3931"/>
        <v>44245.85</v>
      </c>
      <c r="L7461" s="99">
        <f t="shared" si="3932"/>
        <v>1.0815399999999999</v>
      </c>
      <c r="M7461" s="100">
        <f t="shared" si="3933"/>
        <v>1.0590999999999999</v>
      </c>
      <c r="N7461" s="101">
        <f t="shared" si="3934"/>
        <v>0.97811300000000001</v>
      </c>
      <c r="O7461" s="100">
        <f t="shared" si="3935"/>
        <v>1</v>
      </c>
      <c r="P7461" s="98">
        <f t="shared" si="3936"/>
        <v>49572.53</v>
      </c>
      <c r="Q7461" s="97">
        <f t="shared" si="3937"/>
        <v>9041.5300000000007</v>
      </c>
      <c r="R7461" s="97"/>
      <c r="S7461" s="97"/>
    </row>
    <row r="7462" spans="1:19" ht="22.5" x14ac:dyDescent="0.25">
      <c r="A7462" s="89" t="s">
        <v>15493</v>
      </c>
      <c r="B7462" s="89" t="s">
        <v>15427</v>
      </c>
      <c r="C7462" s="89"/>
      <c r="D7462" s="89" t="s">
        <v>141</v>
      </c>
      <c r="E7462" s="94" t="s">
        <v>742</v>
      </c>
      <c r="F7462" s="95" t="s">
        <v>15460</v>
      </c>
      <c r="G7462" s="89" t="s">
        <v>502</v>
      </c>
      <c r="H7462" s="89" t="s">
        <v>15494</v>
      </c>
      <c r="I7462" s="96">
        <v>1</v>
      </c>
      <c r="J7462" s="97">
        <v>13741</v>
      </c>
      <c r="K7462" s="98">
        <f t="shared" si="3931"/>
        <v>41100.11</v>
      </c>
      <c r="L7462" s="99">
        <f t="shared" si="3932"/>
        <v>1.0815399999999999</v>
      </c>
      <c r="M7462" s="100">
        <f t="shared" si="3933"/>
        <v>1.0590999999999999</v>
      </c>
      <c r="N7462" s="101">
        <f t="shared" si="3934"/>
        <v>0.97811300000000001</v>
      </c>
      <c r="O7462" s="100">
        <f t="shared" si="3935"/>
        <v>1</v>
      </c>
      <c r="P7462" s="98">
        <f t="shared" si="3936"/>
        <v>46048.08</v>
      </c>
      <c r="Q7462" s="97">
        <f t="shared" si="3937"/>
        <v>15395.25</v>
      </c>
      <c r="R7462" s="97"/>
      <c r="S7462" s="97"/>
    </row>
    <row r="7463" spans="1:19" x14ac:dyDescent="0.25">
      <c r="A7463" s="89"/>
      <c r="B7463" s="90"/>
      <c r="C7463" s="90"/>
      <c r="D7463" s="91"/>
      <c r="E7463" s="92"/>
      <c r="F7463" s="92" t="s">
        <v>15495</v>
      </c>
      <c r="G7463" s="91"/>
      <c r="H7463" s="91"/>
      <c r="I7463" s="93">
        <v>1</v>
      </c>
      <c r="J7463" s="91"/>
      <c r="K7463" s="98"/>
      <c r="L7463" s="99"/>
      <c r="M7463" s="100"/>
      <c r="N7463" s="101"/>
      <c r="O7463" s="100"/>
      <c r="P7463" s="98"/>
      <c r="Q7463" s="91"/>
      <c r="R7463" s="91"/>
      <c r="S7463" s="91"/>
    </row>
    <row r="7464" spans="1:19" x14ac:dyDescent="0.25">
      <c r="A7464" s="89" t="s">
        <v>15496</v>
      </c>
      <c r="B7464" s="89" t="s">
        <v>15427</v>
      </c>
      <c r="C7464" s="89"/>
      <c r="D7464" s="89" t="s">
        <v>144</v>
      </c>
      <c r="E7464" s="94" t="s">
        <v>6576</v>
      </c>
      <c r="F7464" s="95" t="s">
        <v>6577</v>
      </c>
      <c r="G7464" s="89" t="s">
        <v>110</v>
      </c>
      <c r="H7464" s="89" t="s">
        <v>15497</v>
      </c>
      <c r="I7464" s="96">
        <v>1</v>
      </c>
      <c r="J7464" s="97">
        <v>56244</v>
      </c>
      <c r="K7464" s="98">
        <f>J7464/H7464</f>
        <v>65751.7</v>
      </c>
      <c r="L7464" s="99">
        <f>$L$8</f>
        <v>1.0815399999999999</v>
      </c>
      <c r="M7464" s="100">
        <f>$M$8</f>
        <v>1.0590999999999999</v>
      </c>
      <c r="N7464" s="101">
        <f>$N$8</f>
        <v>0.97811300000000001</v>
      </c>
      <c r="O7464" s="100">
        <f>$O$8</f>
        <v>1</v>
      </c>
      <c r="P7464" s="98">
        <f>K7464*L7464*M7464*N7464*O7464</f>
        <v>73667.44</v>
      </c>
      <c r="Q7464" s="97">
        <f>H7464*P7464</f>
        <v>63015.13</v>
      </c>
      <c r="R7464" s="97"/>
      <c r="S7464" s="97"/>
    </row>
    <row r="7465" spans="1:19" ht="22.5" x14ac:dyDescent="0.25">
      <c r="A7465" s="89" t="s">
        <v>15498</v>
      </c>
      <c r="B7465" s="89" t="s">
        <v>15427</v>
      </c>
      <c r="C7465" s="89"/>
      <c r="D7465" s="89" t="s">
        <v>146</v>
      </c>
      <c r="E7465" s="94" t="s">
        <v>15466</v>
      </c>
      <c r="F7465" s="95" t="s">
        <v>15467</v>
      </c>
      <c r="G7465" s="89" t="s">
        <v>110</v>
      </c>
      <c r="H7465" s="89" t="s">
        <v>15497</v>
      </c>
      <c r="I7465" s="96">
        <v>1</v>
      </c>
      <c r="J7465" s="97">
        <v>7095</v>
      </c>
      <c r="K7465" s="98">
        <f>J7465/H7465</f>
        <v>8294.3700000000008</v>
      </c>
      <c r="L7465" s="99">
        <f>$L$8</f>
        <v>1.0815399999999999</v>
      </c>
      <c r="M7465" s="100">
        <f>$M$8</f>
        <v>1.0590999999999999</v>
      </c>
      <c r="N7465" s="101">
        <f>$N$8</f>
        <v>0.97811300000000001</v>
      </c>
      <c r="O7465" s="100">
        <f>$O$8</f>
        <v>1</v>
      </c>
      <c r="P7465" s="98">
        <f>K7465*L7465*M7465*N7465*O7465</f>
        <v>9292.92</v>
      </c>
      <c r="Q7465" s="97">
        <f>H7465*P7465</f>
        <v>7949.16</v>
      </c>
      <c r="R7465" s="97"/>
      <c r="S7465" s="97"/>
    </row>
    <row r="7466" spans="1:19" x14ac:dyDescent="0.25">
      <c r="A7466" s="89" t="s">
        <v>15499</v>
      </c>
      <c r="B7466" s="89" t="s">
        <v>15427</v>
      </c>
      <c r="C7466" s="89"/>
      <c r="D7466" s="89" t="s">
        <v>151</v>
      </c>
      <c r="E7466" s="94" t="s">
        <v>15469</v>
      </c>
      <c r="F7466" s="95" t="s">
        <v>15470</v>
      </c>
      <c r="G7466" s="89" t="s">
        <v>518</v>
      </c>
      <c r="H7466" s="89" t="s">
        <v>15500</v>
      </c>
      <c r="I7466" s="96">
        <v>1</v>
      </c>
      <c r="J7466" s="97">
        <v>4284</v>
      </c>
      <c r="K7466" s="98">
        <f>J7466/H7466</f>
        <v>131.82</v>
      </c>
      <c r="L7466" s="99">
        <f>$L$8</f>
        <v>1.0815399999999999</v>
      </c>
      <c r="M7466" s="100">
        <f>$M$8</f>
        <v>1.0590999999999999</v>
      </c>
      <c r="N7466" s="101">
        <f>$N$8</f>
        <v>0.97811300000000001</v>
      </c>
      <c r="O7466" s="100">
        <f>$O$8</f>
        <v>1</v>
      </c>
      <c r="P7466" s="98">
        <f>K7466*L7466*M7466*N7466*O7466</f>
        <v>147.69</v>
      </c>
      <c r="Q7466" s="97">
        <f>H7466*P7466</f>
        <v>4799.93</v>
      </c>
      <c r="R7466" s="97"/>
      <c r="S7466" s="97"/>
    </row>
    <row r="7467" spans="1:19" x14ac:dyDescent="0.25">
      <c r="A7467" s="89" t="s">
        <v>15501</v>
      </c>
      <c r="B7467" s="89" t="s">
        <v>15427</v>
      </c>
      <c r="C7467" s="89"/>
      <c r="D7467" s="89" t="s">
        <v>154</v>
      </c>
      <c r="E7467" s="94" t="s">
        <v>8294</v>
      </c>
      <c r="F7467" s="95" t="s">
        <v>8295</v>
      </c>
      <c r="G7467" s="89" t="s">
        <v>518</v>
      </c>
      <c r="H7467" s="89" t="s">
        <v>15502</v>
      </c>
      <c r="I7467" s="96">
        <v>1</v>
      </c>
      <c r="J7467" s="97">
        <v>1927</v>
      </c>
      <c r="K7467" s="98">
        <f>J7467/H7467</f>
        <v>173.29</v>
      </c>
      <c r="L7467" s="99">
        <f>$L$8</f>
        <v>1.0815399999999999</v>
      </c>
      <c r="M7467" s="100">
        <f>$M$8</f>
        <v>1.0590999999999999</v>
      </c>
      <c r="N7467" s="101">
        <f>$N$8</f>
        <v>0.97811300000000001</v>
      </c>
      <c r="O7467" s="100">
        <f>$O$8</f>
        <v>1</v>
      </c>
      <c r="P7467" s="98">
        <f>K7467*L7467*M7467*N7467*O7467</f>
        <v>194.15</v>
      </c>
      <c r="Q7467" s="97">
        <f>H7467*P7467</f>
        <v>2158.9499999999998</v>
      </c>
      <c r="R7467" s="97"/>
      <c r="S7467" s="97"/>
    </row>
    <row r="7468" spans="1:19" ht="22.5" x14ac:dyDescent="0.25">
      <c r="A7468" s="89" t="s">
        <v>15503</v>
      </c>
      <c r="B7468" s="89" t="s">
        <v>15427</v>
      </c>
      <c r="C7468" s="89"/>
      <c r="D7468" s="89" t="s">
        <v>156</v>
      </c>
      <c r="E7468" s="94" t="s">
        <v>15350</v>
      </c>
      <c r="F7468" s="95" t="s">
        <v>15351</v>
      </c>
      <c r="G7468" s="89" t="s">
        <v>110</v>
      </c>
      <c r="H7468" s="89" t="s">
        <v>15504</v>
      </c>
      <c r="I7468" s="96">
        <v>1</v>
      </c>
      <c r="J7468" s="97">
        <v>28993</v>
      </c>
      <c r="K7468" s="98">
        <f>J7468/H7468</f>
        <v>136662.74</v>
      </c>
      <c r="L7468" s="99">
        <f>$L$8</f>
        <v>1.0815399999999999</v>
      </c>
      <c r="M7468" s="100">
        <f>$M$8</f>
        <v>1.0590999999999999</v>
      </c>
      <c r="N7468" s="101">
        <f>$N$8</f>
        <v>0.97811300000000001</v>
      </c>
      <c r="O7468" s="100">
        <f>$O$8</f>
        <v>1</v>
      </c>
      <c r="P7468" s="98">
        <f>K7468*L7468*M7468*N7468*O7468</f>
        <v>153115.34</v>
      </c>
      <c r="Q7468" s="97">
        <f>H7468*P7468</f>
        <v>32483.42</v>
      </c>
      <c r="R7468" s="97"/>
      <c r="S7468" s="97"/>
    </row>
    <row r="7469" spans="1:19" x14ac:dyDescent="0.25">
      <c r="A7469" s="89"/>
      <c r="B7469" s="90"/>
      <c r="C7469" s="90"/>
      <c r="D7469" s="91"/>
      <c r="E7469" s="92"/>
      <c r="F7469" s="92" t="s">
        <v>15505</v>
      </c>
      <c r="G7469" s="91"/>
      <c r="H7469" s="91"/>
      <c r="I7469" s="93">
        <v>1</v>
      </c>
      <c r="J7469" s="91"/>
      <c r="K7469" s="98"/>
      <c r="L7469" s="99"/>
      <c r="M7469" s="100"/>
      <c r="N7469" s="101"/>
      <c r="O7469" s="100"/>
      <c r="P7469" s="98"/>
      <c r="Q7469" s="91"/>
      <c r="R7469" s="91"/>
      <c r="S7469" s="91"/>
    </row>
    <row r="7470" spans="1:19" x14ac:dyDescent="0.25">
      <c r="A7470" s="89" t="s">
        <v>15506</v>
      </c>
      <c r="B7470" s="89" t="s">
        <v>15427</v>
      </c>
      <c r="C7470" s="89"/>
      <c r="D7470" s="89" t="s">
        <v>157</v>
      </c>
      <c r="E7470" s="94" t="s">
        <v>570</v>
      </c>
      <c r="F7470" s="95" t="s">
        <v>571</v>
      </c>
      <c r="G7470" s="89" t="s">
        <v>51</v>
      </c>
      <c r="H7470" s="89" t="s">
        <v>6205</v>
      </c>
      <c r="I7470" s="96">
        <v>1</v>
      </c>
      <c r="J7470" s="97">
        <v>23274</v>
      </c>
      <c r="K7470" s="98">
        <f t="shared" ref="K7470:K7478" si="3938">J7470/H7470</f>
        <v>157256.76</v>
      </c>
      <c r="L7470" s="99">
        <f t="shared" ref="L7470:L7478" si="3939">$L$8</f>
        <v>1.0815399999999999</v>
      </c>
      <c r="M7470" s="100">
        <f t="shared" ref="M7470:M7478" si="3940">$M$8</f>
        <v>1.0590999999999999</v>
      </c>
      <c r="N7470" s="101">
        <f t="shared" ref="N7470:N7478" si="3941">$N$8</f>
        <v>0.97811300000000001</v>
      </c>
      <c r="O7470" s="100">
        <f t="shared" ref="O7470:O7478" si="3942">$O$8</f>
        <v>1</v>
      </c>
      <c r="P7470" s="98">
        <f t="shared" ref="P7470:P7478" si="3943">K7470*L7470*M7470*N7470*O7470</f>
        <v>176188.64</v>
      </c>
      <c r="Q7470" s="97">
        <f t="shared" ref="Q7470:Q7478" si="3944">H7470*P7470</f>
        <v>26075.919999999998</v>
      </c>
      <c r="R7470" s="97"/>
      <c r="S7470" s="97"/>
    </row>
    <row r="7471" spans="1:19" x14ac:dyDescent="0.25">
      <c r="A7471" s="89" t="s">
        <v>15507</v>
      </c>
      <c r="B7471" s="89" t="s">
        <v>15427</v>
      </c>
      <c r="C7471" s="89"/>
      <c r="D7471" s="89" t="s">
        <v>158</v>
      </c>
      <c r="E7471" s="94" t="s">
        <v>574</v>
      </c>
      <c r="F7471" s="95" t="s">
        <v>575</v>
      </c>
      <c r="G7471" s="89" t="s">
        <v>81</v>
      </c>
      <c r="H7471" s="89" t="s">
        <v>8381</v>
      </c>
      <c r="I7471" s="96">
        <v>1</v>
      </c>
      <c r="J7471" s="97">
        <v>71131</v>
      </c>
      <c r="K7471" s="98">
        <f t="shared" si="3938"/>
        <v>4710.66</v>
      </c>
      <c r="L7471" s="99">
        <f t="shared" si="3939"/>
        <v>1.0815399999999999</v>
      </c>
      <c r="M7471" s="100">
        <f t="shared" si="3940"/>
        <v>1.0590999999999999</v>
      </c>
      <c r="N7471" s="101">
        <f t="shared" si="3941"/>
        <v>0.97811300000000001</v>
      </c>
      <c r="O7471" s="100">
        <f t="shared" si="3942"/>
        <v>1</v>
      </c>
      <c r="P7471" s="98">
        <f t="shared" si="3943"/>
        <v>5277.77</v>
      </c>
      <c r="Q7471" s="97">
        <f t="shared" si="3944"/>
        <v>79694.33</v>
      </c>
      <c r="R7471" s="97"/>
      <c r="S7471" s="97"/>
    </row>
    <row r="7472" spans="1:19" ht="22.5" x14ac:dyDescent="0.25">
      <c r="A7472" s="89" t="s">
        <v>15508</v>
      </c>
      <c r="B7472" s="89" t="s">
        <v>15427</v>
      </c>
      <c r="C7472" s="89"/>
      <c r="D7472" s="89" t="s">
        <v>165</v>
      </c>
      <c r="E7472" s="94" t="s">
        <v>15509</v>
      </c>
      <c r="F7472" s="95" t="s">
        <v>15510</v>
      </c>
      <c r="G7472" s="89" t="s">
        <v>51</v>
      </c>
      <c r="H7472" s="89" t="s">
        <v>15511</v>
      </c>
      <c r="I7472" s="96">
        <v>1</v>
      </c>
      <c r="J7472" s="97">
        <v>1998098</v>
      </c>
      <c r="K7472" s="98">
        <f t="shared" si="3938"/>
        <v>672986.86</v>
      </c>
      <c r="L7472" s="99">
        <f t="shared" si="3939"/>
        <v>1.0815399999999999</v>
      </c>
      <c r="M7472" s="100">
        <f t="shared" si="3940"/>
        <v>1.0590999999999999</v>
      </c>
      <c r="N7472" s="101">
        <f t="shared" si="3941"/>
        <v>0.97811300000000001</v>
      </c>
      <c r="O7472" s="100">
        <f t="shared" si="3942"/>
        <v>1</v>
      </c>
      <c r="P7472" s="98">
        <f t="shared" si="3943"/>
        <v>754006.64</v>
      </c>
      <c r="Q7472" s="97">
        <f t="shared" si="3944"/>
        <v>2238645.71</v>
      </c>
      <c r="R7472" s="97"/>
      <c r="S7472" s="97"/>
    </row>
    <row r="7473" spans="1:19" x14ac:dyDescent="0.25">
      <c r="A7473" s="89" t="s">
        <v>15512</v>
      </c>
      <c r="B7473" s="89" t="s">
        <v>15427</v>
      </c>
      <c r="C7473" s="89"/>
      <c r="D7473" s="89" t="s">
        <v>168</v>
      </c>
      <c r="E7473" s="94" t="s">
        <v>586</v>
      </c>
      <c r="F7473" s="95" t="s">
        <v>587</v>
      </c>
      <c r="G7473" s="89" t="s">
        <v>81</v>
      </c>
      <c r="H7473" s="89" t="s">
        <v>15513</v>
      </c>
      <c r="I7473" s="96">
        <v>1</v>
      </c>
      <c r="J7473" s="97">
        <v>1914727</v>
      </c>
      <c r="K7473" s="98">
        <f t="shared" si="3938"/>
        <v>6353.83</v>
      </c>
      <c r="L7473" s="99">
        <f t="shared" si="3939"/>
        <v>1.0815399999999999</v>
      </c>
      <c r="M7473" s="100">
        <f t="shared" si="3940"/>
        <v>1.0590999999999999</v>
      </c>
      <c r="N7473" s="101">
        <f t="shared" si="3941"/>
        <v>0.97811300000000001</v>
      </c>
      <c r="O7473" s="100">
        <f t="shared" si="3942"/>
        <v>1</v>
      </c>
      <c r="P7473" s="98">
        <f t="shared" si="3943"/>
        <v>7118.76</v>
      </c>
      <c r="Q7473" s="97">
        <f t="shared" si="3944"/>
        <v>2145238.33</v>
      </c>
      <c r="R7473" s="97"/>
      <c r="S7473" s="97"/>
    </row>
    <row r="7474" spans="1:19" ht="22.5" x14ac:dyDescent="0.25">
      <c r="A7474" s="89" t="s">
        <v>15514</v>
      </c>
      <c r="B7474" s="89" t="s">
        <v>15427</v>
      </c>
      <c r="C7474" s="89"/>
      <c r="D7474" s="89" t="s">
        <v>170</v>
      </c>
      <c r="E7474" s="94" t="s">
        <v>3069</v>
      </c>
      <c r="F7474" s="95" t="s">
        <v>15515</v>
      </c>
      <c r="G7474" s="89" t="s">
        <v>502</v>
      </c>
      <c r="H7474" s="89" t="s">
        <v>15516</v>
      </c>
      <c r="I7474" s="96">
        <v>1</v>
      </c>
      <c r="J7474" s="97">
        <v>798182</v>
      </c>
      <c r="K7474" s="98">
        <f t="shared" si="3938"/>
        <v>41040.910000000003</v>
      </c>
      <c r="L7474" s="99">
        <f t="shared" si="3939"/>
        <v>1.0815399999999999</v>
      </c>
      <c r="M7474" s="100">
        <f t="shared" si="3940"/>
        <v>1.0590999999999999</v>
      </c>
      <c r="N7474" s="101">
        <f t="shared" si="3941"/>
        <v>0.97811300000000001</v>
      </c>
      <c r="O7474" s="100">
        <f t="shared" si="3942"/>
        <v>1</v>
      </c>
      <c r="P7474" s="98">
        <f t="shared" si="3943"/>
        <v>45981.760000000002</v>
      </c>
      <c r="Q7474" s="97">
        <f t="shared" si="3944"/>
        <v>894273.96</v>
      </c>
      <c r="R7474" s="97"/>
      <c r="S7474" s="97"/>
    </row>
    <row r="7475" spans="1:19" ht="22.5" x14ac:dyDescent="0.25">
      <c r="A7475" s="89" t="s">
        <v>15517</v>
      </c>
      <c r="B7475" s="89" t="s">
        <v>15427</v>
      </c>
      <c r="C7475" s="89"/>
      <c r="D7475" s="89" t="s">
        <v>175</v>
      </c>
      <c r="E7475" s="94" t="s">
        <v>3073</v>
      </c>
      <c r="F7475" s="95" t="s">
        <v>15518</v>
      </c>
      <c r="G7475" s="89" t="s">
        <v>502</v>
      </c>
      <c r="H7475" s="89" t="s">
        <v>15519</v>
      </c>
      <c r="I7475" s="96">
        <v>1</v>
      </c>
      <c r="J7475" s="97">
        <v>1206560</v>
      </c>
      <c r="K7475" s="98">
        <f t="shared" si="3938"/>
        <v>41032.06</v>
      </c>
      <c r="L7475" s="99">
        <f t="shared" si="3939"/>
        <v>1.0815399999999999</v>
      </c>
      <c r="M7475" s="100">
        <f t="shared" si="3940"/>
        <v>1.0590999999999999</v>
      </c>
      <c r="N7475" s="101">
        <f t="shared" si="3941"/>
        <v>0.97811300000000001</v>
      </c>
      <c r="O7475" s="100">
        <f t="shared" si="3942"/>
        <v>1</v>
      </c>
      <c r="P7475" s="98">
        <f t="shared" si="3943"/>
        <v>45971.839999999997</v>
      </c>
      <c r="Q7475" s="97">
        <f t="shared" si="3944"/>
        <v>1351815.75</v>
      </c>
      <c r="R7475" s="97"/>
      <c r="S7475" s="97"/>
    </row>
    <row r="7476" spans="1:19" ht="22.5" x14ac:dyDescent="0.25">
      <c r="A7476" s="89" t="s">
        <v>15520</v>
      </c>
      <c r="B7476" s="89" t="s">
        <v>15427</v>
      </c>
      <c r="C7476" s="89"/>
      <c r="D7476" s="89" t="s">
        <v>178</v>
      </c>
      <c r="E7476" s="94" t="s">
        <v>734</v>
      </c>
      <c r="F7476" s="95" t="s">
        <v>735</v>
      </c>
      <c r="G7476" s="89" t="s">
        <v>502</v>
      </c>
      <c r="H7476" s="89" t="s">
        <v>15521</v>
      </c>
      <c r="I7476" s="96">
        <v>1</v>
      </c>
      <c r="J7476" s="97">
        <v>31571</v>
      </c>
      <c r="K7476" s="98">
        <f t="shared" si="3938"/>
        <v>41040.74</v>
      </c>
      <c r="L7476" s="99">
        <f t="shared" si="3939"/>
        <v>1.0815399999999999</v>
      </c>
      <c r="M7476" s="100">
        <f t="shared" si="3940"/>
        <v>1.0590999999999999</v>
      </c>
      <c r="N7476" s="101">
        <f t="shared" si="3941"/>
        <v>0.97811300000000001</v>
      </c>
      <c r="O7476" s="100">
        <f t="shared" si="3942"/>
        <v>1</v>
      </c>
      <c r="P7476" s="98">
        <f t="shared" si="3943"/>
        <v>45981.57</v>
      </c>
      <c r="Q7476" s="97">
        <f t="shared" si="3944"/>
        <v>35371.78</v>
      </c>
      <c r="R7476" s="97"/>
      <c r="S7476" s="97"/>
    </row>
    <row r="7477" spans="1:19" x14ac:dyDescent="0.25">
      <c r="A7477" s="89" t="s">
        <v>15522</v>
      </c>
      <c r="B7477" s="89" t="s">
        <v>15427</v>
      </c>
      <c r="C7477" s="89"/>
      <c r="D7477" s="89" t="s">
        <v>181</v>
      </c>
      <c r="E7477" s="94" t="s">
        <v>781</v>
      </c>
      <c r="F7477" s="95" t="s">
        <v>5166</v>
      </c>
      <c r="G7477" s="89" t="s">
        <v>502</v>
      </c>
      <c r="H7477" s="89" t="s">
        <v>15523</v>
      </c>
      <c r="I7477" s="96">
        <v>1</v>
      </c>
      <c r="J7477" s="97">
        <v>23515</v>
      </c>
      <c r="K7477" s="98">
        <f t="shared" si="3938"/>
        <v>44246.87</v>
      </c>
      <c r="L7477" s="99">
        <f t="shared" si="3939"/>
        <v>1.0815399999999999</v>
      </c>
      <c r="M7477" s="100">
        <f t="shared" si="3940"/>
        <v>1.0590999999999999</v>
      </c>
      <c r="N7477" s="101">
        <f t="shared" si="3941"/>
        <v>0.97811300000000001</v>
      </c>
      <c r="O7477" s="100">
        <f t="shared" si="3942"/>
        <v>1</v>
      </c>
      <c r="P7477" s="98">
        <f t="shared" si="3943"/>
        <v>49573.68</v>
      </c>
      <c r="Q7477" s="97">
        <f t="shared" si="3944"/>
        <v>26345.93</v>
      </c>
      <c r="R7477" s="97"/>
      <c r="S7477" s="97"/>
    </row>
    <row r="7478" spans="1:19" ht="22.5" x14ac:dyDescent="0.25">
      <c r="A7478" s="89" t="s">
        <v>15524</v>
      </c>
      <c r="B7478" s="89" t="s">
        <v>15427</v>
      </c>
      <c r="C7478" s="89"/>
      <c r="D7478" s="89" t="s">
        <v>182</v>
      </c>
      <c r="E7478" s="94" t="s">
        <v>742</v>
      </c>
      <c r="F7478" s="95" t="s">
        <v>15460</v>
      </c>
      <c r="G7478" s="89" t="s">
        <v>502</v>
      </c>
      <c r="H7478" s="89" t="s">
        <v>15525</v>
      </c>
      <c r="I7478" s="96">
        <v>1</v>
      </c>
      <c r="J7478" s="97">
        <v>24903</v>
      </c>
      <c r="K7478" s="98">
        <f t="shared" si="3938"/>
        <v>41098.129999999997</v>
      </c>
      <c r="L7478" s="99">
        <f t="shared" si="3939"/>
        <v>1.0815399999999999</v>
      </c>
      <c r="M7478" s="100">
        <f t="shared" si="3940"/>
        <v>1.0590999999999999</v>
      </c>
      <c r="N7478" s="101">
        <f t="shared" si="3941"/>
        <v>0.97811300000000001</v>
      </c>
      <c r="O7478" s="100">
        <f t="shared" si="3942"/>
        <v>1</v>
      </c>
      <c r="P7478" s="98">
        <f t="shared" si="3943"/>
        <v>46045.87</v>
      </c>
      <c r="Q7478" s="97">
        <f t="shared" si="3944"/>
        <v>27901.03</v>
      </c>
      <c r="R7478" s="97"/>
      <c r="S7478" s="97"/>
    </row>
    <row r="7479" spans="1:19" x14ac:dyDescent="0.25">
      <c r="A7479" s="89"/>
      <c r="B7479" s="90"/>
      <c r="C7479" s="90"/>
      <c r="D7479" s="91"/>
      <c r="E7479" s="92"/>
      <c r="F7479" s="92" t="s">
        <v>15526</v>
      </c>
      <c r="G7479" s="91"/>
      <c r="H7479" s="91"/>
      <c r="I7479" s="93">
        <v>1</v>
      </c>
      <c r="J7479" s="91"/>
      <c r="K7479" s="98"/>
      <c r="L7479" s="99"/>
      <c r="M7479" s="100"/>
      <c r="N7479" s="101"/>
      <c r="O7479" s="100"/>
      <c r="P7479" s="98"/>
      <c r="Q7479" s="91"/>
      <c r="R7479" s="91"/>
      <c r="S7479" s="91"/>
    </row>
    <row r="7480" spans="1:19" x14ac:dyDescent="0.25">
      <c r="A7480" s="89" t="s">
        <v>15527</v>
      </c>
      <c r="B7480" s="89" t="s">
        <v>15427</v>
      </c>
      <c r="C7480" s="89"/>
      <c r="D7480" s="89" t="s">
        <v>183</v>
      </c>
      <c r="E7480" s="94" t="s">
        <v>570</v>
      </c>
      <c r="F7480" s="95" t="s">
        <v>571</v>
      </c>
      <c r="G7480" s="89" t="s">
        <v>51</v>
      </c>
      <c r="H7480" s="89" t="s">
        <v>15528</v>
      </c>
      <c r="I7480" s="96">
        <v>1</v>
      </c>
      <c r="J7480" s="97">
        <v>31612</v>
      </c>
      <c r="K7480" s="98">
        <f t="shared" ref="K7480:K7488" si="3945">J7480/H7480</f>
        <v>157273.63</v>
      </c>
      <c r="L7480" s="99">
        <f t="shared" ref="L7480:L7488" si="3946">$L$8</f>
        <v>1.0815399999999999</v>
      </c>
      <c r="M7480" s="100">
        <f t="shared" ref="M7480:M7488" si="3947">$M$8</f>
        <v>1.0590999999999999</v>
      </c>
      <c r="N7480" s="101">
        <f t="shared" ref="N7480:N7488" si="3948">$N$8</f>
        <v>0.97811300000000001</v>
      </c>
      <c r="O7480" s="100">
        <f t="shared" ref="O7480:O7488" si="3949">$O$8</f>
        <v>1</v>
      </c>
      <c r="P7480" s="98">
        <f t="shared" ref="P7480:P7488" si="3950">K7480*L7480*M7480*N7480*O7480</f>
        <v>176207.54</v>
      </c>
      <c r="Q7480" s="97">
        <f t="shared" ref="Q7480:Q7488" si="3951">H7480*P7480</f>
        <v>35417.72</v>
      </c>
      <c r="R7480" s="97"/>
      <c r="S7480" s="97"/>
    </row>
    <row r="7481" spans="1:19" x14ac:dyDescent="0.25">
      <c r="A7481" s="89" t="s">
        <v>15529</v>
      </c>
      <c r="B7481" s="89" t="s">
        <v>15427</v>
      </c>
      <c r="C7481" s="89"/>
      <c r="D7481" s="89" t="s">
        <v>191</v>
      </c>
      <c r="E7481" s="94" t="s">
        <v>574</v>
      </c>
      <c r="F7481" s="95" t="s">
        <v>575</v>
      </c>
      <c r="G7481" s="89" t="s">
        <v>81</v>
      </c>
      <c r="H7481" s="89" t="s">
        <v>15530</v>
      </c>
      <c r="I7481" s="96">
        <v>1</v>
      </c>
      <c r="J7481" s="97">
        <v>96568</v>
      </c>
      <c r="K7481" s="98">
        <f t="shared" si="3945"/>
        <v>4710.63</v>
      </c>
      <c r="L7481" s="99">
        <f t="shared" si="3946"/>
        <v>1.0815399999999999</v>
      </c>
      <c r="M7481" s="100">
        <f t="shared" si="3947"/>
        <v>1.0590999999999999</v>
      </c>
      <c r="N7481" s="101">
        <f t="shared" si="3948"/>
        <v>0.97811300000000001</v>
      </c>
      <c r="O7481" s="100">
        <f t="shared" si="3949"/>
        <v>1</v>
      </c>
      <c r="P7481" s="98">
        <f t="shared" si="3950"/>
        <v>5277.73</v>
      </c>
      <c r="Q7481" s="97">
        <f t="shared" si="3951"/>
        <v>108193.47</v>
      </c>
      <c r="R7481" s="97"/>
      <c r="S7481" s="97"/>
    </row>
    <row r="7482" spans="1:19" ht="22.5" x14ac:dyDescent="0.25">
      <c r="A7482" s="89" t="s">
        <v>15531</v>
      </c>
      <c r="B7482" s="89" t="s">
        <v>15427</v>
      </c>
      <c r="C7482" s="89"/>
      <c r="D7482" s="89" t="s">
        <v>194</v>
      </c>
      <c r="E7482" s="94" t="s">
        <v>15509</v>
      </c>
      <c r="F7482" s="95" t="s">
        <v>15510</v>
      </c>
      <c r="G7482" s="89" t="s">
        <v>51</v>
      </c>
      <c r="H7482" s="89" t="s">
        <v>15532</v>
      </c>
      <c r="I7482" s="96">
        <v>1</v>
      </c>
      <c r="J7482" s="97">
        <v>2664356</v>
      </c>
      <c r="K7482" s="98">
        <f t="shared" si="3945"/>
        <v>672987.12</v>
      </c>
      <c r="L7482" s="99">
        <f t="shared" si="3946"/>
        <v>1.0815399999999999</v>
      </c>
      <c r="M7482" s="100">
        <f t="shared" si="3947"/>
        <v>1.0590999999999999</v>
      </c>
      <c r="N7482" s="101">
        <f t="shared" si="3948"/>
        <v>0.97811300000000001</v>
      </c>
      <c r="O7482" s="100">
        <f t="shared" si="3949"/>
        <v>1</v>
      </c>
      <c r="P7482" s="98">
        <f t="shared" si="3950"/>
        <v>754006.93</v>
      </c>
      <c r="Q7482" s="97">
        <f t="shared" si="3951"/>
        <v>2985113.44</v>
      </c>
      <c r="R7482" s="97"/>
      <c r="S7482" s="97"/>
    </row>
    <row r="7483" spans="1:19" x14ac:dyDescent="0.25">
      <c r="A7483" s="89" t="s">
        <v>15533</v>
      </c>
      <c r="B7483" s="89" t="s">
        <v>15427</v>
      </c>
      <c r="C7483" s="89"/>
      <c r="D7483" s="89" t="s">
        <v>196</v>
      </c>
      <c r="E7483" s="94" t="s">
        <v>586</v>
      </c>
      <c r="F7483" s="95" t="s">
        <v>587</v>
      </c>
      <c r="G7483" s="89" t="s">
        <v>81</v>
      </c>
      <c r="H7483" s="89" t="s">
        <v>15534</v>
      </c>
      <c r="I7483" s="96">
        <v>1</v>
      </c>
      <c r="J7483" s="97">
        <v>2553223</v>
      </c>
      <c r="K7483" s="98">
        <f t="shared" si="3945"/>
        <v>6353.83</v>
      </c>
      <c r="L7483" s="99">
        <f t="shared" si="3946"/>
        <v>1.0815399999999999</v>
      </c>
      <c r="M7483" s="100">
        <f t="shared" si="3947"/>
        <v>1.0590999999999999</v>
      </c>
      <c r="N7483" s="101">
        <f t="shared" si="3948"/>
        <v>0.97811300000000001</v>
      </c>
      <c r="O7483" s="100">
        <f t="shared" si="3949"/>
        <v>1</v>
      </c>
      <c r="P7483" s="98">
        <f t="shared" si="3950"/>
        <v>7118.76</v>
      </c>
      <c r="Q7483" s="97">
        <f t="shared" si="3951"/>
        <v>2860602.52</v>
      </c>
      <c r="R7483" s="97"/>
      <c r="S7483" s="97"/>
    </row>
    <row r="7484" spans="1:19" ht="22.5" x14ac:dyDescent="0.25">
      <c r="A7484" s="89" t="s">
        <v>15535</v>
      </c>
      <c r="B7484" s="89" t="s">
        <v>15427</v>
      </c>
      <c r="C7484" s="89"/>
      <c r="D7484" s="89" t="s">
        <v>201</v>
      </c>
      <c r="E7484" s="94" t="s">
        <v>3069</v>
      </c>
      <c r="F7484" s="95" t="s">
        <v>15515</v>
      </c>
      <c r="G7484" s="89" t="s">
        <v>502</v>
      </c>
      <c r="H7484" s="89" t="s">
        <v>15536</v>
      </c>
      <c r="I7484" s="96">
        <v>1</v>
      </c>
      <c r="J7484" s="97">
        <v>1065228</v>
      </c>
      <c r="K7484" s="98">
        <f t="shared" si="3945"/>
        <v>41040.9</v>
      </c>
      <c r="L7484" s="99">
        <f t="shared" si="3946"/>
        <v>1.0815399999999999</v>
      </c>
      <c r="M7484" s="100">
        <f t="shared" si="3947"/>
        <v>1.0590999999999999</v>
      </c>
      <c r="N7484" s="101">
        <f t="shared" si="3948"/>
        <v>0.97811300000000001</v>
      </c>
      <c r="O7484" s="100">
        <f t="shared" si="3949"/>
        <v>1</v>
      </c>
      <c r="P7484" s="98">
        <f t="shared" si="3950"/>
        <v>45981.75</v>
      </c>
      <c r="Q7484" s="97">
        <f t="shared" si="3951"/>
        <v>1193469.2</v>
      </c>
      <c r="R7484" s="97"/>
      <c r="S7484" s="97"/>
    </row>
    <row r="7485" spans="1:19" ht="22.5" x14ac:dyDescent="0.25">
      <c r="A7485" s="89" t="s">
        <v>15537</v>
      </c>
      <c r="B7485" s="89" t="s">
        <v>15427</v>
      </c>
      <c r="C7485" s="89"/>
      <c r="D7485" s="89" t="s">
        <v>204</v>
      </c>
      <c r="E7485" s="94" t="s">
        <v>3073</v>
      </c>
      <c r="F7485" s="95" t="s">
        <v>15518</v>
      </c>
      <c r="G7485" s="89" t="s">
        <v>502</v>
      </c>
      <c r="H7485" s="89" t="s">
        <v>15538</v>
      </c>
      <c r="I7485" s="96">
        <v>1</v>
      </c>
      <c r="J7485" s="97">
        <v>1678274</v>
      </c>
      <c r="K7485" s="98">
        <f t="shared" si="3945"/>
        <v>41032.06</v>
      </c>
      <c r="L7485" s="99">
        <f t="shared" si="3946"/>
        <v>1.0815399999999999</v>
      </c>
      <c r="M7485" s="100">
        <f t="shared" si="3947"/>
        <v>1.0590999999999999</v>
      </c>
      <c r="N7485" s="101">
        <f t="shared" si="3948"/>
        <v>0.97811300000000001</v>
      </c>
      <c r="O7485" s="100">
        <f t="shared" si="3949"/>
        <v>1</v>
      </c>
      <c r="P7485" s="98">
        <f t="shared" si="3950"/>
        <v>45971.839999999997</v>
      </c>
      <c r="Q7485" s="97">
        <f t="shared" si="3951"/>
        <v>1880318.59</v>
      </c>
      <c r="R7485" s="97"/>
      <c r="S7485" s="97"/>
    </row>
    <row r="7486" spans="1:19" ht="22.5" x14ac:dyDescent="0.25">
      <c r="A7486" s="89" t="s">
        <v>15539</v>
      </c>
      <c r="B7486" s="89" t="s">
        <v>15427</v>
      </c>
      <c r="C7486" s="89"/>
      <c r="D7486" s="89" t="s">
        <v>206</v>
      </c>
      <c r="E7486" s="94" t="s">
        <v>734</v>
      </c>
      <c r="F7486" s="95" t="s">
        <v>735</v>
      </c>
      <c r="G7486" s="89" t="s">
        <v>502</v>
      </c>
      <c r="H7486" s="89" t="s">
        <v>15540</v>
      </c>
      <c r="I7486" s="96">
        <v>1</v>
      </c>
      <c r="J7486" s="97">
        <v>48146</v>
      </c>
      <c r="K7486" s="98">
        <f t="shared" si="3945"/>
        <v>41040.629999999997</v>
      </c>
      <c r="L7486" s="99">
        <f t="shared" si="3946"/>
        <v>1.0815399999999999</v>
      </c>
      <c r="M7486" s="100">
        <f t="shared" si="3947"/>
        <v>1.0590999999999999</v>
      </c>
      <c r="N7486" s="101">
        <f t="shared" si="3948"/>
        <v>0.97811300000000001</v>
      </c>
      <c r="O7486" s="100">
        <f t="shared" si="3949"/>
        <v>1</v>
      </c>
      <c r="P7486" s="98">
        <f t="shared" si="3950"/>
        <v>45981.440000000002</v>
      </c>
      <c r="Q7486" s="97">
        <f t="shared" si="3951"/>
        <v>53942.21</v>
      </c>
      <c r="R7486" s="97"/>
      <c r="S7486" s="97"/>
    </row>
    <row r="7487" spans="1:19" x14ac:dyDescent="0.25">
      <c r="A7487" s="89" t="s">
        <v>15541</v>
      </c>
      <c r="B7487" s="89" t="s">
        <v>15427</v>
      </c>
      <c r="C7487" s="89"/>
      <c r="D7487" s="89" t="s">
        <v>207</v>
      </c>
      <c r="E7487" s="94" t="s">
        <v>781</v>
      </c>
      <c r="F7487" s="95" t="s">
        <v>5166</v>
      </c>
      <c r="G7487" s="89" t="s">
        <v>502</v>
      </c>
      <c r="H7487" s="89" t="s">
        <v>15542</v>
      </c>
      <c r="I7487" s="96">
        <v>1</v>
      </c>
      <c r="J7487" s="97">
        <v>30343</v>
      </c>
      <c r="K7487" s="98">
        <f t="shared" si="3945"/>
        <v>44246.61</v>
      </c>
      <c r="L7487" s="99">
        <f t="shared" si="3946"/>
        <v>1.0815399999999999</v>
      </c>
      <c r="M7487" s="100">
        <f t="shared" si="3947"/>
        <v>1.0590999999999999</v>
      </c>
      <c r="N7487" s="101">
        <f t="shared" si="3948"/>
        <v>0.97811300000000001</v>
      </c>
      <c r="O7487" s="100">
        <f t="shared" si="3949"/>
        <v>1</v>
      </c>
      <c r="P7487" s="98">
        <f t="shared" si="3950"/>
        <v>49573.39</v>
      </c>
      <c r="Q7487" s="97">
        <f t="shared" si="3951"/>
        <v>33995.94</v>
      </c>
      <c r="R7487" s="97"/>
      <c r="S7487" s="97"/>
    </row>
    <row r="7488" spans="1:19" ht="22.5" x14ac:dyDescent="0.25">
      <c r="A7488" s="89" t="s">
        <v>15543</v>
      </c>
      <c r="B7488" s="89" t="s">
        <v>15427</v>
      </c>
      <c r="C7488" s="89"/>
      <c r="D7488" s="89" t="s">
        <v>208</v>
      </c>
      <c r="E7488" s="94" t="s">
        <v>742</v>
      </c>
      <c r="F7488" s="95" t="s">
        <v>15460</v>
      </c>
      <c r="G7488" s="89" t="s">
        <v>502</v>
      </c>
      <c r="H7488" s="89" t="s">
        <v>15544</v>
      </c>
      <c r="I7488" s="96">
        <v>1</v>
      </c>
      <c r="J7488" s="97">
        <v>37978</v>
      </c>
      <c r="K7488" s="98">
        <f t="shared" si="3945"/>
        <v>41099.06</v>
      </c>
      <c r="L7488" s="99">
        <f t="shared" si="3946"/>
        <v>1.0815399999999999</v>
      </c>
      <c r="M7488" s="100">
        <f t="shared" si="3947"/>
        <v>1.0590999999999999</v>
      </c>
      <c r="N7488" s="101">
        <f t="shared" si="3948"/>
        <v>0.97811300000000001</v>
      </c>
      <c r="O7488" s="100">
        <f t="shared" si="3949"/>
        <v>1</v>
      </c>
      <c r="P7488" s="98">
        <f t="shared" si="3950"/>
        <v>46046.91</v>
      </c>
      <c r="Q7488" s="97">
        <f t="shared" si="3951"/>
        <v>42550.11</v>
      </c>
      <c r="R7488" s="97"/>
      <c r="S7488" s="97"/>
    </row>
    <row r="7489" spans="1:19" x14ac:dyDescent="0.25">
      <c r="A7489" s="89"/>
      <c r="B7489" s="90"/>
      <c r="C7489" s="90"/>
      <c r="D7489" s="91"/>
      <c r="E7489" s="92"/>
      <c r="F7489" s="92" t="s">
        <v>15495</v>
      </c>
      <c r="G7489" s="91"/>
      <c r="H7489" s="91"/>
      <c r="I7489" s="93">
        <v>1</v>
      </c>
      <c r="J7489" s="91"/>
      <c r="K7489" s="98"/>
      <c r="L7489" s="99"/>
      <c r="M7489" s="100"/>
      <c r="N7489" s="101"/>
      <c r="O7489" s="100"/>
      <c r="P7489" s="98"/>
      <c r="Q7489" s="91"/>
      <c r="R7489" s="91"/>
      <c r="S7489" s="91"/>
    </row>
    <row r="7490" spans="1:19" x14ac:dyDescent="0.25">
      <c r="A7490" s="89" t="s">
        <v>15545</v>
      </c>
      <c r="B7490" s="89" t="s">
        <v>15427</v>
      </c>
      <c r="C7490" s="89"/>
      <c r="D7490" s="89" t="s">
        <v>220</v>
      </c>
      <c r="E7490" s="94" t="s">
        <v>6576</v>
      </c>
      <c r="F7490" s="95" t="s">
        <v>6577</v>
      </c>
      <c r="G7490" s="89" t="s">
        <v>110</v>
      </c>
      <c r="H7490" s="89" t="s">
        <v>15546</v>
      </c>
      <c r="I7490" s="96">
        <v>1</v>
      </c>
      <c r="J7490" s="97">
        <v>201012</v>
      </c>
      <c r="K7490" s="98">
        <f>J7490/H7490</f>
        <v>65750.36</v>
      </c>
      <c r="L7490" s="99">
        <f>$L$8</f>
        <v>1.0815399999999999</v>
      </c>
      <c r="M7490" s="100">
        <f>$M$8</f>
        <v>1.0590999999999999</v>
      </c>
      <c r="N7490" s="101">
        <f>$N$8</f>
        <v>0.97811300000000001</v>
      </c>
      <c r="O7490" s="100">
        <f>$O$8</f>
        <v>1</v>
      </c>
      <c r="P7490" s="98">
        <f>K7490*L7490*M7490*N7490*O7490</f>
        <v>73665.94</v>
      </c>
      <c r="Q7490" s="97">
        <f>H7490*P7490</f>
        <v>225211.51</v>
      </c>
      <c r="R7490" s="97"/>
      <c r="S7490" s="97"/>
    </row>
    <row r="7491" spans="1:19" ht="22.5" x14ac:dyDescent="0.25">
      <c r="A7491" s="89" t="s">
        <v>15547</v>
      </c>
      <c r="B7491" s="89" t="s">
        <v>15427</v>
      </c>
      <c r="C7491" s="89"/>
      <c r="D7491" s="89" t="s">
        <v>223</v>
      </c>
      <c r="E7491" s="94" t="s">
        <v>15466</v>
      </c>
      <c r="F7491" s="95" t="s">
        <v>15467</v>
      </c>
      <c r="G7491" s="89" t="s">
        <v>110</v>
      </c>
      <c r="H7491" s="89" t="s">
        <v>15546</v>
      </c>
      <c r="I7491" s="96">
        <v>1</v>
      </c>
      <c r="J7491" s="97">
        <v>25351</v>
      </c>
      <c r="K7491" s="98">
        <f>J7491/H7491</f>
        <v>8292.23</v>
      </c>
      <c r="L7491" s="99">
        <f>$L$8</f>
        <v>1.0815399999999999</v>
      </c>
      <c r="M7491" s="100">
        <f>$M$8</f>
        <v>1.0590999999999999</v>
      </c>
      <c r="N7491" s="101">
        <f>$N$8</f>
        <v>0.97811300000000001</v>
      </c>
      <c r="O7491" s="100">
        <f>$O$8</f>
        <v>1</v>
      </c>
      <c r="P7491" s="98">
        <f>K7491*L7491*M7491*N7491*O7491</f>
        <v>9290.52</v>
      </c>
      <c r="Q7491" s="97">
        <f>H7491*P7491</f>
        <v>28402.98</v>
      </c>
      <c r="R7491" s="97"/>
      <c r="S7491" s="97"/>
    </row>
    <row r="7492" spans="1:19" x14ac:dyDescent="0.25">
      <c r="A7492" s="89" t="s">
        <v>15548</v>
      </c>
      <c r="B7492" s="89" t="s">
        <v>15427</v>
      </c>
      <c r="C7492" s="89"/>
      <c r="D7492" s="89" t="s">
        <v>226</v>
      </c>
      <c r="E7492" s="94" t="s">
        <v>15469</v>
      </c>
      <c r="F7492" s="95" t="s">
        <v>15470</v>
      </c>
      <c r="G7492" s="89" t="s">
        <v>518</v>
      </c>
      <c r="H7492" s="89" t="s">
        <v>15549</v>
      </c>
      <c r="I7492" s="96">
        <v>1</v>
      </c>
      <c r="J7492" s="97">
        <v>15313</v>
      </c>
      <c r="K7492" s="98">
        <f>J7492/H7492</f>
        <v>131.82</v>
      </c>
      <c r="L7492" s="99">
        <f>$L$8</f>
        <v>1.0815399999999999</v>
      </c>
      <c r="M7492" s="100">
        <f>$M$8</f>
        <v>1.0590999999999999</v>
      </c>
      <c r="N7492" s="101">
        <f>$N$8</f>
        <v>0.97811300000000001</v>
      </c>
      <c r="O7492" s="100">
        <f>$O$8</f>
        <v>1</v>
      </c>
      <c r="P7492" s="98">
        <f>K7492*L7492*M7492*N7492*O7492</f>
        <v>147.69</v>
      </c>
      <c r="Q7492" s="97">
        <f>H7492*P7492</f>
        <v>17157.150000000001</v>
      </c>
      <c r="R7492" s="97"/>
      <c r="S7492" s="97"/>
    </row>
    <row r="7493" spans="1:19" x14ac:dyDescent="0.25">
      <c r="A7493" s="89" t="s">
        <v>15550</v>
      </c>
      <c r="B7493" s="89" t="s">
        <v>15427</v>
      </c>
      <c r="C7493" s="89"/>
      <c r="D7493" s="89" t="s">
        <v>229</v>
      </c>
      <c r="E7493" s="94" t="s">
        <v>8294</v>
      </c>
      <c r="F7493" s="95" t="s">
        <v>8295</v>
      </c>
      <c r="G7493" s="89" t="s">
        <v>518</v>
      </c>
      <c r="H7493" s="89" t="s">
        <v>15551</v>
      </c>
      <c r="I7493" s="96">
        <v>1</v>
      </c>
      <c r="J7493" s="97">
        <v>6887</v>
      </c>
      <c r="K7493" s="98">
        <f>J7493/H7493</f>
        <v>173.3</v>
      </c>
      <c r="L7493" s="99">
        <f>$L$8</f>
        <v>1.0815399999999999</v>
      </c>
      <c r="M7493" s="100">
        <f>$M$8</f>
        <v>1.0590999999999999</v>
      </c>
      <c r="N7493" s="101">
        <f>$N$8</f>
        <v>0.97811300000000001</v>
      </c>
      <c r="O7493" s="100">
        <f>$O$8</f>
        <v>1</v>
      </c>
      <c r="P7493" s="98">
        <f>K7493*L7493*M7493*N7493*O7493</f>
        <v>194.16</v>
      </c>
      <c r="Q7493" s="97">
        <f>H7493*P7493</f>
        <v>7715.92</v>
      </c>
      <c r="R7493" s="97"/>
      <c r="S7493" s="97"/>
    </row>
    <row r="7494" spans="1:19" ht="22.5" x14ac:dyDescent="0.25">
      <c r="A7494" s="89" t="s">
        <v>15552</v>
      </c>
      <c r="B7494" s="89" t="s">
        <v>15427</v>
      </c>
      <c r="C7494" s="89"/>
      <c r="D7494" s="89" t="s">
        <v>231</v>
      </c>
      <c r="E7494" s="94" t="s">
        <v>15350</v>
      </c>
      <c r="F7494" s="95" t="s">
        <v>15351</v>
      </c>
      <c r="G7494" s="89" t="s">
        <v>110</v>
      </c>
      <c r="H7494" s="89" t="s">
        <v>15553</v>
      </c>
      <c r="I7494" s="96">
        <v>1</v>
      </c>
      <c r="J7494" s="97">
        <v>137551</v>
      </c>
      <c r="K7494" s="98">
        <f>J7494/H7494</f>
        <v>136662.69</v>
      </c>
      <c r="L7494" s="99">
        <f>$L$8</f>
        <v>1.0815399999999999</v>
      </c>
      <c r="M7494" s="100">
        <f>$M$8</f>
        <v>1.0590999999999999</v>
      </c>
      <c r="N7494" s="101">
        <f>$N$8</f>
        <v>0.97811300000000001</v>
      </c>
      <c r="O7494" s="100">
        <f>$O$8</f>
        <v>1</v>
      </c>
      <c r="P7494" s="98">
        <f>K7494*L7494*M7494*N7494*O7494</f>
        <v>153115.29</v>
      </c>
      <c r="Q7494" s="97">
        <f>H7494*P7494</f>
        <v>154110.54</v>
      </c>
      <c r="R7494" s="97"/>
      <c r="S7494" s="97"/>
    </row>
    <row r="7495" spans="1:19" x14ac:dyDescent="0.25">
      <c r="A7495" s="89"/>
      <c r="B7495" s="90"/>
      <c r="C7495" s="90"/>
      <c r="D7495" s="91"/>
      <c r="E7495" s="92"/>
      <c r="F7495" s="92" t="s">
        <v>15554</v>
      </c>
      <c r="G7495" s="91"/>
      <c r="H7495" s="91"/>
      <c r="I7495" s="93">
        <v>1</v>
      </c>
      <c r="J7495" s="91"/>
      <c r="K7495" s="98"/>
      <c r="L7495" s="99"/>
      <c r="M7495" s="100"/>
      <c r="N7495" s="101"/>
      <c r="O7495" s="100"/>
      <c r="P7495" s="98"/>
      <c r="Q7495" s="91"/>
      <c r="R7495" s="91"/>
      <c r="S7495" s="91"/>
    </row>
    <row r="7496" spans="1:19" x14ac:dyDescent="0.25">
      <c r="A7496" s="89" t="s">
        <v>15555</v>
      </c>
      <c r="B7496" s="89" t="s">
        <v>15427</v>
      </c>
      <c r="C7496" s="89"/>
      <c r="D7496" s="89" t="s">
        <v>236</v>
      </c>
      <c r="E7496" s="94" t="s">
        <v>570</v>
      </c>
      <c r="F7496" s="95" t="s">
        <v>571</v>
      </c>
      <c r="G7496" s="89" t="s">
        <v>51</v>
      </c>
      <c r="H7496" s="89" t="s">
        <v>11046</v>
      </c>
      <c r="I7496" s="96">
        <v>1</v>
      </c>
      <c r="J7496" s="97">
        <v>14939</v>
      </c>
      <c r="K7496" s="98">
        <f t="shared" ref="K7496:K7504" si="3952">J7496/H7496</f>
        <v>157252.63</v>
      </c>
      <c r="L7496" s="99">
        <f t="shared" ref="L7496:L7504" si="3953">$L$8</f>
        <v>1.0815399999999999</v>
      </c>
      <c r="M7496" s="100">
        <f t="shared" ref="M7496:M7504" si="3954">$M$8</f>
        <v>1.0590999999999999</v>
      </c>
      <c r="N7496" s="101">
        <f t="shared" ref="N7496:N7504" si="3955">$N$8</f>
        <v>0.97811300000000001</v>
      </c>
      <c r="O7496" s="100">
        <f t="shared" ref="O7496:O7504" si="3956">$O$8</f>
        <v>1</v>
      </c>
      <c r="P7496" s="98">
        <f t="shared" ref="P7496:P7504" si="3957">K7496*L7496*M7496*N7496*O7496</f>
        <v>176184.02</v>
      </c>
      <c r="Q7496" s="97">
        <f t="shared" ref="Q7496:Q7504" si="3958">H7496*P7496</f>
        <v>16737.48</v>
      </c>
      <c r="R7496" s="97"/>
      <c r="S7496" s="97"/>
    </row>
    <row r="7497" spans="1:19" x14ac:dyDescent="0.25">
      <c r="A7497" s="89" t="s">
        <v>15556</v>
      </c>
      <c r="B7497" s="89" t="s">
        <v>15427</v>
      </c>
      <c r="C7497" s="89"/>
      <c r="D7497" s="89" t="s">
        <v>239</v>
      </c>
      <c r="E7497" s="94" t="s">
        <v>574</v>
      </c>
      <c r="F7497" s="95" t="s">
        <v>575</v>
      </c>
      <c r="G7497" s="89" t="s">
        <v>81</v>
      </c>
      <c r="H7497" s="89" t="s">
        <v>15557</v>
      </c>
      <c r="I7497" s="96">
        <v>1</v>
      </c>
      <c r="J7497" s="97">
        <v>45646</v>
      </c>
      <c r="K7497" s="98">
        <f t="shared" si="3952"/>
        <v>4710.63</v>
      </c>
      <c r="L7497" s="99">
        <f t="shared" si="3953"/>
        <v>1.0815399999999999</v>
      </c>
      <c r="M7497" s="100">
        <f t="shared" si="3954"/>
        <v>1.0590999999999999</v>
      </c>
      <c r="N7497" s="101">
        <f t="shared" si="3955"/>
        <v>0.97811300000000001</v>
      </c>
      <c r="O7497" s="100">
        <f t="shared" si="3956"/>
        <v>1</v>
      </c>
      <c r="P7497" s="98">
        <f t="shared" si="3957"/>
        <v>5277.73</v>
      </c>
      <c r="Q7497" s="97">
        <f t="shared" si="3958"/>
        <v>51141.2</v>
      </c>
      <c r="R7497" s="97"/>
      <c r="S7497" s="97"/>
    </row>
    <row r="7498" spans="1:19" ht="22.5" x14ac:dyDescent="0.25">
      <c r="A7498" s="89" t="s">
        <v>15558</v>
      </c>
      <c r="B7498" s="89" t="s">
        <v>15427</v>
      </c>
      <c r="C7498" s="89"/>
      <c r="D7498" s="89" t="s">
        <v>241</v>
      </c>
      <c r="E7498" s="94" t="s">
        <v>15509</v>
      </c>
      <c r="F7498" s="95" t="s">
        <v>15510</v>
      </c>
      <c r="G7498" s="89" t="s">
        <v>51</v>
      </c>
      <c r="H7498" s="89" t="s">
        <v>15559</v>
      </c>
      <c r="I7498" s="96">
        <v>1</v>
      </c>
      <c r="J7498" s="97">
        <v>1283387</v>
      </c>
      <c r="K7498" s="98">
        <f t="shared" si="3952"/>
        <v>672987.41</v>
      </c>
      <c r="L7498" s="99">
        <f t="shared" si="3953"/>
        <v>1.0815399999999999</v>
      </c>
      <c r="M7498" s="100">
        <f t="shared" si="3954"/>
        <v>1.0590999999999999</v>
      </c>
      <c r="N7498" s="101">
        <f t="shared" si="3955"/>
        <v>0.97811300000000001</v>
      </c>
      <c r="O7498" s="100">
        <f t="shared" si="3956"/>
        <v>1</v>
      </c>
      <c r="P7498" s="98">
        <f t="shared" si="3957"/>
        <v>754007.26</v>
      </c>
      <c r="Q7498" s="97">
        <f t="shared" si="3958"/>
        <v>1437891.84</v>
      </c>
      <c r="R7498" s="97"/>
      <c r="S7498" s="97"/>
    </row>
    <row r="7499" spans="1:19" x14ac:dyDescent="0.25">
      <c r="A7499" s="89" t="s">
        <v>15560</v>
      </c>
      <c r="B7499" s="89" t="s">
        <v>15427</v>
      </c>
      <c r="C7499" s="89"/>
      <c r="D7499" s="89" t="s">
        <v>243</v>
      </c>
      <c r="E7499" s="94" t="s">
        <v>586</v>
      </c>
      <c r="F7499" s="95" t="s">
        <v>587</v>
      </c>
      <c r="G7499" s="89" t="s">
        <v>81</v>
      </c>
      <c r="H7499" s="89" t="s">
        <v>15561</v>
      </c>
      <c r="I7499" s="96">
        <v>1</v>
      </c>
      <c r="J7499" s="97">
        <v>1229848</v>
      </c>
      <c r="K7499" s="98">
        <f t="shared" si="3952"/>
        <v>6353.83</v>
      </c>
      <c r="L7499" s="99">
        <f t="shared" si="3953"/>
        <v>1.0815399999999999</v>
      </c>
      <c r="M7499" s="100">
        <f t="shared" si="3954"/>
        <v>1.0590999999999999</v>
      </c>
      <c r="N7499" s="101">
        <f t="shared" si="3955"/>
        <v>0.97811300000000001</v>
      </c>
      <c r="O7499" s="100">
        <f t="shared" si="3956"/>
        <v>1</v>
      </c>
      <c r="P7499" s="98">
        <f t="shared" si="3957"/>
        <v>7118.76</v>
      </c>
      <c r="Q7499" s="97">
        <f t="shared" si="3958"/>
        <v>1377907.19</v>
      </c>
      <c r="R7499" s="97"/>
      <c r="S7499" s="97"/>
    </row>
    <row r="7500" spans="1:19" ht="22.5" x14ac:dyDescent="0.25">
      <c r="A7500" s="89" t="s">
        <v>15562</v>
      </c>
      <c r="B7500" s="89" t="s">
        <v>15427</v>
      </c>
      <c r="C7500" s="89"/>
      <c r="D7500" s="89" t="s">
        <v>248</v>
      </c>
      <c r="E7500" s="94" t="s">
        <v>3069</v>
      </c>
      <c r="F7500" s="95" t="s">
        <v>15515</v>
      </c>
      <c r="G7500" s="89" t="s">
        <v>502</v>
      </c>
      <c r="H7500" s="89" t="s">
        <v>15563</v>
      </c>
      <c r="I7500" s="96">
        <v>1</v>
      </c>
      <c r="J7500" s="97">
        <v>444407</v>
      </c>
      <c r="K7500" s="98">
        <f t="shared" si="3952"/>
        <v>41040.910000000003</v>
      </c>
      <c r="L7500" s="99">
        <f t="shared" si="3953"/>
        <v>1.0815399999999999</v>
      </c>
      <c r="M7500" s="100">
        <f t="shared" si="3954"/>
        <v>1.0590999999999999</v>
      </c>
      <c r="N7500" s="101">
        <f t="shared" si="3955"/>
        <v>0.97811300000000001</v>
      </c>
      <c r="O7500" s="100">
        <f t="shared" si="3956"/>
        <v>1</v>
      </c>
      <c r="P7500" s="98">
        <f t="shared" si="3957"/>
        <v>45981.760000000002</v>
      </c>
      <c r="Q7500" s="97">
        <f t="shared" si="3958"/>
        <v>497908.43</v>
      </c>
      <c r="R7500" s="97"/>
      <c r="S7500" s="97"/>
    </row>
    <row r="7501" spans="1:19" ht="22.5" x14ac:dyDescent="0.25">
      <c r="A7501" s="89" t="s">
        <v>15564</v>
      </c>
      <c r="B7501" s="89" t="s">
        <v>15427</v>
      </c>
      <c r="C7501" s="89"/>
      <c r="D7501" s="89" t="s">
        <v>251</v>
      </c>
      <c r="E7501" s="94" t="s">
        <v>3073</v>
      </c>
      <c r="F7501" s="95" t="s">
        <v>15518</v>
      </c>
      <c r="G7501" s="89" t="s">
        <v>502</v>
      </c>
      <c r="H7501" s="89" t="s">
        <v>15565</v>
      </c>
      <c r="I7501" s="96">
        <v>1</v>
      </c>
      <c r="J7501" s="97">
        <v>700712</v>
      </c>
      <c r="K7501" s="98">
        <f t="shared" si="3952"/>
        <v>41032.04</v>
      </c>
      <c r="L7501" s="99">
        <f t="shared" si="3953"/>
        <v>1.0815399999999999</v>
      </c>
      <c r="M7501" s="100">
        <f t="shared" si="3954"/>
        <v>1.0590999999999999</v>
      </c>
      <c r="N7501" s="101">
        <f t="shared" si="3955"/>
        <v>0.97811300000000001</v>
      </c>
      <c r="O7501" s="100">
        <f t="shared" si="3956"/>
        <v>1</v>
      </c>
      <c r="P7501" s="98">
        <f t="shared" si="3957"/>
        <v>45971.82</v>
      </c>
      <c r="Q7501" s="97">
        <f t="shared" si="3958"/>
        <v>785069.5</v>
      </c>
      <c r="R7501" s="97"/>
      <c r="S7501" s="97"/>
    </row>
    <row r="7502" spans="1:19" ht="22.5" x14ac:dyDescent="0.25">
      <c r="A7502" s="89" t="s">
        <v>15566</v>
      </c>
      <c r="B7502" s="89" t="s">
        <v>15427</v>
      </c>
      <c r="C7502" s="89"/>
      <c r="D7502" s="89" t="s">
        <v>254</v>
      </c>
      <c r="E7502" s="94" t="s">
        <v>734</v>
      </c>
      <c r="F7502" s="95" t="s">
        <v>735</v>
      </c>
      <c r="G7502" s="89" t="s">
        <v>502</v>
      </c>
      <c r="H7502" s="89" t="s">
        <v>15567</v>
      </c>
      <c r="I7502" s="96">
        <v>1</v>
      </c>
      <c r="J7502" s="97">
        <v>22731</v>
      </c>
      <c r="K7502" s="98">
        <f t="shared" si="3952"/>
        <v>41040.32</v>
      </c>
      <c r="L7502" s="99">
        <f t="shared" si="3953"/>
        <v>1.0815399999999999</v>
      </c>
      <c r="M7502" s="100">
        <f t="shared" si="3954"/>
        <v>1.0590999999999999</v>
      </c>
      <c r="N7502" s="101">
        <f t="shared" si="3955"/>
        <v>0.97811300000000001</v>
      </c>
      <c r="O7502" s="100">
        <f t="shared" si="3956"/>
        <v>1</v>
      </c>
      <c r="P7502" s="98">
        <f t="shared" si="3957"/>
        <v>45981.1</v>
      </c>
      <c r="Q7502" s="97">
        <f t="shared" si="3958"/>
        <v>25467.55</v>
      </c>
      <c r="R7502" s="97"/>
      <c r="S7502" s="97"/>
    </row>
    <row r="7503" spans="1:19" x14ac:dyDescent="0.25">
      <c r="A7503" s="89" t="s">
        <v>15568</v>
      </c>
      <c r="B7503" s="89" t="s">
        <v>15427</v>
      </c>
      <c r="C7503" s="89"/>
      <c r="D7503" s="89" t="s">
        <v>256</v>
      </c>
      <c r="E7503" s="94" t="s">
        <v>781</v>
      </c>
      <c r="F7503" s="95" t="s">
        <v>5166</v>
      </c>
      <c r="G7503" s="89" t="s">
        <v>502</v>
      </c>
      <c r="H7503" s="89" t="s">
        <v>15542</v>
      </c>
      <c r="I7503" s="96">
        <v>1</v>
      </c>
      <c r="J7503" s="97">
        <v>30343</v>
      </c>
      <c r="K7503" s="98">
        <f t="shared" si="3952"/>
        <v>44246.61</v>
      </c>
      <c r="L7503" s="99">
        <f t="shared" si="3953"/>
        <v>1.0815399999999999</v>
      </c>
      <c r="M7503" s="100">
        <f t="shared" si="3954"/>
        <v>1.0590999999999999</v>
      </c>
      <c r="N7503" s="101">
        <f t="shared" si="3955"/>
        <v>0.97811300000000001</v>
      </c>
      <c r="O7503" s="100">
        <f t="shared" si="3956"/>
        <v>1</v>
      </c>
      <c r="P7503" s="98">
        <f t="shared" si="3957"/>
        <v>49573.39</v>
      </c>
      <c r="Q7503" s="97">
        <f t="shared" si="3958"/>
        <v>33995.94</v>
      </c>
      <c r="R7503" s="97"/>
      <c r="S7503" s="97"/>
    </row>
    <row r="7504" spans="1:19" ht="22.5" x14ac:dyDescent="0.25">
      <c r="A7504" s="89" t="s">
        <v>15569</v>
      </c>
      <c r="B7504" s="89" t="s">
        <v>15427</v>
      </c>
      <c r="C7504" s="89"/>
      <c r="D7504" s="89" t="s">
        <v>260</v>
      </c>
      <c r="E7504" s="94" t="s">
        <v>742</v>
      </c>
      <c r="F7504" s="95" t="s">
        <v>15460</v>
      </c>
      <c r="G7504" s="89" t="s">
        <v>502</v>
      </c>
      <c r="H7504" s="89" t="s">
        <v>15570</v>
      </c>
      <c r="I7504" s="96">
        <v>1</v>
      </c>
      <c r="J7504" s="97">
        <v>17981</v>
      </c>
      <c r="K7504" s="98">
        <f t="shared" si="3952"/>
        <v>41098.49</v>
      </c>
      <c r="L7504" s="99">
        <f t="shared" si="3953"/>
        <v>1.0815399999999999</v>
      </c>
      <c r="M7504" s="100">
        <f t="shared" si="3954"/>
        <v>1.0590999999999999</v>
      </c>
      <c r="N7504" s="101">
        <f t="shared" si="3955"/>
        <v>0.97811300000000001</v>
      </c>
      <c r="O7504" s="100">
        <f t="shared" si="3956"/>
        <v>1</v>
      </c>
      <c r="P7504" s="98">
        <f t="shared" si="3957"/>
        <v>46046.27</v>
      </c>
      <c r="Q7504" s="97">
        <f t="shared" si="3958"/>
        <v>20145.7</v>
      </c>
      <c r="R7504" s="97"/>
      <c r="S7504" s="97"/>
    </row>
    <row r="7505" spans="1:19" x14ac:dyDescent="0.25">
      <c r="A7505" s="89"/>
      <c r="B7505" s="90"/>
      <c r="C7505" s="90"/>
      <c r="D7505" s="91"/>
      <c r="E7505" s="92"/>
      <c r="F7505" s="92" t="s">
        <v>15495</v>
      </c>
      <c r="G7505" s="91"/>
      <c r="H7505" s="91"/>
      <c r="I7505" s="93">
        <v>1</v>
      </c>
      <c r="J7505" s="91"/>
      <c r="K7505" s="98"/>
      <c r="L7505" s="99"/>
      <c r="M7505" s="100"/>
      <c r="N7505" s="101"/>
      <c r="O7505" s="100"/>
      <c r="P7505" s="98"/>
      <c r="Q7505" s="91"/>
      <c r="R7505" s="91"/>
      <c r="S7505" s="91"/>
    </row>
    <row r="7506" spans="1:19" x14ac:dyDescent="0.25">
      <c r="A7506" s="89" t="s">
        <v>15571</v>
      </c>
      <c r="B7506" s="89" t="s">
        <v>15427</v>
      </c>
      <c r="C7506" s="89"/>
      <c r="D7506" s="89" t="s">
        <v>263</v>
      </c>
      <c r="E7506" s="94" t="s">
        <v>6576</v>
      </c>
      <c r="F7506" s="95" t="s">
        <v>6577</v>
      </c>
      <c r="G7506" s="89" t="s">
        <v>110</v>
      </c>
      <c r="H7506" s="89" t="s">
        <v>15572</v>
      </c>
      <c r="I7506" s="96">
        <v>1</v>
      </c>
      <c r="J7506" s="97">
        <v>71840</v>
      </c>
      <c r="K7506" s="98">
        <f>J7506/H7506</f>
        <v>65751.42</v>
      </c>
      <c r="L7506" s="99">
        <f>$L$8</f>
        <v>1.0815399999999999</v>
      </c>
      <c r="M7506" s="100">
        <f>$M$8</f>
        <v>1.0590999999999999</v>
      </c>
      <c r="N7506" s="101">
        <f>$N$8</f>
        <v>0.97811300000000001</v>
      </c>
      <c r="O7506" s="100">
        <f>$O$8</f>
        <v>1</v>
      </c>
      <c r="P7506" s="98">
        <f>K7506*L7506*M7506*N7506*O7506</f>
        <v>73667.13</v>
      </c>
      <c r="Q7506" s="97">
        <f>H7506*P7506</f>
        <v>80488.710000000006</v>
      </c>
      <c r="R7506" s="97"/>
      <c r="S7506" s="97"/>
    </row>
    <row r="7507" spans="1:19" ht="22.5" x14ac:dyDescent="0.25">
      <c r="A7507" s="89" t="s">
        <v>15573</v>
      </c>
      <c r="B7507" s="89" t="s">
        <v>15427</v>
      </c>
      <c r="C7507" s="89"/>
      <c r="D7507" s="89" t="s">
        <v>265</v>
      </c>
      <c r="E7507" s="94" t="s">
        <v>15466</v>
      </c>
      <c r="F7507" s="95" t="s">
        <v>15467</v>
      </c>
      <c r="G7507" s="89" t="s">
        <v>110</v>
      </c>
      <c r="H7507" s="89" t="s">
        <v>15572</v>
      </c>
      <c r="I7507" s="96">
        <v>1</v>
      </c>
      <c r="J7507" s="97">
        <v>9061</v>
      </c>
      <c r="K7507" s="98">
        <f>J7507/H7507</f>
        <v>8293.06</v>
      </c>
      <c r="L7507" s="99">
        <f>$L$8</f>
        <v>1.0815399999999999</v>
      </c>
      <c r="M7507" s="100">
        <f>$M$8</f>
        <v>1.0590999999999999</v>
      </c>
      <c r="N7507" s="101">
        <f>$N$8</f>
        <v>0.97811300000000001</v>
      </c>
      <c r="O7507" s="100">
        <f>$O$8</f>
        <v>1</v>
      </c>
      <c r="P7507" s="98">
        <f>K7507*L7507*M7507*N7507*O7507</f>
        <v>9291.4500000000007</v>
      </c>
      <c r="Q7507" s="97">
        <f>H7507*P7507</f>
        <v>10151.84</v>
      </c>
      <c r="R7507" s="97"/>
      <c r="S7507" s="97"/>
    </row>
    <row r="7508" spans="1:19" x14ac:dyDescent="0.25">
      <c r="A7508" s="89" t="s">
        <v>15574</v>
      </c>
      <c r="B7508" s="89" t="s">
        <v>15427</v>
      </c>
      <c r="C7508" s="89"/>
      <c r="D7508" s="89" t="s">
        <v>266</v>
      </c>
      <c r="E7508" s="94" t="s">
        <v>15469</v>
      </c>
      <c r="F7508" s="95" t="s">
        <v>15470</v>
      </c>
      <c r="G7508" s="89" t="s">
        <v>518</v>
      </c>
      <c r="H7508" s="89" t="s">
        <v>15575</v>
      </c>
      <c r="I7508" s="96">
        <v>1</v>
      </c>
      <c r="J7508" s="97">
        <v>5470</v>
      </c>
      <c r="K7508" s="98">
        <f>J7508/H7508</f>
        <v>131.81</v>
      </c>
      <c r="L7508" s="99">
        <f>$L$8</f>
        <v>1.0815399999999999</v>
      </c>
      <c r="M7508" s="100">
        <f>$M$8</f>
        <v>1.0590999999999999</v>
      </c>
      <c r="N7508" s="101">
        <f>$N$8</f>
        <v>0.97811300000000001</v>
      </c>
      <c r="O7508" s="100">
        <f>$O$8</f>
        <v>1</v>
      </c>
      <c r="P7508" s="98">
        <f>K7508*L7508*M7508*N7508*O7508</f>
        <v>147.68</v>
      </c>
      <c r="Q7508" s="97">
        <f>H7508*P7508</f>
        <v>6128.72</v>
      </c>
      <c r="R7508" s="97"/>
      <c r="S7508" s="97"/>
    </row>
    <row r="7509" spans="1:19" x14ac:dyDescent="0.25">
      <c r="A7509" s="89" t="s">
        <v>15576</v>
      </c>
      <c r="B7509" s="89" t="s">
        <v>15427</v>
      </c>
      <c r="C7509" s="89"/>
      <c r="D7509" s="89" t="s">
        <v>267</v>
      </c>
      <c r="E7509" s="94" t="s">
        <v>8294</v>
      </c>
      <c r="F7509" s="95" t="s">
        <v>8295</v>
      </c>
      <c r="G7509" s="89" t="s">
        <v>518</v>
      </c>
      <c r="H7509" s="89" t="s">
        <v>15577</v>
      </c>
      <c r="I7509" s="96">
        <v>1</v>
      </c>
      <c r="J7509" s="97">
        <v>2461</v>
      </c>
      <c r="K7509" s="98">
        <f>J7509/H7509</f>
        <v>173.31</v>
      </c>
      <c r="L7509" s="99">
        <f>$L$8</f>
        <v>1.0815399999999999</v>
      </c>
      <c r="M7509" s="100">
        <f>$M$8</f>
        <v>1.0590999999999999</v>
      </c>
      <c r="N7509" s="101">
        <f>$N$8</f>
        <v>0.97811300000000001</v>
      </c>
      <c r="O7509" s="100">
        <f>$O$8</f>
        <v>1</v>
      </c>
      <c r="P7509" s="98">
        <f>K7509*L7509*M7509*N7509*O7509</f>
        <v>194.17</v>
      </c>
      <c r="Q7509" s="97">
        <f>H7509*P7509</f>
        <v>2757.21</v>
      </c>
      <c r="R7509" s="97"/>
      <c r="S7509" s="97"/>
    </row>
    <row r="7510" spans="1:19" ht="22.5" x14ac:dyDescent="0.25">
      <c r="A7510" s="89" t="s">
        <v>15578</v>
      </c>
      <c r="B7510" s="89" t="s">
        <v>15427</v>
      </c>
      <c r="C7510" s="89"/>
      <c r="D7510" s="89" t="s">
        <v>184</v>
      </c>
      <c r="E7510" s="94" t="s">
        <v>15350</v>
      </c>
      <c r="F7510" s="95" t="s">
        <v>15351</v>
      </c>
      <c r="G7510" s="89" t="s">
        <v>110</v>
      </c>
      <c r="H7510" s="89" t="s">
        <v>15579</v>
      </c>
      <c r="I7510" s="96">
        <v>1</v>
      </c>
      <c r="J7510" s="97">
        <v>37895</v>
      </c>
      <c r="K7510" s="98">
        <f>J7510/H7510</f>
        <v>136657.04999999999</v>
      </c>
      <c r="L7510" s="99">
        <f>$L$8</f>
        <v>1.0815399999999999</v>
      </c>
      <c r="M7510" s="100">
        <f>$M$8</f>
        <v>1.0590999999999999</v>
      </c>
      <c r="N7510" s="101">
        <f>$N$8</f>
        <v>0.97811300000000001</v>
      </c>
      <c r="O7510" s="100">
        <f>$O$8</f>
        <v>1</v>
      </c>
      <c r="P7510" s="98">
        <f>K7510*L7510*M7510*N7510*O7510</f>
        <v>153108.97</v>
      </c>
      <c r="Q7510" s="97">
        <f>H7510*P7510</f>
        <v>42457.120000000003</v>
      </c>
      <c r="R7510" s="97"/>
      <c r="S7510" s="97"/>
    </row>
    <row r="7511" spans="1:19" x14ac:dyDescent="0.25">
      <c r="A7511" s="89"/>
      <c r="B7511" s="90"/>
      <c r="C7511" s="90"/>
      <c r="D7511" s="91"/>
      <c r="E7511" s="92"/>
      <c r="F7511" s="92" t="s">
        <v>15580</v>
      </c>
      <c r="G7511" s="91"/>
      <c r="H7511" s="91"/>
      <c r="I7511" s="93">
        <v>1</v>
      </c>
      <c r="J7511" s="91"/>
      <c r="K7511" s="98"/>
      <c r="L7511" s="99"/>
      <c r="M7511" s="100"/>
      <c r="N7511" s="101"/>
      <c r="O7511" s="100"/>
      <c r="P7511" s="98"/>
      <c r="Q7511" s="91"/>
      <c r="R7511" s="91"/>
      <c r="S7511" s="91"/>
    </row>
    <row r="7512" spans="1:19" x14ac:dyDescent="0.25">
      <c r="A7512" s="89" t="s">
        <v>15581</v>
      </c>
      <c r="B7512" s="89" t="s">
        <v>15427</v>
      </c>
      <c r="C7512" s="89"/>
      <c r="D7512" s="89" t="s">
        <v>276</v>
      </c>
      <c r="E7512" s="94" t="s">
        <v>570</v>
      </c>
      <c r="F7512" s="95" t="s">
        <v>571</v>
      </c>
      <c r="G7512" s="89" t="s">
        <v>51</v>
      </c>
      <c r="H7512" s="89" t="s">
        <v>13563</v>
      </c>
      <c r="I7512" s="96">
        <v>1</v>
      </c>
      <c r="J7512" s="97">
        <v>5974</v>
      </c>
      <c r="K7512" s="98">
        <f t="shared" ref="K7512:K7519" si="3959">J7512/H7512</f>
        <v>157210.53</v>
      </c>
      <c r="L7512" s="99">
        <f t="shared" ref="L7512:L7519" si="3960">$L$8</f>
        <v>1.0815399999999999</v>
      </c>
      <c r="M7512" s="100">
        <f t="shared" ref="M7512:M7519" si="3961">$M$8</f>
        <v>1.0590999999999999</v>
      </c>
      <c r="N7512" s="101">
        <f t="shared" ref="N7512:N7519" si="3962">$N$8</f>
        <v>0.97811300000000001</v>
      </c>
      <c r="O7512" s="100">
        <f t="shared" ref="O7512:O7519" si="3963">$O$8</f>
        <v>1</v>
      </c>
      <c r="P7512" s="98">
        <f t="shared" ref="P7512:P7519" si="3964">K7512*L7512*M7512*N7512*O7512</f>
        <v>176136.85</v>
      </c>
      <c r="Q7512" s="97">
        <f t="shared" ref="Q7512:Q7519" si="3965">H7512*P7512</f>
        <v>6693.2</v>
      </c>
      <c r="R7512" s="97"/>
      <c r="S7512" s="97"/>
    </row>
    <row r="7513" spans="1:19" x14ac:dyDescent="0.25">
      <c r="A7513" s="89" t="s">
        <v>15582</v>
      </c>
      <c r="B7513" s="89" t="s">
        <v>15427</v>
      </c>
      <c r="C7513" s="89"/>
      <c r="D7513" s="89" t="s">
        <v>278</v>
      </c>
      <c r="E7513" s="94" t="s">
        <v>574</v>
      </c>
      <c r="F7513" s="95" t="s">
        <v>575</v>
      </c>
      <c r="G7513" s="89" t="s">
        <v>81</v>
      </c>
      <c r="H7513" s="89" t="s">
        <v>15583</v>
      </c>
      <c r="I7513" s="96">
        <v>1</v>
      </c>
      <c r="J7513" s="97">
        <v>18258</v>
      </c>
      <c r="K7513" s="98">
        <f t="shared" si="3959"/>
        <v>4710.53</v>
      </c>
      <c r="L7513" s="99">
        <f t="shared" si="3960"/>
        <v>1.0815399999999999</v>
      </c>
      <c r="M7513" s="100">
        <f t="shared" si="3961"/>
        <v>1.0590999999999999</v>
      </c>
      <c r="N7513" s="101">
        <f t="shared" si="3962"/>
        <v>0.97811300000000001</v>
      </c>
      <c r="O7513" s="100">
        <f t="shared" si="3963"/>
        <v>1</v>
      </c>
      <c r="P7513" s="98">
        <f t="shared" si="3964"/>
        <v>5277.62</v>
      </c>
      <c r="Q7513" s="97">
        <f t="shared" si="3965"/>
        <v>20456.060000000001</v>
      </c>
      <c r="R7513" s="97"/>
      <c r="S7513" s="97"/>
    </row>
    <row r="7514" spans="1:19" ht="22.5" x14ac:dyDescent="0.25">
      <c r="A7514" s="89" t="s">
        <v>15584</v>
      </c>
      <c r="B7514" s="89" t="s">
        <v>15427</v>
      </c>
      <c r="C7514" s="89"/>
      <c r="D7514" s="89" t="s">
        <v>283</v>
      </c>
      <c r="E7514" s="94" t="s">
        <v>15482</v>
      </c>
      <c r="F7514" s="95" t="s">
        <v>15483</v>
      </c>
      <c r="G7514" s="89" t="s">
        <v>51</v>
      </c>
      <c r="H7514" s="89" t="s">
        <v>13049</v>
      </c>
      <c r="I7514" s="96">
        <v>1</v>
      </c>
      <c r="J7514" s="97">
        <v>552982</v>
      </c>
      <c r="K7514" s="98">
        <f t="shared" si="3959"/>
        <v>991007.17</v>
      </c>
      <c r="L7514" s="99">
        <f t="shared" si="3960"/>
        <v>1.0815399999999999</v>
      </c>
      <c r="M7514" s="100">
        <f t="shared" si="3961"/>
        <v>1.0590999999999999</v>
      </c>
      <c r="N7514" s="101">
        <f t="shared" si="3962"/>
        <v>0.97811300000000001</v>
      </c>
      <c r="O7514" s="100">
        <f t="shared" si="3963"/>
        <v>1</v>
      </c>
      <c r="P7514" s="98">
        <f t="shared" si="3964"/>
        <v>1110312.8899999999</v>
      </c>
      <c r="Q7514" s="97">
        <f t="shared" si="3965"/>
        <v>619554.59</v>
      </c>
      <c r="R7514" s="97"/>
      <c r="S7514" s="97"/>
    </row>
    <row r="7515" spans="1:19" x14ac:dyDescent="0.25">
      <c r="A7515" s="89" t="s">
        <v>15585</v>
      </c>
      <c r="B7515" s="89" t="s">
        <v>15427</v>
      </c>
      <c r="C7515" s="89"/>
      <c r="D7515" s="89" t="s">
        <v>286</v>
      </c>
      <c r="E7515" s="94" t="s">
        <v>586</v>
      </c>
      <c r="F7515" s="95" t="s">
        <v>587</v>
      </c>
      <c r="G7515" s="89" t="s">
        <v>81</v>
      </c>
      <c r="H7515" s="89" t="s">
        <v>15586</v>
      </c>
      <c r="I7515" s="96">
        <v>1</v>
      </c>
      <c r="J7515" s="97">
        <v>359881</v>
      </c>
      <c r="K7515" s="98">
        <f t="shared" si="3959"/>
        <v>6353.83</v>
      </c>
      <c r="L7515" s="99">
        <f t="shared" si="3960"/>
        <v>1.0815399999999999</v>
      </c>
      <c r="M7515" s="100">
        <f t="shared" si="3961"/>
        <v>1.0590999999999999</v>
      </c>
      <c r="N7515" s="101">
        <f t="shared" si="3962"/>
        <v>0.97811300000000001</v>
      </c>
      <c r="O7515" s="100">
        <f t="shared" si="3963"/>
        <v>1</v>
      </c>
      <c r="P7515" s="98">
        <f t="shared" si="3964"/>
        <v>7118.76</v>
      </c>
      <c r="Q7515" s="97">
        <f t="shared" si="3965"/>
        <v>403206.57</v>
      </c>
      <c r="R7515" s="97"/>
      <c r="S7515" s="97"/>
    </row>
    <row r="7516" spans="1:19" ht="22.5" x14ac:dyDescent="0.25">
      <c r="A7516" s="89" t="s">
        <v>15587</v>
      </c>
      <c r="B7516" s="89" t="s">
        <v>15427</v>
      </c>
      <c r="C7516" s="89"/>
      <c r="D7516" s="89" t="s">
        <v>288</v>
      </c>
      <c r="E7516" s="94" t="s">
        <v>742</v>
      </c>
      <c r="F7516" s="95" t="s">
        <v>743</v>
      </c>
      <c r="G7516" s="89" t="s">
        <v>502</v>
      </c>
      <c r="H7516" s="89" t="s">
        <v>15588</v>
      </c>
      <c r="I7516" s="96">
        <v>1</v>
      </c>
      <c r="J7516" s="97">
        <v>98188</v>
      </c>
      <c r="K7516" s="98">
        <f t="shared" si="3959"/>
        <v>41099.01</v>
      </c>
      <c r="L7516" s="99">
        <f t="shared" si="3960"/>
        <v>1.0815399999999999</v>
      </c>
      <c r="M7516" s="100">
        <f t="shared" si="3961"/>
        <v>1.0590999999999999</v>
      </c>
      <c r="N7516" s="101">
        <f t="shared" si="3962"/>
        <v>0.97811300000000001</v>
      </c>
      <c r="O7516" s="100">
        <f t="shared" si="3963"/>
        <v>1</v>
      </c>
      <c r="P7516" s="98">
        <f t="shared" si="3964"/>
        <v>46046.85</v>
      </c>
      <c r="Q7516" s="97">
        <f t="shared" si="3965"/>
        <v>110008.69</v>
      </c>
      <c r="R7516" s="97"/>
      <c r="S7516" s="97"/>
    </row>
    <row r="7517" spans="1:19" ht="22.5" x14ac:dyDescent="0.25">
      <c r="A7517" s="89" t="s">
        <v>15589</v>
      </c>
      <c r="B7517" s="89" t="s">
        <v>15427</v>
      </c>
      <c r="C7517" s="89"/>
      <c r="D7517" s="89" t="s">
        <v>289</v>
      </c>
      <c r="E7517" s="94" t="s">
        <v>734</v>
      </c>
      <c r="F7517" s="95" t="s">
        <v>735</v>
      </c>
      <c r="G7517" s="89" t="s">
        <v>502</v>
      </c>
      <c r="H7517" s="89" t="s">
        <v>15590</v>
      </c>
      <c r="I7517" s="96">
        <v>1</v>
      </c>
      <c r="J7517" s="97">
        <v>140257</v>
      </c>
      <c r="K7517" s="98">
        <f t="shared" si="3959"/>
        <v>41040.94</v>
      </c>
      <c r="L7517" s="99">
        <f t="shared" si="3960"/>
        <v>1.0815399999999999</v>
      </c>
      <c r="M7517" s="100">
        <f t="shared" si="3961"/>
        <v>1.0590999999999999</v>
      </c>
      <c r="N7517" s="101">
        <f t="shared" si="3962"/>
        <v>0.97811300000000001</v>
      </c>
      <c r="O7517" s="100">
        <f t="shared" si="3963"/>
        <v>1</v>
      </c>
      <c r="P7517" s="98">
        <f t="shared" si="3964"/>
        <v>45981.79</v>
      </c>
      <c r="Q7517" s="97">
        <f t="shared" si="3965"/>
        <v>157142.31</v>
      </c>
      <c r="R7517" s="97"/>
      <c r="S7517" s="97"/>
    </row>
    <row r="7518" spans="1:19" x14ac:dyDescent="0.25">
      <c r="A7518" s="89" t="s">
        <v>15591</v>
      </c>
      <c r="B7518" s="89" t="s">
        <v>15427</v>
      </c>
      <c r="C7518" s="89"/>
      <c r="D7518" s="89" t="s">
        <v>291</v>
      </c>
      <c r="E7518" s="94" t="s">
        <v>781</v>
      </c>
      <c r="F7518" s="95" t="s">
        <v>5166</v>
      </c>
      <c r="G7518" s="89" t="s">
        <v>502</v>
      </c>
      <c r="H7518" s="89" t="s">
        <v>15592</v>
      </c>
      <c r="I7518" s="96">
        <v>1</v>
      </c>
      <c r="J7518" s="97">
        <v>4495</v>
      </c>
      <c r="K7518" s="98">
        <f t="shared" si="3959"/>
        <v>44242.13</v>
      </c>
      <c r="L7518" s="99">
        <f t="shared" si="3960"/>
        <v>1.0815399999999999</v>
      </c>
      <c r="M7518" s="100">
        <f t="shared" si="3961"/>
        <v>1.0590999999999999</v>
      </c>
      <c r="N7518" s="101">
        <f t="shared" si="3962"/>
        <v>0.97811300000000001</v>
      </c>
      <c r="O7518" s="100">
        <f t="shared" si="3963"/>
        <v>1</v>
      </c>
      <c r="P7518" s="98">
        <f t="shared" si="3964"/>
        <v>49568.37</v>
      </c>
      <c r="Q7518" s="97">
        <f t="shared" si="3965"/>
        <v>5036.1499999999996</v>
      </c>
      <c r="R7518" s="97"/>
      <c r="S7518" s="97"/>
    </row>
    <row r="7519" spans="1:19" ht="22.5" x14ac:dyDescent="0.25">
      <c r="A7519" s="89" t="s">
        <v>15593</v>
      </c>
      <c r="B7519" s="89" t="s">
        <v>15427</v>
      </c>
      <c r="C7519" s="89"/>
      <c r="D7519" s="89" t="s">
        <v>293</v>
      </c>
      <c r="E7519" s="94" t="s">
        <v>742</v>
      </c>
      <c r="F7519" s="95" t="s">
        <v>15460</v>
      </c>
      <c r="G7519" s="89" t="s">
        <v>502</v>
      </c>
      <c r="H7519" s="89" t="s">
        <v>15594</v>
      </c>
      <c r="I7519" s="96">
        <v>1</v>
      </c>
      <c r="J7519" s="97">
        <v>7815</v>
      </c>
      <c r="K7519" s="98">
        <f t="shared" si="3959"/>
        <v>41101.29</v>
      </c>
      <c r="L7519" s="99">
        <f t="shared" si="3960"/>
        <v>1.0815399999999999</v>
      </c>
      <c r="M7519" s="100">
        <f t="shared" si="3961"/>
        <v>1.0590999999999999</v>
      </c>
      <c r="N7519" s="101">
        <f t="shared" si="3962"/>
        <v>0.97811300000000001</v>
      </c>
      <c r="O7519" s="100">
        <f t="shared" si="3963"/>
        <v>1</v>
      </c>
      <c r="P7519" s="98">
        <f t="shared" si="3964"/>
        <v>46049.41</v>
      </c>
      <c r="Q7519" s="97">
        <f t="shared" si="3965"/>
        <v>8755.83</v>
      </c>
      <c r="R7519" s="97"/>
      <c r="S7519" s="97"/>
    </row>
    <row r="7520" spans="1:19" x14ac:dyDescent="0.25">
      <c r="A7520" s="89"/>
      <c r="B7520" s="90"/>
      <c r="C7520" s="90"/>
      <c r="D7520" s="91"/>
      <c r="E7520" s="92"/>
      <c r="F7520" s="92" t="s">
        <v>15595</v>
      </c>
      <c r="G7520" s="91"/>
      <c r="H7520" s="91"/>
      <c r="I7520" s="93">
        <v>1</v>
      </c>
      <c r="J7520" s="91"/>
      <c r="K7520" s="98"/>
      <c r="L7520" s="99"/>
      <c r="M7520" s="100"/>
      <c r="N7520" s="101"/>
      <c r="O7520" s="100"/>
      <c r="P7520" s="98"/>
      <c r="Q7520" s="91"/>
      <c r="R7520" s="91"/>
      <c r="S7520" s="91"/>
    </row>
    <row r="7521" spans="1:19" x14ac:dyDescent="0.25">
      <c r="A7521" s="89" t="s">
        <v>15596</v>
      </c>
      <c r="B7521" s="89" t="s">
        <v>15427</v>
      </c>
      <c r="C7521" s="89"/>
      <c r="D7521" s="89" t="s">
        <v>295</v>
      </c>
      <c r="E7521" s="94" t="s">
        <v>6576</v>
      </c>
      <c r="F7521" s="95" t="s">
        <v>6577</v>
      </c>
      <c r="G7521" s="89" t="s">
        <v>110</v>
      </c>
      <c r="H7521" s="89" t="s">
        <v>15597</v>
      </c>
      <c r="I7521" s="96">
        <v>1</v>
      </c>
      <c r="J7521" s="97">
        <v>38210</v>
      </c>
      <c r="K7521" s="98">
        <f>J7521/H7521</f>
        <v>65754.600000000006</v>
      </c>
      <c r="L7521" s="99">
        <f>$L$8</f>
        <v>1.0815399999999999</v>
      </c>
      <c r="M7521" s="100">
        <f>$M$8</f>
        <v>1.0590999999999999</v>
      </c>
      <c r="N7521" s="101">
        <f>$N$8</f>
        <v>0.97811300000000001</v>
      </c>
      <c r="O7521" s="100">
        <f>$O$8</f>
        <v>1</v>
      </c>
      <c r="P7521" s="98">
        <f>K7521*L7521*M7521*N7521*O7521</f>
        <v>73670.69</v>
      </c>
      <c r="Q7521" s="97">
        <f>H7521*P7521</f>
        <v>42810.04</v>
      </c>
      <c r="R7521" s="97"/>
      <c r="S7521" s="97"/>
    </row>
    <row r="7522" spans="1:19" ht="22.5" x14ac:dyDescent="0.25">
      <c r="A7522" s="89" t="s">
        <v>15598</v>
      </c>
      <c r="B7522" s="89" t="s">
        <v>15427</v>
      </c>
      <c r="C7522" s="89"/>
      <c r="D7522" s="89" t="s">
        <v>297</v>
      </c>
      <c r="E7522" s="94" t="s">
        <v>15466</v>
      </c>
      <c r="F7522" s="95" t="s">
        <v>15467</v>
      </c>
      <c r="G7522" s="89" t="s">
        <v>110</v>
      </c>
      <c r="H7522" s="89" t="s">
        <v>15597</v>
      </c>
      <c r="I7522" s="96">
        <v>1</v>
      </c>
      <c r="J7522" s="97">
        <v>4820</v>
      </c>
      <c r="K7522" s="98">
        <f>J7522/H7522</f>
        <v>8294.61</v>
      </c>
      <c r="L7522" s="99">
        <f>$L$8</f>
        <v>1.0815399999999999</v>
      </c>
      <c r="M7522" s="100">
        <f>$M$8</f>
        <v>1.0590999999999999</v>
      </c>
      <c r="N7522" s="101">
        <f>$N$8</f>
        <v>0.97811300000000001</v>
      </c>
      <c r="O7522" s="100">
        <f>$O$8</f>
        <v>1</v>
      </c>
      <c r="P7522" s="98">
        <f>K7522*L7522*M7522*N7522*O7522</f>
        <v>9293.18</v>
      </c>
      <c r="Q7522" s="97">
        <f>H7522*P7522</f>
        <v>5400.27</v>
      </c>
      <c r="R7522" s="97"/>
      <c r="S7522" s="97"/>
    </row>
    <row r="7523" spans="1:19" x14ac:dyDescent="0.25">
      <c r="A7523" s="89" t="s">
        <v>15599</v>
      </c>
      <c r="B7523" s="89" t="s">
        <v>15427</v>
      </c>
      <c r="C7523" s="89"/>
      <c r="D7523" s="89" t="s">
        <v>309</v>
      </c>
      <c r="E7523" s="94" t="s">
        <v>15469</v>
      </c>
      <c r="F7523" s="95" t="s">
        <v>15470</v>
      </c>
      <c r="G7523" s="89" t="s">
        <v>518</v>
      </c>
      <c r="H7523" s="89" t="s">
        <v>15600</v>
      </c>
      <c r="I7523" s="96">
        <v>1</v>
      </c>
      <c r="J7523" s="97">
        <v>2910</v>
      </c>
      <c r="K7523" s="98">
        <f>J7523/H7523</f>
        <v>131.79</v>
      </c>
      <c r="L7523" s="99">
        <f>$L$8</f>
        <v>1.0815399999999999</v>
      </c>
      <c r="M7523" s="100">
        <f>$M$8</f>
        <v>1.0590999999999999</v>
      </c>
      <c r="N7523" s="101">
        <f>$N$8</f>
        <v>0.97811300000000001</v>
      </c>
      <c r="O7523" s="100">
        <f>$O$8</f>
        <v>1</v>
      </c>
      <c r="P7523" s="98">
        <f>K7523*L7523*M7523*N7523*O7523</f>
        <v>147.66</v>
      </c>
      <c r="Q7523" s="97">
        <f>H7523*P7523</f>
        <v>3260.33</v>
      </c>
      <c r="R7523" s="97"/>
      <c r="S7523" s="97"/>
    </row>
    <row r="7524" spans="1:19" x14ac:dyDescent="0.25">
      <c r="A7524" s="89" t="s">
        <v>15601</v>
      </c>
      <c r="B7524" s="89" t="s">
        <v>15427</v>
      </c>
      <c r="C7524" s="89"/>
      <c r="D7524" s="89" t="s">
        <v>311</v>
      </c>
      <c r="E7524" s="94" t="s">
        <v>8294</v>
      </c>
      <c r="F7524" s="95" t="s">
        <v>8295</v>
      </c>
      <c r="G7524" s="89" t="s">
        <v>518</v>
      </c>
      <c r="H7524" s="89" t="s">
        <v>15602</v>
      </c>
      <c r="I7524" s="96">
        <v>1</v>
      </c>
      <c r="J7524" s="97">
        <v>1308</v>
      </c>
      <c r="K7524" s="98">
        <f>J7524/H7524</f>
        <v>173.25</v>
      </c>
      <c r="L7524" s="99">
        <f>$L$8</f>
        <v>1.0815399999999999</v>
      </c>
      <c r="M7524" s="100">
        <f>$M$8</f>
        <v>1.0590999999999999</v>
      </c>
      <c r="N7524" s="101">
        <f>$N$8</f>
        <v>0.97811300000000001</v>
      </c>
      <c r="O7524" s="100">
        <f>$O$8</f>
        <v>1</v>
      </c>
      <c r="P7524" s="98">
        <f>K7524*L7524*M7524*N7524*O7524</f>
        <v>194.11</v>
      </c>
      <c r="Q7524" s="97">
        <f>H7524*P7524</f>
        <v>1465.53</v>
      </c>
      <c r="R7524" s="97"/>
      <c r="S7524" s="97"/>
    </row>
    <row r="7525" spans="1:19" ht="22.5" x14ac:dyDescent="0.25">
      <c r="A7525" s="89" t="s">
        <v>15603</v>
      </c>
      <c r="B7525" s="89" t="s">
        <v>15427</v>
      </c>
      <c r="C7525" s="89"/>
      <c r="D7525" s="89" t="s">
        <v>218</v>
      </c>
      <c r="E7525" s="94" t="s">
        <v>15350</v>
      </c>
      <c r="F7525" s="95" t="s">
        <v>15351</v>
      </c>
      <c r="G7525" s="89" t="s">
        <v>110</v>
      </c>
      <c r="H7525" s="89" t="s">
        <v>15604</v>
      </c>
      <c r="I7525" s="96">
        <v>1</v>
      </c>
      <c r="J7525" s="97">
        <v>22652</v>
      </c>
      <c r="K7525" s="98">
        <f>J7525/H7525</f>
        <v>136663.65</v>
      </c>
      <c r="L7525" s="99">
        <f>$L$8</f>
        <v>1.0815399999999999</v>
      </c>
      <c r="M7525" s="100">
        <f>$M$8</f>
        <v>1.0590999999999999</v>
      </c>
      <c r="N7525" s="101">
        <f>$N$8</f>
        <v>0.97811300000000001</v>
      </c>
      <c r="O7525" s="100">
        <f>$O$8</f>
        <v>1</v>
      </c>
      <c r="P7525" s="98">
        <f>K7525*L7525*M7525*N7525*O7525</f>
        <v>153116.35999999999</v>
      </c>
      <c r="Q7525" s="97">
        <f>H7525*P7525</f>
        <v>25379.040000000001</v>
      </c>
      <c r="R7525" s="97"/>
      <c r="S7525" s="97"/>
    </row>
    <row r="7526" spans="1:19" x14ac:dyDescent="0.25">
      <c r="A7526" s="89"/>
      <c r="B7526" s="90"/>
      <c r="C7526" s="90"/>
      <c r="D7526" s="91"/>
      <c r="E7526" s="92"/>
      <c r="F7526" s="92" t="s">
        <v>15605</v>
      </c>
      <c r="G7526" s="91"/>
      <c r="H7526" s="91"/>
      <c r="I7526" s="93">
        <v>1</v>
      </c>
      <c r="J7526" s="91"/>
      <c r="K7526" s="98"/>
      <c r="L7526" s="99"/>
      <c r="M7526" s="100"/>
      <c r="N7526" s="101"/>
      <c r="O7526" s="100"/>
      <c r="P7526" s="98"/>
      <c r="Q7526" s="91"/>
      <c r="R7526" s="91"/>
      <c r="S7526" s="91"/>
    </row>
    <row r="7527" spans="1:19" x14ac:dyDescent="0.25">
      <c r="A7527" s="89" t="s">
        <v>15606</v>
      </c>
      <c r="B7527" s="89" t="s">
        <v>15427</v>
      </c>
      <c r="C7527" s="89"/>
      <c r="D7527" s="89" t="s">
        <v>922</v>
      </c>
      <c r="E7527" s="94" t="s">
        <v>570</v>
      </c>
      <c r="F7527" s="95" t="s">
        <v>571</v>
      </c>
      <c r="G7527" s="89" t="s">
        <v>51</v>
      </c>
      <c r="H7527" s="89" t="s">
        <v>13042</v>
      </c>
      <c r="I7527" s="96">
        <v>1</v>
      </c>
      <c r="J7527" s="97">
        <v>3931</v>
      </c>
      <c r="K7527" s="98">
        <f t="shared" ref="K7527:K7534" si="3966">J7527/H7527</f>
        <v>157240</v>
      </c>
      <c r="L7527" s="99">
        <f t="shared" ref="L7527:L7534" si="3967">$L$8</f>
        <v>1.0815399999999999</v>
      </c>
      <c r="M7527" s="100">
        <f t="shared" ref="M7527:M7534" si="3968">$M$8</f>
        <v>1.0590999999999999</v>
      </c>
      <c r="N7527" s="101">
        <f t="shared" ref="N7527:N7534" si="3969">$N$8</f>
        <v>0.97811300000000001</v>
      </c>
      <c r="O7527" s="100">
        <f t="shared" ref="O7527:O7534" si="3970">$O$8</f>
        <v>1</v>
      </c>
      <c r="P7527" s="98">
        <f t="shared" ref="P7527:P7534" si="3971">K7527*L7527*M7527*N7527*O7527</f>
        <v>176169.86</v>
      </c>
      <c r="Q7527" s="97">
        <f t="shared" ref="Q7527:Q7534" si="3972">H7527*P7527</f>
        <v>4404.25</v>
      </c>
      <c r="R7527" s="97"/>
      <c r="S7527" s="97"/>
    </row>
    <row r="7528" spans="1:19" x14ac:dyDescent="0.25">
      <c r="A7528" s="89" t="s">
        <v>15607</v>
      </c>
      <c r="B7528" s="89" t="s">
        <v>15427</v>
      </c>
      <c r="C7528" s="89"/>
      <c r="D7528" s="89" t="s">
        <v>924</v>
      </c>
      <c r="E7528" s="94" t="s">
        <v>574</v>
      </c>
      <c r="F7528" s="95" t="s">
        <v>575</v>
      </c>
      <c r="G7528" s="89" t="s">
        <v>81</v>
      </c>
      <c r="H7528" s="89" t="s">
        <v>15608</v>
      </c>
      <c r="I7528" s="96">
        <v>1</v>
      </c>
      <c r="J7528" s="97">
        <v>12012</v>
      </c>
      <c r="K7528" s="98">
        <f t="shared" si="3966"/>
        <v>4710.59</v>
      </c>
      <c r="L7528" s="99">
        <f t="shared" si="3967"/>
        <v>1.0815399999999999</v>
      </c>
      <c r="M7528" s="100">
        <f t="shared" si="3968"/>
        <v>1.0590999999999999</v>
      </c>
      <c r="N7528" s="101">
        <f t="shared" si="3969"/>
        <v>0.97811300000000001</v>
      </c>
      <c r="O7528" s="100">
        <f t="shared" si="3970"/>
        <v>1</v>
      </c>
      <c r="P7528" s="98">
        <f t="shared" si="3971"/>
        <v>5277.69</v>
      </c>
      <c r="Q7528" s="97">
        <f t="shared" si="3972"/>
        <v>13458.11</v>
      </c>
      <c r="R7528" s="97"/>
      <c r="S7528" s="97"/>
    </row>
    <row r="7529" spans="1:19" ht="22.5" x14ac:dyDescent="0.25">
      <c r="A7529" s="89" t="s">
        <v>15609</v>
      </c>
      <c r="B7529" s="89" t="s">
        <v>15427</v>
      </c>
      <c r="C7529" s="89"/>
      <c r="D7529" s="89" t="s">
        <v>927</v>
      </c>
      <c r="E7529" s="94" t="s">
        <v>15482</v>
      </c>
      <c r="F7529" s="95" t="s">
        <v>15483</v>
      </c>
      <c r="G7529" s="89" t="s">
        <v>51</v>
      </c>
      <c r="H7529" s="89" t="s">
        <v>15610</v>
      </c>
      <c r="I7529" s="96">
        <v>1</v>
      </c>
      <c r="J7529" s="97">
        <v>358745</v>
      </c>
      <c r="K7529" s="98">
        <f t="shared" si="3966"/>
        <v>991008.29</v>
      </c>
      <c r="L7529" s="99">
        <f t="shared" si="3967"/>
        <v>1.0815399999999999</v>
      </c>
      <c r="M7529" s="100">
        <f t="shared" si="3968"/>
        <v>1.0590999999999999</v>
      </c>
      <c r="N7529" s="101">
        <f t="shared" si="3969"/>
        <v>0.97811300000000001</v>
      </c>
      <c r="O7529" s="100">
        <f t="shared" si="3970"/>
        <v>1</v>
      </c>
      <c r="P7529" s="98">
        <f t="shared" si="3971"/>
        <v>1110314.1499999999</v>
      </c>
      <c r="Q7529" s="97">
        <f t="shared" si="3972"/>
        <v>401933.72</v>
      </c>
      <c r="R7529" s="97"/>
      <c r="S7529" s="97"/>
    </row>
    <row r="7530" spans="1:19" x14ac:dyDescent="0.25">
      <c r="A7530" s="89" t="s">
        <v>15611</v>
      </c>
      <c r="B7530" s="89" t="s">
        <v>15427</v>
      </c>
      <c r="C7530" s="89"/>
      <c r="D7530" s="89" t="s">
        <v>930</v>
      </c>
      <c r="E7530" s="94" t="s">
        <v>586</v>
      </c>
      <c r="F7530" s="95" t="s">
        <v>587</v>
      </c>
      <c r="G7530" s="89" t="s">
        <v>81</v>
      </c>
      <c r="H7530" s="89" t="s">
        <v>15612</v>
      </c>
      <c r="I7530" s="96">
        <v>1</v>
      </c>
      <c r="J7530" s="97">
        <v>233459</v>
      </c>
      <c r="K7530" s="98">
        <f t="shared" si="3966"/>
        <v>6353.84</v>
      </c>
      <c r="L7530" s="99">
        <f t="shared" si="3967"/>
        <v>1.0815399999999999</v>
      </c>
      <c r="M7530" s="100">
        <f t="shared" si="3968"/>
        <v>1.0590999999999999</v>
      </c>
      <c r="N7530" s="101">
        <f t="shared" si="3969"/>
        <v>0.97811300000000001</v>
      </c>
      <c r="O7530" s="100">
        <f t="shared" si="3970"/>
        <v>1</v>
      </c>
      <c r="P7530" s="98">
        <f t="shared" si="3971"/>
        <v>7118.77</v>
      </c>
      <c r="Q7530" s="97">
        <f t="shared" si="3972"/>
        <v>261564.97</v>
      </c>
      <c r="R7530" s="97"/>
      <c r="S7530" s="97"/>
    </row>
    <row r="7531" spans="1:19" ht="22.5" x14ac:dyDescent="0.25">
      <c r="A7531" s="89" t="s">
        <v>15613</v>
      </c>
      <c r="B7531" s="89" t="s">
        <v>15427</v>
      </c>
      <c r="C7531" s="89"/>
      <c r="D7531" s="89" t="s">
        <v>936</v>
      </c>
      <c r="E7531" s="94" t="s">
        <v>734</v>
      </c>
      <c r="F7531" s="95" t="s">
        <v>735</v>
      </c>
      <c r="G7531" s="89" t="s">
        <v>502</v>
      </c>
      <c r="H7531" s="89" t="s">
        <v>15614</v>
      </c>
      <c r="I7531" s="96">
        <v>1</v>
      </c>
      <c r="J7531" s="97">
        <v>88813</v>
      </c>
      <c r="K7531" s="98">
        <f t="shared" si="3966"/>
        <v>41040.94</v>
      </c>
      <c r="L7531" s="99">
        <f t="shared" si="3967"/>
        <v>1.0815399999999999</v>
      </c>
      <c r="M7531" s="100">
        <f t="shared" si="3968"/>
        <v>1.0590999999999999</v>
      </c>
      <c r="N7531" s="101">
        <f t="shared" si="3969"/>
        <v>0.97811300000000001</v>
      </c>
      <c r="O7531" s="100">
        <f t="shared" si="3970"/>
        <v>1</v>
      </c>
      <c r="P7531" s="98">
        <f t="shared" si="3971"/>
        <v>45981.79</v>
      </c>
      <c r="Q7531" s="97">
        <f t="shared" si="3972"/>
        <v>99505.05</v>
      </c>
      <c r="R7531" s="97"/>
      <c r="S7531" s="97"/>
    </row>
    <row r="7532" spans="1:19" ht="22.5" x14ac:dyDescent="0.25">
      <c r="A7532" s="89" t="s">
        <v>15615</v>
      </c>
      <c r="B7532" s="89" t="s">
        <v>15427</v>
      </c>
      <c r="C7532" s="89"/>
      <c r="D7532" s="89" t="s">
        <v>941</v>
      </c>
      <c r="E7532" s="94" t="s">
        <v>734</v>
      </c>
      <c r="F7532" s="95" t="s">
        <v>4010</v>
      </c>
      <c r="G7532" s="89" t="s">
        <v>502</v>
      </c>
      <c r="H7532" s="89" t="s">
        <v>15616</v>
      </c>
      <c r="I7532" s="96">
        <v>1</v>
      </c>
      <c r="J7532" s="97">
        <v>103802</v>
      </c>
      <c r="K7532" s="98">
        <f t="shared" si="3966"/>
        <v>41040.79</v>
      </c>
      <c r="L7532" s="99">
        <f t="shared" si="3967"/>
        <v>1.0815399999999999</v>
      </c>
      <c r="M7532" s="100">
        <f t="shared" si="3968"/>
        <v>1.0590999999999999</v>
      </c>
      <c r="N7532" s="101">
        <f t="shared" si="3969"/>
        <v>0.97811300000000001</v>
      </c>
      <c r="O7532" s="100">
        <f t="shared" si="3970"/>
        <v>1</v>
      </c>
      <c r="P7532" s="98">
        <f t="shared" si="3971"/>
        <v>45981.62</v>
      </c>
      <c r="Q7532" s="97">
        <f t="shared" si="3972"/>
        <v>116298.55</v>
      </c>
      <c r="R7532" s="97"/>
      <c r="S7532" s="97"/>
    </row>
    <row r="7533" spans="1:19" x14ac:dyDescent="0.25">
      <c r="A7533" s="89" t="s">
        <v>15617</v>
      </c>
      <c r="B7533" s="89" t="s">
        <v>15427</v>
      </c>
      <c r="C7533" s="89"/>
      <c r="D7533" s="89" t="s">
        <v>946</v>
      </c>
      <c r="E7533" s="94" t="s">
        <v>781</v>
      </c>
      <c r="F7533" s="95" t="s">
        <v>5166</v>
      </c>
      <c r="G7533" s="89" t="s">
        <v>502</v>
      </c>
      <c r="H7533" s="89" t="s">
        <v>15618</v>
      </c>
      <c r="I7533" s="96">
        <v>1</v>
      </c>
      <c r="J7533" s="97">
        <v>2759</v>
      </c>
      <c r="K7533" s="98">
        <f t="shared" si="3966"/>
        <v>44243.1</v>
      </c>
      <c r="L7533" s="99">
        <f t="shared" si="3967"/>
        <v>1.0815399999999999</v>
      </c>
      <c r="M7533" s="100">
        <f t="shared" si="3968"/>
        <v>1.0590999999999999</v>
      </c>
      <c r="N7533" s="101">
        <f t="shared" si="3969"/>
        <v>0.97811300000000001</v>
      </c>
      <c r="O7533" s="100">
        <f t="shared" si="3970"/>
        <v>1</v>
      </c>
      <c r="P7533" s="98">
        <f t="shared" si="3971"/>
        <v>49569.45</v>
      </c>
      <c r="Q7533" s="97">
        <f t="shared" si="3972"/>
        <v>3091.15</v>
      </c>
      <c r="R7533" s="97"/>
      <c r="S7533" s="97"/>
    </row>
    <row r="7534" spans="1:19" ht="22.5" x14ac:dyDescent="0.25">
      <c r="A7534" s="89" t="s">
        <v>15619</v>
      </c>
      <c r="B7534" s="89" t="s">
        <v>15427</v>
      </c>
      <c r="C7534" s="89"/>
      <c r="D7534" s="89" t="s">
        <v>952</v>
      </c>
      <c r="E7534" s="94" t="s">
        <v>742</v>
      </c>
      <c r="F7534" s="95" t="s">
        <v>15460</v>
      </c>
      <c r="G7534" s="89" t="s">
        <v>502</v>
      </c>
      <c r="H7534" s="89" t="s">
        <v>15620</v>
      </c>
      <c r="I7534" s="96">
        <v>1</v>
      </c>
      <c r="J7534" s="97">
        <v>4724</v>
      </c>
      <c r="K7534" s="98">
        <f t="shared" si="3966"/>
        <v>41096.129999999997</v>
      </c>
      <c r="L7534" s="99">
        <f t="shared" si="3967"/>
        <v>1.0815399999999999</v>
      </c>
      <c r="M7534" s="100">
        <f t="shared" si="3968"/>
        <v>1.0590999999999999</v>
      </c>
      <c r="N7534" s="101">
        <f t="shared" si="3969"/>
        <v>0.97811300000000001</v>
      </c>
      <c r="O7534" s="100">
        <f t="shared" si="3970"/>
        <v>1</v>
      </c>
      <c r="P7534" s="98">
        <f t="shared" si="3971"/>
        <v>46043.63</v>
      </c>
      <c r="Q7534" s="97">
        <f t="shared" si="3972"/>
        <v>5292.72</v>
      </c>
      <c r="R7534" s="97"/>
      <c r="S7534" s="97"/>
    </row>
    <row r="7535" spans="1:19" x14ac:dyDescent="0.25">
      <c r="A7535" s="89"/>
      <c r="B7535" s="90"/>
      <c r="C7535" s="90"/>
      <c r="D7535" s="91"/>
      <c r="E7535" s="92"/>
      <c r="F7535" s="92" t="s">
        <v>15595</v>
      </c>
      <c r="G7535" s="91"/>
      <c r="H7535" s="91"/>
      <c r="I7535" s="93">
        <v>1</v>
      </c>
      <c r="J7535" s="91"/>
      <c r="K7535" s="98"/>
      <c r="L7535" s="99"/>
      <c r="M7535" s="100"/>
      <c r="N7535" s="101"/>
      <c r="O7535" s="100"/>
      <c r="P7535" s="98"/>
      <c r="Q7535" s="91"/>
      <c r="R7535" s="91"/>
      <c r="S7535" s="91"/>
    </row>
    <row r="7536" spans="1:19" x14ac:dyDescent="0.25">
      <c r="A7536" s="89" t="s">
        <v>15621</v>
      </c>
      <c r="B7536" s="89" t="s">
        <v>15427</v>
      </c>
      <c r="C7536" s="89"/>
      <c r="D7536" s="89" t="s">
        <v>957</v>
      </c>
      <c r="E7536" s="94" t="s">
        <v>6576</v>
      </c>
      <c r="F7536" s="95" t="s">
        <v>6577</v>
      </c>
      <c r="G7536" s="89" t="s">
        <v>110</v>
      </c>
      <c r="H7536" s="89" t="s">
        <v>77</v>
      </c>
      <c r="I7536" s="96">
        <v>1</v>
      </c>
      <c r="J7536" s="97">
        <v>16439</v>
      </c>
      <c r="K7536" s="98">
        <f>J7536/H7536</f>
        <v>65756</v>
      </c>
      <c r="L7536" s="99">
        <f>$L$8</f>
        <v>1.0815399999999999</v>
      </c>
      <c r="M7536" s="100">
        <f>$M$8</f>
        <v>1.0590999999999999</v>
      </c>
      <c r="N7536" s="101">
        <f>$N$8</f>
        <v>0.97811300000000001</v>
      </c>
      <c r="O7536" s="100">
        <f>$O$8</f>
        <v>1</v>
      </c>
      <c r="P7536" s="98">
        <f>K7536*L7536*M7536*N7536*O7536</f>
        <v>73672.259999999995</v>
      </c>
      <c r="Q7536" s="97">
        <f>H7536*P7536</f>
        <v>18418.07</v>
      </c>
      <c r="R7536" s="97"/>
      <c r="S7536" s="97"/>
    </row>
    <row r="7537" spans="1:19" ht="22.5" x14ac:dyDescent="0.25">
      <c r="A7537" s="89" t="s">
        <v>15622</v>
      </c>
      <c r="B7537" s="89" t="s">
        <v>15427</v>
      </c>
      <c r="C7537" s="89"/>
      <c r="D7537" s="89" t="s">
        <v>962</v>
      </c>
      <c r="E7537" s="94" t="s">
        <v>15466</v>
      </c>
      <c r="F7537" s="95" t="s">
        <v>15467</v>
      </c>
      <c r="G7537" s="89" t="s">
        <v>110</v>
      </c>
      <c r="H7537" s="89" t="s">
        <v>77</v>
      </c>
      <c r="I7537" s="96">
        <v>1</v>
      </c>
      <c r="J7537" s="97">
        <v>2071</v>
      </c>
      <c r="K7537" s="98">
        <f>J7537/H7537</f>
        <v>8284</v>
      </c>
      <c r="L7537" s="99">
        <f>$L$8</f>
        <v>1.0815399999999999</v>
      </c>
      <c r="M7537" s="100">
        <f>$M$8</f>
        <v>1.0590999999999999</v>
      </c>
      <c r="N7537" s="101">
        <f>$N$8</f>
        <v>0.97811300000000001</v>
      </c>
      <c r="O7537" s="100">
        <f>$O$8</f>
        <v>1</v>
      </c>
      <c r="P7537" s="98">
        <f>K7537*L7537*M7537*N7537*O7537</f>
        <v>9281.2999999999993</v>
      </c>
      <c r="Q7537" s="97">
        <f>H7537*P7537</f>
        <v>2320.33</v>
      </c>
      <c r="R7537" s="97"/>
      <c r="S7537" s="97"/>
    </row>
    <row r="7538" spans="1:19" x14ac:dyDescent="0.25">
      <c r="A7538" s="89" t="s">
        <v>15623</v>
      </c>
      <c r="B7538" s="89" t="s">
        <v>15427</v>
      </c>
      <c r="C7538" s="89"/>
      <c r="D7538" s="89" t="s">
        <v>967</v>
      </c>
      <c r="E7538" s="94" t="s">
        <v>15469</v>
      </c>
      <c r="F7538" s="95" t="s">
        <v>15470</v>
      </c>
      <c r="G7538" s="89" t="s">
        <v>518</v>
      </c>
      <c r="H7538" s="89" t="s">
        <v>11050</v>
      </c>
      <c r="I7538" s="96">
        <v>1</v>
      </c>
      <c r="J7538" s="97">
        <v>1252</v>
      </c>
      <c r="K7538" s="98">
        <f>J7538/H7538</f>
        <v>131.79</v>
      </c>
      <c r="L7538" s="99">
        <f>$L$8</f>
        <v>1.0815399999999999</v>
      </c>
      <c r="M7538" s="100">
        <f>$M$8</f>
        <v>1.0590999999999999</v>
      </c>
      <c r="N7538" s="101">
        <f>$N$8</f>
        <v>0.97811300000000001</v>
      </c>
      <c r="O7538" s="100">
        <f>$O$8</f>
        <v>1</v>
      </c>
      <c r="P7538" s="98">
        <f>K7538*L7538*M7538*N7538*O7538</f>
        <v>147.66</v>
      </c>
      <c r="Q7538" s="97">
        <f>H7538*P7538</f>
        <v>1402.77</v>
      </c>
      <c r="R7538" s="97"/>
      <c r="S7538" s="97"/>
    </row>
    <row r="7539" spans="1:19" x14ac:dyDescent="0.25">
      <c r="A7539" s="89" t="s">
        <v>15624</v>
      </c>
      <c r="B7539" s="89" t="s">
        <v>15427</v>
      </c>
      <c r="C7539" s="89"/>
      <c r="D7539" s="89" t="s">
        <v>973</v>
      </c>
      <c r="E7539" s="94" t="s">
        <v>8294</v>
      </c>
      <c r="F7539" s="95" t="s">
        <v>8295</v>
      </c>
      <c r="G7539" s="89" t="s">
        <v>518</v>
      </c>
      <c r="H7539" s="89" t="s">
        <v>15625</v>
      </c>
      <c r="I7539" s="96">
        <v>1</v>
      </c>
      <c r="J7539" s="97">
        <v>563</v>
      </c>
      <c r="K7539" s="98">
        <f>J7539/H7539</f>
        <v>173.23</v>
      </c>
      <c r="L7539" s="99">
        <f>$L$8</f>
        <v>1.0815399999999999</v>
      </c>
      <c r="M7539" s="100">
        <f>$M$8</f>
        <v>1.0590999999999999</v>
      </c>
      <c r="N7539" s="101">
        <f>$N$8</f>
        <v>0.97811300000000001</v>
      </c>
      <c r="O7539" s="100">
        <f>$O$8</f>
        <v>1</v>
      </c>
      <c r="P7539" s="98">
        <f>K7539*L7539*M7539*N7539*O7539</f>
        <v>194.08</v>
      </c>
      <c r="Q7539" s="97">
        <f>H7539*P7539</f>
        <v>630.76</v>
      </c>
      <c r="R7539" s="97"/>
      <c r="S7539" s="97"/>
    </row>
    <row r="7540" spans="1:19" ht="22.5" x14ac:dyDescent="0.25">
      <c r="A7540" s="89" t="s">
        <v>15626</v>
      </c>
      <c r="B7540" s="89" t="s">
        <v>15427</v>
      </c>
      <c r="C7540" s="89"/>
      <c r="D7540" s="89" t="s">
        <v>979</v>
      </c>
      <c r="E7540" s="94" t="s">
        <v>15350</v>
      </c>
      <c r="F7540" s="95" t="s">
        <v>15351</v>
      </c>
      <c r="G7540" s="89" t="s">
        <v>110</v>
      </c>
      <c r="H7540" s="89" t="s">
        <v>15627</v>
      </c>
      <c r="I7540" s="96">
        <v>1</v>
      </c>
      <c r="J7540" s="97">
        <v>13146</v>
      </c>
      <c r="K7540" s="98">
        <f>J7540/H7540</f>
        <v>136652.81</v>
      </c>
      <c r="L7540" s="99">
        <f>$L$8</f>
        <v>1.0815399999999999</v>
      </c>
      <c r="M7540" s="100">
        <f>$M$8</f>
        <v>1.0590999999999999</v>
      </c>
      <c r="N7540" s="101">
        <f>$N$8</f>
        <v>0.97811300000000001</v>
      </c>
      <c r="O7540" s="100">
        <f>$O$8</f>
        <v>1</v>
      </c>
      <c r="P7540" s="98">
        <f>K7540*L7540*M7540*N7540*O7540</f>
        <v>153104.22</v>
      </c>
      <c r="Q7540" s="97">
        <f>H7540*P7540</f>
        <v>14728.63</v>
      </c>
      <c r="R7540" s="97"/>
      <c r="S7540" s="97"/>
    </row>
    <row r="7541" spans="1:19" x14ac:dyDescent="0.25">
      <c r="A7541" s="89"/>
      <c r="B7541" s="90"/>
      <c r="C7541" s="90"/>
      <c r="D7541" s="91"/>
      <c r="E7541" s="92"/>
      <c r="F7541" s="92" t="s">
        <v>15628</v>
      </c>
      <c r="G7541" s="91"/>
      <c r="H7541" s="91"/>
      <c r="I7541" s="93">
        <v>1</v>
      </c>
      <c r="J7541" s="91"/>
      <c r="K7541" s="98"/>
      <c r="L7541" s="99"/>
      <c r="M7541" s="100"/>
      <c r="N7541" s="101"/>
      <c r="O7541" s="100"/>
      <c r="P7541" s="98"/>
      <c r="Q7541" s="91"/>
      <c r="R7541" s="91"/>
      <c r="S7541" s="91"/>
    </row>
    <row r="7542" spans="1:19" x14ac:dyDescent="0.25">
      <c r="A7542" s="89" t="s">
        <v>15629</v>
      </c>
      <c r="B7542" s="89" t="s">
        <v>15427</v>
      </c>
      <c r="C7542" s="89"/>
      <c r="D7542" s="89" t="s">
        <v>985</v>
      </c>
      <c r="E7542" s="94" t="s">
        <v>570</v>
      </c>
      <c r="F7542" s="95" t="s">
        <v>571</v>
      </c>
      <c r="G7542" s="89" t="s">
        <v>51</v>
      </c>
      <c r="H7542" s="89" t="s">
        <v>5064</v>
      </c>
      <c r="I7542" s="96">
        <v>1</v>
      </c>
      <c r="J7542" s="97">
        <v>10536</v>
      </c>
      <c r="K7542" s="98">
        <f t="shared" ref="K7542:K7550" si="3973">J7542/H7542</f>
        <v>157253.73000000001</v>
      </c>
      <c r="L7542" s="99">
        <f t="shared" ref="L7542:L7550" si="3974">$L$8</f>
        <v>1.0815399999999999</v>
      </c>
      <c r="M7542" s="100">
        <f t="shared" ref="M7542:M7550" si="3975">$M$8</f>
        <v>1.0590999999999999</v>
      </c>
      <c r="N7542" s="101">
        <f t="shared" ref="N7542:N7550" si="3976">$N$8</f>
        <v>0.97811300000000001</v>
      </c>
      <c r="O7542" s="100">
        <f t="shared" ref="O7542:O7550" si="3977">$O$8</f>
        <v>1</v>
      </c>
      <c r="P7542" s="98">
        <f t="shared" ref="P7542:P7550" si="3978">K7542*L7542*M7542*N7542*O7542</f>
        <v>176185.25</v>
      </c>
      <c r="Q7542" s="97">
        <f t="shared" ref="Q7542:Q7550" si="3979">H7542*P7542</f>
        <v>11804.41</v>
      </c>
      <c r="R7542" s="97"/>
      <c r="S7542" s="97"/>
    </row>
    <row r="7543" spans="1:19" x14ac:dyDescent="0.25">
      <c r="A7543" s="89" t="s">
        <v>15630</v>
      </c>
      <c r="B7543" s="89" t="s">
        <v>15427</v>
      </c>
      <c r="C7543" s="89"/>
      <c r="D7543" s="89" t="s">
        <v>988</v>
      </c>
      <c r="E7543" s="94" t="s">
        <v>574</v>
      </c>
      <c r="F7543" s="95" t="s">
        <v>575</v>
      </c>
      <c r="G7543" s="89" t="s">
        <v>81</v>
      </c>
      <c r="H7543" s="89" t="s">
        <v>15631</v>
      </c>
      <c r="I7543" s="96">
        <v>1</v>
      </c>
      <c r="J7543" s="97">
        <v>32193</v>
      </c>
      <c r="K7543" s="98">
        <f t="shared" si="3973"/>
        <v>4710.71</v>
      </c>
      <c r="L7543" s="99">
        <f t="shared" si="3974"/>
        <v>1.0815399999999999</v>
      </c>
      <c r="M7543" s="100">
        <f t="shared" si="3975"/>
        <v>1.0590999999999999</v>
      </c>
      <c r="N7543" s="101">
        <f t="shared" si="3976"/>
        <v>0.97811300000000001</v>
      </c>
      <c r="O7543" s="100">
        <f t="shared" si="3977"/>
        <v>1</v>
      </c>
      <c r="P7543" s="98">
        <f t="shared" si="3978"/>
        <v>5277.82</v>
      </c>
      <c r="Q7543" s="97">
        <f t="shared" si="3979"/>
        <v>36068.620000000003</v>
      </c>
      <c r="R7543" s="97"/>
      <c r="S7543" s="97"/>
    </row>
    <row r="7544" spans="1:19" ht="22.5" x14ac:dyDescent="0.25">
      <c r="A7544" s="89" t="s">
        <v>15632</v>
      </c>
      <c r="B7544" s="89" t="s">
        <v>15427</v>
      </c>
      <c r="C7544" s="89"/>
      <c r="D7544" s="89" t="s">
        <v>991</v>
      </c>
      <c r="E7544" s="94" t="s">
        <v>15509</v>
      </c>
      <c r="F7544" s="95" t="s">
        <v>15510</v>
      </c>
      <c r="G7544" s="89" t="s">
        <v>51</v>
      </c>
      <c r="H7544" s="89" t="s">
        <v>15633</v>
      </c>
      <c r="I7544" s="96">
        <v>1</v>
      </c>
      <c r="J7544" s="97">
        <v>870174</v>
      </c>
      <c r="K7544" s="98">
        <f t="shared" si="3973"/>
        <v>672988.4</v>
      </c>
      <c r="L7544" s="99">
        <f t="shared" si="3974"/>
        <v>1.0815399999999999</v>
      </c>
      <c r="M7544" s="100">
        <f t="shared" si="3975"/>
        <v>1.0590999999999999</v>
      </c>
      <c r="N7544" s="101">
        <f t="shared" si="3976"/>
        <v>0.97811300000000001</v>
      </c>
      <c r="O7544" s="100">
        <f t="shared" si="3977"/>
        <v>1</v>
      </c>
      <c r="P7544" s="98">
        <f t="shared" si="3978"/>
        <v>754008.36</v>
      </c>
      <c r="Q7544" s="97">
        <f t="shared" si="3979"/>
        <v>974932.81</v>
      </c>
      <c r="R7544" s="97"/>
      <c r="S7544" s="97"/>
    </row>
    <row r="7545" spans="1:19" x14ac:dyDescent="0.25">
      <c r="A7545" s="89" t="s">
        <v>15634</v>
      </c>
      <c r="B7545" s="89" t="s">
        <v>15427</v>
      </c>
      <c r="C7545" s="89"/>
      <c r="D7545" s="89" t="s">
        <v>995</v>
      </c>
      <c r="E7545" s="94" t="s">
        <v>586</v>
      </c>
      <c r="F7545" s="95" t="s">
        <v>587</v>
      </c>
      <c r="G7545" s="89" t="s">
        <v>81</v>
      </c>
      <c r="H7545" s="89" t="s">
        <v>15635</v>
      </c>
      <c r="I7545" s="96">
        <v>1</v>
      </c>
      <c r="J7545" s="97">
        <v>833877</v>
      </c>
      <c r="K7545" s="98">
        <f t="shared" si="3973"/>
        <v>6353.83</v>
      </c>
      <c r="L7545" s="99">
        <f t="shared" si="3974"/>
        <v>1.0815399999999999</v>
      </c>
      <c r="M7545" s="100">
        <f t="shared" si="3975"/>
        <v>1.0590999999999999</v>
      </c>
      <c r="N7545" s="101">
        <f t="shared" si="3976"/>
        <v>0.97811300000000001</v>
      </c>
      <c r="O7545" s="100">
        <f t="shared" si="3977"/>
        <v>1</v>
      </c>
      <c r="P7545" s="98">
        <f t="shared" si="3978"/>
        <v>7118.76</v>
      </c>
      <c r="Q7545" s="97">
        <f t="shared" si="3979"/>
        <v>934266.06</v>
      </c>
      <c r="R7545" s="97"/>
      <c r="S7545" s="97"/>
    </row>
    <row r="7546" spans="1:19" ht="22.5" x14ac:dyDescent="0.25">
      <c r="A7546" s="89" t="s">
        <v>15636</v>
      </c>
      <c r="B7546" s="89" t="s">
        <v>15427</v>
      </c>
      <c r="C7546" s="89"/>
      <c r="D7546" s="89" t="s">
        <v>998</v>
      </c>
      <c r="E7546" s="94" t="s">
        <v>734</v>
      </c>
      <c r="F7546" s="95" t="s">
        <v>735</v>
      </c>
      <c r="G7546" s="89" t="s">
        <v>502</v>
      </c>
      <c r="H7546" s="89" t="s">
        <v>15637</v>
      </c>
      <c r="I7546" s="96">
        <v>1</v>
      </c>
      <c r="J7546" s="97">
        <v>17048</v>
      </c>
      <c r="K7546" s="98">
        <f t="shared" si="3973"/>
        <v>41039.96</v>
      </c>
      <c r="L7546" s="99">
        <f t="shared" si="3974"/>
        <v>1.0815399999999999</v>
      </c>
      <c r="M7546" s="100">
        <f t="shared" si="3975"/>
        <v>1.0590999999999999</v>
      </c>
      <c r="N7546" s="101">
        <f t="shared" si="3976"/>
        <v>0.97811300000000001</v>
      </c>
      <c r="O7546" s="100">
        <f t="shared" si="3977"/>
        <v>1</v>
      </c>
      <c r="P7546" s="98">
        <f t="shared" si="3978"/>
        <v>45980.69</v>
      </c>
      <c r="Q7546" s="97">
        <f t="shared" si="3979"/>
        <v>19100.38</v>
      </c>
      <c r="R7546" s="97"/>
      <c r="S7546" s="97"/>
    </row>
    <row r="7547" spans="1:19" ht="22.5" x14ac:dyDescent="0.25">
      <c r="A7547" s="89" t="s">
        <v>15638</v>
      </c>
      <c r="B7547" s="89" t="s">
        <v>15427</v>
      </c>
      <c r="C7547" s="89"/>
      <c r="D7547" s="89" t="s">
        <v>1002</v>
      </c>
      <c r="E7547" s="94" t="s">
        <v>734</v>
      </c>
      <c r="F7547" s="95" t="s">
        <v>4010</v>
      </c>
      <c r="G7547" s="89" t="s">
        <v>502</v>
      </c>
      <c r="H7547" s="89" t="s">
        <v>15639</v>
      </c>
      <c r="I7547" s="96">
        <v>1</v>
      </c>
      <c r="J7547" s="97">
        <v>281222</v>
      </c>
      <c r="K7547" s="98">
        <f t="shared" si="3973"/>
        <v>41040.83</v>
      </c>
      <c r="L7547" s="99">
        <f t="shared" si="3974"/>
        <v>1.0815399999999999</v>
      </c>
      <c r="M7547" s="100">
        <f t="shared" si="3975"/>
        <v>1.0590999999999999</v>
      </c>
      <c r="N7547" s="101">
        <f t="shared" si="3976"/>
        <v>0.97811300000000001</v>
      </c>
      <c r="O7547" s="100">
        <f t="shared" si="3977"/>
        <v>1</v>
      </c>
      <c r="P7547" s="98">
        <f t="shared" si="3978"/>
        <v>45981.67</v>
      </c>
      <c r="Q7547" s="97">
        <f t="shared" si="3979"/>
        <v>315077.90000000002</v>
      </c>
      <c r="R7547" s="97"/>
      <c r="S7547" s="97"/>
    </row>
    <row r="7548" spans="1:19" ht="22.5" x14ac:dyDescent="0.25">
      <c r="A7548" s="89" t="s">
        <v>15640</v>
      </c>
      <c r="B7548" s="89" t="s">
        <v>15427</v>
      </c>
      <c r="C7548" s="89"/>
      <c r="D7548" s="89" t="s">
        <v>1005</v>
      </c>
      <c r="E7548" s="94" t="s">
        <v>3069</v>
      </c>
      <c r="F7548" s="95" t="s">
        <v>15641</v>
      </c>
      <c r="G7548" s="89" t="s">
        <v>502</v>
      </c>
      <c r="H7548" s="89" t="s">
        <v>15642</v>
      </c>
      <c r="I7548" s="96">
        <v>1</v>
      </c>
      <c r="J7548" s="97">
        <v>424742</v>
      </c>
      <c r="K7548" s="98">
        <f t="shared" si="3973"/>
        <v>41040.93</v>
      </c>
      <c r="L7548" s="99">
        <f t="shared" si="3974"/>
        <v>1.0815399999999999</v>
      </c>
      <c r="M7548" s="100">
        <f t="shared" si="3975"/>
        <v>1.0590999999999999</v>
      </c>
      <c r="N7548" s="101">
        <f t="shared" si="3976"/>
        <v>0.97811300000000001</v>
      </c>
      <c r="O7548" s="100">
        <f t="shared" si="3977"/>
        <v>1</v>
      </c>
      <c r="P7548" s="98">
        <f t="shared" si="3978"/>
        <v>45981.78</v>
      </c>
      <c r="Q7548" s="97">
        <f t="shared" si="3979"/>
        <v>475876.02</v>
      </c>
      <c r="R7548" s="97"/>
      <c r="S7548" s="97"/>
    </row>
    <row r="7549" spans="1:19" x14ac:dyDescent="0.25">
      <c r="A7549" s="89" t="s">
        <v>15643</v>
      </c>
      <c r="B7549" s="89" t="s">
        <v>15427</v>
      </c>
      <c r="C7549" s="89"/>
      <c r="D7549" s="89" t="s">
        <v>1012</v>
      </c>
      <c r="E7549" s="94" t="s">
        <v>781</v>
      </c>
      <c r="F7549" s="95" t="s">
        <v>5166</v>
      </c>
      <c r="G7549" s="89" t="s">
        <v>502</v>
      </c>
      <c r="H7549" s="89" t="s">
        <v>15644</v>
      </c>
      <c r="I7549" s="96">
        <v>1</v>
      </c>
      <c r="J7549" s="97">
        <v>9768</v>
      </c>
      <c r="K7549" s="98">
        <f t="shared" si="3973"/>
        <v>44247.15</v>
      </c>
      <c r="L7549" s="99">
        <f t="shared" si="3974"/>
        <v>1.0815399999999999</v>
      </c>
      <c r="M7549" s="100">
        <f t="shared" si="3975"/>
        <v>1.0590999999999999</v>
      </c>
      <c r="N7549" s="101">
        <f t="shared" si="3976"/>
        <v>0.97811300000000001</v>
      </c>
      <c r="O7549" s="100">
        <f t="shared" si="3977"/>
        <v>1</v>
      </c>
      <c r="P7549" s="98">
        <f t="shared" si="3978"/>
        <v>49573.99</v>
      </c>
      <c r="Q7549" s="97">
        <f t="shared" si="3979"/>
        <v>10943.95</v>
      </c>
      <c r="R7549" s="97"/>
      <c r="S7549" s="97"/>
    </row>
    <row r="7550" spans="1:19" ht="22.5" x14ac:dyDescent="0.25">
      <c r="A7550" s="89" t="s">
        <v>15645</v>
      </c>
      <c r="B7550" s="89" t="s">
        <v>15427</v>
      </c>
      <c r="C7550" s="89"/>
      <c r="D7550" s="89" t="s">
        <v>1017</v>
      </c>
      <c r="E7550" s="94" t="s">
        <v>742</v>
      </c>
      <c r="F7550" s="95" t="s">
        <v>15460</v>
      </c>
      <c r="G7550" s="89" t="s">
        <v>502</v>
      </c>
      <c r="H7550" s="89" t="s">
        <v>15646</v>
      </c>
      <c r="I7550" s="96">
        <v>1</v>
      </c>
      <c r="J7550" s="97">
        <v>13422</v>
      </c>
      <c r="K7550" s="98">
        <f t="shared" si="3973"/>
        <v>41097.4</v>
      </c>
      <c r="L7550" s="99">
        <f t="shared" si="3974"/>
        <v>1.0815399999999999</v>
      </c>
      <c r="M7550" s="100">
        <f t="shared" si="3975"/>
        <v>1.0590999999999999</v>
      </c>
      <c r="N7550" s="101">
        <f t="shared" si="3976"/>
        <v>0.97811300000000001</v>
      </c>
      <c r="O7550" s="100">
        <f t="shared" si="3977"/>
        <v>1</v>
      </c>
      <c r="P7550" s="98">
        <f t="shared" si="3978"/>
        <v>46045.05</v>
      </c>
      <c r="Q7550" s="97">
        <f t="shared" si="3979"/>
        <v>15037.85</v>
      </c>
      <c r="R7550" s="97"/>
      <c r="S7550" s="97"/>
    </row>
    <row r="7551" spans="1:19" x14ac:dyDescent="0.25">
      <c r="A7551" s="89"/>
      <c r="B7551" s="90"/>
      <c r="C7551" s="90"/>
      <c r="D7551" s="91"/>
      <c r="E7551" s="92"/>
      <c r="F7551" s="92" t="s">
        <v>15595</v>
      </c>
      <c r="G7551" s="91"/>
      <c r="H7551" s="91"/>
      <c r="I7551" s="93">
        <v>1</v>
      </c>
      <c r="J7551" s="91"/>
      <c r="K7551" s="98"/>
      <c r="L7551" s="99"/>
      <c r="M7551" s="100"/>
      <c r="N7551" s="101"/>
      <c r="O7551" s="100"/>
      <c r="P7551" s="98"/>
      <c r="Q7551" s="91"/>
      <c r="R7551" s="91"/>
      <c r="S7551" s="91"/>
    </row>
    <row r="7552" spans="1:19" x14ac:dyDescent="0.25">
      <c r="A7552" s="89" t="s">
        <v>15647</v>
      </c>
      <c r="B7552" s="89" t="s">
        <v>15427</v>
      </c>
      <c r="C7552" s="89"/>
      <c r="D7552" s="89" t="s">
        <v>1022</v>
      </c>
      <c r="E7552" s="94" t="s">
        <v>6576</v>
      </c>
      <c r="F7552" s="95" t="s">
        <v>6577</v>
      </c>
      <c r="G7552" s="89" t="s">
        <v>110</v>
      </c>
      <c r="H7552" s="89" t="s">
        <v>15648</v>
      </c>
      <c r="I7552" s="96">
        <v>1</v>
      </c>
      <c r="J7552" s="97">
        <v>50083</v>
      </c>
      <c r="K7552" s="98">
        <f>J7552/H7552</f>
        <v>65751.61</v>
      </c>
      <c r="L7552" s="99">
        <f>$L$8</f>
        <v>1.0815399999999999</v>
      </c>
      <c r="M7552" s="100">
        <f>$M$8</f>
        <v>1.0590999999999999</v>
      </c>
      <c r="N7552" s="101">
        <f>$N$8</f>
        <v>0.97811300000000001</v>
      </c>
      <c r="O7552" s="100">
        <f>$O$8</f>
        <v>1</v>
      </c>
      <c r="P7552" s="98">
        <f>K7552*L7552*M7552*N7552*O7552</f>
        <v>73667.34</v>
      </c>
      <c r="Q7552" s="97">
        <f>H7552*P7552</f>
        <v>56112.41</v>
      </c>
      <c r="R7552" s="97"/>
      <c r="S7552" s="97"/>
    </row>
    <row r="7553" spans="1:19" ht="22.5" x14ac:dyDescent="0.25">
      <c r="A7553" s="89" t="s">
        <v>15649</v>
      </c>
      <c r="B7553" s="89" t="s">
        <v>15427</v>
      </c>
      <c r="C7553" s="89"/>
      <c r="D7553" s="89" t="s">
        <v>1027</v>
      </c>
      <c r="E7553" s="94" t="s">
        <v>15466</v>
      </c>
      <c r="F7553" s="95" t="s">
        <v>15467</v>
      </c>
      <c r="G7553" s="89" t="s">
        <v>110</v>
      </c>
      <c r="H7553" s="89" t="s">
        <v>15648</v>
      </c>
      <c r="I7553" s="96">
        <v>1</v>
      </c>
      <c r="J7553" s="97">
        <v>6314</v>
      </c>
      <c r="K7553" s="98">
        <f>J7553/H7553</f>
        <v>8289.35</v>
      </c>
      <c r="L7553" s="99">
        <f>$L$8</f>
        <v>1.0815399999999999</v>
      </c>
      <c r="M7553" s="100">
        <f>$M$8</f>
        <v>1.0590999999999999</v>
      </c>
      <c r="N7553" s="101">
        <f>$N$8</f>
        <v>0.97811300000000001</v>
      </c>
      <c r="O7553" s="100">
        <f>$O$8</f>
        <v>1</v>
      </c>
      <c r="P7553" s="98">
        <f>K7553*L7553*M7553*N7553*O7553</f>
        <v>9287.2900000000009</v>
      </c>
      <c r="Q7553" s="97">
        <f>H7553*P7553</f>
        <v>7074.13</v>
      </c>
      <c r="R7553" s="97"/>
      <c r="S7553" s="97"/>
    </row>
    <row r="7554" spans="1:19" x14ac:dyDescent="0.25">
      <c r="A7554" s="89" t="s">
        <v>15650</v>
      </c>
      <c r="B7554" s="89" t="s">
        <v>15427</v>
      </c>
      <c r="C7554" s="89"/>
      <c r="D7554" s="89" t="s">
        <v>1032</v>
      </c>
      <c r="E7554" s="94" t="s">
        <v>15469</v>
      </c>
      <c r="F7554" s="95" t="s">
        <v>15470</v>
      </c>
      <c r="G7554" s="89" t="s">
        <v>518</v>
      </c>
      <c r="H7554" s="89" t="s">
        <v>15651</v>
      </c>
      <c r="I7554" s="96">
        <v>1</v>
      </c>
      <c r="J7554" s="97">
        <v>3815</v>
      </c>
      <c r="K7554" s="98">
        <f>J7554/H7554</f>
        <v>131.82</v>
      </c>
      <c r="L7554" s="99">
        <f>$L$8</f>
        <v>1.0815399999999999</v>
      </c>
      <c r="M7554" s="100">
        <f>$M$8</f>
        <v>1.0590999999999999</v>
      </c>
      <c r="N7554" s="101">
        <f>$N$8</f>
        <v>0.97811300000000001</v>
      </c>
      <c r="O7554" s="100">
        <f>$O$8</f>
        <v>1</v>
      </c>
      <c r="P7554" s="98">
        <f>K7554*L7554*M7554*N7554*O7554</f>
        <v>147.69</v>
      </c>
      <c r="Q7554" s="97">
        <f>H7554*P7554</f>
        <v>4274.1499999999996</v>
      </c>
      <c r="R7554" s="97"/>
      <c r="S7554" s="97"/>
    </row>
    <row r="7555" spans="1:19" x14ac:dyDescent="0.25">
      <c r="A7555" s="89" t="s">
        <v>15652</v>
      </c>
      <c r="B7555" s="89" t="s">
        <v>15427</v>
      </c>
      <c r="C7555" s="89"/>
      <c r="D7555" s="89" t="s">
        <v>1037</v>
      </c>
      <c r="E7555" s="94" t="s">
        <v>8294</v>
      </c>
      <c r="F7555" s="95" t="s">
        <v>8295</v>
      </c>
      <c r="G7555" s="89" t="s">
        <v>518</v>
      </c>
      <c r="H7555" s="89" t="s">
        <v>15653</v>
      </c>
      <c r="I7555" s="96">
        <v>1</v>
      </c>
      <c r="J7555" s="97">
        <v>1716</v>
      </c>
      <c r="K7555" s="98">
        <f>J7555/H7555</f>
        <v>173.33</v>
      </c>
      <c r="L7555" s="99">
        <f>$L$8</f>
        <v>1.0815399999999999</v>
      </c>
      <c r="M7555" s="100">
        <f>$M$8</f>
        <v>1.0590999999999999</v>
      </c>
      <c r="N7555" s="101">
        <f>$N$8</f>
        <v>0.97811300000000001</v>
      </c>
      <c r="O7555" s="100">
        <f>$O$8</f>
        <v>1</v>
      </c>
      <c r="P7555" s="98">
        <f>K7555*L7555*M7555*N7555*O7555</f>
        <v>194.2</v>
      </c>
      <c r="Q7555" s="97">
        <f>H7555*P7555</f>
        <v>1922.58</v>
      </c>
      <c r="R7555" s="97"/>
      <c r="S7555" s="97"/>
    </row>
    <row r="7556" spans="1:19" ht="22.5" x14ac:dyDescent="0.25">
      <c r="A7556" s="89" t="s">
        <v>15654</v>
      </c>
      <c r="B7556" s="89" t="s">
        <v>15427</v>
      </c>
      <c r="C7556" s="89"/>
      <c r="D7556" s="89" t="s">
        <v>1045</v>
      </c>
      <c r="E7556" s="94" t="s">
        <v>15350</v>
      </c>
      <c r="F7556" s="95" t="s">
        <v>15351</v>
      </c>
      <c r="G7556" s="89" t="s">
        <v>110</v>
      </c>
      <c r="H7556" s="89" t="s">
        <v>15655</v>
      </c>
      <c r="I7556" s="96">
        <v>1</v>
      </c>
      <c r="J7556" s="97">
        <v>28112</v>
      </c>
      <c r="K7556" s="98">
        <f>J7556/H7556</f>
        <v>136665.04999999999</v>
      </c>
      <c r="L7556" s="99">
        <f>$L$8</f>
        <v>1.0815399999999999</v>
      </c>
      <c r="M7556" s="100">
        <f>$M$8</f>
        <v>1.0590999999999999</v>
      </c>
      <c r="N7556" s="101">
        <f>$N$8</f>
        <v>0.97811300000000001</v>
      </c>
      <c r="O7556" s="100">
        <f>$O$8</f>
        <v>1</v>
      </c>
      <c r="P7556" s="98">
        <f>K7556*L7556*M7556*N7556*O7556</f>
        <v>153117.93</v>
      </c>
      <c r="Q7556" s="97">
        <f>H7556*P7556</f>
        <v>31496.36</v>
      </c>
      <c r="R7556" s="97"/>
      <c r="S7556" s="97"/>
    </row>
    <row r="7557" spans="1:19" x14ac:dyDescent="0.25">
      <c r="A7557" s="89"/>
      <c r="B7557" s="90"/>
      <c r="C7557" s="90"/>
      <c r="D7557" s="91"/>
      <c r="E7557" s="92"/>
      <c r="F7557" s="92" t="s">
        <v>15656</v>
      </c>
      <c r="G7557" s="91"/>
      <c r="H7557" s="91"/>
      <c r="I7557" s="93">
        <v>1</v>
      </c>
      <c r="J7557" s="91"/>
      <c r="K7557" s="98"/>
      <c r="L7557" s="99"/>
      <c r="M7557" s="100"/>
      <c r="N7557" s="101"/>
      <c r="O7557" s="100"/>
      <c r="P7557" s="98"/>
      <c r="Q7557" s="91"/>
      <c r="R7557" s="91"/>
      <c r="S7557" s="91"/>
    </row>
    <row r="7558" spans="1:19" x14ac:dyDescent="0.25">
      <c r="A7558" s="89" t="s">
        <v>15657</v>
      </c>
      <c r="B7558" s="89" t="s">
        <v>15427</v>
      </c>
      <c r="C7558" s="89"/>
      <c r="D7558" s="89" t="s">
        <v>1050</v>
      </c>
      <c r="E7558" s="94" t="s">
        <v>570</v>
      </c>
      <c r="F7558" s="95" t="s">
        <v>571</v>
      </c>
      <c r="G7558" s="89" t="s">
        <v>51</v>
      </c>
      <c r="H7558" s="89" t="s">
        <v>15658</v>
      </c>
      <c r="I7558" s="96">
        <v>1</v>
      </c>
      <c r="J7558" s="97">
        <v>11952</v>
      </c>
      <c r="K7558" s="98">
        <f t="shared" ref="K7558:K7566" si="3980">J7558/H7558</f>
        <v>157263.16</v>
      </c>
      <c r="L7558" s="99">
        <f t="shared" ref="L7558:L7566" si="3981">$L$8</f>
        <v>1.0815399999999999</v>
      </c>
      <c r="M7558" s="100">
        <f t="shared" ref="M7558:M7566" si="3982">$M$8</f>
        <v>1.0590999999999999</v>
      </c>
      <c r="N7558" s="101">
        <f t="shared" ref="N7558:N7566" si="3983">$N$8</f>
        <v>0.97811300000000001</v>
      </c>
      <c r="O7558" s="100">
        <f t="shared" ref="O7558:O7566" si="3984">$O$8</f>
        <v>1</v>
      </c>
      <c r="P7558" s="98">
        <f t="shared" ref="P7558:P7566" si="3985">K7558*L7558*M7558*N7558*O7558</f>
        <v>176195.81</v>
      </c>
      <c r="Q7558" s="97">
        <f t="shared" ref="Q7558:Q7566" si="3986">H7558*P7558</f>
        <v>13390.88</v>
      </c>
      <c r="R7558" s="97"/>
      <c r="S7558" s="97"/>
    </row>
    <row r="7559" spans="1:19" x14ac:dyDescent="0.25">
      <c r="A7559" s="89" t="s">
        <v>15659</v>
      </c>
      <c r="B7559" s="89" t="s">
        <v>15427</v>
      </c>
      <c r="C7559" s="89"/>
      <c r="D7559" s="89" t="s">
        <v>1058</v>
      </c>
      <c r="E7559" s="94" t="s">
        <v>574</v>
      </c>
      <c r="F7559" s="95" t="s">
        <v>575</v>
      </c>
      <c r="G7559" s="89" t="s">
        <v>81</v>
      </c>
      <c r="H7559" s="89" t="s">
        <v>15660</v>
      </c>
      <c r="I7559" s="96">
        <v>1</v>
      </c>
      <c r="J7559" s="97">
        <v>36517</v>
      </c>
      <c r="K7559" s="98">
        <f t="shared" si="3980"/>
        <v>4710.66</v>
      </c>
      <c r="L7559" s="99">
        <f t="shared" si="3981"/>
        <v>1.0815399999999999</v>
      </c>
      <c r="M7559" s="100">
        <f t="shared" si="3982"/>
        <v>1.0590999999999999</v>
      </c>
      <c r="N7559" s="101">
        <f t="shared" si="3983"/>
        <v>0.97811300000000001</v>
      </c>
      <c r="O7559" s="100">
        <f t="shared" si="3984"/>
        <v>1</v>
      </c>
      <c r="P7559" s="98">
        <f t="shared" si="3985"/>
        <v>5277.77</v>
      </c>
      <c r="Q7559" s="97">
        <f t="shared" si="3986"/>
        <v>40913.269999999997</v>
      </c>
      <c r="R7559" s="97"/>
      <c r="S7559" s="97"/>
    </row>
    <row r="7560" spans="1:19" ht="22.5" x14ac:dyDescent="0.25">
      <c r="A7560" s="89" t="s">
        <v>15661</v>
      </c>
      <c r="B7560" s="89" t="s">
        <v>15427</v>
      </c>
      <c r="C7560" s="89"/>
      <c r="D7560" s="89" t="s">
        <v>1063</v>
      </c>
      <c r="E7560" s="94" t="s">
        <v>15509</v>
      </c>
      <c r="F7560" s="95" t="s">
        <v>15510</v>
      </c>
      <c r="G7560" s="89" t="s">
        <v>51</v>
      </c>
      <c r="H7560" s="89" t="s">
        <v>3670</v>
      </c>
      <c r="I7560" s="96">
        <v>1</v>
      </c>
      <c r="J7560" s="97">
        <v>996020</v>
      </c>
      <c r="K7560" s="98">
        <f t="shared" si="3980"/>
        <v>672986.49</v>
      </c>
      <c r="L7560" s="99">
        <f t="shared" si="3981"/>
        <v>1.0815399999999999</v>
      </c>
      <c r="M7560" s="100">
        <f t="shared" si="3982"/>
        <v>1.0590999999999999</v>
      </c>
      <c r="N7560" s="101">
        <f t="shared" si="3983"/>
        <v>0.97811300000000001</v>
      </c>
      <c r="O7560" s="100">
        <f t="shared" si="3984"/>
        <v>1</v>
      </c>
      <c r="P7560" s="98">
        <f t="shared" si="3985"/>
        <v>754006.22</v>
      </c>
      <c r="Q7560" s="97">
        <f t="shared" si="3986"/>
        <v>1115929.21</v>
      </c>
      <c r="R7560" s="97"/>
      <c r="S7560" s="97"/>
    </row>
    <row r="7561" spans="1:19" x14ac:dyDescent="0.25">
      <c r="A7561" s="89" t="s">
        <v>15662</v>
      </c>
      <c r="B7561" s="89" t="s">
        <v>15427</v>
      </c>
      <c r="C7561" s="89"/>
      <c r="D7561" s="89" t="s">
        <v>1068</v>
      </c>
      <c r="E7561" s="94" t="s">
        <v>586</v>
      </c>
      <c r="F7561" s="95" t="s">
        <v>587</v>
      </c>
      <c r="G7561" s="89" t="s">
        <v>81</v>
      </c>
      <c r="H7561" s="89" t="s">
        <v>15663</v>
      </c>
      <c r="I7561" s="96">
        <v>1</v>
      </c>
      <c r="J7561" s="97">
        <v>954473</v>
      </c>
      <c r="K7561" s="98">
        <f t="shared" si="3980"/>
        <v>6353.83</v>
      </c>
      <c r="L7561" s="99">
        <f t="shared" si="3981"/>
        <v>1.0815399999999999</v>
      </c>
      <c r="M7561" s="100">
        <f t="shared" si="3982"/>
        <v>1.0590999999999999</v>
      </c>
      <c r="N7561" s="101">
        <f t="shared" si="3983"/>
        <v>0.97811300000000001</v>
      </c>
      <c r="O7561" s="100">
        <f t="shared" si="3984"/>
        <v>1</v>
      </c>
      <c r="P7561" s="98">
        <f t="shared" si="3985"/>
        <v>7118.76</v>
      </c>
      <c r="Q7561" s="97">
        <f t="shared" si="3986"/>
        <v>1069380.1299999999</v>
      </c>
      <c r="R7561" s="97"/>
      <c r="S7561" s="97"/>
    </row>
    <row r="7562" spans="1:19" ht="22.5" x14ac:dyDescent="0.25">
      <c r="A7562" s="89" t="s">
        <v>15664</v>
      </c>
      <c r="B7562" s="89" t="s">
        <v>15427</v>
      </c>
      <c r="C7562" s="89"/>
      <c r="D7562" s="89" t="s">
        <v>1074</v>
      </c>
      <c r="E7562" s="94" t="s">
        <v>734</v>
      </c>
      <c r="F7562" s="95" t="s">
        <v>735</v>
      </c>
      <c r="G7562" s="89" t="s">
        <v>502</v>
      </c>
      <c r="H7562" s="89" t="s">
        <v>15665</v>
      </c>
      <c r="I7562" s="96">
        <v>1</v>
      </c>
      <c r="J7562" s="97">
        <v>20679</v>
      </c>
      <c r="K7562" s="98">
        <f t="shared" si="3980"/>
        <v>41040.35</v>
      </c>
      <c r="L7562" s="99">
        <f t="shared" si="3981"/>
        <v>1.0815399999999999</v>
      </c>
      <c r="M7562" s="100">
        <f t="shared" si="3982"/>
        <v>1.0590999999999999</v>
      </c>
      <c r="N7562" s="101">
        <f t="shared" si="3983"/>
        <v>0.97811300000000001</v>
      </c>
      <c r="O7562" s="100">
        <f t="shared" si="3984"/>
        <v>1</v>
      </c>
      <c r="P7562" s="98">
        <f t="shared" si="3985"/>
        <v>45981.13</v>
      </c>
      <c r="Q7562" s="97">
        <f t="shared" si="3986"/>
        <v>23168.51</v>
      </c>
      <c r="R7562" s="97"/>
      <c r="S7562" s="97"/>
    </row>
    <row r="7563" spans="1:19" ht="22.5" x14ac:dyDescent="0.25">
      <c r="A7563" s="89" t="s">
        <v>15666</v>
      </c>
      <c r="B7563" s="89" t="s">
        <v>15427</v>
      </c>
      <c r="C7563" s="89"/>
      <c r="D7563" s="89" t="s">
        <v>1080</v>
      </c>
      <c r="E7563" s="94" t="s">
        <v>734</v>
      </c>
      <c r="F7563" s="95" t="s">
        <v>4010</v>
      </c>
      <c r="G7563" s="89" t="s">
        <v>502</v>
      </c>
      <c r="H7563" s="89" t="s">
        <v>15667</v>
      </c>
      <c r="I7563" s="96">
        <v>1</v>
      </c>
      <c r="J7563" s="97">
        <v>326690</v>
      </c>
      <c r="K7563" s="98">
        <f t="shared" si="3980"/>
        <v>41040.839999999997</v>
      </c>
      <c r="L7563" s="99">
        <f t="shared" si="3981"/>
        <v>1.0815399999999999</v>
      </c>
      <c r="M7563" s="100">
        <f t="shared" si="3982"/>
        <v>1.0590999999999999</v>
      </c>
      <c r="N7563" s="101">
        <f t="shared" si="3983"/>
        <v>0.97811300000000001</v>
      </c>
      <c r="O7563" s="100">
        <f t="shared" si="3984"/>
        <v>1</v>
      </c>
      <c r="P7563" s="98">
        <f t="shared" si="3985"/>
        <v>45981.68</v>
      </c>
      <c r="Q7563" s="97">
        <f t="shared" si="3986"/>
        <v>366019.69</v>
      </c>
      <c r="R7563" s="97"/>
      <c r="S7563" s="97"/>
    </row>
    <row r="7564" spans="1:19" ht="22.5" x14ac:dyDescent="0.25">
      <c r="A7564" s="89" t="s">
        <v>15668</v>
      </c>
      <c r="B7564" s="89" t="s">
        <v>15427</v>
      </c>
      <c r="C7564" s="89"/>
      <c r="D7564" s="89" t="s">
        <v>1084</v>
      </c>
      <c r="E7564" s="94" t="s">
        <v>3069</v>
      </c>
      <c r="F7564" s="95" t="s">
        <v>15641</v>
      </c>
      <c r="G7564" s="89" t="s">
        <v>502</v>
      </c>
      <c r="H7564" s="89" t="s">
        <v>15669</v>
      </c>
      <c r="I7564" s="96">
        <v>1</v>
      </c>
      <c r="J7564" s="97">
        <v>493518</v>
      </c>
      <c r="K7564" s="98">
        <f t="shared" si="3980"/>
        <v>41040.86</v>
      </c>
      <c r="L7564" s="99">
        <f t="shared" si="3981"/>
        <v>1.0815399999999999</v>
      </c>
      <c r="M7564" s="100">
        <f t="shared" si="3982"/>
        <v>1.0590999999999999</v>
      </c>
      <c r="N7564" s="101">
        <f t="shared" si="3983"/>
        <v>0.97811300000000001</v>
      </c>
      <c r="O7564" s="100">
        <f t="shared" si="3984"/>
        <v>1</v>
      </c>
      <c r="P7564" s="98">
        <f t="shared" si="3985"/>
        <v>45981.7</v>
      </c>
      <c r="Q7564" s="97">
        <f t="shared" si="3986"/>
        <v>552931.78</v>
      </c>
      <c r="R7564" s="97"/>
      <c r="S7564" s="97"/>
    </row>
    <row r="7565" spans="1:19" x14ac:dyDescent="0.25">
      <c r="A7565" s="89" t="s">
        <v>15670</v>
      </c>
      <c r="B7565" s="89" t="s">
        <v>15427</v>
      </c>
      <c r="C7565" s="89"/>
      <c r="D7565" s="89" t="s">
        <v>1088</v>
      </c>
      <c r="E7565" s="94" t="s">
        <v>781</v>
      </c>
      <c r="F7565" s="95" t="s">
        <v>5166</v>
      </c>
      <c r="G7565" s="89" t="s">
        <v>502</v>
      </c>
      <c r="H7565" s="89" t="s">
        <v>15671</v>
      </c>
      <c r="I7565" s="96">
        <v>1</v>
      </c>
      <c r="J7565" s="97">
        <v>11757</v>
      </c>
      <c r="K7565" s="98">
        <f t="shared" si="3980"/>
        <v>44245.82</v>
      </c>
      <c r="L7565" s="99">
        <f t="shared" si="3981"/>
        <v>1.0815399999999999</v>
      </c>
      <c r="M7565" s="100">
        <f t="shared" si="3982"/>
        <v>1.0590999999999999</v>
      </c>
      <c r="N7565" s="101">
        <f t="shared" si="3983"/>
        <v>0.97811300000000001</v>
      </c>
      <c r="O7565" s="100">
        <f t="shared" si="3984"/>
        <v>1</v>
      </c>
      <c r="P7565" s="98">
        <f t="shared" si="3985"/>
        <v>49572.5</v>
      </c>
      <c r="Q7565" s="97">
        <f t="shared" si="3986"/>
        <v>13172.4</v>
      </c>
      <c r="R7565" s="97"/>
      <c r="S7565" s="97"/>
    </row>
    <row r="7566" spans="1:19" ht="22.5" x14ac:dyDescent="0.25">
      <c r="A7566" s="89" t="s">
        <v>15672</v>
      </c>
      <c r="B7566" s="89" t="s">
        <v>15427</v>
      </c>
      <c r="C7566" s="89"/>
      <c r="D7566" s="89" t="s">
        <v>2578</v>
      </c>
      <c r="E7566" s="94" t="s">
        <v>742</v>
      </c>
      <c r="F7566" s="95" t="s">
        <v>15460</v>
      </c>
      <c r="G7566" s="89" t="s">
        <v>502</v>
      </c>
      <c r="H7566" s="89" t="s">
        <v>15673</v>
      </c>
      <c r="I7566" s="96">
        <v>1</v>
      </c>
      <c r="J7566" s="97">
        <v>12972</v>
      </c>
      <c r="K7566" s="98">
        <f t="shared" si="3980"/>
        <v>41100.06</v>
      </c>
      <c r="L7566" s="99">
        <f t="shared" si="3981"/>
        <v>1.0815399999999999</v>
      </c>
      <c r="M7566" s="100">
        <f t="shared" si="3982"/>
        <v>1.0590999999999999</v>
      </c>
      <c r="N7566" s="101">
        <f t="shared" si="3983"/>
        <v>0.97811300000000001</v>
      </c>
      <c r="O7566" s="100">
        <f t="shared" si="3984"/>
        <v>1</v>
      </c>
      <c r="P7566" s="98">
        <f t="shared" si="3985"/>
        <v>46048.03</v>
      </c>
      <c r="Q7566" s="97">
        <f t="shared" si="3986"/>
        <v>14533.68</v>
      </c>
      <c r="R7566" s="97"/>
      <c r="S7566" s="97"/>
    </row>
    <row r="7567" spans="1:19" x14ac:dyDescent="0.25">
      <c r="A7567" s="89"/>
      <c r="B7567" s="90"/>
      <c r="C7567" s="90"/>
      <c r="D7567" s="91"/>
      <c r="E7567" s="92"/>
      <c r="F7567" s="92" t="s">
        <v>15674</v>
      </c>
      <c r="G7567" s="91"/>
      <c r="H7567" s="91"/>
      <c r="I7567" s="93">
        <v>1</v>
      </c>
      <c r="J7567" s="91"/>
      <c r="K7567" s="98"/>
      <c r="L7567" s="99"/>
      <c r="M7567" s="100"/>
      <c r="N7567" s="101"/>
      <c r="O7567" s="100"/>
      <c r="P7567" s="98"/>
      <c r="Q7567" s="91"/>
      <c r="R7567" s="91"/>
      <c r="S7567" s="91"/>
    </row>
    <row r="7568" spans="1:19" x14ac:dyDescent="0.25">
      <c r="A7568" s="89" t="s">
        <v>15675</v>
      </c>
      <c r="B7568" s="89" t="s">
        <v>15427</v>
      </c>
      <c r="C7568" s="89"/>
      <c r="D7568" s="89" t="s">
        <v>2581</v>
      </c>
      <c r="E7568" s="94" t="s">
        <v>6576</v>
      </c>
      <c r="F7568" s="95" t="s">
        <v>6577</v>
      </c>
      <c r="G7568" s="89" t="s">
        <v>110</v>
      </c>
      <c r="H7568" s="89" t="s">
        <v>15676</v>
      </c>
      <c r="I7568" s="96">
        <v>1</v>
      </c>
      <c r="J7568" s="97">
        <v>72370</v>
      </c>
      <c r="K7568" s="98">
        <f>J7568/H7568</f>
        <v>65749.070000000007</v>
      </c>
      <c r="L7568" s="99">
        <f>$L$8</f>
        <v>1.0815399999999999</v>
      </c>
      <c r="M7568" s="100">
        <f>$M$8</f>
        <v>1.0590999999999999</v>
      </c>
      <c r="N7568" s="101">
        <f>$N$8</f>
        <v>0.97811300000000001</v>
      </c>
      <c r="O7568" s="100">
        <f>$O$8</f>
        <v>1</v>
      </c>
      <c r="P7568" s="98">
        <f>K7568*L7568*M7568*N7568*O7568</f>
        <v>73664.490000000005</v>
      </c>
      <c r="Q7568" s="97">
        <f>H7568*P7568</f>
        <v>81082.5</v>
      </c>
      <c r="R7568" s="97"/>
      <c r="S7568" s="97"/>
    </row>
    <row r="7569" spans="1:19" ht="22.5" x14ac:dyDescent="0.25">
      <c r="A7569" s="89" t="s">
        <v>15677</v>
      </c>
      <c r="B7569" s="89" t="s">
        <v>15427</v>
      </c>
      <c r="C7569" s="89"/>
      <c r="D7569" s="89" t="s">
        <v>2583</v>
      </c>
      <c r="E7569" s="94" t="s">
        <v>15466</v>
      </c>
      <c r="F7569" s="95" t="s">
        <v>15467</v>
      </c>
      <c r="G7569" s="89" t="s">
        <v>110</v>
      </c>
      <c r="H7569" s="89" t="s">
        <v>15676</v>
      </c>
      <c r="I7569" s="96">
        <v>1</v>
      </c>
      <c r="J7569" s="97">
        <v>9127</v>
      </c>
      <c r="K7569" s="98">
        <f>J7569/H7569</f>
        <v>8292</v>
      </c>
      <c r="L7569" s="99">
        <f>$L$8</f>
        <v>1.0815399999999999</v>
      </c>
      <c r="M7569" s="100">
        <f>$M$8</f>
        <v>1.0590999999999999</v>
      </c>
      <c r="N7569" s="101">
        <f>$N$8</f>
        <v>0.97811300000000001</v>
      </c>
      <c r="O7569" s="100">
        <f>$O$8</f>
        <v>1</v>
      </c>
      <c r="P7569" s="98">
        <f>K7569*L7569*M7569*N7569*O7569</f>
        <v>9290.26</v>
      </c>
      <c r="Q7569" s="97">
        <f>H7569*P7569</f>
        <v>10225.790000000001</v>
      </c>
      <c r="R7569" s="97"/>
      <c r="S7569" s="97"/>
    </row>
    <row r="7570" spans="1:19" x14ac:dyDescent="0.25">
      <c r="A7570" s="89" t="s">
        <v>15678</v>
      </c>
      <c r="B7570" s="89" t="s">
        <v>15427</v>
      </c>
      <c r="C7570" s="89"/>
      <c r="D7570" s="89" t="s">
        <v>2587</v>
      </c>
      <c r="E7570" s="94" t="s">
        <v>15469</v>
      </c>
      <c r="F7570" s="95" t="s">
        <v>15470</v>
      </c>
      <c r="G7570" s="89" t="s">
        <v>518</v>
      </c>
      <c r="H7570" s="89" t="s">
        <v>15679</v>
      </c>
      <c r="I7570" s="96">
        <v>1</v>
      </c>
      <c r="J7570" s="97">
        <v>5514</v>
      </c>
      <c r="K7570" s="98">
        <f>J7570/H7570</f>
        <v>131.82</v>
      </c>
      <c r="L7570" s="99">
        <f>$L$8</f>
        <v>1.0815399999999999</v>
      </c>
      <c r="M7570" s="100">
        <f>$M$8</f>
        <v>1.0590999999999999</v>
      </c>
      <c r="N7570" s="101">
        <f>$N$8</f>
        <v>0.97811300000000001</v>
      </c>
      <c r="O7570" s="100">
        <f>$O$8</f>
        <v>1</v>
      </c>
      <c r="P7570" s="98">
        <f>K7570*L7570*M7570*N7570*O7570</f>
        <v>147.69</v>
      </c>
      <c r="Q7570" s="97">
        <f>H7570*P7570</f>
        <v>6177.87</v>
      </c>
      <c r="R7570" s="97"/>
      <c r="S7570" s="97"/>
    </row>
    <row r="7571" spans="1:19" x14ac:dyDescent="0.25">
      <c r="A7571" s="89" t="s">
        <v>15680</v>
      </c>
      <c r="B7571" s="89" t="s">
        <v>15427</v>
      </c>
      <c r="C7571" s="89"/>
      <c r="D7571" s="89" t="s">
        <v>2590</v>
      </c>
      <c r="E7571" s="94" t="s">
        <v>8294</v>
      </c>
      <c r="F7571" s="95" t="s">
        <v>8295</v>
      </c>
      <c r="G7571" s="89" t="s">
        <v>518</v>
      </c>
      <c r="H7571" s="89" t="s">
        <v>15681</v>
      </c>
      <c r="I7571" s="96">
        <v>1</v>
      </c>
      <c r="J7571" s="97">
        <v>2480</v>
      </c>
      <c r="K7571" s="98">
        <f>J7571/H7571</f>
        <v>173.31</v>
      </c>
      <c r="L7571" s="99">
        <f>$L$8</f>
        <v>1.0815399999999999</v>
      </c>
      <c r="M7571" s="100">
        <f>$M$8</f>
        <v>1.0590999999999999</v>
      </c>
      <c r="N7571" s="101">
        <f>$N$8</f>
        <v>0.97811300000000001</v>
      </c>
      <c r="O7571" s="100">
        <f>$O$8</f>
        <v>1</v>
      </c>
      <c r="P7571" s="98">
        <f>K7571*L7571*M7571*N7571*O7571</f>
        <v>194.17</v>
      </c>
      <c r="Q7571" s="97">
        <f>H7571*P7571</f>
        <v>2778.57</v>
      </c>
      <c r="R7571" s="97"/>
      <c r="S7571" s="97"/>
    </row>
    <row r="7572" spans="1:19" ht="22.5" x14ac:dyDescent="0.25">
      <c r="A7572" s="89" t="s">
        <v>15682</v>
      </c>
      <c r="B7572" s="89" t="s">
        <v>15427</v>
      </c>
      <c r="C7572" s="89"/>
      <c r="D7572" s="89" t="s">
        <v>2594</v>
      </c>
      <c r="E7572" s="94" t="s">
        <v>15350</v>
      </c>
      <c r="F7572" s="95" t="s">
        <v>15351</v>
      </c>
      <c r="G7572" s="89" t="s">
        <v>110</v>
      </c>
      <c r="H7572" s="89" t="s">
        <v>15683</v>
      </c>
      <c r="I7572" s="96">
        <v>1</v>
      </c>
      <c r="J7572" s="97">
        <v>34507</v>
      </c>
      <c r="K7572" s="98">
        <f>J7572/H7572</f>
        <v>136661.39000000001</v>
      </c>
      <c r="L7572" s="99">
        <f>$L$8</f>
        <v>1.0815399999999999</v>
      </c>
      <c r="M7572" s="100">
        <f>$M$8</f>
        <v>1.0590999999999999</v>
      </c>
      <c r="N7572" s="101">
        <f>$N$8</f>
        <v>0.97811300000000001</v>
      </c>
      <c r="O7572" s="100">
        <f>$O$8</f>
        <v>1</v>
      </c>
      <c r="P7572" s="98">
        <f>K7572*L7572*M7572*N7572*O7572</f>
        <v>153113.82999999999</v>
      </c>
      <c r="Q7572" s="97">
        <f>H7572*P7572</f>
        <v>38661.24</v>
      </c>
      <c r="R7572" s="97"/>
      <c r="S7572" s="97"/>
    </row>
    <row r="7573" spans="1:19" x14ac:dyDescent="0.25">
      <c r="A7573" s="89"/>
      <c r="B7573" s="90"/>
      <c r="C7573" s="90"/>
      <c r="D7573" s="91"/>
      <c r="E7573" s="92"/>
      <c r="F7573" s="92" t="s">
        <v>15684</v>
      </c>
      <c r="G7573" s="91"/>
      <c r="H7573" s="91"/>
      <c r="I7573" s="93">
        <v>1</v>
      </c>
      <c r="J7573" s="91"/>
      <c r="K7573" s="98"/>
      <c r="L7573" s="99"/>
      <c r="M7573" s="100"/>
      <c r="N7573" s="101"/>
      <c r="O7573" s="100"/>
      <c r="P7573" s="98"/>
      <c r="Q7573" s="91"/>
      <c r="R7573" s="91"/>
      <c r="S7573" s="91"/>
    </row>
    <row r="7574" spans="1:19" x14ac:dyDescent="0.25">
      <c r="A7574" s="89" t="s">
        <v>15685</v>
      </c>
      <c r="B7574" s="89" t="s">
        <v>15427</v>
      </c>
      <c r="C7574" s="89"/>
      <c r="D7574" s="89" t="s">
        <v>2596</v>
      </c>
      <c r="E7574" s="94" t="s">
        <v>570</v>
      </c>
      <c r="F7574" s="95" t="s">
        <v>571</v>
      </c>
      <c r="G7574" s="89" t="s">
        <v>51</v>
      </c>
      <c r="H7574" s="89" t="s">
        <v>15686</v>
      </c>
      <c r="I7574" s="96">
        <v>1</v>
      </c>
      <c r="J7574" s="97">
        <v>14469</v>
      </c>
      <c r="K7574" s="98">
        <f t="shared" ref="K7574:K7582" si="3987">J7574/H7574</f>
        <v>157271.74</v>
      </c>
      <c r="L7574" s="99">
        <f t="shared" ref="L7574:L7582" si="3988">$L$8</f>
        <v>1.0815399999999999</v>
      </c>
      <c r="M7574" s="100">
        <f t="shared" ref="M7574:M7582" si="3989">$M$8</f>
        <v>1.0590999999999999</v>
      </c>
      <c r="N7574" s="101">
        <f t="shared" ref="N7574:N7582" si="3990">$N$8</f>
        <v>0.97811300000000001</v>
      </c>
      <c r="O7574" s="100">
        <f t="shared" ref="O7574:O7582" si="3991">$O$8</f>
        <v>1</v>
      </c>
      <c r="P7574" s="98">
        <f t="shared" ref="P7574:P7582" si="3992">K7574*L7574*M7574*N7574*O7574</f>
        <v>176205.43</v>
      </c>
      <c r="Q7574" s="97">
        <f t="shared" ref="Q7574:Q7582" si="3993">H7574*P7574</f>
        <v>16210.9</v>
      </c>
      <c r="R7574" s="97"/>
      <c r="S7574" s="97"/>
    </row>
    <row r="7575" spans="1:19" x14ac:dyDescent="0.25">
      <c r="A7575" s="89" t="s">
        <v>15687</v>
      </c>
      <c r="B7575" s="89" t="s">
        <v>15427</v>
      </c>
      <c r="C7575" s="89"/>
      <c r="D7575" s="89" t="s">
        <v>2600</v>
      </c>
      <c r="E7575" s="94" t="s">
        <v>574</v>
      </c>
      <c r="F7575" s="95" t="s">
        <v>575</v>
      </c>
      <c r="G7575" s="89" t="s">
        <v>81</v>
      </c>
      <c r="H7575" s="89" t="s">
        <v>15688</v>
      </c>
      <c r="I7575" s="96">
        <v>1</v>
      </c>
      <c r="J7575" s="97">
        <v>44186</v>
      </c>
      <c r="K7575" s="98">
        <f t="shared" si="3987"/>
        <v>4710.66</v>
      </c>
      <c r="L7575" s="99">
        <f t="shared" si="3988"/>
        <v>1.0815399999999999</v>
      </c>
      <c r="M7575" s="100">
        <f t="shared" si="3989"/>
        <v>1.0590999999999999</v>
      </c>
      <c r="N7575" s="101">
        <f t="shared" si="3990"/>
        <v>0.97811300000000001</v>
      </c>
      <c r="O7575" s="100">
        <f t="shared" si="3991"/>
        <v>1</v>
      </c>
      <c r="P7575" s="98">
        <f t="shared" si="3992"/>
        <v>5277.77</v>
      </c>
      <c r="Q7575" s="97">
        <f t="shared" si="3993"/>
        <v>49505.48</v>
      </c>
      <c r="R7575" s="97"/>
      <c r="S7575" s="97"/>
    </row>
    <row r="7576" spans="1:19" ht="22.5" x14ac:dyDescent="0.25">
      <c r="A7576" s="89" t="s">
        <v>15689</v>
      </c>
      <c r="B7576" s="89" t="s">
        <v>15427</v>
      </c>
      <c r="C7576" s="89"/>
      <c r="D7576" s="89" t="s">
        <v>2498</v>
      </c>
      <c r="E7576" s="94" t="s">
        <v>15509</v>
      </c>
      <c r="F7576" s="95" t="s">
        <v>15510</v>
      </c>
      <c r="G7576" s="89" t="s">
        <v>51</v>
      </c>
      <c r="H7576" s="89" t="s">
        <v>15690</v>
      </c>
      <c r="I7576" s="96">
        <v>1</v>
      </c>
      <c r="J7576" s="97">
        <v>1214068</v>
      </c>
      <c r="K7576" s="98">
        <f t="shared" si="3987"/>
        <v>672986.7</v>
      </c>
      <c r="L7576" s="99">
        <f t="shared" si="3988"/>
        <v>1.0815399999999999</v>
      </c>
      <c r="M7576" s="100">
        <f t="shared" si="3989"/>
        <v>1.0590999999999999</v>
      </c>
      <c r="N7576" s="101">
        <f t="shared" si="3990"/>
        <v>0.97811300000000001</v>
      </c>
      <c r="O7576" s="100">
        <f t="shared" si="3991"/>
        <v>1</v>
      </c>
      <c r="P7576" s="98">
        <f t="shared" si="3992"/>
        <v>754006.46</v>
      </c>
      <c r="Q7576" s="97">
        <f t="shared" si="3993"/>
        <v>1360227.65</v>
      </c>
      <c r="R7576" s="97"/>
      <c r="S7576" s="97"/>
    </row>
    <row r="7577" spans="1:19" x14ac:dyDescent="0.25">
      <c r="A7577" s="89" t="s">
        <v>15691</v>
      </c>
      <c r="B7577" s="89" t="s">
        <v>15427</v>
      </c>
      <c r="C7577" s="89"/>
      <c r="D7577" s="89" t="s">
        <v>2606</v>
      </c>
      <c r="E7577" s="94" t="s">
        <v>586</v>
      </c>
      <c r="F7577" s="95" t="s">
        <v>587</v>
      </c>
      <c r="G7577" s="89" t="s">
        <v>81</v>
      </c>
      <c r="H7577" s="89" t="s">
        <v>15692</v>
      </c>
      <c r="I7577" s="96">
        <v>1</v>
      </c>
      <c r="J7577" s="97">
        <v>1163450</v>
      </c>
      <c r="K7577" s="98">
        <f t="shared" si="3987"/>
        <v>6353.83</v>
      </c>
      <c r="L7577" s="99">
        <f t="shared" si="3988"/>
        <v>1.0815399999999999</v>
      </c>
      <c r="M7577" s="100">
        <f t="shared" si="3989"/>
        <v>1.0590999999999999</v>
      </c>
      <c r="N7577" s="101">
        <f t="shared" si="3990"/>
        <v>0.97811300000000001</v>
      </c>
      <c r="O7577" s="100">
        <f t="shared" si="3991"/>
        <v>1</v>
      </c>
      <c r="P7577" s="98">
        <f t="shared" si="3992"/>
        <v>7118.76</v>
      </c>
      <c r="Q7577" s="97">
        <f t="shared" si="3993"/>
        <v>1303516.1399999999</v>
      </c>
      <c r="R7577" s="97"/>
      <c r="S7577" s="97"/>
    </row>
    <row r="7578" spans="1:19" ht="22.5" x14ac:dyDescent="0.25">
      <c r="A7578" s="89" t="s">
        <v>15693</v>
      </c>
      <c r="B7578" s="89" t="s">
        <v>15427</v>
      </c>
      <c r="C7578" s="89"/>
      <c r="D7578" s="89" t="s">
        <v>2610</v>
      </c>
      <c r="E7578" s="94" t="s">
        <v>734</v>
      </c>
      <c r="F7578" s="95" t="s">
        <v>4010</v>
      </c>
      <c r="G7578" s="89" t="s">
        <v>502</v>
      </c>
      <c r="H7578" s="89" t="s">
        <v>15694</v>
      </c>
      <c r="I7578" s="96">
        <v>1</v>
      </c>
      <c r="J7578" s="97">
        <v>395153</v>
      </c>
      <c r="K7578" s="98">
        <f t="shared" si="3987"/>
        <v>41040.910000000003</v>
      </c>
      <c r="L7578" s="99">
        <f t="shared" si="3988"/>
        <v>1.0815399999999999</v>
      </c>
      <c r="M7578" s="100">
        <f t="shared" si="3989"/>
        <v>1.0590999999999999</v>
      </c>
      <c r="N7578" s="101">
        <f t="shared" si="3990"/>
        <v>0.97811300000000001</v>
      </c>
      <c r="O7578" s="100">
        <f t="shared" si="3991"/>
        <v>1</v>
      </c>
      <c r="P7578" s="98">
        <f t="shared" si="3992"/>
        <v>45981.760000000002</v>
      </c>
      <c r="Q7578" s="97">
        <f t="shared" si="3993"/>
        <v>442724.8</v>
      </c>
      <c r="R7578" s="97"/>
      <c r="S7578" s="97"/>
    </row>
    <row r="7579" spans="1:19" ht="22.5" x14ac:dyDescent="0.25">
      <c r="A7579" s="89" t="s">
        <v>15695</v>
      </c>
      <c r="B7579" s="89" t="s">
        <v>15427</v>
      </c>
      <c r="C7579" s="89"/>
      <c r="D7579" s="89" t="s">
        <v>2612</v>
      </c>
      <c r="E7579" s="94" t="s">
        <v>3069</v>
      </c>
      <c r="F7579" s="95" t="s">
        <v>15641</v>
      </c>
      <c r="G7579" s="89" t="s">
        <v>502</v>
      </c>
      <c r="H7579" s="89" t="s">
        <v>15696</v>
      </c>
      <c r="I7579" s="96">
        <v>1</v>
      </c>
      <c r="J7579" s="97">
        <v>595665</v>
      </c>
      <c r="K7579" s="98">
        <f t="shared" si="3987"/>
        <v>41040.92</v>
      </c>
      <c r="L7579" s="99">
        <f t="shared" si="3988"/>
        <v>1.0815399999999999</v>
      </c>
      <c r="M7579" s="100">
        <f t="shared" si="3989"/>
        <v>1.0590999999999999</v>
      </c>
      <c r="N7579" s="101">
        <f t="shared" si="3990"/>
        <v>0.97811300000000001</v>
      </c>
      <c r="O7579" s="100">
        <f t="shared" si="3991"/>
        <v>1</v>
      </c>
      <c r="P7579" s="98">
        <f t="shared" si="3992"/>
        <v>45981.77</v>
      </c>
      <c r="Q7579" s="97">
        <f t="shared" si="3993"/>
        <v>667376.18999999994</v>
      </c>
      <c r="R7579" s="97"/>
      <c r="S7579" s="97"/>
    </row>
    <row r="7580" spans="1:19" ht="22.5" x14ac:dyDescent="0.25">
      <c r="A7580" s="89" t="s">
        <v>15697</v>
      </c>
      <c r="B7580" s="89" t="s">
        <v>15427</v>
      </c>
      <c r="C7580" s="89"/>
      <c r="D7580" s="89" t="s">
        <v>2616</v>
      </c>
      <c r="E7580" s="94" t="s">
        <v>734</v>
      </c>
      <c r="F7580" s="95" t="s">
        <v>735</v>
      </c>
      <c r="G7580" s="89" t="s">
        <v>502</v>
      </c>
      <c r="H7580" s="89" t="s">
        <v>15698</v>
      </c>
      <c r="I7580" s="96">
        <v>1</v>
      </c>
      <c r="J7580" s="97">
        <v>25099</v>
      </c>
      <c r="K7580" s="98">
        <f t="shared" si="3987"/>
        <v>41040.94</v>
      </c>
      <c r="L7580" s="99">
        <f t="shared" si="3988"/>
        <v>1.0815399999999999</v>
      </c>
      <c r="M7580" s="100">
        <f t="shared" si="3989"/>
        <v>1.0590999999999999</v>
      </c>
      <c r="N7580" s="101">
        <f t="shared" si="3990"/>
        <v>0.97811300000000001</v>
      </c>
      <c r="O7580" s="100">
        <f t="shared" si="3991"/>
        <v>1</v>
      </c>
      <c r="P7580" s="98">
        <f t="shared" si="3992"/>
        <v>45981.79</v>
      </c>
      <c r="Q7580" s="97">
        <f t="shared" si="3993"/>
        <v>28120.62</v>
      </c>
      <c r="R7580" s="97"/>
      <c r="S7580" s="97"/>
    </row>
    <row r="7581" spans="1:19" x14ac:dyDescent="0.25">
      <c r="A7581" s="89" t="s">
        <v>15699</v>
      </c>
      <c r="B7581" s="89" t="s">
        <v>15427</v>
      </c>
      <c r="C7581" s="89"/>
      <c r="D7581" s="89" t="s">
        <v>519</v>
      </c>
      <c r="E7581" s="94" t="s">
        <v>781</v>
      </c>
      <c r="F7581" s="95" t="s">
        <v>5166</v>
      </c>
      <c r="G7581" s="89" t="s">
        <v>502</v>
      </c>
      <c r="H7581" s="89" t="s">
        <v>15700</v>
      </c>
      <c r="I7581" s="96">
        <v>1</v>
      </c>
      <c r="J7581" s="97">
        <v>14380</v>
      </c>
      <c r="K7581" s="98">
        <f t="shared" si="3987"/>
        <v>44246.15</v>
      </c>
      <c r="L7581" s="99">
        <f t="shared" si="3988"/>
        <v>1.0815399999999999</v>
      </c>
      <c r="M7581" s="100">
        <f t="shared" si="3989"/>
        <v>1.0590999999999999</v>
      </c>
      <c r="N7581" s="101">
        <f t="shared" si="3990"/>
        <v>0.97811300000000001</v>
      </c>
      <c r="O7581" s="100">
        <f t="shared" si="3991"/>
        <v>1</v>
      </c>
      <c r="P7581" s="98">
        <f t="shared" si="3992"/>
        <v>49572.87</v>
      </c>
      <c r="Q7581" s="97">
        <f t="shared" si="3993"/>
        <v>16111.18</v>
      </c>
      <c r="R7581" s="97"/>
      <c r="S7581" s="97"/>
    </row>
    <row r="7582" spans="1:19" ht="22.5" x14ac:dyDescent="0.25">
      <c r="A7582" s="89" t="s">
        <v>15701</v>
      </c>
      <c r="B7582" s="89" t="s">
        <v>15427</v>
      </c>
      <c r="C7582" s="89"/>
      <c r="D7582" s="89" t="s">
        <v>2620</v>
      </c>
      <c r="E7582" s="94" t="s">
        <v>742</v>
      </c>
      <c r="F7582" s="95" t="s">
        <v>15460</v>
      </c>
      <c r="G7582" s="89" t="s">
        <v>502</v>
      </c>
      <c r="H7582" s="89" t="s">
        <v>15702</v>
      </c>
      <c r="I7582" s="96">
        <v>1</v>
      </c>
      <c r="J7582" s="97">
        <v>15768</v>
      </c>
      <c r="K7582" s="98">
        <f t="shared" si="3987"/>
        <v>41098.89</v>
      </c>
      <c r="L7582" s="99">
        <f t="shared" si="3988"/>
        <v>1.0815399999999999</v>
      </c>
      <c r="M7582" s="100">
        <f t="shared" si="3989"/>
        <v>1.0590999999999999</v>
      </c>
      <c r="N7582" s="101">
        <f t="shared" si="3990"/>
        <v>0.97811300000000001</v>
      </c>
      <c r="O7582" s="100">
        <f t="shared" si="3991"/>
        <v>1</v>
      </c>
      <c r="P7582" s="98">
        <f t="shared" si="3992"/>
        <v>46046.720000000001</v>
      </c>
      <c r="Q7582" s="97">
        <f t="shared" si="3993"/>
        <v>17666.28</v>
      </c>
      <c r="R7582" s="97"/>
      <c r="S7582" s="97"/>
    </row>
    <row r="7583" spans="1:19" x14ac:dyDescent="0.25">
      <c r="A7583" s="89"/>
      <c r="B7583" s="90"/>
      <c r="C7583" s="90"/>
      <c r="D7583" s="91"/>
      <c r="E7583" s="92"/>
      <c r="F7583" s="92" t="s">
        <v>15462</v>
      </c>
      <c r="G7583" s="91"/>
      <c r="H7583" s="91"/>
      <c r="I7583" s="93">
        <v>1</v>
      </c>
      <c r="J7583" s="91"/>
      <c r="K7583" s="98"/>
      <c r="L7583" s="99"/>
      <c r="M7583" s="100"/>
      <c r="N7583" s="101"/>
      <c r="O7583" s="100"/>
      <c r="P7583" s="98"/>
      <c r="Q7583" s="91"/>
      <c r="R7583" s="91"/>
      <c r="S7583" s="91"/>
    </row>
    <row r="7584" spans="1:19" x14ac:dyDescent="0.25">
      <c r="A7584" s="89" t="s">
        <v>15703</v>
      </c>
      <c r="B7584" s="89" t="s">
        <v>15427</v>
      </c>
      <c r="C7584" s="89"/>
      <c r="D7584" s="89" t="s">
        <v>2623</v>
      </c>
      <c r="E7584" s="94" t="s">
        <v>6576</v>
      </c>
      <c r="F7584" s="95" t="s">
        <v>6577</v>
      </c>
      <c r="G7584" s="89" t="s">
        <v>110</v>
      </c>
      <c r="H7584" s="89" t="s">
        <v>15704</v>
      </c>
      <c r="I7584" s="96">
        <v>1</v>
      </c>
      <c r="J7584" s="97">
        <v>116442</v>
      </c>
      <c r="K7584" s="98">
        <f>J7584/H7584</f>
        <v>65749.289999999994</v>
      </c>
      <c r="L7584" s="99">
        <f>$L$8</f>
        <v>1.0815399999999999</v>
      </c>
      <c r="M7584" s="100">
        <f>$M$8</f>
        <v>1.0590999999999999</v>
      </c>
      <c r="N7584" s="101">
        <f>$N$8</f>
        <v>0.97811300000000001</v>
      </c>
      <c r="O7584" s="100">
        <f>$O$8</f>
        <v>1</v>
      </c>
      <c r="P7584" s="98">
        <f>K7584*L7584*M7584*N7584*O7584</f>
        <v>73664.740000000005</v>
      </c>
      <c r="Q7584" s="97">
        <f>H7584*P7584</f>
        <v>130460.25</v>
      </c>
      <c r="R7584" s="97"/>
      <c r="S7584" s="97"/>
    </row>
    <row r="7585" spans="1:19" ht="22.5" x14ac:dyDescent="0.25">
      <c r="A7585" s="89" t="s">
        <v>15705</v>
      </c>
      <c r="B7585" s="89" t="s">
        <v>15427</v>
      </c>
      <c r="C7585" s="89"/>
      <c r="D7585" s="89" t="s">
        <v>2625</v>
      </c>
      <c r="E7585" s="94" t="s">
        <v>15466</v>
      </c>
      <c r="F7585" s="95" t="s">
        <v>15467</v>
      </c>
      <c r="G7585" s="89" t="s">
        <v>110</v>
      </c>
      <c r="H7585" s="89" t="s">
        <v>15704</v>
      </c>
      <c r="I7585" s="96">
        <v>1</v>
      </c>
      <c r="J7585" s="97">
        <v>14686</v>
      </c>
      <c r="K7585" s="98">
        <f>J7585/H7585</f>
        <v>8292.49</v>
      </c>
      <c r="L7585" s="99">
        <f>$L$8</f>
        <v>1.0815399999999999</v>
      </c>
      <c r="M7585" s="100">
        <f>$M$8</f>
        <v>1.0590999999999999</v>
      </c>
      <c r="N7585" s="101">
        <f>$N$8</f>
        <v>0.97811300000000001</v>
      </c>
      <c r="O7585" s="100">
        <f>$O$8</f>
        <v>1</v>
      </c>
      <c r="P7585" s="98">
        <f>K7585*L7585*M7585*N7585*O7585</f>
        <v>9290.81</v>
      </c>
      <c r="Q7585" s="97">
        <f>H7585*P7585</f>
        <v>16454.02</v>
      </c>
      <c r="R7585" s="97"/>
      <c r="S7585" s="97"/>
    </row>
    <row r="7586" spans="1:19" x14ac:dyDescent="0.25">
      <c r="A7586" s="89" t="s">
        <v>15706</v>
      </c>
      <c r="B7586" s="89" t="s">
        <v>15427</v>
      </c>
      <c r="C7586" s="89"/>
      <c r="D7586" s="89" t="s">
        <v>2629</v>
      </c>
      <c r="E7586" s="94" t="s">
        <v>15469</v>
      </c>
      <c r="F7586" s="95" t="s">
        <v>15470</v>
      </c>
      <c r="G7586" s="89" t="s">
        <v>518</v>
      </c>
      <c r="H7586" s="89" t="s">
        <v>15707</v>
      </c>
      <c r="I7586" s="96">
        <v>1</v>
      </c>
      <c r="J7586" s="97">
        <v>8871</v>
      </c>
      <c r="K7586" s="98">
        <f>J7586/H7586</f>
        <v>131.81</v>
      </c>
      <c r="L7586" s="99">
        <f>$L$8</f>
        <v>1.0815399999999999</v>
      </c>
      <c r="M7586" s="100">
        <f>$M$8</f>
        <v>1.0590999999999999</v>
      </c>
      <c r="N7586" s="101">
        <f>$N$8</f>
        <v>0.97811300000000001</v>
      </c>
      <c r="O7586" s="100">
        <f>$O$8</f>
        <v>1</v>
      </c>
      <c r="P7586" s="98">
        <f>K7586*L7586*M7586*N7586*O7586</f>
        <v>147.68</v>
      </c>
      <c r="Q7586" s="97">
        <f>H7586*P7586</f>
        <v>9938.86</v>
      </c>
      <c r="R7586" s="97"/>
      <c r="S7586" s="97"/>
    </row>
    <row r="7587" spans="1:19" x14ac:dyDescent="0.25">
      <c r="A7587" s="89" t="s">
        <v>15708</v>
      </c>
      <c r="B7587" s="89" t="s">
        <v>15427</v>
      </c>
      <c r="C7587" s="89"/>
      <c r="D7587" s="89" t="s">
        <v>2633</v>
      </c>
      <c r="E7587" s="94" t="s">
        <v>8294</v>
      </c>
      <c r="F7587" s="95" t="s">
        <v>8295</v>
      </c>
      <c r="G7587" s="89" t="s">
        <v>518</v>
      </c>
      <c r="H7587" s="89" t="s">
        <v>15709</v>
      </c>
      <c r="I7587" s="96">
        <v>1</v>
      </c>
      <c r="J7587" s="97">
        <v>3989</v>
      </c>
      <c r="K7587" s="98">
        <f>J7587/H7587</f>
        <v>173.28</v>
      </c>
      <c r="L7587" s="99">
        <f>$L$8</f>
        <v>1.0815399999999999</v>
      </c>
      <c r="M7587" s="100">
        <f>$M$8</f>
        <v>1.0590999999999999</v>
      </c>
      <c r="N7587" s="101">
        <f>$N$8</f>
        <v>0.97811300000000001</v>
      </c>
      <c r="O7587" s="100">
        <f>$O$8</f>
        <v>1</v>
      </c>
      <c r="P7587" s="98">
        <f>K7587*L7587*M7587*N7587*O7587</f>
        <v>194.14</v>
      </c>
      <c r="Q7587" s="97">
        <f>H7587*P7587</f>
        <v>4469.1000000000004</v>
      </c>
      <c r="R7587" s="97"/>
      <c r="S7587" s="97"/>
    </row>
    <row r="7588" spans="1:19" ht="22.5" x14ac:dyDescent="0.25">
      <c r="A7588" s="89" t="s">
        <v>15710</v>
      </c>
      <c r="B7588" s="89" t="s">
        <v>15427</v>
      </c>
      <c r="C7588" s="89"/>
      <c r="D7588" s="89" t="s">
        <v>2637</v>
      </c>
      <c r="E7588" s="94" t="s">
        <v>15350</v>
      </c>
      <c r="F7588" s="95" t="s">
        <v>15351</v>
      </c>
      <c r="G7588" s="89" t="s">
        <v>110</v>
      </c>
      <c r="H7588" s="89" t="s">
        <v>15711</v>
      </c>
      <c r="I7588" s="96">
        <v>1</v>
      </c>
      <c r="J7588" s="97">
        <v>43315</v>
      </c>
      <c r="K7588" s="98">
        <f>J7588/H7588</f>
        <v>136661.93</v>
      </c>
      <c r="L7588" s="99">
        <f>$L$8</f>
        <v>1.0815399999999999</v>
      </c>
      <c r="M7588" s="100">
        <f>$M$8</f>
        <v>1.0590999999999999</v>
      </c>
      <c r="N7588" s="101">
        <f>$N$8</f>
        <v>0.97811300000000001</v>
      </c>
      <c r="O7588" s="100">
        <f>$O$8</f>
        <v>1</v>
      </c>
      <c r="P7588" s="98">
        <f>K7588*L7588*M7588*N7588*O7588</f>
        <v>153114.43</v>
      </c>
      <c r="Q7588" s="97">
        <f>H7588*P7588</f>
        <v>48529.62</v>
      </c>
      <c r="R7588" s="97"/>
      <c r="S7588" s="97"/>
    </row>
    <row r="7589" spans="1:19" x14ac:dyDescent="0.25">
      <c r="A7589" s="89"/>
      <c r="B7589" s="90"/>
      <c r="C7589" s="90"/>
      <c r="D7589" s="91"/>
      <c r="E7589" s="92"/>
      <c r="F7589" s="92" t="s">
        <v>15712</v>
      </c>
      <c r="G7589" s="91"/>
      <c r="H7589" s="91"/>
      <c r="I7589" s="93">
        <v>1</v>
      </c>
      <c r="J7589" s="91"/>
      <c r="K7589" s="98"/>
      <c r="L7589" s="99"/>
      <c r="M7589" s="100"/>
      <c r="N7589" s="101"/>
      <c r="O7589" s="100"/>
      <c r="P7589" s="98"/>
      <c r="Q7589" s="91"/>
      <c r="R7589" s="91"/>
      <c r="S7589" s="91"/>
    </row>
    <row r="7590" spans="1:19" x14ac:dyDescent="0.25">
      <c r="A7590" s="89" t="s">
        <v>15713</v>
      </c>
      <c r="B7590" s="89" t="s">
        <v>15427</v>
      </c>
      <c r="C7590" s="89"/>
      <c r="D7590" s="89" t="s">
        <v>2639</v>
      </c>
      <c r="E7590" s="94" t="s">
        <v>570</v>
      </c>
      <c r="F7590" s="95" t="s">
        <v>571</v>
      </c>
      <c r="G7590" s="89" t="s">
        <v>51</v>
      </c>
      <c r="H7590" s="89" t="s">
        <v>12724</v>
      </c>
      <c r="I7590" s="96">
        <v>1</v>
      </c>
      <c r="J7590" s="97">
        <v>13682</v>
      </c>
      <c r="K7590" s="98">
        <f t="shared" ref="K7590:K7598" si="3994">J7590/H7590</f>
        <v>157264.37</v>
      </c>
      <c r="L7590" s="99">
        <f t="shared" ref="L7590:L7598" si="3995">$L$8</f>
        <v>1.0815399999999999</v>
      </c>
      <c r="M7590" s="100">
        <f t="shared" ref="M7590:M7598" si="3996">$M$8</f>
        <v>1.0590999999999999</v>
      </c>
      <c r="N7590" s="101">
        <f t="shared" ref="N7590:N7598" si="3997">$N$8</f>
        <v>0.97811300000000001</v>
      </c>
      <c r="O7590" s="100">
        <f t="shared" ref="O7590:O7598" si="3998">$O$8</f>
        <v>1</v>
      </c>
      <c r="P7590" s="98">
        <f t="shared" ref="P7590:P7598" si="3999">K7590*L7590*M7590*N7590*O7590</f>
        <v>176197.17</v>
      </c>
      <c r="Q7590" s="97">
        <f t="shared" ref="Q7590:Q7598" si="4000">H7590*P7590</f>
        <v>15329.15</v>
      </c>
      <c r="R7590" s="97"/>
      <c r="S7590" s="97"/>
    </row>
    <row r="7591" spans="1:19" x14ac:dyDescent="0.25">
      <c r="A7591" s="89" t="s">
        <v>15714</v>
      </c>
      <c r="B7591" s="89" t="s">
        <v>15427</v>
      </c>
      <c r="C7591" s="89"/>
      <c r="D7591" s="89" t="s">
        <v>2643</v>
      </c>
      <c r="E7591" s="94" t="s">
        <v>574</v>
      </c>
      <c r="F7591" s="95" t="s">
        <v>575</v>
      </c>
      <c r="G7591" s="89" t="s">
        <v>81</v>
      </c>
      <c r="H7591" s="89" t="s">
        <v>15715</v>
      </c>
      <c r="I7591" s="96">
        <v>1</v>
      </c>
      <c r="J7591" s="97">
        <v>41802</v>
      </c>
      <c r="K7591" s="98">
        <f t="shared" si="3994"/>
        <v>4710.62</v>
      </c>
      <c r="L7591" s="99">
        <f t="shared" si="3995"/>
        <v>1.0815399999999999</v>
      </c>
      <c r="M7591" s="100">
        <f t="shared" si="3996"/>
        <v>1.0590999999999999</v>
      </c>
      <c r="N7591" s="101">
        <f t="shared" si="3997"/>
        <v>0.97811300000000001</v>
      </c>
      <c r="O7591" s="100">
        <f t="shared" si="3998"/>
        <v>1</v>
      </c>
      <c r="P7591" s="98">
        <f t="shared" si="3999"/>
        <v>5277.72</v>
      </c>
      <c r="Q7591" s="97">
        <f t="shared" si="4000"/>
        <v>46834.49</v>
      </c>
      <c r="R7591" s="97"/>
      <c r="S7591" s="97"/>
    </row>
    <row r="7592" spans="1:19" ht="22.5" x14ac:dyDescent="0.25">
      <c r="A7592" s="89" t="s">
        <v>15716</v>
      </c>
      <c r="B7592" s="89" t="s">
        <v>15427</v>
      </c>
      <c r="C7592" s="89"/>
      <c r="D7592" s="89" t="s">
        <v>2645</v>
      </c>
      <c r="E7592" s="94" t="s">
        <v>15509</v>
      </c>
      <c r="F7592" s="95" t="s">
        <v>15510</v>
      </c>
      <c r="G7592" s="89" t="s">
        <v>51</v>
      </c>
      <c r="H7592" s="89" t="s">
        <v>15717</v>
      </c>
      <c r="I7592" s="96">
        <v>1</v>
      </c>
      <c r="J7592" s="97">
        <v>1148790</v>
      </c>
      <c r="K7592" s="98">
        <f t="shared" si="3994"/>
        <v>672987.7</v>
      </c>
      <c r="L7592" s="99">
        <f t="shared" si="3995"/>
        <v>1.0815399999999999</v>
      </c>
      <c r="M7592" s="100">
        <f t="shared" si="3996"/>
        <v>1.0590999999999999</v>
      </c>
      <c r="N7592" s="101">
        <f t="shared" si="3997"/>
        <v>0.97811300000000001</v>
      </c>
      <c r="O7592" s="100">
        <f t="shared" si="3998"/>
        <v>1</v>
      </c>
      <c r="P7592" s="98">
        <f t="shared" si="3999"/>
        <v>754007.58</v>
      </c>
      <c r="Q7592" s="97">
        <f t="shared" si="4000"/>
        <v>1287090.94</v>
      </c>
      <c r="R7592" s="97"/>
      <c r="S7592" s="97"/>
    </row>
    <row r="7593" spans="1:19" x14ac:dyDescent="0.25">
      <c r="A7593" s="89" t="s">
        <v>15718</v>
      </c>
      <c r="B7593" s="89" t="s">
        <v>15427</v>
      </c>
      <c r="C7593" s="89"/>
      <c r="D7593" s="89" t="s">
        <v>2648</v>
      </c>
      <c r="E7593" s="94" t="s">
        <v>586</v>
      </c>
      <c r="F7593" s="95" t="s">
        <v>587</v>
      </c>
      <c r="G7593" s="89" t="s">
        <v>81</v>
      </c>
      <c r="H7593" s="89" t="s">
        <v>15719</v>
      </c>
      <c r="I7593" s="96">
        <v>1</v>
      </c>
      <c r="J7593" s="97">
        <v>1100865</v>
      </c>
      <c r="K7593" s="98">
        <f t="shared" si="3994"/>
        <v>6353.83</v>
      </c>
      <c r="L7593" s="99">
        <f t="shared" si="3995"/>
        <v>1.0815399999999999</v>
      </c>
      <c r="M7593" s="100">
        <f t="shared" si="3996"/>
        <v>1.0590999999999999</v>
      </c>
      <c r="N7593" s="101">
        <f t="shared" si="3997"/>
        <v>0.97811300000000001</v>
      </c>
      <c r="O7593" s="100">
        <f t="shared" si="3998"/>
        <v>1</v>
      </c>
      <c r="P7593" s="98">
        <f t="shared" si="3999"/>
        <v>7118.76</v>
      </c>
      <c r="Q7593" s="97">
        <f t="shared" si="4000"/>
        <v>1233396.3600000001</v>
      </c>
      <c r="R7593" s="97"/>
      <c r="S7593" s="97"/>
    </row>
    <row r="7594" spans="1:19" ht="22.5" x14ac:dyDescent="0.25">
      <c r="A7594" s="89" t="s">
        <v>15720</v>
      </c>
      <c r="B7594" s="89" t="s">
        <v>15427</v>
      </c>
      <c r="C7594" s="89"/>
      <c r="D7594" s="89" t="s">
        <v>2650</v>
      </c>
      <c r="E7594" s="94" t="s">
        <v>734</v>
      </c>
      <c r="F7594" s="95" t="s">
        <v>735</v>
      </c>
      <c r="G7594" s="89" t="s">
        <v>502</v>
      </c>
      <c r="H7594" s="89" t="s">
        <v>15721</v>
      </c>
      <c r="I7594" s="96">
        <v>1</v>
      </c>
      <c r="J7594" s="97">
        <v>23836</v>
      </c>
      <c r="K7594" s="98">
        <f t="shared" si="3994"/>
        <v>41040.65</v>
      </c>
      <c r="L7594" s="99">
        <f t="shared" si="3995"/>
        <v>1.0815399999999999</v>
      </c>
      <c r="M7594" s="100">
        <f t="shared" si="3996"/>
        <v>1.0590999999999999</v>
      </c>
      <c r="N7594" s="101">
        <f t="shared" si="3997"/>
        <v>0.97811300000000001</v>
      </c>
      <c r="O7594" s="100">
        <f t="shared" si="3998"/>
        <v>1</v>
      </c>
      <c r="P7594" s="98">
        <f t="shared" si="3999"/>
        <v>45981.47</v>
      </c>
      <c r="Q7594" s="97">
        <f t="shared" si="4000"/>
        <v>26705.58</v>
      </c>
      <c r="R7594" s="97"/>
      <c r="S7594" s="97"/>
    </row>
    <row r="7595" spans="1:19" ht="22.5" x14ac:dyDescent="0.25">
      <c r="A7595" s="89" t="s">
        <v>15722</v>
      </c>
      <c r="B7595" s="89" t="s">
        <v>15427</v>
      </c>
      <c r="C7595" s="89"/>
      <c r="D7595" s="89" t="s">
        <v>2652</v>
      </c>
      <c r="E7595" s="94" t="s">
        <v>734</v>
      </c>
      <c r="F7595" s="95" t="s">
        <v>4010</v>
      </c>
      <c r="G7595" s="89" t="s">
        <v>502</v>
      </c>
      <c r="H7595" s="89" t="s">
        <v>15723</v>
      </c>
      <c r="I7595" s="96">
        <v>1</v>
      </c>
      <c r="J7595" s="97">
        <v>374700</v>
      </c>
      <c r="K7595" s="98">
        <f t="shared" si="3994"/>
        <v>41040.93</v>
      </c>
      <c r="L7595" s="99">
        <f t="shared" si="3995"/>
        <v>1.0815399999999999</v>
      </c>
      <c r="M7595" s="100">
        <f t="shared" si="3996"/>
        <v>1.0590999999999999</v>
      </c>
      <c r="N7595" s="101">
        <f t="shared" si="3997"/>
        <v>0.97811300000000001</v>
      </c>
      <c r="O7595" s="100">
        <f t="shared" si="3998"/>
        <v>1</v>
      </c>
      <c r="P7595" s="98">
        <f t="shared" si="3999"/>
        <v>45981.78</v>
      </c>
      <c r="Q7595" s="97">
        <f t="shared" si="4000"/>
        <v>419809.51</v>
      </c>
      <c r="R7595" s="97"/>
      <c r="S7595" s="97"/>
    </row>
    <row r="7596" spans="1:19" ht="22.5" x14ac:dyDescent="0.25">
      <c r="A7596" s="89" t="s">
        <v>15724</v>
      </c>
      <c r="B7596" s="89" t="s">
        <v>15427</v>
      </c>
      <c r="C7596" s="89"/>
      <c r="D7596" s="89" t="s">
        <v>2655</v>
      </c>
      <c r="E7596" s="94" t="s">
        <v>3069</v>
      </c>
      <c r="F7596" s="95" t="s">
        <v>15641</v>
      </c>
      <c r="G7596" s="89" t="s">
        <v>502</v>
      </c>
      <c r="H7596" s="89" t="s">
        <v>15725</v>
      </c>
      <c r="I7596" s="96">
        <v>1</v>
      </c>
      <c r="J7596" s="97">
        <v>565234</v>
      </c>
      <c r="K7596" s="98">
        <f t="shared" si="3994"/>
        <v>41040.86</v>
      </c>
      <c r="L7596" s="99">
        <f t="shared" si="3995"/>
        <v>1.0815399999999999</v>
      </c>
      <c r="M7596" s="100">
        <f t="shared" si="3996"/>
        <v>1.0590999999999999</v>
      </c>
      <c r="N7596" s="101">
        <f t="shared" si="3997"/>
        <v>0.97811300000000001</v>
      </c>
      <c r="O7596" s="100">
        <f t="shared" si="3998"/>
        <v>1</v>
      </c>
      <c r="P7596" s="98">
        <f t="shared" si="3999"/>
        <v>45981.7</v>
      </c>
      <c r="Q7596" s="97">
        <f t="shared" si="4000"/>
        <v>633281.57999999996</v>
      </c>
      <c r="R7596" s="97"/>
      <c r="S7596" s="97"/>
    </row>
    <row r="7597" spans="1:19" x14ac:dyDescent="0.25">
      <c r="A7597" s="89" t="s">
        <v>15726</v>
      </c>
      <c r="B7597" s="89" t="s">
        <v>15427</v>
      </c>
      <c r="C7597" s="89"/>
      <c r="D7597" s="89" t="s">
        <v>2657</v>
      </c>
      <c r="E7597" s="94" t="s">
        <v>781</v>
      </c>
      <c r="F7597" s="95" t="s">
        <v>5166</v>
      </c>
      <c r="G7597" s="89" t="s">
        <v>502</v>
      </c>
      <c r="H7597" s="89" t="s">
        <v>15727</v>
      </c>
      <c r="I7597" s="96">
        <v>1</v>
      </c>
      <c r="J7597" s="97">
        <v>13566</v>
      </c>
      <c r="K7597" s="98">
        <f t="shared" si="3994"/>
        <v>44246.58</v>
      </c>
      <c r="L7597" s="99">
        <f t="shared" si="3995"/>
        <v>1.0815399999999999</v>
      </c>
      <c r="M7597" s="100">
        <f t="shared" si="3996"/>
        <v>1.0590999999999999</v>
      </c>
      <c r="N7597" s="101">
        <f t="shared" si="3997"/>
        <v>0.97811300000000001</v>
      </c>
      <c r="O7597" s="100">
        <f t="shared" si="3998"/>
        <v>1</v>
      </c>
      <c r="P7597" s="98">
        <f t="shared" si="3999"/>
        <v>49573.35</v>
      </c>
      <c r="Q7597" s="97">
        <f t="shared" si="4000"/>
        <v>15199.19</v>
      </c>
      <c r="R7597" s="97"/>
      <c r="S7597" s="97"/>
    </row>
    <row r="7598" spans="1:19" ht="22.5" x14ac:dyDescent="0.25">
      <c r="A7598" s="89" t="s">
        <v>15728</v>
      </c>
      <c r="B7598" s="89" t="s">
        <v>15427</v>
      </c>
      <c r="C7598" s="89"/>
      <c r="D7598" s="89" t="s">
        <v>2661</v>
      </c>
      <c r="E7598" s="94" t="s">
        <v>742</v>
      </c>
      <c r="F7598" s="95" t="s">
        <v>15460</v>
      </c>
      <c r="G7598" s="89" t="s">
        <v>502</v>
      </c>
      <c r="H7598" s="89" t="s">
        <v>15729</v>
      </c>
      <c r="I7598" s="96">
        <v>1</v>
      </c>
      <c r="J7598" s="97">
        <v>14952</v>
      </c>
      <c r="K7598" s="98">
        <f t="shared" si="3994"/>
        <v>41098.379999999997</v>
      </c>
      <c r="L7598" s="99">
        <f t="shared" si="3995"/>
        <v>1.0815399999999999</v>
      </c>
      <c r="M7598" s="100">
        <f t="shared" si="3996"/>
        <v>1.0590999999999999</v>
      </c>
      <c r="N7598" s="101">
        <f t="shared" si="3997"/>
        <v>0.97811300000000001</v>
      </c>
      <c r="O7598" s="100">
        <f t="shared" si="3998"/>
        <v>1</v>
      </c>
      <c r="P7598" s="98">
        <f t="shared" si="3999"/>
        <v>46046.15</v>
      </c>
      <c r="Q7598" s="97">
        <f t="shared" si="4000"/>
        <v>16752.05</v>
      </c>
      <c r="R7598" s="97"/>
      <c r="S7598" s="97"/>
    </row>
    <row r="7599" spans="1:19" x14ac:dyDescent="0.25">
      <c r="A7599" s="89"/>
      <c r="B7599" s="90"/>
      <c r="C7599" s="90"/>
      <c r="D7599" s="91"/>
      <c r="E7599" s="92"/>
      <c r="F7599" s="92" t="s">
        <v>15730</v>
      </c>
      <c r="G7599" s="91"/>
      <c r="H7599" s="91"/>
      <c r="I7599" s="93">
        <v>1</v>
      </c>
      <c r="J7599" s="91"/>
      <c r="K7599" s="98"/>
      <c r="L7599" s="99"/>
      <c r="M7599" s="100"/>
      <c r="N7599" s="101"/>
      <c r="O7599" s="100"/>
      <c r="P7599" s="98"/>
      <c r="Q7599" s="91"/>
      <c r="R7599" s="91"/>
      <c r="S7599" s="91"/>
    </row>
    <row r="7600" spans="1:19" x14ac:dyDescent="0.25">
      <c r="A7600" s="89" t="s">
        <v>15731</v>
      </c>
      <c r="B7600" s="89" t="s">
        <v>15427</v>
      </c>
      <c r="C7600" s="89"/>
      <c r="D7600" s="89" t="s">
        <v>2664</v>
      </c>
      <c r="E7600" s="94" t="s">
        <v>6576</v>
      </c>
      <c r="F7600" s="95" t="s">
        <v>6577</v>
      </c>
      <c r="G7600" s="89" t="s">
        <v>110</v>
      </c>
      <c r="H7600" s="89" t="s">
        <v>15732</v>
      </c>
      <c r="I7600" s="96">
        <v>1</v>
      </c>
      <c r="J7600" s="97">
        <v>101380</v>
      </c>
      <c r="K7600" s="98">
        <f>J7600/H7600</f>
        <v>65750.05</v>
      </c>
      <c r="L7600" s="99">
        <f>$L$8</f>
        <v>1.0815399999999999</v>
      </c>
      <c r="M7600" s="100">
        <f>$M$8</f>
        <v>1.0590999999999999</v>
      </c>
      <c r="N7600" s="101">
        <f>$N$8</f>
        <v>0.97811300000000001</v>
      </c>
      <c r="O7600" s="100">
        <f>$O$8</f>
        <v>1</v>
      </c>
      <c r="P7600" s="98">
        <f>K7600*L7600*M7600*N7600*O7600</f>
        <v>73665.59</v>
      </c>
      <c r="Q7600" s="97">
        <f>H7600*P7600</f>
        <v>113584.97</v>
      </c>
      <c r="R7600" s="97"/>
      <c r="S7600" s="97"/>
    </row>
    <row r="7601" spans="1:19" ht="22.5" x14ac:dyDescent="0.25">
      <c r="A7601" s="89" t="s">
        <v>15733</v>
      </c>
      <c r="B7601" s="89" t="s">
        <v>15427</v>
      </c>
      <c r="C7601" s="89"/>
      <c r="D7601" s="89" t="s">
        <v>2668</v>
      </c>
      <c r="E7601" s="94" t="s">
        <v>15466</v>
      </c>
      <c r="F7601" s="95" t="s">
        <v>15467</v>
      </c>
      <c r="G7601" s="89" t="s">
        <v>110</v>
      </c>
      <c r="H7601" s="89" t="s">
        <v>15732</v>
      </c>
      <c r="I7601" s="96">
        <v>1</v>
      </c>
      <c r="J7601" s="97">
        <v>12787</v>
      </c>
      <c r="K7601" s="98">
        <f>J7601/H7601</f>
        <v>8293.02</v>
      </c>
      <c r="L7601" s="99">
        <f>$L$8</f>
        <v>1.0815399999999999</v>
      </c>
      <c r="M7601" s="100">
        <f>$M$8</f>
        <v>1.0590999999999999</v>
      </c>
      <c r="N7601" s="101">
        <f>$N$8</f>
        <v>0.97811300000000001</v>
      </c>
      <c r="O7601" s="100">
        <f>$O$8</f>
        <v>1</v>
      </c>
      <c r="P7601" s="98">
        <f>K7601*L7601*M7601*N7601*O7601</f>
        <v>9291.4</v>
      </c>
      <c r="Q7601" s="97">
        <f>H7601*P7601</f>
        <v>14326.41</v>
      </c>
      <c r="R7601" s="97"/>
      <c r="S7601" s="97"/>
    </row>
    <row r="7602" spans="1:19" x14ac:dyDescent="0.25">
      <c r="A7602" s="89" t="s">
        <v>15734</v>
      </c>
      <c r="B7602" s="89" t="s">
        <v>15427</v>
      </c>
      <c r="C7602" s="89"/>
      <c r="D7602" s="89" t="s">
        <v>2672</v>
      </c>
      <c r="E7602" s="94" t="s">
        <v>15469</v>
      </c>
      <c r="F7602" s="95" t="s">
        <v>15470</v>
      </c>
      <c r="G7602" s="89" t="s">
        <v>518</v>
      </c>
      <c r="H7602" s="89" t="s">
        <v>15735</v>
      </c>
      <c r="I7602" s="96">
        <v>1</v>
      </c>
      <c r="J7602" s="97">
        <v>7725</v>
      </c>
      <c r="K7602" s="98">
        <f>J7602/H7602</f>
        <v>131.83000000000001</v>
      </c>
      <c r="L7602" s="99">
        <f>$L$8</f>
        <v>1.0815399999999999</v>
      </c>
      <c r="M7602" s="100">
        <f>$M$8</f>
        <v>1.0590999999999999</v>
      </c>
      <c r="N7602" s="101">
        <f>$N$8</f>
        <v>0.97811300000000001</v>
      </c>
      <c r="O7602" s="100">
        <f>$O$8</f>
        <v>1</v>
      </c>
      <c r="P7602" s="98">
        <f>K7602*L7602*M7602*N7602*O7602</f>
        <v>147.69999999999999</v>
      </c>
      <c r="Q7602" s="97">
        <f>H7602*P7602</f>
        <v>8655.2199999999993</v>
      </c>
      <c r="R7602" s="97"/>
      <c r="S7602" s="97"/>
    </row>
    <row r="7603" spans="1:19" x14ac:dyDescent="0.25">
      <c r="A7603" s="89" t="s">
        <v>15736</v>
      </c>
      <c r="B7603" s="89" t="s">
        <v>15427</v>
      </c>
      <c r="C7603" s="89"/>
      <c r="D7603" s="89" t="s">
        <v>2674</v>
      </c>
      <c r="E7603" s="94" t="s">
        <v>8294</v>
      </c>
      <c r="F7603" s="95" t="s">
        <v>8295</v>
      </c>
      <c r="G7603" s="89" t="s">
        <v>518</v>
      </c>
      <c r="H7603" s="89" t="s">
        <v>15737</v>
      </c>
      <c r="I7603" s="96">
        <v>1</v>
      </c>
      <c r="J7603" s="97">
        <v>3473</v>
      </c>
      <c r="K7603" s="98">
        <f>J7603/H7603</f>
        <v>173.3</v>
      </c>
      <c r="L7603" s="99">
        <f>$L$8</f>
        <v>1.0815399999999999</v>
      </c>
      <c r="M7603" s="100">
        <f>$M$8</f>
        <v>1.0590999999999999</v>
      </c>
      <c r="N7603" s="101">
        <f>$N$8</f>
        <v>0.97811300000000001</v>
      </c>
      <c r="O7603" s="100">
        <f>$O$8</f>
        <v>1</v>
      </c>
      <c r="P7603" s="98">
        <f>K7603*L7603*M7603*N7603*O7603</f>
        <v>194.16</v>
      </c>
      <c r="Q7603" s="97">
        <f>H7603*P7603</f>
        <v>3890.97</v>
      </c>
      <c r="R7603" s="97"/>
      <c r="S7603" s="97"/>
    </row>
    <row r="7604" spans="1:19" ht="22.5" x14ac:dyDescent="0.25">
      <c r="A7604" s="89" t="s">
        <v>15738</v>
      </c>
      <c r="B7604" s="89" t="s">
        <v>15427</v>
      </c>
      <c r="C7604" s="89"/>
      <c r="D7604" s="89" t="s">
        <v>2678</v>
      </c>
      <c r="E7604" s="94" t="s">
        <v>15350</v>
      </c>
      <c r="F7604" s="95" t="s">
        <v>15351</v>
      </c>
      <c r="G7604" s="89" t="s">
        <v>110</v>
      </c>
      <c r="H7604" s="89" t="s">
        <v>15739</v>
      </c>
      <c r="I7604" s="96">
        <v>1</v>
      </c>
      <c r="J7604" s="97">
        <v>41266</v>
      </c>
      <c r="K7604" s="98">
        <f>J7604/H7604</f>
        <v>136665.01</v>
      </c>
      <c r="L7604" s="99">
        <f>$L$8</f>
        <v>1.0815399999999999</v>
      </c>
      <c r="M7604" s="100">
        <f>$M$8</f>
        <v>1.0590999999999999</v>
      </c>
      <c r="N7604" s="101">
        <f>$N$8</f>
        <v>0.97811300000000001</v>
      </c>
      <c r="O7604" s="100">
        <f>$O$8</f>
        <v>1</v>
      </c>
      <c r="P7604" s="98">
        <f>K7604*L7604*M7604*N7604*O7604</f>
        <v>153117.89000000001</v>
      </c>
      <c r="Q7604" s="97">
        <f>H7604*P7604</f>
        <v>46233.95</v>
      </c>
      <c r="R7604" s="97"/>
      <c r="S7604" s="97"/>
    </row>
    <row r="7605" spans="1:19" x14ac:dyDescent="0.25">
      <c r="A7605" s="89"/>
      <c r="B7605" s="90"/>
      <c r="C7605" s="90"/>
      <c r="D7605" s="91"/>
      <c r="E7605" s="92"/>
      <c r="F7605" s="92" t="s">
        <v>15740</v>
      </c>
      <c r="G7605" s="91"/>
      <c r="H7605" s="91"/>
      <c r="I7605" s="93">
        <v>1</v>
      </c>
      <c r="J7605" s="91"/>
      <c r="K7605" s="98"/>
      <c r="L7605" s="99"/>
      <c r="M7605" s="100"/>
      <c r="N7605" s="101"/>
      <c r="O7605" s="100"/>
      <c r="P7605" s="98"/>
      <c r="Q7605" s="91"/>
      <c r="R7605" s="91"/>
      <c r="S7605" s="91"/>
    </row>
    <row r="7606" spans="1:19" x14ac:dyDescent="0.25">
      <c r="A7606" s="89" t="s">
        <v>15741</v>
      </c>
      <c r="B7606" s="89" t="s">
        <v>15427</v>
      </c>
      <c r="C7606" s="89"/>
      <c r="D7606" s="89" t="s">
        <v>2680</v>
      </c>
      <c r="E7606" s="94" t="s">
        <v>570</v>
      </c>
      <c r="F7606" s="95" t="s">
        <v>571</v>
      </c>
      <c r="G7606" s="89" t="s">
        <v>51</v>
      </c>
      <c r="H7606" s="89" t="s">
        <v>7597</v>
      </c>
      <c r="I7606" s="96">
        <v>1</v>
      </c>
      <c r="J7606" s="97">
        <v>5663</v>
      </c>
      <c r="K7606" s="98">
        <f t="shared" ref="K7606:K7613" si="4001">J7606/H7606</f>
        <v>157305.56</v>
      </c>
      <c r="L7606" s="99">
        <f t="shared" ref="L7606:L7613" si="4002">$L$8</f>
        <v>1.0815399999999999</v>
      </c>
      <c r="M7606" s="100">
        <f t="shared" ref="M7606:M7613" si="4003">$M$8</f>
        <v>1.0590999999999999</v>
      </c>
      <c r="N7606" s="101">
        <f t="shared" ref="N7606:N7613" si="4004">$N$8</f>
        <v>0.97811300000000001</v>
      </c>
      <c r="O7606" s="100">
        <f t="shared" ref="O7606:O7613" si="4005">$O$8</f>
        <v>1</v>
      </c>
      <c r="P7606" s="98">
        <f t="shared" ref="P7606:P7613" si="4006">K7606*L7606*M7606*N7606*O7606</f>
        <v>176243.32</v>
      </c>
      <c r="Q7606" s="97">
        <f t="shared" ref="Q7606:Q7613" si="4007">H7606*P7606</f>
        <v>6344.76</v>
      </c>
      <c r="R7606" s="97"/>
      <c r="S7606" s="97"/>
    </row>
    <row r="7607" spans="1:19" x14ac:dyDescent="0.25">
      <c r="A7607" s="89" t="s">
        <v>15742</v>
      </c>
      <c r="B7607" s="89" t="s">
        <v>15427</v>
      </c>
      <c r="C7607" s="89"/>
      <c r="D7607" s="89" t="s">
        <v>2684</v>
      </c>
      <c r="E7607" s="94" t="s">
        <v>574</v>
      </c>
      <c r="F7607" s="95" t="s">
        <v>575</v>
      </c>
      <c r="G7607" s="89" t="s">
        <v>81</v>
      </c>
      <c r="H7607" s="89" t="s">
        <v>15743</v>
      </c>
      <c r="I7607" s="96">
        <v>1</v>
      </c>
      <c r="J7607" s="97">
        <v>17297</v>
      </c>
      <c r="K7607" s="98">
        <f t="shared" si="4001"/>
        <v>4710.51</v>
      </c>
      <c r="L7607" s="99">
        <f t="shared" si="4002"/>
        <v>1.0815399999999999</v>
      </c>
      <c r="M7607" s="100">
        <f t="shared" si="4003"/>
        <v>1.0590999999999999</v>
      </c>
      <c r="N7607" s="101">
        <f t="shared" si="4004"/>
        <v>0.97811300000000001</v>
      </c>
      <c r="O7607" s="100">
        <f t="shared" si="4005"/>
        <v>1</v>
      </c>
      <c r="P7607" s="98">
        <f t="shared" si="4006"/>
        <v>5277.6</v>
      </c>
      <c r="Q7607" s="97">
        <f t="shared" si="4007"/>
        <v>19379.349999999999</v>
      </c>
      <c r="R7607" s="97"/>
      <c r="S7607" s="97"/>
    </row>
    <row r="7608" spans="1:19" ht="22.5" x14ac:dyDescent="0.25">
      <c r="A7608" s="89" t="s">
        <v>15744</v>
      </c>
      <c r="B7608" s="89" t="s">
        <v>15427</v>
      </c>
      <c r="C7608" s="89"/>
      <c r="D7608" s="89" t="s">
        <v>2689</v>
      </c>
      <c r="E7608" s="94" t="s">
        <v>15482</v>
      </c>
      <c r="F7608" s="95" t="s">
        <v>15483</v>
      </c>
      <c r="G7608" s="89" t="s">
        <v>51</v>
      </c>
      <c r="H7608" s="89" t="s">
        <v>433</v>
      </c>
      <c r="I7608" s="96">
        <v>1</v>
      </c>
      <c r="J7608" s="97">
        <v>533161</v>
      </c>
      <c r="K7608" s="98">
        <f t="shared" si="4001"/>
        <v>991005.58</v>
      </c>
      <c r="L7608" s="99">
        <f t="shared" si="4002"/>
        <v>1.0815399999999999</v>
      </c>
      <c r="M7608" s="100">
        <f t="shared" si="4003"/>
        <v>1.0590999999999999</v>
      </c>
      <c r="N7608" s="101">
        <f t="shared" si="4004"/>
        <v>0.97811300000000001</v>
      </c>
      <c r="O7608" s="100">
        <f t="shared" si="4005"/>
        <v>1</v>
      </c>
      <c r="P7608" s="98">
        <f t="shared" si="4006"/>
        <v>1110311.1100000001</v>
      </c>
      <c r="Q7608" s="97">
        <f t="shared" si="4007"/>
        <v>597347.38</v>
      </c>
      <c r="R7608" s="97"/>
      <c r="S7608" s="97"/>
    </row>
    <row r="7609" spans="1:19" x14ac:dyDescent="0.25">
      <c r="A7609" s="89" t="s">
        <v>15745</v>
      </c>
      <c r="B7609" s="89" t="s">
        <v>15427</v>
      </c>
      <c r="C7609" s="89"/>
      <c r="D7609" s="89" t="s">
        <v>2693</v>
      </c>
      <c r="E7609" s="94" t="s">
        <v>586</v>
      </c>
      <c r="F7609" s="95" t="s">
        <v>587</v>
      </c>
      <c r="G7609" s="89" t="s">
        <v>81</v>
      </c>
      <c r="H7609" s="89" t="s">
        <v>15746</v>
      </c>
      <c r="I7609" s="96">
        <v>1</v>
      </c>
      <c r="J7609" s="97">
        <v>346983</v>
      </c>
      <c r="K7609" s="98">
        <f t="shared" si="4001"/>
        <v>6353.84</v>
      </c>
      <c r="L7609" s="99">
        <f t="shared" si="4002"/>
        <v>1.0815399999999999</v>
      </c>
      <c r="M7609" s="100">
        <f t="shared" si="4003"/>
        <v>1.0590999999999999</v>
      </c>
      <c r="N7609" s="101">
        <f t="shared" si="4004"/>
        <v>0.97811300000000001</v>
      </c>
      <c r="O7609" s="100">
        <f t="shared" si="4005"/>
        <v>1</v>
      </c>
      <c r="P7609" s="98">
        <f t="shared" si="4006"/>
        <v>7118.77</v>
      </c>
      <c r="Q7609" s="97">
        <f t="shared" si="4007"/>
        <v>388756.03</v>
      </c>
      <c r="R7609" s="97"/>
      <c r="S7609" s="97"/>
    </row>
    <row r="7610" spans="1:19" ht="22.5" x14ac:dyDescent="0.25">
      <c r="A7610" s="89" t="s">
        <v>15747</v>
      </c>
      <c r="B7610" s="89" t="s">
        <v>15427</v>
      </c>
      <c r="C7610" s="89"/>
      <c r="D7610" s="89" t="s">
        <v>2697</v>
      </c>
      <c r="E7610" s="94" t="s">
        <v>734</v>
      </c>
      <c r="F7610" s="95" t="s">
        <v>735</v>
      </c>
      <c r="G7610" s="89" t="s">
        <v>502</v>
      </c>
      <c r="H7610" s="89" t="s">
        <v>15748</v>
      </c>
      <c r="I7610" s="96">
        <v>1</v>
      </c>
      <c r="J7610" s="97">
        <v>133458</v>
      </c>
      <c r="K7610" s="98">
        <f t="shared" si="4001"/>
        <v>41041.019999999997</v>
      </c>
      <c r="L7610" s="99">
        <f t="shared" si="4002"/>
        <v>1.0815399999999999</v>
      </c>
      <c r="M7610" s="100">
        <f t="shared" si="4003"/>
        <v>1.0590999999999999</v>
      </c>
      <c r="N7610" s="101">
        <f t="shared" si="4004"/>
        <v>0.97811300000000001</v>
      </c>
      <c r="O7610" s="100">
        <f t="shared" si="4005"/>
        <v>1</v>
      </c>
      <c r="P7610" s="98">
        <f t="shared" si="4006"/>
        <v>45981.88</v>
      </c>
      <c r="Q7610" s="97">
        <f t="shared" si="4007"/>
        <v>149524.79999999999</v>
      </c>
      <c r="R7610" s="97"/>
      <c r="S7610" s="97"/>
    </row>
    <row r="7611" spans="1:19" ht="22.5" x14ac:dyDescent="0.25">
      <c r="A7611" s="89" t="s">
        <v>15749</v>
      </c>
      <c r="B7611" s="89" t="s">
        <v>15427</v>
      </c>
      <c r="C7611" s="89"/>
      <c r="D7611" s="89" t="s">
        <v>2701</v>
      </c>
      <c r="E7611" s="94" t="s">
        <v>734</v>
      </c>
      <c r="F7611" s="95" t="s">
        <v>4010</v>
      </c>
      <c r="G7611" s="89" t="s">
        <v>502</v>
      </c>
      <c r="H7611" s="89" t="s">
        <v>15750</v>
      </c>
      <c r="I7611" s="96">
        <v>1</v>
      </c>
      <c r="J7611" s="97">
        <v>156625</v>
      </c>
      <c r="K7611" s="98">
        <f t="shared" si="4001"/>
        <v>41040.949999999997</v>
      </c>
      <c r="L7611" s="99">
        <f t="shared" si="4002"/>
        <v>1.0815399999999999</v>
      </c>
      <c r="M7611" s="100">
        <f t="shared" si="4003"/>
        <v>1.0590999999999999</v>
      </c>
      <c r="N7611" s="101">
        <f t="shared" si="4004"/>
        <v>0.97811300000000001</v>
      </c>
      <c r="O7611" s="100">
        <f t="shared" si="4005"/>
        <v>1</v>
      </c>
      <c r="P7611" s="98">
        <f t="shared" si="4006"/>
        <v>45981.8</v>
      </c>
      <c r="Q7611" s="97">
        <f t="shared" si="4007"/>
        <v>175480.8</v>
      </c>
      <c r="R7611" s="97"/>
      <c r="S7611" s="97"/>
    </row>
    <row r="7612" spans="1:19" x14ac:dyDescent="0.25">
      <c r="A7612" s="89" t="s">
        <v>15751</v>
      </c>
      <c r="B7612" s="89" t="s">
        <v>15427</v>
      </c>
      <c r="C7612" s="89"/>
      <c r="D7612" s="89" t="s">
        <v>2704</v>
      </c>
      <c r="E7612" s="94" t="s">
        <v>781</v>
      </c>
      <c r="F7612" s="95" t="s">
        <v>5166</v>
      </c>
      <c r="G7612" s="89" t="s">
        <v>502</v>
      </c>
      <c r="H7612" s="89" t="s">
        <v>15752</v>
      </c>
      <c r="I7612" s="96">
        <v>1</v>
      </c>
      <c r="J7612" s="97">
        <v>4641</v>
      </c>
      <c r="K7612" s="98">
        <f t="shared" si="4001"/>
        <v>44246.35</v>
      </c>
      <c r="L7612" s="99">
        <f t="shared" si="4002"/>
        <v>1.0815399999999999</v>
      </c>
      <c r="M7612" s="100">
        <f t="shared" si="4003"/>
        <v>1.0590999999999999</v>
      </c>
      <c r="N7612" s="101">
        <f t="shared" si="4004"/>
        <v>0.97811300000000001</v>
      </c>
      <c r="O7612" s="100">
        <f t="shared" si="4005"/>
        <v>1</v>
      </c>
      <c r="P7612" s="98">
        <f t="shared" si="4006"/>
        <v>49573.1</v>
      </c>
      <c r="Q7612" s="97">
        <f t="shared" si="4007"/>
        <v>5199.72</v>
      </c>
      <c r="R7612" s="97"/>
      <c r="S7612" s="97"/>
    </row>
    <row r="7613" spans="1:19" ht="22.5" x14ac:dyDescent="0.25">
      <c r="A7613" s="89" t="s">
        <v>15753</v>
      </c>
      <c r="B7613" s="89" t="s">
        <v>15427</v>
      </c>
      <c r="C7613" s="89"/>
      <c r="D7613" s="89" t="s">
        <v>2708</v>
      </c>
      <c r="E7613" s="94" t="s">
        <v>742</v>
      </c>
      <c r="F7613" s="95" t="s">
        <v>15460</v>
      </c>
      <c r="G7613" s="89" t="s">
        <v>502</v>
      </c>
      <c r="H7613" s="89" t="s">
        <v>15754</v>
      </c>
      <c r="I7613" s="96">
        <v>1</v>
      </c>
      <c r="J7613" s="97">
        <v>6899</v>
      </c>
      <c r="K7613" s="98">
        <f t="shared" si="4001"/>
        <v>41099.730000000003</v>
      </c>
      <c r="L7613" s="99">
        <f t="shared" si="4002"/>
        <v>1.0815399999999999</v>
      </c>
      <c r="M7613" s="100">
        <f t="shared" si="4003"/>
        <v>1.0590999999999999</v>
      </c>
      <c r="N7613" s="101">
        <f t="shared" si="4004"/>
        <v>0.97811300000000001</v>
      </c>
      <c r="O7613" s="100">
        <f t="shared" si="4005"/>
        <v>1</v>
      </c>
      <c r="P7613" s="98">
        <f t="shared" si="4006"/>
        <v>46047.66</v>
      </c>
      <c r="Q7613" s="97">
        <f t="shared" si="4007"/>
        <v>7729.56</v>
      </c>
      <c r="R7613" s="97"/>
      <c r="S7613" s="97"/>
    </row>
    <row r="7614" spans="1:19" x14ac:dyDescent="0.25">
      <c r="A7614" s="89"/>
      <c r="B7614" s="90"/>
      <c r="C7614" s="90"/>
      <c r="D7614" s="91"/>
      <c r="E7614" s="92"/>
      <c r="F7614" s="92" t="s">
        <v>15462</v>
      </c>
      <c r="G7614" s="91"/>
      <c r="H7614" s="91"/>
      <c r="I7614" s="93">
        <v>1</v>
      </c>
      <c r="J7614" s="91"/>
      <c r="K7614" s="98"/>
      <c r="L7614" s="99"/>
      <c r="M7614" s="100"/>
      <c r="N7614" s="101"/>
      <c r="O7614" s="100"/>
      <c r="P7614" s="98"/>
      <c r="Q7614" s="91"/>
      <c r="R7614" s="91"/>
      <c r="S7614" s="91"/>
    </row>
    <row r="7615" spans="1:19" x14ac:dyDescent="0.25">
      <c r="A7615" s="89" t="s">
        <v>15755</v>
      </c>
      <c r="B7615" s="89" t="s">
        <v>15427</v>
      </c>
      <c r="C7615" s="89"/>
      <c r="D7615" s="89" t="s">
        <v>2712</v>
      </c>
      <c r="E7615" s="94" t="s">
        <v>6576</v>
      </c>
      <c r="F7615" s="95" t="s">
        <v>6577</v>
      </c>
      <c r="G7615" s="89" t="s">
        <v>110</v>
      </c>
      <c r="H7615" s="89" t="s">
        <v>15756</v>
      </c>
      <c r="I7615" s="96">
        <v>1</v>
      </c>
      <c r="J7615" s="97">
        <v>7628</v>
      </c>
      <c r="K7615" s="98">
        <f>J7615/H7615</f>
        <v>65758.62</v>
      </c>
      <c r="L7615" s="99">
        <f>$L$8</f>
        <v>1.0815399999999999</v>
      </c>
      <c r="M7615" s="100">
        <f>$M$8</f>
        <v>1.0590999999999999</v>
      </c>
      <c r="N7615" s="101">
        <f>$N$8</f>
        <v>0.97811300000000001</v>
      </c>
      <c r="O7615" s="100">
        <f>$O$8</f>
        <v>1</v>
      </c>
      <c r="P7615" s="98">
        <f>K7615*L7615*M7615*N7615*O7615</f>
        <v>73675.19</v>
      </c>
      <c r="Q7615" s="97">
        <f>H7615*P7615</f>
        <v>8546.32</v>
      </c>
      <c r="R7615" s="97"/>
      <c r="S7615" s="97"/>
    </row>
    <row r="7616" spans="1:19" ht="22.5" x14ac:dyDescent="0.25">
      <c r="A7616" s="89" t="s">
        <v>15757</v>
      </c>
      <c r="B7616" s="89" t="s">
        <v>15427</v>
      </c>
      <c r="C7616" s="89"/>
      <c r="D7616" s="89" t="s">
        <v>2715</v>
      </c>
      <c r="E7616" s="94" t="s">
        <v>15466</v>
      </c>
      <c r="F7616" s="95" t="s">
        <v>15467</v>
      </c>
      <c r="G7616" s="89" t="s">
        <v>110</v>
      </c>
      <c r="H7616" s="89" t="s">
        <v>15756</v>
      </c>
      <c r="I7616" s="96">
        <v>1</v>
      </c>
      <c r="J7616" s="97">
        <v>961</v>
      </c>
      <c r="K7616" s="98">
        <f>J7616/H7616</f>
        <v>8284.48</v>
      </c>
      <c r="L7616" s="99">
        <f>$L$8</f>
        <v>1.0815399999999999</v>
      </c>
      <c r="M7616" s="100">
        <f>$M$8</f>
        <v>1.0590999999999999</v>
      </c>
      <c r="N7616" s="101">
        <f>$N$8</f>
        <v>0.97811300000000001</v>
      </c>
      <c r="O7616" s="100">
        <f>$O$8</f>
        <v>1</v>
      </c>
      <c r="P7616" s="98">
        <f>K7616*L7616*M7616*N7616*O7616</f>
        <v>9281.83</v>
      </c>
      <c r="Q7616" s="97">
        <f>H7616*P7616</f>
        <v>1076.69</v>
      </c>
      <c r="R7616" s="97"/>
      <c r="S7616" s="97"/>
    </row>
    <row r="7617" spans="1:19" x14ac:dyDescent="0.25">
      <c r="A7617" s="89" t="s">
        <v>15758</v>
      </c>
      <c r="B7617" s="89" t="s">
        <v>15427</v>
      </c>
      <c r="C7617" s="89"/>
      <c r="D7617" s="89" t="s">
        <v>2719</v>
      </c>
      <c r="E7617" s="94" t="s">
        <v>15469</v>
      </c>
      <c r="F7617" s="95" t="s">
        <v>15470</v>
      </c>
      <c r="G7617" s="89" t="s">
        <v>518</v>
      </c>
      <c r="H7617" s="89" t="s">
        <v>14816</v>
      </c>
      <c r="I7617" s="96">
        <v>1</v>
      </c>
      <c r="J7617" s="97">
        <v>580</v>
      </c>
      <c r="K7617" s="98">
        <f>J7617/H7617</f>
        <v>131.82</v>
      </c>
      <c r="L7617" s="99">
        <f>$L$8</f>
        <v>1.0815399999999999</v>
      </c>
      <c r="M7617" s="100">
        <f>$M$8</f>
        <v>1.0590999999999999</v>
      </c>
      <c r="N7617" s="101">
        <f>$N$8</f>
        <v>0.97811300000000001</v>
      </c>
      <c r="O7617" s="100">
        <f>$O$8</f>
        <v>1</v>
      </c>
      <c r="P7617" s="98">
        <f>K7617*L7617*M7617*N7617*O7617</f>
        <v>147.69</v>
      </c>
      <c r="Q7617" s="97">
        <f>H7617*P7617</f>
        <v>649.84</v>
      </c>
      <c r="R7617" s="97"/>
      <c r="S7617" s="97"/>
    </row>
    <row r="7618" spans="1:19" x14ac:dyDescent="0.25">
      <c r="A7618" s="89" t="s">
        <v>15759</v>
      </c>
      <c r="B7618" s="89" t="s">
        <v>15427</v>
      </c>
      <c r="C7618" s="89"/>
      <c r="D7618" s="89" t="s">
        <v>2724</v>
      </c>
      <c r="E7618" s="94" t="s">
        <v>8294</v>
      </c>
      <c r="F7618" s="95" t="s">
        <v>8295</v>
      </c>
      <c r="G7618" s="89" t="s">
        <v>518</v>
      </c>
      <c r="H7618" s="89" t="s">
        <v>1451</v>
      </c>
      <c r="I7618" s="96">
        <v>1</v>
      </c>
      <c r="J7618" s="97">
        <v>260</v>
      </c>
      <c r="K7618" s="98">
        <f>J7618/H7618</f>
        <v>173.33</v>
      </c>
      <c r="L7618" s="99">
        <f>$L$8</f>
        <v>1.0815399999999999</v>
      </c>
      <c r="M7618" s="100">
        <f>$M$8</f>
        <v>1.0590999999999999</v>
      </c>
      <c r="N7618" s="101">
        <f>$N$8</f>
        <v>0.97811300000000001</v>
      </c>
      <c r="O7618" s="100">
        <f>$O$8</f>
        <v>1</v>
      </c>
      <c r="P7618" s="98">
        <f>K7618*L7618*M7618*N7618*O7618</f>
        <v>194.2</v>
      </c>
      <c r="Q7618" s="97">
        <f>H7618*P7618</f>
        <v>291.3</v>
      </c>
      <c r="R7618" s="97"/>
      <c r="S7618" s="97"/>
    </row>
    <row r="7619" spans="1:19" ht="22.5" x14ac:dyDescent="0.25">
      <c r="A7619" s="89" t="s">
        <v>15760</v>
      </c>
      <c r="B7619" s="89" t="s">
        <v>15427</v>
      </c>
      <c r="C7619" s="89"/>
      <c r="D7619" s="89" t="s">
        <v>2728</v>
      </c>
      <c r="E7619" s="94" t="s">
        <v>15350</v>
      </c>
      <c r="F7619" s="95" t="s">
        <v>15351</v>
      </c>
      <c r="G7619" s="89" t="s">
        <v>110</v>
      </c>
      <c r="H7619" s="89" t="s">
        <v>15761</v>
      </c>
      <c r="I7619" s="96">
        <v>1</v>
      </c>
      <c r="J7619" s="97">
        <v>16811</v>
      </c>
      <c r="K7619" s="98">
        <f>J7619/H7619</f>
        <v>136674.79999999999</v>
      </c>
      <c r="L7619" s="99">
        <f>$L$8</f>
        <v>1.0815399999999999</v>
      </c>
      <c r="M7619" s="100">
        <f>$M$8</f>
        <v>1.0590999999999999</v>
      </c>
      <c r="N7619" s="101">
        <f>$N$8</f>
        <v>0.97811300000000001</v>
      </c>
      <c r="O7619" s="100">
        <f>$O$8</f>
        <v>1</v>
      </c>
      <c r="P7619" s="98">
        <f>K7619*L7619*M7619*N7619*O7619</f>
        <v>153128.85</v>
      </c>
      <c r="Q7619" s="97">
        <f>H7619*P7619</f>
        <v>18834.849999999999</v>
      </c>
      <c r="R7619" s="97"/>
      <c r="S7619" s="97"/>
    </row>
    <row r="7620" spans="1:19" x14ac:dyDescent="0.25">
      <c r="A7620" s="89"/>
      <c r="B7620" s="90"/>
      <c r="C7620" s="90"/>
      <c r="D7620" s="91"/>
      <c r="E7620" s="92"/>
      <c r="F7620" s="92" t="s">
        <v>15762</v>
      </c>
      <c r="G7620" s="91"/>
      <c r="H7620" s="91"/>
      <c r="I7620" s="93">
        <v>1</v>
      </c>
      <c r="J7620" s="91"/>
      <c r="K7620" s="98"/>
      <c r="L7620" s="99"/>
      <c r="M7620" s="100"/>
      <c r="N7620" s="101"/>
      <c r="O7620" s="100"/>
      <c r="P7620" s="98"/>
      <c r="Q7620" s="91"/>
      <c r="R7620" s="91"/>
      <c r="S7620" s="91"/>
    </row>
    <row r="7621" spans="1:19" x14ac:dyDescent="0.25">
      <c r="A7621" s="89" t="s">
        <v>15763</v>
      </c>
      <c r="B7621" s="89" t="s">
        <v>15427</v>
      </c>
      <c r="C7621" s="89"/>
      <c r="D7621" s="89" t="s">
        <v>2732</v>
      </c>
      <c r="E7621" s="94" t="s">
        <v>570</v>
      </c>
      <c r="F7621" s="95" t="s">
        <v>571</v>
      </c>
      <c r="G7621" s="89" t="s">
        <v>51</v>
      </c>
      <c r="H7621" s="89" t="s">
        <v>6128</v>
      </c>
      <c r="I7621" s="96">
        <v>1</v>
      </c>
      <c r="J7621" s="97">
        <v>2517</v>
      </c>
      <c r="K7621" s="98">
        <f t="shared" ref="K7621:K7628" si="4008">J7621/H7621</f>
        <v>157312.5</v>
      </c>
      <c r="L7621" s="99">
        <f t="shared" ref="L7621:L7628" si="4009">$L$8</f>
        <v>1.0815399999999999</v>
      </c>
      <c r="M7621" s="100">
        <f t="shared" ref="M7621:M7628" si="4010">$M$8</f>
        <v>1.0590999999999999</v>
      </c>
      <c r="N7621" s="101">
        <f t="shared" ref="N7621:N7628" si="4011">$N$8</f>
        <v>0.97811300000000001</v>
      </c>
      <c r="O7621" s="100">
        <f t="shared" ref="O7621:O7628" si="4012">$O$8</f>
        <v>1</v>
      </c>
      <c r="P7621" s="98">
        <f t="shared" ref="P7621:P7628" si="4013">K7621*L7621*M7621*N7621*O7621</f>
        <v>176251.09</v>
      </c>
      <c r="Q7621" s="97">
        <f t="shared" ref="Q7621:Q7628" si="4014">H7621*P7621</f>
        <v>2820.02</v>
      </c>
      <c r="R7621" s="97"/>
      <c r="S7621" s="97"/>
    </row>
    <row r="7622" spans="1:19" x14ac:dyDescent="0.25">
      <c r="A7622" s="89" t="s">
        <v>15764</v>
      </c>
      <c r="B7622" s="89" t="s">
        <v>15427</v>
      </c>
      <c r="C7622" s="89"/>
      <c r="D7622" s="89" t="s">
        <v>2736</v>
      </c>
      <c r="E7622" s="94" t="s">
        <v>574</v>
      </c>
      <c r="F7622" s="95" t="s">
        <v>575</v>
      </c>
      <c r="G7622" s="89" t="s">
        <v>81</v>
      </c>
      <c r="H7622" s="89" t="s">
        <v>15765</v>
      </c>
      <c r="I7622" s="96">
        <v>1</v>
      </c>
      <c r="J7622" s="97">
        <v>7688</v>
      </c>
      <c r="K7622" s="98">
        <f t="shared" si="4008"/>
        <v>4710.78</v>
      </c>
      <c r="L7622" s="99">
        <f t="shared" si="4009"/>
        <v>1.0815399999999999</v>
      </c>
      <c r="M7622" s="100">
        <f t="shared" si="4010"/>
        <v>1.0590999999999999</v>
      </c>
      <c r="N7622" s="101">
        <f t="shared" si="4011"/>
        <v>0.97811300000000001</v>
      </c>
      <c r="O7622" s="100">
        <f t="shared" si="4012"/>
        <v>1</v>
      </c>
      <c r="P7622" s="98">
        <f t="shared" si="4013"/>
        <v>5277.9</v>
      </c>
      <c r="Q7622" s="97">
        <f t="shared" si="4014"/>
        <v>8613.5300000000007</v>
      </c>
      <c r="R7622" s="97"/>
      <c r="S7622" s="97"/>
    </row>
    <row r="7623" spans="1:19" ht="22.5" x14ac:dyDescent="0.25">
      <c r="A7623" s="89" t="s">
        <v>15766</v>
      </c>
      <c r="B7623" s="89" t="s">
        <v>15427</v>
      </c>
      <c r="C7623" s="89"/>
      <c r="D7623" s="89" t="s">
        <v>2740</v>
      </c>
      <c r="E7623" s="94" t="s">
        <v>15482</v>
      </c>
      <c r="F7623" s="95" t="s">
        <v>15483</v>
      </c>
      <c r="G7623" s="89" t="s">
        <v>51</v>
      </c>
      <c r="H7623" s="89" t="s">
        <v>3046</v>
      </c>
      <c r="I7623" s="96">
        <v>1</v>
      </c>
      <c r="J7623" s="97">
        <v>225950</v>
      </c>
      <c r="K7623" s="98">
        <f t="shared" si="4008"/>
        <v>991008.77</v>
      </c>
      <c r="L7623" s="99">
        <f t="shared" si="4009"/>
        <v>1.0815399999999999</v>
      </c>
      <c r="M7623" s="100">
        <f t="shared" si="4010"/>
        <v>1.0590999999999999</v>
      </c>
      <c r="N7623" s="101">
        <f t="shared" si="4011"/>
        <v>0.97811300000000001</v>
      </c>
      <c r="O7623" s="100">
        <f t="shared" si="4012"/>
        <v>1</v>
      </c>
      <c r="P7623" s="98">
        <f t="shared" si="4013"/>
        <v>1110314.68</v>
      </c>
      <c r="Q7623" s="97">
        <f t="shared" si="4014"/>
        <v>253151.75</v>
      </c>
      <c r="R7623" s="97"/>
      <c r="S7623" s="97"/>
    </row>
    <row r="7624" spans="1:19" x14ac:dyDescent="0.25">
      <c r="A7624" s="89" t="s">
        <v>15767</v>
      </c>
      <c r="B7624" s="89" t="s">
        <v>15427</v>
      </c>
      <c r="C7624" s="89"/>
      <c r="D7624" s="89" t="s">
        <v>2743</v>
      </c>
      <c r="E7624" s="94" t="s">
        <v>586</v>
      </c>
      <c r="F7624" s="95" t="s">
        <v>587</v>
      </c>
      <c r="G7624" s="89" t="s">
        <v>81</v>
      </c>
      <c r="H7624" s="89" t="s">
        <v>15768</v>
      </c>
      <c r="I7624" s="96">
        <v>1</v>
      </c>
      <c r="J7624" s="97">
        <v>147028</v>
      </c>
      <c r="K7624" s="98">
        <f t="shared" si="4008"/>
        <v>6353.85</v>
      </c>
      <c r="L7624" s="99">
        <f t="shared" si="4009"/>
        <v>1.0815399999999999</v>
      </c>
      <c r="M7624" s="100">
        <f t="shared" si="4010"/>
        <v>1.0590999999999999</v>
      </c>
      <c r="N7624" s="101">
        <f t="shared" si="4011"/>
        <v>0.97811300000000001</v>
      </c>
      <c r="O7624" s="100">
        <f t="shared" si="4012"/>
        <v>1</v>
      </c>
      <c r="P7624" s="98">
        <f t="shared" si="4013"/>
        <v>7118.78</v>
      </c>
      <c r="Q7624" s="97">
        <f t="shared" si="4014"/>
        <v>164728.57</v>
      </c>
      <c r="R7624" s="97"/>
      <c r="S7624" s="97"/>
    </row>
    <row r="7625" spans="1:19" ht="22.5" x14ac:dyDescent="0.25">
      <c r="A7625" s="89" t="s">
        <v>15769</v>
      </c>
      <c r="B7625" s="89" t="s">
        <v>15427</v>
      </c>
      <c r="C7625" s="89"/>
      <c r="D7625" s="89" t="s">
        <v>2747</v>
      </c>
      <c r="E7625" s="94" t="s">
        <v>742</v>
      </c>
      <c r="F7625" s="95" t="s">
        <v>743</v>
      </c>
      <c r="G7625" s="89" t="s">
        <v>502</v>
      </c>
      <c r="H7625" s="89" t="s">
        <v>15770</v>
      </c>
      <c r="I7625" s="96">
        <v>1</v>
      </c>
      <c r="J7625" s="97">
        <v>39877</v>
      </c>
      <c r="K7625" s="98">
        <f t="shared" si="4008"/>
        <v>41098.870000000003</v>
      </c>
      <c r="L7625" s="99">
        <f t="shared" si="4009"/>
        <v>1.0815399999999999</v>
      </c>
      <c r="M7625" s="100">
        <f t="shared" si="4010"/>
        <v>1.0590999999999999</v>
      </c>
      <c r="N7625" s="101">
        <f t="shared" si="4011"/>
        <v>0.97811300000000001</v>
      </c>
      <c r="O7625" s="100">
        <f t="shared" si="4012"/>
        <v>1</v>
      </c>
      <c r="P7625" s="98">
        <f t="shared" si="4013"/>
        <v>46046.7</v>
      </c>
      <c r="Q7625" s="97">
        <f t="shared" si="4014"/>
        <v>44677.73</v>
      </c>
      <c r="R7625" s="97"/>
      <c r="S7625" s="97"/>
    </row>
    <row r="7626" spans="1:19" ht="22.5" x14ac:dyDescent="0.25">
      <c r="A7626" s="89" t="s">
        <v>15771</v>
      </c>
      <c r="B7626" s="89" t="s">
        <v>15427</v>
      </c>
      <c r="C7626" s="89"/>
      <c r="D7626" s="89" t="s">
        <v>2750</v>
      </c>
      <c r="E7626" s="94" t="s">
        <v>734</v>
      </c>
      <c r="F7626" s="95" t="s">
        <v>735</v>
      </c>
      <c r="G7626" s="89" t="s">
        <v>502</v>
      </c>
      <c r="H7626" s="89" t="s">
        <v>15772</v>
      </c>
      <c r="I7626" s="96">
        <v>1</v>
      </c>
      <c r="J7626" s="97">
        <v>57549</v>
      </c>
      <c r="K7626" s="98">
        <f t="shared" si="4008"/>
        <v>41040.76</v>
      </c>
      <c r="L7626" s="99">
        <f t="shared" si="4009"/>
        <v>1.0815399999999999</v>
      </c>
      <c r="M7626" s="100">
        <f t="shared" si="4010"/>
        <v>1.0590999999999999</v>
      </c>
      <c r="N7626" s="101">
        <f t="shared" si="4011"/>
        <v>0.97811300000000001</v>
      </c>
      <c r="O7626" s="100">
        <f t="shared" si="4012"/>
        <v>1</v>
      </c>
      <c r="P7626" s="98">
        <f t="shared" si="4013"/>
        <v>45981.59</v>
      </c>
      <c r="Q7626" s="97">
        <f t="shared" si="4014"/>
        <v>64477.22</v>
      </c>
      <c r="R7626" s="97"/>
      <c r="S7626" s="97"/>
    </row>
    <row r="7627" spans="1:19" x14ac:dyDescent="0.25">
      <c r="A7627" s="89" t="s">
        <v>15773</v>
      </c>
      <c r="B7627" s="89" t="s">
        <v>15427</v>
      </c>
      <c r="C7627" s="89"/>
      <c r="D7627" s="89" t="s">
        <v>2754</v>
      </c>
      <c r="E7627" s="94" t="s">
        <v>781</v>
      </c>
      <c r="F7627" s="95" t="s">
        <v>5166</v>
      </c>
      <c r="G7627" s="89" t="s">
        <v>502</v>
      </c>
      <c r="H7627" s="89" t="s">
        <v>15774</v>
      </c>
      <c r="I7627" s="96">
        <v>1</v>
      </c>
      <c r="J7627" s="97">
        <v>1752</v>
      </c>
      <c r="K7627" s="98">
        <f t="shared" si="4008"/>
        <v>44253.599999999999</v>
      </c>
      <c r="L7627" s="99">
        <f t="shared" si="4009"/>
        <v>1.0815399999999999</v>
      </c>
      <c r="M7627" s="100">
        <f t="shared" si="4010"/>
        <v>1.0590999999999999</v>
      </c>
      <c r="N7627" s="101">
        <f t="shared" si="4011"/>
        <v>0.97811300000000001</v>
      </c>
      <c r="O7627" s="100">
        <f t="shared" si="4012"/>
        <v>1</v>
      </c>
      <c r="P7627" s="98">
        <f t="shared" si="4013"/>
        <v>49581.22</v>
      </c>
      <c r="Q7627" s="97">
        <f t="shared" si="4014"/>
        <v>1962.92</v>
      </c>
      <c r="R7627" s="97"/>
      <c r="S7627" s="97"/>
    </row>
    <row r="7628" spans="1:19" ht="22.5" x14ac:dyDescent="0.25">
      <c r="A7628" s="89" t="s">
        <v>15775</v>
      </c>
      <c r="B7628" s="89" t="s">
        <v>15427</v>
      </c>
      <c r="C7628" s="89"/>
      <c r="D7628" s="89" t="s">
        <v>2759</v>
      </c>
      <c r="E7628" s="94" t="s">
        <v>742</v>
      </c>
      <c r="F7628" s="95" t="s">
        <v>15460</v>
      </c>
      <c r="G7628" s="89" t="s">
        <v>502</v>
      </c>
      <c r="H7628" s="89" t="s">
        <v>15776</v>
      </c>
      <c r="I7628" s="96">
        <v>1</v>
      </c>
      <c r="J7628" s="97">
        <v>3621</v>
      </c>
      <c r="K7628" s="98">
        <f t="shared" si="4008"/>
        <v>41101.019999999997</v>
      </c>
      <c r="L7628" s="99">
        <f t="shared" si="4009"/>
        <v>1.0815399999999999</v>
      </c>
      <c r="M7628" s="100">
        <f t="shared" si="4010"/>
        <v>1.0590999999999999</v>
      </c>
      <c r="N7628" s="101">
        <f t="shared" si="4011"/>
        <v>0.97811300000000001</v>
      </c>
      <c r="O7628" s="100">
        <f t="shared" si="4012"/>
        <v>1</v>
      </c>
      <c r="P7628" s="98">
        <f t="shared" si="4013"/>
        <v>46049.1</v>
      </c>
      <c r="Q7628" s="97">
        <f t="shared" si="4014"/>
        <v>4056.93</v>
      </c>
      <c r="R7628" s="97"/>
      <c r="S7628" s="97"/>
    </row>
    <row r="7629" spans="1:19" x14ac:dyDescent="0.25">
      <c r="A7629" s="89"/>
      <c r="B7629" s="90"/>
      <c r="C7629" s="90"/>
      <c r="D7629" s="91"/>
      <c r="E7629" s="92"/>
      <c r="F7629" s="92" t="s">
        <v>15595</v>
      </c>
      <c r="G7629" s="91"/>
      <c r="H7629" s="91"/>
      <c r="I7629" s="93">
        <v>1</v>
      </c>
      <c r="J7629" s="91"/>
      <c r="K7629" s="98"/>
      <c r="L7629" s="99"/>
      <c r="M7629" s="100"/>
      <c r="N7629" s="101"/>
      <c r="O7629" s="100"/>
      <c r="P7629" s="98"/>
      <c r="Q7629" s="91"/>
      <c r="R7629" s="91"/>
      <c r="S7629" s="91"/>
    </row>
    <row r="7630" spans="1:19" x14ac:dyDescent="0.25">
      <c r="A7630" s="89" t="s">
        <v>15777</v>
      </c>
      <c r="B7630" s="89" t="s">
        <v>15427</v>
      </c>
      <c r="C7630" s="89"/>
      <c r="D7630" s="89" t="s">
        <v>2763</v>
      </c>
      <c r="E7630" s="94" t="s">
        <v>6576</v>
      </c>
      <c r="F7630" s="95" t="s">
        <v>6577</v>
      </c>
      <c r="G7630" s="89" t="s">
        <v>110</v>
      </c>
      <c r="H7630" s="89" t="s">
        <v>12800</v>
      </c>
      <c r="I7630" s="96">
        <v>1</v>
      </c>
      <c r="J7630" s="97">
        <v>5390</v>
      </c>
      <c r="K7630" s="98">
        <f>J7630/H7630</f>
        <v>65731.710000000006</v>
      </c>
      <c r="L7630" s="99">
        <f>$L$8</f>
        <v>1.0815399999999999</v>
      </c>
      <c r="M7630" s="100">
        <f>$M$8</f>
        <v>1.0590999999999999</v>
      </c>
      <c r="N7630" s="101">
        <f>$N$8</f>
        <v>0.97811300000000001</v>
      </c>
      <c r="O7630" s="100">
        <f>$O$8</f>
        <v>1</v>
      </c>
      <c r="P7630" s="98">
        <f>K7630*L7630*M7630*N7630*O7630</f>
        <v>73645.039999999994</v>
      </c>
      <c r="Q7630" s="97">
        <f>H7630*P7630</f>
        <v>6038.89</v>
      </c>
      <c r="R7630" s="97"/>
      <c r="S7630" s="97"/>
    </row>
    <row r="7631" spans="1:19" ht="22.5" x14ac:dyDescent="0.25">
      <c r="A7631" s="89" t="s">
        <v>15778</v>
      </c>
      <c r="B7631" s="89" t="s">
        <v>15427</v>
      </c>
      <c r="C7631" s="89"/>
      <c r="D7631" s="89" t="s">
        <v>2768</v>
      </c>
      <c r="E7631" s="94" t="s">
        <v>15466</v>
      </c>
      <c r="F7631" s="95" t="s">
        <v>15467</v>
      </c>
      <c r="G7631" s="89" t="s">
        <v>110</v>
      </c>
      <c r="H7631" s="89" t="s">
        <v>12800</v>
      </c>
      <c r="I7631" s="96">
        <v>1</v>
      </c>
      <c r="J7631" s="97">
        <v>681</v>
      </c>
      <c r="K7631" s="98">
        <f>J7631/H7631</f>
        <v>8304.8799999999992</v>
      </c>
      <c r="L7631" s="99">
        <f>$L$8</f>
        <v>1.0815399999999999</v>
      </c>
      <c r="M7631" s="100">
        <f>$M$8</f>
        <v>1.0590999999999999</v>
      </c>
      <c r="N7631" s="101">
        <f>$N$8</f>
        <v>0.97811300000000001</v>
      </c>
      <c r="O7631" s="100">
        <f>$O$8</f>
        <v>1</v>
      </c>
      <c r="P7631" s="98">
        <f>K7631*L7631*M7631*N7631*O7631</f>
        <v>9304.69</v>
      </c>
      <c r="Q7631" s="97">
        <f>H7631*P7631</f>
        <v>762.98</v>
      </c>
      <c r="R7631" s="97"/>
      <c r="S7631" s="97"/>
    </row>
    <row r="7632" spans="1:19" x14ac:dyDescent="0.25">
      <c r="A7632" s="89" t="s">
        <v>15779</v>
      </c>
      <c r="B7632" s="89" t="s">
        <v>15427</v>
      </c>
      <c r="C7632" s="89"/>
      <c r="D7632" s="89" t="s">
        <v>2772</v>
      </c>
      <c r="E7632" s="94" t="s">
        <v>15469</v>
      </c>
      <c r="F7632" s="95" t="s">
        <v>15470</v>
      </c>
      <c r="G7632" s="89" t="s">
        <v>518</v>
      </c>
      <c r="H7632" s="89" t="s">
        <v>197</v>
      </c>
      <c r="I7632" s="96">
        <v>1</v>
      </c>
      <c r="J7632" s="97">
        <v>409</v>
      </c>
      <c r="K7632" s="98">
        <f>J7632/H7632</f>
        <v>131.94</v>
      </c>
      <c r="L7632" s="99">
        <f>$L$8</f>
        <v>1.0815399999999999</v>
      </c>
      <c r="M7632" s="100">
        <f>$M$8</f>
        <v>1.0590999999999999</v>
      </c>
      <c r="N7632" s="101">
        <f>$N$8</f>
        <v>0.97811300000000001</v>
      </c>
      <c r="O7632" s="100">
        <f>$O$8</f>
        <v>1</v>
      </c>
      <c r="P7632" s="98">
        <f>K7632*L7632*M7632*N7632*O7632</f>
        <v>147.82</v>
      </c>
      <c r="Q7632" s="97">
        <f>H7632*P7632</f>
        <v>458.24</v>
      </c>
      <c r="R7632" s="97"/>
      <c r="S7632" s="97"/>
    </row>
    <row r="7633" spans="1:19" x14ac:dyDescent="0.25">
      <c r="A7633" s="89" t="s">
        <v>15780</v>
      </c>
      <c r="B7633" s="89" t="s">
        <v>15427</v>
      </c>
      <c r="C7633" s="89"/>
      <c r="D7633" s="89" t="s">
        <v>2776</v>
      </c>
      <c r="E7633" s="94" t="s">
        <v>8294</v>
      </c>
      <c r="F7633" s="95" t="s">
        <v>8295</v>
      </c>
      <c r="G7633" s="89" t="s">
        <v>518</v>
      </c>
      <c r="H7633" s="89" t="s">
        <v>15781</v>
      </c>
      <c r="I7633" s="96">
        <v>1</v>
      </c>
      <c r="J7633" s="97">
        <v>185</v>
      </c>
      <c r="K7633" s="98">
        <f>J7633/H7633</f>
        <v>173.55</v>
      </c>
      <c r="L7633" s="99">
        <f>$L$8</f>
        <v>1.0815399999999999</v>
      </c>
      <c r="M7633" s="100">
        <f>$M$8</f>
        <v>1.0590999999999999</v>
      </c>
      <c r="N7633" s="101">
        <f>$N$8</f>
        <v>0.97811300000000001</v>
      </c>
      <c r="O7633" s="100">
        <f>$O$8</f>
        <v>1</v>
      </c>
      <c r="P7633" s="98">
        <f>K7633*L7633*M7633*N7633*O7633</f>
        <v>194.44</v>
      </c>
      <c r="Q7633" s="97">
        <f>H7633*P7633</f>
        <v>207.27</v>
      </c>
      <c r="R7633" s="97"/>
      <c r="S7633" s="97"/>
    </row>
    <row r="7634" spans="1:19" ht="22.5" x14ac:dyDescent="0.25">
      <c r="A7634" s="89" t="s">
        <v>15782</v>
      </c>
      <c r="B7634" s="89" t="s">
        <v>15427</v>
      </c>
      <c r="C7634" s="89"/>
      <c r="D7634" s="89" t="s">
        <v>2780</v>
      </c>
      <c r="E7634" s="94" t="s">
        <v>15350</v>
      </c>
      <c r="F7634" s="95" t="s">
        <v>15351</v>
      </c>
      <c r="G7634" s="89" t="s">
        <v>110</v>
      </c>
      <c r="H7634" s="89" t="s">
        <v>1234</v>
      </c>
      <c r="I7634" s="96">
        <v>1</v>
      </c>
      <c r="J7634" s="97">
        <v>5466</v>
      </c>
      <c r="K7634" s="98">
        <f>J7634/H7634</f>
        <v>136650</v>
      </c>
      <c r="L7634" s="99">
        <f>$L$8</f>
        <v>1.0815399999999999</v>
      </c>
      <c r="M7634" s="100">
        <f>$M$8</f>
        <v>1.0590999999999999</v>
      </c>
      <c r="N7634" s="101">
        <f>$N$8</f>
        <v>0.97811300000000001</v>
      </c>
      <c r="O7634" s="100">
        <f>$O$8</f>
        <v>1</v>
      </c>
      <c r="P7634" s="98">
        <f>K7634*L7634*M7634*N7634*O7634</f>
        <v>153101.07</v>
      </c>
      <c r="Q7634" s="97">
        <f>H7634*P7634</f>
        <v>6124.04</v>
      </c>
      <c r="R7634" s="97"/>
      <c r="S7634" s="97"/>
    </row>
    <row r="7635" spans="1:19" x14ac:dyDescent="0.25">
      <c r="A7635" s="89"/>
      <c r="B7635" s="90"/>
      <c r="C7635" s="90"/>
      <c r="D7635" s="91"/>
      <c r="E7635" s="92"/>
      <c r="F7635" s="92" t="s">
        <v>15783</v>
      </c>
      <c r="G7635" s="91"/>
      <c r="H7635" s="91"/>
      <c r="I7635" s="93">
        <v>1</v>
      </c>
      <c r="J7635" s="91"/>
      <c r="K7635" s="98"/>
      <c r="L7635" s="99"/>
      <c r="M7635" s="100"/>
      <c r="N7635" s="101"/>
      <c r="O7635" s="100"/>
      <c r="P7635" s="98"/>
      <c r="Q7635" s="91"/>
      <c r="R7635" s="91"/>
      <c r="S7635" s="91"/>
    </row>
    <row r="7636" spans="1:19" x14ac:dyDescent="0.25">
      <c r="A7636" s="89" t="s">
        <v>15784</v>
      </c>
      <c r="B7636" s="89" t="s">
        <v>15427</v>
      </c>
      <c r="C7636" s="89"/>
      <c r="D7636" s="89" t="s">
        <v>2783</v>
      </c>
      <c r="E7636" s="94" t="s">
        <v>570</v>
      </c>
      <c r="F7636" s="95" t="s">
        <v>571</v>
      </c>
      <c r="G7636" s="89" t="s">
        <v>51</v>
      </c>
      <c r="H7636" s="89" t="s">
        <v>3356</v>
      </c>
      <c r="I7636" s="96">
        <v>1</v>
      </c>
      <c r="J7636" s="97">
        <v>8648</v>
      </c>
      <c r="K7636" s="98">
        <f t="shared" ref="K7636:K7643" si="4015">J7636/H7636</f>
        <v>157236.35999999999</v>
      </c>
      <c r="L7636" s="99">
        <f t="shared" ref="L7636:L7643" si="4016">$L$8</f>
        <v>1.0815399999999999</v>
      </c>
      <c r="M7636" s="100">
        <f t="shared" ref="M7636:M7643" si="4017">$M$8</f>
        <v>1.0590999999999999</v>
      </c>
      <c r="N7636" s="101">
        <f t="shared" ref="N7636:N7643" si="4018">$N$8</f>
        <v>0.97811300000000001</v>
      </c>
      <c r="O7636" s="100">
        <f t="shared" ref="O7636:O7643" si="4019">$O$8</f>
        <v>1</v>
      </c>
      <c r="P7636" s="98">
        <f t="shared" ref="P7636:P7643" si="4020">K7636*L7636*M7636*N7636*O7636</f>
        <v>176165.79</v>
      </c>
      <c r="Q7636" s="97">
        <f t="shared" ref="Q7636:Q7643" si="4021">H7636*P7636</f>
        <v>9689.1200000000008</v>
      </c>
      <c r="R7636" s="97"/>
      <c r="S7636" s="97"/>
    </row>
    <row r="7637" spans="1:19" x14ac:dyDescent="0.25">
      <c r="A7637" s="89" t="s">
        <v>15785</v>
      </c>
      <c r="B7637" s="89" t="s">
        <v>15427</v>
      </c>
      <c r="C7637" s="89"/>
      <c r="D7637" s="89" t="s">
        <v>2787</v>
      </c>
      <c r="E7637" s="94" t="s">
        <v>574</v>
      </c>
      <c r="F7637" s="95" t="s">
        <v>575</v>
      </c>
      <c r="G7637" s="89" t="s">
        <v>81</v>
      </c>
      <c r="H7637" s="89" t="s">
        <v>15786</v>
      </c>
      <c r="I7637" s="96">
        <v>1</v>
      </c>
      <c r="J7637" s="97">
        <v>26427</v>
      </c>
      <c r="K7637" s="98">
        <f t="shared" si="4015"/>
        <v>4710.7</v>
      </c>
      <c r="L7637" s="99">
        <f t="shared" si="4016"/>
        <v>1.0815399999999999</v>
      </c>
      <c r="M7637" s="100">
        <f t="shared" si="4017"/>
        <v>1.0590999999999999</v>
      </c>
      <c r="N7637" s="101">
        <f t="shared" si="4018"/>
        <v>0.97811300000000001</v>
      </c>
      <c r="O7637" s="100">
        <f t="shared" si="4019"/>
        <v>1</v>
      </c>
      <c r="P7637" s="98">
        <f t="shared" si="4020"/>
        <v>5277.81</v>
      </c>
      <c r="Q7637" s="97">
        <f t="shared" si="4021"/>
        <v>29608.51</v>
      </c>
      <c r="R7637" s="97"/>
      <c r="S7637" s="97"/>
    </row>
    <row r="7638" spans="1:19" ht="22.5" x14ac:dyDescent="0.25">
      <c r="A7638" s="89" t="s">
        <v>15787</v>
      </c>
      <c r="B7638" s="89" t="s">
        <v>15427</v>
      </c>
      <c r="C7638" s="89"/>
      <c r="D7638" s="89" t="s">
        <v>2790</v>
      </c>
      <c r="E7638" s="94" t="s">
        <v>15482</v>
      </c>
      <c r="F7638" s="95" t="s">
        <v>15483</v>
      </c>
      <c r="G7638" s="89" t="s">
        <v>51</v>
      </c>
      <c r="H7638" s="89" t="s">
        <v>15788</v>
      </c>
      <c r="I7638" s="96">
        <v>1</v>
      </c>
      <c r="J7638" s="97">
        <v>784877</v>
      </c>
      <c r="K7638" s="98">
        <f t="shared" si="4015"/>
        <v>991006.31</v>
      </c>
      <c r="L7638" s="99">
        <f t="shared" si="4016"/>
        <v>1.0815399999999999</v>
      </c>
      <c r="M7638" s="100">
        <f t="shared" si="4017"/>
        <v>1.0590999999999999</v>
      </c>
      <c r="N7638" s="101">
        <f t="shared" si="4018"/>
        <v>0.97811300000000001</v>
      </c>
      <c r="O7638" s="100">
        <f t="shared" si="4019"/>
        <v>1</v>
      </c>
      <c r="P7638" s="98">
        <f t="shared" si="4020"/>
        <v>1110311.93</v>
      </c>
      <c r="Q7638" s="97">
        <f t="shared" si="4021"/>
        <v>879367.05</v>
      </c>
      <c r="R7638" s="97"/>
      <c r="S7638" s="97"/>
    </row>
    <row r="7639" spans="1:19" x14ac:dyDescent="0.25">
      <c r="A7639" s="89" t="s">
        <v>15789</v>
      </c>
      <c r="B7639" s="89" t="s">
        <v>15427</v>
      </c>
      <c r="C7639" s="89"/>
      <c r="D7639" s="89" t="s">
        <v>1546</v>
      </c>
      <c r="E7639" s="94" t="s">
        <v>586</v>
      </c>
      <c r="F7639" s="95" t="s">
        <v>587</v>
      </c>
      <c r="G7639" s="89" t="s">
        <v>81</v>
      </c>
      <c r="H7639" s="89" t="s">
        <v>15790</v>
      </c>
      <c r="I7639" s="96">
        <v>1</v>
      </c>
      <c r="J7639" s="97">
        <v>510772</v>
      </c>
      <c r="K7639" s="98">
        <f t="shared" si="4015"/>
        <v>6353.83</v>
      </c>
      <c r="L7639" s="99">
        <f t="shared" si="4016"/>
        <v>1.0815399999999999</v>
      </c>
      <c r="M7639" s="100">
        <f t="shared" si="4017"/>
        <v>1.0590999999999999</v>
      </c>
      <c r="N7639" s="101">
        <f t="shared" si="4018"/>
        <v>0.97811300000000001</v>
      </c>
      <c r="O7639" s="100">
        <f t="shared" si="4019"/>
        <v>1</v>
      </c>
      <c r="P7639" s="98">
        <f t="shared" si="4020"/>
        <v>7118.76</v>
      </c>
      <c r="Q7639" s="97">
        <f t="shared" si="4021"/>
        <v>572262.88</v>
      </c>
      <c r="R7639" s="97"/>
      <c r="S7639" s="97"/>
    </row>
    <row r="7640" spans="1:19" ht="22.5" x14ac:dyDescent="0.25">
      <c r="A7640" s="89" t="s">
        <v>15791</v>
      </c>
      <c r="B7640" s="89" t="s">
        <v>15427</v>
      </c>
      <c r="C7640" s="89"/>
      <c r="D7640" s="89" t="s">
        <v>2797</v>
      </c>
      <c r="E7640" s="94" t="s">
        <v>742</v>
      </c>
      <c r="F7640" s="95" t="s">
        <v>743</v>
      </c>
      <c r="G7640" s="89" t="s">
        <v>502</v>
      </c>
      <c r="H7640" s="89" t="s">
        <v>15792</v>
      </c>
      <c r="I7640" s="96">
        <v>1</v>
      </c>
      <c r="J7640" s="97">
        <v>137582</v>
      </c>
      <c r="K7640" s="98">
        <f t="shared" si="4015"/>
        <v>41098.82</v>
      </c>
      <c r="L7640" s="99">
        <f t="shared" si="4016"/>
        <v>1.0815399999999999</v>
      </c>
      <c r="M7640" s="100">
        <f t="shared" si="4017"/>
        <v>1.0590999999999999</v>
      </c>
      <c r="N7640" s="101">
        <f t="shared" si="4018"/>
        <v>0.97811300000000001</v>
      </c>
      <c r="O7640" s="100">
        <f t="shared" si="4019"/>
        <v>1</v>
      </c>
      <c r="P7640" s="98">
        <f t="shared" si="4020"/>
        <v>46046.64</v>
      </c>
      <c r="Q7640" s="97">
        <f t="shared" si="4021"/>
        <v>154145.26999999999</v>
      </c>
      <c r="R7640" s="97"/>
      <c r="S7640" s="97"/>
    </row>
    <row r="7641" spans="1:19" ht="22.5" x14ac:dyDescent="0.25">
      <c r="A7641" s="89" t="s">
        <v>15793</v>
      </c>
      <c r="B7641" s="89" t="s">
        <v>15427</v>
      </c>
      <c r="C7641" s="89"/>
      <c r="D7641" s="89" t="s">
        <v>2801</v>
      </c>
      <c r="E7641" s="94" t="s">
        <v>734</v>
      </c>
      <c r="F7641" s="95" t="s">
        <v>735</v>
      </c>
      <c r="G7641" s="89" t="s">
        <v>502</v>
      </c>
      <c r="H7641" s="89" t="s">
        <v>15794</v>
      </c>
      <c r="I7641" s="96">
        <v>1</v>
      </c>
      <c r="J7641" s="97">
        <v>196912</v>
      </c>
      <c r="K7641" s="98">
        <f t="shared" si="4015"/>
        <v>41040.78</v>
      </c>
      <c r="L7641" s="99">
        <f t="shared" si="4016"/>
        <v>1.0815399999999999</v>
      </c>
      <c r="M7641" s="100">
        <f t="shared" si="4017"/>
        <v>1.0590999999999999</v>
      </c>
      <c r="N7641" s="101">
        <f t="shared" si="4018"/>
        <v>0.97811300000000001</v>
      </c>
      <c r="O7641" s="100">
        <f t="shared" si="4019"/>
        <v>1</v>
      </c>
      <c r="P7641" s="98">
        <f t="shared" si="4020"/>
        <v>45981.61</v>
      </c>
      <c r="Q7641" s="97">
        <f t="shared" si="4021"/>
        <v>220617.93</v>
      </c>
      <c r="R7641" s="97"/>
      <c r="S7641" s="97"/>
    </row>
    <row r="7642" spans="1:19" x14ac:dyDescent="0.25">
      <c r="A7642" s="89" t="s">
        <v>15795</v>
      </c>
      <c r="B7642" s="89" t="s">
        <v>15427</v>
      </c>
      <c r="C7642" s="89"/>
      <c r="D7642" s="89" t="s">
        <v>2805</v>
      </c>
      <c r="E7642" s="94" t="s">
        <v>781</v>
      </c>
      <c r="F7642" s="95" t="s">
        <v>5166</v>
      </c>
      <c r="G7642" s="89" t="s">
        <v>502</v>
      </c>
      <c r="H7642" s="89" t="s">
        <v>15796</v>
      </c>
      <c r="I7642" s="96">
        <v>1</v>
      </c>
      <c r="J7642" s="97">
        <v>6496</v>
      </c>
      <c r="K7642" s="98">
        <f t="shared" si="4015"/>
        <v>44250.68</v>
      </c>
      <c r="L7642" s="99">
        <f t="shared" si="4016"/>
        <v>1.0815399999999999</v>
      </c>
      <c r="M7642" s="100">
        <f t="shared" si="4017"/>
        <v>1.0590999999999999</v>
      </c>
      <c r="N7642" s="101">
        <f t="shared" si="4018"/>
        <v>0.97811300000000001</v>
      </c>
      <c r="O7642" s="100">
        <f t="shared" si="4019"/>
        <v>1</v>
      </c>
      <c r="P7642" s="98">
        <f t="shared" si="4020"/>
        <v>49577.95</v>
      </c>
      <c r="Q7642" s="97">
        <f t="shared" si="4021"/>
        <v>7278.04</v>
      </c>
      <c r="R7642" s="97"/>
      <c r="S7642" s="97"/>
    </row>
    <row r="7643" spans="1:19" ht="22.5" x14ac:dyDescent="0.25">
      <c r="A7643" s="89" t="s">
        <v>15797</v>
      </c>
      <c r="B7643" s="89" t="s">
        <v>15427</v>
      </c>
      <c r="C7643" s="89"/>
      <c r="D7643" s="89" t="s">
        <v>2809</v>
      </c>
      <c r="E7643" s="94" t="s">
        <v>742</v>
      </c>
      <c r="F7643" s="95" t="s">
        <v>15460</v>
      </c>
      <c r="G7643" s="89" t="s">
        <v>502</v>
      </c>
      <c r="H7643" s="89" t="s">
        <v>15798</v>
      </c>
      <c r="I7643" s="96">
        <v>1</v>
      </c>
      <c r="J7643" s="97">
        <v>11280</v>
      </c>
      <c r="K7643" s="98">
        <f t="shared" si="4015"/>
        <v>41097.39</v>
      </c>
      <c r="L7643" s="99">
        <f t="shared" si="4016"/>
        <v>1.0815399999999999</v>
      </c>
      <c r="M7643" s="100">
        <f t="shared" si="4017"/>
        <v>1.0590999999999999</v>
      </c>
      <c r="N7643" s="101">
        <f t="shared" si="4018"/>
        <v>0.97811300000000001</v>
      </c>
      <c r="O7643" s="100">
        <f t="shared" si="4019"/>
        <v>1</v>
      </c>
      <c r="P7643" s="98">
        <f t="shared" si="4020"/>
        <v>46045.04</v>
      </c>
      <c r="Q7643" s="97">
        <f t="shared" si="4021"/>
        <v>12637.98</v>
      </c>
      <c r="R7643" s="97"/>
      <c r="S7643" s="97"/>
    </row>
    <row r="7644" spans="1:19" x14ac:dyDescent="0.25">
      <c r="A7644" s="89"/>
      <c r="B7644" s="90"/>
      <c r="C7644" s="90"/>
      <c r="D7644" s="91"/>
      <c r="E7644" s="92"/>
      <c r="F7644" s="92" t="s">
        <v>15674</v>
      </c>
      <c r="G7644" s="91"/>
      <c r="H7644" s="91"/>
      <c r="I7644" s="93">
        <v>1</v>
      </c>
      <c r="J7644" s="91"/>
      <c r="K7644" s="98"/>
      <c r="L7644" s="99"/>
      <c r="M7644" s="100"/>
      <c r="N7644" s="101"/>
      <c r="O7644" s="100"/>
      <c r="P7644" s="98"/>
      <c r="Q7644" s="91"/>
      <c r="R7644" s="91"/>
      <c r="S7644" s="91"/>
    </row>
    <row r="7645" spans="1:19" x14ac:dyDescent="0.25">
      <c r="A7645" s="89" t="s">
        <v>15799</v>
      </c>
      <c r="B7645" s="89" t="s">
        <v>15427</v>
      </c>
      <c r="C7645" s="89"/>
      <c r="D7645" s="89" t="s">
        <v>2813</v>
      </c>
      <c r="E7645" s="94" t="s">
        <v>6576</v>
      </c>
      <c r="F7645" s="95" t="s">
        <v>6577</v>
      </c>
      <c r="G7645" s="89" t="s">
        <v>110</v>
      </c>
      <c r="H7645" s="89" t="s">
        <v>15800</v>
      </c>
      <c r="I7645" s="96">
        <v>1</v>
      </c>
      <c r="J7645" s="97">
        <v>47223</v>
      </c>
      <c r="K7645" s="98">
        <f>J7645/H7645</f>
        <v>65751.88</v>
      </c>
      <c r="L7645" s="99">
        <f>$L$8</f>
        <v>1.0815399999999999</v>
      </c>
      <c r="M7645" s="100">
        <f>$M$8</f>
        <v>1.0590999999999999</v>
      </c>
      <c r="N7645" s="101">
        <f>$N$8</f>
        <v>0.97811300000000001</v>
      </c>
      <c r="O7645" s="100">
        <f>$O$8</f>
        <v>1</v>
      </c>
      <c r="P7645" s="98">
        <f>K7645*L7645*M7645*N7645*O7645</f>
        <v>73667.64</v>
      </c>
      <c r="Q7645" s="97">
        <f>H7645*P7645</f>
        <v>52908.1</v>
      </c>
      <c r="R7645" s="97"/>
      <c r="S7645" s="97"/>
    </row>
    <row r="7646" spans="1:19" ht="22.5" x14ac:dyDescent="0.25">
      <c r="A7646" s="89" t="s">
        <v>15801</v>
      </c>
      <c r="B7646" s="89" t="s">
        <v>15427</v>
      </c>
      <c r="C7646" s="89"/>
      <c r="D7646" s="89" t="s">
        <v>2817</v>
      </c>
      <c r="E7646" s="94" t="s">
        <v>15466</v>
      </c>
      <c r="F7646" s="95" t="s">
        <v>15467</v>
      </c>
      <c r="G7646" s="89" t="s">
        <v>110</v>
      </c>
      <c r="H7646" s="89" t="s">
        <v>15800</v>
      </c>
      <c r="I7646" s="96">
        <v>1</v>
      </c>
      <c r="J7646" s="97">
        <v>5956</v>
      </c>
      <c r="K7646" s="98">
        <f>J7646/H7646</f>
        <v>8292.9500000000007</v>
      </c>
      <c r="L7646" s="99">
        <f>$L$8</f>
        <v>1.0815399999999999</v>
      </c>
      <c r="M7646" s="100">
        <f>$M$8</f>
        <v>1.0590999999999999</v>
      </c>
      <c r="N7646" s="101">
        <f>$N$8</f>
        <v>0.97811300000000001</v>
      </c>
      <c r="O7646" s="100">
        <f>$O$8</f>
        <v>1</v>
      </c>
      <c r="P7646" s="98">
        <f>K7646*L7646*M7646*N7646*O7646</f>
        <v>9291.32</v>
      </c>
      <c r="Q7646" s="97">
        <f>H7646*P7646</f>
        <v>6673.03</v>
      </c>
      <c r="R7646" s="97"/>
      <c r="S7646" s="97"/>
    </row>
    <row r="7647" spans="1:19" x14ac:dyDescent="0.25">
      <c r="A7647" s="89" t="s">
        <v>15802</v>
      </c>
      <c r="B7647" s="89" t="s">
        <v>15427</v>
      </c>
      <c r="C7647" s="89"/>
      <c r="D7647" s="89" t="s">
        <v>2821</v>
      </c>
      <c r="E7647" s="94" t="s">
        <v>15469</v>
      </c>
      <c r="F7647" s="95" t="s">
        <v>15470</v>
      </c>
      <c r="G7647" s="89" t="s">
        <v>518</v>
      </c>
      <c r="H7647" s="89" t="s">
        <v>15803</v>
      </c>
      <c r="I7647" s="96">
        <v>1</v>
      </c>
      <c r="J7647" s="97">
        <v>3597</v>
      </c>
      <c r="K7647" s="98">
        <f>J7647/H7647</f>
        <v>131.81</v>
      </c>
      <c r="L7647" s="99">
        <f>$L$8</f>
        <v>1.0815399999999999</v>
      </c>
      <c r="M7647" s="100">
        <f>$M$8</f>
        <v>1.0590999999999999</v>
      </c>
      <c r="N7647" s="101">
        <f>$N$8</f>
        <v>0.97811300000000001</v>
      </c>
      <c r="O7647" s="100">
        <f>$O$8</f>
        <v>1</v>
      </c>
      <c r="P7647" s="98">
        <f>K7647*L7647*M7647*N7647*O7647</f>
        <v>147.68</v>
      </c>
      <c r="Q7647" s="97">
        <f>H7647*P7647</f>
        <v>4030.19</v>
      </c>
      <c r="R7647" s="97"/>
      <c r="S7647" s="97"/>
    </row>
    <row r="7648" spans="1:19" x14ac:dyDescent="0.25">
      <c r="A7648" s="89" t="s">
        <v>15804</v>
      </c>
      <c r="B7648" s="89" t="s">
        <v>15427</v>
      </c>
      <c r="C7648" s="89"/>
      <c r="D7648" s="89" t="s">
        <v>2825</v>
      </c>
      <c r="E7648" s="94" t="s">
        <v>8294</v>
      </c>
      <c r="F7648" s="95" t="s">
        <v>8295</v>
      </c>
      <c r="G7648" s="89" t="s">
        <v>518</v>
      </c>
      <c r="H7648" s="89" t="s">
        <v>15805</v>
      </c>
      <c r="I7648" s="96">
        <v>1</v>
      </c>
      <c r="J7648" s="97">
        <v>1617</v>
      </c>
      <c r="K7648" s="98">
        <f>J7648/H7648</f>
        <v>173.31</v>
      </c>
      <c r="L7648" s="99">
        <f>$L$8</f>
        <v>1.0815399999999999</v>
      </c>
      <c r="M7648" s="100">
        <f>$M$8</f>
        <v>1.0590999999999999</v>
      </c>
      <c r="N7648" s="101">
        <f>$N$8</f>
        <v>0.97811300000000001</v>
      </c>
      <c r="O7648" s="100">
        <f>$O$8</f>
        <v>1</v>
      </c>
      <c r="P7648" s="98">
        <f>K7648*L7648*M7648*N7648*O7648</f>
        <v>194.17</v>
      </c>
      <c r="Q7648" s="97">
        <f>H7648*P7648</f>
        <v>1811.61</v>
      </c>
      <c r="R7648" s="97"/>
      <c r="S7648" s="97"/>
    </row>
    <row r="7649" spans="1:19" x14ac:dyDescent="0.25">
      <c r="A7649" s="89" t="s">
        <v>15806</v>
      </c>
      <c r="B7649" s="89" t="s">
        <v>15427</v>
      </c>
      <c r="C7649" s="89"/>
      <c r="D7649" s="89" t="s">
        <v>2829</v>
      </c>
      <c r="E7649" s="94" t="s">
        <v>15350</v>
      </c>
      <c r="F7649" s="95" t="s">
        <v>15807</v>
      </c>
      <c r="G7649" s="89" t="s">
        <v>110</v>
      </c>
      <c r="H7649" s="89" t="s">
        <v>15808</v>
      </c>
      <c r="I7649" s="96">
        <v>1</v>
      </c>
      <c r="J7649" s="97">
        <v>33707</v>
      </c>
      <c r="K7649" s="98">
        <f>J7649/H7649</f>
        <v>136659.23000000001</v>
      </c>
      <c r="L7649" s="99">
        <f>$L$8</f>
        <v>1.0815399999999999</v>
      </c>
      <c r="M7649" s="100">
        <f>$M$8</f>
        <v>1.0590999999999999</v>
      </c>
      <c r="N7649" s="101">
        <f>$N$8</f>
        <v>0.97811300000000001</v>
      </c>
      <c r="O7649" s="100">
        <f>$O$8</f>
        <v>1</v>
      </c>
      <c r="P7649" s="98">
        <f>K7649*L7649*M7649*N7649*O7649</f>
        <v>153111.41</v>
      </c>
      <c r="Q7649" s="97">
        <f>H7649*P7649</f>
        <v>37764.93</v>
      </c>
      <c r="R7649" s="97"/>
      <c r="S7649" s="97"/>
    </row>
    <row r="7650" spans="1:19" x14ac:dyDescent="0.25">
      <c r="A7650" s="89"/>
      <c r="B7650" s="90"/>
      <c r="C7650" s="90"/>
      <c r="D7650" s="91"/>
      <c r="E7650" s="92"/>
      <c r="F7650" s="92" t="s">
        <v>15809</v>
      </c>
      <c r="G7650" s="91"/>
      <c r="H7650" s="91"/>
      <c r="I7650" s="93">
        <v>1</v>
      </c>
      <c r="J7650" s="91"/>
      <c r="K7650" s="98"/>
      <c r="L7650" s="99"/>
      <c r="M7650" s="100"/>
      <c r="N7650" s="101"/>
      <c r="O7650" s="100"/>
      <c r="P7650" s="98"/>
      <c r="Q7650" s="91"/>
      <c r="R7650" s="91"/>
      <c r="S7650" s="91"/>
    </row>
    <row r="7651" spans="1:19" x14ac:dyDescent="0.25">
      <c r="A7651" s="89" t="s">
        <v>15810</v>
      </c>
      <c r="B7651" s="89" t="s">
        <v>15427</v>
      </c>
      <c r="C7651" s="89"/>
      <c r="D7651" s="89" t="s">
        <v>2833</v>
      </c>
      <c r="E7651" s="94" t="s">
        <v>570</v>
      </c>
      <c r="F7651" s="95" t="s">
        <v>571</v>
      </c>
      <c r="G7651" s="89" t="s">
        <v>51</v>
      </c>
      <c r="H7651" s="89" t="s">
        <v>12753</v>
      </c>
      <c r="I7651" s="96">
        <v>1</v>
      </c>
      <c r="J7651" s="97">
        <v>4562</v>
      </c>
      <c r="K7651" s="98">
        <f t="shared" ref="K7651:K7658" si="4022">J7651/H7651</f>
        <v>157310.34</v>
      </c>
      <c r="L7651" s="99">
        <f t="shared" ref="L7651:L7658" si="4023">$L$8</f>
        <v>1.0815399999999999</v>
      </c>
      <c r="M7651" s="100">
        <f t="shared" ref="M7651:M7658" si="4024">$M$8</f>
        <v>1.0590999999999999</v>
      </c>
      <c r="N7651" s="101">
        <f t="shared" ref="N7651:N7658" si="4025">$N$8</f>
        <v>0.97811300000000001</v>
      </c>
      <c r="O7651" s="100">
        <f t="shared" ref="O7651:O7658" si="4026">$O$8</f>
        <v>1</v>
      </c>
      <c r="P7651" s="98">
        <f t="shared" ref="P7651:P7658" si="4027">K7651*L7651*M7651*N7651*O7651</f>
        <v>176248.67</v>
      </c>
      <c r="Q7651" s="97">
        <f t="shared" ref="Q7651:Q7658" si="4028">H7651*P7651</f>
        <v>5111.21</v>
      </c>
      <c r="R7651" s="97"/>
      <c r="S7651" s="97"/>
    </row>
    <row r="7652" spans="1:19" x14ac:dyDescent="0.25">
      <c r="A7652" s="89" t="s">
        <v>15811</v>
      </c>
      <c r="B7652" s="89" t="s">
        <v>15427</v>
      </c>
      <c r="C7652" s="89"/>
      <c r="D7652" s="89" t="s">
        <v>2836</v>
      </c>
      <c r="E7652" s="94" t="s">
        <v>574</v>
      </c>
      <c r="F7652" s="95" t="s">
        <v>575</v>
      </c>
      <c r="G7652" s="89" t="s">
        <v>81</v>
      </c>
      <c r="H7652" s="89" t="s">
        <v>15812</v>
      </c>
      <c r="I7652" s="96">
        <v>1</v>
      </c>
      <c r="J7652" s="97">
        <v>13934</v>
      </c>
      <c r="K7652" s="98">
        <f t="shared" si="4022"/>
        <v>4710.62</v>
      </c>
      <c r="L7652" s="99">
        <f t="shared" si="4023"/>
        <v>1.0815399999999999</v>
      </c>
      <c r="M7652" s="100">
        <f t="shared" si="4024"/>
        <v>1.0590999999999999</v>
      </c>
      <c r="N7652" s="101">
        <f t="shared" si="4025"/>
        <v>0.97811300000000001</v>
      </c>
      <c r="O7652" s="100">
        <f t="shared" si="4026"/>
        <v>1</v>
      </c>
      <c r="P7652" s="98">
        <f t="shared" si="4027"/>
        <v>5277.72</v>
      </c>
      <c r="Q7652" s="97">
        <f t="shared" si="4028"/>
        <v>15611.5</v>
      </c>
      <c r="R7652" s="97"/>
      <c r="S7652" s="97"/>
    </row>
    <row r="7653" spans="1:19" ht="22.5" x14ac:dyDescent="0.25">
      <c r="A7653" s="89" t="s">
        <v>15813</v>
      </c>
      <c r="B7653" s="89" t="s">
        <v>15427</v>
      </c>
      <c r="C7653" s="89"/>
      <c r="D7653" s="89" t="s">
        <v>2840</v>
      </c>
      <c r="E7653" s="94" t="s">
        <v>15482</v>
      </c>
      <c r="F7653" s="95" t="s">
        <v>15483</v>
      </c>
      <c r="G7653" s="89" t="s">
        <v>51</v>
      </c>
      <c r="H7653" s="89" t="s">
        <v>5664</v>
      </c>
      <c r="I7653" s="96">
        <v>1</v>
      </c>
      <c r="J7653" s="97">
        <v>394421</v>
      </c>
      <c r="K7653" s="98">
        <f t="shared" si="4022"/>
        <v>991007.54</v>
      </c>
      <c r="L7653" s="99">
        <f t="shared" si="4023"/>
        <v>1.0815399999999999</v>
      </c>
      <c r="M7653" s="100">
        <f t="shared" si="4024"/>
        <v>1.0590999999999999</v>
      </c>
      <c r="N7653" s="101">
        <f t="shared" si="4025"/>
        <v>0.97811300000000001</v>
      </c>
      <c r="O7653" s="100">
        <f t="shared" si="4026"/>
        <v>1</v>
      </c>
      <c r="P7653" s="98">
        <f t="shared" si="4027"/>
        <v>1110313.31</v>
      </c>
      <c r="Q7653" s="97">
        <f t="shared" si="4028"/>
        <v>441904.7</v>
      </c>
      <c r="R7653" s="97"/>
      <c r="S7653" s="97"/>
    </row>
    <row r="7654" spans="1:19" x14ac:dyDescent="0.25">
      <c r="A7654" s="89" t="s">
        <v>15814</v>
      </c>
      <c r="B7654" s="89" t="s">
        <v>15427</v>
      </c>
      <c r="C7654" s="89"/>
      <c r="D7654" s="89" t="s">
        <v>2844</v>
      </c>
      <c r="E7654" s="94" t="s">
        <v>586</v>
      </c>
      <c r="F7654" s="95" t="s">
        <v>587</v>
      </c>
      <c r="G7654" s="89" t="s">
        <v>81</v>
      </c>
      <c r="H7654" s="89" t="s">
        <v>12365</v>
      </c>
      <c r="I7654" s="96">
        <v>1</v>
      </c>
      <c r="J7654" s="97">
        <v>256695</v>
      </c>
      <c r="K7654" s="98">
        <f t="shared" si="4022"/>
        <v>6353.84</v>
      </c>
      <c r="L7654" s="99">
        <f t="shared" si="4023"/>
        <v>1.0815399999999999</v>
      </c>
      <c r="M7654" s="100">
        <f t="shared" si="4024"/>
        <v>1.0590999999999999</v>
      </c>
      <c r="N7654" s="101">
        <f t="shared" si="4025"/>
        <v>0.97811300000000001</v>
      </c>
      <c r="O7654" s="100">
        <f t="shared" si="4026"/>
        <v>1</v>
      </c>
      <c r="P7654" s="98">
        <f t="shared" si="4027"/>
        <v>7118.77</v>
      </c>
      <c r="Q7654" s="97">
        <f t="shared" si="4028"/>
        <v>287598.31</v>
      </c>
      <c r="R7654" s="97"/>
      <c r="S7654" s="97"/>
    </row>
    <row r="7655" spans="1:19" ht="22.5" x14ac:dyDescent="0.25">
      <c r="A7655" s="89" t="s">
        <v>15815</v>
      </c>
      <c r="B7655" s="89" t="s">
        <v>15427</v>
      </c>
      <c r="C7655" s="89"/>
      <c r="D7655" s="89" t="s">
        <v>2848</v>
      </c>
      <c r="E7655" s="94" t="s">
        <v>742</v>
      </c>
      <c r="F7655" s="95" t="s">
        <v>743</v>
      </c>
      <c r="G7655" s="89" t="s">
        <v>502</v>
      </c>
      <c r="H7655" s="89" t="s">
        <v>15816</v>
      </c>
      <c r="I7655" s="96">
        <v>1</v>
      </c>
      <c r="J7655" s="97">
        <v>70846</v>
      </c>
      <c r="K7655" s="98">
        <f t="shared" si="4022"/>
        <v>41098.74</v>
      </c>
      <c r="L7655" s="99">
        <f t="shared" si="4023"/>
        <v>1.0815399999999999</v>
      </c>
      <c r="M7655" s="100">
        <f t="shared" si="4024"/>
        <v>1.0590999999999999</v>
      </c>
      <c r="N7655" s="101">
        <f t="shared" si="4025"/>
        <v>0.97811300000000001</v>
      </c>
      <c r="O7655" s="100">
        <f t="shared" si="4026"/>
        <v>1</v>
      </c>
      <c r="P7655" s="98">
        <f t="shared" si="4027"/>
        <v>46046.55</v>
      </c>
      <c r="Q7655" s="97">
        <f t="shared" si="4028"/>
        <v>79375.039999999994</v>
      </c>
      <c r="R7655" s="97"/>
      <c r="S7655" s="97"/>
    </row>
    <row r="7656" spans="1:19" ht="22.5" x14ac:dyDescent="0.25">
      <c r="A7656" s="89" t="s">
        <v>15817</v>
      </c>
      <c r="B7656" s="89" t="s">
        <v>15427</v>
      </c>
      <c r="C7656" s="89"/>
      <c r="D7656" s="89" t="s">
        <v>2852</v>
      </c>
      <c r="E7656" s="94" t="s">
        <v>734</v>
      </c>
      <c r="F7656" s="95" t="s">
        <v>735</v>
      </c>
      <c r="G7656" s="89" t="s">
        <v>502</v>
      </c>
      <c r="H7656" s="89" t="s">
        <v>15818</v>
      </c>
      <c r="I7656" s="96">
        <v>1</v>
      </c>
      <c r="J7656" s="97">
        <v>102620</v>
      </c>
      <c r="K7656" s="98">
        <f t="shared" si="4022"/>
        <v>41040.94</v>
      </c>
      <c r="L7656" s="99">
        <f t="shared" si="4023"/>
        <v>1.0815399999999999</v>
      </c>
      <c r="M7656" s="100">
        <f t="shared" si="4024"/>
        <v>1.0590999999999999</v>
      </c>
      <c r="N7656" s="101">
        <f t="shared" si="4025"/>
        <v>0.97811300000000001</v>
      </c>
      <c r="O7656" s="100">
        <f t="shared" si="4026"/>
        <v>1</v>
      </c>
      <c r="P7656" s="98">
        <f t="shared" si="4027"/>
        <v>45981.79</v>
      </c>
      <c r="Q7656" s="97">
        <f t="shared" si="4028"/>
        <v>114974.25</v>
      </c>
      <c r="R7656" s="97"/>
      <c r="S7656" s="97"/>
    </row>
    <row r="7657" spans="1:19" x14ac:dyDescent="0.25">
      <c r="A7657" s="89" t="s">
        <v>15819</v>
      </c>
      <c r="B7657" s="89" t="s">
        <v>15427</v>
      </c>
      <c r="C7657" s="89"/>
      <c r="D7657" s="89" t="s">
        <v>2856</v>
      </c>
      <c r="E7657" s="94" t="s">
        <v>781</v>
      </c>
      <c r="F7657" s="95" t="s">
        <v>5166</v>
      </c>
      <c r="G7657" s="89" t="s">
        <v>502</v>
      </c>
      <c r="H7657" s="89" t="s">
        <v>15820</v>
      </c>
      <c r="I7657" s="96">
        <v>1</v>
      </c>
      <c r="J7657" s="97">
        <v>3240</v>
      </c>
      <c r="K7657" s="98">
        <f t="shared" si="4022"/>
        <v>44244.160000000003</v>
      </c>
      <c r="L7657" s="99">
        <f t="shared" si="4023"/>
        <v>1.0815399999999999</v>
      </c>
      <c r="M7657" s="100">
        <f t="shared" si="4024"/>
        <v>1.0590999999999999</v>
      </c>
      <c r="N7657" s="101">
        <f t="shared" si="4025"/>
        <v>0.97811300000000001</v>
      </c>
      <c r="O7657" s="100">
        <f t="shared" si="4026"/>
        <v>1</v>
      </c>
      <c r="P7657" s="98">
        <f t="shared" si="4027"/>
        <v>49570.64</v>
      </c>
      <c r="Q7657" s="97">
        <f t="shared" si="4028"/>
        <v>3630.06</v>
      </c>
      <c r="R7657" s="97"/>
      <c r="S7657" s="97"/>
    </row>
    <row r="7658" spans="1:19" ht="22.5" x14ac:dyDescent="0.25">
      <c r="A7658" s="89" t="s">
        <v>15821</v>
      </c>
      <c r="B7658" s="89" t="s">
        <v>15427</v>
      </c>
      <c r="C7658" s="89"/>
      <c r="D7658" s="89" t="s">
        <v>2861</v>
      </c>
      <c r="E7658" s="94" t="s">
        <v>742</v>
      </c>
      <c r="F7658" s="95" t="s">
        <v>15460</v>
      </c>
      <c r="G7658" s="89" t="s">
        <v>502</v>
      </c>
      <c r="H7658" s="89" t="s">
        <v>15822</v>
      </c>
      <c r="I7658" s="96">
        <v>1</v>
      </c>
      <c r="J7658" s="97">
        <v>6556</v>
      </c>
      <c r="K7658" s="98">
        <f t="shared" si="4022"/>
        <v>41100.870000000003</v>
      </c>
      <c r="L7658" s="99">
        <f t="shared" si="4023"/>
        <v>1.0815399999999999</v>
      </c>
      <c r="M7658" s="100">
        <f t="shared" si="4024"/>
        <v>1.0590999999999999</v>
      </c>
      <c r="N7658" s="101">
        <f t="shared" si="4025"/>
        <v>0.97811300000000001</v>
      </c>
      <c r="O7658" s="100">
        <f t="shared" si="4026"/>
        <v>1</v>
      </c>
      <c r="P7658" s="98">
        <f t="shared" si="4027"/>
        <v>46048.94</v>
      </c>
      <c r="Q7658" s="97">
        <f t="shared" si="4028"/>
        <v>7345.27</v>
      </c>
      <c r="R7658" s="97"/>
      <c r="S7658" s="97"/>
    </row>
    <row r="7659" spans="1:19" x14ac:dyDescent="0.25">
      <c r="A7659" s="89"/>
      <c r="B7659" s="90"/>
      <c r="C7659" s="90"/>
      <c r="D7659" s="91"/>
      <c r="E7659" s="92"/>
      <c r="F7659" s="92" t="s">
        <v>15823</v>
      </c>
      <c r="G7659" s="91"/>
      <c r="H7659" s="91"/>
      <c r="I7659" s="93">
        <v>1</v>
      </c>
      <c r="J7659" s="91"/>
      <c r="K7659" s="98"/>
      <c r="L7659" s="99"/>
      <c r="M7659" s="100"/>
      <c r="N7659" s="101"/>
      <c r="O7659" s="100"/>
      <c r="P7659" s="98"/>
      <c r="Q7659" s="91"/>
      <c r="R7659" s="91"/>
      <c r="S7659" s="91"/>
    </row>
    <row r="7660" spans="1:19" x14ac:dyDescent="0.25">
      <c r="A7660" s="89" t="s">
        <v>15824</v>
      </c>
      <c r="B7660" s="89" t="s">
        <v>15427</v>
      </c>
      <c r="C7660" s="89"/>
      <c r="D7660" s="89" t="s">
        <v>2863</v>
      </c>
      <c r="E7660" s="94" t="s">
        <v>6576</v>
      </c>
      <c r="F7660" s="95" t="s">
        <v>6577</v>
      </c>
      <c r="G7660" s="89" t="s">
        <v>110</v>
      </c>
      <c r="H7660" s="89" t="s">
        <v>15825</v>
      </c>
      <c r="I7660" s="96">
        <v>1</v>
      </c>
      <c r="J7660" s="97">
        <v>17706</v>
      </c>
      <c r="K7660" s="98">
        <f>J7660/H7660</f>
        <v>65748.240000000005</v>
      </c>
      <c r="L7660" s="99">
        <f>$L$8</f>
        <v>1.0815399999999999</v>
      </c>
      <c r="M7660" s="100">
        <f>$M$8</f>
        <v>1.0590999999999999</v>
      </c>
      <c r="N7660" s="101">
        <f>$N$8</f>
        <v>0.97811300000000001</v>
      </c>
      <c r="O7660" s="100">
        <f>$O$8</f>
        <v>1</v>
      </c>
      <c r="P7660" s="98">
        <f>K7660*L7660*M7660*N7660*O7660</f>
        <v>73663.56</v>
      </c>
      <c r="Q7660" s="97">
        <f>H7660*P7660</f>
        <v>19837.599999999999</v>
      </c>
      <c r="R7660" s="97"/>
      <c r="S7660" s="97"/>
    </row>
    <row r="7661" spans="1:19" ht="22.5" x14ac:dyDescent="0.25">
      <c r="A7661" s="89" t="s">
        <v>15826</v>
      </c>
      <c r="B7661" s="89" t="s">
        <v>15427</v>
      </c>
      <c r="C7661" s="89"/>
      <c r="D7661" s="89" t="s">
        <v>2867</v>
      </c>
      <c r="E7661" s="94" t="s">
        <v>15466</v>
      </c>
      <c r="F7661" s="95" t="s">
        <v>15467</v>
      </c>
      <c r="G7661" s="89" t="s">
        <v>110</v>
      </c>
      <c r="H7661" s="89" t="s">
        <v>15825</v>
      </c>
      <c r="I7661" s="96">
        <v>1</v>
      </c>
      <c r="J7661" s="97">
        <v>2232</v>
      </c>
      <c r="K7661" s="98">
        <f>J7661/H7661</f>
        <v>8288.15</v>
      </c>
      <c r="L7661" s="99">
        <f>$L$8</f>
        <v>1.0815399999999999</v>
      </c>
      <c r="M7661" s="100">
        <f>$M$8</f>
        <v>1.0590999999999999</v>
      </c>
      <c r="N7661" s="101">
        <f>$N$8</f>
        <v>0.97811300000000001</v>
      </c>
      <c r="O7661" s="100">
        <f>$O$8</f>
        <v>1</v>
      </c>
      <c r="P7661" s="98">
        <f>K7661*L7661*M7661*N7661*O7661</f>
        <v>9285.9500000000007</v>
      </c>
      <c r="Q7661" s="97">
        <f>H7661*P7661</f>
        <v>2500.71</v>
      </c>
      <c r="R7661" s="97"/>
      <c r="S7661" s="97"/>
    </row>
    <row r="7662" spans="1:19" x14ac:dyDescent="0.25">
      <c r="A7662" s="89" t="s">
        <v>15827</v>
      </c>
      <c r="B7662" s="89" t="s">
        <v>15427</v>
      </c>
      <c r="C7662" s="89"/>
      <c r="D7662" s="89" t="s">
        <v>2871</v>
      </c>
      <c r="E7662" s="94" t="s">
        <v>15469</v>
      </c>
      <c r="F7662" s="95" t="s">
        <v>15470</v>
      </c>
      <c r="G7662" s="89" t="s">
        <v>518</v>
      </c>
      <c r="H7662" s="89" t="s">
        <v>15828</v>
      </c>
      <c r="I7662" s="96">
        <v>1</v>
      </c>
      <c r="J7662" s="97">
        <v>1349</v>
      </c>
      <c r="K7662" s="98">
        <f>J7662/H7662</f>
        <v>131.87</v>
      </c>
      <c r="L7662" s="99">
        <f>$L$8</f>
        <v>1.0815399999999999</v>
      </c>
      <c r="M7662" s="100">
        <f>$M$8</f>
        <v>1.0590999999999999</v>
      </c>
      <c r="N7662" s="101">
        <f>$N$8</f>
        <v>0.97811300000000001</v>
      </c>
      <c r="O7662" s="100">
        <f>$O$8</f>
        <v>1</v>
      </c>
      <c r="P7662" s="98">
        <f>K7662*L7662*M7662*N7662*O7662</f>
        <v>147.75</v>
      </c>
      <c r="Q7662" s="97">
        <f>H7662*P7662</f>
        <v>1511.48</v>
      </c>
      <c r="R7662" s="97"/>
      <c r="S7662" s="97"/>
    </row>
    <row r="7663" spans="1:19" x14ac:dyDescent="0.25">
      <c r="A7663" s="89" t="s">
        <v>15829</v>
      </c>
      <c r="B7663" s="89" t="s">
        <v>15427</v>
      </c>
      <c r="C7663" s="89"/>
      <c r="D7663" s="89" t="s">
        <v>2875</v>
      </c>
      <c r="E7663" s="94" t="s">
        <v>8294</v>
      </c>
      <c r="F7663" s="95" t="s">
        <v>8295</v>
      </c>
      <c r="G7663" s="89" t="s">
        <v>518</v>
      </c>
      <c r="H7663" s="89" t="s">
        <v>1922</v>
      </c>
      <c r="I7663" s="96">
        <v>1</v>
      </c>
      <c r="J7663" s="97">
        <v>607</v>
      </c>
      <c r="K7663" s="98">
        <f>J7663/H7663</f>
        <v>173.43</v>
      </c>
      <c r="L7663" s="99">
        <f>$L$8</f>
        <v>1.0815399999999999</v>
      </c>
      <c r="M7663" s="100">
        <f>$M$8</f>
        <v>1.0590999999999999</v>
      </c>
      <c r="N7663" s="101">
        <f>$N$8</f>
        <v>0.97811300000000001</v>
      </c>
      <c r="O7663" s="100">
        <f>$O$8</f>
        <v>1</v>
      </c>
      <c r="P7663" s="98">
        <f>K7663*L7663*M7663*N7663*O7663</f>
        <v>194.31</v>
      </c>
      <c r="Q7663" s="97">
        <f>H7663*P7663</f>
        <v>680.09</v>
      </c>
      <c r="R7663" s="97"/>
      <c r="S7663" s="97"/>
    </row>
    <row r="7664" spans="1:19" x14ac:dyDescent="0.25">
      <c r="A7664" s="89" t="s">
        <v>15830</v>
      </c>
      <c r="B7664" s="89" t="s">
        <v>15427</v>
      </c>
      <c r="C7664" s="89"/>
      <c r="D7664" s="89" t="s">
        <v>2879</v>
      </c>
      <c r="E7664" s="94" t="s">
        <v>15350</v>
      </c>
      <c r="F7664" s="95" t="s">
        <v>15807</v>
      </c>
      <c r="G7664" s="89" t="s">
        <v>110</v>
      </c>
      <c r="H7664" s="89" t="s">
        <v>15831</v>
      </c>
      <c r="I7664" s="96">
        <v>1</v>
      </c>
      <c r="J7664" s="97">
        <v>20444</v>
      </c>
      <c r="K7664" s="98">
        <f>J7664/H7664</f>
        <v>136657.75</v>
      </c>
      <c r="L7664" s="99">
        <f>$L$8</f>
        <v>1.0815399999999999</v>
      </c>
      <c r="M7664" s="100">
        <f>$M$8</f>
        <v>1.0590999999999999</v>
      </c>
      <c r="N7664" s="101">
        <f>$N$8</f>
        <v>0.97811300000000001</v>
      </c>
      <c r="O7664" s="100">
        <f>$O$8</f>
        <v>1</v>
      </c>
      <c r="P7664" s="98">
        <f>K7664*L7664*M7664*N7664*O7664</f>
        <v>153109.75</v>
      </c>
      <c r="Q7664" s="97">
        <f>H7664*P7664</f>
        <v>22905.22</v>
      </c>
      <c r="R7664" s="97"/>
      <c r="S7664" s="97"/>
    </row>
    <row r="7665" spans="1:19" x14ac:dyDescent="0.25">
      <c r="A7665" s="89"/>
      <c r="B7665" s="90"/>
      <c r="C7665" s="90"/>
      <c r="D7665" s="91"/>
      <c r="E7665" s="92"/>
      <c r="F7665" s="92" t="s">
        <v>15832</v>
      </c>
      <c r="G7665" s="91"/>
      <c r="H7665" s="91"/>
      <c r="I7665" s="93">
        <v>1</v>
      </c>
      <c r="J7665" s="91"/>
      <c r="K7665" s="98"/>
      <c r="L7665" s="99"/>
      <c r="M7665" s="100"/>
      <c r="N7665" s="101"/>
      <c r="O7665" s="100"/>
      <c r="P7665" s="98"/>
      <c r="Q7665" s="91"/>
      <c r="R7665" s="91"/>
      <c r="S7665" s="91"/>
    </row>
    <row r="7666" spans="1:19" x14ac:dyDescent="0.25">
      <c r="A7666" s="89" t="s">
        <v>15833</v>
      </c>
      <c r="B7666" s="89" t="s">
        <v>15427</v>
      </c>
      <c r="C7666" s="89"/>
      <c r="D7666" s="89" t="s">
        <v>2883</v>
      </c>
      <c r="E7666" s="94" t="s">
        <v>570</v>
      </c>
      <c r="F7666" s="95" t="s">
        <v>571</v>
      </c>
      <c r="G7666" s="89" t="s">
        <v>51</v>
      </c>
      <c r="H7666" s="89" t="s">
        <v>5678</v>
      </c>
      <c r="I7666" s="96">
        <v>1</v>
      </c>
      <c r="J7666" s="97">
        <v>4247</v>
      </c>
      <c r="K7666" s="98">
        <f t="shared" ref="K7666:K7673" si="4029">J7666/H7666</f>
        <v>157296.29999999999</v>
      </c>
      <c r="L7666" s="99">
        <f t="shared" ref="L7666:L7673" si="4030">$L$8</f>
        <v>1.0815399999999999</v>
      </c>
      <c r="M7666" s="100">
        <f t="shared" ref="M7666:M7673" si="4031">$M$8</f>
        <v>1.0590999999999999</v>
      </c>
      <c r="N7666" s="101">
        <f t="shared" ref="N7666:N7673" si="4032">$N$8</f>
        <v>0.97811300000000001</v>
      </c>
      <c r="O7666" s="100">
        <f t="shared" ref="O7666:O7673" si="4033">$O$8</f>
        <v>1</v>
      </c>
      <c r="P7666" s="98">
        <f t="shared" ref="P7666:P7673" si="4034">K7666*L7666*M7666*N7666*O7666</f>
        <v>176232.94</v>
      </c>
      <c r="Q7666" s="97">
        <f t="shared" ref="Q7666:Q7673" si="4035">H7666*P7666</f>
        <v>4758.29</v>
      </c>
      <c r="R7666" s="97"/>
      <c r="S7666" s="97"/>
    </row>
    <row r="7667" spans="1:19" x14ac:dyDescent="0.25">
      <c r="A7667" s="89" t="s">
        <v>15834</v>
      </c>
      <c r="B7667" s="89" t="s">
        <v>15427</v>
      </c>
      <c r="C7667" s="89"/>
      <c r="D7667" s="89" t="s">
        <v>8301</v>
      </c>
      <c r="E7667" s="94" t="s">
        <v>574</v>
      </c>
      <c r="F7667" s="95" t="s">
        <v>575</v>
      </c>
      <c r="G7667" s="89" t="s">
        <v>81</v>
      </c>
      <c r="H7667" s="89" t="s">
        <v>15835</v>
      </c>
      <c r="I7667" s="96">
        <v>1</v>
      </c>
      <c r="J7667" s="97">
        <v>12973</v>
      </c>
      <c r="K7667" s="98">
        <f t="shared" si="4029"/>
        <v>4710.6000000000004</v>
      </c>
      <c r="L7667" s="99">
        <f t="shared" si="4030"/>
        <v>1.0815399999999999</v>
      </c>
      <c r="M7667" s="100">
        <f t="shared" si="4031"/>
        <v>1.0590999999999999</v>
      </c>
      <c r="N7667" s="101">
        <f t="shared" si="4032"/>
        <v>0.97811300000000001</v>
      </c>
      <c r="O7667" s="100">
        <f t="shared" si="4033"/>
        <v>1</v>
      </c>
      <c r="P7667" s="98">
        <f t="shared" si="4034"/>
        <v>5277.7</v>
      </c>
      <c r="Q7667" s="97">
        <f t="shared" si="4035"/>
        <v>14534.79</v>
      </c>
      <c r="R7667" s="97"/>
      <c r="S7667" s="97"/>
    </row>
    <row r="7668" spans="1:19" ht="22.5" x14ac:dyDescent="0.25">
      <c r="A7668" s="89" t="s">
        <v>15836</v>
      </c>
      <c r="B7668" s="89" t="s">
        <v>15427</v>
      </c>
      <c r="C7668" s="89"/>
      <c r="D7668" s="89" t="s">
        <v>8306</v>
      </c>
      <c r="E7668" s="94" t="s">
        <v>15482</v>
      </c>
      <c r="F7668" s="95" t="s">
        <v>15483</v>
      </c>
      <c r="G7668" s="89" t="s">
        <v>51</v>
      </c>
      <c r="H7668" s="89" t="s">
        <v>15837</v>
      </c>
      <c r="I7668" s="96">
        <v>1</v>
      </c>
      <c r="J7668" s="97">
        <v>404330</v>
      </c>
      <c r="K7668" s="98">
        <f t="shared" si="4029"/>
        <v>991004.9</v>
      </c>
      <c r="L7668" s="99">
        <f t="shared" si="4030"/>
        <v>1.0815399999999999</v>
      </c>
      <c r="M7668" s="100">
        <f t="shared" si="4031"/>
        <v>1.0590999999999999</v>
      </c>
      <c r="N7668" s="101">
        <f t="shared" si="4032"/>
        <v>0.97811300000000001</v>
      </c>
      <c r="O7668" s="100">
        <f t="shared" si="4033"/>
        <v>1</v>
      </c>
      <c r="P7668" s="98">
        <f t="shared" si="4034"/>
        <v>1110310.3500000001</v>
      </c>
      <c r="Q7668" s="97">
        <f t="shared" si="4035"/>
        <v>453006.62</v>
      </c>
      <c r="R7668" s="97"/>
      <c r="S7668" s="97"/>
    </row>
    <row r="7669" spans="1:19" x14ac:dyDescent="0.25">
      <c r="A7669" s="89" t="s">
        <v>15838</v>
      </c>
      <c r="B7669" s="89" t="s">
        <v>15427</v>
      </c>
      <c r="C7669" s="89"/>
      <c r="D7669" s="89" t="s">
        <v>8311</v>
      </c>
      <c r="E7669" s="94" t="s">
        <v>586</v>
      </c>
      <c r="F7669" s="95" t="s">
        <v>587</v>
      </c>
      <c r="G7669" s="89" t="s">
        <v>81</v>
      </c>
      <c r="H7669" s="89" t="s">
        <v>15839</v>
      </c>
      <c r="I7669" s="96">
        <v>1</v>
      </c>
      <c r="J7669" s="97">
        <v>263112</v>
      </c>
      <c r="K7669" s="98">
        <f t="shared" si="4029"/>
        <v>6353.83</v>
      </c>
      <c r="L7669" s="99">
        <f t="shared" si="4030"/>
        <v>1.0815399999999999</v>
      </c>
      <c r="M7669" s="100">
        <f t="shared" si="4031"/>
        <v>1.0590999999999999</v>
      </c>
      <c r="N7669" s="101">
        <f t="shared" si="4032"/>
        <v>0.97811300000000001</v>
      </c>
      <c r="O7669" s="100">
        <f t="shared" si="4033"/>
        <v>1</v>
      </c>
      <c r="P7669" s="98">
        <f t="shared" si="4034"/>
        <v>7118.76</v>
      </c>
      <c r="Q7669" s="97">
        <f t="shared" si="4035"/>
        <v>294787.84999999998</v>
      </c>
      <c r="R7669" s="97"/>
      <c r="S7669" s="97"/>
    </row>
    <row r="7670" spans="1:19" ht="22.5" x14ac:dyDescent="0.25">
      <c r="A7670" s="89" t="s">
        <v>15840</v>
      </c>
      <c r="B7670" s="89" t="s">
        <v>15427</v>
      </c>
      <c r="C7670" s="89"/>
      <c r="D7670" s="89" t="s">
        <v>8314</v>
      </c>
      <c r="E7670" s="94" t="s">
        <v>734</v>
      </c>
      <c r="F7670" s="95" t="s">
        <v>735</v>
      </c>
      <c r="G7670" s="89" t="s">
        <v>502</v>
      </c>
      <c r="H7670" s="89" t="s">
        <v>15841</v>
      </c>
      <c r="I7670" s="96">
        <v>1</v>
      </c>
      <c r="J7670" s="97">
        <v>99973</v>
      </c>
      <c r="K7670" s="98">
        <f t="shared" si="4029"/>
        <v>41041</v>
      </c>
      <c r="L7670" s="99">
        <f t="shared" si="4030"/>
        <v>1.0815399999999999</v>
      </c>
      <c r="M7670" s="100">
        <f t="shared" si="4031"/>
        <v>1.0590999999999999</v>
      </c>
      <c r="N7670" s="101">
        <f t="shared" si="4032"/>
        <v>0.97811300000000001</v>
      </c>
      <c r="O7670" s="100">
        <f t="shared" si="4033"/>
        <v>1</v>
      </c>
      <c r="P7670" s="98">
        <f t="shared" si="4034"/>
        <v>45981.86</v>
      </c>
      <c r="Q7670" s="97">
        <f t="shared" si="4035"/>
        <v>112008.59</v>
      </c>
      <c r="R7670" s="97"/>
      <c r="S7670" s="97"/>
    </row>
    <row r="7671" spans="1:19" ht="22.5" x14ac:dyDescent="0.25">
      <c r="A7671" s="89" t="s">
        <v>15842</v>
      </c>
      <c r="B7671" s="89" t="s">
        <v>15427</v>
      </c>
      <c r="C7671" s="89"/>
      <c r="D7671" s="89" t="s">
        <v>8316</v>
      </c>
      <c r="E7671" s="94" t="s">
        <v>734</v>
      </c>
      <c r="F7671" s="95" t="s">
        <v>4010</v>
      </c>
      <c r="G7671" s="89" t="s">
        <v>502</v>
      </c>
      <c r="H7671" s="89" t="s">
        <v>15843</v>
      </c>
      <c r="I7671" s="96">
        <v>1</v>
      </c>
      <c r="J7671" s="97">
        <v>117338</v>
      </c>
      <c r="K7671" s="98">
        <f t="shared" si="4029"/>
        <v>41040.76</v>
      </c>
      <c r="L7671" s="99">
        <f t="shared" si="4030"/>
        <v>1.0815399999999999</v>
      </c>
      <c r="M7671" s="100">
        <f t="shared" si="4031"/>
        <v>1.0590999999999999</v>
      </c>
      <c r="N7671" s="101">
        <f t="shared" si="4032"/>
        <v>0.97811300000000001</v>
      </c>
      <c r="O7671" s="100">
        <f t="shared" si="4033"/>
        <v>1</v>
      </c>
      <c r="P7671" s="98">
        <f t="shared" si="4034"/>
        <v>45981.59</v>
      </c>
      <c r="Q7671" s="97">
        <f t="shared" si="4035"/>
        <v>131464.12</v>
      </c>
      <c r="R7671" s="97"/>
      <c r="S7671" s="97"/>
    </row>
    <row r="7672" spans="1:19" x14ac:dyDescent="0.25">
      <c r="A7672" s="89" t="s">
        <v>15844</v>
      </c>
      <c r="B7672" s="89" t="s">
        <v>15427</v>
      </c>
      <c r="C7672" s="89"/>
      <c r="D7672" s="89" t="s">
        <v>8320</v>
      </c>
      <c r="E7672" s="94" t="s">
        <v>781</v>
      </c>
      <c r="F7672" s="95" t="s">
        <v>5166</v>
      </c>
      <c r="G7672" s="89" t="s">
        <v>502</v>
      </c>
      <c r="H7672" s="89" t="s">
        <v>9765</v>
      </c>
      <c r="I7672" s="96">
        <v>1</v>
      </c>
      <c r="J7672" s="97">
        <v>3451</v>
      </c>
      <c r="K7672" s="98">
        <f t="shared" si="4029"/>
        <v>44243.59</v>
      </c>
      <c r="L7672" s="99">
        <f t="shared" si="4030"/>
        <v>1.0815399999999999</v>
      </c>
      <c r="M7672" s="100">
        <f t="shared" si="4031"/>
        <v>1.0590999999999999</v>
      </c>
      <c r="N7672" s="101">
        <f t="shared" si="4032"/>
        <v>0.97811300000000001</v>
      </c>
      <c r="O7672" s="100">
        <f t="shared" si="4033"/>
        <v>1</v>
      </c>
      <c r="P7672" s="98">
        <f t="shared" si="4034"/>
        <v>49570</v>
      </c>
      <c r="Q7672" s="97">
        <f t="shared" si="4035"/>
        <v>3866.46</v>
      </c>
      <c r="R7672" s="97"/>
      <c r="S7672" s="97"/>
    </row>
    <row r="7673" spans="1:19" ht="22.5" x14ac:dyDescent="0.25">
      <c r="A7673" s="89" t="s">
        <v>15845</v>
      </c>
      <c r="B7673" s="89" t="s">
        <v>15427</v>
      </c>
      <c r="C7673" s="89"/>
      <c r="D7673" s="89" t="s">
        <v>8323</v>
      </c>
      <c r="E7673" s="94" t="s">
        <v>742</v>
      </c>
      <c r="F7673" s="95" t="s">
        <v>15460</v>
      </c>
      <c r="G7673" s="89" t="s">
        <v>502</v>
      </c>
      <c r="H7673" s="89" t="s">
        <v>15846</v>
      </c>
      <c r="I7673" s="96">
        <v>1</v>
      </c>
      <c r="J7673" s="97">
        <v>5166</v>
      </c>
      <c r="K7673" s="98">
        <f t="shared" si="4029"/>
        <v>41097.85</v>
      </c>
      <c r="L7673" s="99">
        <f t="shared" si="4030"/>
        <v>1.0815399999999999</v>
      </c>
      <c r="M7673" s="100">
        <f t="shared" si="4031"/>
        <v>1.0590999999999999</v>
      </c>
      <c r="N7673" s="101">
        <f t="shared" si="4032"/>
        <v>0.97811300000000001</v>
      </c>
      <c r="O7673" s="100">
        <f t="shared" si="4033"/>
        <v>1</v>
      </c>
      <c r="P7673" s="98">
        <f t="shared" si="4034"/>
        <v>46045.55</v>
      </c>
      <c r="Q7673" s="97">
        <f t="shared" si="4035"/>
        <v>5787.93</v>
      </c>
      <c r="R7673" s="97"/>
      <c r="S7673" s="97"/>
    </row>
    <row r="7674" spans="1:19" x14ac:dyDescent="0.25">
      <c r="A7674" s="89"/>
      <c r="B7674" s="90"/>
      <c r="C7674" s="90"/>
      <c r="D7674" s="91"/>
      <c r="E7674" s="92"/>
      <c r="F7674" s="92" t="s">
        <v>15674</v>
      </c>
      <c r="G7674" s="91"/>
      <c r="H7674" s="91"/>
      <c r="I7674" s="93">
        <v>1</v>
      </c>
      <c r="J7674" s="91"/>
      <c r="K7674" s="98"/>
      <c r="L7674" s="99"/>
      <c r="M7674" s="100"/>
      <c r="N7674" s="101"/>
      <c r="O7674" s="100"/>
      <c r="P7674" s="98"/>
      <c r="Q7674" s="91"/>
      <c r="R7674" s="91"/>
      <c r="S7674" s="91"/>
    </row>
    <row r="7675" spans="1:19" x14ac:dyDescent="0.25">
      <c r="A7675" s="89" t="s">
        <v>15847</v>
      </c>
      <c r="B7675" s="89" t="s">
        <v>15427</v>
      </c>
      <c r="C7675" s="89"/>
      <c r="D7675" s="89" t="s">
        <v>8326</v>
      </c>
      <c r="E7675" s="94" t="s">
        <v>6576</v>
      </c>
      <c r="F7675" s="95" t="s">
        <v>6577</v>
      </c>
      <c r="G7675" s="89" t="s">
        <v>110</v>
      </c>
      <c r="H7675" s="89" t="s">
        <v>15848</v>
      </c>
      <c r="I7675" s="96">
        <v>1</v>
      </c>
      <c r="J7675" s="97">
        <v>22224</v>
      </c>
      <c r="K7675" s="98">
        <f>J7675/H7675</f>
        <v>65751.48</v>
      </c>
      <c r="L7675" s="99">
        <f>$L$8</f>
        <v>1.0815399999999999</v>
      </c>
      <c r="M7675" s="100">
        <f>$M$8</f>
        <v>1.0590999999999999</v>
      </c>
      <c r="N7675" s="101">
        <f>$N$8</f>
        <v>0.97811300000000001</v>
      </c>
      <c r="O7675" s="100">
        <f>$O$8</f>
        <v>1</v>
      </c>
      <c r="P7675" s="98">
        <f>K7675*L7675*M7675*N7675*O7675</f>
        <v>73667.19</v>
      </c>
      <c r="Q7675" s="97">
        <f>H7675*P7675</f>
        <v>24899.51</v>
      </c>
      <c r="R7675" s="97"/>
      <c r="S7675" s="97"/>
    </row>
    <row r="7676" spans="1:19" ht="22.5" x14ac:dyDescent="0.25">
      <c r="A7676" s="89" t="s">
        <v>15849</v>
      </c>
      <c r="B7676" s="89" t="s">
        <v>15427</v>
      </c>
      <c r="C7676" s="89"/>
      <c r="D7676" s="89" t="s">
        <v>8329</v>
      </c>
      <c r="E7676" s="94" t="s">
        <v>15466</v>
      </c>
      <c r="F7676" s="95" t="s">
        <v>15467</v>
      </c>
      <c r="G7676" s="89" t="s">
        <v>110</v>
      </c>
      <c r="H7676" s="89" t="s">
        <v>15848</v>
      </c>
      <c r="I7676" s="96">
        <v>1</v>
      </c>
      <c r="J7676" s="97">
        <v>2804</v>
      </c>
      <c r="K7676" s="98">
        <f>J7676/H7676</f>
        <v>8295.86</v>
      </c>
      <c r="L7676" s="99">
        <f>$L$8</f>
        <v>1.0815399999999999</v>
      </c>
      <c r="M7676" s="100">
        <f>$M$8</f>
        <v>1.0590999999999999</v>
      </c>
      <c r="N7676" s="101">
        <f>$N$8</f>
        <v>0.97811300000000001</v>
      </c>
      <c r="O7676" s="100">
        <f>$O$8</f>
        <v>1</v>
      </c>
      <c r="P7676" s="98">
        <f>K7676*L7676*M7676*N7676*O7676</f>
        <v>9294.58</v>
      </c>
      <c r="Q7676" s="97">
        <f>H7676*P7676</f>
        <v>3141.57</v>
      </c>
      <c r="R7676" s="97"/>
      <c r="S7676" s="97"/>
    </row>
    <row r="7677" spans="1:19" x14ac:dyDescent="0.25">
      <c r="A7677" s="89" t="s">
        <v>15850</v>
      </c>
      <c r="B7677" s="89" t="s">
        <v>15427</v>
      </c>
      <c r="C7677" s="89"/>
      <c r="D7677" s="89" t="s">
        <v>8331</v>
      </c>
      <c r="E7677" s="94" t="s">
        <v>15469</v>
      </c>
      <c r="F7677" s="95" t="s">
        <v>15470</v>
      </c>
      <c r="G7677" s="89" t="s">
        <v>518</v>
      </c>
      <c r="H7677" s="89" t="s">
        <v>15851</v>
      </c>
      <c r="I7677" s="96">
        <v>1</v>
      </c>
      <c r="J7677" s="97">
        <v>1693</v>
      </c>
      <c r="K7677" s="98">
        <f>J7677/H7677</f>
        <v>131.85</v>
      </c>
      <c r="L7677" s="99">
        <f>$L$8</f>
        <v>1.0815399999999999</v>
      </c>
      <c r="M7677" s="100">
        <f>$M$8</f>
        <v>1.0590999999999999</v>
      </c>
      <c r="N7677" s="101">
        <f>$N$8</f>
        <v>0.97811300000000001</v>
      </c>
      <c r="O7677" s="100">
        <f>$O$8</f>
        <v>1</v>
      </c>
      <c r="P7677" s="98">
        <f>K7677*L7677*M7677*N7677*O7677</f>
        <v>147.72</v>
      </c>
      <c r="Q7677" s="97">
        <f>H7677*P7677</f>
        <v>1896.72</v>
      </c>
      <c r="R7677" s="97"/>
      <c r="S7677" s="97"/>
    </row>
    <row r="7678" spans="1:19" x14ac:dyDescent="0.25">
      <c r="A7678" s="89" t="s">
        <v>15852</v>
      </c>
      <c r="B7678" s="89" t="s">
        <v>15427</v>
      </c>
      <c r="C7678" s="89"/>
      <c r="D7678" s="89" t="s">
        <v>8333</v>
      </c>
      <c r="E7678" s="94" t="s">
        <v>8294</v>
      </c>
      <c r="F7678" s="95" t="s">
        <v>8295</v>
      </c>
      <c r="G7678" s="89" t="s">
        <v>518</v>
      </c>
      <c r="H7678" s="89" t="s">
        <v>15853</v>
      </c>
      <c r="I7678" s="96">
        <v>1</v>
      </c>
      <c r="J7678" s="97">
        <v>761</v>
      </c>
      <c r="K7678" s="98">
        <f>J7678/H7678</f>
        <v>173.35</v>
      </c>
      <c r="L7678" s="99">
        <f>$L$8</f>
        <v>1.0815399999999999</v>
      </c>
      <c r="M7678" s="100">
        <f>$M$8</f>
        <v>1.0590999999999999</v>
      </c>
      <c r="N7678" s="101">
        <f>$N$8</f>
        <v>0.97811300000000001</v>
      </c>
      <c r="O7678" s="100">
        <f>$O$8</f>
        <v>1</v>
      </c>
      <c r="P7678" s="98">
        <f>K7678*L7678*M7678*N7678*O7678</f>
        <v>194.22</v>
      </c>
      <c r="Q7678" s="97">
        <f>H7678*P7678</f>
        <v>852.63</v>
      </c>
      <c r="R7678" s="97"/>
      <c r="S7678" s="97"/>
    </row>
    <row r="7679" spans="1:19" x14ac:dyDescent="0.25">
      <c r="A7679" s="89" t="s">
        <v>15854</v>
      </c>
      <c r="B7679" s="89" t="s">
        <v>15427</v>
      </c>
      <c r="C7679" s="89"/>
      <c r="D7679" s="89" t="s">
        <v>8335</v>
      </c>
      <c r="E7679" s="94" t="s">
        <v>15350</v>
      </c>
      <c r="F7679" s="95" t="s">
        <v>15807</v>
      </c>
      <c r="G7679" s="89" t="s">
        <v>110</v>
      </c>
      <c r="H7679" s="89" t="s">
        <v>5060</v>
      </c>
      <c r="I7679" s="96">
        <v>1</v>
      </c>
      <c r="J7679" s="97">
        <v>8883</v>
      </c>
      <c r="K7679" s="98">
        <f>J7679/H7679</f>
        <v>136661.54</v>
      </c>
      <c r="L7679" s="99">
        <f>$L$8</f>
        <v>1.0815399999999999</v>
      </c>
      <c r="M7679" s="100">
        <f>$M$8</f>
        <v>1.0590999999999999</v>
      </c>
      <c r="N7679" s="101">
        <f>$N$8</f>
        <v>0.97811300000000001</v>
      </c>
      <c r="O7679" s="100">
        <f>$O$8</f>
        <v>1</v>
      </c>
      <c r="P7679" s="98">
        <f>K7679*L7679*M7679*N7679*O7679</f>
        <v>153114</v>
      </c>
      <c r="Q7679" s="97">
        <f>H7679*P7679</f>
        <v>9952.41</v>
      </c>
      <c r="R7679" s="97"/>
      <c r="S7679" s="97"/>
    </row>
    <row r="7680" spans="1:19" x14ac:dyDescent="0.25">
      <c r="A7680" s="89"/>
      <c r="B7680" s="90"/>
      <c r="C7680" s="90"/>
      <c r="D7680" s="91"/>
      <c r="E7680" s="92"/>
      <c r="F7680" s="92" t="s">
        <v>15855</v>
      </c>
      <c r="G7680" s="91"/>
      <c r="H7680" s="91"/>
      <c r="I7680" s="93">
        <v>1</v>
      </c>
      <c r="J7680" s="91"/>
      <c r="K7680" s="98"/>
      <c r="L7680" s="99"/>
      <c r="M7680" s="100"/>
      <c r="N7680" s="101"/>
      <c r="O7680" s="100"/>
      <c r="P7680" s="98"/>
      <c r="Q7680" s="91"/>
      <c r="R7680" s="91"/>
      <c r="S7680" s="91"/>
    </row>
    <row r="7681" spans="1:19" x14ac:dyDescent="0.25">
      <c r="A7681" s="89" t="s">
        <v>15856</v>
      </c>
      <c r="B7681" s="89" t="s">
        <v>15427</v>
      </c>
      <c r="C7681" s="89"/>
      <c r="D7681" s="89" t="s">
        <v>9439</v>
      </c>
      <c r="E7681" s="94" t="s">
        <v>570</v>
      </c>
      <c r="F7681" s="95" t="s">
        <v>571</v>
      </c>
      <c r="G7681" s="89" t="s">
        <v>51</v>
      </c>
      <c r="H7681" s="89" t="s">
        <v>6008</v>
      </c>
      <c r="I7681" s="96">
        <v>1</v>
      </c>
      <c r="J7681" s="97">
        <v>2358</v>
      </c>
      <c r="K7681" s="98">
        <f t="shared" ref="K7681:K7688" si="4036">J7681/H7681</f>
        <v>157200</v>
      </c>
      <c r="L7681" s="99">
        <f t="shared" ref="L7681:L7688" si="4037">$L$8</f>
        <v>1.0815399999999999</v>
      </c>
      <c r="M7681" s="100">
        <f t="shared" ref="M7681:M7688" si="4038">$M$8</f>
        <v>1.0590999999999999</v>
      </c>
      <c r="N7681" s="101">
        <f t="shared" ref="N7681:N7688" si="4039">$N$8</f>
        <v>0.97811300000000001</v>
      </c>
      <c r="O7681" s="100">
        <f t="shared" ref="O7681:O7688" si="4040">$O$8</f>
        <v>1</v>
      </c>
      <c r="P7681" s="98">
        <f t="shared" ref="P7681:P7688" si="4041">K7681*L7681*M7681*N7681*O7681</f>
        <v>176125.05</v>
      </c>
      <c r="Q7681" s="97">
        <f t="shared" ref="Q7681:Q7688" si="4042">H7681*P7681</f>
        <v>2641.88</v>
      </c>
      <c r="R7681" s="97"/>
      <c r="S7681" s="97"/>
    </row>
    <row r="7682" spans="1:19" x14ac:dyDescent="0.25">
      <c r="A7682" s="89" t="s">
        <v>15857</v>
      </c>
      <c r="B7682" s="89" t="s">
        <v>15427</v>
      </c>
      <c r="C7682" s="89"/>
      <c r="D7682" s="89" t="s">
        <v>9443</v>
      </c>
      <c r="E7682" s="94" t="s">
        <v>574</v>
      </c>
      <c r="F7682" s="95" t="s">
        <v>575</v>
      </c>
      <c r="G7682" s="89" t="s">
        <v>81</v>
      </c>
      <c r="H7682" s="89" t="s">
        <v>6010</v>
      </c>
      <c r="I7682" s="96">
        <v>1</v>
      </c>
      <c r="J7682" s="97">
        <v>7207</v>
      </c>
      <c r="K7682" s="98">
        <f t="shared" si="4036"/>
        <v>4710.46</v>
      </c>
      <c r="L7682" s="99">
        <f t="shared" si="4037"/>
        <v>1.0815399999999999</v>
      </c>
      <c r="M7682" s="100">
        <f t="shared" si="4038"/>
        <v>1.0590999999999999</v>
      </c>
      <c r="N7682" s="101">
        <f t="shared" si="4039"/>
        <v>0.97811300000000001</v>
      </c>
      <c r="O7682" s="100">
        <f t="shared" si="4040"/>
        <v>1</v>
      </c>
      <c r="P7682" s="98">
        <f t="shared" si="4041"/>
        <v>5277.54</v>
      </c>
      <c r="Q7682" s="97">
        <f t="shared" si="4042"/>
        <v>8074.64</v>
      </c>
      <c r="R7682" s="97"/>
      <c r="S7682" s="97"/>
    </row>
    <row r="7683" spans="1:19" ht="22.5" x14ac:dyDescent="0.25">
      <c r="A7683" s="89" t="s">
        <v>15858</v>
      </c>
      <c r="B7683" s="89" t="s">
        <v>15427</v>
      </c>
      <c r="C7683" s="89"/>
      <c r="D7683" s="89" t="s">
        <v>9448</v>
      </c>
      <c r="E7683" s="94" t="s">
        <v>15482</v>
      </c>
      <c r="F7683" s="95" t="s">
        <v>15483</v>
      </c>
      <c r="G7683" s="89" t="s">
        <v>51</v>
      </c>
      <c r="H7683" s="89" t="s">
        <v>15050</v>
      </c>
      <c r="I7683" s="96">
        <v>1</v>
      </c>
      <c r="J7683" s="97">
        <v>221985</v>
      </c>
      <c r="K7683" s="98">
        <f t="shared" si="4036"/>
        <v>991004.46</v>
      </c>
      <c r="L7683" s="99">
        <f t="shared" si="4037"/>
        <v>1.0815399999999999</v>
      </c>
      <c r="M7683" s="100">
        <f t="shared" si="4038"/>
        <v>1.0590999999999999</v>
      </c>
      <c r="N7683" s="101">
        <f t="shared" si="4039"/>
        <v>0.97811300000000001</v>
      </c>
      <c r="O7683" s="100">
        <f t="shared" si="4040"/>
        <v>1</v>
      </c>
      <c r="P7683" s="98">
        <f t="shared" si="4041"/>
        <v>1110309.8500000001</v>
      </c>
      <c r="Q7683" s="97">
        <f t="shared" si="4042"/>
        <v>248709.41</v>
      </c>
      <c r="R7683" s="97"/>
      <c r="S7683" s="97"/>
    </row>
    <row r="7684" spans="1:19" x14ac:dyDescent="0.25">
      <c r="A7684" s="89" t="s">
        <v>15859</v>
      </c>
      <c r="B7684" s="89" t="s">
        <v>15427</v>
      </c>
      <c r="C7684" s="89"/>
      <c r="D7684" s="89" t="s">
        <v>9452</v>
      </c>
      <c r="E7684" s="94" t="s">
        <v>586</v>
      </c>
      <c r="F7684" s="95" t="s">
        <v>587</v>
      </c>
      <c r="G7684" s="89" t="s">
        <v>81</v>
      </c>
      <c r="H7684" s="89" t="s">
        <v>15860</v>
      </c>
      <c r="I7684" s="96">
        <v>1</v>
      </c>
      <c r="J7684" s="97">
        <v>144486</v>
      </c>
      <c r="K7684" s="98">
        <f t="shared" si="4036"/>
        <v>6353.83</v>
      </c>
      <c r="L7684" s="99">
        <f t="shared" si="4037"/>
        <v>1.0815399999999999</v>
      </c>
      <c r="M7684" s="100">
        <f t="shared" si="4038"/>
        <v>1.0590999999999999</v>
      </c>
      <c r="N7684" s="101">
        <f t="shared" si="4039"/>
        <v>0.97811300000000001</v>
      </c>
      <c r="O7684" s="100">
        <f t="shared" si="4040"/>
        <v>1</v>
      </c>
      <c r="P7684" s="98">
        <f t="shared" si="4041"/>
        <v>7118.76</v>
      </c>
      <c r="Q7684" s="97">
        <f t="shared" si="4042"/>
        <v>161880.6</v>
      </c>
      <c r="R7684" s="97"/>
      <c r="S7684" s="97"/>
    </row>
    <row r="7685" spans="1:19" ht="22.5" x14ac:dyDescent="0.25">
      <c r="A7685" s="89" t="s">
        <v>15861</v>
      </c>
      <c r="B7685" s="89" t="s">
        <v>15427</v>
      </c>
      <c r="C7685" s="89"/>
      <c r="D7685" s="89" t="s">
        <v>9456</v>
      </c>
      <c r="E7685" s="94" t="s">
        <v>742</v>
      </c>
      <c r="F7685" s="95" t="s">
        <v>743</v>
      </c>
      <c r="G7685" s="89" t="s">
        <v>502</v>
      </c>
      <c r="H7685" s="89" t="s">
        <v>15862</v>
      </c>
      <c r="I7685" s="96">
        <v>1</v>
      </c>
      <c r="J7685" s="97">
        <v>39264</v>
      </c>
      <c r="K7685" s="98">
        <f t="shared" si="4036"/>
        <v>41099.07</v>
      </c>
      <c r="L7685" s="99">
        <f t="shared" si="4037"/>
        <v>1.0815399999999999</v>
      </c>
      <c r="M7685" s="100">
        <f t="shared" si="4038"/>
        <v>1.0590999999999999</v>
      </c>
      <c r="N7685" s="101">
        <f t="shared" si="4039"/>
        <v>0.97811300000000001</v>
      </c>
      <c r="O7685" s="100">
        <f t="shared" si="4040"/>
        <v>1</v>
      </c>
      <c r="P7685" s="98">
        <f t="shared" si="4041"/>
        <v>46046.92</v>
      </c>
      <c r="Q7685" s="97">
        <f t="shared" si="4042"/>
        <v>43990.93</v>
      </c>
      <c r="R7685" s="97"/>
      <c r="S7685" s="97"/>
    </row>
    <row r="7686" spans="1:19" ht="22.5" x14ac:dyDescent="0.25">
      <c r="A7686" s="89" t="s">
        <v>15863</v>
      </c>
      <c r="B7686" s="89" t="s">
        <v>15427</v>
      </c>
      <c r="C7686" s="89"/>
      <c r="D7686" s="89" t="s">
        <v>9458</v>
      </c>
      <c r="E7686" s="94" t="s">
        <v>734</v>
      </c>
      <c r="F7686" s="95" t="s">
        <v>735</v>
      </c>
      <c r="G7686" s="89" t="s">
        <v>502</v>
      </c>
      <c r="H7686" s="89" t="s">
        <v>15864</v>
      </c>
      <c r="I7686" s="96">
        <v>1</v>
      </c>
      <c r="J7686" s="97">
        <v>56155</v>
      </c>
      <c r="K7686" s="98">
        <f t="shared" si="4036"/>
        <v>41040.879999999997</v>
      </c>
      <c r="L7686" s="99">
        <f t="shared" si="4037"/>
        <v>1.0815399999999999</v>
      </c>
      <c r="M7686" s="100">
        <f t="shared" si="4038"/>
        <v>1.0590999999999999</v>
      </c>
      <c r="N7686" s="101">
        <f t="shared" si="4039"/>
        <v>0.97811300000000001</v>
      </c>
      <c r="O7686" s="100">
        <f t="shared" si="4040"/>
        <v>1</v>
      </c>
      <c r="P7686" s="98">
        <f t="shared" si="4041"/>
        <v>45981.72</v>
      </c>
      <c r="Q7686" s="97">
        <f t="shared" si="4042"/>
        <v>62915.41</v>
      </c>
      <c r="R7686" s="97"/>
      <c r="S7686" s="97"/>
    </row>
    <row r="7687" spans="1:19" x14ac:dyDescent="0.25">
      <c r="A7687" s="89" t="s">
        <v>15865</v>
      </c>
      <c r="B7687" s="89" t="s">
        <v>15427</v>
      </c>
      <c r="C7687" s="89"/>
      <c r="D7687" s="89" t="s">
        <v>9462</v>
      </c>
      <c r="E7687" s="94" t="s">
        <v>781</v>
      </c>
      <c r="F7687" s="95" t="s">
        <v>5166</v>
      </c>
      <c r="G7687" s="89" t="s">
        <v>502</v>
      </c>
      <c r="H7687" s="89" t="s">
        <v>15866</v>
      </c>
      <c r="I7687" s="96">
        <v>1</v>
      </c>
      <c r="J7687" s="97">
        <v>1839</v>
      </c>
      <c r="K7687" s="98">
        <f t="shared" si="4036"/>
        <v>44238.63</v>
      </c>
      <c r="L7687" s="99">
        <f t="shared" si="4037"/>
        <v>1.0815399999999999</v>
      </c>
      <c r="M7687" s="100">
        <f t="shared" si="4038"/>
        <v>1.0590999999999999</v>
      </c>
      <c r="N7687" s="101">
        <f t="shared" si="4039"/>
        <v>0.97811300000000001</v>
      </c>
      <c r="O7687" s="100">
        <f t="shared" si="4040"/>
        <v>1</v>
      </c>
      <c r="P7687" s="98">
        <f t="shared" si="4041"/>
        <v>49564.45</v>
      </c>
      <c r="Q7687" s="97">
        <f t="shared" si="4042"/>
        <v>2060.39</v>
      </c>
      <c r="R7687" s="97"/>
      <c r="S7687" s="97"/>
    </row>
    <row r="7688" spans="1:19" ht="22.5" x14ac:dyDescent="0.25">
      <c r="A7688" s="89" t="s">
        <v>15867</v>
      </c>
      <c r="B7688" s="89" t="s">
        <v>15427</v>
      </c>
      <c r="C7688" s="89"/>
      <c r="D7688" s="89" t="s">
        <v>9466</v>
      </c>
      <c r="E7688" s="94" t="s">
        <v>742</v>
      </c>
      <c r="F7688" s="95" t="s">
        <v>15460</v>
      </c>
      <c r="G7688" s="89" t="s">
        <v>502</v>
      </c>
      <c r="H7688" s="89" t="s">
        <v>15868</v>
      </c>
      <c r="I7688" s="96">
        <v>1</v>
      </c>
      <c r="J7688" s="97">
        <v>3180</v>
      </c>
      <c r="K7688" s="98">
        <f t="shared" si="4036"/>
        <v>41101.199999999997</v>
      </c>
      <c r="L7688" s="99">
        <f t="shared" si="4037"/>
        <v>1.0815399999999999</v>
      </c>
      <c r="M7688" s="100">
        <f t="shared" si="4038"/>
        <v>1.0590999999999999</v>
      </c>
      <c r="N7688" s="101">
        <f t="shared" si="4039"/>
        <v>0.97811300000000001</v>
      </c>
      <c r="O7688" s="100">
        <f t="shared" si="4040"/>
        <v>1</v>
      </c>
      <c r="P7688" s="98">
        <f t="shared" si="4041"/>
        <v>46049.31</v>
      </c>
      <c r="Q7688" s="97">
        <f t="shared" si="4042"/>
        <v>3562.84</v>
      </c>
      <c r="R7688" s="97"/>
      <c r="S7688" s="97"/>
    </row>
    <row r="7689" spans="1:19" x14ac:dyDescent="0.25">
      <c r="A7689" s="89"/>
      <c r="B7689" s="90"/>
      <c r="C7689" s="90"/>
      <c r="D7689" s="91"/>
      <c r="E7689" s="92"/>
      <c r="F7689" s="92" t="s">
        <v>15674</v>
      </c>
      <c r="G7689" s="91"/>
      <c r="H7689" s="91"/>
      <c r="I7689" s="93">
        <v>1</v>
      </c>
      <c r="J7689" s="91"/>
      <c r="K7689" s="98"/>
      <c r="L7689" s="99"/>
      <c r="M7689" s="100"/>
      <c r="N7689" s="101"/>
      <c r="O7689" s="100"/>
      <c r="P7689" s="98"/>
      <c r="Q7689" s="91"/>
      <c r="R7689" s="91"/>
      <c r="S7689" s="91"/>
    </row>
    <row r="7690" spans="1:19" x14ac:dyDescent="0.25">
      <c r="A7690" s="89" t="s">
        <v>15869</v>
      </c>
      <c r="B7690" s="89" t="s">
        <v>15427</v>
      </c>
      <c r="C7690" s="89"/>
      <c r="D7690" s="89" t="s">
        <v>9470</v>
      </c>
      <c r="E7690" s="94" t="s">
        <v>6576</v>
      </c>
      <c r="F7690" s="95" t="s">
        <v>6577</v>
      </c>
      <c r="G7690" s="89" t="s">
        <v>110</v>
      </c>
      <c r="H7690" s="89" t="s">
        <v>15870</v>
      </c>
      <c r="I7690" s="96">
        <v>1</v>
      </c>
      <c r="J7690" s="97">
        <v>14361</v>
      </c>
      <c r="K7690" s="98">
        <f>J7690/H7690</f>
        <v>65755.490000000005</v>
      </c>
      <c r="L7690" s="99">
        <f>$L$8</f>
        <v>1.0815399999999999</v>
      </c>
      <c r="M7690" s="100">
        <f>$M$8</f>
        <v>1.0590999999999999</v>
      </c>
      <c r="N7690" s="101">
        <f>$N$8</f>
        <v>0.97811300000000001</v>
      </c>
      <c r="O7690" s="100">
        <f>$O$8</f>
        <v>1</v>
      </c>
      <c r="P7690" s="98">
        <f>K7690*L7690*M7690*N7690*O7690</f>
        <v>73671.69</v>
      </c>
      <c r="Q7690" s="97">
        <f>H7690*P7690</f>
        <v>16089.9</v>
      </c>
      <c r="R7690" s="97"/>
      <c r="S7690" s="97"/>
    </row>
    <row r="7691" spans="1:19" ht="22.5" x14ac:dyDescent="0.25">
      <c r="A7691" s="89" t="s">
        <v>15871</v>
      </c>
      <c r="B7691" s="89" t="s">
        <v>15427</v>
      </c>
      <c r="C7691" s="89"/>
      <c r="D7691" s="89" t="s">
        <v>9474</v>
      </c>
      <c r="E7691" s="94" t="s">
        <v>15466</v>
      </c>
      <c r="F7691" s="95" t="s">
        <v>15467</v>
      </c>
      <c r="G7691" s="89" t="s">
        <v>110</v>
      </c>
      <c r="H7691" s="89" t="s">
        <v>15870</v>
      </c>
      <c r="I7691" s="96">
        <v>1</v>
      </c>
      <c r="J7691" s="97">
        <v>1812</v>
      </c>
      <c r="K7691" s="98">
        <f>J7691/H7691</f>
        <v>8296.7000000000007</v>
      </c>
      <c r="L7691" s="99">
        <f>$L$8</f>
        <v>1.0815399999999999</v>
      </c>
      <c r="M7691" s="100">
        <f>$M$8</f>
        <v>1.0590999999999999</v>
      </c>
      <c r="N7691" s="101">
        <f>$N$8</f>
        <v>0.97811300000000001</v>
      </c>
      <c r="O7691" s="100">
        <f>$O$8</f>
        <v>1</v>
      </c>
      <c r="P7691" s="98">
        <f>K7691*L7691*M7691*N7691*O7691</f>
        <v>9295.5300000000007</v>
      </c>
      <c r="Q7691" s="97">
        <f>H7691*P7691</f>
        <v>2030.14</v>
      </c>
      <c r="R7691" s="97"/>
      <c r="S7691" s="97"/>
    </row>
    <row r="7692" spans="1:19" x14ac:dyDescent="0.25">
      <c r="A7692" s="89" t="s">
        <v>15872</v>
      </c>
      <c r="B7692" s="89" t="s">
        <v>15427</v>
      </c>
      <c r="C7692" s="89"/>
      <c r="D7692" s="89" t="s">
        <v>9478</v>
      </c>
      <c r="E7692" s="94" t="s">
        <v>15469</v>
      </c>
      <c r="F7692" s="95" t="s">
        <v>15470</v>
      </c>
      <c r="G7692" s="89" t="s">
        <v>518</v>
      </c>
      <c r="H7692" s="89" t="s">
        <v>15873</v>
      </c>
      <c r="I7692" s="96">
        <v>1</v>
      </c>
      <c r="J7692" s="97">
        <v>1094</v>
      </c>
      <c r="K7692" s="98">
        <f>J7692/H7692</f>
        <v>131.81</v>
      </c>
      <c r="L7692" s="99">
        <f>$L$8</f>
        <v>1.0815399999999999</v>
      </c>
      <c r="M7692" s="100">
        <f>$M$8</f>
        <v>1.0590999999999999</v>
      </c>
      <c r="N7692" s="101">
        <f>$N$8</f>
        <v>0.97811300000000001</v>
      </c>
      <c r="O7692" s="100">
        <f>$O$8</f>
        <v>1</v>
      </c>
      <c r="P7692" s="98">
        <f>K7692*L7692*M7692*N7692*O7692</f>
        <v>147.68</v>
      </c>
      <c r="Q7692" s="97">
        <f>H7692*P7692</f>
        <v>1225.74</v>
      </c>
      <c r="R7692" s="97"/>
      <c r="S7692" s="97"/>
    </row>
    <row r="7693" spans="1:19" x14ac:dyDescent="0.25">
      <c r="A7693" s="89" t="s">
        <v>15874</v>
      </c>
      <c r="B7693" s="89" t="s">
        <v>15427</v>
      </c>
      <c r="C7693" s="89"/>
      <c r="D7693" s="89" t="s">
        <v>9480</v>
      </c>
      <c r="E7693" s="94" t="s">
        <v>8294</v>
      </c>
      <c r="F7693" s="95" t="s">
        <v>8295</v>
      </c>
      <c r="G7693" s="89" t="s">
        <v>518</v>
      </c>
      <c r="H7693" s="89" t="s">
        <v>15434</v>
      </c>
      <c r="I7693" s="96">
        <v>1</v>
      </c>
      <c r="J7693" s="97">
        <v>492</v>
      </c>
      <c r="K7693" s="98">
        <f>J7693/H7693</f>
        <v>173.24</v>
      </c>
      <c r="L7693" s="99">
        <f>$L$8</f>
        <v>1.0815399999999999</v>
      </c>
      <c r="M7693" s="100">
        <f>$M$8</f>
        <v>1.0590999999999999</v>
      </c>
      <c r="N7693" s="101">
        <f>$N$8</f>
        <v>0.97811300000000001</v>
      </c>
      <c r="O7693" s="100">
        <f>$O$8</f>
        <v>1</v>
      </c>
      <c r="P7693" s="98">
        <f>K7693*L7693*M7693*N7693*O7693</f>
        <v>194.1</v>
      </c>
      <c r="Q7693" s="97">
        <f>H7693*P7693</f>
        <v>551.24</v>
      </c>
      <c r="R7693" s="97"/>
      <c r="S7693" s="97"/>
    </row>
    <row r="7694" spans="1:19" ht="22.5" x14ac:dyDescent="0.25">
      <c r="A7694" s="89" t="s">
        <v>15875</v>
      </c>
      <c r="B7694" s="89" t="s">
        <v>15427</v>
      </c>
      <c r="C7694" s="89"/>
      <c r="D7694" s="89" t="s">
        <v>9482</v>
      </c>
      <c r="E7694" s="94" t="s">
        <v>15350</v>
      </c>
      <c r="F7694" s="95" t="s">
        <v>15351</v>
      </c>
      <c r="G7694" s="89" t="s">
        <v>110</v>
      </c>
      <c r="H7694" s="89" t="s">
        <v>15876</v>
      </c>
      <c r="I7694" s="96">
        <v>1</v>
      </c>
      <c r="J7694" s="97">
        <v>9634</v>
      </c>
      <c r="K7694" s="98">
        <f>J7694/H7694</f>
        <v>136652.48000000001</v>
      </c>
      <c r="L7694" s="99">
        <f>$L$8</f>
        <v>1.0815399999999999</v>
      </c>
      <c r="M7694" s="100">
        <f>$M$8</f>
        <v>1.0590999999999999</v>
      </c>
      <c r="N7694" s="101">
        <f>$N$8</f>
        <v>0.97811300000000001</v>
      </c>
      <c r="O7694" s="100">
        <f>$O$8</f>
        <v>1</v>
      </c>
      <c r="P7694" s="98">
        <f>K7694*L7694*M7694*N7694*O7694</f>
        <v>153103.85</v>
      </c>
      <c r="Q7694" s="97">
        <f>H7694*P7694</f>
        <v>10793.82</v>
      </c>
      <c r="R7694" s="97"/>
      <c r="S7694" s="97"/>
    </row>
    <row r="7695" spans="1:19" x14ac:dyDescent="0.25">
      <c r="A7695" s="89"/>
      <c r="B7695" s="90"/>
      <c r="C7695" s="90"/>
      <c r="D7695" s="91"/>
      <c r="E7695" s="92"/>
      <c r="F7695" s="92" t="s">
        <v>15877</v>
      </c>
      <c r="G7695" s="91"/>
      <c r="H7695" s="91"/>
      <c r="I7695" s="93">
        <v>1</v>
      </c>
      <c r="J7695" s="91"/>
      <c r="K7695" s="98"/>
      <c r="L7695" s="99"/>
      <c r="M7695" s="100"/>
      <c r="N7695" s="101"/>
      <c r="O7695" s="100"/>
      <c r="P7695" s="98"/>
      <c r="Q7695" s="91"/>
      <c r="R7695" s="91"/>
      <c r="S7695" s="91"/>
    </row>
    <row r="7696" spans="1:19" x14ac:dyDescent="0.25">
      <c r="A7696" s="89" t="s">
        <v>15878</v>
      </c>
      <c r="B7696" s="89" t="s">
        <v>15427</v>
      </c>
      <c r="C7696" s="89"/>
      <c r="D7696" s="89" t="s">
        <v>9486</v>
      </c>
      <c r="E7696" s="94" t="s">
        <v>570</v>
      </c>
      <c r="F7696" s="95" t="s">
        <v>571</v>
      </c>
      <c r="G7696" s="89" t="s">
        <v>51</v>
      </c>
      <c r="H7696" s="89" t="s">
        <v>15879</v>
      </c>
      <c r="I7696" s="96">
        <v>1</v>
      </c>
      <c r="J7696" s="97">
        <v>8179</v>
      </c>
      <c r="K7696" s="98">
        <f t="shared" ref="K7696:K7703" si="4043">J7696/H7696</f>
        <v>157288.46</v>
      </c>
      <c r="L7696" s="99">
        <f t="shared" ref="L7696:L7703" si="4044">$L$8</f>
        <v>1.0815399999999999</v>
      </c>
      <c r="M7696" s="100">
        <f t="shared" ref="M7696:M7703" si="4045">$M$8</f>
        <v>1.0590999999999999</v>
      </c>
      <c r="N7696" s="101">
        <f t="shared" ref="N7696:N7703" si="4046">$N$8</f>
        <v>0.97811300000000001</v>
      </c>
      <c r="O7696" s="100">
        <f t="shared" ref="O7696:O7703" si="4047">$O$8</f>
        <v>1</v>
      </c>
      <c r="P7696" s="98">
        <f t="shared" ref="P7696:P7703" si="4048">K7696*L7696*M7696*N7696*O7696</f>
        <v>176224.16</v>
      </c>
      <c r="Q7696" s="97">
        <f t="shared" ref="Q7696:Q7703" si="4049">H7696*P7696</f>
        <v>9163.66</v>
      </c>
      <c r="R7696" s="97"/>
      <c r="S7696" s="97"/>
    </row>
    <row r="7697" spans="1:19" x14ac:dyDescent="0.25">
      <c r="A7697" s="89" t="s">
        <v>15880</v>
      </c>
      <c r="B7697" s="89" t="s">
        <v>15427</v>
      </c>
      <c r="C7697" s="89"/>
      <c r="D7697" s="89" t="s">
        <v>9490</v>
      </c>
      <c r="E7697" s="94" t="s">
        <v>574</v>
      </c>
      <c r="F7697" s="95" t="s">
        <v>575</v>
      </c>
      <c r="G7697" s="89" t="s">
        <v>81</v>
      </c>
      <c r="H7697" s="89" t="s">
        <v>15881</v>
      </c>
      <c r="I7697" s="96">
        <v>1</v>
      </c>
      <c r="J7697" s="97">
        <v>24966</v>
      </c>
      <c r="K7697" s="98">
        <f t="shared" si="4043"/>
        <v>4710.57</v>
      </c>
      <c r="L7697" s="99">
        <f t="shared" si="4044"/>
        <v>1.0815399999999999</v>
      </c>
      <c r="M7697" s="100">
        <f t="shared" si="4045"/>
        <v>1.0590999999999999</v>
      </c>
      <c r="N7697" s="101">
        <f t="shared" si="4046"/>
        <v>0.97811300000000001</v>
      </c>
      <c r="O7697" s="100">
        <f t="shared" si="4047"/>
        <v>1</v>
      </c>
      <c r="P7697" s="98">
        <f t="shared" si="4048"/>
        <v>5277.67</v>
      </c>
      <c r="Q7697" s="97">
        <f t="shared" si="4049"/>
        <v>27971.65</v>
      </c>
      <c r="R7697" s="97"/>
      <c r="S7697" s="97"/>
    </row>
    <row r="7698" spans="1:19" ht="22.5" x14ac:dyDescent="0.25">
      <c r="A7698" s="89" t="s">
        <v>15882</v>
      </c>
      <c r="B7698" s="89" t="s">
        <v>15427</v>
      </c>
      <c r="C7698" s="89"/>
      <c r="D7698" s="89" t="s">
        <v>9494</v>
      </c>
      <c r="E7698" s="94" t="s">
        <v>15482</v>
      </c>
      <c r="F7698" s="95" t="s">
        <v>15483</v>
      </c>
      <c r="G7698" s="89" t="s">
        <v>51</v>
      </c>
      <c r="H7698" s="89" t="s">
        <v>2181</v>
      </c>
      <c r="I7698" s="96">
        <v>1</v>
      </c>
      <c r="J7698" s="97">
        <v>738298</v>
      </c>
      <c r="K7698" s="98">
        <f t="shared" si="4043"/>
        <v>991004.03</v>
      </c>
      <c r="L7698" s="99">
        <f t="shared" si="4044"/>
        <v>1.0815399999999999</v>
      </c>
      <c r="M7698" s="100">
        <f t="shared" si="4045"/>
        <v>1.0590999999999999</v>
      </c>
      <c r="N7698" s="101">
        <f t="shared" si="4046"/>
        <v>0.97811300000000001</v>
      </c>
      <c r="O7698" s="100">
        <f t="shared" si="4047"/>
        <v>1</v>
      </c>
      <c r="P7698" s="98">
        <f t="shared" si="4048"/>
        <v>1110309.3700000001</v>
      </c>
      <c r="Q7698" s="97">
        <f t="shared" si="4049"/>
        <v>827180.48</v>
      </c>
      <c r="R7698" s="97"/>
      <c r="S7698" s="97"/>
    </row>
    <row r="7699" spans="1:19" x14ac:dyDescent="0.25">
      <c r="A7699" s="89" t="s">
        <v>15883</v>
      </c>
      <c r="B7699" s="89" t="s">
        <v>15427</v>
      </c>
      <c r="C7699" s="89"/>
      <c r="D7699" s="89" t="s">
        <v>9498</v>
      </c>
      <c r="E7699" s="94" t="s">
        <v>586</v>
      </c>
      <c r="F7699" s="95" t="s">
        <v>587</v>
      </c>
      <c r="G7699" s="89" t="s">
        <v>81</v>
      </c>
      <c r="H7699" s="89" t="s">
        <v>15884</v>
      </c>
      <c r="I7699" s="96">
        <v>1</v>
      </c>
      <c r="J7699" s="97">
        <v>480477</v>
      </c>
      <c r="K7699" s="98">
        <f t="shared" si="4043"/>
        <v>6353.83</v>
      </c>
      <c r="L7699" s="99">
        <f t="shared" si="4044"/>
        <v>1.0815399999999999</v>
      </c>
      <c r="M7699" s="100">
        <f t="shared" si="4045"/>
        <v>1.0590999999999999</v>
      </c>
      <c r="N7699" s="101">
        <f t="shared" si="4046"/>
        <v>0.97811300000000001</v>
      </c>
      <c r="O7699" s="100">
        <f t="shared" si="4047"/>
        <v>1</v>
      </c>
      <c r="P7699" s="98">
        <f t="shared" si="4048"/>
        <v>7118.76</v>
      </c>
      <c r="Q7699" s="97">
        <f t="shared" si="4049"/>
        <v>538320.63</v>
      </c>
      <c r="R7699" s="97"/>
      <c r="S7699" s="97"/>
    </row>
    <row r="7700" spans="1:19" ht="22.5" x14ac:dyDescent="0.25">
      <c r="A7700" s="89" t="s">
        <v>15885</v>
      </c>
      <c r="B7700" s="89" t="s">
        <v>15427</v>
      </c>
      <c r="C7700" s="89"/>
      <c r="D7700" s="89" t="s">
        <v>9501</v>
      </c>
      <c r="E7700" s="94" t="s">
        <v>734</v>
      </c>
      <c r="F7700" s="95" t="s">
        <v>735</v>
      </c>
      <c r="G7700" s="89" t="s">
        <v>502</v>
      </c>
      <c r="H7700" s="89" t="s">
        <v>15886</v>
      </c>
      <c r="I7700" s="96">
        <v>1</v>
      </c>
      <c r="J7700" s="97">
        <v>186931</v>
      </c>
      <c r="K7700" s="98">
        <f t="shared" si="4043"/>
        <v>41040.800000000003</v>
      </c>
      <c r="L7700" s="99">
        <f t="shared" si="4044"/>
        <v>1.0815399999999999</v>
      </c>
      <c r="M7700" s="100">
        <f t="shared" si="4045"/>
        <v>1.0590999999999999</v>
      </c>
      <c r="N7700" s="101">
        <f t="shared" si="4046"/>
        <v>0.97811300000000001</v>
      </c>
      <c r="O7700" s="100">
        <f t="shared" si="4047"/>
        <v>1</v>
      </c>
      <c r="P7700" s="98">
        <f t="shared" si="4048"/>
        <v>45981.63</v>
      </c>
      <c r="Q7700" s="97">
        <f t="shared" si="4049"/>
        <v>209435.29</v>
      </c>
      <c r="R7700" s="97"/>
      <c r="S7700" s="97"/>
    </row>
    <row r="7701" spans="1:19" ht="22.5" x14ac:dyDescent="0.25">
      <c r="A7701" s="89" t="s">
        <v>15887</v>
      </c>
      <c r="B7701" s="89" t="s">
        <v>15427</v>
      </c>
      <c r="C7701" s="89"/>
      <c r="D7701" s="89" t="s">
        <v>9506</v>
      </c>
      <c r="E7701" s="94" t="s">
        <v>734</v>
      </c>
      <c r="F7701" s="95" t="s">
        <v>4010</v>
      </c>
      <c r="G7701" s="89" t="s">
        <v>502</v>
      </c>
      <c r="H7701" s="89" t="s">
        <v>15888</v>
      </c>
      <c r="I7701" s="96">
        <v>1</v>
      </c>
      <c r="J7701" s="97">
        <v>219207</v>
      </c>
      <c r="K7701" s="98">
        <f t="shared" si="4043"/>
        <v>41040.93</v>
      </c>
      <c r="L7701" s="99">
        <f t="shared" si="4044"/>
        <v>1.0815399999999999</v>
      </c>
      <c r="M7701" s="100">
        <f t="shared" si="4045"/>
        <v>1.0590999999999999</v>
      </c>
      <c r="N7701" s="101">
        <f t="shared" si="4046"/>
        <v>0.97811300000000001</v>
      </c>
      <c r="O7701" s="100">
        <f t="shared" si="4047"/>
        <v>1</v>
      </c>
      <c r="P7701" s="98">
        <f t="shared" si="4048"/>
        <v>45981.78</v>
      </c>
      <c r="Q7701" s="97">
        <f t="shared" si="4049"/>
        <v>245596.96</v>
      </c>
      <c r="R7701" s="97"/>
      <c r="S7701" s="97"/>
    </row>
    <row r="7702" spans="1:19" x14ac:dyDescent="0.25">
      <c r="A7702" s="89" t="s">
        <v>15889</v>
      </c>
      <c r="B7702" s="89" t="s">
        <v>15427</v>
      </c>
      <c r="C7702" s="89"/>
      <c r="D7702" s="89" t="s">
        <v>2990</v>
      </c>
      <c r="E7702" s="94" t="s">
        <v>781</v>
      </c>
      <c r="F7702" s="95" t="s">
        <v>5166</v>
      </c>
      <c r="G7702" s="89" t="s">
        <v>502</v>
      </c>
      <c r="H7702" s="89" t="s">
        <v>15890</v>
      </c>
      <c r="I7702" s="96">
        <v>1</v>
      </c>
      <c r="J7702" s="97">
        <v>5727</v>
      </c>
      <c r="K7702" s="98">
        <f t="shared" si="4043"/>
        <v>44244.44</v>
      </c>
      <c r="L7702" s="99">
        <f t="shared" si="4044"/>
        <v>1.0815399999999999</v>
      </c>
      <c r="M7702" s="100">
        <f t="shared" si="4045"/>
        <v>1.0590999999999999</v>
      </c>
      <c r="N7702" s="101">
        <f t="shared" si="4046"/>
        <v>0.97811300000000001</v>
      </c>
      <c r="O7702" s="100">
        <f t="shared" si="4047"/>
        <v>1</v>
      </c>
      <c r="P7702" s="98">
        <f t="shared" si="4048"/>
        <v>49570.96</v>
      </c>
      <c r="Q7702" s="97">
        <f t="shared" si="4049"/>
        <v>6416.47</v>
      </c>
      <c r="R7702" s="97"/>
      <c r="S7702" s="97"/>
    </row>
    <row r="7703" spans="1:19" ht="22.5" x14ac:dyDescent="0.25">
      <c r="A7703" s="89" t="s">
        <v>15891</v>
      </c>
      <c r="B7703" s="89" t="s">
        <v>15427</v>
      </c>
      <c r="C7703" s="89"/>
      <c r="D7703" s="89" t="s">
        <v>9511</v>
      </c>
      <c r="E7703" s="94" t="s">
        <v>742</v>
      </c>
      <c r="F7703" s="95" t="s">
        <v>15460</v>
      </c>
      <c r="G7703" s="89" t="s">
        <v>502</v>
      </c>
      <c r="H7703" s="89" t="s">
        <v>15892</v>
      </c>
      <c r="I7703" s="96">
        <v>1</v>
      </c>
      <c r="J7703" s="97">
        <v>9768</v>
      </c>
      <c r="K7703" s="98">
        <f t="shared" si="4043"/>
        <v>41099</v>
      </c>
      <c r="L7703" s="99">
        <f t="shared" si="4044"/>
        <v>1.0815399999999999</v>
      </c>
      <c r="M7703" s="100">
        <f t="shared" si="4045"/>
        <v>1.0590999999999999</v>
      </c>
      <c r="N7703" s="101">
        <f t="shared" si="4046"/>
        <v>0.97811300000000001</v>
      </c>
      <c r="O7703" s="100">
        <f t="shared" si="4047"/>
        <v>1</v>
      </c>
      <c r="P7703" s="98">
        <f t="shared" si="4048"/>
        <v>46046.84</v>
      </c>
      <c r="Q7703" s="97">
        <f t="shared" si="4049"/>
        <v>10943.95</v>
      </c>
      <c r="R7703" s="97"/>
      <c r="S7703" s="97"/>
    </row>
    <row r="7704" spans="1:19" x14ac:dyDescent="0.25">
      <c r="A7704" s="89"/>
      <c r="B7704" s="90"/>
      <c r="C7704" s="90"/>
      <c r="D7704" s="91"/>
      <c r="E7704" s="92"/>
      <c r="F7704" s="92" t="s">
        <v>15595</v>
      </c>
      <c r="G7704" s="91"/>
      <c r="H7704" s="91"/>
      <c r="I7704" s="93">
        <v>1</v>
      </c>
      <c r="J7704" s="91"/>
      <c r="K7704" s="98"/>
      <c r="L7704" s="99"/>
      <c r="M7704" s="100"/>
      <c r="N7704" s="101"/>
      <c r="O7704" s="100"/>
      <c r="P7704" s="98"/>
      <c r="Q7704" s="91"/>
      <c r="R7704" s="91"/>
      <c r="S7704" s="91"/>
    </row>
    <row r="7705" spans="1:19" x14ac:dyDescent="0.25">
      <c r="A7705" s="89" t="s">
        <v>15893</v>
      </c>
      <c r="B7705" s="89" t="s">
        <v>15427</v>
      </c>
      <c r="C7705" s="89"/>
      <c r="D7705" s="89" t="s">
        <v>9518</v>
      </c>
      <c r="E7705" s="94" t="s">
        <v>6576</v>
      </c>
      <c r="F7705" s="95" t="s">
        <v>6577</v>
      </c>
      <c r="G7705" s="89" t="s">
        <v>110</v>
      </c>
      <c r="H7705" s="89" t="s">
        <v>15894</v>
      </c>
      <c r="I7705" s="96">
        <v>1</v>
      </c>
      <c r="J7705" s="97">
        <v>43344</v>
      </c>
      <c r="K7705" s="98">
        <f>J7705/H7705</f>
        <v>65752.429999999993</v>
      </c>
      <c r="L7705" s="99">
        <f>$L$8</f>
        <v>1.0815399999999999</v>
      </c>
      <c r="M7705" s="100">
        <f>$M$8</f>
        <v>1.0590999999999999</v>
      </c>
      <c r="N7705" s="101">
        <f>$N$8</f>
        <v>0.97811300000000001</v>
      </c>
      <c r="O7705" s="100">
        <f>$O$8</f>
        <v>1</v>
      </c>
      <c r="P7705" s="98">
        <f>K7705*L7705*M7705*N7705*O7705</f>
        <v>73668.259999999995</v>
      </c>
      <c r="Q7705" s="97">
        <f>H7705*P7705</f>
        <v>48562.12</v>
      </c>
      <c r="R7705" s="97"/>
      <c r="S7705" s="97"/>
    </row>
    <row r="7706" spans="1:19" ht="22.5" x14ac:dyDescent="0.25">
      <c r="A7706" s="89" t="s">
        <v>15895</v>
      </c>
      <c r="B7706" s="89" t="s">
        <v>15427</v>
      </c>
      <c r="C7706" s="89"/>
      <c r="D7706" s="89" t="s">
        <v>9520</v>
      </c>
      <c r="E7706" s="94" t="s">
        <v>15466</v>
      </c>
      <c r="F7706" s="95" t="s">
        <v>15467</v>
      </c>
      <c r="G7706" s="89" t="s">
        <v>110</v>
      </c>
      <c r="H7706" s="89" t="s">
        <v>15894</v>
      </c>
      <c r="I7706" s="96">
        <v>1</v>
      </c>
      <c r="J7706" s="97">
        <v>5466</v>
      </c>
      <c r="K7706" s="98">
        <f>J7706/H7706</f>
        <v>8291.8700000000008</v>
      </c>
      <c r="L7706" s="99">
        <f>$L$8</f>
        <v>1.0815399999999999</v>
      </c>
      <c r="M7706" s="100">
        <f>$M$8</f>
        <v>1.0590999999999999</v>
      </c>
      <c r="N7706" s="101">
        <f>$N$8</f>
        <v>0.97811300000000001</v>
      </c>
      <c r="O7706" s="100">
        <f>$O$8</f>
        <v>1</v>
      </c>
      <c r="P7706" s="98">
        <f>K7706*L7706*M7706*N7706*O7706</f>
        <v>9290.11</v>
      </c>
      <c r="Q7706" s="97">
        <f>H7706*P7706</f>
        <v>6124.04</v>
      </c>
      <c r="R7706" s="97"/>
      <c r="S7706" s="97"/>
    </row>
    <row r="7707" spans="1:19" x14ac:dyDescent="0.25">
      <c r="A7707" s="89" t="s">
        <v>15896</v>
      </c>
      <c r="B7707" s="89" t="s">
        <v>15427</v>
      </c>
      <c r="C7707" s="89"/>
      <c r="D7707" s="89" t="s">
        <v>9524</v>
      </c>
      <c r="E7707" s="94" t="s">
        <v>15469</v>
      </c>
      <c r="F7707" s="95" t="s">
        <v>15470</v>
      </c>
      <c r="G7707" s="89" t="s">
        <v>518</v>
      </c>
      <c r="H7707" s="89" t="s">
        <v>15897</v>
      </c>
      <c r="I7707" s="96">
        <v>1</v>
      </c>
      <c r="J7707" s="97">
        <v>3302</v>
      </c>
      <c r="K7707" s="98">
        <f>J7707/H7707</f>
        <v>131.82</v>
      </c>
      <c r="L7707" s="99">
        <f>$L$8</f>
        <v>1.0815399999999999</v>
      </c>
      <c r="M7707" s="100">
        <f>$M$8</f>
        <v>1.0590999999999999</v>
      </c>
      <c r="N7707" s="101">
        <f>$N$8</f>
        <v>0.97811300000000001</v>
      </c>
      <c r="O7707" s="100">
        <f>$O$8</f>
        <v>1</v>
      </c>
      <c r="P7707" s="98">
        <f>K7707*L7707*M7707*N7707*O7707</f>
        <v>147.69</v>
      </c>
      <c r="Q7707" s="97">
        <f>H7707*P7707</f>
        <v>3699.63</v>
      </c>
      <c r="R7707" s="97"/>
      <c r="S7707" s="97"/>
    </row>
    <row r="7708" spans="1:19" x14ac:dyDescent="0.25">
      <c r="A7708" s="89" t="s">
        <v>15898</v>
      </c>
      <c r="B7708" s="89" t="s">
        <v>15427</v>
      </c>
      <c r="C7708" s="89"/>
      <c r="D7708" s="89" t="s">
        <v>9526</v>
      </c>
      <c r="E7708" s="94" t="s">
        <v>8294</v>
      </c>
      <c r="F7708" s="95" t="s">
        <v>8295</v>
      </c>
      <c r="G7708" s="89" t="s">
        <v>518</v>
      </c>
      <c r="H7708" s="89" t="s">
        <v>15899</v>
      </c>
      <c r="I7708" s="96">
        <v>1</v>
      </c>
      <c r="J7708" s="97">
        <v>1485</v>
      </c>
      <c r="K7708" s="98">
        <f>J7708/H7708</f>
        <v>173.28</v>
      </c>
      <c r="L7708" s="99">
        <f>$L$8</f>
        <v>1.0815399999999999</v>
      </c>
      <c r="M7708" s="100">
        <f>$M$8</f>
        <v>1.0590999999999999</v>
      </c>
      <c r="N7708" s="101">
        <f>$N$8</f>
        <v>0.97811300000000001</v>
      </c>
      <c r="O7708" s="100">
        <f>$O$8</f>
        <v>1</v>
      </c>
      <c r="P7708" s="98">
        <f>K7708*L7708*M7708*N7708*O7708</f>
        <v>194.14</v>
      </c>
      <c r="Q7708" s="97">
        <f>H7708*P7708</f>
        <v>1663.78</v>
      </c>
      <c r="R7708" s="97"/>
      <c r="S7708" s="97"/>
    </row>
    <row r="7709" spans="1:19" ht="22.5" x14ac:dyDescent="0.25">
      <c r="A7709" s="89" t="s">
        <v>15900</v>
      </c>
      <c r="B7709" s="89" t="s">
        <v>15427</v>
      </c>
      <c r="C7709" s="89"/>
      <c r="D7709" s="89" t="s">
        <v>9530</v>
      </c>
      <c r="E7709" s="94" t="s">
        <v>15350</v>
      </c>
      <c r="F7709" s="95" t="s">
        <v>15351</v>
      </c>
      <c r="G7709" s="89" t="s">
        <v>110</v>
      </c>
      <c r="H7709" s="89" t="s">
        <v>15901</v>
      </c>
      <c r="I7709" s="96">
        <v>1</v>
      </c>
      <c r="J7709" s="97">
        <v>30030</v>
      </c>
      <c r="K7709" s="98">
        <f>J7709/H7709</f>
        <v>136655.29</v>
      </c>
      <c r="L7709" s="99">
        <f>$L$8</f>
        <v>1.0815399999999999</v>
      </c>
      <c r="M7709" s="100">
        <f>$M$8</f>
        <v>1.0590999999999999</v>
      </c>
      <c r="N7709" s="101">
        <f>$N$8</f>
        <v>0.97811300000000001</v>
      </c>
      <c r="O7709" s="100">
        <f>$O$8</f>
        <v>1</v>
      </c>
      <c r="P7709" s="98">
        <f>K7709*L7709*M7709*N7709*O7709</f>
        <v>153107</v>
      </c>
      <c r="Q7709" s="97">
        <f>H7709*P7709</f>
        <v>33645.26</v>
      </c>
      <c r="R7709" s="97"/>
      <c r="S7709" s="97"/>
    </row>
    <row r="7710" spans="1:19" x14ac:dyDescent="0.25">
      <c r="A7710" s="89"/>
      <c r="B7710" s="90"/>
      <c r="C7710" s="90"/>
      <c r="D7710" s="91"/>
      <c r="E7710" s="92"/>
      <c r="F7710" s="92" t="s">
        <v>15902</v>
      </c>
      <c r="G7710" s="91"/>
      <c r="H7710" s="91"/>
      <c r="I7710" s="93">
        <v>1</v>
      </c>
      <c r="J7710" s="91"/>
      <c r="K7710" s="98"/>
      <c r="L7710" s="99"/>
      <c r="M7710" s="100"/>
      <c r="N7710" s="101"/>
      <c r="O7710" s="100"/>
      <c r="P7710" s="98"/>
      <c r="Q7710" s="91"/>
      <c r="R7710" s="91"/>
      <c r="S7710" s="91"/>
    </row>
    <row r="7711" spans="1:19" x14ac:dyDescent="0.25">
      <c r="A7711" s="89" t="s">
        <v>15903</v>
      </c>
      <c r="B7711" s="89" t="s">
        <v>15427</v>
      </c>
      <c r="C7711" s="89"/>
      <c r="D7711" s="89" t="s">
        <v>9532</v>
      </c>
      <c r="E7711" s="94" t="s">
        <v>570</v>
      </c>
      <c r="F7711" s="95" t="s">
        <v>571</v>
      </c>
      <c r="G7711" s="89" t="s">
        <v>51</v>
      </c>
      <c r="H7711" s="89" t="s">
        <v>1104</v>
      </c>
      <c r="I7711" s="96">
        <v>1</v>
      </c>
      <c r="J7711" s="97">
        <v>18873</v>
      </c>
      <c r="K7711" s="98">
        <f t="shared" ref="K7711:K7718" si="4050">J7711/H7711</f>
        <v>157275</v>
      </c>
      <c r="L7711" s="99">
        <f t="shared" ref="L7711:L7718" si="4051">$L$8</f>
        <v>1.0815399999999999</v>
      </c>
      <c r="M7711" s="100">
        <f t="shared" ref="M7711:M7718" si="4052">$M$8</f>
        <v>1.0590999999999999</v>
      </c>
      <c r="N7711" s="101">
        <f t="shared" ref="N7711:N7718" si="4053">$N$8</f>
        <v>0.97811300000000001</v>
      </c>
      <c r="O7711" s="100">
        <f t="shared" ref="O7711:O7718" si="4054">$O$8</f>
        <v>1</v>
      </c>
      <c r="P7711" s="98">
        <f t="shared" ref="P7711:P7718" si="4055">K7711*L7711*M7711*N7711*O7711</f>
        <v>176209.08</v>
      </c>
      <c r="Q7711" s="97">
        <f t="shared" ref="Q7711:Q7718" si="4056">H7711*P7711</f>
        <v>21145.09</v>
      </c>
      <c r="R7711" s="97"/>
      <c r="S7711" s="97"/>
    </row>
    <row r="7712" spans="1:19" x14ac:dyDescent="0.25">
      <c r="A7712" s="89" t="s">
        <v>15904</v>
      </c>
      <c r="B7712" s="89" t="s">
        <v>15427</v>
      </c>
      <c r="C7712" s="89"/>
      <c r="D7712" s="89" t="s">
        <v>9536</v>
      </c>
      <c r="E7712" s="94" t="s">
        <v>574</v>
      </c>
      <c r="F7712" s="95" t="s">
        <v>575</v>
      </c>
      <c r="G7712" s="89" t="s">
        <v>81</v>
      </c>
      <c r="H7712" s="89" t="s">
        <v>15905</v>
      </c>
      <c r="I7712" s="96">
        <v>1</v>
      </c>
      <c r="J7712" s="97">
        <v>57658</v>
      </c>
      <c r="K7712" s="98">
        <f t="shared" si="4050"/>
        <v>4710.62</v>
      </c>
      <c r="L7712" s="99">
        <f t="shared" si="4051"/>
        <v>1.0815399999999999</v>
      </c>
      <c r="M7712" s="100">
        <f t="shared" si="4052"/>
        <v>1.0590999999999999</v>
      </c>
      <c r="N7712" s="101">
        <f t="shared" si="4053"/>
        <v>0.97811300000000001</v>
      </c>
      <c r="O7712" s="100">
        <f t="shared" si="4054"/>
        <v>1</v>
      </c>
      <c r="P7712" s="98">
        <f t="shared" si="4055"/>
        <v>5277.72</v>
      </c>
      <c r="Q7712" s="97">
        <f t="shared" si="4056"/>
        <v>64599.29</v>
      </c>
      <c r="R7712" s="97"/>
      <c r="S7712" s="97"/>
    </row>
    <row r="7713" spans="1:19" ht="22.5" x14ac:dyDescent="0.25">
      <c r="A7713" s="89" t="s">
        <v>15906</v>
      </c>
      <c r="B7713" s="89" t="s">
        <v>15427</v>
      </c>
      <c r="C7713" s="89"/>
      <c r="D7713" s="89" t="s">
        <v>9538</v>
      </c>
      <c r="E7713" s="94" t="s">
        <v>15482</v>
      </c>
      <c r="F7713" s="95" t="s">
        <v>15483</v>
      </c>
      <c r="G7713" s="89" t="s">
        <v>51</v>
      </c>
      <c r="H7713" s="89" t="s">
        <v>15907</v>
      </c>
      <c r="I7713" s="96">
        <v>1</v>
      </c>
      <c r="J7713" s="97">
        <v>1785792</v>
      </c>
      <c r="K7713" s="98">
        <f t="shared" si="4050"/>
        <v>991005.55</v>
      </c>
      <c r="L7713" s="99">
        <f t="shared" si="4051"/>
        <v>1.0815399999999999</v>
      </c>
      <c r="M7713" s="100">
        <f t="shared" si="4052"/>
        <v>1.0590999999999999</v>
      </c>
      <c r="N7713" s="101">
        <f t="shared" si="4053"/>
        <v>0.97811300000000001</v>
      </c>
      <c r="O7713" s="100">
        <f t="shared" si="4054"/>
        <v>1</v>
      </c>
      <c r="P7713" s="98">
        <f t="shared" si="4055"/>
        <v>1110311.08</v>
      </c>
      <c r="Q7713" s="97">
        <f t="shared" si="4056"/>
        <v>2000780.57</v>
      </c>
      <c r="R7713" s="97"/>
      <c r="S7713" s="97"/>
    </row>
    <row r="7714" spans="1:19" x14ac:dyDescent="0.25">
      <c r="A7714" s="89" t="s">
        <v>15908</v>
      </c>
      <c r="B7714" s="89" t="s">
        <v>15427</v>
      </c>
      <c r="C7714" s="89"/>
      <c r="D7714" s="89" t="s">
        <v>9541</v>
      </c>
      <c r="E7714" s="94" t="s">
        <v>586</v>
      </c>
      <c r="F7714" s="95" t="s">
        <v>587</v>
      </c>
      <c r="G7714" s="89" t="s">
        <v>81</v>
      </c>
      <c r="H7714" s="89" t="s">
        <v>15909</v>
      </c>
      <c r="I7714" s="96">
        <v>1</v>
      </c>
      <c r="J7714" s="97">
        <v>1162116</v>
      </c>
      <c r="K7714" s="98">
        <f t="shared" si="4050"/>
        <v>6353.83</v>
      </c>
      <c r="L7714" s="99">
        <f t="shared" si="4051"/>
        <v>1.0815399999999999</v>
      </c>
      <c r="M7714" s="100">
        <f t="shared" si="4052"/>
        <v>1.0590999999999999</v>
      </c>
      <c r="N7714" s="101">
        <f t="shared" si="4053"/>
        <v>0.97811300000000001</v>
      </c>
      <c r="O7714" s="100">
        <f t="shared" si="4054"/>
        <v>1</v>
      </c>
      <c r="P7714" s="98">
        <f t="shared" si="4055"/>
        <v>7118.76</v>
      </c>
      <c r="Q7714" s="97">
        <f t="shared" si="4056"/>
        <v>1302021.2</v>
      </c>
      <c r="R7714" s="97"/>
      <c r="S7714" s="97"/>
    </row>
    <row r="7715" spans="1:19" ht="22.5" x14ac:dyDescent="0.25">
      <c r="A7715" s="89" t="s">
        <v>15910</v>
      </c>
      <c r="B7715" s="89" t="s">
        <v>15427</v>
      </c>
      <c r="C7715" s="89"/>
      <c r="D7715" s="89" t="s">
        <v>9543</v>
      </c>
      <c r="E7715" s="94" t="s">
        <v>734</v>
      </c>
      <c r="F7715" s="95" t="s">
        <v>735</v>
      </c>
      <c r="G7715" s="89" t="s">
        <v>502</v>
      </c>
      <c r="H7715" s="89" t="s">
        <v>15911</v>
      </c>
      <c r="I7715" s="96">
        <v>1</v>
      </c>
      <c r="J7715" s="97">
        <v>441009</v>
      </c>
      <c r="K7715" s="98">
        <f t="shared" si="4050"/>
        <v>41040.93</v>
      </c>
      <c r="L7715" s="99">
        <f t="shared" si="4051"/>
        <v>1.0815399999999999</v>
      </c>
      <c r="M7715" s="100">
        <f t="shared" si="4052"/>
        <v>1.0590999999999999</v>
      </c>
      <c r="N7715" s="101">
        <f t="shared" si="4053"/>
        <v>0.97811300000000001</v>
      </c>
      <c r="O7715" s="100">
        <f t="shared" si="4054"/>
        <v>1</v>
      </c>
      <c r="P7715" s="98">
        <f t="shared" si="4055"/>
        <v>45981.78</v>
      </c>
      <c r="Q7715" s="97">
        <f t="shared" si="4056"/>
        <v>494101.36</v>
      </c>
      <c r="R7715" s="97"/>
      <c r="S7715" s="97"/>
    </row>
    <row r="7716" spans="1:19" ht="22.5" x14ac:dyDescent="0.25">
      <c r="A7716" s="89" t="s">
        <v>15912</v>
      </c>
      <c r="B7716" s="89" t="s">
        <v>15427</v>
      </c>
      <c r="C7716" s="89"/>
      <c r="D7716" s="89" t="s">
        <v>931</v>
      </c>
      <c r="E7716" s="94" t="s">
        <v>734</v>
      </c>
      <c r="F7716" s="95" t="s">
        <v>4010</v>
      </c>
      <c r="G7716" s="89" t="s">
        <v>502</v>
      </c>
      <c r="H7716" s="89" t="s">
        <v>15913</v>
      </c>
      <c r="I7716" s="96">
        <v>1</v>
      </c>
      <c r="J7716" s="97">
        <v>517798</v>
      </c>
      <c r="K7716" s="98">
        <f t="shared" si="4050"/>
        <v>41040.879999999997</v>
      </c>
      <c r="L7716" s="99">
        <f t="shared" si="4051"/>
        <v>1.0815399999999999</v>
      </c>
      <c r="M7716" s="100">
        <f t="shared" si="4052"/>
        <v>1.0590999999999999</v>
      </c>
      <c r="N7716" s="101">
        <f t="shared" si="4053"/>
        <v>0.97811300000000001</v>
      </c>
      <c r="O7716" s="100">
        <f t="shared" si="4054"/>
        <v>1</v>
      </c>
      <c r="P7716" s="98">
        <f t="shared" si="4055"/>
        <v>45981.72</v>
      </c>
      <c r="Q7716" s="97">
        <f t="shared" si="4056"/>
        <v>580134.81000000006</v>
      </c>
      <c r="R7716" s="97"/>
      <c r="S7716" s="97"/>
    </row>
    <row r="7717" spans="1:19" x14ac:dyDescent="0.25">
      <c r="A7717" s="89" t="s">
        <v>15914</v>
      </c>
      <c r="B7717" s="89" t="s">
        <v>15427</v>
      </c>
      <c r="C7717" s="89"/>
      <c r="D7717" s="89" t="s">
        <v>9547</v>
      </c>
      <c r="E7717" s="94" t="s">
        <v>781</v>
      </c>
      <c r="F7717" s="95" t="s">
        <v>5166</v>
      </c>
      <c r="G7717" s="89" t="s">
        <v>502</v>
      </c>
      <c r="H7717" s="89" t="s">
        <v>15915</v>
      </c>
      <c r="I7717" s="96">
        <v>1</v>
      </c>
      <c r="J7717" s="97">
        <v>15173</v>
      </c>
      <c r="K7717" s="98">
        <f t="shared" si="4050"/>
        <v>44246.47</v>
      </c>
      <c r="L7717" s="99">
        <f t="shared" si="4051"/>
        <v>1.0815399999999999</v>
      </c>
      <c r="M7717" s="100">
        <f t="shared" si="4052"/>
        <v>1.0590999999999999</v>
      </c>
      <c r="N7717" s="101">
        <f t="shared" si="4053"/>
        <v>0.97811300000000001</v>
      </c>
      <c r="O7717" s="100">
        <f t="shared" si="4054"/>
        <v>1</v>
      </c>
      <c r="P7717" s="98">
        <f t="shared" si="4055"/>
        <v>49573.23</v>
      </c>
      <c r="Q7717" s="97">
        <f t="shared" si="4056"/>
        <v>16999.650000000001</v>
      </c>
      <c r="R7717" s="97"/>
      <c r="S7717" s="97"/>
    </row>
    <row r="7718" spans="1:19" ht="22.5" x14ac:dyDescent="0.25">
      <c r="A7718" s="89" t="s">
        <v>15916</v>
      </c>
      <c r="B7718" s="89" t="s">
        <v>15427</v>
      </c>
      <c r="C7718" s="89"/>
      <c r="D7718" s="89" t="s">
        <v>9551</v>
      </c>
      <c r="E7718" s="94" t="s">
        <v>742</v>
      </c>
      <c r="F7718" s="95" t="s">
        <v>15460</v>
      </c>
      <c r="G7718" s="89" t="s">
        <v>502</v>
      </c>
      <c r="H7718" s="89" t="s">
        <v>15917</v>
      </c>
      <c r="I7718" s="96">
        <v>1</v>
      </c>
      <c r="J7718" s="97">
        <v>22569</v>
      </c>
      <c r="K7718" s="98">
        <f t="shared" si="4050"/>
        <v>41098.81</v>
      </c>
      <c r="L7718" s="99">
        <f t="shared" si="4051"/>
        <v>1.0815399999999999</v>
      </c>
      <c r="M7718" s="100">
        <f t="shared" si="4052"/>
        <v>1.0590999999999999</v>
      </c>
      <c r="N7718" s="101">
        <f t="shared" si="4053"/>
        <v>0.97811300000000001</v>
      </c>
      <c r="O7718" s="100">
        <f t="shared" si="4054"/>
        <v>1</v>
      </c>
      <c r="P7718" s="98">
        <f t="shared" si="4055"/>
        <v>46046.63</v>
      </c>
      <c r="Q7718" s="97">
        <f t="shared" si="4056"/>
        <v>25286.05</v>
      </c>
      <c r="R7718" s="97"/>
      <c r="S7718" s="97"/>
    </row>
    <row r="7719" spans="1:19" x14ac:dyDescent="0.25">
      <c r="A7719" s="89"/>
      <c r="B7719" s="90"/>
      <c r="C7719" s="90"/>
      <c r="D7719" s="91"/>
      <c r="E7719" s="92"/>
      <c r="F7719" s="92" t="s">
        <v>15495</v>
      </c>
      <c r="G7719" s="91"/>
      <c r="H7719" s="91"/>
      <c r="I7719" s="93">
        <v>1</v>
      </c>
      <c r="J7719" s="91"/>
      <c r="K7719" s="98"/>
      <c r="L7719" s="99"/>
      <c r="M7719" s="100"/>
      <c r="N7719" s="101"/>
      <c r="O7719" s="100"/>
      <c r="P7719" s="98"/>
      <c r="Q7719" s="91"/>
      <c r="R7719" s="91"/>
      <c r="S7719" s="91"/>
    </row>
    <row r="7720" spans="1:19" x14ac:dyDescent="0.25">
      <c r="A7720" s="89" t="s">
        <v>15918</v>
      </c>
      <c r="B7720" s="89" t="s">
        <v>15427</v>
      </c>
      <c r="C7720" s="89"/>
      <c r="D7720" s="89" t="s">
        <v>1476</v>
      </c>
      <c r="E7720" s="94" t="s">
        <v>6576</v>
      </c>
      <c r="F7720" s="95" t="s">
        <v>6577</v>
      </c>
      <c r="G7720" s="89" t="s">
        <v>110</v>
      </c>
      <c r="H7720" s="89" t="s">
        <v>15919</v>
      </c>
      <c r="I7720" s="96">
        <v>1</v>
      </c>
      <c r="J7720" s="97">
        <v>63351</v>
      </c>
      <c r="K7720" s="98">
        <f>J7720/H7720</f>
        <v>65750.91</v>
      </c>
      <c r="L7720" s="99">
        <f>$L$8</f>
        <v>1.0815399999999999</v>
      </c>
      <c r="M7720" s="100">
        <f>$M$8</f>
        <v>1.0590999999999999</v>
      </c>
      <c r="N7720" s="101">
        <f>$N$8</f>
        <v>0.97811300000000001</v>
      </c>
      <c r="O7720" s="100">
        <f>$O$8</f>
        <v>1</v>
      </c>
      <c r="P7720" s="98">
        <f>K7720*L7720*M7720*N7720*O7720</f>
        <v>73666.55</v>
      </c>
      <c r="Q7720" s="97">
        <f>H7720*P7720</f>
        <v>70977.72</v>
      </c>
      <c r="R7720" s="97"/>
      <c r="S7720" s="97"/>
    </row>
    <row r="7721" spans="1:19" ht="22.5" x14ac:dyDescent="0.25">
      <c r="A7721" s="89" t="s">
        <v>15920</v>
      </c>
      <c r="B7721" s="89" t="s">
        <v>15427</v>
      </c>
      <c r="C7721" s="89"/>
      <c r="D7721" s="89" t="s">
        <v>9561</v>
      </c>
      <c r="E7721" s="94" t="s">
        <v>15466</v>
      </c>
      <c r="F7721" s="95" t="s">
        <v>15467</v>
      </c>
      <c r="G7721" s="89" t="s">
        <v>110</v>
      </c>
      <c r="H7721" s="89" t="s">
        <v>15919</v>
      </c>
      <c r="I7721" s="96">
        <v>1</v>
      </c>
      <c r="J7721" s="97">
        <v>7990</v>
      </c>
      <c r="K7721" s="98">
        <f>J7721/H7721</f>
        <v>8292.68</v>
      </c>
      <c r="L7721" s="99">
        <f>$L$8</f>
        <v>1.0815399999999999</v>
      </c>
      <c r="M7721" s="100">
        <f>$M$8</f>
        <v>1.0590999999999999</v>
      </c>
      <c r="N7721" s="101">
        <f>$N$8</f>
        <v>0.97811300000000001</v>
      </c>
      <c r="O7721" s="100">
        <f>$O$8</f>
        <v>1</v>
      </c>
      <c r="P7721" s="98">
        <f>K7721*L7721*M7721*N7721*O7721</f>
        <v>9291.02</v>
      </c>
      <c r="Q7721" s="97">
        <f>H7721*P7721</f>
        <v>8951.9</v>
      </c>
      <c r="R7721" s="97"/>
      <c r="S7721" s="97"/>
    </row>
    <row r="7722" spans="1:19" x14ac:dyDescent="0.25">
      <c r="A7722" s="89" t="s">
        <v>15921</v>
      </c>
      <c r="B7722" s="89" t="s">
        <v>15427</v>
      </c>
      <c r="C7722" s="89"/>
      <c r="D7722" s="89" t="s">
        <v>9564</v>
      </c>
      <c r="E7722" s="94" t="s">
        <v>15469</v>
      </c>
      <c r="F7722" s="95" t="s">
        <v>15470</v>
      </c>
      <c r="G7722" s="89" t="s">
        <v>518</v>
      </c>
      <c r="H7722" s="89" t="s">
        <v>15922</v>
      </c>
      <c r="I7722" s="96">
        <v>1</v>
      </c>
      <c r="J7722" s="97">
        <v>4826</v>
      </c>
      <c r="K7722" s="98">
        <f>J7722/H7722</f>
        <v>131.82</v>
      </c>
      <c r="L7722" s="99">
        <f>$L$8</f>
        <v>1.0815399999999999</v>
      </c>
      <c r="M7722" s="100">
        <f>$M$8</f>
        <v>1.0590999999999999</v>
      </c>
      <c r="N7722" s="101">
        <f>$N$8</f>
        <v>0.97811300000000001</v>
      </c>
      <c r="O7722" s="100">
        <f>$O$8</f>
        <v>1</v>
      </c>
      <c r="P7722" s="98">
        <f>K7722*L7722*M7722*N7722*O7722</f>
        <v>147.69</v>
      </c>
      <c r="Q7722" s="97">
        <f>H7722*P7722</f>
        <v>5406.93</v>
      </c>
      <c r="R7722" s="97"/>
      <c r="S7722" s="97"/>
    </row>
    <row r="7723" spans="1:19" x14ac:dyDescent="0.25">
      <c r="A7723" s="89" t="s">
        <v>15923</v>
      </c>
      <c r="B7723" s="89" t="s">
        <v>15427</v>
      </c>
      <c r="C7723" s="89"/>
      <c r="D7723" s="89" t="s">
        <v>9568</v>
      </c>
      <c r="E7723" s="94" t="s">
        <v>8294</v>
      </c>
      <c r="F7723" s="95" t="s">
        <v>8295</v>
      </c>
      <c r="G7723" s="89" t="s">
        <v>518</v>
      </c>
      <c r="H7723" s="89" t="s">
        <v>15924</v>
      </c>
      <c r="I7723" s="96">
        <v>1</v>
      </c>
      <c r="J7723" s="97">
        <v>2170</v>
      </c>
      <c r="K7723" s="98">
        <f>J7723/H7723</f>
        <v>173.32</v>
      </c>
      <c r="L7723" s="99">
        <f>$L$8</f>
        <v>1.0815399999999999</v>
      </c>
      <c r="M7723" s="100">
        <f>$M$8</f>
        <v>1.0590999999999999</v>
      </c>
      <c r="N7723" s="101">
        <f>$N$8</f>
        <v>0.97811300000000001</v>
      </c>
      <c r="O7723" s="100">
        <f>$O$8</f>
        <v>1</v>
      </c>
      <c r="P7723" s="98">
        <f>K7723*L7723*M7723*N7723*O7723</f>
        <v>194.19</v>
      </c>
      <c r="Q7723" s="97">
        <f>H7723*P7723</f>
        <v>2431.2600000000002</v>
      </c>
      <c r="R7723" s="97"/>
      <c r="S7723" s="97"/>
    </row>
    <row r="7724" spans="1:19" ht="22.5" x14ac:dyDescent="0.25">
      <c r="A7724" s="89" t="s">
        <v>15925</v>
      </c>
      <c r="B7724" s="89" t="s">
        <v>15427</v>
      </c>
      <c r="C7724" s="89"/>
      <c r="D7724" s="89" t="s">
        <v>9572</v>
      </c>
      <c r="E7724" s="94" t="s">
        <v>15350</v>
      </c>
      <c r="F7724" s="95" t="s">
        <v>15351</v>
      </c>
      <c r="G7724" s="89" t="s">
        <v>110</v>
      </c>
      <c r="H7724" s="89" t="s">
        <v>15926</v>
      </c>
      <c r="I7724" s="96">
        <v>1</v>
      </c>
      <c r="J7724" s="97">
        <v>697</v>
      </c>
      <c r="K7724" s="98">
        <f>J7724/H7724</f>
        <v>136935.17000000001</v>
      </c>
      <c r="L7724" s="99">
        <f>$L$8</f>
        <v>1.0815399999999999</v>
      </c>
      <c r="M7724" s="100">
        <f>$M$8</f>
        <v>1.0590999999999999</v>
      </c>
      <c r="N7724" s="101">
        <f>$N$8</f>
        <v>0.97811300000000001</v>
      </c>
      <c r="O7724" s="100">
        <f>$O$8</f>
        <v>1</v>
      </c>
      <c r="P7724" s="98">
        <f>K7724*L7724*M7724*N7724*O7724</f>
        <v>153420.57</v>
      </c>
      <c r="Q7724" s="97">
        <f>H7724*P7724</f>
        <v>780.91</v>
      </c>
      <c r="R7724" s="97"/>
      <c r="S7724" s="97"/>
    </row>
    <row r="7725" spans="1:19" x14ac:dyDescent="0.25">
      <c r="A7725" s="89"/>
      <c r="B7725" s="90"/>
      <c r="C7725" s="90"/>
      <c r="D7725" s="91"/>
      <c r="E7725" s="92"/>
      <c r="F7725" s="92" t="s">
        <v>15927</v>
      </c>
      <c r="G7725" s="91"/>
      <c r="H7725" s="91"/>
      <c r="I7725" s="93">
        <v>1</v>
      </c>
      <c r="J7725" s="91"/>
      <c r="K7725" s="98"/>
      <c r="L7725" s="99"/>
      <c r="M7725" s="100"/>
      <c r="N7725" s="101"/>
      <c r="O7725" s="100"/>
      <c r="P7725" s="98"/>
      <c r="Q7725" s="91"/>
      <c r="R7725" s="91"/>
      <c r="S7725" s="91"/>
    </row>
    <row r="7726" spans="1:19" x14ac:dyDescent="0.25">
      <c r="A7726" s="89" t="s">
        <v>15928</v>
      </c>
      <c r="B7726" s="89" t="s">
        <v>15427</v>
      </c>
      <c r="C7726" s="89"/>
      <c r="D7726" s="89" t="s">
        <v>3012</v>
      </c>
      <c r="E7726" s="94" t="s">
        <v>570</v>
      </c>
      <c r="F7726" s="95" t="s">
        <v>571</v>
      </c>
      <c r="G7726" s="89" t="s">
        <v>51</v>
      </c>
      <c r="H7726" s="89" t="s">
        <v>451</v>
      </c>
      <c r="I7726" s="96">
        <v>1</v>
      </c>
      <c r="J7726" s="97">
        <v>1574</v>
      </c>
      <c r="K7726" s="98">
        <f t="shared" ref="K7726:K7733" si="4057">J7726/H7726</f>
        <v>157400</v>
      </c>
      <c r="L7726" s="99">
        <f t="shared" ref="L7726:L7733" si="4058">$L$8</f>
        <v>1.0815399999999999</v>
      </c>
      <c r="M7726" s="100">
        <f t="shared" ref="M7726:M7733" si="4059">$M$8</f>
        <v>1.0590999999999999</v>
      </c>
      <c r="N7726" s="101">
        <f t="shared" ref="N7726:N7733" si="4060">$N$8</f>
        <v>0.97811300000000001</v>
      </c>
      <c r="O7726" s="100">
        <f t="shared" ref="O7726:O7733" si="4061">$O$8</f>
        <v>1</v>
      </c>
      <c r="P7726" s="98">
        <f t="shared" ref="P7726:P7733" si="4062">K7726*L7726*M7726*N7726*O7726</f>
        <v>176349.13</v>
      </c>
      <c r="Q7726" s="97">
        <f t="shared" ref="Q7726:Q7733" si="4063">H7726*P7726</f>
        <v>1763.49</v>
      </c>
      <c r="R7726" s="97"/>
      <c r="S7726" s="97"/>
    </row>
    <row r="7727" spans="1:19" x14ac:dyDescent="0.25">
      <c r="A7727" s="89" t="s">
        <v>15929</v>
      </c>
      <c r="B7727" s="89" t="s">
        <v>15427</v>
      </c>
      <c r="C7727" s="89"/>
      <c r="D7727" s="89" t="s">
        <v>9577</v>
      </c>
      <c r="E7727" s="94" t="s">
        <v>574</v>
      </c>
      <c r="F7727" s="95" t="s">
        <v>575</v>
      </c>
      <c r="G7727" s="89" t="s">
        <v>81</v>
      </c>
      <c r="H7727" s="89" t="s">
        <v>4700</v>
      </c>
      <c r="I7727" s="96">
        <v>1</v>
      </c>
      <c r="J7727" s="97">
        <v>4805</v>
      </c>
      <c r="K7727" s="98">
        <f t="shared" si="4057"/>
        <v>4710.78</v>
      </c>
      <c r="L7727" s="99">
        <f t="shared" si="4058"/>
        <v>1.0815399999999999</v>
      </c>
      <c r="M7727" s="100">
        <f t="shared" si="4059"/>
        <v>1.0590999999999999</v>
      </c>
      <c r="N7727" s="101">
        <f t="shared" si="4060"/>
        <v>0.97811300000000001</v>
      </c>
      <c r="O7727" s="100">
        <f t="shared" si="4061"/>
        <v>1</v>
      </c>
      <c r="P7727" s="98">
        <f t="shared" si="4062"/>
        <v>5277.9</v>
      </c>
      <c r="Q7727" s="97">
        <f t="shared" si="4063"/>
        <v>5383.46</v>
      </c>
      <c r="R7727" s="97"/>
      <c r="S7727" s="97"/>
    </row>
    <row r="7728" spans="1:19" ht="22.5" x14ac:dyDescent="0.25">
      <c r="A7728" s="89" t="s">
        <v>15930</v>
      </c>
      <c r="B7728" s="89" t="s">
        <v>15427</v>
      </c>
      <c r="C7728" s="89"/>
      <c r="D7728" s="89" t="s">
        <v>9579</v>
      </c>
      <c r="E7728" s="94" t="s">
        <v>15482</v>
      </c>
      <c r="F7728" s="95" t="s">
        <v>15483</v>
      </c>
      <c r="G7728" s="89" t="s">
        <v>51</v>
      </c>
      <c r="H7728" s="89" t="s">
        <v>15931</v>
      </c>
      <c r="I7728" s="96">
        <v>1</v>
      </c>
      <c r="J7728" s="97">
        <v>140722</v>
      </c>
      <c r="K7728" s="98">
        <f t="shared" si="4057"/>
        <v>991000</v>
      </c>
      <c r="L7728" s="99">
        <f t="shared" si="4058"/>
        <v>1.0815399999999999</v>
      </c>
      <c r="M7728" s="100">
        <f t="shared" si="4059"/>
        <v>1.0590999999999999</v>
      </c>
      <c r="N7728" s="101">
        <f t="shared" si="4060"/>
        <v>0.97811300000000001</v>
      </c>
      <c r="O7728" s="100">
        <f t="shared" si="4061"/>
        <v>1</v>
      </c>
      <c r="P7728" s="98">
        <f t="shared" si="4062"/>
        <v>1110304.8600000001</v>
      </c>
      <c r="Q7728" s="97">
        <f t="shared" si="4063"/>
        <v>157663.29</v>
      </c>
      <c r="R7728" s="97"/>
      <c r="S7728" s="97"/>
    </row>
    <row r="7729" spans="1:19" x14ac:dyDescent="0.25">
      <c r="A7729" s="89" t="s">
        <v>15932</v>
      </c>
      <c r="B7729" s="89" t="s">
        <v>15427</v>
      </c>
      <c r="C7729" s="89"/>
      <c r="D7729" s="89" t="s">
        <v>9584</v>
      </c>
      <c r="E7729" s="94" t="s">
        <v>586</v>
      </c>
      <c r="F7729" s="95" t="s">
        <v>587</v>
      </c>
      <c r="G7729" s="89" t="s">
        <v>81</v>
      </c>
      <c r="H7729" s="89" t="s">
        <v>15933</v>
      </c>
      <c r="I7729" s="96">
        <v>1</v>
      </c>
      <c r="J7729" s="97">
        <v>91559</v>
      </c>
      <c r="K7729" s="98">
        <f t="shared" si="4057"/>
        <v>6353.85</v>
      </c>
      <c r="L7729" s="99">
        <f t="shared" si="4058"/>
        <v>1.0815399999999999</v>
      </c>
      <c r="M7729" s="100">
        <f t="shared" si="4059"/>
        <v>1.0590999999999999</v>
      </c>
      <c r="N7729" s="101">
        <f t="shared" si="4060"/>
        <v>0.97811300000000001</v>
      </c>
      <c r="O7729" s="100">
        <f t="shared" si="4061"/>
        <v>1</v>
      </c>
      <c r="P7729" s="98">
        <f t="shared" si="4062"/>
        <v>7118.78</v>
      </c>
      <c r="Q7729" s="97">
        <f t="shared" si="4063"/>
        <v>102581.62</v>
      </c>
      <c r="R7729" s="97"/>
      <c r="S7729" s="97"/>
    </row>
    <row r="7730" spans="1:19" ht="22.5" x14ac:dyDescent="0.25">
      <c r="A7730" s="89" t="s">
        <v>15934</v>
      </c>
      <c r="B7730" s="89" t="s">
        <v>15427</v>
      </c>
      <c r="C7730" s="89"/>
      <c r="D7730" s="89" t="s">
        <v>9586</v>
      </c>
      <c r="E7730" s="94" t="s">
        <v>742</v>
      </c>
      <c r="F7730" s="95" t="s">
        <v>743</v>
      </c>
      <c r="G7730" s="89" t="s">
        <v>502</v>
      </c>
      <c r="H7730" s="89" t="s">
        <v>15935</v>
      </c>
      <c r="I7730" s="96">
        <v>1</v>
      </c>
      <c r="J7730" s="97">
        <v>24075</v>
      </c>
      <c r="K7730" s="98">
        <f t="shared" si="4057"/>
        <v>41099.75</v>
      </c>
      <c r="L7730" s="99">
        <f t="shared" si="4058"/>
        <v>1.0815399999999999</v>
      </c>
      <c r="M7730" s="100">
        <f t="shared" si="4059"/>
        <v>1.0590999999999999</v>
      </c>
      <c r="N7730" s="101">
        <f t="shared" si="4060"/>
        <v>0.97811300000000001</v>
      </c>
      <c r="O7730" s="100">
        <f t="shared" si="4061"/>
        <v>1</v>
      </c>
      <c r="P7730" s="98">
        <f t="shared" si="4062"/>
        <v>46047.68</v>
      </c>
      <c r="Q7730" s="97">
        <f t="shared" si="4063"/>
        <v>26973.35</v>
      </c>
      <c r="R7730" s="97"/>
      <c r="S7730" s="97"/>
    </row>
    <row r="7731" spans="1:19" ht="22.5" x14ac:dyDescent="0.25">
      <c r="A7731" s="89" t="s">
        <v>15936</v>
      </c>
      <c r="B7731" s="89" t="s">
        <v>15427</v>
      </c>
      <c r="C7731" s="89"/>
      <c r="D7731" s="89" t="s">
        <v>9589</v>
      </c>
      <c r="E7731" s="94" t="s">
        <v>734</v>
      </c>
      <c r="F7731" s="95" t="s">
        <v>735</v>
      </c>
      <c r="G7731" s="89" t="s">
        <v>502</v>
      </c>
      <c r="H7731" s="89" t="s">
        <v>15937</v>
      </c>
      <c r="I7731" s="96">
        <v>1</v>
      </c>
      <c r="J7731" s="97">
        <v>34434</v>
      </c>
      <c r="K7731" s="98">
        <f t="shared" si="4057"/>
        <v>41041.230000000003</v>
      </c>
      <c r="L7731" s="99">
        <f t="shared" si="4058"/>
        <v>1.0815399999999999</v>
      </c>
      <c r="M7731" s="100">
        <f t="shared" si="4059"/>
        <v>1.0590999999999999</v>
      </c>
      <c r="N7731" s="101">
        <f t="shared" si="4060"/>
        <v>0.97811300000000001</v>
      </c>
      <c r="O7731" s="100">
        <f t="shared" si="4061"/>
        <v>1</v>
      </c>
      <c r="P7731" s="98">
        <f t="shared" si="4062"/>
        <v>45982.12</v>
      </c>
      <c r="Q7731" s="97">
        <f t="shared" si="4063"/>
        <v>38579.46</v>
      </c>
      <c r="R7731" s="97"/>
      <c r="S7731" s="97"/>
    </row>
    <row r="7732" spans="1:19" x14ac:dyDescent="0.25">
      <c r="A7732" s="89" t="s">
        <v>15938</v>
      </c>
      <c r="B7732" s="89" t="s">
        <v>15427</v>
      </c>
      <c r="C7732" s="89"/>
      <c r="D7732" s="89" t="s">
        <v>9591</v>
      </c>
      <c r="E7732" s="94" t="s">
        <v>781</v>
      </c>
      <c r="F7732" s="95" t="s">
        <v>5166</v>
      </c>
      <c r="G7732" s="89" t="s">
        <v>502</v>
      </c>
      <c r="H7732" s="89" t="s">
        <v>15939</v>
      </c>
      <c r="I7732" s="96">
        <v>1</v>
      </c>
      <c r="J7732" s="97">
        <v>1175</v>
      </c>
      <c r="K7732" s="98">
        <f t="shared" si="4057"/>
        <v>44239.46</v>
      </c>
      <c r="L7732" s="99">
        <f t="shared" si="4058"/>
        <v>1.0815399999999999</v>
      </c>
      <c r="M7732" s="100">
        <f t="shared" si="4059"/>
        <v>1.0590999999999999</v>
      </c>
      <c r="N7732" s="101">
        <f t="shared" si="4060"/>
        <v>0.97811300000000001</v>
      </c>
      <c r="O7732" s="100">
        <f t="shared" si="4061"/>
        <v>1</v>
      </c>
      <c r="P7732" s="98">
        <f t="shared" si="4062"/>
        <v>49565.38</v>
      </c>
      <c r="Q7732" s="97">
        <f t="shared" si="4063"/>
        <v>1316.46</v>
      </c>
      <c r="R7732" s="97"/>
      <c r="S7732" s="97"/>
    </row>
    <row r="7733" spans="1:19" ht="22.5" x14ac:dyDescent="0.25">
      <c r="A7733" s="89" t="s">
        <v>15940</v>
      </c>
      <c r="B7733" s="89" t="s">
        <v>15427</v>
      </c>
      <c r="C7733" s="89"/>
      <c r="D7733" s="89" t="s">
        <v>9593</v>
      </c>
      <c r="E7733" s="94" t="s">
        <v>742</v>
      </c>
      <c r="F7733" s="95" t="s">
        <v>15460</v>
      </c>
      <c r="G7733" s="89" t="s">
        <v>502</v>
      </c>
      <c r="H7733" s="89" t="s">
        <v>15941</v>
      </c>
      <c r="I7733" s="96">
        <v>1</v>
      </c>
      <c r="J7733" s="97">
        <v>2076</v>
      </c>
      <c r="K7733" s="98">
        <f t="shared" si="4057"/>
        <v>41100.769999999997</v>
      </c>
      <c r="L7733" s="99">
        <f t="shared" si="4058"/>
        <v>1.0815399999999999</v>
      </c>
      <c r="M7733" s="100">
        <f t="shared" si="4059"/>
        <v>1.0590999999999999</v>
      </c>
      <c r="N7733" s="101">
        <f t="shared" si="4060"/>
        <v>0.97811300000000001</v>
      </c>
      <c r="O7733" s="100">
        <f t="shared" si="4061"/>
        <v>1</v>
      </c>
      <c r="P7733" s="98">
        <f t="shared" si="4062"/>
        <v>46048.82</v>
      </c>
      <c r="Q7733" s="97">
        <f t="shared" si="4063"/>
        <v>2325.9299999999998</v>
      </c>
      <c r="R7733" s="97"/>
      <c r="S7733" s="97"/>
    </row>
    <row r="7734" spans="1:19" x14ac:dyDescent="0.25">
      <c r="A7734" s="89"/>
      <c r="B7734" s="90"/>
      <c r="C7734" s="90"/>
      <c r="D7734" s="91"/>
      <c r="E7734" s="92"/>
      <c r="F7734" s="92" t="s">
        <v>15942</v>
      </c>
      <c r="G7734" s="91"/>
      <c r="H7734" s="91"/>
      <c r="I7734" s="93">
        <v>1</v>
      </c>
      <c r="J7734" s="91"/>
      <c r="K7734" s="98"/>
      <c r="L7734" s="99"/>
      <c r="M7734" s="100"/>
      <c r="N7734" s="101"/>
      <c r="O7734" s="100"/>
      <c r="P7734" s="98"/>
      <c r="Q7734" s="91"/>
      <c r="R7734" s="91"/>
      <c r="S7734" s="91"/>
    </row>
    <row r="7735" spans="1:19" x14ac:dyDescent="0.25">
      <c r="A7735" s="89" t="s">
        <v>15943</v>
      </c>
      <c r="B7735" s="89" t="s">
        <v>15427</v>
      </c>
      <c r="C7735" s="89"/>
      <c r="D7735" s="89" t="s">
        <v>9595</v>
      </c>
      <c r="E7735" s="94" t="s">
        <v>6576</v>
      </c>
      <c r="F7735" s="95" t="s">
        <v>6577</v>
      </c>
      <c r="G7735" s="89" t="s">
        <v>110</v>
      </c>
      <c r="H7735" s="89" t="s">
        <v>15944</v>
      </c>
      <c r="I7735" s="96">
        <v>1</v>
      </c>
      <c r="J7735" s="97">
        <v>12164</v>
      </c>
      <c r="K7735" s="98">
        <f>J7735/H7735</f>
        <v>65751.350000000006</v>
      </c>
      <c r="L7735" s="99">
        <f>$L$8</f>
        <v>1.0815399999999999</v>
      </c>
      <c r="M7735" s="100">
        <f>$M$8</f>
        <v>1.0590999999999999</v>
      </c>
      <c r="N7735" s="101">
        <f>$N$8</f>
        <v>0.97811300000000001</v>
      </c>
      <c r="O7735" s="100">
        <f>$O$8</f>
        <v>1</v>
      </c>
      <c r="P7735" s="98">
        <f>K7735*L7735*M7735*N7735*O7735</f>
        <v>73667.05</v>
      </c>
      <c r="Q7735" s="97">
        <f>H7735*P7735</f>
        <v>13628.4</v>
      </c>
      <c r="R7735" s="97"/>
      <c r="S7735" s="97"/>
    </row>
    <row r="7736" spans="1:19" ht="22.5" x14ac:dyDescent="0.25">
      <c r="A7736" s="89" t="s">
        <v>15945</v>
      </c>
      <c r="B7736" s="89" t="s">
        <v>15427</v>
      </c>
      <c r="C7736" s="89"/>
      <c r="D7736" s="89" t="s">
        <v>9597</v>
      </c>
      <c r="E7736" s="94" t="s">
        <v>15466</v>
      </c>
      <c r="F7736" s="95" t="s">
        <v>15467</v>
      </c>
      <c r="G7736" s="89" t="s">
        <v>110</v>
      </c>
      <c r="H7736" s="89" t="s">
        <v>15944</v>
      </c>
      <c r="I7736" s="96">
        <v>1</v>
      </c>
      <c r="J7736" s="97">
        <v>1535</v>
      </c>
      <c r="K7736" s="98">
        <f>J7736/H7736</f>
        <v>8297.2999999999993</v>
      </c>
      <c r="L7736" s="99">
        <f>$L$8</f>
        <v>1.0815399999999999</v>
      </c>
      <c r="M7736" s="100">
        <f>$M$8</f>
        <v>1.0590999999999999</v>
      </c>
      <c r="N7736" s="101">
        <f>$N$8</f>
        <v>0.97811300000000001</v>
      </c>
      <c r="O7736" s="100">
        <f>$O$8</f>
        <v>1</v>
      </c>
      <c r="P7736" s="98">
        <f>K7736*L7736*M7736*N7736*O7736</f>
        <v>9296.2000000000007</v>
      </c>
      <c r="Q7736" s="97">
        <f>H7736*P7736</f>
        <v>1719.8</v>
      </c>
      <c r="R7736" s="97"/>
      <c r="S7736" s="97"/>
    </row>
    <row r="7737" spans="1:19" x14ac:dyDescent="0.25">
      <c r="A7737" s="89" t="s">
        <v>15946</v>
      </c>
      <c r="B7737" s="89" t="s">
        <v>15427</v>
      </c>
      <c r="C7737" s="89"/>
      <c r="D7737" s="89" t="s">
        <v>9599</v>
      </c>
      <c r="E7737" s="94" t="s">
        <v>15469</v>
      </c>
      <c r="F7737" s="95" t="s">
        <v>15470</v>
      </c>
      <c r="G7737" s="89" t="s">
        <v>518</v>
      </c>
      <c r="H7737" s="89" t="s">
        <v>15947</v>
      </c>
      <c r="I7737" s="96">
        <v>1</v>
      </c>
      <c r="J7737" s="97">
        <v>626</v>
      </c>
      <c r="K7737" s="98">
        <f>J7737/H7737</f>
        <v>131.79</v>
      </c>
      <c r="L7737" s="99">
        <f>$L$8</f>
        <v>1.0815399999999999</v>
      </c>
      <c r="M7737" s="100">
        <f>$M$8</f>
        <v>1.0590999999999999</v>
      </c>
      <c r="N7737" s="101">
        <f>$N$8</f>
        <v>0.97811300000000001</v>
      </c>
      <c r="O7737" s="100">
        <f>$O$8</f>
        <v>1</v>
      </c>
      <c r="P7737" s="98">
        <f>K7737*L7737*M7737*N7737*O7737</f>
        <v>147.66</v>
      </c>
      <c r="Q7737" s="97">
        <f>H7737*P7737</f>
        <v>701.39</v>
      </c>
      <c r="R7737" s="97"/>
      <c r="S7737" s="97"/>
    </row>
    <row r="7738" spans="1:19" x14ac:dyDescent="0.25">
      <c r="A7738" s="89" t="s">
        <v>15948</v>
      </c>
      <c r="B7738" s="89" t="s">
        <v>15427</v>
      </c>
      <c r="C7738" s="89"/>
      <c r="D7738" s="89" t="s">
        <v>9601</v>
      </c>
      <c r="E7738" s="94" t="s">
        <v>8294</v>
      </c>
      <c r="F7738" s="95" t="s">
        <v>8295</v>
      </c>
      <c r="G7738" s="89" t="s">
        <v>518</v>
      </c>
      <c r="H7738" s="89" t="s">
        <v>15949</v>
      </c>
      <c r="I7738" s="96">
        <v>1</v>
      </c>
      <c r="J7738" s="97">
        <v>281</v>
      </c>
      <c r="K7738" s="98">
        <f>J7738/H7738</f>
        <v>173.46</v>
      </c>
      <c r="L7738" s="99">
        <f>$L$8</f>
        <v>1.0815399999999999</v>
      </c>
      <c r="M7738" s="100">
        <f>$M$8</f>
        <v>1.0590999999999999</v>
      </c>
      <c r="N7738" s="101">
        <f>$N$8</f>
        <v>0.97811300000000001</v>
      </c>
      <c r="O7738" s="100">
        <f>$O$8</f>
        <v>1</v>
      </c>
      <c r="P7738" s="98">
        <f>K7738*L7738*M7738*N7738*O7738</f>
        <v>194.34</v>
      </c>
      <c r="Q7738" s="97">
        <f>H7738*P7738</f>
        <v>314.83</v>
      </c>
      <c r="R7738" s="97"/>
      <c r="S7738" s="97"/>
    </row>
    <row r="7739" spans="1:19" ht="22.5" x14ac:dyDescent="0.25">
      <c r="A7739" s="89" t="s">
        <v>15950</v>
      </c>
      <c r="B7739" s="89" t="s">
        <v>15427</v>
      </c>
      <c r="C7739" s="89"/>
      <c r="D7739" s="89" t="s">
        <v>9605</v>
      </c>
      <c r="E7739" s="94" t="s">
        <v>15350</v>
      </c>
      <c r="F7739" s="95" t="s">
        <v>15351</v>
      </c>
      <c r="G7739" s="89" t="s">
        <v>110</v>
      </c>
      <c r="H7739" s="89" t="s">
        <v>15951</v>
      </c>
      <c r="I7739" s="96">
        <v>1</v>
      </c>
      <c r="J7739" s="97">
        <v>6183</v>
      </c>
      <c r="K7739" s="98">
        <f>J7739/H7739</f>
        <v>136640.88</v>
      </c>
      <c r="L7739" s="99">
        <f>$L$8</f>
        <v>1.0815399999999999</v>
      </c>
      <c r="M7739" s="100">
        <f>$M$8</f>
        <v>1.0590999999999999</v>
      </c>
      <c r="N7739" s="101">
        <f>$N$8</f>
        <v>0.97811300000000001</v>
      </c>
      <c r="O7739" s="100">
        <f>$O$8</f>
        <v>1</v>
      </c>
      <c r="P7739" s="98">
        <f>K7739*L7739*M7739*N7739*O7739</f>
        <v>153090.85</v>
      </c>
      <c r="Q7739" s="97">
        <f>H7739*P7739</f>
        <v>6927.36</v>
      </c>
      <c r="R7739" s="97"/>
      <c r="S7739" s="97"/>
    </row>
    <row r="7740" spans="1:19" x14ac:dyDescent="0.25">
      <c r="A7740" s="89"/>
      <c r="B7740" s="90"/>
      <c r="C7740" s="90"/>
      <c r="D7740" s="91"/>
      <c r="E7740" s="92"/>
      <c r="F7740" s="92" t="s">
        <v>15952</v>
      </c>
      <c r="G7740" s="91"/>
      <c r="H7740" s="91"/>
      <c r="I7740" s="93">
        <v>1</v>
      </c>
      <c r="J7740" s="91"/>
      <c r="K7740" s="98"/>
      <c r="L7740" s="99"/>
      <c r="M7740" s="100"/>
      <c r="N7740" s="101"/>
      <c r="O7740" s="100"/>
      <c r="P7740" s="98"/>
      <c r="Q7740" s="91"/>
      <c r="R7740" s="91"/>
      <c r="S7740" s="91"/>
    </row>
    <row r="7741" spans="1:19" x14ac:dyDescent="0.25">
      <c r="A7741" s="89" t="s">
        <v>15953</v>
      </c>
      <c r="B7741" s="89" t="s">
        <v>15427</v>
      </c>
      <c r="C7741" s="89"/>
      <c r="D7741" s="89" t="s">
        <v>9607</v>
      </c>
      <c r="E7741" s="94" t="s">
        <v>570</v>
      </c>
      <c r="F7741" s="95" t="s">
        <v>571</v>
      </c>
      <c r="G7741" s="89" t="s">
        <v>51</v>
      </c>
      <c r="H7741" s="89" t="s">
        <v>6008</v>
      </c>
      <c r="I7741" s="96">
        <v>1</v>
      </c>
      <c r="J7741" s="97">
        <v>2358</v>
      </c>
      <c r="K7741" s="98">
        <f t="shared" ref="K7741:K7748" si="4064">J7741/H7741</f>
        <v>157200</v>
      </c>
      <c r="L7741" s="99">
        <f t="shared" ref="L7741:L7748" si="4065">$L$8</f>
        <v>1.0815399999999999</v>
      </c>
      <c r="M7741" s="100">
        <f t="shared" ref="M7741:M7748" si="4066">$M$8</f>
        <v>1.0590999999999999</v>
      </c>
      <c r="N7741" s="101">
        <f t="shared" ref="N7741:N7748" si="4067">$N$8</f>
        <v>0.97811300000000001</v>
      </c>
      <c r="O7741" s="100">
        <f t="shared" ref="O7741:O7748" si="4068">$O$8</f>
        <v>1</v>
      </c>
      <c r="P7741" s="98">
        <f t="shared" ref="P7741:P7748" si="4069">K7741*L7741*M7741*N7741*O7741</f>
        <v>176125.05</v>
      </c>
      <c r="Q7741" s="97">
        <f t="shared" ref="Q7741:Q7748" si="4070">H7741*P7741</f>
        <v>2641.88</v>
      </c>
      <c r="R7741" s="97"/>
      <c r="S7741" s="97"/>
    </row>
    <row r="7742" spans="1:19" x14ac:dyDescent="0.25">
      <c r="A7742" s="89" t="s">
        <v>15954</v>
      </c>
      <c r="B7742" s="89" t="s">
        <v>15427</v>
      </c>
      <c r="C7742" s="89"/>
      <c r="D7742" s="89" t="s">
        <v>9612</v>
      </c>
      <c r="E7742" s="94" t="s">
        <v>574</v>
      </c>
      <c r="F7742" s="95" t="s">
        <v>575</v>
      </c>
      <c r="G7742" s="89" t="s">
        <v>81</v>
      </c>
      <c r="H7742" s="89" t="s">
        <v>6010</v>
      </c>
      <c r="I7742" s="96">
        <v>1</v>
      </c>
      <c r="J7742" s="97">
        <v>7207</v>
      </c>
      <c r="K7742" s="98">
        <f t="shared" si="4064"/>
        <v>4710.46</v>
      </c>
      <c r="L7742" s="99">
        <f t="shared" si="4065"/>
        <v>1.0815399999999999</v>
      </c>
      <c r="M7742" s="100">
        <f t="shared" si="4066"/>
        <v>1.0590999999999999</v>
      </c>
      <c r="N7742" s="101">
        <f t="shared" si="4067"/>
        <v>0.97811300000000001</v>
      </c>
      <c r="O7742" s="100">
        <f t="shared" si="4068"/>
        <v>1</v>
      </c>
      <c r="P7742" s="98">
        <f t="shared" si="4069"/>
        <v>5277.54</v>
      </c>
      <c r="Q7742" s="97">
        <f t="shared" si="4070"/>
        <v>8074.64</v>
      </c>
      <c r="R7742" s="97"/>
      <c r="S7742" s="97"/>
    </row>
    <row r="7743" spans="1:19" ht="22.5" x14ac:dyDescent="0.25">
      <c r="A7743" s="89" t="s">
        <v>15955</v>
      </c>
      <c r="B7743" s="89" t="s">
        <v>15427</v>
      </c>
      <c r="C7743" s="89"/>
      <c r="D7743" s="89" t="s">
        <v>9615</v>
      </c>
      <c r="E7743" s="94" t="s">
        <v>15482</v>
      </c>
      <c r="F7743" s="95" t="s">
        <v>15483</v>
      </c>
      <c r="G7743" s="89" t="s">
        <v>51</v>
      </c>
      <c r="H7743" s="89" t="s">
        <v>15050</v>
      </c>
      <c r="I7743" s="96">
        <v>1</v>
      </c>
      <c r="J7743" s="97">
        <v>221985</v>
      </c>
      <c r="K7743" s="98">
        <f t="shared" si="4064"/>
        <v>991004.46</v>
      </c>
      <c r="L7743" s="99">
        <f t="shared" si="4065"/>
        <v>1.0815399999999999</v>
      </c>
      <c r="M7743" s="100">
        <f t="shared" si="4066"/>
        <v>1.0590999999999999</v>
      </c>
      <c r="N7743" s="101">
        <f t="shared" si="4067"/>
        <v>0.97811300000000001</v>
      </c>
      <c r="O7743" s="100">
        <f t="shared" si="4068"/>
        <v>1</v>
      </c>
      <c r="P7743" s="98">
        <f t="shared" si="4069"/>
        <v>1110309.8500000001</v>
      </c>
      <c r="Q7743" s="97">
        <f t="shared" si="4070"/>
        <v>248709.41</v>
      </c>
      <c r="R7743" s="97"/>
      <c r="S7743" s="97"/>
    </row>
    <row r="7744" spans="1:19" x14ac:dyDescent="0.25">
      <c r="A7744" s="89" t="s">
        <v>15956</v>
      </c>
      <c r="B7744" s="89" t="s">
        <v>15427</v>
      </c>
      <c r="C7744" s="89"/>
      <c r="D7744" s="89" t="s">
        <v>9619</v>
      </c>
      <c r="E7744" s="94" t="s">
        <v>586</v>
      </c>
      <c r="F7744" s="95" t="s">
        <v>587</v>
      </c>
      <c r="G7744" s="89" t="s">
        <v>81</v>
      </c>
      <c r="H7744" s="89" t="s">
        <v>15860</v>
      </c>
      <c r="I7744" s="96">
        <v>1</v>
      </c>
      <c r="J7744" s="97">
        <v>144486</v>
      </c>
      <c r="K7744" s="98">
        <f t="shared" si="4064"/>
        <v>6353.83</v>
      </c>
      <c r="L7744" s="99">
        <f t="shared" si="4065"/>
        <v>1.0815399999999999</v>
      </c>
      <c r="M7744" s="100">
        <f t="shared" si="4066"/>
        <v>1.0590999999999999</v>
      </c>
      <c r="N7744" s="101">
        <f t="shared" si="4067"/>
        <v>0.97811300000000001</v>
      </c>
      <c r="O7744" s="100">
        <f t="shared" si="4068"/>
        <v>1</v>
      </c>
      <c r="P7744" s="98">
        <f t="shared" si="4069"/>
        <v>7118.76</v>
      </c>
      <c r="Q7744" s="97">
        <f t="shared" si="4070"/>
        <v>161880.6</v>
      </c>
      <c r="R7744" s="97"/>
      <c r="S7744" s="97"/>
    </row>
    <row r="7745" spans="1:19" ht="22.5" x14ac:dyDescent="0.25">
      <c r="A7745" s="89" t="s">
        <v>15957</v>
      </c>
      <c r="B7745" s="89" t="s">
        <v>15427</v>
      </c>
      <c r="C7745" s="89"/>
      <c r="D7745" s="89" t="s">
        <v>9622</v>
      </c>
      <c r="E7745" s="94" t="s">
        <v>734</v>
      </c>
      <c r="F7745" s="95" t="s">
        <v>735</v>
      </c>
      <c r="G7745" s="89" t="s">
        <v>502</v>
      </c>
      <c r="H7745" s="89" t="s">
        <v>15958</v>
      </c>
      <c r="I7745" s="96">
        <v>1</v>
      </c>
      <c r="J7745" s="97">
        <v>54873</v>
      </c>
      <c r="K7745" s="98">
        <f t="shared" si="4064"/>
        <v>41040.660000000003</v>
      </c>
      <c r="L7745" s="99">
        <f t="shared" si="4065"/>
        <v>1.0815399999999999</v>
      </c>
      <c r="M7745" s="100">
        <f t="shared" si="4066"/>
        <v>1.0590999999999999</v>
      </c>
      <c r="N7745" s="101">
        <f t="shared" si="4067"/>
        <v>0.97811300000000001</v>
      </c>
      <c r="O7745" s="100">
        <f t="shared" si="4068"/>
        <v>1</v>
      </c>
      <c r="P7745" s="98">
        <f t="shared" si="4069"/>
        <v>45981.48</v>
      </c>
      <c r="Q7745" s="97">
        <f t="shared" si="4070"/>
        <v>61479.08</v>
      </c>
      <c r="R7745" s="97"/>
      <c r="S7745" s="97"/>
    </row>
    <row r="7746" spans="1:19" ht="22.5" x14ac:dyDescent="0.25">
      <c r="A7746" s="89" t="s">
        <v>15959</v>
      </c>
      <c r="B7746" s="89" t="s">
        <v>15427</v>
      </c>
      <c r="C7746" s="89"/>
      <c r="D7746" s="89" t="s">
        <v>9625</v>
      </c>
      <c r="E7746" s="94" t="s">
        <v>734</v>
      </c>
      <c r="F7746" s="95" t="s">
        <v>4010</v>
      </c>
      <c r="G7746" s="89" t="s">
        <v>502</v>
      </c>
      <c r="H7746" s="89" t="s">
        <v>15960</v>
      </c>
      <c r="I7746" s="96">
        <v>1</v>
      </c>
      <c r="J7746" s="97">
        <v>64354</v>
      </c>
      <c r="K7746" s="98">
        <f t="shared" si="4064"/>
        <v>41041.040000000001</v>
      </c>
      <c r="L7746" s="99">
        <f t="shared" si="4065"/>
        <v>1.0815399999999999</v>
      </c>
      <c r="M7746" s="100">
        <f t="shared" si="4066"/>
        <v>1.0590999999999999</v>
      </c>
      <c r="N7746" s="101">
        <f t="shared" si="4067"/>
        <v>0.97811300000000001</v>
      </c>
      <c r="O7746" s="100">
        <f t="shared" si="4068"/>
        <v>1</v>
      </c>
      <c r="P7746" s="98">
        <f t="shared" si="4069"/>
        <v>45981.9</v>
      </c>
      <c r="Q7746" s="97">
        <f t="shared" si="4070"/>
        <v>72101.460000000006</v>
      </c>
      <c r="R7746" s="97"/>
      <c r="S7746" s="97"/>
    </row>
    <row r="7747" spans="1:19" x14ac:dyDescent="0.25">
      <c r="A7747" s="89" t="s">
        <v>15961</v>
      </c>
      <c r="B7747" s="89" t="s">
        <v>15427</v>
      </c>
      <c r="C7747" s="89"/>
      <c r="D7747" s="89" t="s">
        <v>9628</v>
      </c>
      <c r="E7747" s="94" t="s">
        <v>781</v>
      </c>
      <c r="F7747" s="95" t="s">
        <v>5166</v>
      </c>
      <c r="G7747" s="89" t="s">
        <v>502</v>
      </c>
      <c r="H7747" s="89" t="s">
        <v>15962</v>
      </c>
      <c r="I7747" s="96">
        <v>1</v>
      </c>
      <c r="J7747" s="97">
        <v>1904</v>
      </c>
      <c r="K7747" s="98">
        <f t="shared" si="4064"/>
        <v>44248.2</v>
      </c>
      <c r="L7747" s="99">
        <f t="shared" si="4065"/>
        <v>1.0815399999999999</v>
      </c>
      <c r="M7747" s="100">
        <f t="shared" si="4066"/>
        <v>1.0590999999999999</v>
      </c>
      <c r="N7747" s="101">
        <f t="shared" si="4067"/>
        <v>0.97811300000000001</v>
      </c>
      <c r="O7747" s="100">
        <f t="shared" si="4068"/>
        <v>1</v>
      </c>
      <c r="P7747" s="98">
        <f t="shared" si="4069"/>
        <v>49575.17</v>
      </c>
      <c r="Q7747" s="97">
        <f t="shared" si="4070"/>
        <v>2133.2199999999998</v>
      </c>
      <c r="R7747" s="97"/>
      <c r="S7747" s="97"/>
    </row>
    <row r="7748" spans="1:19" ht="22.5" x14ac:dyDescent="0.25">
      <c r="A7748" s="89" t="s">
        <v>15963</v>
      </c>
      <c r="B7748" s="89" t="s">
        <v>15427</v>
      </c>
      <c r="C7748" s="89"/>
      <c r="D7748" s="89" t="s">
        <v>9633</v>
      </c>
      <c r="E7748" s="94" t="s">
        <v>742</v>
      </c>
      <c r="F7748" s="95" t="s">
        <v>15460</v>
      </c>
      <c r="G7748" s="89" t="s">
        <v>502</v>
      </c>
      <c r="H7748" s="89" t="s">
        <v>15964</v>
      </c>
      <c r="I7748" s="96">
        <v>1</v>
      </c>
      <c r="J7748" s="97">
        <v>2836</v>
      </c>
      <c r="K7748" s="98">
        <f t="shared" si="4064"/>
        <v>41095.49</v>
      </c>
      <c r="L7748" s="99">
        <f t="shared" si="4065"/>
        <v>1.0815399999999999</v>
      </c>
      <c r="M7748" s="100">
        <f t="shared" si="4066"/>
        <v>1.0590999999999999</v>
      </c>
      <c r="N7748" s="101">
        <f t="shared" si="4067"/>
        <v>0.97811300000000001</v>
      </c>
      <c r="O7748" s="100">
        <f t="shared" si="4068"/>
        <v>1</v>
      </c>
      <c r="P7748" s="98">
        <f t="shared" si="4069"/>
        <v>46042.91</v>
      </c>
      <c r="Q7748" s="97">
        <f t="shared" si="4070"/>
        <v>3177.42</v>
      </c>
      <c r="R7748" s="97"/>
      <c r="S7748" s="97"/>
    </row>
    <row r="7749" spans="1:19" x14ac:dyDescent="0.25">
      <c r="A7749" s="89"/>
      <c r="B7749" s="90"/>
      <c r="C7749" s="90"/>
      <c r="D7749" s="91"/>
      <c r="E7749" s="92"/>
      <c r="F7749" s="92" t="s">
        <v>15965</v>
      </c>
      <c r="G7749" s="91"/>
      <c r="H7749" s="91"/>
      <c r="I7749" s="93">
        <v>1</v>
      </c>
      <c r="J7749" s="91"/>
      <c r="K7749" s="98"/>
      <c r="L7749" s="99"/>
      <c r="M7749" s="100"/>
      <c r="N7749" s="101"/>
      <c r="O7749" s="100"/>
      <c r="P7749" s="98"/>
      <c r="Q7749" s="91"/>
      <c r="R7749" s="91"/>
      <c r="S7749" s="91"/>
    </row>
    <row r="7750" spans="1:19" x14ac:dyDescent="0.25">
      <c r="A7750" s="89" t="s">
        <v>15966</v>
      </c>
      <c r="B7750" s="89" t="s">
        <v>15427</v>
      </c>
      <c r="C7750" s="89"/>
      <c r="D7750" s="89" t="s">
        <v>9637</v>
      </c>
      <c r="E7750" s="94" t="s">
        <v>6576</v>
      </c>
      <c r="F7750" s="95" t="s">
        <v>6577</v>
      </c>
      <c r="G7750" s="89" t="s">
        <v>110</v>
      </c>
      <c r="H7750" s="89" t="s">
        <v>15967</v>
      </c>
      <c r="I7750" s="96">
        <v>1</v>
      </c>
      <c r="J7750" s="97">
        <v>14793</v>
      </c>
      <c r="K7750" s="98">
        <f>J7750/H7750</f>
        <v>65746.67</v>
      </c>
      <c r="L7750" s="99">
        <f>$L$8</f>
        <v>1.0815399999999999</v>
      </c>
      <c r="M7750" s="100">
        <f>$M$8</f>
        <v>1.0590999999999999</v>
      </c>
      <c r="N7750" s="101">
        <f>$N$8</f>
        <v>0.97811300000000001</v>
      </c>
      <c r="O7750" s="100">
        <f>$O$8</f>
        <v>1</v>
      </c>
      <c r="P7750" s="98">
        <f>K7750*L7750*M7750*N7750*O7750</f>
        <v>73661.8</v>
      </c>
      <c r="Q7750" s="97">
        <f>H7750*P7750</f>
        <v>16573.91</v>
      </c>
      <c r="R7750" s="97"/>
      <c r="S7750" s="97"/>
    </row>
    <row r="7751" spans="1:19" ht="22.5" x14ac:dyDescent="0.25">
      <c r="A7751" s="89" t="s">
        <v>15968</v>
      </c>
      <c r="B7751" s="89" t="s">
        <v>15427</v>
      </c>
      <c r="C7751" s="89"/>
      <c r="D7751" s="89" t="s">
        <v>13467</v>
      </c>
      <c r="E7751" s="94" t="s">
        <v>15466</v>
      </c>
      <c r="F7751" s="95" t="s">
        <v>15467</v>
      </c>
      <c r="G7751" s="89" t="s">
        <v>110</v>
      </c>
      <c r="H7751" s="89" t="s">
        <v>15967</v>
      </c>
      <c r="I7751" s="96">
        <v>1</v>
      </c>
      <c r="J7751" s="97">
        <v>1865</v>
      </c>
      <c r="K7751" s="98">
        <f>J7751/H7751</f>
        <v>8288.89</v>
      </c>
      <c r="L7751" s="99">
        <f>$L$8</f>
        <v>1.0815399999999999</v>
      </c>
      <c r="M7751" s="100">
        <f>$M$8</f>
        <v>1.0590999999999999</v>
      </c>
      <c r="N7751" s="101">
        <f>$N$8</f>
        <v>0.97811300000000001</v>
      </c>
      <c r="O7751" s="100">
        <f>$O$8</f>
        <v>1</v>
      </c>
      <c r="P7751" s="98">
        <f>K7751*L7751*M7751*N7751*O7751</f>
        <v>9286.7800000000007</v>
      </c>
      <c r="Q7751" s="97">
        <f>H7751*P7751</f>
        <v>2089.5300000000002</v>
      </c>
      <c r="R7751" s="97"/>
      <c r="S7751" s="97"/>
    </row>
    <row r="7752" spans="1:19" x14ac:dyDescent="0.25">
      <c r="A7752" s="89" t="s">
        <v>15969</v>
      </c>
      <c r="B7752" s="89" t="s">
        <v>15427</v>
      </c>
      <c r="C7752" s="89"/>
      <c r="D7752" s="89" t="s">
        <v>13469</v>
      </c>
      <c r="E7752" s="94" t="s">
        <v>15469</v>
      </c>
      <c r="F7752" s="95" t="s">
        <v>15470</v>
      </c>
      <c r="G7752" s="89" t="s">
        <v>518</v>
      </c>
      <c r="H7752" s="89" t="s">
        <v>8149</v>
      </c>
      <c r="I7752" s="96">
        <v>1</v>
      </c>
      <c r="J7752" s="97">
        <v>1127</v>
      </c>
      <c r="K7752" s="98">
        <f>J7752/H7752</f>
        <v>131.81</v>
      </c>
      <c r="L7752" s="99">
        <f>$L$8</f>
        <v>1.0815399999999999</v>
      </c>
      <c r="M7752" s="100">
        <f>$M$8</f>
        <v>1.0590999999999999</v>
      </c>
      <c r="N7752" s="101">
        <f>$N$8</f>
        <v>0.97811300000000001</v>
      </c>
      <c r="O7752" s="100">
        <f>$O$8</f>
        <v>1</v>
      </c>
      <c r="P7752" s="98">
        <f>K7752*L7752*M7752*N7752*O7752</f>
        <v>147.68</v>
      </c>
      <c r="Q7752" s="97">
        <f>H7752*P7752</f>
        <v>1262.6600000000001</v>
      </c>
      <c r="R7752" s="97"/>
      <c r="S7752" s="97"/>
    </row>
    <row r="7753" spans="1:19" x14ac:dyDescent="0.25">
      <c r="A7753" s="89" t="s">
        <v>15970</v>
      </c>
      <c r="B7753" s="89" t="s">
        <v>15427</v>
      </c>
      <c r="C7753" s="89"/>
      <c r="D7753" s="89" t="s">
        <v>13471</v>
      </c>
      <c r="E7753" s="94" t="s">
        <v>8294</v>
      </c>
      <c r="F7753" s="95" t="s">
        <v>8295</v>
      </c>
      <c r="G7753" s="89" t="s">
        <v>518</v>
      </c>
      <c r="H7753" s="89" t="s">
        <v>15971</v>
      </c>
      <c r="I7753" s="96">
        <v>1</v>
      </c>
      <c r="J7753" s="97">
        <v>506</v>
      </c>
      <c r="K7753" s="98">
        <f>J7753/H7753</f>
        <v>173.29</v>
      </c>
      <c r="L7753" s="99">
        <f>$L$8</f>
        <v>1.0815399999999999</v>
      </c>
      <c r="M7753" s="100">
        <f>$M$8</f>
        <v>1.0590999999999999</v>
      </c>
      <c r="N7753" s="101">
        <f>$N$8</f>
        <v>0.97811300000000001</v>
      </c>
      <c r="O7753" s="100">
        <f>$O$8</f>
        <v>1</v>
      </c>
      <c r="P7753" s="98">
        <f>K7753*L7753*M7753*N7753*O7753</f>
        <v>194.15</v>
      </c>
      <c r="Q7753" s="97">
        <f>H7753*P7753</f>
        <v>566.91999999999996</v>
      </c>
      <c r="R7753" s="97"/>
      <c r="S7753" s="97"/>
    </row>
    <row r="7754" spans="1:19" ht="22.5" x14ac:dyDescent="0.25">
      <c r="A7754" s="89" t="s">
        <v>15972</v>
      </c>
      <c r="B7754" s="89" t="s">
        <v>15427</v>
      </c>
      <c r="C7754" s="89"/>
      <c r="D7754" s="89" t="s">
        <v>13474</v>
      </c>
      <c r="E7754" s="94" t="s">
        <v>15350</v>
      </c>
      <c r="F7754" s="95" t="s">
        <v>15351</v>
      </c>
      <c r="G7754" s="89" t="s">
        <v>110</v>
      </c>
      <c r="H7754" s="89" t="s">
        <v>1141</v>
      </c>
      <c r="I7754" s="96">
        <v>1</v>
      </c>
      <c r="J7754" s="97">
        <v>8474</v>
      </c>
      <c r="K7754" s="98">
        <f>J7754/H7754</f>
        <v>136677.42000000001</v>
      </c>
      <c r="L7754" s="99">
        <f>$L$8</f>
        <v>1.0815399999999999</v>
      </c>
      <c r="M7754" s="100">
        <f>$M$8</f>
        <v>1.0590999999999999</v>
      </c>
      <c r="N7754" s="101">
        <f>$N$8</f>
        <v>0.97811300000000001</v>
      </c>
      <c r="O7754" s="100">
        <f>$O$8</f>
        <v>1</v>
      </c>
      <c r="P7754" s="98">
        <f>K7754*L7754*M7754*N7754*O7754</f>
        <v>153131.79</v>
      </c>
      <c r="Q7754" s="97">
        <f>H7754*P7754</f>
        <v>9494.17</v>
      </c>
      <c r="R7754" s="97"/>
      <c r="S7754" s="97"/>
    </row>
    <row r="7755" spans="1:19" x14ac:dyDescent="0.25">
      <c r="A7755" s="89"/>
      <c r="B7755" s="90"/>
      <c r="C7755" s="90"/>
      <c r="D7755" s="91"/>
      <c r="E7755" s="92"/>
      <c r="F7755" s="92" t="s">
        <v>15973</v>
      </c>
      <c r="G7755" s="91"/>
      <c r="H7755" s="91"/>
      <c r="I7755" s="93">
        <v>1</v>
      </c>
      <c r="J7755" s="91"/>
      <c r="K7755" s="98"/>
      <c r="L7755" s="99"/>
      <c r="M7755" s="100"/>
      <c r="N7755" s="101"/>
      <c r="O7755" s="100"/>
      <c r="P7755" s="98"/>
      <c r="Q7755" s="91"/>
      <c r="R7755" s="91"/>
      <c r="S7755" s="91"/>
    </row>
    <row r="7756" spans="1:19" x14ac:dyDescent="0.25">
      <c r="A7756" s="89" t="s">
        <v>15974</v>
      </c>
      <c r="B7756" s="89" t="s">
        <v>15427</v>
      </c>
      <c r="C7756" s="89"/>
      <c r="D7756" s="89" t="s">
        <v>13477</v>
      </c>
      <c r="E7756" s="94" t="s">
        <v>570</v>
      </c>
      <c r="F7756" s="95" t="s">
        <v>571</v>
      </c>
      <c r="G7756" s="89" t="s">
        <v>51</v>
      </c>
      <c r="H7756" s="89" t="s">
        <v>15975</v>
      </c>
      <c r="I7756" s="96">
        <v>1</v>
      </c>
      <c r="J7756" s="97">
        <v>6448</v>
      </c>
      <c r="K7756" s="98">
        <f t="shared" ref="K7756:K7764" si="4071">J7756/H7756</f>
        <v>157268.29</v>
      </c>
      <c r="L7756" s="99">
        <f t="shared" ref="L7756:L7764" si="4072">$L$8</f>
        <v>1.0815399999999999</v>
      </c>
      <c r="M7756" s="100">
        <f t="shared" ref="M7756:M7764" si="4073">$M$8</f>
        <v>1.0590999999999999</v>
      </c>
      <c r="N7756" s="101">
        <f t="shared" ref="N7756:N7764" si="4074">$N$8</f>
        <v>0.97811300000000001</v>
      </c>
      <c r="O7756" s="100">
        <f t="shared" ref="O7756:O7764" si="4075">$O$8</f>
        <v>1</v>
      </c>
      <c r="P7756" s="98">
        <f t="shared" ref="P7756:P7764" si="4076">K7756*L7756*M7756*N7756*O7756</f>
        <v>176201.56</v>
      </c>
      <c r="Q7756" s="97">
        <f t="shared" ref="Q7756:Q7764" si="4077">H7756*P7756</f>
        <v>7224.26</v>
      </c>
      <c r="R7756" s="97"/>
      <c r="S7756" s="97"/>
    </row>
    <row r="7757" spans="1:19" x14ac:dyDescent="0.25">
      <c r="A7757" s="89" t="s">
        <v>15976</v>
      </c>
      <c r="B7757" s="89" t="s">
        <v>15427</v>
      </c>
      <c r="C7757" s="89"/>
      <c r="D7757" s="89" t="s">
        <v>13479</v>
      </c>
      <c r="E7757" s="94" t="s">
        <v>574</v>
      </c>
      <c r="F7757" s="95" t="s">
        <v>575</v>
      </c>
      <c r="G7757" s="89" t="s">
        <v>81</v>
      </c>
      <c r="H7757" s="89" t="s">
        <v>15977</v>
      </c>
      <c r="I7757" s="96">
        <v>1</v>
      </c>
      <c r="J7757" s="97">
        <v>19700</v>
      </c>
      <c r="K7757" s="98">
        <f t="shared" si="4071"/>
        <v>4710.66</v>
      </c>
      <c r="L7757" s="99">
        <f t="shared" si="4072"/>
        <v>1.0815399999999999</v>
      </c>
      <c r="M7757" s="100">
        <f t="shared" si="4073"/>
        <v>1.0590999999999999</v>
      </c>
      <c r="N7757" s="101">
        <f t="shared" si="4074"/>
        <v>0.97811300000000001</v>
      </c>
      <c r="O7757" s="100">
        <f t="shared" si="4075"/>
        <v>1</v>
      </c>
      <c r="P7757" s="98">
        <f t="shared" si="4076"/>
        <v>5277.77</v>
      </c>
      <c r="Q7757" s="97">
        <f t="shared" si="4077"/>
        <v>22071.63</v>
      </c>
      <c r="R7757" s="97"/>
      <c r="S7757" s="97"/>
    </row>
    <row r="7758" spans="1:19" ht="22.5" x14ac:dyDescent="0.25">
      <c r="A7758" s="89" t="s">
        <v>15978</v>
      </c>
      <c r="B7758" s="89" t="s">
        <v>15427</v>
      </c>
      <c r="C7758" s="89"/>
      <c r="D7758" s="89" t="s">
        <v>13483</v>
      </c>
      <c r="E7758" s="94" t="s">
        <v>15509</v>
      </c>
      <c r="F7758" s="95" t="s">
        <v>15510</v>
      </c>
      <c r="G7758" s="89" t="s">
        <v>51</v>
      </c>
      <c r="H7758" s="89" t="s">
        <v>15979</v>
      </c>
      <c r="I7758" s="96">
        <v>1</v>
      </c>
      <c r="J7758" s="97">
        <v>500029</v>
      </c>
      <c r="K7758" s="98">
        <f t="shared" si="4071"/>
        <v>672986.54</v>
      </c>
      <c r="L7758" s="99">
        <f t="shared" si="4072"/>
        <v>1.0815399999999999</v>
      </c>
      <c r="M7758" s="100">
        <f t="shared" si="4073"/>
        <v>1.0590999999999999</v>
      </c>
      <c r="N7758" s="101">
        <f t="shared" si="4074"/>
        <v>0.97811300000000001</v>
      </c>
      <c r="O7758" s="100">
        <f t="shared" si="4075"/>
        <v>1</v>
      </c>
      <c r="P7758" s="98">
        <f t="shared" si="4076"/>
        <v>754006.28</v>
      </c>
      <c r="Q7758" s="97">
        <f t="shared" si="4077"/>
        <v>560226.67000000004</v>
      </c>
      <c r="R7758" s="97"/>
      <c r="S7758" s="97"/>
    </row>
    <row r="7759" spans="1:19" x14ac:dyDescent="0.25">
      <c r="A7759" s="89" t="s">
        <v>15980</v>
      </c>
      <c r="B7759" s="89" t="s">
        <v>15427</v>
      </c>
      <c r="C7759" s="89"/>
      <c r="D7759" s="89" t="s">
        <v>13488</v>
      </c>
      <c r="E7759" s="94" t="s">
        <v>586</v>
      </c>
      <c r="F7759" s="95" t="s">
        <v>587</v>
      </c>
      <c r="G7759" s="89" t="s">
        <v>81</v>
      </c>
      <c r="H7759" s="89" t="s">
        <v>15981</v>
      </c>
      <c r="I7759" s="96">
        <v>1</v>
      </c>
      <c r="J7759" s="97">
        <v>479142</v>
      </c>
      <c r="K7759" s="98">
        <f t="shared" si="4071"/>
        <v>6353.83</v>
      </c>
      <c r="L7759" s="99">
        <f t="shared" si="4072"/>
        <v>1.0815399999999999</v>
      </c>
      <c r="M7759" s="100">
        <f t="shared" si="4073"/>
        <v>1.0590999999999999</v>
      </c>
      <c r="N7759" s="101">
        <f t="shared" si="4074"/>
        <v>0.97811300000000001</v>
      </c>
      <c r="O7759" s="100">
        <f t="shared" si="4075"/>
        <v>1</v>
      </c>
      <c r="P7759" s="98">
        <f t="shared" si="4076"/>
        <v>7118.76</v>
      </c>
      <c r="Q7759" s="97">
        <f t="shared" si="4077"/>
        <v>536825.68999999994</v>
      </c>
      <c r="R7759" s="97"/>
      <c r="S7759" s="97"/>
    </row>
    <row r="7760" spans="1:19" ht="22.5" x14ac:dyDescent="0.25">
      <c r="A7760" s="89" t="s">
        <v>15982</v>
      </c>
      <c r="B7760" s="89" t="s">
        <v>15427</v>
      </c>
      <c r="C7760" s="89"/>
      <c r="D7760" s="89" t="s">
        <v>13491</v>
      </c>
      <c r="E7760" s="94" t="s">
        <v>734</v>
      </c>
      <c r="F7760" s="95" t="s">
        <v>735</v>
      </c>
      <c r="G7760" s="89" t="s">
        <v>502</v>
      </c>
      <c r="H7760" s="89" t="s">
        <v>15983</v>
      </c>
      <c r="I7760" s="96">
        <v>1</v>
      </c>
      <c r="J7760" s="97">
        <v>11208</v>
      </c>
      <c r="K7760" s="98">
        <f t="shared" si="4071"/>
        <v>41041.410000000003</v>
      </c>
      <c r="L7760" s="99">
        <f t="shared" si="4072"/>
        <v>1.0815399999999999</v>
      </c>
      <c r="M7760" s="100">
        <f t="shared" si="4073"/>
        <v>1.0590999999999999</v>
      </c>
      <c r="N7760" s="101">
        <f t="shared" si="4074"/>
        <v>0.97811300000000001</v>
      </c>
      <c r="O7760" s="100">
        <f t="shared" si="4075"/>
        <v>1</v>
      </c>
      <c r="P7760" s="98">
        <f t="shared" si="4076"/>
        <v>45982.32</v>
      </c>
      <c r="Q7760" s="97">
        <f t="shared" si="4077"/>
        <v>12557.31</v>
      </c>
      <c r="R7760" s="97"/>
      <c r="S7760" s="97"/>
    </row>
    <row r="7761" spans="1:19" ht="22.5" x14ac:dyDescent="0.25">
      <c r="A7761" s="89" t="s">
        <v>15984</v>
      </c>
      <c r="B7761" s="89" t="s">
        <v>15427</v>
      </c>
      <c r="C7761" s="89"/>
      <c r="D7761" s="89" t="s">
        <v>13493</v>
      </c>
      <c r="E7761" s="94" t="s">
        <v>734</v>
      </c>
      <c r="F7761" s="95" t="s">
        <v>4010</v>
      </c>
      <c r="G7761" s="89" t="s">
        <v>502</v>
      </c>
      <c r="H7761" s="89" t="s">
        <v>15985</v>
      </c>
      <c r="I7761" s="96">
        <v>1</v>
      </c>
      <c r="J7761" s="97">
        <v>163847</v>
      </c>
      <c r="K7761" s="98">
        <f t="shared" si="4071"/>
        <v>41040.959999999999</v>
      </c>
      <c r="L7761" s="99">
        <f t="shared" si="4072"/>
        <v>1.0815399999999999</v>
      </c>
      <c r="M7761" s="100">
        <f t="shared" si="4073"/>
        <v>1.0590999999999999</v>
      </c>
      <c r="N7761" s="101">
        <f t="shared" si="4074"/>
        <v>0.97811300000000001</v>
      </c>
      <c r="O7761" s="100">
        <f t="shared" si="4075"/>
        <v>1</v>
      </c>
      <c r="P7761" s="98">
        <f t="shared" si="4076"/>
        <v>45981.81</v>
      </c>
      <c r="Q7761" s="97">
        <f t="shared" si="4077"/>
        <v>183572.26</v>
      </c>
      <c r="R7761" s="97"/>
      <c r="S7761" s="97"/>
    </row>
    <row r="7762" spans="1:19" ht="22.5" x14ac:dyDescent="0.25">
      <c r="A7762" s="89" t="s">
        <v>15986</v>
      </c>
      <c r="B7762" s="89" t="s">
        <v>15427</v>
      </c>
      <c r="C7762" s="89"/>
      <c r="D7762" s="89" t="s">
        <v>13496</v>
      </c>
      <c r="E7762" s="94" t="s">
        <v>3069</v>
      </c>
      <c r="F7762" s="95" t="s">
        <v>15641</v>
      </c>
      <c r="G7762" s="89" t="s">
        <v>502</v>
      </c>
      <c r="H7762" s="89" t="s">
        <v>15987</v>
      </c>
      <c r="I7762" s="96">
        <v>1</v>
      </c>
      <c r="J7762" s="97">
        <v>246835</v>
      </c>
      <c r="K7762" s="98">
        <f t="shared" si="4071"/>
        <v>41040.870000000003</v>
      </c>
      <c r="L7762" s="99">
        <f t="shared" si="4072"/>
        <v>1.0815399999999999</v>
      </c>
      <c r="M7762" s="100">
        <f t="shared" si="4073"/>
        <v>1.0590999999999999</v>
      </c>
      <c r="N7762" s="101">
        <f t="shared" si="4074"/>
        <v>0.97811300000000001</v>
      </c>
      <c r="O7762" s="100">
        <f t="shared" si="4075"/>
        <v>1</v>
      </c>
      <c r="P7762" s="98">
        <f t="shared" si="4076"/>
        <v>45981.71</v>
      </c>
      <c r="Q7762" s="97">
        <f t="shared" si="4077"/>
        <v>276551.02</v>
      </c>
      <c r="R7762" s="97"/>
      <c r="S7762" s="97"/>
    </row>
    <row r="7763" spans="1:19" x14ac:dyDescent="0.25">
      <c r="A7763" s="89" t="s">
        <v>15988</v>
      </c>
      <c r="B7763" s="89" t="s">
        <v>15427</v>
      </c>
      <c r="C7763" s="89"/>
      <c r="D7763" s="89" t="s">
        <v>13498</v>
      </c>
      <c r="E7763" s="94" t="s">
        <v>781</v>
      </c>
      <c r="F7763" s="95" t="s">
        <v>5166</v>
      </c>
      <c r="G7763" s="89" t="s">
        <v>502</v>
      </c>
      <c r="H7763" s="89" t="s">
        <v>15989</v>
      </c>
      <c r="I7763" s="96">
        <v>1</v>
      </c>
      <c r="J7763" s="97">
        <v>5779</v>
      </c>
      <c r="K7763" s="98">
        <f t="shared" si="4071"/>
        <v>44246.23</v>
      </c>
      <c r="L7763" s="99">
        <f t="shared" si="4072"/>
        <v>1.0815399999999999</v>
      </c>
      <c r="M7763" s="100">
        <f t="shared" si="4073"/>
        <v>1.0590999999999999</v>
      </c>
      <c r="N7763" s="101">
        <f t="shared" si="4074"/>
        <v>0.97811300000000001</v>
      </c>
      <c r="O7763" s="100">
        <f t="shared" si="4075"/>
        <v>1</v>
      </c>
      <c r="P7763" s="98">
        <f t="shared" si="4076"/>
        <v>49572.959999999999</v>
      </c>
      <c r="Q7763" s="97">
        <f t="shared" si="4077"/>
        <v>6474.72</v>
      </c>
      <c r="R7763" s="97"/>
      <c r="S7763" s="97"/>
    </row>
    <row r="7764" spans="1:19" ht="22.5" x14ac:dyDescent="0.25">
      <c r="A7764" s="89" t="s">
        <v>15990</v>
      </c>
      <c r="B7764" s="89" t="s">
        <v>15427</v>
      </c>
      <c r="C7764" s="89"/>
      <c r="D7764" s="89" t="s">
        <v>13500</v>
      </c>
      <c r="E7764" s="94" t="s">
        <v>742</v>
      </c>
      <c r="F7764" s="95" t="s">
        <v>15460</v>
      </c>
      <c r="G7764" s="89" t="s">
        <v>502</v>
      </c>
      <c r="H7764" s="89" t="s">
        <v>15991</v>
      </c>
      <c r="I7764" s="96">
        <v>1</v>
      </c>
      <c r="J7764" s="97">
        <v>7031</v>
      </c>
      <c r="K7764" s="98">
        <f t="shared" si="4071"/>
        <v>41097.730000000003</v>
      </c>
      <c r="L7764" s="99">
        <f t="shared" si="4072"/>
        <v>1.0815399999999999</v>
      </c>
      <c r="M7764" s="100">
        <f t="shared" si="4073"/>
        <v>1.0590999999999999</v>
      </c>
      <c r="N7764" s="101">
        <f t="shared" si="4074"/>
        <v>0.97811300000000001</v>
      </c>
      <c r="O7764" s="100">
        <f t="shared" si="4075"/>
        <v>1</v>
      </c>
      <c r="P7764" s="98">
        <f t="shared" si="4076"/>
        <v>46045.42</v>
      </c>
      <c r="Q7764" s="97">
        <f t="shared" si="4077"/>
        <v>7877.45</v>
      </c>
      <c r="R7764" s="97"/>
      <c r="S7764" s="97"/>
    </row>
    <row r="7765" spans="1:19" x14ac:dyDescent="0.25">
      <c r="A7765" s="89"/>
      <c r="B7765" s="90"/>
      <c r="C7765" s="90"/>
      <c r="D7765" s="91"/>
      <c r="E7765" s="92"/>
      <c r="F7765" s="92" t="s">
        <v>15965</v>
      </c>
      <c r="G7765" s="91"/>
      <c r="H7765" s="91"/>
      <c r="I7765" s="93">
        <v>1</v>
      </c>
      <c r="J7765" s="91"/>
      <c r="K7765" s="98"/>
      <c r="L7765" s="99"/>
      <c r="M7765" s="100"/>
      <c r="N7765" s="101"/>
      <c r="O7765" s="100"/>
      <c r="P7765" s="98"/>
      <c r="Q7765" s="91"/>
      <c r="R7765" s="91"/>
      <c r="S7765" s="91"/>
    </row>
    <row r="7766" spans="1:19" x14ac:dyDescent="0.25">
      <c r="A7766" s="89" t="s">
        <v>15992</v>
      </c>
      <c r="B7766" s="89" t="s">
        <v>15427</v>
      </c>
      <c r="C7766" s="89"/>
      <c r="D7766" s="89" t="s">
        <v>13502</v>
      </c>
      <c r="E7766" s="94" t="s">
        <v>6576</v>
      </c>
      <c r="F7766" s="95" t="s">
        <v>6577</v>
      </c>
      <c r="G7766" s="89" t="s">
        <v>110</v>
      </c>
      <c r="H7766" s="89" t="s">
        <v>15993</v>
      </c>
      <c r="I7766" s="96">
        <v>1</v>
      </c>
      <c r="J7766" s="97">
        <v>43066</v>
      </c>
      <c r="K7766" s="98">
        <f>J7766/H7766</f>
        <v>65749.62</v>
      </c>
      <c r="L7766" s="99">
        <f>$L$8</f>
        <v>1.0815399999999999</v>
      </c>
      <c r="M7766" s="100">
        <f>$M$8</f>
        <v>1.0590999999999999</v>
      </c>
      <c r="N7766" s="101">
        <f>$N$8</f>
        <v>0.97811300000000001</v>
      </c>
      <c r="O7766" s="100">
        <f>$O$8</f>
        <v>1</v>
      </c>
      <c r="P7766" s="98">
        <f>K7766*L7766*M7766*N7766*O7766</f>
        <v>73665.11</v>
      </c>
      <c r="Q7766" s="97">
        <f>H7766*P7766</f>
        <v>48250.65</v>
      </c>
      <c r="R7766" s="97"/>
      <c r="S7766" s="97"/>
    </row>
    <row r="7767" spans="1:19" ht="22.5" x14ac:dyDescent="0.25">
      <c r="A7767" s="89" t="s">
        <v>15994</v>
      </c>
      <c r="B7767" s="89" t="s">
        <v>15427</v>
      </c>
      <c r="C7767" s="89"/>
      <c r="D7767" s="89" t="s">
        <v>13504</v>
      </c>
      <c r="E7767" s="94" t="s">
        <v>15466</v>
      </c>
      <c r="F7767" s="95" t="s">
        <v>15467</v>
      </c>
      <c r="G7767" s="89" t="s">
        <v>110</v>
      </c>
      <c r="H7767" s="89" t="s">
        <v>15993</v>
      </c>
      <c r="I7767" s="96">
        <v>1</v>
      </c>
      <c r="J7767" s="97">
        <v>5431</v>
      </c>
      <c r="K7767" s="98">
        <f>J7767/H7767</f>
        <v>8291.6</v>
      </c>
      <c r="L7767" s="99">
        <f>$L$8</f>
        <v>1.0815399999999999</v>
      </c>
      <c r="M7767" s="100">
        <f>$M$8</f>
        <v>1.0590999999999999</v>
      </c>
      <c r="N7767" s="101">
        <f>$N$8</f>
        <v>0.97811300000000001</v>
      </c>
      <c r="O7767" s="100">
        <f>$O$8</f>
        <v>1</v>
      </c>
      <c r="P7767" s="98">
        <f>K7767*L7767*M7767*N7767*O7767</f>
        <v>9289.81</v>
      </c>
      <c r="Q7767" s="97">
        <f>H7767*P7767</f>
        <v>6084.83</v>
      </c>
      <c r="R7767" s="97"/>
      <c r="S7767" s="97"/>
    </row>
    <row r="7768" spans="1:19" x14ac:dyDescent="0.25">
      <c r="A7768" s="89" t="s">
        <v>15995</v>
      </c>
      <c r="B7768" s="89" t="s">
        <v>15427</v>
      </c>
      <c r="C7768" s="89"/>
      <c r="D7768" s="89" t="s">
        <v>13506</v>
      </c>
      <c r="E7768" s="94" t="s">
        <v>15469</v>
      </c>
      <c r="F7768" s="95" t="s">
        <v>15470</v>
      </c>
      <c r="G7768" s="89" t="s">
        <v>518</v>
      </c>
      <c r="H7768" s="89" t="s">
        <v>15996</v>
      </c>
      <c r="I7768" s="96">
        <v>1</v>
      </c>
      <c r="J7768" s="97">
        <v>3281</v>
      </c>
      <c r="K7768" s="98">
        <f>J7768/H7768</f>
        <v>131.82</v>
      </c>
      <c r="L7768" s="99">
        <f>$L$8</f>
        <v>1.0815399999999999</v>
      </c>
      <c r="M7768" s="100">
        <f>$M$8</f>
        <v>1.0590999999999999</v>
      </c>
      <c r="N7768" s="101">
        <f>$N$8</f>
        <v>0.97811300000000001</v>
      </c>
      <c r="O7768" s="100">
        <f>$O$8</f>
        <v>1</v>
      </c>
      <c r="P7768" s="98">
        <f>K7768*L7768*M7768*N7768*O7768</f>
        <v>147.69</v>
      </c>
      <c r="Q7768" s="97">
        <f>H7768*P7768</f>
        <v>3676</v>
      </c>
      <c r="R7768" s="97"/>
      <c r="S7768" s="97"/>
    </row>
    <row r="7769" spans="1:19" x14ac:dyDescent="0.25">
      <c r="A7769" s="89" t="s">
        <v>15997</v>
      </c>
      <c r="B7769" s="89" t="s">
        <v>15427</v>
      </c>
      <c r="C7769" s="89"/>
      <c r="D7769" s="89" t="s">
        <v>13509</v>
      </c>
      <c r="E7769" s="94" t="s">
        <v>8294</v>
      </c>
      <c r="F7769" s="95" t="s">
        <v>8295</v>
      </c>
      <c r="G7769" s="89" t="s">
        <v>518</v>
      </c>
      <c r="H7769" s="89" t="s">
        <v>15998</v>
      </c>
      <c r="I7769" s="96">
        <v>1</v>
      </c>
      <c r="J7769" s="97">
        <v>1475</v>
      </c>
      <c r="K7769" s="98">
        <f>J7769/H7769</f>
        <v>173.33</v>
      </c>
      <c r="L7769" s="99">
        <f>$L$8</f>
        <v>1.0815399999999999</v>
      </c>
      <c r="M7769" s="100">
        <f>$M$8</f>
        <v>1.0590999999999999</v>
      </c>
      <c r="N7769" s="101">
        <f>$N$8</f>
        <v>0.97811300000000001</v>
      </c>
      <c r="O7769" s="100">
        <f>$O$8</f>
        <v>1</v>
      </c>
      <c r="P7769" s="98">
        <f>K7769*L7769*M7769*N7769*O7769</f>
        <v>194.2</v>
      </c>
      <c r="Q7769" s="97">
        <f>H7769*P7769</f>
        <v>1652.64</v>
      </c>
      <c r="R7769" s="97"/>
      <c r="S7769" s="97"/>
    </row>
    <row r="7770" spans="1:19" ht="22.5" x14ac:dyDescent="0.25">
      <c r="A7770" s="89" t="s">
        <v>15999</v>
      </c>
      <c r="B7770" s="89" t="s">
        <v>15427</v>
      </c>
      <c r="C7770" s="89"/>
      <c r="D7770" s="89" t="s">
        <v>13512</v>
      </c>
      <c r="E7770" s="94" t="s">
        <v>15350</v>
      </c>
      <c r="F7770" s="95" t="s">
        <v>15351</v>
      </c>
      <c r="G7770" s="89" t="s">
        <v>110</v>
      </c>
      <c r="H7770" s="89" t="s">
        <v>16000</v>
      </c>
      <c r="I7770" s="96">
        <v>1</v>
      </c>
      <c r="J7770" s="97">
        <v>19193</v>
      </c>
      <c r="K7770" s="98">
        <f>J7770/H7770</f>
        <v>136653.60999999999</v>
      </c>
      <c r="L7770" s="99">
        <f>$L$8</f>
        <v>1.0815399999999999</v>
      </c>
      <c r="M7770" s="100">
        <f>$M$8</f>
        <v>1.0590999999999999</v>
      </c>
      <c r="N7770" s="101">
        <f>$N$8</f>
        <v>0.97811300000000001</v>
      </c>
      <c r="O7770" s="100">
        <f>$O$8</f>
        <v>1</v>
      </c>
      <c r="P7770" s="98">
        <f>K7770*L7770*M7770*N7770*O7770</f>
        <v>153105.10999999999</v>
      </c>
      <c r="Q7770" s="97">
        <f>H7770*P7770</f>
        <v>21503.61</v>
      </c>
      <c r="R7770" s="97"/>
      <c r="S7770" s="97"/>
    </row>
    <row r="7771" spans="1:19" x14ac:dyDescent="0.25">
      <c r="A7771" s="89"/>
      <c r="B7771" s="90"/>
      <c r="C7771" s="90"/>
      <c r="D7771" s="91"/>
      <c r="E7771" s="92"/>
      <c r="F7771" s="92" t="s">
        <v>16001</v>
      </c>
      <c r="G7771" s="91"/>
      <c r="H7771" s="91"/>
      <c r="I7771" s="93">
        <v>1</v>
      </c>
      <c r="J7771" s="91"/>
      <c r="K7771" s="98"/>
      <c r="L7771" s="99"/>
      <c r="M7771" s="100"/>
      <c r="N7771" s="101"/>
      <c r="O7771" s="100"/>
      <c r="P7771" s="98"/>
      <c r="Q7771" s="91"/>
      <c r="R7771" s="91"/>
      <c r="S7771" s="91"/>
    </row>
    <row r="7772" spans="1:19" x14ac:dyDescent="0.25">
      <c r="A7772" s="89" t="s">
        <v>16002</v>
      </c>
      <c r="B7772" s="89" t="s">
        <v>15427</v>
      </c>
      <c r="C7772" s="89"/>
      <c r="D7772" s="89" t="s">
        <v>13514</v>
      </c>
      <c r="E7772" s="94" t="s">
        <v>570</v>
      </c>
      <c r="F7772" s="95" t="s">
        <v>571</v>
      </c>
      <c r="G7772" s="89" t="s">
        <v>51</v>
      </c>
      <c r="H7772" s="89" t="s">
        <v>13563</v>
      </c>
      <c r="I7772" s="96">
        <v>1</v>
      </c>
      <c r="J7772" s="97">
        <v>5974</v>
      </c>
      <c r="K7772" s="98">
        <f t="shared" ref="K7772:K7780" si="4078">J7772/H7772</f>
        <v>157210.53</v>
      </c>
      <c r="L7772" s="99">
        <f t="shared" ref="L7772:L7780" si="4079">$L$8</f>
        <v>1.0815399999999999</v>
      </c>
      <c r="M7772" s="100">
        <f t="shared" ref="M7772:M7780" si="4080">$M$8</f>
        <v>1.0590999999999999</v>
      </c>
      <c r="N7772" s="101">
        <f t="shared" ref="N7772:N7780" si="4081">$N$8</f>
        <v>0.97811300000000001</v>
      </c>
      <c r="O7772" s="100">
        <f t="shared" ref="O7772:O7780" si="4082">$O$8</f>
        <v>1</v>
      </c>
      <c r="P7772" s="98">
        <f t="shared" ref="P7772:P7780" si="4083">K7772*L7772*M7772*N7772*O7772</f>
        <v>176136.85</v>
      </c>
      <c r="Q7772" s="97">
        <f t="shared" ref="Q7772:Q7780" si="4084">H7772*P7772</f>
        <v>6693.2</v>
      </c>
      <c r="R7772" s="97"/>
      <c r="S7772" s="97"/>
    </row>
    <row r="7773" spans="1:19" x14ac:dyDescent="0.25">
      <c r="A7773" s="89" t="s">
        <v>16003</v>
      </c>
      <c r="B7773" s="89" t="s">
        <v>15427</v>
      </c>
      <c r="C7773" s="89"/>
      <c r="D7773" s="89" t="s">
        <v>13519</v>
      </c>
      <c r="E7773" s="94" t="s">
        <v>574</v>
      </c>
      <c r="F7773" s="95" t="s">
        <v>575</v>
      </c>
      <c r="G7773" s="89" t="s">
        <v>81</v>
      </c>
      <c r="H7773" s="89" t="s">
        <v>15583</v>
      </c>
      <c r="I7773" s="96">
        <v>1</v>
      </c>
      <c r="J7773" s="97">
        <v>18258</v>
      </c>
      <c r="K7773" s="98">
        <f t="shared" si="4078"/>
        <v>4710.53</v>
      </c>
      <c r="L7773" s="99">
        <f t="shared" si="4079"/>
        <v>1.0815399999999999</v>
      </c>
      <c r="M7773" s="100">
        <f t="shared" si="4080"/>
        <v>1.0590999999999999</v>
      </c>
      <c r="N7773" s="101">
        <f t="shared" si="4081"/>
        <v>0.97811300000000001</v>
      </c>
      <c r="O7773" s="100">
        <f t="shared" si="4082"/>
        <v>1</v>
      </c>
      <c r="P7773" s="98">
        <f t="shared" si="4083"/>
        <v>5277.62</v>
      </c>
      <c r="Q7773" s="97">
        <f t="shared" si="4084"/>
        <v>20456.060000000001</v>
      </c>
      <c r="R7773" s="97"/>
      <c r="S7773" s="97"/>
    </row>
    <row r="7774" spans="1:19" ht="22.5" x14ac:dyDescent="0.25">
      <c r="A7774" s="89" t="s">
        <v>16004</v>
      </c>
      <c r="B7774" s="89" t="s">
        <v>15427</v>
      </c>
      <c r="C7774" s="89"/>
      <c r="D7774" s="89" t="s">
        <v>13522</v>
      </c>
      <c r="E7774" s="94" t="s">
        <v>15509</v>
      </c>
      <c r="F7774" s="95" t="s">
        <v>15510</v>
      </c>
      <c r="G7774" s="89" t="s">
        <v>51</v>
      </c>
      <c r="H7774" s="89" t="s">
        <v>16005</v>
      </c>
      <c r="I7774" s="96">
        <v>1</v>
      </c>
      <c r="J7774" s="97">
        <v>469072</v>
      </c>
      <c r="K7774" s="98">
        <f t="shared" si="4078"/>
        <v>672987.09</v>
      </c>
      <c r="L7774" s="99">
        <f t="shared" si="4079"/>
        <v>1.0815399999999999</v>
      </c>
      <c r="M7774" s="100">
        <f t="shared" si="4080"/>
        <v>1.0590999999999999</v>
      </c>
      <c r="N7774" s="101">
        <f t="shared" si="4081"/>
        <v>0.97811300000000001</v>
      </c>
      <c r="O7774" s="100">
        <f t="shared" si="4082"/>
        <v>1</v>
      </c>
      <c r="P7774" s="98">
        <f t="shared" si="4083"/>
        <v>754006.9</v>
      </c>
      <c r="Q7774" s="97">
        <f t="shared" si="4084"/>
        <v>525542.81000000006</v>
      </c>
      <c r="R7774" s="97"/>
      <c r="S7774" s="97"/>
    </row>
    <row r="7775" spans="1:19" x14ac:dyDescent="0.25">
      <c r="A7775" s="89" t="s">
        <v>16006</v>
      </c>
      <c r="B7775" s="89" t="s">
        <v>15427</v>
      </c>
      <c r="C7775" s="89"/>
      <c r="D7775" s="89" t="s">
        <v>13524</v>
      </c>
      <c r="E7775" s="94" t="s">
        <v>586</v>
      </c>
      <c r="F7775" s="95" t="s">
        <v>587</v>
      </c>
      <c r="G7775" s="89" t="s">
        <v>81</v>
      </c>
      <c r="H7775" s="89" t="s">
        <v>16007</v>
      </c>
      <c r="I7775" s="96">
        <v>1</v>
      </c>
      <c r="J7775" s="97">
        <v>449534</v>
      </c>
      <c r="K7775" s="98">
        <f t="shared" si="4078"/>
        <v>6353.84</v>
      </c>
      <c r="L7775" s="99">
        <f t="shared" si="4079"/>
        <v>1.0815399999999999</v>
      </c>
      <c r="M7775" s="100">
        <f t="shared" si="4080"/>
        <v>1.0590999999999999</v>
      </c>
      <c r="N7775" s="101">
        <f t="shared" si="4081"/>
        <v>0.97811300000000001</v>
      </c>
      <c r="O7775" s="100">
        <f t="shared" si="4082"/>
        <v>1</v>
      </c>
      <c r="P7775" s="98">
        <f t="shared" si="4083"/>
        <v>7118.77</v>
      </c>
      <c r="Q7775" s="97">
        <f t="shared" si="4084"/>
        <v>503652.98</v>
      </c>
      <c r="R7775" s="97"/>
      <c r="S7775" s="97"/>
    </row>
    <row r="7776" spans="1:19" ht="22.5" x14ac:dyDescent="0.25">
      <c r="A7776" s="89" t="s">
        <v>16008</v>
      </c>
      <c r="B7776" s="89" t="s">
        <v>15427</v>
      </c>
      <c r="C7776" s="89"/>
      <c r="D7776" s="89" t="s">
        <v>287</v>
      </c>
      <c r="E7776" s="94" t="s">
        <v>734</v>
      </c>
      <c r="F7776" s="95" t="s">
        <v>735</v>
      </c>
      <c r="G7776" s="89" t="s">
        <v>502</v>
      </c>
      <c r="H7776" s="89" t="s">
        <v>16009</v>
      </c>
      <c r="I7776" s="96">
        <v>1</v>
      </c>
      <c r="J7776" s="97">
        <v>10419</v>
      </c>
      <c r="K7776" s="98">
        <f t="shared" si="4078"/>
        <v>41042.31</v>
      </c>
      <c r="L7776" s="99">
        <f t="shared" si="4079"/>
        <v>1.0815399999999999</v>
      </c>
      <c r="M7776" s="100">
        <f t="shared" si="4080"/>
        <v>1.0590999999999999</v>
      </c>
      <c r="N7776" s="101">
        <f t="shared" si="4081"/>
        <v>0.97811300000000001</v>
      </c>
      <c r="O7776" s="100">
        <f t="shared" si="4082"/>
        <v>1</v>
      </c>
      <c r="P7776" s="98">
        <f t="shared" si="4083"/>
        <v>45983.33</v>
      </c>
      <c r="Q7776" s="97">
        <f t="shared" si="4084"/>
        <v>11673.33</v>
      </c>
      <c r="R7776" s="97"/>
      <c r="S7776" s="97"/>
    </row>
    <row r="7777" spans="1:19" ht="22.5" x14ac:dyDescent="0.25">
      <c r="A7777" s="89" t="s">
        <v>16010</v>
      </c>
      <c r="B7777" s="89" t="s">
        <v>15427</v>
      </c>
      <c r="C7777" s="89"/>
      <c r="D7777" s="89" t="s">
        <v>13528</v>
      </c>
      <c r="E7777" s="94" t="s">
        <v>734</v>
      </c>
      <c r="F7777" s="95" t="s">
        <v>4010</v>
      </c>
      <c r="G7777" s="89" t="s">
        <v>502</v>
      </c>
      <c r="H7777" s="89" t="s">
        <v>16011</v>
      </c>
      <c r="I7777" s="96">
        <v>1</v>
      </c>
      <c r="J7777" s="97">
        <v>153889</v>
      </c>
      <c r="K7777" s="98">
        <f t="shared" si="4078"/>
        <v>41040.9</v>
      </c>
      <c r="L7777" s="99">
        <f t="shared" si="4079"/>
        <v>1.0815399999999999</v>
      </c>
      <c r="M7777" s="100">
        <f t="shared" si="4080"/>
        <v>1.0590999999999999</v>
      </c>
      <c r="N7777" s="101">
        <f t="shared" si="4081"/>
        <v>0.97811300000000001</v>
      </c>
      <c r="O7777" s="100">
        <f t="shared" si="4082"/>
        <v>1</v>
      </c>
      <c r="P7777" s="98">
        <f t="shared" si="4083"/>
        <v>45981.75</v>
      </c>
      <c r="Q7777" s="97">
        <f t="shared" si="4084"/>
        <v>172415.47</v>
      </c>
      <c r="R7777" s="97"/>
      <c r="S7777" s="97"/>
    </row>
    <row r="7778" spans="1:19" ht="22.5" x14ac:dyDescent="0.25">
      <c r="A7778" s="89" t="s">
        <v>16012</v>
      </c>
      <c r="B7778" s="89" t="s">
        <v>15427</v>
      </c>
      <c r="C7778" s="89"/>
      <c r="D7778" s="89" t="s">
        <v>13530</v>
      </c>
      <c r="E7778" s="94" t="s">
        <v>3069</v>
      </c>
      <c r="F7778" s="95" t="s">
        <v>15641</v>
      </c>
      <c r="G7778" s="89" t="s">
        <v>502</v>
      </c>
      <c r="H7778" s="89" t="s">
        <v>16013</v>
      </c>
      <c r="I7778" s="96">
        <v>1</v>
      </c>
      <c r="J7778" s="97">
        <v>231960</v>
      </c>
      <c r="K7778" s="98">
        <f t="shared" si="4078"/>
        <v>41040.85</v>
      </c>
      <c r="L7778" s="99">
        <f t="shared" si="4079"/>
        <v>1.0815399999999999</v>
      </c>
      <c r="M7778" s="100">
        <f t="shared" si="4080"/>
        <v>1.0590999999999999</v>
      </c>
      <c r="N7778" s="101">
        <f t="shared" si="4081"/>
        <v>0.97811300000000001</v>
      </c>
      <c r="O7778" s="100">
        <f t="shared" si="4082"/>
        <v>1</v>
      </c>
      <c r="P7778" s="98">
        <f t="shared" si="4083"/>
        <v>45981.69</v>
      </c>
      <c r="Q7778" s="97">
        <f t="shared" si="4084"/>
        <v>259885.29</v>
      </c>
      <c r="R7778" s="97"/>
      <c r="S7778" s="97"/>
    </row>
    <row r="7779" spans="1:19" x14ac:dyDescent="0.25">
      <c r="A7779" s="89" t="s">
        <v>16014</v>
      </c>
      <c r="B7779" s="89" t="s">
        <v>15427</v>
      </c>
      <c r="C7779" s="89"/>
      <c r="D7779" s="89" t="s">
        <v>13532</v>
      </c>
      <c r="E7779" s="94" t="s">
        <v>781</v>
      </c>
      <c r="F7779" s="95" t="s">
        <v>5166</v>
      </c>
      <c r="G7779" s="89" t="s">
        <v>502</v>
      </c>
      <c r="H7779" s="89" t="s">
        <v>16015</v>
      </c>
      <c r="I7779" s="96">
        <v>1</v>
      </c>
      <c r="J7779" s="97">
        <v>5373</v>
      </c>
      <c r="K7779" s="98">
        <f t="shared" si="4078"/>
        <v>44251.360000000001</v>
      </c>
      <c r="L7779" s="99">
        <f t="shared" si="4079"/>
        <v>1.0815399999999999</v>
      </c>
      <c r="M7779" s="100">
        <f t="shared" si="4080"/>
        <v>1.0590999999999999</v>
      </c>
      <c r="N7779" s="101">
        <f t="shared" si="4081"/>
        <v>0.97811300000000001</v>
      </c>
      <c r="O7779" s="100">
        <f t="shared" si="4082"/>
        <v>1</v>
      </c>
      <c r="P7779" s="98">
        <f t="shared" si="4083"/>
        <v>49578.71</v>
      </c>
      <c r="Q7779" s="97">
        <f t="shared" si="4084"/>
        <v>6019.85</v>
      </c>
      <c r="R7779" s="97"/>
      <c r="S7779" s="97"/>
    </row>
    <row r="7780" spans="1:19" ht="22.5" x14ac:dyDescent="0.25">
      <c r="A7780" s="89" t="s">
        <v>16016</v>
      </c>
      <c r="B7780" s="89" t="s">
        <v>15427</v>
      </c>
      <c r="C7780" s="89"/>
      <c r="D7780" s="89" t="s">
        <v>8922</v>
      </c>
      <c r="E7780" s="94" t="s">
        <v>742</v>
      </c>
      <c r="F7780" s="95" t="s">
        <v>15460</v>
      </c>
      <c r="G7780" s="89" t="s">
        <v>502</v>
      </c>
      <c r="H7780" s="89" t="s">
        <v>16017</v>
      </c>
      <c r="I7780" s="96">
        <v>1</v>
      </c>
      <c r="J7780" s="97">
        <v>6573</v>
      </c>
      <c r="K7780" s="98">
        <f t="shared" si="4078"/>
        <v>41099.230000000003</v>
      </c>
      <c r="L7780" s="99">
        <f t="shared" si="4079"/>
        <v>1.0815399999999999</v>
      </c>
      <c r="M7780" s="100">
        <f t="shared" si="4080"/>
        <v>1.0590999999999999</v>
      </c>
      <c r="N7780" s="101">
        <f t="shared" si="4081"/>
        <v>0.97811300000000001</v>
      </c>
      <c r="O7780" s="100">
        <f t="shared" si="4082"/>
        <v>1</v>
      </c>
      <c r="P7780" s="98">
        <f t="shared" si="4083"/>
        <v>46047.1</v>
      </c>
      <c r="Q7780" s="97">
        <f t="shared" si="4084"/>
        <v>7364.31</v>
      </c>
      <c r="R7780" s="97"/>
      <c r="S7780" s="97"/>
    </row>
    <row r="7781" spans="1:19" x14ac:dyDescent="0.25">
      <c r="A7781" s="89"/>
      <c r="B7781" s="90"/>
      <c r="C7781" s="90"/>
      <c r="D7781" s="91"/>
      <c r="E7781" s="92"/>
      <c r="F7781" s="92" t="s">
        <v>15965</v>
      </c>
      <c r="G7781" s="91"/>
      <c r="H7781" s="91"/>
      <c r="I7781" s="93">
        <v>1</v>
      </c>
      <c r="J7781" s="91"/>
      <c r="K7781" s="98"/>
      <c r="L7781" s="99"/>
      <c r="M7781" s="100"/>
      <c r="N7781" s="101"/>
      <c r="O7781" s="100"/>
      <c r="P7781" s="98"/>
      <c r="Q7781" s="91"/>
      <c r="R7781" s="91"/>
      <c r="S7781" s="91"/>
    </row>
    <row r="7782" spans="1:19" x14ac:dyDescent="0.25">
      <c r="A7782" s="89" t="s">
        <v>16018</v>
      </c>
      <c r="B7782" s="89" t="s">
        <v>15427</v>
      </c>
      <c r="C7782" s="89"/>
      <c r="D7782" s="89" t="s">
        <v>13535</v>
      </c>
      <c r="E7782" s="94" t="s">
        <v>6576</v>
      </c>
      <c r="F7782" s="95" t="s">
        <v>6577</v>
      </c>
      <c r="G7782" s="89" t="s">
        <v>110</v>
      </c>
      <c r="H7782" s="89" t="s">
        <v>16019</v>
      </c>
      <c r="I7782" s="96">
        <v>1</v>
      </c>
      <c r="J7782" s="97">
        <v>41094</v>
      </c>
      <c r="K7782" s="98">
        <f>J7782/H7782</f>
        <v>65750.399999999994</v>
      </c>
      <c r="L7782" s="99">
        <f>$L$8</f>
        <v>1.0815399999999999</v>
      </c>
      <c r="M7782" s="100">
        <f>$M$8</f>
        <v>1.0590999999999999</v>
      </c>
      <c r="N7782" s="101">
        <f>$N$8</f>
        <v>0.97811300000000001</v>
      </c>
      <c r="O7782" s="100">
        <f>$O$8</f>
        <v>1</v>
      </c>
      <c r="P7782" s="98">
        <f>K7782*L7782*M7782*N7782*O7782</f>
        <v>73665.98</v>
      </c>
      <c r="Q7782" s="97">
        <f>H7782*P7782</f>
        <v>46041.24</v>
      </c>
      <c r="R7782" s="97"/>
      <c r="S7782" s="97"/>
    </row>
    <row r="7783" spans="1:19" ht="22.5" x14ac:dyDescent="0.25">
      <c r="A7783" s="89" t="s">
        <v>16020</v>
      </c>
      <c r="B7783" s="89" t="s">
        <v>15427</v>
      </c>
      <c r="C7783" s="89"/>
      <c r="D7783" s="89" t="s">
        <v>13538</v>
      </c>
      <c r="E7783" s="94" t="s">
        <v>15466</v>
      </c>
      <c r="F7783" s="95" t="s">
        <v>15467</v>
      </c>
      <c r="G7783" s="89" t="s">
        <v>110</v>
      </c>
      <c r="H7783" s="89" t="s">
        <v>16019</v>
      </c>
      <c r="I7783" s="96">
        <v>1</v>
      </c>
      <c r="J7783" s="97">
        <v>5182</v>
      </c>
      <c r="K7783" s="98">
        <f>J7783/H7783</f>
        <v>8291.2000000000007</v>
      </c>
      <c r="L7783" s="99">
        <f>$L$8</f>
        <v>1.0815399999999999</v>
      </c>
      <c r="M7783" s="100">
        <f>$M$8</f>
        <v>1.0590999999999999</v>
      </c>
      <c r="N7783" s="101">
        <f>$N$8</f>
        <v>0.97811300000000001</v>
      </c>
      <c r="O7783" s="100">
        <f>$O$8</f>
        <v>1</v>
      </c>
      <c r="P7783" s="98">
        <f>K7783*L7783*M7783*N7783*O7783</f>
        <v>9289.36</v>
      </c>
      <c r="Q7783" s="97">
        <f>H7783*P7783</f>
        <v>5805.85</v>
      </c>
      <c r="R7783" s="97"/>
      <c r="S7783" s="97"/>
    </row>
    <row r="7784" spans="1:19" x14ac:dyDescent="0.25">
      <c r="A7784" s="89" t="s">
        <v>16021</v>
      </c>
      <c r="B7784" s="89" t="s">
        <v>15427</v>
      </c>
      <c r="C7784" s="89"/>
      <c r="D7784" s="89" t="s">
        <v>13541</v>
      </c>
      <c r="E7784" s="94" t="s">
        <v>15469</v>
      </c>
      <c r="F7784" s="95" t="s">
        <v>15470</v>
      </c>
      <c r="G7784" s="89" t="s">
        <v>518</v>
      </c>
      <c r="H7784" s="89" t="s">
        <v>16022</v>
      </c>
      <c r="I7784" s="96">
        <v>1</v>
      </c>
      <c r="J7784" s="97">
        <v>3131</v>
      </c>
      <c r="K7784" s="98">
        <f>J7784/H7784</f>
        <v>131.83000000000001</v>
      </c>
      <c r="L7784" s="99">
        <f>$L$8</f>
        <v>1.0815399999999999</v>
      </c>
      <c r="M7784" s="100">
        <f>$M$8</f>
        <v>1.0590999999999999</v>
      </c>
      <c r="N7784" s="101">
        <f>$N$8</f>
        <v>0.97811300000000001</v>
      </c>
      <c r="O7784" s="100">
        <f>$O$8</f>
        <v>1</v>
      </c>
      <c r="P7784" s="98">
        <f>K7784*L7784*M7784*N7784*O7784</f>
        <v>147.69999999999999</v>
      </c>
      <c r="Q7784" s="97">
        <f>H7784*P7784</f>
        <v>3507.88</v>
      </c>
      <c r="R7784" s="97"/>
      <c r="S7784" s="97"/>
    </row>
    <row r="7785" spans="1:19" x14ac:dyDescent="0.25">
      <c r="A7785" s="89" t="s">
        <v>16023</v>
      </c>
      <c r="B7785" s="89" t="s">
        <v>15427</v>
      </c>
      <c r="C7785" s="89"/>
      <c r="D7785" s="89" t="s">
        <v>13543</v>
      </c>
      <c r="E7785" s="94" t="s">
        <v>8294</v>
      </c>
      <c r="F7785" s="95" t="s">
        <v>8295</v>
      </c>
      <c r="G7785" s="89" t="s">
        <v>518</v>
      </c>
      <c r="H7785" s="89" t="s">
        <v>14349</v>
      </c>
      <c r="I7785" s="96">
        <v>1</v>
      </c>
      <c r="J7785" s="97">
        <v>1407</v>
      </c>
      <c r="K7785" s="98">
        <f>J7785/H7785</f>
        <v>173.28</v>
      </c>
      <c r="L7785" s="99">
        <f>$L$8</f>
        <v>1.0815399999999999</v>
      </c>
      <c r="M7785" s="100">
        <f>$M$8</f>
        <v>1.0590999999999999</v>
      </c>
      <c r="N7785" s="101">
        <f>$N$8</f>
        <v>0.97811300000000001</v>
      </c>
      <c r="O7785" s="100">
        <f>$O$8</f>
        <v>1</v>
      </c>
      <c r="P7785" s="98">
        <f>K7785*L7785*M7785*N7785*O7785</f>
        <v>194.14</v>
      </c>
      <c r="Q7785" s="97">
        <f>H7785*P7785</f>
        <v>1576.42</v>
      </c>
      <c r="R7785" s="97"/>
      <c r="S7785" s="97"/>
    </row>
    <row r="7786" spans="1:19" ht="22.5" x14ac:dyDescent="0.25">
      <c r="A7786" s="89" t="s">
        <v>16024</v>
      </c>
      <c r="B7786" s="89" t="s">
        <v>15427</v>
      </c>
      <c r="C7786" s="89"/>
      <c r="D7786" s="89" t="s">
        <v>13550</v>
      </c>
      <c r="E7786" s="94" t="s">
        <v>15350</v>
      </c>
      <c r="F7786" s="95" t="s">
        <v>15351</v>
      </c>
      <c r="G7786" s="89" t="s">
        <v>110</v>
      </c>
      <c r="H7786" s="89" t="s">
        <v>16025</v>
      </c>
      <c r="I7786" s="96">
        <v>1</v>
      </c>
      <c r="J7786" s="97">
        <v>4133</v>
      </c>
      <c r="K7786" s="98">
        <f>J7786/H7786</f>
        <v>136628.1</v>
      </c>
      <c r="L7786" s="99">
        <f>$L$8</f>
        <v>1.0815399999999999</v>
      </c>
      <c r="M7786" s="100">
        <f>$M$8</f>
        <v>1.0590999999999999</v>
      </c>
      <c r="N7786" s="101">
        <f>$N$8</f>
        <v>0.97811300000000001</v>
      </c>
      <c r="O7786" s="100">
        <f>$O$8</f>
        <v>1</v>
      </c>
      <c r="P7786" s="98">
        <f>K7786*L7786*M7786*N7786*O7786</f>
        <v>153076.53</v>
      </c>
      <c r="Q7786" s="97">
        <f>H7786*P7786</f>
        <v>4630.57</v>
      </c>
      <c r="R7786" s="97"/>
      <c r="S7786" s="97"/>
    </row>
    <row r="7787" spans="1:19" x14ac:dyDescent="0.25">
      <c r="A7787" s="89"/>
      <c r="B7787" s="90"/>
      <c r="C7787" s="90"/>
      <c r="D7787" s="91"/>
      <c r="E7787" s="92"/>
      <c r="F7787" s="92" t="s">
        <v>16026</v>
      </c>
      <c r="G7787" s="91"/>
      <c r="H7787" s="91"/>
      <c r="I7787" s="93">
        <v>1</v>
      </c>
      <c r="J7787" s="91"/>
      <c r="K7787" s="98"/>
      <c r="L7787" s="99"/>
      <c r="M7787" s="100"/>
      <c r="N7787" s="101"/>
      <c r="O7787" s="100"/>
      <c r="P7787" s="98"/>
      <c r="Q7787" s="91"/>
      <c r="R7787" s="91"/>
      <c r="S7787" s="91"/>
    </row>
    <row r="7788" spans="1:19" x14ac:dyDescent="0.25">
      <c r="A7788" s="89" t="s">
        <v>16027</v>
      </c>
      <c r="B7788" s="89" t="s">
        <v>15427</v>
      </c>
      <c r="C7788" s="89"/>
      <c r="D7788" s="89" t="s">
        <v>13553</v>
      </c>
      <c r="E7788" s="94" t="s">
        <v>570</v>
      </c>
      <c r="F7788" s="95" t="s">
        <v>571</v>
      </c>
      <c r="G7788" s="89" t="s">
        <v>51</v>
      </c>
      <c r="H7788" s="89" t="s">
        <v>4420</v>
      </c>
      <c r="I7788" s="96">
        <v>1</v>
      </c>
      <c r="J7788" s="97">
        <v>1888</v>
      </c>
      <c r="K7788" s="98">
        <f t="shared" ref="K7788:K7796" si="4085">J7788/H7788</f>
        <v>157333.32999999999</v>
      </c>
      <c r="L7788" s="99">
        <f t="shared" ref="L7788:L7796" si="4086">$L$8</f>
        <v>1.0815399999999999</v>
      </c>
      <c r="M7788" s="100">
        <f t="shared" ref="M7788:M7796" si="4087">$M$8</f>
        <v>1.0590999999999999</v>
      </c>
      <c r="N7788" s="101">
        <f t="shared" ref="N7788:N7796" si="4088">$N$8</f>
        <v>0.97811300000000001</v>
      </c>
      <c r="O7788" s="100">
        <f t="shared" ref="O7788:O7796" si="4089">$O$8</f>
        <v>1</v>
      </c>
      <c r="P7788" s="98">
        <f t="shared" ref="P7788:P7796" si="4090">K7788*L7788*M7788*N7788*O7788</f>
        <v>176274.43</v>
      </c>
      <c r="Q7788" s="97">
        <f t="shared" ref="Q7788:Q7796" si="4091">H7788*P7788</f>
        <v>2115.29</v>
      </c>
      <c r="R7788" s="97"/>
      <c r="S7788" s="97"/>
    </row>
    <row r="7789" spans="1:19" x14ac:dyDescent="0.25">
      <c r="A7789" s="89" t="s">
        <v>16028</v>
      </c>
      <c r="B7789" s="89" t="s">
        <v>15427</v>
      </c>
      <c r="C7789" s="89"/>
      <c r="D7789" s="89" t="s">
        <v>13556</v>
      </c>
      <c r="E7789" s="94" t="s">
        <v>574</v>
      </c>
      <c r="F7789" s="95" t="s">
        <v>575</v>
      </c>
      <c r="G7789" s="89" t="s">
        <v>81</v>
      </c>
      <c r="H7789" s="89" t="s">
        <v>11007</v>
      </c>
      <c r="I7789" s="96">
        <v>1</v>
      </c>
      <c r="J7789" s="97">
        <v>5766</v>
      </c>
      <c r="K7789" s="98">
        <f t="shared" si="4085"/>
        <v>4710.78</v>
      </c>
      <c r="L7789" s="99">
        <f t="shared" si="4086"/>
        <v>1.0815399999999999</v>
      </c>
      <c r="M7789" s="100">
        <f t="shared" si="4087"/>
        <v>1.0590999999999999</v>
      </c>
      <c r="N7789" s="101">
        <f t="shared" si="4088"/>
        <v>0.97811300000000001</v>
      </c>
      <c r="O7789" s="100">
        <f t="shared" si="4089"/>
        <v>1</v>
      </c>
      <c r="P7789" s="98">
        <f t="shared" si="4090"/>
        <v>5277.9</v>
      </c>
      <c r="Q7789" s="97">
        <f t="shared" si="4091"/>
        <v>6460.15</v>
      </c>
      <c r="R7789" s="97"/>
      <c r="S7789" s="97"/>
    </row>
    <row r="7790" spans="1:19" ht="22.5" x14ac:dyDescent="0.25">
      <c r="A7790" s="89" t="s">
        <v>16029</v>
      </c>
      <c r="B7790" s="89" t="s">
        <v>15427</v>
      </c>
      <c r="C7790" s="89"/>
      <c r="D7790" s="89" t="s">
        <v>8910</v>
      </c>
      <c r="E7790" s="94" t="s">
        <v>15482</v>
      </c>
      <c r="F7790" s="95" t="s">
        <v>15483</v>
      </c>
      <c r="G7790" s="89" t="s">
        <v>51</v>
      </c>
      <c r="H7790" s="89" t="s">
        <v>296</v>
      </c>
      <c r="I7790" s="96">
        <v>1</v>
      </c>
      <c r="J7790" s="97">
        <v>158560</v>
      </c>
      <c r="K7790" s="98">
        <f t="shared" si="4085"/>
        <v>991000</v>
      </c>
      <c r="L7790" s="99">
        <f t="shared" si="4086"/>
        <v>1.0815399999999999</v>
      </c>
      <c r="M7790" s="100">
        <f t="shared" si="4087"/>
        <v>1.0590999999999999</v>
      </c>
      <c r="N7790" s="101">
        <f t="shared" si="4088"/>
        <v>0.97811300000000001</v>
      </c>
      <c r="O7790" s="100">
        <f t="shared" si="4089"/>
        <v>1</v>
      </c>
      <c r="P7790" s="98">
        <f t="shared" si="4090"/>
        <v>1110304.8600000001</v>
      </c>
      <c r="Q7790" s="97">
        <f t="shared" si="4091"/>
        <v>177648.78</v>
      </c>
      <c r="R7790" s="97"/>
      <c r="S7790" s="97"/>
    </row>
    <row r="7791" spans="1:19" x14ac:dyDescent="0.25">
      <c r="A7791" s="89" t="s">
        <v>16030</v>
      </c>
      <c r="B7791" s="89" t="s">
        <v>15427</v>
      </c>
      <c r="C7791" s="89"/>
      <c r="D7791" s="89" t="s">
        <v>13560</v>
      </c>
      <c r="E7791" s="94" t="s">
        <v>586</v>
      </c>
      <c r="F7791" s="95" t="s">
        <v>587</v>
      </c>
      <c r="G7791" s="89" t="s">
        <v>81</v>
      </c>
      <c r="H7791" s="89" t="s">
        <v>16031</v>
      </c>
      <c r="I7791" s="96">
        <v>1</v>
      </c>
      <c r="J7791" s="97">
        <v>103186</v>
      </c>
      <c r="K7791" s="98">
        <f t="shared" si="4085"/>
        <v>6353.82</v>
      </c>
      <c r="L7791" s="99">
        <f t="shared" si="4086"/>
        <v>1.0815399999999999</v>
      </c>
      <c r="M7791" s="100">
        <f t="shared" si="4087"/>
        <v>1.0590999999999999</v>
      </c>
      <c r="N7791" s="101">
        <f t="shared" si="4088"/>
        <v>0.97811300000000001</v>
      </c>
      <c r="O7791" s="100">
        <f t="shared" si="4089"/>
        <v>1</v>
      </c>
      <c r="P7791" s="98">
        <f t="shared" si="4090"/>
        <v>7118.75</v>
      </c>
      <c r="Q7791" s="97">
        <f t="shared" si="4091"/>
        <v>115608.5</v>
      </c>
      <c r="R7791" s="97"/>
      <c r="S7791" s="97"/>
    </row>
    <row r="7792" spans="1:19" ht="22.5" x14ac:dyDescent="0.25">
      <c r="A7792" s="89" t="s">
        <v>16032</v>
      </c>
      <c r="B7792" s="89" t="s">
        <v>15427</v>
      </c>
      <c r="C7792" s="89"/>
      <c r="D7792" s="89" t="s">
        <v>205</v>
      </c>
      <c r="E7792" s="94" t="s">
        <v>738</v>
      </c>
      <c r="F7792" s="95" t="s">
        <v>739</v>
      </c>
      <c r="G7792" s="89" t="s">
        <v>502</v>
      </c>
      <c r="H7792" s="89" t="s">
        <v>16033</v>
      </c>
      <c r="I7792" s="96">
        <v>1</v>
      </c>
      <c r="J7792" s="97">
        <v>32841</v>
      </c>
      <c r="K7792" s="98">
        <f t="shared" si="4085"/>
        <v>41099.03</v>
      </c>
      <c r="L7792" s="99">
        <f t="shared" si="4086"/>
        <v>1.0815399999999999</v>
      </c>
      <c r="M7792" s="100">
        <f t="shared" si="4087"/>
        <v>1.0590999999999999</v>
      </c>
      <c r="N7792" s="101">
        <f t="shared" si="4088"/>
        <v>0.97811300000000001</v>
      </c>
      <c r="O7792" s="100">
        <f t="shared" si="4089"/>
        <v>1</v>
      </c>
      <c r="P7792" s="98">
        <f t="shared" si="4090"/>
        <v>46046.87</v>
      </c>
      <c r="Q7792" s="97">
        <f t="shared" si="4091"/>
        <v>36794.67</v>
      </c>
      <c r="R7792" s="97"/>
      <c r="S7792" s="97"/>
    </row>
    <row r="7793" spans="1:19" x14ac:dyDescent="0.25">
      <c r="A7793" s="89" t="s">
        <v>16034</v>
      </c>
      <c r="B7793" s="89" t="s">
        <v>15427</v>
      </c>
      <c r="C7793" s="89"/>
      <c r="D7793" s="89" t="s">
        <v>13565</v>
      </c>
      <c r="E7793" s="94" t="s">
        <v>5561</v>
      </c>
      <c r="F7793" s="95" t="s">
        <v>5689</v>
      </c>
      <c r="G7793" s="89" t="s">
        <v>502</v>
      </c>
      <c r="H7793" s="89" t="s">
        <v>16035</v>
      </c>
      <c r="I7793" s="96">
        <v>1</v>
      </c>
      <c r="J7793" s="97">
        <v>7990</v>
      </c>
      <c r="K7793" s="98">
        <f t="shared" si="4085"/>
        <v>41153.75</v>
      </c>
      <c r="L7793" s="99">
        <f t="shared" si="4086"/>
        <v>1.0815399999999999</v>
      </c>
      <c r="M7793" s="100">
        <f t="shared" si="4087"/>
        <v>1.0590999999999999</v>
      </c>
      <c r="N7793" s="101">
        <f t="shared" si="4088"/>
        <v>0.97811300000000001</v>
      </c>
      <c r="O7793" s="100">
        <f t="shared" si="4089"/>
        <v>1</v>
      </c>
      <c r="P7793" s="98">
        <f t="shared" si="4090"/>
        <v>46108.18</v>
      </c>
      <c r="Q7793" s="97">
        <f t="shared" si="4091"/>
        <v>8951.9</v>
      </c>
      <c r="R7793" s="97"/>
      <c r="S7793" s="97"/>
    </row>
    <row r="7794" spans="1:19" ht="22.5" x14ac:dyDescent="0.25">
      <c r="A7794" s="89" t="s">
        <v>16036</v>
      </c>
      <c r="B7794" s="89" t="s">
        <v>15427</v>
      </c>
      <c r="C7794" s="89"/>
      <c r="D7794" s="89" t="s">
        <v>13567</v>
      </c>
      <c r="E7794" s="94" t="s">
        <v>734</v>
      </c>
      <c r="F7794" s="95" t="s">
        <v>735</v>
      </c>
      <c r="G7794" s="89" t="s">
        <v>502</v>
      </c>
      <c r="H7794" s="89" t="s">
        <v>16037</v>
      </c>
      <c r="I7794" s="96">
        <v>1</v>
      </c>
      <c r="J7794" s="97">
        <v>3393</v>
      </c>
      <c r="K7794" s="98">
        <f t="shared" si="4085"/>
        <v>41037.74</v>
      </c>
      <c r="L7794" s="99">
        <f t="shared" si="4086"/>
        <v>1.0815399999999999</v>
      </c>
      <c r="M7794" s="100">
        <f t="shared" si="4087"/>
        <v>1.0590999999999999</v>
      </c>
      <c r="N7794" s="101">
        <f t="shared" si="4088"/>
        <v>0.97811300000000001</v>
      </c>
      <c r="O7794" s="100">
        <f t="shared" si="4089"/>
        <v>1</v>
      </c>
      <c r="P7794" s="98">
        <f t="shared" si="4090"/>
        <v>45978.21</v>
      </c>
      <c r="Q7794" s="97">
        <f t="shared" si="4091"/>
        <v>3801.48</v>
      </c>
      <c r="R7794" s="97"/>
      <c r="S7794" s="97"/>
    </row>
    <row r="7795" spans="1:19" x14ac:dyDescent="0.25">
      <c r="A7795" s="89" t="s">
        <v>16038</v>
      </c>
      <c r="B7795" s="89" t="s">
        <v>15427</v>
      </c>
      <c r="C7795" s="89"/>
      <c r="D7795" s="89" t="s">
        <v>13570</v>
      </c>
      <c r="E7795" s="94" t="s">
        <v>781</v>
      </c>
      <c r="F7795" s="95" t="s">
        <v>5166</v>
      </c>
      <c r="G7795" s="89" t="s">
        <v>502</v>
      </c>
      <c r="H7795" s="89" t="s">
        <v>16039</v>
      </c>
      <c r="I7795" s="96">
        <v>1</v>
      </c>
      <c r="J7795" s="97">
        <v>1134</v>
      </c>
      <c r="K7795" s="98">
        <f t="shared" si="4085"/>
        <v>44245.03</v>
      </c>
      <c r="L7795" s="99">
        <f t="shared" si="4086"/>
        <v>1.0815399999999999</v>
      </c>
      <c r="M7795" s="100">
        <f t="shared" si="4087"/>
        <v>1.0590999999999999</v>
      </c>
      <c r="N7795" s="101">
        <f t="shared" si="4088"/>
        <v>0.97811300000000001</v>
      </c>
      <c r="O7795" s="100">
        <f t="shared" si="4089"/>
        <v>1</v>
      </c>
      <c r="P7795" s="98">
        <f t="shared" si="4090"/>
        <v>49571.62</v>
      </c>
      <c r="Q7795" s="97">
        <f t="shared" si="4091"/>
        <v>1270.52</v>
      </c>
      <c r="R7795" s="97"/>
      <c r="S7795" s="97"/>
    </row>
    <row r="7796" spans="1:19" ht="22.5" x14ac:dyDescent="0.25">
      <c r="A7796" s="89" t="s">
        <v>16040</v>
      </c>
      <c r="B7796" s="89" t="s">
        <v>15427</v>
      </c>
      <c r="C7796" s="89"/>
      <c r="D7796" s="89" t="s">
        <v>13573</v>
      </c>
      <c r="E7796" s="94" t="s">
        <v>742</v>
      </c>
      <c r="F7796" s="95" t="s">
        <v>15460</v>
      </c>
      <c r="G7796" s="89" t="s">
        <v>502</v>
      </c>
      <c r="H7796" s="89" t="s">
        <v>16041</v>
      </c>
      <c r="I7796" s="96">
        <v>1</v>
      </c>
      <c r="J7796" s="97">
        <v>2804</v>
      </c>
      <c r="K7796" s="98">
        <f t="shared" si="4085"/>
        <v>41102.32</v>
      </c>
      <c r="L7796" s="99">
        <f t="shared" si="4086"/>
        <v>1.0815399999999999</v>
      </c>
      <c r="M7796" s="100">
        <f t="shared" si="4087"/>
        <v>1.0590999999999999</v>
      </c>
      <c r="N7796" s="101">
        <f t="shared" si="4088"/>
        <v>0.97811300000000001</v>
      </c>
      <c r="O7796" s="100">
        <f t="shared" si="4089"/>
        <v>1</v>
      </c>
      <c r="P7796" s="98">
        <f t="shared" si="4090"/>
        <v>46050.559999999998</v>
      </c>
      <c r="Q7796" s="97">
        <f t="shared" si="4091"/>
        <v>3141.57</v>
      </c>
      <c r="R7796" s="97"/>
      <c r="S7796" s="97"/>
    </row>
    <row r="7797" spans="1:19" x14ac:dyDescent="0.25">
      <c r="A7797" s="89"/>
      <c r="B7797" s="90"/>
      <c r="C7797" s="90"/>
      <c r="D7797" s="91"/>
      <c r="E7797" s="92"/>
      <c r="F7797" s="92" t="s">
        <v>15965</v>
      </c>
      <c r="G7797" s="91"/>
      <c r="H7797" s="91"/>
      <c r="I7797" s="93">
        <v>1</v>
      </c>
      <c r="J7797" s="91"/>
      <c r="K7797" s="98"/>
      <c r="L7797" s="99"/>
      <c r="M7797" s="100"/>
      <c r="N7797" s="101"/>
      <c r="O7797" s="100"/>
      <c r="P7797" s="98"/>
      <c r="Q7797" s="91"/>
      <c r="R7797" s="91"/>
      <c r="S7797" s="91"/>
    </row>
    <row r="7798" spans="1:19" x14ac:dyDescent="0.25">
      <c r="A7798" s="89" t="s">
        <v>16042</v>
      </c>
      <c r="B7798" s="89" t="s">
        <v>15427</v>
      </c>
      <c r="C7798" s="89"/>
      <c r="D7798" s="89" t="s">
        <v>13576</v>
      </c>
      <c r="E7798" s="94" t="s">
        <v>6576</v>
      </c>
      <c r="F7798" s="95" t="s">
        <v>6577</v>
      </c>
      <c r="G7798" s="89" t="s">
        <v>110</v>
      </c>
      <c r="H7798" s="89" t="s">
        <v>77</v>
      </c>
      <c r="I7798" s="96">
        <v>1</v>
      </c>
      <c r="J7798" s="97">
        <v>16439</v>
      </c>
      <c r="K7798" s="98">
        <f>J7798/H7798</f>
        <v>65756</v>
      </c>
      <c r="L7798" s="99">
        <f>$L$8</f>
        <v>1.0815399999999999</v>
      </c>
      <c r="M7798" s="100">
        <f>$M$8</f>
        <v>1.0590999999999999</v>
      </c>
      <c r="N7798" s="101">
        <f>$N$8</f>
        <v>0.97811300000000001</v>
      </c>
      <c r="O7798" s="100">
        <f>$O$8</f>
        <v>1</v>
      </c>
      <c r="P7798" s="98">
        <f>K7798*L7798*M7798*N7798*O7798</f>
        <v>73672.259999999995</v>
      </c>
      <c r="Q7798" s="97">
        <f>H7798*P7798</f>
        <v>18418.07</v>
      </c>
      <c r="R7798" s="97"/>
      <c r="S7798" s="97"/>
    </row>
    <row r="7799" spans="1:19" ht="22.5" x14ac:dyDescent="0.25">
      <c r="A7799" s="89" t="s">
        <v>16043</v>
      </c>
      <c r="B7799" s="89" t="s">
        <v>15427</v>
      </c>
      <c r="C7799" s="89"/>
      <c r="D7799" s="89" t="s">
        <v>13578</v>
      </c>
      <c r="E7799" s="94" t="s">
        <v>15466</v>
      </c>
      <c r="F7799" s="95" t="s">
        <v>15467</v>
      </c>
      <c r="G7799" s="89" t="s">
        <v>110</v>
      </c>
      <c r="H7799" s="89" t="s">
        <v>77</v>
      </c>
      <c r="I7799" s="96">
        <v>1</v>
      </c>
      <c r="J7799" s="97">
        <v>2071</v>
      </c>
      <c r="K7799" s="98">
        <f>J7799/H7799</f>
        <v>8284</v>
      </c>
      <c r="L7799" s="99">
        <f>$L$8</f>
        <v>1.0815399999999999</v>
      </c>
      <c r="M7799" s="100">
        <f>$M$8</f>
        <v>1.0590999999999999</v>
      </c>
      <c r="N7799" s="101">
        <f>$N$8</f>
        <v>0.97811300000000001</v>
      </c>
      <c r="O7799" s="100">
        <f>$O$8</f>
        <v>1</v>
      </c>
      <c r="P7799" s="98">
        <f>K7799*L7799*M7799*N7799*O7799</f>
        <v>9281.2999999999993</v>
      </c>
      <c r="Q7799" s="97">
        <f>H7799*P7799</f>
        <v>2320.33</v>
      </c>
      <c r="R7799" s="97"/>
      <c r="S7799" s="97"/>
    </row>
    <row r="7800" spans="1:19" x14ac:dyDescent="0.25">
      <c r="A7800" s="89" t="s">
        <v>16044</v>
      </c>
      <c r="B7800" s="89" t="s">
        <v>15427</v>
      </c>
      <c r="C7800" s="89"/>
      <c r="D7800" s="89" t="s">
        <v>13585</v>
      </c>
      <c r="E7800" s="94" t="s">
        <v>15469</v>
      </c>
      <c r="F7800" s="95" t="s">
        <v>15470</v>
      </c>
      <c r="G7800" s="89" t="s">
        <v>518</v>
      </c>
      <c r="H7800" s="89" t="s">
        <v>11050</v>
      </c>
      <c r="I7800" s="96">
        <v>1</v>
      </c>
      <c r="J7800" s="97">
        <v>1252</v>
      </c>
      <c r="K7800" s="98">
        <f>J7800/H7800</f>
        <v>131.79</v>
      </c>
      <c r="L7800" s="99">
        <f>$L$8</f>
        <v>1.0815399999999999</v>
      </c>
      <c r="M7800" s="100">
        <f>$M$8</f>
        <v>1.0590999999999999</v>
      </c>
      <c r="N7800" s="101">
        <f>$N$8</f>
        <v>0.97811300000000001</v>
      </c>
      <c r="O7800" s="100">
        <f>$O$8</f>
        <v>1</v>
      </c>
      <c r="P7800" s="98">
        <f>K7800*L7800*M7800*N7800*O7800</f>
        <v>147.66</v>
      </c>
      <c r="Q7800" s="97">
        <f>H7800*P7800</f>
        <v>1402.77</v>
      </c>
      <c r="R7800" s="97"/>
      <c r="S7800" s="97"/>
    </row>
    <row r="7801" spans="1:19" x14ac:dyDescent="0.25">
      <c r="A7801" s="89" t="s">
        <v>16045</v>
      </c>
      <c r="B7801" s="89" t="s">
        <v>15427</v>
      </c>
      <c r="C7801" s="89"/>
      <c r="D7801" s="89" t="s">
        <v>13590</v>
      </c>
      <c r="E7801" s="94" t="s">
        <v>8294</v>
      </c>
      <c r="F7801" s="95" t="s">
        <v>8295</v>
      </c>
      <c r="G7801" s="89" t="s">
        <v>518</v>
      </c>
      <c r="H7801" s="89" t="s">
        <v>15625</v>
      </c>
      <c r="I7801" s="96">
        <v>1</v>
      </c>
      <c r="J7801" s="97">
        <v>563</v>
      </c>
      <c r="K7801" s="98">
        <f>J7801/H7801</f>
        <v>173.23</v>
      </c>
      <c r="L7801" s="99">
        <f>$L$8</f>
        <v>1.0815399999999999</v>
      </c>
      <c r="M7801" s="100">
        <f>$M$8</f>
        <v>1.0590999999999999</v>
      </c>
      <c r="N7801" s="101">
        <f>$N$8</f>
        <v>0.97811300000000001</v>
      </c>
      <c r="O7801" s="100">
        <f>$O$8</f>
        <v>1</v>
      </c>
      <c r="P7801" s="98">
        <f>K7801*L7801*M7801*N7801*O7801</f>
        <v>194.08</v>
      </c>
      <c r="Q7801" s="97">
        <f>H7801*P7801</f>
        <v>630.76</v>
      </c>
      <c r="R7801" s="97"/>
      <c r="S7801" s="97"/>
    </row>
    <row r="7802" spans="1:19" ht="22.5" x14ac:dyDescent="0.25">
      <c r="A7802" s="89" t="s">
        <v>16046</v>
      </c>
      <c r="B7802" s="89" t="s">
        <v>15427</v>
      </c>
      <c r="C7802" s="89"/>
      <c r="D7802" s="89" t="s">
        <v>13592</v>
      </c>
      <c r="E7802" s="94" t="s">
        <v>15350</v>
      </c>
      <c r="F7802" s="95" t="s">
        <v>15351</v>
      </c>
      <c r="G7802" s="89" t="s">
        <v>110</v>
      </c>
      <c r="H7802" s="89" t="s">
        <v>16047</v>
      </c>
      <c r="I7802" s="96">
        <v>1</v>
      </c>
      <c r="J7802" s="97">
        <v>8404</v>
      </c>
      <c r="K7802" s="98">
        <f>J7802/H7802</f>
        <v>136650.41</v>
      </c>
      <c r="L7802" s="99">
        <f>$L$8</f>
        <v>1.0815399999999999</v>
      </c>
      <c r="M7802" s="100">
        <f>$M$8</f>
        <v>1.0590999999999999</v>
      </c>
      <c r="N7802" s="101">
        <f>$N$8</f>
        <v>0.97811300000000001</v>
      </c>
      <c r="O7802" s="100">
        <f>$O$8</f>
        <v>1</v>
      </c>
      <c r="P7802" s="98">
        <f>K7802*L7802*M7802*N7802*O7802</f>
        <v>153101.53</v>
      </c>
      <c r="Q7802" s="97">
        <f>H7802*P7802</f>
        <v>9415.74</v>
      </c>
      <c r="R7802" s="97"/>
      <c r="S7802" s="97"/>
    </row>
    <row r="7803" spans="1:19" x14ac:dyDescent="0.25">
      <c r="A7803" s="89"/>
      <c r="B7803" s="90"/>
      <c r="C7803" s="90"/>
      <c r="D7803" s="91"/>
      <c r="E7803" s="92"/>
      <c r="F7803" s="92" t="s">
        <v>16048</v>
      </c>
      <c r="G7803" s="91"/>
      <c r="H7803" s="91"/>
      <c r="I7803" s="93">
        <v>1</v>
      </c>
      <c r="J7803" s="91"/>
      <c r="K7803" s="98"/>
      <c r="L7803" s="99"/>
      <c r="M7803" s="100"/>
      <c r="N7803" s="101"/>
      <c r="O7803" s="100"/>
      <c r="P7803" s="98"/>
      <c r="Q7803" s="91"/>
      <c r="R7803" s="91"/>
      <c r="S7803" s="91"/>
    </row>
    <row r="7804" spans="1:19" x14ac:dyDescent="0.25">
      <c r="A7804" s="89" t="s">
        <v>16049</v>
      </c>
      <c r="B7804" s="89" t="s">
        <v>15427</v>
      </c>
      <c r="C7804" s="89"/>
      <c r="D7804" s="89" t="s">
        <v>13594</v>
      </c>
      <c r="E7804" s="94" t="s">
        <v>570</v>
      </c>
      <c r="F7804" s="95" t="s">
        <v>571</v>
      </c>
      <c r="G7804" s="89" t="s">
        <v>51</v>
      </c>
      <c r="H7804" s="89" t="s">
        <v>451</v>
      </c>
      <c r="I7804" s="96">
        <v>1</v>
      </c>
      <c r="J7804" s="97">
        <v>1574</v>
      </c>
      <c r="K7804" s="98">
        <f t="shared" ref="K7804:K7811" si="4092">J7804/H7804</f>
        <v>157400</v>
      </c>
      <c r="L7804" s="99">
        <f t="shared" ref="L7804:L7811" si="4093">$L$8</f>
        <v>1.0815399999999999</v>
      </c>
      <c r="M7804" s="100">
        <f t="shared" ref="M7804:M7811" si="4094">$M$8</f>
        <v>1.0590999999999999</v>
      </c>
      <c r="N7804" s="101">
        <f t="shared" ref="N7804:N7811" si="4095">$N$8</f>
        <v>0.97811300000000001</v>
      </c>
      <c r="O7804" s="100">
        <f t="shared" ref="O7804:O7811" si="4096">$O$8</f>
        <v>1</v>
      </c>
      <c r="P7804" s="98">
        <f t="shared" ref="P7804:P7811" si="4097">K7804*L7804*M7804*N7804*O7804</f>
        <v>176349.13</v>
      </c>
      <c r="Q7804" s="97">
        <f t="shared" ref="Q7804:Q7811" si="4098">H7804*P7804</f>
        <v>1763.49</v>
      </c>
      <c r="R7804" s="97"/>
      <c r="S7804" s="97"/>
    </row>
    <row r="7805" spans="1:19" x14ac:dyDescent="0.25">
      <c r="A7805" s="89" t="s">
        <v>16050</v>
      </c>
      <c r="B7805" s="89" t="s">
        <v>15427</v>
      </c>
      <c r="C7805" s="89"/>
      <c r="D7805" s="89" t="s">
        <v>13596</v>
      </c>
      <c r="E7805" s="94" t="s">
        <v>574</v>
      </c>
      <c r="F7805" s="95" t="s">
        <v>575</v>
      </c>
      <c r="G7805" s="89" t="s">
        <v>81</v>
      </c>
      <c r="H7805" s="89" t="s">
        <v>4700</v>
      </c>
      <c r="I7805" s="96">
        <v>1</v>
      </c>
      <c r="J7805" s="97">
        <v>4805</v>
      </c>
      <c r="K7805" s="98">
        <f t="shared" si="4092"/>
        <v>4710.78</v>
      </c>
      <c r="L7805" s="99">
        <f t="shared" si="4093"/>
        <v>1.0815399999999999</v>
      </c>
      <c r="M7805" s="100">
        <f t="shared" si="4094"/>
        <v>1.0590999999999999</v>
      </c>
      <c r="N7805" s="101">
        <f t="shared" si="4095"/>
        <v>0.97811300000000001</v>
      </c>
      <c r="O7805" s="100">
        <f t="shared" si="4096"/>
        <v>1</v>
      </c>
      <c r="P7805" s="98">
        <f t="shared" si="4097"/>
        <v>5277.9</v>
      </c>
      <c r="Q7805" s="97">
        <f t="shared" si="4098"/>
        <v>5383.46</v>
      </c>
      <c r="R7805" s="97"/>
      <c r="S7805" s="97"/>
    </row>
    <row r="7806" spans="1:19" ht="22.5" x14ac:dyDescent="0.25">
      <c r="A7806" s="89" t="s">
        <v>16051</v>
      </c>
      <c r="B7806" s="89" t="s">
        <v>15427</v>
      </c>
      <c r="C7806" s="89"/>
      <c r="D7806" s="89" t="s">
        <v>13598</v>
      </c>
      <c r="E7806" s="94" t="s">
        <v>15482</v>
      </c>
      <c r="F7806" s="95" t="s">
        <v>15483</v>
      </c>
      <c r="G7806" s="89" t="s">
        <v>51</v>
      </c>
      <c r="H7806" s="89" t="s">
        <v>7781</v>
      </c>
      <c r="I7806" s="96">
        <v>1</v>
      </c>
      <c r="J7806" s="97">
        <v>143695</v>
      </c>
      <c r="K7806" s="98">
        <f t="shared" si="4092"/>
        <v>991000</v>
      </c>
      <c r="L7806" s="99">
        <f t="shared" si="4093"/>
        <v>1.0815399999999999</v>
      </c>
      <c r="M7806" s="100">
        <f t="shared" si="4094"/>
        <v>1.0590999999999999</v>
      </c>
      <c r="N7806" s="101">
        <f t="shared" si="4095"/>
        <v>0.97811300000000001</v>
      </c>
      <c r="O7806" s="100">
        <f t="shared" si="4096"/>
        <v>1</v>
      </c>
      <c r="P7806" s="98">
        <f t="shared" si="4097"/>
        <v>1110304.8600000001</v>
      </c>
      <c r="Q7806" s="97">
        <f t="shared" si="4098"/>
        <v>160994.20000000001</v>
      </c>
      <c r="R7806" s="97"/>
      <c r="S7806" s="97"/>
    </row>
    <row r="7807" spans="1:19" x14ac:dyDescent="0.25">
      <c r="A7807" s="89" t="s">
        <v>16052</v>
      </c>
      <c r="B7807" s="89" t="s">
        <v>15427</v>
      </c>
      <c r="C7807" s="89"/>
      <c r="D7807" s="89" t="s">
        <v>13600</v>
      </c>
      <c r="E7807" s="94" t="s">
        <v>586</v>
      </c>
      <c r="F7807" s="95" t="s">
        <v>587</v>
      </c>
      <c r="G7807" s="89" t="s">
        <v>81</v>
      </c>
      <c r="H7807" s="89" t="s">
        <v>16053</v>
      </c>
      <c r="I7807" s="96">
        <v>1</v>
      </c>
      <c r="J7807" s="97">
        <v>93528</v>
      </c>
      <c r="K7807" s="98">
        <f t="shared" si="4092"/>
        <v>6353.8</v>
      </c>
      <c r="L7807" s="99">
        <f t="shared" si="4093"/>
        <v>1.0815399999999999</v>
      </c>
      <c r="M7807" s="100">
        <f t="shared" si="4094"/>
        <v>1.0590999999999999</v>
      </c>
      <c r="N7807" s="101">
        <f t="shared" si="4095"/>
        <v>0.97811300000000001</v>
      </c>
      <c r="O7807" s="100">
        <f t="shared" si="4096"/>
        <v>1</v>
      </c>
      <c r="P7807" s="98">
        <f t="shared" si="4097"/>
        <v>7118.72</v>
      </c>
      <c r="Q7807" s="97">
        <f t="shared" si="4098"/>
        <v>104787.56</v>
      </c>
      <c r="R7807" s="97"/>
      <c r="S7807" s="97"/>
    </row>
    <row r="7808" spans="1:19" ht="22.5" x14ac:dyDescent="0.25">
      <c r="A7808" s="89" t="s">
        <v>16054</v>
      </c>
      <c r="B7808" s="89" t="s">
        <v>15427</v>
      </c>
      <c r="C7808" s="89"/>
      <c r="D7808" s="89" t="s">
        <v>13602</v>
      </c>
      <c r="E7808" s="94" t="s">
        <v>742</v>
      </c>
      <c r="F7808" s="95" t="s">
        <v>743</v>
      </c>
      <c r="G7808" s="89" t="s">
        <v>502</v>
      </c>
      <c r="H7808" s="89" t="s">
        <v>16055</v>
      </c>
      <c r="I7808" s="96">
        <v>1</v>
      </c>
      <c r="J7808" s="97">
        <v>24750</v>
      </c>
      <c r="K7808" s="98">
        <f t="shared" si="4092"/>
        <v>41099.300000000003</v>
      </c>
      <c r="L7808" s="99">
        <f t="shared" si="4093"/>
        <v>1.0815399999999999</v>
      </c>
      <c r="M7808" s="100">
        <f t="shared" si="4094"/>
        <v>1.0590999999999999</v>
      </c>
      <c r="N7808" s="101">
        <f t="shared" si="4095"/>
        <v>0.97811300000000001</v>
      </c>
      <c r="O7808" s="100">
        <f t="shared" si="4096"/>
        <v>1</v>
      </c>
      <c r="P7808" s="98">
        <f t="shared" si="4097"/>
        <v>46047.18</v>
      </c>
      <c r="Q7808" s="97">
        <f t="shared" si="4098"/>
        <v>27729.61</v>
      </c>
      <c r="R7808" s="97"/>
      <c r="S7808" s="97"/>
    </row>
    <row r="7809" spans="1:19" ht="22.5" x14ac:dyDescent="0.25">
      <c r="A7809" s="89" t="s">
        <v>16056</v>
      </c>
      <c r="B7809" s="89" t="s">
        <v>15427</v>
      </c>
      <c r="C7809" s="89"/>
      <c r="D7809" s="89" t="s">
        <v>13604</v>
      </c>
      <c r="E7809" s="94" t="s">
        <v>734</v>
      </c>
      <c r="F7809" s="95" t="s">
        <v>735</v>
      </c>
      <c r="G7809" s="89" t="s">
        <v>502</v>
      </c>
      <c r="H7809" s="89" t="s">
        <v>16057</v>
      </c>
      <c r="I7809" s="96">
        <v>1</v>
      </c>
      <c r="J7809" s="97">
        <v>35315</v>
      </c>
      <c r="K7809" s="98">
        <f t="shared" si="4092"/>
        <v>41041.050000000003</v>
      </c>
      <c r="L7809" s="99">
        <f t="shared" si="4093"/>
        <v>1.0815399999999999</v>
      </c>
      <c r="M7809" s="100">
        <f t="shared" si="4094"/>
        <v>1.0590999999999999</v>
      </c>
      <c r="N7809" s="101">
        <f t="shared" si="4095"/>
        <v>0.97811300000000001</v>
      </c>
      <c r="O7809" s="100">
        <f t="shared" si="4096"/>
        <v>1</v>
      </c>
      <c r="P7809" s="98">
        <f t="shared" si="4097"/>
        <v>45981.91</v>
      </c>
      <c r="Q7809" s="97">
        <f t="shared" si="4098"/>
        <v>39566.51</v>
      </c>
      <c r="R7809" s="97"/>
      <c r="S7809" s="97"/>
    </row>
    <row r="7810" spans="1:19" x14ac:dyDescent="0.25">
      <c r="A7810" s="89" t="s">
        <v>16058</v>
      </c>
      <c r="B7810" s="89" t="s">
        <v>15427</v>
      </c>
      <c r="C7810" s="89"/>
      <c r="D7810" s="89" t="s">
        <v>13607</v>
      </c>
      <c r="E7810" s="94" t="s">
        <v>781</v>
      </c>
      <c r="F7810" s="95" t="s">
        <v>5166</v>
      </c>
      <c r="G7810" s="89" t="s">
        <v>502</v>
      </c>
      <c r="H7810" s="89" t="s">
        <v>15939</v>
      </c>
      <c r="I7810" s="96">
        <v>1</v>
      </c>
      <c r="J7810" s="97">
        <v>1175</v>
      </c>
      <c r="K7810" s="98">
        <f t="shared" si="4092"/>
        <v>44239.46</v>
      </c>
      <c r="L7810" s="99">
        <f t="shared" si="4093"/>
        <v>1.0815399999999999</v>
      </c>
      <c r="M7810" s="100">
        <f t="shared" si="4094"/>
        <v>1.0590999999999999</v>
      </c>
      <c r="N7810" s="101">
        <f t="shared" si="4095"/>
        <v>0.97811300000000001</v>
      </c>
      <c r="O7810" s="100">
        <f t="shared" si="4096"/>
        <v>1</v>
      </c>
      <c r="P7810" s="98">
        <f t="shared" si="4097"/>
        <v>49565.38</v>
      </c>
      <c r="Q7810" s="97">
        <f t="shared" si="4098"/>
        <v>1316.46</v>
      </c>
      <c r="R7810" s="97"/>
      <c r="S7810" s="97"/>
    </row>
    <row r="7811" spans="1:19" ht="22.5" x14ac:dyDescent="0.25">
      <c r="A7811" s="89" t="s">
        <v>16059</v>
      </c>
      <c r="B7811" s="89" t="s">
        <v>15427</v>
      </c>
      <c r="C7811" s="89"/>
      <c r="D7811" s="89" t="s">
        <v>13610</v>
      </c>
      <c r="E7811" s="94" t="s">
        <v>742</v>
      </c>
      <c r="F7811" s="95" t="s">
        <v>15460</v>
      </c>
      <c r="G7811" s="89" t="s">
        <v>502</v>
      </c>
      <c r="H7811" s="89" t="s">
        <v>15941</v>
      </c>
      <c r="I7811" s="96">
        <v>1</v>
      </c>
      <c r="J7811" s="97">
        <v>2076</v>
      </c>
      <c r="K7811" s="98">
        <f t="shared" si="4092"/>
        <v>41100.769999999997</v>
      </c>
      <c r="L7811" s="99">
        <f t="shared" si="4093"/>
        <v>1.0815399999999999</v>
      </c>
      <c r="M7811" s="100">
        <f t="shared" si="4094"/>
        <v>1.0590999999999999</v>
      </c>
      <c r="N7811" s="101">
        <f t="shared" si="4095"/>
        <v>0.97811300000000001</v>
      </c>
      <c r="O7811" s="100">
        <f t="shared" si="4096"/>
        <v>1</v>
      </c>
      <c r="P7811" s="98">
        <f t="shared" si="4097"/>
        <v>46048.82</v>
      </c>
      <c r="Q7811" s="97">
        <f t="shared" si="4098"/>
        <v>2325.9299999999998</v>
      </c>
      <c r="R7811" s="97"/>
      <c r="S7811" s="97"/>
    </row>
    <row r="7812" spans="1:19" x14ac:dyDescent="0.25">
      <c r="A7812" s="89"/>
      <c r="B7812" s="90"/>
      <c r="C7812" s="90"/>
      <c r="D7812" s="91"/>
      <c r="E7812" s="92"/>
      <c r="F7812" s="92" t="s">
        <v>15965</v>
      </c>
      <c r="G7812" s="91"/>
      <c r="H7812" s="91"/>
      <c r="I7812" s="93">
        <v>1</v>
      </c>
      <c r="J7812" s="91"/>
      <c r="K7812" s="98"/>
      <c r="L7812" s="99"/>
      <c r="M7812" s="100"/>
      <c r="N7812" s="101"/>
      <c r="O7812" s="100"/>
      <c r="P7812" s="98"/>
      <c r="Q7812" s="91"/>
      <c r="R7812" s="91"/>
      <c r="S7812" s="91"/>
    </row>
    <row r="7813" spans="1:19" x14ac:dyDescent="0.25">
      <c r="A7813" s="89" t="s">
        <v>16060</v>
      </c>
      <c r="B7813" s="89" t="s">
        <v>15427</v>
      </c>
      <c r="C7813" s="89"/>
      <c r="D7813" s="89" t="s">
        <v>13612</v>
      </c>
      <c r="E7813" s="94" t="s">
        <v>6576</v>
      </c>
      <c r="F7813" s="95" t="s">
        <v>6577</v>
      </c>
      <c r="G7813" s="89" t="s">
        <v>110</v>
      </c>
      <c r="H7813" s="89" t="s">
        <v>1104</v>
      </c>
      <c r="I7813" s="96">
        <v>1</v>
      </c>
      <c r="J7813" s="97">
        <v>7891</v>
      </c>
      <c r="K7813" s="98">
        <f>J7813/H7813</f>
        <v>65758.33</v>
      </c>
      <c r="L7813" s="99">
        <f>$L$8</f>
        <v>1.0815399999999999</v>
      </c>
      <c r="M7813" s="100">
        <f>$M$8</f>
        <v>1.0590999999999999</v>
      </c>
      <c r="N7813" s="101">
        <f>$N$8</f>
        <v>0.97811300000000001</v>
      </c>
      <c r="O7813" s="100">
        <f>$O$8</f>
        <v>1</v>
      </c>
      <c r="P7813" s="98">
        <f>K7813*L7813*M7813*N7813*O7813</f>
        <v>73674.87</v>
      </c>
      <c r="Q7813" s="97">
        <f>H7813*P7813</f>
        <v>8840.98</v>
      </c>
      <c r="R7813" s="97"/>
      <c r="S7813" s="97"/>
    </row>
    <row r="7814" spans="1:19" ht="22.5" x14ac:dyDescent="0.25">
      <c r="A7814" s="89" t="s">
        <v>16061</v>
      </c>
      <c r="B7814" s="89" t="s">
        <v>15427</v>
      </c>
      <c r="C7814" s="89"/>
      <c r="D7814" s="89" t="s">
        <v>13615</v>
      </c>
      <c r="E7814" s="94" t="s">
        <v>15466</v>
      </c>
      <c r="F7814" s="95" t="s">
        <v>15467</v>
      </c>
      <c r="G7814" s="89" t="s">
        <v>110</v>
      </c>
      <c r="H7814" s="89" t="s">
        <v>1104</v>
      </c>
      <c r="I7814" s="96">
        <v>1</v>
      </c>
      <c r="J7814" s="97">
        <v>996</v>
      </c>
      <c r="K7814" s="98">
        <f>J7814/H7814</f>
        <v>8300</v>
      </c>
      <c r="L7814" s="99">
        <f>$L$8</f>
        <v>1.0815399999999999</v>
      </c>
      <c r="M7814" s="100">
        <f>$M$8</f>
        <v>1.0590999999999999</v>
      </c>
      <c r="N7814" s="101">
        <f>$N$8</f>
        <v>0.97811300000000001</v>
      </c>
      <c r="O7814" s="100">
        <f>$O$8</f>
        <v>1</v>
      </c>
      <c r="P7814" s="98">
        <f>K7814*L7814*M7814*N7814*O7814</f>
        <v>9299.2199999999993</v>
      </c>
      <c r="Q7814" s="97">
        <f>H7814*P7814</f>
        <v>1115.9100000000001</v>
      </c>
      <c r="R7814" s="97"/>
      <c r="S7814" s="97"/>
    </row>
    <row r="7815" spans="1:19" x14ac:dyDescent="0.25">
      <c r="A7815" s="89" t="s">
        <v>16062</v>
      </c>
      <c r="B7815" s="89" t="s">
        <v>15427</v>
      </c>
      <c r="C7815" s="89"/>
      <c r="D7815" s="89" t="s">
        <v>13616</v>
      </c>
      <c r="E7815" s="94" t="s">
        <v>15469</v>
      </c>
      <c r="F7815" s="95" t="s">
        <v>15470</v>
      </c>
      <c r="G7815" s="89" t="s">
        <v>518</v>
      </c>
      <c r="H7815" s="89" t="s">
        <v>16063</v>
      </c>
      <c r="I7815" s="96">
        <v>1</v>
      </c>
      <c r="J7815" s="97">
        <v>601</v>
      </c>
      <c r="K7815" s="98">
        <f>J7815/H7815</f>
        <v>131.80000000000001</v>
      </c>
      <c r="L7815" s="99">
        <f>$L$8</f>
        <v>1.0815399999999999</v>
      </c>
      <c r="M7815" s="100">
        <f>$M$8</f>
        <v>1.0590999999999999</v>
      </c>
      <c r="N7815" s="101">
        <f>$N$8</f>
        <v>0.97811300000000001</v>
      </c>
      <c r="O7815" s="100">
        <f>$O$8</f>
        <v>1</v>
      </c>
      <c r="P7815" s="98">
        <f>K7815*L7815*M7815*N7815*O7815</f>
        <v>147.66999999999999</v>
      </c>
      <c r="Q7815" s="97">
        <f>H7815*P7815</f>
        <v>673.38</v>
      </c>
      <c r="R7815" s="97"/>
      <c r="S7815" s="97"/>
    </row>
    <row r="7816" spans="1:19" x14ac:dyDescent="0.25">
      <c r="A7816" s="89" t="s">
        <v>16064</v>
      </c>
      <c r="B7816" s="89" t="s">
        <v>15427</v>
      </c>
      <c r="C7816" s="89"/>
      <c r="D7816" s="89" t="s">
        <v>13617</v>
      </c>
      <c r="E7816" s="94" t="s">
        <v>8294</v>
      </c>
      <c r="F7816" s="95" t="s">
        <v>8295</v>
      </c>
      <c r="G7816" s="89" t="s">
        <v>518</v>
      </c>
      <c r="H7816" s="89" t="s">
        <v>3008</v>
      </c>
      <c r="I7816" s="96">
        <v>1</v>
      </c>
      <c r="J7816" s="97">
        <v>270</v>
      </c>
      <c r="K7816" s="98">
        <f>J7816/H7816</f>
        <v>173.08</v>
      </c>
      <c r="L7816" s="99">
        <f>$L$8</f>
        <v>1.0815399999999999</v>
      </c>
      <c r="M7816" s="100">
        <f>$M$8</f>
        <v>1.0590999999999999</v>
      </c>
      <c r="N7816" s="101">
        <f>$N$8</f>
        <v>0.97811300000000001</v>
      </c>
      <c r="O7816" s="100">
        <f>$O$8</f>
        <v>1</v>
      </c>
      <c r="P7816" s="98">
        <f>K7816*L7816*M7816*N7816*O7816</f>
        <v>193.92</v>
      </c>
      <c r="Q7816" s="97">
        <f>H7816*P7816</f>
        <v>302.52</v>
      </c>
      <c r="R7816" s="97"/>
      <c r="S7816" s="97"/>
    </row>
    <row r="7817" spans="1:19" ht="22.5" x14ac:dyDescent="0.25">
      <c r="A7817" s="89" t="s">
        <v>16065</v>
      </c>
      <c r="B7817" s="89" t="s">
        <v>15427</v>
      </c>
      <c r="C7817" s="89"/>
      <c r="D7817" s="89" t="s">
        <v>13627</v>
      </c>
      <c r="E7817" s="94" t="s">
        <v>15350</v>
      </c>
      <c r="F7817" s="95" t="s">
        <v>15351</v>
      </c>
      <c r="G7817" s="89" t="s">
        <v>110</v>
      </c>
      <c r="H7817" s="89" t="s">
        <v>16066</v>
      </c>
      <c r="I7817" s="96">
        <v>1</v>
      </c>
      <c r="J7817" s="97">
        <v>6218</v>
      </c>
      <c r="K7817" s="98">
        <f>J7817/H7817</f>
        <v>136659.34</v>
      </c>
      <c r="L7817" s="99">
        <f>$L$8</f>
        <v>1.0815399999999999</v>
      </c>
      <c r="M7817" s="100">
        <f>$M$8</f>
        <v>1.0590999999999999</v>
      </c>
      <c r="N7817" s="101">
        <f>$N$8</f>
        <v>0.97811300000000001</v>
      </c>
      <c r="O7817" s="100">
        <f>$O$8</f>
        <v>1</v>
      </c>
      <c r="P7817" s="98">
        <f>K7817*L7817*M7817*N7817*O7817</f>
        <v>153111.53</v>
      </c>
      <c r="Q7817" s="97">
        <f>H7817*P7817</f>
        <v>6966.57</v>
      </c>
      <c r="R7817" s="97"/>
      <c r="S7817" s="97"/>
    </row>
    <row r="7818" spans="1:19" x14ac:dyDescent="0.25">
      <c r="A7818" s="89"/>
      <c r="B7818" s="90"/>
      <c r="C7818" s="90"/>
      <c r="D7818" s="91"/>
      <c r="E7818" s="92"/>
      <c r="F7818" s="92" t="s">
        <v>16067</v>
      </c>
      <c r="G7818" s="91"/>
      <c r="H7818" s="91"/>
      <c r="I7818" s="93">
        <v>1</v>
      </c>
      <c r="J7818" s="91"/>
      <c r="K7818" s="98"/>
      <c r="L7818" s="99"/>
      <c r="M7818" s="100"/>
      <c r="N7818" s="101"/>
      <c r="O7818" s="100"/>
      <c r="P7818" s="98"/>
      <c r="Q7818" s="91"/>
      <c r="R7818" s="91"/>
      <c r="S7818" s="91"/>
    </row>
    <row r="7819" spans="1:19" x14ac:dyDescent="0.25">
      <c r="A7819" s="89" t="s">
        <v>16068</v>
      </c>
      <c r="B7819" s="89" t="s">
        <v>15427</v>
      </c>
      <c r="C7819" s="89"/>
      <c r="D7819" s="89" t="s">
        <v>7703</v>
      </c>
      <c r="E7819" s="94" t="s">
        <v>570</v>
      </c>
      <c r="F7819" s="95" t="s">
        <v>571</v>
      </c>
      <c r="G7819" s="89" t="s">
        <v>51</v>
      </c>
      <c r="H7819" s="89" t="s">
        <v>451</v>
      </c>
      <c r="I7819" s="96">
        <v>1</v>
      </c>
      <c r="J7819" s="97">
        <v>1574</v>
      </c>
      <c r="K7819" s="98">
        <f t="shared" ref="K7819:K7827" si="4099">J7819/H7819</f>
        <v>157400</v>
      </c>
      <c r="L7819" s="99">
        <f t="shared" ref="L7819:L7827" si="4100">$L$8</f>
        <v>1.0815399999999999</v>
      </c>
      <c r="M7819" s="100">
        <f t="shared" ref="M7819:M7827" si="4101">$M$8</f>
        <v>1.0590999999999999</v>
      </c>
      <c r="N7819" s="101">
        <f t="shared" ref="N7819:N7827" si="4102">$N$8</f>
        <v>0.97811300000000001</v>
      </c>
      <c r="O7819" s="100">
        <f t="shared" ref="O7819:O7827" si="4103">$O$8</f>
        <v>1</v>
      </c>
      <c r="P7819" s="98">
        <f t="shared" ref="P7819:P7827" si="4104">K7819*L7819*M7819*N7819*O7819</f>
        <v>176349.13</v>
      </c>
      <c r="Q7819" s="97">
        <f t="shared" ref="Q7819:Q7827" si="4105">H7819*P7819</f>
        <v>1763.49</v>
      </c>
      <c r="R7819" s="97"/>
      <c r="S7819" s="97"/>
    </row>
    <row r="7820" spans="1:19" x14ac:dyDescent="0.25">
      <c r="A7820" s="89" t="s">
        <v>16069</v>
      </c>
      <c r="B7820" s="89" t="s">
        <v>15427</v>
      </c>
      <c r="C7820" s="89"/>
      <c r="D7820" s="89" t="s">
        <v>13632</v>
      </c>
      <c r="E7820" s="94" t="s">
        <v>574</v>
      </c>
      <c r="F7820" s="95" t="s">
        <v>575</v>
      </c>
      <c r="G7820" s="89" t="s">
        <v>81</v>
      </c>
      <c r="H7820" s="89" t="s">
        <v>4700</v>
      </c>
      <c r="I7820" s="96">
        <v>1</v>
      </c>
      <c r="J7820" s="97">
        <v>4805</v>
      </c>
      <c r="K7820" s="98">
        <f t="shared" si="4099"/>
        <v>4710.78</v>
      </c>
      <c r="L7820" s="99">
        <f t="shared" si="4100"/>
        <v>1.0815399999999999</v>
      </c>
      <c r="M7820" s="100">
        <f t="shared" si="4101"/>
        <v>1.0590999999999999</v>
      </c>
      <c r="N7820" s="101">
        <f t="shared" si="4102"/>
        <v>0.97811300000000001</v>
      </c>
      <c r="O7820" s="100">
        <f t="shared" si="4103"/>
        <v>1</v>
      </c>
      <c r="P7820" s="98">
        <f t="shared" si="4104"/>
        <v>5277.9</v>
      </c>
      <c r="Q7820" s="97">
        <f t="shared" si="4105"/>
        <v>5383.46</v>
      </c>
      <c r="R7820" s="97"/>
      <c r="S7820" s="97"/>
    </row>
    <row r="7821" spans="1:19" ht="22.5" x14ac:dyDescent="0.25">
      <c r="A7821" s="89" t="s">
        <v>16070</v>
      </c>
      <c r="B7821" s="89" t="s">
        <v>15427</v>
      </c>
      <c r="C7821" s="89"/>
      <c r="D7821" s="89" t="s">
        <v>13634</v>
      </c>
      <c r="E7821" s="94" t="s">
        <v>762</v>
      </c>
      <c r="F7821" s="95" t="s">
        <v>763</v>
      </c>
      <c r="G7821" s="89" t="s">
        <v>51</v>
      </c>
      <c r="H7821" s="89" t="s">
        <v>88</v>
      </c>
      <c r="I7821" s="96">
        <v>1</v>
      </c>
      <c r="J7821" s="97">
        <v>123047</v>
      </c>
      <c r="K7821" s="98">
        <f t="shared" si="4099"/>
        <v>946515.38</v>
      </c>
      <c r="L7821" s="99">
        <f t="shared" si="4100"/>
        <v>1.0815399999999999</v>
      </c>
      <c r="M7821" s="100">
        <f t="shared" si="4101"/>
        <v>1.0590999999999999</v>
      </c>
      <c r="N7821" s="101">
        <f t="shared" si="4102"/>
        <v>0.97811300000000001</v>
      </c>
      <c r="O7821" s="100">
        <f t="shared" si="4103"/>
        <v>1</v>
      </c>
      <c r="P7821" s="98">
        <f t="shared" si="4104"/>
        <v>1060464.81</v>
      </c>
      <c r="Q7821" s="97">
        <f t="shared" si="4105"/>
        <v>137860.43</v>
      </c>
      <c r="R7821" s="97"/>
      <c r="S7821" s="97"/>
    </row>
    <row r="7822" spans="1:19" x14ac:dyDescent="0.25">
      <c r="A7822" s="89" t="s">
        <v>16071</v>
      </c>
      <c r="B7822" s="89" t="s">
        <v>15427</v>
      </c>
      <c r="C7822" s="89"/>
      <c r="D7822" s="89" t="s">
        <v>13636</v>
      </c>
      <c r="E7822" s="94" t="s">
        <v>586</v>
      </c>
      <c r="F7822" s="95" t="s">
        <v>587</v>
      </c>
      <c r="G7822" s="89" t="s">
        <v>81</v>
      </c>
      <c r="H7822" s="89" t="s">
        <v>8815</v>
      </c>
      <c r="I7822" s="96">
        <v>1</v>
      </c>
      <c r="J7822" s="97">
        <v>83871</v>
      </c>
      <c r="K7822" s="98">
        <f t="shared" si="4099"/>
        <v>6353.86</v>
      </c>
      <c r="L7822" s="99">
        <f t="shared" si="4100"/>
        <v>1.0815399999999999</v>
      </c>
      <c r="M7822" s="100">
        <f t="shared" si="4101"/>
        <v>1.0590999999999999</v>
      </c>
      <c r="N7822" s="101">
        <f t="shared" si="4102"/>
        <v>0.97811300000000001</v>
      </c>
      <c r="O7822" s="100">
        <f t="shared" si="4103"/>
        <v>1</v>
      </c>
      <c r="P7822" s="98">
        <f t="shared" si="4104"/>
        <v>7118.79</v>
      </c>
      <c r="Q7822" s="97">
        <f t="shared" si="4105"/>
        <v>93968.03</v>
      </c>
      <c r="R7822" s="97"/>
      <c r="S7822" s="97"/>
    </row>
    <row r="7823" spans="1:19" ht="22.5" x14ac:dyDescent="0.25">
      <c r="A7823" s="89" t="s">
        <v>16072</v>
      </c>
      <c r="B7823" s="89" t="s">
        <v>15427</v>
      </c>
      <c r="C7823" s="89"/>
      <c r="D7823" s="89" t="s">
        <v>13638</v>
      </c>
      <c r="E7823" s="94" t="s">
        <v>738</v>
      </c>
      <c r="F7823" s="95" t="s">
        <v>739</v>
      </c>
      <c r="G7823" s="89" t="s">
        <v>502</v>
      </c>
      <c r="H7823" s="89" t="s">
        <v>16073</v>
      </c>
      <c r="I7823" s="96">
        <v>1</v>
      </c>
      <c r="J7823" s="97">
        <v>25681</v>
      </c>
      <c r="K7823" s="98">
        <f t="shared" si="4099"/>
        <v>41098.81</v>
      </c>
      <c r="L7823" s="99">
        <f t="shared" si="4100"/>
        <v>1.0815399999999999</v>
      </c>
      <c r="M7823" s="100">
        <f t="shared" si="4101"/>
        <v>1.0590999999999999</v>
      </c>
      <c r="N7823" s="101">
        <f t="shared" si="4102"/>
        <v>0.97811300000000001</v>
      </c>
      <c r="O7823" s="100">
        <f t="shared" si="4103"/>
        <v>1</v>
      </c>
      <c r="P7823" s="98">
        <f t="shared" si="4104"/>
        <v>46046.63</v>
      </c>
      <c r="Q7823" s="97">
        <f t="shared" si="4105"/>
        <v>28772.7</v>
      </c>
      <c r="R7823" s="97"/>
      <c r="S7823" s="97"/>
    </row>
    <row r="7824" spans="1:19" x14ac:dyDescent="0.25">
      <c r="A7824" s="89" t="s">
        <v>16074</v>
      </c>
      <c r="B7824" s="89" t="s">
        <v>15427</v>
      </c>
      <c r="C7824" s="89"/>
      <c r="D7824" s="89" t="s">
        <v>13642</v>
      </c>
      <c r="E7824" s="94" t="s">
        <v>5561</v>
      </c>
      <c r="F7824" s="95" t="s">
        <v>5689</v>
      </c>
      <c r="G7824" s="89" t="s">
        <v>502</v>
      </c>
      <c r="H7824" s="89" t="s">
        <v>16075</v>
      </c>
      <c r="I7824" s="96">
        <v>1</v>
      </c>
      <c r="J7824" s="97">
        <v>6417</v>
      </c>
      <c r="K7824" s="98">
        <f t="shared" si="4099"/>
        <v>41153.08</v>
      </c>
      <c r="L7824" s="99">
        <f t="shared" si="4100"/>
        <v>1.0815399999999999</v>
      </c>
      <c r="M7824" s="100">
        <f t="shared" si="4101"/>
        <v>1.0590999999999999</v>
      </c>
      <c r="N7824" s="101">
        <f t="shared" si="4102"/>
        <v>0.97811300000000001</v>
      </c>
      <c r="O7824" s="100">
        <f t="shared" si="4103"/>
        <v>1</v>
      </c>
      <c r="P7824" s="98">
        <f t="shared" si="4104"/>
        <v>46107.43</v>
      </c>
      <c r="Q7824" s="97">
        <f t="shared" si="4105"/>
        <v>7189.53</v>
      </c>
      <c r="R7824" s="97"/>
      <c r="S7824" s="97"/>
    </row>
    <row r="7825" spans="1:19" ht="22.5" x14ac:dyDescent="0.25">
      <c r="A7825" s="89" t="s">
        <v>16076</v>
      </c>
      <c r="B7825" s="89" t="s">
        <v>15427</v>
      </c>
      <c r="C7825" s="89"/>
      <c r="D7825" s="89" t="s">
        <v>13645</v>
      </c>
      <c r="E7825" s="94" t="s">
        <v>734</v>
      </c>
      <c r="F7825" s="95" t="s">
        <v>735</v>
      </c>
      <c r="G7825" s="89" t="s">
        <v>502</v>
      </c>
      <c r="H7825" s="89" t="s">
        <v>16077</v>
      </c>
      <c r="I7825" s="96">
        <v>1</v>
      </c>
      <c r="J7825" s="97">
        <v>2757</v>
      </c>
      <c r="K7825" s="98">
        <f t="shared" si="4099"/>
        <v>41039</v>
      </c>
      <c r="L7825" s="99">
        <f t="shared" si="4100"/>
        <v>1.0815399999999999</v>
      </c>
      <c r="M7825" s="100">
        <f t="shared" si="4101"/>
        <v>1.0590999999999999</v>
      </c>
      <c r="N7825" s="101">
        <f t="shared" si="4102"/>
        <v>0.97811300000000001</v>
      </c>
      <c r="O7825" s="100">
        <f t="shared" si="4103"/>
        <v>1</v>
      </c>
      <c r="P7825" s="98">
        <f t="shared" si="4104"/>
        <v>45979.62</v>
      </c>
      <c r="Q7825" s="97">
        <f t="shared" si="4105"/>
        <v>3088.91</v>
      </c>
      <c r="R7825" s="97"/>
      <c r="S7825" s="97"/>
    </row>
    <row r="7826" spans="1:19" x14ac:dyDescent="0.25">
      <c r="A7826" s="89" t="s">
        <v>16078</v>
      </c>
      <c r="B7826" s="89" t="s">
        <v>15427</v>
      </c>
      <c r="C7826" s="89"/>
      <c r="D7826" s="89" t="s">
        <v>13647</v>
      </c>
      <c r="E7826" s="94" t="s">
        <v>781</v>
      </c>
      <c r="F7826" s="95" t="s">
        <v>5166</v>
      </c>
      <c r="G7826" s="89" t="s">
        <v>502</v>
      </c>
      <c r="H7826" s="89" t="s">
        <v>16079</v>
      </c>
      <c r="I7826" s="96">
        <v>1</v>
      </c>
      <c r="J7826" s="97">
        <v>922</v>
      </c>
      <c r="K7826" s="98">
        <f t="shared" si="4099"/>
        <v>44263.08</v>
      </c>
      <c r="L7826" s="99">
        <f t="shared" si="4100"/>
        <v>1.0815399999999999</v>
      </c>
      <c r="M7826" s="100">
        <f t="shared" si="4101"/>
        <v>1.0590999999999999</v>
      </c>
      <c r="N7826" s="101">
        <f t="shared" si="4102"/>
        <v>0.97811300000000001</v>
      </c>
      <c r="O7826" s="100">
        <f t="shared" si="4103"/>
        <v>1</v>
      </c>
      <c r="P7826" s="98">
        <f t="shared" si="4104"/>
        <v>49591.839999999997</v>
      </c>
      <c r="Q7826" s="97">
        <f t="shared" si="4105"/>
        <v>1033</v>
      </c>
      <c r="R7826" s="97"/>
      <c r="S7826" s="97"/>
    </row>
    <row r="7827" spans="1:19" ht="22.5" x14ac:dyDescent="0.25">
      <c r="A7827" s="89" t="s">
        <v>16080</v>
      </c>
      <c r="B7827" s="89" t="s">
        <v>15427</v>
      </c>
      <c r="C7827" s="89"/>
      <c r="D7827" s="89" t="s">
        <v>13654</v>
      </c>
      <c r="E7827" s="94" t="s">
        <v>742</v>
      </c>
      <c r="F7827" s="95" t="s">
        <v>15460</v>
      </c>
      <c r="G7827" s="89" t="s">
        <v>502</v>
      </c>
      <c r="H7827" s="89" t="s">
        <v>16081</v>
      </c>
      <c r="I7827" s="96">
        <v>1</v>
      </c>
      <c r="J7827" s="97">
        <v>2297</v>
      </c>
      <c r="K7827" s="98">
        <f t="shared" si="4099"/>
        <v>41105.94</v>
      </c>
      <c r="L7827" s="99">
        <f t="shared" si="4100"/>
        <v>1.0815399999999999</v>
      </c>
      <c r="M7827" s="100">
        <f t="shared" si="4101"/>
        <v>1.0590999999999999</v>
      </c>
      <c r="N7827" s="101">
        <f t="shared" si="4102"/>
        <v>0.97811300000000001</v>
      </c>
      <c r="O7827" s="100">
        <f t="shared" si="4103"/>
        <v>1</v>
      </c>
      <c r="P7827" s="98">
        <f t="shared" si="4104"/>
        <v>46054.62</v>
      </c>
      <c r="Q7827" s="97">
        <f t="shared" si="4105"/>
        <v>2573.5300000000002</v>
      </c>
      <c r="R7827" s="97"/>
      <c r="S7827" s="97"/>
    </row>
    <row r="7828" spans="1:19" x14ac:dyDescent="0.25">
      <c r="A7828" s="89"/>
      <c r="B7828" s="90"/>
      <c r="C7828" s="90"/>
      <c r="D7828" s="91"/>
      <c r="E7828" s="92"/>
      <c r="F7828" s="92" t="s">
        <v>15965</v>
      </c>
      <c r="G7828" s="91"/>
      <c r="H7828" s="91"/>
      <c r="I7828" s="93">
        <v>1</v>
      </c>
      <c r="J7828" s="91"/>
      <c r="K7828" s="98"/>
      <c r="L7828" s="99"/>
      <c r="M7828" s="100"/>
      <c r="N7828" s="101"/>
      <c r="O7828" s="100"/>
      <c r="P7828" s="98"/>
      <c r="Q7828" s="91"/>
      <c r="R7828" s="91"/>
      <c r="S7828" s="91"/>
    </row>
    <row r="7829" spans="1:19" x14ac:dyDescent="0.25">
      <c r="A7829" s="89" t="s">
        <v>16082</v>
      </c>
      <c r="B7829" s="89" t="s">
        <v>15427</v>
      </c>
      <c r="C7829" s="89"/>
      <c r="D7829" s="89" t="s">
        <v>13657</v>
      </c>
      <c r="E7829" s="94" t="s">
        <v>6576</v>
      </c>
      <c r="F7829" s="95" t="s">
        <v>6577</v>
      </c>
      <c r="G7829" s="89" t="s">
        <v>110</v>
      </c>
      <c r="H7829" s="89" t="s">
        <v>7957</v>
      </c>
      <c r="I7829" s="96">
        <v>1</v>
      </c>
      <c r="J7829" s="97">
        <v>7562</v>
      </c>
      <c r="K7829" s="98">
        <f>J7829/H7829</f>
        <v>65756.52</v>
      </c>
      <c r="L7829" s="99">
        <f>$L$8</f>
        <v>1.0815399999999999</v>
      </c>
      <c r="M7829" s="100">
        <f>$M$8</f>
        <v>1.0590999999999999</v>
      </c>
      <c r="N7829" s="101">
        <f>$N$8</f>
        <v>0.97811300000000001</v>
      </c>
      <c r="O7829" s="100">
        <f>$O$8</f>
        <v>1</v>
      </c>
      <c r="P7829" s="98">
        <f>K7829*L7829*M7829*N7829*O7829</f>
        <v>73672.84</v>
      </c>
      <c r="Q7829" s="97">
        <f>H7829*P7829</f>
        <v>8472.3799999999992</v>
      </c>
      <c r="R7829" s="97"/>
      <c r="S7829" s="97"/>
    </row>
    <row r="7830" spans="1:19" ht="22.5" x14ac:dyDescent="0.25">
      <c r="A7830" s="89" t="s">
        <v>16083</v>
      </c>
      <c r="B7830" s="89" t="s">
        <v>15427</v>
      </c>
      <c r="C7830" s="89"/>
      <c r="D7830" s="89" t="s">
        <v>13660</v>
      </c>
      <c r="E7830" s="94" t="s">
        <v>15466</v>
      </c>
      <c r="F7830" s="95" t="s">
        <v>15467</v>
      </c>
      <c r="G7830" s="89" t="s">
        <v>110</v>
      </c>
      <c r="H7830" s="89" t="s">
        <v>7957</v>
      </c>
      <c r="I7830" s="96">
        <v>1</v>
      </c>
      <c r="J7830" s="97">
        <v>955</v>
      </c>
      <c r="K7830" s="98">
        <f>J7830/H7830</f>
        <v>8304.35</v>
      </c>
      <c r="L7830" s="99">
        <f>$L$8</f>
        <v>1.0815399999999999</v>
      </c>
      <c r="M7830" s="100">
        <f>$M$8</f>
        <v>1.0590999999999999</v>
      </c>
      <c r="N7830" s="101">
        <f>$N$8</f>
        <v>0.97811300000000001</v>
      </c>
      <c r="O7830" s="100">
        <f>$O$8</f>
        <v>1</v>
      </c>
      <c r="P7830" s="98">
        <f>K7830*L7830*M7830*N7830*O7830</f>
        <v>9304.1</v>
      </c>
      <c r="Q7830" s="97">
        <f>H7830*P7830</f>
        <v>1069.97</v>
      </c>
      <c r="R7830" s="97"/>
      <c r="S7830" s="97"/>
    </row>
    <row r="7831" spans="1:19" x14ac:dyDescent="0.25">
      <c r="A7831" s="89" t="s">
        <v>16084</v>
      </c>
      <c r="B7831" s="89" t="s">
        <v>15427</v>
      </c>
      <c r="C7831" s="89"/>
      <c r="D7831" s="89" t="s">
        <v>13663</v>
      </c>
      <c r="E7831" s="94" t="s">
        <v>15469</v>
      </c>
      <c r="F7831" s="95" t="s">
        <v>15470</v>
      </c>
      <c r="G7831" s="89" t="s">
        <v>518</v>
      </c>
      <c r="H7831" s="89" t="s">
        <v>16085</v>
      </c>
      <c r="I7831" s="96">
        <v>1</v>
      </c>
      <c r="J7831" s="97">
        <v>576</v>
      </c>
      <c r="K7831" s="98">
        <f>J7831/H7831</f>
        <v>131.81</v>
      </c>
      <c r="L7831" s="99">
        <f>$L$8</f>
        <v>1.0815399999999999</v>
      </c>
      <c r="M7831" s="100">
        <f>$M$8</f>
        <v>1.0590999999999999</v>
      </c>
      <c r="N7831" s="101">
        <f>$N$8</f>
        <v>0.97811300000000001</v>
      </c>
      <c r="O7831" s="100">
        <f>$O$8</f>
        <v>1</v>
      </c>
      <c r="P7831" s="98">
        <f>K7831*L7831*M7831*N7831*O7831</f>
        <v>147.68</v>
      </c>
      <c r="Q7831" s="97">
        <f>H7831*P7831</f>
        <v>645.36</v>
      </c>
      <c r="R7831" s="97"/>
      <c r="S7831" s="97"/>
    </row>
    <row r="7832" spans="1:19" x14ac:dyDescent="0.25">
      <c r="A7832" s="89" t="s">
        <v>16086</v>
      </c>
      <c r="B7832" s="89" t="s">
        <v>15427</v>
      </c>
      <c r="C7832" s="89"/>
      <c r="D7832" s="89" t="s">
        <v>13665</v>
      </c>
      <c r="E7832" s="94" t="s">
        <v>8294</v>
      </c>
      <c r="F7832" s="95" t="s">
        <v>8295</v>
      </c>
      <c r="G7832" s="89" t="s">
        <v>518</v>
      </c>
      <c r="H7832" s="89" t="s">
        <v>16087</v>
      </c>
      <c r="I7832" s="96">
        <v>1</v>
      </c>
      <c r="J7832" s="97">
        <v>258</v>
      </c>
      <c r="K7832" s="98">
        <f>J7832/H7832</f>
        <v>173.15</v>
      </c>
      <c r="L7832" s="99">
        <f>$L$8</f>
        <v>1.0815399999999999</v>
      </c>
      <c r="M7832" s="100">
        <f>$M$8</f>
        <v>1.0590999999999999</v>
      </c>
      <c r="N7832" s="101">
        <f>$N$8</f>
        <v>0.97811300000000001</v>
      </c>
      <c r="O7832" s="100">
        <f>$O$8</f>
        <v>1</v>
      </c>
      <c r="P7832" s="98">
        <f>K7832*L7832*M7832*N7832*O7832</f>
        <v>194</v>
      </c>
      <c r="Q7832" s="97">
        <f>H7832*P7832</f>
        <v>289.06</v>
      </c>
      <c r="R7832" s="97"/>
      <c r="S7832" s="97"/>
    </row>
    <row r="7833" spans="1:19" ht="22.5" x14ac:dyDescent="0.25">
      <c r="A7833" s="89" t="s">
        <v>16088</v>
      </c>
      <c r="B7833" s="89" t="s">
        <v>15427</v>
      </c>
      <c r="C7833" s="89"/>
      <c r="D7833" s="89" t="s">
        <v>13667</v>
      </c>
      <c r="E7833" s="94" t="s">
        <v>15350</v>
      </c>
      <c r="F7833" s="95" t="s">
        <v>15351</v>
      </c>
      <c r="G7833" s="89" t="s">
        <v>110</v>
      </c>
      <c r="H7833" s="89" t="s">
        <v>16089</v>
      </c>
      <c r="I7833" s="96">
        <v>1</v>
      </c>
      <c r="J7833" s="97">
        <v>6765</v>
      </c>
      <c r="K7833" s="98">
        <f>J7833/H7833</f>
        <v>136666.67000000001</v>
      </c>
      <c r="L7833" s="99">
        <f>$L$8</f>
        <v>1.0815399999999999</v>
      </c>
      <c r="M7833" s="100">
        <f>$M$8</f>
        <v>1.0590999999999999</v>
      </c>
      <c r="N7833" s="101">
        <f>$N$8</f>
        <v>0.97811300000000001</v>
      </c>
      <c r="O7833" s="100">
        <f>$O$8</f>
        <v>1</v>
      </c>
      <c r="P7833" s="98">
        <f>K7833*L7833*M7833*N7833*O7833</f>
        <v>153119.75</v>
      </c>
      <c r="Q7833" s="97">
        <f>H7833*P7833</f>
        <v>7579.43</v>
      </c>
      <c r="R7833" s="97"/>
      <c r="S7833" s="97"/>
    </row>
    <row r="7834" spans="1:19" x14ac:dyDescent="0.25">
      <c r="A7834" s="89"/>
      <c r="B7834" s="90"/>
      <c r="C7834" s="90"/>
      <c r="D7834" s="91"/>
      <c r="E7834" s="92"/>
      <c r="F7834" s="92" t="s">
        <v>16090</v>
      </c>
      <c r="G7834" s="91"/>
      <c r="H7834" s="91"/>
      <c r="I7834" s="93">
        <v>1</v>
      </c>
      <c r="J7834" s="91"/>
      <c r="K7834" s="98"/>
      <c r="L7834" s="99"/>
      <c r="M7834" s="100"/>
      <c r="N7834" s="101"/>
      <c r="O7834" s="100"/>
      <c r="P7834" s="98"/>
      <c r="Q7834" s="91"/>
      <c r="R7834" s="91"/>
      <c r="S7834" s="91"/>
    </row>
    <row r="7835" spans="1:19" x14ac:dyDescent="0.25">
      <c r="A7835" s="89" t="s">
        <v>16091</v>
      </c>
      <c r="B7835" s="89" t="s">
        <v>15427</v>
      </c>
      <c r="C7835" s="89"/>
      <c r="D7835" s="89" t="s">
        <v>13669</v>
      </c>
      <c r="E7835" s="94" t="s">
        <v>570</v>
      </c>
      <c r="F7835" s="95" t="s">
        <v>571</v>
      </c>
      <c r="G7835" s="89" t="s">
        <v>51</v>
      </c>
      <c r="H7835" s="89" t="s">
        <v>3999</v>
      </c>
      <c r="I7835" s="96">
        <v>1</v>
      </c>
      <c r="J7835" s="97">
        <v>8335</v>
      </c>
      <c r="K7835" s="98">
        <f t="shared" ref="K7835:K7843" si="4106">J7835/H7835</f>
        <v>157264.15</v>
      </c>
      <c r="L7835" s="99">
        <f t="shared" ref="L7835:L7843" si="4107">$L$8</f>
        <v>1.0815399999999999</v>
      </c>
      <c r="M7835" s="100">
        <f t="shared" ref="M7835:M7843" si="4108">$M$8</f>
        <v>1.0590999999999999</v>
      </c>
      <c r="N7835" s="101">
        <f t="shared" ref="N7835:N7843" si="4109">$N$8</f>
        <v>0.97811300000000001</v>
      </c>
      <c r="O7835" s="100">
        <f t="shared" ref="O7835:O7843" si="4110">$O$8</f>
        <v>1</v>
      </c>
      <c r="P7835" s="98">
        <f t="shared" ref="P7835:P7843" si="4111">K7835*L7835*M7835*N7835*O7835</f>
        <v>176196.92</v>
      </c>
      <c r="Q7835" s="97">
        <f t="shared" ref="Q7835:Q7843" si="4112">H7835*P7835</f>
        <v>9338.44</v>
      </c>
      <c r="R7835" s="97"/>
      <c r="S7835" s="97"/>
    </row>
    <row r="7836" spans="1:19" x14ac:dyDescent="0.25">
      <c r="A7836" s="89" t="s">
        <v>16092</v>
      </c>
      <c r="B7836" s="89" t="s">
        <v>15427</v>
      </c>
      <c r="C7836" s="89"/>
      <c r="D7836" s="89" t="s">
        <v>13672</v>
      </c>
      <c r="E7836" s="94" t="s">
        <v>574</v>
      </c>
      <c r="F7836" s="95" t="s">
        <v>575</v>
      </c>
      <c r="G7836" s="89" t="s">
        <v>81</v>
      </c>
      <c r="H7836" s="89" t="s">
        <v>16093</v>
      </c>
      <c r="I7836" s="96">
        <v>1</v>
      </c>
      <c r="J7836" s="97">
        <v>25485</v>
      </c>
      <c r="K7836" s="98">
        <f t="shared" si="4106"/>
        <v>4710.72</v>
      </c>
      <c r="L7836" s="99">
        <f t="shared" si="4107"/>
        <v>1.0815399999999999</v>
      </c>
      <c r="M7836" s="100">
        <f t="shared" si="4108"/>
        <v>1.0590999999999999</v>
      </c>
      <c r="N7836" s="101">
        <f t="shared" si="4109"/>
        <v>0.97811300000000001</v>
      </c>
      <c r="O7836" s="100">
        <f t="shared" si="4110"/>
        <v>1</v>
      </c>
      <c r="P7836" s="98">
        <f t="shared" si="4111"/>
        <v>5277.84</v>
      </c>
      <c r="Q7836" s="97">
        <f t="shared" si="4112"/>
        <v>28553.11</v>
      </c>
      <c r="R7836" s="97"/>
      <c r="S7836" s="97"/>
    </row>
    <row r="7837" spans="1:19" ht="22.5" x14ac:dyDescent="0.25">
      <c r="A7837" s="89" t="s">
        <v>16094</v>
      </c>
      <c r="B7837" s="89" t="s">
        <v>15427</v>
      </c>
      <c r="C7837" s="89"/>
      <c r="D7837" s="89" t="s">
        <v>10581</v>
      </c>
      <c r="E7837" s="94" t="s">
        <v>15482</v>
      </c>
      <c r="F7837" s="95" t="s">
        <v>15483</v>
      </c>
      <c r="G7837" s="89" t="s">
        <v>51</v>
      </c>
      <c r="H7837" s="89" t="s">
        <v>16095</v>
      </c>
      <c r="I7837" s="96">
        <v>1</v>
      </c>
      <c r="J7837" s="97">
        <v>702623</v>
      </c>
      <c r="K7837" s="98">
        <f t="shared" si="4106"/>
        <v>991005.64</v>
      </c>
      <c r="L7837" s="99">
        <f t="shared" si="4107"/>
        <v>1.0815399999999999</v>
      </c>
      <c r="M7837" s="100">
        <f t="shared" si="4108"/>
        <v>1.0590999999999999</v>
      </c>
      <c r="N7837" s="101">
        <f t="shared" si="4109"/>
        <v>0.97811300000000001</v>
      </c>
      <c r="O7837" s="100">
        <f t="shared" si="4110"/>
        <v>1</v>
      </c>
      <c r="P7837" s="98">
        <f t="shared" si="4111"/>
        <v>1110311.18</v>
      </c>
      <c r="Q7837" s="97">
        <f t="shared" si="4112"/>
        <v>787210.63</v>
      </c>
      <c r="R7837" s="97"/>
      <c r="S7837" s="97"/>
    </row>
    <row r="7838" spans="1:19" x14ac:dyDescent="0.25">
      <c r="A7838" s="89" t="s">
        <v>16096</v>
      </c>
      <c r="B7838" s="89" t="s">
        <v>15427</v>
      </c>
      <c r="C7838" s="89"/>
      <c r="D7838" s="89" t="s">
        <v>13678</v>
      </c>
      <c r="E7838" s="94" t="s">
        <v>586</v>
      </c>
      <c r="F7838" s="95" t="s">
        <v>587</v>
      </c>
      <c r="G7838" s="89" t="s">
        <v>81</v>
      </c>
      <c r="H7838" s="89" t="s">
        <v>16097</v>
      </c>
      <c r="I7838" s="96">
        <v>1</v>
      </c>
      <c r="J7838" s="97">
        <v>457222</v>
      </c>
      <c r="K7838" s="98">
        <f t="shared" si="4106"/>
        <v>6353.84</v>
      </c>
      <c r="L7838" s="99">
        <f t="shared" si="4107"/>
        <v>1.0815399999999999</v>
      </c>
      <c r="M7838" s="100">
        <f t="shared" si="4108"/>
        <v>1.0590999999999999</v>
      </c>
      <c r="N7838" s="101">
        <f t="shared" si="4109"/>
        <v>0.97811300000000001</v>
      </c>
      <c r="O7838" s="100">
        <f t="shared" si="4110"/>
        <v>1</v>
      </c>
      <c r="P7838" s="98">
        <f t="shared" si="4111"/>
        <v>7118.77</v>
      </c>
      <c r="Q7838" s="97">
        <f t="shared" si="4112"/>
        <v>512266.69</v>
      </c>
      <c r="R7838" s="97"/>
      <c r="S7838" s="97"/>
    </row>
    <row r="7839" spans="1:19" ht="22.5" x14ac:dyDescent="0.25">
      <c r="A7839" s="89" t="s">
        <v>16098</v>
      </c>
      <c r="B7839" s="89" t="s">
        <v>15427</v>
      </c>
      <c r="C7839" s="89"/>
      <c r="D7839" s="89" t="s">
        <v>13681</v>
      </c>
      <c r="E7839" s="94" t="s">
        <v>738</v>
      </c>
      <c r="F7839" s="95" t="s">
        <v>739</v>
      </c>
      <c r="G7839" s="89" t="s">
        <v>502</v>
      </c>
      <c r="H7839" s="89" t="s">
        <v>16099</v>
      </c>
      <c r="I7839" s="96">
        <v>1</v>
      </c>
      <c r="J7839" s="97">
        <v>146225</v>
      </c>
      <c r="K7839" s="98">
        <f t="shared" si="4106"/>
        <v>41099.03</v>
      </c>
      <c r="L7839" s="99">
        <f t="shared" si="4107"/>
        <v>1.0815399999999999</v>
      </c>
      <c r="M7839" s="100">
        <f t="shared" si="4108"/>
        <v>1.0590999999999999</v>
      </c>
      <c r="N7839" s="101">
        <f t="shared" si="4109"/>
        <v>0.97811300000000001</v>
      </c>
      <c r="O7839" s="100">
        <f t="shared" si="4110"/>
        <v>1</v>
      </c>
      <c r="P7839" s="98">
        <f t="shared" si="4111"/>
        <v>46046.87</v>
      </c>
      <c r="Q7839" s="97">
        <f t="shared" si="4112"/>
        <v>163828.78</v>
      </c>
      <c r="R7839" s="97"/>
      <c r="S7839" s="97"/>
    </row>
    <row r="7840" spans="1:19" x14ac:dyDescent="0.25">
      <c r="A7840" s="89" t="s">
        <v>16100</v>
      </c>
      <c r="B7840" s="89" t="s">
        <v>15427</v>
      </c>
      <c r="C7840" s="89"/>
      <c r="D7840" s="89" t="s">
        <v>11394</v>
      </c>
      <c r="E7840" s="94" t="s">
        <v>5561</v>
      </c>
      <c r="F7840" s="95" t="s">
        <v>5689</v>
      </c>
      <c r="G7840" s="89" t="s">
        <v>502</v>
      </c>
      <c r="H7840" s="89" t="s">
        <v>16101</v>
      </c>
      <c r="I7840" s="96">
        <v>1</v>
      </c>
      <c r="J7840" s="97">
        <v>35229</v>
      </c>
      <c r="K7840" s="98">
        <f t="shared" si="4106"/>
        <v>41151.050000000003</v>
      </c>
      <c r="L7840" s="99">
        <f t="shared" si="4107"/>
        <v>1.0815399999999999</v>
      </c>
      <c r="M7840" s="100">
        <f t="shared" si="4108"/>
        <v>1.0590999999999999</v>
      </c>
      <c r="N7840" s="101">
        <f t="shared" si="4109"/>
        <v>0.97811300000000001</v>
      </c>
      <c r="O7840" s="100">
        <f t="shared" si="4110"/>
        <v>1</v>
      </c>
      <c r="P7840" s="98">
        <f t="shared" si="4111"/>
        <v>46105.16</v>
      </c>
      <c r="Q7840" s="97">
        <f t="shared" si="4112"/>
        <v>39470.17</v>
      </c>
      <c r="R7840" s="97"/>
      <c r="S7840" s="97"/>
    </row>
    <row r="7841" spans="1:19" ht="22.5" x14ac:dyDescent="0.25">
      <c r="A7841" s="89" t="s">
        <v>16102</v>
      </c>
      <c r="B7841" s="89" t="s">
        <v>15427</v>
      </c>
      <c r="C7841" s="89"/>
      <c r="D7841" s="89" t="s">
        <v>13689</v>
      </c>
      <c r="E7841" s="94" t="s">
        <v>734</v>
      </c>
      <c r="F7841" s="95" t="s">
        <v>735</v>
      </c>
      <c r="G7841" s="89" t="s">
        <v>502</v>
      </c>
      <c r="H7841" s="89" t="s">
        <v>16103</v>
      </c>
      <c r="I7841" s="96">
        <v>1</v>
      </c>
      <c r="J7841" s="97">
        <v>14845</v>
      </c>
      <c r="K7841" s="98">
        <f t="shared" si="4106"/>
        <v>41041.17</v>
      </c>
      <c r="L7841" s="99">
        <f t="shared" si="4107"/>
        <v>1.0815399999999999</v>
      </c>
      <c r="M7841" s="100">
        <f t="shared" si="4108"/>
        <v>1.0590999999999999</v>
      </c>
      <c r="N7841" s="101">
        <f t="shared" si="4109"/>
        <v>0.97811300000000001</v>
      </c>
      <c r="O7841" s="100">
        <f t="shared" si="4110"/>
        <v>1</v>
      </c>
      <c r="P7841" s="98">
        <f t="shared" si="4111"/>
        <v>45982.05</v>
      </c>
      <c r="Q7841" s="97">
        <f t="shared" si="4112"/>
        <v>16632.169999999998</v>
      </c>
      <c r="R7841" s="97"/>
      <c r="S7841" s="97"/>
    </row>
    <row r="7842" spans="1:19" x14ac:dyDescent="0.25">
      <c r="A7842" s="89" t="s">
        <v>16104</v>
      </c>
      <c r="B7842" s="89" t="s">
        <v>15427</v>
      </c>
      <c r="C7842" s="89"/>
      <c r="D7842" s="89" t="s">
        <v>13692</v>
      </c>
      <c r="E7842" s="94" t="s">
        <v>781</v>
      </c>
      <c r="F7842" s="95" t="s">
        <v>5166</v>
      </c>
      <c r="G7842" s="89" t="s">
        <v>502</v>
      </c>
      <c r="H7842" s="89" t="s">
        <v>16105</v>
      </c>
      <c r="I7842" s="96">
        <v>1</v>
      </c>
      <c r="J7842" s="97">
        <v>4962</v>
      </c>
      <c r="K7842" s="98">
        <f t="shared" si="4106"/>
        <v>44244.32</v>
      </c>
      <c r="L7842" s="99">
        <f t="shared" si="4107"/>
        <v>1.0815399999999999</v>
      </c>
      <c r="M7842" s="100">
        <f t="shared" si="4108"/>
        <v>1.0590999999999999</v>
      </c>
      <c r="N7842" s="101">
        <f t="shared" si="4109"/>
        <v>0.97811300000000001</v>
      </c>
      <c r="O7842" s="100">
        <f t="shared" si="4110"/>
        <v>1</v>
      </c>
      <c r="P7842" s="98">
        <f t="shared" si="4111"/>
        <v>49570.82</v>
      </c>
      <c r="Q7842" s="97">
        <f t="shared" si="4112"/>
        <v>5559.37</v>
      </c>
      <c r="R7842" s="97"/>
      <c r="S7842" s="97"/>
    </row>
    <row r="7843" spans="1:19" ht="22.5" x14ac:dyDescent="0.25">
      <c r="A7843" s="89" t="s">
        <v>16106</v>
      </c>
      <c r="B7843" s="89" t="s">
        <v>15427</v>
      </c>
      <c r="C7843" s="89"/>
      <c r="D7843" s="89" t="s">
        <v>13695</v>
      </c>
      <c r="E7843" s="94" t="s">
        <v>742</v>
      </c>
      <c r="F7843" s="95" t="s">
        <v>15460</v>
      </c>
      <c r="G7843" s="89" t="s">
        <v>502</v>
      </c>
      <c r="H7843" s="89" t="s">
        <v>16107</v>
      </c>
      <c r="I7843" s="96">
        <v>1</v>
      </c>
      <c r="J7843" s="97">
        <v>6230</v>
      </c>
      <c r="K7843" s="98">
        <f t="shared" si="4106"/>
        <v>41100.410000000003</v>
      </c>
      <c r="L7843" s="99">
        <f t="shared" si="4107"/>
        <v>1.0815399999999999</v>
      </c>
      <c r="M7843" s="100">
        <f t="shared" si="4108"/>
        <v>1.0590999999999999</v>
      </c>
      <c r="N7843" s="101">
        <f t="shared" si="4109"/>
        <v>0.97811300000000001</v>
      </c>
      <c r="O7843" s="100">
        <f t="shared" si="4110"/>
        <v>1</v>
      </c>
      <c r="P7843" s="98">
        <f t="shared" si="4111"/>
        <v>46048.42</v>
      </c>
      <c r="Q7843" s="97">
        <f t="shared" si="4112"/>
        <v>6980.02</v>
      </c>
      <c r="R7843" s="97"/>
      <c r="S7843" s="97"/>
    </row>
    <row r="7844" spans="1:19" x14ac:dyDescent="0.25">
      <c r="A7844" s="89"/>
      <c r="B7844" s="90"/>
      <c r="C7844" s="90"/>
      <c r="D7844" s="91"/>
      <c r="E7844" s="92"/>
      <c r="F7844" s="92" t="s">
        <v>15965</v>
      </c>
      <c r="G7844" s="91"/>
      <c r="H7844" s="91"/>
      <c r="I7844" s="93">
        <v>1</v>
      </c>
      <c r="J7844" s="91"/>
      <c r="K7844" s="98"/>
      <c r="L7844" s="99"/>
      <c r="M7844" s="100"/>
      <c r="N7844" s="101"/>
      <c r="O7844" s="100"/>
      <c r="P7844" s="98"/>
      <c r="Q7844" s="91"/>
      <c r="R7844" s="91"/>
      <c r="S7844" s="91"/>
    </row>
    <row r="7845" spans="1:19" x14ac:dyDescent="0.25">
      <c r="A7845" s="89" t="s">
        <v>16108</v>
      </c>
      <c r="B7845" s="89" t="s">
        <v>15427</v>
      </c>
      <c r="C7845" s="89"/>
      <c r="D7845" s="89" t="s">
        <v>13698</v>
      </c>
      <c r="E7845" s="94" t="s">
        <v>6576</v>
      </c>
      <c r="F7845" s="95" t="s">
        <v>6577</v>
      </c>
      <c r="G7845" s="89" t="s">
        <v>110</v>
      </c>
      <c r="H7845" s="89" t="s">
        <v>2220</v>
      </c>
      <c r="I7845" s="96">
        <v>1</v>
      </c>
      <c r="J7845" s="97">
        <v>53916</v>
      </c>
      <c r="K7845" s="98">
        <f>J7845/H7845</f>
        <v>65751.22</v>
      </c>
      <c r="L7845" s="99">
        <f>$L$8</f>
        <v>1.0815399999999999</v>
      </c>
      <c r="M7845" s="100">
        <f>$M$8</f>
        <v>1.0590999999999999</v>
      </c>
      <c r="N7845" s="101">
        <f>$N$8</f>
        <v>0.97811300000000001</v>
      </c>
      <c r="O7845" s="100">
        <f>$O$8</f>
        <v>1</v>
      </c>
      <c r="P7845" s="98">
        <f>K7845*L7845*M7845*N7845*O7845</f>
        <v>73666.899999999994</v>
      </c>
      <c r="Q7845" s="97">
        <f>H7845*P7845</f>
        <v>60406.86</v>
      </c>
      <c r="R7845" s="97"/>
      <c r="S7845" s="97"/>
    </row>
    <row r="7846" spans="1:19" ht="22.5" x14ac:dyDescent="0.25">
      <c r="A7846" s="89" t="s">
        <v>16109</v>
      </c>
      <c r="B7846" s="89" t="s">
        <v>15427</v>
      </c>
      <c r="C7846" s="89"/>
      <c r="D7846" s="89" t="s">
        <v>13701</v>
      </c>
      <c r="E7846" s="94" t="s">
        <v>15466</v>
      </c>
      <c r="F7846" s="95" t="s">
        <v>15467</v>
      </c>
      <c r="G7846" s="89" t="s">
        <v>110</v>
      </c>
      <c r="H7846" s="89" t="s">
        <v>2220</v>
      </c>
      <c r="I7846" s="96">
        <v>1</v>
      </c>
      <c r="J7846" s="97">
        <v>6799</v>
      </c>
      <c r="K7846" s="98">
        <f>J7846/H7846</f>
        <v>8291.4599999999991</v>
      </c>
      <c r="L7846" s="99">
        <f>$L$8</f>
        <v>1.0815399999999999</v>
      </c>
      <c r="M7846" s="100">
        <f>$M$8</f>
        <v>1.0590999999999999</v>
      </c>
      <c r="N7846" s="101">
        <f>$N$8</f>
        <v>0.97811300000000001</v>
      </c>
      <c r="O7846" s="100">
        <f>$O$8</f>
        <v>1</v>
      </c>
      <c r="P7846" s="98">
        <f>K7846*L7846*M7846*N7846*O7846</f>
        <v>9289.66</v>
      </c>
      <c r="Q7846" s="97">
        <f>H7846*P7846</f>
        <v>7617.52</v>
      </c>
      <c r="R7846" s="97"/>
      <c r="S7846" s="97"/>
    </row>
    <row r="7847" spans="1:19" x14ac:dyDescent="0.25">
      <c r="A7847" s="89" t="s">
        <v>16110</v>
      </c>
      <c r="B7847" s="89" t="s">
        <v>15427</v>
      </c>
      <c r="C7847" s="89"/>
      <c r="D7847" s="89" t="s">
        <v>13703</v>
      </c>
      <c r="E7847" s="94" t="s">
        <v>15469</v>
      </c>
      <c r="F7847" s="95" t="s">
        <v>15470</v>
      </c>
      <c r="G7847" s="89" t="s">
        <v>518</v>
      </c>
      <c r="H7847" s="89" t="s">
        <v>16111</v>
      </c>
      <c r="I7847" s="96">
        <v>1</v>
      </c>
      <c r="J7847" s="97">
        <v>4107</v>
      </c>
      <c r="K7847" s="98">
        <f>J7847/H7847</f>
        <v>131.80000000000001</v>
      </c>
      <c r="L7847" s="99">
        <f>$L$8</f>
        <v>1.0815399999999999</v>
      </c>
      <c r="M7847" s="100">
        <f>$M$8</f>
        <v>1.0590999999999999</v>
      </c>
      <c r="N7847" s="101">
        <f>$N$8</f>
        <v>0.97811300000000001</v>
      </c>
      <c r="O7847" s="100">
        <f>$O$8</f>
        <v>1</v>
      </c>
      <c r="P7847" s="98">
        <f>K7847*L7847*M7847*N7847*O7847</f>
        <v>147.66999999999999</v>
      </c>
      <c r="Q7847" s="97">
        <f>H7847*P7847</f>
        <v>4601.3999999999996</v>
      </c>
      <c r="R7847" s="97"/>
      <c r="S7847" s="97"/>
    </row>
    <row r="7848" spans="1:19" x14ac:dyDescent="0.25">
      <c r="A7848" s="89" t="s">
        <v>16112</v>
      </c>
      <c r="B7848" s="89" t="s">
        <v>15427</v>
      </c>
      <c r="C7848" s="89"/>
      <c r="D7848" s="89" t="s">
        <v>13705</v>
      </c>
      <c r="E7848" s="94" t="s">
        <v>8294</v>
      </c>
      <c r="F7848" s="95" t="s">
        <v>8295</v>
      </c>
      <c r="G7848" s="89" t="s">
        <v>518</v>
      </c>
      <c r="H7848" s="89" t="s">
        <v>16113</v>
      </c>
      <c r="I7848" s="96">
        <v>1</v>
      </c>
      <c r="J7848" s="97">
        <v>1847</v>
      </c>
      <c r="K7848" s="98">
        <f>J7848/H7848</f>
        <v>173.26</v>
      </c>
      <c r="L7848" s="99">
        <f>$L$8</f>
        <v>1.0815399999999999</v>
      </c>
      <c r="M7848" s="100">
        <f>$M$8</f>
        <v>1.0590999999999999</v>
      </c>
      <c r="N7848" s="101">
        <f>$N$8</f>
        <v>0.97811300000000001</v>
      </c>
      <c r="O7848" s="100">
        <f>$O$8</f>
        <v>1</v>
      </c>
      <c r="P7848" s="98">
        <f>K7848*L7848*M7848*N7848*O7848</f>
        <v>194.12</v>
      </c>
      <c r="Q7848" s="97">
        <f>H7848*P7848</f>
        <v>2069.3200000000002</v>
      </c>
      <c r="R7848" s="97"/>
      <c r="S7848" s="97"/>
    </row>
    <row r="7849" spans="1:19" ht="22.5" x14ac:dyDescent="0.25">
      <c r="A7849" s="89" t="s">
        <v>16114</v>
      </c>
      <c r="B7849" s="89" t="s">
        <v>15427</v>
      </c>
      <c r="C7849" s="89"/>
      <c r="D7849" s="89" t="s">
        <v>13707</v>
      </c>
      <c r="E7849" s="94" t="s">
        <v>15350</v>
      </c>
      <c r="F7849" s="95" t="s">
        <v>15351</v>
      </c>
      <c r="G7849" s="89" t="s">
        <v>110</v>
      </c>
      <c r="H7849" s="89" t="s">
        <v>16115</v>
      </c>
      <c r="I7849" s="96">
        <v>1</v>
      </c>
      <c r="J7849" s="97">
        <v>39148</v>
      </c>
      <c r="K7849" s="98">
        <f>J7849/H7849</f>
        <v>136666.07999999999</v>
      </c>
      <c r="L7849" s="99">
        <f>$L$8</f>
        <v>1.0815399999999999</v>
      </c>
      <c r="M7849" s="100">
        <f>$M$8</f>
        <v>1.0590999999999999</v>
      </c>
      <c r="N7849" s="101">
        <f>$N$8</f>
        <v>0.97811300000000001</v>
      </c>
      <c r="O7849" s="100">
        <f>$O$8</f>
        <v>1</v>
      </c>
      <c r="P7849" s="98">
        <f>K7849*L7849*M7849*N7849*O7849</f>
        <v>153119.07999999999</v>
      </c>
      <c r="Q7849" s="97">
        <f>H7849*P7849</f>
        <v>43860.959999999999</v>
      </c>
      <c r="R7849" s="97"/>
      <c r="S7849" s="97"/>
    </row>
    <row r="7850" spans="1:19" x14ac:dyDescent="0.25">
      <c r="A7850" s="89"/>
      <c r="B7850" s="90"/>
      <c r="C7850" s="90"/>
      <c r="D7850" s="91"/>
      <c r="E7850" s="92"/>
      <c r="F7850" s="92" t="s">
        <v>16116</v>
      </c>
      <c r="G7850" s="91"/>
      <c r="H7850" s="91"/>
      <c r="I7850" s="93">
        <v>1</v>
      </c>
      <c r="J7850" s="91"/>
      <c r="K7850" s="98"/>
      <c r="L7850" s="99"/>
      <c r="M7850" s="100"/>
      <c r="N7850" s="101"/>
      <c r="O7850" s="100"/>
      <c r="P7850" s="98"/>
      <c r="Q7850" s="91"/>
      <c r="R7850" s="91"/>
      <c r="S7850" s="91"/>
    </row>
    <row r="7851" spans="1:19" x14ac:dyDescent="0.25">
      <c r="A7851" s="89" t="s">
        <v>16117</v>
      </c>
      <c r="B7851" s="89" t="s">
        <v>15427</v>
      </c>
      <c r="C7851" s="89"/>
      <c r="D7851" s="89" t="s">
        <v>13709</v>
      </c>
      <c r="E7851" s="94" t="s">
        <v>570</v>
      </c>
      <c r="F7851" s="95" t="s">
        <v>571</v>
      </c>
      <c r="G7851" s="89" t="s">
        <v>51</v>
      </c>
      <c r="H7851" s="89" t="s">
        <v>5835</v>
      </c>
      <c r="I7851" s="96">
        <v>1</v>
      </c>
      <c r="J7851" s="97">
        <v>1731</v>
      </c>
      <c r="K7851" s="98">
        <f t="shared" ref="K7851:K7858" si="4113">J7851/H7851</f>
        <v>157363.64000000001</v>
      </c>
      <c r="L7851" s="99">
        <f t="shared" ref="L7851:L7858" si="4114">$L$8</f>
        <v>1.0815399999999999</v>
      </c>
      <c r="M7851" s="100">
        <f t="shared" ref="M7851:M7858" si="4115">$M$8</f>
        <v>1.0590999999999999</v>
      </c>
      <c r="N7851" s="101">
        <f t="shared" ref="N7851:N7858" si="4116">$N$8</f>
        <v>0.97811300000000001</v>
      </c>
      <c r="O7851" s="100">
        <f t="shared" ref="O7851:O7858" si="4117">$O$8</f>
        <v>1</v>
      </c>
      <c r="P7851" s="98">
        <f t="shared" ref="P7851:P7858" si="4118">K7851*L7851*M7851*N7851*O7851</f>
        <v>176308.39</v>
      </c>
      <c r="Q7851" s="97">
        <f t="shared" ref="Q7851:Q7858" si="4119">H7851*P7851</f>
        <v>1939.39</v>
      </c>
      <c r="R7851" s="97"/>
      <c r="S7851" s="97"/>
    </row>
    <row r="7852" spans="1:19" x14ac:dyDescent="0.25">
      <c r="A7852" s="89" t="s">
        <v>16118</v>
      </c>
      <c r="B7852" s="89" t="s">
        <v>15427</v>
      </c>
      <c r="C7852" s="89"/>
      <c r="D7852" s="89" t="s">
        <v>13713</v>
      </c>
      <c r="E7852" s="94" t="s">
        <v>574</v>
      </c>
      <c r="F7852" s="95" t="s">
        <v>575</v>
      </c>
      <c r="G7852" s="89" t="s">
        <v>81</v>
      </c>
      <c r="H7852" s="89" t="s">
        <v>5837</v>
      </c>
      <c r="I7852" s="96">
        <v>1</v>
      </c>
      <c r="J7852" s="97">
        <v>5276</v>
      </c>
      <c r="K7852" s="98">
        <f t="shared" si="4113"/>
        <v>4710.71</v>
      </c>
      <c r="L7852" s="99">
        <f t="shared" si="4114"/>
        <v>1.0815399999999999</v>
      </c>
      <c r="M7852" s="100">
        <f t="shared" si="4115"/>
        <v>1.0590999999999999</v>
      </c>
      <c r="N7852" s="101">
        <f t="shared" si="4116"/>
        <v>0.97811300000000001</v>
      </c>
      <c r="O7852" s="100">
        <f t="shared" si="4117"/>
        <v>1</v>
      </c>
      <c r="P7852" s="98">
        <f t="shared" si="4118"/>
        <v>5277.82</v>
      </c>
      <c r="Q7852" s="97">
        <f t="shared" si="4119"/>
        <v>5911.16</v>
      </c>
      <c r="R7852" s="97"/>
      <c r="S7852" s="97"/>
    </row>
    <row r="7853" spans="1:19" ht="22.5" x14ac:dyDescent="0.25">
      <c r="A7853" s="89" t="s">
        <v>16119</v>
      </c>
      <c r="B7853" s="89" t="s">
        <v>15427</v>
      </c>
      <c r="C7853" s="89"/>
      <c r="D7853" s="89" t="s">
        <v>13716</v>
      </c>
      <c r="E7853" s="94" t="s">
        <v>15482</v>
      </c>
      <c r="F7853" s="95" t="s">
        <v>15483</v>
      </c>
      <c r="G7853" s="89" t="s">
        <v>51</v>
      </c>
      <c r="H7853" s="89" t="s">
        <v>6135</v>
      </c>
      <c r="I7853" s="96">
        <v>1</v>
      </c>
      <c r="J7853" s="97">
        <v>150633</v>
      </c>
      <c r="K7853" s="98">
        <f t="shared" si="4113"/>
        <v>991006.58</v>
      </c>
      <c r="L7853" s="99">
        <f t="shared" si="4114"/>
        <v>1.0815399999999999</v>
      </c>
      <c r="M7853" s="100">
        <f t="shared" si="4115"/>
        <v>1.0590999999999999</v>
      </c>
      <c r="N7853" s="101">
        <f t="shared" si="4116"/>
        <v>0.97811300000000001</v>
      </c>
      <c r="O7853" s="100">
        <f t="shared" si="4117"/>
        <v>1</v>
      </c>
      <c r="P7853" s="98">
        <f t="shared" si="4118"/>
        <v>1110312.23</v>
      </c>
      <c r="Q7853" s="97">
        <f t="shared" si="4119"/>
        <v>168767.46</v>
      </c>
      <c r="R7853" s="97"/>
      <c r="S7853" s="97"/>
    </row>
    <row r="7854" spans="1:19" x14ac:dyDescent="0.25">
      <c r="A7854" s="89" t="s">
        <v>16120</v>
      </c>
      <c r="B7854" s="89" t="s">
        <v>15427</v>
      </c>
      <c r="C7854" s="89"/>
      <c r="D7854" s="89" t="s">
        <v>13719</v>
      </c>
      <c r="E7854" s="94" t="s">
        <v>586</v>
      </c>
      <c r="F7854" s="95" t="s">
        <v>587</v>
      </c>
      <c r="G7854" s="89" t="s">
        <v>81</v>
      </c>
      <c r="H7854" s="89" t="s">
        <v>16121</v>
      </c>
      <c r="I7854" s="96">
        <v>1</v>
      </c>
      <c r="J7854" s="97">
        <v>98040</v>
      </c>
      <c r="K7854" s="98">
        <f t="shared" si="4113"/>
        <v>6353.86</v>
      </c>
      <c r="L7854" s="99">
        <f t="shared" si="4114"/>
        <v>1.0815399999999999</v>
      </c>
      <c r="M7854" s="100">
        <f t="shared" si="4115"/>
        <v>1.0590999999999999</v>
      </c>
      <c r="N7854" s="101">
        <f t="shared" si="4116"/>
        <v>0.97811300000000001</v>
      </c>
      <c r="O7854" s="100">
        <f t="shared" si="4117"/>
        <v>1</v>
      </c>
      <c r="P7854" s="98">
        <f t="shared" si="4118"/>
        <v>7118.79</v>
      </c>
      <c r="Q7854" s="97">
        <f t="shared" si="4119"/>
        <v>109842.93</v>
      </c>
      <c r="R7854" s="97"/>
      <c r="S7854" s="97"/>
    </row>
    <row r="7855" spans="1:19" ht="22.5" x14ac:dyDescent="0.25">
      <c r="A7855" s="89" t="s">
        <v>16122</v>
      </c>
      <c r="B7855" s="89" t="s">
        <v>15427</v>
      </c>
      <c r="C7855" s="89"/>
      <c r="D7855" s="89" t="s">
        <v>13721</v>
      </c>
      <c r="E7855" s="94" t="s">
        <v>742</v>
      </c>
      <c r="F7855" s="95" t="s">
        <v>743</v>
      </c>
      <c r="G7855" s="89" t="s">
        <v>502</v>
      </c>
      <c r="H7855" s="89" t="s">
        <v>16123</v>
      </c>
      <c r="I7855" s="96">
        <v>1</v>
      </c>
      <c r="J7855" s="97">
        <v>25741</v>
      </c>
      <c r="K7855" s="98">
        <f t="shared" si="4113"/>
        <v>41098.14</v>
      </c>
      <c r="L7855" s="99">
        <f t="shared" si="4114"/>
        <v>1.0815399999999999</v>
      </c>
      <c r="M7855" s="100">
        <f t="shared" si="4115"/>
        <v>1.0590999999999999</v>
      </c>
      <c r="N7855" s="101">
        <f t="shared" si="4116"/>
        <v>0.97811300000000001</v>
      </c>
      <c r="O7855" s="100">
        <f t="shared" si="4117"/>
        <v>1</v>
      </c>
      <c r="P7855" s="98">
        <f t="shared" si="4118"/>
        <v>46045.88</v>
      </c>
      <c r="Q7855" s="97">
        <f t="shared" si="4119"/>
        <v>28839.919999999998</v>
      </c>
      <c r="R7855" s="97"/>
      <c r="S7855" s="97"/>
    </row>
    <row r="7856" spans="1:19" ht="22.5" x14ac:dyDescent="0.25">
      <c r="A7856" s="89" t="s">
        <v>16124</v>
      </c>
      <c r="B7856" s="89" t="s">
        <v>15427</v>
      </c>
      <c r="C7856" s="89"/>
      <c r="D7856" s="89" t="s">
        <v>13727</v>
      </c>
      <c r="E7856" s="94" t="s">
        <v>734</v>
      </c>
      <c r="F7856" s="95" t="s">
        <v>735</v>
      </c>
      <c r="G7856" s="89" t="s">
        <v>502</v>
      </c>
      <c r="H7856" s="89" t="s">
        <v>16125</v>
      </c>
      <c r="I7856" s="96">
        <v>1</v>
      </c>
      <c r="J7856" s="97">
        <v>36872</v>
      </c>
      <c r="K7856" s="98">
        <f t="shared" si="4113"/>
        <v>41041.4</v>
      </c>
      <c r="L7856" s="99">
        <f t="shared" si="4114"/>
        <v>1.0815399999999999</v>
      </c>
      <c r="M7856" s="100">
        <f t="shared" si="4115"/>
        <v>1.0590999999999999</v>
      </c>
      <c r="N7856" s="101">
        <f t="shared" si="4116"/>
        <v>0.97811300000000001</v>
      </c>
      <c r="O7856" s="100">
        <f t="shared" si="4117"/>
        <v>1</v>
      </c>
      <c r="P7856" s="98">
        <f t="shared" si="4118"/>
        <v>45982.31</v>
      </c>
      <c r="Q7856" s="97">
        <f t="shared" si="4119"/>
        <v>41310.97</v>
      </c>
      <c r="R7856" s="97"/>
      <c r="S7856" s="97"/>
    </row>
    <row r="7857" spans="1:19" x14ac:dyDescent="0.25">
      <c r="A7857" s="89" t="s">
        <v>16126</v>
      </c>
      <c r="B7857" s="89" t="s">
        <v>15427</v>
      </c>
      <c r="C7857" s="89"/>
      <c r="D7857" s="89" t="s">
        <v>13730</v>
      </c>
      <c r="E7857" s="94" t="s">
        <v>781</v>
      </c>
      <c r="F7857" s="95" t="s">
        <v>5166</v>
      </c>
      <c r="G7857" s="89" t="s">
        <v>502</v>
      </c>
      <c r="H7857" s="89" t="s">
        <v>16127</v>
      </c>
      <c r="I7857" s="96">
        <v>1</v>
      </c>
      <c r="J7857" s="97">
        <v>1277</v>
      </c>
      <c r="K7857" s="98">
        <f t="shared" si="4113"/>
        <v>44248.09</v>
      </c>
      <c r="L7857" s="99">
        <f t="shared" si="4114"/>
        <v>1.0815399999999999</v>
      </c>
      <c r="M7857" s="100">
        <f t="shared" si="4115"/>
        <v>1.0590999999999999</v>
      </c>
      <c r="N7857" s="101">
        <f t="shared" si="4116"/>
        <v>0.97811300000000001</v>
      </c>
      <c r="O7857" s="100">
        <f t="shared" si="4117"/>
        <v>1</v>
      </c>
      <c r="P7857" s="98">
        <f t="shared" si="4118"/>
        <v>49575.040000000001</v>
      </c>
      <c r="Q7857" s="97">
        <f t="shared" si="4119"/>
        <v>1430.74</v>
      </c>
      <c r="R7857" s="97"/>
      <c r="S7857" s="97"/>
    </row>
    <row r="7858" spans="1:19" ht="22.5" x14ac:dyDescent="0.25">
      <c r="A7858" s="89" t="s">
        <v>16128</v>
      </c>
      <c r="B7858" s="89" t="s">
        <v>15427</v>
      </c>
      <c r="C7858" s="89"/>
      <c r="D7858" s="89" t="s">
        <v>13733</v>
      </c>
      <c r="E7858" s="94" t="s">
        <v>742</v>
      </c>
      <c r="F7858" s="95" t="s">
        <v>15460</v>
      </c>
      <c r="G7858" s="89" t="s">
        <v>502</v>
      </c>
      <c r="H7858" s="89" t="s">
        <v>16129</v>
      </c>
      <c r="I7858" s="96">
        <v>1</v>
      </c>
      <c r="J7858" s="97">
        <v>2174</v>
      </c>
      <c r="K7858" s="98">
        <f t="shared" si="4113"/>
        <v>41096.410000000003</v>
      </c>
      <c r="L7858" s="99">
        <f t="shared" si="4114"/>
        <v>1.0815399999999999</v>
      </c>
      <c r="M7858" s="100">
        <f t="shared" si="4115"/>
        <v>1.0590999999999999</v>
      </c>
      <c r="N7858" s="101">
        <f t="shared" si="4116"/>
        <v>0.97811300000000001</v>
      </c>
      <c r="O7858" s="100">
        <f t="shared" si="4117"/>
        <v>1</v>
      </c>
      <c r="P7858" s="98">
        <f t="shared" si="4118"/>
        <v>46043.94</v>
      </c>
      <c r="Q7858" s="97">
        <f t="shared" si="4119"/>
        <v>2435.7199999999998</v>
      </c>
      <c r="R7858" s="97"/>
      <c r="S7858" s="97"/>
    </row>
    <row r="7859" spans="1:19" x14ac:dyDescent="0.25">
      <c r="A7859" s="89"/>
      <c r="B7859" s="90"/>
      <c r="C7859" s="90"/>
      <c r="D7859" s="91"/>
      <c r="E7859" s="92"/>
      <c r="F7859" s="92" t="s">
        <v>15965</v>
      </c>
      <c r="G7859" s="91"/>
      <c r="H7859" s="91"/>
      <c r="I7859" s="93">
        <v>1</v>
      </c>
      <c r="J7859" s="91"/>
      <c r="K7859" s="98"/>
      <c r="L7859" s="99"/>
      <c r="M7859" s="100"/>
      <c r="N7859" s="101"/>
      <c r="O7859" s="100"/>
      <c r="P7859" s="98"/>
      <c r="Q7859" s="91"/>
      <c r="R7859" s="91"/>
      <c r="S7859" s="91"/>
    </row>
    <row r="7860" spans="1:19" x14ac:dyDescent="0.25">
      <c r="A7860" s="89" t="s">
        <v>16130</v>
      </c>
      <c r="B7860" s="89" t="s">
        <v>15427</v>
      </c>
      <c r="C7860" s="89"/>
      <c r="D7860" s="89" t="s">
        <v>13736</v>
      </c>
      <c r="E7860" s="94" t="s">
        <v>6576</v>
      </c>
      <c r="F7860" s="95" t="s">
        <v>6577</v>
      </c>
      <c r="G7860" s="89" t="s">
        <v>110</v>
      </c>
      <c r="H7860" s="89" t="s">
        <v>296</v>
      </c>
      <c r="I7860" s="96">
        <v>1</v>
      </c>
      <c r="J7860" s="97">
        <v>10520</v>
      </c>
      <c r="K7860" s="98">
        <f>J7860/H7860</f>
        <v>65750</v>
      </c>
      <c r="L7860" s="99">
        <f>$L$8</f>
        <v>1.0815399999999999</v>
      </c>
      <c r="M7860" s="100">
        <f>$M$8</f>
        <v>1.0590999999999999</v>
      </c>
      <c r="N7860" s="101">
        <f>$N$8</f>
        <v>0.97811300000000001</v>
      </c>
      <c r="O7860" s="100">
        <f>$O$8</f>
        <v>1</v>
      </c>
      <c r="P7860" s="98">
        <f>K7860*L7860*M7860*N7860*O7860</f>
        <v>73665.53</v>
      </c>
      <c r="Q7860" s="97">
        <f>H7860*P7860</f>
        <v>11786.48</v>
      </c>
      <c r="R7860" s="97"/>
      <c r="S7860" s="97"/>
    </row>
    <row r="7861" spans="1:19" ht="22.5" x14ac:dyDescent="0.25">
      <c r="A7861" s="89" t="s">
        <v>16131</v>
      </c>
      <c r="B7861" s="89" t="s">
        <v>15427</v>
      </c>
      <c r="C7861" s="89"/>
      <c r="D7861" s="89" t="s">
        <v>13738</v>
      </c>
      <c r="E7861" s="94" t="s">
        <v>15466</v>
      </c>
      <c r="F7861" s="95" t="s">
        <v>15467</v>
      </c>
      <c r="G7861" s="89" t="s">
        <v>110</v>
      </c>
      <c r="H7861" s="89" t="s">
        <v>296</v>
      </c>
      <c r="I7861" s="96">
        <v>1</v>
      </c>
      <c r="J7861" s="97">
        <v>1328</v>
      </c>
      <c r="K7861" s="98">
        <f>J7861/H7861</f>
        <v>8300</v>
      </c>
      <c r="L7861" s="99">
        <f>$L$8</f>
        <v>1.0815399999999999</v>
      </c>
      <c r="M7861" s="100">
        <f>$M$8</f>
        <v>1.0590999999999999</v>
      </c>
      <c r="N7861" s="101">
        <f>$N$8</f>
        <v>0.97811300000000001</v>
      </c>
      <c r="O7861" s="100">
        <f>$O$8</f>
        <v>1</v>
      </c>
      <c r="P7861" s="98">
        <f>K7861*L7861*M7861*N7861*O7861</f>
        <v>9299.2199999999993</v>
      </c>
      <c r="Q7861" s="97">
        <f>H7861*P7861</f>
        <v>1487.88</v>
      </c>
      <c r="R7861" s="97"/>
      <c r="S7861" s="97"/>
    </row>
    <row r="7862" spans="1:19" x14ac:dyDescent="0.25">
      <c r="A7862" s="89" t="s">
        <v>16132</v>
      </c>
      <c r="B7862" s="89" t="s">
        <v>15427</v>
      </c>
      <c r="C7862" s="89"/>
      <c r="D7862" s="89" t="s">
        <v>13741</v>
      </c>
      <c r="E7862" s="94" t="s">
        <v>15469</v>
      </c>
      <c r="F7862" s="95" t="s">
        <v>15470</v>
      </c>
      <c r="G7862" s="89" t="s">
        <v>518</v>
      </c>
      <c r="H7862" s="89" t="s">
        <v>13897</v>
      </c>
      <c r="I7862" s="96">
        <v>1</v>
      </c>
      <c r="J7862" s="97">
        <v>801</v>
      </c>
      <c r="K7862" s="98">
        <f>J7862/H7862</f>
        <v>131.74</v>
      </c>
      <c r="L7862" s="99">
        <f>$L$8</f>
        <v>1.0815399999999999</v>
      </c>
      <c r="M7862" s="100">
        <f>$M$8</f>
        <v>1.0590999999999999</v>
      </c>
      <c r="N7862" s="101">
        <f>$N$8</f>
        <v>0.97811300000000001</v>
      </c>
      <c r="O7862" s="100">
        <f>$O$8</f>
        <v>1</v>
      </c>
      <c r="P7862" s="98">
        <f>K7862*L7862*M7862*N7862*O7862</f>
        <v>147.6</v>
      </c>
      <c r="Q7862" s="97">
        <f>H7862*P7862</f>
        <v>897.41</v>
      </c>
      <c r="R7862" s="97"/>
      <c r="S7862" s="97"/>
    </row>
    <row r="7863" spans="1:19" x14ac:dyDescent="0.25">
      <c r="A7863" s="89" t="s">
        <v>16133</v>
      </c>
      <c r="B7863" s="89" t="s">
        <v>15427</v>
      </c>
      <c r="C7863" s="89"/>
      <c r="D7863" s="89" t="s">
        <v>13743</v>
      </c>
      <c r="E7863" s="94" t="s">
        <v>8294</v>
      </c>
      <c r="F7863" s="95" t="s">
        <v>8295</v>
      </c>
      <c r="G7863" s="89" t="s">
        <v>518</v>
      </c>
      <c r="H7863" s="89" t="s">
        <v>16134</v>
      </c>
      <c r="I7863" s="96">
        <v>1</v>
      </c>
      <c r="J7863" s="97">
        <v>360</v>
      </c>
      <c r="K7863" s="98">
        <f>J7863/H7863</f>
        <v>173.08</v>
      </c>
      <c r="L7863" s="99">
        <f>$L$8</f>
        <v>1.0815399999999999</v>
      </c>
      <c r="M7863" s="100">
        <f>$M$8</f>
        <v>1.0590999999999999</v>
      </c>
      <c r="N7863" s="101">
        <f>$N$8</f>
        <v>0.97811300000000001</v>
      </c>
      <c r="O7863" s="100">
        <f>$O$8</f>
        <v>1</v>
      </c>
      <c r="P7863" s="98">
        <f>K7863*L7863*M7863*N7863*O7863</f>
        <v>193.92</v>
      </c>
      <c r="Q7863" s="97">
        <f>H7863*P7863</f>
        <v>403.35</v>
      </c>
      <c r="R7863" s="97"/>
      <c r="S7863" s="97"/>
    </row>
    <row r="7864" spans="1:19" ht="22.5" x14ac:dyDescent="0.25">
      <c r="A7864" s="89" t="s">
        <v>16135</v>
      </c>
      <c r="B7864" s="89" t="s">
        <v>15427</v>
      </c>
      <c r="C7864" s="89"/>
      <c r="D7864" s="89" t="s">
        <v>13745</v>
      </c>
      <c r="E7864" s="94" t="s">
        <v>15350</v>
      </c>
      <c r="F7864" s="95" t="s">
        <v>15351</v>
      </c>
      <c r="G7864" s="89" t="s">
        <v>110</v>
      </c>
      <c r="H7864" s="89" t="s">
        <v>16136</v>
      </c>
      <c r="I7864" s="96">
        <v>1</v>
      </c>
      <c r="J7864" s="97">
        <v>6578</v>
      </c>
      <c r="K7864" s="98">
        <f>J7864/H7864</f>
        <v>136614.75</v>
      </c>
      <c r="L7864" s="99">
        <f>$L$8</f>
        <v>1.0815399999999999</v>
      </c>
      <c r="M7864" s="100">
        <f>$M$8</f>
        <v>1.0590999999999999</v>
      </c>
      <c r="N7864" s="101">
        <f>$N$8</f>
        <v>0.97811300000000001</v>
      </c>
      <c r="O7864" s="100">
        <f>$O$8</f>
        <v>1</v>
      </c>
      <c r="P7864" s="98">
        <f>K7864*L7864*M7864*N7864*O7864</f>
        <v>153061.57</v>
      </c>
      <c r="Q7864" s="97">
        <f>H7864*P7864</f>
        <v>7369.91</v>
      </c>
      <c r="R7864" s="97"/>
      <c r="S7864" s="97"/>
    </row>
    <row r="7865" spans="1:19" x14ac:dyDescent="0.25">
      <c r="A7865" s="89"/>
      <c r="B7865" s="90"/>
      <c r="C7865" s="90"/>
      <c r="D7865" s="91"/>
      <c r="E7865" s="92"/>
      <c r="F7865" s="92" t="s">
        <v>16137</v>
      </c>
      <c r="G7865" s="91"/>
      <c r="H7865" s="91"/>
      <c r="I7865" s="93">
        <v>1</v>
      </c>
      <c r="J7865" s="91"/>
      <c r="K7865" s="98"/>
      <c r="L7865" s="99"/>
      <c r="M7865" s="100"/>
      <c r="N7865" s="101"/>
      <c r="O7865" s="100"/>
      <c r="P7865" s="98"/>
      <c r="Q7865" s="91"/>
      <c r="R7865" s="91"/>
      <c r="S7865" s="91"/>
    </row>
    <row r="7866" spans="1:19" x14ac:dyDescent="0.25">
      <c r="A7866" s="89" t="s">
        <v>16138</v>
      </c>
      <c r="B7866" s="89" t="s">
        <v>15427</v>
      </c>
      <c r="C7866" s="89"/>
      <c r="D7866" s="89" t="s">
        <v>13747</v>
      </c>
      <c r="E7866" s="94" t="s">
        <v>570</v>
      </c>
      <c r="F7866" s="95" t="s">
        <v>571</v>
      </c>
      <c r="G7866" s="89" t="s">
        <v>51</v>
      </c>
      <c r="H7866" s="89" t="s">
        <v>16139</v>
      </c>
      <c r="I7866" s="96">
        <v>1</v>
      </c>
      <c r="J7866" s="97">
        <v>2203</v>
      </c>
      <c r="K7866" s="98">
        <f t="shared" ref="K7866:K7874" si="4120">J7866/H7866</f>
        <v>157357.14000000001</v>
      </c>
      <c r="L7866" s="99">
        <f t="shared" ref="L7866:L7874" si="4121">$L$8</f>
        <v>1.0815399999999999</v>
      </c>
      <c r="M7866" s="100">
        <f t="shared" ref="M7866:M7874" si="4122">$M$8</f>
        <v>1.0590999999999999</v>
      </c>
      <c r="N7866" s="101">
        <f t="shared" ref="N7866:N7874" si="4123">$N$8</f>
        <v>0.97811300000000001</v>
      </c>
      <c r="O7866" s="100">
        <f t="shared" ref="O7866:O7874" si="4124">$O$8</f>
        <v>1</v>
      </c>
      <c r="P7866" s="98">
        <f t="shared" ref="P7866:P7874" si="4125">K7866*L7866*M7866*N7866*O7866</f>
        <v>176301.11</v>
      </c>
      <c r="Q7866" s="97">
        <f t="shared" ref="Q7866:Q7874" si="4126">H7866*P7866</f>
        <v>2468.2199999999998</v>
      </c>
      <c r="R7866" s="97"/>
      <c r="S7866" s="97"/>
    </row>
    <row r="7867" spans="1:19" x14ac:dyDescent="0.25">
      <c r="A7867" s="89" t="s">
        <v>16140</v>
      </c>
      <c r="B7867" s="89" t="s">
        <v>15427</v>
      </c>
      <c r="C7867" s="89"/>
      <c r="D7867" s="89" t="s">
        <v>9761</v>
      </c>
      <c r="E7867" s="94" t="s">
        <v>574</v>
      </c>
      <c r="F7867" s="95" t="s">
        <v>575</v>
      </c>
      <c r="G7867" s="89" t="s">
        <v>81</v>
      </c>
      <c r="H7867" s="89" t="s">
        <v>16141</v>
      </c>
      <c r="I7867" s="96">
        <v>1</v>
      </c>
      <c r="J7867" s="97">
        <v>6736</v>
      </c>
      <c r="K7867" s="98">
        <f t="shared" si="4120"/>
        <v>4710.49</v>
      </c>
      <c r="L7867" s="99">
        <f t="shared" si="4121"/>
        <v>1.0815399999999999</v>
      </c>
      <c r="M7867" s="100">
        <f t="shared" si="4122"/>
        <v>1.0590999999999999</v>
      </c>
      <c r="N7867" s="101">
        <f t="shared" si="4123"/>
        <v>0.97811300000000001</v>
      </c>
      <c r="O7867" s="100">
        <f t="shared" si="4124"/>
        <v>1</v>
      </c>
      <c r="P7867" s="98">
        <f t="shared" si="4125"/>
        <v>5277.58</v>
      </c>
      <c r="Q7867" s="97">
        <f t="shared" si="4126"/>
        <v>7546.94</v>
      </c>
      <c r="R7867" s="97"/>
      <c r="S7867" s="97"/>
    </row>
    <row r="7868" spans="1:19" ht="22.5" x14ac:dyDescent="0.25">
      <c r="A7868" s="89" t="s">
        <v>16142</v>
      </c>
      <c r="B7868" s="89" t="s">
        <v>15427</v>
      </c>
      <c r="C7868" s="89"/>
      <c r="D7868" s="89" t="s">
        <v>13752</v>
      </c>
      <c r="E7868" s="94" t="s">
        <v>762</v>
      </c>
      <c r="F7868" s="95" t="s">
        <v>763</v>
      </c>
      <c r="G7868" s="89" t="s">
        <v>51</v>
      </c>
      <c r="H7868" s="89" t="s">
        <v>16143</v>
      </c>
      <c r="I7868" s="96">
        <v>1</v>
      </c>
      <c r="J7868" s="97">
        <v>155230</v>
      </c>
      <c r="K7868" s="98">
        <f t="shared" si="4120"/>
        <v>946524.39</v>
      </c>
      <c r="L7868" s="99">
        <f t="shared" si="4121"/>
        <v>1.0815399999999999</v>
      </c>
      <c r="M7868" s="100">
        <f t="shared" si="4122"/>
        <v>1.0590999999999999</v>
      </c>
      <c r="N7868" s="101">
        <f t="shared" si="4123"/>
        <v>0.97811300000000001</v>
      </c>
      <c r="O7868" s="100">
        <f t="shared" si="4124"/>
        <v>1</v>
      </c>
      <c r="P7868" s="98">
        <f t="shared" si="4125"/>
        <v>1060474.8999999999</v>
      </c>
      <c r="Q7868" s="97">
        <f t="shared" si="4126"/>
        <v>173917.88</v>
      </c>
      <c r="R7868" s="97"/>
      <c r="S7868" s="97"/>
    </row>
    <row r="7869" spans="1:19" x14ac:dyDescent="0.25">
      <c r="A7869" s="89" t="s">
        <v>16144</v>
      </c>
      <c r="B7869" s="89" t="s">
        <v>15427</v>
      </c>
      <c r="C7869" s="89"/>
      <c r="D7869" s="89" t="s">
        <v>13754</v>
      </c>
      <c r="E7869" s="94" t="s">
        <v>586</v>
      </c>
      <c r="F7869" s="95" t="s">
        <v>587</v>
      </c>
      <c r="G7869" s="89" t="s">
        <v>81</v>
      </c>
      <c r="H7869" s="89" t="s">
        <v>16145</v>
      </c>
      <c r="I7869" s="96">
        <v>1</v>
      </c>
      <c r="J7869" s="97">
        <v>105791</v>
      </c>
      <c r="K7869" s="98">
        <f t="shared" si="4120"/>
        <v>6353.81</v>
      </c>
      <c r="L7869" s="99">
        <f t="shared" si="4121"/>
        <v>1.0815399999999999</v>
      </c>
      <c r="M7869" s="100">
        <f t="shared" si="4122"/>
        <v>1.0590999999999999</v>
      </c>
      <c r="N7869" s="101">
        <f t="shared" si="4123"/>
        <v>0.97811300000000001</v>
      </c>
      <c r="O7869" s="100">
        <f t="shared" si="4124"/>
        <v>1</v>
      </c>
      <c r="P7869" s="98">
        <f t="shared" si="4125"/>
        <v>7118.73</v>
      </c>
      <c r="Q7869" s="97">
        <f t="shared" si="4126"/>
        <v>118526.85</v>
      </c>
      <c r="R7869" s="97"/>
      <c r="S7869" s="97"/>
    </row>
    <row r="7870" spans="1:19" ht="22.5" x14ac:dyDescent="0.25">
      <c r="A7870" s="89" t="s">
        <v>16146</v>
      </c>
      <c r="B7870" s="89" t="s">
        <v>15427</v>
      </c>
      <c r="C7870" s="89"/>
      <c r="D7870" s="89" t="s">
        <v>13756</v>
      </c>
      <c r="E7870" s="94" t="s">
        <v>738</v>
      </c>
      <c r="F7870" s="95" t="s">
        <v>739</v>
      </c>
      <c r="G7870" s="89" t="s">
        <v>502</v>
      </c>
      <c r="H7870" s="89" t="s">
        <v>16147</v>
      </c>
      <c r="I7870" s="96">
        <v>1</v>
      </c>
      <c r="J7870" s="97">
        <v>34227</v>
      </c>
      <c r="K7870" s="98">
        <f t="shared" si="4120"/>
        <v>41098.699999999997</v>
      </c>
      <c r="L7870" s="99">
        <f t="shared" si="4121"/>
        <v>1.0815399999999999</v>
      </c>
      <c r="M7870" s="100">
        <f t="shared" si="4122"/>
        <v>1.0590999999999999</v>
      </c>
      <c r="N7870" s="101">
        <f t="shared" si="4123"/>
        <v>0.97811300000000001</v>
      </c>
      <c r="O7870" s="100">
        <f t="shared" si="4124"/>
        <v>1</v>
      </c>
      <c r="P7870" s="98">
        <f t="shared" si="4125"/>
        <v>46046.5</v>
      </c>
      <c r="Q7870" s="97">
        <f t="shared" si="4126"/>
        <v>38347.53</v>
      </c>
      <c r="R7870" s="97"/>
      <c r="S7870" s="97"/>
    </row>
    <row r="7871" spans="1:19" x14ac:dyDescent="0.25">
      <c r="A7871" s="89" t="s">
        <v>16148</v>
      </c>
      <c r="B7871" s="89" t="s">
        <v>15427</v>
      </c>
      <c r="C7871" s="89"/>
      <c r="D7871" s="89" t="s">
        <v>16149</v>
      </c>
      <c r="E7871" s="94" t="s">
        <v>5561</v>
      </c>
      <c r="F7871" s="95" t="s">
        <v>5689</v>
      </c>
      <c r="G7871" s="89" t="s">
        <v>502</v>
      </c>
      <c r="H7871" s="89" t="s">
        <v>16150</v>
      </c>
      <c r="I7871" s="96">
        <v>1</v>
      </c>
      <c r="J7871" s="97">
        <v>8829</v>
      </c>
      <c r="K7871" s="98">
        <f t="shared" si="4120"/>
        <v>41149.33</v>
      </c>
      <c r="L7871" s="99">
        <f t="shared" si="4121"/>
        <v>1.0815399999999999</v>
      </c>
      <c r="M7871" s="100">
        <f t="shared" si="4122"/>
        <v>1.0590999999999999</v>
      </c>
      <c r="N7871" s="101">
        <f t="shared" si="4123"/>
        <v>0.97811300000000001</v>
      </c>
      <c r="O7871" s="100">
        <f t="shared" si="4124"/>
        <v>1</v>
      </c>
      <c r="P7871" s="98">
        <f t="shared" si="4125"/>
        <v>46103.23</v>
      </c>
      <c r="Q7871" s="97">
        <f t="shared" si="4126"/>
        <v>9891.91</v>
      </c>
      <c r="R7871" s="97"/>
      <c r="S7871" s="97"/>
    </row>
    <row r="7872" spans="1:19" ht="22.5" x14ac:dyDescent="0.25">
      <c r="A7872" s="89" t="s">
        <v>16151</v>
      </c>
      <c r="B7872" s="89" t="s">
        <v>15427</v>
      </c>
      <c r="C7872" s="89"/>
      <c r="D7872" s="89" t="s">
        <v>16152</v>
      </c>
      <c r="E7872" s="94" t="s">
        <v>734</v>
      </c>
      <c r="F7872" s="95" t="s">
        <v>735</v>
      </c>
      <c r="G7872" s="89" t="s">
        <v>502</v>
      </c>
      <c r="H7872" s="89" t="s">
        <v>16153</v>
      </c>
      <c r="I7872" s="96">
        <v>1</v>
      </c>
      <c r="J7872" s="97">
        <v>4002</v>
      </c>
      <c r="K7872" s="98">
        <f t="shared" si="4120"/>
        <v>41037.74</v>
      </c>
      <c r="L7872" s="99">
        <f t="shared" si="4121"/>
        <v>1.0815399999999999</v>
      </c>
      <c r="M7872" s="100">
        <f t="shared" si="4122"/>
        <v>1.0590999999999999</v>
      </c>
      <c r="N7872" s="101">
        <f t="shared" si="4123"/>
        <v>0.97811300000000001</v>
      </c>
      <c r="O7872" s="100">
        <f t="shared" si="4124"/>
        <v>1</v>
      </c>
      <c r="P7872" s="98">
        <f t="shared" si="4125"/>
        <v>45978.21</v>
      </c>
      <c r="Q7872" s="97">
        <f t="shared" si="4126"/>
        <v>4483.8</v>
      </c>
      <c r="R7872" s="97"/>
      <c r="S7872" s="97"/>
    </row>
    <row r="7873" spans="1:19" x14ac:dyDescent="0.25">
      <c r="A7873" s="89" t="s">
        <v>16154</v>
      </c>
      <c r="B7873" s="89" t="s">
        <v>15427</v>
      </c>
      <c r="C7873" s="89"/>
      <c r="D7873" s="89" t="s">
        <v>16155</v>
      </c>
      <c r="E7873" s="94" t="s">
        <v>781</v>
      </c>
      <c r="F7873" s="95" t="s">
        <v>5166</v>
      </c>
      <c r="G7873" s="89" t="s">
        <v>502</v>
      </c>
      <c r="H7873" s="89" t="s">
        <v>16156</v>
      </c>
      <c r="I7873" s="96">
        <v>1</v>
      </c>
      <c r="J7873" s="97">
        <v>1219</v>
      </c>
      <c r="K7873" s="98">
        <f t="shared" si="4120"/>
        <v>44230.77</v>
      </c>
      <c r="L7873" s="99">
        <f t="shared" si="4121"/>
        <v>1.0815399999999999</v>
      </c>
      <c r="M7873" s="100">
        <f t="shared" si="4122"/>
        <v>1.0590999999999999</v>
      </c>
      <c r="N7873" s="101">
        <f t="shared" si="4123"/>
        <v>0.97811300000000001</v>
      </c>
      <c r="O7873" s="100">
        <f t="shared" si="4124"/>
        <v>1</v>
      </c>
      <c r="P7873" s="98">
        <f t="shared" si="4125"/>
        <v>49555.64</v>
      </c>
      <c r="Q7873" s="97">
        <f t="shared" si="4126"/>
        <v>1365.75</v>
      </c>
      <c r="R7873" s="97"/>
      <c r="S7873" s="97"/>
    </row>
    <row r="7874" spans="1:19" ht="22.5" x14ac:dyDescent="0.25">
      <c r="A7874" s="89" t="s">
        <v>16157</v>
      </c>
      <c r="B7874" s="89" t="s">
        <v>15427</v>
      </c>
      <c r="C7874" s="89"/>
      <c r="D7874" s="89" t="s">
        <v>16158</v>
      </c>
      <c r="E7874" s="94" t="s">
        <v>742</v>
      </c>
      <c r="F7874" s="95" t="s">
        <v>15460</v>
      </c>
      <c r="G7874" s="89" t="s">
        <v>502</v>
      </c>
      <c r="H7874" s="89" t="s">
        <v>16159</v>
      </c>
      <c r="I7874" s="96">
        <v>1</v>
      </c>
      <c r="J7874" s="97">
        <v>3841</v>
      </c>
      <c r="K7874" s="98">
        <f t="shared" si="4120"/>
        <v>41093.4</v>
      </c>
      <c r="L7874" s="99">
        <f t="shared" si="4121"/>
        <v>1.0815399999999999</v>
      </c>
      <c r="M7874" s="100">
        <f t="shared" si="4122"/>
        <v>1.0590999999999999</v>
      </c>
      <c r="N7874" s="101">
        <f t="shared" si="4123"/>
        <v>0.97811300000000001</v>
      </c>
      <c r="O7874" s="100">
        <f t="shared" si="4124"/>
        <v>1</v>
      </c>
      <c r="P7874" s="98">
        <f t="shared" si="4125"/>
        <v>46040.57</v>
      </c>
      <c r="Q7874" s="97">
        <f t="shared" si="4126"/>
        <v>4303.41</v>
      </c>
      <c r="R7874" s="97"/>
      <c r="S7874" s="97"/>
    </row>
    <row r="7875" spans="1:19" x14ac:dyDescent="0.25">
      <c r="A7875" s="89"/>
      <c r="B7875" s="90"/>
      <c r="C7875" s="90"/>
      <c r="D7875" s="91"/>
      <c r="E7875" s="92"/>
      <c r="F7875" s="92" t="s">
        <v>15942</v>
      </c>
      <c r="G7875" s="91"/>
      <c r="H7875" s="91"/>
      <c r="I7875" s="93">
        <v>1</v>
      </c>
      <c r="J7875" s="91"/>
      <c r="K7875" s="98"/>
      <c r="L7875" s="99"/>
      <c r="M7875" s="100"/>
      <c r="N7875" s="101"/>
      <c r="O7875" s="100"/>
      <c r="P7875" s="98"/>
      <c r="Q7875" s="91"/>
      <c r="R7875" s="91"/>
      <c r="S7875" s="91"/>
    </row>
    <row r="7876" spans="1:19" x14ac:dyDescent="0.25">
      <c r="A7876" s="89" t="s">
        <v>16160</v>
      </c>
      <c r="B7876" s="89" t="s">
        <v>15427</v>
      </c>
      <c r="C7876" s="89"/>
      <c r="D7876" s="89" t="s">
        <v>16161</v>
      </c>
      <c r="E7876" s="94" t="s">
        <v>6576</v>
      </c>
      <c r="F7876" s="95" t="s">
        <v>6577</v>
      </c>
      <c r="G7876" s="89" t="s">
        <v>110</v>
      </c>
      <c r="H7876" s="89" t="s">
        <v>7957</v>
      </c>
      <c r="I7876" s="96">
        <v>1</v>
      </c>
      <c r="J7876" s="97">
        <v>7562</v>
      </c>
      <c r="K7876" s="98">
        <f>J7876/H7876</f>
        <v>65756.52</v>
      </c>
      <c r="L7876" s="99">
        <f>$L$8</f>
        <v>1.0815399999999999</v>
      </c>
      <c r="M7876" s="100">
        <f>$M$8</f>
        <v>1.0590999999999999</v>
      </c>
      <c r="N7876" s="101">
        <f>$N$8</f>
        <v>0.97811300000000001</v>
      </c>
      <c r="O7876" s="100">
        <f>$O$8</f>
        <v>1</v>
      </c>
      <c r="P7876" s="98">
        <f>K7876*L7876*M7876*N7876*O7876</f>
        <v>73672.84</v>
      </c>
      <c r="Q7876" s="97">
        <f>H7876*P7876</f>
        <v>8472.3799999999992</v>
      </c>
      <c r="R7876" s="97"/>
      <c r="S7876" s="97"/>
    </row>
    <row r="7877" spans="1:19" ht="22.5" x14ac:dyDescent="0.25">
      <c r="A7877" s="89" t="s">
        <v>16162</v>
      </c>
      <c r="B7877" s="89" t="s">
        <v>15427</v>
      </c>
      <c r="C7877" s="89"/>
      <c r="D7877" s="89" t="s">
        <v>16163</v>
      </c>
      <c r="E7877" s="94" t="s">
        <v>15466</v>
      </c>
      <c r="F7877" s="95" t="s">
        <v>15467</v>
      </c>
      <c r="G7877" s="89" t="s">
        <v>110</v>
      </c>
      <c r="H7877" s="89" t="s">
        <v>7957</v>
      </c>
      <c r="I7877" s="96">
        <v>1</v>
      </c>
      <c r="J7877" s="97">
        <v>955</v>
      </c>
      <c r="K7877" s="98">
        <f>J7877/H7877</f>
        <v>8304.35</v>
      </c>
      <c r="L7877" s="99">
        <f>$L$8</f>
        <v>1.0815399999999999</v>
      </c>
      <c r="M7877" s="100">
        <f>$M$8</f>
        <v>1.0590999999999999</v>
      </c>
      <c r="N7877" s="101">
        <f>$N$8</f>
        <v>0.97811300000000001</v>
      </c>
      <c r="O7877" s="100">
        <f>$O$8</f>
        <v>1</v>
      </c>
      <c r="P7877" s="98">
        <f>K7877*L7877*M7877*N7877*O7877</f>
        <v>9304.1</v>
      </c>
      <c r="Q7877" s="97">
        <f>H7877*P7877</f>
        <v>1069.97</v>
      </c>
      <c r="R7877" s="97"/>
      <c r="S7877" s="97"/>
    </row>
    <row r="7878" spans="1:19" x14ac:dyDescent="0.25">
      <c r="A7878" s="89" t="s">
        <v>16164</v>
      </c>
      <c r="B7878" s="89" t="s">
        <v>15427</v>
      </c>
      <c r="C7878" s="89"/>
      <c r="D7878" s="89" t="s">
        <v>16165</v>
      </c>
      <c r="E7878" s="94" t="s">
        <v>15469</v>
      </c>
      <c r="F7878" s="95" t="s">
        <v>15470</v>
      </c>
      <c r="G7878" s="89" t="s">
        <v>518</v>
      </c>
      <c r="H7878" s="89" t="s">
        <v>16085</v>
      </c>
      <c r="I7878" s="96">
        <v>1</v>
      </c>
      <c r="J7878" s="97">
        <v>576</v>
      </c>
      <c r="K7878" s="98">
        <f>J7878/H7878</f>
        <v>131.81</v>
      </c>
      <c r="L7878" s="99">
        <f>$L$8</f>
        <v>1.0815399999999999</v>
      </c>
      <c r="M7878" s="100">
        <f>$M$8</f>
        <v>1.0590999999999999</v>
      </c>
      <c r="N7878" s="101">
        <f>$N$8</f>
        <v>0.97811300000000001</v>
      </c>
      <c r="O7878" s="100">
        <f>$O$8</f>
        <v>1</v>
      </c>
      <c r="P7878" s="98">
        <f>K7878*L7878*M7878*N7878*O7878</f>
        <v>147.68</v>
      </c>
      <c r="Q7878" s="97">
        <f>H7878*P7878</f>
        <v>645.36</v>
      </c>
      <c r="R7878" s="97"/>
      <c r="S7878" s="97"/>
    </row>
    <row r="7879" spans="1:19" x14ac:dyDescent="0.25">
      <c r="A7879" s="89" t="s">
        <v>16166</v>
      </c>
      <c r="B7879" s="89" t="s">
        <v>15427</v>
      </c>
      <c r="C7879" s="89"/>
      <c r="D7879" s="89" t="s">
        <v>16167</v>
      </c>
      <c r="E7879" s="94" t="s">
        <v>8294</v>
      </c>
      <c r="F7879" s="95" t="s">
        <v>8295</v>
      </c>
      <c r="G7879" s="89" t="s">
        <v>518</v>
      </c>
      <c r="H7879" s="89" t="s">
        <v>16087</v>
      </c>
      <c r="I7879" s="96">
        <v>1</v>
      </c>
      <c r="J7879" s="97">
        <v>258</v>
      </c>
      <c r="K7879" s="98">
        <f>J7879/H7879</f>
        <v>173.15</v>
      </c>
      <c r="L7879" s="99">
        <f>$L$8</f>
        <v>1.0815399999999999</v>
      </c>
      <c r="M7879" s="100">
        <f>$M$8</f>
        <v>1.0590999999999999</v>
      </c>
      <c r="N7879" s="101">
        <f>$N$8</f>
        <v>0.97811300000000001</v>
      </c>
      <c r="O7879" s="100">
        <f>$O$8</f>
        <v>1</v>
      </c>
      <c r="P7879" s="98">
        <f>K7879*L7879*M7879*N7879*O7879</f>
        <v>194</v>
      </c>
      <c r="Q7879" s="97">
        <f>H7879*P7879</f>
        <v>289.06</v>
      </c>
      <c r="R7879" s="97"/>
      <c r="S7879" s="97"/>
    </row>
    <row r="7880" spans="1:19" ht="22.5" x14ac:dyDescent="0.25">
      <c r="A7880" s="89" t="s">
        <v>16168</v>
      </c>
      <c r="B7880" s="89" t="s">
        <v>15427</v>
      </c>
      <c r="C7880" s="89"/>
      <c r="D7880" s="89" t="s">
        <v>16169</v>
      </c>
      <c r="E7880" s="94" t="s">
        <v>15350</v>
      </c>
      <c r="F7880" s="95" t="s">
        <v>15351</v>
      </c>
      <c r="G7880" s="89" t="s">
        <v>110</v>
      </c>
      <c r="H7880" s="89" t="s">
        <v>16170</v>
      </c>
      <c r="I7880" s="96">
        <v>1</v>
      </c>
      <c r="J7880" s="97">
        <v>11296</v>
      </c>
      <c r="K7880" s="98">
        <f>J7880/H7880</f>
        <v>136672.72</v>
      </c>
      <c r="L7880" s="99">
        <f>$L$8</f>
        <v>1.0815399999999999</v>
      </c>
      <c r="M7880" s="100">
        <f>$M$8</f>
        <v>1.0590999999999999</v>
      </c>
      <c r="N7880" s="101">
        <f>$N$8</f>
        <v>0.97811300000000001</v>
      </c>
      <c r="O7880" s="100">
        <f>$O$8</f>
        <v>1</v>
      </c>
      <c r="P7880" s="98">
        <f>K7880*L7880*M7880*N7880*O7880</f>
        <v>153126.51999999999</v>
      </c>
      <c r="Q7880" s="97">
        <f>H7880*P7880</f>
        <v>12655.91</v>
      </c>
      <c r="R7880" s="97"/>
      <c r="S7880" s="97"/>
    </row>
    <row r="7881" spans="1:19" x14ac:dyDescent="0.25">
      <c r="A7881" s="89"/>
      <c r="B7881" s="90"/>
      <c r="C7881" s="90"/>
      <c r="D7881" s="91"/>
      <c r="E7881" s="92"/>
      <c r="F7881" s="92" t="s">
        <v>16171</v>
      </c>
      <c r="G7881" s="91"/>
      <c r="H7881" s="91"/>
      <c r="I7881" s="93">
        <v>1</v>
      </c>
      <c r="J7881" s="91"/>
      <c r="K7881" s="98"/>
      <c r="L7881" s="99"/>
      <c r="M7881" s="100"/>
      <c r="N7881" s="101"/>
      <c r="O7881" s="100"/>
      <c r="P7881" s="98"/>
      <c r="Q7881" s="91"/>
      <c r="R7881" s="91"/>
      <c r="S7881" s="91"/>
    </row>
    <row r="7882" spans="1:19" x14ac:dyDescent="0.25">
      <c r="A7882" s="89" t="s">
        <v>16172</v>
      </c>
      <c r="B7882" s="89" t="s">
        <v>15427</v>
      </c>
      <c r="C7882" s="89"/>
      <c r="D7882" s="89" t="s">
        <v>16173</v>
      </c>
      <c r="E7882" s="94" t="s">
        <v>570</v>
      </c>
      <c r="F7882" s="95" t="s">
        <v>571</v>
      </c>
      <c r="G7882" s="89" t="s">
        <v>51</v>
      </c>
      <c r="H7882" s="89" t="s">
        <v>5511</v>
      </c>
      <c r="I7882" s="96">
        <v>1</v>
      </c>
      <c r="J7882" s="97">
        <v>3460</v>
      </c>
      <c r="K7882" s="98">
        <f t="shared" ref="K7882:K7889" si="4127">J7882/H7882</f>
        <v>157272.73000000001</v>
      </c>
      <c r="L7882" s="99">
        <f t="shared" ref="L7882:L7889" si="4128">$L$8</f>
        <v>1.0815399999999999</v>
      </c>
      <c r="M7882" s="100">
        <f t="shared" ref="M7882:M7889" si="4129">$M$8</f>
        <v>1.0590999999999999</v>
      </c>
      <c r="N7882" s="101">
        <f t="shared" ref="N7882:N7889" si="4130">$N$8</f>
        <v>0.97811300000000001</v>
      </c>
      <c r="O7882" s="100">
        <f t="shared" ref="O7882:O7889" si="4131">$O$8</f>
        <v>1</v>
      </c>
      <c r="P7882" s="98">
        <f t="shared" ref="P7882:P7889" si="4132">K7882*L7882*M7882*N7882*O7882</f>
        <v>176206.53</v>
      </c>
      <c r="Q7882" s="97">
        <f t="shared" ref="Q7882:Q7889" si="4133">H7882*P7882</f>
        <v>3876.54</v>
      </c>
      <c r="R7882" s="97"/>
      <c r="S7882" s="97"/>
    </row>
    <row r="7883" spans="1:19" x14ac:dyDescent="0.25">
      <c r="A7883" s="89" t="s">
        <v>16174</v>
      </c>
      <c r="B7883" s="89" t="s">
        <v>15427</v>
      </c>
      <c r="C7883" s="89"/>
      <c r="D7883" s="89" t="s">
        <v>16175</v>
      </c>
      <c r="E7883" s="94" t="s">
        <v>574</v>
      </c>
      <c r="F7883" s="95" t="s">
        <v>575</v>
      </c>
      <c r="G7883" s="89" t="s">
        <v>81</v>
      </c>
      <c r="H7883" s="89" t="s">
        <v>16176</v>
      </c>
      <c r="I7883" s="96">
        <v>1</v>
      </c>
      <c r="J7883" s="97">
        <v>10552</v>
      </c>
      <c r="K7883" s="98">
        <f t="shared" si="4127"/>
        <v>4710.71</v>
      </c>
      <c r="L7883" s="99">
        <f t="shared" si="4128"/>
        <v>1.0815399999999999</v>
      </c>
      <c r="M7883" s="100">
        <f t="shared" si="4129"/>
        <v>1.0590999999999999</v>
      </c>
      <c r="N7883" s="101">
        <f t="shared" si="4130"/>
        <v>0.97811300000000001</v>
      </c>
      <c r="O7883" s="100">
        <f t="shared" si="4131"/>
        <v>1</v>
      </c>
      <c r="P7883" s="98">
        <f t="shared" si="4132"/>
        <v>5277.82</v>
      </c>
      <c r="Q7883" s="97">
        <f t="shared" si="4133"/>
        <v>11822.32</v>
      </c>
      <c r="R7883" s="97"/>
      <c r="S7883" s="97"/>
    </row>
    <row r="7884" spans="1:19" ht="22.5" x14ac:dyDescent="0.25">
      <c r="A7884" s="89" t="s">
        <v>16177</v>
      </c>
      <c r="B7884" s="89" t="s">
        <v>15427</v>
      </c>
      <c r="C7884" s="89"/>
      <c r="D7884" s="89" t="s">
        <v>16178</v>
      </c>
      <c r="E7884" s="94" t="s">
        <v>762</v>
      </c>
      <c r="F7884" s="95" t="s">
        <v>763</v>
      </c>
      <c r="G7884" s="89" t="s">
        <v>51</v>
      </c>
      <c r="H7884" s="89" t="s">
        <v>16179</v>
      </c>
      <c r="I7884" s="96">
        <v>1</v>
      </c>
      <c r="J7884" s="97">
        <v>290581</v>
      </c>
      <c r="K7884" s="98">
        <f t="shared" si="4127"/>
        <v>946517.92</v>
      </c>
      <c r="L7884" s="99">
        <f t="shared" si="4128"/>
        <v>1.0815399999999999</v>
      </c>
      <c r="M7884" s="100">
        <f t="shared" si="4129"/>
        <v>1.0590999999999999</v>
      </c>
      <c r="N7884" s="101">
        <f t="shared" si="4130"/>
        <v>0.97811300000000001</v>
      </c>
      <c r="O7884" s="100">
        <f t="shared" si="4131"/>
        <v>1</v>
      </c>
      <c r="P7884" s="98">
        <f t="shared" si="4132"/>
        <v>1060467.6499999999</v>
      </c>
      <c r="Q7884" s="97">
        <f t="shared" si="4133"/>
        <v>325563.57</v>
      </c>
      <c r="R7884" s="97"/>
      <c r="S7884" s="97"/>
    </row>
    <row r="7885" spans="1:19" x14ac:dyDescent="0.25">
      <c r="A7885" s="89" t="s">
        <v>16180</v>
      </c>
      <c r="B7885" s="89" t="s">
        <v>15427</v>
      </c>
      <c r="C7885" s="89"/>
      <c r="D7885" s="89" t="s">
        <v>16181</v>
      </c>
      <c r="E7885" s="94" t="s">
        <v>586</v>
      </c>
      <c r="F7885" s="95" t="s">
        <v>587</v>
      </c>
      <c r="G7885" s="89" t="s">
        <v>81</v>
      </c>
      <c r="H7885" s="89" t="s">
        <v>16111</v>
      </c>
      <c r="I7885" s="96">
        <v>1</v>
      </c>
      <c r="J7885" s="97">
        <v>197985</v>
      </c>
      <c r="K7885" s="98">
        <f t="shared" si="4127"/>
        <v>6353.82</v>
      </c>
      <c r="L7885" s="99">
        <f t="shared" si="4128"/>
        <v>1.0815399999999999</v>
      </c>
      <c r="M7885" s="100">
        <f t="shared" si="4129"/>
        <v>1.0590999999999999</v>
      </c>
      <c r="N7885" s="101">
        <f t="shared" si="4130"/>
        <v>0.97811300000000001</v>
      </c>
      <c r="O7885" s="100">
        <f t="shared" si="4131"/>
        <v>1</v>
      </c>
      <c r="P7885" s="98">
        <f t="shared" si="4132"/>
        <v>7118.75</v>
      </c>
      <c r="Q7885" s="97">
        <f t="shared" si="4133"/>
        <v>221820.25</v>
      </c>
      <c r="R7885" s="97"/>
      <c r="S7885" s="97"/>
    </row>
    <row r="7886" spans="1:19" ht="22.5" x14ac:dyDescent="0.25">
      <c r="A7886" s="89" t="s">
        <v>16182</v>
      </c>
      <c r="B7886" s="89" t="s">
        <v>15427</v>
      </c>
      <c r="C7886" s="89"/>
      <c r="D7886" s="89" t="s">
        <v>16183</v>
      </c>
      <c r="E7886" s="94" t="s">
        <v>742</v>
      </c>
      <c r="F7886" s="95" t="s">
        <v>743</v>
      </c>
      <c r="G7886" s="89" t="s">
        <v>502</v>
      </c>
      <c r="H7886" s="89" t="s">
        <v>16184</v>
      </c>
      <c r="I7886" s="96">
        <v>1</v>
      </c>
      <c r="J7886" s="97">
        <v>54339</v>
      </c>
      <c r="K7886" s="98">
        <f t="shared" si="4127"/>
        <v>41098.660000000003</v>
      </c>
      <c r="L7886" s="99">
        <f t="shared" si="4128"/>
        <v>1.0815399999999999</v>
      </c>
      <c r="M7886" s="100">
        <f t="shared" si="4129"/>
        <v>1.0590999999999999</v>
      </c>
      <c r="N7886" s="101">
        <f t="shared" si="4130"/>
        <v>0.97811300000000001</v>
      </c>
      <c r="O7886" s="100">
        <f t="shared" si="4131"/>
        <v>1</v>
      </c>
      <c r="P7886" s="98">
        <f t="shared" si="4132"/>
        <v>46046.46</v>
      </c>
      <c r="Q7886" s="97">
        <f t="shared" si="4133"/>
        <v>60880.79</v>
      </c>
      <c r="R7886" s="97"/>
      <c r="S7886" s="97"/>
    </row>
    <row r="7887" spans="1:19" ht="22.5" x14ac:dyDescent="0.25">
      <c r="A7887" s="89" t="s">
        <v>16185</v>
      </c>
      <c r="B7887" s="89" t="s">
        <v>15427</v>
      </c>
      <c r="C7887" s="89"/>
      <c r="D7887" s="89" t="s">
        <v>16186</v>
      </c>
      <c r="E7887" s="94" t="s">
        <v>734</v>
      </c>
      <c r="F7887" s="95" t="s">
        <v>735</v>
      </c>
      <c r="G7887" s="89" t="s">
        <v>502</v>
      </c>
      <c r="H7887" s="89" t="s">
        <v>16187</v>
      </c>
      <c r="I7887" s="96">
        <v>1</v>
      </c>
      <c r="J7887" s="97">
        <v>78718</v>
      </c>
      <c r="K7887" s="98">
        <f t="shared" si="4127"/>
        <v>41041.07</v>
      </c>
      <c r="L7887" s="99">
        <f t="shared" si="4128"/>
        <v>1.0815399999999999</v>
      </c>
      <c r="M7887" s="100">
        <f t="shared" si="4129"/>
        <v>1.0590999999999999</v>
      </c>
      <c r="N7887" s="101">
        <f t="shared" si="4130"/>
        <v>0.97811300000000001</v>
      </c>
      <c r="O7887" s="100">
        <f t="shared" si="4131"/>
        <v>1</v>
      </c>
      <c r="P7887" s="98">
        <f t="shared" si="4132"/>
        <v>45981.94</v>
      </c>
      <c r="Q7887" s="97">
        <f t="shared" si="4133"/>
        <v>88194.74</v>
      </c>
      <c r="R7887" s="97"/>
      <c r="S7887" s="97"/>
    </row>
    <row r="7888" spans="1:19" x14ac:dyDescent="0.25">
      <c r="A7888" s="89" t="s">
        <v>16188</v>
      </c>
      <c r="B7888" s="89" t="s">
        <v>15427</v>
      </c>
      <c r="C7888" s="89"/>
      <c r="D7888" s="89" t="s">
        <v>16189</v>
      </c>
      <c r="E7888" s="94" t="s">
        <v>781</v>
      </c>
      <c r="F7888" s="95" t="s">
        <v>5166</v>
      </c>
      <c r="G7888" s="89" t="s">
        <v>502</v>
      </c>
      <c r="H7888" s="89" t="s">
        <v>16190</v>
      </c>
      <c r="I7888" s="96">
        <v>1</v>
      </c>
      <c r="J7888" s="97">
        <v>2496</v>
      </c>
      <c r="K7888" s="98">
        <f t="shared" si="4127"/>
        <v>44247.47</v>
      </c>
      <c r="L7888" s="99">
        <f t="shared" si="4128"/>
        <v>1.0815399999999999</v>
      </c>
      <c r="M7888" s="100">
        <f t="shared" si="4129"/>
        <v>1.0590999999999999</v>
      </c>
      <c r="N7888" s="101">
        <f t="shared" si="4130"/>
        <v>0.97811300000000001</v>
      </c>
      <c r="O7888" s="100">
        <f t="shared" si="4131"/>
        <v>1</v>
      </c>
      <c r="P7888" s="98">
        <f t="shared" si="4132"/>
        <v>49574.35</v>
      </c>
      <c r="Q7888" s="97">
        <f t="shared" si="4133"/>
        <v>2796.49</v>
      </c>
      <c r="R7888" s="97"/>
      <c r="S7888" s="97"/>
    </row>
    <row r="7889" spans="1:19" ht="22.5" x14ac:dyDescent="0.25">
      <c r="A7889" s="89" t="s">
        <v>16191</v>
      </c>
      <c r="B7889" s="89" t="s">
        <v>15427</v>
      </c>
      <c r="C7889" s="89"/>
      <c r="D7889" s="89" t="s">
        <v>16192</v>
      </c>
      <c r="E7889" s="94" t="s">
        <v>742</v>
      </c>
      <c r="F7889" s="95" t="s">
        <v>15460</v>
      </c>
      <c r="G7889" s="89" t="s">
        <v>502</v>
      </c>
      <c r="H7889" s="89" t="s">
        <v>16193</v>
      </c>
      <c r="I7889" s="96">
        <v>1</v>
      </c>
      <c r="J7889" s="97">
        <v>5044</v>
      </c>
      <c r="K7889" s="98">
        <f t="shared" si="4127"/>
        <v>41101.69</v>
      </c>
      <c r="L7889" s="99">
        <f t="shared" si="4128"/>
        <v>1.0815399999999999</v>
      </c>
      <c r="M7889" s="100">
        <f t="shared" si="4129"/>
        <v>1.0590999999999999</v>
      </c>
      <c r="N7889" s="101">
        <f t="shared" si="4130"/>
        <v>0.97811300000000001</v>
      </c>
      <c r="O7889" s="100">
        <f t="shared" si="4131"/>
        <v>1</v>
      </c>
      <c r="P7889" s="98">
        <f t="shared" si="4132"/>
        <v>46049.85</v>
      </c>
      <c r="Q7889" s="97">
        <f t="shared" si="4133"/>
        <v>5651.24</v>
      </c>
      <c r="R7889" s="97"/>
      <c r="S7889" s="97"/>
    </row>
    <row r="7890" spans="1:19" x14ac:dyDescent="0.25">
      <c r="A7890" s="89"/>
      <c r="B7890" s="90"/>
      <c r="C7890" s="90"/>
      <c r="D7890" s="91"/>
      <c r="E7890" s="92"/>
      <c r="F7890" s="92" t="s">
        <v>15965</v>
      </c>
      <c r="G7890" s="91"/>
      <c r="H7890" s="91"/>
      <c r="I7890" s="93">
        <v>1</v>
      </c>
      <c r="J7890" s="91"/>
      <c r="K7890" s="98"/>
      <c r="L7890" s="99"/>
      <c r="M7890" s="100"/>
      <c r="N7890" s="101"/>
      <c r="O7890" s="100"/>
      <c r="P7890" s="98"/>
      <c r="Q7890" s="91"/>
      <c r="R7890" s="91"/>
      <c r="S7890" s="91"/>
    </row>
    <row r="7891" spans="1:19" x14ac:dyDescent="0.25">
      <c r="A7891" s="89" t="s">
        <v>16194</v>
      </c>
      <c r="B7891" s="89" t="s">
        <v>15427</v>
      </c>
      <c r="C7891" s="89"/>
      <c r="D7891" s="89" t="s">
        <v>16195</v>
      </c>
      <c r="E7891" s="94" t="s">
        <v>6576</v>
      </c>
      <c r="F7891" s="95" t="s">
        <v>6577</v>
      </c>
      <c r="G7891" s="89" t="s">
        <v>110</v>
      </c>
      <c r="H7891" s="89" t="s">
        <v>15700</v>
      </c>
      <c r="I7891" s="96">
        <v>1</v>
      </c>
      <c r="J7891" s="97">
        <v>21370</v>
      </c>
      <c r="K7891" s="98">
        <f>J7891/H7891</f>
        <v>65753.850000000006</v>
      </c>
      <c r="L7891" s="99">
        <f>$L$8</f>
        <v>1.0815399999999999</v>
      </c>
      <c r="M7891" s="100">
        <f>$M$8</f>
        <v>1.0590999999999999</v>
      </c>
      <c r="N7891" s="101">
        <f>$N$8</f>
        <v>0.97811300000000001</v>
      </c>
      <c r="O7891" s="100">
        <f>$O$8</f>
        <v>1</v>
      </c>
      <c r="P7891" s="98">
        <f>K7891*L7891*M7891*N7891*O7891</f>
        <v>73669.850000000006</v>
      </c>
      <c r="Q7891" s="97">
        <f>H7891*P7891</f>
        <v>23942.7</v>
      </c>
      <c r="R7891" s="97"/>
      <c r="S7891" s="97"/>
    </row>
    <row r="7892" spans="1:19" ht="22.5" x14ac:dyDescent="0.25">
      <c r="A7892" s="89" t="s">
        <v>16196</v>
      </c>
      <c r="B7892" s="89" t="s">
        <v>15427</v>
      </c>
      <c r="C7892" s="89"/>
      <c r="D7892" s="89" t="s">
        <v>16197</v>
      </c>
      <c r="E7892" s="94" t="s">
        <v>15466</v>
      </c>
      <c r="F7892" s="95" t="s">
        <v>15467</v>
      </c>
      <c r="G7892" s="89" t="s">
        <v>110</v>
      </c>
      <c r="H7892" s="89" t="s">
        <v>15700</v>
      </c>
      <c r="I7892" s="96">
        <v>1</v>
      </c>
      <c r="J7892" s="97">
        <v>2695</v>
      </c>
      <c r="K7892" s="98">
        <f>J7892/H7892</f>
        <v>8292.31</v>
      </c>
      <c r="L7892" s="99">
        <f>$L$8</f>
        <v>1.0815399999999999</v>
      </c>
      <c r="M7892" s="100">
        <f>$M$8</f>
        <v>1.0590999999999999</v>
      </c>
      <c r="N7892" s="101">
        <f>$N$8</f>
        <v>0.97811300000000001</v>
      </c>
      <c r="O7892" s="100">
        <f>$O$8</f>
        <v>1</v>
      </c>
      <c r="P7892" s="98">
        <f>K7892*L7892*M7892*N7892*O7892</f>
        <v>9290.61</v>
      </c>
      <c r="Q7892" s="97">
        <f>H7892*P7892</f>
        <v>3019.45</v>
      </c>
      <c r="R7892" s="97"/>
      <c r="S7892" s="97"/>
    </row>
    <row r="7893" spans="1:19" x14ac:dyDescent="0.25">
      <c r="A7893" s="89" t="s">
        <v>16198</v>
      </c>
      <c r="B7893" s="89" t="s">
        <v>15427</v>
      </c>
      <c r="C7893" s="89"/>
      <c r="D7893" s="89" t="s">
        <v>16199</v>
      </c>
      <c r="E7893" s="94" t="s">
        <v>15469</v>
      </c>
      <c r="F7893" s="95" t="s">
        <v>15470</v>
      </c>
      <c r="G7893" s="89" t="s">
        <v>518</v>
      </c>
      <c r="H7893" s="89" t="s">
        <v>16200</v>
      </c>
      <c r="I7893" s="96">
        <v>1</v>
      </c>
      <c r="J7893" s="97">
        <v>1628</v>
      </c>
      <c r="K7893" s="98">
        <f>J7893/H7893</f>
        <v>131.82</v>
      </c>
      <c r="L7893" s="99">
        <f>$L$8</f>
        <v>1.0815399999999999</v>
      </c>
      <c r="M7893" s="100">
        <f>$M$8</f>
        <v>1.0590999999999999</v>
      </c>
      <c r="N7893" s="101">
        <f>$N$8</f>
        <v>0.97811300000000001</v>
      </c>
      <c r="O7893" s="100">
        <f>$O$8</f>
        <v>1</v>
      </c>
      <c r="P7893" s="98">
        <f>K7893*L7893*M7893*N7893*O7893</f>
        <v>147.69</v>
      </c>
      <c r="Q7893" s="97">
        <f>H7893*P7893</f>
        <v>1823.97</v>
      </c>
      <c r="R7893" s="97"/>
      <c r="S7893" s="97"/>
    </row>
    <row r="7894" spans="1:19" x14ac:dyDescent="0.25">
      <c r="A7894" s="89" t="s">
        <v>16201</v>
      </c>
      <c r="B7894" s="89" t="s">
        <v>15427</v>
      </c>
      <c r="C7894" s="89"/>
      <c r="D7894" s="89" t="s">
        <v>16202</v>
      </c>
      <c r="E7894" s="94" t="s">
        <v>8294</v>
      </c>
      <c r="F7894" s="95" t="s">
        <v>8295</v>
      </c>
      <c r="G7894" s="89" t="s">
        <v>518</v>
      </c>
      <c r="H7894" s="89" t="s">
        <v>14830</v>
      </c>
      <c r="I7894" s="96">
        <v>1</v>
      </c>
      <c r="J7894" s="97">
        <v>731</v>
      </c>
      <c r="K7894" s="98">
        <f>J7894/H7894</f>
        <v>173.22</v>
      </c>
      <c r="L7894" s="99">
        <f>$L$8</f>
        <v>1.0815399999999999</v>
      </c>
      <c r="M7894" s="100">
        <f>$M$8</f>
        <v>1.0590999999999999</v>
      </c>
      <c r="N7894" s="101">
        <f>$N$8</f>
        <v>0.97811300000000001</v>
      </c>
      <c r="O7894" s="100">
        <f>$O$8</f>
        <v>1</v>
      </c>
      <c r="P7894" s="98">
        <f>K7894*L7894*M7894*N7894*O7894</f>
        <v>194.07</v>
      </c>
      <c r="Q7894" s="97">
        <f>H7894*P7894</f>
        <v>818.98</v>
      </c>
      <c r="R7894" s="97"/>
      <c r="S7894" s="97"/>
    </row>
    <row r="7895" spans="1:19" ht="22.5" x14ac:dyDescent="0.25">
      <c r="A7895" s="89" t="s">
        <v>16203</v>
      </c>
      <c r="B7895" s="89" t="s">
        <v>15427</v>
      </c>
      <c r="C7895" s="89"/>
      <c r="D7895" s="89" t="s">
        <v>16204</v>
      </c>
      <c r="E7895" s="94" t="s">
        <v>15350</v>
      </c>
      <c r="F7895" s="95" t="s">
        <v>15351</v>
      </c>
      <c r="G7895" s="89" t="s">
        <v>110</v>
      </c>
      <c r="H7895" s="89" t="s">
        <v>16205</v>
      </c>
      <c r="I7895" s="96">
        <v>1</v>
      </c>
      <c r="J7895" s="97">
        <v>15272</v>
      </c>
      <c r="K7895" s="98">
        <f>J7895/H7895</f>
        <v>136662.19</v>
      </c>
      <c r="L7895" s="99">
        <f>$L$8</f>
        <v>1.0815399999999999</v>
      </c>
      <c r="M7895" s="100">
        <f>$M$8</f>
        <v>1.0590999999999999</v>
      </c>
      <c r="N7895" s="101">
        <f>$N$8</f>
        <v>0.97811300000000001</v>
      </c>
      <c r="O7895" s="100">
        <f>$O$8</f>
        <v>1</v>
      </c>
      <c r="P7895" s="98">
        <f>K7895*L7895*M7895*N7895*O7895</f>
        <v>153114.73000000001</v>
      </c>
      <c r="Q7895" s="97">
        <f>H7895*P7895</f>
        <v>17110.57</v>
      </c>
      <c r="R7895" s="97"/>
      <c r="S7895" s="97"/>
    </row>
    <row r="7896" spans="1:19" x14ac:dyDescent="0.25">
      <c r="A7896" s="89"/>
      <c r="B7896" s="90"/>
      <c r="C7896" s="90"/>
      <c r="D7896" s="91"/>
      <c r="E7896" s="92"/>
      <c r="F7896" s="92" t="s">
        <v>16206</v>
      </c>
      <c r="G7896" s="91"/>
      <c r="H7896" s="91"/>
      <c r="I7896" s="93">
        <v>1</v>
      </c>
      <c r="J7896" s="91"/>
      <c r="K7896" s="98"/>
      <c r="L7896" s="99"/>
      <c r="M7896" s="100"/>
      <c r="N7896" s="101"/>
      <c r="O7896" s="100"/>
      <c r="P7896" s="98"/>
      <c r="Q7896" s="91"/>
      <c r="R7896" s="91"/>
      <c r="S7896" s="91"/>
    </row>
    <row r="7897" spans="1:19" x14ac:dyDescent="0.25">
      <c r="A7897" s="89" t="s">
        <v>16207</v>
      </c>
      <c r="B7897" s="89" t="s">
        <v>15427</v>
      </c>
      <c r="C7897" s="89"/>
      <c r="D7897" s="89" t="s">
        <v>16208</v>
      </c>
      <c r="E7897" s="94" t="s">
        <v>570</v>
      </c>
      <c r="F7897" s="95" t="s">
        <v>571</v>
      </c>
      <c r="G7897" s="89" t="s">
        <v>51</v>
      </c>
      <c r="H7897" s="89" t="s">
        <v>5835</v>
      </c>
      <c r="I7897" s="96">
        <v>1</v>
      </c>
      <c r="J7897" s="97">
        <v>1731</v>
      </c>
      <c r="K7897" s="98">
        <f t="shared" ref="K7897:K7904" si="4134">J7897/H7897</f>
        <v>157363.64000000001</v>
      </c>
      <c r="L7897" s="99">
        <f t="shared" ref="L7897:L7904" si="4135">$L$8</f>
        <v>1.0815399999999999</v>
      </c>
      <c r="M7897" s="100">
        <f t="shared" ref="M7897:M7904" si="4136">$M$8</f>
        <v>1.0590999999999999</v>
      </c>
      <c r="N7897" s="101">
        <f t="shared" ref="N7897:N7904" si="4137">$N$8</f>
        <v>0.97811300000000001</v>
      </c>
      <c r="O7897" s="100">
        <f t="shared" ref="O7897:O7904" si="4138">$O$8</f>
        <v>1</v>
      </c>
      <c r="P7897" s="98">
        <f t="shared" ref="P7897:P7904" si="4139">K7897*L7897*M7897*N7897*O7897</f>
        <v>176308.39</v>
      </c>
      <c r="Q7897" s="97">
        <f t="shared" ref="Q7897:Q7904" si="4140">H7897*P7897</f>
        <v>1939.39</v>
      </c>
      <c r="R7897" s="97"/>
      <c r="S7897" s="97"/>
    </row>
    <row r="7898" spans="1:19" x14ac:dyDescent="0.25">
      <c r="A7898" s="89" t="s">
        <v>16209</v>
      </c>
      <c r="B7898" s="89" t="s">
        <v>15427</v>
      </c>
      <c r="C7898" s="89"/>
      <c r="D7898" s="89" t="s">
        <v>16210</v>
      </c>
      <c r="E7898" s="94" t="s">
        <v>574</v>
      </c>
      <c r="F7898" s="95" t="s">
        <v>575</v>
      </c>
      <c r="G7898" s="89" t="s">
        <v>81</v>
      </c>
      <c r="H7898" s="89" t="s">
        <v>5837</v>
      </c>
      <c r="I7898" s="96">
        <v>1</v>
      </c>
      <c r="J7898" s="97">
        <v>5276</v>
      </c>
      <c r="K7898" s="98">
        <f t="shared" si="4134"/>
        <v>4710.71</v>
      </c>
      <c r="L7898" s="99">
        <f t="shared" si="4135"/>
        <v>1.0815399999999999</v>
      </c>
      <c r="M7898" s="100">
        <f t="shared" si="4136"/>
        <v>1.0590999999999999</v>
      </c>
      <c r="N7898" s="101">
        <f t="shared" si="4137"/>
        <v>0.97811300000000001</v>
      </c>
      <c r="O7898" s="100">
        <f t="shared" si="4138"/>
        <v>1</v>
      </c>
      <c r="P7898" s="98">
        <f t="shared" si="4139"/>
        <v>5277.82</v>
      </c>
      <c r="Q7898" s="97">
        <f t="shared" si="4140"/>
        <v>5911.16</v>
      </c>
      <c r="R7898" s="97"/>
      <c r="S7898" s="97"/>
    </row>
    <row r="7899" spans="1:19" ht="22.5" x14ac:dyDescent="0.25">
      <c r="A7899" s="89" t="s">
        <v>16211</v>
      </c>
      <c r="B7899" s="89" t="s">
        <v>15427</v>
      </c>
      <c r="C7899" s="89"/>
      <c r="D7899" s="89" t="s">
        <v>16212</v>
      </c>
      <c r="E7899" s="94" t="s">
        <v>15482</v>
      </c>
      <c r="F7899" s="95" t="s">
        <v>15483</v>
      </c>
      <c r="G7899" s="89" t="s">
        <v>51</v>
      </c>
      <c r="H7899" s="89" t="s">
        <v>16213</v>
      </c>
      <c r="I7899" s="96">
        <v>1</v>
      </c>
      <c r="J7899" s="97">
        <v>153603</v>
      </c>
      <c r="K7899" s="98">
        <f t="shared" si="4134"/>
        <v>990987.1</v>
      </c>
      <c r="L7899" s="99">
        <f t="shared" si="4135"/>
        <v>1.0815399999999999</v>
      </c>
      <c r="M7899" s="100">
        <f t="shared" si="4136"/>
        <v>1.0590999999999999</v>
      </c>
      <c r="N7899" s="101">
        <f t="shared" si="4137"/>
        <v>0.97811300000000001</v>
      </c>
      <c r="O7899" s="100">
        <f t="shared" si="4138"/>
        <v>1</v>
      </c>
      <c r="P7899" s="98">
        <f t="shared" si="4139"/>
        <v>1110290.3999999999</v>
      </c>
      <c r="Q7899" s="97">
        <f t="shared" si="4140"/>
        <v>172095.01</v>
      </c>
      <c r="R7899" s="97"/>
      <c r="S7899" s="97"/>
    </row>
    <row r="7900" spans="1:19" x14ac:dyDescent="0.25">
      <c r="A7900" s="89" t="s">
        <v>16214</v>
      </c>
      <c r="B7900" s="89" t="s">
        <v>15427</v>
      </c>
      <c r="C7900" s="89"/>
      <c r="D7900" s="89" t="s">
        <v>16215</v>
      </c>
      <c r="E7900" s="94" t="s">
        <v>586</v>
      </c>
      <c r="F7900" s="95" t="s">
        <v>587</v>
      </c>
      <c r="G7900" s="89" t="s">
        <v>81</v>
      </c>
      <c r="H7900" s="89" t="s">
        <v>16216</v>
      </c>
      <c r="I7900" s="96">
        <v>1</v>
      </c>
      <c r="J7900" s="97">
        <v>99946</v>
      </c>
      <c r="K7900" s="98">
        <f t="shared" si="4134"/>
        <v>6353.85</v>
      </c>
      <c r="L7900" s="99">
        <f t="shared" si="4135"/>
        <v>1.0815399999999999</v>
      </c>
      <c r="M7900" s="100">
        <f t="shared" si="4136"/>
        <v>1.0590999999999999</v>
      </c>
      <c r="N7900" s="101">
        <f t="shared" si="4137"/>
        <v>0.97811300000000001</v>
      </c>
      <c r="O7900" s="100">
        <f t="shared" si="4138"/>
        <v>1</v>
      </c>
      <c r="P7900" s="98">
        <f t="shared" si="4139"/>
        <v>7118.78</v>
      </c>
      <c r="Q7900" s="97">
        <f t="shared" si="4140"/>
        <v>111978.41</v>
      </c>
      <c r="R7900" s="97"/>
      <c r="S7900" s="97"/>
    </row>
    <row r="7901" spans="1:19" ht="22.5" x14ac:dyDescent="0.25">
      <c r="A7901" s="89" t="s">
        <v>16217</v>
      </c>
      <c r="B7901" s="89" t="s">
        <v>15427</v>
      </c>
      <c r="C7901" s="89"/>
      <c r="D7901" s="89" t="s">
        <v>16218</v>
      </c>
      <c r="E7901" s="94" t="s">
        <v>734</v>
      </c>
      <c r="F7901" s="95" t="s">
        <v>735</v>
      </c>
      <c r="G7901" s="89" t="s">
        <v>502</v>
      </c>
      <c r="H7901" s="89" t="s">
        <v>16219</v>
      </c>
      <c r="I7901" s="96">
        <v>1</v>
      </c>
      <c r="J7901" s="97">
        <v>37553</v>
      </c>
      <c r="K7901" s="98">
        <f t="shared" si="4134"/>
        <v>41040.629999999997</v>
      </c>
      <c r="L7901" s="99">
        <f t="shared" si="4135"/>
        <v>1.0815399999999999</v>
      </c>
      <c r="M7901" s="100">
        <f t="shared" si="4136"/>
        <v>1.0590999999999999</v>
      </c>
      <c r="N7901" s="101">
        <f t="shared" si="4137"/>
        <v>0.97811300000000001</v>
      </c>
      <c r="O7901" s="100">
        <f t="shared" si="4138"/>
        <v>1</v>
      </c>
      <c r="P7901" s="98">
        <f t="shared" si="4139"/>
        <v>45981.440000000002</v>
      </c>
      <c r="Q7901" s="97">
        <f t="shared" si="4140"/>
        <v>42073.94</v>
      </c>
      <c r="R7901" s="97"/>
      <c r="S7901" s="97"/>
    </row>
    <row r="7902" spans="1:19" ht="22.5" x14ac:dyDescent="0.25">
      <c r="A7902" s="89" t="s">
        <v>16220</v>
      </c>
      <c r="B7902" s="89" t="s">
        <v>15427</v>
      </c>
      <c r="C7902" s="89"/>
      <c r="D7902" s="89" t="s">
        <v>16221</v>
      </c>
      <c r="E7902" s="94" t="s">
        <v>734</v>
      </c>
      <c r="F7902" s="95" t="s">
        <v>4010</v>
      </c>
      <c r="G7902" s="89" t="s">
        <v>502</v>
      </c>
      <c r="H7902" s="89" t="s">
        <v>16222</v>
      </c>
      <c r="I7902" s="96">
        <v>1</v>
      </c>
      <c r="J7902" s="97">
        <v>43689</v>
      </c>
      <c r="K7902" s="98">
        <f t="shared" si="4134"/>
        <v>41041.03</v>
      </c>
      <c r="L7902" s="99">
        <f t="shared" si="4135"/>
        <v>1.0815399999999999</v>
      </c>
      <c r="M7902" s="100">
        <f t="shared" si="4136"/>
        <v>1.0590999999999999</v>
      </c>
      <c r="N7902" s="101">
        <f t="shared" si="4137"/>
        <v>0.97811300000000001</v>
      </c>
      <c r="O7902" s="100">
        <f t="shared" si="4138"/>
        <v>1</v>
      </c>
      <c r="P7902" s="98">
        <f t="shared" si="4139"/>
        <v>45981.89</v>
      </c>
      <c r="Q7902" s="97">
        <f t="shared" si="4140"/>
        <v>48948.639999999999</v>
      </c>
      <c r="R7902" s="97"/>
      <c r="S7902" s="97"/>
    </row>
    <row r="7903" spans="1:19" x14ac:dyDescent="0.25">
      <c r="A7903" s="89" t="s">
        <v>16223</v>
      </c>
      <c r="B7903" s="89" t="s">
        <v>15427</v>
      </c>
      <c r="C7903" s="89"/>
      <c r="D7903" s="89" t="s">
        <v>16224</v>
      </c>
      <c r="E7903" s="94" t="s">
        <v>781</v>
      </c>
      <c r="F7903" s="95" t="s">
        <v>5166</v>
      </c>
      <c r="G7903" s="89" t="s">
        <v>502</v>
      </c>
      <c r="H7903" s="89" t="s">
        <v>16225</v>
      </c>
      <c r="I7903" s="96">
        <v>1</v>
      </c>
      <c r="J7903" s="97">
        <v>1197</v>
      </c>
      <c r="K7903" s="98">
        <f t="shared" si="4134"/>
        <v>44235.03</v>
      </c>
      <c r="L7903" s="99">
        <f t="shared" si="4135"/>
        <v>1.0815399999999999</v>
      </c>
      <c r="M7903" s="100">
        <f t="shared" si="4136"/>
        <v>1.0590999999999999</v>
      </c>
      <c r="N7903" s="101">
        <f t="shared" si="4137"/>
        <v>0.97811300000000001</v>
      </c>
      <c r="O7903" s="100">
        <f t="shared" si="4138"/>
        <v>1</v>
      </c>
      <c r="P7903" s="98">
        <f t="shared" si="4139"/>
        <v>49560.41</v>
      </c>
      <c r="Q7903" s="97">
        <f t="shared" si="4140"/>
        <v>1341.1</v>
      </c>
      <c r="R7903" s="97"/>
      <c r="S7903" s="97"/>
    </row>
    <row r="7904" spans="1:19" ht="22.5" x14ac:dyDescent="0.25">
      <c r="A7904" s="89" t="s">
        <v>16226</v>
      </c>
      <c r="B7904" s="89" t="s">
        <v>15427</v>
      </c>
      <c r="C7904" s="89"/>
      <c r="D7904" s="89" t="s">
        <v>16227</v>
      </c>
      <c r="E7904" s="94" t="s">
        <v>742</v>
      </c>
      <c r="F7904" s="95" t="s">
        <v>15460</v>
      </c>
      <c r="G7904" s="89" t="s">
        <v>502</v>
      </c>
      <c r="H7904" s="89" t="s">
        <v>15941</v>
      </c>
      <c r="I7904" s="96">
        <v>1</v>
      </c>
      <c r="J7904" s="97">
        <v>2076</v>
      </c>
      <c r="K7904" s="98">
        <f t="shared" si="4134"/>
        <v>41100.769999999997</v>
      </c>
      <c r="L7904" s="99">
        <f t="shared" si="4135"/>
        <v>1.0815399999999999</v>
      </c>
      <c r="M7904" s="100">
        <f t="shared" si="4136"/>
        <v>1.0590999999999999</v>
      </c>
      <c r="N7904" s="101">
        <f t="shared" si="4137"/>
        <v>0.97811300000000001</v>
      </c>
      <c r="O7904" s="100">
        <f t="shared" si="4138"/>
        <v>1</v>
      </c>
      <c r="P7904" s="98">
        <f t="shared" si="4139"/>
        <v>46048.82</v>
      </c>
      <c r="Q7904" s="97">
        <f t="shared" si="4140"/>
        <v>2325.9299999999998</v>
      </c>
      <c r="R7904" s="97"/>
      <c r="S7904" s="97"/>
    </row>
    <row r="7905" spans="1:19" x14ac:dyDescent="0.25">
      <c r="A7905" s="89"/>
      <c r="B7905" s="90"/>
      <c r="C7905" s="90"/>
      <c r="D7905" s="91"/>
      <c r="E7905" s="92"/>
      <c r="F7905" s="92" t="s">
        <v>16228</v>
      </c>
      <c r="G7905" s="91"/>
      <c r="H7905" s="91"/>
      <c r="I7905" s="93">
        <v>1</v>
      </c>
      <c r="J7905" s="91"/>
      <c r="K7905" s="98"/>
      <c r="L7905" s="99"/>
      <c r="M7905" s="100"/>
      <c r="N7905" s="101"/>
      <c r="O7905" s="100"/>
      <c r="P7905" s="98"/>
      <c r="Q7905" s="91"/>
      <c r="R7905" s="91"/>
      <c r="S7905" s="91"/>
    </row>
    <row r="7906" spans="1:19" x14ac:dyDescent="0.25">
      <c r="A7906" s="89" t="s">
        <v>16229</v>
      </c>
      <c r="B7906" s="89" t="s">
        <v>15427</v>
      </c>
      <c r="C7906" s="89"/>
      <c r="D7906" s="89" t="s">
        <v>16230</v>
      </c>
      <c r="E7906" s="94" t="s">
        <v>6576</v>
      </c>
      <c r="F7906" s="95" t="s">
        <v>6577</v>
      </c>
      <c r="G7906" s="89" t="s">
        <v>110</v>
      </c>
      <c r="H7906" s="89" t="s">
        <v>12065</v>
      </c>
      <c r="I7906" s="96">
        <v>1</v>
      </c>
      <c r="J7906" s="97">
        <v>13480</v>
      </c>
      <c r="K7906" s="98">
        <f>J7906/H7906</f>
        <v>65756.100000000006</v>
      </c>
      <c r="L7906" s="99">
        <f>$L$8</f>
        <v>1.0815399999999999</v>
      </c>
      <c r="M7906" s="100">
        <f>$M$8</f>
        <v>1.0590999999999999</v>
      </c>
      <c r="N7906" s="101">
        <f>$N$8</f>
        <v>0.97811300000000001</v>
      </c>
      <c r="O7906" s="100">
        <f>$O$8</f>
        <v>1</v>
      </c>
      <c r="P7906" s="98">
        <f>K7906*L7906*M7906*N7906*O7906</f>
        <v>73672.37</v>
      </c>
      <c r="Q7906" s="97">
        <f>H7906*P7906</f>
        <v>15102.84</v>
      </c>
      <c r="R7906" s="97"/>
      <c r="S7906" s="97"/>
    </row>
    <row r="7907" spans="1:19" ht="22.5" x14ac:dyDescent="0.25">
      <c r="A7907" s="89" t="s">
        <v>16231</v>
      </c>
      <c r="B7907" s="89" t="s">
        <v>15427</v>
      </c>
      <c r="C7907" s="89"/>
      <c r="D7907" s="89" t="s">
        <v>16232</v>
      </c>
      <c r="E7907" s="94" t="s">
        <v>15466</v>
      </c>
      <c r="F7907" s="95" t="s">
        <v>15467</v>
      </c>
      <c r="G7907" s="89" t="s">
        <v>110</v>
      </c>
      <c r="H7907" s="89" t="s">
        <v>12065</v>
      </c>
      <c r="I7907" s="96">
        <v>1</v>
      </c>
      <c r="J7907" s="97">
        <v>1701</v>
      </c>
      <c r="K7907" s="98">
        <f>J7907/H7907</f>
        <v>8297.56</v>
      </c>
      <c r="L7907" s="99">
        <f>$L$8</f>
        <v>1.0815399999999999</v>
      </c>
      <c r="M7907" s="100">
        <f>$M$8</f>
        <v>1.0590999999999999</v>
      </c>
      <c r="N7907" s="101">
        <f>$N$8</f>
        <v>0.97811300000000001</v>
      </c>
      <c r="O7907" s="100">
        <f>$O$8</f>
        <v>1</v>
      </c>
      <c r="P7907" s="98">
        <f>K7907*L7907*M7907*N7907*O7907</f>
        <v>9296.49</v>
      </c>
      <c r="Q7907" s="97">
        <f>H7907*P7907</f>
        <v>1905.78</v>
      </c>
      <c r="R7907" s="97"/>
      <c r="S7907" s="97"/>
    </row>
    <row r="7908" spans="1:19" x14ac:dyDescent="0.25">
      <c r="A7908" s="89" t="s">
        <v>16233</v>
      </c>
      <c r="B7908" s="89" t="s">
        <v>15427</v>
      </c>
      <c r="C7908" s="89"/>
      <c r="D7908" s="89" t="s">
        <v>16234</v>
      </c>
      <c r="E7908" s="94" t="s">
        <v>15469</v>
      </c>
      <c r="F7908" s="95" t="s">
        <v>15470</v>
      </c>
      <c r="G7908" s="89" t="s">
        <v>518</v>
      </c>
      <c r="H7908" s="89" t="s">
        <v>16235</v>
      </c>
      <c r="I7908" s="96">
        <v>1</v>
      </c>
      <c r="J7908" s="97">
        <v>1027</v>
      </c>
      <c r="K7908" s="98">
        <f>J7908/H7908</f>
        <v>131.84</v>
      </c>
      <c r="L7908" s="99">
        <f>$L$8</f>
        <v>1.0815399999999999</v>
      </c>
      <c r="M7908" s="100">
        <f>$M$8</f>
        <v>1.0590999999999999</v>
      </c>
      <c r="N7908" s="101">
        <f>$N$8</f>
        <v>0.97811300000000001</v>
      </c>
      <c r="O7908" s="100">
        <f>$O$8</f>
        <v>1</v>
      </c>
      <c r="P7908" s="98">
        <f>K7908*L7908*M7908*N7908*O7908</f>
        <v>147.71</v>
      </c>
      <c r="Q7908" s="97">
        <f>H7908*P7908</f>
        <v>1150.6600000000001</v>
      </c>
      <c r="R7908" s="97"/>
      <c r="S7908" s="97"/>
    </row>
    <row r="7909" spans="1:19" x14ac:dyDescent="0.25">
      <c r="A7909" s="89" t="s">
        <v>16236</v>
      </c>
      <c r="B7909" s="89" t="s">
        <v>15427</v>
      </c>
      <c r="C7909" s="89"/>
      <c r="D7909" s="89" t="s">
        <v>16237</v>
      </c>
      <c r="E7909" s="94" t="s">
        <v>8294</v>
      </c>
      <c r="F7909" s="95" t="s">
        <v>8295</v>
      </c>
      <c r="G7909" s="89" t="s">
        <v>518</v>
      </c>
      <c r="H7909" s="89" t="s">
        <v>16238</v>
      </c>
      <c r="I7909" s="96">
        <v>1</v>
      </c>
      <c r="J7909" s="97">
        <v>461</v>
      </c>
      <c r="K7909" s="98">
        <f>J7909/H7909</f>
        <v>173.31</v>
      </c>
      <c r="L7909" s="99">
        <f>$L$8</f>
        <v>1.0815399999999999</v>
      </c>
      <c r="M7909" s="100">
        <f>$M$8</f>
        <v>1.0590999999999999</v>
      </c>
      <c r="N7909" s="101">
        <f>$N$8</f>
        <v>0.97811300000000001</v>
      </c>
      <c r="O7909" s="100">
        <f>$O$8</f>
        <v>1</v>
      </c>
      <c r="P7909" s="98">
        <f>K7909*L7909*M7909*N7909*O7909</f>
        <v>194.17</v>
      </c>
      <c r="Q7909" s="97">
        <f>H7909*P7909</f>
        <v>516.49</v>
      </c>
      <c r="R7909" s="97"/>
      <c r="S7909" s="97"/>
    </row>
    <row r="7910" spans="1:19" ht="22.5" x14ac:dyDescent="0.25">
      <c r="A7910" s="89" t="s">
        <v>16239</v>
      </c>
      <c r="B7910" s="89" t="s">
        <v>15427</v>
      </c>
      <c r="C7910" s="89"/>
      <c r="D7910" s="89" t="s">
        <v>16240</v>
      </c>
      <c r="E7910" s="94" t="s">
        <v>15350</v>
      </c>
      <c r="F7910" s="95" t="s">
        <v>15351</v>
      </c>
      <c r="G7910" s="89" t="s">
        <v>110</v>
      </c>
      <c r="H7910" s="89" t="s">
        <v>12326</v>
      </c>
      <c r="I7910" s="96">
        <v>1</v>
      </c>
      <c r="J7910" s="97">
        <v>6081</v>
      </c>
      <c r="K7910" s="98">
        <f>J7910/H7910</f>
        <v>136651.69</v>
      </c>
      <c r="L7910" s="99">
        <f>$L$8</f>
        <v>1.0815399999999999</v>
      </c>
      <c r="M7910" s="100">
        <f>$M$8</f>
        <v>1.0590999999999999</v>
      </c>
      <c r="N7910" s="101">
        <f>$N$8</f>
        <v>0.97811300000000001</v>
      </c>
      <c r="O7910" s="100">
        <f>$O$8</f>
        <v>1</v>
      </c>
      <c r="P7910" s="98">
        <f>K7910*L7910*M7910*N7910*O7910</f>
        <v>153102.96</v>
      </c>
      <c r="Q7910" s="97">
        <f>H7910*P7910</f>
        <v>6813.08</v>
      </c>
      <c r="R7910" s="97"/>
      <c r="S7910" s="97"/>
    </row>
    <row r="7911" spans="1:19" x14ac:dyDescent="0.25">
      <c r="A7911" s="89"/>
      <c r="B7911" s="90"/>
      <c r="C7911" s="90"/>
      <c r="D7911" s="91"/>
      <c r="E7911" s="92"/>
      <c r="F7911" s="92" t="s">
        <v>16241</v>
      </c>
      <c r="G7911" s="91"/>
      <c r="H7911" s="91"/>
      <c r="I7911" s="93">
        <v>1</v>
      </c>
      <c r="J7911" s="91"/>
      <c r="K7911" s="98"/>
      <c r="L7911" s="99"/>
      <c r="M7911" s="100"/>
      <c r="N7911" s="101"/>
      <c r="O7911" s="100"/>
      <c r="P7911" s="98"/>
      <c r="Q7911" s="91"/>
      <c r="R7911" s="91"/>
      <c r="S7911" s="91"/>
    </row>
    <row r="7912" spans="1:19" x14ac:dyDescent="0.25">
      <c r="A7912" s="89" t="s">
        <v>16242</v>
      </c>
      <c r="B7912" s="89" t="s">
        <v>15427</v>
      </c>
      <c r="C7912" s="89"/>
      <c r="D7912" s="89" t="s">
        <v>16243</v>
      </c>
      <c r="E7912" s="94" t="s">
        <v>570</v>
      </c>
      <c r="F7912" s="95" t="s">
        <v>571</v>
      </c>
      <c r="G7912" s="89" t="s">
        <v>51</v>
      </c>
      <c r="H7912" s="89" t="s">
        <v>6172</v>
      </c>
      <c r="I7912" s="96">
        <v>1</v>
      </c>
      <c r="J7912" s="97">
        <v>7233</v>
      </c>
      <c r="K7912" s="98">
        <f t="shared" ref="K7912:K7919" si="4141">J7912/H7912</f>
        <v>157239.13</v>
      </c>
      <c r="L7912" s="99">
        <f t="shared" ref="L7912:L7919" si="4142">$L$8</f>
        <v>1.0815399999999999</v>
      </c>
      <c r="M7912" s="100">
        <f t="shared" ref="M7912:M7919" si="4143">$M$8</f>
        <v>1.0590999999999999</v>
      </c>
      <c r="N7912" s="101">
        <f t="shared" ref="N7912:N7919" si="4144">$N$8</f>
        <v>0.97811300000000001</v>
      </c>
      <c r="O7912" s="100">
        <f t="shared" ref="O7912:O7919" si="4145">$O$8</f>
        <v>1</v>
      </c>
      <c r="P7912" s="98">
        <f t="shared" ref="P7912:P7919" si="4146">K7912*L7912*M7912*N7912*O7912</f>
        <v>176168.89</v>
      </c>
      <c r="Q7912" s="97">
        <f t="shared" ref="Q7912:Q7919" si="4147">H7912*P7912</f>
        <v>8103.77</v>
      </c>
      <c r="R7912" s="97"/>
      <c r="S7912" s="97"/>
    </row>
    <row r="7913" spans="1:19" x14ac:dyDescent="0.25">
      <c r="A7913" s="89" t="s">
        <v>16244</v>
      </c>
      <c r="B7913" s="89" t="s">
        <v>15427</v>
      </c>
      <c r="C7913" s="89"/>
      <c r="D7913" s="89" t="s">
        <v>16245</v>
      </c>
      <c r="E7913" s="94" t="s">
        <v>574</v>
      </c>
      <c r="F7913" s="95" t="s">
        <v>575</v>
      </c>
      <c r="G7913" s="89" t="s">
        <v>81</v>
      </c>
      <c r="H7913" s="89" t="s">
        <v>16246</v>
      </c>
      <c r="I7913" s="96">
        <v>1</v>
      </c>
      <c r="J7913" s="97">
        <v>22093</v>
      </c>
      <c r="K7913" s="98">
        <f t="shared" si="4141"/>
        <v>4710.66</v>
      </c>
      <c r="L7913" s="99">
        <f t="shared" si="4142"/>
        <v>1.0815399999999999</v>
      </c>
      <c r="M7913" s="100">
        <f t="shared" si="4143"/>
        <v>1.0590999999999999</v>
      </c>
      <c r="N7913" s="101">
        <f t="shared" si="4144"/>
        <v>0.97811300000000001</v>
      </c>
      <c r="O7913" s="100">
        <f t="shared" si="4145"/>
        <v>1</v>
      </c>
      <c r="P7913" s="98">
        <f t="shared" si="4146"/>
        <v>5277.77</v>
      </c>
      <c r="Q7913" s="97">
        <f t="shared" si="4147"/>
        <v>24752.74</v>
      </c>
      <c r="R7913" s="97"/>
      <c r="S7913" s="97"/>
    </row>
    <row r="7914" spans="1:19" ht="22.5" x14ac:dyDescent="0.25">
      <c r="A7914" s="89" t="s">
        <v>16247</v>
      </c>
      <c r="B7914" s="89" t="s">
        <v>15427</v>
      </c>
      <c r="C7914" s="89"/>
      <c r="D7914" s="89" t="s">
        <v>16248</v>
      </c>
      <c r="E7914" s="94" t="s">
        <v>15482</v>
      </c>
      <c r="F7914" s="95" t="s">
        <v>15483</v>
      </c>
      <c r="G7914" s="89" t="s">
        <v>51</v>
      </c>
      <c r="H7914" s="89" t="s">
        <v>16249</v>
      </c>
      <c r="I7914" s="96">
        <v>1</v>
      </c>
      <c r="J7914" s="97">
        <v>658027</v>
      </c>
      <c r="K7914" s="98">
        <f t="shared" si="4141"/>
        <v>991004.52</v>
      </c>
      <c r="L7914" s="99">
        <f t="shared" si="4142"/>
        <v>1.0815399999999999</v>
      </c>
      <c r="M7914" s="100">
        <f t="shared" si="4143"/>
        <v>1.0590999999999999</v>
      </c>
      <c r="N7914" s="101">
        <f t="shared" si="4144"/>
        <v>0.97811300000000001</v>
      </c>
      <c r="O7914" s="100">
        <f t="shared" si="4145"/>
        <v>1</v>
      </c>
      <c r="P7914" s="98">
        <f t="shared" si="4146"/>
        <v>1110309.92</v>
      </c>
      <c r="Q7914" s="97">
        <f t="shared" si="4147"/>
        <v>737245.79</v>
      </c>
      <c r="R7914" s="97"/>
      <c r="S7914" s="97"/>
    </row>
    <row r="7915" spans="1:19" x14ac:dyDescent="0.25">
      <c r="A7915" s="89" t="s">
        <v>16250</v>
      </c>
      <c r="B7915" s="89" t="s">
        <v>15427</v>
      </c>
      <c r="C7915" s="89"/>
      <c r="D7915" s="89" t="s">
        <v>16251</v>
      </c>
      <c r="E7915" s="94" t="s">
        <v>586</v>
      </c>
      <c r="F7915" s="95" t="s">
        <v>587</v>
      </c>
      <c r="G7915" s="89" t="s">
        <v>81</v>
      </c>
      <c r="H7915" s="89" t="s">
        <v>16252</v>
      </c>
      <c r="I7915" s="96">
        <v>1</v>
      </c>
      <c r="J7915" s="97">
        <v>428248</v>
      </c>
      <c r="K7915" s="98">
        <f t="shared" si="4141"/>
        <v>6353.83</v>
      </c>
      <c r="L7915" s="99">
        <f t="shared" si="4142"/>
        <v>1.0815399999999999</v>
      </c>
      <c r="M7915" s="100">
        <f t="shared" si="4143"/>
        <v>1.0590999999999999</v>
      </c>
      <c r="N7915" s="101">
        <f t="shared" si="4144"/>
        <v>0.97811300000000001</v>
      </c>
      <c r="O7915" s="100">
        <f t="shared" si="4145"/>
        <v>1</v>
      </c>
      <c r="P7915" s="98">
        <f t="shared" si="4146"/>
        <v>7118.76</v>
      </c>
      <c r="Q7915" s="97">
        <f t="shared" si="4147"/>
        <v>479804.42</v>
      </c>
      <c r="R7915" s="97"/>
      <c r="S7915" s="97"/>
    </row>
    <row r="7916" spans="1:19" ht="22.5" x14ac:dyDescent="0.25">
      <c r="A7916" s="89" t="s">
        <v>16253</v>
      </c>
      <c r="B7916" s="89" t="s">
        <v>15427</v>
      </c>
      <c r="C7916" s="89"/>
      <c r="D7916" s="89" t="s">
        <v>16254</v>
      </c>
      <c r="E7916" s="94" t="s">
        <v>734</v>
      </c>
      <c r="F7916" s="95" t="s">
        <v>735</v>
      </c>
      <c r="G7916" s="89" t="s">
        <v>502</v>
      </c>
      <c r="H7916" s="89" t="s">
        <v>16255</v>
      </c>
      <c r="I7916" s="96">
        <v>1</v>
      </c>
      <c r="J7916" s="97">
        <v>165628</v>
      </c>
      <c r="K7916" s="98">
        <f t="shared" si="4141"/>
        <v>41040.81</v>
      </c>
      <c r="L7916" s="99">
        <f t="shared" si="4142"/>
        <v>1.0815399999999999</v>
      </c>
      <c r="M7916" s="100">
        <f t="shared" si="4143"/>
        <v>1.0590999999999999</v>
      </c>
      <c r="N7916" s="101">
        <f t="shared" si="4144"/>
        <v>0.97811300000000001</v>
      </c>
      <c r="O7916" s="100">
        <f t="shared" si="4145"/>
        <v>1</v>
      </c>
      <c r="P7916" s="98">
        <f t="shared" si="4146"/>
        <v>45981.65</v>
      </c>
      <c r="Q7916" s="97">
        <f t="shared" si="4147"/>
        <v>185567.69</v>
      </c>
      <c r="R7916" s="97"/>
      <c r="S7916" s="97"/>
    </row>
    <row r="7917" spans="1:19" ht="22.5" x14ac:dyDescent="0.25">
      <c r="A7917" s="89" t="s">
        <v>16256</v>
      </c>
      <c r="B7917" s="89" t="s">
        <v>15427</v>
      </c>
      <c r="C7917" s="89"/>
      <c r="D7917" s="89" t="s">
        <v>16257</v>
      </c>
      <c r="E7917" s="94" t="s">
        <v>734</v>
      </c>
      <c r="F7917" s="95" t="s">
        <v>4010</v>
      </c>
      <c r="G7917" s="89" t="s">
        <v>502</v>
      </c>
      <c r="H7917" s="89" t="s">
        <v>16258</v>
      </c>
      <c r="I7917" s="96">
        <v>1</v>
      </c>
      <c r="J7917" s="97">
        <v>194002</v>
      </c>
      <c r="K7917" s="98">
        <f t="shared" si="4141"/>
        <v>41040.910000000003</v>
      </c>
      <c r="L7917" s="99">
        <f t="shared" si="4142"/>
        <v>1.0815399999999999</v>
      </c>
      <c r="M7917" s="100">
        <f t="shared" si="4143"/>
        <v>1.0590999999999999</v>
      </c>
      <c r="N7917" s="101">
        <f t="shared" si="4144"/>
        <v>0.97811300000000001</v>
      </c>
      <c r="O7917" s="100">
        <f t="shared" si="4145"/>
        <v>1</v>
      </c>
      <c r="P7917" s="98">
        <f t="shared" si="4146"/>
        <v>45981.760000000002</v>
      </c>
      <c r="Q7917" s="97">
        <f t="shared" si="4147"/>
        <v>217357.62</v>
      </c>
      <c r="R7917" s="97"/>
      <c r="S7917" s="97"/>
    </row>
    <row r="7918" spans="1:19" x14ac:dyDescent="0.25">
      <c r="A7918" s="89" t="s">
        <v>16259</v>
      </c>
      <c r="B7918" s="89" t="s">
        <v>15427</v>
      </c>
      <c r="C7918" s="89"/>
      <c r="D7918" s="89" t="s">
        <v>16260</v>
      </c>
      <c r="E7918" s="94" t="s">
        <v>781</v>
      </c>
      <c r="F7918" s="95" t="s">
        <v>5166</v>
      </c>
      <c r="G7918" s="89" t="s">
        <v>502</v>
      </c>
      <c r="H7918" s="89" t="s">
        <v>16261</v>
      </c>
      <c r="I7918" s="96">
        <v>1</v>
      </c>
      <c r="J7918" s="97">
        <v>5103</v>
      </c>
      <c r="K7918" s="98">
        <f t="shared" si="4141"/>
        <v>44250.78</v>
      </c>
      <c r="L7918" s="99">
        <f t="shared" si="4142"/>
        <v>1.0815399999999999</v>
      </c>
      <c r="M7918" s="100">
        <f t="shared" si="4143"/>
        <v>1.0590999999999999</v>
      </c>
      <c r="N7918" s="101">
        <f t="shared" si="4144"/>
        <v>0.97811300000000001</v>
      </c>
      <c r="O7918" s="100">
        <f t="shared" si="4145"/>
        <v>1</v>
      </c>
      <c r="P7918" s="98">
        <f t="shared" si="4146"/>
        <v>49578.06</v>
      </c>
      <c r="Q7918" s="97">
        <f t="shared" si="4147"/>
        <v>5717.34</v>
      </c>
      <c r="R7918" s="97"/>
      <c r="S7918" s="97"/>
    </row>
    <row r="7919" spans="1:19" ht="22.5" x14ac:dyDescent="0.25">
      <c r="A7919" s="89" t="s">
        <v>16262</v>
      </c>
      <c r="B7919" s="89" t="s">
        <v>15427</v>
      </c>
      <c r="C7919" s="89"/>
      <c r="D7919" s="89" t="s">
        <v>16263</v>
      </c>
      <c r="E7919" s="94" t="s">
        <v>742</v>
      </c>
      <c r="F7919" s="95" t="s">
        <v>15460</v>
      </c>
      <c r="G7919" s="89" t="s">
        <v>502</v>
      </c>
      <c r="H7919" s="89" t="s">
        <v>16264</v>
      </c>
      <c r="I7919" s="96">
        <v>1</v>
      </c>
      <c r="J7919" s="97">
        <v>8697</v>
      </c>
      <c r="K7919" s="98">
        <f t="shared" si="4141"/>
        <v>41097.25</v>
      </c>
      <c r="L7919" s="99">
        <f t="shared" si="4142"/>
        <v>1.0815399999999999</v>
      </c>
      <c r="M7919" s="100">
        <f t="shared" si="4143"/>
        <v>1.0590999999999999</v>
      </c>
      <c r="N7919" s="101">
        <f t="shared" si="4144"/>
        <v>0.97811300000000001</v>
      </c>
      <c r="O7919" s="100">
        <f t="shared" si="4145"/>
        <v>1</v>
      </c>
      <c r="P7919" s="98">
        <f t="shared" si="4146"/>
        <v>46044.88</v>
      </c>
      <c r="Q7919" s="97">
        <f t="shared" si="4147"/>
        <v>9744.02</v>
      </c>
      <c r="R7919" s="97"/>
      <c r="S7919" s="97"/>
    </row>
    <row r="7920" spans="1:19" x14ac:dyDescent="0.25">
      <c r="A7920" s="89"/>
      <c r="B7920" s="90"/>
      <c r="C7920" s="90"/>
      <c r="D7920" s="91"/>
      <c r="E7920" s="92"/>
      <c r="F7920" s="92" t="s">
        <v>16265</v>
      </c>
      <c r="G7920" s="91"/>
      <c r="H7920" s="91"/>
      <c r="I7920" s="93">
        <v>1</v>
      </c>
      <c r="J7920" s="91"/>
      <c r="K7920" s="98"/>
      <c r="L7920" s="99"/>
      <c r="M7920" s="100"/>
      <c r="N7920" s="101"/>
      <c r="O7920" s="100"/>
      <c r="P7920" s="98"/>
      <c r="Q7920" s="91"/>
      <c r="R7920" s="91"/>
      <c r="S7920" s="91"/>
    </row>
    <row r="7921" spans="1:19" x14ac:dyDescent="0.25">
      <c r="A7921" s="89" t="s">
        <v>16266</v>
      </c>
      <c r="B7921" s="89" t="s">
        <v>15427</v>
      </c>
      <c r="C7921" s="89"/>
      <c r="D7921" s="89" t="s">
        <v>16267</v>
      </c>
      <c r="E7921" s="94" t="s">
        <v>6576</v>
      </c>
      <c r="F7921" s="95" t="s">
        <v>6577</v>
      </c>
      <c r="G7921" s="89" t="s">
        <v>110</v>
      </c>
      <c r="H7921" s="89" t="s">
        <v>11010</v>
      </c>
      <c r="I7921" s="96">
        <v>1</v>
      </c>
      <c r="J7921" s="97">
        <v>56545</v>
      </c>
      <c r="K7921" s="98">
        <f>J7921/H7921</f>
        <v>65750</v>
      </c>
      <c r="L7921" s="99">
        <f>$L$8</f>
        <v>1.0815399999999999</v>
      </c>
      <c r="M7921" s="100">
        <f>$M$8</f>
        <v>1.0590999999999999</v>
      </c>
      <c r="N7921" s="101">
        <f>$N$8</f>
        <v>0.97811300000000001</v>
      </c>
      <c r="O7921" s="100">
        <f>$O$8</f>
        <v>1</v>
      </c>
      <c r="P7921" s="98">
        <f>K7921*L7921*M7921*N7921*O7921</f>
        <v>73665.53</v>
      </c>
      <c r="Q7921" s="97">
        <f>H7921*P7921</f>
        <v>63352.36</v>
      </c>
      <c r="R7921" s="97"/>
      <c r="S7921" s="97"/>
    </row>
    <row r="7922" spans="1:19" ht="22.5" x14ac:dyDescent="0.25">
      <c r="A7922" s="89" t="s">
        <v>16268</v>
      </c>
      <c r="B7922" s="89" t="s">
        <v>15427</v>
      </c>
      <c r="C7922" s="89"/>
      <c r="D7922" s="89" t="s">
        <v>16269</v>
      </c>
      <c r="E7922" s="94" t="s">
        <v>15466</v>
      </c>
      <c r="F7922" s="95" t="s">
        <v>15467</v>
      </c>
      <c r="G7922" s="89" t="s">
        <v>110</v>
      </c>
      <c r="H7922" s="89" t="s">
        <v>11010</v>
      </c>
      <c r="I7922" s="96">
        <v>1</v>
      </c>
      <c r="J7922" s="97">
        <v>7132</v>
      </c>
      <c r="K7922" s="98">
        <f>J7922/H7922</f>
        <v>8293.02</v>
      </c>
      <c r="L7922" s="99">
        <f>$L$8</f>
        <v>1.0815399999999999</v>
      </c>
      <c r="M7922" s="100">
        <f>$M$8</f>
        <v>1.0590999999999999</v>
      </c>
      <c r="N7922" s="101">
        <f>$N$8</f>
        <v>0.97811300000000001</v>
      </c>
      <c r="O7922" s="100">
        <f>$O$8</f>
        <v>1</v>
      </c>
      <c r="P7922" s="98">
        <f>K7922*L7922*M7922*N7922*O7922</f>
        <v>9291.4</v>
      </c>
      <c r="Q7922" s="97">
        <f>H7922*P7922</f>
        <v>7990.6</v>
      </c>
      <c r="R7922" s="97"/>
      <c r="S7922" s="97"/>
    </row>
    <row r="7923" spans="1:19" x14ac:dyDescent="0.25">
      <c r="A7923" s="89" t="s">
        <v>16270</v>
      </c>
      <c r="B7923" s="89" t="s">
        <v>15427</v>
      </c>
      <c r="C7923" s="89"/>
      <c r="D7923" s="89" t="s">
        <v>16271</v>
      </c>
      <c r="E7923" s="94" t="s">
        <v>15469</v>
      </c>
      <c r="F7923" s="95" t="s">
        <v>15470</v>
      </c>
      <c r="G7923" s="89" t="s">
        <v>518</v>
      </c>
      <c r="H7923" s="89" t="s">
        <v>16272</v>
      </c>
      <c r="I7923" s="96">
        <v>1</v>
      </c>
      <c r="J7923" s="97">
        <v>4308</v>
      </c>
      <c r="K7923" s="98">
        <f>J7923/H7923</f>
        <v>131.82</v>
      </c>
      <c r="L7923" s="99">
        <f>$L$8</f>
        <v>1.0815399999999999</v>
      </c>
      <c r="M7923" s="100">
        <f>$M$8</f>
        <v>1.0590999999999999</v>
      </c>
      <c r="N7923" s="101">
        <f>$N$8</f>
        <v>0.97811300000000001</v>
      </c>
      <c r="O7923" s="100">
        <f>$O$8</f>
        <v>1</v>
      </c>
      <c r="P7923" s="98">
        <f>K7923*L7923*M7923*N7923*O7923</f>
        <v>147.69</v>
      </c>
      <c r="Q7923" s="97">
        <f>H7923*P7923</f>
        <v>4826.51</v>
      </c>
      <c r="R7923" s="97"/>
      <c r="S7923" s="97"/>
    </row>
    <row r="7924" spans="1:19" x14ac:dyDescent="0.25">
      <c r="A7924" s="89" t="s">
        <v>16273</v>
      </c>
      <c r="B7924" s="89" t="s">
        <v>15427</v>
      </c>
      <c r="C7924" s="89"/>
      <c r="D7924" s="89" t="s">
        <v>16274</v>
      </c>
      <c r="E7924" s="94" t="s">
        <v>8294</v>
      </c>
      <c r="F7924" s="95" t="s">
        <v>8295</v>
      </c>
      <c r="G7924" s="89" t="s">
        <v>518</v>
      </c>
      <c r="H7924" s="89" t="s">
        <v>16275</v>
      </c>
      <c r="I7924" s="96">
        <v>1</v>
      </c>
      <c r="J7924" s="97">
        <v>1937</v>
      </c>
      <c r="K7924" s="98">
        <f>J7924/H7924</f>
        <v>173.26</v>
      </c>
      <c r="L7924" s="99">
        <f>$L$8</f>
        <v>1.0815399999999999</v>
      </c>
      <c r="M7924" s="100">
        <f>$M$8</f>
        <v>1.0590999999999999</v>
      </c>
      <c r="N7924" s="101">
        <f>$N$8</f>
        <v>0.97811300000000001</v>
      </c>
      <c r="O7924" s="100">
        <f>$O$8</f>
        <v>1</v>
      </c>
      <c r="P7924" s="98">
        <f>K7924*L7924*M7924*N7924*O7924</f>
        <v>194.12</v>
      </c>
      <c r="Q7924" s="97">
        <f>H7924*P7924</f>
        <v>2170.2600000000002</v>
      </c>
      <c r="R7924" s="97"/>
      <c r="S7924" s="97"/>
    </row>
    <row r="7925" spans="1:19" ht="22.5" x14ac:dyDescent="0.25">
      <c r="A7925" s="89" t="s">
        <v>16276</v>
      </c>
      <c r="B7925" s="89" t="s">
        <v>15427</v>
      </c>
      <c r="C7925" s="89"/>
      <c r="D7925" s="89" t="s">
        <v>16277</v>
      </c>
      <c r="E7925" s="94" t="s">
        <v>15350</v>
      </c>
      <c r="F7925" s="95" t="s">
        <v>15351</v>
      </c>
      <c r="G7925" s="89" t="s">
        <v>110</v>
      </c>
      <c r="H7925" s="89" t="s">
        <v>16278</v>
      </c>
      <c r="I7925" s="96">
        <v>1</v>
      </c>
      <c r="J7925" s="97">
        <v>26567</v>
      </c>
      <c r="K7925" s="98">
        <f>J7925/H7925</f>
        <v>136661.51999999999</v>
      </c>
      <c r="L7925" s="99">
        <f>$L$8</f>
        <v>1.0815399999999999</v>
      </c>
      <c r="M7925" s="100">
        <f>$M$8</f>
        <v>1.0590999999999999</v>
      </c>
      <c r="N7925" s="101">
        <f>$N$8</f>
        <v>0.97811300000000001</v>
      </c>
      <c r="O7925" s="100">
        <f>$O$8</f>
        <v>1</v>
      </c>
      <c r="P7925" s="98">
        <f>K7925*L7925*M7925*N7925*O7925</f>
        <v>153113.98000000001</v>
      </c>
      <c r="Q7925" s="97">
        <f>H7925*P7925</f>
        <v>29765.360000000001</v>
      </c>
      <c r="R7925" s="97"/>
      <c r="S7925" s="97"/>
    </row>
    <row r="7926" spans="1:19" x14ac:dyDescent="0.25">
      <c r="A7926" s="89"/>
      <c r="B7926" s="90"/>
      <c r="C7926" s="90"/>
      <c r="D7926" s="91"/>
      <c r="E7926" s="92"/>
      <c r="F7926" s="92" t="s">
        <v>16279</v>
      </c>
      <c r="G7926" s="91"/>
      <c r="H7926" s="91"/>
      <c r="I7926" s="93">
        <v>1</v>
      </c>
      <c r="J7926" s="91"/>
      <c r="K7926" s="98"/>
      <c r="L7926" s="99"/>
      <c r="M7926" s="100"/>
      <c r="N7926" s="101"/>
      <c r="O7926" s="100"/>
      <c r="P7926" s="98"/>
      <c r="Q7926" s="91"/>
      <c r="R7926" s="91"/>
      <c r="S7926" s="91"/>
    </row>
    <row r="7927" spans="1:19" x14ac:dyDescent="0.25">
      <c r="A7927" s="89" t="s">
        <v>16280</v>
      </c>
      <c r="B7927" s="89" t="s">
        <v>15427</v>
      </c>
      <c r="C7927" s="89"/>
      <c r="D7927" s="89" t="s">
        <v>16281</v>
      </c>
      <c r="E7927" s="94" t="s">
        <v>570</v>
      </c>
      <c r="F7927" s="95" t="s">
        <v>571</v>
      </c>
      <c r="G7927" s="89" t="s">
        <v>51</v>
      </c>
      <c r="H7927" s="89" t="s">
        <v>72</v>
      </c>
      <c r="I7927" s="96">
        <v>1</v>
      </c>
      <c r="J7927" s="97">
        <v>12580</v>
      </c>
      <c r="K7927" s="98">
        <f t="shared" ref="K7927:K7935" si="4148">J7927/H7927</f>
        <v>157250</v>
      </c>
      <c r="L7927" s="99">
        <f t="shared" ref="L7927:L7935" si="4149">$L$8</f>
        <v>1.0815399999999999</v>
      </c>
      <c r="M7927" s="100">
        <f t="shared" ref="M7927:M7935" si="4150">$M$8</f>
        <v>1.0590999999999999</v>
      </c>
      <c r="N7927" s="101">
        <f t="shared" ref="N7927:N7935" si="4151">$N$8</f>
        <v>0.97811300000000001</v>
      </c>
      <c r="O7927" s="100">
        <f t="shared" ref="O7927:O7935" si="4152">$O$8</f>
        <v>1</v>
      </c>
      <c r="P7927" s="98">
        <f t="shared" ref="P7927:P7935" si="4153">K7927*L7927*M7927*N7927*O7927</f>
        <v>176181.07</v>
      </c>
      <c r="Q7927" s="97">
        <f t="shared" ref="Q7927:Q7935" si="4154">H7927*P7927</f>
        <v>14094.49</v>
      </c>
      <c r="R7927" s="97"/>
      <c r="S7927" s="97"/>
    </row>
    <row r="7928" spans="1:19" x14ac:dyDescent="0.25">
      <c r="A7928" s="89" t="s">
        <v>16282</v>
      </c>
      <c r="B7928" s="89" t="s">
        <v>15427</v>
      </c>
      <c r="C7928" s="89"/>
      <c r="D7928" s="89" t="s">
        <v>16283</v>
      </c>
      <c r="E7928" s="94" t="s">
        <v>574</v>
      </c>
      <c r="F7928" s="95" t="s">
        <v>575</v>
      </c>
      <c r="G7928" s="89" t="s">
        <v>81</v>
      </c>
      <c r="H7928" s="89" t="s">
        <v>16284</v>
      </c>
      <c r="I7928" s="96">
        <v>1</v>
      </c>
      <c r="J7928" s="97">
        <v>38439</v>
      </c>
      <c r="K7928" s="98">
        <f t="shared" si="4148"/>
        <v>4710.66</v>
      </c>
      <c r="L7928" s="99">
        <f t="shared" si="4149"/>
        <v>1.0815399999999999</v>
      </c>
      <c r="M7928" s="100">
        <f t="shared" si="4150"/>
        <v>1.0590999999999999</v>
      </c>
      <c r="N7928" s="101">
        <f t="shared" si="4151"/>
        <v>0.97811300000000001</v>
      </c>
      <c r="O7928" s="100">
        <f t="shared" si="4152"/>
        <v>1</v>
      </c>
      <c r="P7928" s="98">
        <f t="shared" si="4153"/>
        <v>5277.77</v>
      </c>
      <c r="Q7928" s="97">
        <f t="shared" si="4154"/>
        <v>43066.6</v>
      </c>
      <c r="R7928" s="97"/>
      <c r="S7928" s="97"/>
    </row>
    <row r="7929" spans="1:19" ht="22.5" x14ac:dyDescent="0.25">
      <c r="A7929" s="89" t="s">
        <v>16285</v>
      </c>
      <c r="B7929" s="89" t="s">
        <v>15427</v>
      </c>
      <c r="C7929" s="89"/>
      <c r="D7929" s="89" t="s">
        <v>16286</v>
      </c>
      <c r="E7929" s="94" t="s">
        <v>16287</v>
      </c>
      <c r="F7929" s="95" t="s">
        <v>16288</v>
      </c>
      <c r="G7929" s="89" t="s">
        <v>51</v>
      </c>
      <c r="H7929" s="89" t="s">
        <v>16289</v>
      </c>
      <c r="I7929" s="96">
        <v>1</v>
      </c>
      <c r="J7929" s="97">
        <v>1139450</v>
      </c>
      <c r="K7929" s="98">
        <f t="shared" si="4148"/>
        <v>701200</v>
      </c>
      <c r="L7929" s="99">
        <f t="shared" si="4149"/>
        <v>1.0815399999999999</v>
      </c>
      <c r="M7929" s="100">
        <f t="shared" si="4150"/>
        <v>1.0590999999999999</v>
      </c>
      <c r="N7929" s="101">
        <f t="shared" si="4151"/>
        <v>0.97811300000000001</v>
      </c>
      <c r="O7929" s="100">
        <f t="shared" si="4152"/>
        <v>1</v>
      </c>
      <c r="P7929" s="98">
        <f t="shared" si="4153"/>
        <v>785616.31</v>
      </c>
      <c r="Q7929" s="97">
        <f t="shared" si="4154"/>
        <v>1276626.5</v>
      </c>
      <c r="R7929" s="97"/>
      <c r="S7929" s="97"/>
    </row>
    <row r="7930" spans="1:19" x14ac:dyDescent="0.25">
      <c r="A7930" s="89" t="s">
        <v>16290</v>
      </c>
      <c r="B7930" s="89" t="s">
        <v>15427</v>
      </c>
      <c r="C7930" s="89"/>
      <c r="D7930" s="89" t="s">
        <v>16291</v>
      </c>
      <c r="E7930" s="94" t="s">
        <v>586</v>
      </c>
      <c r="F7930" s="95" t="s">
        <v>587</v>
      </c>
      <c r="G7930" s="89" t="s">
        <v>81</v>
      </c>
      <c r="H7930" s="89" t="s">
        <v>16292</v>
      </c>
      <c r="I7930" s="96">
        <v>1</v>
      </c>
      <c r="J7930" s="97">
        <v>1048001</v>
      </c>
      <c r="K7930" s="98">
        <f t="shared" si="4148"/>
        <v>6353.83</v>
      </c>
      <c r="L7930" s="99">
        <f t="shared" si="4149"/>
        <v>1.0815399999999999</v>
      </c>
      <c r="M7930" s="100">
        <f t="shared" si="4150"/>
        <v>1.0590999999999999</v>
      </c>
      <c r="N7930" s="101">
        <f t="shared" si="4151"/>
        <v>0.97811300000000001</v>
      </c>
      <c r="O7930" s="100">
        <f t="shared" si="4152"/>
        <v>1</v>
      </c>
      <c r="P7930" s="98">
        <f t="shared" si="4153"/>
        <v>7118.76</v>
      </c>
      <c r="Q7930" s="97">
        <f t="shared" si="4154"/>
        <v>1174168.27</v>
      </c>
      <c r="R7930" s="97"/>
      <c r="S7930" s="97"/>
    </row>
    <row r="7931" spans="1:19" ht="22.5" x14ac:dyDescent="0.25">
      <c r="A7931" s="89" t="s">
        <v>16293</v>
      </c>
      <c r="B7931" s="89" t="s">
        <v>15427</v>
      </c>
      <c r="C7931" s="89"/>
      <c r="D7931" s="89" t="s">
        <v>16294</v>
      </c>
      <c r="E7931" s="94" t="s">
        <v>3069</v>
      </c>
      <c r="F7931" s="95" t="s">
        <v>15515</v>
      </c>
      <c r="G7931" s="89" t="s">
        <v>502</v>
      </c>
      <c r="H7931" s="89" t="s">
        <v>16295</v>
      </c>
      <c r="I7931" s="96">
        <v>1</v>
      </c>
      <c r="J7931" s="97">
        <v>22446</v>
      </c>
      <c r="K7931" s="98">
        <f t="shared" si="4148"/>
        <v>41040.74</v>
      </c>
      <c r="L7931" s="99">
        <f t="shared" si="4149"/>
        <v>1.0815399999999999</v>
      </c>
      <c r="M7931" s="100">
        <f t="shared" si="4150"/>
        <v>1.0590999999999999</v>
      </c>
      <c r="N7931" s="101">
        <f t="shared" si="4151"/>
        <v>0.97811300000000001</v>
      </c>
      <c r="O7931" s="100">
        <f t="shared" si="4152"/>
        <v>1</v>
      </c>
      <c r="P7931" s="98">
        <f t="shared" si="4153"/>
        <v>45981.57</v>
      </c>
      <c r="Q7931" s="97">
        <f t="shared" si="4154"/>
        <v>25148.240000000002</v>
      </c>
      <c r="R7931" s="97"/>
      <c r="S7931" s="97"/>
    </row>
    <row r="7932" spans="1:19" ht="22.5" x14ac:dyDescent="0.25">
      <c r="A7932" s="89" t="s">
        <v>16296</v>
      </c>
      <c r="B7932" s="89" t="s">
        <v>15427</v>
      </c>
      <c r="C7932" s="89"/>
      <c r="D7932" s="89" t="s">
        <v>11474</v>
      </c>
      <c r="E7932" s="94" t="s">
        <v>3069</v>
      </c>
      <c r="F7932" s="95" t="s">
        <v>15641</v>
      </c>
      <c r="G7932" s="89" t="s">
        <v>502</v>
      </c>
      <c r="H7932" s="89" t="s">
        <v>16297</v>
      </c>
      <c r="I7932" s="96">
        <v>1</v>
      </c>
      <c r="J7932" s="97">
        <v>529271</v>
      </c>
      <c r="K7932" s="98">
        <f t="shared" si="4148"/>
        <v>41040.85</v>
      </c>
      <c r="L7932" s="99">
        <f t="shared" si="4149"/>
        <v>1.0815399999999999</v>
      </c>
      <c r="M7932" s="100">
        <f t="shared" si="4150"/>
        <v>1.0590999999999999</v>
      </c>
      <c r="N7932" s="101">
        <f t="shared" si="4151"/>
        <v>0.97811300000000001</v>
      </c>
      <c r="O7932" s="100">
        <f t="shared" si="4152"/>
        <v>1</v>
      </c>
      <c r="P7932" s="98">
        <f t="shared" si="4153"/>
        <v>45981.69</v>
      </c>
      <c r="Q7932" s="97">
        <f t="shared" si="4154"/>
        <v>592989.06999999995</v>
      </c>
      <c r="R7932" s="97"/>
      <c r="S7932" s="97"/>
    </row>
    <row r="7933" spans="1:19" ht="22.5" x14ac:dyDescent="0.25">
      <c r="A7933" s="89" t="s">
        <v>16298</v>
      </c>
      <c r="B7933" s="89" t="s">
        <v>15427</v>
      </c>
      <c r="C7933" s="89"/>
      <c r="D7933" s="89" t="s">
        <v>16299</v>
      </c>
      <c r="E7933" s="94" t="s">
        <v>3073</v>
      </c>
      <c r="F7933" s="95" t="s">
        <v>15518</v>
      </c>
      <c r="G7933" s="89" t="s">
        <v>502</v>
      </c>
      <c r="H7933" s="89" t="s">
        <v>16300</v>
      </c>
      <c r="I7933" s="96">
        <v>1</v>
      </c>
      <c r="J7933" s="97">
        <v>686017</v>
      </c>
      <c r="K7933" s="98">
        <f t="shared" si="4148"/>
        <v>41032.03</v>
      </c>
      <c r="L7933" s="99">
        <f t="shared" si="4149"/>
        <v>1.0815399999999999</v>
      </c>
      <c r="M7933" s="100">
        <f t="shared" si="4150"/>
        <v>1.0590999999999999</v>
      </c>
      <c r="N7933" s="101">
        <f t="shared" si="4151"/>
        <v>0.97811300000000001</v>
      </c>
      <c r="O7933" s="100">
        <f t="shared" si="4152"/>
        <v>1</v>
      </c>
      <c r="P7933" s="98">
        <f t="shared" si="4153"/>
        <v>45971.81</v>
      </c>
      <c r="Q7933" s="97">
        <f t="shared" si="4154"/>
        <v>768605.45</v>
      </c>
      <c r="R7933" s="97"/>
      <c r="S7933" s="97"/>
    </row>
    <row r="7934" spans="1:19" x14ac:dyDescent="0.25">
      <c r="A7934" s="89" t="s">
        <v>16301</v>
      </c>
      <c r="B7934" s="89" t="s">
        <v>15427</v>
      </c>
      <c r="C7934" s="89"/>
      <c r="D7934" s="89" t="s">
        <v>16302</v>
      </c>
      <c r="E7934" s="94" t="s">
        <v>781</v>
      </c>
      <c r="F7934" s="95" t="s">
        <v>5166</v>
      </c>
      <c r="G7934" s="89" t="s">
        <v>502</v>
      </c>
      <c r="H7934" s="89" t="s">
        <v>16303</v>
      </c>
      <c r="I7934" s="96">
        <v>1</v>
      </c>
      <c r="J7934" s="97">
        <v>13991</v>
      </c>
      <c r="K7934" s="98">
        <f t="shared" si="4148"/>
        <v>44245.91</v>
      </c>
      <c r="L7934" s="99">
        <f t="shared" si="4149"/>
        <v>1.0815399999999999</v>
      </c>
      <c r="M7934" s="100">
        <f t="shared" si="4150"/>
        <v>1.0590999999999999</v>
      </c>
      <c r="N7934" s="101">
        <f t="shared" si="4151"/>
        <v>0.97811300000000001</v>
      </c>
      <c r="O7934" s="100">
        <f t="shared" si="4152"/>
        <v>1</v>
      </c>
      <c r="P7934" s="98">
        <f t="shared" si="4153"/>
        <v>49572.6</v>
      </c>
      <c r="Q7934" s="97">
        <f t="shared" si="4154"/>
        <v>15675.35</v>
      </c>
      <c r="R7934" s="97"/>
      <c r="S7934" s="97"/>
    </row>
    <row r="7935" spans="1:19" ht="22.5" x14ac:dyDescent="0.25">
      <c r="A7935" s="89" t="s">
        <v>16304</v>
      </c>
      <c r="B7935" s="89" t="s">
        <v>15427</v>
      </c>
      <c r="C7935" s="89"/>
      <c r="D7935" s="89" t="s">
        <v>16305</v>
      </c>
      <c r="E7935" s="94" t="s">
        <v>3069</v>
      </c>
      <c r="F7935" s="95" t="s">
        <v>16306</v>
      </c>
      <c r="G7935" s="89" t="s">
        <v>502</v>
      </c>
      <c r="H7935" s="89" t="s">
        <v>16307</v>
      </c>
      <c r="I7935" s="96">
        <v>1</v>
      </c>
      <c r="J7935" s="97">
        <v>27982</v>
      </c>
      <c r="K7935" s="98">
        <f t="shared" si="4148"/>
        <v>41040.76</v>
      </c>
      <c r="L7935" s="99">
        <f t="shared" si="4149"/>
        <v>1.0815399999999999</v>
      </c>
      <c r="M7935" s="100">
        <f t="shared" si="4150"/>
        <v>1.0590999999999999</v>
      </c>
      <c r="N7935" s="101">
        <f t="shared" si="4151"/>
        <v>0.97811300000000001</v>
      </c>
      <c r="O7935" s="100">
        <f t="shared" si="4152"/>
        <v>1</v>
      </c>
      <c r="P7935" s="98">
        <f t="shared" si="4153"/>
        <v>45981.59</v>
      </c>
      <c r="Q7935" s="97">
        <f t="shared" si="4154"/>
        <v>31350.71</v>
      </c>
      <c r="R7935" s="97"/>
      <c r="S7935" s="97"/>
    </row>
    <row r="7936" spans="1:19" x14ac:dyDescent="0.25">
      <c r="A7936" s="89"/>
      <c r="B7936" s="90"/>
      <c r="C7936" s="90"/>
      <c r="D7936" s="91"/>
      <c r="E7936" s="92"/>
      <c r="F7936" s="92" t="s">
        <v>16228</v>
      </c>
      <c r="G7936" s="91"/>
      <c r="H7936" s="91"/>
      <c r="I7936" s="93">
        <v>1</v>
      </c>
      <c r="J7936" s="91"/>
      <c r="K7936" s="98"/>
      <c r="L7936" s="99"/>
      <c r="M7936" s="100"/>
      <c r="N7936" s="101"/>
      <c r="O7936" s="100"/>
      <c r="P7936" s="98"/>
      <c r="Q7936" s="91"/>
      <c r="R7936" s="91"/>
      <c r="S7936" s="91"/>
    </row>
    <row r="7937" spans="1:19" x14ac:dyDescent="0.25">
      <c r="A7937" s="89" t="s">
        <v>16309</v>
      </c>
      <c r="B7937" s="89" t="s">
        <v>15427</v>
      </c>
      <c r="C7937" s="89"/>
      <c r="D7937" s="89" t="s">
        <v>16308</v>
      </c>
      <c r="E7937" s="94" t="s">
        <v>6576</v>
      </c>
      <c r="F7937" s="95" t="s">
        <v>6577</v>
      </c>
      <c r="G7937" s="89" t="s">
        <v>110</v>
      </c>
      <c r="H7937" s="89" t="s">
        <v>13206</v>
      </c>
      <c r="I7937" s="96">
        <v>1</v>
      </c>
      <c r="J7937" s="97">
        <v>45039</v>
      </c>
      <c r="K7937" s="98">
        <f>J7937/H7937</f>
        <v>65750.36</v>
      </c>
      <c r="L7937" s="99">
        <f>$L$8</f>
        <v>1.0815399999999999</v>
      </c>
      <c r="M7937" s="100">
        <f>$M$8</f>
        <v>1.0590999999999999</v>
      </c>
      <c r="N7937" s="101">
        <f>$N$8</f>
        <v>0.97811300000000001</v>
      </c>
      <c r="O7937" s="100">
        <f>$O$8</f>
        <v>1</v>
      </c>
      <c r="P7937" s="98">
        <f>K7937*L7937*M7937*N7937*O7937</f>
        <v>73665.94</v>
      </c>
      <c r="Q7937" s="97">
        <f>H7937*P7937</f>
        <v>50461.17</v>
      </c>
      <c r="R7937" s="97"/>
      <c r="S7937" s="97"/>
    </row>
    <row r="7938" spans="1:19" ht="22.5" x14ac:dyDescent="0.25">
      <c r="A7938" s="89" t="s">
        <v>16310</v>
      </c>
      <c r="B7938" s="89" t="s">
        <v>15427</v>
      </c>
      <c r="C7938" s="89"/>
      <c r="D7938" s="89" t="s">
        <v>16311</v>
      </c>
      <c r="E7938" s="94" t="s">
        <v>15466</v>
      </c>
      <c r="F7938" s="95" t="s">
        <v>15467</v>
      </c>
      <c r="G7938" s="89" t="s">
        <v>110</v>
      </c>
      <c r="H7938" s="89" t="s">
        <v>13206</v>
      </c>
      <c r="I7938" s="96">
        <v>1</v>
      </c>
      <c r="J7938" s="97">
        <v>5680</v>
      </c>
      <c r="K7938" s="98">
        <f>J7938/H7938</f>
        <v>8291.9699999999993</v>
      </c>
      <c r="L7938" s="99">
        <f>$L$8</f>
        <v>1.0815399999999999</v>
      </c>
      <c r="M7938" s="100">
        <f>$M$8</f>
        <v>1.0590999999999999</v>
      </c>
      <c r="N7938" s="101">
        <f>$N$8</f>
        <v>0.97811300000000001</v>
      </c>
      <c r="O7938" s="100">
        <f>$O$8</f>
        <v>1</v>
      </c>
      <c r="P7938" s="98">
        <f>K7938*L7938*M7938*N7938*O7938</f>
        <v>9290.23</v>
      </c>
      <c r="Q7938" s="97">
        <f>H7938*P7938</f>
        <v>6363.81</v>
      </c>
      <c r="R7938" s="97"/>
      <c r="S7938" s="97"/>
    </row>
    <row r="7939" spans="1:19" x14ac:dyDescent="0.25">
      <c r="A7939" s="89" t="s">
        <v>16312</v>
      </c>
      <c r="B7939" s="89" t="s">
        <v>15427</v>
      </c>
      <c r="C7939" s="89"/>
      <c r="D7939" s="89" t="s">
        <v>16313</v>
      </c>
      <c r="E7939" s="94" t="s">
        <v>15469</v>
      </c>
      <c r="F7939" s="95" t="s">
        <v>15470</v>
      </c>
      <c r="G7939" s="89" t="s">
        <v>518</v>
      </c>
      <c r="H7939" s="89" t="s">
        <v>16314</v>
      </c>
      <c r="I7939" s="96">
        <v>1</v>
      </c>
      <c r="J7939" s="97">
        <v>3431</v>
      </c>
      <c r="K7939" s="98">
        <f>J7939/H7939</f>
        <v>131.81</v>
      </c>
      <c r="L7939" s="99">
        <f>$L$8</f>
        <v>1.0815399999999999</v>
      </c>
      <c r="M7939" s="100">
        <f>$M$8</f>
        <v>1.0590999999999999</v>
      </c>
      <c r="N7939" s="101">
        <f>$N$8</f>
        <v>0.97811300000000001</v>
      </c>
      <c r="O7939" s="100">
        <f>$O$8</f>
        <v>1</v>
      </c>
      <c r="P7939" s="98">
        <f>K7939*L7939*M7939*N7939*O7939</f>
        <v>147.68</v>
      </c>
      <c r="Q7939" s="97">
        <f>H7939*P7939</f>
        <v>3844.11</v>
      </c>
      <c r="R7939" s="97"/>
      <c r="S7939" s="97"/>
    </row>
    <row r="7940" spans="1:19" x14ac:dyDescent="0.25">
      <c r="A7940" s="89" t="s">
        <v>16315</v>
      </c>
      <c r="B7940" s="89" t="s">
        <v>15427</v>
      </c>
      <c r="C7940" s="89"/>
      <c r="D7940" s="89" t="s">
        <v>16316</v>
      </c>
      <c r="E7940" s="94" t="s">
        <v>8294</v>
      </c>
      <c r="F7940" s="95" t="s">
        <v>8295</v>
      </c>
      <c r="G7940" s="89" t="s">
        <v>518</v>
      </c>
      <c r="H7940" s="89" t="s">
        <v>16317</v>
      </c>
      <c r="I7940" s="96">
        <v>1</v>
      </c>
      <c r="J7940" s="97">
        <v>1542</v>
      </c>
      <c r="K7940" s="98">
        <f>J7940/H7940</f>
        <v>173.26</v>
      </c>
      <c r="L7940" s="99">
        <f>$L$8</f>
        <v>1.0815399999999999</v>
      </c>
      <c r="M7940" s="100">
        <f>$M$8</f>
        <v>1.0590999999999999</v>
      </c>
      <c r="N7940" s="101">
        <f>$N$8</f>
        <v>0.97811300000000001</v>
      </c>
      <c r="O7940" s="100">
        <f>$O$8</f>
        <v>1</v>
      </c>
      <c r="P7940" s="98">
        <f>K7940*L7940*M7940*N7940*O7940</f>
        <v>194.12</v>
      </c>
      <c r="Q7940" s="97">
        <f>H7940*P7940</f>
        <v>1727.67</v>
      </c>
      <c r="R7940" s="97"/>
      <c r="S7940" s="97"/>
    </row>
    <row r="7941" spans="1:19" ht="22.5" x14ac:dyDescent="0.25">
      <c r="A7941" s="89" t="s">
        <v>16318</v>
      </c>
      <c r="B7941" s="89" t="s">
        <v>15427</v>
      </c>
      <c r="C7941" s="89"/>
      <c r="D7941" s="89" t="s">
        <v>16319</v>
      </c>
      <c r="E7941" s="94" t="s">
        <v>15350</v>
      </c>
      <c r="F7941" s="95" t="s">
        <v>15351</v>
      </c>
      <c r="G7941" s="89" t="s">
        <v>110</v>
      </c>
      <c r="H7941" s="89" t="s">
        <v>13539</v>
      </c>
      <c r="I7941" s="96">
        <v>1</v>
      </c>
      <c r="J7941" s="97">
        <v>24736</v>
      </c>
      <c r="K7941" s="98">
        <f>J7941/H7941</f>
        <v>136662.98000000001</v>
      </c>
      <c r="L7941" s="99">
        <f>$L$8</f>
        <v>1.0815399999999999</v>
      </c>
      <c r="M7941" s="100">
        <f>$M$8</f>
        <v>1.0590999999999999</v>
      </c>
      <c r="N7941" s="101">
        <f>$N$8</f>
        <v>0.97811300000000001</v>
      </c>
      <c r="O7941" s="100">
        <f>$O$8</f>
        <v>1</v>
      </c>
      <c r="P7941" s="98">
        <f>K7941*L7941*M7941*N7941*O7941</f>
        <v>153115.60999999999</v>
      </c>
      <c r="Q7941" s="97">
        <f>H7941*P7941</f>
        <v>27713.93</v>
      </c>
      <c r="R7941" s="97"/>
      <c r="S7941" s="97"/>
    </row>
    <row r="7942" spans="1:19" x14ac:dyDescent="0.25">
      <c r="A7942" s="89"/>
      <c r="B7942" s="90"/>
      <c r="C7942" s="90"/>
      <c r="D7942" s="91"/>
      <c r="E7942" s="92"/>
      <c r="F7942" s="92" t="s">
        <v>16320</v>
      </c>
      <c r="G7942" s="91"/>
      <c r="H7942" s="91"/>
      <c r="I7942" s="93">
        <v>1</v>
      </c>
      <c r="J7942" s="91"/>
      <c r="K7942" s="98"/>
      <c r="L7942" s="99"/>
      <c r="M7942" s="100"/>
      <c r="N7942" s="101"/>
      <c r="O7942" s="100"/>
      <c r="P7942" s="98"/>
      <c r="Q7942" s="91"/>
      <c r="R7942" s="91"/>
      <c r="S7942" s="91"/>
    </row>
    <row r="7943" spans="1:19" x14ac:dyDescent="0.25">
      <c r="A7943" s="89" t="s">
        <v>16321</v>
      </c>
      <c r="B7943" s="89" t="s">
        <v>15427</v>
      </c>
      <c r="C7943" s="89"/>
      <c r="D7943" s="89" t="s">
        <v>16322</v>
      </c>
      <c r="E7943" s="94" t="s">
        <v>570</v>
      </c>
      <c r="F7943" s="95" t="s">
        <v>571</v>
      </c>
      <c r="G7943" s="89" t="s">
        <v>51</v>
      </c>
      <c r="H7943" s="89" t="s">
        <v>6888</v>
      </c>
      <c r="I7943" s="96">
        <v>1</v>
      </c>
      <c r="J7943" s="97">
        <v>472</v>
      </c>
      <c r="K7943" s="98">
        <f t="shared" ref="K7943:K7951" si="4155">J7943/H7943</f>
        <v>157333.32999999999</v>
      </c>
      <c r="L7943" s="99">
        <f t="shared" ref="L7943:L7951" si="4156">$L$8</f>
        <v>1.0815399999999999</v>
      </c>
      <c r="M7943" s="100">
        <f t="shared" ref="M7943:M7951" si="4157">$M$8</f>
        <v>1.0590999999999999</v>
      </c>
      <c r="N7943" s="101">
        <f t="shared" ref="N7943:N7951" si="4158">$N$8</f>
        <v>0.97811300000000001</v>
      </c>
      <c r="O7943" s="100">
        <f t="shared" ref="O7943:O7951" si="4159">$O$8</f>
        <v>1</v>
      </c>
      <c r="P7943" s="98">
        <f t="shared" ref="P7943:P7951" si="4160">K7943*L7943*M7943*N7943*O7943</f>
        <v>176274.43</v>
      </c>
      <c r="Q7943" s="97">
        <f t="shared" ref="Q7943:Q7951" si="4161">H7943*P7943</f>
        <v>528.82000000000005</v>
      </c>
      <c r="R7943" s="97"/>
      <c r="S7943" s="97"/>
    </row>
    <row r="7944" spans="1:19" x14ac:dyDescent="0.25">
      <c r="A7944" s="89" t="s">
        <v>16323</v>
      </c>
      <c r="B7944" s="89" t="s">
        <v>15427</v>
      </c>
      <c r="C7944" s="89"/>
      <c r="D7944" s="89" t="s">
        <v>11387</v>
      </c>
      <c r="E7944" s="94" t="s">
        <v>574</v>
      </c>
      <c r="F7944" s="95" t="s">
        <v>575</v>
      </c>
      <c r="G7944" s="89" t="s">
        <v>81</v>
      </c>
      <c r="H7944" s="89" t="s">
        <v>189</v>
      </c>
      <c r="I7944" s="96">
        <v>1</v>
      </c>
      <c r="J7944" s="97">
        <v>1460</v>
      </c>
      <c r="K7944" s="98">
        <f t="shared" si="4155"/>
        <v>4709.68</v>
      </c>
      <c r="L7944" s="99">
        <f t="shared" si="4156"/>
        <v>1.0815399999999999</v>
      </c>
      <c r="M7944" s="100">
        <f t="shared" si="4157"/>
        <v>1.0590999999999999</v>
      </c>
      <c r="N7944" s="101">
        <f t="shared" si="4158"/>
        <v>0.97811300000000001</v>
      </c>
      <c r="O7944" s="100">
        <f t="shared" si="4159"/>
        <v>1</v>
      </c>
      <c r="P7944" s="98">
        <f t="shared" si="4160"/>
        <v>5276.67</v>
      </c>
      <c r="Q7944" s="97">
        <f t="shared" si="4161"/>
        <v>1635.77</v>
      </c>
      <c r="R7944" s="97"/>
      <c r="S7944" s="97"/>
    </row>
    <row r="7945" spans="1:19" ht="22.5" x14ac:dyDescent="0.25">
      <c r="A7945" s="89" t="s">
        <v>16324</v>
      </c>
      <c r="B7945" s="89" t="s">
        <v>15427</v>
      </c>
      <c r="C7945" s="89"/>
      <c r="D7945" s="89" t="s">
        <v>16325</v>
      </c>
      <c r="E7945" s="94" t="s">
        <v>762</v>
      </c>
      <c r="F7945" s="95" t="s">
        <v>763</v>
      </c>
      <c r="G7945" s="89" t="s">
        <v>51</v>
      </c>
      <c r="H7945" s="89" t="s">
        <v>14532</v>
      </c>
      <c r="I7945" s="96">
        <v>1</v>
      </c>
      <c r="J7945" s="97">
        <v>32181</v>
      </c>
      <c r="K7945" s="98">
        <f t="shared" si="4155"/>
        <v>946500</v>
      </c>
      <c r="L7945" s="99">
        <f t="shared" si="4156"/>
        <v>1.0815399999999999</v>
      </c>
      <c r="M7945" s="100">
        <f t="shared" si="4157"/>
        <v>1.0590999999999999</v>
      </c>
      <c r="N7945" s="101">
        <f t="shared" si="4158"/>
        <v>0.97811300000000001</v>
      </c>
      <c r="O7945" s="100">
        <f t="shared" si="4159"/>
        <v>1</v>
      </c>
      <c r="P7945" s="98">
        <f t="shared" si="4160"/>
        <v>1060447.58</v>
      </c>
      <c r="Q7945" s="97">
        <f t="shared" si="4161"/>
        <v>36055.22</v>
      </c>
      <c r="R7945" s="97"/>
      <c r="S7945" s="97"/>
    </row>
    <row r="7946" spans="1:19" x14ac:dyDescent="0.25">
      <c r="A7946" s="89" t="s">
        <v>16326</v>
      </c>
      <c r="B7946" s="89" t="s">
        <v>15427</v>
      </c>
      <c r="C7946" s="89"/>
      <c r="D7946" s="89" t="s">
        <v>16327</v>
      </c>
      <c r="E7946" s="94" t="s">
        <v>586</v>
      </c>
      <c r="F7946" s="95" t="s">
        <v>587</v>
      </c>
      <c r="G7946" s="89" t="s">
        <v>81</v>
      </c>
      <c r="H7946" s="89" t="s">
        <v>16328</v>
      </c>
      <c r="I7946" s="96">
        <v>1</v>
      </c>
      <c r="J7946" s="97">
        <v>21921</v>
      </c>
      <c r="K7946" s="98">
        <f t="shared" si="4155"/>
        <v>6353.91</v>
      </c>
      <c r="L7946" s="99">
        <f t="shared" si="4156"/>
        <v>1.0815399999999999</v>
      </c>
      <c r="M7946" s="100">
        <f t="shared" si="4157"/>
        <v>1.0590999999999999</v>
      </c>
      <c r="N7946" s="101">
        <f t="shared" si="4158"/>
        <v>0.97811300000000001</v>
      </c>
      <c r="O7946" s="100">
        <f t="shared" si="4159"/>
        <v>1</v>
      </c>
      <c r="P7946" s="98">
        <f t="shared" si="4160"/>
        <v>7118.85</v>
      </c>
      <c r="Q7946" s="97">
        <f t="shared" si="4161"/>
        <v>24560.03</v>
      </c>
      <c r="R7946" s="97"/>
      <c r="S7946" s="97"/>
    </row>
    <row r="7947" spans="1:19" ht="22.5" x14ac:dyDescent="0.25">
      <c r="A7947" s="89" t="s">
        <v>16329</v>
      </c>
      <c r="B7947" s="89" t="s">
        <v>15427</v>
      </c>
      <c r="C7947" s="89"/>
      <c r="D7947" s="89" t="s">
        <v>16330</v>
      </c>
      <c r="E7947" s="94" t="s">
        <v>738</v>
      </c>
      <c r="F7947" s="95" t="s">
        <v>739</v>
      </c>
      <c r="G7947" s="89" t="s">
        <v>502</v>
      </c>
      <c r="H7947" s="89" t="s">
        <v>16331</v>
      </c>
      <c r="I7947" s="96">
        <v>1</v>
      </c>
      <c r="J7947" s="97">
        <v>6910</v>
      </c>
      <c r="K7947" s="98">
        <f t="shared" si="4155"/>
        <v>41099.15</v>
      </c>
      <c r="L7947" s="99">
        <f t="shared" si="4156"/>
        <v>1.0815399999999999</v>
      </c>
      <c r="M7947" s="100">
        <f t="shared" si="4157"/>
        <v>1.0590999999999999</v>
      </c>
      <c r="N7947" s="101">
        <f t="shared" si="4158"/>
        <v>0.97811300000000001</v>
      </c>
      <c r="O7947" s="100">
        <f t="shared" si="4159"/>
        <v>1</v>
      </c>
      <c r="P7947" s="98">
        <f t="shared" si="4160"/>
        <v>46047.01</v>
      </c>
      <c r="Q7947" s="97">
        <f t="shared" si="4161"/>
        <v>7741.88</v>
      </c>
      <c r="R7947" s="97"/>
      <c r="S7947" s="97"/>
    </row>
    <row r="7948" spans="1:19" x14ac:dyDescent="0.25">
      <c r="A7948" s="89" t="s">
        <v>16332</v>
      </c>
      <c r="B7948" s="89" t="s">
        <v>15427</v>
      </c>
      <c r="C7948" s="89"/>
      <c r="D7948" s="89" t="s">
        <v>16333</v>
      </c>
      <c r="E7948" s="94" t="s">
        <v>5561</v>
      </c>
      <c r="F7948" s="95" t="s">
        <v>5689</v>
      </c>
      <c r="G7948" s="89" t="s">
        <v>502</v>
      </c>
      <c r="H7948" s="89" t="s">
        <v>16334</v>
      </c>
      <c r="I7948" s="96">
        <v>1</v>
      </c>
      <c r="J7948" s="97">
        <v>1761</v>
      </c>
      <c r="K7948" s="98">
        <f t="shared" si="4155"/>
        <v>41144.86</v>
      </c>
      <c r="L7948" s="99">
        <f t="shared" si="4156"/>
        <v>1.0815399999999999</v>
      </c>
      <c r="M7948" s="100">
        <f t="shared" si="4157"/>
        <v>1.0590999999999999</v>
      </c>
      <c r="N7948" s="101">
        <f t="shared" si="4158"/>
        <v>0.97811300000000001</v>
      </c>
      <c r="O7948" s="100">
        <f t="shared" si="4159"/>
        <v>1</v>
      </c>
      <c r="P7948" s="98">
        <f t="shared" si="4160"/>
        <v>46098.22</v>
      </c>
      <c r="Q7948" s="97">
        <f t="shared" si="4161"/>
        <v>1973</v>
      </c>
      <c r="R7948" s="97"/>
      <c r="S7948" s="97"/>
    </row>
    <row r="7949" spans="1:19" ht="22.5" x14ac:dyDescent="0.25">
      <c r="A7949" s="89" t="s">
        <v>16335</v>
      </c>
      <c r="B7949" s="89" t="s">
        <v>15427</v>
      </c>
      <c r="C7949" s="89"/>
      <c r="D7949" s="89" t="s">
        <v>16336</v>
      </c>
      <c r="E7949" s="94" t="s">
        <v>734</v>
      </c>
      <c r="F7949" s="95" t="s">
        <v>735</v>
      </c>
      <c r="G7949" s="89" t="s">
        <v>502</v>
      </c>
      <c r="H7949" s="89" t="s">
        <v>16337</v>
      </c>
      <c r="I7949" s="96">
        <v>1</v>
      </c>
      <c r="J7949" s="97">
        <v>742</v>
      </c>
      <c r="K7949" s="98">
        <f t="shared" si="4155"/>
        <v>41017.14</v>
      </c>
      <c r="L7949" s="99">
        <f t="shared" si="4156"/>
        <v>1.0815399999999999</v>
      </c>
      <c r="M7949" s="100">
        <f t="shared" si="4157"/>
        <v>1.0590999999999999</v>
      </c>
      <c r="N7949" s="101">
        <f t="shared" si="4158"/>
        <v>0.97811300000000001</v>
      </c>
      <c r="O7949" s="100">
        <f t="shared" si="4159"/>
        <v>1</v>
      </c>
      <c r="P7949" s="98">
        <f t="shared" si="4160"/>
        <v>45955.13</v>
      </c>
      <c r="Q7949" s="97">
        <f t="shared" si="4161"/>
        <v>831.33</v>
      </c>
      <c r="R7949" s="97"/>
      <c r="S7949" s="97"/>
    </row>
    <row r="7950" spans="1:19" x14ac:dyDescent="0.25">
      <c r="A7950" s="89" t="s">
        <v>16338</v>
      </c>
      <c r="B7950" s="89" t="s">
        <v>15427</v>
      </c>
      <c r="C7950" s="89"/>
      <c r="D7950" s="89" t="s">
        <v>16339</v>
      </c>
      <c r="E7950" s="94" t="s">
        <v>781</v>
      </c>
      <c r="F7950" s="95" t="s">
        <v>5166</v>
      </c>
      <c r="G7950" s="89" t="s">
        <v>502</v>
      </c>
      <c r="H7950" s="89" t="s">
        <v>16340</v>
      </c>
      <c r="I7950" s="96">
        <v>1</v>
      </c>
      <c r="J7950" s="97">
        <v>248</v>
      </c>
      <c r="K7950" s="98">
        <f t="shared" si="4155"/>
        <v>44206.77</v>
      </c>
      <c r="L7950" s="99">
        <f t="shared" si="4156"/>
        <v>1.0815399999999999</v>
      </c>
      <c r="M7950" s="100">
        <f t="shared" si="4157"/>
        <v>1.0590999999999999</v>
      </c>
      <c r="N7950" s="101">
        <f t="shared" si="4158"/>
        <v>0.97811300000000001</v>
      </c>
      <c r="O7950" s="100">
        <f t="shared" si="4159"/>
        <v>1</v>
      </c>
      <c r="P7950" s="98">
        <f t="shared" si="4160"/>
        <v>49528.75</v>
      </c>
      <c r="Q7950" s="97">
        <f t="shared" si="4161"/>
        <v>277.86</v>
      </c>
      <c r="R7950" s="97"/>
      <c r="S7950" s="97"/>
    </row>
    <row r="7951" spans="1:19" ht="22.5" x14ac:dyDescent="0.25">
      <c r="A7951" s="89" t="s">
        <v>16341</v>
      </c>
      <c r="B7951" s="89" t="s">
        <v>15427</v>
      </c>
      <c r="C7951" s="89"/>
      <c r="D7951" s="89" t="s">
        <v>16342</v>
      </c>
      <c r="E7951" s="94" t="s">
        <v>742</v>
      </c>
      <c r="F7951" s="95" t="s">
        <v>15460</v>
      </c>
      <c r="G7951" s="89" t="s">
        <v>502</v>
      </c>
      <c r="H7951" s="89" t="s">
        <v>16343</v>
      </c>
      <c r="I7951" s="96">
        <v>1</v>
      </c>
      <c r="J7951" s="97">
        <v>719</v>
      </c>
      <c r="K7951" s="98">
        <f t="shared" si="4155"/>
        <v>41109.21</v>
      </c>
      <c r="L7951" s="99">
        <f t="shared" si="4156"/>
        <v>1.0815399999999999</v>
      </c>
      <c r="M7951" s="100">
        <f t="shared" si="4157"/>
        <v>1.0590999999999999</v>
      </c>
      <c r="N7951" s="101">
        <f t="shared" si="4158"/>
        <v>0.97811300000000001</v>
      </c>
      <c r="O7951" s="100">
        <f t="shared" si="4159"/>
        <v>1</v>
      </c>
      <c r="P7951" s="98">
        <f t="shared" si="4160"/>
        <v>46058.28</v>
      </c>
      <c r="Q7951" s="97">
        <f t="shared" si="4161"/>
        <v>805.56</v>
      </c>
      <c r="R7951" s="97"/>
      <c r="S7951" s="97"/>
    </row>
    <row r="7952" spans="1:19" x14ac:dyDescent="0.25">
      <c r="A7952" s="89"/>
      <c r="B7952" s="90"/>
      <c r="C7952" s="90"/>
      <c r="D7952" s="91"/>
      <c r="E7952" s="92"/>
      <c r="F7952" s="92" t="s">
        <v>16228</v>
      </c>
      <c r="G7952" s="91"/>
      <c r="H7952" s="91"/>
      <c r="I7952" s="93">
        <v>1</v>
      </c>
      <c r="J7952" s="91"/>
      <c r="K7952" s="98"/>
      <c r="L7952" s="99"/>
      <c r="M7952" s="100"/>
      <c r="N7952" s="101"/>
      <c r="O7952" s="100"/>
      <c r="P7952" s="98"/>
      <c r="Q7952" s="91"/>
      <c r="R7952" s="91"/>
      <c r="S7952" s="91"/>
    </row>
    <row r="7953" spans="1:19" x14ac:dyDescent="0.25">
      <c r="A7953" s="89" t="s">
        <v>16344</v>
      </c>
      <c r="B7953" s="89" t="s">
        <v>15427</v>
      </c>
      <c r="C7953" s="89"/>
      <c r="D7953" s="89" t="s">
        <v>16345</v>
      </c>
      <c r="E7953" s="94" t="s">
        <v>6576</v>
      </c>
      <c r="F7953" s="95" t="s">
        <v>6577</v>
      </c>
      <c r="G7953" s="89" t="s">
        <v>110</v>
      </c>
      <c r="H7953" s="89" t="s">
        <v>8927</v>
      </c>
      <c r="I7953" s="96">
        <v>1</v>
      </c>
      <c r="J7953" s="97">
        <v>2301</v>
      </c>
      <c r="K7953" s="98">
        <f>J7953/H7953</f>
        <v>65742.86</v>
      </c>
      <c r="L7953" s="99">
        <f>$L$8</f>
        <v>1.0815399999999999</v>
      </c>
      <c r="M7953" s="100">
        <f>$M$8</f>
        <v>1.0590999999999999</v>
      </c>
      <c r="N7953" s="101">
        <f>$N$8</f>
        <v>0.97811300000000001</v>
      </c>
      <c r="O7953" s="100">
        <f>$O$8</f>
        <v>1</v>
      </c>
      <c r="P7953" s="98">
        <f>K7953*L7953*M7953*N7953*O7953</f>
        <v>73657.53</v>
      </c>
      <c r="Q7953" s="97">
        <f>H7953*P7953</f>
        <v>2578.0100000000002</v>
      </c>
      <c r="R7953" s="97"/>
      <c r="S7953" s="97"/>
    </row>
    <row r="7954" spans="1:19" ht="22.5" x14ac:dyDescent="0.25">
      <c r="A7954" s="89" t="s">
        <v>16346</v>
      </c>
      <c r="B7954" s="89" t="s">
        <v>15427</v>
      </c>
      <c r="C7954" s="89"/>
      <c r="D7954" s="89" t="s">
        <v>16347</v>
      </c>
      <c r="E7954" s="94" t="s">
        <v>15466</v>
      </c>
      <c r="F7954" s="95" t="s">
        <v>15467</v>
      </c>
      <c r="G7954" s="89" t="s">
        <v>110</v>
      </c>
      <c r="H7954" s="89" t="s">
        <v>8927</v>
      </c>
      <c r="I7954" s="96">
        <v>1</v>
      </c>
      <c r="J7954" s="97">
        <v>290</v>
      </c>
      <c r="K7954" s="98">
        <f>J7954/H7954</f>
        <v>8285.7099999999991</v>
      </c>
      <c r="L7954" s="99">
        <f>$L$8</f>
        <v>1.0815399999999999</v>
      </c>
      <c r="M7954" s="100">
        <f>$M$8</f>
        <v>1.0590999999999999</v>
      </c>
      <c r="N7954" s="101">
        <f>$N$8</f>
        <v>0.97811300000000001</v>
      </c>
      <c r="O7954" s="100">
        <f>$O$8</f>
        <v>1</v>
      </c>
      <c r="P7954" s="98">
        <f>K7954*L7954*M7954*N7954*O7954</f>
        <v>9283.2099999999991</v>
      </c>
      <c r="Q7954" s="97">
        <f>H7954*P7954</f>
        <v>324.91000000000003</v>
      </c>
      <c r="R7954" s="97"/>
      <c r="S7954" s="97"/>
    </row>
    <row r="7955" spans="1:19" x14ac:dyDescent="0.25">
      <c r="A7955" s="89" t="s">
        <v>16348</v>
      </c>
      <c r="B7955" s="89" t="s">
        <v>15427</v>
      </c>
      <c r="C7955" s="89"/>
      <c r="D7955" s="89" t="s">
        <v>16349</v>
      </c>
      <c r="E7955" s="94" t="s">
        <v>15469</v>
      </c>
      <c r="F7955" s="95" t="s">
        <v>15470</v>
      </c>
      <c r="G7955" s="89" t="s">
        <v>518</v>
      </c>
      <c r="H7955" s="89" t="s">
        <v>16350</v>
      </c>
      <c r="I7955" s="96">
        <v>1</v>
      </c>
      <c r="J7955" s="97">
        <v>175</v>
      </c>
      <c r="K7955" s="98">
        <f>J7955/H7955</f>
        <v>131.58000000000001</v>
      </c>
      <c r="L7955" s="99">
        <f>$L$8</f>
        <v>1.0815399999999999</v>
      </c>
      <c r="M7955" s="100">
        <f>$M$8</f>
        <v>1.0590999999999999</v>
      </c>
      <c r="N7955" s="101">
        <f>$N$8</f>
        <v>0.97811300000000001</v>
      </c>
      <c r="O7955" s="100">
        <f>$O$8</f>
        <v>1</v>
      </c>
      <c r="P7955" s="98">
        <f>K7955*L7955*M7955*N7955*O7955</f>
        <v>147.41999999999999</v>
      </c>
      <c r="Q7955" s="97">
        <f>H7955*P7955</f>
        <v>196.07</v>
      </c>
      <c r="R7955" s="97"/>
      <c r="S7955" s="97"/>
    </row>
    <row r="7956" spans="1:19" x14ac:dyDescent="0.25">
      <c r="A7956" s="89" t="s">
        <v>16351</v>
      </c>
      <c r="B7956" s="89" t="s">
        <v>15427</v>
      </c>
      <c r="C7956" s="89"/>
      <c r="D7956" s="89" t="s">
        <v>16352</v>
      </c>
      <c r="E7956" s="94" t="s">
        <v>8294</v>
      </c>
      <c r="F7956" s="95" t="s">
        <v>8295</v>
      </c>
      <c r="G7956" s="89" t="s">
        <v>518</v>
      </c>
      <c r="H7956" s="89" t="s">
        <v>1621</v>
      </c>
      <c r="I7956" s="96">
        <v>1</v>
      </c>
      <c r="J7956" s="97">
        <v>78</v>
      </c>
      <c r="K7956" s="98">
        <f>J7956/H7956</f>
        <v>173.33</v>
      </c>
      <c r="L7956" s="99">
        <f>$L$8</f>
        <v>1.0815399999999999</v>
      </c>
      <c r="M7956" s="100">
        <f>$M$8</f>
        <v>1.0590999999999999</v>
      </c>
      <c r="N7956" s="101">
        <f>$N$8</f>
        <v>0.97811300000000001</v>
      </c>
      <c r="O7956" s="100">
        <f>$O$8</f>
        <v>1</v>
      </c>
      <c r="P7956" s="98">
        <f>K7956*L7956*M7956*N7956*O7956</f>
        <v>194.2</v>
      </c>
      <c r="Q7956" s="97">
        <f>H7956*P7956</f>
        <v>87.39</v>
      </c>
      <c r="R7956" s="97"/>
      <c r="S7956" s="97"/>
    </row>
    <row r="7957" spans="1:19" ht="22.5" x14ac:dyDescent="0.25">
      <c r="A7957" s="89" t="s">
        <v>16353</v>
      </c>
      <c r="B7957" s="89" t="s">
        <v>15427</v>
      </c>
      <c r="C7957" s="89"/>
      <c r="D7957" s="89" t="s">
        <v>16354</v>
      </c>
      <c r="E7957" s="94" t="s">
        <v>15350</v>
      </c>
      <c r="F7957" s="95" t="s">
        <v>15351</v>
      </c>
      <c r="G7957" s="89" t="s">
        <v>110</v>
      </c>
      <c r="H7957" s="89" t="s">
        <v>16355</v>
      </c>
      <c r="I7957" s="96">
        <v>1</v>
      </c>
      <c r="J7957" s="97">
        <v>6224</v>
      </c>
      <c r="K7957" s="98">
        <f>J7957/H7957</f>
        <v>136641.04999999999</v>
      </c>
      <c r="L7957" s="99">
        <f>$L$8</f>
        <v>1.0815399999999999</v>
      </c>
      <c r="M7957" s="100">
        <f>$M$8</f>
        <v>1.0590999999999999</v>
      </c>
      <c r="N7957" s="101">
        <f>$N$8</f>
        <v>0.97811300000000001</v>
      </c>
      <c r="O7957" s="100">
        <f>$O$8</f>
        <v>1</v>
      </c>
      <c r="P7957" s="98">
        <f>K7957*L7957*M7957*N7957*O7957</f>
        <v>153091.04</v>
      </c>
      <c r="Q7957" s="97">
        <f>H7957*P7957</f>
        <v>6973.3</v>
      </c>
      <c r="R7957" s="97"/>
      <c r="S7957" s="97"/>
    </row>
    <row r="7958" spans="1:19" x14ac:dyDescent="0.25">
      <c r="A7958" s="89"/>
      <c r="B7958" s="90"/>
      <c r="C7958" s="90"/>
      <c r="D7958" s="91"/>
      <c r="E7958" s="92"/>
      <c r="F7958" s="92" t="s">
        <v>16356</v>
      </c>
      <c r="G7958" s="91"/>
      <c r="H7958" s="91"/>
      <c r="I7958" s="93">
        <v>1</v>
      </c>
      <c r="J7958" s="91"/>
      <c r="K7958" s="98"/>
      <c r="L7958" s="99"/>
      <c r="M7958" s="100"/>
      <c r="N7958" s="101"/>
      <c r="O7958" s="100"/>
      <c r="P7958" s="98"/>
      <c r="Q7958" s="91"/>
      <c r="R7958" s="91"/>
      <c r="S7958" s="91"/>
    </row>
    <row r="7959" spans="1:19" x14ac:dyDescent="0.25">
      <c r="A7959" s="89" t="s">
        <v>16357</v>
      </c>
      <c r="B7959" s="89" t="s">
        <v>15427</v>
      </c>
      <c r="C7959" s="89"/>
      <c r="D7959" s="89" t="s">
        <v>16358</v>
      </c>
      <c r="E7959" s="94" t="s">
        <v>570</v>
      </c>
      <c r="F7959" s="95" t="s">
        <v>571</v>
      </c>
      <c r="G7959" s="89" t="s">
        <v>51</v>
      </c>
      <c r="H7959" s="89" t="s">
        <v>6888</v>
      </c>
      <c r="I7959" s="96">
        <v>1</v>
      </c>
      <c r="J7959" s="97">
        <v>472</v>
      </c>
      <c r="K7959" s="98">
        <f t="shared" ref="K7959:K7966" si="4162">J7959/H7959</f>
        <v>157333.32999999999</v>
      </c>
      <c r="L7959" s="99">
        <f t="shared" ref="L7959:L7966" si="4163">$L$8</f>
        <v>1.0815399999999999</v>
      </c>
      <c r="M7959" s="100">
        <f t="shared" ref="M7959:M7966" si="4164">$M$8</f>
        <v>1.0590999999999999</v>
      </c>
      <c r="N7959" s="101">
        <f t="shared" ref="N7959:N7966" si="4165">$N$8</f>
        <v>0.97811300000000001</v>
      </c>
      <c r="O7959" s="100">
        <f t="shared" ref="O7959:O7966" si="4166">$O$8</f>
        <v>1</v>
      </c>
      <c r="P7959" s="98">
        <f t="shared" ref="P7959:P7966" si="4167">K7959*L7959*M7959*N7959*O7959</f>
        <v>176274.43</v>
      </c>
      <c r="Q7959" s="97">
        <f t="shared" ref="Q7959:Q7966" si="4168">H7959*P7959</f>
        <v>528.82000000000005</v>
      </c>
      <c r="R7959" s="97"/>
      <c r="S7959" s="97"/>
    </row>
    <row r="7960" spans="1:19" x14ac:dyDescent="0.25">
      <c r="A7960" s="89" t="s">
        <v>16359</v>
      </c>
      <c r="B7960" s="89" t="s">
        <v>15427</v>
      </c>
      <c r="C7960" s="89"/>
      <c r="D7960" s="89" t="s">
        <v>16360</v>
      </c>
      <c r="E7960" s="94" t="s">
        <v>574</v>
      </c>
      <c r="F7960" s="95" t="s">
        <v>575</v>
      </c>
      <c r="G7960" s="89" t="s">
        <v>81</v>
      </c>
      <c r="H7960" s="89" t="s">
        <v>189</v>
      </c>
      <c r="I7960" s="96">
        <v>1</v>
      </c>
      <c r="J7960" s="97">
        <v>1460</v>
      </c>
      <c r="K7960" s="98">
        <f t="shared" si="4162"/>
        <v>4709.68</v>
      </c>
      <c r="L7960" s="99">
        <f t="shared" si="4163"/>
        <v>1.0815399999999999</v>
      </c>
      <c r="M7960" s="100">
        <f t="shared" si="4164"/>
        <v>1.0590999999999999</v>
      </c>
      <c r="N7960" s="101">
        <f t="shared" si="4165"/>
        <v>0.97811300000000001</v>
      </c>
      <c r="O7960" s="100">
        <f t="shared" si="4166"/>
        <v>1</v>
      </c>
      <c r="P7960" s="98">
        <f t="shared" si="4167"/>
        <v>5276.67</v>
      </c>
      <c r="Q7960" s="97">
        <f t="shared" si="4168"/>
        <v>1635.77</v>
      </c>
      <c r="R7960" s="97"/>
      <c r="S7960" s="97"/>
    </row>
    <row r="7961" spans="1:19" ht="22.5" x14ac:dyDescent="0.25">
      <c r="A7961" s="89" t="s">
        <v>16361</v>
      </c>
      <c r="B7961" s="89" t="s">
        <v>15427</v>
      </c>
      <c r="C7961" s="89"/>
      <c r="D7961" s="89" t="s">
        <v>16362</v>
      </c>
      <c r="E7961" s="94" t="s">
        <v>762</v>
      </c>
      <c r="F7961" s="95" t="s">
        <v>763</v>
      </c>
      <c r="G7961" s="89" t="s">
        <v>51</v>
      </c>
      <c r="H7961" s="89" t="s">
        <v>14532</v>
      </c>
      <c r="I7961" s="96">
        <v>1</v>
      </c>
      <c r="J7961" s="97">
        <v>32181</v>
      </c>
      <c r="K7961" s="98">
        <f t="shared" si="4162"/>
        <v>946500</v>
      </c>
      <c r="L7961" s="99">
        <f t="shared" si="4163"/>
        <v>1.0815399999999999</v>
      </c>
      <c r="M7961" s="100">
        <f t="shared" si="4164"/>
        <v>1.0590999999999999</v>
      </c>
      <c r="N7961" s="101">
        <f t="shared" si="4165"/>
        <v>0.97811300000000001</v>
      </c>
      <c r="O7961" s="100">
        <f t="shared" si="4166"/>
        <v>1</v>
      </c>
      <c r="P7961" s="98">
        <f t="shared" si="4167"/>
        <v>1060447.58</v>
      </c>
      <c r="Q7961" s="97">
        <f t="shared" si="4168"/>
        <v>36055.22</v>
      </c>
      <c r="R7961" s="97"/>
      <c r="S7961" s="97"/>
    </row>
    <row r="7962" spans="1:19" x14ac:dyDescent="0.25">
      <c r="A7962" s="89" t="s">
        <v>16363</v>
      </c>
      <c r="B7962" s="89" t="s">
        <v>15427</v>
      </c>
      <c r="C7962" s="89"/>
      <c r="D7962" s="89" t="s">
        <v>16364</v>
      </c>
      <c r="E7962" s="94" t="s">
        <v>586</v>
      </c>
      <c r="F7962" s="95" t="s">
        <v>587</v>
      </c>
      <c r="G7962" s="89" t="s">
        <v>81</v>
      </c>
      <c r="H7962" s="89" t="s">
        <v>16328</v>
      </c>
      <c r="I7962" s="96">
        <v>1</v>
      </c>
      <c r="J7962" s="97">
        <v>21921</v>
      </c>
      <c r="K7962" s="98">
        <f t="shared" si="4162"/>
        <v>6353.91</v>
      </c>
      <c r="L7962" s="99">
        <f t="shared" si="4163"/>
        <v>1.0815399999999999</v>
      </c>
      <c r="M7962" s="100">
        <f t="shared" si="4164"/>
        <v>1.0590999999999999</v>
      </c>
      <c r="N7962" s="101">
        <f t="shared" si="4165"/>
        <v>0.97811300000000001</v>
      </c>
      <c r="O7962" s="100">
        <f t="shared" si="4166"/>
        <v>1</v>
      </c>
      <c r="P7962" s="98">
        <f t="shared" si="4167"/>
        <v>7118.85</v>
      </c>
      <c r="Q7962" s="97">
        <f t="shared" si="4168"/>
        <v>24560.03</v>
      </c>
      <c r="R7962" s="97"/>
      <c r="S7962" s="97"/>
    </row>
    <row r="7963" spans="1:19" ht="22.5" x14ac:dyDescent="0.25">
      <c r="A7963" s="89" t="s">
        <v>16365</v>
      </c>
      <c r="B7963" s="89" t="s">
        <v>15427</v>
      </c>
      <c r="C7963" s="89"/>
      <c r="D7963" s="89" t="s">
        <v>16366</v>
      </c>
      <c r="E7963" s="94" t="s">
        <v>738</v>
      </c>
      <c r="F7963" s="95" t="s">
        <v>739</v>
      </c>
      <c r="G7963" s="89" t="s">
        <v>502</v>
      </c>
      <c r="H7963" s="89" t="s">
        <v>16331</v>
      </c>
      <c r="I7963" s="96">
        <v>1</v>
      </c>
      <c r="J7963" s="97">
        <v>6910</v>
      </c>
      <c r="K7963" s="98">
        <f t="shared" si="4162"/>
        <v>41099.15</v>
      </c>
      <c r="L7963" s="99">
        <f t="shared" si="4163"/>
        <v>1.0815399999999999</v>
      </c>
      <c r="M7963" s="100">
        <f t="shared" si="4164"/>
        <v>1.0590999999999999</v>
      </c>
      <c r="N7963" s="101">
        <f t="shared" si="4165"/>
        <v>0.97811300000000001</v>
      </c>
      <c r="O7963" s="100">
        <f t="shared" si="4166"/>
        <v>1</v>
      </c>
      <c r="P7963" s="98">
        <f t="shared" si="4167"/>
        <v>46047.01</v>
      </c>
      <c r="Q7963" s="97">
        <f t="shared" si="4168"/>
        <v>7741.88</v>
      </c>
      <c r="R7963" s="97"/>
      <c r="S7963" s="97"/>
    </row>
    <row r="7964" spans="1:19" x14ac:dyDescent="0.25">
      <c r="A7964" s="89" t="s">
        <v>16367</v>
      </c>
      <c r="B7964" s="89" t="s">
        <v>15427</v>
      </c>
      <c r="C7964" s="89"/>
      <c r="D7964" s="89" t="s">
        <v>16368</v>
      </c>
      <c r="E7964" s="94" t="s">
        <v>5561</v>
      </c>
      <c r="F7964" s="95" t="s">
        <v>5689</v>
      </c>
      <c r="G7964" s="89" t="s">
        <v>502</v>
      </c>
      <c r="H7964" s="89" t="s">
        <v>16334</v>
      </c>
      <c r="I7964" s="96">
        <v>1</v>
      </c>
      <c r="J7964" s="97">
        <v>1761</v>
      </c>
      <c r="K7964" s="98">
        <f t="shared" si="4162"/>
        <v>41144.86</v>
      </c>
      <c r="L7964" s="99">
        <f t="shared" si="4163"/>
        <v>1.0815399999999999</v>
      </c>
      <c r="M7964" s="100">
        <f t="shared" si="4164"/>
        <v>1.0590999999999999</v>
      </c>
      <c r="N7964" s="101">
        <f t="shared" si="4165"/>
        <v>0.97811300000000001</v>
      </c>
      <c r="O7964" s="100">
        <f t="shared" si="4166"/>
        <v>1</v>
      </c>
      <c r="P7964" s="98">
        <f t="shared" si="4167"/>
        <v>46098.22</v>
      </c>
      <c r="Q7964" s="97">
        <f t="shared" si="4168"/>
        <v>1973</v>
      </c>
      <c r="R7964" s="97"/>
      <c r="S7964" s="97"/>
    </row>
    <row r="7965" spans="1:19" ht="22.5" x14ac:dyDescent="0.25">
      <c r="A7965" s="89" t="s">
        <v>16369</v>
      </c>
      <c r="B7965" s="89" t="s">
        <v>15427</v>
      </c>
      <c r="C7965" s="89"/>
      <c r="D7965" s="89" t="s">
        <v>16370</v>
      </c>
      <c r="E7965" s="94" t="s">
        <v>734</v>
      </c>
      <c r="F7965" s="95" t="s">
        <v>735</v>
      </c>
      <c r="G7965" s="89" t="s">
        <v>502</v>
      </c>
      <c r="H7965" s="89" t="s">
        <v>16337</v>
      </c>
      <c r="I7965" s="96">
        <v>1</v>
      </c>
      <c r="J7965" s="97">
        <v>742</v>
      </c>
      <c r="K7965" s="98">
        <f t="shared" si="4162"/>
        <v>41017.14</v>
      </c>
      <c r="L7965" s="99">
        <f t="shared" si="4163"/>
        <v>1.0815399999999999</v>
      </c>
      <c r="M7965" s="100">
        <f t="shared" si="4164"/>
        <v>1.0590999999999999</v>
      </c>
      <c r="N7965" s="101">
        <f t="shared" si="4165"/>
        <v>0.97811300000000001</v>
      </c>
      <c r="O7965" s="100">
        <f t="shared" si="4166"/>
        <v>1</v>
      </c>
      <c r="P7965" s="98">
        <f t="shared" si="4167"/>
        <v>45955.13</v>
      </c>
      <c r="Q7965" s="97">
        <f t="shared" si="4168"/>
        <v>831.33</v>
      </c>
      <c r="R7965" s="97"/>
      <c r="S7965" s="97"/>
    </row>
    <row r="7966" spans="1:19" x14ac:dyDescent="0.25">
      <c r="A7966" s="89" t="s">
        <v>16371</v>
      </c>
      <c r="B7966" s="89" t="s">
        <v>15427</v>
      </c>
      <c r="C7966" s="89"/>
      <c r="D7966" s="89" t="s">
        <v>16372</v>
      </c>
      <c r="E7966" s="94" t="s">
        <v>781</v>
      </c>
      <c r="F7966" s="95" t="s">
        <v>5166</v>
      </c>
      <c r="G7966" s="89" t="s">
        <v>502</v>
      </c>
      <c r="H7966" s="89" t="s">
        <v>16340</v>
      </c>
      <c r="I7966" s="96">
        <v>1</v>
      </c>
      <c r="J7966" s="97">
        <v>248</v>
      </c>
      <c r="K7966" s="98">
        <f t="shared" si="4162"/>
        <v>44206.77</v>
      </c>
      <c r="L7966" s="99">
        <f t="shared" si="4163"/>
        <v>1.0815399999999999</v>
      </c>
      <c r="M7966" s="100">
        <f t="shared" si="4164"/>
        <v>1.0590999999999999</v>
      </c>
      <c r="N7966" s="101">
        <f t="shared" si="4165"/>
        <v>0.97811300000000001</v>
      </c>
      <c r="O7966" s="100">
        <f t="shared" si="4166"/>
        <v>1</v>
      </c>
      <c r="P7966" s="98">
        <f t="shared" si="4167"/>
        <v>49528.75</v>
      </c>
      <c r="Q7966" s="97">
        <f t="shared" si="4168"/>
        <v>277.86</v>
      </c>
      <c r="R7966" s="97"/>
      <c r="S7966" s="97"/>
    </row>
    <row r="7967" spans="1:19" x14ac:dyDescent="0.25">
      <c r="A7967" s="89"/>
      <c r="B7967" s="90"/>
      <c r="C7967" s="90"/>
      <c r="D7967" s="91"/>
      <c r="E7967" s="92"/>
      <c r="F7967" s="92" t="s">
        <v>16265</v>
      </c>
      <c r="G7967" s="91"/>
      <c r="H7967" s="91"/>
      <c r="I7967" s="93">
        <v>1</v>
      </c>
      <c r="J7967" s="91"/>
      <c r="K7967" s="98"/>
      <c r="L7967" s="99"/>
      <c r="M7967" s="100"/>
      <c r="N7967" s="101"/>
      <c r="O7967" s="100"/>
      <c r="P7967" s="98"/>
      <c r="Q7967" s="91"/>
      <c r="R7967" s="91"/>
      <c r="S7967" s="91"/>
    </row>
    <row r="7968" spans="1:19" x14ac:dyDescent="0.25">
      <c r="A7968" s="89" t="s">
        <v>16373</v>
      </c>
      <c r="B7968" s="89" t="s">
        <v>15427</v>
      </c>
      <c r="C7968" s="89"/>
      <c r="D7968" s="89" t="s">
        <v>16374</v>
      </c>
      <c r="E7968" s="94" t="s">
        <v>6576</v>
      </c>
      <c r="F7968" s="95" t="s">
        <v>6577</v>
      </c>
      <c r="G7968" s="89" t="s">
        <v>110</v>
      </c>
      <c r="H7968" s="89" t="s">
        <v>8927</v>
      </c>
      <c r="I7968" s="96">
        <v>1</v>
      </c>
      <c r="J7968" s="97">
        <v>2301</v>
      </c>
      <c r="K7968" s="98">
        <f>J7968/H7968</f>
        <v>65742.86</v>
      </c>
      <c r="L7968" s="99">
        <f>$L$8</f>
        <v>1.0815399999999999</v>
      </c>
      <c r="M7968" s="100">
        <f>$M$8</f>
        <v>1.0590999999999999</v>
      </c>
      <c r="N7968" s="101">
        <f>$N$8</f>
        <v>0.97811300000000001</v>
      </c>
      <c r="O7968" s="100">
        <f>$O$8</f>
        <v>1</v>
      </c>
      <c r="P7968" s="98">
        <f>K7968*L7968*M7968*N7968*O7968</f>
        <v>73657.53</v>
      </c>
      <c r="Q7968" s="97">
        <f>H7968*P7968</f>
        <v>2578.0100000000002</v>
      </c>
      <c r="R7968" s="97"/>
      <c r="S7968" s="97"/>
    </row>
    <row r="7969" spans="1:19" ht="22.5" x14ac:dyDescent="0.25">
      <c r="A7969" s="89" t="s">
        <v>16375</v>
      </c>
      <c r="B7969" s="89" t="s">
        <v>15427</v>
      </c>
      <c r="C7969" s="89"/>
      <c r="D7969" s="89" t="s">
        <v>16376</v>
      </c>
      <c r="E7969" s="94" t="s">
        <v>15466</v>
      </c>
      <c r="F7969" s="95" t="s">
        <v>15467</v>
      </c>
      <c r="G7969" s="89" t="s">
        <v>110</v>
      </c>
      <c r="H7969" s="89" t="s">
        <v>8927</v>
      </c>
      <c r="I7969" s="96">
        <v>1</v>
      </c>
      <c r="J7969" s="97">
        <v>290</v>
      </c>
      <c r="K7969" s="98">
        <f>J7969/H7969</f>
        <v>8285.7099999999991</v>
      </c>
      <c r="L7969" s="99">
        <f>$L$8</f>
        <v>1.0815399999999999</v>
      </c>
      <c r="M7969" s="100">
        <f>$M$8</f>
        <v>1.0590999999999999</v>
      </c>
      <c r="N7969" s="101">
        <f>$N$8</f>
        <v>0.97811300000000001</v>
      </c>
      <c r="O7969" s="100">
        <f>$O$8</f>
        <v>1</v>
      </c>
      <c r="P7969" s="98">
        <f>K7969*L7969*M7969*N7969*O7969</f>
        <v>9283.2099999999991</v>
      </c>
      <c r="Q7969" s="97">
        <f>H7969*P7969</f>
        <v>324.91000000000003</v>
      </c>
      <c r="R7969" s="97"/>
      <c r="S7969" s="97"/>
    </row>
    <row r="7970" spans="1:19" x14ac:dyDescent="0.25">
      <c r="A7970" s="89" t="s">
        <v>16377</v>
      </c>
      <c r="B7970" s="89" t="s">
        <v>15427</v>
      </c>
      <c r="C7970" s="89"/>
      <c r="D7970" s="89" t="s">
        <v>16378</v>
      </c>
      <c r="E7970" s="94" t="s">
        <v>15469</v>
      </c>
      <c r="F7970" s="95" t="s">
        <v>15470</v>
      </c>
      <c r="G7970" s="89" t="s">
        <v>518</v>
      </c>
      <c r="H7970" s="89" t="s">
        <v>16350</v>
      </c>
      <c r="I7970" s="96">
        <v>1</v>
      </c>
      <c r="J7970" s="97">
        <v>175</v>
      </c>
      <c r="K7970" s="98">
        <f>J7970/H7970</f>
        <v>131.58000000000001</v>
      </c>
      <c r="L7970" s="99">
        <f>$L$8</f>
        <v>1.0815399999999999</v>
      </c>
      <c r="M7970" s="100">
        <f>$M$8</f>
        <v>1.0590999999999999</v>
      </c>
      <c r="N7970" s="101">
        <f>$N$8</f>
        <v>0.97811300000000001</v>
      </c>
      <c r="O7970" s="100">
        <f>$O$8</f>
        <v>1</v>
      </c>
      <c r="P7970" s="98">
        <f>K7970*L7970*M7970*N7970*O7970</f>
        <v>147.41999999999999</v>
      </c>
      <c r="Q7970" s="97">
        <f>H7970*P7970</f>
        <v>196.07</v>
      </c>
      <c r="R7970" s="97"/>
      <c r="S7970" s="97"/>
    </row>
    <row r="7971" spans="1:19" x14ac:dyDescent="0.25">
      <c r="A7971" s="89" t="s">
        <v>16379</v>
      </c>
      <c r="B7971" s="89" t="s">
        <v>15427</v>
      </c>
      <c r="C7971" s="89"/>
      <c r="D7971" s="89" t="s">
        <v>16380</v>
      </c>
      <c r="E7971" s="94" t="s">
        <v>8294</v>
      </c>
      <c r="F7971" s="95" t="s">
        <v>8295</v>
      </c>
      <c r="G7971" s="89" t="s">
        <v>518</v>
      </c>
      <c r="H7971" s="89" t="s">
        <v>1621</v>
      </c>
      <c r="I7971" s="96">
        <v>1</v>
      </c>
      <c r="J7971" s="97">
        <v>78</v>
      </c>
      <c r="K7971" s="98">
        <f>J7971/H7971</f>
        <v>173.33</v>
      </c>
      <c r="L7971" s="99">
        <f>$L$8</f>
        <v>1.0815399999999999</v>
      </c>
      <c r="M7971" s="100">
        <f>$M$8</f>
        <v>1.0590999999999999</v>
      </c>
      <c r="N7971" s="101">
        <f>$N$8</f>
        <v>0.97811300000000001</v>
      </c>
      <c r="O7971" s="100">
        <f>$O$8</f>
        <v>1</v>
      </c>
      <c r="P7971" s="98">
        <f>K7971*L7971*M7971*N7971*O7971</f>
        <v>194.2</v>
      </c>
      <c r="Q7971" s="97">
        <f>H7971*P7971</f>
        <v>87.39</v>
      </c>
      <c r="R7971" s="97"/>
      <c r="S7971" s="97"/>
    </row>
    <row r="7972" spans="1:19" ht="22.5" x14ac:dyDescent="0.25">
      <c r="A7972" s="89" t="s">
        <v>16381</v>
      </c>
      <c r="B7972" s="89" t="s">
        <v>15427</v>
      </c>
      <c r="C7972" s="89"/>
      <c r="D7972" s="89" t="s">
        <v>16382</v>
      </c>
      <c r="E7972" s="94" t="s">
        <v>15350</v>
      </c>
      <c r="F7972" s="95" t="s">
        <v>15351</v>
      </c>
      <c r="G7972" s="89" t="s">
        <v>110</v>
      </c>
      <c r="H7972" s="89" t="s">
        <v>16383</v>
      </c>
      <c r="I7972" s="96">
        <v>1</v>
      </c>
      <c r="J7972" s="97">
        <v>1843</v>
      </c>
      <c r="K7972" s="98">
        <f>J7972/H7972</f>
        <v>136518.51999999999</v>
      </c>
      <c r="L7972" s="99">
        <f>$L$8</f>
        <v>1.0815399999999999</v>
      </c>
      <c r="M7972" s="100">
        <f>$M$8</f>
        <v>1.0590999999999999</v>
      </c>
      <c r="N7972" s="101">
        <f>$N$8</f>
        <v>0.97811300000000001</v>
      </c>
      <c r="O7972" s="100">
        <f>$O$8</f>
        <v>1</v>
      </c>
      <c r="P7972" s="98">
        <f>K7972*L7972*M7972*N7972*O7972</f>
        <v>152953.76</v>
      </c>
      <c r="Q7972" s="97">
        <f>H7972*P7972</f>
        <v>2064.88</v>
      </c>
      <c r="R7972" s="97"/>
      <c r="S7972" s="97"/>
    </row>
    <row r="7973" spans="1:19" x14ac:dyDescent="0.25">
      <c r="A7973" s="89"/>
      <c r="B7973" s="90"/>
      <c r="C7973" s="90"/>
      <c r="D7973" s="91"/>
      <c r="E7973" s="92"/>
      <c r="F7973" s="92" t="s">
        <v>16384</v>
      </c>
      <c r="G7973" s="91"/>
      <c r="H7973" s="91"/>
      <c r="I7973" s="93">
        <v>1</v>
      </c>
      <c r="J7973" s="91"/>
      <c r="K7973" s="98"/>
      <c r="L7973" s="99"/>
      <c r="M7973" s="100"/>
      <c r="N7973" s="101"/>
      <c r="O7973" s="100"/>
      <c r="P7973" s="98"/>
      <c r="Q7973" s="91"/>
      <c r="R7973" s="91"/>
      <c r="S7973" s="91"/>
    </row>
    <row r="7974" spans="1:19" x14ac:dyDescent="0.25">
      <c r="A7974" s="89" t="s">
        <v>16385</v>
      </c>
      <c r="B7974" s="89" t="s">
        <v>15427</v>
      </c>
      <c r="C7974" s="89"/>
      <c r="D7974" s="89" t="s">
        <v>16386</v>
      </c>
      <c r="E7974" s="94" t="s">
        <v>570</v>
      </c>
      <c r="F7974" s="95" t="s">
        <v>571</v>
      </c>
      <c r="G7974" s="89" t="s">
        <v>51</v>
      </c>
      <c r="H7974" s="89" t="s">
        <v>7915</v>
      </c>
      <c r="I7974" s="96">
        <v>1</v>
      </c>
      <c r="J7974" s="97">
        <v>3301</v>
      </c>
      <c r="K7974" s="98">
        <f t="shared" ref="K7974:K7982" si="4169">J7974/H7974</f>
        <v>157190.48000000001</v>
      </c>
      <c r="L7974" s="99">
        <f t="shared" ref="L7974:L7982" si="4170">$L$8</f>
        <v>1.0815399999999999</v>
      </c>
      <c r="M7974" s="100">
        <f t="shared" ref="M7974:M7982" si="4171">$M$8</f>
        <v>1.0590999999999999</v>
      </c>
      <c r="N7974" s="101">
        <f t="shared" ref="N7974:N7982" si="4172">$N$8</f>
        <v>0.97811300000000001</v>
      </c>
      <c r="O7974" s="100">
        <f t="shared" ref="O7974:O7982" si="4173">$O$8</f>
        <v>1</v>
      </c>
      <c r="P7974" s="98">
        <f t="shared" ref="P7974:P7982" si="4174">K7974*L7974*M7974*N7974*O7974</f>
        <v>176114.38</v>
      </c>
      <c r="Q7974" s="97">
        <f t="shared" ref="Q7974:Q7982" si="4175">H7974*P7974</f>
        <v>3698.4</v>
      </c>
      <c r="R7974" s="97"/>
      <c r="S7974" s="97"/>
    </row>
    <row r="7975" spans="1:19" x14ac:dyDescent="0.25">
      <c r="A7975" s="89" t="s">
        <v>16387</v>
      </c>
      <c r="B7975" s="89" t="s">
        <v>15427</v>
      </c>
      <c r="C7975" s="89"/>
      <c r="D7975" s="89" t="s">
        <v>16388</v>
      </c>
      <c r="E7975" s="94" t="s">
        <v>574</v>
      </c>
      <c r="F7975" s="95" t="s">
        <v>575</v>
      </c>
      <c r="G7975" s="89" t="s">
        <v>81</v>
      </c>
      <c r="H7975" s="89" t="s">
        <v>16389</v>
      </c>
      <c r="I7975" s="96">
        <v>1</v>
      </c>
      <c r="J7975" s="97">
        <v>10081</v>
      </c>
      <c r="K7975" s="98">
        <f t="shared" si="4169"/>
        <v>4710.75</v>
      </c>
      <c r="L7975" s="99">
        <f t="shared" si="4170"/>
        <v>1.0815399999999999</v>
      </c>
      <c r="M7975" s="100">
        <f t="shared" si="4171"/>
        <v>1.0590999999999999</v>
      </c>
      <c r="N7975" s="101">
        <f t="shared" si="4172"/>
        <v>0.97811300000000001</v>
      </c>
      <c r="O7975" s="100">
        <f t="shared" si="4173"/>
        <v>1</v>
      </c>
      <c r="P7975" s="98">
        <f t="shared" si="4174"/>
        <v>5277.87</v>
      </c>
      <c r="Q7975" s="97">
        <f t="shared" si="4175"/>
        <v>11294.64</v>
      </c>
      <c r="R7975" s="97"/>
      <c r="S7975" s="97"/>
    </row>
    <row r="7976" spans="1:19" ht="22.5" x14ac:dyDescent="0.25">
      <c r="A7976" s="89" t="s">
        <v>16390</v>
      </c>
      <c r="B7976" s="89" t="s">
        <v>15427</v>
      </c>
      <c r="C7976" s="89"/>
      <c r="D7976" s="89" t="s">
        <v>16391</v>
      </c>
      <c r="E7976" s="94" t="s">
        <v>15509</v>
      </c>
      <c r="F7976" s="95" t="s">
        <v>15510</v>
      </c>
      <c r="G7976" s="89" t="s">
        <v>51</v>
      </c>
      <c r="H7976" s="89" t="s">
        <v>16392</v>
      </c>
      <c r="I7976" s="96">
        <v>1</v>
      </c>
      <c r="J7976" s="97">
        <v>279289</v>
      </c>
      <c r="K7976" s="98">
        <f t="shared" si="4169"/>
        <v>672985.54</v>
      </c>
      <c r="L7976" s="99">
        <f t="shared" si="4170"/>
        <v>1.0815399999999999</v>
      </c>
      <c r="M7976" s="100">
        <f t="shared" si="4171"/>
        <v>1.0590999999999999</v>
      </c>
      <c r="N7976" s="101">
        <f t="shared" si="4172"/>
        <v>0.97811300000000001</v>
      </c>
      <c r="O7976" s="100">
        <f t="shared" si="4173"/>
        <v>1</v>
      </c>
      <c r="P7976" s="98">
        <f t="shared" si="4174"/>
        <v>754005.16</v>
      </c>
      <c r="Q7976" s="97">
        <f t="shared" si="4175"/>
        <v>312912.14</v>
      </c>
      <c r="R7976" s="97"/>
      <c r="S7976" s="97"/>
    </row>
    <row r="7977" spans="1:19" x14ac:dyDescent="0.25">
      <c r="A7977" s="89" t="s">
        <v>16393</v>
      </c>
      <c r="B7977" s="89" t="s">
        <v>15427</v>
      </c>
      <c r="C7977" s="89"/>
      <c r="D7977" s="89" t="s">
        <v>16394</v>
      </c>
      <c r="E7977" s="94" t="s">
        <v>586</v>
      </c>
      <c r="F7977" s="95" t="s">
        <v>587</v>
      </c>
      <c r="G7977" s="89" t="s">
        <v>81</v>
      </c>
      <c r="H7977" s="89" t="s">
        <v>16395</v>
      </c>
      <c r="I7977" s="96">
        <v>1</v>
      </c>
      <c r="J7977" s="97">
        <v>267623</v>
      </c>
      <c r="K7977" s="98">
        <f t="shared" si="4169"/>
        <v>6353.82</v>
      </c>
      <c r="L7977" s="99">
        <f t="shared" si="4170"/>
        <v>1.0815399999999999</v>
      </c>
      <c r="M7977" s="100">
        <f t="shared" si="4171"/>
        <v>1.0590999999999999</v>
      </c>
      <c r="N7977" s="101">
        <f t="shared" si="4172"/>
        <v>0.97811300000000001</v>
      </c>
      <c r="O7977" s="100">
        <f t="shared" si="4173"/>
        <v>1</v>
      </c>
      <c r="P7977" s="98">
        <f t="shared" si="4174"/>
        <v>7118.75</v>
      </c>
      <c r="Q7977" s="97">
        <f t="shared" si="4175"/>
        <v>299841.75</v>
      </c>
      <c r="R7977" s="97"/>
      <c r="S7977" s="97"/>
    </row>
    <row r="7978" spans="1:19" ht="22.5" x14ac:dyDescent="0.25">
      <c r="A7978" s="89" t="s">
        <v>16396</v>
      </c>
      <c r="B7978" s="89" t="s">
        <v>15427</v>
      </c>
      <c r="C7978" s="89"/>
      <c r="D7978" s="89" t="s">
        <v>16397</v>
      </c>
      <c r="E7978" s="94" t="s">
        <v>734</v>
      </c>
      <c r="F7978" s="95" t="s">
        <v>735</v>
      </c>
      <c r="G7978" s="89" t="s">
        <v>502</v>
      </c>
      <c r="H7978" s="89" t="s">
        <v>16398</v>
      </c>
      <c r="I7978" s="96">
        <v>1</v>
      </c>
      <c r="J7978" s="97">
        <v>5209</v>
      </c>
      <c r="K7978" s="98">
        <f t="shared" si="4169"/>
        <v>41038.370000000003</v>
      </c>
      <c r="L7978" s="99">
        <f t="shared" si="4170"/>
        <v>1.0815399999999999</v>
      </c>
      <c r="M7978" s="100">
        <f t="shared" si="4171"/>
        <v>1.0590999999999999</v>
      </c>
      <c r="N7978" s="101">
        <f t="shared" si="4172"/>
        <v>0.97811300000000001</v>
      </c>
      <c r="O7978" s="100">
        <f t="shared" si="4173"/>
        <v>1</v>
      </c>
      <c r="P7978" s="98">
        <f t="shared" si="4174"/>
        <v>45978.91</v>
      </c>
      <c r="Q7978" s="97">
        <f t="shared" si="4175"/>
        <v>5836.1</v>
      </c>
      <c r="R7978" s="97"/>
      <c r="S7978" s="97"/>
    </row>
    <row r="7979" spans="1:19" ht="22.5" x14ac:dyDescent="0.25">
      <c r="A7979" s="89" t="s">
        <v>16399</v>
      </c>
      <c r="B7979" s="89" t="s">
        <v>15427</v>
      </c>
      <c r="C7979" s="89"/>
      <c r="D7979" s="89" t="s">
        <v>16400</v>
      </c>
      <c r="E7979" s="94" t="s">
        <v>3069</v>
      </c>
      <c r="F7979" s="95" t="s">
        <v>15515</v>
      </c>
      <c r="G7979" s="89" t="s">
        <v>502</v>
      </c>
      <c r="H7979" s="89" t="s">
        <v>16401</v>
      </c>
      <c r="I7979" s="96">
        <v>1</v>
      </c>
      <c r="J7979" s="97">
        <v>111752</v>
      </c>
      <c r="K7979" s="98">
        <f t="shared" si="4169"/>
        <v>41040.93</v>
      </c>
      <c r="L7979" s="99">
        <f t="shared" si="4170"/>
        <v>1.0815399999999999</v>
      </c>
      <c r="M7979" s="100">
        <f t="shared" si="4171"/>
        <v>1.0590999999999999</v>
      </c>
      <c r="N7979" s="101">
        <f t="shared" si="4172"/>
        <v>0.97811300000000001</v>
      </c>
      <c r="O7979" s="100">
        <f t="shared" si="4173"/>
        <v>1</v>
      </c>
      <c r="P7979" s="98">
        <f t="shared" si="4174"/>
        <v>45981.78</v>
      </c>
      <c r="Q7979" s="97">
        <f t="shared" si="4175"/>
        <v>125205.63</v>
      </c>
      <c r="R7979" s="97"/>
      <c r="S7979" s="97"/>
    </row>
    <row r="7980" spans="1:19" ht="22.5" x14ac:dyDescent="0.25">
      <c r="A7980" s="89" t="s">
        <v>16402</v>
      </c>
      <c r="B7980" s="89" t="s">
        <v>15427</v>
      </c>
      <c r="C7980" s="89"/>
      <c r="D7980" s="89" t="s">
        <v>16403</v>
      </c>
      <c r="E7980" s="94" t="s">
        <v>3073</v>
      </c>
      <c r="F7980" s="95" t="s">
        <v>15518</v>
      </c>
      <c r="G7980" s="89" t="s">
        <v>502</v>
      </c>
      <c r="H7980" s="89" t="s">
        <v>16404</v>
      </c>
      <c r="I7980" s="96">
        <v>1</v>
      </c>
      <c r="J7980" s="97">
        <v>175837</v>
      </c>
      <c r="K7980" s="98">
        <f t="shared" si="4169"/>
        <v>41032.03</v>
      </c>
      <c r="L7980" s="99">
        <f t="shared" si="4170"/>
        <v>1.0815399999999999</v>
      </c>
      <c r="M7980" s="100">
        <f t="shared" si="4171"/>
        <v>1.0590999999999999</v>
      </c>
      <c r="N7980" s="101">
        <f t="shared" si="4172"/>
        <v>0.97811300000000001</v>
      </c>
      <c r="O7980" s="100">
        <f t="shared" si="4173"/>
        <v>1</v>
      </c>
      <c r="P7980" s="98">
        <f t="shared" si="4174"/>
        <v>45971.81</v>
      </c>
      <c r="Q7980" s="97">
        <f t="shared" si="4175"/>
        <v>197005.76</v>
      </c>
      <c r="R7980" s="97"/>
      <c r="S7980" s="97"/>
    </row>
    <row r="7981" spans="1:19" x14ac:dyDescent="0.25">
      <c r="A7981" s="89" t="s">
        <v>16405</v>
      </c>
      <c r="B7981" s="89" t="s">
        <v>15427</v>
      </c>
      <c r="C7981" s="89"/>
      <c r="D7981" s="89" t="s">
        <v>16406</v>
      </c>
      <c r="E7981" s="94" t="s">
        <v>781</v>
      </c>
      <c r="F7981" s="95" t="s">
        <v>5166</v>
      </c>
      <c r="G7981" s="89" t="s">
        <v>502</v>
      </c>
      <c r="H7981" s="89" t="s">
        <v>16407</v>
      </c>
      <c r="I7981" s="96">
        <v>1</v>
      </c>
      <c r="J7981" s="97">
        <v>3581</v>
      </c>
      <c r="K7981" s="98">
        <f t="shared" si="4169"/>
        <v>44242.65</v>
      </c>
      <c r="L7981" s="99">
        <f t="shared" si="4170"/>
        <v>1.0815399999999999</v>
      </c>
      <c r="M7981" s="100">
        <f t="shared" si="4171"/>
        <v>1.0590999999999999</v>
      </c>
      <c r="N7981" s="101">
        <f t="shared" si="4172"/>
        <v>0.97811300000000001</v>
      </c>
      <c r="O7981" s="100">
        <f t="shared" si="4173"/>
        <v>1</v>
      </c>
      <c r="P7981" s="98">
        <f t="shared" si="4174"/>
        <v>49568.95</v>
      </c>
      <c r="Q7981" s="97">
        <f t="shared" si="4175"/>
        <v>4012.11</v>
      </c>
      <c r="R7981" s="97"/>
      <c r="S7981" s="97"/>
    </row>
    <row r="7982" spans="1:19" ht="22.5" x14ac:dyDescent="0.25">
      <c r="A7982" s="89" t="s">
        <v>16408</v>
      </c>
      <c r="B7982" s="89" t="s">
        <v>15427</v>
      </c>
      <c r="C7982" s="89"/>
      <c r="D7982" s="89" t="s">
        <v>16409</v>
      </c>
      <c r="E7982" s="94" t="s">
        <v>742</v>
      </c>
      <c r="F7982" s="95" t="s">
        <v>15460</v>
      </c>
      <c r="G7982" s="89" t="s">
        <v>502</v>
      </c>
      <c r="H7982" s="89" t="s">
        <v>16410</v>
      </c>
      <c r="I7982" s="96">
        <v>1</v>
      </c>
      <c r="J7982" s="97">
        <v>4047</v>
      </c>
      <c r="K7982" s="98">
        <f t="shared" si="4169"/>
        <v>41102.99</v>
      </c>
      <c r="L7982" s="99">
        <f t="shared" si="4170"/>
        <v>1.0815399999999999</v>
      </c>
      <c r="M7982" s="100">
        <f t="shared" si="4171"/>
        <v>1.0590999999999999</v>
      </c>
      <c r="N7982" s="101">
        <f t="shared" si="4172"/>
        <v>0.97811300000000001</v>
      </c>
      <c r="O7982" s="100">
        <f t="shared" si="4173"/>
        <v>1</v>
      </c>
      <c r="P7982" s="98">
        <f t="shared" si="4174"/>
        <v>46051.31</v>
      </c>
      <c r="Q7982" s="97">
        <f t="shared" si="4175"/>
        <v>4534.21</v>
      </c>
      <c r="R7982" s="97"/>
      <c r="S7982" s="97"/>
    </row>
    <row r="7983" spans="1:19" x14ac:dyDescent="0.25">
      <c r="A7983" s="89"/>
      <c r="B7983" s="90"/>
      <c r="C7983" s="90"/>
      <c r="D7983" s="91"/>
      <c r="E7983" s="92"/>
      <c r="F7983" s="92" t="s">
        <v>16228</v>
      </c>
      <c r="G7983" s="91"/>
      <c r="H7983" s="91"/>
      <c r="I7983" s="93">
        <v>1</v>
      </c>
      <c r="J7983" s="91"/>
      <c r="K7983" s="98"/>
      <c r="L7983" s="99"/>
      <c r="M7983" s="100"/>
      <c r="N7983" s="101"/>
      <c r="O7983" s="100"/>
      <c r="P7983" s="98"/>
      <c r="Q7983" s="91"/>
      <c r="R7983" s="91"/>
      <c r="S7983" s="91"/>
    </row>
    <row r="7984" spans="1:19" x14ac:dyDescent="0.25">
      <c r="A7984" s="89" t="s">
        <v>16412</v>
      </c>
      <c r="B7984" s="89" t="s">
        <v>15427</v>
      </c>
      <c r="C7984" s="89"/>
      <c r="D7984" s="89" t="s">
        <v>16411</v>
      </c>
      <c r="E7984" s="94" t="s">
        <v>6576</v>
      </c>
      <c r="F7984" s="95" t="s">
        <v>6577</v>
      </c>
      <c r="G7984" s="89" t="s">
        <v>110</v>
      </c>
      <c r="H7984" s="89" t="s">
        <v>3503</v>
      </c>
      <c r="I7984" s="96">
        <v>1</v>
      </c>
      <c r="J7984" s="97">
        <v>15124</v>
      </c>
      <c r="K7984" s="98">
        <f>J7984/H7984</f>
        <v>65756.52</v>
      </c>
      <c r="L7984" s="99">
        <f>$L$8</f>
        <v>1.0815399999999999</v>
      </c>
      <c r="M7984" s="100">
        <f>$M$8</f>
        <v>1.0590999999999999</v>
      </c>
      <c r="N7984" s="101">
        <f>$N$8</f>
        <v>0.97811300000000001</v>
      </c>
      <c r="O7984" s="100">
        <f>$O$8</f>
        <v>1</v>
      </c>
      <c r="P7984" s="98">
        <f>K7984*L7984*M7984*N7984*O7984</f>
        <v>73672.84</v>
      </c>
      <c r="Q7984" s="97">
        <f>H7984*P7984</f>
        <v>16944.75</v>
      </c>
      <c r="R7984" s="97"/>
      <c r="S7984" s="97"/>
    </row>
    <row r="7985" spans="1:19" ht="22.5" x14ac:dyDescent="0.25">
      <c r="A7985" s="89" t="s">
        <v>16413</v>
      </c>
      <c r="B7985" s="89" t="s">
        <v>15427</v>
      </c>
      <c r="C7985" s="89"/>
      <c r="D7985" s="89" t="s">
        <v>16414</v>
      </c>
      <c r="E7985" s="94" t="s">
        <v>15466</v>
      </c>
      <c r="F7985" s="95" t="s">
        <v>15467</v>
      </c>
      <c r="G7985" s="89" t="s">
        <v>110</v>
      </c>
      <c r="H7985" s="89" t="s">
        <v>3503</v>
      </c>
      <c r="I7985" s="96">
        <v>1</v>
      </c>
      <c r="J7985" s="97">
        <v>1907</v>
      </c>
      <c r="K7985" s="98">
        <f>J7985/H7985</f>
        <v>8291.2999999999993</v>
      </c>
      <c r="L7985" s="99">
        <f>$L$8</f>
        <v>1.0815399999999999</v>
      </c>
      <c r="M7985" s="100">
        <f>$M$8</f>
        <v>1.0590999999999999</v>
      </c>
      <c r="N7985" s="101">
        <f>$N$8</f>
        <v>0.97811300000000001</v>
      </c>
      <c r="O7985" s="100">
        <f>$O$8</f>
        <v>1</v>
      </c>
      <c r="P7985" s="98">
        <f>K7985*L7985*M7985*N7985*O7985</f>
        <v>9289.48</v>
      </c>
      <c r="Q7985" s="97">
        <f>H7985*P7985</f>
        <v>2136.58</v>
      </c>
      <c r="R7985" s="97"/>
      <c r="S7985" s="97"/>
    </row>
    <row r="7986" spans="1:19" x14ac:dyDescent="0.25">
      <c r="A7986" s="89" t="s">
        <v>16415</v>
      </c>
      <c r="B7986" s="89" t="s">
        <v>15427</v>
      </c>
      <c r="C7986" s="89"/>
      <c r="D7986" s="89" t="s">
        <v>16416</v>
      </c>
      <c r="E7986" s="94" t="s">
        <v>15469</v>
      </c>
      <c r="F7986" s="95" t="s">
        <v>15470</v>
      </c>
      <c r="G7986" s="89" t="s">
        <v>518</v>
      </c>
      <c r="H7986" s="89" t="s">
        <v>16417</v>
      </c>
      <c r="I7986" s="96">
        <v>1</v>
      </c>
      <c r="J7986" s="97">
        <v>1152</v>
      </c>
      <c r="K7986" s="98">
        <f>J7986/H7986</f>
        <v>131.81</v>
      </c>
      <c r="L7986" s="99">
        <f>$L$8</f>
        <v>1.0815399999999999</v>
      </c>
      <c r="M7986" s="100">
        <f>$M$8</f>
        <v>1.0590999999999999</v>
      </c>
      <c r="N7986" s="101">
        <f>$N$8</f>
        <v>0.97811300000000001</v>
      </c>
      <c r="O7986" s="100">
        <f>$O$8</f>
        <v>1</v>
      </c>
      <c r="P7986" s="98">
        <f>K7986*L7986*M7986*N7986*O7986</f>
        <v>147.68</v>
      </c>
      <c r="Q7986" s="97">
        <f>H7986*P7986</f>
        <v>1290.72</v>
      </c>
      <c r="R7986" s="97"/>
      <c r="S7986" s="97"/>
    </row>
    <row r="7987" spans="1:19" x14ac:dyDescent="0.25">
      <c r="A7987" s="89" t="s">
        <v>16418</v>
      </c>
      <c r="B7987" s="89" t="s">
        <v>15427</v>
      </c>
      <c r="C7987" s="89"/>
      <c r="D7987" s="89" t="s">
        <v>16419</v>
      </c>
      <c r="E7987" s="94" t="s">
        <v>8294</v>
      </c>
      <c r="F7987" s="95" t="s">
        <v>8295</v>
      </c>
      <c r="G7987" s="89" t="s">
        <v>518</v>
      </c>
      <c r="H7987" s="89" t="s">
        <v>16420</v>
      </c>
      <c r="I7987" s="96">
        <v>1</v>
      </c>
      <c r="J7987" s="97">
        <v>518</v>
      </c>
      <c r="K7987" s="98">
        <f>J7987/H7987</f>
        <v>173.24</v>
      </c>
      <c r="L7987" s="99">
        <f>$L$8</f>
        <v>1.0815399999999999</v>
      </c>
      <c r="M7987" s="100">
        <f>$M$8</f>
        <v>1.0590999999999999</v>
      </c>
      <c r="N7987" s="101">
        <f>$N$8</f>
        <v>0.97811300000000001</v>
      </c>
      <c r="O7987" s="100">
        <f>$O$8</f>
        <v>1</v>
      </c>
      <c r="P7987" s="98">
        <f>K7987*L7987*M7987*N7987*O7987</f>
        <v>194.1</v>
      </c>
      <c r="Q7987" s="97">
        <f>H7987*P7987</f>
        <v>580.36</v>
      </c>
      <c r="R7987" s="97"/>
      <c r="S7987" s="97"/>
    </row>
    <row r="7988" spans="1:19" ht="22.5" x14ac:dyDescent="0.25">
      <c r="A7988" s="89" t="s">
        <v>16421</v>
      </c>
      <c r="B7988" s="89" t="s">
        <v>15427</v>
      </c>
      <c r="C7988" s="89"/>
      <c r="D7988" s="89" t="s">
        <v>16422</v>
      </c>
      <c r="E7988" s="94" t="s">
        <v>15350</v>
      </c>
      <c r="F7988" s="95" t="s">
        <v>15351</v>
      </c>
      <c r="G7988" s="89" t="s">
        <v>110</v>
      </c>
      <c r="H7988" s="89" t="s">
        <v>16423</v>
      </c>
      <c r="I7988" s="96">
        <v>1</v>
      </c>
      <c r="J7988" s="97">
        <v>8923</v>
      </c>
      <c r="K7988" s="98">
        <f>J7988/H7988</f>
        <v>136646.25</v>
      </c>
      <c r="L7988" s="99">
        <f>$L$8</f>
        <v>1.0815399999999999</v>
      </c>
      <c r="M7988" s="100">
        <f>$M$8</f>
        <v>1.0590999999999999</v>
      </c>
      <c r="N7988" s="101">
        <f>$N$8</f>
        <v>0.97811300000000001</v>
      </c>
      <c r="O7988" s="100">
        <f>$O$8</f>
        <v>1</v>
      </c>
      <c r="P7988" s="98">
        <f>K7988*L7988*M7988*N7988*O7988</f>
        <v>153096.87</v>
      </c>
      <c r="Q7988" s="97">
        <f>H7988*P7988</f>
        <v>9997.23</v>
      </c>
      <c r="R7988" s="97"/>
      <c r="S7988" s="97"/>
    </row>
    <row r="7989" spans="1:19" x14ac:dyDescent="0.25">
      <c r="A7989" s="89"/>
      <c r="B7989" s="90"/>
      <c r="C7989" s="90"/>
      <c r="D7989" s="91"/>
      <c r="E7989" s="92"/>
      <c r="F7989" s="92" t="s">
        <v>16424</v>
      </c>
      <c r="G7989" s="91"/>
      <c r="H7989" s="91"/>
      <c r="I7989" s="93">
        <v>1</v>
      </c>
      <c r="J7989" s="91"/>
      <c r="K7989" s="98"/>
      <c r="L7989" s="99"/>
      <c r="M7989" s="100"/>
      <c r="N7989" s="101"/>
      <c r="O7989" s="100"/>
      <c r="P7989" s="98"/>
      <c r="Q7989" s="91"/>
      <c r="R7989" s="91"/>
      <c r="S7989" s="91"/>
    </row>
    <row r="7990" spans="1:19" x14ac:dyDescent="0.25">
      <c r="A7990" s="89" t="s">
        <v>16425</v>
      </c>
      <c r="B7990" s="89" t="s">
        <v>15427</v>
      </c>
      <c r="C7990" s="89"/>
      <c r="D7990" s="89" t="s">
        <v>16426</v>
      </c>
      <c r="E7990" s="94" t="s">
        <v>570</v>
      </c>
      <c r="F7990" s="95" t="s">
        <v>571</v>
      </c>
      <c r="G7990" s="89" t="s">
        <v>51</v>
      </c>
      <c r="H7990" s="89" t="s">
        <v>16139</v>
      </c>
      <c r="I7990" s="96">
        <v>1</v>
      </c>
      <c r="J7990" s="97">
        <v>2203</v>
      </c>
      <c r="K7990" s="98">
        <f t="shared" ref="K7990:K7997" si="4176">J7990/H7990</f>
        <v>157357.14000000001</v>
      </c>
      <c r="L7990" s="99">
        <f t="shared" ref="L7990:L7997" si="4177">$L$8</f>
        <v>1.0815399999999999</v>
      </c>
      <c r="M7990" s="100">
        <f t="shared" ref="M7990:M7997" si="4178">$M$8</f>
        <v>1.0590999999999999</v>
      </c>
      <c r="N7990" s="101">
        <f t="shared" ref="N7990:N7997" si="4179">$N$8</f>
        <v>0.97811300000000001</v>
      </c>
      <c r="O7990" s="100">
        <f t="shared" ref="O7990:O7997" si="4180">$O$8</f>
        <v>1</v>
      </c>
      <c r="P7990" s="98">
        <f t="shared" ref="P7990:P7997" si="4181">K7990*L7990*M7990*N7990*O7990</f>
        <v>176301.11</v>
      </c>
      <c r="Q7990" s="97">
        <f t="shared" ref="Q7990:Q7997" si="4182">H7990*P7990</f>
        <v>2468.2199999999998</v>
      </c>
      <c r="R7990" s="97"/>
      <c r="S7990" s="97"/>
    </row>
    <row r="7991" spans="1:19" x14ac:dyDescent="0.25">
      <c r="A7991" s="89" t="s">
        <v>16427</v>
      </c>
      <c r="B7991" s="89" t="s">
        <v>15427</v>
      </c>
      <c r="C7991" s="89"/>
      <c r="D7991" s="89" t="s">
        <v>16428</v>
      </c>
      <c r="E7991" s="94" t="s">
        <v>574</v>
      </c>
      <c r="F7991" s="95" t="s">
        <v>575</v>
      </c>
      <c r="G7991" s="89" t="s">
        <v>81</v>
      </c>
      <c r="H7991" s="89" t="s">
        <v>16141</v>
      </c>
      <c r="I7991" s="96">
        <v>1</v>
      </c>
      <c r="J7991" s="97">
        <v>6736</v>
      </c>
      <c r="K7991" s="98">
        <f t="shared" si="4176"/>
        <v>4710.49</v>
      </c>
      <c r="L7991" s="99">
        <f t="shared" si="4177"/>
        <v>1.0815399999999999</v>
      </c>
      <c r="M7991" s="100">
        <f t="shared" si="4178"/>
        <v>1.0590999999999999</v>
      </c>
      <c r="N7991" s="101">
        <f t="shared" si="4179"/>
        <v>0.97811300000000001</v>
      </c>
      <c r="O7991" s="100">
        <f t="shared" si="4180"/>
        <v>1</v>
      </c>
      <c r="P7991" s="98">
        <f t="shared" si="4181"/>
        <v>5277.58</v>
      </c>
      <c r="Q7991" s="97">
        <f t="shared" si="4182"/>
        <v>7546.94</v>
      </c>
      <c r="R7991" s="97"/>
      <c r="S7991" s="97"/>
    </row>
    <row r="7992" spans="1:19" ht="22.5" x14ac:dyDescent="0.25">
      <c r="A7992" s="89" t="s">
        <v>16429</v>
      </c>
      <c r="B7992" s="89" t="s">
        <v>15427</v>
      </c>
      <c r="C7992" s="89"/>
      <c r="D7992" s="89" t="s">
        <v>16430</v>
      </c>
      <c r="E7992" s="94" t="s">
        <v>762</v>
      </c>
      <c r="F7992" s="95" t="s">
        <v>763</v>
      </c>
      <c r="G7992" s="89" t="s">
        <v>51</v>
      </c>
      <c r="H7992" s="89" t="s">
        <v>6552</v>
      </c>
      <c r="I7992" s="96">
        <v>1</v>
      </c>
      <c r="J7992" s="97">
        <v>185517</v>
      </c>
      <c r="K7992" s="98">
        <f t="shared" si="4176"/>
        <v>946515.31</v>
      </c>
      <c r="L7992" s="99">
        <f t="shared" si="4177"/>
        <v>1.0815399999999999</v>
      </c>
      <c r="M7992" s="100">
        <f t="shared" si="4178"/>
        <v>1.0590999999999999</v>
      </c>
      <c r="N7992" s="101">
        <f t="shared" si="4179"/>
        <v>0.97811300000000001</v>
      </c>
      <c r="O7992" s="100">
        <f t="shared" si="4180"/>
        <v>1</v>
      </c>
      <c r="P7992" s="98">
        <f t="shared" si="4181"/>
        <v>1060464.73</v>
      </c>
      <c r="Q7992" s="97">
        <f t="shared" si="4182"/>
        <v>207851.09</v>
      </c>
      <c r="R7992" s="97"/>
      <c r="S7992" s="97"/>
    </row>
    <row r="7993" spans="1:19" x14ac:dyDescent="0.25">
      <c r="A7993" s="89" t="s">
        <v>16431</v>
      </c>
      <c r="B7993" s="89" t="s">
        <v>15427</v>
      </c>
      <c r="C7993" s="89"/>
      <c r="D7993" s="89" t="s">
        <v>16432</v>
      </c>
      <c r="E7993" s="94" t="s">
        <v>586</v>
      </c>
      <c r="F7993" s="95" t="s">
        <v>587</v>
      </c>
      <c r="G7993" s="89" t="s">
        <v>81</v>
      </c>
      <c r="H7993" s="89" t="s">
        <v>16433</v>
      </c>
      <c r="I7993" s="96">
        <v>1</v>
      </c>
      <c r="J7993" s="97">
        <v>126378</v>
      </c>
      <c r="K7993" s="98">
        <f t="shared" si="4176"/>
        <v>6353.85</v>
      </c>
      <c r="L7993" s="99">
        <f t="shared" si="4177"/>
        <v>1.0815399999999999</v>
      </c>
      <c r="M7993" s="100">
        <f t="shared" si="4178"/>
        <v>1.0590999999999999</v>
      </c>
      <c r="N7993" s="101">
        <f t="shared" si="4179"/>
        <v>0.97811300000000001</v>
      </c>
      <c r="O7993" s="100">
        <f t="shared" si="4180"/>
        <v>1</v>
      </c>
      <c r="P7993" s="98">
        <f t="shared" si="4181"/>
        <v>7118.78</v>
      </c>
      <c r="Q7993" s="97">
        <f t="shared" si="4182"/>
        <v>141592.53</v>
      </c>
      <c r="R7993" s="97"/>
      <c r="S7993" s="97"/>
    </row>
    <row r="7994" spans="1:19" ht="22.5" x14ac:dyDescent="0.25">
      <c r="A7994" s="89" t="s">
        <v>16434</v>
      </c>
      <c r="B7994" s="89" t="s">
        <v>15427</v>
      </c>
      <c r="C7994" s="89"/>
      <c r="D7994" s="89" t="s">
        <v>16435</v>
      </c>
      <c r="E7994" s="94" t="s">
        <v>742</v>
      </c>
      <c r="F7994" s="95" t="s">
        <v>743</v>
      </c>
      <c r="G7994" s="89" t="s">
        <v>502</v>
      </c>
      <c r="H7994" s="89" t="s">
        <v>16436</v>
      </c>
      <c r="I7994" s="96">
        <v>1</v>
      </c>
      <c r="J7994" s="97">
        <v>33965</v>
      </c>
      <c r="K7994" s="98">
        <f t="shared" si="4176"/>
        <v>41098.959999999999</v>
      </c>
      <c r="L7994" s="99">
        <f t="shared" si="4177"/>
        <v>1.0815399999999999</v>
      </c>
      <c r="M7994" s="100">
        <f t="shared" si="4178"/>
        <v>1.0590999999999999</v>
      </c>
      <c r="N7994" s="101">
        <f t="shared" si="4179"/>
        <v>0.97811300000000001</v>
      </c>
      <c r="O7994" s="100">
        <f t="shared" si="4180"/>
        <v>1</v>
      </c>
      <c r="P7994" s="98">
        <f t="shared" si="4181"/>
        <v>46046.8</v>
      </c>
      <c r="Q7994" s="97">
        <f t="shared" si="4182"/>
        <v>38054</v>
      </c>
      <c r="R7994" s="97"/>
      <c r="S7994" s="97"/>
    </row>
    <row r="7995" spans="1:19" ht="22.5" x14ac:dyDescent="0.25">
      <c r="A7995" s="89" t="s">
        <v>16437</v>
      </c>
      <c r="B7995" s="89" t="s">
        <v>15427</v>
      </c>
      <c r="C7995" s="89"/>
      <c r="D7995" s="89" t="s">
        <v>16438</v>
      </c>
      <c r="E7995" s="94" t="s">
        <v>734</v>
      </c>
      <c r="F7995" s="95" t="s">
        <v>735</v>
      </c>
      <c r="G7995" s="89" t="s">
        <v>502</v>
      </c>
      <c r="H7995" s="89" t="s">
        <v>16439</v>
      </c>
      <c r="I7995" s="96">
        <v>1</v>
      </c>
      <c r="J7995" s="97">
        <v>49243</v>
      </c>
      <c r="K7995" s="98">
        <f t="shared" si="4176"/>
        <v>41040.620000000003</v>
      </c>
      <c r="L7995" s="99">
        <f t="shared" si="4177"/>
        <v>1.0815399999999999</v>
      </c>
      <c r="M7995" s="100">
        <f t="shared" si="4178"/>
        <v>1.0590999999999999</v>
      </c>
      <c r="N7995" s="101">
        <f t="shared" si="4179"/>
        <v>0.97811300000000001</v>
      </c>
      <c r="O7995" s="100">
        <f t="shared" si="4180"/>
        <v>1</v>
      </c>
      <c r="P7995" s="98">
        <f t="shared" si="4181"/>
        <v>45981.43</v>
      </c>
      <c r="Q7995" s="97">
        <f t="shared" si="4182"/>
        <v>55171.28</v>
      </c>
      <c r="R7995" s="97"/>
      <c r="S7995" s="97"/>
    </row>
    <row r="7996" spans="1:19" x14ac:dyDescent="0.25">
      <c r="A7996" s="89" t="s">
        <v>16440</v>
      </c>
      <c r="B7996" s="89" t="s">
        <v>15427</v>
      </c>
      <c r="C7996" s="89"/>
      <c r="D7996" s="89" t="s">
        <v>1066</v>
      </c>
      <c r="E7996" s="94" t="s">
        <v>781</v>
      </c>
      <c r="F7996" s="95" t="s">
        <v>5166</v>
      </c>
      <c r="G7996" s="89" t="s">
        <v>502</v>
      </c>
      <c r="H7996" s="89" t="s">
        <v>16441</v>
      </c>
      <c r="I7996" s="96">
        <v>1</v>
      </c>
      <c r="J7996" s="97">
        <v>1577</v>
      </c>
      <c r="K7996" s="98">
        <f t="shared" si="4176"/>
        <v>44260.45</v>
      </c>
      <c r="L7996" s="99">
        <f t="shared" si="4177"/>
        <v>1.0815399999999999</v>
      </c>
      <c r="M7996" s="100">
        <f t="shared" si="4178"/>
        <v>1.0590999999999999</v>
      </c>
      <c r="N7996" s="101">
        <f t="shared" si="4179"/>
        <v>0.97811300000000001</v>
      </c>
      <c r="O7996" s="100">
        <f t="shared" si="4180"/>
        <v>1</v>
      </c>
      <c r="P7996" s="98">
        <f t="shared" si="4181"/>
        <v>49588.89</v>
      </c>
      <c r="Q7996" s="97">
        <f t="shared" si="4182"/>
        <v>1766.85</v>
      </c>
      <c r="R7996" s="97"/>
      <c r="S7996" s="97"/>
    </row>
    <row r="7997" spans="1:19" ht="22.5" x14ac:dyDescent="0.25">
      <c r="A7997" s="89" t="s">
        <v>16442</v>
      </c>
      <c r="B7997" s="89" t="s">
        <v>15427</v>
      </c>
      <c r="C7997" s="89"/>
      <c r="D7997" s="89" t="s">
        <v>16443</v>
      </c>
      <c r="E7997" s="94" t="s">
        <v>742</v>
      </c>
      <c r="F7997" s="95" t="s">
        <v>15460</v>
      </c>
      <c r="G7997" s="89" t="s">
        <v>502</v>
      </c>
      <c r="H7997" s="89" t="s">
        <v>15868</v>
      </c>
      <c r="I7997" s="96">
        <v>1</v>
      </c>
      <c r="J7997" s="97">
        <v>3180</v>
      </c>
      <c r="K7997" s="98">
        <f t="shared" si="4176"/>
        <v>41101.199999999997</v>
      </c>
      <c r="L7997" s="99">
        <f t="shared" si="4177"/>
        <v>1.0815399999999999</v>
      </c>
      <c r="M7997" s="100">
        <f t="shared" si="4178"/>
        <v>1.0590999999999999</v>
      </c>
      <c r="N7997" s="101">
        <f t="shared" si="4179"/>
        <v>0.97811300000000001</v>
      </c>
      <c r="O7997" s="100">
        <f t="shared" si="4180"/>
        <v>1</v>
      </c>
      <c r="P7997" s="98">
        <f t="shared" si="4181"/>
        <v>46049.31</v>
      </c>
      <c r="Q7997" s="97">
        <f t="shared" si="4182"/>
        <v>3562.84</v>
      </c>
      <c r="R7997" s="97"/>
      <c r="S7997" s="97"/>
    </row>
    <row r="7998" spans="1:19" x14ac:dyDescent="0.25">
      <c r="A7998" s="89"/>
      <c r="B7998" s="90"/>
      <c r="C7998" s="90"/>
      <c r="D7998" s="91"/>
      <c r="E7998" s="92"/>
      <c r="F7998" s="92" t="s">
        <v>16265</v>
      </c>
      <c r="G7998" s="91"/>
      <c r="H7998" s="91"/>
      <c r="I7998" s="93">
        <v>1</v>
      </c>
      <c r="J7998" s="91"/>
      <c r="K7998" s="98"/>
      <c r="L7998" s="99"/>
      <c r="M7998" s="100"/>
      <c r="N7998" s="101"/>
      <c r="O7998" s="100"/>
      <c r="P7998" s="98"/>
      <c r="Q7998" s="91"/>
      <c r="R7998" s="91"/>
      <c r="S7998" s="91"/>
    </row>
    <row r="7999" spans="1:19" x14ac:dyDescent="0.25">
      <c r="A7999" s="89" t="s">
        <v>16444</v>
      </c>
      <c r="B7999" s="89" t="s">
        <v>15427</v>
      </c>
      <c r="C7999" s="89"/>
      <c r="D7999" s="89" t="s">
        <v>16445</v>
      </c>
      <c r="E7999" s="94" t="s">
        <v>6576</v>
      </c>
      <c r="F7999" s="95" t="s">
        <v>6577</v>
      </c>
      <c r="G7999" s="89" t="s">
        <v>110</v>
      </c>
      <c r="H7999" s="89" t="s">
        <v>77</v>
      </c>
      <c r="I7999" s="96">
        <v>1</v>
      </c>
      <c r="J7999" s="97">
        <v>16439</v>
      </c>
      <c r="K7999" s="98">
        <f>J7999/H7999</f>
        <v>65756</v>
      </c>
      <c r="L7999" s="99">
        <f>$L$8</f>
        <v>1.0815399999999999</v>
      </c>
      <c r="M7999" s="100">
        <f>$M$8</f>
        <v>1.0590999999999999</v>
      </c>
      <c r="N7999" s="101">
        <f>$N$8</f>
        <v>0.97811300000000001</v>
      </c>
      <c r="O7999" s="100">
        <f>$O$8</f>
        <v>1</v>
      </c>
      <c r="P7999" s="98">
        <f>K7999*L7999*M7999*N7999*O7999</f>
        <v>73672.259999999995</v>
      </c>
      <c r="Q7999" s="97">
        <f>H7999*P7999</f>
        <v>18418.07</v>
      </c>
      <c r="R7999" s="97"/>
      <c r="S7999" s="97"/>
    </row>
    <row r="8000" spans="1:19" ht="22.5" x14ac:dyDescent="0.25">
      <c r="A8000" s="89" t="s">
        <v>16446</v>
      </c>
      <c r="B8000" s="89" t="s">
        <v>15427</v>
      </c>
      <c r="C8000" s="89"/>
      <c r="D8000" s="89" t="s">
        <v>16447</v>
      </c>
      <c r="E8000" s="94" t="s">
        <v>15466</v>
      </c>
      <c r="F8000" s="95" t="s">
        <v>15467</v>
      </c>
      <c r="G8000" s="89" t="s">
        <v>110</v>
      </c>
      <c r="H8000" s="89" t="s">
        <v>77</v>
      </c>
      <c r="I8000" s="96">
        <v>1</v>
      </c>
      <c r="J8000" s="97">
        <v>2071</v>
      </c>
      <c r="K8000" s="98">
        <f>J8000/H8000</f>
        <v>8284</v>
      </c>
      <c r="L8000" s="99">
        <f>$L$8</f>
        <v>1.0815399999999999</v>
      </c>
      <c r="M8000" s="100">
        <f>$M$8</f>
        <v>1.0590999999999999</v>
      </c>
      <c r="N8000" s="101">
        <f>$N$8</f>
        <v>0.97811300000000001</v>
      </c>
      <c r="O8000" s="100">
        <f>$O$8</f>
        <v>1</v>
      </c>
      <c r="P8000" s="98">
        <f>K8000*L8000*M8000*N8000*O8000</f>
        <v>9281.2999999999993</v>
      </c>
      <c r="Q8000" s="97">
        <f>H8000*P8000</f>
        <v>2320.33</v>
      </c>
      <c r="R8000" s="97"/>
      <c r="S8000" s="97"/>
    </row>
    <row r="8001" spans="1:19" x14ac:dyDescent="0.25">
      <c r="A8001" s="89" t="s">
        <v>16448</v>
      </c>
      <c r="B8001" s="89" t="s">
        <v>15427</v>
      </c>
      <c r="C8001" s="89"/>
      <c r="D8001" s="89" t="s">
        <v>16449</v>
      </c>
      <c r="E8001" s="94" t="s">
        <v>15469</v>
      </c>
      <c r="F8001" s="95" t="s">
        <v>15470</v>
      </c>
      <c r="G8001" s="89" t="s">
        <v>518</v>
      </c>
      <c r="H8001" s="89" t="s">
        <v>11050</v>
      </c>
      <c r="I8001" s="96">
        <v>1</v>
      </c>
      <c r="J8001" s="97">
        <v>1252</v>
      </c>
      <c r="K8001" s="98">
        <f>J8001/H8001</f>
        <v>131.79</v>
      </c>
      <c r="L8001" s="99">
        <f>$L$8</f>
        <v>1.0815399999999999</v>
      </c>
      <c r="M8001" s="100">
        <f>$M$8</f>
        <v>1.0590999999999999</v>
      </c>
      <c r="N8001" s="101">
        <f>$N$8</f>
        <v>0.97811300000000001</v>
      </c>
      <c r="O8001" s="100">
        <f>$O$8</f>
        <v>1</v>
      </c>
      <c r="P8001" s="98">
        <f>K8001*L8001*M8001*N8001*O8001</f>
        <v>147.66</v>
      </c>
      <c r="Q8001" s="97">
        <f>H8001*P8001</f>
        <v>1402.77</v>
      </c>
      <c r="R8001" s="97"/>
      <c r="S8001" s="97"/>
    </row>
    <row r="8002" spans="1:19" x14ac:dyDescent="0.25">
      <c r="A8002" s="89" t="s">
        <v>16450</v>
      </c>
      <c r="B8002" s="89" t="s">
        <v>15427</v>
      </c>
      <c r="C8002" s="89"/>
      <c r="D8002" s="89" t="s">
        <v>16451</v>
      </c>
      <c r="E8002" s="94" t="s">
        <v>8294</v>
      </c>
      <c r="F8002" s="95" t="s">
        <v>8295</v>
      </c>
      <c r="G8002" s="89" t="s">
        <v>518</v>
      </c>
      <c r="H8002" s="89" t="s">
        <v>15625</v>
      </c>
      <c r="I8002" s="96">
        <v>1</v>
      </c>
      <c r="J8002" s="97">
        <v>563</v>
      </c>
      <c r="K8002" s="98">
        <f>J8002/H8002</f>
        <v>173.23</v>
      </c>
      <c r="L8002" s="99">
        <f>$L$8</f>
        <v>1.0815399999999999</v>
      </c>
      <c r="M8002" s="100">
        <f>$M$8</f>
        <v>1.0590999999999999</v>
      </c>
      <c r="N8002" s="101">
        <f>$N$8</f>
        <v>0.97811300000000001</v>
      </c>
      <c r="O8002" s="100">
        <f>$O$8</f>
        <v>1</v>
      </c>
      <c r="P8002" s="98">
        <f>K8002*L8002*M8002*N8002*O8002</f>
        <v>194.08</v>
      </c>
      <c r="Q8002" s="97">
        <f>H8002*P8002</f>
        <v>630.76</v>
      </c>
      <c r="R8002" s="97"/>
      <c r="S8002" s="97"/>
    </row>
    <row r="8003" spans="1:19" ht="22.5" x14ac:dyDescent="0.25">
      <c r="A8003" s="89" t="s">
        <v>16452</v>
      </c>
      <c r="B8003" s="89" t="s">
        <v>15427</v>
      </c>
      <c r="C8003" s="89"/>
      <c r="D8003" s="89" t="s">
        <v>16453</v>
      </c>
      <c r="E8003" s="94" t="s">
        <v>15350</v>
      </c>
      <c r="F8003" s="95" t="s">
        <v>15351</v>
      </c>
      <c r="G8003" s="89" t="s">
        <v>110</v>
      </c>
      <c r="H8003" s="89" t="s">
        <v>16454</v>
      </c>
      <c r="I8003" s="96">
        <v>1</v>
      </c>
      <c r="J8003" s="97">
        <v>9688</v>
      </c>
      <c r="K8003" s="98">
        <f>J8003/H8003</f>
        <v>136643.16</v>
      </c>
      <c r="L8003" s="99">
        <f>$L$8</f>
        <v>1.0815399999999999</v>
      </c>
      <c r="M8003" s="100">
        <f>$M$8</f>
        <v>1.0590999999999999</v>
      </c>
      <c r="N8003" s="101">
        <f>$N$8</f>
        <v>0.97811300000000001</v>
      </c>
      <c r="O8003" s="100">
        <f>$O$8</f>
        <v>1</v>
      </c>
      <c r="P8003" s="98">
        <f>K8003*L8003*M8003*N8003*O8003</f>
        <v>153093.4</v>
      </c>
      <c r="Q8003" s="97">
        <f>H8003*P8003</f>
        <v>10854.32</v>
      </c>
      <c r="R8003" s="97"/>
      <c r="S8003" s="97"/>
    </row>
    <row r="8004" spans="1:19" x14ac:dyDescent="0.25">
      <c r="A8004" s="89"/>
      <c r="B8004" s="90"/>
      <c r="C8004" s="90"/>
      <c r="D8004" s="91"/>
      <c r="E8004" s="92"/>
      <c r="F8004" s="92" t="s">
        <v>16455</v>
      </c>
      <c r="G8004" s="91"/>
      <c r="H8004" s="91"/>
      <c r="I8004" s="93">
        <v>1</v>
      </c>
      <c r="J8004" s="91"/>
      <c r="K8004" s="98"/>
      <c r="L8004" s="99"/>
      <c r="M8004" s="100"/>
      <c r="N8004" s="101"/>
      <c r="O8004" s="100"/>
      <c r="P8004" s="98"/>
      <c r="Q8004" s="91"/>
      <c r="R8004" s="91"/>
      <c r="S8004" s="91"/>
    </row>
    <row r="8005" spans="1:19" x14ac:dyDescent="0.25">
      <c r="A8005" s="89" t="s">
        <v>16456</v>
      </c>
      <c r="B8005" s="89" t="s">
        <v>15427</v>
      </c>
      <c r="C8005" s="89"/>
      <c r="D8005" s="89" t="s">
        <v>16457</v>
      </c>
      <c r="E8005" s="94" t="s">
        <v>570</v>
      </c>
      <c r="F8005" s="95" t="s">
        <v>571</v>
      </c>
      <c r="G8005" s="89" t="s">
        <v>51</v>
      </c>
      <c r="H8005" s="89" t="s">
        <v>6008</v>
      </c>
      <c r="I8005" s="96">
        <v>1</v>
      </c>
      <c r="J8005" s="97">
        <v>2358</v>
      </c>
      <c r="K8005" s="98">
        <f t="shared" ref="K8005:K8012" si="4183">J8005/H8005</f>
        <v>157200</v>
      </c>
      <c r="L8005" s="99">
        <f t="shared" ref="L8005:L8012" si="4184">$L$8</f>
        <v>1.0815399999999999</v>
      </c>
      <c r="M8005" s="100">
        <f t="shared" ref="M8005:M8012" si="4185">$M$8</f>
        <v>1.0590999999999999</v>
      </c>
      <c r="N8005" s="101">
        <f t="shared" ref="N8005:N8012" si="4186">$N$8</f>
        <v>0.97811300000000001</v>
      </c>
      <c r="O8005" s="100">
        <f t="shared" ref="O8005:O8012" si="4187">$O$8</f>
        <v>1</v>
      </c>
      <c r="P8005" s="98">
        <f t="shared" ref="P8005:P8012" si="4188">K8005*L8005*M8005*N8005*O8005</f>
        <v>176125.05</v>
      </c>
      <c r="Q8005" s="97">
        <f t="shared" ref="Q8005:Q8012" si="4189">H8005*P8005</f>
        <v>2641.88</v>
      </c>
      <c r="R8005" s="97"/>
      <c r="S8005" s="97"/>
    </row>
    <row r="8006" spans="1:19" x14ac:dyDescent="0.25">
      <c r="A8006" s="89" t="s">
        <v>16458</v>
      </c>
      <c r="B8006" s="89" t="s">
        <v>15427</v>
      </c>
      <c r="C8006" s="89"/>
      <c r="D8006" s="89" t="s">
        <v>16459</v>
      </c>
      <c r="E8006" s="94" t="s">
        <v>574</v>
      </c>
      <c r="F8006" s="95" t="s">
        <v>575</v>
      </c>
      <c r="G8006" s="89" t="s">
        <v>81</v>
      </c>
      <c r="H8006" s="89" t="s">
        <v>6010</v>
      </c>
      <c r="I8006" s="96">
        <v>1</v>
      </c>
      <c r="J8006" s="97">
        <v>7207</v>
      </c>
      <c r="K8006" s="98">
        <f t="shared" si="4183"/>
        <v>4710.46</v>
      </c>
      <c r="L8006" s="99">
        <f t="shared" si="4184"/>
        <v>1.0815399999999999</v>
      </c>
      <c r="M8006" s="100">
        <f t="shared" si="4185"/>
        <v>1.0590999999999999</v>
      </c>
      <c r="N8006" s="101">
        <f t="shared" si="4186"/>
        <v>0.97811300000000001</v>
      </c>
      <c r="O8006" s="100">
        <f t="shared" si="4187"/>
        <v>1</v>
      </c>
      <c r="P8006" s="98">
        <f t="shared" si="4188"/>
        <v>5277.54</v>
      </c>
      <c r="Q8006" s="97">
        <f t="shared" si="4189"/>
        <v>8074.64</v>
      </c>
      <c r="R8006" s="97"/>
      <c r="S8006" s="97"/>
    </row>
    <row r="8007" spans="1:19" ht="22.5" x14ac:dyDescent="0.25">
      <c r="A8007" s="89" t="s">
        <v>16460</v>
      </c>
      <c r="B8007" s="89" t="s">
        <v>15427</v>
      </c>
      <c r="C8007" s="89"/>
      <c r="D8007" s="89" t="s">
        <v>16461</v>
      </c>
      <c r="E8007" s="94" t="s">
        <v>15482</v>
      </c>
      <c r="F8007" s="95" t="s">
        <v>15483</v>
      </c>
      <c r="G8007" s="89" t="s">
        <v>51</v>
      </c>
      <c r="H8007" s="89" t="s">
        <v>612</v>
      </c>
      <c r="I8007" s="96">
        <v>1</v>
      </c>
      <c r="J8007" s="97">
        <v>212076</v>
      </c>
      <c r="K8007" s="98">
        <f t="shared" si="4183"/>
        <v>991009.35</v>
      </c>
      <c r="L8007" s="99">
        <f t="shared" si="4184"/>
        <v>1.0815399999999999</v>
      </c>
      <c r="M8007" s="100">
        <f t="shared" si="4185"/>
        <v>1.0590999999999999</v>
      </c>
      <c r="N8007" s="101">
        <f t="shared" si="4186"/>
        <v>0.97811300000000001</v>
      </c>
      <c r="O8007" s="100">
        <f t="shared" si="4187"/>
        <v>1</v>
      </c>
      <c r="P8007" s="98">
        <f t="shared" si="4188"/>
        <v>1110315.33</v>
      </c>
      <c r="Q8007" s="97">
        <f t="shared" si="4189"/>
        <v>237607.48</v>
      </c>
      <c r="R8007" s="97"/>
      <c r="S8007" s="97"/>
    </row>
    <row r="8008" spans="1:19" x14ac:dyDescent="0.25">
      <c r="A8008" s="89" t="s">
        <v>16462</v>
      </c>
      <c r="B8008" s="89" t="s">
        <v>15427</v>
      </c>
      <c r="C8008" s="89"/>
      <c r="D8008" s="89" t="s">
        <v>16463</v>
      </c>
      <c r="E8008" s="94" t="s">
        <v>586</v>
      </c>
      <c r="F8008" s="95" t="s">
        <v>587</v>
      </c>
      <c r="G8008" s="89" t="s">
        <v>81</v>
      </c>
      <c r="H8008" s="89" t="s">
        <v>16464</v>
      </c>
      <c r="I8008" s="96">
        <v>1</v>
      </c>
      <c r="J8008" s="97">
        <v>138005</v>
      </c>
      <c r="K8008" s="98">
        <f t="shared" si="4183"/>
        <v>6353.82</v>
      </c>
      <c r="L8008" s="99">
        <f t="shared" si="4184"/>
        <v>1.0815399999999999</v>
      </c>
      <c r="M8008" s="100">
        <f t="shared" si="4185"/>
        <v>1.0590999999999999</v>
      </c>
      <c r="N8008" s="101">
        <f t="shared" si="4186"/>
        <v>0.97811300000000001</v>
      </c>
      <c r="O8008" s="100">
        <f t="shared" si="4187"/>
        <v>1</v>
      </c>
      <c r="P8008" s="98">
        <f t="shared" si="4188"/>
        <v>7118.75</v>
      </c>
      <c r="Q8008" s="97">
        <f t="shared" si="4189"/>
        <v>154619.25</v>
      </c>
      <c r="R8008" s="97"/>
      <c r="S8008" s="97"/>
    </row>
    <row r="8009" spans="1:19" ht="22.5" x14ac:dyDescent="0.25">
      <c r="A8009" s="89" t="s">
        <v>16465</v>
      </c>
      <c r="B8009" s="89" t="s">
        <v>15427</v>
      </c>
      <c r="C8009" s="89"/>
      <c r="D8009" s="89" t="s">
        <v>16466</v>
      </c>
      <c r="E8009" s="94" t="s">
        <v>734</v>
      </c>
      <c r="F8009" s="95" t="s">
        <v>735</v>
      </c>
      <c r="G8009" s="89" t="s">
        <v>502</v>
      </c>
      <c r="H8009" s="89" t="s">
        <v>16467</v>
      </c>
      <c r="I8009" s="96">
        <v>1</v>
      </c>
      <c r="J8009" s="97">
        <v>53417</v>
      </c>
      <c r="K8009" s="98">
        <f t="shared" si="4183"/>
        <v>41041.07</v>
      </c>
      <c r="L8009" s="99">
        <f t="shared" si="4184"/>
        <v>1.0815399999999999</v>
      </c>
      <c r="M8009" s="100">
        <f t="shared" si="4185"/>
        <v>1.0590999999999999</v>
      </c>
      <c r="N8009" s="101">
        <f t="shared" si="4186"/>
        <v>0.97811300000000001</v>
      </c>
      <c r="O8009" s="100">
        <f t="shared" si="4187"/>
        <v>1</v>
      </c>
      <c r="P8009" s="98">
        <f t="shared" si="4188"/>
        <v>45981.94</v>
      </c>
      <c r="Q8009" s="97">
        <f t="shared" si="4189"/>
        <v>59847.79</v>
      </c>
      <c r="R8009" s="97"/>
      <c r="S8009" s="97"/>
    </row>
    <row r="8010" spans="1:19" ht="22.5" x14ac:dyDescent="0.25">
      <c r="A8010" s="89" t="s">
        <v>16468</v>
      </c>
      <c r="B8010" s="89" t="s">
        <v>15427</v>
      </c>
      <c r="C8010" s="89"/>
      <c r="D8010" s="89" t="s">
        <v>16469</v>
      </c>
      <c r="E8010" s="94" t="s">
        <v>734</v>
      </c>
      <c r="F8010" s="95" t="s">
        <v>4010</v>
      </c>
      <c r="G8010" s="89" t="s">
        <v>502</v>
      </c>
      <c r="H8010" s="89" t="s">
        <v>16470</v>
      </c>
      <c r="I8010" s="96">
        <v>1</v>
      </c>
      <c r="J8010" s="97">
        <v>62510</v>
      </c>
      <c r="K8010" s="98">
        <f t="shared" si="4183"/>
        <v>41041.03</v>
      </c>
      <c r="L8010" s="99">
        <f t="shared" si="4184"/>
        <v>1.0815399999999999</v>
      </c>
      <c r="M8010" s="100">
        <f t="shared" si="4185"/>
        <v>1.0590999999999999</v>
      </c>
      <c r="N8010" s="101">
        <f t="shared" si="4186"/>
        <v>0.97811300000000001</v>
      </c>
      <c r="O8010" s="100">
        <f t="shared" si="4187"/>
        <v>1</v>
      </c>
      <c r="P8010" s="98">
        <f t="shared" si="4188"/>
        <v>45981.89</v>
      </c>
      <c r="Q8010" s="97">
        <f t="shared" si="4189"/>
        <v>70035.48</v>
      </c>
      <c r="R8010" s="97"/>
      <c r="S8010" s="97"/>
    </row>
    <row r="8011" spans="1:19" x14ac:dyDescent="0.25">
      <c r="A8011" s="89" t="s">
        <v>16471</v>
      </c>
      <c r="B8011" s="89" t="s">
        <v>15427</v>
      </c>
      <c r="C8011" s="89"/>
      <c r="D8011" s="89" t="s">
        <v>16472</v>
      </c>
      <c r="E8011" s="94" t="s">
        <v>781</v>
      </c>
      <c r="F8011" s="95" t="s">
        <v>5166</v>
      </c>
      <c r="G8011" s="89" t="s">
        <v>502</v>
      </c>
      <c r="H8011" s="89" t="s">
        <v>15962</v>
      </c>
      <c r="I8011" s="96">
        <v>1</v>
      </c>
      <c r="J8011" s="97">
        <v>1904</v>
      </c>
      <c r="K8011" s="98">
        <f t="shared" si="4183"/>
        <v>44248.2</v>
      </c>
      <c r="L8011" s="99">
        <f t="shared" si="4184"/>
        <v>1.0815399999999999</v>
      </c>
      <c r="M8011" s="100">
        <f t="shared" si="4185"/>
        <v>1.0590999999999999</v>
      </c>
      <c r="N8011" s="101">
        <f t="shared" si="4186"/>
        <v>0.97811300000000001</v>
      </c>
      <c r="O8011" s="100">
        <f t="shared" si="4187"/>
        <v>1</v>
      </c>
      <c r="P8011" s="98">
        <f t="shared" si="4188"/>
        <v>49575.17</v>
      </c>
      <c r="Q8011" s="97">
        <f t="shared" si="4189"/>
        <v>2133.2199999999998</v>
      </c>
      <c r="R8011" s="97"/>
      <c r="S8011" s="97"/>
    </row>
    <row r="8012" spans="1:19" ht="22.5" x14ac:dyDescent="0.25">
      <c r="A8012" s="89" t="s">
        <v>16473</v>
      </c>
      <c r="B8012" s="89" t="s">
        <v>15427</v>
      </c>
      <c r="C8012" s="89"/>
      <c r="D8012" s="89" t="s">
        <v>16474</v>
      </c>
      <c r="E8012" s="94" t="s">
        <v>742</v>
      </c>
      <c r="F8012" s="95" t="s">
        <v>15460</v>
      </c>
      <c r="G8012" s="89" t="s">
        <v>502</v>
      </c>
      <c r="H8012" s="89" t="s">
        <v>16041</v>
      </c>
      <c r="I8012" s="96">
        <v>1</v>
      </c>
      <c r="J8012" s="97">
        <v>2804</v>
      </c>
      <c r="K8012" s="98">
        <f t="shared" si="4183"/>
        <v>41102.32</v>
      </c>
      <c r="L8012" s="99">
        <f t="shared" si="4184"/>
        <v>1.0815399999999999</v>
      </c>
      <c r="M8012" s="100">
        <f t="shared" si="4185"/>
        <v>1.0590999999999999</v>
      </c>
      <c r="N8012" s="101">
        <f t="shared" si="4186"/>
        <v>0.97811300000000001</v>
      </c>
      <c r="O8012" s="100">
        <f t="shared" si="4187"/>
        <v>1</v>
      </c>
      <c r="P8012" s="98">
        <f t="shared" si="4188"/>
        <v>46050.559999999998</v>
      </c>
      <c r="Q8012" s="97">
        <f t="shared" si="4189"/>
        <v>3141.57</v>
      </c>
      <c r="R8012" s="97"/>
      <c r="S8012" s="97"/>
    </row>
    <row r="8013" spans="1:19" x14ac:dyDescent="0.25">
      <c r="A8013" s="89"/>
      <c r="B8013" s="90"/>
      <c r="C8013" s="90"/>
      <c r="D8013" s="91"/>
      <c r="E8013" s="92"/>
      <c r="F8013" s="92" t="s">
        <v>16265</v>
      </c>
      <c r="G8013" s="91"/>
      <c r="H8013" s="91"/>
      <c r="I8013" s="93">
        <v>1</v>
      </c>
      <c r="J8013" s="91"/>
      <c r="K8013" s="98"/>
      <c r="L8013" s="99"/>
      <c r="M8013" s="100"/>
      <c r="N8013" s="101"/>
      <c r="O8013" s="100"/>
      <c r="P8013" s="98"/>
      <c r="Q8013" s="91"/>
      <c r="R8013" s="91"/>
      <c r="S8013" s="91"/>
    </row>
    <row r="8014" spans="1:19" x14ac:dyDescent="0.25">
      <c r="A8014" s="89" t="s">
        <v>16475</v>
      </c>
      <c r="B8014" s="89" t="s">
        <v>15427</v>
      </c>
      <c r="C8014" s="89"/>
      <c r="D8014" s="89" t="s">
        <v>16476</v>
      </c>
      <c r="E8014" s="94" t="s">
        <v>6576</v>
      </c>
      <c r="F8014" s="95" t="s">
        <v>6577</v>
      </c>
      <c r="G8014" s="89" t="s">
        <v>110</v>
      </c>
      <c r="H8014" s="89" t="s">
        <v>14761</v>
      </c>
      <c r="I8014" s="96">
        <v>1</v>
      </c>
      <c r="J8014" s="97">
        <v>20054</v>
      </c>
      <c r="K8014" s="98">
        <f>J8014/H8014</f>
        <v>65750.820000000007</v>
      </c>
      <c r="L8014" s="99">
        <f>$L$8</f>
        <v>1.0815399999999999</v>
      </c>
      <c r="M8014" s="100">
        <f>$M$8</f>
        <v>1.0590999999999999</v>
      </c>
      <c r="N8014" s="101">
        <f>$N$8</f>
        <v>0.97811300000000001</v>
      </c>
      <c r="O8014" s="100">
        <f>$O$8</f>
        <v>1</v>
      </c>
      <c r="P8014" s="98">
        <f>K8014*L8014*M8014*N8014*O8014</f>
        <v>73666.45</v>
      </c>
      <c r="Q8014" s="97">
        <f>H8014*P8014</f>
        <v>22468.27</v>
      </c>
      <c r="R8014" s="97"/>
      <c r="S8014" s="97"/>
    </row>
    <row r="8015" spans="1:19" ht="22.5" x14ac:dyDescent="0.25">
      <c r="A8015" s="89" t="s">
        <v>16477</v>
      </c>
      <c r="B8015" s="89" t="s">
        <v>15427</v>
      </c>
      <c r="C8015" s="89"/>
      <c r="D8015" s="89" t="s">
        <v>16478</v>
      </c>
      <c r="E8015" s="94" t="s">
        <v>15466</v>
      </c>
      <c r="F8015" s="95" t="s">
        <v>15467</v>
      </c>
      <c r="G8015" s="89" t="s">
        <v>110</v>
      </c>
      <c r="H8015" s="89" t="s">
        <v>14761</v>
      </c>
      <c r="I8015" s="96">
        <v>1</v>
      </c>
      <c r="J8015" s="97">
        <v>2530</v>
      </c>
      <c r="K8015" s="98">
        <f>J8015/H8015</f>
        <v>8295.08</v>
      </c>
      <c r="L8015" s="99">
        <f>$L$8</f>
        <v>1.0815399999999999</v>
      </c>
      <c r="M8015" s="100">
        <f>$M$8</f>
        <v>1.0590999999999999</v>
      </c>
      <c r="N8015" s="101">
        <f>$N$8</f>
        <v>0.97811300000000001</v>
      </c>
      <c r="O8015" s="100">
        <f>$O$8</f>
        <v>1</v>
      </c>
      <c r="P8015" s="98">
        <f>K8015*L8015*M8015*N8015*O8015</f>
        <v>9293.7099999999991</v>
      </c>
      <c r="Q8015" s="97">
        <f>H8015*P8015</f>
        <v>2834.58</v>
      </c>
      <c r="R8015" s="97"/>
      <c r="S8015" s="97"/>
    </row>
    <row r="8016" spans="1:19" x14ac:dyDescent="0.25">
      <c r="A8016" s="89" t="s">
        <v>16479</v>
      </c>
      <c r="B8016" s="89" t="s">
        <v>15427</v>
      </c>
      <c r="C8016" s="89"/>
      <c r="D8016" s="89" t="s">
        <v>16480</v>
      </c>
      <c r="E8016" s="94" t="s">
        <v>15469</v>
      </c>
      <c r="F8016" s="95" t="s">
        <v>15470</v>
      </c>
      <c r="G8016" s="89" t="s">
        <v>518</v>
      </c>
      <c r="H8016" s="89" t="s">
        <v>16481</v>
      </c>
      <c r="I8016" s="96">
        <v>1</v>
      </c>
      <c r="J8016" s="97">
        <v>1528</v>
      </c>
      <c r="K8016" s="98">
        <f>J8016/H8016</f>
        <v>131.84</v>
      </c>
      <c r="L8016" s="99">
        <f>$L$8</f>
        <v>1.0815399999999999</v>
      </c>
      <c r="M8016" s="100">
        <f>$M$8</f>
        <v>1.0590999999999999</v>
      </c>
      <c r="N8016" s="101">
        <f>$N$8</f>
        <v>0.97811300000000001</v>
      </c>
      <c r="O8016" s="100">
        <f>$O$8</f>
        <v>1</v>
      </c>
      <c r="P8016" s="98">
        <f>K8016*L8016*M8016*N8016*O8016</f>
        <v>147.71</v>
      </c>
      <c r="Q8016" s="97">
        <f>H8016*P8016</f>
        <v>1711.96</v>
      </c>
      <c r="R8016" s="97"/>
      <c r="S8016" s="97"/>
    </row>
    <row r="8017" spans="1:19" x14ac:dyDescent="0.25">
      <c r="A8017" s="89" t="s">
        <v>16482</v>
      </c>
      <c r="B8017" s="89" t="s">
        <v>15427</v>
      </c>
      <c r="C8017" s="89"/>
      <c r="D8017" s="89" t="s">
        <v>16483</v>
      </c>
      <c r="E8017" s="94" t="s">
        <v>8294</v>
      </c>
      <c r="F8017" s="95" t="s">
        <v>8295</v>
      </c>
      <c r="G8017" s="89" t="s">
        <v>518</v>
      </c>
      <c r="H8017" s="89" t="s">
        <v>5842</v>
      </c>
      <c r="I8017" s="96">
        <v>1</v>
      </c>
      <c r="J8017" s="97">
        <v>686</v>
      </c>
      <c r="K8017" s="98">
        <f>J8017/H8017</f>
        <v>173.23</v>
      </c>
      <c r="L8017" s="99">
        <f>$L$8</f>
        <v>1.0815399999999999</v>
      </c>
      <c r="M8017" s="100">
        <f>$M$8</f>
        <v>1.0590999999999999</v>
      </c>
      <c r="N8017" s="101">
        <f>$N$8</f>
        <v>0.97811300000000001</v>
      </c>
      <c r="O8017" s="100">
        <f>$O$8</f>
        <v>1</v>
      </c>
      <c r="P8017" s="98">
        <f>K8017*L8017*M8017*N8017*O8017</f>
        <v>194.08</v>
      </c>
      <c r="Q8017" s="97">
        <f>H8017*P8017</f>
        <v>768.56</v>
      </c>
      <c r="R8017" s="97"/>
      <c r="S8017" s="97"/>
    </row>
    <row r="8018" spans="1:19" ht="22.5" x14ac:dyDescent="0.25">
      <c r="A8018" s="89" t="s">
        <v>16484</v>
      </c>
      <c r="B8018" s="89" t="s">
        <v>15427</v>
      </c>
      <c r="C8018" s="89"/>
      <c r="D8018" s="89" t="s">
        <v>16485</v>
      </c>
      <c r="E8018" s="94" t="s">
        <v>15350</v>
      </c>
      <c r="F8018" s="95" t="s">
        <v>15351</v>
      </c>
      <c r="G8018" s="89" t="s">
        <v>110</v>
      </c>
      <c r="H8018" s="89" t="s">
        <v>1141</v>
      </c>
      <c r="I8018" s="96">
        <v>1</v>
      </c>
      <c r="J8018" s="97">
        <v>8474</v>
      </c>
      <c r="K8018" s="98">
        <f>J8018/H8018</f>
        <v>136677.42000000001</v>
      </c>
      <c r="L8018" s="99">
        <f>$L$8</f>
        <v>1.0815399999999999</v>
      </c>
      <c r="M8018" s="100">
        <f>$M$8</f>
        <v>1.0590999999999999</v>
      </c>
      <c r="N8018" s="101">
        <f>$N$8</f>
        <v>0.97811300000000001</v>
      </c>
      <c r="O8018" s="100">
        <f>$O$8</f>
        <v>1</v>
      </c>
      <c r="P8018" s="98">
        <f>K8018*L8018*M8018*N8018*O8018</f>
        <v>153131.79</v>
      </c>
      <c r="Q8018" s="97">
        <f>H8018*P8018</f>
        <v>9494.17</v>
      </c>
      <c r="R8018" s="97"/>
      <c r="S8018" s="97"/>
    </row>
    <row r="8019" spans="1:19" x14ac:dyDescent="0.25">
      <c r="A8019" s="89"/>
      <c r="B8019" s="90"/>
      <c r="C8019" s="90"/>
      <c r="D8019" s="91"/>
      <c r="E8019" s="92"/>
      <c r="F8019" s="92" t="s">
        <v>16486</v>
      </c>
      <c r="G8019" s="91"/>
      <c r="H8019" s="91"/>
      <c r="I8019" s="93">
        <v>1</v>
      </c>
      <c r="J8019" s="91"/>
      <c r="K8019" s="98"/>
      <c r="L8019" s="99"/>
      <c r="M8019" s="100"/>
      <c r="N8019" s="101"/>
      <c r="O8019" s="100"/>
      <c r="P8019" s="98"/>
      <c r="Q8019" s="91"/>
      <c r="R8019" s="91"/>
      <c r="S8019" s="91"/>
    </row>
    <row r="8020" spans="1:19" x14ac:dyDescent="0.25">
      <c r="A8020" s="89" t="s">
        <v>16487</v>
      </c>
      <c r="B8020" s="89" t="s">
        <v>15427</v>
      </c>
      <c r="C8020" s="89"/>
      <c r="D8020" s="89" t="s">
        <v>16488</v>
      </c>
      <c r="E8020" s="94" t="s">
        <v>570</v>
      </c>
      <c r="F8020" s="95" t="s">
        <v>571</v>
      </c>
      <c r="G8020" s="89" t="s">
        <v>51</v>
      </c>
      <c r="H8020" s="89" t="s">
        <v>10536</v>
      </c>
      <c r="I8020" s="96">
        <v>1</v>
      </c>
      <c r="J8020" s="97">
        <v>4090</v>
      </c>
      <c r="K8020" s="98">
        <f t="shared" ref="K8020:K8027" si="4190">J8020/H8020</f>
        <v>157307.69</v>
      </c>
      <c r="L8020" s="99">
        <f t="shared" ref="L8020:L8027" si="4191">$L$8</f>
        <v>1.0815399999999999</v>
      </c>
      <c r="M8020" s="100">
        <f t="shared" ref="M8020:M8027" si="4192">$M$8</f>
        <v>1.0590999999999999</v>
      </c>
      <c r="N8020" s="101">
        <f t="shared" ref="N8020:N8027" si="4193">$N$8</f>
        <v>0.97811300000000001</v>
      </c>
      <c r="O8020" s="100">
        <f t="shared" ref="O8020:O8027" si="4194">$O$8</f>
        <v>1</v>
      </c>
      <c r="P8020" s="98">
        <f t="shared" ref="P8020:P8027" si="4195">K8020*L8020*M8020*N8020*O8020</f>
        <v>176245.7</v>
      </c>
      <c r="Q8020" s="97">
        <f t="shared" ref="Q8020:Q8027" si="4196">H8020*P8020</f>
        <v>4582.3900000000003</v>
      </c>
      <c r="R8020" s="97"/>
      <c r="S8020" s="97"/>
    </row>
    <row r="8021" spans="1:19" x14ac:dyDescent="0.25">
      <c r="A8021" s="89" t="s">
        <v>16489</v>
      </c>
      <c r="B8021" s="89" t="s">
        <v>15427</v>
      </c>
      <c r="C8021" s="89"/>
      <c r="D8021" s="89" t="s">
        <v>16490</v>
      </c>
      <c r="E8021" s="94" t="s">
        <v>574</v>
      </c>
      <c r="F8021" s="95" t="s">
        <v>575</v>
      </c>
      <c r="G8021" s="89" t="s">
        <v>81</v>
      </c>
      <c r="H8021" s="89" t="s">
        <v>16491</v>
      </c>
      <c r="I8021" s="96">
        <v>1</v>
      </c>
      <c r="J8021" s="97">
        <v>12483</v>
      </c>
      <c r="K8021" s="98">
        <f t="shared" si="4190"/>
        <v>4710.57</v>
      </c>
      <c r="L8021" s="99">
        <f t="shared" si="4191"/>
        <v>1.0815399999999999</v>
      </c>
      <c r="M8021" s="100">
        <f t="shared" si="4192"/>
        <v>1.0590999999999999</v>
      </c>
      <c r="N8021" s="101">
        <f t="shared" si="4193"/>
        <v>0.97811300000000001</v>
      </c>
      <c r="O8021" s="100">
        <f t="shared" si="4194"/>
        <v>1</v>
      </c>
      <c r="P8021" s="98">
        <f t="shared" si="4195"/>
        <v>5277.67</v>
      </c>
      <c r="Q8021" s="97">
        <f t="shared" si="4196"/>
        <v>13985.83</v>
      </c>
      <c r="R8021" s="97"/>
      <c r="S8021" s="97"/>
    </row>
    <row r="8022" spans="1:19" ht="22.5" x14ac:dyDescent="0.25">
      <c r="A8022" s="89" t="s">
        <v>16492</v>
      </c>
      <c r="B8022" s="89" t="s">
        <v>15427</v>
      </c>
      <c r="C8022" s="89"/>
      <c r="D8022" s="89" t="s">
        <v>16493</v>
      </c>
      <c r="E8022" s="94" t="s">
        <v>15482</v>
      </c>
      <c r="F8022" s="95" t="s">
        <v>15483</v>
      </c>
      <c r="G8022" s="89" t="s">
        <v>51</v>
      </c>
      <c r="H8022" s="89" t="s">
        <v>16494</v>
      </c>
      <c r="I8022" s="96">
        <v>1</v>
      </c>
      <c r="J8022" s="97">
        <v>368654</v>
      </c>
      <c r="K8022" s="98">
        <f t="shared" si="4190"/>
        <v>991005.38</v>
      </c>
      <c r="L8022" s="99">
        <f t="shared" si="4191"/>
        <v>1.0815399999999999</v>
      </c>
      <c r="M8022" s="100">
        <f t="shared" si="4192"/>
        <v>1.0590999999999999</v>
      </c>
      <c r="N8022" s="101">
        <f t="shared" si="4193"/>
        <v>0.97811300000000001</v>
      </c>
      <c r="O8022" s="100">
        <f t="shared" si="4194"/>
        <v>1</v>
      </c>
      <c r="P8022" s="98">
        <f t="shared" si="4195"/>
        <v>1110310.8899999999</v>
      </c>
      <c r="Q8022" s="97">
        <f t="shared" si="4196"/>
        <v>413035.65</v>
      </c>
      <c r="R8022" s="97"/>
      <c r="S8022" s="97"/>
    </row>
    <row r="8023" spans="1:19" x14ac:dyDescent="0.25">
      <c r="A8023" s="89" t="s">
        <v>16495</v>
      </c>
      <c r="B8023" s="89" t="s">
        <v>15427</v>
      </c>
      <c r="C8023" s="89"/>
      <c r="D8023" s="89" t="s">
        <v>16496</v>
      </c>
      <c r="E8023" s="94" t="s">
        <v>586</v>
      </c>
      <c r="F8023" s="95" t="s">
        <v>587</v>
      </c>
      <c r="G8023" s="89" t="s">
        <v>81</v>
      </c>
      <c r="H8023" s="89" t="s">
        <v>16497</v>
      </c>
      <c r="I8023" s="96">
        <v>1</v>
      </c>
      <c r="J8023" s="97">
        <v>239921</v>
      </c>
      <c r="K8023" s="98">
        <f t="shared" si="4190"/>
        <v>6353.84</v>
      </c>
      <c r="L8023" s="99">
        <f t="shared" si="4191"/>
        <v>1.0815399999999999</v>
      </c>
      <c r="M8023" s="100">
        <f t="shared" si="4192"/>
        <v>1.0590999999999999</v>
      </c>
      <c r="N8023" s="101">
        <f t="shared" si="4193"/>
        <v>0.97811300000000001</v>
      </c>
      <c r="O8023" s="100">
        <f t="shared" si="4194"/>
        <v>1</v>
      </c>
      <c r="P8023" s="98">
        <f t="shared" si="4195"/>
        <v>7118.77</v>
      </c>
      <c r="Q8023" s="97">
        <f t="shared" si="4196"/>
        <v>268804.76</v>
      </c>
      <c r="R8023" s="97"/>
      <c r="S8023" s="97"/>
    </row>
    <row r="8024" spans="1:19" ht="22.5" x14ac:dyDescent="0.25">
      <c r="A8024" s="89" t="s">
        <v>16498</v>
      </c>
      <c r="B8024" s="89" t="s">
        <v>15427</v>
      </c>
      <c r="C8024" s="89"/>
      <c r="D8024" s="89" t="s">
        <v>3016</v>
      </c>
      <c r="E8024" s="94" t="s">
        <v>734</v>
      </c>
      <c r="F8024" s="95" t="s">
        <v>735</v>
      </c>
      <c r="G8024" s="89" t="s">
        <v>502</v>
      </c>
      <c r="H8024" s="89" t="s">
        <v>16499</v>
      </c>
      <c r="I8024" s="96">
        <v>1</v>
      </c>
      <c r="J8024" s="97">
        <v>93401</v>
      </c>
      <c r="K8024" s="98">
        <f t="shared" si="4190"/>
        <v>41040.949999999997</v>
      </c>
      <c r="L8024" s="99">
        <f t="shared" si="4191"/>
        <v>1.0815399999999999</v>
      </c>
      <c r="M8024" s="100">
        <f t="shared" si="4192"/>
        <v>1.0590999999999999</v>
      </c>
      <c r="N8024" s="101">
        <f t="shared" si="4193"/>
        <v>0.97811300000000001</v>
      </c>
      <c r="O8024" s="100">
        <f t="shared" si="4194"/>
        <v>1</v>
      </c>
      <c r="P8024" s="98">
        <f t="shared" si="4195"/>
        <v>45981.8</v>
      </c>
      <c r="Q8024" s="97">
        <f t="shared" si="4196"/>
        <v>104645.38</v>
      </c>
      <c r="R8024" s="97"/>
      <c r="S8024" s="97"/>
    </row>
    <row r="8025" spans="1:19" ht="22.5" x14ac:dyDescent="0.25">
      <c r="A8025" s="89" t="s">
        <v>16500</v>
      </c>
      <c r="B8025" s="89" t="s">
        <v>15427</v>
      </c>
      <c r="C8025" s="89"/>
      <c r="D8025" s="89" t="s">
        <v>16501</v>
      </c>
      <c r="E8025" s="94" t="s">
        <v>734</v>
      </c>
      <c r="F8025" s="95" t="s">
        <v>4010</v>
      </c>
      <c r="G8025" s="89" t="s">
        <v>502</v>
      </c>
      <c r="H8025" s="89" t="s">
        <v>16502</v>
      </c>
      <c r="I8025" s="96">
        <v>1</v>
      </c>
      <c r="J8025" s="97">
        <v>109522</v>
      </c>
      <c r="K8025" s="98">
        <f t="shared" si="4190"/>
        <v>41041</v>
      </c>
      <c r="L8025" s="99">
        <f t="shared" si="4191"/>
        <v>1.0815399999999999</v>
      </c>
      <c r="M8025" s="100">
        <f t="shared" si="4192"/>
        <v>1.0590999999999999</v>
      </c>
      <c r="N8025" s="101">
        <f t="shared" si="4193"/>
        <v>0.97811300000000001</v>
      </c>
      <c r="O8025" s="100">
        <f t="shared" si="4194"/>
        <v>1</v>
      </c>
      <c r="P8025" s="98">
        <f t="shared" si="4195"/>
        <v>45981.86</v>
      </c>
      <c r="Q8025" s="97">
        <f t="shared" si="4196"/>
        <v>122707.19</v>
      </c>
      <c r="R8025" s="97"/>
      <c r="S8025" s="97"/>
    </row>
    <row r="8026" spans="1:19" x14ac:dyDescent="0.25">
      <c r="A8026" s="89" t="s">
        <v>16503</v>
      </c>
      <c r="B8026" s="89" t="s">
        <v>15427</v>
      </c>
      <c r="C8026" s="89"/>
      <c r="D8026" s="89" t="s">
        <v>16504</v>
      </c>
      <c r="E8026" s="94" t="s">
        <v>781</v>
      </c>
      <c r="F8026" s="95" t="s">
        <v>5166</v>
      </c>
      <c r="G8026" s="89" t="s">
        <v>502</v>
      </c>
      <c r="H8026" s="89" t="s">
        <v>16505</v>
      </c>
      <c r="I8026" s="96">
        <v>1</v>
      </c>
      <c r="J8026" s="97">
        <v>3273</v>
      </c>
      <c r="K8026" s="98">
        <f t="shared" si="4190"/>
        <v>44253.65</v>
      </c>
      <c r="L8026" s="99">
        <f t="shared" si="4191"/>
        <v>1.0815399999999999</v>
      </c>
      <c r="M8026" s="100">
        <f t="shared" si="4192"/>
        <v>1.0590999999999999</v>
      </c>
      <c r="N8026" s="101">
        <f t="shared" si="4193"/>
        <v>0.97811300000000001</v>
      </c>
      <c r="O8026" s="100">
        <f t="shared" si="4194"/>
        <v>1</v>
      </c>
      <c r="P8026" s="98">
        <f t="shared" si="4195"/>
        <v>49581.27</v>
      </c>
      <c r="Q8026" s="97">
        <f t="shared" si="4196"/>
        <v>3667.03</v>
      </c>
      <c r="R8026" s="97"/>
      <c r="S8026" s="97"/>
    </row>
    <row r="8027" spans="1:19" ht="22.5" x14ac:dyDescent="0.25">
      <c r="A8027" s="89" t="s">
        <v>16506</v>
      </c>
      <c r="B8027" s="89" t="s">
        <v>15427</v>
      </c>
      <c r="C8027" s="89"/>
      <c r="D8027" s="89" t="s">
        <v>16507</v>
      </c>
      <c r="E8027" s="94" t="s">
        <v>742</v>
      </c>
      <c r="F8027" s="95" t="s">
        <v>15460</v>
      </c>
      <c r="G8027" s="89" t="s">
        <v>502</v>
      </c>
      <c r="H8027" s="89" t="s">
        <v>16508</v>
      </c>
      <c r="I8027" s="96">
        <v>1</v>
      </c>
      <c r="J8027" s="97">
        <v>4913</v>
      </c>
      <c r="K8027" s="98">
        <f t="shared" si="4190"/>
        <v>41102.65</v>
      </c>
      <c r="L8027" s="99">
        <f t="shared" si="4191"/>
        <v>1.0815399999999999</v>
      </c>
      <c r="M8027" s="100">
        <f t="shared" si="4192"/>
        <v>1.0590999999999999</v>
      </c>
      <c r="N8027" s="101">
        <f t="shared" si="4193"/>
        <v>0.97811300000000001</v>
      </c>
      <c r="O8027" s="100">
        <f t="shared" si="4194"/>
        <v>1</v>
      </c>
      <c r="P8027" s="98">
        <f t="shared" si="4195"/>
        <v>46050.93</v>
      </c>
      <c r="Q8027" s="97">
        <f t="shared" si="4196"/>
        <v>5504.47</v>
      </c>
      <c r="R8027" s="97"/>
      <c r="S8027" s="97"/>
    </row>
    <row r="8028" spans="1:19" x14ac:dyDescent="0.25">
      <c r="A8028" s="89"/>
      <c r="B8028" s="90"/>
      <c r="C8028" s="90"/>
      <c r="D8028" s="91"/>
      <c r="E8028" s="92"/>
      <c r="F8028" s="92" t="s">
        <v>16265</v>
      </c>
      <c r="G8028" s="91"/>
      <c r="H8028" s="91"/>
      <c r="I8028" s="93">
        <v>1</v>
      </c>
      <c r="J8028" s="91"/>
      <c r="K8028" s="98"/>
      <c r="L8028" s="99"/>
      <c r="M8028" s="100"/>
      <c r="N8028" s="101"/>
      <c r="O8028" s="100"/>
      <c r="P8028" s="98"/>
      <c r="Q8028" s="91"/>
      <c r="R8028" s="91"/>
      <c r="S8028" s="91"/>
    </row>
    <row r="8029" spans="1:19" x14ac:dyDescent="0.25">
      <c r="A8029" s="89" t="s">
        <v>16509</v>
      </c>
      <c r="B8029" s="89" t="s">
        <v>15427</v>
      </c>
      <c r="C8029" s="89"/>
      <c r="D8029" s="89" t="s">
        <v>16510</v>
      </c>
      <c r="E8029" s="94" t="s">
        <v>6576</v>
      </c>
      <c r="F8029" s="95" t="s">
        <v>6577</v>
      </c>
      <c r="G8029" s="89" t="s">
        <v>110</v>
      </c>
      <c r="H8029" s="89" t="s">
        <v>9706</v>
      </c>
      <c r="I8029" s="96">
        <v>1</v>
      </c>
      <c r="J8029" s="97">
        <v>34521</v>
      </c>
      <c r="K8029" s="98">
        <f>J8029/H8029</f>
        <v>65754.289999999994</v>
      </c>
      <c r="L8029" s="99">
        <f>$L$8</f>
        <v>1.0815399999999999</v>
      </c>
      <c r="M8029" s="100">
        <f>$M$8</f>
        <v>1.0590999999999999</v>
      </c>
      <c r="N8029" s="101">
        <f>$N$8</f>
        <v>0.97811300000000001</v>
      </c>
      <c r="O8029" s="100">
        <f>$O$8</f>
        <v>1</v>
      </c>
      <c r="P8029" s="98">
        <f>K8029*L8029*M8029*N8029*O8029</f>
        <v>73670.34</v>
      </c>
      <c r="Q8029" s="97">
        <f>H8029*P8029</f>
        <v>38676.93</v>
      </c>
      <c r="R8029" s="97"/>
      <c r="S8029" s="97"/>
    </row>
    <row r="8030" spans="1:19" ht="22.5" x14ac:dyDescent="0.25">
      <c r="A8030" s="89" t="s">
        <v>16511</v>
      </c>
      <c r="B8030" s="89" t="s">
        <v>15427</v>
      </c>
      <c r="C8030" s="89"/>
      <c r="D8030" s="89" t="s">
        <v>16512</v>
      </c>
      <c r="E8030" s="94" t="s">
        <v>15466</v>
      </c>
      <c r="F8030" s="95" t="s">
        <v>15467</v>
      </c>
      <c r="G8030" s="89" t="s">
        <v>110</v>
      </c>
      <c r="H8030" s="89" t="s">
        <v>9706</v>
      </c>
      <c r="I8030" s="96">
        <v>1</v>
      </c>
      <c r="J8030" s="97">
        <v>4354</v>
      </c>
      <c r="K8030" s="98">
        <f>J8030/H8030</f>
        <v>8293.33</v>
      </c>
      <c r="L8030" s="99">
        <f>$L$8</f>
        <v>1.0815399999999999</v>
      </c>
      <c r="M8030" s="100">
        <f>$M$8</f>
        <v>1.0590999999999999</v>
      </c>
      <c r="N8030" s="101">
        <f>$N$8</f>
        <v>0.97811300000000001</v>
      </c>
      <c r="O8030" s="100">
        <f>$O$8</f>
        <v>1</v>
      </c>
      <c r="P8030" s="98">
        <f>K8030*L8030*M8030*N8030*O8030</f>
        <v>9291.75</v>
      </c>
      <c r="Q8030" s="97">
        <f>H8030*P8030</f>
        <v>4878.17</v>
      </c>
      <c r="R8030" s="97"/>
      <c r="S8030" s="97"/>
    </row>
    <row r="8031" spans="1:19" x14ac:dyDescent="0.25">
      <c r="A8031" s="89" t="s">
        <v>16513</v>
      </c>
      <c r="B8031" s="89" t="s">
        <v>15427</v>
      </c>
      <c r="C8031" s="89"/>
      <c r="D8031" s="89" t="s">
        <v>16514</v>
      </c>
      <c r="E8031" s="94" t="s">
        <v>15469</v>
      </c>
      <c r="F8031" s="95" t="s">
        <v>15470</v>
      </c>
      <c r="G8031" s="89" t="s">
        <v>518</v>
      </c>
      <c r="H8031" s="89" t="s">
        <v>16515</v>
      </c>
      <c r="I8031" s="96">
        <v>1</v>
      </c>
      <c r="J8031" s="97">
        <v>2630</v>
      </c>
      <c r="K8031" s="98">
        <f>J8031/H8031</f>
        <v>131.83000000000001</v>
      </c>
      <c r="L8031" s="99">
        <f>$L$8</f>
        <v>1.0815399999999999</v>
      </c>
      <c r="M8031" s="100">
        <f>$M$8</f>
        <v>1.0590999999999999</v>
      </c>
      <c r="N8031" s="101">
        <f>$N$8</f>
        <v>0.97811300000000001</v>
      </c>
      <c r="O8031" s="100">
        <f>$O$8</f>
        <v>1</v>
      </c>
      <c r="P8031" s="98">
        <f>K8031*L8031*M8031*N8031*O8031</f>
        <v>147.69999999999999</v>
      </c>
      <c r="Q8031" s="97">
        <f>H8031*P8031</f>
        <v>2946.62</v>
      </c>
      <c r="R8031" s="97"/>
      <c r="S8031" s="97"/>
    </row>
    <row r="8032" spans="1:19" x14ac:dyDescent="0.25">
      <c r="A8032" s="89" t="s">
        <v>16516</v>
      </c>
      <c r="B8032" s="89" t="s">
        <v>15427</v>
      </c>
      <c r="C8032" s="89"/>
      <c r="D8032" s="89" t="s">
        <v>192</v>
      </c>
      <c r="E8032" s="94" t="s">
        <v>8294</v>
      </c>
      <c r="F8032" s="95" t="s">
        <v>8295</v>
      </c>
      <c r="G8032" s="89" t="s">
        <v>518</v>
      </c>
      <c r="H8032" s="89" t="s">
        <v>16517</v>
      </c>
      <c r="I8032" s="96">
        <v>1</v>
      </c>
      <c r="J8032" s="97">
        <v>1182</v>
      </c>
      <c r="K8032" s="98">
        <f>J8032/H8032</f>
        <v>173.31</v>
      </c>
      <c r="L8032" s="99">
        <f>$L$8</f>
        <v>1.0815399999999999</v>
      </c>
      <c r="M8032" s="100">
        <f>$M$8</f>
        <v>1.0590999999999999</v>
      </c>
      <c r="N8032" s="101">
        <f>$N$8</f>
        <v>0.97811300000000001</v>
      </c>
      <c r="O8032" s="100">
        <f>$O$8</f>
        <v>1</v>
      </c>
      <c r="P8032" s="98">
        <f>K8032*L8032*M8032*N8032*O8032</f>
        <v>194.17</v>
      </c>
      <c r="Q8032" s="97">
        <f>H8032*P8032</f>
        <v>1324.24</v>
      </c>
      <c r="R8032" s="97"/>
      <c r="S8032" s="97"/>
    </row>
    <row r="8033" spans="1:19" ht="22.5" x14ac:dyDescent="0.25">
      <c r="A8033" s="89" t="s">
        <v>16518</v>
      </c>
      <c r="B8033" s="89" t="s">
        <v>15427</v>
      </c>
      <c r="C8033" s="89"/>
      <c r="D8033" s="89" t="s">
        <v>16519</v>
      </c>
      <c r="E8033" s="94" t="s">
        <v>15350</v>
      </c>
      <c r="F8033" s="95" t="s">
        <v>15351</v>
      </c>
      <c r="G8033" s="89" t="s">
        <v>110</v>
      </c>
      <c r="H8033" s="89" t="s">
        <v>16520</v>
      </c>
      <c r="I8033" s="96">
        <v>1</v>
      </c>
      <c r="J8033" s="97">
        <v>14693</v>
      </c>
      <c r="K8033" s="98">
        <f>J8033/H8033</f>
        <v>136679.07</v>
      </c>
      <c r="L8033" s="99">
        <f>$L$8</f>
        <v>1.0815399999999999</v>
      </c>
      <c r="M8033" s="100">
        <f>$M$8</f>
        <v>1.0590999999999999</v>
      </c>
      <c r="N8033" s="101">
        <f>$N$8</f>
        <v>0.97811300000000001</v>
      </c>
      <c r="O8033" s="100">
        <f>$O$8</f>
        <v>1</v>
      </c>
      <c r="P8033" s="98">
        <f>K8033*L8033*M8033*N8033*O8033</f>
        <v>153133.64000000001</v>
      </c>
      <c r="Q8033" s="97">
        <f>H8033*P8033</f>
        <v>16461.87</v>
      </c>
      <c r="R8033" s="97"/>
      <c r="S8033" s="97"/>
    </row>
    <row r="8034" spans="1:19" x14ac:dyDescent="0.25">
      <c r="A8034" s="89"/>
      <c r="B8034" s="90"/>
      <c r="C8034" s="90"/>
      <c r="D8034" s="91"/>
      <c r="E8034" s="92"/>
      <c r="F8034" s="92" t="s">
        <v>16521</v>
      </c>
      <c r="G8034" s="91"/>
      <c r="H8034" s="91"/>
      <c r="I8034" s="93">
        <v>1</v>
      </c>
      <c r="J8034" s="91"/>
      <c r="K8034" s="98"/>
      <c r="L8034" s="99"/>
      <c r="M8034" s="100"/>
      <c r="N8034" s="101"/>
      <c r="O8034" s="100"/>
      <c r="P8034" s="98"/>
      <c r="Q8034" s="91"/>
      <c r="R8034" s="91"/>
      <c r="S8034" s="91"/>
    </row>
    <row r="8035" spans="1:19" x14ac:dyDescent="0.25">
      <c r="A8035" s="89" t="s">
        <v>16522</v>
      </c>
      <c r="B8035" s="89" t="s">
        <v>15427</v>
      </c>
      <c r="C8035" s="89"/>
      <c r="D8035" s="89" t="s">
        <v>16523</v>
      </c>
      <c r="E8035" s="94" t="s">
        <v>570</v>
      </c>
      <c r="F8035" s="95" t="s">
        <v>571</v>
      </c>
      <c r="G8035" s="89" t="s">
        <v>51</v>
      </c>
      <c r="H8035" s="89" t="s">
        <v>12455</v>
      </c>
      <c r="I8035" s="96">
        <v>1</v>
      </c>
      <c r="J8035" s="97">
        <v>1415</v>
      </c>
      <c r="K8035" s="98">
        <f t="shared" ref="K8035:K8042" si="4197">J8035/H8035</f>
        <v>157222.22</v>
      </c>
      <c r="L8035" s="99">
        <f t="shared" ref="L8035:L8042" si="4198">$L$8</f>
        <v>1.0815399999999999</v>
      </c>
      <c r="M8035" s="100">
        <f t="shared" ref="M8035:M8042" si="4199">$M$8</f>
        <v>1.0590999999999999</v>
      </c>
      <c r="N8035" s="101">
        <f t="shared" ref="N8035:N8042" si="4200">$N$8</f>
        <v>0.97811300000000001</v>
      </c>
      <c r="O8035" s="100">
        <f t="shared" ref="O8035:O8042" si="4201">$O$8</f>
        <v>1</v>
      </c>
      <c r="P8035" s="98">
        <f t="shared" ref="P8035:P8042" si="4202">K8035*L8035*M8035*N8035*O8035</f>
        <v>176149.94</v>
      </c>
      <c r="Q8035" s="97">
        <f t="shared" ref="Q8035:Q8042" si="4203">H8035*P8035</f>
        <v>1585.35</v>
      </c>
      <c r="R8035" s="97"/>
      <c r="S8035" s="97"/>
    </row>
    <row r="8036" spans="1:19" x14ac:dyDescent="0.25">
      <c r="A8036" s="89" t="s">
        <v>16524</v>
      </c>
      <c r="B8036" s="89" t="s">
        <v>15427</v>
      </c>
      <c r="C8036" s="89"/>
      <c r="D8036" s="89" t="s">
        <v>16525</v>
      </c>
      <c r="E8036" s="94" t="s">
        <v>574</v>
      </c>
      <c r="F8036" s="95" t="s">
        <v>575</v>
      </c>
      <c r="G8036" s="89" t="s">
        <v>81</v>
      </c>
      <c r="H8036" s="89" t="s">
        <v>2687</v>
      </c>
      <c r="I8036" s="96">
        <v>1</v>
      </c>
      <c r="J8036" s="97">
        <v>4334</v>
      </c>
      <c r="K8036" s="98">
        <f t="shared" si="4197"/>
        <v>4710.87</v>
      </c>
      <c r="L8036" s="99">
        <f t="shared" si="4198"/>
        <v>1.0815399999999999</v>
      </c>
      <c r="M8036" s="100">
        <f t="shared" si="4199"/>
        <v>1.0590999999999999</v>
      </c>
      <c r="N8036" s="101">
        <f t="shared" si="4200"/>
        <v>0.97811300000000001</v>
      </c>
      <c r="O8036" s="100">
        <f t="shared" si="4201"/>
        <v>1</v>
      </c>
      <c r="P8036" s="98">
        <f t="shared" si="4202"/>
        <v>5278</v>
      </c>
      <c r="Q8036" s="97">
        <f t="shared" si="4203"/>
        <v>4855.76</v>
      </c>
      <c r="R8036" s="97"/>
      <c r="S8036" s="97"/>
    </row>
    <row r="8037" spans="1:19" ht="22.5" x14ac:dyDescent="0.25">
      <c r="A8037" s="89" t="s">
        <v>16526</v>
      </c>
      <c r="B8037" s="89" t="s">
        <v>15427</v>
      </c>
      <c r="C8037" s="89"/>
      <c r="D8037" s="89" t="s">
        <v>16527</v>
      </c>
      <c r="E8037" s="94" t="s">
        <v>762</v>
      </c>
      <c r="F8037" s="95" t="s">
        <v>763</v>
      </c>
      <c r="G8037" s="89" t="s">
        <v>51</v>
      </c>
      <c r="H8037" s="89" t="s">
        <v>3319</v>
      </c>
      <c r="I8037" s="96">
        <v>1</v>
      </c>
      <c r="J8037" s="97">
        <v>121153</v>
      </c>
      <c r="K8037" s="98">
        <f t="shared" si="4197"/>
        <v>946507.81</v>
      </c>
      <c r="L8037" s="99">
        <f t="shared" si="4198"/>
        <v>1.0815399999999999</v>
      </c>
      <c r="M8037" s="100">
        <f t="shared" si="4199"/>
        <v>1.0590999999999999</v>
      </c>
      <c r="N8037" s="101">
        <f t="shared" si="4200"/>
        <v>0.97811300000000001</v>
      </c>
      <c r="O8037" s="100">
        <f t="shared" si="4201"/>
        <v>1</v>
      </c>
      <c r="P8037" s="98">
        <f t="shared" si="4202"/>
        <v>1060456.33</v>
      </c>
      <c r="Q8037" s="97">
        <f t="shared" si="4203"/>
        <v>135738.41</v>
      </c>
      <c r="R8037" s="97"/>
      <c r="S8037" s="97"/>
    </row>
    <row r="8038" spans="1:19" x14ac:dyDescent="0.25">
      <c r="A8038" s="89" t="s">
        <v>16528</v>
      </c>
      <c r="B8038" s="89" t="s">
        <v>15427</v>
      </c>
      <c r="C8038" s="89"/>
      <c r="D8038" s="89" t="s">
        <v>16529</v>
      </c>
      <c r="E8038" s="94" t="s">
        <v>586</v>
      </c>
      <c r="F8038" s="95" t="s">
        <v>587</v>
      </c>
      <c r="G8038" s="89" t="s">
        <v>81</v>
      </c>
      <c r="H8038" s="89" t="s">
        <v>16530</v>
      </c>
      <c r="I8038" s="96">
        <v>1</v>
      </c>
      <c r="J8038" s="97">
        <v>82536</v>
      </c>
      <c r="K8038" s="98">
        <f t="shared" si="4197"/>
        <v>6353.81</v>
      </c>
      <c r="L8038" s="99">
        <f t="shared" si="4198"/>
        <v>1.0815399999999999</v>
      </c>
      <c r="M8038" s="100">
        <f t="shared" si="4199"/>
        <v>1.0590999999999999</v>
      </c>
      <c r="N8038" s="101">
        <f t="shared" si="4200"/>
        <v>0.97811300000000001</v>
      </c>
      <c r="O8038" s="100">
        <f t="shared" si="4201"/>
        <v>1</v>
      </c>
      <c r="P8038" s="98">
        <f t="shared" si="4202"/>
        <v>7118.73</v>
      </c>
      <c r="Q8038" s="97">
        <f t="shared" si="4203"/>
        <v>92472.3</v>
      </c>
      <c r="R8038" s="97"/>
      <c r="S8038" s="97"/>
    </row>
    <row r="8039" spans="1:19" ht="22.5" x14ac:dyDescent="0.25">
      <c r="A8039" s="89" t="s">
        <v>16531</v>
      </c>
      <c r="B8039" s="89" t="s">
        <v>15427</v>
      </c>
      <c r="C8039" s="89"/>
      <c r="D8039" s="89" t="s">
        <v>16532</v>
      </c>
      <c r="E8039" s="94" t="s">
        <v>742</v>
      </c>
      <c r="F8039" s="95" t="s">
        <v>743</v>
      </c>
      <c r="G8039" s="89" t="s">
        <v>502</v>
      </c>
      <c r="H8039" s="89" t="s">
        <v>16533</v>
      </c>
      <c r="I8039" s="96">
        <v>1</v>
      </c>
      <c r="J8039" s="97">
        <v>21739</v>
      </c>
      <c r="K8039" s="98">
        <f t="shared" si="4197"/>
        <v>41098.400000000001</v>
      </c>
      <c r="L8039" s="99">
        <f t="shared" si="4198"/>
        <v>1.0815399999999999</v>
      </c>
      <c r="M8039" s="100">
        <f t="shared" si="4199"/>
        <v>1.0590999999999999</v>
      </c>
      <c r="N8039" s="101">
        <f t="shared" si="4200"/>
        <v>0.97811300000000001</v>
      </c>
      <c r="O8039" s="100">
        <f t="shared" si="4201"/>
        <v>1</v>
      </c>
      <c r="P8039" s="98">
        <f t="shared" si="4202"/>
        <v>46046.17</v>
      </c>
      <c r="Q8039" s="97">
        <f t="shared" si="4203"/>
        <v>24356.12</v>
      </c>
      <c r="R8039" s="97"/>
      <c r="S8039" s="97"/>
    </row>
    <row r="8040" spans="1:19" ht="22.5" x14ac:dyDescent="0.25">
      <c r="A8040" s="89" t="s">
        <v>16534</v>
      </c>
      <c r="B8040" s="89" t="s">
        <v>15427</v>
      </c>
      <c r="C8040" s="89"/>
      <c r="D8040" s="89" t="s">
        <v>16535</v>
      </c>
      <c r="E8040" s="94" t="s">
        <v>734</v>
      </c>
      <c r="F8040" s="95" t="s">
        <v>735</v>
      </c>
      <c r="G8040" s="89" t="s">
        <v>502</v>
      </c>
      <c r="H8040" s="89" t="s">
        <v>16536</v>
      </c>
      <c r="I8040" s="96">
        <v>1</v>
      </c>
      <c r="J8040" s="97">
        <v>31521</v>
      </c>
      <c r="K8040" s="98">
        <f t="shared" si="4197"/>
        <v>41041.370000000003</v>
      </c>
      <c r="L8040" s="99">
        <f t="shared" si="4198"/>
        <v>1.0815399999999999</v>
      </c>
      <c r="M8040" s="100">
        <f t="shared" si="4199"/>
        <v>1.0590999999999999</v>
      </c>
      <c r="N8040" s="101">
        <f t="shared" si="4200"/>
        <v>0.97811300000000001</v>
      </c>
      <c r="O8040" s="100">
        <f t="shared" si="4201"/>
        <v>1</v>
      </c>
      <c r="P8040" s="98">
        <f t="shared" si="4202"/>
        <v>45982.27</v>
      </c>
      <c r="Q8040" s="97">
        <f t="shared" si="4203"/>
        <v>35315.760000000002</v>
      </c>
      <c r="R8040" s="97"/>
      <c r="S8040" s="97"/>
    </row>
    <row r="8041" spans="1:19" x14ac:dyDescent="0.25">
      <c r="A8041" s="89" t="s">
        <v>16537</v>
      </c>
      <c r="B8041" s="89" t="s">
        <v>15427</v>
      </c>
      <c r="C8041" s="89"/>
      <c r="D8041" s="89" t="s">
        <v>16538</v>
      </c>
      <c r="E8041" s="94" t="s">
        <v>781</v>
      </c>
      <c r="F8041" s="95" t="s">
        <v>5166</v>
      </c>
      <c r="G8041" s="89" t="s">
        <v>502</v>
      </c>
      <c r="H8041" s="89" t="s">
        <v>16539</v>
      </c>
      <c r="I8041" s="96">
        <v>1</v>
      </c>
      <c r="J8041" s="97">
        <v>1051</v>
      </c>
      <c r="K8041" s="98">
        <f t="shared" si="4197"/>
        <v>44252.63</v>
      </c>
      <c r="L8041" s="99">
        <f t="shared" si="4198"/>
        <v>1.0815399999999999</v>
      </c>
      <c r="M8041" s="100">
        <f t="shared" si="4199"/>
        <v>1.0590999999999999</v>
      </c>
      <c r="N8041" s="101">
        <f t="shared" si="4200"/>
        <v>0.97811300000000001</v>
      </c>
      <c r="O8041" s="100">
        <f t="shared" si="4201"/>
        <v>1</v>
      </c>
      <c r="P8041" s="98">
        <f t="shared" si="4202"/>
        <v>49580.13</v>
      </c>
      <c r="Q8041" s="97">
        <f t="shared" si="4203"/>
        <v>1177.53</v>
      </c>
      <c r="R8041" s="97"/>
      <c r="S8041" s="97"/>
    </row>
    <row r="8042" spans="1:19" ht="22.5" x14ac:dyDescent="0.25">
      <c r="A8042" s="89" t="s">
        <v>16540</v>
      </c>
      <c r="B8042" s="89" t="s">
        <v>15427</v>
      </c>
      <c r="C8042" s="89"/>
      <c r="D8042" s="89" t="s">
        <v>16541</v>
      </c>
      <c r="E8042" s="94" t="s">
        <v>742</v>
      </c>
      <c r="F8042" s="95" t="s">
        <v>15460</v>
      </c>
      <c r="G8042" s="89" t="s">
        <v>502</v>
      </c>
      <c r="H8042" s="89" t="s">
        <v>16542</v>
      </c>
      <c r="I8042" s="96">
        <v>1</v>
      </c>
      <c r="J8042" s="97">
        <v>2108</v>
      </c>
      <c r="K8042" s="98">
        <f t="shared" si="4197"/>
        <v>41091.620000000003</v>
      </c>
      <c r="L8042" s="99">
        <f t="shared" si="4198"/>
        <v>1.0815399999999999</v>
      </c>
      <c r="M8042" s="100">
        <f t="shared" si="4199"/>
        <v>1.0590999999999999</v>
      </c>
      <c r="N8042" s="101">
        <f t="shared" si="4200"/>
        <v>0.97811300000000001</v>
      </c>
      <c r="O8042" s="100">
        <f t="shared" si="4201"/>
        <v>1</v>
      </c>
      <c r="P8042" s="98">
        <f t="shared" si="4202"/>
        <v>46038.57</v>
      </c>
      <c r="Q8042" s="97">
        <f t="shared" si="4203"/>
        <v>2361.7800000000002</v>
      </c>
      <c r="R8042" s="97"/>
      <c r="S8042" s="97"/>
    </row>
    <row r="8043" spans="1:19" x14ac:dyDescent="0.25">
      <c r="A8043" s="89"/>
      <c r="B8043" s="90"/>
      <c r="C8043" s="90"/>
      <c r="D8043" s="91"/>
      <c r="E8043" s="92"/>
      <c r="F8043" s="92" t="s">
        <v>16265</v>
      </c>
      <c r="G8043" s="91"/>
      <c r="H8043" s="91"/>
      <c r="I8043" s="93">
        <v>1</v>
      </c>
      <c r="J8043" s="91"/>
      <c r="K8043" s="98"/>
      <c r="L8043" s="99"/>
      <c r="M8043" s="100"/>
      <c r="N8043" s="101"/>
      <c r="O8043" s="100"/>
      <c r="P8043" s="98"/>
      <c r="Q8043" s="91"/>
      <c r="R8043" s="91"/>
      <c r="S8043" s="91"/>
    </row>
    <row r="8044" spans="1:19" x14ac:dyDescent="0.25">
      <c r="A8044" s="89" t="s">
        <v>16543</v>
      </c>
      <c r="B8044" s="89" t="s">
        <v>15427</v>
      </c>
      <c r="C8044" s="89"/>
      <c r="D8044" s="89" t="s">
        <v>16544</v>
      </c>
      <c r="E8044" s="94" t="s">
        <v>6576</v>
      </c>
      <c r="F8044" s="95" t="s">
        <v>6577</v>
      </c>
      <c r="G8044" s="89" t="s">
        <v>110</v>
      </c>
      <c r="H8044" s="89" t="s">
        <v>296</v>
      </c>
      <c r="I8044" s="96">
        <v>1</v>
      </c>
      <c r="J8044" s="97">
        <v>10520</v>
      </c>
      <c r="K8044" s="98">
        <f>J8044/H8044</f>
        <v>65750</v>
      </c>
      <c r="L8044" s="99">
        <f>$L$8</f>
        <v>1.0815399999999999</v>
      </c>
      <c r="M8044" s="100">
        <f>$M$8</f>
        <v>1.0590999999999999</v>
      </c>
      <c r="N8044" s="101">
        <f>$N$8</f>
        <v>0.97811300000000001</v>
      </c>
      <c r="O8044" s="100">
        <f>$O$8</f>
        <v>1</v>
      </c>
      <c r="P8044" s="98">
        <f>K8044*L8044*M8044*N8044*O8044</f>
        <v>73665.53</v>
      </c>
      <c r="Q8044" s="97">
        <f>H8044*P8044</f>
        <v>11786.48</v>
      </c>
      <c r="R8044" s="97"/>
      <c r="S8044" s="97"/>
    </row>
    <row r="8045" spans="1:19" ht="22.5" x14ac:dyDescent="0.25">
      <c r="A8045" s="89" t="s">
        <v>16545</v>
      </c>
      <c r="B8045" s="89" t="s">
        <v>15427</v>
      </c>
      <c r="C8045" s="89"/>
      <c r="D8045" s="89" t="s">
        <v>16546</v>
      </c>
      <c r="E8045" s="94" t="s">
        <v>15466</v>
      </c>
      <c r="F8045" s="95" t="s">
        <v>15467</v>
      </c>
      <c r="G8045" s="89" t="s">
        <v>110</v>
      </c>
      <c r="H8045" s="89" t="s">
        <v>296</v>
      </c>
      <c r="I8045" s="96">
        <v>1</v>
      </c>
      <c r="J8045" s="97">
        <v>1328</v>
      </c>
      <c r="K8045" s="98">
        <f>J8045/H8045</f>
        <v>8300</v>
      </c>
      <c r="L8045" s="99">
        <f>$L$8</f>
        <v>1.0815399999999999</v>
      </c>
      <c r="M8045" s="100">
        <f>$M$8</f>
        <v>1.0590999999999999</v>
      </c>
      <c r="N8045" s="101">
        <f>$N$8</f>
        <v>0.97811300000000001</v>
      </c>
      <c r="O8045" s="100">
        <f>$O$8</f>
        <v>1</v>
      </c>
      <c r="P8045" s="98">
        <f>K8045*L8045*M8045*N8045*O8045</f>
        <v>9299.2199999999993</v>
      </c>
      <c r="Q8045" s="97">
        <f>H8045*P8045</f>
        <v>1487.88</v>
      </c>
      <c r="R8045" s="97"/>
      <c r="S8045" s="97"/>
    </row>
    <row r="8046" spans="1:19" x14ac:dyDescent="0.25">
      <c r="A8046" s="89" t="s">
        <v>16547</v>
      </c>
      <c r="B8046" s="89" t="s">
        <v>15427</v>
      </c>
      <c r="C8046" s="89"/>
      <c r="D8046" s="89" t="s">
        <v>16548</v>
      </c>
      <c r="E8046" s="94" t="s">
        <v>15469</v>
      </c>
      <c r="F8046" s="95" t="s">
        <v>15470</v>
      </c>
      <c r="G8046" s="89" t="s">
        <v>518</v>
      </c>
      <c r="H8046" s="89" t="s">
        <v>13897</v>
      </c>
      <c r="I8046" s="96">
        <v>1</v>
      </c>
      <c r="J8046" s="97">
        <v>801</v>
      </c>
      <c r="K8046" s="98">
        <f>J8046/H8046</f>
        <v>131.74</v>
      </c>
      <c r="L8046" s="99">
        <f>$L$8</f>
        <v>1.0815399999999999</v>
      </c>
      <c r="M8046" s="100">
        <f>$M$8</f>
        <v>1.0590999999999999</v>
      </c>
      <c r="N8046" s="101">
        <f>$N$8</f>
        <v>0.97811300000000001</v>
      </c>
      <c r="O8046" s="100">
        <f>$O$8</f>
        <v>1</v>
      </c>
      <c r="P8046" s="98">
        <f>K8046*L8046*M8046*N8046*O8046</f>
        <v>147.6</v>
      </c>
      <c r="Q8046" s="97">
        <f>H8046*P8046</f>
        <v>897.41</v>
      </c>
      <c r="R8046" s="97"/>
      <c r="S8046" s="97"/>
    </row>
    <row r="8047" spans="1:19" x14ac:dyDescent="0.25">
      <c r="A8047" s="89" t="s">
        <v>16549</v>
      </c>
      <c r="B8047" s="89" t="s">
        <v>15427</v>
      </c>
      <c r="C8047" s="89"/>
      <c r="D8047" s="89" t="s">
        <v>16550</v>
      </c>
      <c r="E8047" s="94" t="s">
        <v>8294</v>
      </c>
      <c r="F8047" s="95" t="s">
        <v>8295</v>
      </c>
      <c r="G8047" s="89" t="s">
        <v>518</v>
      </c>
      <c r="H8047" s="89" t="s">
        <v>16134</v>
      </c>
      <c r="I8047" s="96">
        <v>1</v>
      </c>
      <c r="J8047" s="97">
        <v>360</v>
      </c>
      <c r="K8047" s="98">
        <f>J8047/H8047</f>
        <v>173.08</v>
      </c>
      <c r="L8047" s="99">
        <f>$L$8</f>
        <v>1.0815399999999999</v>
      </c>
      <c r="M8047" s="100">
        <f>$M$8</f>
        <v>1.0590999999999999</v>
      </c>
      <c r="N8047" s="101">
        <f>$N$8</f>
        <v>0.97811300000000001</v>
      </c>
      <c r="O8047" s="100">
        <f>$O$8</f>
        <v>1</v>
      </c>
      <c r="P8047" s="98">
        <f>K8047*L8047*M8047*N8047*O8047</f>
        <v>193.92</v>
      </c>
      <c r="Q8047" s="97">
        <f>H8047*P8047</f>
        <v>403.35</v>
      </c>
      <c r="R8047" s="97"/>
      <c r="S8047" s="97"/>
    </row>
    <row r="8048" spans="1:19" ht="22.5" x14ac:dyDescent="0.25">
      <c r="A8048" s="89" t="s">
        <v>16551</v>
      </c>
      <c r="B8048" s="89" t="s">
        <v>15427</v>
      </c>
      <c r="C8048" s="89"/>
      <c r="D8048" s="89" t="s">
        <v>16552</v>
      </c>
      <c r="E8048" s="94" t="s">
        <v>15350</v>
      </c>
      <c r="F8048" s="95" t="s">
        <v>15351</v>
      </c>
      <c r="G8048" s="89" t="s">
        <v>110</v>
      </c>
      <c r="H8048" s="89" t="s">
        <v>16553</v>
      </c>
      <c r="I8048" s="96">
        <v>1</v>
      </c>
      <c r="J8048" s="97">
        <v>6196</v>
      </c>
      <c r="K8048" s="98">
        <f>J8048/H8048</f>
        <v>136626.23999999999</v>
      </c>
      <c r="L8048" s="99">
        <f>$L$8</f>
        <v>1.0815399999999999</v>
      </c>
      <c r="M8048" s="100">
        <f>$M$8</f>
        <v>1.0590999999999999</v>
      </c>
      <c r="N8048" s="101">
        <f>$N$8</f>
        <v>0.97811300000000001</v>
      </c>
      <c r="O8048" s="100">
        <f>$O$8</f>
        <v>1</v>
      </c>
      <c r="P8048" s="98">
        <f>K8048*L8048*M8048*N8048*O8048</f>
        <v>153074.45000000001</v>
      </c>
      <c r="Q8048" s="97">
        <f>H8048*P8048</f>
        <v>6941.93</v>
      </c>
      <c r="R8048" s="97"/>
      <c r="S8048" s="97"/>
    </row>
    <row r="8049" spans="1:19" x14ac:dyDescent="0.25">
      <c r="A8049" s="89"/>
      <c r="B8049" s="90"/>
      <c r="C8049" s="90"/>
      <c r="D8049" s="91"/>
      <c r="E8049" s="92"/>
      <c r="F8049" s="92" t="s">
        <v>16554</v>
      </c>
      <c r="G8049" s="91"/>
      <c r="H8049" s="91"/>
      <c r="I8049" s="93">
        <v>1</v>
      </c>
      <c r="J8049" s="91"/>
      <c r="K8049" s="98"/>
      <c r="L8049" s="99"/>
      <c r="M8049" s="100"/>
      <c r="N8049" s="101"/>
      <c r="O8049" s="100"/>
      <c r="P8049" s="98"/>
      <c r="Q8049" s="91"/>
      <c r="R8049" s="91"/>
      <c r="S8049" s="91"/>
    </row>
    <row r="8050" spans="1:19" x14ac:dyDescent="0.25">
      <c r="A8050" s="89" t="s">
        <v>16555</v>
      </c>
      <c r="B8050" s="89" t="s">
        <v>15427</v>
      </c>
      <c r="C8050" s="89"/>
      <c r="D8050" s="89" t="s">
        <v>16556</v>
      </c>
      <c r="E8050" s="94" t="s">
        <v>570</v>
      </c>
      <c r="F8050" s="95" t="s">
        <v>571</v>
      </c>
      <c r="G8050" s="89" t="s">
        <v>51</v>
      </c>
      <c r="H8050" s="89" t="s">
        <v>5835</v>
      </c>
      <c r="I8050" s="96">
        <v>1</v>
      </c>
      <c r="J8050" s="97">
        <v>1731</v>
      </c>
      <c r="K8050" s="98">
        <f t="shared" ref="K8050:K8057" si="4204">J8050/H8050</f>
        <v>157363.64000000001</v>
      </c>
      <c r="L8050" s="99">
        <f t="shared" ref="L8050:L8057" si="4205">$L$8</f>
        <v>1.0815399999999999</v>
      </c>
      <c r="M8050" s="100">
        <f t="shared" ref="M8050:M8057" si="4206">$M$8</f>
        <v>1.0590999999999999</v>
      </c>
      <c r="N8050" s="101">
        <f t="shared" ref="N8050:N8057" si="4207">$N$8</f>
        <v>0.97811300000000001</v>
      </c>
      <c r="O8050" s="100">
        <f t="shared" ref="O8050:O8057" si="4208">$O$8</f>
        <v>1</v>
      </c>
      <c r="P8050" s="98">
        <f t="shared" ref="P8050:P8057" si="4209">K8050*L8050*M8050*N8050*O8050</f>
        <v>176308.39</v>
      </c>
      <c r="Q8050" s="97">
        <f t="shared" ref="Q8050:Q8057" si="4210">H8050*P8050</f>
        <v>1939.39</v>
      </c>
      <c r="R8050" s="97"/>
      <c r="S8050" s="97"/>
    </row>
    <row r="8051" spans="1:19" x14ac:dyDescent="0.25">
      <c r="A8051" s="89" t="s">
        <v>16557</v>
      </c>
      <c r="B8051" s="89" t="s">
        <v>15427</v>
      </c>
      <c r="C8051" s="89"/>
      <c r="D8051" s="89" t="s">
        <v>16558</v>
      </c>
      <c r="E8051" s="94" t="s">
        <v>574</v>
      </c>
      <c r="F8051" s="95" t="s">
        <v>575</v>
      </c>
      <c r="G8051" s="89" t="s">
        <v>81</v>
      </c>
      <c r="H8051" s="89" t="s">
        <v>5837</v>
      </c>
      <c r="I8051" s="96">
        <v>1</v>
      </c>
      <c r="J8051" s="97">
        <v>5276</v>
      </c>
      <c r="K8051" s="98">
        <f t="shared" si="4204"/>
        <v>4710.71</v>
      </c>
      <c r="L8051" s="99">
        <f t="shared" si="4205"/>
        <v>1.0815399999999999</v>
      </c>
      <c r="M8051" s="100">
        <f t="shared" si="4206"/>
        <v>1.0590999999999999</v>
      </c>
      <c r="N8051" s="101">
        <f t="shared" si="4207"/>
        <v>0.97811300000000001</v>
      </c>
      <c r="O8051" s="100">
        <f t="shared" si="4208"/>
        <v>1</v>
      </c>
      <c r="P8051" s="98">
        <f t="shared" si="4209"/>
        <v>5277.82</v>
      </c>
      <c r="Q8051" s="97">
        <f t="shared" si="4210"/>
        <v>5911.16</v>
      </c>
      <c r="R8051" s="97"/>
      <c r="S8051" s="97"/>
    </row>
    <row r="8052" spans="1:19" ht="22.5" x14ac:dyDescent="0.25">
      <c r="A8052" s="89" t="s">
        <v>16559</v>
      </c>
      <c r="B8052" s="89" t="s">
        <v>15427</v>
      </c>
      <c r="C8052" s="89"/>
      <c r="D8052" s="89" t="s">
        <v>16560</v>
      </c>
      <c r="E8052" s="94" t="s">
        <v>15482</v>
      </c>
      <c r="F8052" s="95" t="s">
        <v>15483</v>
      </c>
      <c r="G8052" s="89" t="s">
        <v>51</v>
      </c>
      <c r="H8052" s="89" t="s">
        <v>16561</v>
      </c>
      <c r="I8052" s="96">
        <v>1</v>
      </c>
      <c r="J8052" s="97">
        <v>156579</v>
      </c>
      <c r="K8052" s="98">
        <f t="shared" si="4204"/>
        <v>991006.33</v>
      </c>
      <c r="L8052" s="99">
        <f t="shared" si="4205"/>
        <v>1.0815399999999999</v>
      </c>
      <c r="M8052" s="100">
        <f t="shared" si="4206"/>
        <v>1.0590999999999999</v>
      </c>
      <c r="N8052" s="101">
        <f t="shared" si="4207"/>
        <v>0.97811300000000001</v>
      </c>
      <c r="O8052" s="100">
        <f t="shared" si="4208"/>
        <v>1</v>
      </c>
      <c r="P8052" s="98">
        <f t="shared" si="4209"/>
        <v>1110311.95</v>
      </c>
      <c r="Q8052" s="97">
        <f t="shared" si="4210"/>
        <v>175429.29</v>
      </c>
      <c r="R8052" s="97"/>
      <c r="S8052" s="97"/>
    </row>
    <row r="8053" spans="1:19" x14ac:dyDescent="0.25">
      <c r="A8053" s="89" t="s">
        <v>16562</v>
      </c>
      <c r="B8053" s="89" t="s">
        <v>15427</v>
      </c>
      <c r="C8053" s="89"/>
      <c r="D8053" s="89" t="s">
        <v>16563</v>
      </c>
      <c r="E8053" s="94" t="s">
        <v>586</v>
      </c>
      <c r="F8053" s="95" t="s">
        <v>587</v>
      </c>
      <c r="G8053" s="89" t="s">
        <v>81</v>
      </c>
      <c r="H8053" s="89" t="s">
        <v>16564</v>
      </c>
      <c r="I8053" s="96">
        <v>1</v>
      </c>
      <c r="J8053" s="97">
        <v>101915</v>
      </c>
      <c r="K8053" s="98">
        <f t="shared" si="4204"/>
        <v>6353.8</v>
      </c>
      <c r="L8053" s="99">
        <f t="shared" si="4205"/>
        <v>1.0815399999999999</v>
      </c>
      <c r="M8053" s="100">
        <f t="shared" si="4206"/>
        <v>1.0590999999999999</v>
      </c>
      <c r="N8053" s="101">
        <f t="shared" si="4207"/>
        <v>0.97811300000000001</v>
      </c>
      <c r="O8053" s="100">
        <f t="shared" si="4208"/>
        <v>1</v>
      </c>
      <c r="P8053" s="98">
        <f t="shared" si="4209"/>
        <v>7118.72</v>
      </c>
      <c r="Q8053" s="97">
        <f t="shared" si="4210"/>
        <v>114184.27</v>
      </c>
      <c r="R8053" s="97"/>
      <c r="S8053" s="97"/>
    </row>
    <row r="8054" spans="1:19" ht="22.5" x14ac:dyDescent="0.25">
      <c r="A8054" s="89" t="s">
        <v>16565</v>
      </c>
      <c r="B8054" s="89" t="s">
        <v>15427</v>
      </c>
      <c r="C8054" s="89"/>
      <c r="D8054" s="89" t="s">
        <v>16566</v>
      </c>
      <c r="E8054" s="94" t="s">
        <v>734</v>
      </c>
      <c r="F8054" s="95" t="s">
        <v>735</v>
      </c>
      <c r="G8054" s="89" t="s">
        <v>502</v>
      </c>
      <c r="H8054" s="89" t="s">
        <v>16567</v>
      </c>
      <c r="I8054" s="96">
        <v>1</v>
      </c>
      <c r="J8054" s="97">
        <v>38497</v>
      </c>
      <c r="K8054" s="98">
        <f t="shared" si="4204"/>
        <v>41041.14</v>
      </c>
      <c r="L8054" s="99">
        <f t="shared" si="4205"/>
        <v>1.0815399999999999</v>
      </c>
      <c r="M8054" s="100">
        <f t="shared" si="4206"/>
        <v>1.0590999999999999</v>
      </c>
      <c r="N8054" s="101">
        <f t="shared" si="4207"/>
        <v>0.97811300000000001</v>
      </c>
      <c r="O8054" s="100">
        <f t="shared" si="4208"/>
        <v>1</v>
      </c>
      <c r="P8054" s="98">
        <f t="shared" si="4209"/>
        <v>45982.02</v>
      </c>
      <c r="Q8054" s="97">
        <f t="shared" si="4210"/>
        <v>43131.59</v>
      </c>
      <c r="R8054" s="97"/>
      <c r="S8054" s="97"/>
    </row>
    <row r="8055" spans="1:19" ht="22.5" x14ac:dyDescent="0.25">
      <c r="A8055" s="89" t="s">
        <v>16568</v>
      </c>
      <c r="B8055" s="89" t="s">
        <v>15427</v>
      </c>
      <c r="C8055" s="89"/>
      <c r="D8055" s="89" t="s">
        <v>16569</v>
      </c>
      <c r="E8055" s="94" t="s">
        <v>734</v>
      </c>
      <c r="F8055" s="95" t="s">
        <v>4010</v>
      </c>
      <c r="G8055" s="89" t="s">
        <v>502</v>
      </c>
      <c r="H8055" s="89" t="s">
        <v>16570</v>
      </c>
      <c r="I8055" s="96">
        <v>1</v>
      </c>
      <c r="J8055" s="97">
        <v>44716</v>
      </c>
      <c r="K8055" s="98">
        <f t="shared" si="4204"/>
        <v>41040.800000000003</v>
      </c>
      <c r="L8055" s="99">
        <f t="shared" si="4205"/>
        <v>1.0815399999999999</v>
      </c>
      <c r="M8055" s="100">
        <f t="shared" si="4206"/>
        <v>1.0590999999999999</v>
      </c>
      <c r="N8055" s="101">
        <f t="shared" si="4207"/>
        <v>0.97811300000000001</v>
      </c>
      <c r="O8055" s="100">
        <f t="shared" si="4208"/>
        <v>1</v>
      </c>
      <c r="P8055" s="98">
        <f t="shared" si="4209"/>
        <v>45981.63</v>
      </c>
      <c r="Q8055" s="97">
        <f t="shared" si="4210"/>
        <v>50099.28</v>
      </c>
      <c r="R8055" s="97"/>
      <c r="S8055" s="97"/>
    </row>
    <row r="8056" spans="1:19" x14ac:dyDescent="0.25">
      <c r="A8056" s="89" t="s">
        <v>16571</v>
      </c>
      <c r="B8056" s="89" t="s">
        <v>15427</v>
      </c>
      <c r="C8056" s="89"/>
      <c r="D8056" s="89" t="s">
        <v>16572</v>
      </c>
      <c r="E8056" s="94" t="s">
        <v>781</v>
      </c>
      <c r="F8056" s="95" t="s">
        <v>5166</v>
      </c>
      <c r="G8056" s="89" t="s">
        <v>502</v>
      </c>
      <c r="H8056" s="89" t="s">
        <v>16573</v>
      </c>
      <c r="I8056" s="96">
        <v>1</v>
      </c>
      <c r="J8056" s="97">
        <v>1428</v>
      </c>
      <c r="K8056" s="98">
        <f t="shared" si="4204"/>
        <v>44237.919999999998</v>
      </c>
      <c r="L8056" s="99">
        <f t="shared" si="4205"/>
        <v>1.0815399999999999</v>
      </c>
      <c r="M8056" s="100">
        <f t="shared" si="4206"/>
        <v>1.0590999999999999</v>
      </c>
      <c r="N8056" s="101">
        <f t="shared" si="4207"/>
        <v>0.97811300000000001</v>
      </c>
      <c r="O8056" s="100">
        <f t="shared" si="4208"/>
        <v>1</v>
      </c>
      <c r="P8056" s="98">
        <f t="shared" si="4209"/>
        <v>49563.65</v>
      </c>
      <c r="Q8056" s="97">
        <f t="shared" si="4210"/>
        <v>1599.91</v>
      </c>
      <c r="R8056" s="97"/>
      <c r="S8056" s="97"/>
    </row>
    <row r="8057" spans="1:19" ht="22.5" x14ac:dyDescent="0.25">
      <c r="A8057" s="89" t="s">
        <v>16574</v>
      </c>
      <c r="B8057" s="89" t="s">
        <v>15427</v>
      </c>
      <c r="C8057" s="89"/>
      <c r="D8057" s="89" t="s">
        <v>16575</v>
      </c>
      <c r="E8057" s="94" t="s">
        <v>742</v>
      </c>
      <c r="F8057" s="95" t="s">
        <v>15460</v>
      </c>
      <c r="G8057" s="89" t="s">
        <v>502</v>
      </c>
      <c r="H8057" s="89" t="s">
        <v>16542</v>
      </c>
      <c r="I8057" s="96">
        <v>1</v>
      </c>
      <c r="J8057" s="97">
        <v>2108</v>
      </c>
      <c r="K8057" s="98">
        <f t="shared" si="4204"/>
        <v>41091.620000000003</v>
      </c>
      <c r="L8057" s="99">
        <f t="shared" si="4205"/>
        <v>1.0815399999999999</v>
      </c>
      <c r="M8057" s="100">
        <f t="shared" si="4206"/>
        <v>1.0590999999999999</v>
      </c>
      <c r="N8057" s="101">
        <f t="shared" si="4207"/>
        <v>0.97811300000000001</v>
      </c>
      <c r="O8057" s="100">
        <f t="shared" si="4208"/>
        <v>1</v>
      </c>
      <c r="P8057" s="98">
        <f t="shared" si="4209"/>
        <v>46038.57</v>
      </c>
      <c r="Q8057" s="97">
        <f t="shared" si="4210"/>
        <v>2361.7800000000002</v>
      </c>
      <c r="R8057" s="97"/>
      <c r="S8057" s="97"/>
    </row>
    <row r="8058" spans="1:19" x14ac:dyDescent="0.25">
      <c r="A8058" s="89"/>
      <c r="B8058" s="90"/>
      <c r="C8058" s="90"/>
      <c r="D8058" s="91"/>
      <c r="E8058" s="92"/>
      <c r="F8058" s="92" t="s">
        <v>16265</v>
      </c>
      <c r="G8058" s="91"/>
      <c r="H8058" s="91"/>
      <c r="I8058" s="93">
        <v>1</v>
      </c>
      <c r="J8058" s="91"/>
      <c r="K8058" s="98"/>
      <c r="L8058" s="99"/>
      <c r="M8058" s="100"/>
      <c r="N8058" s="101"/>
      <c r="O8058" s="100"/>
      <c r="P8058" s="98"/>
      <c r="Q8058" s="91"/>
      <c r="R8058" s="91"/>
      <c r="S8058" s="91"/>
    </row>
    <row r="8059" spans="1:19" x14ac:dyDescent="0.25">
      <c r="A8059" s="89" t="s">
        <v>16576</v>
      </c>
      <c r="B8059" s="89" t="s">
        <v>15427</v>
      </c>
      <c r="C8059" s="89"/>
      <c r="D8059" s="89" t="s">
        <v>16577</v>
      </c>
      <c r="E8059" s="94" t="s">
        <v>6576</v>
      </c>
      <c r="F8059" s="95" t="s">
        <v>6577</v>
      </c>
      <c r="G8059" s="89" t="s">
        <v>110</v>
      </c>
      <c r="H8059" s="89" t="s">
        <v>15967</v>
      </c>
      <c r="I8059" s="96">
        <v>1</v>
      </c>
      <c r="J8059" s="97">
        <v>14793</v>
      </c>
      <c r="K8059" s="98">
        <f>J8059/H8059</f>
        <v>65746.67</v>
      </c>
      <c r="L8059" s="99">
        <f>$L$8</f>
        <v>1.0815399999999999</v>
      </c>
      <c r="M8059" s="100">
        <f>$M$8</f>
        <v>1.0590999999999999</v>
      </c>
      <c r="N8059" s="101">
        <f>$N$8</f>
        <v>0.97811300000000001</v>
      </c>
      <c r="O8059" s="100">
        <f>$O$8</f>
        <v>1</v>
      </c>
      <c r="P8059" s="98">
        <f>K8059*L8059*M8059*N8059*O8059</f>
        <v>73661.8</v>
      </c>
      <c r="Q8059" s="97">
        <f>H8059*P8059</f>
        <v>16573.91</v>
      </c>
      <c r="R8059" s="97"/>
      <c r="S8059" s="97"/>
    </row>
    <row r="8060" spans="1:19" ht="22.5" x14ac:dyDescent="0.25">
      <c r="A8060" s="89" t="s">
        <v>16578</v>
      </c>
      <c r="B8060" s="89" t="s">
        <v>15427</v>
      </c>
      <c r="C8060" s="89"/>
      <c r="D8060" s="89" t="s">
        <v>16579</v>
      </c>
      <c r="E8060" s="94" t="s">
        <v>15466</v>
      </c>
      <c r="F8060" s="95" t="s">
        <v>15467</v>
      </c>
      <c r="G8060" s="89" t="s">
        <v>110</v>
      </c>
      <c r="H8060" s="89" t="s">
        <v>15967</v>
      </c>
      <c r="I8060" s="96">
        <v>1</v>
      </c>
      <c r="J8060" s="97">
        <v>1865</v>
      </c>
      <c r="K8060" s="98">
        <f>J8060/H8060</f>
        <v>8288.89</v>
      </c>
      <c r="L8060" s="99">
        <f>$L$8</f>
        <v>1.0815399999999999</v>
      </c>
      <c r="M8060" s="100">
        <f>$M$8</f>
        <v>1.0590999999999999</v>
      </c>
      <c r="N8060" s="101">
        <f>$N$8</f>
        <v>0.97811300000000001</v>
      </c>
      <c r="O8060" s="100">
        <f>$O$8</f>
        <v>1</v>
      </c>
      <c r="P8060" s="98">
        <f>K8060*L8060*M8060*N8060*O8060</f>
        <v>9286.7800000000007</v>
      </c>
      <c r="Q8060" s="97">
        <f>H8060*P8060</f>
        <v>2089.5300000000002</v>
      </c>
      <c r="R8060" s="97"/>
      <c r="S8060" s="97"/>
    </row>
    <row r="8061" spans="1:19" x14ac:dyDescent="0.25">
      <c r="A8061" s="89" t="s">
        <v>16580</v>
      </c>
      <c r="B8061" s="89" t="s">
        <v>15427</v>
      </c>
      <c r="C8061" s="89"/>
      <c r="D8061" s="89" t="s">
        <v>16581</v>
      </c>
      <c r="E8061" s="94" t="s">
        <v>15469</v>
      </c>
      <c r="F8061" s="95" t="s">
        <v>15470</v>
      </c>
      <c r="G8061" s="89" t="s">
        <v>518</v>
      </c>
      <c r="H8061" s="89" t="s">
        <v>8149</v>
      </c>
      <c r="I8061" s="96">
        <v>1</v>
      </c>
      <c r="J8061" s="97">
        <v>1127</v>
      </c>
      <c r="K8061" s="98">
        <f>J8061/H8061</f>
        <v>131.81</v>
      </c>
      <c r="L8061" s="99">
        <f>$L$8</f>
        <v>1.0815399999999999</v>
      </c>
      <c r="M8061" s="100">
        <f>$M$8</f>
        <v>1.0590999999999999</v>
      </c>
      <c r="N8061" s="101">
        <f>$N$8</f>
        <v>0.97811300000000001</v>
      </c>
      <c r="O8061" s="100">
        <f>$O$8</f>
        <v>1</v>
      </c>
      <c r="P8061" s="98">
        <f>K8061*L8061*M8061*N8061*O8061</f>
        <v>147.68</v>
      </c>
      <c r="Q8061" s="97">
        <f>H8061*P8061</f>
        <v>1262.6600000000001</v>
      </c>
      <c r="R8061" s="97"/>
      <c r="S8061" s="97"/>
    </row>
    <row r="8062" spans="1:19" x14ac:dyDescent="0.25">
      <c r="A8062" s="89" t="s">
        <v>16582</v>
      </c>
      <c r="B8062" s="89" t="s">
        <v>15427</v>
      </c>
      <c r="C8062" s="89"/>
      <c r="D8062" s="89" t="s">
        <v>16583</v>
      </c>
      <c r="E8062" s="94" t="s">
        <v>8294</v>
      </c>
      <c r="F8062" s="95" t="s">
        <v>8295</v>
      </c>
      <c r="G8062" s="89" t="s">
        <v>518</v>
      </c>
      <c r="H8062" s="89" t="s">
        <v>15971</v>
      </c>
      <c r="I8062" s="96">
        <v>1</v>
      </c>
      <c r="J8062" s="97">
        <v>506</v>
      </c>
      <c r="K8062" s="98">
        <f>J8062/H8062</f>
        <v>173.29</v>
      </c>
      <c r="L8062" s="99">
        <f>$L$8</f>
        <v>1.0815399999999999</v>
      </c>
      <c r="M8062" s="100">
        <f>$M$8</f>
        <v>1.0590999999999999</v>
      </c>
      <c r="N8062" s="101">
        <f>$N$8</f>
        <v>0.97811300000000001</v>
      </c>
      <c r="O8062" s="100">
        <f>$O$8</f>
        <v>1</v>
      </c>
      <c r="P8062" s="98">
        <f>K8062*L8062*M8062*N8062*O8062</f>
        <v>194.15</v>
      </c>
      <c r="Q8062" s="97">
        <f>H8062*P8062</f>
        <v>566.91999999999996</v>
      </c>
      <c r="R8062" s="97"/>
      <c r="S8062" s="97"/>
    </row>
    <row r="8063" spans="1:19" ht="22.5" x14ac:dyDescent="0.25">
      <c r="A8063" s="89" t="s">
        <v>16584</v>
      </c>
      <c r="B8063" s="89" t="s">
        <v>15427</v>
      </c>
      <c r="C8063" s="89"/>
      <c r="D8063" s="89" t="s">
        <v>16585</v>
      </c>
      <c r="E8063" s="94" t="s">
        <v>15350</v>
      </c>
      <c r="F8063" s="95" t="s">
        <v>15351</v>
      </c>
      <c r="G8063" s="89" t="s">
        <v>110</v>
      </c>
      <c r="H8063" s="89" t="s">
        <v>16586</v>
      </c>
      <c r="I8063" s="96">
        <v>1</v>
      </c>
      <c r="J8063" s="97">
        <v>6233</v>
      </c>
      <c r="K8063" s="98">
        <f>J8063/H8063</f>
        <v>136688.6</v>
      </c>
      <c r="L8063" s="99">
        <f>$L$8</f>
        <v>1.0815399999999999</v>
      </c>
      <c r="M8063" s="100">
        <f>$M$8</f>
        <v>1.0590999999999999</v>
      </c>
      <c r="N8063" s="101">
        <f>$N$8</f>
        <v>0.97811300000000001</v>
      </c>
      <c r="O8063" s="100">
        <f>$O$8</f>
        <v>1</v>
      </c>
      <c r="P8063" s="98">
        <f>K8063*L8063*M8063*N8063*O8063</f>
        <v>153144.32000000001</v>
      </c>
      <c r="Q8063" s="97">
        <f>H8063*P8063</f>
        <v>6983.38</v>
      </c>
      <c r="R8063" s="97"/>
      <c r="S8063" s="97"/>
    </row>
    <row r="8064" spans="1:19" x14ac:dyDescent="0.25">
      <c r="A8064" s="89"/>
      <c r="B8064" s="90"/>
      <c r="C8064" s="90"/>
      <c r="D8064" s="91"/>
      <c r="E8064" s="92"/>
      <c r="F8064" s="92" t="s">
        <v>16587</v>
      </c>
      <c r="G8064" s="91"/>
      <c r="H8064" s="91"/>
      <c r="I8064" s="93">
        <v>1</v>
      </c>
      <c r="J8064" s="91"/>
      <c r="K8064" s="98"/>
      <c r="L8064" s="99"/>
      <c r="M8064" s="100"/>
      <c r="N8064" s="101"/>
      <c r="O8064" s="100"/>
      <c r="P8064" s="98"/>
      <c r="Q8064" s="91"/>
      <c r="R8064" s="91"/>
      <c r="S8064" s="91"/>
    </row>
    <row r="8065" spans="1:19" x14ac:dyDescent="0.25">
      <c r="A8065" s="89" t="s">
        <v>16588</v>
      </c>
      <c r="B8065" s="89" t="s">
        <v>15427</v>
      </c>
      <c r="C8065" s="89"/>
      <c r="D8065" s="89" t="s">
        <v>16589</v>
      </c>
      <c r="E8065" s="94" t="s">
        <v>570</v>
      </c>
      <c r="F8065" s="95" t="s">
        <v>571</v>
      </c>
      <c r="G8065" s="89" t="s">
        <v>51</v>
      </c>
      <c r="H8065" s="89" t="s">
        <v>12455</v>
      </c>
      <c r="I8065" s="96">
        <v>1</v>
      </c>
      <c r="J8065" s="97">
        <v>1415</v>
      </c>
      <c r="K8065" s="98">
        <f t="shared" ref="K8065:K8072" si="4211">J8065/H8065</f>
        <v>157222.22</v>
      </c>
      <c r="L8065" s="99">
        <f t="shared" ref="L8065:L8072" si="4212">$L$8</f>
        <v>1.0815399999999999</v>
      </c>
      <c r="M8065" s="100">
        <f t="shared" ref="M8065:M8072" si="4213">$M$8</f>
        <v>1.0590999999999999</v>
      </c>
      <c r="N8065" s="101">
        <f t="shared" ref="N8065:N8072" si="4214">$N$8</f>
        <v>0.97811300000000001</v>
      </c>
      <c r="O8065" s="100">
        <f t="shared" ref="O8065:O8072" si="4215">$O$8</f>
        <v>1</v>
      </c>
      <c r="P8065" s="98">
        <f t="shared" ref="P8065:P8072" si="4216">K8065*L8065*M8065*N8065*O8065</f>
        <v>176149.94</v>
      </c>
      <c r="Q8065" s="97">
        <f t="shared" ref="Q8065:Q8072" si="4217">H8065*P8065</f>
        <v>1585.35</v>
      </c>
      <c r="R8065" s="97"/>
      <c r="S8065" s="97"/>
    </row>
    <row r="8066" spans="1:19" x14ac:dyDescent="0.25">
      <c r="A8066" s="89" t="s">
        <v>16590</v>
      </c>
      <c r="B8066" s="89" t="s">
        <v>15427</v>
      </c>
      <c r="C8066" s="89"/>
      <c r="D8066" s="89" t="s">
        <v>16591</v>
      </c>
      <c r="E8066" s="94" t="s">
        <v>574</v>
      </c>
      <c r="F8066" s="95" t="s">
        <v>575</v>
      </c>
      <c r="G8066" s="89" t="s">
        <v>81</v>
      </c>
      <c r="H8066" s="89" t="s">
        <v>2687</v>
      </c>
      <c r="I8066" s="96">
        <v>1</v>
      </c>
      <c r="J8066" s="97">
        <v>4334</v>
      </c>
      <c r="K8066" s="98">
        <f t="shared" si="4211"/>
        <v>4710.87</v>
      </c>
      <c r="L8066" s="99">
        <f t="shared" si="4212"/>
        <v>1.0815399999999999</v>
      </c>
      <c r="M8066" s="100">
        <f t="shared" si="4213"/>
        <v>1.0590999999999999</v>
      </c>
      <c r="N8066" s="101">
        <f t="shared" si="4214"/>
        <v>0.97811300000000001</v>
      </c>
      <c r="O8066" s="100">
        <f t="shared" si="4215"/>
        <v>1</v>
      </c>
      <c r="P8066" s="98">
        <f t="shared" si="4216"/>
        <v>5278</v>
      </c>
      <c r="Q8066" s="97">
        <f t="shared" si="4217"/>
        <v>4855.76</v>
      </c>
      <c r="R8066" s="97"/>
      <c r="S8066" s="97"/>
    </row>
    <row r="8067" spans="1:19" ht="22.5" x14ac:dyDescent="0.25">
      <c r="A8067" s="89" t="s">
        <v>16592</v>
      </c>
      <c r="B8067" s="89" t="s">
        <v>15427</v>
      </c>
      <c r="C8067" s="89"/>
      <c r="D8067" s="89" t="s">
        <v>16593</v>
      </c>
      <c r="E8067" s="94" t="s">
        <v>762</v>
      </c>
      <c r="F8067" s="95" t="s">
        <v>763</v>
      </c>
      <c r="G8067" s="89" t="s">
        <v>51</v>
      </c>
      <c r="H8067" s="89" t="s">
        <v>3319</v>
      </c>
      <c r="I8067" s="96">
        <v>1</v>
      </c>
      <c r="J8067" s="97">
        <v>121153</v>
      </c>
      <c r="K8067" s="98">
        <f t="shared" si="4211"/>
        <v>946507.81</v>
      </c>
      <c r="L8067" s="99">
        <f t="shared" si="4212"/>
        <v>1.0815399999999999</v>
      </c>
      <c r="M8067" s="100">
        <f t="shared" si="4213"/>
        <v>1.0590999999999999</v>
      </c>
      <c r="N8067" s="101">
        <f t="shared" si="4214"/>
        <v>0.97811300000000001</v>
      </c>
      <c r="O8067" s="100">
        <f t="shared" si="4215"/>
        <v>1</v>
      </c>
      <c r="P8067" s="98">
        <f t="shared" si="4216"/>
        <v>1060456.33</v>
      </c>
      <c r="Q8067" s="97">
        <f t="shared" si="4217"/>
        <v>135738.41</v>
      </c>
      <c r="R8067" s="97"/>
      <c r="S8067" s="97"/>
    </row>
    <row r="8068" spans="1:19" x14ac:dyDescent="0.25">
      <c r="A8068" s="89" t="s">
        <v>16594</v>
      </c>
      <c r="B8068" s="89" t="s">
        <v>15427</v>
      </c>
      <c r="C8068" s="89"/>
      <c r="D8068" s="89" t="s">
        <v>16595</v>
      </c>
      <c r="E8068" s="94" t="s">
        <v>586</v>
      </c>
      <c r="F8068" s="95" t="s">
        <v>587</v>
      </c>
      <c r="G8068" s="89" t="s">
        <v>81</v>
      </c>
      <c r="H8068" s="89" t="s">
        <v>16530</v>
      </c>
      <c r="I8068" s="96">
        <v>1</v>
      </c>
      <c r="J8068" s="97">
        <v>82536</v>
      </c>
      <c r="K8068" s="98">
        <f t="shared" si="4211"/>
        <v>6353.81</v>
      </c>
      <c r="L8068" s="99">
        <f t="shared" si="4212"/>
        <v>1.0815399999999999</v>
      </c>
      <c r="M8068" s="100">
        <f t="shared" si="4213"/>
        <v>1.0590999999999999</v>
      </c>
      <c r="N8068" s="101">
        <f t="shared" si="4214"/>
        <v>0.97811300000000001</v>
      </c>
      <c r="O8068" s="100">
        <f t="shared" si="4215"/>
        <v>1</v>
      </c>
      <c r="P8068" s="98">
        <f t="shared" si="4216"/>
        <v>7118.73</v>
      </c>
      <c r="Q8068" s="97">
        <f t="shared" si="4217"/>
        <v>92472.3</v>
      </c>
      <c r="R8068" s="97"/>
      <c r="S8068" s="97"/>
    </row>
    <row r="8069" spans="1:19" ht="22.5" x14ac:dyDescent="0.25">
      <c r="A8069" s="89" t="s">
        <v>16596</v>
      </c>
      <c r="B8069" s="89" t="s">
        <v>15427</v>
      </c>
      <c r="C8069" s="89"/>
      <c r="D8069" s="89" t="s">
        <v>16597</v>
      </c>
      <c r="E8069" s="94" t="s">
        <v>742</v>
      </c>
      <c r="F8069" s="95" t="s">
        <v>743</v>
      </c>
      <c r="G8069" s="89" t="s">
        <v>502</v>
      </c>
      <c r="H8069" s="89" t="s">
        <v>16598</v>
      </c>
      <c r="I8069" s="96">
        <v>1</v>
      </c>
      <c r="J8069" s="97">
        <v>21693</v>
      </c>
      <c r="K8069" s="98">
        <f t="shared" si="4211"/>
        <v>41099.24</v>
      </c>
      <c r="L8069" s="99">
        <f t="shared" si="4212"/>
        <v>1.0815399999999999</v>
      </c>
      <c r="M8069" s="100">
        <f t="shared" si="4213"/>
        <v>1.0590999999999999</v>
      </c>
      <c r="N8069" s="101">
        <f t="shared" si="4214"/>
        <v>0.97811300000000001</v>
      </c>
      <c r="O8069" s="100">
        <f t="shared" si="4215"/>
        <v>1</v>
      </c>
      <c r="P8069" s="98">
        <f t="shared" si="4216"/>
        <v>46047.11</v>
      </c>
      <c r="Q8069" s="97">
        <f t="shared" si="4217"/>
        <v>24304.59</v>
      </c>
      <c r="R8069" s="97"/>
      <c r="S8069" s="97"/>
    </row>
    <row r="8070" spans="1:19" ht="22.5" x14ac:dyDescent="0.25">
      <c r="A8070" s="89" t="s">
        <v>16599</v>
      </c>
      <c r="B8070" s="89" t="s">
        <v>15427</v>
      </c>
      <c r="C8070" s="89"/>
      <c r="D8070" s="89" t="s">
        <v>16600</v>
      </c>
      <c r="E8070" s="94" t="s">
        <v>734</v>
      </c>
      <c r="F8070" s="95" t="s">
        <v>735</v>
      </c>
      <c r="G8070" s="89" t="s">
        <v>502</v>
      </c>
      <c r="H8070" s="89" t="s">
        <v>16601</v>
      </c>
      <c r="I8070" s="96">
        <v>1</v>
      </c>
      <c r="J8070" s="97">
        <v>31460</v>
      </c>
      <c r="K8070" s="98">
        <f t="shared" si="4211"/>
        <v>41041.56</v>
      </c>
      <c r="L8070" s="99">
        <f t="shared" si="4212"/>
        <v>1.0815399999999999</v>
      </c>
      <c r="M8070" s="100">
        <f t="shared" si="4213"/>
        <v>1.0590999999999999</v>
      </c>
      <c r="N8070" s="101">
        <f t="shared" si="4214"/>
        <v>0.97811300000000001</v>
      </c>
      <c r="O8070" s="100">
        <f t="shared" si="4215"/>
        <v>1</v>
      </c>
      <c r="P8070" s="98">
        <f t="shared" si="4216"/>
        <v>45982.49</v>
      </c>
      <c r="Q8070" s="97">
        <f t="shared" si="4217"/>
        <v>35247.42</v>
      </c>
      <c r="R8070" s="97"/>
      <c r="S8070" s="97"/>
    </row>
    <row r="8071" spans="1:19" x14ac:dyDescent="0.25">
      <c r="A8071" s="89" t="s">
        <v>16602</v>
      </c>
      <c r="B8071" s="89" t="s">
        <v>15427</v>
      </c>
      <c r="C8071" s="89"/>
      <c r="D8071" s="89" t="s">
        <v>16603</v>
      </c>
      <c r="E8071" s="94" t="s">
        <v>781</v>
      </c>
      <c r="F8071" s="95" t="s">
        <v>5166</v>
      </c>
      <c r="G8071" s="89" t="s">
        <v>502</v>
      </c>
      <c r="H8071" s="89" t="s">
        <v>16539</v>
      </c>
      <c r="I8071" s="96">
        <v>1</v>
      </c>
      <c r="J8071" s="97">
        <v>1051</v>
      </c>
      <c r="K8071" s="98">
        <f t="shared" si="4211"/>
        <v>44252.63</v>
      </c>
      <c r="L8071" s="99">
        <f t="shared" si="4212"/>
        <v>1.0815399999999999</v>
      </c>
      <c r="M8071" s="100">
        <f t="shared" si="4213"/>
        <v>1.0590999999999999</v>
      </c>
      <c r="N8071" s="101">
        <f t="shared" si="4214"/>
        <v>0.97811300000000001</v>
      </c>
      <c r="O8071" s="100">
        <f t="shared" si="4215"/>
        <v>1</v>
      </c>
      <c r="P8071" s="98">
        <f t="shared" si="4216"/>
        <v>49580.13</v>
      </c>
      <c r="Q8071" s="97">
        <f t="shared" si="4217"/>
        <v>1177.53</v>
      </c>
      <c r="R8071" s="97"/>
      <c r="S8071" s="97"/>
    </row>
    <row r="8072" spans="1:19" ht="22.5" x14ac:dyDescent="0.25">
      <c r="A8072" s="89" t="s">
        <v>16604</v>
      </c>
      <c r="B8072" s="89" t="s">
        <v>15427</v>
      </c>
      <c r="C8072" s="89"/>
      <c r="D8072" s="89" t="s">
        <v>16605</v>
      </c>
      <c r="E8072" s="94" t="s">
        <v>742</v>
      </c>
      <c r="F8072" s="95" t="s">
        <v>15460</v>
      </c>
      <c r="G8072" s="89" t="s">
        <v>502</v>
      </c>
      <c r="H8072" s="89" t="s">
        <v>16542</v>
      </c>
      <c r="I8072" s="96">
        <v>1</v>
      </c>
      <c r="J8072" s="97">
        <v>2108</v>
      </c>
      <c r="K8072" s="98">
        <f t="shared" si="4211"/>
        <v>41091.620000000003</v>
      </c>
      <c r="L8072" s="99">
        <f t="shared" si="4212"/>
        <v>1.0815399999999999</v>
      </c>
      <c r="M8072" s="100">
        <f t="shared" si="4213"/>
        <v>1.0590999999999999</v>
      </c>
      <c r="N8072" s="101">
        <f t="shared" si="4214"/>
        <v>0.97811300000000001</v>
      </c>
      <c r="O8072" s="100">
        <f t="shared" si="4215"/>
        <v>1</v>
      </c>
      <c r="P8072" s="98">
        <f t="shared" si="4216"/>
        <v>46038.57</v>
      </c>
      <c r="Q8072" s="97">
        <f t="shared" si="4217"/>
        <v>2361.7800000000002</v>
      </c>
      <c r="R8072" s="97"/>
      <c r="S8072" s="97"/>
    </row>
    <row r="8073" spans="1:19" x14ac:dyDescent="0.25">
      <c r="A8073" s="89"/>
      <c r="B8073" s="90"/>
      <c r="C8073" s="90"/>
      <c r="D8073" s="91"/>
      <c r="E8073" s="92"/>
      <c r="F8073" s="92" t="s">
        <v>16228</v>
      </c>
      <c r="G8073" s="91"/>
      <c r="H8073" s="91"/>
      <c r="I8073" s="93">
        <v>1</v>
      </c>
      <c r="J8073" s="91"/>
      <c r="K8073" s="98"/>
      <c r="L8073" s="99"/>
      <c r="M8073" s="100"/>
      <c r="N8073" s="101"/>
      <c r="O8073" s="100"/>
      <c r="P8073" s="98"/>
      <c r="Q8073" s="91"/>
      <c r="R8073" s="91"/>
      <c r="S8073" s="91"/>
    </row>
    <row r="8074" spans="1:19" x14ac:dyDescent="0.25">
      <c r="A8074" s="89" t="s">
        <v>16606</v>
      </c>
      <c r="B8074" s="89" t="s">
        <v>15427</v>
      </c>
      <c r="C8074" s="89"/>
      <c r="D8074" s="89" t="s">
        <v>16607</v>
      </c>
      <c r="E8074" s="94" t="s">
        <v>6576</v>
      </c>
      <c r="F8074" s="95" t="s">
        <v>6577</v>
      </c>
      <c r="G8074" s="89" t="s">
        <v>110</v>
      </c>
      <c r="H8074" s="89" t="s">
        <v>16213</v>
      </c>
      <c r="I8074" s="96">
        <v>1</v>
      </c>
      <c r="J8074" s="97">
        <v>10190</v>
      </c>
      <c r="K8074" s="98">
        <f>J8074/H8074</f>
        <v>65741.94</v>
      </c>
      <c r="L8074" s="99">
        <f>$L$8</f>
        <v>1.0815399999999999</v>
      </c>
      <c r="M8074" s="100">
        <f>$M$8</f>
        <v>1.0590999999999999</v>
      </c>
      <c r="N8074" s="101">
        <f>$N$8</f>
        <v>0.97811300000000001</v>
      </c>
      <c r="O8074" s="100">
        <f>$O$8</f>
        <v>1</v>
      </c>
      <c r="P8074" s="98">
        <f>K8074*L8074*M8074*N8074*O8074</f>
        <v>73656.5</v>
      </c>
      <c r="Q8074" s="97">
        <f>H8074*P8074</f>
        <v>11416.76</v>
      </c>
      <c r="R8074" s="97"/>
      <c r="S8074" s="97"/>
    </row>
    <row r="8075" spans="1:19" ht="22.5" x14ac:dyDescent="0.25">
      <c r="A8075" s="89" t="s">
        <v>16608</v>
      </c>
      <c r="B8075" s="89" t="s">
        <v>15427</v>
      </c>
      <c r="C8075" s="89"/>
      <c r="D8075" s="89" t="s">
        <v>16609</v>
      </c>
      <c r="E8075" s="94" t="s">
        <v>15466</v>
      </c>
      <c r="F8075" s="95" t="s">
        <v>15467</v>
      </c>
      <c r="G8075" s="89" t="s">
        <v>110</v>
      </c>
      <c r="H8075" s="89" t="s">
        <v>16213</v>
      </c>
      <c r="I8075" s="96">
        <v>1</v>
      </c>
      <c r="J8075" s="97">
        <v>1284</v>
      </c>
      <c r="K8075" s="98">
        <f>J8075/H8075</f>
        <v>8283.8700000000008</v>
      </c>
      <c r="L8075" s="99">
        <f>$L$8</f>
        <v>1.0815399999999999</v>
      </c>
      <c r="M8075" s="100">
        <f>$M$8</f>
        <v>1.0590999999999999</v>
      </c>
      <c r="N8075" s="101">
        <f>$N$8</f>
        <v>0.97811300000000001</v>
      </c>
      <c r="O8075" s="100">
        <f>$O$8</f>
        <v>1</v>
      </c>
      <c r="P8075" s="98">
        <f>K8075*L8075*M8075*N8075*O8075</f>
        <v>9281.15</v>
      </c>
      <c r="Q8075" s="97">
        <f>H8075*P8075</f>
        <v>1438.58</v>
      </c>
      <c r="R8075" s="97"/>
      <c r="S8075" s="97"/>
    </row>
    <row r="8076" spans="1:19" x14ac:dyDescent="0.25">
      <c r="A8076" s="89" t="s">
        <v>16610</v>
      </c>
      <c r="B8076" s="89" t="s">
        <v>15427</v>
      </c>
      <c r="C8076" s="89"/>
      <c r="D8076" s="89" t="s">
        <v>16611</v>
      </c>
      <c r="E8076" s="94" t="s">
        <v>15469</v>
      </c>
      <c r="F8076" s="95" t="s">
        <v>15470</v>
      </c>
      <c r="G8076" s="89" t="s">
        <v>518</v>
      </c>
      <c r="H8076" s="89" t="s">
        <v>16612</v>
      </c>
      <c r="I8076" s="96">
        <v>1</v>
      </c>
      <c r="J8076" s="97">
        <v>776</v>
      </c>
      <c r="K8076" s="98">
        <f>J8076/H8076</f>
        <v>131.75</v>
      </c>
      <c r="L8076" s="99">
        <f>$L$8</f>
        <v>1.0815399999999999</v>
      </c>
      <c r="M8076" s="100">
        <f>$M$8</f>
        <v>1.0590999999999999</v>
      </c>
      <c r="N8076" s="101">
        <f>$N$8</f>
        <v>0.97811300000000001</v>
      </c>
      <c r="O8076" s="100">
        <f>$O$8</f>
        <v>1</v>
      </c>
      <c r="P8076" s="98">
        <f>K8076*L8076*M8076*N8076*O8076</f>
        <v>147.61000000000001</v>
      </c>
      <c r="Q8076" s="97">
        <f>H8076*P8076</f>
        <v>869.42</v>
      </c>
      <c r="R8076" s="97"/>
      <c r="S8076" s="97"/>
    </row>
    <row r="8077" spans="1:19" x14ac:dyDescent="0.25">
      <c r="A8077" s="89" t="s">
        <v>16613</v>
      </c>
      <c r="B8077" s="89" t="s">
        <v>15427</v>
      </c>
      <c r="C8077" s="89"/>
      <c r="D8077" s="89" t="s">
        <v>16614</v>
      </c>
      <c r="E8077" s="94" t="s">
        <v>8294</v>
      </c>
      <c r="F8077" s="95" t="s">
        <v>8295</v>
      </c>
      <c r="G8077" s="89" t="s">
        <v>518</v>
      </c>
      <c r="H8077" s="89" t="s">
        <v>1102</v>
      </c>
      <c r="I8077" s="96">
        <v>1</v>
      </c>
      <c r="J8077" s="97">
        <v>348</v>
      </c>
      <c r="K8077" s="98">
        <f>J8077/H8077</f>
        <v>173.13</v>
      </c>
      <c r="L8077" s="99">
        <f>$L$8</f>
        <v>1.0815399999999999</v>
      </c>
      <c r="M8077" s="100">
        <f>$M$8</f>
        <v>1.0590999999999999</v>
      </c>
      <c r="N8077" s="101">
        <f>$N$8</f>
        <v>0.97811300000000001</v>
      </c>
      <c r="O8077" s="100">
        <f>$O$8</f>
        <v>1</v>
      </c>
      <c r="P8077" s="98">
        <f>K8077*L8077*M8077*N8077*O8077</f>
        <v>193.97</v>
      </c>
      <c r="Q8077" s="97">
        <f>H8077*P8077</f>
        <v>389.88</v>
      </c>
      <c r="R8077" s="97"/>
      <c r="S8077" s="97"/>
    </row>
    <row r="8078" spans="1:19" ht="22.5" x14ac:dyDescent="0.25">
      <c r="A8078" s="89" t="s">
        <v>16615</v>
      </c>
      <c r="B8078" s="89" t="s">
        <v>15427</v>
      </c>
      <c r="C8078" s="89"/>
      <c r="D8078" s="89" t="s">
        <v>16616</v>
      </c>
      <c r="E8078" s="94" t="s">
        <v>15350</v>
      </c>
      <c r="F8078" s="95" t="s">
        <v>15351</v>
      </c>
      <c r="G8078" s="89" t="s">
        <v>110</v>
      </c>
      <c r="H8078" s="89" t="s">
        <v>16617</v>
      </c>
      <c r="I8078" s="96">
        <v>1</v>
      </c>
      <c r="J8078" s="97">
        <v>6253</v>
      </c>
      <c r="K8078" s="98">
        <f>J8078/H8078</f>
        <v>136677.6</v>
      </c>
      <c r="L8078" s="99">
        <f>$L$8</f>
        <v>1.0815399999999999</v>
      </c>
      <c r="M8078" s="100">
        <f>$M$8</f>
        <v>1.0590999999999999</v>
      </c>
      <c r="N8078" s="101">
        <f>$N$8</f>
        <v>0.97811300000000001</v>
      </c>
      <c r="O8078" s="100">
        <f>$O$8</f>
        <v>1</v>
      </c>
      <c r="P8078" s="98">
        <f>K8078*L8078*M8078*N8078*O8078</f>
        <v>153131.99</v>
      </c>
      <c r="Q8078" s="97">
        <f>H8078*P8078</f>
        <v>7005.79</v>
      </c>
      <c r="R8078" s="97"/>
      <c r="S8078" s="97"/>
    </row>
    <row r="8079" spans="1:19" x14ac:dyDescent="0.25">
      <c r="A8079" s="89"/>
      <c r="B8079" s="90"/>
      <c r="C8079" s="90"/>
      <c r="D8079" s="91"/>
      <c r="E8079" s="92"/>
      <c r="F8079" s="92" t="s">
        <v>16618</v>
      </c>
      <c r="G8079" s="91"/>
      <c r="H8079" s="91"/>
      <c r="I8079" s="93">
        <v>1</v>
      </c>
      <c r="J8079" s="91"/>
      <c r="K8079" s="98"/>
      <c r="L8079" s="99"/>
      <c r="M8079" s="100"/>
      <c r="N8079" s="101"/>
      <c r="O8079" s="100"/>
      <c r="P8079" s="98"/>
      <c r="Q8079" s="91"/>
      <c r="R8079" s="91"/>
      <c r="S8079" s="91"/>
    </row>
    <row r="8080" spans="1:19" x14ac:dyDescent="0.25">
      <c r="A8080" s="89" t="s">
        <v>16619</v>
      </c>
      <c r="B8080" s="89" t="s">
        <v>15427</v>
      </c>
      <c r="C8080" s="89"/>
      <c r="D8080" s="89" t="s">
        <v>16620</v>
      </c>
      <c r="E8080" s="94" t="s">
        <v>570</v>
      </c>
      <c r="F8080" s="95" t="s">
        <v>571</v>
      </c>
      <c r="G8080" s="89" t="s">
        <v>51</v>
      </c>
      <c r="H8080" s="89" t="s">
        <v>16139</v>
      </c>
      <c r="I8080" s="96">
        <v>1</v>
      </c>
      <c r="J8080" s="97">
        <v>2203</v>
      </c>
      <c r="K8080" s="98">
        <f t="shared" ref="K8080:K8087" si="4218">J8080/H8080</f>
        <v>157357.14000000001</v>
      </c>
      <c r="L8080" s="99">
        <f t="shared" ref="L8080:L8087" si="4219">$L$8</f>
        <v>1.0815399999999999</v>
      </c>
      <c r="M8080" s="100">
        <f t="shared" ref="M8080:M8087" si="4220">$M$8</f>
        <v>1.0590999999999999</v>
      </c>
      <c r="N8080" s="101">
        <f t="shared" ref="N8080:N8087" si="4221">$N$8</f>
        <v>0.97811300000000001</v>
      </c>
      <c r="O8080" s="100">
        <f t="shared" ref="O8080:O8087" si="4222">$O$8</f>
        <v>1</v>
      </c>
      <c r="P8080" s="98">
        <f t="shared" ref="P8080:P8087" si="4223">K8080*L8080*M8080*N8080*O8080</f>
        <v>176301.11</v>
      </c>
      <c r="Q8080" s="97">
        <f t="shared" ref="Q8080:Q8087" si="4224">H8080*P8080</f>
        <v>2468.2199999999998</v>
      </c>
      <c r="R8080" s="97"/>
      <c r="S8080" s="97"/>
    </row>
    <row r="8081" spans="1:19" x14ac:dyDescent="0.25">
      <c r="A8081" s="89" t="s">
        <v>16621</v>
      </c>
      <c r="B8081" s="89" t="s">
        <v>15427</v>
      </c>
      <c r="C8081" s="89"/>
      <c r="D8081" s="89" t="s">
        <v>16622</v>
      </c>
      <c r="E8081" s="94" t="s">
        <v>574</v>
      </c>
      <c r="F8081" s="95" t="s">
        <v>575</v>
      </c>
      <c r="G8081" s="89" t="s">
        <v>81</v>
      </c>
      <c r="H8081" s="89" t="s">
        <v>16141</v>
      </c>
      <c r="I8081" s="96">
        <v>1</v>
      </c>
      <c r="J8081" s="97">
        <v>6736</v>
      </c>
      <c r="K8081" s="98">
        <f t="shared" si="4218"/>
        <v>4710.49</v>
      </c>
      <c r="L8081" s="99">
        <f t="shared" si="4219"/>
        <v>1.0815399999999999</v>
      </c>
      <c r="M8081" s="100">
        <f t="shared" si="4220"/>
        <v>1.0590999999999999</v>
      </c>
      <c r="N8081" s="101">
        <f t="shared" si="4221"/>
        <v>0.97811300000000001</v>
      </c>
      <c r="O8081" s="100">
        <f t="shared" si="4222"/>
        <v>1</v>
      </c>
      <c r="P8081" s="98">
        <f t="shared" si="4223"/>
        <v>5277.58</v>
      </c>
      <c r="Q8081" s="97">
        <f t="shared" si="4224"/>
        <v>7546.94</v>
      </c>
      <c r="R8081" s="97"/>
      <c r="S8081" s="97"/>
    </row>
    <row r="8082" spans="1:19" ht="22.5" x14ac:dyDescent="0.25">
      <c r="A8082" s="89" t="s">
        <v>16623</v>
      </c>
      <c r="B8082" s="89" t="s">
        <v>15427</v>
      </c>
      <c r="C8082" s="89"/>
      <c r="D8082" s="89" t="s">
        <v>2920</v>
      </c>
      <c r="E8082" s="94" t="s">
        <v>762</v>
      </c>
      <c r="F8082" s="95" t="s">
        <v>763</v>
      </c>
      <c r="G8082" s="89" t="s">
        <v>51</v>
      </c>
      <c r="H8082" s="89" t="s">
        <v>16624</v>
      </c>
      <c r="I8082" s="96">
        <v>1</v>
      </c>
      <c r="J8082" s="97">
        <v>182677</v>
      </c>
      <c r="K8082" s="98">
        <f t="shared" si="4218"/>
        <v>946512.95</v>
      </c>
      <c r="L8082" s="99">
        <f t="shared" si="4219"/>
        <v>1.0815399999999999</v>
      </c>
      <c r="M8082" s="100">
        <f t="shared" si="4220"/>
        <v>1.0590999999999999</v>
      </c>
      <c r="N8082" s="101">
        <f t="shared" si="4221"/>
        <v>0.97811300000000001</v>
      </c>
      <c r="O8082" s="100">
        <f t="shared" si="4222"/>
        <v>1</v>
      </c>
      <c r="P8082" s="98">
        <f t="shared" si="4223"/>
        <v>1060462.0800000001</v>
      </c>
      <c r="Q8082" s="97">
        <f t="shared" si="4224"/>
        <v>204669.18</v>
      </c>
      <c r="R8082" s="97"/>
      <c r="S8082" s="97"/>
    </row>
    <row r="8083" spans="1:19" x14ac:dyDescent="0.25">
      <c r="A8083" s="89" t="s">
        <v>16625</v>
      </c>
      <c r="B8083" s="89" t="s">
        <v>15427</v>
      </c>
      <c r="C8083" s="89"/>
      <c r="D8083" s="89" t="s">
        <v>16626</v>
      </c>
      <c r="E8083" s="94" t="s">
        <v>586</v>
      </c>
      <c r="F8083" s="95" t="s">
        <v>587</v>
      </c>
      <c r="G8083" s="89" t="s">
        <v>81</v>
      </c>
      <c r="H8083" s="89" t="s">
        <v>16627</v>
      </c>
      <c r="I8083" s="96">
        <v>1</v>
      </c>
      <c r="J8083" s="97">
        <v>124472</v>
      </c>
      <c r="K8083" s="98">
        <f t="shared" si="4218"/>
        <v>6353.85</v>
      </c>
      <c r="L8083" s="99">
        <f t="shared" si="4219"/>
        <v>1.0815399999999999</v>
      </c>
      <c r="M8083" s="100">
        <f t="shared" si="4220"/>
        <v>1.0590999999999999</v>
      </c>
      <c r="N8083" s="101">
        <f t="shared" si="4221"/>
        <v>0.97811300000000001</v>
      </c>
      <c r="O8083" s="100">
        <f t="shared" si="4222"/>
        <v>1</v>
      </c>
      <c r="P8083" s="98">
        <f t="shared" si="4223"/>
        <v>7118.78</v>
      </c>
      <c r="Q8083" s="97">
        <f t="shared" si="4224"/>
        <v>139456.9</v>
      </c>
      <c r="R8083" s="97"/>
      <c r="S8083" s="97"/>
    </row>
    <row r="8084" spans="1:19" ht="22.5" x14ac:dyDescent="0.25">
      <c r="A8084" s="89" t="s">
        <v>16628</v>
      </c>
      <c r="B8084" s="89" t="s">
        <v>15427</v>
      </c>
      <c r="C8084" s="89"/>
      <c r="D8084" s="89" t="s">
        <v>16629</v>
      </c>
      <c r="E8084" s="94" t="s">
        <v>742</v>
      </c>
      <c r="F8084" s="95" t="s">
        <v>743</v>
      </c>
      <c r="G8084" s="89" t="s">
        <v>502</v>
      </c>
      <c r="H8084" s="89" t="s">
        <v>16630</v>
      </c>
      <c r="I8084" s="96">
        <v>1</v>
      </c>
      <c r="J8084" s="97">
        <v>33766</v>
      </c>
      <c r="K8084" s="98">
        <f t="shared" si="4218"/>
        <v>41098.86</v>
      </c>
      <c r="L8084" s="99">
        <f t="shared" si="4219"/>
        <v>1.0815399999999999</v>
      </c>
      <c r="M8084" s="100">
        <f t="shared" si="4220"/>
        <v>1.0590999999999999</v>
      </c>
      <c r="N8084" s="101">
        <f t="shared" si="4221"/>
        <v>0.97811300000000001</v>
      </c>
      <c r="O8084" s="100">
        <f t="shared" si="4222"/>
        <v>1</v>
      </c>
      <c r="P8084" s="98">
        <f t="shared" si="4223"/>
        <v>46046.68</v>
      </c>
      <c r="Q8084" s="97">
        <f t="shared" si="4224"/>
        <v>37831.03</v>
      </c>
      <c r="R8084" s="97"/>
      <c r="S8084" s="97"/>
    </row>
    <row r="8085" spans="1:19" ht="22.5" x14ac:dyDescent="0.25">
      <c r="A8085" s="89" t="s">
        <v>16631</v>
      </c>
      <c r="B8085" s="89" t="s">
        <v>15427</v>
      </c>
      <c r="C8085" s="89"/>
      <c r="D8085" s="89" t="s">
        <v>16632</v>
      </c>
      <c r="E8085" s="94" t="s">
        <v>734</v>
      </c>
      <c r="F8085" s="95" t="s">
        <v>735</v>
      </c>
      <c r="G8085" s="89" t="s">
        <v>502</v>
      </c>
      <c r="H8085" s="89" t="s">
        <v>16633</v>
      </c>
      <c r="I8085" s="96">
        <v>1</v>
      </c>
      <c r="J8085" s="97">
        <v>48984</v>
      </c>
      <c r="K8085" s="98">
        <f t="shared" si="4218"/>
        <v>41040.94</v>
      </c>
      <c r="L8085" s="99">
        <f t="shared" si="4219"/>
        <v>1.0815399999999999</v>
      </c>
      <c r="M8085" s="100">
        <f t="shared" si="4220"/>
        <v>1.0590999999999999</v>
      </c>
      <c r="N8085" s="101">
        <f t="shared" si="4221"/>
        <v>0.97811300000000001</v>
      </c>
      <c r="O8085" s="100">
        <f t="shared" si="4222"/>
        <v>1</v>
      </c>
      <c r="P8085" s="98">
        <f t="shared" si="4223"/>
        <v>45981.79</v>
      </c>
      <c r="Q8085" s="97">
        <f t="shared" si="4224"/>
        <v>54881.11</v>
      </c>
      <c r="R8085" s="97"/>
      <c r="S8085" s="97"/>
    </row>
    <row r="8086" spans="1:19" x14ac:dyDescent="0.25">
      <c r="A8086" s="89" t="s">
        <v>16634</v>
      </c>
      <c r="B8086" s="89" t="s">
        <v>15427</v>
      </c>
      <c r="C8086" s="89"/>
      <c r="D8086" s="89" t="s">
        <v>16635</v>
      </c>
      <c r="E8086" s="94" t="s">
        <v>781</v>
      </c>
      <c r="F8086" s="95" t="s">
        <v>5166</v>
      </c>
      <c r="G8086" s="89" t="s">
        <v>502</v>
      </c>
      <c r="H8086" s="89" t="s">
        <v>16441</v>
      </c>
      <c r="I8086" s="96">
        <v>1</v>
      </c>
      <c r="J8086" s="97">
        <v>1577</v>
      </c>
      <c r="K8086" s="98">
        <f t="shared" si="4218"/>
        <v>44260.45</v>
      </c>
      <c r="L8086" s="99">
        <f t="shared" si="4219"/>
        <v>1.0815399999999999</v>
      </c>
      <c r="M8086" s="100">
        <f t="shared" si="4220"/>
        <v>1.0590999999999999</v>
      </c>
      <c r="N8086" s="101">
        <f t="shared" si="4221"/>
        <v>0.97811300000000001</v>
      </c>
      <c r="O8086" s="100">
        <f t="shared" si="4222"/>
        <v>1</v>
      </c>
      <c r="P8086" s="98">
        <f t="shared" si="4223"/>
        <v>49588.89</v>
      </c>
      <c r="Q8086" s="97">
        <f t="shared" si="4224"/>
        <v>1766.85</v>
      </c>
      <c r="R8086" s="97"/>
      <c r="S8086" s="97"/>
    </row>
    <row r="8087" spans="1:19" ht="22.5" x14ac:dyDescent="0.25">
      <c r="A8087" s="89" t="s">
        <v>16636</v>
      </c>
      <c r="B8087" s="89" t="s">
        <v>15427</v>
      </c>
      <c r="C8087" s="89"/>
      <c r="D8087" s="89" t="s">
        <v>16637</v>
      </c>
      <c r="E8087" s="94" t="s">
        <v>742</v>
      </c>
      <c r="F8087" s="95" t="s">
        <v>15460</v>
      </c>
      <c r="G8087" s="89" t="s">
        <v>502</v>
      </c>
      <c r="H8087" s="89" t="s">
        <v>15868</v>
      </c>
      <c r="I8087" s="96">
        <v>1</v>
      </c>
      <c r="J8087" s="97">
        <v>3180</v>
      </c>
      <c r="K8087" s="98">
        <f t="shared" si="4218"/>
        <v>41101.199999999997</v>
      </c>
      <c r="L8087" s="99">
        <f t="shared" si="4219"/>
        <v>1.0815399999999999</v>
      </c>
      <c r="M8087" s="100">
        <f t="shared" si="4220"/>
        <v>1.0590999999999999</v>
      </c>
      <c r="N8087" s="101">
        <f t="shared" si="4221"/>
        <v>0.97811300000000001</v>
      </c>
      <c r="O8087" s="100">
        <f t="shared" si="4222"/>
        <v>1</v>
      </c>
      <c r="P8087" s="98">
        <f t="shared" si="4223"/>
        <v>46049.31</v>
      </c>
      <c r="Q8087" s="97">
        <f t="shared" si="4224"/>
        <v>3562.84</v>
      </c>
      <c r="R8087" s="97"/>
      <c r="S8087" s="97"/>
    </row>
    <row r="8088" spans="1:19" x14ac:dyDescent="0.25">
      <c r="A8088" s="89"/>
      <c r="B8088" s="90"/>
      <c r="C8088" s="90"/>
      <c r="D8088" s="91"/>
      <c r="E8088" s="92"/>
      <c r="F8088" s="92" t="s">
        <v>16265</v>
      </c>
      <c r="G8088" s="91"/>
      <c r="H8088" s="91"/>
      <c r="I8088" s="93">
        <v>1</v>
      </c>
      <c r="J8088" s="91"/>
      <c r="K8088" s="98"/>
      <c r="L8088" s="99"/>
      <c r="M8088" s="100"/>
      <c r="N8088" s="101"/>
      <c r="O8088" s="100"/>
      <c r="P8088" s="98"/>
      <c r="Q8088" s="91"/>
      <c r="R8088" s="91"/>
      <c r="S8088" s="91"/>
    </row>
    <row r="8089" spans="1:19" x14ac:dyDescent="0.25">
      <c r="A8089" s="89" t="s">
        <v>16638</v>
      </c>
      <c r="B8089" s="89" t="s">
        <v>15427</v>
      </c>
      <c r="C8089" s="89"/>
      <c r="D8089" s="89" t="s">
        <v>16639</v>
      </c>
      <c r="E8089" s="94" t="s">
        <v>6576</v>
      </c>
      <c r="F8089" s="95" t="s">
        <v>6577</v>
      </c>
      <c r="G8089" s="89" t="s">
        <v>110</v>
      </c>
      <c r="H8089" s="89" t="s">
        <v>16640</v>
      </c>
      <c r="I8089" s="96">
        <v>1</v>
      </c>
      <c r="J8089" s="97">
        <v>15452</v>
      </c>
      <c r="K8089" s="98">
        <f>J8089/H8089</f>
        <v>65753.19</v>
      </c>
      <c r="L8089" s="99">
        <f>$L$8</f>
        <v>1.0815399999999999</v>
      </c>
      <c r="M8089" s="100">
        <f>$M$8</f>
        <v>1.0590999999999999</v>
      </c>
      <c r="N8089" s="101">
        <f>$N$8</f>
        <v>0.97811300000000001</v>
      </c>
      <c r="O8089" s="100">
        <f>$O$8</f>
        <v>1</v>
      </c>
      <c r="P8089" s="98">
        <f>K8089*L8089*M8089*N8089*O8089</f>
        <v>73669.11</v>
      </c>
      <c r="Q8089" s="97">
        <f>H8089*P8089</f>
        <v>17312.240000000002</v>
      </c>
      <c r="R8089" s="97"/>
      <c r="S8089" s="97"/>
    </row>
    <row r="8090" spans="1:19" ht="22.5" x14ac:dyDescent="0.25">
      <c r="A8090" s="89" t="s">
        <v>16641</v>
      </c>
      <c r="B8090" s="89" t="s">
        <v>15427</v>
      </c>
      <c r="C8090" s="89"/>
      <c r="D8090" s="89" t="s">
        <v>16642</v>
      </c>
      <c r="E8090" s="94" t="s">
        <v>15466</v>
      </c>
      <c r="F8090" s="95" t="s">
        <v>15467</v>
      </c>
      <c r="G8090" s="89" t="s">
        <v>110</v>
      </c>
      <c r="H8090" s="89" t="s">
        <v>16640</v>
      </c>
      <c r="I8090" s="96">
        <v>1</v>
      </c>
      <c r="J8090" s="97">
        <v>1950</v>
      </c>
      <c r="K8090" s="98">
        <f>J8090/H8090</f>
        <v>8297.8700000000008</v>
      </c>
      <c r="L8090" s="99">
        <f>$L$8</f>
        <v>1.0815399999999999</v>
      </c>
      <c r="M8090" s="100">
        <f>$M$8</f>
        <v>1.0590999999999999</v>
      </c>
      <c r="N8090" s="101">
        <f>$N$8</f>
        <v>0.97811300000000001</v>
      </c>
      <c r="O8090" s="100">
        <f>$O$8</f>
        <v>1</v>
      </c>
      <c r="P8090" s="98">
        <f>K8090*L8090*M8090*N8090*O8090</f>
        <v>9296.84</v>
      </c>
      <c r="Q8090" s="97">
        <f>H8090*P8090</f>
        <v>2184.7600000000002</v>
      </c>
      <c r="R8090" s="97"/>
      <c r="S8090" s="97"/>
    </row>
    <row r="8091" spans="1:19" x14ac:dyDescent="0.25">
      <c r="A8091" s="89" t="s">
        <v>16643</v>
      </c>
      <c r="B8091" s="89" t="s">
        <v>15427</v>
      </c>
      <c r="C8091" s="89"/>
      <c r="D8091" s="89" t="s">
        <v>16644</v>
      </c>
      <c r="E8091" s="94" t="s">
        <v>15469</v>
      </c>
      <c r="F8091" s="95" t="s">
        <v>15470</v>
      </c>
      <c r="G8091" s="89" t="s">
        <v>518</v>
      </c>
      <c r="H8091" s="89" t="s">
        <v>16645</v>
      </c>
      <c r="I8091" s="96">
        <v>1</v>
      </c>
      <c r="J8091" s="97">
        <v>1177</v>
      </c>
      <c r="K8091" s="98">
        <f>J8091/H8091</f>
        <v>131.80000000000001</v>
      </c>
      <c r="L8091" s="99">
        <f>$L$8</f>
        <v>1.0815399999999999</v>
      </c>
      <c r="M8091" s="100">
        <f>$M$8</f>
        <v>1.0590999999999999</v>
      </c>
      <c r="N8091" s="101">
        <f>$N$8</f>
        <v>0.97811300000000001</v>
      </c>
      <c r="O8091" s="100">
        <f>$O$8</f>
        <v>1</v>
      </c>
      <c r="P8091" s="98">
        <f>K8091*L8091*M8091*N8091*O8091</f>
        <v>147.66999999999999</v>
      </c>
      <c r="Q8091" s="97">
        <f>H8091*P8091</f>
        <v>1318.69</v>
      </c>
      <c r="R8091" s="97"/>
      <c r="S8091" s="97"/>
    </row>
    <row r="8092" spans="1:19" x14ac:dyDescent="0.25">
      <c r="A8092" s="89" t="s">
        <v>16646</v>
      </c>
      <c r="B8092" s="89" t="s">
        <v>15427</v>
      </c>
      <c r="C8092" s="89"/>
      <c r="D8092" s="89" t="s">
        <v>16647</v>
      </c>
      <c r="E8092" s="94" t="s">
        <v>8294</v>
      </c>
      <c r="F8092" s="95" t="s">
        <v>8295</v>
      </c>
      <c r="G8092" s="89" t="s">
        <v>518</v>
      </c>
      <c r="H8092" s="89" t="s">
        <v>16648</v>
      </c>
      <c r="I8092" s="96">
        <v>1</v>
      </c>
      <c r="J8092" s="97">
        <v>529</v>
      </c>
      <c r="K8092" s="98">
        <f>J8092/H8092</f>
        <v>173.44</v>
      </c>
      <c r="L8092" s="99">
        <f>$L$8</f>
        <v>1.0815399999999999</v>
      </c>
      <c r="M8092" s="100">
        <f>$M$8</f>
        <v>1.0590999999999999</v>
      </c>
      <c r="N8092" s="101">
        <f>$N$8</f>
        <v>0.97811300000000001</v>
      </c>
      <c r="O8092" s="100">
        <f>$O$8</f>
        <v>1</v>
      </c>
      <c r="P8092" s="98">
        <f>K8092*L8092*M8092*N8092*O8092</f>
        <v>194.32</v>
      </c>
      <c r="Q8092" s="97">
        <f>H8092*P8092</f>
        <v>592.67999999999995</v>
      </c>
      <c r="R8092" s="97"/>
      <c r="S8092" s="97"/>
    </row>
    <row r="8093" spans="1:19" ht="22.5" x14ac:dyDescent="0.25">
      <c r="A8093" s="89" t="s">
        <v>16649</v>
      </c>
      <c r="B8093" s="89" t="s">
        <v>15427</v>
      </c>
      <c r="C8093" s="89"/>
      <c r="D8093" s="89" t="s">
        <v>16650</v>
      </c>
      <c r="E8093" s="94" t="s">
        <v>15350</v>
      </c>
      <c r="F8093" s="95" t="s">
        <v>15351</v>
      </c>
      <c r="G8093" s="89" t="s">
        <v>110</v>
      </c>
      <c r="H8093" s="89" t="s">
        <v>16355</v>
      </c>
      <c r="I8093" s="96">
        <v>1</v>
      </c>
      <c r="J8093" s="97">
        <v>6224</v>
      </c>
      <c r="K8093" s="98">
        <f>J8093/H8093</f>
        <v>136641.04999999999</v>
      </c>
      <c r="L8093" s="99">
        <f>$L$8</f>
        <v>1.0815399999999999</v>
      </c>
      <c r="M8093" s="100">
        <f>$M$8</f>
        <v>1.0590999999999999</v>
      </c>
      <c r="N8093" s="101">
        <f>$N$8</f>
        <v>0.97811300000000001</v>
      </c>
      <c r="O8093" s="100">
        <f>$O$8</f>
        <v>1</v>
      </c>
      <c r="P8093" s="98">
        <f>K8093*L8093*M8093*N8093*O8093</f>
        <v>153091.04</v>
      </c>
      <c r="Q8093" s="97">
        <f>H8093*P8093</f>
        <v>6973.3</v>
      </c>
      <c r="R8093" s="97"/>
      <c r="S8093" s="97"/>
    </row>
    <row r="8094" spans="1:19" x14ac:dyDescent="0.25">
      <c r="A8094" s="89"/>
      <c r="B8094" s="90"/>
      <c r="C8094" s="90"/>
      <c r="D8094" s="91"/>
      <c r="E8094" s="92"/>
      <c r="F8094" s="92" t="s">
        <v>16651</v>
      </c>
      <c r="G8094" s="91"/>
      <c r="H8094" s="91"/>
      <c r="I8094" s="93">
        <v>1</v>
      </c>
      <c r="J8094" s="91"/>
      <c r="K8094" s="98"/>
      <c r="L8094" s="99"/>
      <c r="M8094" s="100"/>
      <c r="N8094" s="101"/>
      <c r="O8094" s="100"/>
      <c r="P8094" s="98"/>
      <c r="Q8094" s="91"/>
      <c r="R8094" s="91"/>
      <c r="S8094" s="91"/>
    </row>
    <row r="8095" spans="1:19" x14ac:dyDescent="0.25">
      <c r="A8095" s="89" t="s">
        <v>16652</v>
      </c>
      <c r="B8095" s="89" t="s">
        <v>15427</v>
      </c>
      <c r="C8095" s="89"/>
      <c r="D8095" s="89" t="s">
        <v>16653</v>
      </c>
      <c r="E8095" s="94" t="s">
        <v>570</v>
      </c>
      <c r="F8095" s="95" t="s">
        <v>571</v>
      </c>
      <c r="G8095" s="89" t="s">
        <v>51</v>
      </c>
      <c r="H8095" s="89" t="s">
        <v>6008</v>
      </c>
      <c r="I8095" s="96">
        <v>1</v>
      </c>
      <c r="J8095" s="97">
        <v>2358</v>
      </c>
      <c r="K8095" s="98">
        <f t="shared" ref="K8095:K8102" si="4225">J8095/H8095</f>
        <v>157200</v>
      </c>
      <c r="L8095" s="99">
        <f t="shared" ref="L8095:L8102" si="4226">$L$8</f>
        <v>1.0815399999999999</v>
      </c>
      <c r="M8095" s="100">
        <f t="shared" ref="M8095:M8102" si="4227">$M$8</f>
        <v>1.0590999999999999</v>
      </c>
      <c r="N8095" s="101">
        <f t="shared" ref="N8095:N8102" si="4228">$N$8</f>
        <v>0.97811300000000001</v>
      </c>
      <c r="O8095" s="100">
        <f t="shared" ref="O8095:O8102" si="4229">$O$8</f>
        <v>1</v>
      </c>
      <c r="P8095" s="98">
        <f t="shared" ref="P8095:P8102" si="4230">K8095*L8095*M8095*N8095*O8095</f>
        <v>176125.05</v>
      </c>
      <c r="Q8095" s="97">
        <f t="shared" ref="Q8095:Q8102" si="4231">H8095*P8095</f>
        <v>2641.88</v>
      </c>
      <c r="R8095" s="97"/>
      <c r="S8095" s="97"/>
    </row>
    <row r="8096" spans="1:19" x14ac:dyDescent="0.25">
      <c r="A8096" s="89" t="s">
        <v>16654</v>
      </c>
      <c r="B8096" s="89" t="s">
        <v>15427</v>
      </c>
      <c r="C8096" s="89"/>
      <c r="D8096" s="89" t="s">
        <v>16655</v>
      </c>
      <c r="E8096" s="94" t="s">
        <v>574</v>
      </c>
      <c r="F8096" s="95" t="s">
        <v>575</v>
      </c>
      <c r="G8096" s="89" t="s">
        <v>81</v>
      </c>
      <c r="H8096" s="89" t="s">
        <v>6010</v>
      </c>
      <c r="I8096" s="96">
        <v>1</v>
      </c>
      <c r="J8096" s="97">
        <v>7207</v>
      </c>
      <c r="K8096" s="98">
        <f t="shared" si="4225"/>
        <v>4710.46</v>
      </c>
      <c r="L8096" s="99">
        <f t="shared" si="4226"/>
        <v>1.0815399999999999</v>
      </c>
      <c r="M8096" s="100">
        <f t="shared" si="4227"/>
        <v>1.0590999999999999</v>
      </c>
      <c r="N8096" s="101">
        <f t="shared" si="4228"/>
        <v>0.97811300000000001</v>
      </c>
      <c r="O8096" s="100">
        <f t="shared" si="4229"/>
        <v>1</v>
      </c>
      <c r="P8096" s="98">
        <f t="shared" si="4230"/>
        <v>5277.54</v>
      </c>
      <c r="Q8096" s="97">
        <f t="shared" si="4231"/>
        <v>8074.64</v>
      </c>
      <c r="R8096" s="97"/>
      <c r="S8096" s="97"/>
    </row>
    <row r="8097" spans="1:19" ht="22.5" x14ac:dyDescent="0.25">
      <c r="A8097" s="89" t="s">
        <v>16656</v>
      </c>
      <c r="B8097" s="89" t="s">
        <v>15427</v>
      </c>
      <c r="C8097" s="89"/>
      <c r="D8097" s="89" t="s">
        <v>16657</v>
      </c>
      <c r="E8097" s="94" t="s">
        <v>15482</v>
      </c>
      <c r="F8097" s="95" t="s">
        <v>15483</v>
      </c>
      <c r="G8097" s="89" t="s">
        <v>51</v>
      </c>
      <c r="H8097" s="89" t="s">
        <v>16658</v>
      </c>
      <c r="I8097" s="96">
        <v>1</v>
      </c>
      <c r="J8097" s="97">
        <v>217030</v>
      </c>
      <c r="K8097" s="98">
        <f t="shared" si="4225"/>
        <v>991004.57</v>
      </c>
      <c r="L8097" s="99">
        <f t="shared" si="4226"/>
        <v>1.0815399999999999</v>
      </c>
      <c r="M8097" s="100">
        <f t="shared" si="4227"/>
        <v>1.0590999999999999</v>
      </c>
      <c r="N8097" s="101">
        <f t="shared" si="4228"/>
        <v>0.97811300000000001</v>
      </c>
      <c r="O8097" s="100">
        <f t="shared" si="4229"/>
        <v>1</v>
      </c>
      <c r="P8097" s="98">
        <f t="shared" si="4230"/>
        <v>1110309.98</v>
      </c>
      <c r="Q8097" s="97">
        <f t="shared" si="4231"/>
        <v>243157.89</v>
      </c>
      <c r="R8097" s="97"/>
      <c r="S8097" s="97"/>
    </row>
    <row r="8098" spans="1:19" x14ac:dyDescent="0.25">
      <c r="A8098" s="89" t="s">
        <v>16659</v>
      </c>
      <c r="B8098" s="89" t="s">
        <v>15427</v>
      </c>
      <c r="C8098" s="89"/>
      <c r="D8098" s="89" t="s">
        <v>16660</v>
      </c>
      <c r="E8098" s="94" t="s">
        <v>586</v>
      </c>
      <c r="F8098" s="95" t="s">
        <v>587</v>
      </c>
      <c r="G8098" s="89" t="s">
        <v>81</v>
      </c>
      <c r="H8098" s="89" t="s">
        <v>16661</v>
      </c>
      <c r="I8098" s="96">
        <v>1</v>
      </c>
      <c r="J8098" s="97">
        <v>141246</v>
      </c>
      <c r="K8098" s="98">
        <f t="shared" si="4225"/>
        <v>6353.85</v>
      </c>
      <c r="L8098" s="99">
        <f t="shared" si="4226"/>
        <v>1.0815399999999999</v>
      </c>
      <c r="M8098" s="100">
        <f t="shared" si="4227"/>
        <v>1.0590999999999999</v>
      </c>
      <c r="N8098" s="101">
        <f t="shared" si="4228"/>
        <v>0.97811300000000001</v>
      </c>
      <c r="O8098" s="100">
        <f t="shared" si="4229"/>
        <v>1</v>
      </c>
      <c r="P8098" s="98">
        <f t="shared" si="4230"/>
        <v>7118.78</v>
      </c>
      <c r="Q8098" s="97">
        <f t="shared" si="4231"/>
        <v>158250.48000000001</v>
      </c>
      <c r="R8098" s="97"/>
      <c r="S8098" s="97"/>
    </row>
    <row r="8099" spans="1:19" ht="22.5" x14ac:dyDescent="0.25">
      <c r="A8099" s="89" t="s">
        <v>16662</v>
      </c>
      <c r="B8099" s="89" t="s">
        <v>15427</v>
      </c>
      <c r="C8099" s="89"/>
      <c r="D8099" s="89" t="s">
        <v>16663</v>
      </c>
      <c r="E8099" s="94" t="s">
        <v>734</v>
      </c>
      <c r="F8099" s="95" t="s">
        <v>735</v>
      </c>
      <c r="G8099" s="89" t="s">
        <v>502</v>
      </c>
      <c r="H8099" s="89" t="s">
        <v>16664</v>
      </c>
      <c r="I8099" s="96">
        <v>1</v>
      </c>
      <c r="J8099" s="97">
        <v>54869</v>
      </c>
      <c r="K8099" s="98">
        <f t="shared" si="4225"/>
        <v>41041.040000000001</v>
      </c>
      <c r="L8099" s="99">
        <f t="shared" si="4226"/>
        <v>1.0815399999999999</v>
      </c>
      <c r="M8099" s="100">
        <f t="shared" si="4227"/>
        <v>1.0590999999999999</v>
      </c>
      <c r="N8099" s="101">
        <f t="shared" si="4228"/>
        <v>0.97811300000000001</v>
      </c>
      <c r="O8099" s="100">
        <f t="shared" si="4229"/>
        <v>1</v>
      </c>
      <c r="P8099" s="98">
        <f t="shared" si="4230"/>
        <v>45981.9</v>
      </c>
      <c r="Q8099" s="97">
        <f t="shared" si="4231"/>
        <v>61474.58</v>
      </c>
      <c r="R8099" s="97"/>
      <c r="S8099" s="97"/>
    </row>
    <row r="8100" spans="1:19" ht="22.5" x14ac:dyDescent="0.25">
      <c r="A8100" s="89" t="s">
        <v>16665</v>
      </c>
      <c r="B8100" s="89" t="s">
        <v>15427</v>
      </c>
      <c r="C8100" s="89"/>
      <c r="D8100" s="89" t="s">
        <v>16666</v>
      </c>
      <c r="E8100" s="94" t="s">
        <v>734</v>
      </c>
      <c r="F8100" s="95" t="s">
        <v>4010</v>
      </c>
      <c r="G8100" s="89" t="s">
        <v>502</v>
      </c>
      <c r="H8100" s="89" t="s">
        <v>16667</v>
      </c>
      <c r="I8100" s="96">
        <v>1</v>
      </c>
      <c r="J8100" s="97">
        <v>64181</v>
      </c>
      <c r="K8100" s="98">
        <f t="shared" si="4225"/>
        <v>41041.17</v>
      </c>
      <c r="L8100" s="99">
        <f t="shared" si="4226"/>
        <v>1.0815399999999999</v>
      </c>
      <c r="M8100" s="100">
        <f t="shared" si="4227"/>
        <v>1.0590999999999999</v>
      </c>
      <c r="N8100" s="101">
        <f t="shared" si="4228"/>
        <v>0.97811300000000001</v>
      </c>
      <c r="O8100" s="100">
        <f t="shared" si="4229"/>
        <v>1</v>
      </c>
      <c r="P8100" s="98">
        <f t="shared" si="4230"/>
        <v>45982.05</v>
      </c>
      <c r="Q8100" s="97">
        <f t="shared" si="4231"/>
        <v>71907.649999999994</v>
      </c>
      <c r="R8100" s="97"/>
      <c r="S8100" s="97"/>
    </row>
    <row r="8101" spans="1:19" x14ac:dyDescent="0.25">
      <c r="A8101" s="89" t="s">
        <v>16668</v>
      </c>
      <c r="B8101" s="89" t="s">
        <v>15427</v>
      </c>
      <c r="C8101" s="89"/>
      <c r="D8101" s="89" t="s">
        <v>16669</v>
      </c>
      <c r="E8101" s="94" t="s">
        <v>781</v>
      </c>
      <c r="F8101" s="95" t="s">
        <v>5166</v>
      </c>
      <c r="G8101" s="89" t="s">
        <v>502</v>
      </c>
      <c r="H8101" s="89" t="s">
        <v>16670</v>
      </c>
      <c r="I8101" s="96">
        <v>1</v>
      </c>
      <c r="J8101" s="97">
        <v>1964</v>
      </c>
      <c r="K8101" s="98">
        <f t="shared" si="4225"/>
        <v>44254.17</v>
      </c>
      <c r="L8101" s="99">
        <f t="shared" si="4226"/>
        <v>1.0815399999999999</v>
      </c>
      <c r="M8101" s="100">
        <f t="shared" si="4227"/>
        <v>1.0590999999999999</v>
      </c>
      <c r="N8101" s="101">
        <f t="shared" si="4228"/>
        <v>0.97811300000000001</v>
      </c>
      <c r="O8101" s="100">
        <f t="shared" si="4229"/>
        <v>1</v>
      </c>
      <c r="P8101" s="98">
        <f t="shared" si="4230"/>
        <v>49581.86</v>
      </c>
      <c r="Q8101" s="97">
        <f t="shared" si="4231"/>
        <v>2200.44</v>
      </c>
      <c r="R8101" s="97"/>
      <c r="S8101" s="97"/>
    </row>
    <row r="8102" spans="1:19" ht="22.5" x14ac:dyDescent="0.25">
      <c r="A8102" s="89" t="s">
        <v>16671</v>
      </c>
      <c r="B8102" s="89" t="s">
        <v>15427</v>
      </c>
      <c r="C8102" s="89"/>
      <c r="D8102" s="89" t="s">
        <v>16672</v>
      </c>
      <c r="E8102" s="94" t="s">
        <v>742</v>
      </c>
      <c r="F8102" s="95" t="s">
        <v>15460</v>
      </c>
      <c r="G8102" s="89" t="s">
        <v>502</v>
      </c>
      <c r="H8102" s="89" t="s">
        <v>16673</v>
      </c>
      <c r="I8102" s="96">
        <v>1</v>
      </c>
      <c r="J8102" s="97">
        <v>2869</v>
      </c>
      <c r="K8102" s="98">
        <f t="shared" si="4225"/>
        <v>41097.26</v>
      </c>
      <c r="L8102" s="99">
        <f t="shared" si="4226"/>
        <v>1.0815399999999999</v>
      </c>
      <c r="M8102" s="100">
        <f t="shared" si="4227"/>
        <v>1.0590999999999999</v>
      </c>
      <c r="N8102" s="101">
        <f t="shared" si="4228"/>
        <v>0.97811300000000001</v>
      </c>
      <c r="O8102" s="100">
        <f t="shared" si="4229"/>
        <v>1</v>
      </c>
      <c r="P8102" s="98">
        <f t="shared" si="4230"/>
        <v>46044.89</v>
      </c>
      <c r="Q8102" s="97">
        <f t="shared" si="4231"/>
        <v>3214.39</v>
      </c>
      <c r="R8102" s="97"/>
      <c r="S8102" s="97"/>
    </row>
    <row r="8103" spans="1:19" x14ac:dyDescent="0.25">
      <c r="A8103" s="89"/>
      <c r="B8103" s="90"/>
      <c r="C8103" s="90"/>
      <c r="D8103" s="91"/>
      <c r="E8103" s="92"/>
      <c r="F8103" s="92" t="s">
        <v>16265</v>
      </c>
      <c r="G8103" s="91"/>
      <c r="H8103" s="91"/>
      <c r="I8103" s="93">
        <v>1</v>
      </c>
      <c r="J8103" s="91"/>
      <c r="K8103" s="98"/>
      <c r="L8103" s="99"/>
      <c r="M8103" s="100"/>
      <c r="N8103" s="101"/>
      <c r="O8103" s="100"/>
      <c r="P8103" s="98"/>
      <c r="Q8103" s="91"/>
      <c r="R8103" s="91"/>
      <c r="S8103" s="91"/>
    </row>
    <row r="8104" spans="1:19" x14ac:dyDescent="0.25">
      <c r="A8104" s="89" t="s">
        <v>16674</v>
      </c>
      <c r="B8104" s="89" t="s">
        <v>15427</v>
      </c>
      <c r="C8104" s="89"/>
      <c r="D8104" s="89" t="s">
        <v>16675</v>
      </c>
      <c r="E8104" s="94" t="s">
        <v>6576</v>
      </c>
      <c r="F8104" s="95" t="s">
        <v>6577</v>
      </c>
      <c r="G8104" s="89" t="s">
        <v>110</v>
      </c>
      <c r="H8104" s="89" t="s">
        <v>16676</v>
      </c>
      <c r="I8104" s="96">
        <v>1</v>
      </c>
      <c r="J8104" s="97">
        <v>20713</v>
      </c>
      <c r="K8104" s="98">
        <f>J8104/H8104</f>
        <v>65755.56</v>
      </c>
      <c r="L8104" s="99">
        <f>$L$8</f>
        <v>1.0815399999999999</v>
      </c>
      <c r="M8104" s="100">
        <f>$M$8</f>
        <v>1.0590999999999999</v>
      </c>
      <c r="N8104" s="101">
        <f>$N$8</f>
        <v>0.97811300000000001</v>
      </c>
      <c r="O8104" s="100">
        <f>$O$8</f>
        <v>1</v>
      </c>
      <c r="P8104" s="98">
        <f>K8104*L8104*M8104*N8104*O8104</f>
        <v>73671.759999999995</v>
      </c>
      <c r="Q8104" s="97">
        <f>H8104*P8104</f>
        <v>23206.6</v>
      </c>
      <c r="R8104" s="97"/>
      <c r="S8104" s="97"/>
    </row>
    <row r="8105" spans="1:19" ht="22.5" x14ac:dyDescent="0.25">
      <c r="A8105" s="89" t="s">
        <v>16677</v>
      </c>
      <c r="B8105" s="89" t="s">
        <v>15427</v>
      </c>
      <c r="C8105" s="89"/>
      <c r="D8105" s="89" t="s">
        <v>16678</v>
      </c>
      <c r="E8105" s="94" t="s">
        <v>15466</v>
      </c>
      <c r="F8105" s="95" t="s">
        <v>15467</v>
      </c>
      <c r="G8105" s="89" t="s">
        <v>110</v>
      </c>
      <c r="H8105" s="89" t="s">
        <v>16676</v>
      </c>
      <c r="I8105" s="96">
        <v>1</v>
      </c>
      <c r="J8105" s="97">
        <v>2613</v>
      </c>
      <c r="K8105" s="98">
        <f>J8105/H8105</f>
        <v>8295.24</v>
      </c>
      <c r="L8105" s="99">
        <f>$L$8</f>
        <v>1.0815399999999999</v>
      </c>
      <c r="M8105" s="100">
        <f>$M$8</f>
        <v>1.0590999999999999</v>
      </c>
      <c r="N8105" s="101">
        <f>$N$8</f>
        <v>0.97811300000000001</v>
      </c>
      <c r="O8105" s="100">
        <f>$O$8</f>
        <v>1</v>
      </c>
      <c r="P8105" s="98">
        <f>K8105*L8105*M8105*N8105*O8105</f>
        <v>9293.89</v>
      </c>
      <c r="Q8105" s="97">
        <f>H8105*P8105</f>
        <v>2927.58</v>
      </c>
      <c r="R8105" s="97"/>
      <c r="S8105" s="97"/>
    </row>
    <row r="8106" spans="1:19" x14ac:dyDescent="0.25">
      <c r="A8106" s="89" t="s">
        <v>16679</v>
      </c>
      <c r="B8106" s="89" t="s">
        <v>15427</v>
      </c>
      <c r="C8106" s="89"/>
      <c r="D8106" s="89" t="s">
        <v>16680</v>
      </c>
      <c r="E8106" s="94" t="s">
        <v>15469</v>
      </c>
      <c r="F8106" s="95" t="s">
        <v>15470</v>
      </c>
      <c r="G8106" s="89" t="s">
        <v>518</v>
      </c>
      <c r="H8106" s="89" t="s">
        <v>16681</v>
      </c>
      <c r="I8106" s="96">
        <v>1</v>
      </c>
      <c r="J8106" s="97">
        <v>1578</v>
      </c>
      <c r="K8106" s="98">
        <f>J8106/H8106</f>
        <v>131.83000000000001</v>
      </c>
      <c r="L8106" s="99">
        <f>$L$8</f>
        <v>1.0815399999999999</v>
      </c>
      <c r="M8106" s="100">
        <f>$M$8</f>
        <v>1.0590999999999999</v>
      </c>
      <c r="N8106" s="101">
        <f>$N$8</f>
        <v>0.97811300000000001</v>
      </c>
      <c r="O8106" s="100">
        <f>$O$8</f>
        <v>1</v>
      </c>
      <c r="P8106" s="98">
        <f>K8106*L8106*M8106*N8106*O8106</f>
        <v>147.69999999999999</v>
      </c>
      <c r="Q8106" s="97">
        <f>H8106*P8106</f>
        <v>1767.97</v>
      </c>
      <c r="R8106" s="97"/>
      <c r="S8106" s="97"/>
    </row>
    <row r="8107" spans="1:19" x14ac:dyDescent="0.25">
      <c r="A8107" s="89" t="s">
        <v>16682</v>
      </c>
      <c r="B8107" s="89" t="s">
        <v>15427</v>
      </c>
      <c r="C8107" s="89"/>
      <c r="D8107" s="89" t="s">
        <v>16683</v>
      </c>
      <c r="E8107" s="94" t="s">
        <v>8294</v>
      </c>
      <c r="F8107" s="95" t="s">
        <v>8295</v>
      </c>
      <c r="G8107" s="89" t="s">
        <v>518</v>
      </c>
      <c r="H8107" s="89" t="s">
        <v>16684</v>
      </c>
      <c r="I8107" s="96">
        <v>1</v>
      </c>
      <c r="J8107" s="97">
        <v>189</v>
      </c>
      <c r="K8107" s="98">
        <f>J8107/H8107</f>
        <v>173.39</v>
      </c>
      <c r="L8107" s="99">
        <f>$L$8</f>
        <v>1.0815399999999999</v>
      </c>
      <c r="M8107" s="100">
        <f>$M$8</f>
        <v>1.0590999999999999</v>
      </c>
      <c r="N8107" s="101">
        <f>$N$8</f>
        <v>0.97811300000000001</v>
      </c>
      <c r="O8107" s="100">
        <f>$O$8</f>
        <v>1</v>
      </c>
      <c r="P8107" s="98">
        <f>K8107*L8107*M8107*N8107*O8107</f>
        <v>194.26</v>
      </c>
      <c r="Q8107" s="97">
        <f>H8107*P8107</f>
        <v>211.74</v>
      </c>
      <c r="R8107" s="97"/>
      <c r="S8107" s="97"/>
    </row>
    <row r="8108" spans="1:19" ht="22.5" x14ac:dyDescent="0.25">
      <c r="A8108" s="89" t="s">
        <v>16685</v>
      </c>
      <c r="B8108" s="89" t="s">
        <v>15427</v>
      </c>
      <c r="C8108" s="89"/>
      <c r="D8108" s="89" t="s">
        <v>16686</v>
      </c>
      <c r="E8108" s="94" t="s">
        <v>15350</v>
      </c>
      <c r="F8108" s="95" t="s">
        <v>15351</v>
      </c>
      <c r="G8108" s="89" t="s">
        <v>110</v>
      </c>
      <c r="H8108" s="89" t="s">
        <v>16687</v>
      </c>
      <c r="I8108" s="96">
        <v>1</v>
      </c>
      <c r="J8108" s="97">
        <v>8835</v>
      </c>
      <c r="K8108" s="98">
        <f>J8108/H8108</f>
        <v>136658.93</v>
      </c>
      <c r="L8108" s="99">
        <f>$L$8</f>
        <v>1.0815399999999999</v>
      </c>
      <c r="M8108" s="100">
        <f>$M$8</f>
        <v>1.0590999999999999</v>
      </c>
      <c r="N8108" s="101">
        <f>$N$8</f>
        <v>0.97811300000000001</v>
      </c>
      <c r="O8108" s="100">
        <f>$O$8</f>
        <v>1</v>
      </c>
      <c r="P8108" s="98">
        <f>K8108*L8108*M8108*N8108*O8108</f>
        <v>153111.07</v>
      </c>
      <c r="Q8108" s="97">
        <f>H8108*P8108</f>
        <v>9898.6299999999992</v>
      </c>
      <c r="R8108" s="97"/>
      <c r="S8108" s="97"/>
    </row>
    <row r="8109" spans="1:19" x14ac:dyDescent="0.25">
      <c r="A8109" s="89"/>
      <c r="B8109" s="90"/>
      <c r="C8109" s="90"/>
      <c r="D8109" s="91"/>
      <c r="E8109" s="92"/>
      <c r="F8109" s="92" t="s">
        <v>16688</v>
      </c>
      <c r="G8109" s="91"/>
      <c r="H8109" s="91"/>
      <c r="I8109" s="93">
        <v>1</v>
      </c>
      <c r="J8109" s="91"/>
      <c r="K8109" s="98"/>
      <c r="L8109" s="99"/>
      <c r="M8109" s="100"/>
      <c r="N8109" s="101"/>
      <c r="O8109" s="100"/>
      <c r="P8109" s="98"/>
      <c r="Q8109" s="91"/>
      <c r="R8109" s="91"/>
      <c r="S8109" s="91"/>
    </row>
    <row r="8110" spans="1:19" x14ac:dyDescent="0.25">
      <c r="A8110" s="89" t="s">
        <v>16689</v>
      </c>
      <c r="B8110" s="89" t="s">
        <v>15427</v>
      </c>
      <c r="C8110" s="89"/>
      <c r="D8110" s="89" t="s">
        <v>16690</v>
      </c>
      <c r="E8110" s="94" t="s">
        <v>570</v>
      </c>
      <c r="F8110" s="95" t="s">
        <v>571</v>
      </c>
      <c r="G8110" s="89" t="s">
        <v>51</v>
      </c>
      <c r="H8110" s="89" t="s">
        <v>16139</v>
      </c>
      <c r="I8110" s="96">
        <v>1</v>
      </c>
      <c r="J8110" s="97">
        <v>2203</v>
      </c>
      <c r="K8110" s="98">
        <f t="shared" ref="K8110:K8117" si="4232">J8110/H8110</f>
        <v>157357.14000000001</v>
      </c>
      <c r="L8110" s="99">
        <f t="shared" ref="L8110:L8117" si="4233">$L$8</f>
        <v>1.0815399999999999</v>
      </c>
      <c r="M8110" s="100">
        <f t="shared" ref="M8110:M8117" si="4234">$M$8</f>
        <v>1.0590999999999999</v>
      </c>
      <c r="N8110" s="101">
        <f t="shared" ref="N8110:N8117" si="4235">$N$8</f>
        <v>0.97811300000000001</v>
      </c>
      <c r="O8110" s="100">
        <f t="shared" ref="O8110:O8117" si="4236">$O$8</f>
        <v>1</v>
      </c>
      <c r="P8110" s="98">
        <f t="shared" ref="P8110:P8117" si="4237">K8110*L8110*M8110*N8110*O8110</f>
        <v>176301.11</v>
      </c>
      <c r="Q8110" s="97">
        <f t="shared" ref="Q8110:Q8117" si="4238">H8110*P8110</f>
        <v>2468.2199999999998</v>
      </c>
      <c r="R8110" s="97"/>
      <c r="S8110" s="97"/>
    </row>
    <row r="8111" spans="1:19" x14ac:dyDescent="0.25">
      <c r="A8111" s="89" t="s">
        <v>16691</v>
      </c>
      <c r="B8111" s="89" t="s">
        <v>15427</v>
      </c>
      <c r="C8111" s="89"/>
      <c r="D8111" s="89" t="s">
        <v>16692</v>
      </c>
      <c r="E8111" s="94" t="s">
        <v>574</v>
      </c>
      <c r="F8111" s="95" t="s">
        <v>575</v>
      </c>
      <c r="G8111" s="89" t="s">
        <v>81</v>
      </c>
      <c r="H8111" s="89" t="s">
        <v>16141</v>
      </c>
      <c r="I8111" s="96">
        <v>1</v>
      </c>
      <c r="J8111" s="97">
        <v>6736</v>
      </c>
      <c r="K8111" s="98">
        <f t="shared" si="4232"/>
        <v>4710.49</v>
      </c>
      <c r="L8111" s="99">
        <f t="shared" si="4233"/>
        <v>1.0815399999999999</v>
      </c>
      <c r="M8111" s="100">
        <f t="shared" si="4234"/>
        <v>1.0590999999999999</v>
      </c>
      <c r="N8111" s="101">
        <f t="shared" si="4235"/>
        <v>0.97811300000000001</v>
      </c>
      <c r="O8111" s="100">
        <f t="shared" si="4236"/>
        <v>1</v>
      </c>
      <c r="P8111" s="98">
        <f t="shared" si="4237"/>
        <v>5277.58</v>
      </c>
      <c r="Q8111" s="97">
        <f t="shared" si="4238"/>
        <v>7546.94</v>
      </c>
      <c r="R8111" s="97"/>
      <c r="S8111" s="97"/>
    </row>
    <row r="8112" spans="1:19" ht="22.5" x14ac:dyDescent="0.25">
      <c r="A8112" s="89" t="s">
        <v>16693</v>
      </c>
      <c r="B8112" s="89" t="s">
        <v>15427</v>
      </c>
      <c r="C8112" s="89"/>
      <c r="D8112" s="89" t="s">
        <v>16694</v>
      </c>
      <c r="E8112" s="94" t="s">
        <v>15482</v>
      </c>
      <c r="F8112" s="95" t="s">
        <v>15483</v>
      </c>
      <c r="G8112" s="89" t="s">
        <v>51</v>
      </c>
      <c r="H8112" s="89" t="s">
        <v>2148</v>
      </c>
      <c r="I8112" s="96">
        <v>1</v>
      </c>
      <c r="J8112" s="97">
        <v>213065</v>
      </c>
      <c r="K8112" s="98">
        <f t="shared" si="4232"/>
        <v>991000</v>
      </c>
      <c r="L8112" s="99">
        <f t="shared" si="4233"/>
        <v>1.0815399999999999</v>
      </c>
      <c r="M8112" s="100">
        <f t="shared" si="4234"/>
        <v>1.0590999999999999</v>
      </c>
      <c r="N8112" s="101">
        <f t="shared" si="4235"/>
        <v>0.97811300000000001</v>
      </c>
      <c r="O8112" s="100">
        <f t="shared" si="4236"/>
        <v>1</v>
      </c>
      <c r="P8112" s="98">
        <f t="shared" si="4237"/>
        <v>1110304.8600000001</v>
      </c>
      <c r="Q8112" s="97">
        <f t="shared" si="4238"/>
        <v>238715.54</v>
      </c>
      <c r="R8112" s="97"/>
      <c r="S8112" s="97"/>
    </row>
    <row r="8113" spans="1:19" x14ac:dyDescent="0.25">
      <c r="A8113" s="89" t="s">
        <v>16695</v>
      </c>
      <c r="B8113" s="89" t="s">
        <v>15427</v>
      </c>
      <c r="C8113" s="89"/>
      <c r="D8113" s="89" t="s">
        <v>16696</v>
      </c>
      <c r="E8113" s="94" t="s">
        <v>586</v>
      </c>
      <c r="F8113" s="95" t="s">
        <v>587</v>
      </c>
      <c r="G8113" s="89" t="s">
        <v>81</v>
      </c>
      <c r="H8113" s="89" t="s">
        <v>16697</v>
      </c>
      <c r="I8113" s="96">
        <v>1</v>
      </c>
      <c r="J8113" s="97">
        <v>138641</v>
      </c>
      <c r="K8113" s="98">
        <f t="shared" si="4232"/>
        <v>6353.85</v>
      </c>
      <c r="L8113" s="99">
        <f t="shared" si="4233"/>
        <v>1.0815399999999999</v>
      </c>
      <c r="M8113" s="100">
        <f t="shared" si="4234"/>
        <v>1.0590999999999999</v>
      </c>
      <c r="N8113" s="101">
        <f t="shared" si="4235"/>
        <v>0.97811300000000001</v>
      </c>
      <c r="O8113" s="100">
        <f t="shared" si="4236"/>
        <v>1</v>
      </c>
      <c r="P8113" s="98">
        <f t="shared" si="4237"/>
        <v>7118.78</v>
      </c>
      <c r="Q8113" s="97">
        <f t="shared" si="4238"/>
        <v>155331.78</v>
      </c>
      <c r="R8113" s="97"/>
      <c r="S8113" s="97"/>
    </row>
    <row r="8114" spans="1:19" ht="22.5" x14ac:dyDescent="0.25">
      <c r="A8114" s="89" t="s">
        <v>16698</v>
      </c>
      <c r="B8114" s="89" t="s">
        <v>15427</v>
      </c>
      <c r="C8114" s="89"/>
      <c r="D8114" s="89" t="s">
        <v>16699</v>
      </c>
      <c r="E8114" s="94" t="s">
        <v>734</v>
      </c>
      <c r="F8114" s="95" t="s">
        <v>735</v>
      </c>
      <c r="G8114" s="89" t="s">
        <v>502</v>
      </c>
      <c r="H8114" s="89" t="s">
        <v>16700</v>
      </c>
      <c r="I8114" s="96">
        <v>1</v>
      </c>
      <c r="J8114" s="97">
        <v>53040</v>
      </c>
      <c r="K8114" s="98">
        <f t="shared" si="4232"/>
        <v>41040.879999999997</v>
      </c>
      <c r="L8114" s="99">
        <f t="shared" si="4233"/>
        <v>1.0815399999999999</v>
      </c>
      <c r="M8114" s="100">
        <f t="shared" si="4234"/>
        <v>1.0590999999999999</v>
      </c>
      <c r="N8114" s="101">
        <f t="shared" si="4235"/>
        <v>0.97811300000000001</v>
      </c>
      <c r="O8114" s="100">
        <f t="shared" si="4236"/>
        <v>1</v>
      </c>
      <c r="P8114" s="98">
        <f t="shared" si="4237"/>
        <v>45981.72</v>
      </c>
      <c r="Q8114" s="97">
        <f t="shared" si="4238"/>
        <v>59425.4</v>
      </c>
      <c r="R8114" s="97"/>
      <c r="S8114" s="97"/>
    </row>
    <row r="8115" spans="1:19" ht="22.5" x14ac:dyDescent="0.25">
      <c r="A8115" s="89" t="s">
        <v>16701</v>
      </c>
      <c r="B8115" s="89" t="s">
        <v>15427</v>
      </c>
      <c r="C8115" s="89"/>
      <c r="D8115" s="89" t="s">
        <v>16702</v>
      </c>
      <c r="E8115" s="94" t="s">
        <v>734</v>
      </c>
      <c r="F8115" s="95" t="s">
        <v>4010</v>
      </c>
      <c r="G8115" s="89" t="s">
        <v>502</v>
      </c>
      <c r="H8115" s="89" t="s">
        <v>16703</v>
      </c>
      <c r="I8115" s="96">
        <v>1</v>
      </c>
      <c r="J8115" s="97">
        <v>61896</v>
      </c>
      <c r="K8115" s="98">
        <f t="shared" si="4232"/>
        <v>41041.01</v>
      </c>
      <c r="L8115" s="99">
        <f t="shared" si="4233"/>
        <v>1.0815399999999999</v>
      </c>
      <c r="M8115" s="100">
        <f t="shared" si="4234"/>
        <v>1.0590999999999999</v>
      </c>
      <c r="N8115" s="101">
        <f t="shared" si="4235"/>
        <v>0.97811300000000001</v>
      </c>
      <c r="O8115" s="100">
        <f t="shared" si="4236"/>
        <v>1</v>
      </c>
      <c r="P8115" s="98">
        <f t="shared" si="4237"/>
        <v>45981.87</v>
      </c>
      <c r="Q8115" s="97">
        <f t="shared" si="4238"/>
        <v>69347.56</v>
      </c>
      <c r="R8115" s="97"/>
      <c r="S8115" s="97"/>
    </row>
    <row r="8116" spans="1:19" x14ac:dyDescent="0.25">
      <c r="A8116" s="89" t="s">
        <v>16704</v>
      </c>
      <c r="B8116" s="89" t="s">
        <v>15427</v>
      </c>
      <c r="C8116" s="89"/>
      <c r="D8116" s="89" t="s">
        <v>7370</v>
      </c>
      <c r="E8116" s="94" t="s">
        <v>781</v>
      </c>
      <c r="F8116" s="95" t="s">
        <v>5166</v>
      </c>
      <c r="G8116" s="89" t="s">
        <v>502</v>
      </c>
      <c r="H8116" s="89" t="s">
        <v>16705</v>
      </c>
      <c r="I8116" s="96">
        <v>1</v>
      </c>
      <c r="J8116" s="97">
        <v>1845</v>
      </c>
      <c r="K8116" s="98">
        <f t="shared" si="4232"/>
        <v>44255.22</v>
      </c>
      <c r="L8116" s="99">
        <f t="shared" si="4233"/>
        <v>1.0815399999999999</v>
      </c>
      <c r="M8116" s="100">
        <f t="shared" si="4234"/>
        <v>1.0590999999999999</v>
      </c>
      <c r="N8116" s="101">
        <f t="shared" si="4235"/>
        <v>0.97811300000000001</v>
      </c>
      <c r="O8116" s="100">
        <f t="shared" si="4236"/>
        <v>1</v>
      </c>
      <c r="P8116" s="98">
        <f t="shared" si="4237"/>
        <v>49583.03</v>
      </c>
      <c r="Q8116" s="97">
        <f t="shared" si="4238"/>
        <v>2067.12</v>
      </c>
      <c r="R8116" s="97"/>
      <c r="S8116" s="97"/>
    </row>
    <row r="8117" spans="1:19" ht="22.5" x14ac:dyDescent="0.25">
      <c r="A8117" s="89" t="s">
        <v>16706</v>
      </c>
      <c r="B8117" s="89" t="s">
        <v>15427</v>
      </c>
      <c r="C8117" s="89"/>
      <c r="D8117" s="89" t="s">
        <v>16707</v>
      </c>
      <c r="E8117" s="94" t="s">
        <v>742</v>
      </c>
      <c r="F8117" s="95" t="s">
        <v>15460</v>
      </c>
      <c r="G8117" s="89" t="s">
        <v>502</v>
      </c>
      <c r="H8117" s="89" t="s">
        <v>16708</v>
      </c>
      <c r="I8117" s="96">
        <v>1</v>
      </c>
      <c r="J8117" s="97">
        <v>2771</v>
      </c>
      <c r="K8117" s="98">
        <f t="shared" si="4232"/>
        <v>41100.559999999998</v>
      </c>
      <c r="L8117" s="99">
        <f t="shared" si="4233"/>
        <v>1.0815399999999999</v>
      </c>
      <c r="M8117" s="100">
        <f t="shared" si="4234"/>
        <v>1.0590999999999999</v>
      </c>
      <c r="N8117" s="101">
        <f t="shared" si="4235"/>
        <v>0.97811300000000001</v>
      </c>
      <c r="O8117" s="100">
        <f t="shared" si="4236"/>
        <v>1</v>
      </c>
      <c r="P8117" s="98">
        <f t="shared" si="4237"/>
        <v>46048.59</v>
      </c>
      <c r="Q8117" s="97">
        <f t="shared" si="4238"/>
        <v>3104.6</v>
      </c>
      <c r="R8117" s="97"/>
      <c r="S8117" s="97"/>
    </row>
    <row r="8118" spans="1:19" x14ac:dyDescent="0.25">
      <c r="A8118" s="89"/>
      <c r="B8118" s="90"/>
      <c r="C8118" s="90"/>
      <c r="D8118" s="91"/>
      <c r="E8118" s="92"/>
      <c r="F8118" s="92" t="s">
        <v>16709</v>
      </c>
      <c r="G8118" s="91"/>
      <c r="H8118" s="91"/>
      <c r="I8118" s="93">
        <v>1</v>
      </c>
      <c r="J8118" s="91"/>
      <c r="K8118" s="98"/>
      <c r="L8118" s="99"/>
      <c r="M8118" s="100"/>
      <c r="N8118" s="101"/>
      <c r="O8118" s="100"/>
      <c r="P8118" s="98"/>
      <c r="Q8118" s="91"/>
      <c r="R8118" s="91"/>
      <c r="S8118" s="91"/>
    </row>
    <row r="8119" spans="1:19" x14ac:dyDescent="0.25">
      <c r="A8119" s="89" t="s">
        <v>16710</v>
      </c>
      <c r="B8119" s="89" t="s">
        <v>15427</v>
      </c>
      <c r="C8119" s="89"/>
      <c r="D8119" s="89" t="s">
        <v>16711</v>
      </c>
      <c r="E8119" s="94" t="s">
        <v>6576</v>
      </c>
      <c r="F8119" s="95" t="s">
        <v>6577</v>
      </c>
      <c r="G8119" s="89" t="s">
        <v>110</v>
      </c>
      <c r="H8119" s="89" t="s">
        <v>4976</v>
      </c>
      <c r="I8119" s="96">
        <v>1</v>
      </c>
      <c r="J8119" s="97">
        <v>17096</v>
      </c>
      <c r="K8119" s="98">
        <f>J8119/H8119</f>
        <v>65753.850000000006</v>
      </c>
      <c r="L8119" s="99">
        <f>$L$8</f>
        <v>1.0815399999999999</v>
      </c>
      <c r="M8119" s="100">
        <f>$M$8</f>
        <v>1.0590999999999999</v>
      </c>
      <c r="N8119" s="101">
        <f>$N$8</f>
        <v>0.97811300000000001</v>
      </c>
      <c r="O8119" s="100">
        <f>$O$8</f>
        <v>1</v>
      </c>
      <c r="P8119" s="98">
        <f>K8119*L8119*M8119*N8119*O8119</f>
        <v>73669.850000000006</v>
      </c>
      <c r="Q8119" s="97">
        <f>H8119*P8119</f>
        <v>19154.16</v>
      </c>
      <c r="R8119" s="97"/>
      <c r="S8119" s="97"/>
    </row>
    <row r="8120" spans="1:19" ht="22.5" x14ac:dyDescent="0.25">
      <c r="A8120" s="89" t="s">
        <v>16712</v>
      </c>
      <c r="B8120" s="89" t="s">
        <v>15427</v>
      </c>
      <c r="C8120" s="89"/>
      <c r="D8120" s="89" t="s">
        <v>5461</v>
      </c>
      <c r="E8120" s="94" t="s">
        <v>15466</v>
      </c>
      <c r="F8120" s="95" t="s">
        <v>15467</v>
      </c>
      <c r="G8120" s="89" t="s">
        <v>110</v>
      </c>
      <c r="H8120" s="89" t="s">
        <v>4976</v>
      </c>
      <c r="I8120" s="96">
        <v>1</v>
      </c>
      <c r="J8120" s="97">
        <v>2155</v>
      </c>
      <c r="K8120" s="98">
        <f>J8120/H8120</f>
        <v>8288.4599999999991</v>
      </c>
      <c r="L8120" s="99">
        <f>$L$8</f>
        <v>1.0815399999999999</v>
      </c>
      <c r="M8120" s="100">
        <f>$M$8</f>
        <v>1.0590999999999999</v>
      </c>
      <c r="N8120" s="101">
        <f>$N$8</f>
        <v>0.97811300000000001</v>
      </c>
      <c r="O8120" s="100">
        <f>$O$8</f>
        <v>1</v>
      </c>
      <c r="P8120" s="98">
        <f>K8120*L8120*M8120*N8120*O8120</f>
        <v>9286.2900000000009</v>
      </c>
      <c r="Q8120" s="97">
        <f>H8120*P8120</f>
        <v>2414.44</v>
      </c>
      <c r="R8120" s="97"/>
      <c r="S8120" s="97"/>
    </row>
    <row r="8121" spans="1:19" x14ac:dyDescent="0.25">
      <c r="A8121" s="89" t="s">
        <v>16713</v>
      </c>
      <c r="B8121" s="89" t="s">
        <v>15427</v>
      </c>
      <c r="C8121" s="89"/>
      <c r="D8121" s="89" t="s">
        <v>16714</v>
      </c>
      <c r="E8121" s="94" t="s">
        <v>15469</v>
      </c>
      <c r="F8121" s="95" t="s">
        <v>15470</v>
      </c>
      <c r="G8121" s="89" t="s">
        <v>518</v>
      </c>
      <c r="H8121" s="89" t="s">
        <v>16715</v>
      </c>
      <c r="I8121" s="96">
        <v>1</v>
      </c>
      <c r="J8121" s="97">
        <v>1302</v>
      </c>
      <c r="K8121" s="98">
        <f>J8121/H8121</f>
        <v>131.78</v>
      </c>
      <c r="L8121" s="99">
        <f>$L$8</f>
        <v>1.0815399999999999</v>
      </c>
      <c r="M8121" s="100">
        <f>$M$8</f>
        <v>1.0590999999999999</v>
      </c>
      <c r="N8121" s="101">
        <f>$N$8</f>
        <v>0.97811300000000001</v>
      </c>
      <c r="O8121" s="100">
        <f>$O$8</f>
        <v>1</v>
      </c>
      <c r="P8121" s="98">
        <f>K8121*L8121*M8121*N8121*O8121</f>
        <v>147.63999999999999</v>
      </c>
      <c r="Q8121" s="97">
        <f>H8121*P8121</f>
        <v>1458.68</v>
      </c>
      <c r="R8121" s="97"/>
      <c r="S8121" s="97"/>
    </row>
    <row r="8122" spans="1:19" x14ac:dyDescent="0.25">
      <c r="A8122" s="89" t="s">
        <v>16716</v>
      </c>
      <c r="B8122" s="89" t="s">
        <v>15427</v>
      </c>
      <c r="C8122" s="89"/>
      <c r="D8122" s="89" t="s">
        <v>16717</v>
      </c>
      <c r="E8122" s="94" t="s">
        <v>8294</v>
      </c>
      <c r="F8122" s="95" t="s">
        <v>8295</v>
      </c>
      <c r="G8122" s="89" t="s">
        <v>518</v>
      </c>
      <c r="H8122" s="89" t="s">
        <v>16718</v>
      </c>
      <c r="I8122" s="96">
        <v>1</v>
      </c>
      <c r="J8122" s="97">
        <v>586</v>
      </c>
      <c r="K8122" s="98">
        <f>J8122/H8122</f>
        <v>173.37</v>
      </c>
      <c r="L8122" s="99">
        <f>$L$8</f>
        <v>1.0815399999999999</v>
      </c>
      <c r="M8122" s="100">
        <f>$M$8</f>
        <v>1.0590999999999999</v>
      </c>
      <c r="N8122" s="101">
        <f>$N$8</f>
        <v>0.97811300000000001</v>
      </c>
      <c r="O8122" s="100">
        <f>$O$8</f>
        <v>1</v>
      </c>
      <c r="P8122" s="98">
        <f>K8122*L8122*M8122*N8122*O8122</f>
        <v>194.24</v>
      </c>
      <c r="Q8122" s="97">
        <f>H8122*P8122</f>
        <v>656.53</v>
      </c>
      <c r="R8122" s="97"/>
      <c r="S8122" s="97"/>
    </row>
    <row r="8123" spans="1:19" ht="22.5" x14ac:dyDescent="0.25">
      <c r="A8123" s="89" t="s">
        <v>16719</v>
      </c>
      <c r="B8123" s="89" t="s">
        <v>15427</v>
      </c>
      <c r="C8123" s="89"/>
      <c r="D8123" s="89" t="s">
        <v>16720</v>
      </c>
      <c r="E8123" s="94" t="s">
        <v>15350</v>
      </c>
      <c r="F8123" s="95" t="s">
        <v>15351</v>
      </c>
      <c r="G8123" s="89" t="s">
        <v>110</v>
      </c>
      <c r="H8123" s="89" t="s">
        <v>16721</v>
      </c>
      <c r="I8123" s="96">
        <v>1</v>
      </c>
      <c r="J8123" s="97">
        <v>8290</v>
      </c>
      <c r="K8123" s="98">
        <f>J8123/H8123</f>
        <v>136685.9</v>
      </c>
      <c r="L8123" s="99">
        <f>$L$8</f>
        <v>1.0815399999999999</v>
      </c>
      <c r="M8123" s="100">
        <f>$M$8</f>
        <v>1.0590999999999999</v>
      </c>
      <c r="N8123" s="101">
        <f>$N$8</f>
        <v>0.97811300000000001</v>
      </c>
      <c r="O8123" s="100">
        <f>$O$8</f>
        <v>1</v>
      </c>
      <c r="P8123" s="98">
        <f>K8123*L8123*M8123*N8123*O8123</f>
        <v>153141.29</v>
      </c>
      <c r="Q8123" s="97">
        <f>H8123*P8123</f>
        <v>9288.02</v>
      </c>
      <c r="R8123" s="97"/>
      <c r="S8123" s="97"/>
    </row>
    <row r="8124" spans="1:19" x14ac:dyDescent="0.25">
      <c r="A8124" s="89"/>
      <c r="B8124" s="90"/>
      <c r="C8124" s="90"/>
      <c r="D8124" s="91"/>
      <c r="E8124" s="92"/>
      <c r="F8124" s="92" t="s">
        <v>16722</v>
      </c>
      <c r="G8124" s="91"/>
      <c r="H8124" s="91"/>
      <c r="I8124" s="93">
        <v>1</v>
      </c>
      <c r="J8124" s="91"/>
      <c r="K8124" s="98"/>
      <c r="L8124" s="99"/>
      <c r="M8124" s="100"/>
      <c r="N8124" s="101"/>
      <c r="O8124" s="100"/>
      <c r="P8124" s="98"/>
      <c r="Q8124" s="91"/>
      <c r="R8124" s="91"/>
      <c r="S8124" s="91"/>
    </row>
    <row r="8125" spans="1:19" x14ac:dyDescent="0.25">
      <c r="A8125" s="89" t="s">
        <v>16723</v>
      </c>
      <c r="B8125" s="89" t="s">
        <v>15427</v>
      </c>
      <c r="C8125" s="89"/>
      <c r="D8125" s="89" t="s">
        <v>16724</v>
      </c>
      <c r="E8125" s="94" t="s">
        <v>570</v>
      </c>
      <c r="F8125" s="95" t="s">
        <v>571</v>
      </c>
      <c r="G8125" s="89" t="s">
        <v>51</v>
      </c>
      <c r="H8125" s="89" t="s">
        <v>16139</v>
      </c>
      <c r="I8125" s="96">
        <v>1</v>
      </c>
      <c r="J8125" s="97">
        <v>2203</v>
      </c>
      <c r="K8125" s="98">
        <f t="shared" ref="K8125:K8132" si="4239">J8125/H8125</f>
        <v>157357.14000000001</v>
      </c>
      <c r="L8125" s="99">
        <f t="shared" ref="L8125:L8132" si="4240">$L$8</f>
        <v>1.0815399999999999</v>
      </c>
      <c r="M8125" s="100">
        <f t="shared" ref="M8125:M8132" si="4241">$M$8</f>
        <v>1.0590999999999999</v>
      </c>
      <c r="N8125" s="101">
        <f t="shared" ref="N8125:N8132" si="4242">$N$8</f>
        <v>0.97811300000000001</v>
      </c>
      <c r="O8125" s="100">
        <f t="shared" ref="O8125:O8132" si="4243">$O$8</f>
        <v>1</v>
      </c>
      <c r="P8125" s="98">
        <f t="shared" ref="P8125:P8132" si="4244">K8125*L8125*M8125*N8125*O8125</f>
        <v>176301.11</v>
      </c>
      <c r="Q8125" s="97">
        <f t="shared" ref="Q8125:Q8132" si="4245">H8125*P8125</f>
        <v>2468.2199999999998</v>
      </c>
      <c r="R8125" s="97"/>
      <c r="S8125" s="97"/>
    </row>
    <row r="8126" spans="1:19" x14ac:dyDescent="0.25">
      <c r="A8126" s="89" t="s">
        <v>16725</v>
      </c>
      <c r="B8126" s="89" t="s">
        <v>15427</v>
      </c>
      <c r="C8126" s="89"/>
      <c r="D8126" s="89" t="s">
        <v>16726</v>
      </c>
      <c r="E8126" s="94" t="s">
        <v>574</v>
      </c>
      <c r="F8126" s="95" t="s">
        <v>575</v>
      </c>
      <c r="G8126" s="89" t="s">
        <v>81</v>
      </c>
      <c r="H8126" s="89" t="s">
        <v>16141</v>
      </c>
      <c r="I8126" s="96">
        <v>1</v>
      </c>
      <c r="J8126" s="97">
        <v>6736</v>
      </c>
      <c r="K8126" s="98">
        <f t="shared" si="4239"/>
        <v>4710.49</v>
      </c>
      <c r="L8126" s="99">
        <f t="shared" si="4240"/>
        <v>1.0815399999999999</v>
      </c>
      <c r="M8126" s="100">
        <f t="shared" si="4241"/>
        <v>1.0590999999999999</v>
      </c>
      <c r="N8126" s="101">
        <f t="shared" si="4242"/>
        <v>0.97811300000000001</v>
      </c>
      <c r="O8126" s="100">
        <f t="shared" si="4243"/>
        <v>1</v>
      </c>
      <c r="P8126" s="98">
        <f t="shared" si="4244"/>
        <v>5277.58</v>
      </c>
      <c r="Q8126" s="97">
        <f t="shared" si="4245"/>
        <v>7546.94</v>
      </c>
      <c r="R8126" s="97"/>
      <c r="S8126" s="97"/>
    </row>
    <row r="8127" spans="1:19" ht="22.5" x14ac:dyDescent="0.25">
      <c r="A8127" s="89" t="s">
        <v>16727</v>
      </c>
      <c r="B8127" s="89" t="s">
        <v>15427</v>
      </c>
      <c r="C8127" s="89"/>
      <c r="D8127" s="89" t="s">
        <v>16728</v>
      </c>
      <c r="E8127" s="94" t="s">
        <v>15482</v>
      </c>
      <c r="F8127" s="95" t="s">
        <v>15483</v>
      </c>
      <c r="G8127" s="89" t="s">
        <v>51</v>
      </c>
      <c r="H8127" s="89" t="s">
        <v>2148</v>
      </c>
      <c r="I8127" s="96">
        <v>1</v>
      </c>
      <c r="J8127" s="97">
        <v>213065</v>
      </c>
      <c r="K8127" s="98">
        <f t="shared" si="4239"/>
        <v>991000</v>
      </c>
      <c r="L8127" s="99">
        <f t="shared" si="4240"/>
        <v>1.0815399999999999</v>
      </c>
      <c r="M8127" s="100">
        <f t="shared" si="4241"/>
        <v>1.0590999999999999</v>
      </c>
      <c r="N8127" s="101">
        <f t="shared" si="4242"/>
        <v>0.97811300000000001</v>
      </c>
      <c r="O8127" s="100">
        <f t="shared" si="4243"/>
        <v>1</v>
      </c>
      <c r="P8127" s="98">
        <f t="shared" si="4244"/>
        <v>1110304.8600000001</v>
      </c>
      <c r="Q8127" s="97">
        <f t="shared" si="4245"/>
        <v>238715.54</v>
      </c>
      <c r="R8127" s="97"/>
      <c r="S8127" s="97"/>
    </row>
    <row r="8128" spans="1:19" x14ac:dyDescent="0.25">
      <c r="A8128" s="89" t="s">
        <v>16729</v>
      </c>
      <c r="B8128" s="89" t="s">
        <v>15427</v>
      </c>
      <c r="C8128" s="89"/>
      <c r="D8128" s="89" t="s">
        <v>16730</v>
      </c>
      <c r="E8128" s="94" t="s">
        <v>586</v>
      </c>
      <c r="F8128" s="95" t="s">
        <v>587</v>
      </c>
      <c r="G8128" s="89" t="s">
        <v>81</v>
      </c>
      <c r="H8128" s="89" t="s">
        <v>16697</v>
      </c>
      <c r="I8128" s="96">
        <v>1</v>
      </c>
      <c r="J8128" s="97">
        <v>138641</v>
      </c>
      <c r="K8128" s="98">
        <f t="shared" si="4239"/>
        <v>6353.85</v>
      </c>
      <c r="L8128" s="99">
        <f t="shared" si="4240"/>
        <v>1.0815399999999999</v>
      </c>
      <c r="M8128" s="100">
        <f t="shared" si="4241"/>
        <v>1.0590999999999999</v>
      </c>
      <c r="N8128" s="101">
        <f t="shared" si="4242"/>
        <v>0.97811300000000001</v>
      </c>
      <c r="O8128" s="100">
        <f t="shared" si="4243"/>
        <v>1</v>
      </c>
      <c r="P8128" s="98">
        <f t="shared" si="4244"/>
        <v>7118.78</v>
      </c>
      <c r="Q8128" s="97">
        <f t="shared" si="4245"/>
        <v>155331.78</v>
      </c>
      <c r="R8128" s="97"/>
      <c r="S8128" s="97"/>
    </row>
    <row r="8129" spans="1:19" ht="22.5" x14ac:dyDescent="0.25">
      <c r="A8129" s="89" t="s">
        <v>16731</v>
      </c>
      <c r="B8129" s="89" t="s">
        <v>15427</v>
      </c>
      <c r="C8129" s="89"/>
      <c r="D8129" s="89" t="s">
        <v>16732</v>
      </c>
      <c r="E8129" s="94" t="s">
        <v>734</v>
      </c>
      <c r="F8129" s="95" t="s">
        <v>735</v>
      </c>
      <c r="G8129" s="89" t="s">
        <v>502</v>
      </c>
      <c r="H8129" s="89" t="s">
        <v>16700</v>
      </c>
      <c r="I8129" s="96">
        <v>1</v>
      </c>
      <c r="J8129" s="97">
        <v>53040</v>
      </c>
      <c r="K8129" s="98">
        <f t="shared" si="4239"/>
        <v>41040.879999999997</v>
      </c>
      <c r="L8129" s="99">
        <f t="shared" si="4240"/>
        <v>1.0815399999999999</v>
      </c>
      <c r="M8129" s="100">
        <f t="shared" si="4241"/>
        <v>1.0590999999999999</v>
      </c>
      <c r="N8129" s="101">
        <f t="shared" si="4242"/>
        <v>0.97811300000000001</v>
      </c>
      <c r="O8129" s="100">
        <f t="shared" si="4243"/>
        <v>1</v>
      </c>
      <c r="P8129" s="98">
        <f t="shared" si="4244"/>
        <v>45981.72</v>
      </c>
      <c r="Q8129" s="97">
        <f t="shared" si="4245"/>
        <v>59425.4</v>
      </c>
      <c r="R8129" s="97"/>
      <c r="S8129" s="97"/>
    </row>
    <row r="8130" spans="1:19" ht="22.5" x14ac:dyDescent="0.25">
      <c r="A8130" s="89" t="s">
        <v>16733</v>
      </c>
      <c r="B8130" s="89" t="s">
        <v>15427</v>
      </c>
      <c r="C8130" s="89"/>
      <c r="D8130" s="89" t="s">
        <v>16734</v>
      </c>
      <c r="E8130" s="94" t="s">
        <v>734</v>
      </c>
      <c r="F8130" s="95" t="s">
        <v>4010</v>
      </c>
      <c r="G8130" s="89" t="s">
        <v>502</v>
      </c>
      <c r="H8130" s="89" t="s">
        <v>16703</v>
      </c>
      <c r="I8130" s="96">
        <v>1</v>
      </c>
      <c r="J8130" s="97">
        <v>61896</v>
      </c>
      <c r="K8130" s="98">
        <f t="shared" si="4239"/>
        <v>41041.01</v>
      </c>
      <c r="L8130" s="99">
        <f t="shared" si="4240"/>
        <v>1.0815399999999999</v>
      </c>
      <c r="M8130" s="100">
        <f t="shared" si="4241"/>
        <v>1.0590999999999999</v>
      </c>
      <c r="N8130" s="101">
        <f t="shared" si="4242"/>
        <v>0.97811300000000001</v>
      </c>
      <c r="O8130" s="100">
        <f t="shared" si="4243"/>
        <v>1</v>
      </c>
      <c r="P8130" s="98">
        <f t="shared" si="4244"/>
        <v>45981.87</v>
      </c>
      <c r="Q8130" s="97">
        <f t="shared" si="4245"/>
        <v>69347.56</v>
      </c>
      <c r="R8130" s="97"/>
      <c r="S8130" s="97"/>
    </row>
    <row r="8131" spans="1:19" x14ac:dyDescent="0.25">
      <c r="A8131" s="89" t="s">
        <v>16735</v>
      </c>
      <c r="B8131" s="89" t="s">
        <v>15427</v>
      </c>
      <c r="C8131" s="89"/>
      <c r="D8131" s="89" t="s">
        <v>16736</v>
      </c>
      <c r="E8131" s="94" t="s">
        <v>781</v>
      </c>
      <c r="F8131" s="95" t="s">
        <v>5166</v>
      </c>
      <c r="G8131" s="89" t="s">
        <v>502</v>
      </c>
      <c r="H8131" s="89" t="s">
        <v>16705</v>
      </c>
      <c r="I8131" s="96">
        <v>1</v>
      </c>
      <c r="J8131" s="97">
        <v>1845</v>
      </c>
      <c r="K8131" s="98">
        <f t="shared" si="4239"/>
        <v>44255.22</v>
      </c>
      <c r="L8131" s="99">
        <f t="shared" si="4240"/>
        <v>1.0815399999999999</v>
      </c>
      <c r="M8131" s="100">
        <f t="shared" si="4241"/>
        <v>1.0590999999999999</v>
      </c>
      <c r="N8131" s="101">
        <f t="shared" si="4242"/>
        <v>0.97811300000000001</v>
      </c>
      <c r="O8131" s="100">
        <f t="shared" si="4243"/>
        <v>1</v>
      </c>
      <c r="P8131" s="98">
        <f t="shared" si="4244"/>
        <v>49583.03</v>
      </c>
      <c r="Q8131" s="97">
        <f t="shared" si="4245"/>
        <v>2067.12</v>
      </c>
      <c r="R8131" s="97"/>
      <c r="S8131" s="97"/>
    </row>
    <row r="8132" spans="1:19" ht="22.5" x14ac:dyDescent="0.25">
      <c r="A8132" s="89" t="s">
        <v>16737</v>
      </c>
      <c r="B8132" s="89" t="s">
        <v>15427</v>
      </c>
      <c r="C8132" s="89"/>
      <c r="D8132" s="89" t="s">
        <v>16738</v>
      </c>
      <c r="E8132" s="94" t="s">
        <v>742</v>
      </c>
      <c r="F8132" s="95" t="s">
        <v>15460</v>
      </c>
      <c r="G8132" s="89" t="s">
        <v>502</v>
      </c>
      <c r="H8132" s="89" t="s">
        <v>16708</v>
      </c>
      <c r="I8132" s="96">
        <v>1</v>
      </c>
      <c r="J8132" s="97">
        <v>2771</v>
      </c>
      <c r="K8132" s="98">
        <f t="shared" si="4239"/>
        <v>41100.559999999998</v>
      </c>
      <c r="L8132" s="99">
        <f t="shared" si="4240"/>
        <v>1.0815399999999999</v>
      </c>
      <c r="M8132" s="100">
        <f t="shared" si="4241"/>
        <v>1.0590999999999999</v>
      </c>
      <c r="N8132" s="101">
        <f t="shared" si="4242"/>
        <v>0.97811300000000001</v>
      </c>
      <c r="O8132" s="100">
        <f t="shared" si="4243"/>
        <v>1</v>
      </c>
      <c r="P8132" s="98">
        <f t="shared" si="4244"/>
        <v>46048.59</v>
      </c>
      <c r="Q8132" s="97">
        <f t="shared" si="4245"/>
        <v>3104.6</v>
      </c>
      <c r="R8132" s="97"/>
      <c r="S8132" s="97"/>
    </row>
    <row r="8133" spans="1:19" x14ac:dyDescent="0.25">
      <c r="A8133" s="89"/>
      <c r="B8133" s="90"/>
      <c r="C8133" s="90"/>
      <c r="D8133" s="91"/>
      <c r="E8133" s="92"/>
      <c r="F8133" s="92" t="s">
        <v>16709</v>
      </c>
      <c r="G8133" s="91"/>
      <c r="H8133" s="91"/>
      <c r="I8133" s="93">
        <v>1</v>
      </c>
      <c r="J8133" s="91"/>
      <c r="K8133" s="98"/>
      <c r="L8133" s="99"/>
      <c r="M8133" s="100"/>
      <c r="N8133" s="101"/>
      <c r="O8133" s="100"/>
      <c r="P8133" s="98"/>
      <c r="Q8133" s="91"/>
      <c r="R8133" s="91"/>
      <c r="S8133" s="91"/>
    </row>
    <row r="8134" spans="1:19" x14ac:dyDescent="0.25">
      <c r="A8134" s="89" t="s">
        <v>16739</v>
      </c>
      <c r="B8134" s="89" t="s">
        <v>15427</v>
      </c>
      <c r="C8134" s="89"/>
      <c r="D8134" s="89" t="s">
        <v>16740</v>
      </c>
      <c r="E8134" s="94" t="s">
        <v>6576</v>
      </c>
      <c r="F8134" s="95" t="s">
        <v>6577</v>
      </c>
      <c r="G8134" s="89" t="s">
        <v>110</v>
      </c>
      <c r="H8134" s="89" t="s">
        <v>1684</v>
      </c>
      <c r="I8134" s="96">
        <v>1</v>
      </c>
      <c r="J8134" s="97">
        <v>17425</v>
      </c>
      <c r="K8134" s="98">
        <f>J8134/H8134</f>
        <v>65754.720000000001</v>
      </c>
      <c r="L8134" s="99">
        <f>$L$8</f>
        <v>1.0815399999999999</v>
      </c>
      <c r="M8134" s="100">
        <f>$M$8</f>
        <v>1.0590999999999999</v>
      </c>
      <c r="N8134" s="101">
        <f>$N$8</f>
        <v>0.97811300000000001</v>
      </c>
      <c r="O8134" s="100">
        <f>$O$8</f>
        <v>1</v>
      </c>
      <c r="P8134" s="98">
        <f>K8134*L8134*M8134*N8134*O8134</f>
        <v>73670.820000000007</v>
      </c>
      <c r="Q8134" s="97">
        <f>H8134*P8134</f>
        <v>19522.77</v>
      </c>
      <c r="R8134" s="97"/>
      <c r="S8134" s="97"/>
    </row>
    <row r="8135" spans="1:19" ht="22.5" x14ac:dyDescent="0.25">
      <c r="A8135" s="89" t="s">
        <v>16741</v>
      </c>
      <c r="B8135" s="89" t="s">
        <v>15427</v>
      </c>
      <c r="C8135" s="89"/>
      <c r="D8135" s="89" t="s">
        <v>16742</v>
      </c>
      <c r="E8135" s="94" t="s">
        <v>15466</v>
      </c>
      <c r="F8135" s="95" t="s">
        <v>15467</v>
      </c>
      <c r="G8135" s="89" t="s">
        <v>110</v>
      </c>
      <c r="H8135" s="89" t="s">
        <v>1684</v>
      </c>
      <c r="I8135" s="96">
        <v>1</v>
      </c>
      <c r="J8135" s="97">
        <v>2198</v>
      </c>
      <c r="K8135" s="98">
        <f>J8135/H8135</f>
        <v>8294.34</v>
      </c>
      <c r="L8135" s="99">
        <f>$L$8</f>
        <v>1.0815399999999999</v>
      </c>
      <c r="M8135" s="100">
        <f>$M$8</f>
        <v>1.0590999999999999</v>
      </c>
      <c r="N8135" s="101">
        <f>$N$8</f>
        <v>0.97811300000000001</v>
      </c>
      <c r="O8135" s="100">
        <f>$O$8</f>
        <v>1</v>
      </c>
      <c r="P8135" s="98">
        <f>K8135*L8135*M8135*N8135*O8135</f>
        <v>9292.8799999999992</v>
      </c>
      <c r="Q8135" s="97">
        <f>H8135*P8135</f>
        <v>2462.61</v>
      </c>
      <c r="R8135" s="97"/>
      <c r="S8135" s="97"/>
    </row>
    <row r="8136" spans="1:19" x14ac:dyDescent="0.25">
      <c r="A8136" s="89" t="s">
        <v>16743</v>
      </c>
      <c r="B8136" s="89" t="s">
        <v>15427</v>
      </c>
      <c r="C8136" s="89"/>
      <c r="D8136" s="89" t="s">
        <v>16744</v>
      </c>
      <c r="E8136" s="94" t="s">
        <v>15469</v>
      </c>
      <c r="F8136" s="95" t="s">
        <v>15470</v>
      </c>
      <c r="G8136" s="89" t="s">
        <v>518</v>
      </c>
      <c r="H8136" s="89" t="s">
        <v>16745</v>
      </c>
      <c r="I8136" s="96">
        <v>1</v>
      </c>
      <c r="J8136" s="97">
        <v>1327</v>
      </c>
      <c r="K8136" s="98">
        <f>J8136/H8136</f>
        <v>131.78</v>
      </c>
      <c r="L8136" s="99">
        <f>$L$8</f>
        <v>1.0815399999999999</v>
      </c>
      <c r="M8136" s="100">
        <f>$M$8</f>
        <v>1.0590999999999999</v>
      </c>
      <c r="N8136" s="101">
        <f>$N$8</f>
        <v>0.97811300000000001</v>
      </c>
      <c r="O8136" s="100">
        <f>$O$8</f>
        <v>1</v>
      </c>
      <c r="P8136" s="98">
        <f>K8136*L8136*M8136*N8136*O8136</f>
        <v>147.63999999999999</v>
      </c>
      <c r="Q8136" s="97">
        <f>H8136*P8136</f>
        <v>1486.73</v>
      </c>
      <c r="R8136" s="97"/>
      <c r="S8136" s="97"/>
    </row>
    <row r="8137" spans="1:19" x14ac:dyDescent="0.25">
      <c r="A8137" s="89" t="s">
        <v>16746</v>
      </c>
      <c r="B8137" s="89" t="s">
        <v>15427</v>
      </c>
      <c r="C8137" s="89"/>
      <c r="D8137" s="89" t="s">
        <v>16747</v>
      </c>
      <c r="E8137" s="94" t="s">
        <v>8294</v>
      </c>
      <c r="F8137" s="95" t="s">
        <v>8295</v>
      </c>
      <c r="G8137" s="89" t="s">
        <v>518</v>
      </c>
      <c r="H8137" s="89" t="s">
        <v>16748</v>
      </c>
      <c r="I8137" s="96">
        <v>1</v>
      </c>
      <c r="J8137" s="97">
        <v>596</v>
      </c>
      <c r="K8137" s="98">
        <f>J8137/H8137</f>
        <v>173.26</v>
      </c>
      <c r="L8137" s="99">
        <f>$L$8</f>
        <v>1.0815399999999999</v>
      </c>
      <c r="M8137" s="100">
        <f>$M$8</f>
        <v>1.0590999999999999</v>
      </c>
      <c r="N8137" s="101">
        <f>$N$8</f>
        <v>0.97811300000000001</v>
      </c>
      <c r="O8137" s="100">
        <f>$O$8</f>
        <v>1</v>
      </c>
      <c r="P8137" s="98">
        <f>K8137*L8137*M8137*N8137*O8137</f>
        <v>194.12</v>
      </c>
      <c r="Q8137" s="97">
        <f>H8137*P8137</f>
        <v>667.77</v>
      </c>
      <c r="R8137" s="97"/>
      <c r="S8137" s="97"/>
    </row>
    <row r="8138" spans="1:19" ht="22.5" x14ac:dyDescent="0.25">
      <c r="A8138" s="89" t="s">
        <v>16749</v>
      </c>
      <c r="B8138" s="89" t="s">
        <v>15427</v>
      </c>
      <c r="C8138" s="89"/>
      <c r="D8138" s="89" t="s">
        <v>16750</v>
      </c>
      <c r="E8138" s="94" t="s">
        <v>15350</v>
      </c>
      <c r="F8138" s="95" t="s">
        <v>15351</v>
      </c>
      <c r="G8138" s="89" t="s">
        <v>110</v>
      </c>
      <c r="H8138" s="89" t="s">
        <v>16721</v>
      </c>
      <c r="I8138" s="96">
        <v>1</v>
      </c>
      <c r="J8138" s="97">
        <v>8290</v>
      </c>
      <c r="K8138" s="98">
        <f>J8138/H8138</f>
        <v>136685.9</v>
      </c>
      <c r="L8138" s="99">
        <f>$L$8</f>
        <v>1.0815399999999999</v>
      </c>
      <c r="M8138" s="100">
        <f>$M$8</f>
        <v>1.0590999999999999</v>
      </c>
      <c r="N8138" s="101">
        <f>$N$8</f>
        <v>0.97811300000000001</v>
      </c>
      <c r="O8138" s="100">
        <f>$O$8</f>
        <v>1</v>
      </c>
      <c r="P8138" s="98">
        <f>K8138*L8138*M8138*N8138*O8138</f>
        <v>153141.29</v>
      </c>
      <c r="Q8138" s="97">
        <f>H8138*P8138</f>
        <v>9288.02</v>
      </c>
      <c r="R8138" s="97"/>
      <c r="S8138" s="97"/>
    </row>
    <row r="8139" spans="1:19" x14ac:dyDescent="0.25">
      <c r="A8139" s="89"/>
      <c r="B8139" s="90"/>
      <c r="C8139" s="90"/>
      <c r="D8139" s="91"/>
      <c r="E8139" s="92"/>
      <c r="F8139" s="92" t="s">
        <v>16751</v>
      </c>
      <c r="G8139" s="91"/>
      <c r="H8139" s="91"/>
      <c r="I8139" s="93">
        <v>1</v>
      </c>
      <c r="J8139" s="91"/>
      <c r="K8139" s="98"/>
      <c r="L8139" s="99"/>
      <c r="M8139" s="100"/>
      <c r="N8139" s="101"/>
      <c r="O8139" s="100"/>
      <c r="P8139" s="98"/>
      <c r="Q8139" s="91"/>
      <c r="R8139" s="91"/>
      <c r="S8139" s="91"/>
    </row>
    <row r="8140" spans="1:19" x14ac:dyDescent="0.25">
      <c r="A8140" s="89" t="s">
        <v>16752</v>
      </c>
      <c r="B8140" s="89" t="s">
        <v>15427</v>
      </c>
      <c r="C8140" s="89"/>
      <c r="D8140" s="89" t="s">
        <v>16753</v>
      </c>
      <c r="E8140" s="94" t="s">
        <v>570</v>
      </c>
      <c r="F8140" s="95" t="s">
        <v>571</v>
      </c>
      <c r="G8140" s="89" t="s">
        <v>51</v>
      </c>
      <c r="H8140" s="89" t="s">
        <v>6008</v>
      </c>
      <c r="I8140" s="96">
        <v>1</v>
      </c>
      <c r="J8140" s="97">
        <v>2358</v>
      </c>
      <c r="K8140" s="98">
        <f t="shared" ref="K8140:K8147" si="4246">J8140/H8140</f>
        <v>157200</v>
      </c>
      <c r="L8140" s="99">
        <f t="shared" ref="L8140:L8147" si="4247">$L$8</f>
        <v>1.0815399999999999</v>
      </c>
      <c r="M8140" s="100">
        <f t="shared" ref="M8140:M8147" si="4248">$M$8</f>
        <v>1.0590999999999999</v>
      </c>
      <c r="N8140" s="101">
        <f t="shared" ref="N8140:N8147" si="4249">$N$8</f>
        <v>0.97811300000000001</v>
      </c>
      <c r="O8140" s="100">
        <f t="shared" ref="O8140:O8147" si="4250">$O$8</f>
        <v>1</v>
      </c>
      <c r="P8140" s="98">
        <f t="shared" ref="P8140:P8147" si="4251">K8140*L8140*M8140*N8140*O8140</f>
        <v>176125.05</v>
      </c>
      <c r="Q8140" s="97">
        <f t="shared" ref="Q8140:Q8147" si="4252">H8140*P8140</f>
        <v>2641.88</v>
      </c>
      <c r="R8140" s="97"/>
      <c r="S8140" s="97"/>
    </row>
    <row r="8141" spans="1:19" x14ac:dyDescent="0.25">
      <c r="A8141" s="89" t="s">
        <v>16754</v>
      </c>
      <c r="B8141" s="89" t="s">
        <v>15427</v>
      </c>
      <c r="C8141" s="89"/>
      <c r="D8141" s="89" t="s">
        <v>16755</v>
      </c>
      <c r="E8141" s="94" t="s">
        <v>574</v>
      </c>
      <c r="F8141" s="95" t="s">
        <v>575</v>
      </c>
      <c r="G8141" s="89" t="s">
        <v>81</v>
      </c>
      <c r="H8141" s="89" t="s">
        <v>6010</v>
      </c>
      <c r="I8141" s="96">
        <v>1</v>
      </c>
      <c r="J8141" s="97">
        <v>7207</v>
      </c>
      <c r="K8141" s="98">
        <f t="shared" si="4246"/>
        <v>4710.46</v>
      </c>
      <c r="L8141" s="99">
        <f t="shared" si="4247"/>
        <v>1.0815399999999999</v>
      </c>
      <c r="M8141" s="100">
        <f t="shared" si="4248"/>
        <v>1.0590999999999999</v>
      </c>
      <c r="N8141" s="101">
        <f t="shared" si="4249"/>
        <v>0.97811300000000001</v>
      </c>
      <c r="O8141" s="100">
        <f t="shared" si="4250"/>
        <v>1</v>
      </c>
      <c r="P8141" s="98">
        <f t="shared" si="4251"/>
        <v>5277.54</v>
      </c>
      <c r="Q8141" s="97">
        <f t="shared" si="4252"/>
        <v>8074.64</v>
      </c>
      <c r="R8141" s="97"/>
      <c r="S8141" s="97"/>
    </row>
    <row r="8142" spans="1:19" ht="22.5" x14ac:dyDescent="0.25">
      <c r="A8142" s="89" t="s">
        <v>16756</v>
      </c>
      <c r="B8142" s="89" t="s">
        <v>15427</v>
      </c>
      <c r="C8142" s="89"/>
      <c r="D8142" s="89" t="s">
        <v>16757</v>
      </c>
      <c r="E8142" s="94" t="s">
        <v>15482</v>
      </c>
      <c r="F8142" s="95" t="s">
        <v>15483</v>
      </c>
      <c r="G8142" s="89" t="s">
        <v>51</v>
      </c>
      <c r="H8142" s="89" t="s">
        <v>15050</v>
      </c>
      <c r="I8142" s="96">
        <v>1</v>
      </c>
      <c r="J8142" s="97">
        <v>221985</v>
      </c>
      <c r="K8142" s="98">
        <f t="shared" si="4246"/>
        <v>991004.46</v>
      </c>
      <c r="L8142" s="99">
        <f t="shared" si="4247"/>
        <v>1.0815399999999999</v>
      </c>
      <c r="M8142" s="100">
        <f t="shared" si="4248"/>
        <v>1.0590999999999999</v>
      </c>
      <c r="N8142" s="101">
        <f t="shared" si="4249"/>
        <v>0.97811300000000001</v>
      </c>
      <c r="O8142" s="100">
        <f t="shared" si="4250"/>
        <v>1</v>
      </c>
      <c r="P8142" s="98">
        <f t="shared" si="4251"/>
        <v>1110309.8500000001</v>
      </c>
      <c r="Q8142" s="97">
        <f t="shared" si="4252"/>
        <v>248709.41</v>
      </c>
      <c r="R8142" s="97"/>
      <c r="S8142" s="97"/>
    </row>
    <row r="8143" spans="1:19" x14ac:dyDescent="0.25">
      <c r="A8143" s="89" t="s">
        <v>16758</v>
      </c>
      <c r="B8143" s="89" t="s">
        <v>15427</v>
      </c>
      <c r="C8143" s="89"/>
      <c r="D8143" s="89" t="s">
        <v>16759</v>
      </c>
      <c r="E8143" s="94" t="s">
        <v>586</v>
      </c>
      <c r="F8143" s="95" t="s">
        <v>587</v>
      </c>
      <c r="G8143" s="89" t="s">
        <v>81</v>
      </c>
      <c r="H8143" s="89" t="s">
        <v>15860</v>
      </c>
      <c r="I8143" s="96">
        <v>1</v>
      </c>
      <c r="J8143" s="97">
        <v>144486</v>
      </c>
      <c r="K8143" s="98">
        <f t="shared" si="4246"/>
        <v>6353.83</v>
      </c>
      <c r="L8143" s="99">
        <f t="shared" si="4247"/>
        <v>1.0815399999999999</v>
      </c>
      <c r="M8143" s="100">
        <f t="shared" si="4248"/>
        <v>1.0590999999999999</v>
      </c>
      <c r="N8143" s="101">
        <f t="shared" si="4249"/>
        <v>0.97811300000000001</v>
      </c>
      <c r="O8143" s="100">
        <f t="shared" si="4250"/>
        <v>1</v>
      </c>
      <c r="P8143" s="98">
        <f t="shared" si="4251"/>
        <v>7118.76</v>
      </c>
      <c r="Q8143" s="97">
        <f t="shared" si="4252"/>
        <v>161880.6</v>
      </c>
      <c r="R8143" s="97"/>
      <c r="S8143" s="97"/>
    </row>
    <row r="8144" spans="1:19" ht="22.5" x14ac:dyDescent="0.25">
      <c r="A8144" s="89" t="s">
        <v>16760</v>
      </c>
      <c r="B8144" s="89" t="s">
        <v>15427</v>
      </c>
      <c r="C8144" s="89"/>
      <c r="D8144" s="89" t="s">
        <v>16761</v>
      </c>
      <c r="E8144" s="94" t="s">
        <v>734</v>
      </c>
      <c r="F8144" s="95" t="s">
        <v>735</v>
      </c>
      <c r="G8144" s="89" t="s">
        <v>502</v>
      </c>
      <c r="H8144" s="89" t="s">
        <v>16762</v>
      </c>
      <c r="I8144" s="96">
        <v>1</v>
      </c>
      <c r="J8144" s="97">
        <v>55820</v>
      </c>
      <c r="K8144" s="98">
        <f t="shared" si="4246"/>
        <v>41040.800000000003</v>
      </c>
      <c r="L8144" s="99">
        <f t="shared" si="4247"/>
        <v>1.0815399999999999</v>
      </c>
      <c r="M8144" s="100">
        <f t="shared" si="4248"/>
        <v>1.0590999999999999</v>
      </c>
      <c r="N8144" s="101">
        <f t="shared" si="4249"/>
        <v>0.97811300000000001</v>
      </c>
      <c r="O8144" s="100">
        <f t="shared" si="4250"/>
        <v>1</v>
      </c>
      <c r="P8144" s="98">
        <f t="shared" si="4251"/>
        <v>45981.63</v>
      </c>
      <c r="Q8144" s="97">
        <f t="shared" si="4252"/>
        <v>62540.07</v>
      </c>
      <c r="R8144" s="97"/>
      <c r="S8144" s="97"/>
    </row>
    <row r="8145" spans="1:19" ht="22.5" x14ac:dyDescent="0.25">
      <c r="A8145" s="89" t="s">
        <v>16763</v>
      </c>
      <c r="B8145" s="89" t="s">
        <v>15427</v>
      </c>
      <c r="C8145" s="89"/>
      <c r="D8145" s="89" t="s">
        <v>16764</v>
      </c>
      <c r="E8145" s="94" t="s">
        <v>734</v>
      </c>
      <c r="F8145" s="95" t="s">
        <v>4010</v>
      </c>
      <c r="G8145" s="89" t="s">
        <v>502</v>
      </c>
      <c r="H8145" s="89" t="s">
        <v>16765</v>
      </c>
      <c r="I8145" s="96">
        <v>1</v>
      </c>
      <c r="J8145" s="97">
        <v>65385</v>
      </c>
      <c r="K8145" s="98">
        <f t="shared" si="4246"/>
        <v>41040.82</v>
      </c>
      <c r="L8145" s="99">
        <f t="shared" si="4247"/>
        <v>1.0815399999999999</v>
      </c>
      <c r="M8145" s="100">
        <f t="shared" si="4248"/>
        <v>1.0590999999999999</v>
      </c>
      <c r="N8145" s="101">
        <f t="shared" si="4249"/>
        <v>0.97811300000000001</v>
      </c>
      <c r="O8145" s="100">
        <f t="shared" si="4250"/>
        <v>1</v>
      </c>
      <c r="P8145" s="98">
        <f t="shared" si="4251"/>
        <v>45981.66</v>
      </c>
      <c r="Q8145" s="97">
        <f t="shared" si="4252"/>
        <v>73256.600000000006</v>
      </c>
      <c r="R8145" s="97"/>
      <c r="S8145" s="97"/>
    </row>
    <row r="8146" spans="1:19" x14ac:dyDescent="0.25">
      <c r="A8146" s="89" t="s">
        <v>16766</v>
      </c>
      <c r="B8146" s="89" t="s">
        <v>15427</v>
      </c>
      <c r="C8146" s="89"/>
      <c r="D8146" s="89" t="s">
        <v>16767</v>
      </c>
      <c r="E8146" s="94" t="s">
        <v>781</v>
      </c>
      <c r="F8146" s="95" t="s">
        <v>5166</v>
      </c>
      <c r="G8146" s="89" t="s">
        <v>502</v>
      </c>
      <c r="H8146" s="89" t="s">
        <v>16670</v>
      </c>
      <c r="I8146" s="96">
        <v>1</v>
      </c>
      <c r="J8146" s="97">
        <v>1964</v>
      </c>
      <c r="K8146" s="98">
        <f t="shared" si="4246"/>
        <v>44254.17</v>
      </c>
      <c r="L8146" s="99">
        <f t="shared" si="4247"/>
        <v>1.0815399999999999</v>
      </c>
      <c r="M8146" s="100">
        <f t="shared" si="4248"/>
        <v>1.0590999999999999</v>
      </c>
      <c r="N8146" s="101">
        <f t="shared" si="4249"/>
        <v>0.97811300000000001</v>
      </c>
      <c r="O8146" s="100">
        <f t="shared" si="4250"/>
        <v>1</v>
      </c>
      <c r="P8146" s="98">
        <f t="shared" si="4251"/>
        <v>49581.86</v>
      </c>
      <c r="Q8146" s="97">
        <f t="shared" si="4252"/>
        <v>2200.44</v>
      </c>
      <c r="R8146" s="97"/>
      <c r="S8146" s="97"/>
    </row>
    <row r="8147" spans="1:19" ht="22.5" x14ac:dyDescent="0.25">
      <c r="A8147" s="89" t="s">
        <v>16768</v>
      </c>
      <c r="B8147" s="89" t="s">
        <v>15427</v>
      </c>
      <c r="C8147" s="89"/>
      <c r="D8147" s="89" t="s">
        <v>16769</v>
      </c>
      <c r="E8147" s="94" t="s">
        <v>742</v>
      </c>
      <c r="F8147" s="95" t="s">
        <v>15460</v>
      </c>
      <c r="G8147" s="89" t="s">
        <v>502</v>
      </c>
      <c r="H8147" s="89" t="s">
        <v>16770</v>
      </c>
      <c r="I8147" s="96">
        <v>1</v>
      </c>
      <c r="J8147" s="97">
        <v>2902</v>
      </c>
      <c r="K8147" s="98">
        <f t="shared" si="4246"/>
        <v>41098.99</v>
      </c>
      <c r="L8147" s="99">
        <f t="shared" si="4247"/>
        <v>1.0815399999999999</v>
      </c>
      <c r="M8147" s="100">
        <f t="shared" si="4248"/>
        <v>1.0590999999999999</v>
      </c>
      <c r="N8147" s="101">
        <f t="shared" si="4249"/>
        <v>0.97811300000000001</v>
      </c>
      <c r="O8147" s="100">
        <f t="shared" si="4250"/>
        <v>1</v>
      </c>
      <c r="P8147" s="98">
        <f t="shared" si="4251"/>
        <v>46046.83</v>
      </c>
      <c r="Q8147" s="97">
        <f t="shared" si="4252"/>
        <v>3251.37</v>
      </c>
      <c r="R8147" s="97"/>
      <c r="S8147" s="97"/>
    </row>
    <row r="8148" spans="1:19" x14ac:dyDescent="0.25">
      <c r="A8148" s="89"/>
      <c r="B8148" s="90"/>
      <c r="C8148" s="90"/>
      <c r="D8148" s="91"/>
      <c r="E8148" s="92"/>
      <c r="F8148" s="92" t="s">
        <v>16709</v>
      </c>
      <c r="G8148" s="91"/>
      <c r="H8148" s="91"/>
      <c r="I8148" s="93">
        <v>1</v>
      </c>
      <c r="J8148" s="91"/>
      <c r="K8148" s="98"/>
      <c r="L8148" s="99"/>
      <c r="M8148" s="100"/>
      <c r="N8148" s="101"/>
      <c r="O8148" s="100"/>
      <c r="P8148" s="98"/>
      <c r="Q8148" s="91"/>
      <c r="R8148" s="91"/>
      <c r="S8148" s="91"/>
    </row>
    <row r="8149" spans="1:19" x14ac:dyDescent="0.25">
      <c r="A8149" s="89" t="s">
        <v>16771</v>
      </c>
      <c r="B8149" s="89" t="s">
        <v>15427</v>
      </c>
      <c r="C8149" s="89"/>
      <c r="D8149" s="89" t="s">
        <v>16772</v>
      </c>
      <c r="E8149" s="94" t="s">
        <v>6576</v>
      </c>
      <c r="F8149" s="95" t="s">
        <v>6577</v>
      </c>
      <c r="G8149" s="89" t="s">
        <v>110</v>
      </c>
      <c r="H8149" s="89" t="s">
        <v>6395</v>
      </c>
      <c r="I8149" s="96">
        <v>1</v>
      </c>
      <c r="J8149" s="97">
        <v>21041</v>
      </c>
      <c r="K8149" s="98">
        <f>J8149/H8149</f>
        <v>65753.13</v>
      </c>
      <c r="L8149" s="99">
        <f>$L$8</f>
        <v>1.0815399999999999</v>
      </c>
      <c r="M8149" s="100">
        <f>$M$8</f>
        <v>1.0590999999999999</v>
      </c>
      <c r="N8149" s="101">
        <f>$N$8</f>
        <v>0.97811300000000001</v>
      </c>
      <c r="O8149" s="100">
        <f>$O$8</f>
        <v>1</v>
      </c>
      <c r="P8149" s="98">
        <f>K8149*L8149*M8149*N8149*O8149</f>
        <v>73669.039999999994</v>
      </c>
      <c r="Q8149" s="97">
        <f>H8149*P8149</f>
        <v>23574.09</v>
      </c>
      <c r="R8149" s="97"/>
      <c r="S8149" s="97"/>
    </row>
    <row r="8150" spans="1:19" ht="22.5" x14ac:dyDescent="0.25">
      <c r="A8150" s="89" t="s">
        <v>16773</v>
      </c>
      <c r="B8150" s="89" t="s">
        <v>15427</v>
      </c>
      <c r="C8150" s="89"/>
      <c r="D8150" s="89" t="s">
        <v>16774</v>
      </c>
      <c r="E8150" s="94" t="s">
        <v>15466</v>
      </c>
      <c r="F8150" s="95" t="s">
        <v>15467</v>
      </c>
      <c r="G8150" s="89" t="s">
        <v>110</v>
      </c>
      <c r="H8150" s="89" t="s">
        <v>6395</v>
      </c>
      <c r="I8150" s="96">
        <v>1</v>
      </c>
      <c r="J8150" s="97">
        <v>2654</v>
      </c>
      <c r="K8150" s="98">
        <f>J8150/H8150</f>
        <v>8293.75</v>
      </c>
      <c r="L8150" s="99">
        <f>$L$8</f>
        <v>1.0815399999999999</v>
      </c>
      <c r="M8150" s="100">
        <f>$M$8</f>
        <v>1.0590999999999999</v>
      </c>
      <c r="N8150" s="101">
        <f>$N$8</f>
        <v>0.97811300000000001</v>
      </c>
      <c r="O8150" s="100">
        <f>$O$8</f>
        <v>1</v>
      </c>
      <c r="P8150" s="98">
        <f>K8150*L8150*M8150*N8150*O8150</f>
        <v>9292.2199999999993</v>
      </c>
      <c r="Q8150" s="97">
        <f>H8150*P8150</f>
        <v>2973.51</v>
      </c>
      <c r="R8150" s="97"/>
      <c r="S8150" s="97"/>
    </row>
    <row r="8151" spans="1:19" x14ac:dyDescent="0.25">
      <c r="A8151" s="89" t="s">
        <v>16775</v>
      </c>
      <c r="B8151" s="89" t="s">
        <v>15427</v>
      </c>
      <c r="C8151" s="89"/>
      <c r="D8151" s="89" t="s">
        <v>16776</v>
      </c>
      <c r="E8151" s="94" t="s">
        <v>15469</v>
      </c>
      <c r="F8151" s="95" t="s">
        <v>15470</v>
      </c>
      <c r="G8151" s="89" t="s">
        <v>518</v>
      </c>
      <c r="H8151" s="89" t="s">
        <v>16777</v>
      </c>
      <c r="I8151" s="96">
        <v>1</v>
      </c>
      <c r="J8151" s="97">
        <v>1603</v>
      </c>
      <c r="K8151" s="98">
        <f>J8151/H8151</f>
        <v>131.83000000000001</v>
      </c>
      <c r="L8151" s="99">
        <f>$L$8</f>
        <v>1.0815399999999999</v>
      </c>
      <c r="M8151" s="100">
        <f>$M$8</f>
        <v>1.0590999999999999</v>
      </c>
      <c r="N8151" s="101">
        <f>$N$8</f>
        <v>0.97811300000000001</v>
      </c>
      <c r="O8151" s="100">
        <f>$O$8</f>
        <v>1</v>
      </c>
      <c r="P8151" s="98">
        <f>K8151*L8151*M8151*N8151*O8151</f>
        <v>147.69999999999999</v>
      </c>
      <c r="Q8151" s="97">
        <f>H8151*P8151</f>
        <v>1796.03</v>
      </c>
      <c r="R8151" s="97"/>
      <c r="S8151" s="97"/>
    </row>
    <row r="8152" spans="1:19" x14ac:dyDescent="0.25">
      <c r="A8152" s="89" t="s">
        <v>16778</v>
      </c>
      <c r="B8152" s="89" t="s">
        <v>15427</v>
      </c>
      <c r="C8152" s="89"/>
      <c r="D8152" s="89" t="s">
        <v>16779</v>
      </c>
      <c r="E8152" s="94" t="s">
        <v>8294</v>
      </c>
      <c r="F8152" s="95" t="s">
        <v>8295</v>
      </c>
      <c r="G8152" s="89" t="s">
        <v>518</v>
      </c>
      <c r="H8152" s="89" t="s">
        <v>16780</v>
      </c>
      <c r="I8152" s="96">
        <v>1</v>
      </c>
      <c r="J8152" s="97">
        <v>721</v>
      </c>
      <c r="K8152" s="98">
        <f>J8152/H8152</f>
        <v>173.32</v>
      </c>
      <c r="L8152" s="99">
        <f>$L$8</f>
        <v>1.0815399999999999</v>
      </c>
      <c r="M8152" s="100">
        <f>$M$8</f>
        <v>1.0590999999999999</v>
      </c>
      <c r="N8152" s="101">
        <f>$N$8</f>
        <v>0.97811300000000001</v>
      </c>
      <c r="O8152" s="100">
        <f>$O$8</f>
        <v>1</v>
      </c>
      <c r="P8152" s="98">
        <f>K8152*L8152*M8152*N8152*O8152</f>
        <v>194.19</v>
      </c>
      <c r="Q8152" s="97">
        <f>H8152*P8152</f>
        <v>807.83</v>
      </c>
      <c r="R8152" s="97"/>
      <c r="S8152" s="97"/>
    </row>
    <row r="8153" spans="1:19" ht="22.5" x14ac:dyDescent="0.25">
      <c r="A8153" s="89" t="s">
        <v>16781</v>
      </c>
      <c r="B8153" s="89" t="s">
        <v>15427</v>
      </c>
      <c r="C8153" s="89"/>
      <c r="D8153" s="89" t="s">
        <v>16782</v>
      </c>
      <c r="E8153" s="94" t="s">
        <v>15350</v>
      </c>
      <c r="F8153" s="95" t="s">
        <v>15351</v>
      </c>
      <c r="G8153" s="89" t="s">
        <v>110</v>
      </c>
      <c r="H8153" s="89" t="s">
        <v>5060</v>
      </c>
      <c r="I8153" s="96">
        <v>1</v>
      </c>
      <c r="J8153" s="97">
        <v>8883</v>
      </c>
      <c r="K8153" s="98">
        <f>J8153/H8153</f>
        <v>136661.54</v>
      </c>
      <c r="L8153" s="99">
        <f>$L$8</f>
        <v>1.0815399999999999</v>
      </c>
      <c r="M8153" s="100">
        <f>$M$8</f>
        <v>1.0590999999999999</v>
      </c>
      <c r="N8153" s="101">
        <f>$N$8</f>
        <v>0.97811300000000001</v>
      </c>
      <c r="O8153" s="100">
        <f>$O$8</f>
        <v>1</v>
      </c>
      <c r="P8153" s="98">
        <f>K8153*L8153*M8153*N8153*O8153</f>
        <v>153114</v>
      </c>
      <c r="Q8153" s="97">
        <f>H8153*P8153</f>
        <v>9952.41</v>
      </c>
      <c r="R8153" s="97"/>
      <c r="S8153" s="97"/>
    </row>
    <row r="8154" spans="1:19" x14ac:dyDescent="0.25">
      <c r="A8154" s="89"/>
      <c r="B8154" s="90"/>
      <c r="C8154" s="90"/>
      <c r="D8154" s="91"/>
      <c r="E8154" s="92"/>
      <c r="F8154" s="92" t="s">
        <v>16783</v>
      </c>
      <c r="G8154" s="91"/>
      <c r="H8154" s="91"/>
      <c r="I8154" s="93">
        <v>1</v>
      </c>
      <c r="J8154" s="91"/>
      <c r="K8154" s="98"/>
      <c r="L8154" s="99"/>
      <c r="M8154" s="100"/>
      <c r="N8154" s="101"/>
      <c r="O8154" s="100"/>
      <c r="P8154" s="98"/>
      <c r="Q8154" s="91"/>
      <c r="R8154" s="91"/>
      <c r="S8154" s="91"/>
    </row>
    <row r="8155" spans="1:19" x14ac:dyDescent="0.25">
      <c r="A8155" s="89" t="s">
        <v>16784</v>
      </c>
      <c r="B8155" s="89" t="s">
        <v>15427</v>
      </c>
      <c r="C8155" s="89"/>
      <c r="D8155" s="89" t="s">
        <v>16785</v>
      </c>
      <c r="E8155" s="94" t="s">
        <v>570</v>
      </c>
      <c r="F8155" s="95" t="s">
        <v>571</v>
      </c>
      <c r="G8155" s="89" t="s">
        <v>51</v>
      </c>
      <c r="H8155" s="89" t="s">
        <v>16139</v>
      </c>
      <c r="I8155" s="96">
        <v>1</v>
      </c>
      <c r="J8155" s="97">
        <v>2203</v>
      </c>
      <c r="K8155" s="98">
        <f t="shared" ref="K8155:K8162" si="4253">J8155/H8155</f>
        <v>157357.14000000001</v>
      </c>
      <c r="L8155" s="99">
        <f t="shared" ref="L8155:L8162" si="4254">$L$8</f>
        <v>1.0815399999999999</v>
      </c>
      <c r="M8155" s="100">
        <f t="shared" ref="M8155:M8162" si="4255">$M$8</f>
        <v>1.0590999999999999</v>
      </c>
      <c r="N8155" s="101">
        <f t="shared" ref="N8155:N8162" si="4256">$N$8</f>
        <v>0.97811300000000001</v>
      </c>
      <c r="O8155" s="100">
        <f t="shared" ref="O8155:O8162" si="4257">$O$8</f>
        <v>1</v>
      </c>
      <c r="P8155" s="98">
        <f t="shared" ref="P8155:P8162" si="4258">K8155*L8155*M8155*N8155*O8155</f>
        <v>176301.11</v>
      </c>
      <c r="Q8155" s="97">
        <f t="shared" ref="Q8155:Q8162" si="4259">H8155*P8155</f>
        <v>2468.2199999999998</v>
      </c>
      <c r="R8155" s="97"/>
      <c r="S8155" s="97"/>
    </row>
    <row r="8156" spans="1:19" x14ac:dyDescent="0.25">
      <c r="A8156" s="89" t="s">
        <v>16786</v>
      </c>
      <c r="B8156" s="89" t="s">
        <v>15427</v>
      </c>
      <c r="C8156" s="89"/>
      <c r="D8156" s="89" t="s">
        <v>16787</v>
      </c>
      <c r="E8156" s="94" t="s">
        <v>574</v>
      </c>
      <c r="F8156" s="95" t="s">
        <v>575</v>
      </c>
      <c r="G8156" s="89" t="s">
        <v>81</v>
      </c>
      <c r="H8156" s="89" t="s">
        <v>16141</v>
      </c>
      <c r="I8156" s="96">
        <v>1</v>
      </c>
      <c r="J8156" s="97">
        <v>6736</v>
      </c>
      <c r="K8156" s="98">
        <f t="shared" si="4253"/>
        <v>4710.49</v>
      </c>
      <c r="L8156" s="99">
        <f t="shared" si="4254"/>
        <v>1.0815399999999999</v>
      </c>
      <c r="M8156" s="100">
        <f t="shared" si="4255"/>
        <v>1.0590999999999999</v>
      </c>
      <c r="N8156" s="101">
        <f t="shared" si="4256"/>
        <v>0.97811300000000001</v>
      </c>
      <c r="O8156" s="100">
        <f t="shared" si="4257"/>
        <v>1</v>
      </c>
      <c r="P8156" s="98">
        <f t="shared" si="4258"/>
        <v>5277.58</v>
      </c>
      <c r="Q8156" s="97">
        <f t="shared" si="4259"/>
        <v>7546.94</v>
      </c>
      <c r="R8156" s="97"/>
      <c r="S8156" s="97"/>
    </row>
    <row r="8157" spans="1:19" ht="22.5" x14ac:dyDescent="0.25">
      <c r="A8157" s="89" t="s">
        <v>16788</v>
      </c>
      <c r="B8157" s="89" t="s">
        <v>15427</v>
      </c>
      <c r="C8157" s="89"/>
      <c r="D8157" s="89" t="s">
        <v>16789</v>
      </c>
      <c r="E8157" s="94" t="s">
        <v>15482</v>
      </c>
      <c r="F8157" s="95" t="s">
        <v>15483</v>
      </c>
      <c r="G8157" s="89" t="s">
        <v>51</v>
      </c>
      <c r="H8157" s="89" t="s">
        <v>16790</v>
      </c>
      <c r="I8157" s="96">
        <v>1</v>
      </c>
      <c r="J8157" s="97">
        <v>201176</v>
      </c>
      <c r="K8157" s="98">
        <f t="shared" si="4253"/>
        <v>991014.78</v>
      </c>
      <c r="L8157" s="99">
        <f t="shared" si="4254"/>
        <v>1.0815399999999999</v>
      </c>
      <c r="M8157" s="100">
        <f t="shared" si="4255"/>
        <v>1.0590999999999999</v>
      </c>
      <c r="N8157" s="101">
        <f t="shared" si="4256"/>
        <v>0.97811300000000001</v>
      </c>
      <c r="O8157" s="100">
        <f t="shared" si="4257"/>
        <v>1</v>
      </c>
      <c r="P8157" s="98">
        <f t="shared" si="4258"/>
        <v>1110321.42</v>
      </c>
      <c r="Q8157" s="97">
        <f t="shared" si="4259"/>
        <v>225395.25</v>
      </c>
      <c r="R8157" s="97"/>
      <c r="S8157" s="97"/>
    </row>
    <row r="8158" spans="1:19" x14ac:dyDescent="0.25">
      <c r="A8158" s="89" t="s">
        <v>16791</v>
      </c>
      <c r="B8158" s="89" t="s">
        <v>15427</v>
      </c>
      <c r="C8158" s="89"/>
      <c r="D8158" s="89" t="s">
        <v>16792</v>
      </c>
      <c r="E8158" s="94" t="s">
        <v>586</v>
      </c>
      <c r="F8158" s="95" t="s">
        <v>587</v>
      </c>
      <c r="G8158" s="89" t="s">
        <v>81</v>
      </c>
      <c r="H8158" s="89" t="s">
        <v>16793</v>
      </c>
      <c r="I8158" s="96">
        <v>1</v>
      </c>
      <c r="J8158" s="97">
        <v>130889</v>
      </c>
      <c r="K8158" s="98">
        <f t="shared" si="4253"/>
        <v>6353.83</v>
      </c>
      <c r="L8158" s="99">
        <f t="shared" si="4254"/>
        <v>1.0815399999999999</v>
      </c>
      <c r="M8158" s="100">
        <f t="shared" si="4255"/>
        <v>1.0590999999999999</v>
      </c>
      <c r="N8158" s="101">
        <f t="shared" si="4256"/>
        <v>0.97811300000000001</v>
      </c>
      <c r="O8158" s="100">
        <f t="shared" si="4257"/>
        <v>1</v>
      </c>
      <c r="P8158" s="98">
        <f t="shared" si="4258"/>
        <v>7118.76</v>
      </c>
      <c r="Q8158" s="97">
        <f t="shared" si="4259"/>
        <v>146646.46</v>
      </c>
      <c r="R8158" s="97"/>
      <c r="S8158" s="97"/>
    </row>
    <row r="8159" spans="1:19" ht="22.5" x14ac:dyDescent="0.25">
      <c r="A8159" s="89" t="s">
        <v>16794</v>
      </c>
      <c r="B8159" s="89" t="s">
        <v>15427</v>
      </c>
      <c r="C8159" s="89"/>
      <c r="D8159" s="89" t="s">
        <v>16795</v>
      </c>
      <c r="E8159" s="94" t="s">
        <v>742</v>
      </c>
      <c r="F8159" s="95" t="s">
        <v>743</v>
      </c>
      <c r="G8159" s="89" t="s">
        <v>502</v>
      </c>
      <c r="H8159" s="89" t="s">
        <v>16796</v>
      </c>
      <c r="I8159" s="96">
        <v>1</v>
      </c>
      <c r="J8159" s="97">
        <v>32541</v>
      </c>
      <c r="K8159" s="98">
        <f t="shared" si="4253"/>
        <v>41099.06</v>
      </c>
      <c r="L8159" s="99">
        <f t="shared" si="4254"/>
        <v>1.0815399999999999</v>
      </c>
      <c r="M8159" s="100">
        <f t="shared" si="4255"/>
        <v>1.0590999999999999</v>
      </c>
      <c r="N8159" s="101">
        <f t="shared" si="4256"/>
        <v>0.97811300000000001</v>
      </c>
      <c r="O8159" s="100">
        <f t="shared" si="4257"/>
        <v>1</v>
      </c>
      <c r="P8159" s="98">
        <f t="shared" si="4258"/>
        <v>46046.91</v>
      </c>
      <c r="Q8159" s="97">
        <f t="shared" si="4259"/>
        <v>36458.559999999998</v>
      </c>
      <c r="R8159" s="97"/>
      <c r="S8159" s="97"/>
    </row>
    <row r="8160" spans="1:19" ht="22.5" x14ac:dyDescent="0.25">
      <c r="A8160" s="89" t="s">
        <v>16797</v>
      </c>
      <c r="B8160" s="89" t="s">
        <v>15427</v>
      </c>
      <c r="C8160" s="89"/>
      <c r="D8160" s="89" t="s">
        <v>11397</v>
      </c>
      <c r="E8160" s="94" t="s">
        <v>734</v>
      </c>
      <c r="F8160" s="95" t="s">
        <v>735</v>
      </c>
      <c r="G8160" s="89" t="s">
        <v>502</v>
      </c>
      <c r="H8160" s="89" t="s">
        <v>16798</v>
      </c>
      <c r="I8160" s="96">
        <v>1</v>
      </c>
      <c r="J8160" s="97">
        <v>47321</v>
      </c>
      <c r="K8160" s="98">
        <f t="shared" si="4253"/>
        <v>41040.92</v>
      </c>
      <c r="L8160" s="99">
        <f t="shared" si="4254"/>
        <v>1.0815399999999999</v>
      </c>
      <c r="M8160" s="100">
        <f t="shared" si="4255"/>
        <v>1.0590999999999999</v>
      </c>
      <c r="N8160" s="101">
        <f t="shared" si="4256"/>
        <v>0.97811300000000001</v>
      </c>
      <c r="O8160" s="100">
        <f t="shared" si="4257"/>
        <v>1</v>
      </c>
      <c r="P8160" s="98">
        <f t="shared" si="4258"/>
        <v>45981.77</v>
      </c>
      <c r="Q8160" s="97">
        <f t="shared" si="4259"/>
        <v>53017.9</v>
      </c>
      <c r="R8160" s="97"/>
      <c r="S8160" s="97"/>
    </row>
    <row r="8161" spans="1:19" x14ac:dyDescent="0.25">
      <c r="A8161" s="89" t="s">
        <v>16799</v>
      </c>
      <c r="B8161" s="89" t="s">
        <v>15427</v>
      </c>
      <c r="C8161" s="89"/>
      <c r="D8161" s="89" t="s">
        <v>16800</v>
      </c>
      <c r="E8161" s="94" t="s">
        <v>781</v>
      </c>
      <c r="F8161" s="95" t="s">
        <v>5166</v>
      </c>
      <c r="G8161" s="89" t="s">
        <v>502</v>
      </c>
      <c r="H8161" s="89" t="s">
        <v>16441</v>
      </c>
      <c r="I8161" s="96">
        <v>1</v>
      </c>
      <c r="J8161" s="97">
        <v>1577</v>
      </c>
      <c r="K8161" s="98">
        <f t="shared" si="4253"/>
        <v>44260.45</v>
      </c>
      <c r="L8161" s="99">
        <f t="shared" si="4254"/>
        <v>1.0815399999999999</v>
      </c>
      <c r="M8161" s="100">
        <f t="shared" si="4255"/>
        <v>1.0590999999999999</v>
      </c>
      <c r="N8161" s="101">
        <f t="shared" si="4256"/>
        <v>0.97811300000000001</v>
      </c>
      <c r="O8161" s="100">
        <f t="shared" si="4257"/>
        <v>1</v>
      </c>
      <c r="P8161" s="98">
        <f t="shared" si="4258"/>
        <v>49588.89</v>
      </c>
      <c r="Q8161" s="97">
        <f t="shared" si="4259"/>
        <v>1766.85</v>
      </c>
      <c r="R8161" s="97"/>
      <c r="S8161" s="97"/>
    </row>
    <row r="8162" spans="1:19" ht="22.5" x14ac:dyDescent="0.25">
      <c r="A8162" s="89" t="s">
        <v>16801</v>
      </c>
      <c r="B8162" s="89" t="s">
        <v>15427</v>
      </c>
      <c r="C8162" s="89"/>
      <c r="D8162" s="89" t="s">
        <v>16802</v>
      </c>
      <c r="E8162" s="94" t="s">
        <v>742</v>
      </c>
      <c r="F8162" s="95" t="s">
        <v>15460</v>
      </c>
      <c r="G8162" s="89" t="s">
        <v>502</v>
      </c>
      <c r="H8162" s="89" t="s">
        <v>15868</v>
      </c>
      <c r="I8162" s="96">
        <v>1</v>
      </c>
      <c r="J8162" s="97">
        <v>3180</v>
      </c>
      <c r="K8162" s="98">
        <f t="shared" si="4253"/>
        <v>41101.199999999997</v>
      </c>
      <c r="L8162" s="99">
        <f t="shared" si="4254"/>
        <v>1.0815399999999999</v>
      </c>
      <c r="M8162" s="100">
        <f t="shared" si="4255"/>
        <v>1.0590999999999999</v>
      </c>
      <c r="N8162" s="101">
        <f t="shared" si="4256"/>
        <v>0.97811300000000001</v>
      </c>
      <c r="O8162" s="100">
        <f t="shared" si="4257"/>
        <v>1</v>
      </c>
      <c r="P8162" s="98">
        <f t="shared" si="4258"/>
        <v>46049.31</v>
      </c>
      <c r="Q8162" s="97">
        <f t="shared" si="4259"/>
        <v>3562.84</v>
      </c>
      <c r="R8162" s="97"/>
      <c r="S8162" s="97"/>
    </row>
    <row r="8163" spans="1:19" x14ac:dyDescent="0.25">
      <c r="A8163" s="89"/>
      <c r="B8163" s="90"/>
      <c r="C8163" s="90"/>
      <c r="D8163" s="91"/>
      <c r="E8163" s="92"/>
      <c r="F8163" s="92" t="s">
        <v>16709</v>
      </c>
      <c r="G8163" s="91"/>
      <c r="H8163" s="91"/>
      <c r="I8163" s="93">
        <v>1</v>
      </c>
      <c r="J8163" s="91"/>
      <c r="K8163" s="98"/>
      <c r="L8163" s="99"/>
      <c r="M8163" s="100"/>
      <c r="N8163" s="101"/>
      <c r="O8163" s="100"/>
      <c r="P8163" s="98"/>
      <c r="Q8163" s="91"/>
      <c r="R8163" s="91"/>
      <c r="S8163" s="91"/>
    </row>
    <row r="8164" spans="1:19" x14ac:dyDescent="0.25">
      <c r="A8164" s="89" t="s">
        <v>16803</v>
      </c>
      <c r="B8164" s="89" t="s">
        <v>15427</v>
      </c>
      <c r="C8164" s="89"/>
      <c r="D8164" s="89" t="s">
        <v>16804</v>
      </c>
      <c r="E8164" s="94" t="s">
        <v>6576</v>
      </c>
      <c r="F8164" s="95" t="s">
        <v>6577</v>
      </c>
      <c r="G8164" s="89" t="s">
        <v>110</v>
      </c>
      <c r="H8164" s="89" t="s">
        <v>4976</v>
      </c>
      <c r="I8164" s="96">
        <v>1</v>
      </c>
      <c r="J8164" s="97">
        <v>17096</v>
      </c>
      <c r="K8164" s="98">
        <f>J8164/H8164</f>
        <v>65753.850000000006</v>
      </c>
      <c r="L8164" s="99">
        <f>$L$8</f>
        <v>1.0815399999999999</v>
      </c>
      <c r="M8164" s="100">
        <f>$M$8</f>
        <v>1.0590999999999999</v>
      </c>
      <c r="N8164" s="101">
        <f>$N$8</f>
        <v>0.97811300000000001</v>
      </c>
      <c r="O8164" s="100">
        <f>$O$8</f>
        <v>1</v>
      </c>
      <c r="P8164" s="98">
        <f>K8164*L8164*M8164*N8164*O8164</f>
        <v>73669.850000000006</v>
      </c>
      <c r="Q8164" s="97">
        <f>H8164*P8164</f>
        <v>19154.16</v>
      </c>
      <c r="R8164" s="97"/>
      <c r="S8164" s="97"/>
    </row>
    <row r="8165" spans="1:19" ht="22.5" x14ac:dyDescent="0.25">
      <c r="A8165" s="89" t="s">
        <v>16805</v>
      </c>
      <c r="B8165" s="89" t="s">
        <v>15427</v>
      </c>
      <c r="C8165" s="89"/>
      <c r="D8165" s="89" t="s">
        <v>16806</v>
      </c>
      <c r="E8165" s="94" t="s">
        <v>15466</v>
      </c>
      <c r="F8165" s="95" t="s">
        <v>15467</v>
      </c>
      <c r="G8165" s="89" t="s">
        <v>110</v>
      </c>
      <c r="H8165" s="89" t="s">
        <v>4976</v>
      </c>
      <c r="I8165" s="96">
        <v>1</v>
      </c>
      <c r="J8165" s="97">
        <v>2155</v>
      </c>
      <c r="K8165" s="98">
        <f>J8165/H8165</f>
        <v>8288.4599999999991</v>
      </c>
      <c r="L8165" s="99">
        <f>$L$8</f>
        <v>1.0815399999999999</v>
      </c>
      <c r="M8165" s="100">
        <f>$M$8</f>
        <v>1.0590999999999999</v>
      </c>
      <c r="N8165" s="101">
        <f>$N$8</f>
        <v>0.97811300000000001</v>
      </c>
      <c r="O8165" s="100">
        <f>$O$8</f>
        <v>1</v>
      </c>
      <c r="P8165" s="98">
        <f>K8165*L8165*M8165*N8165*O8165</f>
        <v>9286.2900000000009</v>
      </c>
      <c r="Q8165" s="97">
        <f>H8165*P8165</f>
        <v>2414.44</v>
      </c>
      <c r="R8165" s="97"/>
      <c r="S8165" s="97"/>
    </row>
    <row r="8166" spans="1:19" x14ac:dyDescent="0.25">
      <c r="A8166" s="89" t="s">
        <v>16807</v>
      </c>
      <c r="B8166" s="89" t="s">
        <v>15427</v>
      </c>
      <c r="C8166" s="89"/>
      <c r="D8166" s="89" t="s">
        <v>16808</v>
      </c>
      <c r="E8166" s="94" t="s">
        <v>15469</v>
      </c>
      <c r="F8166" s="95" t="s">
        <v>15470</v>
      </c>
      <c r="G8166" s="89" t="s">
        <v>518</v>
      </c>
      <c r="H8166" s="89" t="s">
        <v>16715</v>
      </c>
      <c r="I8166" s="96">
        <v>1</v>
      </c>
      <c r="J8166" s="97">
        <v>1302</v>
      </c>
      <c r="K8166" s="98">
        <f>J8166/H8166</f>
        <v>131.78</v>
      </c>
      <c r="L8166" s="99">
        <f>$L$8</f>
        <v>1.0815399999999999</v>
      </c>
      <c r="M8166" s="100">
        <f>$M$8</f>
        <v>1.0590999999999999</v>
      </c>
      <c r="N8166" s="101">
        <f>$N$8</f>
        <v>0.97811300000000001</v>
      </c>
      <c r="O8166" s="100">
        <f>$O$8</f>
        <v>1</v>
      </c>
      <c r="P8166" s="98">
        <f>K8166*L8166*M8166*N8166*O8166</f>
        <v>147.63999999999999</v>
      </c>
      <c r="Q8166" s="97">
        <f>H8166*P8166</f>
        <v>1458.68</v>
      </c>
      <c r="R8166" s="97"/>
      <c r="S8166" s="97"/>
    </row>
    <row r="8167" spans="1:19" x14ac:dyDescent="0.25">
      <c r="A8167" s="89" t="s">
        <v>16809</v>
      </c>
      <c r="B8167" s="89" t="s">
        <v>15427</v>
      </c>
      <c r="C8167" s="89"/>
      <c r="D8167" s="89" t="s">
        <v>16810</v>
      </c>
      <c r="E8167" s="94" t="s">
        <v>8294</v>
      </c>
      <c r="F8167" s="95" t="s">
        <v>8295</v>
      </c>
      <c r="G8167" s="89" t="s">
        <v>518</v>
      </c>
      <c r="H8167" s="89" t="s">
        <v>16718</v>
      </c>
      <c r="I8167" s="96">
        <v>1</v>
      </c>
      <c r="J8167" s="97">
        <v>586</v>
      </c>
      <c r="K8167" s="98">
        <f>J8167/H8167</f>
        <v>173.37</v>
      </c>
      <c r="L8167" s="99">
        <f>$L$8</f>
        <v>1.0815399999999999</v>
      </c>
      <c r="M8167" s="100">
        <f>$M$8</f>
        <v>1.0590999999999999</v>
      </c>
      <c r="N8167" s="101">
        <f>$N$8</f>
        <v>0.97811300000000001</v>
      </c>
      <c r="O8167" s="100">
        <f>$O$8</f>
        <v>1</v>
      </c>
      <c r="P8167" s="98">
        <f>K8167*L8167*M8167*N8167*O8167</f>
        <v>194.24</v>
      </c>
      <c r="Q8167" s="97">
        <f>H8167*P8167</f>
        <v>656.53</v>
      </c>
      <c r="R8167" s="97"/>
      <c r="S8167" s="97"/>
    </row>
    <row r="8168" spans="1:19" ht="22.5" x14ac:dyDescent="0.25">
      <c r="A8168" s="89" t="s">
        <v>16811</v>
      </c>
      <c r="B8168" s="89" t="s">
        <v>15427</v>
      </c>
      <c r="C8168" s="89"/>
      <c r="D8168" s="89" t="s">
        <v>16812</v>
      </c>
      <c r="E8168" s="94" t="s">
        <v>15350</v>
      </c>
      <c r="F8168" s="95" t="s">
        <v>15351</v>
      </c>
      <c r="G8168" s="89" t="s">
        <v>110</v>
      </c>
      <c r="H8168" s="89" t="s">
        <v>16813</v>
      </c>
      <c r="I8168" s="96">
        <v>1</v>
      </c>
      <c r="J8168" s="97">
        <v>9431</v>
      </c>
      <c r="K8168" s="98">
        <f>J8168/H8168</f>
        <v>136681.16</v>
      </c>
      <c r="L8168" s="99">
        <f>$L$8</f>
        <v>1.0815399999999999</v>
      </c>
      <c r="M8168" s="100">
        <f>$M$8</f>
        <v>1.0590999999999999</v>
      </c>
      <c r="N8168" s="101">
        <f>$N$8</f>
        <v>0.97811300000000001</v>
      </c>
      <c r="O8168" s="100">
        <f>$O$8</f>
        <v>1</v>
      </c>
      <c r="P8168" s="98">
        <f>K8168*L8168*M8168*N8168*O8168</f>
        <v>153135.98000000001</v>
      </c>
      <c r="Q8168" s="97">
        <f>H8168*P8168</f>
        <v>10566.38</v>
      </c>
      <c r="R8168" s="97"/>
      <c r="S8168" s="97"/>
    </row>
    <row r="8169" spans="1:19" x14ac:dyDescent="0.25">
      <c r="A8169" s="89"/>
      <c r="B8169" s="90"/>
      <c r="C8169" s="90"/>
      <c r="D8169" s="91"/>
      <c r="E8169" s="92"/>
      <c r="F8169" s="92" t="s">
        <v>16814</v>
      </c>
      <c r="G8169" s="91"/>
      <c r="H8169" s="91"/>
      <c r="I8169" s="93">
        <v>1</v>
      </c>
      <c r="J8169" s="91"/>
      <c r="K8169" s="98"/>
      <c r="L8169" s="99"/>
      <c r="M8169" s="100"/>
      <c r="N8169" s="101"/>
      <c r="O8169" s="100"/>
      <c r="P8169" s="98"/>
      <c r="Q8169" s="91"/>
      <c r="R8169" s="91"/>
      <c r="S8169" s="91"/>
    </row>
    <row r="8170" spans="1:19" x14ac:dyDescent="0.25">
      <c r="A8170" s="89" t="s">
        <v>16815</v>
      </c>
      <c r="B8170" s="89" t="s">
        <v>15427</v>
      </c>
      <c r="C8170" s="89"/>
      <c r="D8170" s="89" t="s">
        <v>16816</v>
      </c>
      <c r="E8170" s="94" t="s">
        <v>570</v>
      </c>
      <c r="F8170" s="95" t="s">
        <v>571</v>
      </c>
      <c r="G8170" s="89" t="s">
        <v>51</v>
      </c>
      <c r="H8170" s="89" t="s">
        <v>451</v>
      </c>
      <c r="I8170" s="96">
        <v>1</v>
      </c>
      <c r="J8170" s="97">
        <v>1574</v>
      </c>
      <c r="K8170" s="98">
        <f t="shared" ref="K8170:K8177" si="4260">J8170/H8170</f>
        <v>157400</v>
      </c>
      <c r="L8170" s="99">
        <f t="shared" ref="L8170:L8177" si="4261">$L$8</f>
        <v>1.0815399999999999</v>
      </c>
      <c r="M8170" s="100">
        <f t="shared" ref="M8170:M8177" si="4262">$M$8</f>
        <v>1.0590999999999999</v>
      </c>
      <c r="N8170" s="101">
        <f t="shared" ref="N8170:N8177" si="4263">$N$8</f>
        <v>0.97811300000000001</v>
      </c>
      <c r="O8170" s="100">
        <f t="shared" ref="O8170:O8177" si="4264">$O$8</f>
        <v>1</v>
      </c>
      <c r="P8170" s="98">
        <f t="shared" ref="P8170:P8177" si="4265">K8170*L8170*M8170*N8170*O8170</f>
        <v>176349.13</v>
      </c>
      <c r="Q8170" s="97">
        <f t="shared" ref="Q8170:Q8177" si="4266">H8170*P8170</f>
        <v>1763.49</v>
      </c>
      <c r="R8170" s="97"/>
      <c r="S8170" s="97"/>
    </row>
    <row r="8171" spans="1:19" x14ac:dyDescent="0.25">
      <c r="A8171" s="89" t="s">
        <v>16817</v>
      </c>
      <c r="B8171" s="89" t="s">
        <v>15427</v>
      </c>
      <c r="C8171" s="89"/>
      <c r="D8171" s="89" t="s">
        <v>16818</v>
      </c>
      <c r="E8171" s="94" t="s">
        <v>574</v>
      </c>
      <c r="F8171" s="95" t="s">
        <v>575</v>
      </c>
      <c r="G8171" s="89" t="s">
        <v>81</v>
      </c>
      <c r="H8171" s="89" t="s">
        <v>4700</v>
      </c>
      <c r="I8171" s="96">
        <v>1</v>
      </c>
      <c r="J8171" s="97">
        <v>4805</v>
      </c>
      <c r="K8171" s="98">
        <f t="shared" si="4260"/>
        <v>4710.78</v>
      </c>
      <c r="L8171" s="99">
        <f t="shared" si="4261"/>
        <v>1.0815399999999999</v>
      </c>
      <c r="M8171" s="100">
        <f t="shared" si="4262"/>
        <v>1.0590999999999999</v>
      </c>
      <c r="N8171" s="101">
        <f t="shared" si="4263"/>
        <v>0.97811300000000001</v>
      </c>
      <c r="O8171" s="100">
        <f t="shared" si="4264"/>
        <v>1</v>
      </c>
      <c r="P8171" s="98">
        <f t="shared" si="4265"/>
        <v>5277.9</v>
      </c>
      <c r="Q8171" s="97">
        <f t="shared" si="4266"/>
        <v>5383.46</v>
      </c>
      <c r="R8171" s="97"/>
      <c r="S8171" s="97"/>
    </row>
    <row r="8172" spans="1:19" ht="22.5" x14ac:dyDescent="0.25">
      <c r="A8172" s="89" t="s">
        <v>16819</v>
      </c>
      <c r="B8172" s="89" t="s">
        <v>15427</v>
      </c>
      <c r="C8172" s="89"/>
      <c r="D8172" s="89" t="s">
        <v>16820</v>
      </c>
      <c r="E8172" s="94" t="s">
        <v>15482</v>
      </c>
      <c r="F8172" s="95" t="s">
        <v>15483</v>
      </c>
      <c r="G8172" s="89" t="s">
        <v>51</v>
      </c>
      <c r="H8172" s="89" t="s">
        <v>6205</v>
      </c>
      <c r="I8172" s="96">
        <v>1</v>
      </c>
      <c r="J8172" s="97">
        <v>146669</v>
      </c>
      <c r="K8172" s="98">
        <f t="shared" si="4260"/>
        <v>991006.76</v>
      </c>
      <c r="L8172" s="99">
        <f t="shared" si="4261"/>
        <v>1.0815399999999999</v>
      </c>
      <c r="M8172" s="100">
        <f t="shared" si="4262"/>
        <v>1.0590999999999999</v>
      </c>
      <c r="N8172" s="101">
        <f t="shared" si="4263"/>
        <v>0.97811300000000001</v>
      </c>
      <c r="O8172" s="100">
        <f t="shared" si="4264"/>
        <v>1</v>
      </c>
      <c r="P8172" s="98">
        <f t="shared" si="4265"/>
        <v>1110312.43</v>
      </c>
      <c r="Q8172" s="97">
        <f t="shared" si="4266"/>
        <v>164326.24</v>
      </c>
      <c r="R8172" s="97"/>
      <c r="S8172" s="97"/>
    </row>
    <row r="8173" spans="1:19" x14ac:dyDescent="0.25">
      <c r="A8173" s="89" t="s">
        <v>16821</v>
      </c>
      <c r="B8173" s="89" t="s">
        <v>15427</v>
      </c>
      <c r="C8173" s="89"/>
      <c r="D8173" s="89" t="s">
        <v>16822</v>
      </c>
      <c r="E8173" s="94" t="s">
        <v>586</v>
      </c>
      <c r="F8173" s="95" t="s">
        <v>587</v>
      </c>
      <c r="G8173" s="89" t="s">
        <v>81</v>
      </c>
      <c r="H8173" s="89" t="s">
        <v>16823</v>
      </c>
      <c r="I8173" s="96">
        <v>1</v>
      </c>
      <c r="J8173" s="97">
        <v>95435</v>
      </c>
      <c r="K8173" s="98">
        <f t="shared" si="4260"/>
        <v>6353.86</v>
      </c>
      <c r="L8173" s="99">
        <f t="shared" si="4261"/>
        <v>1.0815399999999999</v>
      </c>
      <c r="M8173" s="100">
        <f t="shared" si="4262"/>
        <v>1.0590999999999999</v>
      </c>
      <c r="N8173" s="101">
        <f t="shared" si="4263"/>
        <v>0.97811300000000001</v>
      </c>
      <c r="O8173" s="100">
        <f t="shared" si="4264"/>
        <v>1</v>
      </c>
      <c r="P8173" s="98">
        <f t="shared" si="4265"/>
        <v>7118.79</v>
      </c>
      <c r="Q8173" s="97">
        <f t="shared" si="4266"/>
        <v>106924.23</v>
      </c>
      <c r="R8173" s="97"/>
      <c r="S8173" s="97"/>
    </row>
    <row r="8174" spans="1:19" ht="22.5" x14ac:dyDescent="0.25">
      <c r="A8174" s="89" t="s">
        <v>16824</v>
      </c>
      <c r="B8174" s="89" t="s">
        <v>15427</v>
      </c>
      <c r="C8174" s="89"/>
      <c r="D8174" s="89" t="s">
        <v>16825</v>
      </c>
      <c r="E8174" s="94" t="s">
        <v>734</v>
      </c>
      <c r="F8174" s="95" t="s">
        <v>735</v>
      </c>
      <c r="G8174" s="89" t="s">
        <v>502</v>
      </c>
      <c r="H8174" s="89" t="s">
        <v>16826</v>
      </c>
      <c r="I8174" s="96">
        <v>1</v>
      </c>
      <c r="J8174" s="97">
        <v>35520</v>
      </c>
      <c r="K8174" s="98">
        <f t="shared" si="4260"/>
        <v>41040.81</v>
      </c>
      <c r="L8174" s="99">
        <f t="shared" si="4261"/>
        <v>1.0815399999999999</v>
      </c>
      <c r="M8174" s="100">
        <f t="shared" si="4262"/>
        <v>1.0590999999999999</v>
      </c>
      <c r="N8174" s="101">
        <f t="shared" si="4263"/>
        <v>0.97811300000000001</v>
      </c>
      <c r="O8174" s="100">
        <f t="shared" si="4264"/>
        <v>1</v>
      </c>
      <c r="P8174" s="98">
        <f t="shared" si="4265"/>
        <v>45981.65</v>
      </c>
      <c r="Q8174" s="97">
        <f t="shared" si="4266"/>
        <v>39796.199999999997</v>
      </c>
      <c r="R8174" s="97"/>
      <c r="S8174" s="97"/>
    </row>
    <row r="8175" spans="1:19" ht="22.5" x14ac:dyDescent="0.25">
      <c r="A8175" s="89" t="s">
        <v>16827</v>
      </c>
      <c r="B8175" s="89" t="s">
        <v>15427</v>
      </c>
      <c r="C8175" s="89"/>
      <c r="D8175" s="89" t="s">
        <v>16828</v>
      </c>
      <c r="E8175" s="94" t="s">
        <v>734</v>
      </c>
      <c r="F8175" s="95" t="s">
        <v>4010</v>
      </c>
      <c r="G8175" s="89" t="s">
        <v>502</v>
      </c>
      <c r="H8175" s="89" t="s">
        <v>16829</v>
      </c>
      <c r="I8175" s="96">
        <v>1</v>
      </c>
      <c r="J8175" s="97">
        <v>41072</v>
      </c>
      <c r="K8175" s="98">
        <f t="shared" si="4260"/>
        <v>41041.22</v>
      </c>
      <c r="L8175" s="99">
        <f t="shared" si="4261"/>
        <v>1.0815399999999999</v>
      </c>
      <c r="M8175" s="100">
        <f t="shared" si="4262"/>
        <v>1.0590999999999999</v>
      </c>
      <c r="N8175" s="101">
        <f t="shared" si="4263"/>
        <v>0.97811300000000001</v>
      </c>
      <c r="O8175" s="100">
        <f t="shared" si="4264"/>
        <v>1</v>
      </c>
      <c r="P8175" s="98">
        <f t="shared" si="4265"/>
        <v>45982.1</v>
      </c>
      <c r="Q8175" s="97">
        <f t="shared" si="4266"/>
        <v>46016.59</v>
      </c>
      <c r="R8175" s="97"/>
      <c r="S8175" s="97"/>
    </row>
    <row r="8176" spans="1:19" x14ac:dyDescent="0.25">
      <c r="A8176" s="89" t="s">
        <v>16830</v>
      </c>
      <c r="B8176" s="89" t="s">
        <v>15427</v>
      </c>
      <c r="C8176" s="89"/>
      <c r="D8176" s="89" t="s">
        <v>16831</v>
      </c>
      <c r="E8176" s="94" t="s">
        <v>781</v>
      </c>
      <c r="F8176" s="95" t="s">
        <v>5166</v>
      </c>
      <c r="G8176" s="89" t="s">
        <v>502</v>
      </c>
      <c r="H8176" s="89" t="s">
        <v>16832</v>
      </c>
      <c r="I8176" s="96">
        <v>1</v>
      </c>
      <c r="J8176" s="97">
        <v>1309</v>
      </c>
      <c r="K8176" s="98">
        <f t="shared" si="4260"/>
        <v>44237.919999999998</v>
      </c>
      <c r="L8176" s="99">
        <f t="shared" si="4261"/>
        <v>1.0815399999999999</v>
      </c>
      <c r="M8176" s="100">
        <f t="shared" si="4262"/>
        <v>1.0590999999999999</v>
      </c>
      <c r="N8176" s="101">
        <f t="shared" si="4263"/>
        <v>0.97811300000000001</v>
      </c>
      <c r="O8176" s="100">
        <f t="shared" si="4264"/>
        <v>1</v>
      </c>
      <c r="P8176" s="98">
        <f t="shared" si="4265"/>
        <v>49563.65</v>
      </c>
      <c r="Q8176" s="97">
        <f t="shared" si="4266"/>
        <v>1466.59</v>
      </c>
      <c r="R8176" s="97"/>
      <c r="S8176" s="97"/>
    </row>
    <row r="8177" spans="1:19" ht="22.5" x14ac:dyDescent="0.25">
      <c r="A8177" s="89" t="s">
        <v>16833</v>
      </c>
      <c r="B8177" s="89" t="s">
        <v>15427</v>
      </c>
      <c r="C8177" s="89"/>
      <c r="D8177" s="89" t="s">
        <v>16834</v>
      </c>
      <c r="E8177" s="94" t="s">
        <v>742</v>
      </c>
      <c r="F8177" s="95" t="s">
        <v>15460</v>
      </c>
      <c r="G8177" s="89" t="s">
        <v>502</v>
      </c>
      <c r="H8177" s="89" t="s">
        <v>16835</v>
      </c>
      <c r="I8177" s="96">
        <v>1</v>
      </c>
      <c r="J8177" s="97">
        <v>1921</v>
      </c>
      <c r="K8177" s="98">
        <f t="shared" si="4260"/>
        <v>41108.5</v>
      </c>
      <c r="L8177" s="99">
        <f t="shared" si="4261"/>
        <v>1.0815399999999999</v>
      </c>
      <c r="M8177" s="100">
        <f t="shared" si="4262"/>
        <v>1.0590999999999999</v>
      </c>
      <c r="N8177" s="101">
        <f t="shared" si="4263"/>
        <v>0.97811300000000001</v>
      </c>
      <c r="O8177" s="100">
        <f t="shared" si="4264"/>
        <v>1</v>
      </c>
      <c r="P8177" s="98">
        <f t="shared" si="4265"/>
        <v>46057.48</v>
      </c>
      <c r="Q8177" s="97">
        <f t="shared" si="4266"/>
        <v>2152.27</v>
      </c>
      <c r="R8177" s="97"/>
      <c r="S8177" s="97"/>
    </row>
    <row r="8178" spans="1:19" x14ac:dyDescent="0.25">
      <c r="A8178" s="89"/>
      <c r="B8178" s="90"/>
      <c r="C8178" s="90"/>
      <c r="D8178" s="91"/>
      <c r="E8178" s="92"/>
      <c r="F8178" s="92" t="s">
        <v>16709</v>
      </c>
      <c r="G8178" s="91"/>
      <c r="H8178" s="91"/>
      <c r="I8178" s="93">
        <v>1</v>
      </c>
      <c r="J8178" s="91"/>
      <c r="K8178" s="98"/>
      <c r="L8178" s="99"/>
      <c r="M8178" s="100"/>
      <c r="N8178" s="101"/>
      <c r="O8178" s="100"/>
      <c r="P8178" s="98"/>
      <c r="Q8178" s="91"/>
      <c r="R8178" s="91"/>
      <c r="S8178" s="91"/>
    </row>
    <row r="8179" spans="1:19" x14ac:dyDescent="0.25">
      <c r="A8179" s="89" t="s">
        <v>16836</v>
      </c>
      <c r="B8179" s="89" t="s">
        <v>15427</v>
      </c>
      <c r="C8179" s="89"/>
      <c r="D8179" s="89" t="s">
        <v>16837</v>
      </c>
      <c r="E8179" s="94" t="s">
        <v>6576</v>
      </c>
      <c r="F8179" s="95" t="s">
        <v>6577</v>
      </c>
      <c r="G8179" s="89" t="s">
        <v>110</v>
      </c>
      <c r="H8179" s="89" t="s">
        <v>16640</v>
      </c>
      <c r="I8179" s="96">
        <v>1</v>
      </c>
      <c r="J8179" s="97">
        <v>15452</v>
      </c>
      <c r="K8179" s="98">
        <f>J8179/H8179</f>
        <v>65753.19</v>
      </c>
      <c r="L8179" s="99">
        <f>$L$8</f>
        <v>1.0815399999999999</v>
      </c>
      <c r="M8179" s="100">
        <f>$M$8</f>
        <v>1.0590999999999999</v>
      </c>
      <c r="N8179" s="101">
        <f>$N$8</f>
        <v>0.97811300000000001</v>
      </c>
      <c r="O8179" s="100">
        <f>$O$8</f>
        <v>1</v>
      </c>
      <c r="P8179" s="98">
        <f>K8179*L8179*M8179*N8179*O8179</f>
        <v>73669.11</v>
      </c>
      <c r="Q8179" s="97">
        <f>H8179*P8179</f>
        <v>17312.240000000002</v>
      </c>
      <c r="R8179" s="97"/>
      <c r="S8179" s="97"/>
    </row>
    <row r="8180" spans="1:19" ht="22.5" x14ac:dyDescent="0.25">
      <c r="A8180" s="89" t="s">
        <v>16838</v>
      </c>
      <c r="B8180" s="89" t="s">
        <v>15427</v>
      </c>
      <c r="C8180" s="89"/>
      <c r="D8180" s="89" t="s">
        <v>16839</v>
      </c>
      <c r="E8180" s="94" t="s">
        <v>15466</v>
      </c>
      <c r="F8180" s="95" t="s">
        <v>15467</v>
      </c>
      <c r="G8180" s="89" t="s">
        <v>110</v>
      </c>
      <c r="H8180" s="89" t="s">
        <v>16640</v>
      </c>
      <c r="I8180" s="96">
        <v>1</v>
      </c>
      <c r="J8180" s="97">
        <v>1950</v>
      </c>
      <c r="K8180" s="98">
        <f>J8180/H8180</f>
        <v>8297.8700000000008</v>
      </c>
      <c r="L8180" s="99">
        <f>$L$8</f>
        <v>1.0815399999999999</v>
      </c>
      <c r="M8180" s="100">
        <f>$M$8</f>
        <v>1.0590999999999999</v>
      </c>
      <c r="N8180" s="101">
        <f>$N$8</f>
        <v>0.97811300000000001</v>
      </c>
      <c r="O8180" s="100">
        <f>$O$8</f>
        <v>1</v>
      </c>
      <c r="P8180" s="98">
        <f>K8180*L8180*M8180*N8180*O8180</f>
        <v>9296.84</v>
      </c>
      <c r="Q8180" s="97">
        <f>H8180*P8180</f>
        <v>2184.7600000000002</v>
      </c>
      <c r="R8180" s="97"/>
      <c r="S8180" s="97"/>
    </row>
    <row r="8181" spans="1:19" x14ac:dyDescent="0.25">
      <c r="A8181" s="89" t="s">
        <v>16840</v>
      </c>
      <c r="B8181" s="89" t="s">
        <v>15427</v>
      </c>
      <c r="C8181" s="89"/>
      <c r="D8181" s="89" t="s">
        <v>16841</v>
      </c>
      <c r="E8181" s="94" t="s">
        <v>15469</v>
      </c>
      <c r="F8181" s="95" t="s">
        <v>15470</v>
      </c>
      <c r="G8181" s="89" t="s">
        <v>518</v>
      </c>
      <c r="H8181" s="89" t="s">
        <v>16645</v>
      </c>
      <c r="I8181" s="96">
        <v>1</v>
      </c>
      <c r="J8181" s="97">
        <v>1177</v>
      </c>
      <c r="K8181" s="98">
        <f>J8181/H8181</f>
        <v>131.80000000000001</v>
      </c>
      <c r="L8181" s="99">
        <f>$L$8</f>
        <v>1.0815399999999999</v>
      </c>
      <c r="M8181" s="100">
        <f>$M$8</f>
        <v>1.0590999999999999</v>
      </c>
      <c r="N8181" s="101">
        <f>$N$8</f>
        <v>0.97811300000000001</v>
      </c>
      <c r="O8181" s="100">
        <f>$O$8</f>
        <v>1</v>
      </c>
      <c r="P8181" s="98">
        <f>K8181*L8181*M8181*N8181*O8181</f>
        <v>147.66999999999999</v>
      </c>
      <c r="Q8181" s="97">
        <f>H8181*P8181</f>
        <v>1318.69</v>
      </c>
      <c r="R8181" s="97"/>
      <c r="S8181" s="97"/>
    </row>
    <row r="8182" spans="1:19" x14ac:dyDescent="0.25">
      <c r="A8182" s="89" t="s">
        <v>16842</v>
      </c>
      <c r="B8182" s="89" t="s">
        <v>15427</v>
      </c>
      <c r="C8182" s="89"/>
      <c r="D8182" s="89" t="s">
        <v>16843</v>
      </c>
      <c r="E8182" s="94" t="s">
        <v>8294</v>
      </c>
      <c r="F8182" s="95" t="s">
        <v>8295</v>
      </c>
      <c r="G8182" s="89" t="s">
        <v>518</v>
      </c>
      <c r="H8182" s="89" t="s">
        <v>16648</v>
      </c>
      <c r="I8182" s="96">
        <v>1</v>
      </c>
      <c r="J8182" s="97">
        <v>529</v>
      </c>
      <c r="K8182" s="98">
        <f>J8182/H8182</f>
        <v>173.44</v>
      </c>
      <c r="L8182" s="99">
        <f>$L$8</f>
        <v>1.0815399999999999</v>
      </c>
      <c r="M8182" s="100">
        <f>$M$8</f>
        <v>1.0590999999999999</v>
      </c>
      <c r="N8182" s="101">
        <f>$N$8</f>
        <v>0.97811300000000001</v>
      </c>
      <c r="O8182" s="100">
        <f>$O$8</f>
        <v>1</v>
      </c>
      <c r="P8182" s="98">
        <f>K8182*L8182*M8182*N8182*O8182</f>
        <v>194.32</v>
      </c>
      <c r="Q8182" s="97">
        <f>H8182*P8182</f>
        <v>592.67999999999995</v>
      </c>
      <c r="R8182" s="97"/>
      <c r="S8182" s="97"/>
    </row>
    <row r="8183" spans="1:19" ht="22.5" x14ac:dyDescent="0.25">
      <c r="A8183" s="89" t="s">
        <v>16844</v>
      </c>
      <c r="B8183" s="89" t="s">
        <v>15427</v>
      </c>
      <c r="C8183" s="89"/>
      <c r="D8183" s="89" t="s">
        <v>16845</v>
      </c>
      <c r="E8183" s="94" t="s">
        <v>15350</v>
      </c>
      <c r="F8183" s="95" t="s">
        <v>15351</v>
      </c>
      <c r="G8183" s="89" t="s">
        <v>110</v>
      </c>
      <c r="H8183" s="89" t="s">
        <v>1957</v>
      </c>
      <c r="I8183" s="96">
        <v>1</v>
      </c>
      <c r="J8183" s="97">
        <v>6150</v>
      </c>
      <c r="K8183" s="98">
        <f>J8183/H8183</f>
        <v>136666.67000000001</v>
      </c>
      <c r="L8183" s="99">
        <f>$L$8</f>
        <v>1.0815399999999999</v>
      </c>
      <c r="M8183" s="100">
        <f>$M$8</f>
        <v>1.0590999999999999</v>
      </c>
      <c r="N8183" s="101">
        <f>$N$8</f>
        <v>0.97811300000000001</v>
      </c>
      <c r="O8183" s="100">
        <f>$O$8</f>
        <v>1</v>
      </c>
      <c r="P8183" s="98">
        <f>K8183*L8183*M8183*N8183*O8183</f>
        <v>153119.75</v>
      </c>
      <c r="Q8183" s="97">
        <f>H8183*P8183</f>
        <v>6890.39</v>
      </c>
      <c r="R8183" s="97"/>
      <c r="S8183" s="97"/>
    </row>
    <row r="8184" spans="1:19" x14ac:dyDescent="0.25">
      <c r="A8184" s="89"/>
      <c r="B8184" s="90"/>
      <c r="C8184" s="90"/>
      <c r="D8184" s="91"/>
      <c r="E8184" s="92"/>
      <c r="F8184" s="92" t="s">
        <v>16846</v>
      </c>
      <c r="G8184" s="91"/>
      <c r="H8184" s="91"/>
      <c r="I8184" s="93">
        <v>1</v>
      </c>
      <c r="J8184" s="91"/>
      <c r="K8184" s="98"/>
      <c r="L8184" s="99"/>
      <c r="M8184" s="100"/>
      <c r="N8184" s="101"/>
      <c r="O8184" s="100"/>
      <c r="P8184" s="98"/>
      <c r="Q8184" s="91"/>
      <c r="R8184" s="91"/>
      <c r="S8184" s="91"/>
    </row>
    <row r="8185" spans="1:19" x14ac:dyDescent="0.25">
      <c r="A8185" s="89" t="s">
        <v>16847</v>
      </c>
      <c r="B8185" s="89" t="s">
        <v>15427</v>
      </c>
      <c r="C8185" s="89"/>
      <c r="D8185" s="89" t="s">
        <v>16848</v>
      </c>
      <c r="E8185" s="94" t="s">
        <v>570</v>
      </c>
      <c r="F8185" s="95" t="s">
        <v>571</v>
      </c>
      <c r="G8185" s="89" t="s">
        <v>51</v>
      </c>
      <c r="H8185" s="89" t="s">
        <v>16139</v>
      </c>
      <c r="I8185" s="96">
        <v>1</v>
      </c>
      <c r="J8185" s="97">
        <v>2203</v>
      </c>
      <c r="K8185" s="98">
        <f t="shared" ref="K8185:K8192" si="4267">J8185/H8185</f>
        <v>157357.14000000001</v>
      </c>
      <c r="L8185" s="99">
        <f t="shared" ref="L8185:L8192" si="4268">$L$8</f>
        <v>1.0815399999999999</v>
      </c>
      <c r="M8185" s="100">
        <f t="shared" ref="M8185:M8192" si="4269">$M$8</f>
        <v>1.0590999999999999</v>
      </c>
      <c r="N8185" s="101">
        <f t="shared" ref="N8185:N8192" si="4270">$N$8</f>
        <v>0.97811300000000001</v>
      </c>
      <c r="O8185" s="100">
        <f t="shared" ref="O8185:O8192" si="4271">$O$8</f>
        <v>1</v>
      </c>
      <c r="P8185" s="98">
        <f t="shared" ref="P8185:P8192" si="4272">K8185*L8185*M8185*N8185*O8185</f>
        <v>176301.11</v>
      </c>
      <c r="Q8185" s="97">
        <f t="shared" ref="Q8185:Q8192" si="4273">H8185*P8185</f>
        <v>2468.2199999999998</v>
      </c>
      <c r="R8185" s="97"/>
      <c r="S8185" s="97"/>
    </row>
    <row r="8186" spans="1:19" x14ac:dyDescent="0.25">
      <c r="A8186" s="89" t="s">
        <v>16849</v>
      </c>
      <c r="B8186" s="89" t="s">
        <v>15427</v>
      </c>
      <c r="C8186" s="89"/>
      <c r="D8186" s="89" t="s">
        <v>16850</v>
      </c>
      <c r="E8186" s="94" t="s">
        <v>574</v>
      </c>
      <c r="F8186" s="95" t="s">
        <v>575</v>
      </c>
      <c r="G8186" s="89" t="s">
        <v>81</v>
      </c>
      <c r="H8186" s="89" t="s">
        <v>16141</v>
      </c>
      <c r="I8186" s="96">
        <v>1</v>
      </c>
      <c r="J8186" s="97">
        <v>6736</v>
      </c>
      <c r="K8186" s="98">
        <f t="shared" si="4267"/>
        <v>4710.49</v>
      </c>
      <c r="L8186" s="99">
        <f t="shared" si="4268"/>
        <v>1.0815399999999999</v>
      </c>
      <c r="M8186" s="100">
        <f t="shared" si="4269"/>
        <v>1.0590999999999999</v>
      </c>
      <c r="N8186" s="101">
        <f t="shared" si="4270"/>
        <v>0.97811300000000001</v>
      </c>
      <c r="O8186" s="100">
        <f t="shared" si="4271"/>
        <v>1</v>
      </c>
      <c r="P8186" s="98">
        <f t="shared" si="4272"/>
        <v>5277.58</v>
      </c>
      <c r="Q8186" s="97">
        <f t="shared" si="4273"/>
        <v>7546.94</v>
      </c>
      <c r="R8186" s="97"/>
      <c r="S8186" s="97"/>
    </row>
    <row r="8187" spans="1:19" ht="22.5" x14ac:dyDescent="0.25">
      <c r="A8187" s="89" t="s">
        <v>16851</v>
      </c>
      <c r="B8187" s="89" t="s">
        <v>15427</v>
      </c>
      <c r="C8187" s="89"/>
      <c r="D8187" s="89" t="s">
        <v>16852</v>
      </c>
      <c r="E8187" s="94" t="s">
        <v>15482</v>
      </c>
      <c r="F8187" s="95" t="s">
        <v>15483</v>
      </c>
      <c r="G8187" s="89" t="s">
        <v>51</v>
      </c>
      <c r="H8187" s="89" t="s">
        <v>1183</v>
      </c>
      <c r="I8187" s="96">
        <v>1</v>
      </c>
      <c r="J8187" s="97">
        <v>198203</v>
      </c>
      <c r="K8187" s="98">
        <f t="shared" si="4267"/>
        <v>991015</v>
      </c>
      <c r="L8187" s="99">
        <f t="shared" si="4268"/>
        <v>1.0815399999999999</v>
      </c>
      <c r="M8187" s="100">
        <f t="shared" si="4269"/>
        <v>1.0590999999999999</v>
      </c>
      <c r="N8187" s="101">
        <f t="shared" si="4270"/>
        <v>0.97811300000000001</v>
      </c>
      <c r="O8187" s="100">
        <f t="shared" si="4271"/>
        <v>1</v>
      </c>
      <c r="P8187" s="98">
        <f t="shared" si="4272"/>
        <v>1110321.6599999999</v>
      </c>
      <c r="Q8187" s="97">
        <f t="shared" si="4273"/>
        <v>222064.33</v>
      </c>
      <c r="R8187" s="97"/>
      <c r="S8187" s="97"/>
    </row>
    <row r="8188" spans="1:19" x14ac:dyDescent="0.25">
      <c r="A8188" s="89" t="s">
        <v>16853</v>
      </c>
      <c r="B8188" s="89" t="s">
        <v>15427</v>
      </c>
      <c r="C8188" s="89"/>
      <c r="D8188" s="89" t="s">
        <v>16854</v>
      </c>
      <c r="E8188" s="94" t="s">
        <v>586</v>
      </c>
      <c r="F8188" s="95" t="s">
        <v>587</v>
      </c>
      <c r="G8188" s="89" t="s">
        <v>81</v>
      </c>
      <c r="H8188" s="89" t="s">
        <v>4024</v>
      </c>
      <c r="I8188" s="96">
        <v>1</v>
      </c>
      <c r="J8188" s="97">
        <v>128983</v>
      </c>
      <c r="K8188" s="98">
        <f t="shared" si="4267"/>
        <v>6353.84</v>
      </c>
      <c r="L8188" s="99">
        <f t="shared" si="4268"/>
        <v>1.0815399999999999</v>
      </c>
      <c r="M8188" s="100">
        <f t="shared" si="4269"/>
        <v>1.0590999999999999</v>
      </c>
      <c r="N8188" s="101">
        <f t="shared" si="4270"/>
        <v>0.97811300000000001</v>
      </c>
      <c r="O8188" s="100">
        <f t="shared" si="4271"/>
        <v>1</v>
      </c>
      <c r="P8188" s="98">
        <f t="shared" si="4272"/>
        <v>7118.77</v>
      </c>
      <c r="Q8188" s="97">
        <f t="shared" si="4273"/>
        <v>144511.03</v>
      </c>
      <c r="R8188" s="97"/>
      <c r="S8188" s="97"/>
    </row>
    <row r="8189" spans="1:19" ht="22.5" x14ac:dyDescent="0.25">
      <c r="A8189" s="89" t="s">
        <v>16855</v>
      </c>
      <c r="B8189" s="89" t="s">
        <v>15427</v>
      </c>
      <c r="C8189" s="89"/>
      <c r="D8189" s="89" t="s">
        <v>16856</v>
      </c>
      <c r="E8189" s="94" t="s">
        <v>734</v>
      </c>
      <c r="F8189" s="95" t="s">
        <v>735</v>
      </c>
      <c r="G8189" s="89" t="s">
        <v>502</v>
      </c>
      <c r="H8189" s="89" t="s">
        <v>16857</v>
      </c>
      <c r="I8189" s="96">
        <v>1</v>
      </c>
      <c r="J8189" s="97">
        <v>48440</v>
      </c>
      <c r="K8189" s="98">
        <f t="shared" si="4267"/>
        <v>41041.11</v>
      </c>
      <c r="L8189" s="99">
        <f t="shared" si="4268"/>
        <v>1.0815399999999999</v>
      </c>
      <c r="M8189" s="100">
        <f t="shared" si="4269"/>
        <v>1.0590999999999999</v>
      </c>
      <c r="N8189" s="101">
        <f t="shared" si="4270"/>
        <v>0.97811300000000001</v>
      </c>
      <c r="O8189" s="100">
        <f t="shared" si="4271"/>
        <v>1</v>
      </c>
      <c r="P8189" s="98">
        <f t="shared" si="4272"/>
        <v>45981.98</v>
      </c>
      <c r="Q8189" s="97">
        <f t="shared" si="4273"/>
        <v>54271.61</v>
      </c>
      <c r="R8189" s="97"/>
      <c r="S8189" s="97"/>
    </row>
    <row r="8190" spans="1:19" ht="22.5" x14ac:dyDescent="0.25">
      <c r="A8190" s="89" t="s">
        <v>16858</v>
      </c>
      <c r="B8190" s="89" t="s">
        <v>15427</v>
      </c>
      <c r="C8190" s="89"/>
      <c r="D8190" s="89" t="s">
        <v>16859</v>
      </c>
      <c r="E8190" s="94" t="s">
        <v>734</v>
      </c>
      <c r="F8190" s="95" t="s">
        <v>4010</v>
      </c>
      <c r="G8190" s="89" t="s">
        <v>502</v>
      </c>
      <c r="H8190" s="89" t="s">
        <v>16860</v>
      </c>
      <c r="I8190" s="96">
        <v>1</v>
      </c>
      <c r="J8190" s="97">
        <v>56299</v>
      </c>
      <c r="K8190" s="98">
        <f t="shared" si="4267"/>
        <v>41041.14</v>
      </c>
      <c r="L8190" s="99">
        <f t="shared" si="4268"/>
        <v>1.0815399999999999</v>
      </c>
      <c r="M8190" s="100">
        <f t="shared" si="4269"/>
        <v>1.0590999999999999</v>
      </c>
      <c r="N8190" s="101">
        <f t="shared" si="4270"/>
        <v>0.97811300000000001</v>
      </c>
      <c r="O8190" s="100">
        <f t="shared" si="4271"/>
        <v>1</v>
      </c>
      <c r="P8190" s="98">
        <f t="shared" si="4272"/>
        <v>45982.02</v>
      </c>
      <c r="Q8190" s="97">
        <f t="shared" si="4273"/>
        <v>63076.76</v>
      </c>
      <c r="R8190" s="97"/>
      <c r="S8190" s="97"/>
    </row>
    <row r="8191" spans="1:19" x14ac:dyDescent="0.25">
      <c r="A8191" s="89" t="s">
        <v>16861</v>
      </c>
      <c r="B8191" s="89" t="s">
        <v>15427</v>
      </c>
      <c r="C8191" s="89"/>
      <c r="D8191" s="89" t="s">
        <v>16862</v>
      </c>
      <c r="E8191" s="94" t="s">
        <v>781</v>
      </c>
      <c r="F8191" s="95" t="s">
        <v>5166</v>
      </c>
      <c r="G8191" s="89" t="s">
        <v>502</v>
      </c>
      <c r="H8191" s="89" t="s">
        <v>16863</v>
      </c>
      <c r="I8191" s="96">
        <v>1</v>
      </c>
      <c r="J8191" s="97">
        <v>1785</v>
      </c>
      <c r="K8191" s="98">
        <f t="shared" si="4267"/>
        <v>44248.88</v>
      </c>
      <c r="L8191" s="99">
        <f t="shared" si="4268"/>
        <v>1.0815399999999999</v>
      </c>
      <c r="M8191" s="100">
        <f t="shared" si="4269"/>
        <v>1.0590999999999999</v>
      </c>
      <c r="N8191" s="101">
        <f t="shared" si="4270"/>
        <v>0.97811300000000001</v>
      </c>
      <c r="O8191" s="100">
        <f t="shared" si="4271"/>
        <v>1</v>
      </c>
      <c r="P8191" s="98">
        <f t="shared" si="4272"/>
        <v>49575.93</v>
      </c>
      <c r="Q8191" s="97">
        <f t="shared" si="4273"/>
        <v>1999.89</v>
      </c>
      <c r="R8191" s="97"/>
      <c r="S8191" s="97"/>
    </row>
    <row r="8192" spans="1:19" ht="22.5" x14ac:dyDescent="0.25">
      <c r="A8192" s="89" t="s">
        <v>16864</v>
      </c>
      <c r="B8192" s="89" t="s">
        <v>15427</v>
      </c>
      <c r="C8192" s="89"/>
      <c r="D8192" s="89" t="s">
        <v>16865</v>
      </c>
      <c r="E8192" s="94" t="s">
        <v>742</v>
      </c>
      <c r="F8192" s="95" t="s">
        <v>15460</v>
      </c>
      <c r="G8192" s="89" t="s">
        <v>502</v>
      </c>
      <c r="H8192" s="89" t="s">
        <v>16866</v>
      </c>
      <c r="I8192" s="96">
        <v>1</v>
      </c>
      <c r="J8192" s="97">
        <v>2616</v>
      </c>
      <c r="K8192" s="98">
        <f t="shared" si="4267"/>
        <v>41099.760000000002</v>
      </c>
      <c r="L8192" s="99">
        <f t="shared" si="4268"/>
        <v>1.0815399999999999</v>
      </c>
      <c r="M8192" s="100">
        <f t="shared" si="4269"/>
        <v>1.0590999999999999</v>
      </c>
      <c r="N8192" s="101">
        <f t="shared" si="4270"/>
        <v>0.97811300000000001</v>
      </c>
      <c r="O8192" s="100">
        <f t="shared" si="4271"/>
        <v>1</v>
      </c>
      <c r="P8192" s="98">
        <f t="shared" si="4272"/>
        <v>46047.69</v>
      </c>
      <c r="Q8192" s="97">
        <f t="shared" si="4273"/>
        <v>2930.94</v>
      </c>
      <c r="R8192" s="97"/>
      <c r="S8192" s="97"/>
    </row>
    <row r="8193" spans="1:19" x14ac:dyDescent="0.25">
      <c r="A8193" s="89"/>
      <c r="B8193" s="90"/>
      <c r="C8193" s="90"/>
      <c r="D8193" s="91"/>
      <c r="E8193" s="92"/>
      <c r="F8193" s="92" t="s">
        <v>16709</v>
      </c>
      <c r="G8193" s="91"/>
      <c r="H8193" s="91"/>
      <c r="I8193" s="93">
        <v>1</v>
      </c>
      <c r="J8193" s="91"/>
      <c r="K8193" s="98"/>
      <c r="L8193" s="99"/>
      <c r="M8193" s="100"/>
      <c r="N8193" s="101"/>
      <c r="O8193" s="100"/>
      <c r="P8193" s="98"/>
      <c r="Q8193" s="91"/>
      <c r="R8193" s="91"/>
      <c r="S8193" s="91"/>
    </row>
    <row r="8194" spans="1:19" x14ac:dyDescent="0.25">
      <c r="A8194" s="89" t="s">
        <v>16867</v>
      </c>
      <c r="B8194" s="89" t="s">
        <v>15427</v>
      </c>
      <c r="C8194" s="89"/>
      <c r="D8194" s="89" t="s">
        <v>16868</v>
      </c>
      <c r="E8194" s="94" t="s">
        <v>6576</v>
      </c>
      <c r="F8194" s="95" t="s">
        <v>6577</v>
      </c>
      <c r="G8194" s="89" t="s">
        <v>110</v>
      </c>
      <c r="H8194" s="89" t="s">
        <v>16869</v>
      </c>
      <c r="I8194" s="96">
        <v>1</v>
      </c>
      <c r="J8194" s="97">
        <v>19397</v>
      </c>
      <c r="K8194" s="98">
        <f>J8194/H8194</f>
        <v>65752.539999999994</v>
      </c>
      <c r="L8194" s="99">
        <f>$L$8</f>
        <v>1.0815399999999999</v>
      </c>
      <c r="M8194" s="100">
        <f>$M$8</f>
        <v>1.0590999999999999</v>
      </c>
      <c r="N8194" s="101">
        <f>$N$8</f>
        <v>0.97811300000000001</v>
      </c>
      <c r="O8194" s="100">
        <f>$O$8</f>
        <v>1</v>
      </c>
      <c r="P8194" s="98">
        <f>K8194*L8194*M8194*N8194*O8194</f>
        <v>73668.38</v>
      </c>
      <c r="Q8194" s="97">
        <f>H8194*P8194</f>
        <v>21732.17</v>
      </c>
      <c r="R8194" s="97"/>
      <c r="S8194" s="97"/>
    </row>
    <row r="8195" spans="1:19" ht="22.5" x14ac:dyDescent="0.25">
      <c r="A8195" s="89" t="s">
        <v>16870</v>
      </c>
      <c r="B8195" s="89" t="s">
        <v>15427</v>
      </c>
      <c r="C8195" s="89"/>
      <c r="D8195" s="89" t="s">
        <v>16871</v>
      </c>
      <c r="E8195" s="94" t="s">
        <v>15466</v>
      </c>
      <c r="F8195" s="95" t="s">
        <v>15467</v>
      </c>
      <c r="G8195" s="89" t="s">
        <v>110</v>
      </c>
      <c r="H8195" s="89" t="s">
        <v>16869</v>
      </c>
      <c r="I8195" s="96">
        <v>1</v>
      </c>
      <c r="J8195" s="97">
        <v>2444</v>
      </c>
      <c r="K8195" s="98">
        <f>J8195/H8195</f>
        <v>8284.75</v>
      </c>
      <c r="L8195" s="99">
        <f>$L$8</f>
        <v>1.0815399999999999</v>
      </c>
      <c r="M8195" s="100">
        <f>$M$8</f>
        <v>1.0590999999999999</v>
      </c>
      <c r="N8195" s="101">
        <f>$N$8</f>
        <v>0.97811300000000001</v>
      </c>
      <c r="O8195" s="100">
        <f>$O$8</f>
        <v>1</v>
      </c>
      <c r="P8195" s="98">
        <f>K8195*L8195*M8195*N8195*O8195</f>
        <v>9282.14</v>
      </c>
      <c r="Q8195" s="97">
        <f>H8195*P8195</f>
        <v>2738.23</v>
      </c>
      <c r="R8195" s="97"/>
      <c r="S8195" s="97"/>
    </row>
    <row r="8196" spans="1:19" x14ac:dyDescent="0.25">
      <c r="A8196" s="89" t="s">
        <v>16872</v>
      </c>
      <c r="B8196" s="89" t="s">
        <v>15427</v>
      </c>
      <c r="C8196" s="89"/>
      <c r="D8196" s="89" t="s">
        <v>16873</v>
      </c>
      <c r="E8196" s="94" t="s">
        <v>15469</v>
      </c>
      <c r="F8196" s="95" t="s">
        <v>15470</v>
      </c>
      <c r="G8196" s="89" t="s">
        <v>518</v>
      </c>
      <c r="H8196" s="89" t="s">
        <v>16874</v>
      </c>
      <c r="I8196" s="96">
        <v>1</v>
      </c>
      <c r="J8196" s="97">
        <v>1478</v>
      </c>
      <c r="K8196" s="98">
        <f>J8196/H8196</f>
        <v>131.85</v>
      </c>
      <c r="L8196" s="99">
        <f>$L$8</f>
        <v>1.0815399999999999</v>
      </c>
      <c r="M8196" s="100">
        <f>$M$8</f>
        <v>1.0590999999999999</v>
      </c>
      <c r="N8196" s="101">
        <f>$N$8</f>
        <v>0.97811300000000001</v>
      </c>
      <c r="O8196" s="100">
        <f>$O$8</f>
        <v>1</v>
      </c>
      <c r="P8196" s="98">
        <f>K8196*L8196*M8196*N8196*O8196</f>
        <v>147.72</v>
      </c>
      <c r="Q8196" s="97">
        <f>H8196*P8196</f>
        <v>1655.94</v>
      </c>
      <c r="R8196" s="97"/>
      <c r="S8196" s="97"/>
    </row>
    <row r="8197" spans="1:19" x14ac:dyDescent="0.25">
      <c r="A8197" s="89" t="s">
        <v>16875</v>
      </c>
      <c r="B8197" s="89" t="s">
        <v>15427</v>
      </c>
      <c r="C8197" s="89"/>
      <c r="D8197" s="89" t="s">
        <v>16876</v>
      </c>
      <c r="E8197" s="94" t="s">
        <v>8294</v>
      </c>
      <c r="F8197" s="95" t="s">
        <v>8295</v>
      </c>
      <c r="G8197" s="89" t="s">
        <v>518</v>
      </c>
      <c r="H8197" s="89" t="s">
        <v>16877</v>
      </c>
      <c r="I8197" s="96">
        <v>1</v>
      </c>
      <c r="J8197" s="97">
        <v>664</v>
      </c>
      <c r="K8197" s="98">
        <f>J8197/H8197</f>
        <v>173.37</v>
      </c>
      <c r="L8197" s="99">
        <f>$L$8</f>
        <v>1.0815399999999999</v>
      </c>
      <c r="M8197" s="100">
        <f>$M$8</f>
        <v>1.0590999999999999</v>
      </c>
      <c r="N8197" s="101">
        <f>$N$8</f>
        <v>0.97811300000000001</v>
      </c>
      <c r="O8197" s="100">
        <f>$O$8</f>
        <v>1</v>
      </c>
      <c r="P8197" s="98">
        <f>K8197*L8197*M8197*N8197*O8197</f>
        <v>194.24</v>
      </c>
      <c r="Q8197" s="97">
        <f>H8197*P8197</f>
        <v>743.94</v>
      </c>
      <c r="R8197" s="97"/>
      <c r="S8197" s="97"/>
    </row>
    <row r="8198" spans="1:19" ht="22.5" x14ac:dyDescent="0.25">
      <c r="A8198" s="89" t="s">
        <v>16878</v>
      </c>
      <c r="B8198" s="89" t="s">
        <v>15427</v>
      </c>
      <c r="C8198" s="89"/>
      <c r="D8198" s="89" t="s">
        <v>16879</v>
      </c>
      <c r="E8198" s="94" t="s">
        <v>15350</v>
      </c>
      <c r="F8198" s="95" t="s">
        <v>15351</v>
      </c>
      <c r="G8198" s="89" t="s">
        <v>110</v>
      </c>
      <c r="H8198" s="89" t="s">
        <v>294</v>
      </c>
      <c r="I8198" s="96">
        <v>1</v>
      </c>
      <c r="J8198" s="97">
        <v>8200</v>
      </c>
      <c r="K8198" s="98">
        <f>J8198/H8198</f>
        <v>136666.67000000001</v>
      </c>
      <c r="L8198" s="99">
        <f>$L$8</f>
        <v>1.0815399999999999</v>
      </c>
      <c r="M8198" s="100">
        <f>$M$8</f>
        <v>1.0590999999999999</v>
      </c>
      <c r="N8198" s="101">
        <f>$N$8</f>
        <v>0.97811300000000001</v>
      </c>
      <c r="O8198" s="100">
        <f>$O$8</f>
        <v>1</v>
      </c>
      <c r="P8198" s="98">
        <f>K8198*L8198*M8198*N8198*O8198</f>
        <v>153119.75</v>
      </c>
      <c r="Q8198" s="97">
        <f>H8198*P8198</f>
        <v>9187.19</v>
      </c>
      <c r="R8198" s="97"/>
      <c r="S8198" s="97"/>
    </row>
    <row r="8199" spans="1:19" x14ac:dyDescent="0.25">
      <c r="A8199" s="89"/>
      <c r="B8199" s="90"/>
      <c r="C8199" s="90"/>
      <c r="D8199" s="91"/>
      <c r="E8199" s="92"/>
      <c r="F8199" s="92" t="s">
        <v>16880</v>
      </c>
      <c r="G8199" s="91"/>
      <c r="H8199" s="91"/>
      <c r="I8199" s="93">
        <v>1</v>
      </c>
      <c r="J8199" s="91"/>
      <c r="K8199" s="98"/>
      <c r="L8199" s="99"/>
      <c r="M8199" s="100"/>
      <c r="N8199" s="101"/>
      <c r="O8199" s="100"/>
      <c r="P8199" s="98"/>
      <c r="Q8199" s="91"/>
      <c r="R8199" s="91"/>
      <c r="S8199" s="91"/>
    </row>
    <row r="8200" spans="1:19" x14ac:dyDescent="0.25">
      <c r="A8200" s="89" t="s">
        <v>16881</v>
      </c>
      <c r="B8200" s="89" t="s">
        <v>15427</v>
      </c>
      <c r="C8200" s="89"/>
      <c r="D8200" s="89" t="s">
        <v>16882</v>
      </c>
      <c r="E8200" s="94" t="s">
        <v>570</v>
      </c>
      <c r="F8200" s="95" t="s">
        <v>571</v>
      </c>
      <c r="G8200" s="89" t="s">
        <v>51</v>
      </c>
      <c r="H8200" s="89" t="s">
        <v>16139</v>
      </c>
      <c r="I8200" s="96">
        <v>1</v>
      </c>
      <c r="J8200" s="97">
        <v>2203</v>
      </c>
      <c r="K8200" s="98">
        <f t="shared" ref="K8200:K8207" si="4274">J8200/H8200</f>
        <v>157357.14000000001</v>
      </c>
      <c r="L8200" s="99">
        <f t="shared" ref="L8200:L8207" si="4275">$L$8</f>
        <v>1.0815399999999999</v>
      </c>
      <c r="M8200" s="100">
        <f t="shared" ref="M8200:M8207" si="4276">$M$8</f>
        <v>1.0590999999999999</v>
      </c>
      <c r="N8200" s="101">
        <f t="shared" ref="N8200:N8207" si="4277">$N$8</f>
        <v>0.97811300000000001</v>
      </c>
      <c r="O8200" s="100">
        <f t="shared" ref="O8200:O8207" si="4278">$O$8</f>
        <v>1</v>
      </c>
      <c r="P8200" s="98">
        <f t="shared" ref="P8200:P8207" si="4279">K8200*L8200*M8200*N8200*O8200</f>
        <v>176301.11</v>
      </c>
      <c r="Q8200" s="97">
        <f t="shared" ref="Q8200:Q8207" si="4280">H8200*P8200</f>
        <v>2468.2199999999998</v>
      </c>
      <c r="R8200" s="97"/>
      <c r="S8200" s="97"/>
    </row>
    <row r="8201" spans="1:19" x14ac:dyDescent="0.25">
      <c r="A8201" s="89" t="s">
        <v>16883</v>
      </c>
      <c r="B8201" s="89" t="s">
        <v>15427</v>
      </c>
      <c r="C8201" s="89"/>
      <c r="D8201" s="89" t="s">
        <v>16884</v>
      </c>
      <c r="E8201" s="94" t="s">
        <v>574</v>
      </c>
      <c r="F8201" s="95" t="s">
        <v>575</v>
      </c>
      <c r="G8201" s="89" t="s">
        <v>81</v>
      </c>
      <c r="H8201" s="89" t="s">
        <v>16141</v>
      </c>
      <c r="I8201" s="96">
        <v>1</v>
      </c>
      <c r="J8201" s="97">
        <v>6736</v>
      </c>
      <c r="K8201" s="98">
        <f t="shared" si="4274"/>
        <v>4710.49</v>
      </c>
      <c r="L8201" s="99">
        <f t="shared" si="4275"/>
        <v>1.0815399999999999</v>
      </c>
      <c r="M8201" s="100">
        <f t="shared" si="4276"/>
        <v>1.0590999999999999</v>
      </c>
      <c r="N8201" s="101">
        <f t="shared" si="4277"/>
        <v>0.97811300000000001</v>
      </c>
      <c r="O8201" s="100">
        <f t="shared" si="4278"/>
        <v>1</v>
      </c>
      <c r="P8201" s="98">
        <f t="shared" si="4279"/>
        <v>5277.58</v>
      </c>
      <c r="Q8201" s="97">
        <f t="shared" si="4280"/>
        <v>7546.94</v>
      </c>
      <c r="R8201" s="97"/>
      <c r="S8201" s="97"/>
    </row>
    <row r="8202" spans="1:19" ht="22.5" x14ac:dyDescent="0.25">
      <c r="A8202" s="89" t="s">
        <v>16885</v>
      </c>
      <c r="B8202" s="89" t="s">
        <v>15427</v>
      </c>
      <c r="C8202" s="89"/>
      <c r="D8202" s="89" t="s">
        <v>16886</v>
      </c>
      <c r="E8202" s="94" t="s">
        <v>762</v>
      </c>
      <c r="F8202" s="95" t="s">
        <v>763</v>
      </c>
      <c r="G8202" s="89" t="s">
        <v>51</v>
      </c>
      <c r="H8202" s="89" t="s">
        <v>15528</v>
      </c>
      <c r="I8202" s="96">
        <v>1</v>
      </c>
      <c r="J8202" s="97">
        <v>190250</v>
      </c>
      <c r="K8202" s="98">
        <f t="shared" si="4274"/>
        <v>946517.41</v>
      </c>
      <c r="L8202" s="99">
        <f t="shared" si="4275"/>
        <v>1.0815399999999999</v>
      </c>
      <c r="M8202" s="100">
        <f t="shared" si="4276"/>
        <v>1.0590999999999999</v>
      </c>
      <c r="N8202" s="101">
        <f t="shared" si="4277"/>
        <v>0.97811300000000001</v>
      </c>
      <c r="O8202" s="100">
        <f t="shared" si="4278"/>
        <v>1</v>
      </c>
      <c r="P8202" s="98">
        <f t="shared" si="4279"/>
        <v>1060467.08</v>
      </c>
      <c r="Q8202" s="97">
        <f t="shared" si="4280"/>
        <v>213153.88</v>
      </c>
      <c r="R8202" s="97"/>
      <c r="S8202" s="97"/>
    </row>
    <row r="8203" spans="1:19" x14ac:dyDescent="0.25">
      <c r="A8203" s="89" t="s">
        <v>16887</v>
      </c>
      <c r="B8203" s="89" t="s">
        <v>15427</v>
      </c>
      <c r="C8203" s="89"/>
      <c r="D8203" s="89" t="s">
        <v>16888</v>
      </c>
      <c r="E8203" s="94" t="s">
        <v>586</v>
      </c>
      <c r="F8203" s="95" t="s">
        <v>587</v>
      </c>
      <c r="G8203" s="89" t="s">
        <v>81</v>
      </c>
      <c r="H8203" s="89" t="s">
        <v>6800</v>
      </c>
      <c r="I8203" s="96">
        <v>1</v>
      </c>
      <c r="J8203" s="97">
        <v>129618</v>
      </c>
      <c r="K8203" s="98">
        <f t="shared" si="4274"/>
        <v>6353.82</v>
      </c>
      <c r="L8203" s="99">
        <f t="shared" si="4275"/>
        <v>1.0815399999999999</v>
      </c>
      <c r="M8203" s="100">
        <f t="shared" si="4276"/>
        <v>1.0590999999999999</v>
      </c>
      <c r="N8203" s="101">
        <f t="shared" si="4277"/>
        <v>0.97811300000000001</v>
      </c>
      <c r="O8203" s="100">
        <f t="shared" si="4278"/>
        <v>1</v>
      </c>
      <c r="P8203" s="98">
        <f t="shared" si="4279"/>
        <v>7118.75</v>
      </c>
      <c r="Q8203" s="97">
        <f t="shared" si="4280"/>
        <v>145222.5</v>
      </c>
      <c r="R8203" s="97"/>
      <c r="S8203" s="97"/>
    </row>
    <row r="8204" spans="1:19" ht="22.5" x14ac:dyDescent="0.25">
      <c r="A8204" s="89" t="s">
        <v>16889</v>
      </c>
      <c r="B8204" s="89" t="s">
        <v>15427</v>
      </c>
      <c r="C8204" s="89"/>
      <c r="D8204" s="89" t="s">
        <v>16890</v>
      </c>
      <c r="E8204" s="94" t="s">
        <v>742</v>
      </c>
      <c r="F8204" s="95" t="s">
        <v>743</v>
      </c>
      <c r="G8204" s="89" t="s">
        <v>502</v>
      </c>
      <c r="H8204" s="89" t="s">
        <v>16891</v>
      </c>
      <c r="I8204" s="96">
        <v>1</v>
      </c>
      <c r="J8204" s="97">
        <v>35645</v>
      </c>
      <c r="K8204" s="98">
        <f t="shared" si="4274"/>
        <v>41099.29</v>
      </c>
      <c r="L8204" s="99">
        <f t="shared" si="4275"/>
        <v>1.0815399999999999</v>
      </c>
      <c r="M8204" s="100">
        <f t="shared" si="4276"/>
        <v>1.0590999999999999</v>
      </c>
      <c r="N8204" s="101">
        <f t="shared" si="4277"/>
        <v>0.97811300000000001</v>
      </c>
      <c r="O8204" s="100">
        <f t="shared" si="4278"/>
        <v>1</v>
      </c>
      <c r="P8204" s="98">
        <f t="shared" si="4279"/>
        <v>46047.17</v>
      </c>
      <c r="Q8204" s="97">
        <f t="shared" si="4280"/>
        <v>39936.25</v>
      </c>
      <c r="R8204" s="97"/>
      <c r="S8204" s="97"/>
    </row>
    <row r="8205" spans="1:19" ht="22.5" x14ac:dyDescent="0.25">
      <c r="A8205" s="89" t="s">
        <v>16892</v>
      </c>
      <c r="B8205" s="89" t="s">
        <v>15427</v>
      </c>
      <c r="C8205" s="89"/>
      <c r="D8205" s="89" t="s">
        <v>5473</v>
      </c>
      <c r="E8205" s="94" t="s">
        <v>734</v>
      </c>
      <c r="F8205" s="95" t="s">
        <v>735</v>
      </c>
      <c r="G8205" s="89" t="s">
        <v>502</v>
      </c>
      <c r="H8205" s="89" t="s">
        <v>16893</v>
      </c>
      <c r="I8205" s="96">
        <v>1</v>
      </c>
      <c r="J8205" s="97">
        <v>51566</v>
      </c>
      <c r="K8205" s="98">
        <f t="shared" si="4274"/>
        <v>41040.699999999997</v>
      </c>
      <c r="L8205" s="99">
        <f t="shared" si="4275"/>
        <v>1.0815399999999999</v>
      </c>
      <c r="M8205" s="100">
        <f t="shared" si="4276"/>
        <v>1.0590999999999999</v>
      </c>
      <c r="N8205" s="101">
        <f t="shared" si="4277"/>
        <v>0.97811300000000001</v>
      </c>
      <c r="O8205" s="100">
        <f t="shared" si="4278"/>
        <v>1</v>
      </c>
      <c r="P8205" s="98">
        <f t="shared" si="4279"/>
        <v>45981.52</v>
      </c>
      <c r="Q8205" s="97">
        <f t="shared" si="4280"/>
        <v>57773.94</v>
      </c>
      <c r="R8205" s="97"/>
      <c r="S8205" s="97"/>
    </row>
    <row r="8206" spans="1:19" x14ac:dyDescent="0.25">
      <c r="A8206" s="89" t="s">
        <v>16894</v>
      </c>
      <c r="B8206" s="89" t="s">
        <v>15427</v>
      </c>
      <c r="C8206" s="89"/>
      <c r="D8206" s="89" t="s">
        <v>16895</v>
      </c>
      <c r="E8206" s="94" t="s">
        <v>781</v>
      </c>
      <c r="F8206" s="95" t="s">
        <v>5166</v>
      </c>
      <c r="G8206" s="89" t="s">
        <v>502</v>
      </c>
      <c r="H8206" s="89" t="s">
        <v>16896</v>
      </c>
      <c r="I8206" s="96">
        <v>1</v>
      </c>
      <c r="J8206" s="97">
        <v>1620</v>
      </c>
      <c r="K8206" s="98">
        <f t="shared" si="4274"/>
        <v>44238.12</v>
      </c>
      <c r="L8206" s="99">
        <f t="shared" si="4275"/>
        <v>1.0815399999999999</v>
      </c>
      <c r="M8206" s="100">
        <f t="shared" si="4276"/>
        <v>1.0590999999999999</v>
      </c>
      <c r="N8206" s="101">
        <f t="shared" si="4277"/>
        <v>0.97811300000000001</v>
      </c>
      <c r="O8206" s="100">
        <f t="shared" si="4278"/>
        <v>1</v>
      </c>
      <c r="P8206" s="98">
        <f t="shared" si="4279"/>
        <v>49563.87</v>
      </c>
      <c r="Q8206" s="97">
        <f t="shared" si="4280"/>
        <v>1815.03</v>
      </c>
      <c r="R8206" s="97"/>
      <c r="S8206" s="97"/>
    </row>
    <row r="8207" spans="1:19" ht="22.5" x14ac:dyDescent="0.25">
      <c r="A8207" s="89" t="s">
        <v>16897</v>
      </c>
      <c r="B8207" s="89" t="s">
        <v>15427</v>
      </c>
      <c r="C8207" s="89"/>
      <c r="D8207" s="89" t="s">
        <v>16898</v>
      </c>
      <c r="E8207" s="94" t="s">
        <v>742</v>
      </c>
      <c r="F8207" s="95" t="s">
        <v>15460</v>
      </c>
      <c r="G8207" s="89" t="s">
        <v>502</v>
      </c>
      <c r="H8207" s="89" t="s">
        <v>16899</v>
      </c>
      <c r="I8207" s="96">
        <v>1</v>
      </c>
      <c r="J8207" s="97">
        <v>3245</v>
      </c>
      <c r="K8207" s="98">
        <f t="shared" si="4274"/>
        <v>41096.76</v>
      </c>
      <c r="L8207" s="99">
        <f t="shared" si="4275"/>
        <v>1.0815399999999999</v>
      </c>
      <c r="M8207" s="100">
        <f t="shared" si="4276"/>
        <v>1.0590999999999999</v>
      </c>
      <c r="N8207" s="101">
        <f t="shared" si="4277"/>
        <v>0.97811300000000001</v>
      </c>
      <c r="O8207" s="100">
        <f t="shared" si="4278"/>
        <v>1</v>
      </c>
      <c r="P8207" s="98">
        <f t="shared" si="4279"/>
        <v>46044.33</v>
      </c>
      <c r="Q8207" s="97">
        <f t="shared" si="4280"/>
        <v>3635.66</v>
      </c>
      <c r="R8207" s="97"/>
      <c r="S8207" s="97"/>
    </row>
    <row r="8208" spans="1:19" x14ac:dyDescent="0.25">
      <c r="A8208" s="89"/>
      <c r="B8208" s="90"/>
      <c r="C8208" s="90"/>
      <c r="D8208" s="91"/>
      <c r="E8208" s="92"/>
      <c r="F8208" s="92" t="s">
        <v>16709</v>
      </c>
      <c r="G8208" s="91"/>
      <c r="H8208" s="91"/>
      <c r="I8208" s="93">
        <v>1</v>
      </c>
      <c r="J8208" s="91"/>
      <c r="K8208" s="98"/>
      <c r="L8208" s="99"/>
      <c r="M8208" s="100"/>
      <c r="N8208" s="101"/>
      <c r="O8208" s="100"/>
      <c r="P8208" s="98"/>
      <c r="Q8208" s="91"/>
      <c r="R8208" s="91"/>
      <c r="S8208" s="91"/>
    </row>
    <row r="8209" spans="1:19" x14ac:dyDescent="0.25">
      <c r="A8209" s="89" t="s">
        <v>16900</v>
      </c>
      <c r="B8209" s="89" t="s">
        <v>15427</v>
      </c>
      <c r="C8209" s="89"/>
      <c r="D8209" s="89" t="s">
        <v>16901</v>
      </c>
      <c r="E8209" s="94" t="s">
        <v>6576</v>
      </c>
      <c r="F8209" s="95" t="s">
        <v>6577</v>
      </c>
      <c r="G8209" s="89" t="s">
        <v>110</v>
      </c>
      <c r="H8209" s="89" t="s">
        <v>4976</v>
      </c>
      <c r="I8209" s="96">
        <v>1</v>
      </c>
      <c r="J8209" s="97">
        <v>17096</v>
      </c>
      <c r="K8209" s="98">
        <f>J8209/H8209</f>
        <v>65753.850000000006</v>
      </c>
      <c r="L8209" s="99">
        <f>$L$8</f>
        <v>1.0815399999999999</v>
      </c>
      <c r="M8209" s="100">
        <f>$M$8</f>
        <v>1.0590999999999999</v>
      </c>
      <c r="N8209" s="101">
        <f>$N$8</f>
        <v>0.97811300000000001</v>
      </c>
      <c r="O8209" s="100">
        <f>$O$8</f>
        <v>1</v>
      </c>
      <c r="P8209" s="98">
        <f>K8209*L8209*M8209*N8209*O8209</f>
        <v>73669.850000000006</v>
      </c>
      <c r="Q8209" s="97">
        <f>H8209*P8209</f>
        <v>19154.16</v>
      </c>
      <c r="R8209" s="97"/>
      <c r="S8209" s="97"/>
    </row>
    <row r="8210" spans="1:19" ht="22.5" x14ac:dyDescent="0.25">
      <c r="A8210" s="89" t="s">
        <v>16902</v>
      </c>
      <c r="B8210" s="89" t="s">
        <v>15427</v>
      </c>
      <c r="C8210" s="89"/>
      <c r="D8210" s="89" t="s">
        <v>16903</v>
      </c>
      <c r="E8210" s="94" t="s">
        <v>15466</v>
      </c>
      <c r="F8210" s="95" t="s">
        <v>15467</v>
      </c>
      <c r="G8210" s="89" t="s">
        <v>110</v>
      </c>
      <c r="H8210" s="89" t="s">
        <v>4976</v>
      </c>
      <c r="I8210" s="96">
        <v>1</v>
      </c>
      <c r="J8210" s="97">
        <v>2155</v>
      </c>
      <c r="K8210" s="98">
        <f>J8210/H8210</f>
        <v>8288.4599999999991</v>
      </c>
      <c r="L8210" s="99">
        <f>$L$8</f>
        <v>1.0815399999999999</v>
      </c>
      <c r="M8210" s="100">
        <f>$M$8</f>
        <v>1.0590999999999999</v>
      </c>
      <c r="N8210" s="101">
        <f>$N$8</f>
        <v>0.97811300000000001</v>
      </c>
      <c r="O8210" s="100">
        <f>$O$8</f>
        <v>1</v>
      </c>
      <c r="P8210" s="98">
        <f>K8210*L8210*M8210*N8210*O8210</f>
        <v>9286.2900000000009</v>
      </c>
      <c r="Q8210" s="97">
        <f>H8210*P8210</f>
        <v>2414.44</v>
      </c>
      <c r="R8210" s="97"/>
      <c r="S8210" s="97"/>
    </row>
    <row r="8211" spans="1:19" x14ac:dyDescent="0.25">
      <c r="A8211" s="89" t="s">
        <v>16904</v>
      </c>
      <c r="B8211" s="89" t="s">
        <v>15427</v>
      </c>
      <c r="C8211" s="89"/>
      <c r="D8211" s="89" t="s">
        <v>16905</v>
      </c>
      <c r="E8211" s="94" t="s">
        <v>15469</v>
      </c>
      <c r="F8211" s="95" t="s">
        <v>15470</v>
      </c>
      <c r="G8211" s="89" t="s">
        <v>518</v>
      </c>
      <c r="H8211" s="89" t="s">
        <v>16715</v>
      </c>
      <c r="I8211" s="96">
        <v>1</v>
      </c>
      <c r="J8211" s="97">
        <v>1302</v>
      </c>
      <c r="K8211" s="98">
        <f>J8211/H8211</f>
        <v>131.78</v>
      </c>
      <c r="L8211" s="99">
        <f>$L$8</f>
        <v>1.0815399999999999</v>
      </c>
      <c r="M8211" s="100">
        <f>$M$8</f>
        <v>1.0590999999999999</v>
      </c>
      <c r="N8211" s="101">
        <f>$N$8</f>
        <v>0.97811300000000001</v>
      </c>
      <c r="O8211" s="100">
        <f>$O$8</f>
        <v>1</v>
      </c>
      <c r="P8211" s="98">
        <f>K8211*L8211*M8211*N8211*O8211</f>
        <v>147.63999999999999</v>
      </c>
      <c r="Q8211" s="97">
        <f>H8211*P8211</f>
        <v>1458.68</v>
      </c>
      <c r="R8211" s="97"/>
      <c r="S8211" s="97"/>
    </row>
    <row r="8212" spans="1:19" x14ac:dyDescent="0.25">
      <c r="A8212" s="89" t="s">
        <v>16906</v>
      </c>
      <c r="B8212" s="89" t="s">
        <v>15427</v>
      </c>
      <c r="C8212" s="89"/>
      <c r="D8212" s="89" t="s">
        <v>16907</v>
      </c>
      <c r="E8212" s="94" t="s">
        <v>8294</v>
      </c>
      <c r="F8212" s="95" t="s">
        <v>8295</v>
      </c>
      <c r="G8212" s="89" t="s">
        <v>518</v>
      </c>
      <c r="H8212" s="89" t="s">
        <v>16718</v>
      </c>
      <c r="I8212" s="96">
        <v>1</v>
      </c>
      <c r="J8212" s="97">
        <v>586</v>
      </c>
      <c r="K8212" s="98">
        <f>J8212/H8212</f>
        <v>173.37</v>
      </c>
      <c r="L8212" s="99">
        <f>$L$8</f>
        <v>1.0815399999999999</v>
      </c>
      <c r="M8212" s="100">
        <f>$M$8</f>
        <v>1.0590999999999999</v>
      </c>
      <c r="N8212" s="101">
        <f>$N$8</f>
        <v>0.97811300000000001</v>
      </c>
      <c r="O8212" s="100">
        <f>$O$8</f>
        <v>1</v>
      </c>
      <c r="P8212" s="98">
        <f>K8212*L8212*M8212*N8212*O8212</f>
        <v>194.24</v>
      </c>
      <c r="Q8212" s="97">
        <f>H8212*P8212</f>
        <v>656.53</v>
      </c>
      <c r="R8212" s="97"/>
      <c r="S8212" s="97"/>
    </row>
    <row r="8213" spans="1:19" ht="22.5" x14ac:dyDescent="0.25">
      <c r="A8213" s="89" t="s">
        <v>16908</v>
      </c>
      <c r="B8213" s="89" t="s">
        <v>15427</v>
      </c>
      <c r="C8213" s="89"/>
      <c r="D8213" s="89" t="s">
        <v>16909</v>
      </c>
      <c r="E8213" s="94" t="s">
        <v>15350</v>
      </c>
      <c r="F8213" s="95" t="s">
        <v>15351</v>
      </c>
      <c r="G8213" s="89" t="s">
        <v>110</v>
      </c>
      <c r="H8213" s="89" t="s">
        <v>572</v>
      </c>
      <c r="I8213" s="96">
        <v>1</v>
      </c>
      <c r="J8213" s="97">
        <v>10250</v>
      </c>
      <c r="K8213" s="98">
        <f>J8213/H8213</f>
        <v>136666.67000000001</v>
      </c>
      <c r="L8213" s="99">
        <f>$L$8</f>
        <v>1.0815399999999999</v>
      </c>
      <c r="M8213" s="100">
        <f>$M$8</f>
        <v>1.0590999999999999</v>
      </c>
      <c r="N8213" s="101">
        <f>$N$8</f>
        <v>0.97811300000000001</v>
      </c>
      <c r="O8213" s="100">
        <f>$O$8</f>
        <v>1</v>
      </c>
      <c r="P8213" s="98">
        <f>K8213*L8213*M8213*N8213*O8213</f>
        <v>153119.75</v>
      </c>
      <c r="Q8213" s="97">
        <f>H8213*P8213</f>
        <v>11483.98</v>
      </c>
      <c r="R8213" s="97"/>
      <c r="S8213" s="97"/>
    </row>
    <row r="8214" spans="1:19" x14ac:dyDescent="0.25">
      <c r="A8214" s="72"/>
      <c r="B8214" s="77"/>
      <c r="C8214" s="77"/>
      <c r="D8214" s="77"/>
      <c r="E8214" s="76"/>
      <c r="F8214" s="76" t="s">
        <v>16910</v>
      </c>
      <c r="G8214" s="77"/>
      <c r="H8214" s="77"/>
      <c r="I8214" s="78"/>
      <c r="J8214" s="79">
        <f>J8215</f>
        <v>17432029</v>
      </c>
      <c r="K8214" s="98"/>
      <c r="L8214" s="99"/>
      <c r="M8214" s="100"/>
      <c r="N8214" s="101"/>
      <c r="O8214" s="100"/>
      <c r="P8214" s="98"/>
      <c r="Q8214" s="79">
        <f>Q8215</f>
        <v>19530639.050000001</v>
      </c>
      <c r="R8214" s="79">
        <f t="shared" ref="R8214:S8214" si="4281">R8215</f>
        <v>0</v>
      </c>
      <c r="S8214" s="79">
        <f t="shared" si="4281"/>
        <v>0</v>
      </c>
    </row>
    <row r="8215" spans="1:19" x14ac:dyDescent="0.25">
      <c r="A8215" s="82" t="s">
        <v>9622</v>
      </c>
      <c r="B8215" s="104"/>
      <c r="C8215" s="104"/>
      <c r="D8215" s="104"/>
      <c r="E8215" s="86"/>
      <c r="F8215" s="86" t="s">
        <v>16912</v>
      </c>
      <c r="G8215" s="82"/>
      <c r="H8215" s="82"/>
      <c r="I8215" s="87"/>
      <c r="J8215" s="88">
        <f>SUM(J8216:J8236)</f>
        <v>17432029</v>
      </c>
      <c r="K8215" s="98"/>
      <c r="L8215" s="99"/>
      <c r="M8215" s="100"/>
      <c r="N8215" s="101"/>
      <c r="O8215" s="100"/>
      <c r="P8215" s="98"/>
      <c r="Q8215" s="88">
        <f>SUM(Q8216:Q8236)</f>
        <v>19530639.050000001</v>
      </c>
      <c r="R8215" s="88">
        <f t="shared" ref="R8215:S8215" si="4282">SUM(R8216:R8236)</f>
        <v>0</v>
      </c>
      <c r="S8215" s="88">
        <f t="shared" si="4282"/>
        <v>0</v>
      </c>
    </row>
    <row r="8216" spans="1:19" ht="14.25" customHeight="1" x14ac:dyDescent="0.25">
      <c r="A8216" s="89"/>
      <c r="B8216" s="90"/>
      <c r="C8216" s="90"/>
      <c r="D8216" s="91"/>
      <c r="E8216" s="92"/>
      <c r="F8216" s="92" t="s">
        <v>16912</v>
      </c>
      <c r="G8216" s="91"/>
      <c r="H8216" s="91"/>
      <c r="I8216" s="93">
        <v>1</v>
      </c>
      <c r="J8216" s="91"/>
      <c r="K8216" s="98"/>
      <c r="L8216" s="99"/>
      <c r="M8216" s="100"/>
      <c r="N8216" s="101"/>
      <c r="O8216" s="100"/>
      <c r="P8216" s="98"/>
      <c r="Q8216" s="91"/>
      <c r="R8216" s="91"/>
      <c r="S8216" s="91"/>
    </row>
    <row r="8217" spans="1:19" ht="22.5" customHeight="1" x14ac:dyDescent="0.25">
      <c r="A8217" s="89" t="s">
        <v>16913</v>
      </c>
      <c r="B8217" s="89" t="s">
        <v>16914</v>
      </c>
      <c r="C8217" s="89"/>
      <c r="D8217" s="89" t="s">
        <v>12</v>
      </c>
      <c r="E8217" s="94" t="s">
        <v>16915</v>
      </c>
      <c r="F8217" s="95" t="s">
        <v>16916</v>
      </c>
      <c r="G8217" s="89" t="s">
        <v>110</v>
      </c>
      <c r="H8217" s="89" t="s">
        <v>16917</v>
      </c>
      <c r="I8217" s="96">
        <v>1</v>
      </c>
      <c r="J8217" s="97">
        <v>8852836</v>
      </c>
      <c r="K8217" s="98">
        <f t="shared" ref="K8217:K8236" si="4283">J8217/H8217</f>
        <v>44067.33</v>
      </c>
      <c r="L8217" s="99">
        <f t="shared" ref="L8217:L8236" si="4284">$L$8</f>
        <v>1.0815399999999999</v>
      </c>
      <c r="M8217" s="100">
        <f t="shared" ref="M8217:M8236" si="4285">$M$8</f>
        <v>1.0590999999999999</v>
      </c>
      <c r="N8217" s="101">
        <f t="shared" ref="N8217:N8236" si="4286">$N$8</f>
        <v>0.97811300000000001</v>
      </c>
      <c r="O8217" s="100">
        <f t="shared" ref="O8217:O8236" si="4287">$O$8</f>
        <v>1</v>
      </c>
      <c r="P8217" s="98">
        <f t="shared" ref="P8217:P8236" si="4288">K8217*L8217*M8217*N8217*O8217</f>
        <v>49372.52</v>
      </c>
      <c r="Q8217" s="97">
        <f t="shared" ref="Q8217:Q8236" si="4289">H8217*P8217</f>
        <v>9918613.4100000001</v>
      </c>
      <c r="R8217" s="97"/>
      <c r="S8217" s="97"/>
    </row>
    <row r="8218" spans="1:19" ht="22.5" customHeight="1" x14ac:dyDescent="0.25">
      <c r="A8218" s="89" t="s">
        <v>16918</v>
      </c>
      <c r="B8218" s="89" t="s">
        <v>16914</v>
      </c>
      <c r="C8218" s="89"/>
      <c r="D8218" s="89" t="s">
        <v>24</v>
      </c>
      <c r="E8218" s="94" t="s">
        <v>16919</v>
      </c>
      <c r="F8218" s="95" t="s">
        <v>16920</v>
      </c>
      <c r="G8218" s="89" t="s">
        <v>110</v>
      </c>
      <c r="H8218" s="89" t="s">
        <v>16917</v>
      </c>
      <c r="I8218" s="96">
        <v>1</v>
      </c>
      <c r="J8218" s="97">
        <v>6204098</v>
      </c>
      <c r="K8218" s="98">
        <f t="shared" si="4283"/>
        <v>30882.54</v>
      </c>
      <c r="L8218" s="99">
        <f t="shared" si="4284"/>
        <v>1.0815399999999999</v>
      </c>
      <c r="M8218" s="100">
        <f t="shared" si="4285"/>
        <v>1.0590999999999999</v>
      </c>
      <c r="N8218" s="101">
        <f t="shared" si="4286"/>
        <v>0.97811300000000001</v>
      </c>
      <c r="O8218" s="100">
        <f t="shared" si="4287"/>
        <v>1</v>
      </c>
      <c r="P8218" s="98">
        <f t="shared" si="4288"/>
        <v>34600.44</v>
      </c>
      <c r="Q8218" s="97">
        <f t="shared" si="4289"/>
        <v>6951000.0300000003</v>
      </c>
      <c r="R8218" s="97"/>
      <c r="S8218" s="97"/>
    </row>
    <row r="8219" spans="1:19" ht="14.25" customHeight="1" x14ac:dyDescent="0.25">
      <c r="A8219" s="89" t="s">
        <v>16921</v>
      </c>
      <c r="B8219" s="89" t="s">
        <v>16914</v>
      </c>
      <c r="C8219" s="89"/>
      <c r="D8219" s="89" t="s">
        <v>30</v>
      </c>
      <c r="E8219" s="94" t="s">
        <v>16922</v>
      </c>
      <c r="F8219" s="95" t="s">
        <v>16923</v>
      </c>
      <c r="G8219" s="89" t="s">
        <v>110</v>
      </c>
      <c r="H8219" s="89" t="s">
        <v>16917</v>
      </c>
      <c r="I8219" s="96">
        <v>1</v>
      </c>
      <c r="J8219" s="97">
        <v>2061315</v>
      </c>
      <c r="K8219" s="98">
        <f t="shared" si="4283"/>
        <v>10260.74</v>
      </c>
      <c r="L8219" s="99">
        <f t="shared" si="4284"/>
        <v>1.0815399999999999</v>
      </c>
      <c r="M8219" s="100">
        <f t="shared" si="4285"/>
        <v>1.0590999999999999</v>
      </c>
      <c r="N8219" s="101">
        <f t="shared" si="4286"/>
        <v>0.97811300000000001</v>
      </c>
      <c r="O8219" s="100">
        <f t="shared" si="4287"/>
        <v>1</v>
      </c>
      <c r="P8219" s="98">
        <f t="shared" si="4288"/>
        <v>11496.01</v>
      </c>
      <c r="Q8219" s="97">
        <f t="shared" si="4289"/>
        <v>2309472.54</v>
      </c>
      <c r="R8219" s="97"/>
      <c r="S8219" s="97"/>
    </row>
    <row r="8220" spans="1:19" ht="14.25" customHeight="1" x14ac:dyDescent="0.25">
      <c r="A8220" s="89" t="s">
        <v>16924</v>
      </c>
      <c r="B8220" s="89" t="s">
        <v>16914</v>
      </c>
      <c r="C8220" s="89"/>
      <c r="D8220" s="89" t="s">
        <v>34</v>
      </c>
      <c r="E8220" s="94" t="s">
        <v>16925</v>
      </c>
      <c r="F8220" s="95" t="s">
        <v>16926</v>
      </c>
      <c r="G8220" s="89" t="s">
        <v>518</v>
      </c>
      <c r="H8220" s="89" t="s">
        <v>16927</v>
      </c>
      <c r="I8220" s="96">
        <v>1</v>
      </c>
      <c r="J8220" s="97">
        <v>117918</v>
      </c>
      <c r="K8220" s="98">
        <f t="shared" si="4283"/>
        <v>293.48</v>
      </c>
      <c r="L8220" s="99">
        <f t="shared" si="4284"/>
        <v>1.0815399999999999</v>
      </c>
      <c r="M8220" s="100">
        <f t="shared" si="4285"/>
        <v>1.0590999999999999</v>
      </c>
      <c r="N8220" s="101">
        <f t="shared" si="4286"/>
        <v>0.97811300000000001</v>
      </c>
      <c r="O8220" s="100">
        <f t="shared" si="4287"/>
        <v>1</v>
      </c>
      <c r="P8220" s="98">
        <f t="shared" si="4288"/>
        <v>328.81</v>
      </c>
      <c r="Q8220" s="97">
        <f t="shared" si="4289"/>
        <v>132111.51999999999</v>
      </c>
      <c r="R8220" s="97"/>
      <c r="S8220" s="97"/>
    </row>
    <row r="8221" spans="1:19" ht="33.75" customHeight="1" x14ac:dyDescent="0.25">
      <c r="A8221" s="89" t="s">
        <v>16928</v>
      </c>
      <c r="B8221" s="89" t="s">
        <v>16914</v>
      </c>
      <c r="C8221" s="89"/>
      <c r="D8221" s="89" t="s">
        <v>40</v>
      </c>
      <c r="E8221" s="94" t="s">
        <v>16929</v>
      </c>
      <c r="F8221" s="95" t="s">
        <v>16930</v>
      </c>
      <c r="G8221" s="89" t="s">
        <v>970</v>
      </c>
      <c r="H8221" s="89" t="s">
        <v>1451</v>
      </c>
      <c r="I8221" s="96">
        <v>1</v>
      </c>
      <c r="J8221" s="97">
        <v>35830</v>
      </c>
      <c r="K8221" s="98">
        <f t="shared" si="4283"/>
        <v>23886.67</v>
      </c>
      <c r="L8221" s="99">
        <f t="shared" si="4284"/>
        <v>1.0815399999999999</v>
      </c>
      <c r="M8221" s="100">
        <f t="shared" si="4285"/>
        <v>1.0590999999999999</v>
      </c>
      <c r="N8221" s="101">
        <f t="shared" si="4286"/>
        <v>0.97811300000000001</v>
      </c>
      <c r="O8221" s="100">
        <f t="shared" si="4287"/>
        <v>1</v>
      </c>
      <c r="P8221" s="98">
        <f t="shared" si="4288"/>
        <v>26762.35</v>
      </c>
      <c r="Q8221" s="97">
        <f t="shared" si="4289"/>
        <v>40143.53</v>
      </c>
      <c r="R8221" s="97"/>
      <c r="S8221" s="97"/>
    </row>
    <row r="8222" spans="1:19" ht="14.25" customHeight="1" x14ac:dyDescent="0.25">
      <c r="A8222" s="89" t="s">
        <v>16931</v>
      </c>
      <c r="B8222" s="89" t="s">
        <v>16914</v>
      </c>
      <c r="C8222" s="89"/>
      <c r="D8222" s="89" t="s">
        <v>43</v>
      </c>
      <c r="E8222" s="94" t="s">
        <v>16932</v>
      </c>
      <c r="F8222" s="95" t="s">
        <v>16933</v>
      </c>
      <c r="G8222" s="89" t="s">
        <v>970</v>
      </c>
      <c r="H8222" s="89" t="s">
        <v>1451</v>
      </c>
      <c r="I8222" s="96">
        <v>1</v>
      </c>
      <c r="J8222" s="97">
        <v>64164</v>
      </c>
      <c r="K8222" s="98">
        <f t="shared" si="4283"/>
        <v>42776</v>
      </c>
      <c r="L8222" s="99">
        <f t="shared" si="4284"/>
        <v>1.0815399999999999</v>
      </c>
      <c r="M8222" s="100">
        <f t="shared" si="4285"/>
        <v>1.0590999999999999</v>
      </c>
      <c r="N8222" s="101">
        <f t="shared" si="4286"/>
        <v>0.97811300000000001</v>
      </c>
      <c r="O8222" s="100">
        <f t="shared" si="4287"/>
        <v>1</v>
      </c>
      <c r="P8222" s="98">
        <f t="shared" si="4288"/>
        <v>47925.73</v>
      </c>
      <c r="Q8222" s="97">
        <f t="shared" si="4289"/>
        <v>71888.600000000006</v>
      </c>
      <c r="R8222" s="97"/>
      <c r="S8222" s="97"/>
    </row>
    <row r="8223" spans="1:19" ht="14.25" customHeight="1" x14ac:dyDescent="0.25">
      <c r="A8223" s="89" t="s">
        <v>16934</v>
      </c>
      <c r="B8223" s="89" t="s">
        <v>16914</v>
      </c>
      <c r="C8223" s="89"/>
      <c r="D8223" s="89" t="s">
        <v>48</v>
      </c>
      <c r="E8223" s="94" t="s">
        <v>16935</v>
      </c>
      <c r="F8223" s="95" t="s">
        <v>16936</v>
      </c>
      <c r="G8223" s="89" t="s">
        <v>648</v>
      </c>
      <c r="H8223" s="89" t="s">
        <v>55</v>
      </c>
      <c r="I8223" s="96">
        <v>1</v>
      </c>
      <c r="J8223" s="97">
        <v>33271</v>
      </c>
      <c r="K8223" s="98">
        <f t="shared" si="4283"/>
        <v>4158.88</v>
      </c>
      <c r="L8223" s="99">
        <f t="shared" si="4284"/>
        <v>1.0815399999999999</v>
      </c>
      <c r="M8223" s="100">
        <f t="shared" si="4285"/>
        <v>1.0590999999999999</v>
      </c>
      <c r="N8223" s="101">
        <f t="shared" si="4286"/>
        <v>0.97811300000000001</v>
      </c>
      <c r="O8223" s="100">
        <f t="shared" si="4287"/>
        <v>1</v>
      </c>
      <c r="P8223" s="98">
        <f t="shared" si="4288"/>
        <v>4659.5600000000004</v>
      </c>
      <c r="Q8223" s="97">
        <f t="shared" si="4289"/>
        <v>37276.480000000003</v>
      </c>
      <c r="R8223" s="97"/>
      <c r="S8223" s="97"/>
    </row>
    <row r="8224" spans="1:19" ht="14.25" customHeight="1" x14ac:dyDescent="0.25">
      <c r="A8224" s="89" t="s">
        <v>16937</v>
      </c>
      <c r="B8224" s="89" t="s">
        <v>16914</v>
      </c>
      <c r="C8224" s="89"/>
      <c r="D8224" s="89" t="s">
        <v>55</v>
      </c>
      <c r="E8224" s="94" t="s">
        <v>16938</v>
      </c>
      <c r="F8224" s="95" t="s">
        <v>16939</v>
      </c>
      <c r="G8224" s="89" t="s">
        <v>648</v>
      </c>
      <c r="H8224" s="89" t="s">
        <v>48</v>
      </c>
      <c r="I8224" s="96">
        <v>1</v>
      </c>
      <c r="J8224" s="97">
        <v>4631</v>
      </c>
      <c r="K8224" s="98">
        <f t="shared" si="4283"/>
        <v>661.57</v>
      </c>
      <c r="L8224" s="99">
        <f t="shared" si="4284"/>
        <v>1.0815399999999999</v>
      </c>
      <c r="M8224" s="100">
        <f t="shared" si="4285"/>
        <v>1.0590999999999999</v>
      </c>
      <c r="N8224" s="101">
        <f t="shared" si="4286"/>
        <v>0.97811300000000001</v>
      </c>
      <c r="O8224" s="100">
        <f t="shared" si="4287"/>
        <v>1</v>
      </c>
      <c r="P8224" s="98">
        <f t="shared" si="4288"/>
        <v>741.22</v>
      </c>
      <c r="Q8224" s="97">
        <f t="shared" si="4289"/>
        <v>5188.54</v>
      </c>
      <c r="R8224" s="97"/>
      <c r="S8224" s="97"/>
    </row>
    <row r="8225" spans="1:19" ht="22.5" customHeight="1" x14ac:dyDescent="0.25">
      <c r="A8225" s="89" t="s">
        <v>16940</v>
      </c>
      <c r="B8225" s="89" t="s">
        <v>16914</v>
      </c>
      <c r="C8225" s="89"/>
      <c r="D8225" s="89" t="s">
        <v>58</v>
      </c>
      <c r="E8225" s="94" t="s">
        <v>16941</v>
      </c>
      <c r="F8225" s="95" t="s">
        <v>16942</v>
      </c>
      <c r="G8225" s="89" t="s">
        <v>970</v>
      </c>
      <c r="H8225" s="89" t="s">
        <v>12</v>
      </c>
      <c r="I8225" s="96">
        <v>1</v>
      </c>
      <c r="J8225" s="97">
        <v>1857</v>
      </c>
      <c r="K8225" s="98">
        <f t="shared" si="4283"/>
        <v>1857</v>
      </c>
      <c r="L8225" s="99">
        <f t="shared" si="4284"/>
        <v>1.0815399999999999</v>
      </c>
      <c r="M8225" s="100">
        <f t="shared" si="4285"/>
        <v>1.0590999999999999</v>
      </c>
      <c r="N8225" s="101">
        <f t="shared" si="4286"/>
        <v>0.97811300000000001</v>
      </c>
      <c r="O8225" s="100">
        <f t="shared" si="4287"/>
        <v>1</v>
      </c>
      <c r="P8225" s="98">
        <f t="shared" si="4288"/>
        <v>2080.56</v>
      </c>
      <c r="Q8225" s="97">
        <f t="shared" si="4289"/>
        <v>2080.56</v>
      </c>
      <c r="R8225" s="97"/>
      <c r="S8225" s="97"/>
    </row>
    <row r="8226" spans="1:19" ht="14.25" customHeight="1" x14ac:dyDescent="0.25">
      <c r="A8226" s="89" t="s">
        <v>16943</v>
      </c>
      <c r="B8226" s="89" t="s">
        <v>16914</v>
      </c>
      <c r="C8226" s="89"/>
      <c r="D8226" s="89" t="s">
        <v>60</v>
      </c>
      <c r="E8226" s="94" t="s">
        <v>16944</v>
      </c>
      <c r="F8226" s="95" t="s">
        <v>16945</v>
      </c>
      <c r="G8226" s="89" t="s">
        <v>970</v>
      </c>
      <c r="H8226" s="89" t="s">
        <v>12</v>
      </c>
      <c r="I8226" s="96">
        <v>1</v>
      </c>
      <c r="J8226" s="97">
        <v>1725</v>
      </c>
      <c r="K8226" s="98">
        <f t="shared" si="4283"/>
        <v>1725</v>
      </c>
      <c r="L8226" s="99">
        <f t="shared" si="4284"/>
        <v>1.0815399999999999</v>
      </c>
      <c r="M8226" s="100">
        <f t="shared" si="4285"/>
        <v>1.0590999999999999</v>
      </c>
      <c r="N8226" s="101">
        <f t="shared" si="4286"/>
        <v>0.97811300000000001</v>
      </c>
      <c r="O8226" s="100">
        <f t="shared" si="4287"/>
        <v>1</v>
      </c>
      <c r="P8226" s="98">
        <f t="shared" si="4288"/>
        <v>1932.67</v>
      </c>
      <c r="Q8226" s="97">
        <f t="shared" si="4289"/>
        <v>1932.67</v>
      </c>
      <c r="R8226" s="97"/>
      <c r="S8226" s="97"/>
    </row>
    <row r="8227" spans="1:19" ht="14.25" customHeight="1" x14ac:dyDescent="0.25">
      <c r="A8227" s="89" t="s">
        <v>16946</v>
      </c>
      <c r="B8227" s="89" t="s">
        <v>16914</v>
      </c>
      <c r="C8227" s="89"/>
      <c r="D8227" s="89" t="s">
        <v>65</v>
      </c>
      <c r="E8227" s="94" t="s">
        <v>16947</v>
      </c>
      <c r="F8227" s="95" t="s">
        <v>16948</v>
      </c>
      <c r="G8227" s="89" t="s">
        <v>648</v>
      </c>
      <c r="H8227" s="89" t="s">
        <v>55</v>
      </c>
      <c r="I8227" s="96">
        <v>1</v>
      </c>
      <c r="J8227" s="97">
        <v>1004</v>
      </c>
      <c r="K8227" s="98">
        <f t="shared" si="4283"/>
        <v>125.5</v>
      </c>
      <c r="L8227" s="99">
        <f t="shared" si="4284"/>
        <v>1.0815399999999999</v>
      </c>
      <c r="M8227" s="100">
        <f t="shared" si="4285"/>
        <v>1.0590999999999999</v>
      </c>
      <c r="N8227" s="101">
        <f t="shared" si="4286"/>
        <v>0.97811300000000001</v>
      </c>
      <c r="O8227" s="100">
        <f t="shared" si="4287"/>
        <v>1</v>
      </c>
      <c r="P8227" s="98">
        <f t="shared" si="4288"/>
        <v>140.61000000000001</v>
      </c>
      <c r="Q8227" s="97">
        <f t="shared" si="4289"/>
        <v>1124.8800000000001</v>
      </c>
      <c r="R8227" s="97"/>
      <c r="S8227" s="97"/>
    </row>
    <row r="8228" spans="1:19" ht="14.25" customHeight="1" x14ac:dyDescent="0.25">
      <c r="A8228" s="89" t="s">
        <v>16949</v>
      </c>
      <c r="B8228" s="89" t="s">
        <v>16914</v>
      </c>
      <c r="C8228" s="89"/>
      <c r="D8228" s="89" t="s">
        <v>68</v>
      </c>
      <c r="E8228" s="94" t="s">
        <v>16950</v>
      </c>
      <c r="F8228" s="95" t="s">
        <v>16951</v>
      </c>
      <c r="G8228" s="89" t="s">
        <v>648</v>
      </c>
      <c r="H8228" s="89" t="s">
        <v>24</v>
      </c>
      <c r="I8228" s="96">
        <v>1</v>
      </c>
      <c r="J8228" s="97">
        <v>190</v>
      </c>
      <c r="K8228" s="98">
        <f t="shared" si="4283"/>
        <v>95</v>
      </c>
      <c r="L8228" s="99">
        <f t="shared" si="4284"/>
        <v>1.0815399999999999</v>
      </c>
      <c r="M8228" s="100">
        <f t="shared" si="4285"/>
        <v>1.0590999999999999</v>
      </c>
      <c r="N8228" s="101">
        <f t="shared" si="4286"/>
        <v>0.97811300000000001</v>
      </c>
      <c r="O8228" s="100">
        <f t="shared" si="4287"/>
        <v>1</v>
      </c>
      <c r="P8228" s="98">
        <f t="shared" si="4288"/>
        <v>106.44</v>
      </c>
      <c r="Q8228" s="97">
        <f t="shared" si="4289"/>
        <v>212.88</v>
      </c>
      <c r="R8228" s="97"/>
      <c r="S8228" s="97"/>
    </row>
    <row r="8229" spans="1:19" ht="22.5" customHeight="1" x14ac:dyDescent="0.25">
      <c r="A8229" s="89" t="s">
        <v>16952</v>
      </c>
      <c r="B8229" s="89" t="s">
        <v>16914</v>
      </c>
      <c r="C8229" s="89"/>
      <c r="D8229" s="89" t="s">
        <v>70</v>
      </c>
      <c r="E8229" s="94" t="s">
        <v>16953</v>
      </c>
      <c r="F8229" s="95" t="s">
        <v>16954</v>
      </c>
      <c r="G8229" s="89" t="s">
        <v>110</v>
      </c>
      <c r="H8229" s="89" t="s">
        <v>16955</v>
      </c>
      <c r="I8229" s="96">
        <v>1</v>
      </c>
      <c r="J8229" s="97">
        <v>6513</v>
      </c>
      <c r="K8229" s="98">
        <f t="shared" si="4283"/>
        <v>29876.15</v>
      </c>
      <c r="L8229" s="99">
        <f t="shared" si="4284"/>
        <v>1.0815399999999999</v>
      </c>
      <c r="M8229" s="100">
        <f t="shared" si="4285"/>
        <v>1.0590999999999999</v>
      </c>
      <c r="N8229" s="101">
        <f t="shared" si="4286"/>
        <v>0.97811300000000001</v>
      </c>
      <c r="O8229" s="100">
        <f t="shared" si="4287"/>
        <v>1</v>
      </c>
      <c r="P8229" s="98">
        <f t="shared" si="4288"/>
        <v>33472.89</v>
      </c>
      <c r="Q8229" s="97">
        <f t="shared" si="4289"/>
        <v>7297.09</v>
      </c>
      <c r="R8229" s="97"/>
      <c r="S8229" s="97"/>
    </row>
    <row r="8230" spans="1:19" ht="22.5" customHeight="1" x14ac:dyDescent="0.25">
      <c r="A8230" s="89" t="s">
        <v>16956</v>
      </c>
      <c r="B8230" s="89" t="s">
        <v>16914</v>
      </c>
      <c r="C8230" s="89"/>
      <c r="D8230" s="89" t="s">
        <v>73</v>
      </c>
      <c r="E8230" s="94" t="s">
        <v>16957</v>
      </c>
      <c r="F8230" s="95" t="s">
        <v>16958</v>
      </c>
      <c r="G8230" s="89" t="s">
        <v>110</v>
      </c>
      <c r="H8230" s="89" t="s">
        <v>16959</v>
      </c>
      <c r="I8230" s="96">
        <v>1</v>
      </c>
      <c r="J8230" s="97">
        <v>-2110</v>
      </c>
      <c r="K8230" s="98">
        <f t="shared" si="4283"/>
        <v>9678.9</v>
      </c>
      <c r="L8230" s="99">
        <f t="shared" si="4284"/>
        <v>1.0815399999999999</v>
      </c>
      <c r="M8230" s="100">
        <f t="shared" si="4285"/>
        <v>1.0590999999999999</v>
      </c>
      <c r="N8230" s="101">
        <f t="shared" si="4286"/>
        <v>0.97811300000000001</v>
      </c>
      <c r="O8230" s="100">
        <f t="shared" si="4287"/>
        <v>1</v>
      </c>
      <c r="P8230" s="98">
        <f t="shared" si="4288"/>
        <v>10844.13</v>
      </c>
      <c r="Q8230" s="97">
        <f t="shared" si="4289"/>
        <v>-2364.02</v>
      </c>
      <c r="R8230" s="97"/>
      <c r="S8230" s="97"/>
    </row>
    <row r="8231" spans="1:19" ht="14.25" customHeight="1" x14ac:dyDescent="0.25">
      <c r="A8231" s="89" t="s">
        <v>16960</v>
      </c>
      <c r="B8231" s="89" t="s">
        <v>16914</v>
      </c>
      <c r="C8231" s="89"/>
      <c r="D8231" s="89" t="s">
        <v>75</v>
      </c>
      <c r="E8231" s="94" t="s">
        <v>16961</v>
      </c>
      <c r="F8231" s="95" t="s">
        <v>16962</v>
      </c>
      <c r="G8231" s="89" t="s">
        <v>110</v>
      </c>
      <c r="H8231" s="89" t="s">
        <v>16955</v>
      </c>
      <c r="I8231" s="96">
        <v>1</v>
      </c>
      <c r="J8231" s="97">
        <v>12759</v>
      </c>
      <c r="K8231" s="98">
        <f t="shared" si="4283"/>
        <v>58527.519999999997</v>
      </c>
      <c r="L8231" s="99">
        <f t="shared" si="4284"/>
        <v>1.0815399999999999</v>
      </c>
      <c r="M8231" s="100">
        <f t="shared" si="4285"/>
        <v>1.0590999999999999</v>
      </c>
      <c r="N8231" s="101">
        <f t="shared" si="4286"/>
        <v>0.97811300000000001</v>
      </c>
      <c r="O8231" s="100">
        <f t="shared" si="4287"/>
        <v>1</v>
      </c>
      <c r="P8231" s="98">
        <f t="shared" si="4288"/>
        <v>65573.55</v>
      </c>
      <c r="Q8231" s="97">
        <f t="shared" si="4289"/>
        <v>14295.03</v>
      </c>
      <c r="R8231" s="97"/>
      <c r="S8231" s="97"/>
    </row>
    <row r="8232" spans="1:19" ht="22.5" customHeight="1" x14ac:dyDescent="0.25">
      <c r="A8232" s="89" t="s">
        <v>16963</v>
      </c>
      <c r="B8232" s="89" t="s">
        <v>16914</v>
      </c>
      <c r="C8232" s="89"/>
      <c r="D8232" s="89" t="s">
        <v>87</v>
      </c>
      <c r="E8232" s="94" t="s">
        <v>16964</v>
      </c>
      <c r="F8232" s="95" t="s">
        <v>16965</v>
      </c>
      <c r="G8232" s="89" t="s">
        <v>110</v>
      </c>
      <c r="H8232" s="89" t="s">
        <v>16955</v>
      </c>
      <c r="I8232" s="96">
        <v>1</v>
      </c>
      <c r="J8232" s="97">
        <v>4474</v>
      </c>
      <c r="K8232" s="98">
        <f t="shared" si="4283"/>
        <v>20522.939999999999</v>
      </c>
      <c r="L8232" s="99">
        <f t="shared" si="4284"/>
        <v>1.0815399999999999</v>
      </c>
      <c r="M8232" s="100">
        <f t="shared" si="4285"/>
        <v>1.0590999999999999</v>
      </c>
      <c r="N8232" s="101">
        <f t="shared" si="4286"/>
        <v>0.97811300000000001</v>
      </c>
      <c r="O8232" s="100">
        <f t="shared" si="4287"/>
        <v>1</v>
      </c>
      <c r="P8232" s="98">
        <f t="shared" si="4288"/>
        <v>22993.66</v>
      </c>
      <c r="Q8232" s="97">
        <f t="shared" si="4289"/>
        <v>5012.62</v>
      </c>
      <c r="R8232" s="97"/>
      <c r="S8232" s="97"/>
    </row>
    <row r="8233" spans="1:19" ht="14.25" customHeight="1" x14ac:dyDescent="0.25">
      <c r="A8233" s="89" t="s">
        <v>16966</v>
      </c>
      <c r="B8233" s="89" t="s">
        <v>16914</v>
      </c>
      <c r="C8233" s="89"/>
      <c r="D8233" s="89" t="s">
        <v>89</v>
      </c>
      <c r="E8233" s="94" t="s">
        <v>16967</v>
      </c>
      <c r="F8233" s="95" t="s">
        <v>16968</v>
      </c>
      <c r="G8233" s="89" t="s">
        <v>81</v>
      </c>
      <c r="H8233" s="89" t="s">
        <v>16969</v>
      </c>
      <c r="I8233" s="96">
        <v>1</v>
      </c>
      <c r="J8233" s="97">
        <v>-2821</v>
      </c>
      <c r="K8233" s="98">
        <f t="shared" si="4283"/>
        <v>1294.04</v>
      </c>
      <c r="L8233" s="99">
        <f t="shared" si="4284"/>
        <v>1.0815399999999999</v>
      </c>
      <c r="M8233" s="100">
        <f t="shared" si="4285"/>
        <v>1.0590999999999999</v>
      </c>
      <c r="N8233" s="101">
        <f t="shared" si="4286"/>
        <v>0.97811300000000001</v>
      </c>
      <c r="O8233" s="100">
        <f t="shared" si="4287"/>
        <v>1</v>
      </c>
      <c r="P8233" s="98">
        <f t="shared" si="4288"/>
        <v>1449.83</v>
      </c>
      <c r="Q8233" s="97">
        <f t="shared" si="4289"/>
        <v>-3160.63</v>
      </c>
      <c r="R8233" s="97"/>
      <c r="S8233" s="97"/>
    </row>
    <row r="8234" spans="1:19" ht="14.25" customHeight="1" x14ac:dyDescent="0.25">
      <c r="A8234" s="89" t="s">
        <v>16970</v>
      </c>
      <c r="B8234" s="89" t="s">
        <v>16914</v>
      </c>
      <c r="C8234" s="89"/>
      <c r="D8234" s="89" t="s">
        <v>90</v>
      </c>
      <c r="E8234" s="94" t="s">
        <v>16967</v>
      </c>
      <c r="F8234" s="95" t="s">
        <v>16968</v>
      </c>
      <c r="G8234" s="89" t="s">
        <v>81</v>
      </c>
      <c r="H8234" s="89" t="s">
        <v>16971</v>
      </c>
      <c r="I8234" s="96">
        <v>1</v>
      </c>
      <c r="J8234" s="97">
        <v>-5642</v>
      </c>
      <c r="K8234" s="98">
        <f t="shared" si="4283"/>
        <v>1294.04</v>
      </c>
      <c r="L8234" s="99">
        <f t="shared" si="4284"/>
        <v>1.0815399999999999</v>
      </c>
      <c r="M8234" s="100">
        <f t="shared" si="4285"/>
        <v>1.0590999999999999</v>
      </c>
      <c r="N8234" s="101">
        <f t="shared" si="4286"/>
        <v>0.97811300000000001</v>
      </c>
      <c r="O8234" s="100">
        <f t="shared" si="4287"/>
        <v>1</v>
      </c>
      <c r="P8234" s="98">
        <f t="shared" si="4288"/>
        <v>1449.83</v>
      </c>
      <c r="Q8234" s="97">
        <f t="shared" si="4289"/>
        <v>-6321.26</v>
      </c>
      <c r="R8234" s="97"/>
      <c r="S8234" s="97"/>
    </row>
    <row r="8235" spans="1:19" ht="14.25" customHeight="1" x14ac:dyDescent="0.25">
      <c r="A8235" s="89" t="s">
        <v>16972</v>
      </c>
      <c r="B8235" s="89" t="s">
        <v>16914</v>
      </c>
      <c r="C8235" s="89"/>
      <c r="D8235" s="89" t="s">
        <v>91</v>
      </c>
      <c r="E8235" s="94" t="s">
        <v>16973</v>
      </c>
      <c r="F8235" s="95" t="s">
        <v>16974</v>
      </c>
      <c r="G8235" s="89" t="s">
        <v>110</v>
      </c>
      <c r="H8235" s="89" t="s">
        <v>16955</v>
      </c>
      <c r="I8235" s="96">
        <v>1</v>
      </c>
      <c r="J8235" s="97">
        <v>29009</v>
      </c>
      <c r="K8235" s="98">
        <f t="shared" si="4283"/>
        <v>133068.81</v>
      </c>
      <c r="L8235" s="99">
        <f t="shared" si="4284"/>
        <v>1.0815399999999999</v>
      </c>
      <c r="M8235" s="100">
        <f t="shared" si="4285"/>
        <v>1.0590999999999999</v>
      </c>
      <c r="N8235" s="101">
        <f t="shared" si="4286"/>
        <v>0.97811300000000001</v>
      </c>
      <c r="O8235" s="100">
        <f t="shared" si="4287"/>
        <v>1</v>
      </c>
      <c r="P8235" s="98">
        <f t="shared" si="4288"/>
        <v>149088.74</v>
      </c>
      <c r="Q8235" s="97">
        <f t="shared" si="4289"/>
        <v>32501.35</v>
      </c>
      <c r="R8235" s="97"/>
      <c r="S8235" s="97"/>
    </row>
    <row r="8236" spans="1:19" ht="22.5" customHeight="1" x14ac:dyDescent="0.25">
      <c r="A8236" s="89" t="s">
        <v>16975</v>
      </c>
      <c r="B8236" s="89" t="s">
        <v>16914</v>
      </c>
      <c r="C8236" s="89"/>
      <c r="D8236" s="89" t="s">
        <v>101</v>
      </c>
      <c r="E8236" s="94" t="s">
        <v>16976</v>
      </c>
      <c r="F8236" s="95" t="s">
        <v>16977</v>
      </c>
      <c r="G8236" s="89" t="s">
        <v>6414</v>
      </c>
      <c r="H8236" s="89" t="s">
        <v>16978</v>
      </c>
      <c r="I8236" s="96">
        <v>1</v>
      </c>
      <c r="J8236" s="97">
        <v>11008</v>
      </c>
      <c r="K8236" s="98">
        <f t="shared" si="4283"/>
        <v>30056.79</v>
      </c>
      <c r="L8236" s="99">
        <f t="shared" si="4284"/>
        <v>1.0815399999999999</v>
      </c>
      <c r="M8236" s="100">
        <f t="shared" si="4285"/>
        <v>1.0590999999999999</v>
      </c>
      <c r="N8236" s="101">
        <f t="shared" si="4286"/>
        <v>0.97811300000000001</v>
      </c>
      <c r="O8236" s="100">
        <f t="shared" si="4287"/>
        <v>1</v>
      </c>
      <c r="P8236" s="98">
        <f t="shared" si="4288"/>
        <v>33675.279999999999</v>
      </c>
      <c r="Q8236" s="97">
        <f t="shared" si="4289"/>
        <v>12333.23</v>
      </c>
      <c r="R8236" s="97"/>
      <c r="S8236" s="97"/>
    </row>
    <row r="8237" spans="1:19" ht="15" customHeight="1" x14ac:dyDescent="0.25">
      <c r="A8237" s="72"/>
      <c r="B8237" s="77"/>
      <c r="C8237" s="77"/>
      <c r="D8237" s="77"/>
      <c r="E8237" s="76"/>
      <c r="F8237" s="76" t="s">
        <v>16979</v>
      </c>
      <c r="G8237" s="77"/>
      <c r="H8237" s="77"/>
      <c r="I8237" s="78"/>
      <c r="J8237" s="79">
        <f>J8238</f>
        <v>124991</v>
      </c>
      <c r="K8237" s="98"/>
      <c r="L8237" s="99"/>
      <c r="M8237" s="100"/>
      <c r="N8237" s="101"/>
      <c r="O8237" s="100"/>
      <c r="P8237" s="98"/>
      <c r="Q8237" s="79">
        <f>Q8238</f>
        <v>140038.43</v>
      </c>
      <c r="R8237" s="79">
        <f t="shared" ref="R8237:S8237" si="4290">R8238</f>
        <v>0</v>
      </c>
      <c r="S8237" s="79">
        <f t="shared" si="4290"/>
        <v>0</v>
      </c>
    </row>
    <row r="8238" spans="1:19" x14ac:dyDescent="0.25">
      <c r="A8238" s="82" t="s">
        <v>9625</v>
      </c>
      <c r="B8238" s="104"/>
      <c r="C8238" s="104"/>
      <c r="D8238" s="104"/>
      <c r="E8238" s="86"/>
      <c r="F8238" s="86" t="s">
        <v>16981</v>
      </c>
      <c r="G8238" s="82"/>
      <c r="H8238" s="82"/>
      <c r="I8238" s="87"/>
      <c r="J8238" s="88">
        <f>SUM(J8239:J8241)</f>
        <v>124991</v>
      </c>
      <c r="K8238" s="98"/>
      <c r="L8238" s="99"/>
      <c r="M8238" s="100"/>
      <c r="N8238" s="101"/>
      <c r="O8238" s="100"/>
      <c r="P8238" s="98"/>
      <c r="Q8238" s="88">
        <f>SUM(Q8239:Q8241)</f>
        <v>140038.43</v>
      </c>
      <c r="R8238" s="88">
        <f t="shared" ref="R8238:S8238" si="4291">SUM(R8239:R8241)</f>
        <v>0</v>
      </c>
      <c r="S8238" s="88">
        <f t="shared" si="4291"/>
        <v>0</v>
      </c>
    </row>
    <row r="8239" spans="1:19" ht="14.25" customHeight="1" x14ac:dyDescent="0.25">
      <c r="A8239" s="89" t="s">
        <v>16982</v>
      </c>
      <c r="B8239" s="89" t="s">
        <v>16983</v>
      </c>
      <c r="C8239" s="89"/>
      <c r="D8239" s="89" t="s">
        <v>12</v>
      </c>
      <c r="E8239" s="94" t="s">
        <v>16984</v>
      </c>
      <c r="F8239" s="95" t="s">
        <v>16985</v>
      </c>
      <c r="G8239" s="89" t="s">
        <v>648</v>
      </c>
      <c r="H8239" s="89" t="s">
        <v>48</v>
      </c>
      <c r="I8239" s="96">
        <v>1</v>
      </c>
      <c r="J8239" s="97">
        <v>87298</v>
      </c>
      <c r="K8239" s="98">
        <f>J8239/H8239</f>
        <v>12471.14</v>
      </c>
      <c r="L8239" s="99">
        <f>$L$8</f>
        <v>1.0815399999999999</v>
      </c>
      <c r="M8239" s="100">
        <f>$M$8</f>
        <v>1.0590999999999999</v>
      </c>
      <c r="N8239" s="101">
        <f>$N$8</f>
        <v>0.97811300000000001</v>
      </c>
      <c r="O8239" s="100">
        <f>$O$8</f>
        <v>1</v>
      </c>
      <c r="P8239" s="98">
        <f>K8239*L8239*M8239*N8239*O8239</f>
        <v>13972.52</v>
      </c>
      <c r="Q8239" s="97">
        <f>H8239*P8239</f>
        <v>97807.64</v>
      </c>
      <c r="R8239" s="97"/>
      <c r="S8239" s="97"/>
    </row>
    <row r="8240" spans="1:19" ht="14.25" customHeight="1" x14ac:dyDescent="0.25">
      <c r="A8240" s="89" t="s">
        <v>16986</v>
      </c>
      <c r="B8240" s="89" t="s">
        <v>16983</v>
      </c>
      <c r="C8240" s="89"/>
      <c r="D8240" s="89" t="s">
        <v>24</v>
      </c>
      <c r="E8240" s="94" t="s">
        <v>16987</v>
      </c>
      <c r="F8240" s="95" t="s">
        <v>16988</v>
      </c>
      <c r="G8240" s="89" t="s">
        <v>648</v>
      </c>
      <c r="H8240" s="89" t="s">
        <v>40</v>
      </c>
      <c r="I8240" s="96">
        <v>1</v>
      </c>
      <c r="J8240" s="97">
        <v>20863</v>
      </c>
      <c r="K8240" s="98">
        <f>J8240/H8240</f>
        <v>4172.6000000000004</v>
      </c>
      <c r="L8240" s="99">
        <f>$L$8</f>
        <v>1.0815399999999999</v>
      </c>
      <c r="M8240" s="100">
        <f>$M$8</f>
        <v>1.0590999999999999</v>
      </c>
      <c r="N8240" s="101">
        <f>$N$8</f>
        <v>0.97811300000000001</v>
      </c>
      <c r="O8240" s="100">
        <f>$O$8</f>
        <v>1</v>
      </c>
      <c r="P8240" s="98">
        <f>K8240*L8240*M8240*N8240*O8240</f>
        <v>4674.93</v>
      </c>
      <c r="Q8240" s="97">
        <f>H8240*P8240</f>
        <v>23374.65</v>
      </c>
      <c r="R8240" s="97"/>
      <c r="S8240" s="97"/>
    </row>
    <row r="8241" spans="1:19" ht="22.5" customHeight="1" x14ac:dyDescent="0.25">
      <c r="A8241" s="89" t="s">
        <v>16989</v>
      </c>
      <c r="B8241" s="89" t="s">
        <v>16983</v>
      </c>
      <c r="C8241" s="89"/>
      <c r="D8241" s="89" t="s">
        <v>30</v>
      </c>
      <c r="E8241" s="94" t="s">
        <v>16990</v>
      </c>
      <c r="F8241" s="95" t="s">
        <v>16991</v>
      </c>
      <c r="G8241" s="89" t="s">
        <v>648</v>
      </c>
      <c r="H8241" s="89" t="s">
        <v>24</v>
      </c>
      <c r="I8241" s="96">
        <v>1</v>
      </c>
      <c r="J8241" s="97">
        <v>16830</v>
      </c>
      <c r="K8241" s="98">
        <f>J8241/H8241</f>
        <v>8415</v>
      </c>
      <c r="L8241" s="99">
        <f>$L$8</f>
        <v>1.0815399999999999</v>
      </c>
      <c r="M8241" s="100">
        <f>$M$8</f>
        <v>1.0590999999999999</v>
      </c>
      <c r="N8241" s="101">
        <f>$N$8</f>
        <v>0.97811300000000001</v>
      </c>
      <c r="O8241" s="100">
        <f>$O$8</f>
        <v>1</v>
      </c>
      <c r="P8241" s="98">
        <f>K8241*L8241*M8241*N8241*O8241</f>
        <v>9428.07</v>
      </c>
      <c r="Q8241" s="97">
        <f>H8241*P8241</f>
        <v>18856.14</v>
      </c>
      <c r="R8241" s="97"/>
      <c r="S8241" s="97"/>
    </row>
    <row r="8242" spans="1:19" ht="15" customHeight="1" x14ac:dyDescent="0.25">
      <c r="A8242" s="72"/>
      <c r="B8242" s="77"/>
      <c r="C8242" s="77"/>
      <c r="D8242" s="77"/>
      <c r="E8242" s="76"/>
      <c r="F8242" s="76" t="s">
        <v>16992</v>
      </c>
      <c r="G8242" s="77"/>
      <c r="H8242" s="77"/>
      <c r="I8242" s="78"/>
      <c r="J8242" s="79">
        <f>J8243</f>
        <v>2299255</v>
      </c>
      <c r="K8242" s="98"/>
      <c r="L8242" s="99"/>
      <c r="M8242" s="100"/>
      <c r="N8242" s="101"/>
      <c r="O8242" s="100"/>
      <c r="P8242" s="98"/>
      <c r="Q8242" s="79">
        <f>Q8243</f>
        <v>2576059.2999999998</v>
      </c>
      <c r="R8242" s="79">
        <f t="shared" ref="R8242:S8242" si="4292">R8243</f>
        <v>0</v>
      </c>
      <c r="S8242" s="79">
        <f t="shared" si="4292"/>
        <v>0</v>
      </c>
    </row>
    <row r="8243" spans="1:19" x14ac:dyDescent="0.25">
      <c r="A8243" s="82" t="s">
        <v>9628</v>
      </c>
      <c r="B8243" s="104"/>
      <c r="C8243" s="104"/>
      <c r="D8243" s="104"/>
      <c r="E8243" s="86"/>
      <c r="F8243" s="86" t="s">
        <v>16994</v>
      </c>
      <c r="G8243" s="82"/>
      <c r="H8243" s="82"/>
      <c r="I8243" s="87"/>
      <c r="J8243" s="88">
        <f>SUM(J8244:J8257)</f>
        <v>2299255</v>
      </c>
      <c r="K8243" s="98"/>
      <c r="L8243" s="99"/>
      <c r="M8243" s="100"/>
      <c r="N8243" s="101"/>
      <c r="O8243" s="100"/>
      <c r="P8243" s="98"/>
      <c r="Q8243" s="88">
        <f>SUM(Q8244:Q8257)</f>
        <v>2576059.2999999998</v>
      </c>
      <c r="R8243" s="88">
        <f t="shared" ref="R8243:S8243" si="4293">SUM(R8244:R8257)</f>
        <v>0</v>
      </c>
      <c r="S8243" s="88">
        <f t="shared" si="4293"/>
        <v>0</v>
      </c>
    </row>
    <row r="8244" spans="1:19" ht="14.25" customHeight="1" x14ac:dyDescent="0.25">
      <c r="A8244" s="89" t="s">
        <v>16995</v>
      </c>
      <c r="B8244" s="89" t="s">
        <v>16996</v>
      </c>
      <c r="C8244" s="89"/>
      <c r="D8244" s="89" t="s">
        <v>12</v>
      </c>
      <c r="E8244" s="94" t="s">
        <v>16997</v>
      </c>
      <c r="F8244" s="95" t="s">
        <v>16998</v>
      </c>
      <c r="G8244" s="89" t="s">
        <v>648</v>
      </c>
      <c r="H8244" s="89" t="s">
        <v>2581</v>
      </c>
      <c r="I8244" s="96">
        <v>1</v>
      </c>
      <c r="J8244" s="97">
        <v>382794</v>
      </c>
      <c r="K8244" s="98">
        <f t="shared" ref="K8244:K8257" si="4294">J8244/H8244</f>
        <v>3112.15</v>
      </c>
      <c r="L8244" s="99">
        <f t="shared" ref="L8244:L8257" si="4295">$L$8</f>
        <v>1.0815399999999999</v>
      </c>
      <c r="M8244" s="100">
        <f t="shared" ref="M8244:M8257" si="4296">$M$8</f>
        <v>1.0590999999999999</v>
      </c>
      <c r="N8244" s="101">
        <f t="shared" ref="N8244:N8257" si="4297">$N$8</f>
        <v>0.97811300000000001</v>
      </c>
      <c r="O8244" s="100">
        <f t="shared" ref="O8244:O8257" si="4298">$O$8</f>
        <v>1</v>
      </c>
      <c r="P8244" s="98">
        <f t="shared" ref="P8244:P8257" si="4299">K8244*L8244*M8244*N8244*O8244</f>
        <v>3486.82</v>
      </c>
      <c r="Q8244" s="97">
        <f t="shared" ref="Q8244:Q8257" si="4300">H8244*P8244</f>
        <v>428878.86</v>
      </c>
      <c r="R8244" s="97"/>
      <c r="S8244" s="97"/>
    </row>
    <row r="8245" spans="1:19" ht="22.5" customHeight="1" x14ac:dyDescent="0.25">
      <c r="A8245" s="89" t="s">
        <v>16999</v>
      </c>
      <c r="B8245" s="89" t="s">
        <v>16996</v>
      </c>
      <c r="C8245" s="89"/>
      <c r="D8245" s="89" t="s">
        <v>24</v>
      </c>
      <c r="E8245" s="94" t="s">
        <v>17000</v>
      </c>
      <c r="F8245" s="95" t="s">
        <v>1405</v>
      </c>
      <c r="G8245" s="89" t="s">
        <v>648</v>
      </c>
      <c r="H8245" s="89" t="s">
        <v>2581</v>
      </c>
      <c r="I8245" s="96">
        <v>1</v>
      </c>
      <c r="J8245" s="97">
        <v>864192</v>
      </c>
      <c r="K8245" s="98">
        <f t="shared" si="4294"/>
        <v>7025.95</v>
      </c>
      <c r="L8245" s="99">
        <f t="shared" si="4295"/>
        <v>1.0815399999999999</v>
      </c>
      <c r="M8245" s="100">
        <f t="shared" si="4296"/>
        <v>1.0590999999999999</v>
      </c>
      <c r="N8245" s="101">
        <f t="shared" si="4297"/>
        <v>0.97811300000000001</v>
      </c>
      <c r="O8245" s="100">
        <f t="shared" si="4298"/>
        <v>1</v>
      </c>
      <c r="P8245" s="98">
        <f t="shared" si="4299"/>
        <v>7871.79</v>
      </c>
      <c r="Q8245" s="97">
        <f t="shared" si="4300"/>
        <v>968230.17</v>
      </c>
      <c r="R8245" s="97"/>
      <c r="S8245" s="97"/>
    </row>
    <row r="8246" spans="1:19" ht="22.5" customHeight="1" x14ac:dyDescent="0.25">
      <c r="A8246" s="89" t="s">
        <v>17001</v>
      </c>
      <c r="B8246" s="89" t="s">
        <v>16996</v>
      </c>
      <c r="C8246" s="89"/>
      <c r="D8246" s="89" t="s">
        <v>30</v>
      </c>
      <c r="E8246" s="94" t="s">
        <v>17002</v>
      </c>
      <c r="F8246" s="95" t="s">
        <v>17003</v>
      </c>
      <c r="G8246" s="89" t="s">
        <v>648</v>
      </c>
      <c r="H8246" s="89" t="s">
        <v>90</v>
      </c>
      <c r="I8246" s="96">
        <v>1</v>
      </c>
      <c r="J8246" s="97">
        <v>64091</v>
      </c>
      <c r="K8246" s="98">
        <f t="shared" si="4294"/>
        <v>3560.61</v>
      </c>
      <c r="L8246" s="99">
        <f t="shared" si="4295"/>
        <v>1.0815399999999999</v>
      </c>
      <c r="M8246" s="100">
        <f t="shared" si="4296"/>
        <v>1.0590999999999999</v>
      </c>
      <c r="N8246" s="101">
        <f t="shared" si="4297"/>
        <v>0.97811300000000001</v>
      </c>
      <c r="O8246" s="100">
        <f t="shared" si="4298"/>
        <v>1</v>
      </c>
      <c r="P8246" s="98">
        <f t="shared" si="4299"/>
        <v>3989.27</v>
      </c>
      <c r="Q8246" s="97">
        <f t="shared" si="4300"/>
        <v>71806.86</v>
      </c>
      <c r="R8246" s="97"/>
      <c r="S8246" s="97"/>
    </row>
    <row r="8247" spans="1:19" ht="22.5" customHeight="1" x14ac:dyDescent="0.25">
      <c r="A8247" s="89" t="s">
        <v>17004</v>
      </c>
      <c r="B8247" s="89" t="s">
        <v>16996</v>
      </c>
      <c r="C8247" s="89"/>
      <c r="D8247" s="89" t="s">
        <v>34</v>
      </c>
      <c r="E8247" s="94" t="s">
        <v>17005</v>
      </c>
      <c r="F8247" s="95" t="s">
        <v>17006</v>
      </c>
      <c r="G8247" s="89" t="s">
        <v>648</v>
      </c>
      <c r="H8247" s="89" t="s">
        <v>168</v>
      </c>
      <c r="I8247" s="96">
        <v>1</v>
      </c>
      <c r="J8247" s="97">
        <v>248725</v>
      </c>
      <c r="K8247" s="98">
        <f t="shared" si="4294"/>
        <v>6218.13</v>
      </c>
      <c r="L8247" s="99">
        <f t="shared" si="4295"/>
        <v>1.0815399999999999</v>
      </c>
      <c r="M8247" s="100">
        <f t="shared" si="4296"/>
        <v>1.0590999999999999</v>
      </c>
      <c r="N8247" s="101">
        <f t="shared" si="4297"/>
        <v>0.97811300000000001</v>
      </c>
      <c r="O8247" s="100">
        <f t="shared" si="4298"/>
        <v>1</v>
      </c>
      <c r="P8247" s="98">
        <f t="shared" si="4299"/>
        <v>6966.72</v>
      </c>
      <c r="Q8247" s="97">
        <f t="shared" si="4300"/>
        <v>278668.79999999999</v>
      </c>
      <c r="R8247" s="97"/>
      <c r="S8247" s="97"/>
    </row>
    <row r="8248" spans="1:19" ht="22.5" customHeight="1" x14ac:dyDescent="0.25">
      <c r="A8248" s="89" t="s">
        <v>17007</v>
      </c>
      <c r="B8248" s="89" t="s">
        <v>16996</v>
      </c>
      <c r="C8248" s="89"/>
      <c r="D8248" s="89" t="s">
        <v>40</v>
      </c>
      <c r="E8248" s="94" t="s">
        <v>17008</v>
      </c>
      <c r="F8248" s="95" t="s">
        <v>17009</v>
      </c>
      <c r="G8248" s="89" t="s">
        <v>648</v>
      </c>
      <c r="H8248" s="89" t="s">
        <v>91</v>
      </c>
      <c r="I8248" s="96">
        <v>1</v>
      </c>
      <c r="J8248" s="97">
        <v>68311</v>
      </c>
      <c r="K8248" s="98">
        <f t="shared" si="4294"/>
        <v>3595.32</v>
      </c>
      <c r="L8248" s="99">
        <f t="shared" si="4295"/>
        <v>1.0815399999999999</v>
      </c>
      <c r="M8248" s="100">
        <f t="shared" si="4296"/>
        <v>1.0590999999999999</v>
      </c>
      <c r="N8248" s="101">
        <f t="shared" si="4297"/>
        <v>0.97811300000000001</v>
      </c>
      <c r="O8248" s="100">
        <f t="shared" si="4298"/>
        <v>1</v>
      </c>
      <c r="P8248" s="98">
        <f t="shared" si="4299"/>
        <v>4028.15</v>
      </c>
      <c r="Q8248" s="97">
        <f t="shared" si="4300"/>
        <v>76534.850000000006</v>
      </c>
      <c r="R8248" s="97"/>
      <c r="S8248" s="97"/>
    </row>
    <row r="8249" spans="1:19" ht="33.75" customHeight="1" x14ac:dyDescent="0.25">
      <c r="A8249" s="89" t="s">
        <v>17010</v>
      </c>
      <c r="B8249" s="89" t="s">
        <v>16996</v>
      </c>
      <c r="C8249" s="89"/>
      <c r="D8249" s="89" t="s">
        <v>43</v>
      </c>
      <c r="E8249" s="94" t="s">
        <v>17011</v>
      </c>
      <c r="F8249" s="95" t="s">
        <v>17012</v>
      </c>
      <c r="G8249" s="89" t="s">
        <v>648</v>
      </c>
      <c r="H8249" s="89" t="s">
        <v>12</v>
      </c>
      <c r="I8249" s="96">
        <v>1</v>
      </c>
      <c r="J8249" s="97">
        <v>10282</v>
      </c>
      <c r="K8249" s="98">
        <f t="shared" si="4294"/>
        <v>10282</v>
      </c>
      <c r="L8249" s="99">
        <f t="shared" si="4295"/>
        <v>1.0815399999999999</v>
      </c>
      <c r="M8249" s="100">
        <f t="shared" si="4296"/>
        <v>1.0590999999999999</v>
      </c>
      <c r="N8249" s="101">
        <f t="shared" si="4297"/>
        <v>0.97811300000000001</v>
      </c>
      <c r="O8249" s="100">
        <f t="shared" si="4298"/>
        <v>1</v>
      </c>
      <c r="P8249" s="98">
        <f t="shared" si="4299"/>
        <v>11519.83</v>
      </c>
      <c r="Q8249" s="97">
        <f t="shared" si="4300"/>
        <v>11519.83</v>
      </c>
      <c r="R8249" s="97"/>
      <c r="S8249" s="97"/>
    </row>
    <row r="8250" spans="1:19" ht="22.5" customHeight="1" x14ac:dyDescent="0.25">
      <c r="A8250" s="89" t="s">
        <v>17013</v>
      </c>
      <c r="B8250" s="89" t="s">
        <v>16996</v>
      </c>
      <c r="C8250" s="89"/>
      <c r="D8250" s="89" t="s">
        <v>48</v>
      </c>
      <c r="E8250" s="94" t="s">
        <v>17014</v>
      </c>
      <c r="F8250" s="95" t="s">
        <v>17015</v>
      </c>
      <c r="G8250" s="89" t="s">
        <v>71</v>
      </c>
      <c r="H8250" s="89" t="s">
        <v>1214</v>
      </c>
      <c r="I8250" s="96">
        <v>1</v>
      </c>
      <c r="J8250" s="97">
        <v>32880</v>
      </c>
      <c r="K8250" s="98">
        <f t="shared" si="4294"/>
        <v>84307.69</v>
      </c>
      <c r="L8250" s="99">
        <f t="shared" si="4295"/>
        <v>1.0815399999999999</v>
      </c>
      <c r="M8250" s="100">
        <f t="shared" si="4296"/>
        <v>1.0590999999999999</v>
      </c>
      <c r="N8250" s="101">
        <f t="shared" si="4297"/>
        <v>0.97811300000000001</v>
      </c>
      <c r="O8250" s="100">
        <f t="shared" si="4298"/>
        <v>1</v>
      </c>
      <c r="P8250" s="98">
        <f t="shared" si="4299"/>
        <v>94457.35</v>
      </c>
      <c r="Q8250" s="97">
        <f t="shared" si="4300"/>
        <v>36838.370000000003</v>
      </c>
      <c r="R8250" s="97"/>
      <c r="S8250" s="97"/>
    </row>
    <row r="8251" spans="1:19" ht="14.25" customHeight="1" x14ac:dyDescent="0.25">
      <c r="A8251" s="89" t="s">
        <v>17016</v>
      </c>
      <c r="B8251" s="89" t="s">
        <v>16996</v>
      </c>
      <c r="C8251" s="89"/>
      <c r="D8251" s="89" t="s">
        <v>55</v>
      </c>
      <c r="E8251" s="94" t="s">
        <v>17017</v>
      </c>
      <c r="F8251" s="95" t="s">
        <v>17018</v>
      </c>
      <c r="G8251" s="89" t="s">
        <v>648</v>
      </c>
      <c r="H8251" s="89" t="s">
        <v>165</v>
      </c>
      <c r="I8251" s="96">
        <v>1</v>
      </c>
      <c r="J8251" s="97">
        <v>358679</v>
      </c>
      <c r="K8251" s="98">
        <f t="shared" si="4294"/>
        <v>9196.9</v>
      </c>
      <c r="L8251" s="99">
        <f t="shared" si="4295"/>
        <v>1.0815399999999999</v>
      </c>
      <c r="M8251" s="100">
        <f t="shared" si="4296"/>
        <v>1.0590999999999999</v>
      </c>
      <c r="N8251" s="101">
        <f t="shared" si="4297"/>
        <v>0.97811300000000001</v>
      </c>
      <c r="O8251" s="100">
        <f t="shared" si="4298"/>
        <v>1</v>
      </c>
      <c r="P8251" s="98">
        <f t="shared" si="4299"/>
        <v>10304.1</v>
      </c>
      <c r="Q8251" s="97">
        <f t="shared" si="4300"/>
        <v>401859.9</v>
      </c>
      <c r="R8251" s="97"/>
      <c r="S8251" s="97"/>
    </row>
    <row r="8252" spans="1:19" ht="22.5" customHeight="1" x14ac:dyDescent="0.25">
      <c r="A8252" s="89" t="s">
        <v>17019</v>
      </c>
      <c r="B8252" s="89" t="s">
        <v>16996</v>
      </c>
      <c r="C8252" s="89"/>
      <c r="D8252" s="89" t="s">
        <v>58</v>
      </c>
      <c r="E8252" s="94" t="s">
        <v>17020</v>
      </c>
      <c r="F8252" s="95" t="s">
        <v>17021</v>
      </c>
      <c r="G8252" s="89" t="s">
        <v>71</v>
      </c>
      <c r="H8252" s="89" t="s">
        <v>1183</v>
      </c>
      <c r="I8252" s="96">
        <v>1</v>
      </c>
      <c r="J8252" s="97">
        <v>18540</v>
      </c>
      <c r="K8252" s="98">
        <f t="shared" si="4294"/>
        <v>92700</v>
      </c>
      <c r="L8252" s="99">
        <f t="shared" si="4295"/>
        <v>1.0815399999999999</v>
      </c>
      <c r="M8252" s="100">
        <f t="shared" si="4296"/>
        <v>1.0590999999999999</v>
      </c>
      <c r="N8252" s="101">
        <f t="shared" si="4297"/>
        <v>0.97811300000000001</v>
      </c>
      <c r="O8252" s="100">
        <f t="shared" si="4298"/>
        <v>1</v>
      </c>
      <c r="P8252" s="98">
        <f t="shared" si="4299"/>
        <v>103860</v>
      </c>
      <c r="Q8252" s="97">
        <f t="shared" si="4300"/>
        <v>20772</v>
      </c>
      <c r="R8252" s="97"/>
      <c r="S8252" s="97"/>
    </row>
    <row r="8253" spans="1:19" ht="14.25" customHeight="1" x14ac:dyDescent="0.25">
      <c r="A8253" s="89" t="s">
        <v>17022</v>
      </c>
      <c r="B8253" s="89" t="s">
        <v>16996</v>
      </c>
      <c r="C8253" s="89"/>
      <c r="D8253" s="89" t="s">
        <v>60</v>
      </c>
      <c r="E8253" s="94" t="s">
        <v>17023</v>
      </c>
      <c r="F8253" s="95" t="s">
        <v>17024</v>
      </c>
      <c r="G8253" s="89" t="s">
        <v>648</v>
      </c>
      <c r="H8253" s="89" t="s">
        <v>101</v>
      </c>
      <c r="I8253" s="96">
        <v>1</v>
      </c>
      <c r="J8253" s="97">
        <v>215367</v>
      </c>
      <c r="K8253" s="98">
        <f t="shared" si="4294"/>
        <v>10768.35</v>
      </c>
      <c r="L8253" s="99">
        <f t="shared" si="4295"/>
        <v>1.0815399999999999</v>
      </c>
      <c r="M8253" s="100">
        <f t="shared" si="4296"/>
        <v>1.0590999999999999</v>
      </c>
      <c r="N8253" s="101">
        <f t="shared" si="4297"/>
        <v>0.97811300000000001</v>
      </c>
      <c r="O8253" s="100">
        <f t="shared" si="4298"/>
        <v>1</v>
      </c>
      <c r="P8253" s="98">
        <f t="shared" si="4299"/>
        <v>12064.73</v>
      </c>
      <c r="Q8253" s="97">
        <f t="shared" si="4300"/>
        <v>241294.6</v>
      </c>
      <c r="R8253" s="97"/>
      <c r="S8253" s="97"/>
    </row>
    <row r="8254" spans="1:19" ht="14.25" customHeight="1" x14ac:dyDescent="0.25">
      <c r="A8254" s="89" t="s">
        <v>17025</v>
      </c>
      <c r="B8254" s="89" t="s">
        <v>16996</v>
      </c>
      <c r="C8254" s="89"/>
      <c r="D8254" s="89" t="s">
        <v>65</v>
      </c>
      <c r="E8254" s="94" t="s">
        <v>4063</v>
      </c>
      <c r="F8254" s="95" t="s">
        <v>4064</v>
      </c>
      <c r="G8254" s="89" t="s">
        <v>81</v>
      </c>
      <c r="H8254" s="89" t="s">
        <v>13158</v>
      </c>
      <c r="I8254" s="96">
        <v>1</v>
      </c>
      <c r="J8254" s="97">
        <v>27376</v>
      </c>
      <c r="K8254" s="98">
        <f t="shared" si="4294"/>
        <v>5367.84</v>
      </c>
      <c r="L8254" s="99">
        <f t="shared" si="4295"/>
        <v>1.0815399999999999</v>
      </c>
      <c r="M8254" s="100">
        <f t="shared" si="4296"/>
        <v>1.0590999999999999</v>
      </c>
      <c r="N8254" s="101">
        <f t="shared" si="4297"/>
        <v>0.97811300000000001</v>
      </c>
      <c r="O8254" s="100">
        <f t="shared" si="4298"/>
        <v>1</v>
      </c>
      <c r="P8254" s="98">
        <f t="shared" si="4299"/>
        <v>6014.07</v>
      </c>
      <c r="Q8254" s="97">
        <f t="shared" si="4300"/>
        <v>30671.759999999998</v>
      </c>
      <c r="R8254" s="97"/>
      <c r="S8254" s="97"/>
    </row>
    <row r="8255" spans="1:19" ht="22.5" customHeight="1" x14ac:dyDescent="0.25">
      <c r="A8255" s="89" t="s">
        <v>17026</v>
      </c>
      <c r="B8255" s="89" t="s">
        <v>16996</v>
      </c>
      <c r="C8255" s="89"/>
      <c r="D8255" s="89" t="s">
        <v>68</v>
      </c>
      <c r="E8255" s="94" t="s">
        <v>17027</v>
      </c>
      <c r="F8255" s="95" t="s">
        <v>17028</v>
      </c>
      <c r="G8255" s="89" t="s">
        <v>648</v>
      </c>
      <c r="H8255" s="89" t="s">
        <v>34</v>
      </c>
      <c r="I8255" s="96">
        <v>1</v>
      </c>
      <c r="J8255" s="97">
        <v>680</v>
      </c>
      <c r="K8255" s="98">
        <f t="shared" si="4294"/>
        <v>170</v>
      </c>
      <c r="L8255" s="99">
        <f t="shared" si="4295"/>
        <v>1.0815399999999999</v>
      </c>
      <c r="M8255" s="100">
        <f t="shared" si="4296"/>
        <v>1.0590999999999999</v>
      </c>
      <c r="N8255" s="101">
        <f t="shared" si="4297"/>
        <v>0.97811300000000001</v>
      </c>
      <c r="O8255" s="100">
        <f t="shared" si="4298"/>
        <v>1</v>
      </c>
      <c r="P8255" s="98">
        <f t="shared" si="4299"/>
        <v>190.47</v>
      </c>
      <c r="Q8255" s="97">
        <f t="shared" si="4300"/>
        <v>761.88</v>
      </c>
      <c r="R8255" s="97"/>
      <c r="S8255" s="97"/>
    </row>
    <row r="8256" spans="1:19" ht="14.25" customHeight="1" x14ac:dyDescent="0.25">
      <c r="A8256" s="89" t="s">
        <v>17029</v>
      </c>
      <c r="B8256" s="89" t="s">
        <v>16996</v>
      </c>
      <c r="C8256" s="89"/>
      <c r="D8256" s="89" t="s">
        <v>70</v>
      </c>
      <c r="E8256" s="94" t="s">
        <v>5544</v>
      </c>
      <c r="F8256" s="95" t="s">
        <v>5545</v>
      </c>
      <c r="G8256" s="89" t="s">
        <v>81</v>
      </c>
      <c r="H8256" s="89" t="s">
        <v>17030</v>
      </c>
      <c r="I8256" s="96">
        <v>1</v>
      </c>
      <c r="J8256" s="97">
        <v>4856</v>
      </c>
      <c r="K8256" s="98">
        <f t="shared" si="4294"/>
        <v>2728.09</v>
      </c>
      <c r="L8256" s="99">
        <f t="shared" si="4295"/>
        <v>1.0815399999999999</v>
      </c>
      <c r="M8256" s="100">
        <f t="shared" si="4296"/>
        <v>1.0590999999999999</v>
      </c>
      <c r="N8256" s="101">
        <f t="shared" si="4297"/>
        <v>0.97811300000000001</v>
      </c>
      <c r="O8256" s="100">
        <f t="shared" si="4298"/>
        <v>1</v>
      </c>
      <c r="P8256" s="98">
        <f t="shared" si="4299"/>
        <v>3056.52</v>
      </c>
      <c r="Q8256" s="97">
        <f t="shared" si="4300"/>
        <v>5440.61</v>
      </c>
      <c r="R8256" s="97"/>
      <c r="S8256" s="97"/>
    </row>
    <row r="8257" spans="1:19" ht="14.25" customHeight="1" x14ac:dyDescent="0.25">
      <c r="A8257" s="89" t="s">
        <v>17031</v>
      </c>
      <c r="B8257" s="89" t="s">
        <v>16996</v>
      </c>
      <c r="C8257" s="89"/>
      <c r="D8257" s="89" t="s">
        <v>73</v>
      </c>
      <c r="E8257" s="94" t="s">
        <v>17032</v>
      </c>
      <c r="F8257" s="95" t="s">
        <v>17033</v>
      </c>
      <c r="G8257" s="89" t="s">
        <v>81</v>
      </c>
      <c r="H8257" s="89" t="s">
        <v>17034</v>
      </c>
      <c r="I8257" s="96">
        <v>1</v>
      </c>
      <c r="J8257" s="97">
        <v>2482</v>
      </c>
      <c r="K8257" s="98">
        <f t="shared" si="4294"/>
        <v>1089.3599999999999</v>
      </c>
      <c r="L8257" s="99">
        <f t="shared" si="4295"/>
        <v>1.0815399999999999</v>
      </c>
      <c r="M8257" s="100">
        <f t="shared" si="4296"/>
        <v>1.0590999999999999</v>
      </c>
      <c r="N8257" s="101">
        <f t="shared" si="4297"/>
        <v>0.97811300000000001</v>
      </c>
      <c r="O8257" s="100">
        <f t="shared" si="4298"/>
        <v>1</v>
      </c>
      <c r="P8257" s="98">
        <f t="shared" si="4299"/>
        <v>1220.51</v>
      </c>
      <c r="Q8257" s="97">
        <f t="shared" si="4300"/>
        <v>2780.81</v>
      </c>
      <c r="R8257" s="97"/>
      <c r="S8257" s="97"/>
    </row>
    <row r="8258" spans="1:19" ht="15" customHeight="1" x14ac:dyDescent="0.25">
      <c r="A8258" s="72"/>
      <c r="B8258" s="77"/>
      <c r="C8258" s="77"/>
      <c r="D8258" s="77"/>
      <c r="E8258" s="76"/>
      <c r="F8258" s="76" t="s">
        <v>17035</v>
      </c>
      <c r="G8258" s="77"/>
      <c r="H8258" s="77"/>
      <c r="I8258" s="78"/>
      <c r="J8258" s="79">
        <f>J8259+J8261+J8268+J8271+J8298+J8307+J8312+J8315+J8324+J8327</f>
        <v>9775261</v>
      </c>
      <c r="K8258" s="98"/>
      <c r="L8258" s="99"/>
      <c r="M8258" s="100"/>
      <c r="N8258" s="101"/>
      <c r="O8258" s="100"/>
      <c r="P8258" s="98"/>
      <c r="Q8258" s="79">
        <f>Q8259+Q8261+Q8268+Q8271+Q8298+Q8307+Q8312+Q8315+Q8324+Q8327</f>
        <v>10952088.859999999</v>
      </c>
      <c r="R8258" s="79">
        <f t="shared" ref="R8258:S8258" si="4301">R8259+R8261+R8268+R8271+R8298+R8307+R8312+R8315+R8324+R8327</f>
        <v>0</v>
      </c>
      <c r="S8258" s="79">
        <f t="shared" si="4301"/>
        <v>10952088.859999999</v>
      </c>
    </row>
    <row r="8259" spans="1:19" x14ac:dyDescent="0.25">
      <c r="A8259" s="82" t="s">
        <v>9633</v>
      </c>
      <c r="B8259" s="104"/>
      <c r="C8259" s="104"/>
      <c r="D8259" s="104"/>
      <c r="E8259" s="86"/>
      <c r="F8259" s="86" t="s">
        <v>315</v>
      </c>
      <c r="G8259" s="82"/>
      <c r="H8259" s="82"/>
      <c r="I8259" s="87"/>
      <c r="J8259" s="88">
        <f>SUM(J8260)</f>
        <v>12818</v>
      </c>
      <c r="K8259" s="98"/>
      <c r="L8259" s="99"/>
      <c r="M8259" s="100"/>
      <c r="N8259" s="101"/>
      <c r="O8259" s="100"/>
      <c r="P8259" s="98"/>
      <c r="Q8259" s="88">
        <f>SUM(Q8260)</f>
        <v>14361.14</v>
      </c>
      <c r="R8259" s="88">
        <f t="shared" ref="R8259:S8259" si="4302">SUM(R8260)</f>
        <v>0</v>
      </c>
      <c r="S8259" s="88">
        <f t="shared" si="4302"/>
        <v>14361.14</v>
      </c>
    </row>
    <row r="8260" spans="1:19" ht="22.5" customHeight="1" x14ac:dyDescent="0.25">
      <c r="A8260" s="89" t="s">
        <v>17037</v>
      </c>
      <c r="B8260" s="89" t="s">
        <v>17038</v>
      </c>
      <c r="C8260" s="89" t="s">
        <v>17300</v>
      </c>
      <c r="D8260" s="89" t="s">
        <v>12</v>
      </c>
      <c r="E8260" s="94" t="s">
        <v>17039</v>
      </c>
      <c r="F8260" s="95" t="s">
        <v>17040</v>
      </c>
      <c r="G8260" s="89" t="s">
        <v>17041</v>
      </c>
      <c r="H8260" s="89" t="s">
        <v>12</v>
      </c>
      <c r="I8260" s="96">
        <v>1</v>
      </c>
      <c r="J8260" s="97">
        <v>12818</v>
      </c>
      <c r="K8260" s="98">
        <f>J8260/H8260</f>
        <v>12818</v>
      </c>
      <c r="L8260" s="99">
        <f>$L$8</f>
        <v>1.0815399999999999</v>
      </c>
      <c r="M8260" s="100">
        <f>$M$8</f>
        <v>1.0590999999999999</v>
      </c>
      <c r="N8260" s="101">
        <f>$N$8</f>
        <v>0.97811300000000001</v>
      </c>
      <c r="O8260" s="100">
        <f>$O$8</f>
        <v>1</v>
      </c>
      <c r="P8260" s="98">
        <f>K8260*L8260*M8260*N8260*O8260</f>
        <v>14361.14</v>
      </c>
      <c r="Q8260" s="97">
        <f>H8260*P8260</f>
        <v>14361.14</v>
      </c>
      <c r="R8260" s="97"/>
      <c r="S8260" s="97">
        <f>Q8260</f>
        <v>14361.14</v>
      </c>
    </row>
    <row r="8261" spans="1:19" x14ac:dyDescent="0.25">
      <c r="A8261" s="82" t="s">
        <v>9637</v>
      </c>
      <c r="B8261" s="104"/>
      <c r="C8261" s="104"/>
      <c r="D8261" s="104"/>
      <c r="E8261" s="86"/>
      <c r="F8261" s="86" t="s">
        <v>17043</v>
      </c>
      <c r="G8261" s="82"/>
      <c r="H8261" s="82"/>
      <c r="I8261" s="87"/>
      <c r="J8261" s="88">
        <f>SUM(J8262:J8267)</f>
        <v>2282017</v>
      </c>
      <c r="K8261" s="98"/>
      <c r="L8261" s="99"/>
      <c r="M8261" s="100"/>
      <c r="N8261" s="101"/>
      <c r="O8261" s="100"/>
      <c r="P8261" s="98"/>
      <c r="Q8261" s="88">
        <f>SUM(Q8262:Q8267)</f>
        <v>2556745.2799999998</v>
      </c>
      <c r="R8261" s="88">
        <f t="shared" ref="R8261:S8261" si="4303">SUM(R8262:R8267)</f>
        <v>0</v>
      </c>
      <c r="S8261" s="88">
        <f t="shared" si="4303"/>
        <v>2556745.2799999998</v>
      </c>
    </row>
    <row r="8262" spans="1:19" ht="22.5" customHeight="1" x14ac:dyDescent="0.25">
      <c r="A8262" s="89" t="s">
        <v>17044</v>
      </c>
      <c r="B8262" s="89" t="s">
        <v>17038</v>
      </c>
      <c r="C8262" s="89" t="s">
        <v>17300</v>
      </c>
      <c r="D8262" s="89" t="s">
        <v>24</v>
      </c>
      <c r="E8262" s="94" t="s">
        <v>17045</v>
      </c>
      <c r="F8262" s="95" t="s">
        <v>17046</v>
      </c>
      <c r="G8262" s="89" t="s">
        <v>17041</v>
      </c>
      <c r="H8262" s="89" t="s">
        <v>30</v>
      </c>
      <c r="I8262" s="96">
        <v>1</v>
      </c>
      <c r="J8262" s="97">
        <v>64096</v>
      </c>
      <c r="K8262" s="98">
        <f t="shared" ref="K8262:K8267" si="4304">J8262/H8262</f>
        <v>21365.33</v>
      </c>
      <c r="L8262" s="99">
        <f t="shared" ref="L8262:L8267" si="4305">$L$8</f>
        <v>1.0815399999999999</v>
      </c>
      <c r="M8262" s="100">
        <f t="shared" ref="M8262:M8267" si="4306">$M$8</f>
        <v>1.0590999999999999</v>
      </c>
      <c r="N8262" s="101">
        <f t="shared" ref="N8262:N8267" si="4307">$N$8</f>
        <v>0.97811300000000001</v>
      </c>
      <c r="O8262" s="100">
        <f t="shared" ref="O8262:O8267" si="4308">$O$8</f>
        <v>1</v>
      </c>
      <c r="P8262" s="98">
        <f t="shared" ref="P8262:P8267" si="4309">K8262*L8262*M8262*N8262*O8262</f>
        <v>23937.47</v>
      </c>
      <c r="Q8262" s="97">
        <f t="shared" ref="Q8262:Q8267" si="4310">H8262*P8262</f>
        <v>71812.41</v>
      </c>
      <c r="R8262" s="97"/>
      <c r="S8262" s="97">
        <f t="shared" ref="S8262:S8267" si="4311">Q8262</f>
        <v>71812.41</v>
      </c>
    </row>
    <row r="8263" spans="1:19" ht="22.5" customHeight="1" x14ac:dyDescent="0.25">
      <c r="A8263" s="89" t="s">
        <v>17047</v>
      </c>
      <c r="B8263" s="89" t="s">
        <v>17038</v>
      </c>
      <c r="C8263" s="89" t="s">
        <v>17300</v>
      </c>
      <c r="D8263" s="89" t="s">
        <v>30</v>
      </c>
      <c r="E8263" s="94" t="s">
        <v>17048</v>
      </c>
      <c r="F8263" s="95" t="s">
        <v>17049</v>
      </c>
      <c r="G8263" s="89" t="s">
        <v>17050</v>
      </c>
      <c r="H8263" s="89" t="s">
        <v>30</v>
      </c>
      <c r="I8263" s="96">
        <v>1</v>
      </c>
      <c r="J8263" s="97">
        <v>391610</v>
      </c>
      <c r="K8263" s="98">
        <f t="shared" si="4304"/>
        <v>130536.67</v>
      </c>
      <c r="L8263" s="99">
        <f t="shared" si="4305"/>
        <v>1.0815399999999999</v>
      </c>
      <c r="M8263" s="100">
        <f t="shared" si="4306"/>
        <v>1.0590999999999999</v>
      </c>
      <c r="N8263" s="101">
        <f t="shared" si="4307"/>
        <v>0.97811300000000001</v>
      </c>
      <c r="O8263" s="100">
        <f t="shared" si="4308"/>
        <v>1</v>
      </c>
      <c r="P8263" s="98">
        <f t="shared" si="4309"/>
        <v>146251.76</v>
      </c>
      <c r="Q8263" s="97">
        <f t="shared" si="4310"/>
        <v>438755.28</v>
      </c>
      <c r="R8263" s="97"/>
      <c r="S8263" s="97">
        <f t="shared" si="4311"/>
        <v>438755.28</v>
      </c>
    </row>
    <row r="8264" spans="1:19" ht="22.5" customHeight="1" x14ac:dyDescent="0.25">
      <c r="A8264" s="89" t="s">
        <v>17051</v>
      </c>
      <c r="B8264" s="89" t="s">
        <v>17038</v>
      </c>
      <c r="C8264" s="89" t="s">
        <v>17300</v>
      </c>
      <c r="D8264" s="89" t="s">
        <v>34</v>
      </c>
      <c r="E8264" s="94" t="s">
        <v>17052</v>
      </c>
      <c r="F8264" s="95" t="s">
        <v>17053</v>
      </c>
      <c r="G8264" s="89" t="s">
        <v>648</v>
      </c>
      <c r="H8264" s="89" t="s">
        <v>24</v>
      </c>
      <c r="I8264" s="96">
        <v>1</v>
      </c>
      <c r="J8264" s="97">
        <v>8412</v>
      </c>
      <c r="K8264" s="98">
        <f t="shared" si="4304"/>
        <v>4206</v>
      </c>
      <c r="L8264" s="99">
        <f t="shared" si="4305"/>
        <v>1.0815399999999999</v>
      </c>
      <c r="M8264" s="100">
        <f t="shared" si="4306"/>
        <v>1.0590999999999999</v>
      </c>
      <c r="N8264" s="101">
        <f t="shared" si="4307"/>
        <v>0.97811300000000001</v>
      </c>
      <c r="O8264" s="100">
        <f t="shared" si="4308"/>
        <v>1</v>
      </c>
      <c r="P8264" s="98">
        <f t="shared" si="4309"/>
        <v>4712.3500000000004</v>
      </c>
      <c r="Q8264" s="97">
        <f t="shared" si="4310"/>
        <v>9424.7000000000007</v>
      </c>
      <c r="R8264" s="97"/>
      <c r="S8264" s="97">
        <f t="shared" si="4311"/>
        <v>9424.7000000000007</v>
      </c>
    </row>
    <row r="8265" spans="1:19" ht="33.75" customHeight="1" x14ac:dyDescent="0.25">
      <c r="A8265" s="89" t="s">
        <v>17054</v>
      </c>
      <c r="B8265" s="89" t="s">
        <v>17038</v>
      </c>
      <c r="C8265" s="89" t="s">
        <v>17300</v>
      </c>
      <c r="D8265" s="89" t="s">
        <v>40</v>
      </c>
      <c r="E8265" s="94" t="s">
        <v>17055</v>
      </c>
      <c r="F8265" s="95" t="s">
        <v>17056</v>
      </c>
      <c r="G8265" s="89" t="s">
        <v>652</v>
      </c>
      <c r="H8265" s="89" t="s">
        <v>34</v>
      </c>
      <c r="I8265" s="96">
        <v>1</v>
      </c>
      <c r="J8265" s="97">
        <v>1688324</v>
      </c>
      <c r="K8265" s="98">
        <f t="shared" si="4304"/>
        <v>422081</v>
      </c>
      <c r="L8265" s="99">
        <f t="shared" si="4305"/>
        <v>1.0815399999999999</v>
      </c>
      <c r="M8265" s="100">
        <f t="shared" si="4306"/>
        <v>1.0590999999999999</v>
      </c>
      <c r="N8265" s="101">
        <f t="shared" si="4307"/>
        <v>0.97811300000000001</v>
      </c>
      <c r="O8265" s="100">
        <f t="shared" si="4308"/>
        <v>1</v>
      </c>
      <c r="P8265" s="98">
        <f t="shared" si="4309"/>
        <v>472894.64</v>
      </c>
      <c r="Q8265" s="97">
        <f t="shared" si="4310"/>
        <v>1891578.56</v>
      </c>
      <c r="R8265" s="97"/>
      <c r="S8265" s="97">
        <f t="shared" si="4311"/>
        <v>1891578.56</v>
      </c>
    </row>
    <row r="8266" spans="1:19" ht="33.75" customHeight="1" x14ac:dyDescent="0.25">
      <c r="A8266" s="89" t="s">
        <v>17057</v>
      </c>
      <c r="B8266" s="89" t="s">
        <v>17038</v>
      </c>
      <c r="C8266" s="89" t="s">
        <v>17300</v>
      </c>
      <c r="D8266" s="89" t="s">
        <v>43</v>
      </c>
      <c r="E8266" s="94" t="s">
        <v>17058</v>
      </c>
      <c r="F8266" s="95" t="s">
        <v>17059</v>
      </c>
      <c r="G8266" s="89" t="s">
        <v>17041</v>
      </c>
      <c r="H8266" s="89" t="s">
        <v>30</v>
      </c>
      <c r="I8266" s="96">
        <v>1</v>
      </c>
      <c r="J8266" s="97">
        <v>101172</v>
      </c>
      <c r="K8266" s="98">
        <f t="shared" si="4304"/>
        <v>33724</v>
      </c>
      <c r="L8266" s="99">
        <f t="shared" si="4305"/>
        <v>1.0815399999999999</v>
      </c>
      <c r="M8266" s="100">
        <f t="shared" si="4306"/>
        <v>1.0590999999999999</v>
      </c>
      <c r="N8266" s="101">
        <f t="shared" si="4307"/>
        <v>0.97811300000000001</v>
      </c>
      <c r="O8266" s="100">
        <f t="shared" si="4308"/>
        <v>1</v>
      </c>
      <c r="P8266" s="98">
        <f t="shared" si="4309"/>
        <v>37783.980000000003</v>
      </c>
      <c r="Q8266" s="97">
        <f t="shared" si="4310"/>
        <v>113351.94</v>
      </c>
      <c r="R8266" s="97"/>
      <c r="S8266" s="97">
        <f t="shared" si="4311"/>
        <v>113351.94</v>
      </c>
    </row>
    <row r="8267" spans="1:19" ht="22.5" customHeight="1" x14ac:dyDescent="0.25">
      <c r="A8267" s="89" t="s">
        <v>17060</v>
      </c>
      <c r="B8267" s="89" t="s">
        <v>17038</v>
      </c>
      <c r="C8267" s="89" t="s">
        <v>17300</v>
      </c>
      <c r="D8267" s="89" t="s">
        <v>48</v>
      </c>
      <c r="E8267" s="94" t="s">
        <v>17061</v>
      </c>
      <c r="F8267" s="95" t="s">
        <v>17062</v>
      </c>
      <c r="G8267" s="89" t="s">
        <v>17041</v>
      </c>
      <c r="H8267" s="89" t="s">
        <v>12</v>
      </c>
      <c r="I8267" s="96">
        <v>1</v>
      </c>
      <c r="J8267" s="97">
        <v>28403</v>
      </c>
      <c r="K8267" s="98">
        <f t="shared" si="4304"/>
        <v>28403</v>
      </c>
      <c r="L8267" s="99">
        <f t="shared" si="4305"/>
        <v>1.0815399999999999</v>
      </c>
      <c r="M8267" s="100">
        <f t="shared" si="4306"/>
        <v>1.0590999999999999</v>
      </c>
      <c r="N8267" s="101">
        <f t="shared" si="4307"/>
        <v>0.97811300000000001</v>
      </c>
      <c r="O8267" s="100">
        <f t="shared" si="4308"/>
        <v>1</v>
      </c>
      <c r="P8267" s="98">
        <f t="shared" si="4309"/>
        <v>31822.39</v>
      </c>
      <c r="Q8267" s="97">
        <f t="shared" si="4310"/>
        <v>31822.39</v>
      </c>
      <c r="R8267" s="97"/>
      <c r="S8267" s="97">
        <f t="shared" si="4311"/>
        <v>31822.39</v>
      </c>
    </row>
    <row r="8268" spans="1:19" x14ac:dyDescent="0.25">
      <c r="A8268" s="82" t="s">
        <v>13467</v>
      </c>
      <c r="B8268" s="104"/>
      <c r="C8268" s="104"/>
      <c r="D8268" s="104"/>
      <c r="E8268" s="86"/>
      <c r="F8268" s="86" t="s">
        <v>329</v>
      </c>
      <c r="G8268" s="82"/>
      <c r="H8268" s="82"/>
      <c r="I8268" s="87"/>
      <c r="J8268" s="88">
        <f>SUM(J8269:J8270)</f>
        <v>90765</v>
      </c>
      <c r="K8268" s="98"/>
      <c r="L8268" s="99"/>
      <c r="M8268" s="100"/>
      <c r="N8268" s="101"/>
      <c r="O8268" s="100"/>
      <c r="P8268" s="98"/>
      <c r="Q8268" s="88">
        <f>SUM(Q8269:Q8270)</f>
        <v>101692.06</v>
      </c>
      <c r="R8268" s="88">
        <f t="shared" ref="R8268:S8268" si="4312">SUM(R8269:R8270)</f>
        <v>0</v>
      </c>
      <c r="S8268" s="88">
        <f t="shared" si="4312"/>
        <v>101692.06</v>
      </c>
    </row>
    <row r="8269" spans="1:19" ht="22.5" customHeight="1" x14ac:dyDescent="0.25">
      <c r="A8269" s="89" t="s">
        <v>17064</v>
      </c>
      <c r="B8269" s="89" t="s">
        <v>17038</v>
      </c>
      <c r="C8269" s="89" t="s">
        <v>17300</v>
      </c>
      <c r="D8269" s="89" t="s">
        <v>55</v>
      </c>
      <c r="E8269" s="94" t="s">
        <v>17045</v>
      </c>
      <c r="F8269" s="95" t="s">
        <v>17065</v>
      </c>
      <c r="G8269" s="89" t="s">
        <v>17041</v>
      </c>
      <c r="H8269" s="89" t="s">
        <v>12</v>
      </c>
      <c r="I8269" s="96">
        <v>1</v>
      </c>
      <c r="J8269" s="97">
        <v>21366</v>
      </c>
      <c r="K8269" s="98">
        <f>J8269/H8269</f>
        <v>21366</v>
      </c>
      <c r="L8269" s="99">
        <f>$L$8</f>
        <v>1.0815399999999999</v>
      </c>
      <c r="M8269" s="100">
        <f>$M$8</f>
        <v>1.0590999999999999</v>
      </c>
      <c r="N8269" s="101">
        <f>$N$8</f>
        <v>0.97811300000000001</v>
      </c>
      <c r="O8269" s="100">
        <f>$O$8</f>
        <v>1</v>
      </c>
      <c r="P8269" s="98">
        <f>K8269*L8269*M8269*N8269*O8269</f>
        <v>23938.22</v>
      </c>
      <c r="Q8269" s="97">
        <f>H8269*P8269</f>
        <v>23938.22</v>
      </c>
      <c r="R8269" s="97"/>
      <c r="S8269" s="97">
        <f t="shared" ref="S8269:S8270" si="4313">Q8269</f>
        <v>23938.22</v>
      </c>
    </row>
    <row r="8270" spans="1:19" ht="22.5" customHeight="1" x14ac:dyDescent="0.25">
      <c r="A8270" s="89" t="s">
        <v>17066</v>
      </c>
      <c r="B8270" s="89" t="s">
        <v>17038</v>
      </c>
      <c r="C8270" s="89" t="s">
        <v>17300</v>
      </c>
      <c r="D8270" s="89" t="s">
        <v>58</v>
      </c>
      <c r="E8270" s="94" t="s">
        <v>17067</v>
      </c>
      <c r="F8270" s="95" t="s">
        <v>17068</v>
      </c>
      <c r="G8270" s="89" t="s">
        <v>648</v>
      </c>
      <c r="H8270" s="89" t="s">
        <v>34</v>
      </c>
      <c r="I8270" s="96">
        <v>1</v>
      </c>
      <c r="J8270" s="97">
        <v>69399</v>
      </c>
      <c r="K8270" s="98">
        <f>J8270/H8270</f>
        <v>17349.75</v>
      </c>
      <c r="L8270" s="99">
        <f>$L$8</f>
        <v>1.0815399999999999</v>
      </c>
      <c r="M8270" s="100">
        <f>$M$8</f>
        <v>1.0590999999999999</v>
      </c>
      <c r="N8270" s="101">
        <f>$N$8</f>
        <v>0.97811300000000001</v>
      </c>
      <c r="O8270" s="100">
        <f>$O$8</f>
        <v>1</v>
      </c>
      <c r="P8270" s="98">
        <f>K8270*L8270*M8270*N8270*O8270</f>
        <v>19438.46</v>
      </c>
      <c r="Q8270" s="97">
        <f>H8270*P8270</f>
        <v>77753.84</v>
      </c>
      <c r="R8270" s="97"/>
      <c r="S8270" s="97">
        <f t="shared" si="4313"/>
        <v>77753.84</v>
      </c>
    </row>
    <row r="8271" spans="1:19" x14ac:dyDescent="0.25">
      <c r="A8271" s="82" t="s">
        <v>13469</v>
      </c>
      <c r="B8271" s="104"/>
      <c r="C8271" s="104"/>
      <c r="D8271" s="104"/>
      <c r="E8271" s="86"/>
      <c r="F8271" s="86" t="s">
        <v>17070</v>
      </c>
      <c r="G8271" s="82"/>
      <c r="H8271" s="82"/>
      <c r="I8271" s="87"/>
      <c r="J8271" s="88">
        <f>SUM(J8272:J8297)</f>
        <v>1931846</v>
      </c>
      <c r="K8271" s="98"/>
      <c r="L8271" s="99"/>
      <c r="M8271" s="100"/>
      <c r="N8271" s="101"/>
      <c r="O8271" s="100"/>
      <c r="P8271" s="98"/>
      <c r="Q8271" s="88">
        <f>SUM(Q8272:Q8297)</f>
        <v>2164418</v>
      </c>
      <c r="R8271" s="88">
        <f t="shared" ref="R8271:S8271" si="4314">SUM(R8272:R8297)</f>
        <v>0</v>
      </c>
      <c r="S8271" s="88">
        <f t="shared" si="4314"/>
        <v>2164418</v>
      </c>
    </row>
    <row r="8272" spans="1:19" ht="14.25" customHeight="1" x14ac:dyDescent="0.25">
      <c r="A8272" s="89"/>
      <c r="B8272" s="90"/>
      <c r="C8272" s="90"/>
      <c r="D8272" s="91"/>
      <c r="E8272" s="92"/>
      <c r="F8272" s="92" t="s">
        <v>17071</v>
      </c>
      <c r="G8272" s="91"/>
      <c r="H8272" s="91"/>
      <c r="I8272" s="93">
        <v>1</v>
      </c>
      <c r="J8272" s="91"/>
      <c r="K8272" s="98"/>
      <c r="L8272" s="99"/>
      <c r="M8272" s="100"/>
      <c r="N8272" s="101"/>
      <c r="O8272" s="100"/>
      <c r="P8272" s="98"/>
      <c r="Q8272" s="91"/>
      <c r="R8272" s="91"/>
      <c r="S8272" s="91"/>
    </row>
    <row r="8273" spans="1:19" ht="22.5" customHeight="1" x14ac:dyDescent="0.25">
      <c r="A8273" s="89" t="s">
        <v>17072</v>
      </c>
      <c r="B8273" s="89" t="s">
        <v>17038</v>
      </c>
      <c r="C8273" s="89" t="s">
        <v>17300</v>
      </c>
      <c r="D8273" s="89" t="s">
        <v>60</v>
      </c>
      <c r="E8273" s="94" t="s">
        <v>17073</v>
      </c>
      <c r="F8273" s="95" t="s">
        <v>17074</v>
      </c>
      <c r="G8273" s="89" t="s">
        <v>17041</v>
      </c>
      <c r="H8273" s="89" t="s">
        <v>34</v>
      </c>
      <c r="I8273" s="96">
        <v>1</v>
      </c>
      <c r="J8273" s="97">
        <v>85462</v>
      </c>
      <c r="K8273" s="98">
        <f>J8273/H8273</f>
        <v>21365.5</v>
      </c>
      <c r="L8273" s="99">
        <f>$L$8</f>
        <v>1.0815399999999999</v>
      </c>
      <c r="M8273" s="100">
        <f>$M$8</f>
        <v>1.0590999999999999</v>
      </c>
      <c r="N8273" s="101">
        <f>$N$8</f>
        <v>0.97811300000000001</v>
      </c>
      <c r="O8273" s="100">
        <f>$O$8</f>
        <v>1</v>
      </c>
      <c r="P8273" s="98">
        <f>K8273*L8273*M8273*N8273*O8273</f>
        <v>23937.66</v>
      </c>
      <c r="Q8273" s="97">
        <f>H8273*P8273</f>
        <v>95750.64</v>
      </c>
      <c r="R8273" s="97"/>
      <c r="S8273" s="97">
        <f t="shared" ref="S8273:S8276" si="4315">Q8273</f>
        <v>95750.64</v>
      </c>
    </row>
    <row r="8274" spans="1:19" ht="33.75" customHeight="1" x14ac:dyDescent="0.25">
      <c r="A8274" s="89" t="s">
        <v>17075</v>
      </c>
      <c r="B8274" s="89" t="s">
        <v>17038</v>
      </c>
      <c r="C8274" s="89" t="s">
        <v>17300</v>
      </c>
      <c r="D8274" s="89" t="s">
        <v>65</v>
      </c>
      <c r="E8274" s="94" t="s">
        <v>17076</v>
      </c>
      <c r="F8274" s="95" t="s">
        <v>17077</v>
      </c>
      <c r="G8274" s="89" t="s">
        <v>17050</v>
      </c>
      <c r="H8274" s="89" t="s">
        <v>34</v>
      </c>
      <c r="I8274" s="96">
        <v>1</v>
      </c>
      <c r="J8274" s="97">
        <v>60324</v>
      </c>
      <c r="K8274" s="98">
        <f>J8274/H8274</f>
        <v>15081</v>
      </c>
      <c r="L8274" s="99">
        <f>$L$8</f>
        <v>1.0815399999999999</v>
      </c>
      <c r="M8274" s="100">
        <f>$M$8</f>
        <v>1.0590999999999999</v>
      </c>
      <c r="N8274" s="101">
        <f>$N$8</f>
        <v>0.97811300000000001</v>
      </c>
      <c r="O8274" s="100">
        <f>$O$8</f>
        <v>1</v>
      </c>
      <c r="P8274" s="98">
        <f>K8274*L8274*M8274*N8274*O8274</f>
        <v>16896.580000000002</v>
      </c>
      <c r="Q8274" s="97">
        <f>H8274*P8274</f>
        <v>67586.320000000007</v>
      </c>
      <c r="R8274" s="97"/>
      <c r="S8274" s="97">
        <f t="shared" si="4315"/>
        <v>67586.320000000007</v>
      </c>
    </row>
    <row r="8275" spans="1:19" ht="45" customHeight="1" x14ac:dyDescent="0.25">
      <c r="A8275" s="89" t="s">
        <v>17078</v>
      </c>
      <c r="B8275" s="89" t="s">
        <v>17038</v>
      </c>
      <c r="C8275" s="89" t="s">
        <v>17300</v>
      </c>
      <c r="D8275" s="89" t="s">
        <v>68</v>
      </c>
      <c r="E8275" s="94" t="s">
        <v>17079</v>
      </c>
      <c r="F8275" s="95" t="s">
        <v>17080</v>
      </c>
      <c r="G8275" s="89" t="s">
        <v>648</v>
      </c>
      <c r="H8275" s="89" t="s">
        <v>34</v>
      </c>
      <c r="I8275" s="96">
        <v>1</v>
      </c>
      <c r="J8275" s="97">
        <v>31536</v>
      </c>
      <c r="K8275" s="98">
        <f>J8275/H8275</f>
        <v>7884</v>
      </c>
      <c r="L8275" s="99">
        <f>$L$8</f>
        <v>1.0815399999999999</v>
      </c>
      <c r="M8275" s="100">
        <f>$M$8</f>
        <v>1.0590999999999999</v>
      </c>
      <c r="N8275" s="101">
        <f>$N$8</f>
        <v>0.97811300000000001</v>
      </c>
      <c r="O8275" s="100">
        <f>$O$8</f>
        <v>1</v>
      </c>
      <c r="P8275" s="98">
        <f>K8275*L8275*M8275*N8275*O8275</f>
        <v>8833.14</v>
      </c>
      <c r="Q8275" s="97">
        <f>H8275*P8275</f>
        <v>35332.559999999998</v>
      </c>
      <c r="R8275" s="97"/>
      <c r="S8275" s="97">
        <f t="shared" si="4315"/>
        <v>35332.559999999998</v>
      </c>
    </row>
    <row r="8276" spans="1:19" ht="45" customHeight="1" x14ac:dyDescent="0.25">
      <c r="A8276" s="89" t="s">
        <v>17081</v>
      </c>
      <c r="B8276" s="89" t="s">
        <v>17038</v>
      </c>
      <c r="C8276" s="89" t="s">
        <v>17300</v>
      </c>
      <c r="D8276" s="89" t="s">
        <v>70</v>
      </c>
      <c r="E8276" s="94" t="s">
        <v>17079</v>
      </c>
      <c r="F8276" s="95" t="s">
        <v>17082</v>
      </c>
      <c r="G8276" s="89" t="s">
        <v>648</v>
      </c>
      <c r="H8276" s="89" t="s">
        <v>34</v>
      </c>
      <c r="I8276" s="96">
        <v>1</v>
      </c>
      <c r="J8276" s="97">
        <v>31536</v>
      </c>
      <c r="K8276" s="98">
        <f>J8276/H8276</f>
        <v>7884</v>
      </c>
      <c r="L8276" s="99">
        <f>$L$8</f>
        <v>1.0815399999999999</v>
      </c>
      <c r="M8276" s="100">
        <f>$M$8</f>
        <v>1.0590999999999999</v>
      </c>
      <c r="N8276" s="101">
        <f>$N$8</f>
        <v>0.97811300000000001</v>
      </c>
      <c r="O8276" s="100">
        <f>$O$8</f>
        <v>1</v>
      </c>
      <c r="P8276" s="98">
        <f>K8276*L8276*M8276*N8276*O8276</f>
        <v>8833.14</v>
      </c>
      <c r="Q8276" s="97">
        <f>H8276*P8276</f>
        <v>35332.559999999998</v>
      </c>
      <c r="R8276" s="97"/>
      <c r="S8276" s="97">
        <f t="shared" si="4315"/>
        <v>35332.559999999998</v>
      </c>
    </row>
    <row r="8277" spans="1:19" ht="14.25" customHeight="1" x14ac:dyDescent="0.25">
      <c r="A8277" s="89"/>
      <c r="B8277" s="90"/>
      <c r="C8277" s="90"/>
      <c r="D8277" s="91"/>
      <c r="E8277" s="92"/>
      <c r="F8277" s="92" t="s">
        <v>17083</v>
      </c>
      <c r="G8277" s="91"/>
      <c r="H8277" s="91"/>
      <c r="I8277" s="93">
        <v>1</v>
      </c>
      <c r="J8277" s="91"/>
      <c r="K8277" s="98"/>
      <c r="L8277" s="99"/>
      <c r="M8277" s="100"/>
      <c r="N8277" s="101"/>
      <c r="O8277" s="100"/>
      <c r="P8277" s="98"/>
      <c r="Q8277" s="91"/>
      <c r="R8277" s="91"/>
      <c r="S8277" s="91"/>
    </row>
    <row r="8278" spans="1:19" ht="22.5" customHeight="1" x14ac:dyDescent="0.25">
      <c r="A8278" s="89" t="s">
        <v>17084</v>
      </c>
      <c r="B8278" s="89" t="s">
        <v>17038</v>
      </c>
      <c r="C8278" s="89" t="s">
        <v>17300</v>
      </c>
      <c r="D8278" s="89" t="s">
        <v>73</v>
      </c>
      <c r="E8278" s="94" t="s">
        <v>17073</v>
      </c>
      <c r="F8278" s="95" t="s">
        <v>17085</v>
      </c>
      <c r="G8278" s="89" t="s">
        <v>17041</v>
      </c>
      <c r="H8278" s="89" t="s">
        <v>55</v>
      </c>
      <c r="I8278" s="96">
        <v>1</v>
      </c>
      <c r="J8278" s="97">
        <v>170923</v>
      </c>
      <c r="K8278" s="98">
        <f>J8278/H8278</f>
        <v>21365.38</v>
      </c>
      <c r="L8278" s="99">
        <f>$L$8</f>
        <v>1.0815399999999999</v>
      </c>
      <c r="M8278" s="100">
        <f>$M$8</f>
        <v>1.0590999999999999</v>
      </c>
      <c r="N8278" s="101">
        <f>$N$8</f>
        <v>0.97811300000000001</v>
      </c>
      <c r="O8278" s="100">
        <f>$O$8</f>
        <v>1</v>
      </c>
      <c r="P8278" s="98">
        <f>K8278*L8278*M8278*N8278*O8278</f>
        <v>23937.52</v>
      </c>
      <c r="Q8278" s="97">
        <f>H8278*P8278</f>
        <v>191500.16</v>
      </c>
      <c r="R8278" s="97"/>
      <c r="S8278" s="97">
        <f t="shared" ref="S8278:S8282" si="4316">Q8278</f>
        <v>191500.16</v>
      </c>
    </row>
    <row r="8279" spans="1:19" ht="45" customHeight="1" x14ac:dyDescent="0.25">
      <c r="A8279" s="89" t="s">
        <v>17086</v>
      </c>
      <c r="B8279" s="89" t="s">
        <v>17038</v>
      </c>
      <c r="C8279" s="89" t="s">
        <v>17300</v>
      </c>
      <c r="D8279" s="89" t="s">
        <v>75</v>
      </c>
      <c r="E8279" s="94" t="s">
        <v>17079</v>
      </c>
      <c r="F8279" s="95" t="s">
        <v>17082</v>
      </c>
      <c r="G8279" s="89" t="s">
        <v>648</v>
      </c>
      <c r="H8279" s="89" t="s">
        <v>55</v>
      </c>
      <c r="I8279" s="96">
        <v>1</v>
      </c>
      <c r="J8279" s="97">
        <v>63069</v>
      </c>
      <c r="K8279" s="98">
        <f>J8279/H8279</f>
        <v>7883.63</v>
      </c>
      <c r="L8279" s="99">
        <f>$L$8</f>
        <v>1.0815399999999999</v>
      </c>
      <c r="M8279" s="100">
        <f>$M$8</f>
        <v>1.0590999999999999</v>
      </c>
      <c r="N8279" s="101">
        <f>$N$8</f>
        <v>0.97811300000000001</v>
      </c>
      <c r="O8279" s="100">
        <f>$O$8</f>
        <v>1</v>
      </c>
      <c r="P8279" s="98">
        <f>K8279*L8279*M8279*N8279*O8279</f>
        <v>8832.73</v>
      </c>
      <c r="Q8279" s="97">
        <f>H8279*P8279</f>
        <v>70661.84</v>
      </c>
      <c r="R8279" s="97"/>
      <c r="S8279" s="97">
        <f t="shared" si="4316"/>
        <v>70661.84</v>
      </c>
    </row>
    <row r="8280" spans="1:19" ht="33.75" customHeight="1" x14ac:dyDescent="0.25">
      <c r="A8280" s="89" t="s">
        <v>17087</v>
      </c>
      <c r="B8280" s="89" t="s">
        <v>17038</v>
      </c>
      <c r="C8280" s="89" t="s">
        <v>17300</v>
      </c>
      <c r="D8280" s="89" t="s">
        <v>87</v>
      </c>
      <c r="E8280" s="94" t="s">
        <v>17076</v>
      </c>
      <c r="F8280" s="95" t="s">
        <v>17088</v>
      </c>
      <c r="G8280" s="89" t="s">
        <v>17050</v>
      </c>
      <c r="H8280" s="89" t="s">
        <v>34</v>
      </c>
      <c r="I8280" s="96">
        <v>1</v>
      </c>
      <c r="J8280" s="97">
        <v>60324</v>
      </c>
      <c r="K8280" s="98">
        <f>J8280/H8280</f>
        <v>15081</v>
      </c>
      <c r="L8280" s="99">
        <f>$L$8</f>
        <v>1.0815399999999999</v>
      </c>
      <c r="M8280" s="100">
        <f>$M$8</f>
        <v>1.0590999999999999</v>
      </c>
      <c r="N8280" s="101">
        <f>$N$8</f>
        <v>0.97811300000000001</v>
      </c>
      <c r="O8280" s="100">
        <f>$O$8</f>
        <v>1</v>
      </c>
      <c r="P8280" s="98">
        <f>K8280*L8280*M8280*N8280*O8280</f>
        <v>16896.580000000002</v>
      </c>
      <c r="Q8280" s="97">
        <f>H8280*P8280</f>
        <v>67586.320000000007</v>
      </c>
      <c r="R8280" s="97"/>
      <c r="S8280" s="97">
        <f t="shared" si="4316"/>
        <v>67586.320000000007</v>
      </c>
    </row>
    <row r="8281" spans="1:19" ht="45" customHeight="1" x14ac:dyDescent="0.25">
      <c r="A8281" s="89" t="s">
        <v>17089</v>
      </c>
      <c r="B8281" s="89" t="s">
        <v>17038</v>
      </c>
      <c r="C8281" s="89" t="s">
        <v>17300</v>
      </c>
      <c r="D8281" s="89" t="s">
        <v>89</v>
      </c>
      <c r="E8281" s="94" t="s">
        <v>17079</v>
      </c>
      <c r="F8281" s="95" t="s">
        <v>17090</v>
      </c>
      <c r="G8281" s="89" t="s">
        <v>648</v>
      </c>
      <c r="H8281" s="89" t="s">
        <v>34</v>
      </c>
      <c r="I8281" s="96">
        <v>1</v>
      </c>
      <c r="J8281" s="97">
        <v>31536</v>
      </c>
      <c r="K8281" s="98">
        <f>J8281/H8281</f>
        <v>7884</v>
      </c>
      <c r="L8281" s="99">
        <f>$L$8</f>
        <v>1.0815399999999999</v>
      </c>
      <c r="M8281" s="100">
        <f>$M$8</f>
        <v>1.0590999999999999</v>
      </c>
      <c r="N8281" s="101">
        <f>$N$8</f>
        <v>0.97811300000000001</v>
      </c>
      <c r="O8281" s="100">
        <f>$O$8</f>
        <v>1</v>
      </c>
      <c r="P8281" s="98">
        <f>K8281*L8281*M8281*N8281*O8281</f>
        <v>8833.14</v>
      </c>
      <c r="Q8281" s="97">
        <f>H8281*P8281</f>
        <v>35332.559999999998</v>
      </c>
      <c r="R8281" s="97"/>
      <c r="S8281" s="97">
        <f t="shared" si="4316"/>
        <v>35332.559999999998</v>
      </c>
    </row>
    <row r="8282" spans="1:19" ht="22.5" customHeight="1" x14ac:dyDescent="0.25">
      <c r="A8282" s="89" t="s">
        <v>17091</v>
      </c>
      <c r="B8282" s="89" t="s">
        <v>17038</v>
      </c>
      <c r="C8282" s="89" t="s">
        <v>17300</v>
      </c>
      <c r="D8282" s="89" t="s">
        <v>90</v>
      </c>
      <c r="E8282" s="94" t="s">
        <v>17092</v>
      </c>
      <c r="F8282" s="95" t="s">
        <v>17093</v>
      </c>
      <c r="G8282" s="89" t="s">
        <v>17050</v>
      </c>
      <c r="H8282" s="89" t="s">
        <v>55</v>
      </c>
      <c r="I8282" s="96">
        <v>1</v>
      </c>
      <c r="J8282" s="97">
        <v>112608</v>
      </c>
      <c r="K8282" s="98">
        <f>J8282/H8282</f>
        <v>14076</v>
      </c>
      <c r="L8282" s="99">
        <f>$L$8</f>
        <v>1.0815399999999999</v>
      </c>
      <c r="M8282" s="100">
        <f>$M$8</f>
        <v>1.0590999999999999</v>
      </c>
      <c r="N8282" s="101">
        <f>$N$8</f>
        <v>0.97811300000000001</v>
      </c>
      <c r="O8282" s="100">
        <f>$O$8</f>
        <v>1</v>
      </c>
      <c r="P8282" s="98">
        <f>K8282*L8282*M8282*N8282*O8282</f>
        <v>15770.59</v>
      </c>
      <c r="Q8282" s="97">
        <f>H8282*P8282</f>
        <v>126164.72</v>
      </c>
      <c r="R8282" s="97"/>
      <c r="S8282" s="97">
        <f t="shared" si="4316"/>
        <v>126164.72</v>
      </c>
    </row>
    <row r="8283" spans="1:19" ht="14.25" customHeight="1" x14ac:dyDescent="0.25">
      <c r="A8283" s="89"/>
      <c r="B8283" s="90"/>
      <c r="C8283" s="90"/>
      <c r="D8283" s="91"/>
      <c r="E8283" s="92"/>
      <c r="F8283" s="92" t="s">
        <v>17094</v>
      </c>
      <c r="G8283" s="91"/>
      <c r="H8283" s="91"/>
      <c r="I8283" s="93">
        <v>1</v>
      </c>
      <c r="J8283" s="91"/>
      <c r="K8283" s="98"/>
      <c r="L8283" s="99"/>
      <c r="M8283" s="100"/>
      <c r="N8283" s="101"/>
      <c r="O8283" s="100"/>
      <c r="P8283" s="98"/>
      <c r="Q8283" s="91"/>
      <c r="R8283" s="91"/>
      <c r="S8283" s="91"/>
    </row>
    <row r="8284" spans="1:19" ht="33.75" customHeight="1" x14ac:dyDescent="0.25">
      <c r="A8284" s="89" t="s">
        <v>17095</v>
      </c>
      <c r="B8284" s="89" t="s">
        <v>17038</v>
      </c>
      <c r="C8284" s="89" t="s">
        <v>17300</v>
      </c>
      <c r="D8284" s="89" t="s">
        <v>91</v>
      </c>
      <c r="E8284" s="94" t="s">
        <v>17092</v>
      </c>
      <c r="F8284" s="95" t="s">
        <v>17096</v>
      </c>
      <c r="G8284" s="89" t="s">
        <v>17050</v>
      </c>
      <c r="H8284" s="89" t="s">
        <v>55</v>
      </c>
      <c r="I8284" s="96">
        <v>1</v>
      </c>
      <c r="J8284" s="97">
        <v>112608</v>
      </c>
      <c r="K8284" s="98">
        <f>J8284/H8284</f>
        <v>14076</v>
      </c>
      <c r="L8284" s="99">
        <f>$L$8</f>
        <v>1.0815399999999999</v>
      </c>
      <c r="M8284" s="100">
        <f>$M$8</f>
        <v>1.0590999999999999</v>
      </c>
      <c r="N8284" s="101">
        <f>$N$8</f>
        <v>0.97811300000000001</v>
      </c>
      <c r="O8284" s="100">
        <f>$O$8</f>
        <v>1</v>
      </c>
      <c r="P8284" s="98">
        <f>K8284*L8284*M8284*N8284*O8284</f>
        <v>15770.59</v>
      </c>
      <c r="Q8284" s="97">
        <f>H8284*P8284</f>
        <v>126164.72</v>
      </c>
      <c r="R8284" s="97"/>
      <c r="S8284" s="97">
        <f t="shared" ref="S8284:S8286" si="4317">Q8284</f>
        <v>126164.72</v>
      </c>
    </row>
    <row r="8285" spans="1:19" ht="33.75" customHeight="1" x14ac:dyDescent="0.25">
      <c r="A8285" s="89" t="s">
        <v>17097</v>
      </c>
      <c r="B8285" s="89" t="s">
        <v>17038</v>
      </c>
      <c r="C8285" s="89" t="s">
        <v>17300</v>
      </c>
      <c r="D8285" s="89" t="s">
        <v>101</v>
      </c>
      <c r="E8285" s="94" t="s">
        <v>17092</v>
      </c>
      <c r="F8285" s="95" t="s">
        <v>17098</v>
      </c>
      <c r="G8285" s="89" t="s">
        <v>17050</v>
      </c>
      <c r="H8285" s="89" t="s">
        <v>34</v>
      </c>
      <c r="I8285" s="96">
        <v>1</v>
      </c>
      <c r="J8285" s="97">
        <v>56303</v>
      </c>
      <c r="K8285" s="98">
        <f>J8285/H8285</f>
        <v>14075.75</v>
      </c>
      <c r="L8285" s="99">
        <f>$L$8</f>
        <v>1.0815399999999999</v>
      </c>
      <c r="M8285" s="100">
        <f>$M$8</f>
        <v>1.0590999999999999</v>
      </c>
      <c r="N8285" s="101">
        <f>$N$8</f>
        <v>0.97811300000000001</v>
      </c>
      <c r="O8285" s="100">
        <f>$O$8</f>
        <v>1</v>
      </c>
      <c r="P8285" s="98">
        <f>K8285*L8285*M8285*N8285*O8285</f>
        <v>15770.31</v>
      </c>
      <c r="Q8285" s="97">
        <f>H8285*P8285</f>
        <v>63081.24</v>
      </c>
      <c r="R8285" s="97"/>
      <c r="S8285" s="97">
        <f t="shared" si="4317"/>
        <v>63081.24</v>
      </c>
    </row>
    <row r="8286" spans="1:19" ht="22.5" customHeight="1" x14ac:dyDescent="0.25">
      <c r="A8286" s="89" t="s">
        <v>17099</v>
      </c>
      <c r="B8286" s="89" t="s">
        <v>17038</v>
      </c>
      <c r="C8286" s="89" t="s">
        <v>17300</v>
      </c>
      <c r="D8286" s="89" t="s">
        <v>106</v>
      </c>
      <c r="E8286" s="94" t="s">
        <v>17100</v>
      </c>
      <c r="F8286" s="95" t="s">
        <v>17101</v>
      </c>
      <c r="G8286" s="89" t="s">
        <v>17041</v>
      </c>
      <c r="H8286" s="89" t="s">
        <v>34</v>
      </c>
      <c r="I8286" s="96">
        <v>1</v>
      </c>
      <c r="J8286" s="97">
        <v>507740</v>
      </c>
      <c r="K8286" s="98">
        <f>J8286/H8286</f>
        <v>126935</v>
      </c>
      <c r="L8286" s="99">
        <f>$L$8</f>
        <v>1.0815399999999999</v>
      </c>
      <c r="M8286" s="100">
        <f>$M$8</f>
        <v>1.0590999999999999</v>
      </c>
      <c r="N8286" s="101">
        <f>$N$8</f>
        <v>0.97811300000000001</v>
      </c>
      <c r="O8286" s="100">
        <f>$O$8</f>
        <v>1</v>
      </c>
      <c r="P8286" s="98">
        <f>K8286*L8286*M8286*N8286*O8286</f>
        <v>142216.5</v>
      </c>
      <c r="Q8286" s="97">
        <f>H8286*P8286</f>
        <v>568866</v>
      </c>
      <c r="R8286" s="97"/>
      <c r="S8286" s="97">
        <f t="shared" si="4317"/>
        <v>568866</v>
      </c>
    </row>
    <row r="8287" spans="1:19" ht="14.25" customHeight="1" x14ac:dyDescent="0.25">
      <c r="A8287" s="89"/>
      <c r="B8287" s="90"/>
      <c r="C8287" s="90"/>
      <c r="D8287" s="91"/>
      <c r="E8287" s="92"/>
      <c r="F8287" s="92" t="s">
        <v>17102</v>
      </c>
      <c r="G8287" s="91"/>
      <c r="H8287" s="91"/>
      <c r="I8287" s="93">
        <v>1</v>
      </c>
      <c r="J8287" s="91"/>
      <c r="K8287" s="98"/>
      <c r="L8287" s="99"/>
      <c r="M8287" s="100"/>
      <c r="N8287" s="101"/>
      <c r="O8287" s="100"/>
      <c r="P8287" s="98"/>
      <c r="Q8287" s="91"/>
      <c r="R8287" s="91"/>
      <c r="S8287" s="91"/>
    </row>
    <row r="8288" spans="1:19" ht="22.5" customHeight="1" x14ac:dyDescent="0.25">
      <c r="A8288" s="89" t="s">
        <v>17103</v>
      </c>
      <c r="B8288" s="89" t="s">
        <v>17038</v>
      </c>
      <c r="C8288" s="89" t="s">
        <v>17300</v>
      </c>
      <c r="D8288" s="89" t="s">
        <v>107</v>
      </c>
      <c r="E8288" s="94" t="s">
        <v>17104</v>
      </c>
      <c r="F8288" s="95" t="s">
        <v>17105</v>
      </c>
      <c r="G8288" s="89" t="s">
        <v>17041</v>
      </c>
      <c r="H8288" s="89" t="s">
        <v>34</v>
      </c>
      <c r="I8288" s="96">
        <v>1</v>
      </c>
      <c r="J8288" s="97">
        <v>208125</v>
      </c>
      <c r="K8288" s="98">
        <f>J8288/H8288</f>
        <v>52031.25</v>
      </c>
      <c r="L8288" s="99">
        <f>$L$8</f>
        <v>1.0815399999999999</v>
      </c>
      <c r="M8288" s="100">
        <f>$M$8</f>
        <v>1.0590999999999999</v>
      </c>
      <c r="N8288" s="101">
        <f>$N$8</f>
        <v>0.97811300000000001</v>
      </c>
      <c r="O8288" s="100">
        <f>$O$8</f>
        <v>1</v>
      </c>
      <c r="P8288" s="98">
        <f>K8288*L8288*M8288*N8288*O8288</f>
        <v>58295.21</v>
      </c>
      <c r="Q8288" s="97">
        <f>H8288*P8288</f>
        <v>233180.84</v>
      </c>
      <c r="R8288" s="97"/>
      <c r="S8288" s="97">
        <f>Q8288</f>
        <v>233180.84</v>
      </c>
    </row>
    <row r="8289" spans="1:19" ht="14.25" customHeight="1" x14ac:dyDescent="0.25">
      <c r="A8289" s="89"/>
      <c r="B8289" s="90"/>
      <c r="C8289" s="90"/>
      <c r="D8289" s="91"/>
      <c r="E8289" s="92"/>
      <c r="F8289" s="92" t="s">
        <v>17106</v>
      </c>
      <c r="G8289" s="91"/>
      <c r="H8289" s="91"/>
      <c r="I8289" s="93">
        <v>1</v>
      </c>
      <c r="J8289" s="91"/>
      <c r="K8289" s="98"/>
      <c r="L8289" s="99"/>
      <c r="M8289" s="100"/>
      <c r="N8289" s="101"/>
      <c r="O8289" s="100"/>
      <c r="P8289" s="98"/>
      <c r="Q8289" s="91"/>
      <c r="R8289" s="91"/>
      <c r="S8289" s="91"/>
    </row>
    <row r="8290" spans="1:19" ht="33.75" customHeight="1" x14ac:dyDescent="0.25">
      <c r="A8290" s="89" t="s">
        <v>17107</v>
      </c>
      <c r="B8290" s="89" t="s">
        <v>17038</v>
      </c>
      <c r="C8290" s="89" t="s">
        <v>17300</v>
      </c>
      <c r="D8290" s="89" t="s">
        <v>108</v>
      </c>
      <c r="E8290" s="94" t="s">
        <v>17076</v>
      </c>
      <c r="F8290" s="95" t="s">
        <v>17108</v>
      </c>
      <c r="G8290" s="89" t="s">
        <v>17050</v>
      </c>
      <c r="H8290" s="89" t="s">
        <v>34</v>
      </c>
      <c r="I8290" s="96">
        <v>1</v>
      </c>
      <c r="J8290" s="97">
        <v>60324</v>
      </c>
      <c r="K8290" s="98">
        <f>J8290/H8290</f>
        <v>15081</v>
      </c>
      <c r="L8290" s="99">
        <f>$L$8</f>
        <v>1.0815399999999999</v>
      </c>
      <c r="M8290" s="100">
        <f>$M$8</f>
        <v>1.0590999999999999</v>
      </c>
      <c r="N8290" s="101">
        <f>$N$8</f>
        <v>0.97811300000000001</v>
      </c>
      <c r="O8290" s="100">
        <f>$O$8</f>
        <v>1</v>
      </c>
      <c r="P8290" s="98">
        <f>K8290*L8290*M8290*N8290*O8290</f>
        <v>16896.580000000002</v>
      </c>
      <c r="Q8290" s="97">
        <f>H8290*P8290</f>
        <v>67586.320000000007</v>
      </c>
      <c r="R8290" s="97"/>
      <c r="S8290" s="97">
        <f t="shared" ref="S8290:S8291" si="4318">Q8290</f>
        <v>67586.320000000007</v>
      </c>
    </row>
    <row r="8291" spans="1:19" ht="45" customHeight="1" x14ac:dyDescent="0.25">
      <c r="A8291" s="89" t="s">
        <v>17109</v>
      </c>
      <c r="B8291" s="89" t="s">
        <v>17038</v>
      </c>
      <c r="C8291" s="89" t="s">
        <v>17300</v>
      </c>
      <c r="D8291" s="89" t="s">
        <v>109</v>
      </c>
      <c r="E8291" s="94" t="s">
        <v>17079</v>
      </c>
      <c r="F8291" s="95" t="s">
        <v>17110</v>
      </c>
      <c r="G8291" s="89" t="s">
        <v>648</v>
      </c>
      <c r="H8291" s="89" t="s">
        <v>34</v>
      </c>
      <c r="I8291" s="96">
        <v>1</v>
      </c>
      <c r="J8291" s="97">
        <v>31536</v>
      </c>
      <c r="K8291" s="98">
        <f>J8291/H8291</f>
        <v>7884</v>
      </c>
      <c r="L8291" s="99">
        <f>$L$8</f>
        <v>1.0815399999999999</v>
      </c>
      <c r="M8291" s="100">
        <f>$M$8</f>
        <v>1.0590999999999999</v>
      </c>
      <c r="N8291" s="101">
        <f>$N$8</f>
        <v>0.97811300000000001</v>
      </c>
      <c r="O8291" s="100">
        <f>$O$8</f>
        <v>1</v>
      </c>
      <c r="P8291" s="98">
        <f>K8291*L8291*M8291*N8291*O8291</f>
        <v>8833.14</v>
      </c>
      <c r="Q8291" s="97">
        <f>H8291*P8291</f>
        <v>35332.559999999998</v>
      </c>
      <c r="R8291" s="97"/>
      <c r="S8291" s="97">
        <f t="shared" si="4318"/>
        <v>35332.559999999998</v>
      </c>
    </row>
    <row r="8292" spans="1:19" ht="14.25" customHeight="1" x14ac:dyDescent="0.25">
      <c r="A8292" s="89"/>
      <c r="B8292" s="90"/>
      <c r="C8292" s="90"/>
      <c r="D8292" s="91"/>
      <c r="E8292" s="92"/>
      <c r="F8292" s="92" t="s">
        <v>17111</v>
      </c>
      <c r="G8292" s="91"/>
      <c r="H8292" s="91"/>
      <c r="I8292" s="93">
        <v>1</v>
      </c>
      <c r="J8292" s="91"/>
      <c r="K8292" s="98"/>
      <c r="L8292" s="99"/>
      <c r="M8292" s="100"/>
      <c r="N8292" s="101"/>
      <c r="O8292" s="100"/>
      <c r="P8292" s="98"/>
      <c r="Q8292" s="91"/>
      <c r="R8292" s="91"/>
      <c r="S8292" s="91"/>
    </row>
    <row r="8293" spans="1:19" ht="22.5" customHeight="1" x14ac:dyDescent="0.25">
      <c r="A8293" s="89" t="s">
        <v>17112</v>
      </c>
      <c r="B8293" s="89" t="s">
        <v>17038</v>
      </c>
      <c r="C8293" s="89" t="s">
        <v>17300</v>
      </c>
      <c r="D8293" s="89" t="s">
        <v>122</v>
      </c>
      <c r="E8293" s="94" t="s">
        <v>17073</v>
      </c>
      <c r="F8293" s="95" t="s">
        <v>17113</v>
      </c>
      <c r="G8293" s="89" t="s">
        <v>17041</v>
      </c>
      <c r="H8293" s="89" t="s">
        <v>55</v>
      </c>
      <c r="I8293" s="96">
        <v>1</v>
      </c>
      <c r="J8293" s="97">
        <v>170923</v>
      </c>
      <c r="K8293" s="98">
        <f>J8293/H8293</f>
        <v>21365.38</v>
      </c>
      <c r="L8293" s="99">
        <f>$L$8</f>
        <v>1.0815399999999999</v>
      </c>
      <c r="M8293" s="100">
        <f>$M$8</f>
        <v>1.0590999999999999</v>
      </c>
      <c r="N8293" s="101">
        <f>$N$8</f>
        <v>0.97811300000000001</v>
      </c>
      <c r="O8293" s="100">
        <f>$O$8</f>
        <v>1</v>
      </c>
      <c r="P8293" s="98">
        <f>K8293*L8293*M8293*N8293*O8293</f>
        <v>23937.52</v>
      </c>
      <c r="Q8293" s="97">
        <f>H8293*P8293</f>
        <v>191500.16</v>
      </c>
      <c r="R8293" s="97"/>
      <c r="S8293" s="97">
        <f t="shared" ref="S8293:S8297" si="4319">Q8293</f>
        <v>191500.16</v>
      </c>
    </row>
    <row r="8294" spans="1:19" ht="45" customHeight="1" x14ac:dyDescent="0.25">
      <c r="A8294" s="89" t="s">
        <v>17114</v>
      </c>
      <c r="B8294" s="89" t="s">
        <v>17038</v>
      </c>
      <c r="C8294" s="89" t="s">
        <v>17300</v>
      </c>
      <c r="D8294" s="89" t="s">
        <v>126</v>
      </c>
      <c r="E8294" s="94" t="s">
        <v>17079</v>
      </c>
      <c r="F8294" s="95" t="s">
        <v>17110</v>
      </c>
      <c r="G8294" s="89" t="s">
        <v>648</v>
      </c>
      <c r="H8294" s="89" t="s">
        <v>34</v>
      </c>
      <c r="I8294" s="96">
        <v>1</v>
      </c>
      <c r="J8294" s="97">
        <v>31536</v>
      </c>
      <c r="K8294" s="98">
        <f>J8294/H8294</f>
        <v>7884</v>
      </c>
      <c r="L8294" s="99">
        <f>$L$8</f>
        <v>1.0815399999999999</v>
      </c>
      <c r="M8294" s="100">
        <f>$M$8</f>
        <v>1.0590999999999999</v>
      </c>
      <c r="N8294" s="101">
        <f>$N$8</f>
        <v>0.97811300000000001</v>
      </c>
      <c r="O8294" s="100">
        <f>$O$8</f>
        <v>1</v>
      </c>
      <c r="P8294" s="98">
        <f>K8294*L8294*M8294*N8294*O8294</f>
        <v>8833.14</v>
      </c>
      <c r="Q8294" s="97">
        <f>H8294*P8294</f>
        <v>35332.559999999998</v>
      </c>
      <c r="R8294" s="97"/>
      <c r="S8294" s="97">
        <f t="shared" si="4319"/>
        <v>35332.559999999998</v>
      </c>
    </row>
    <row r="8295" spans="1:19" ht="33.75" customHeight="1" x14ac:dyDescent="0.25">
      <c r="A8295" s="89" t="s">
        <v>17115</v>
      </c>
      <c r="B8295" s="89" t="s">
        <v>17038</v>
      </c>
      <c r="C8295" s="89" t="s">
        <v>17300</v>
      </c>
      <c r="D8295" s="89" t="s">
        <v>124</v>
      </c>
      <c r="E8295" s="94" t="s">
        <v>17116</v>
      </c>
      <c r="F8295" s="95" t="s">
        <v>17117</v>
      </c>
      <c r="G8295" s="89" t="s">
        <v>17050</v>
      </c>
      <c r="H8295" s="89" t="s">
        <v>24</v>
      </c>
      <c r="I8295" s="96">
        <v>1</v>
      </c>
      <c r="J8295" s="97">
        <v>13573</v>
      </c>
      <c r="K8295" s="98">
        <f>J8295/H8295</f>
        <v>6786.5</v>
      </c>
      <c r="L8295" s="99">
        <f>$L$8</f>
        <v>1.0815399999999999</v>
      </c>
      <c r="M8295" s="100">
        <f>$M$8</f>
        <v>1.0590999999999999</v>
      </c>
      <c r="N8295" s="101">
        <f>$N$8</f>
        <v>0.97811300000000001</v>
      </c>
      <c r="O8295" s="100">
        <f>$O$8</f>
        <v>1</v>
      </c>
      <c r="P8295" s="98">
        <f>K8295*L8295*M8295*N8295*O8295</f>
        <v>7603.52</v>
      </c>
      <c r="Q8295" s="97">
        <f>H8295*P8295</f>
        <v>15207.04</v>
      </c>
      <c r="R8295" s="97"/>
      <c r="S8295" s="97">
        <f t="shared" si="4319"/>
        <v>15207.04</v>
      </c>
    </row>
    <row r="8296" spans="1:19" ht="33.75" customHeight="1" x14ac:dyDescent="0.25">
      <c r="A8296" s="89" t="s">
        <v>17118</v>
      </c>
      <c r="B8296" s="89" t="s">
        <v>17038</v>
      </c>
      <c r="C8296" s="89" t="s">
        <v>17300</v>
      </c>
      <c r="D8296" s="89" t="s">
        <v>129</v>
      </c>
      <c r="E8296" s="94" t="s">
        <v>17076</v>
      </c>
      <c r="F8296" s="95" t="s">
        <v>17119</v>
      </c>
      <c r="G8296" s="89" t="s">
        <v>17050</v>
      </c>
      <c r="H8296" s="89" t="s">
        <v>34</v>
      </c>
      <c r="I8296" s="96">
        <v>1</v>
      </c>
      <c r="J8296" s="97">
        <v>60324</v>
      </c>
      <c r="K8296" s="98">
        <f>J8296/H8296</f>
        <v>15081</v>
      </c>
      <c r="L8296" s="99">
        <f>$L$8</f>
        <v>1.0815399999999999</v>
      </c>
      <c r="M8296" s="100">
        <f>$M$8</f>
        <v>1.0590999999999999</v>
      </c>
      <c r="N8296" s="101">
        <f>$N$8</f>
        <v>0.97811300000000001</v>
      </c>
      <c r="O8296" s="100">
        <f>$O$8</f>
        <v>1</v>
      </c>
      <c r="P8296" s="98">
        <f>K8296*L8296*M8296*N8296*O8296</f>
        <v>16896.580000000002</v>
      </c>
      <c r="Q8296" s="97">
        <f>H8296*P8296</f>
        <v>67586.320000000007</v>
      </c>
      <c r="R8296" s="97"/>
      <c r="S8296" s="97">
        <f t="shared" si="4319"/>
        <v>67586.320000000007</v>
      </c>
    </row>
    <row r="8297" spans="1:19" ht="45" customHeight="1" x14ac:dyDescent="0.25">
      <c r="A8297" s="89" t="s">
        <v>17120</v>
      </c>
      <c r="B8297" s="89" t="s">
        <v>17038</v>
      </c>
      <c r="C8297" s="89" t="s">
        <v>17300</v>
      </c>
      <c r="D8297" s="89" t="s">
        <v>133</v>
      </c>
      <c r="E8297" s="94" t="s">
        <v>17079</v>
      </c>
      <c r="F8297" s="95" t="s">
        <v>17110</v>
      </c>
      <c r="G8297" s="89" t="s">
        <v>648</v>
      </c>
      <c r="H8297" s="89" t="s">
        <v>34</v>
      </c>
      <c r="I8297" s="96">
        <v>1</v>
      </c>
      <c r="J8297" s="97">
        <v>31536</v>
      </c>
      <c r="K8297" s="98">
        <f>J8297/H8297</f>
        <v>7884</v>
      </c>
      <c r="L8297" s="99">
        <f>$L$8</f>
        <v>1.0815399999999999</v>
      </c>
      <c r="M8297" s="100">
        <f>$M$8</f>
        <v>1.0590999999999999</v>
      </c>
      <c r="N8297" s="101">
        <f>$N$8</f>
        <v>0.97811300000000001</v>
      </c>
      <c r="O8297" s="100">
        <f>$O$8</f>
        <v>1</v>
      </c>
      <c r="P8297" s="98">
        <f>K8297*L8297*M8297*N8297*O8297</f>
        <v>8833.14</v>
      </c>
      <c r="Q8297" s="97">
        <f>H8297*P8297</f>
        <v>35332.559999999998</v>
      </c>
      <c r="R8297" s="97"/>
      <c r="S8297" s="97">
        <f t="shared" si="4319"/>
        <v>35332.559999999998</v>
      </c>
    </row>
    <row r="8298" spans="1:19" x14ac:dyDescent="0.25">
      <c r="A8298" s="82" t="s">
        <v>13471</v>
      </c>
      <c r="B8298" s="104"/>
      <c r="C8298" s="104"/>
      <c r="D8298" s="104"/>
      <c r="E8298" s="86"/>
      <c r="F8298" s="86" t="s">
        <v>17122</v>
      </c>
      <c r="G8298" s="82"/>
      <c r="H8298" s="82"/>
      <c r="I8298" s="87"/>
      <c r="J8298" s="88">
        <f>SUM(J8299:J8306)</f>
        <v>2341070</v>
      </c>
      <c r="K8298" s="98"/>
      <c r="L8298" s="99"/>
      <c r="M8298" s="100"/>
      <c r="N8298" s="101"/>
      <c r="O8298" s="100"/>
      <c r="P8298" s="98"/>
      <c r="Q8298" s="88">
        <f>SUM(Q8299:Q8306)</f>
        <v>2622907.5499999998</v>
      </c>
      <c r="R8298" s="88">
        <f t="shared" ref="R8298:S8298" si="4320">SUM(R8299:R8306)</f>
        <v>0</v>
      </c>
      <c r="S8298" s="88">
        <f t="shared" si="4320"/>
        <v>2622907.5499999998</v>
      </c>
    </row>
    <row r="8299" spans="1:19" ht="22.5" customHeight="1" x14ac:dyDescent="0.25">
      <c r="A8299" s="89" t="s">
        <v>17123</v>
      </c>
      <c r="B8299" s="89" t="s">
        <v>17038</v>
      </c>
      <c r="C8299" s="89" t="s">
        <v>17300</v>
      </c>
      <c r="D8299" s="89" t="s">
        <v>136</v>
      </c>
      <c r="E8299" s="94" t="s">
        <v>17048</v>
      </c>
      <c r="F8299" s="95" t="s">
        <v>17124</v>
      </c>
      <c r="G8299" s="89" t="s">
        <v>17050</v>
      </c>
      <c r="H8299" s="89" t="s">
        <v>30</v>
      </c>
      <c r="I8299" s="96">
        <v>1</v>
      </c>
      <c r="J8299" s="97">
        <v>391610</v>
      </c>
      <c r="K8299" s="98">
        <f t="shared" ref="K8299:K8306" si="4321">J8299/H8299</f>
        <v>130536.67</v>
      </c>
      <c r="L8299" s="99">
        <f t="shared" ref="L8299:L8306" si="4322">$L$8</f>
        <v>1.0815399999999999</v>
      </c>
      <c r="M8299" s="100">
        <f t="shared" ref="M8299:M8306" si="4323">$M$8</f>
        <v>1.0590999999999999</v>
      </c>
      <c r="N8299" s="101">
        <f t="shared" ref="N8299:N8306" si="4324">$N$8</f>
        <v>0.97811300000000001</v>
      </c>
      <c r="O8299" s="100">
        <f t="shared" ref="O8299:O8306" si="4325">$O$8</f>
        <v>1</v>
      </c>
      <c r="P8299" s="98">
        <f t="shared" ref="P8299:P8306" si="4326">K8299*L8299*M8299*N8299*O8299</f>
        <v>146251.76</v>
      </c>
      <c r="Q8299" s="97">
        <f t="shared" ref="Q8299:Q8306" si="4327">H8299*P8299</f>
        <v>438755.28</v>
      </c>
      <c r="R8299" s="97"/>
      <c r="S8299" s="97">
        <f t="shared" ref="S8299:S8306" si="4328">Q8299</f>
        <v>438755.28</v>
      </c>
    </row>
    <row r="8300" spans="1:19" ht="33.75" customHeight="1" x14ac:dyDescent="0.25">
      <c r="A8300" s="89" t="s">
        <v>17125</v>
      </c>
      <c r="B8300" s="89" t="s">
        <v>17038</v>
      </c>
      <c r="C8300" s="89" t="s">
        <v>17300</v>
      </c>
      <c r="D8300" s="89" t="s">
        <v>141</v>
      </c>
      <c r="E8300" s="94" t="s">
        <v>17048</v>
      </c>
      <c r="F8300" s="95" t="s">
        <v>17126</v>
      </c>
      <c r="G8300" s="89" t="s">
        <v>17050</v>
      </c>
      <c r="H8300" s="89" t="s">
        <v>40</v>
      </c>
      <c r="I8300" s="96">
        <v>1</v>
      </c>
      <c r="J8300" s="97">
        <v>652682</v>
      </c>
      <c r="K8300" s="98">
        <f t="shared" si="4321"/>
        <v>130536.4</v>
      </c>
      <c r="L8300" s="99">
        <f t="shared" si="4322"/>
        <v>1.0815399999999999</v>
      </c>
      <c r="M8300" s="100">
        <f t="shared" si="4323"/>
        <v>1.0590999999999999</v>
      </c>
      <c r="N8300" s="101">
        <f t="shared" si="4324"/>
        <v>0.97811300000000001</v>
      </c>
      <c r="O8300" s="100">
        <f t="shared" si="4325"/>
        <v>1</v>
      </c>
      <c r="P8300" s="98">
        <f t="shared" si="4326"/>
        <v>146251.46</v>
      </c>
      <c r="Q8300" s="97">
        <f t="shared" si="4327"/>
        <v>731257.3</v>
      </c>
      <c r="R8300" s="97"/>
      <c r="S8300" s="97">
        <f t="shared" si="4328"/>
        <v>731257.3</v>
      </c>
    </row>
    <row r="8301" spans="1:19" ht="33.75" customHeight="1" x14ac:dyDescent="0.25">
      <c r="A8301" s="89" t="s">
        <v>17127</v>
      </c>
      <c r="B8301" s="89" t="s">
        <v>17038</v>
      </c>
      <c r="C8301" s="89" t="s">
        <v>17300</v>
      </c>
      <c r="D8301" s="89" t="s">
        <v>144</v>
      </c>
      <c r="E8301" s="94" t="s">
        <v>17116</v>
      </c>
      <c r="F8301" s="95" t="s">
        <v>17128</v>
      </c>
      <c r="G8301" s="89" t="s">
        <v>17050</v>
      </c>
      <c r="H8301" s="89" t="s">
        <v>40</v>
      </c>
      <c r="I8301" s="96">
        <v>1</v>
      </c>
      <c r="J8301" s="97">
        <v>33934</v>
      </c>
      <c r="K8301" s="98">
        <f t="shared" si="4321"/>
        <v>6786.8</v>
      </c>
      <c r="L8301" s="99">
        <f t="shared" si="4322"/>
        <v>1.0815399999999999</v>
      </c>
      <c r="M8301" s="100">
        <f t="shared" si="4323"/>
        <v>1.0590999999999999</v>
      </c>
      <c r="N8301" s="101">
        <f t="shared" si="4324"/>
        <v>0.97811300000000001</v>
      </c>
      <c r="O8301" s="100">
        <f t="shared" si="4325"/>
        <v>1</v>
      </c>
      <c r="P8301" s="98">
        <f t="shared" si="4326"/>
        <v>7603.85</v>
      </c>
      <c r="Q8301" s="97">
        <f t="shared" si="4327"/>
        <v>38019.25</v>
      </c>
      <c r="R8301" s="97"/>
      <c r="S8301" s="97">
        <f t="shared" si="4328"/>
        <v>38019.25</v>
      </c>
    </row>
    <row r="8302" spans="1:19" ht="22.5" customHeight="1" x14ac:dyDescent="0.25">
      <c r="A8302" s="89" t="s">
        <v>17129</v>
      </c>
      <c r="B8302" s="89" t="s">
        <v>17038</v>
      </c>
      <c r="C8302" s="89" t="s">
        <v>17300</v>
      </c>
      <c r="D8302" s="89" t="s">
        <v>146</v>
      </c>
      <c r="E8302" s="94" t="s">
        <v>17055</v>
      </c>
      <c r="F8302" s="95" t="s">
        <v>17130</v>
      </c>
      <c r="G8302" s="89" t="s">
        <v>652</v>
      </c>
      <c r="H8302" s="89" t="s">
        <v>12</v>
      </c>
      <c r="I8302" s="96">
        <v>1</v>
      </c>
      <c r="J8302" s="97">
        <v>422081</v>
      </c>
      <c r="K8302" s="98">
        <f t="shared" si="4321"/>
        <v>422081</v>
      </c>
      <c r="L8302" s="99">
        <f t="shared" si="4322"/>
        <v>1.0815399999999999</v>
      </c>
      <c r="M8302" s="100">
        <f t="shared" si="4323"/>
        <v>1.0590999999999999</v>
      </c>
      <c r="N8302" s="101">
        <f t="shared" si="4324"/>
        <v>0.97811300000000001</v>
      </c>
      <c r="O8302" s="100">
        <f t="shared" si="4325"/>
        <v>1</v>
      </c>
      <c r="P8302" s="98">
        <f t="shared" si="4326"/>
        <v>472894.64</v>
      </c>
      <c r="Q8302" s="97">
        <f t="shared" si="4327"/>
        <v>472894.64</v>
      </c>
      <c r="R8302" s="97"/>
      <c r="S8302" s="97">
        <f t="shared" si="4328"/>
        <v>472894.64</v>
      </c>
    </row>
    <row r="8303" spans="1:19" ht="22.5" customHeight="1" x14ac:dyDescent="0.25">
      <c r="A8303" s="89" t="s">
        <v>17131</v>
      </c>
      <c r="B8303" s="89" t="s">
        <v>17038</v>
      </c>
      <c r="C8303" s="89" t="s">
        <v>17300</v>
      </c>
      <c r="D8303" s="89" t="s">
        <v>151</v>
      </c>
      <c r="E8303" s="94" t="s">
        <v>17132</v>
      </c>
      <c r="F8303" s="95" t="s">
        <v>17133</v>
      </c>
      <c r="G8303" s="89" t="s">
        <v>17050</v>
      </c>
      <c r="H8303" s="89" t="s">
        <v>12</v>
      </c>
      <c r="I8303" s="96">
        <v>1</v>
      </c>
      <c r="J8303" s="97">
        <v>397981</v>
      </c>
      <c r="K8303" s="98">
        <f t="shared" si="4321"/>
        <v>397981</v>
      </c>
      <c r="L8303" s="99">
        <f t="shared" si="4322"/>
        <v>1.0815399999999999</v>
      </c>
      <c r="M8303" s="100">
        <f t="shared" si="4323"/>
        <v>1.0590999999999999</v>
      </c>
      <c r="N8303" s="101">
        <f t="shared" si="4324"/>
        <v>0.97811300000000001</v>
      </c>
      <c r="O8303" s="100">
        <f t="shared" si="4325"/>
        <v>1</v>
      </c>
      <c r="P8303" s="98">
        <f t="shared" si="4326"/>
        <v>445893.28</v>
      </c>
      <c r="Q8303" s="97">
        <f t="shared" si="4327"/>
        <v>445893.28</v>
      </c>
      <c r="R8303" s="97"/>
      <c r="S8303" s="97">
        <f t="shared" si="4328"/>
        <v>445893.28</v>
      </c>
    </row>
    <row r="8304" spans="1:19" ht="33.75" customHeight="1" x14ac:dyDescent="0.25">
      <c r="A8304" s="89" t="s">
        <v>17134</v>
      </c>
      <c r="B8304" s="89" t="s">
        <v>17038</v>
      </c>
      <c r="C8304" s="89" t="s">
        <v>17300</v>
      </c>
      <c r="D8304" s="89" t="s">
        <v>154</v>
      </c>
      <c r="E8304" s="94" t="s">
        <v>17055</v>
      </c>
      <c r="F8304" s="95" t="s">
        <v>17135</v>
      </c>
      <c r="G8304" s="89" t="s">
        <v>652</v>
      </c>
      <c r="H8304" s="89" t="s">
        <v>12</v>
      </c>
      <c r="I8304" s="96">
        <v>1</v>
      </c>
      <c r="J8304" s="97">
        <v>422081</v>
      </c>
      <c r="K8304" s="98">
        <f t="shared" si="4321"/>
        <v>422081</v>
      </c>
      <c r="L8304" s="99">
        <f t="shared" si="4322"/>
        <v>1.0815399999999999</v>
      </c>
      <c r="M8304" s="100">
        <f t="shared" si="4323"/>
        <v>1.0590999999999999</v>
      </c>
      <c r="N8304" s="101">
        <f t="shared" si="4324"/>
        <v>0.97811300000000001</v>
      </c>
      <c r="O8304" s="100">
        <f t="shared" si="4325"/>
        <v>1</v>
      </c>
      <c r="P8304" s="98">
        <f t="shared" si="4326"/>
        <v>472894.64</v>
      </c>
      <c r="Q8304" s="97">
        <f t="shared" si="4327"/>
        <v>472894.64</v>
      </c>
      <c r="R8304" s="97"/>
      <c r="S8304" s="97">
        <f t="shared" si="4328"/>
        <v>472894.64</v>
      </c>
    </row>
    <row r="8305" spans="1:19" ht="45" customHeight="1" x14ac:dyDescent="0.25">
      <c r="A8305" s="89" t="s">
        <v>17136</v>
      </c>
      <c r="B8305" s="89" t="s">
        <v>17038</v>
      </c>
      <c r="C8305" s="89" t="s">
        <v>17300</v>
      </c>
      <c r="D8305" s="89" t="s">
        <v>156</v>
      </c>
      <c r="E8305" s="94" t="s">
        <v>17079</v>
      </c>
      <c r="F8305" s="95" t="s">
        <v>17137</v>
      </c>
      <c r="G8305" s="89" t="s">
        <v>648</v>
      </c>
      <c r="H8305" s="89" t="s">
        <v>12</v>
      </c>
      <c r="I8305" s="96">
        <v>1</v>
      </c>
      <c r="J8305" s="97">
        <v>7883</v>
      </c>
      <c r="K8305" s="98">
        <f t="shared" si="4321"/>
        <v>7883</v>
      </c>
      <c r="L8305" s="99">
        <f t="shared" si="4322"/>
        <v>1.0815399999999999</v>
      </c>
      <c r="M8305" s="100">
        <f t="shared" si="4323"/>
        <v>1.0590999999999999</v>
      </c>
      <c r="N8305" s="101">
        <f t="shared" si="4324"/>
        <v>0.97811300000000001</v>
      </c>
      <c r="O8305" s="100">
        <f t="shared" si="4325"/>
        <v>1</v>
      </c>
      <c r="P8305" s="98">
        <f t="shared" si="4326"/>
        <v>8832.02</v>
      </c>
      <c r="Q8305" s="97">
        <f t="shared" si="4327"/>
        <v>8832.02</v>
      </c>
      <c r="R8305" s="97"/>
      <c r="S8305" s="97">
        <f t="shared" si="4328"/>
        <v>8832.02</v>
      </c>
    </row>
    <row r="8306" spans="1:19" ht="22.5" customHeight="1" x14ac:dyDescent="0.25">
      <c r="A8306" s="89" t="s">
        <v>17138</v>
      </c>
      <c r="B8306" s="89" t="s">
        <v>17038</v>
      </c>
      <c r="C8306" s="89" t="s">
        <v>17300</v>
      </c>
      <c r="D8306" s="89" t="s">
        <v>157</v>
      </c>
      <c r="E8306" s="94" t="s">
        <v>17039</v>
      </c>
      <c r="F8306" s="95" t="s">
        <v>17139</v>
      </c>
      <c r="G8306" s="89" t="s">
        <v>17041</v>
      </c>
      <c r="H8306" s="89" t="s">
        <v>12</v>
      </c>
      <c r="I8306" s="96">
        <v>1</v>
      </c>
      <c r="J8306" s="97">
        <v>12818</v>
      </c>
      <c r="K8306" s="98">
        <f t="shared" si="4321"/>
        <v>12818</v>
      </c>
      <c r="L8306" s="99">
        <f t="shared" si="4322"/>
        <v>1.0815399999999999</v>
      </c>
      <c r="M8306" s="100">
        <f t="shared" si="4323"/>
        <v>1.0590999999999999</v>
      </c>
      <c r="N8306" s="101">
        <f t="shared" si="4324"/>
        <v>0.97811300000000001</v>
      </c>
      <c r="O8306" s="100">
        <f t="shared" si="4325"/>
        <v>1</v>
      </c>
      <c r="P8306" s="98">
        <f t="shared" si="4326"/>
        <v>14361.14</v>
      </c>
      <c r="Q8306" s="97">
        <f t="shared" si="4327"/>
        <v>14361.14</v>
      </c>
      <c r="R8306" s="97"/>
      <c r="S8306" s="97">
        <f t="shared" si="4328"/>
        <v>14361.14</v>
      </c>
    </row>
    <row r="8307" spans="1:19" x14ac:dyDescent="0.25">
      <c r="A8307" s="82" t="s">
        <v>13474</v>
      </c>
      <c r="B8307" s="104"/>
      <c r="C8307" s="104"/>
      <c r="D8307" s="104"/>
      <c r="E8307" s="86"/>
      <c r="F8307" s="86" t="s">
        <v>17141</v>
      </c>
      <c r="G8307" s="82"/>
      <c r="H8307" s="82"/>
      <c r="I8307" s="87"/>
      <c r="J8307" s="88">
        <f>SUM(J8308:J8311)</f>
        <v>167997</v>
      </c>
      <c r="K8307" s="98"/>
      <c r="L8307" s="99"/>
      <c r="M8307" s="100"/>
      <c r="N8307" s="101"/>
      <c r="O8307" s="100"/>
      <c r="P8307" s="98"/>
      <c r="Q8307" s="88">
        <f>SUM(Q8308:Q8311)</f>
        <v>188221.9</v>
      </c>
      <c r="R8307" s="88">
        <f t="shared" ref="R8307:S8307" si="4329">SUM(R8308:R8311)</f>
        <v>0</v>
      </c>
      <c r="S8307" s="88">
        <f t="shared" si="4329"/>
        <v>188221.9</v>
      </c>
    </row>
    <row r="8308" spans="1:19" ht="33.75" customHeight="1" x14ac:dyDescent="0.25">
      <c r="A8308" s="89" t="s">
        <v>17142</v>
      </c>
      <c r="B8308" s="89" t="s">
        <v>17038</v>
      </c>
      <c r="C8308" s="89" t="s">
        <v>17300</v>
      </c>
      <c r="D8308" s="89" t="s">
        <v>158</v>
      </c>
      <c r="E8308" s="94" t="s">
        <v>17116</v>
      </c>
      <c r="F8308" s="95" t="s">
        <v>17143</v>
      </c>
      <c r="G8308" s="89" t="s">
        <v>17050</v>
      </c>
      <c r="H8308" s="89" t="s">
        <v>24</v>
      </c>
      <c r="I8308" s="96">
        <v>1</v>
      </c>
      <c r="J8308" s="97">
        <v>13573</v>
      </c>
      <c r="K8308" s="98">
        <f>J8308/H8308</f>
        <v>6786.5</v>
      </c>
      <c r="L8308" s="99">
        <f>$L$8</f>
        <v>1.0815399999999999</v>
      </c>
      <c r="M8308" s="100">
        <f>$M$8</f>
        <v>1.0590999999999999</v>
      </c>
      <c r="N8308" s="101">
        <f>$N$8</f>
        <v>0.97811300000000001</v>
      </c>
      <c r="O8308" s="100">
        <f>$O$8</f>
        <v>1</v>
      </c>
      <c r="P8308" s="98">
        <f>K8308*L8308*M8308*N8308*O8308</f>
        <v>7603.52</v>
      </c>
      <c r="Q8308" s="97">
        <f>H8308*P8308</f>
        <v>15207.04</v>
      </c>
      <c r="R8308" s="97"/>
      <c r="S8308" s="97">
        <f t="shared" ref="S8308:S8311" si="4330">Q8308</f>
        <v>15207.04</v>
      </c>
    </row>
    <row r="8309" spans="1:19" ht="45" customHeight="1" x14ac:dyDescent="0.25">
      <c r="A8309" s="89" t="s">
        <v>17144</v>
      </c>
      <c r="B8309" s="89" t="s">
        <v>17038</v>
      </c>
      <c r="C8309" s="89" t="s">
        <v>17300</v>
      </c>
      <c r="D8309" s="89" t="s">
        <v>165</v>
      </c>
      <c r="E8309" s="94" t="s">
        <v>17058</v>
      </c>
      <c r="F8309" s="95" t="s">
        <v>17145</v>
      </c>
      <c r="G8309" s="89" t="s">
        <v>17041</v>
      </c>
      <c r="H8309" s="89" t="s">
        <v>30</v>
      </c>
      <c r="I8309" s="96">
        <v>1</v>
      </c>
      <c r="J8309" s="97">
        <v>101172</v>
      </c>
      <c r="K8309" s="98">
        <f>J8309/H8309</f>
        <v>33724</v>
      </c>
      <c r="L8309" s="99">
        <f>$L$8</f>
        <v>1.0815399999999999</v>
      </c>
      <c r="M8309" s="100">
        <f>$M$8</f>
        <v>1.0590999999999999</v>
      </c>
      <c r="N8309" s="101">
        <f>$N$8</f>
        <v>0.97811300000000001</v>
      </c>
      <c r="O8309" s="100">
        <f>$O$8</f>
        <v>1</v>
      </c>
      <c r="P8309" s="98">
        <f>K8309*L8309*M8309*N8309*O8309</f>
        <v>37783.980000000003</v>
      </c>
      <c r="Q8309" s="97">
        <f>H8309*P8309</f>
        <v>113351.94</v>
      </c>
      <c r="R8309" s="97"/>
      <c r="S8309" s="97">
        <f t="shared" si="4330"/>
        <v>113351.94</v>
      </c>
    </row>
    <row r="8310" spans="1:19" ht="33.75" customHeight="1" x14ac:dyDescent="0.25">
      <c r="A8310" s="89" t="s">
        <v>17146</v>
      </c>
      <c r="B8310" s="89" t="s">
        <v>17038</v>
      </c>
      <c r="C8310" s="89" t="s">
        <v>17300</v>
      </c>
      <c r="D8310" s="89" t="s">
        <v>168</v>
      </c>
      <c r="E8310" s="94" t="s">
        <v>17147</v>
      </c>
      <c r="F8310" s="95" t="s">
        <v>17148</v>
      </c>
      <c r="G8310" s="89" t="s">
        <v>648</v>
      </c>
      <c r="H8310" s="89" t="s">
        <v>12</v>
      </c>
      <c r="I8310" s="96">
        <v>1</v>
      </c>
      <c r="J8310" s="97">
        <v>35902</v>
      </c>
      <c r="K8310" s="98">
        <f>J8310/H8310</f>
        <v>35902</v>
      </c>
      <c r="L8310" s="99">
        <f>$L$8</f>
        <v>1.0815399999999999</v>
      </c>
      <c r="M8310" s="100">
        <f>$M$8</f>
        <v>1.0590999999999999</v>
      </c>
      <c r="N8310" s="101">
        <f>$N$8</f>
        <v>0.97811300000000001</v>
      </c>
      <c r="O8310" s="100">
        <f>$O$8</f>
        <v>1</v>
      </c>
      <c r="P8310" s="98">
        <f>K8310*L8310*M8310*N8310*O8310</f>
        <v>40224.18</v>
      </c>
      <c r="Q8310" s="97">
        <f>H8310*P8310</f>
        <v>40224.18</v>
      </c>
      <c r="R8310" s="97"/>
      <c r="S8310" s="97">
        <f t="shared" si="4330"/>
        <v>40224.18</v>
      </c>
    </row>
    <row r="8311" spans="1:19" ht="22.5" customHeight="1" x14ac:dyDescent="0.25">
      <c r="A8311" s="89" t="s">
        <v>17149</v>
      </c>
      <c r="B8311" s="89" t="s">
        <v>17038</v>
      </c>
      <c r="C8311" s="89" t="s">
        <v>17300</v>
      </c>
      <c r="D8311" s="89" t="s">
        <v>170</v>
      </c>
      <c r="E8311" s="94" t="s">
        <v>17067</v>
      </c>
      <c r="F8311" s="95" t="s">
        <v>17068</v>
      </c>
      <c r="G8311" s="89" t="s">
        <v>648</v>
      </c>
      <c r="H8311" s="89" t="s">
        <v>12</v>
      </c>
      <c r="I8311" s="96">
        <v>1</v>
      </c>
      <c r="J8311" s="97">
        <v>17350</v>
      </c>
      <c r="K8311" s="98">
        <f>J8311/H8311</f>
        <v>17350</v>
      </c>
      <c r="L8311" s="99">
        <f>$L$8</f>
        <v>1.0815399999999999</v>
      </c>
      <c r="M8311" s="100">
        <f>$M$8</f>
        <v>1.0590999999999999</v>
      </c>
      <c r="N8311" s="101">
        <f>$N$8</f>
        <v>0.97811300000000001</v>
      </c>
      <c r="O8311" s="100">
        <f>$O$8</f>
        <v>1</v>
      </c>
      <c r="P8311" s="98">
        <f>K8311*L8311*M8311*N8311*O8311</f>
        <v>19438.740000000002</v>
      </c>
      <c r="Q8311" s="97">
        <f>H8311*P8311</f>
        <v>19438.740000000002</v>
      </c>
      <c r="R8311" s="97"/>
      <c r="S8311" s="97">
        <f t="shared" si="4330"/>
        <v>19438.740000000002</v>
      </c>
    </row>
    <row r="8312" spans="1:19" x14ac:dyDescent="0.25">
      <c r="A8312" s="82" t="s">
        <v>13477</v>
      </c>
      <c r="B8312" s="104"/>
      <c r="C8312" s="104"/>
      <c r="D8312" s="104"/>
      <c r="E8312" s="86"/>
      <c r="F8312" s="86" t="s">
        <v>342</v>
      </c>
      <c r="G8312" s="82"/>
      <c r="H8312" s="82"/>
      <c r="I8312" s="87"/>
      <c r="J8312" s="88">
        <f>SUM(J8313:J8314)</f>
        <v>58498</v>
      </c>
      <c r="K8312" s="98"/>
      <c r="L8312" s="99"/>
      <c r="M8312" s="100"/>
      <c r="N8312" s="101"/>
      <c r="O8312" s="100"/>
      <c r="P8312" s="98"/>
      <c r="Q8312" s="88">
        <f>SUM(Q8313:Q8314)</f>
        <v>65540.479999999996</v>
      </c>
      <c r="R8312" s="88">
        <f t="shared" ref="R8312:S8312" si="4331">SUM(R8313:R8314)</f>
        <v>0</v>
      </c>
      <c r="S8312" s="88">
        <f t="shared" si="4331"/>
        <v>65540.479999999996</v>
      </c>
    </row>
    <row r="8313" spans="1:19" ht="22.5" customHeight="1" x14ac:dyDescent="0.25">
      <c r="A8313" s="89" t="s">
        <v>17151</v>
      </c>
      <c r="B8313" s="89" t="s">
        <v>17038</v>
      </c>
      <c r="C8313" s="89" t="s">
        <v>17300</v>
      </c>
      <c r="D8313" s="89" t="s">
        <v>175</v>
      </c>
      <c r="E8313" s="94" t="s">
        <v>17073</v>
      </c>
      <c r="F8313" s="95" t="s">
        <v>17152</v>
      </c>
      <c r="G8313" s="89" t="s">
        <v>17041</v>
      </c>
      <c r="H8313" s="89" t="s">
        <v>24</v>
      </c>
      <c r="I8313" s="96">
        <v>1</v>
      </c>
      <c r="J8313" s="97">
        <v>42731</v>
      </c>
      <c r="K8313" s="98">
        <f>J8313/H8313</f>
        <v>21365.5</v>
      </c>
      <c r="L8313" s="99">
        <f>$L$8</f>
        <v>1.0815399999999999</v>
      </c>
      <c r="M8313" s="100">
        <f>$M$8</f>
        <v>1.0590999999999999</v>
      </c>
      <c r="N8313" s="101">
        <f>$N$8</f>
        <v>0.97811300000000001</v>
      </c>
      <c r="O8313" s="100">
        <f>$O$8</f>
        <v>1</v>
      </c>
      <c r="P8313" s="98">
        <f>K8313*L8313*M8313*N8313*O8313</f>
        <v>23937.66</v>
      </c>
      <c r="Q8313" s="97">
        <f>H8313*P8313</f>
        <v>47875.32</v>
      </c>
      <c r="R8313" s="97"/>
      <c r="S8313" s="97">
        <f t="shared" ref="S8313:S8314" si="4332">Q8313</f>
        <v>47875.32</v>
      </c>
    </row>
    <row r="8314" spans="1:19" ht="45" customHeight="1" x14ac:dyDescent="0.25">
      <c r="A8314" s="89" t="s">
        <v>17153</v>
      </c>
      <c r="B8314" s="89" t="s">
        <v>17038</v>
      </c>
      <c r="C8314" s="89" t="s">
        <v>17300</v>
      </c>
      <c r="D8314" s="89" t="s">
        <v>178</v>
      </c>
      <c r="E8314" s="94" t="s">
        <v>17079</v>
      </c>
      <c r="F8314" s="95" t="s">
        <v>17080</v>
      </c>
      <c r="G8314" s="89" t="s">
        <v>648</v>
      </c>
      <c r="H8314" s="89" t="s">
        <v>24</v>
      </c>
      <c r="I8314" s="96">
        <v>1</v>
      </c>
      <c r="J8314" s="97">
        <v>15767</v>
      </c>
      <c r="K8314" s="98">
        <f>J8314/H8314</f>
        <v>7883.5</v>
      </c>
      <c r="L8314" s="99">
        <f>$L$8</f>
        <v>1.0815399999999999</v>
      </c>
      <c r="M8314" s="100">
        <f>$M$8</f>
        <v>1.0590999999999999</v>
      </c>
      <c r="N8314" s="101">
        <f>$N$8</f>
        <v>0.97811300000000001</v>
      </c>
      <c r="O8314" s="100">
        <f>$O$8</f>
        <v>1</v>
      </c>
      <c r="P8314" s="98">
        <f>K8314*L8314*M8314*N8314*O8314</f>
        <v>8832.58</v>
      </c>
      <c r="Q8314" s="97">
        <f>H8314*P8314</f>
        <v>17665.16</v>
      </c>
      <c r="R8314" s="97"/>
      <c r="S8314" s="97">
        <f t="shared" si="4332"/>
        <v>17665.16</v>
      </c>
    </row>
    <row r="8315" spans="1:19" x14ac:dyDescent="0.25">
      <c r="A8315" s="82" t="s">
        <v>13479</v>
      </c>
      <c r="B8315" s="104"/>
      <c r="C8315" s="104"/>
      <c r="D8315" s="104"/>
      <c r="E8315" s="86"/>
      <c r="F8315" s="86" t="s">
        <v>17155</v>
      </c>
      <c r="G8315" s="82"/>
      <c r="H8315" s="82"/>
      <c r="I8315" s="87"/>
      <c r="J8315" s="88">
        <f>SUM(J8316:J8323)</f>
        <v>2792858</v>
      </c>
      <c r="K8315" s="98"/>
      <c r="L8315" s="99"/>
      <c r="M8315" s="100"/>
      <c r="N8315" s="101"/>
      <c r="O8315" s="100"/>
      <c r="P8315" s="98"/>
      <c r="Q8315" s="88">
        <f>SUM(Q8316:Q8323)</f>
        <v>3129085.59</v>
      </c>
      <c r="R8315" s="88">
        <f t="shared" ref="R8315:S8315" si="4333">SUM(R8316:R8323)</f>
        <v>0</v>
      </c>
      <c r="S8315" s="88">
        <f t="shared" si="4333"/>
        <v>3129085.59</v>
      </c>
    </row>
    <row r="8316" spans="1:19" ht="22.5" customHeight="1" x14ac:dyDescent="0.25">
      <c r="A8316" s="89" t="s">
        <v>17156</v>
      </c>
      <c r="B8316" s="89" t="s">
        <v>17038</v>
      </c>
      <c r="C8316" s="89" t="s">
        <v>17300</v>
      </c>
      <c r="D8316" s="89" t="s">
        <v>181</v>
      </c>
      <c r="E8316" s="94" t="s">
        <v>17157</v>
      </c>
      <c r="F8316" s="95" t="s">
        <v>17158</v>
      </c>
      <c r="G8316" s="89" t="s">
        <v>17050</v>
      </c>
      <c r="H8316" s="89" t="s">
        <v>24</v>
      </c>
      <c r="I8316" s="96">
        <v>1</v>
      </c>
      <c r="J8316" s="97">
        <v>102596</v>
      </c>
      <c r="K8316" s="98">
        <f t="shared" ref="K8316:K8323" si="4334">J8316/H8316</f>
        <v>51298</v>
      </c>
      <c r="L8316" s="99">
        <f t="shared" ref="L8316:L8323" si="4335">$L$8</f>
        <v>1.0815399999999999</v>
      </c>
      <c r="M8316" s="100">
        <f t="shared" ref="M8316:M8323" si="4336">$M$8</f>
        <v>1.0590999999999999</v>
      </c>
      <c r="N8316" s="101">
        <f t="shared" ref="N8316:N8323" si="4337">$N$8</f>
        <v>0.97811300000000001</v>
      </c>
      <c r="O8316" s="100">
        <f t="shared" ref="O8316:O8323" si="4338">$O$8</f>
        <v>1</v>
      </c>
      <c r="P8316" s="98">
        <f t="shared" ref="P8316:P8323" si="4339">K8316*L8316*M8316*N8316*O8316</f>
        <v>57473.68</v>
      </c>
      <c r="Q8316" s="97">
        <f t="shared" ref="Q8316:Q8323" si="4340">H8316*P8316</f>
        <v>114947.36</v>
      </c>
      <c r="R8316" s="97"/>
      <c r="S8316" s="97">
        <f t="shared" ref="S8316:S8323" si="4341">Q8316</f>
        <v>114947.36</v>
      </c>
    </row>
    <row r="8317" spans="1:19" ht="45" customHeight="1" x14ac:dyDescent="0.25">
      <c r="A8317" s="89" t="s">
        <v>17159</v>
      </c>
      <c r="B8317" s="89" t="s">
        <v>17038</v>
      </c>
      <c r="C8317" s="89" t="s">
        <v>17300</v>
      </c>
      <c r="D8317" s="89" t="s">
        <v>182</v>
      </c>
      <c r="E8317" s="94" t="s">
        <v>17058</v>
      </c>
      <c r="F8317" s="95" t="s">
        <v>17160</v>
      </c>
      <c r="G8317" s="89" t="s">
        <v>17041</v>
      </c>
      <c r="H8317" s="89" t="s">
        <v>24</v>
      </c>
      <c r="I8317" s="96">
        <v>1</v>
      </c>
      <c r="J8317" s="97">
        <v>67447</v>
      </c>
      <c r="K8317" s="98">
        <f t="shared" si="4334"/>
        <v>33723.5</v>
      </c>
      <c r="L8317" s="99">
        <f t="shared" si="4335"/>
        <v>1.0815399999999999</v>
      </c>
      <c r="M8317" s="100">
        <f t="shared" si="4336"/>
        <v>1.0590999999999999</v>
      </c>
      <c r="N8317" s="101">
        <f t="shared" si="4337"/>
        <v>0.97811300000000001</v>
      </c>
      <c r="O8317" s="100">
        <f t="shared" si="4338"/>
        <v>1</v>
      </c>
      <c r="P8317" s="98">
        <f t="shared" si="4339"/>
        <v>37783.42</v>
      </c>
      <c r="Q8317" s="97">
        <f t="shared" si="4340"/>
        <v>75566.84</v>
      </c>
      <c r="R8317" s="97"/>
      <c r="S8317" s="97">
        <f t="shared" si="4341"/>
        <v>75566.84</v>
      </c>
    </row>
    <row r="8318" spans="1:19" ht="33.75" customHeight="1" x14ac:dyDescent="0.25">
      <c r="A8318" s="89" t="s">
        <v>17161</v>
      </c>
      <c r="B8318" s="89" t="s">
        <v>17038</v>
      </c>
      <c r="C8318" s="89" t="s">
        <v>17300</v>
      </c>
      <c r="D8318" s="89" t="s">
        <v>183</v>
      </c>
      <c r="E8318" s="94" t="s">
        <v>17076</v>
      </c>
      <c r="F8318" s="95" t="s">
        <v>17162</v>
      </c>
      <c r="G8318" s="89" t="s">
        <v>17050</v>
      </c>
      <c r="H8318" s="89" t="s">
        <v>24</v>
      </c>
      <c r="I8318" s="96">
        <v>1</v>
      </c>
      <c r="J8318" s="97">
        <v>30163</v>
      </c>
      <c r="K8318" s="98">
        <f t="shared" si="4334"/>
        <v>15081.5</v>
      </c>
      <c r="L8318" s="99">
        <f t="shared" si="4335"/>
        <v>1.0815399999999999</v>
      </c>
      <c r="M8318" s="100">
        <f t="shared" si="4336"/>
        <v>1.0590999999999999</v>
      </c>
      <c r="N8318" s="101">
        <f t="shared" si="4337"/>
        <v>0.97811300000000001</v>
      </c>
      <c r="O8318" s="100">
        <f t="shared" si="4338"/>
        <v>1</v>
      </c>
      <c r="P8318" s="98">
        <f t="shared" si="4339"/>
        <v>16897.14</v>
      </c>
      <c r="Q8318" s="97">
        <f t="shared" si="4340"/>
        <v>33794.28</v>
      </c>
      <c r="R8318" s="97"/>
      <c r="S8318" s="97">
        <f t="shared" si="4341"/>
        <v>33794.28</v>
      </c>
    </row>
    <row r="8319" spans="1:19" ht="33.75" customHeight="1" x14ac:dyDescent="0.25">
      <c r="A8319" s="89" t="s">
        <v>17163</v>
      </c>
      <c r="B8319" s="89" t="s">
        <v>17038</v>
      </c>
      <c r="C8319" s="89" t="s">
        <v>17300</v>
      </c>
      <c r="D8319" s="89" t="s">
        <v>191</v>
      </c>
      <c r="E8319" s="94" t="s">
        <v>17076</v>
      </c>
      <c r="F8319" s="95" t="s">
        <v>17164</v>
      </c>
      <c r="G8319" s="89" t="s">
        <v>17050</v>
      </c>
      <c r="H8319" s="89" t="s">
        <v>24</v>
      </c>
      <c r="I8319" s="96">
        <v>1</v>
      </c>
      <c r="J8319" s="97">
        <v>30163</v>
      </c>
      <c r="K8319" s="98">
        <f t="shared" si="4334"/>
        <v>15081.5</v>
      </c>
      <c r="L8319" s="99">
        <f t="shared" si="4335"/>
        <v>1.0815399999999999</v>
      </c>
      <c r="M8319" s="100">
        <f t="shared" si="4336"/>
        <v>1.0590999999999999</v>
      </c>
      <c r="N8319" s="101">
        <f t="shared" si="4337"/>
        <v>0.97811300000000001</v>
      </c>
      <c r="O8319" s="100">
        <f t="shared" si="4338"/>
        <v>1</v>
      </c>
      <c r="P8319" s="98">
        <f t="shared" si="4339"/>
        <v>16897.14</v>
      </c>
      <c r="Q8319" s="97">
        <f t="shared" si="4340"/>
        <v>33794.28</v>
      </c>
      <c r="R8319" s="97"/>
      <c r="S8319" s="97">
        <f t="shared" si="4341"/>
        <v>33794.28</v>
      </c>
    </row>
    <row r="8320" spans="1:19" ht="22.5" customHeight="1" x14ac:dyDescent="0.25">
      <c r="A8320" s="89" t="s">
        <v>17165</v>
      </c>
      <c r="B8320" s="89" t="s">
        <v>17038</v>
      </c>
      <c r="C8320" s="89" t="s">
        <v>17300</v>
      </c>
      <c r="D8320" s="89" t="s">
        <v>194</v>
      </c>
      <c r="E8320" s="94" t="s">
        <v>17055</v>
      </c>
      <c r="F8320" s="95" t="s">
        <v>17166</v>
      </c>
      <c r="G8320" s="89" t="s">
        <v>652</v>
      </c>
      <c r="H8320" s="89" t="s">
        <v>24</v>
      </c>
      <c r="I8320" s="96">
        <v>1</v>
      </c>
      <c r="J8320" s="97">
        <v>844163</v>
      </c>
      <c r="K8320" s="98">
        <f t="shared" si="4334"/>
        <v>422081.5</v>
      </c>
      <c r="L8320" s="99">
        <f t="shared" si="4335"/>
        <v>1.0815399999999999</v>
      </c>
      <c r="M8320" s="100">
        <f t="shared" si="4336"/>
        <v>1.0590999999999999</v>
      </c>
      <c r="N8320" s="101">
        <f t="shared" si="4337"/>
        <v>0.97811300000000001</v>
      </c>
      <c r="O8320" s="100">
        <f t="shared" si="4338"/>
        <v>1</v>
      </c>
      <c r="P8320" s="98">
        <f t="shared" si="4339"/>
        <v>472895.2</v>
      </c>
      <c r="Q8320" s="97">
        <f t="shared" si="4340"/>
        <v>945790.4</v>
      </c>
      <c r="R8320" s="97"/>
      <c r="S8320" s="97">
        <f t="shared" si="4341"/>
        <v>945790.4</v>
      </c>
    </row>
    <row r="8321" spans="1:19" ht="33.75" customHeight="1" x14ac:dyDescent="0.25">
      <c r="A8321" s="89" t="s">
        <v>17167</v>
      </c>
      <c r="B8321" s="89" t="s">
        <v>17038</v>
      </c>
      <c r="C8321" s="89" t="s">
        <v>17300</v>
      </c>
      <c r="D8321" s="89" t="s">
        <v>196</v>
      </c>
      <c r="E8321" s="94" t="s">
        <v>17052</v>
      </c>
      <c r="F8321" s="95" t="s">
        <v>17168</v>
      </c>
      <c r="G8321" s="89" t="s">
        <v>648</v>
      </c>
      <c r="H8321" s="89" t="s">
        <v>12</v>
      </c>
      <c r="I8321" s="96">
        <v>1</v>
      </c>
      <c r="J8321" s="97">
        <v>4206</v>
      </c>
      <c r="K8321" s="98">
        <f t="shared" si="4334"/>
        <v>4206</v>
      </c>
      <c r="L8321" s="99">
        <f t="shared" si="4335"/>
        <v>1.0815399999999999</v>
      </c>
      <c r="M8321" s="100">
        <f t="shared" si="4336"/>
        <v>1.0590999999999999</v>
      </c>
      <c r="N8321" s="101">
        <f t="shared" si="4337"/>
        <v>0.97811300000000001</v>
      </c>
      <c r="O8321" s="100">
        <f t="shared" si="4338"/>
        <v>1</v>
      </c>
      <c r="P8321" s="98">
        <f t="shared" si="4339"/>
        <v>4712.3500000000004</v>
      </c>
      <c r="Q8321" s="97">
        <f t="shared" si="4340"/>
        <v>4712.3500000000004</v>
      </c>
      <c r="R8321" s="97"/>
      <c r="S8321" s="97">
        <f t="shared" si="4341"/>
        <v>4712.3500000000004</v>
      </c>
    </row>
    <row r="8322" spans="1:19" ht="22.5" customHeight="1" x14ac:dyDescent="0.25">
      <c r="A8322" s="89" t="s">
        <v>17169</v>
      </c>
      <c r="B8322" s="89" t="s">
        <v>17038</v>
      </c>
      <c r="C8322" s="89" t="s">
        <v>17300</v>
      </c>
      <c r="D8322" s="89" t="s">
        <v>201</v>
      </c>
      <c r="E8322" s="94" t="s">
        <v>17055</v>
      </c>
      <c r="F8322" s="95" t="s">
        <v>17170</v>
      </c>
      <c r="G8322" s="89" t="s">
        <v>652</v>
      </c>
      <c r="H8322" s="89" t="s">
        <v>34</v>
      </c>
      <c r="I8322" s="96">
        <v>1</v>
      </c>
      <c r="J8322" s="97">
        <v>1688324</v>
      </c>
      <c r="K8322" s="98">
        <f t="shared" si="4334"/>
        <v>422081</v>
      </c>
      <c r="L8322" s="99">
        <f t="shared" si="4335"/>
        <v>1.0815399999999999</v>
      </c>
      <c r="M8322" s="100">
        <f t="shared" si="4336"/>
        <v>1.0590999999999999</v>
      </c>
      <c r="N8322" s="101">
        <f t="shared" si="4337"/>
        <v>0.97811300000000001</v>
      </c>
      <c r="O8322" s="100">
        <f t="shared" si="4338"/>
        <v>1</v>
      </c>
      <c r="P8322" s="98">
        <f t="shared" si="4339"/>
        <v>472894.64</v>
      </c>
      <c r="Q8322" s="97">
        <f t="shared" si="4340"/>
        <v>1891578.56</v>
      </c>
      <c r="R8322" s="97"/>
      <c r="S8322" s="97">
        <f t="shared" si="4341"/>
        <v>1891578.56</v>
      </c>
    </row>
    <row r="8323" spans="1:19" ht="33.75" customHeight="1" x14ac:dyDescent="0.25">
      <c r="A8323" s="89" t="s">
        <v>17171</v>
      </c>
      <c r="B8323" s="89" t="s">
        <v>17038</v>
      </c>
      <c r="C8323" s="89" t="s">
        <v>17300</v>
      </c>
      <c r="D8323" s="89" t="s">
        <v>204</v>
      </c>
      <c r="E8323" s="94" t="s">
        <v>17172</v>
      </c>
      <c r="F8323" s="95" t="s">
        <v>17173</v>
      </c>
      <c r="G8323" s="89" t="s">
        <v>17174</v>
      </c>
      <c r="H8323" s="89" t="s">
        <v>34</v>
      </c>
      <c r="I8323" s="96">
        <v>1</v>
      </c>
      <c r="J8323" s="97">
        <v>25796</v>
      </c>
      <c r="K8323" s="98">
        <f t="shared" si="4334"/>
        <v>6449</v>
      </c>
      <c r="L8323" s="99">
        <f t="shared" si="4335"/>
        <v>1.0815399999999999</v>
      </c>
      <c r="M8323" s="100">
        <f t="shared" si="4336"/>
        <v>1.0590999999999999</v>
      </c>
      <c r="N8323" s="101">
        <f t="shared" si="4337"/>
        <v>0.97811300000000001</v>
      </c>
      <c r="O8323" s="100">
        <f t="shared" si="4338"/>
        <v>1</v>
      </c>
      <c r="P8323" s="98">
        <f t="shared" si="4339"/>
        <v>7225.38</v>
      </c>
      <c r="Q8323" s="97">
        <f t="shared" si="4340"/>
        <v>28901.52</v>
      </c>
      <c r="R8323" s="97"/>
      <c r="S8323" s="97">
        <f t="shared" si="4341"/>
        <v>28901.52</v>
      </c>
    </row>
    <row r="8324" spans="1:19" x14ac:dyDescent="0.25">
      <c r="A8324" s="82" t="s">
        <v>13483</v>
      </c>
      <c r="B8324" s="104"/>
      <c r="C8324" s="104"/>
      <c r="D8324" s="104"/>
      <c r="E8324" s="86"/>
      <c r="F8324" s="86" t="s">
        <v>17176</v>
      </c>
      <c r="G8324" s="82"/>
      <c r="H8324" s="82"/>
      <c r="I8324" s="87"/>
      <c r="J8324" s="88">
        <f>SUM(J8325:J8326)</f>
        <v>51462</v>
      </c>
      <c r="K8324" s="98"/>
      <c r="L8324" s="99"/>
      <c r="M8324" s="100"/>
      <c r="N8324" s="101"/>
      <c r="O8324" s="100"/>
      <c r="P8324" s="98"/>
      <c r="Q8324" s="88">
        <f>SUM(Q8325:Q8326)</f>
        <v>57657.42</v>
      </c>
      <c r="R8324" s="88">
        <f t="shared" ref="R8324:S8324" si="4342">SUM(R8325:R8326)</f>
        <v>0</v>
      </c>
      <c r="S8324" s="88">
        <f t="shared" si="4342"/>
        <v>57657.42</v>
      </c>
    </row>
    <row r="8325" spans="1:19" ht="22.5" customHeight="1" x14ac:dyDescent="0.25">
      <c r="A8325" s="89" t="s">
        <v>17177</v>
      </c>
      <c r="B8325" s="89" t="s">
        <v>17038</v>
      </c>
      <c r="C8325" s="89" t="s">
        <v>17300</v>
      </c>
      <c r="D8325" s="89" t="s">
        <v>206</v>
      </c>
      <c r="E8325" s="94" t="s">
        <v>17178</v>
      </c>
      <c r="F8325" s="95" t="s">
        <v>17179</v>
      </c>
      <c r="G8325" s="89" t="s">
        <v>17041</v>
      </c>
      <c r="H8325" s="89" t="s">
        <v>12</v>
      </c>
      <c r="I8325" s="96">
        <v>1</v>
      </c>
      <c r="J8325" s="97">
        <v>47256</v>
      </c>
      <c r="K8325" s="98">
        <f>J8325/H8325</f>
        <v>47256</v>
      </c>
      <c r="L8325" s="99">
        <f>$L$8</f>
        <v>1.0815399999999999</v>
      </c>
      <c r="M8325" s="100">
        <f>$M$8</f>
        <v>1.0590999999999999</v>
      </c>
      <c r="N8325" s="101">
        <f>$N$8</f>
        <v>0.97811300000000001</v>
      </c>
      <c r="O8325" s="100">
        <f>$O$8</f>
        <v>1</v>
      </c>
      <c r="P8325" s="98">
        <f>K8325*L8325*M8325*N8325*O8325</f>
        <v>52945.07</v>
      </c>
      <c r="Q8325" s="97">
        <f>H8325*P8325</f>
        <v>52945.07</v>
      </c>
      <c r="R8325" s="97"/>
      <c r="S8325" s="97">
        <f t="shared" ref="S8325:S8326" si="4343">Q8325</f>
        <v>52945.07</v>
      </c>
    </row>
    <row r="8326" spans="1:19" ht="22.5" x14ac:dyDescent="0.25">
      <c r="A8326" s="89" t="s">
        <v>17180</v>
      </c>
      <c r="B8326" s="89" t="s">
        <v>17038</v>
      </c>
      <c r="C8326" s="89" t="s">
        <v>17300</v>
      </c>
      <c r="D8326" s="89" t="s">
        <v>207</v>
      </c>
      <c r="E8326" s="94" t="s">
        <v>17052</v>
      </c>
      <c r="F8326" s="95" t="s">
        <v>17181</v>
      </c>
      <c r="G8326" s="89" t="s">
        <v>648</v>
      </c>
      <c r="H8326" s="89" t="s">
        <v>12</v>
      </c>
      <c r="I8326" s="96">
        <v>1</v>
      </c>
      <c r="J8326" s="97">
        <v>4206</v>
      </c>
      <c r="K8326" s="98">
        <f>J8326/H8326</f>
        <v>4206</v>
      </c>
      <c r="L8326" s="99">
        <f>$L$8</f>
        <v>1.0815399999999999</v>
      </c>
      <c r="M8326" s="100">
        <f>$M$8</f>
        <v>1.0590999999999999</v>
      </c>
      <c r="N8326" s="101">
        <f>$N$8</f>
        <v>0.97811300000000001</v>
      </c>
      <c r="O8326" s="100">
        <f>$O$8</f>
        <v>1</v>
      </c>
      <c r="P8326" s="98">
        <f>K8326*L8326*M8326*N8326*O8326</f>
        <v>4712.3500000000004</v>
      </c>
      <c r="Q8326" s="97">
        <f>H8326*P8326</f>
        <v>4712.3500000000004</v>
      </c>
      <c r="R8326" s="97"/>
      <c r="S8326" s="97">
        <f t="shared" si="4343"/>
        <v>4712.3500000000004</v>
      </c>
    </row>
    <row r="8327" spans="1:19" x14ac:dyDescent="0.25">
      <c r="A8327" s="82" t="s">
        <v>13488</v>
      </c>
      <c r="B8327" s="104"/>
      <c r="C8327" s="104"/>
      <c r="D8327" s="104"/>
      <c r="E8327" s="86"/>
      <c r="F8327" s="86" t="s">
        <v>354</v>
      </c>
      <c r="G8327" s="82"/>
      <c r="H8327" s="82"/>
      <c r="I8327" s="87"/>
      <c r="J8327" s="88">
        <f>SUM(J8328:J8329)</f>
        <v>45930</v>
      </c>
      <c r="K8327" s="98"/>
      <c r="L8327" s="99"/>
      <c r="M8327" s="100"/>
      <c r="N8327" s="101"/>
      <c r="O8327" s="100"/>
      <c r="P8327" s="98"/>
      <c r="Q8327" s="88">
        <f>SUM(Q8328:Q8329)</f>
        <v>51459.44</v>
      </c>
      <c r="R8327" s="88">
        <f t="shared" ref="R8327:S8327" si="4344">SUM(R8328:R8329)</f>
        <v>0</v>
      </c>
      <c r="S8327" s="88">
        <f t="shared" si="4344"/>
        <v>51459.44</v>
      </c>
    </row>
    <row r="8328" spans="1:19" ht="33.75" customHeight="1" x14ac:dyDescent="0.25">
      <c r="A8328" s="89" t="s">
        <v>17183</v>
      </c>
      <c r="B8328" s="89" t="s">
        <v>17038</v>
      </c>
      <c r="C8328" s="89" t="s">
        <v>17300</v>
      </c>
      <c r="D8328" s="89" t="s">
        <v>208</v>
      </c>
      <c r="E8328" s="94" t="s">
        <v>17076</v>
      </c>
      <c r="F8328" s="95" t="s">
        <v>17184</v>
      </c>
      <c r="G8328" s="89" t="s">
        <v>17050</v>
      </c>
      <c r="H8328" s="89" t="s">
        <v>24</v>
      </c>
      <c r="I8328" s="96">
        <v>1</v>
      </c>
      <c r="J8328" s="97">
        <v>30163</v>
      </c>
      <c r="K8328" s="98">
        <f>J8328/H8328</f>
        <v>15081.5</v>
      </c>
      <c r="L8328" s="99">
        <f>$L$8</f>
        <v>1.0815399999999999</v>
      </c>
      <c r="M8328" s="100">
        <f>$M$8</f>
        <v>1.0590999999999999</v>
      </c>
      <c r="N8328" s="101">
        <f>$N$8</f>
        <v>0.97811300000000001</v>
      </c>
      <c r="O8328" s="100">
        <f>$O$8</f>
        <v>1</v>
      </c>
      <c r="P8328" s="98">
        <f>K8328*L8328*M8328*N8328*O8328</f>
        <v>16897.14</v>
      </c>
      <c r="Q8328" s="97">
        <f>H8328*P8328</f>
        <v>33794.28</v>
      </c>
      <c r="R8328" s="97"/>
      <c r="S8328" s="97">
        <f t="shared" ref="S8328:S8329" si="4345">Q8328</f>
        <v>33794.28</v>
      </c>
    </row>
    <row r="8329" spans="1:19" ht="45" customHeight="1" x14ac:dyDescent="0.25">
      <c r="A8329" s="89" t="s">
        <v>17185</v>
      </c>
      <c r="B8329" s="89" t="s">
        <v>17038</v>
      </c>
      <c r="C8329" s="89" t="s">
        <v>17300</v>
      </c>
      <c r="D8329" s="89" t="s">
        <v>220</v>
      </c>
      <c r="E8329" s="94" t="s">
        <v>17079</v>
      </c>
      <c r="F8329" s="95" t="s">
        <v>17082</v>
      </c>
      <c r="G8329" s="89" t="s">
        <v>648</v>
      </c>
      <c r="H8329" s="89" t="s">
        <v>24</v>
      </c>
      <c r="I8329" s="96">
        <v>1</v>
      </c>
      <c r="J8329" s="97">
        <v>15767</v>
      </c>
      <c r="K8329" s="98">
        <f>J8329/H8329</f>
        <v>7883.5</v>
      </c>
      <c r="L8329" s="99">
        <f>$L$8</f>
        <v>1.0815399999999999</v>
      </c>
      <c r="M8329" s="100">
        <f>$M$8</f>
        <v>1.0590999999999999</v>
      </c>
      <c r="N8329" s="101">
        <f>$N$8</f>
        <v>0.97811300000000001</v>
      </c>
      <c r="O8329" s="100">
        <f>$O$8</f>
        <v>1</v>
      </c>
      <c r="P8329" s="98">
        <f>K8329*L8329*M8329*N8329*O8329</f>
        <v>8832.58</v>
      </c>
      <c r="Q8329" s="97">
        <f>H8329*P8329</f>
        <v>17665.16</v>
      </c>
      <c r="R8329" s="97"/>
      <c r="S8329" s="97">
        <f t="shared" si="4345"/>
        <v>17665.16</v>
      </c>
    </row>
    <row r="8330" spans="1:19" x14ac:dyDescent="0.25">
      <c r="A8330" s="72"/>
      <c r="B8330" s="77"/>
      <c r="C8330" s="77"/>
      <c r="D8330" s="77"/>
      <c r="E8330" s="76"/>
      <c r="F8330" s="76" t="s">
        <v>17186</v>
      </c>
      <c r="G8330" s="77"/>
      <c r="H8330" s="77"/>
      <c r="I8330" s="78"/>
      <c r="J8330" s="79">
        <f>J8331</f>
        <v>3267420</v>
      </c>
      <c r="K8330" s="98"/>
      <c r="L8330" s="99"/>
      <c r="M8330" s="100"/>
      <c r="N8330" s="101"/>
      <c r="O8330" s="100"/>
      <c r="P8330" s="98"/>
      <c r="Q8330" s="79">
        <f>Q8331</f>
        <v>3660779.46</v>
      </c>
      <c r="R8330" s="79">
        <f t="shared" ref="R8330:S8330" si="4346">R8331</f>
        <v>0</v>
      </c>
      <c r="S8330" s="79">
        <f t="shared" si="4346"/>
        <v>3660779.46</v>
      </c>
    </row>
    <row r="8331" spans="1:19" x14ac:dyDescent="0.25">
      <c r="A8331" s="82" t="s">
        <v>13491</v>
      </c>
      <c r="B8331" s="104"/>
      <c r="C8331" s="104"/>
      <c r="D8331" s="104"/>
      <c r="E8331" s="86"/>
      <c r="F8331" s="86" t="s">
        <v>17188</v>
      </c>
      <c r="G8331" s="82"/>
      <c r="H8331" s="82"/>
      <c r="I8331" s="87"/>
      <c r="J8331" s="88">
        <f>SUM(J8332:J8371)</f>
        <v>3267420</v>
      </c>
      <c r="K8331" s="98"/>
      <c r="L8331" s="99"/>
      <c r="M8331" s="100"/>
      <c r="N8331" s="101"/>
      <c r="O8331" s="100"/>
      <c r="P8331" s="98"/>
      <c r="Q8331" s="88">
        <f>SUM(Q8332:Q8371)</f>
        <v>3660779.46</v>
      </c>
      <c r="R8331" s="88">
        <f t="shared" ref="R8331:S8331" si="4347">SUM(R8332:R8371)</f>
        <v>0</v>
      </c>
      <c r="S8331" s="88">
        <f t="shared" si="4347"/>
        <v>3660779.46</v>
      </c>
    </row>
    <row r="8332" spans="1:19" ht="14.25" customHeight="1" x14ac:dyDescent="0.25">
      <c r="A8332" s="89"/>
      <c r="B8332" s="90"/>
      <c r="C8332" s="90"/>
      <c r="D8332" s="91"/>
      <c r="E8332" s="92"/>
      <c r="F8332" s="92" t="s">
        <v>17189</v>
      </c>
      <c r="G8332" s="91"/>
      <c r="H8332" s="91"/>
      <c r="I8332" s="93">
        <v>1</v>
      </c>
      <c r="J8332" s="91"/>
      <c r="K8332" s="98"/>
      <c r="L8332" s="99"/>
      <c r="M8332" s="100"/>
      <c r="N8332" s="101"/>
      <c r="O8332" s="100"/>
      <c r="P8332" s="98"/>
      <c r="Q8332" s="91"/>
      <c r="R8332" s="91"/>
      <c r="S8332" s="97">
        <f>Q8332</f>
        <v>0</v>
      </c>
    </row>
    <row r="8333" spans="1:19" ht="22.5" customHeight="1" x14ac:dyDescent="0.25">
      <c r="A8333" s="89" t="s">
        <v>17190</v>
      </c>
      <c r="B8333" s="89" t="s">
        <v>17191</v>
      </c>
      <c r="C8333" s="89" t="s">
        <v>17300</v>
      </c>
      <c r="D8333" s="89" t="s">
        <v>12</v>
      </c>
      <c r="E8333" s="94" t="s">
        <v>17192</v>
      </c>
      <c r="F8333" s="95" t="s">
        <v>17193</v>
      </c>
      <c r="G8333" s="89" t="s">
        <v>17194</v>
      </c>
      <c r="H8333" s="89" t="s">
        <v>12</v>
      </c>
      <c r="I8333" s="96">
        <v>1</v>
      </c>
      <c r="J8333" s="97">
        <v>14721</v>
      </c>
      <c r="K8333" s="98">
        <f t="shared" ref="K8333:K8341" si="4348">J8333/H8333</f>
        <v>14721</v>
      </c>
      <c r="L8333" s="99">
        <f t="shared" ref="L8333:L8341" si="4349">$L$8</f>
        <v>1.0815399999999999</v>
      </c>
      <c r="M8333" s="100">
        <f t="shared" ref="M8333:M8341" si="4350">$M$8</f>
        <v>1.0590999999999999</v>
      </c>
      <c r="N8333" s="101">
        <f t="shared" ref="N8333:N8341" si="4351">$N$8</f>
        <v>0.97811300000000001</v>
      </c>
      <c r="O8333" s="100">
        <f t="shared" ref="O8333:O8341" si="4352">$O$8</f>
        <v>1</v>
      </c>
      <c r="P8333" s="98">
        <f t="shared" ref="P8333:P8341" si="4353">K8333*L8333*M8333*N8333*O8333</f>
        <v>16493.240000000002</v>
      </c>
      <c r="Q8333" s="97">
        <f t="shared" ref="Q8333:Q8341" si="4354">H8333*P8333</f>
        <v>16493.240000000002</v>
      </c>
      <c r="R8333" s="97"/>
      <c r="S8333" s="97">
        <f>Q8333</f>
        <v>16493.240000000002</v>
      </c>
    </row>
    <row r="8334" spans="1:19" ht="33.75" customHeight="1" x14ac:dyDescent="0.25">
      <c r="A8334" s="89" t="s">
        <v>17195</v>
      </c>
      <c r="B8334" s="89" t="s">
        <v>17191</v>
      </c>
      <c r="C8334" s="89" t="s">
        <v>17300</v>
      </c>
      <c r="D8334" s="89" t="s">
        <v>24</v>
      </c>
      <c r="E8334" s="94" t="s">
        <v>17172</v>
      </c>
      <c r="F8334" s="95" t="s">
        <v>17173</v>
      </c>
      <c r="G8334" s="89" t="s">
        <v>17174</v>
      </c>
      <c r="H8334" s="89" t="s">
        <v>109</v>
      </c>
      <c r="I8334" s="96">
        <v>1</v>
      </c>
      <c r="J8334" s="97">
        <v>154778</v>
      </c>
      <c r="K8334" s="98">
        <f t="shared" si="4348"/>
        <v>6449.08</v>
      </c>
      <c r="L8334" s="99">
        <f t="shared" si="4349"/>
        <v>1.0815399999999999</v>
      </c>
      <c r="M8334" s="100">
        <f t="shared" si="4350"/>
        <v>1.0590999999999999</v>
      </c>
      <c r="N8334" s="101">
        <f t="shared" si="4351"/>
        <v>0.97811300000000001</v>
      </c>
      <c r="O8334" s="100">
        <f t="shared" si="4352"/>
        <v>1</v>
      </c>
      <c r="P8334" s="98">
        <f t="shared" si="4353"/>
        <v>7225.47</v>
      </c>
      <c r="Q8334" s="97">
        <f t="shared" si="4354"/>
        <v>173411.28</v>
      </c>
      <c r="R8334" s="97"/>
      <c r="S8334" s="97">
        <f t="shared" ref="S8334:S8371" si="4355">Q8334</f>
        <v>173411.28</v>
      </c>
    </row>
    <row r="8335" spans="1:19" ht="22.5" customHeight="1" x14ac:dyDescent="0.25">
      <c r="A8335" s="89" t="s">
        <v>17196</v>
      </c>
      <c r="B8335" s="89" t="s">
        <v>17191</v>
      </c>
      <c r="C8335" s="89" t="s">
        <v>17300</v>
      </c>
      <c r="D8335" s="89" t="s">
        <v>30</v>
      </c>
      <c r="E8335" s="94" t="s">
        <v>17197</v>
      </c>
      <c r="F8335" s="95" t="s">
        <v>17198</v>
      </c>
      <c r="G8335" s="89" t="s">
        <v>17199</v>
      </c>
      <c r="H8335" s="89" t="s">
        <v>12</v>
      </c>
      <c r="I8335" s="96">
        <v>1</v>
      </c>
      <c r="J8335" s="97">
        <v>94609</v>
      </c>
      <c r="K8335" s="98">
        <f t="shared" si="4348"/>
        <v>94609</v>
      </c>
      <c r="L8335" s="99">
        <f t="shared" si="4349"/>
        <v>1.0815399999999999</v>
      </c>
      <c r="M8335" s="100">
        <f t="shared" si="4350"/>
        <v>1.0590999999999999</v>
      </c>
      <c r="N8335" s="101">
        <f t="shared" si="4351"/>
        <v>0.97811300000000001</v>
      </c>
      <c r="O8335" s="100">
        <f t="shared" si="4352"/>
        <v>1</v>
      </c>
      <c r="P8335" s="98">
        <f t="shared" si="4353"/>
        <v>105998.82</v>
      </c>
      <c r="Q8335" s="97">
        <f t="shared" si="4354"/>
        <v>105998.82</v>
      </c>
      <c r="R8335" s="97"/>
      <c r="S8335" s="97">
        <f t="shared" si="4355"/>
        <v>105998.82</v>
      </c>
    </row>
    <row r="8336" spans="1:19" ht="22.5" customHeight="1" x14ac:dyDescent="0.25">
      <c r="A8336" s="89" t="s">
        <v>17200</v>
      </c>
      <c r="B8336" s="89" t="s">
        <v>17191</v>
      </c>
      <c r="C8336" s="89" t="s">
        <v>17300</v>
      </c>
      <c r="D8336" s="89" t="s">
        <v>34</v>
      </c>
      <c r="E8336" s="94" t="s">
        <v>17201</v>
      </c>
      <c r="F8336" s="95" t="s">
        <v>17202</v>
      </c>
      <c r="G8336" s="89" t="s">
        <v>648</v>
      </c>
      <c r="H8336" s="89" t="s">
        <v>12</v>
      </c>
      <c r="I8336" s="96">
        <v>1</v>
      </c>
      <c r="J8336" s="97">
        <v>1682</v>
      </c>
      <c r="K8336" s="98">
        <f t="shared" si="4348"/>
        <v>1682</v>
      </c>
      <c r="L8336" s="99">
        <f t="shared" si="4349"/>
        <v>1.0815399999999999</v>
      </c>
      <c r="M8336" s="100">
        <f t="shared" si="4350"/>
        <v>1.0590999999999999</v>
      </c>
      <c r="N8336" s="101">
        <f t="shared" si="4351"/>
        <v>0.97811300000000001</v>
      </c>
      <c r="O8336" s="100">
        <f t="shared" si="4352"/>
        <v>1</v>
      </c>
      <c r="P8336" s="98">
        <f t="shared" si="4353"/>
        <v>1884.49</v>
      </c>
      <c r="Q8336" s="97">
        <f t="shared" si="4354"/>
        <v>1884.49</v>
      </c>
      <c r="R8336" s="97"/>
      <c r="S8336" s="97">
        <f t="shared" si="4355"/>
        <v>1884.49</v>
      </c>
    </row>
    <row r="8337" spans="1:19" ht="22.5" customHeight="1" x14ac:dyDescent="0.25">
      <c r="A8337" s="89" t="s">
        <v>17203</v>
      </c>
      <c r="B8337" s="89" t="s">
        <v>17191</v>
      </c>
      <c r="C8337" s="89" t="s">
        <v>17300</v>
      </c>
      <c r="D8337" s="89" t="s">
        <v>40</v>
      </c>
      <c r="E8337" s="94" t="s">
        <v>17204</v>
      </c>
      <c r="F8337" s="95" t="s">
        <v>17205</v>
      </c>
      <c r="G8337" s="89" t="s">
        <v>648</v>
      </c>
      <c r="H8337" s="89" t="s">
        <v>12</v>
      </c>
      <c r="I8337" s="96">
        <v>1</v>
      </c>
      <c r="J8337" s="97">
        <v>2640</v>
      </c>
      <c r="K8337" s="98">
        <f t="shared" si="4348"/>
        <v>2640</v>
      </c>
      <c r="L8337" s="99">
        <f t="shared" si="4349"/>
        <v>1.0815399999999999</v>
      </c>
      <c r="M8337" s="100">
        <f t="shared" si="4350"/>
        <v>1.0590999999999999</v>
      </c>
      <c r="N8337" s="101">
        <f t="shared" si="4351"/>
        <v>0.97811300000000001</v>
      </c>
      <c r="O8337" s="100">
        <f t="shared" si="4352"/>
        <v>1</v>
      </c>
      <c r="P8337" s="98">
        <f t="shared" si="4353"/>
        <v>2957.83</v>
      </c>
      <c r="Q8337" s="97">
        <f t="shared" si="4354"/>
        <v>2957.83</v>
      </c>
      <c r="R8337" s="97"/>
      <c r="S8337" s="97">
        <f t="shared" si="4355"/>
        <v>2957.83</v>
      </c>
    </row>
    <row r="8338" spans="1:19" ht="14.25" customHeight="1" x14ac:dyDescent="0.25">
      <c r="A8338" s="89" t="s">
        <v>17206</v>
      </c>
      <c r="B8338" s="89" t="s">
        <v>17191</v>
      </c>
      <c r="C8338" s="89" t="s">
        <v>17300</v>
      </c>
      <c r="D8338" s="89" t="s">
        <v>43</v>
      </c>
      <c r="E8338" s="94" t="s">
        <v>17207</v>
      </c>
      <c r="F8338" s="95" t="s">
        <v>17208</v>
      </c>
      <c r="G8338" s="89" t="s">
        <v>17194</v>
      </c>
      <c r="H8338" s="89" t="s">
        <v>12</v>
      </c>
      <c r="I8338" s="96">
        <v>1</v>
      </c>
      <c r="J8338" s="97">
        <v>32000</v>
      </c>
      <c r="K8338" s="98">
        <f t="shared" si="4348"/>
        <v>32000</v>
      </c>
      <c r="L8338" s="99">
        <f t="shared" si="4349"/>
        <v>1.0815399999999999</v>
      </c>
      <c r="M8338" s="100">
        <f t="shared" si="4350"/>
        <v>1.0590999999999999</v>
      </c>
      <c r="N8338" s="101">
        <f t="shared" si="4351"/>
        <v>0.97811300000000001</v>
      </c>
      <c r="O8338" s="100">
        <f t="shared" si="4352"/>
        <v>1</v>
      </c>
      <c r="P8338" s="98">
        <f t="shared" si="4353"/>
        <v>35852.43</v>
      </c>
      <c r="Q8338" s="97">
        <f t="shared" si="4354"/>
        <v>35852.43</v>
      </c>
      <c r="R8338" s="97"/>
      <c r="S8338" s="97">
        <f t="shared" si="4355"/>
        <v>35852.43</v>
      </c>
    </row>
    <row r="8339" spans="1:19" ht="14.25" customHeight="1" x14ac:dyDescent="0.25">
      <c r="A8339" s="89" t="s">
        <v>17209</v>
      </c>
      <c r="B8339" s="89" t="s">
        <v>17191</v>
      </c>
      <c r="C8339" s="89" t="s">
        <v>17300</v>
      </c>
      <c r="D8339" s="89" t="s">
        <v>48</v>
      </c>
      <c r="E8339" s="94" t="s">
        <v>17210</v>
      </c>
      <c r="F8339" s="95" t="s">
        <v>17211</v>
      </c>
      <c r="G8339" s="89" t="s">
        <v>17194</v>
      </c>
      <c r="H8339" s="89" t="s">
        <v>12</v>
      </c>
      <c r="I8339" s="96">
        <v>1</v>
      </c>
      <c r="J8339" s="97">
        <v>30288</v>
      </c>
      <c r="K8339" s="98">
        <f t="shared" si="4348"/>
        <v>30288</v>
      </c>
      <c r="L8339" s="99">
        <f t="shared" si="4349"/>
        <v>1.0815399999999999</v>
      </c>
      <c r="M8339" s="100">
        <f t="shared" si="4350"/>
        <v>1.0590999999999999</v>
      </c>
      <c r="N8339" s="101">
        <f t="shared" si="4351"/>
        <v>0.97811300000000001</v>
      </c>
      <c r="O8339" s="100">
        <f t="shared" si="4352"/>
        <v>1</v>
      </c>
      <c r="P8339" s="98">
        <f t="shared" si="4353"/>
        <v>33934.32</v>
      </c>
      <c r="Q8339" s="97">
        <f t="shared" si="4354"/>
        <v>33934.32</v>
      </c>
      <c r="R8339" s="97"/>
      <c r="S8339" s="97">
        <f t="shared" si="4355"/>
        <v>33934.32</v>
      </c>
    </row>
    <row r="8340" spans="1:19" ht="14.25" customHeight="1" x14ac:dyDescent="0.25">
      <c r="A8340" s="89" t="s">
        <v>17212</v>
      </c>
      <c r="B8340" s="89" t="s">
        <v>17191</v>
      </c>
      <c r="C8340" s="89" t="s">
        <v>17300</v>
      </c>
      <c r="D8340" s="89" t="s">
        <v>55</v>
      </c>
      <c r="E8340" s="94" t="s">
        <v>17213</v>
      </c>
      <c r="F8340" s="95" t="s">
        <v>17214</v>
      </c>
      <c r="G8340" s="89" t="s">
        <v>17194</v>
      </c>
      <c r="H8340" s="89" t="s">
        <v>12</v>
      </c>
      <c r="I8340" s="96">
        <v>1</v>
      </c>
      <c r="J8340" s="97">
        <v>43079</v>
      </c>
      <c r="K8340" s="98">
        <f t="shared" si="4348"/>
        <v>43079</v>
      </c>
      <c r="L8340" s="99">
        <f t="shared" si="4349"/>
        <v>1.0815399999999999</v>
      </c>
      <c r="M8340" s="100">
        <f t="shared" si="4350"/>
        <v>1.0590999999999999</v>
      </c>
      <c r="N8340" s="101">
        <f t="shared" si="4351"/>
        <v>0.97811300000000001</v>
      </c>
      <c r="O8340" s="100">
        <f t="shared" si="4352"/>
        <v>1</v>
      </c>
      <c r="P8340" s="98">
        <f t="shared" si="4353"/>
        <v>48265.21</v>
      </c>
      <c r="Q8340" s="97">
        <f t="shared" si="4354"/>
        <v>48265.21</v>
      </c>
      <c r="R8340" s="97"/>
      <c r="S8340" s="97">
        <f t="shared" si="4355"/>
        <v>48265.21</v>
      </c>
    </row>
    <row r="8341" spans="1:19" ht="14.25" customHeight="1" x14ac:dyDescent="0.25">
      <c r="A8341" s="89" t="s">
        <v>17215</v>
      </c>
      <c r="B8341" s="89" t="s">
        <v>17191</v>
      </c>
      <c r="C8341" s="89" t="s">
        <v>17300</v>
      </c>
      <c r="D8341" s="89" t="s">
        <v>58</v>
      </c>
      <c r="E8341" s="94" t="s">
        <v>17216</v>
      </c>
      <c r="F8341" s="95" t="s">
        <v>17217</v>
      </c>
      <c r="G8341" s="89" t="s">
        <v>17194</v>
      </c>
      <c r="H8341" s="89" t="s">
        <v>34</v>
      </c>
      <c r="I8341" s="96">
        <v>1</v>
      </c>
      <c r="J8341" s="97">
        <v>326806</v>
      </c>
      <c r="K8341" s="98">
        <f t="shared" si="4348"/>
        <v>81701.5</v>
      </c>
      <c r="L8341" s="99">
        <f t="shared" si="4349"/>
        <v>1.0815399999999999</v>
      </c>
      <c r="M8341" s="100">
        <f t="shared" si="4350"/>
        <v>1.0590999999999999</v>
      </c>
      <c r="N8341" s="101">
        <f t="shared" si="4351"/>
        <v>0.97811300000000001</v>
      </c>
      <c r="O8341" s="100">
        <f t="shared" si="4352"/>
        <v>1</v>
      </c>
      <c r="P8341" s="98">
        <f t="shared" si="4353"/>
        <v>91537.41</v>
      </c>
      <c r="Q8341" s="97">
        <f t="shared" si="4354"/>
        <v>366149.64</v>
      </c>
      <c r="R8341" s="97"/>
      <c r="S8341" s="97">
        <f t="shared" si="4355"/>
        <v>366149.64</v>
      </c>
    </row>
    <row r="8342" spans="1:19" ht="14.25" customHeight="1" x14ac:dyDescent="0.25">
      <c r="A8342" s="89"/>
      <c r="B8342" s="90"/>
      <c r="C8342" s="89"/>
      <c r="D8342" s="91"/>
      <c r="E8342" s="92"/>
      <c r="F8342" s="92" t="s">
        <v>17218</v>
      </c>
      <c r="G8342" s="91"/>
      <c r="H8342" s="91"/>
      <c r="I8342" s="93">
        <v>1</v>
      </c>
      <c r="J8342" s="91"/>
      <c r="K8342" s="98"/>
      <c r="L8342" s="99"/>
      <c r="M8342" s="100"/>
      <c r="N8342" s="101"/>
      <c r="O8342" s="100"/>
      <c r="P8342" s="98"/>
      <c r="Q8342" s="91"/>
      <c r="R8342" s="91"/>
      <c r="S8342" s="97"/>
    </row>
    <row r="8343" spans="1:19" ht="22.5" customHeight="1" x14ac:dyDescent="0.25">
      <c r="A8343" s="89" t="s">
        <v>17219</v>
      </c>
      <c r="B8343" s="89" t="s">
        <v>17191</v>
      </c>
      <c r="C8343" s="89" t="s">
        <v>17300</v>
      </c>
      <c r="D8343" s="89" t="s">
        <v>60</v>
      </c>
      <c r="E8343" s="94" t="s">
        <v>17220</v>
      </c>
      <c r="F8343" s="95" t="s">
        <v>17221</v>
      </c>
      <c r="G8343" s="89" t="s">
        <v>17194</v>
      </c>
      <c r="H8343" s="89" t="s">
        <v>12</v>
      </c>
      <c r="I8343" s="96">
        <v>1</v>
      </c>
      <c r="J8343" s="97">
        <v>140203</v>
      </c>
      <c r="K8343" s="98">
        <f t="shared" ref="K8343:K8351" si="4356">J8343/H8343</f>
        <v>140203</v>
      </c>
      <c r="L8343" s="99">
        <f t="shared" ref="L8343:L8351" si="4357">$L$8</f>
        <v>1.0815399999999999</v>
      </c>
      <c r="M8343" s="100">
        <f t="shared" ref="M8343:M8351" si="4358">$M$8</f>
        <v>1.0590999999999999</v>
      </c>
      <c r="N8343" s="101">
        <f t="shared" ref="N8343:N8351" si="4359">$N$8</f>
        <v>0.97811300000000001</v>
      </c>
      <c r="O8343" s="100">
        <f t="shared" ref="O8343:O8351" si="4360">$O$8</f>
        <v>1</v>
      </c>
      <c r="P8343" s="98">
        <f t="shared" ref="P8343:P8351" si="4361">K8343*L8343*M8343*N8343*O8343</f>
        <v>157081.81</v>
      </c>
      <c r="Q8343" s="97">
        <f t="shared" ref="Q8343:Q8351" si="4362">H8343*P8343</f>
        <v>157081.81</v>
      </c>
      <c r="R8343" s="97"/>
      <c r="S8343" s="97">
        <f t="shared" si="4355"/>
        <v>157081.81</v>
      </c>
    </row>
    <row r="8344" spans="1:19" ht="33.75" customHeight="1" x14ac:dyDescent="0.25">
      <c r="A8344" s="89" t="s">
        <v>17222</v>
      </c>
      <c r="B8344" s="89" t="s">
        <v>17191</v>
      </c>
      <c r="C8344" s="89" t="s">
        <v>17300</v>
      </c>
      <c r="D8344" s="89" t="s">
        <v>65</v>
      </c>
      <c r="E8344" s="94" t="s">
        <v>17223</v>
      </c>
      <c r="F8344" s="95" t="s">
        <v>17224</v>
      </c>
      <c r="G8344" s="89" t="s">
        <v>17174</v>
      </c>
      <c r="H8344" s="89" t="s">
        <v>34</v>
      </c>
      <c r="I8344" s="96">
        <v>1</v>
      </c>
      <c r="J8344" s="97">
        <v>27004</v>
      </c>
      <c r="K8344" s="98">
        <f t="shared" si="4356"/>
        <v>6751</v>
      </c>
      <c r="L8344" s="99">
        <f t="shared" si="4357"/>
        <v>1.0815399999999999</v>
      </c>
      <c r="M8344" s="100">
        <f t="shared" si="4358"/>
        <v>1.0590999999999999</v>
      </c>
      <c r="N8344" s="101">
        <f t="shared" si="4359"/>
        <v>0.97811300000000001</v>
      </c>
      <c r="O8344" s="100">
        <f t="shared" si="4360"/>
        <v>1</v>
      </c>
      <c r="P8344" s="98">
        <f t="shared" si="4361"/>
        <v>7563.74</v>
      </c>
      <c r="Q8344" s="97">
        <f t="shared" si="4362"/>
        <v>30254.959999999999</v>
      </c>
      <c r="R8344" s="97"/>
      <c r="S8344" s="97">
        <f t="shared" si="4355"/>
        <v>30254.959999999999</v>
      </c>
    </row>
    <row r="8345" spans="1:19" ht="22.5" customHeight="1" x14ac:dyDescent="0.25">
      <c r="A8345" s="89" t="s">
        <v>17225</v>
      </c>
      <c r="B8345" s="89" t="s">
        <v>17191</v>
      </c>
      <c r="C8345" s="89" t="s">
        <v>17300</v>
      </c>
      <c r="D8345" s="89" t="s">
        <v>68</v>
      </c>
      <c r="E8345" s="94" t="s">
        <v>17226</v>
      </c>
      <c r="F8345" s="95" t="s">
        <v>17227</v>
      </c>
      <c r="G8345" s="89" t="s">
        <v>17199</v>
      </c>
      <c r="H8345" s="89" t="s">
        <v>12</v>
      </c>
      <c r="I8345" s="96">
        <v>1</v>
      </c>
      <c r="J8345" s="97">
        <v>69735</v>
      </c>
      <c r="K8345" s="98">
        <f t="shared" si="4356"/>
        <v>69735</v>
      </c>
      <c r="L8345" s="99">
        <f t="shared" si="4357"/>
        <v>1.0815399999999999</v>
      </c>
      <c r="M8345" s="100">
        <f t="shared" si="4358"/>
        <v>1.0590999999999999</v>
      </c>
      <c r="N8345" s="101">
        <f t="shared" si="4359"/>
        <v>0.97811300000000001</v>
      </c>
      <c r="O8345" s="100">
        <f t="shared" si="4360"/>
        <v>1</v>
      </c>
      <c r="P8345" s="98">
        <f t="shared" si="4361"/>
        <v>78130.28</v>
      </c>
      <c r="Q8345" s="97">
        <f t="shared" si="4362"/>
        <v>78130.28</v>
      </c>
      <c r="R8345" s="97"/>
      <c r="S8345" s="97">
        <f t="shared" si="4355"/>
        <v>78130.28</v>
      </c>
    </row>
    <row r="8346" spans="1:19" ht="22.5" customHeight="1" x14ac:dyDescent="0.25">
      <c r="A8346" s="89" t="s">
        <v>17228</v>
      </c>
      <c r="B8346" s="89" t="s">
        <v>17191</v>
      </c>
      <c r="C8346" s="89" t="s">
        <v>17300</v>
      </c>
      <c r="D8346" s="89" t="s">
        <v>70</v>
      </c>
      <c r="E8346" s="94" t="s">
        <v>17201</v>
      </c>
      <c r="F8346" s="95" t="s">
        <v>17202</v>
      </c>
      <c r="G8346" s="89" t="s">
        <v>648</v>
      </c>
      <c r="H8346" s="89" t="s">
        <v>12</v>
      </c>
      <c r="I8346" s="96">
        <v>1</v>
      </c>
      <c r="J8346" s="97">
        <v>1682</v>
      </c>
      <c r="K8346" s="98">
        <f t="shared" si="4356"/>
        <v>1682</v>
      </c>
      <c r="L8346" s="99">
        <f t="shared" si="4357"/>
        <v>1.0815399999999999</v>
      </c>
      <c r="M8346" s="100">
        <f t="shared" si="4358"/>
        <v>1.0590999999999999</v>
      </c>
      <c r="N8346" s="101">
        <f t="shared" si="4359"/>
        <v>0.97811300000000001</v>
      </c>
      <c r="O8346" s="100">
        <f t="shared" si="4360"/>
        <v>1</v>
      </c>
      <c r="P8346" s="98">
        <f t="shared" si="4361"/>
        <v>1884.49</v>
      </c>
      <c r="Q8346" s="97">
        <f t="shared" si="4362"/>
        <v>1884.49</v>
      </c>
      <c r="R8346" s="97"/>
      <c r="S8346" s="97">
        <f t="shared" si="4355"/>
        <v>1884.49</v>
      </c>
    </row>
    <row r="8347" spans="1:19" ht="22.5" customHeight="1" x14ac:dyDescent="0.25">
      <c r="A8347" s="89" t="s">
        <v>17229</v>
      </c>
      <c r="B8347" s="89" t="s">
        <v>17191</v>
      </c>
      <c r="C8347" s="89" t="s">
        <v>17300</v>
      </c>
      <c r="D8347" s="89" t="s">
        <v>73</v>
      </c>
      <c r="E8347" s="94" t="s">
        <v>17204</v>
      </c>
      <c r="F8347" s="95" t="s">
        <v>17205</v>
      </c>
      <c r="G8347" s="89" t="s">
        <v>648</v>
      </c>
      <c r="H8347" s="89" t="s">
        <v>12</v>
      </c>
      <c r="I8347" s="96">
        <v>1</v>
      </c>
      <c r="J8347" s="97">
        <v>2640</v>
      </c>
      <c r="K8347" s="98">
        <f t="shared" si="4356"/>
        <v>2640</v>
      </c>
      <c r="L8347" s="99">
        <f t="shared" si="4357"/>
        <v>1.0815399999999999</v>
      </c>
      <c r="M8347" s="100">
        <f t="shared" si="4358"/>
        <v>1.0590999999999999</v>
      </c>
      <c r="N8347" s="101">
        <f t="shared" si="4359"/>
        <v>0.97811300000000001</v>
      </c>
      <c r="O8347" s="100">
        <f t="shared" si="4360"/>
        <v>1</v>
      </c>
      <c r="P8347" s="98">
        <f t="shared" si="4361"/>
        <v>2957.83</v>
      </c>
      <c r="Q8347" s="97">
        <f t="shared" si="4362"/>
        <v>2957.83</v>
      </c>
      <c r="R8347" s="97"/>
      <c r="S8347" s="97">
        <f t="shared" si="4355"/>
        <v>2957.83</v>
      </c>
    </row>
    <row r="8348" spans="1:19" ht="14.25" customHeight="1" x14ac:dyDescent="0.25">
      <c r="A8348" s="89" t="s">
        <v>17230</v>
      </c>
      <c r="B8348" s="89" t="s">
        <v>17191</v>
      </c>
      <c r="C8348" s="89" t="s">
        <v>17300</v>
      </c>
      <c r="D8348" s="89" t="s">
        <v>75</v>
      </c>
      <c r="E8348" s="94" t="s">
        <v>17207</v>
      </c>
      <c r="F8348" s="95" t="s">
        <v>17208</v>
      </c>
      <c r="G8348" s="89" t="s">
        <v>17194</v>
      </c>
      <c r="H8348" s="89" t="s">
        <v>12</v>
      </c>
      <c r="I8348" s="96">
        <v>1</v>
      </c>
      <c r="J8348" s="97">
        <v>32000</v>
      </c>
      <c r="K8348" s="98">
        <f t="shared" si="4356"/>
        <v>32000</v>
      </c>
      <c r="L8348" s="99">
        <f t="shared" si="4357"/>
        <v>1.0815399999999999</v>
      </c>
      <c r="M8348" s="100">
        <f t="shared" si="4358"/>
        <v>1.0590999999999999</v>
      </c>
      <c r="N8348" s="101">
        <f t="shared" si="4359"/>
        <v>0.97811300000000001</v>
      </c>
      <c r="O8348" s="100">
        <f t="shared" si="4360"/>
        <v>1</v>
      </c>
      <c r="P8348" s="98">
        <f t="shared" si="4361"/>
        <v>35852.43</v>
      </c>
      <c r="Q8348" s="97">
        <f t="shared" si="4362"/>
        <v>35852.43</v>
      </c>
      <c r="R8348" s="97"/>
      <c r="S8348" s="97">
        <f t="shared" si="4355"/>
        <v>35852.43</v>
      </c>
    </row>
    <row r="8349" spans="1:19" ht="14.25" customHeight="1" x14ac:dyDescent="0.25">
      <c r="A8349" s="89" t="s">
        <v>17231</v>
      </c>
      <c r="B8349" s="89" t="s">
        <v>17191</v>
      </c>
      <c r="C8349" s="89" t="s">
        <v>17300</v>
      </c>
      <c r="D8349" s="89" t="s">
        <v>87</v>
      </c>
      <c r="E8349" s="94" t="s">
        <v>17210</v>
      </c>
      <c r="F8349" s="95" t="s">
        <v>17211</v>
      </c>
      <c r="G8349" s="89" t="s">
        <v>17194</v>
      </c>
      <c r="H8349" s="89" t="s">
        <v>12</v>
      </c>
      <c r="I8349" s="96">
        <v>1</v>
      </c>
      <c r="J8349" s="97">
        <v>30288</v>
      </c>
      <c r="K8349" s="98">
        <f t="shared" si="4356"/>
        <v>30288</v>
      </c>
      <c r="L8349" s="99">
        <f t="shared" si="4357"/>
        <v>1.0815399999999999</v>
      </c>
      <c r="M8349" s="100">
        <f t="shared" si="4358"/>
        <v>1.0590999999999999</v>
      </c>
      <c r="N8349" s="101">
        <f t="shared" si="4359"/>
        <v>0.97811300000000001</v>
      </c>
      <c r="O8349" s="100">
        <f t="shared" si="4360"/>
        <v>1</v>
      </c>
      <c r="P8349" s="98">
        <f t="shared" si="4361"/>
        <v>33934.32</v>
      </c>
      <c r="Q8349" s="97">
        <f t="shared" si="4362"/>
        <v>33934.32</v>
      </c>
      <c r="R8349" s="97"/>
      <c r="S8349" s="97">
        <f t="shared" si="4355"/>
        <v>33934.32</v>
      </c>
    </row>
    <row r="8350" spans="1:19" ht="14.25" customHeight="1" x14ac:dyDescent="0.25">
      <c r="A8350" s="89" t="s">
        <v>17232</v>
      </c>
      <c r="B8350" s="89" t="s">
        <v>17191</v>
      </c>
      <c r="C8350" s="89" t="s">
        <v>17300</v>
      </c>
      <c r="D8350" s="89" t="s">
        <v>89</v>
      </c>
      <c r="E8350" s="94" t="s">
        <v>17213</v>
      </c>
      <c r="F8350" s="95" t="s">
        <v>17214</v>
      </c>
      <c r="G8350" s="89" t="s">
        <v>17194</v>
      </c>
      <c r="H8350" s="89" t="s">
        <v>12</v>
      </c>
      <c r="I8350" s="96">
        <v>1</v>
      </c>
      <c r="J8350" s="97">
        <v>43079</v>
      </c>
      <c r="K8350" s="98">
        <f t="shared" si="4356"/>
        <v>43079</v>
      </c>
      <c r="L8350" s="99">
        <f t="shared" si="4357"/>
        <v>1.0815399999999999</v>
      </c>
      <c r="M8350" s="100">
        <f t="shared" si="4358"/>
        <v>1.0590999999999999</v>
      </c>
      <c r="N8350" s="101">
        <f t="shared" si="4359"/>
        <v>0.97811300000000001</v>
      </c>
      <c r="O8350" s="100">
        <f t="shared" si="4360"/>
        <v>1</v>
      </c>
      <c r="P8350" s="98">
        <f t="shared" si="4361"/>
        <v>48265.21</v>
      </c>
      <c r="Q8350" s="97">
        <f t="shared" si="4362"/>
        <v>48265.21</v>
      </c>
      <c r="R8350" s="97"/>
      <c r="S8350" s="97">
        <f t="shared" si="4355"/>
        <v>48265.21</v>
      </c>
    </row>
    <row r="8351" spans="1:19" ht="14.25" customHeight="1" x14ac:dyDescent="0.25">
      <c r="A8351" s="89" t="s">
        <v>17233</v>
      </c>
      <c r="B8351" s="89" t="s">
        <v>17191</v>
      </c>
      <c r="C8351" s="89" t="s">
        <v>17300</v>
      </c>
      <c r="D8351" s="89" t="s">
        <v>90</v>
      </c>
      <c r="E8351" s="94" t="s">
        <v>17216</v>
      </c>
      <c r="F8351" s="95" t="s">
        <v>17217</v>
      </c>
      <c r="G8351" s="89" t="s">
        <v>17194</v>
      </c>
      <c r="H8351" s="89" t="s">
        <v>34</v>
      </c>
      <c r="I8351" s="96">
        <v>1</v>
      </c>
      <c r="J8351" s="97">
        <v>326806</v>
      </c>
      <c r="K8351" s="98">
        <f t="shared" si="4356"/>
        <v>81701.5</v>
      </c>
      <c r="L8351" s="99">
        <f t="shared" si="4357"/>
        <v>1.0815399999999999</v>
      </c>
      <c r="M8351" s="100">
        <f t="shared" si="4358"/>
        <v>1.0590999999999999</v>
      </c>
      <c r="N8351" s="101">
        <f t="shared" si="4359"/>
        <v>0.97811300000000001</v>
      </c>
      <c r="O8351" s="100">
        <f t="shared" si="4360"/>
        <v>1</v>
      </c>
      <c r="P8351" s="98">
        <f t="shared" si="4361"/>
        <v>91537.41</v>
      </c>
      <c r="Q8351" s="97">
        <f t="shared" si="4362"/>
        <v>366149.64</v>
      </c>
      <c r="R8351" s="97"/>
      <c r="S8351" s="97">
        <f t="shared" si="4355"/>
        <v>366149.64</v>
      </c>
    </row>
    <row r="8352" spans="1:19" ht="14.25" customHeight="1" x14ac:dyDescent="0.25">
      <c r="A8352" s="89"/>
      <c r="B8352" s="90"/>
      <c r="C8352" s="89"/>
      <c r="D8352" s="91"/>
      <c r="E8352" s="92"/>
      <c r="F8352" s="92" t="s">
        <v>17234</v>
      </c>
      <c r="G8352" s="91"/>
      <c r="H8352" s="91"/>
      <c r="I8352" s="93">
        <v>1</v>
      </c>
      <c r="J8352" s="91"/>
      <c r="K8352" s="98"/>
      <c r="L8352" s="99"/>
      <c r="M8352" s="100"/>
      <c r="N8352" s="101"/>
      <c r="O8352" s="100"/>
      <c r="P8352" s="98"/>
      <c r="Q8352" s="91"/>
      <c r="R8352" s="91"/>
      <c r="S8352" s="97"/>
    </row>
    <row r="8353" spans="1:19" ht="22.5" customHeight="1" x14ac:dyDescent="0.25">
      <c r="A8353" s="89" t="s">
        <v>17235</v>
      </c>
      <c r="B8353" s="89" t="s">
        <v>17191</v>
      </c>
      <c r="C8353" s="89" t="s">
        <v>17300</v>
      </c>
      <c r="D8353" s="89" t="s">
        <v>91</v>
      </c>
      <c r="E8353" s="94" t="s">
        <v>17236</v>
      </c>
      <c r="F8353" s="95" t="s">
        <v>17237</v>
      </c>
      <c r="G8353" s="89" t="s">
        <v>17194</v>
      </c>
      <c r="H8353" s="89" t="s">
        <v>12</v>
      </c>
      <c r="I8353" s="96">
        <v>1</v>
      </c>
      <c r="J8353" s="97">
        <v>275497</v>
      </c>
      <c r="K8353" s="98">
        <f t="shared" ref="K8353:K8361" si="4363">J8353/H8353</f>
        <v>275497</v>
      </c>
      <c r="L8353" s="99">
        <f t="shared" ref="L8353:L8361" si="4364">$L$8</f>
        <v>1.0815399999999999</v>
      </c>
      <c r="M8353" s="100">
        <f t="shared" ref="M8353:M8361" si="4365">$M$8</f>
        <v>1.0590999999999999</v>
      </c>
      <c r="N8353" s="101">
        <f t="shared" ref="N8353:N8361" si="4366">$N$8</f>
        <v>0.97811300000000001</v>
      </c>
      <c r="O8353" s="100">
        <f t="shared" ref="O8353:O8361" si="4367">$O$8</f>
        <v>1</v>
      </c>
      <c r="P8353" s="98">
        <f t="shared" ref="P8353:P8361" si="4368">K8353*L8353*M8353*N8353*O8353</f>
        <v>308663.63</v>
      </c>
      <c r="Q8353" s="97">
        <f t="shared" ref="Q8353:Q8361" si="4369">H8353*P8353</f>
        <v>308663.63</v>
      </c>
      <c r="R8353" s="97"/>
      <c r="S8353" s="97">
        <f t="shared" si="4355"/>
        <v>308663.63</v>
      </c>
    </row>
    <row r="8354" spans="1:19" ht="33.75" customHeight="1" x14ac:dyDescent="0.25">
      <c r="A8354" s="89" t="s">
        <v>17238</v>
      </c>
      <c r="B8354" s="89" t="s">
        <v>17191</v>
      </c>
      <c r="C8354" s="89" t="s">
        <v>17300</v>
      </c>
      <c r="D8354" s="89" t="s">
        <v>101</v>
      </c>
      <c r="E8354" s="94" t="s">
        <v>17239</v>
      </c>
      <c r="F8354" s="95" t="s">
        <v>17240</v>
      </c>
      <c r="G8354" s="89" t="s">
        <v>17174</v>
      </c>
      <c r="H8354" s="89" t="s">
        <v>89</v>
      </c>
      <c r="I8354" s="96">
        <v>1</v>
      </c>
      <c r="J8354" s="97">
        <v>112501</v>
      </c>
      <c r="K8354" s="98">
        <f t="shared" si="4363"/>
        <v>6617.71</v>
      </c>
      <c r="L8354" s="99">
        <f t="shared" si="4364"/>
        <v>1.0815399999999999</v>
      </c>
      <c r="M8354" s="100">
        <f t="shared" si="4365"/>
        <v>1.0590999999999999</v>
      </c>
      <c r="N8354" s="101">
        <f t="shared" si="4366"/>
        <v>0.97811300000000001</v>
      </c>
      <c r="O8354" s="100">
        <f t="shared" si="4367"/>
        <v>1</v>
      </c>
      <c r="P8354" s="98">
        <f t="shared" si="4368"/>
        <v>7414.41</v>
      </c>
      <c r="Q8354" s="97">
        <f t="shared" si="4369"/>
        <v>126044.97</v>
      </c>
      <c r="R8354" s="97"/>
      <c r="S8354" s="97">
        <f t="shared" si="4355"/>
        <v>126044.97</v>
      </c>
    </row>
    <row r="8355" spans="1:19" ht="22.5" customHeight="1" x14ac:dyDescent="0.25">
      <c r="A8355" s="89" t="s">
        <v>17241</v>
      </c>
      <c r="B8355" s="89" t="s">
        <v>17191</v>
      </c>
      <c r="C8355" s="89" t="s">
        <v>17300</v>
      </c>
      <c r="D8355" s="89" t="s">
        <v>106</v>
      </c>
      <c r="E8355" s="94" t="s">
        <v>17197</v>
      </c>
      <c r="F8355" s="95" t="s">
        <v>17198</v>
      </c>
      <c r="G8355" s="89" t="s">
        <v>17199</v>
      </c>
      <c r="H8355" s="89" t="s">
        <v>12</v>
      </c>
      <c r="I8355" s="96">
        <v>1</v>
      </c>
      <c r="J8355" s="97">
        <v>94609</v>
      </c>
      <c r="K8355" s="98">
        <f t="shared" si="4363"/>
        <v>94609</v>
      </c>
      <c r="L8355" s="99">
        <f t="shared" si="4364"/>
        <v>1.0815399999999999</v>
      </c>
      <c r="M8355" s="100">
        <f t="shared" si="4365"/>
        <v>1.0590999999999999</v>
      </c>
      <c r="N8355" s="101">
        <f t="shared" si="4366"/>
        <v>0.97811300000000001</v>
      </c>
      <c r="O8355" s="100">
        <f t="shared" si="4367"/>
        <v>1</v>
      </c>
      <c r="P8355" s="98">
        <f t="shared" si="4368"/>
        <v>105998.82</v>
      </c>
      <c r="Q8355" s="97">
        <f t="shared" si="4369"/>
        <v>105998.82</v>
      </c>
      <c r="R8355" s="97"/>
      <c r="S8355" s="97">
        <f t="shared" si="4355"/>
        <v>105998.82</v>
      </c>
    </row>
    <row r="8356" spans="1:19" ht="22.5" customHeight="1" x14ac:dyDescent="0.25">
      <c r="A8356" s="89" t="s">
        <v>17242</v>
      </c>
      <c r="B8356" s="89" t="s">
        <v>17191</v>
      </c>
      <c r="C8356" s="89" t="s">
        <v>17300</v>
      </c>
      <c r="D8356" s="89" t="s">
        <v>107</v>
      </c>
      <c r="E8356" s="94" t="s">
        <v>17201</v>
      </c>
      <c r="F8356" s="95" t="s">
        <v>17202</v>
      </c>
      <c r="G8356" s="89" t="s">
        <v>648</v>
      </c>
      <c r="H8356" s="89" t="s">
        <v>12</v>
      </c>
      <c r="I8356" s="96">
        <v>1</v>
      </c>
      <c r="J8356" s="97">
        <v>1682</v>
      </c>
      <c r="K8356" s="98">
        <f t="shared" si="4363"/>
        <v>1682</v>
      </c>
      <c r="L8356" s="99">
        <f t="shared" si="4364"/>
        <v>1.0815399999999999</v>
      </c>
      <c r="M8356" s="100">
        <f t="shared" si="4365"/>
        <v>1.0590999999999999</v>
      </c>
      <c r="N8356" s="101">
        <f t="shared" si="4366"/>
        <v>0.97811300000000001</v>
      </c>
      <c r="O8356" s="100">
        <f t="shared" si="4367"/>
        <v>1</v>
      </c>
      <c r="P8356" s="98">
        <f t="shared" si="4368"/>
        <v>1884.49</v>
      </c>
      <c r="Q8356" s="97">
        <f t="shared" si="4369"/>
        <v>1884.49</v>
      </c>
      <c r="R8356" s="97"/>
      <c r="S8356" s="97">
        <f t="shared" si="4355"/>
        <v>1884.49</v>
      </c>
    </row>
    <row r="8357" spans="1:19" ht="22.5" customHeight="1" x14ac:dyDescent="0.25">
      <c r="A8357" s="89" t="s">
        <v>17243</v>
      </c>
      <c r="B8357" s="89" t="s">
        <v>17191</v>
      </c>
      <c r="C8357" s="89" t="s">
        <v>17300</v>
      </c>
      <c r="D8357" s="89" t="s">
        <v>108</v>
      </c>
      <c r="E8357" s="94" t="s">
        <v>17204</v>
      </c>
      <c r="F8357" s="95" t="s">
        <v>17205</v>
      </c>
      <c r="G8357" s="89" t="s">
        <v>648</v>
      </c>
      <c r="H8357" s="89" t="s">
        <v>12</v>
      </c>
      <c r="I8357" s="96">
        <v>1</v>
      </c>
      <c r="J8357" s="97">
        <v>2640</v>
      </c>
      <c r="K8357" s="98">
        <f t="shared" si="4363"/>
        <v>2640</v>
      </c>
      <c r="L8357" s="99">
        <f t="shared" si="4364"/>
        <v>1.0815399999999999</v>
      </c>
      <c r="M8357" s="100">
        <f t="shared" si="4365"/>
        <v>1.0590999999999999</v>
      </c>
      <c r="N8357" s="101">
        <f t="shared" si="4366"/>
        <v>0.97811300000000001</v>
      </c>
      <c r="O8357" s="100">
        <f t="shared" si="4367"/>
        <v>1</v>
      </c>
      <c r="P8357" s="98">
        <f t="shared" si="4368"/>
        <v>2957.83</v>
      </c>
      <c r="Q8357" s="97">
        <f t="shared" si="4369"/>
        <v>2957.83</v>
      </c>
      <c r="R8357" s="97"/>
      <c r="S8357" s="97">
        <f t="shared" si="4355"/>
        <v>2957.83</v>
      </c>
    </row>
    <row r="8358" spans="1:19" ht="14.25" customHeight="1" x14ac:dyDescent="0.25">
      <c r="A8358" s="89" t="s">
        <v>17244</v>
      </c>
      <c r="B8358" s="89" t="s">
        <v>17191</v>
      </c>
      <c r="C8358" s="89" t="s">
        <v>17300</v>
      </c>
      <c r="D8358" s="89" t="s">
        <v>109</v>
      </c>
      <c r="E8358" s="94" t="s">
        <v>17207</v>
      </c>
      <c r="F8358" s="95" t="s">
        <v>17208</v>
      </c>
      <c r="G8358" s="89" t="s">
        <v>17194</v>
      </c>
      <c r="H8358" s="89" t="s">
        <v>12</v>
      </c>
      <c r="I8358" s="96">
        <v>1</v>
      </c>
      <c r="J8358" s="97">
        <v>32000</v>
      </c>
      <c r="K8358" s="98">
        <f t="shared" si="4363"/>
        <v>32000</v>
      </c>
      <c r="L8358" s="99">
        <f t="shared" si="4364"/>
        <v>1.0815399999999999</v>
      </c>
      <c r="M8358" s="100">
        <f t="shared" si="4365"/>
        <v>1.0590999999999999</v>
      </c>
      <c r="N8358" s="101">
        <f t="shared" si="4366"/>
        <v>0.97811300000000001</v>
      </c>
      <c r="O8358" s="100">
        <f t="shared" si="4367"/>
        <v>1</v>
      </c>
      <c r="P8358" s="98">
        <f t="shared" si="4368"/>
        <v>35852.43</v>
      </c>
      <c r="Q8358" s="97">
        <f t="shared" si="4369"/>
        <v>35852.43</v>
      </c>
      <c r="R8358" s="97"/>
      <c r="S8358" s="97">
        <f t="shared" si="4355"/>
        <v>35852.43</v>
      </c>
    </row>
    <row r="8359" spans="1:19" ht="14.25" customHeight="1" x14ac:dyDescent="0.25">
      <c r="A8359" s="89" t="s">
        <v>17245</v>
      </c>
      <c r="B8359" s="89" t="s">
        <v>17191</v>
      </c>
      <c r="C8359" s="89" t="s">
        <v>17300</v>
      </c>
      <c r="D8359" s="89" t="s">
        <v>122</v>
      </c>
      <c r="E8359" s="94" t="s">
        <v>17210</v>
      </c>
      <c r="F8359" s="95" t="s">
        <v>17211</v>
      </c>
      <c r="G8359" s="89" t="s">
        <v>17194</v>
      </c>
      <c r="H8359" s="89" t="s">
        <v>12</v>
      </c>
      <c r="I8359" s="96">
        <v>1</v>
      </c>
      <c r="J8359" s="97">
        <v>30288</v>
      </c>
      <c r="K8359" s="98">
        <f t="shared" si="4363"/>
        <v>30288</v>
      </c>
      <c r="L8359" s="99">
        <f t="shared" si="4364"/>
        <v>1.0815399999999999</v>
      </c>
      <c r="M8359" s="100">
        <f t="shared" si="4365"/>
        <v>1.0590999999999999</v>
      </c>
      <c r="N8359" s="101">
        <f t="shared" si="4366"/>
        <v>0.97811300000000001</v>
      </c>
      <c r="O8359" s="100">
        <f t="shared" si="4367"/>
        <v>1</v>
      </c>
      <c r="P8359" s="98">
        <f t="shared" si="4368"/>
        <v>33934.32</v>
      </c>
      <c r="Q8359" s="97">
        <f t="shared" si="4369"/>
        <v>33934.32</v>
      </c>
      <c r="R8359" s="97"/>
      <c r="S8359" s="97">
        <f t="shared" si="4355"/>
        <v>33934.32</v>
      </c>
    </row>
    <row r="8360" spans="1:19" ht="14.25" customHeight="1" x14ac:dyDescent="0.25">
      <c r="A8360" s="89" t="s">
        <v>17246</v>
      </c>
      <c r="B8360" s="89" t="s">
        <v>17191</v>
      </c>
      <c r="C8360" s="89" t="s">
        <v>17300</v>
      </c>
      <c r="D8360" s="89" t="s">
        <v>126</v>
      </c>
      <c r="E8360" s="94" t="s">
        <v>17213</v>
      </c>
      <c r="F8360" s="95" t="s">
        <v>17214</v>
      </c>
      <c r="G8360" s="89" t="s">
        <v>17194</v>
      </c>
      <c r="H8360" s="89" t="s">
        <v>12</v>
      </c>
      <c r="I8360" s="96">
        <v>1</v>
      </c>
      <c r="J8360" s="97">
        <v>43079</v>
      </c>
      <c r="K8360" s="98">
        <f t="shared" si="4363"/>
        <v>43079</v>
      </c>
      <c r="L8360" s="99">
        <f t="shared" si="4364"/>
        <v>1.0815399999999999</v>
      </c>
      <c r="M8360" s="100">
        <f t="shared" si="4365"/>
        <v>1.0590999999999999</v>
      </c>
      <c r="N8360" s="101">
        <f t="shared" si="4366"/>
        <v>0.97811300000000001</v>
      </c>
      <c r="O8360" s="100">
        <f t="shared" si="4367"/>
        <v>1</v>
      </c>
      <c r="P8360" s="98">
        <f t="shared" si="4368"/>
        <v>48265.21</v>
      </c>
      <c r="Q8360" s="97">
        <f t="shared" si="4369"/>
        <v>48265.21</v>
      </c>
      <c r="R8360" s="97"/>
      <c r="S8360" s="97">
        <f t="shared" si="4355"/>
        <v>48265.21</v>
      </c>
    </row>
    <row r="8361" spans="1:19" ht="14.25" customHeight="1" x14ac:dyDescent="0.25">
      <c r="A8361" s="89" t="s">
        <v>17247</v>
      </c>
      <c r="B8361" s="89" t="s">
        <v>17191</v>
      </c>
      <c r="C8361" s="89" t="s">
        <v>17300</v>
      </c>
      <c r="D8361" s="89" t="s">
        <v>124</v>
      </c>
      <c r="E8361" s="94" t="s">
        <v>17216</v>
      </c>
      <c r="F8361" s="95" t="s">
        <v>17217</v>
      </c>
      <c r="G8361" s="89" t="s">
        <v>17194</v>
      </c>
      <c r="H8361" s="89" t="s">
        <v>34</v>
      </c>
      <c r="I8361" s="96">
        <v>1</v>
      </c>
      <c r="J8361" s="97">
        <v>326806</v>
      </c>
      <c r="K8361" s="98">
        <f t="shared" si="4363"/>
        <v>81701.5</v>
      </c>
      <c r="L8361" s="99">
        <f t="shared" si="4364"/>
        <v>1.0815399999999999</v>
      </c>
      <c r="M8361" s="100">
        <f t="shared" si="4365"/>
        <v>1.0590999999999999</v>
      </c>
      <c r="N8361" s="101">
        <f t="shared" si="4366"/>
        <v>0.97811300000000001</v>
      </c>
      <c r="O8361" s="100">
        <f t="shared" si="4367"/>
        <v>1</v>
      </c>
      <c r="P8361" s="98">
        <f t="shared" si="4368"/>
        <v>91537.41</v>
      </c>
      <c r="Q8361" s="97">
        <f t="shared" si="4369"/>
        <v>366149.64</v>
      </c>
      <c r="R8361" s="97"/>
      <c r="S8361" s="97">
        <f t="shared" si="4355"/>
        <v>366149.64</v>
      </c>
    </row>
    <row r="8362" spans="1:19" ht="14.25" customHeight="1" x14ac:dyDescent="0.25">
      <c r="A8362" s="89"/>
      <c r="B8362" s="90"/>
      <c r="C8362" s="89"/>
      <c r="D8362" s="91"/>
      <c r="E8362" s="92"/>
      <c r="F8362" s="92" t="s">
        <v>17248</v>
      </c>
      <c r="G8362" s="91"/>
      <c r="H8362" s="91"/>
      <c r="I8362" s="93">
        <v>1</v>
      </c>
      <c r="J8362" s="91"/>
      <c r="K8362" s="98"/>
      <c r="L8362" s="99"/>
      <c r="M8362" s="100"/>
      <c r="N8362" s="101"/>
      <c r="O8362" s="100"/>
      <c r="P8362" s="98"/>
      <c r="Q8362" s="91"/>
      <c r="R8362" s="91"/>
      <c r="S8362" s="97"/>
    </row>
    <row r="8363" spans="1:19" ht="22.5" customHeight="1" x14ac:dyDescent="0.25">
      <c r="A8363" s="89" t="s">
        <v>17249</v>
      </c>
      <c r="B8363" s="89" t="s">
        <v>17191</v>
      </c>
      <c r="C8363" s="89" t="s">
        <v>17300</v>
      </c>
      <c r="D8363" s="89" t="s">
        <v>129</v>
      </c>
      <c r="E8363" s="94" t="s">
        <v>17236</v>
      </c>
      <c r="F8363" s="95" t="s">
        <v>17237</v>
      </c>
      <c r="G8363" s="89" t="s">
        <v>17194</v>
      </c>
      <c r="H8363" s="89" t="s">
        <v>12</v>
      </c>
      <c r="I8363" s="96">
        <v>1</v>
      </c>
      <c r="J8363" s="97">
        <v>275497</v>
      </c>
      <c r="K8363" s="98">
        <f t="shared" ref="K8363:K8371" si="4370">J8363/H8363</f>
        <v>275497</v>
      </c>
      <c r="L8363" s="99">
        <f t="shared" ref="L8363:L8371" si="4371">$L$8</f>
        <v>1.0815399999999999</v>
      </c>
      <c r="M8363" s="100">
        <f t="shared" ref="M8363:M8371" si="4372">$M$8</f>
        <v>1.0590999999999999</v>
      </c>
      <c r="N8363" s="101">
        <f t="shared" ref="N8363:N8371" si="4373">$N$8</f>
        <v>0.97811300000000001</v>
      </c>
      <c r="O8363" s="100">
        <f t="shared" ref="O8363:O8371" si="4374">$O$8</f>
        <v>1</v>
      </c>
      <c r="P8363" s="98">
        <f t="shared" ref="P8363:P8371" si="4375">K8363*L8363*M8363*N8363*O8363</f>
        <v>308663.63</v>
      </c>
      <c r="Q8363" s="97">
        <f t="shared" ref="Q8363:Q8371" si="4376">H8363*P8363</f>
        <v>308663.63</v>
      </c>
      <c r="R8363" s="97"/>
      <c r="S8363" s="97">
        <f t="shared" si="4355"/>
        <v>308663.63</v>
      </c>
    </row>
    <row r="8364" spans="1:19" ht="33.75" customHeight="1" x14ac:dyDescent="0.25">
      <c r="A8364" s="89" t="s">
        <v>17250</v>
      </c>
      <c r="B8364" s="89" t="s">
        <v>17191</v>
      </c>
      <c r="C8364" s="89" t="s">
        <v>17300</v>
      </c>
      <c r="D8364" s="89" t="s">
        <v>133</v>
      </c>
      <c r="E8364" s="94" t="s">
        <v>17172</v>
      </c>
      <c r="F8364" s="95" t="s">
        <v>17173</v>
      </c>
      <c r="G8364" s="89" t="s">
        <v>17174</v>
      </c>
      <c r="H8364" s="89" t="s">
        <v>126</v>
      </c>
      <c r="I8364" s="96">
        <v>1</v>
      </c>
      <c r="J8364" s="97">
        <v>167677</v>
      </c>
      <c r="K8364" s="98">
        <f t="shared" si="4370"/>
        <v>6449.12</v>
      </c>
      <c r="L8364" s="99">
        <f t="shared" si="4371"/>
        <v>1.0815399999999999</v>
      </c>
      <c r="M8364" s="100">
        <f t="shared" si="4372"/>
        <v>1.0590999999999999</v>
      </c>
      <c r="N8364" s="101">
        <f t="shared" si="4373"/>
        <v>0.97811300000000001</v>
      </c>
      <c r="O8364" s="100">
        <f t="shared" si="4374"/>
        <v>1</v>
      </c>
      <c r="P8364" s="98">
        <f t="shared" si="4375"/>
        <v>7225.52</v>
      </c>
      <c r="Q8364" s="97">
        <f t="shared" si="4376"/>
        <v>187863.52</v>
      </c>
      <c r="R8364" s="97"/>
      <c r="S8364" s="97">
        <f t="shared" si="4355"/>
        <v>187863.52</v>
      </c>
    </row>
    <row r="8365" spans="1:19" ht="22.5" customHeight="1" x14ac:dyDescent="0.25">
      <c r="A8365" s="89" t="s">
        <v>17251</v>
      </c>
      <c r="B8365" s="89" t="s">
        <v>17191</v>
      </c>
      <c r="C8365" s="89" t="s">
        <v>17300</v>
      </c>
      <c r="D8365" s="89" t="s">
        <v>136</v>
      </c>
      <c r="E8365" s="94" t="s">
        <v>17197</v>
      </c>
      <c r="F8365" s="95" t="s">
        <v>17198</v>
      </c>
      <c r="G8365" s="89" t="s">
        <v>17199</v>
      </c>
      <c r="H8365" s="89" t="s">
        <v>12</v>
      </c>
      <c r="I8365" s="96">
        <v>1</v>
      </c>
      <c r="J8365" s="97">
        <v>94609</v>
      </c>
      <c r="K8365" s="98">
        <f t="shared" si="4370"/>
        <v>94609</v>
      </c>
      <c r="L8365" s="99">
        <f t="shared" si="4371"/>
        <v>1.0815399999999999</v>
      </c>
      <c r="M8365" s="100">
        <f t="shared" si="4372"/>
        <v>1.0590999999999999</v>
      </c>
      <c r="N8365" s="101">
        <f t="shared" si="4373"/>
        <v>0.97811300000000001</v>
      </c>
      <c r="O8365" s="100">
        <f t="shared" si="4374"/>
        <v>1</v>
      </c>
      <c r="P8365" s="98">
        <f t="shared" si="4375"/>
        <v>105998.82</v>
      </c>
      <c r="Q8365" s="97">
        <f t="shared" si="4376"/>
        <v>105998.82</v>
      </c>
      <c r="R8365" s="97"/>
      <c r="S8365" s="97">
        <f t="shared" si="4355"/>
        <v>105998.82</v>
      </c>
    </row>
    <row r="8366" spans="1:19" ht="22.5" customHeight="1" x14ac:dyDescent="0.25">
      <c r="A8366" s="89" t="s">
        <v>17252</v>
      </c>
      <c r="B8366" s="89" t="s">
        <v>17191</v>
      </c>
      <c r="C8366" s="89" t="s">
        <v>17300</v>
      </c>
      <c r="D8366" s="89" t="s">
        <v>141</v>
      </c>
      <c r="E8366" s="94" t="s">
        <v>17201</v>
      </c>
      <c r="F8366" s="95" t="s">
        <v>17202</v>
      </c>
      <c r="G8366" s="89" t="s">
        <v>648</v>
      </c>
      <c r="H8366" s="89" t="s">
        <v>12</v>
      </c>
      <c r="I8366" s="96">
        <v>1</v>
      </c>
      <c r="J8366" s="97">
        <v>1682</v>
      </c>
      <c r="K8366" s="98">
        <f t="shared" si="4370"/>
        <v>1682</v>
      </c>
      <c r="L8366" s="99">
        <f t="shared" si="4371"/>
        <v>1.0815399999999999</v>
      </c>
      <c r="M8366" s="100">
        <f t="shared" si="4372"/>
        <v>1.0590999999999999</v>
      </c>
      <c r="N8366" s="101">
        <f t="shared" si="4373"/>
        <v>0.97811300000000001</v>
      </c>
      <c r="O8366" s="100">
        <f t="shared" si="4374"/>
        <v>1</v>
      </c>
      <c r="P8366" s="98">
        <f t="shared" si="4375"/>
        <v>1884.49</v>
      </c>
      <c r="Q8366" s="97">
        <f t="shared" si="4376"/>
        <v>1884.49</v>
      </c>
      <c r="R8366" s="97"/>
      <c r="S8366" s="97">
        <f t="shared" si="4355"/>
        <v>1884.49</v>
      </c>
    </row>
    <row r="8367" spans="1:19" ht="22.5" customHeight="1" x14ac:dyDescent="0.25">
      <c r="A8367" s="89" t="s">
        <v>17253</v>
      </c>
      <c r="B8367" s="89" t="s">
        <v>17191</v>
      </c>
      <c r="C8367" s="89" t="s">
        <v>17300</v>
      </c>
      <c r="D8367" s="89" t="s">
        <v>144</v>
      </c>
      <c r="E8367" s="94" t="s">
        <v>17204</v>
      </c>
      <c r="F8367" s="95" t="s">
        <v>17205</v>
      </c>
      <c r="G8367" s="89" t="s">
        <v>648</v>
      </c>
      <c r="H8367" s="89" t="s">
        <v>12</v>
      </c>
      <c r="I8367" s="96">
        <v>1</v>
      </c>
      <c r="J8367" s="97">
        <v>2640</v>
      </c>
      <c r="K8367" s="98">
        <f t="shared" si="4370"/>
        <v>2640</v>
      </c>
      <c r="L8367" s="99">
        <f t="shared" si="4371"/>
        <v>1.0815399999999999</v>
      </c>
      <c r="M8367" s="100">
        <f t="shared" si="4372"/>
        <v>1.0590999999999999</v>
      </c>
      <c r="N8367" s="101">
        <f t="shared" si="4373"/>
        <v>0.97811300000000001</v>
      </c>
      <c r="O8367" s="100">
        <f t="shared" si="4374"/>
        <v>1</v>
      </c>
      <c r="P8367" s="98">
        <f t="shared" si="4375"/>
        <v>2957.83</v>
      </c>
      <c r="Q8367" s="97">
        <f t="shared" si="4376"/>
        <v>2957.83</v>
      </c>
      <c r="R8367" s="97"/>
      <c r="S8367" s="97">
        <f t="shared" si="4355"/>
        <v>2957.83</v>
      </c>
    </row>
    <row r="8368" spans="1:19" ht="14.25" customHeight="1" x14ac:dyDescent="0.25">
      <c r="A8368" s="89" t="s">
        <v>17254</v>
      </c>
      <c r="B8368" s="89" t="s">
        <v>17191</v>
      </c>
      <c r="C8368" s="89" t="s">
        <v>17300</v>
      </c>
      <c r="D8368" s="89" t="s">
        <v>146</v>
      </c>
      <c r="E8368" s="94" t="s">
        <v>17207</v>
      </c>
      <c r="F8368" s="95" t="s">
        <v>17208</v>
      </c>
      <c r="G8368" s="89" t="s">
        <v>17194</v>
      </c>
      <c r="H8368" s="89" t="s">
        <v>12</v>
      </c>
      <c r="I8368" s="96">
        <v>1</v>
      </c>
      <c r="J8368" s="97">
        <v>32000</v>
      </c>
      <c r="K8368" s="98">
        <f t="shared" si="4370"/>
        <v>32000</v>
      </c>
      <c r="L8368" s="99">
        <f t="shared" si="4371"/>
        <v>1.0815399999999999</v>
      </c>
      <c r="M8368" s="100">
        <f t="shared" si="4372"/>
        <v>1.0590999999999999</v>
      </c>
      <c r="N8368" s="101">
        <f t="shared" si="4373"/>
        <v>0.97811300000000001</v>
      </c>
      <c r="O8368" s="100">
        <f t="shared" si="4374"/>
        <v>1</v>
      </c>
      <c r="P8368" s="98">
        <f t="shared" si="4375"/>
        <v>35852.43</v>
      </c>
      <c r="Q8368" s="97">
        <f t="shared" si="4376"/>
        <v>35852.43</v>
      </c>
      <c r="R8368" s="97"/>
      <c r="S8368" s="97">
        <f t="shared" si="4355"/>
        <v>35852.43</v>
      </c>
    </row>
    <row r="8369" spans="1:19" ht="14.25" customHeight="1" x14ac:dyDescent="0.25">
      <c r="A8369" s="89" t="s">
        <v>17255</v>
      </c>
      <c r="B8369" s="89" t="s">
        <v>17191</v>
      </c>
      <c r="C8369" s="89" t="s">
        <v>17300</v>
      </c>
      <c r="D8369" s="89" t="s">
        <v>151</v>
      </c>
      <c r="E8369" s="94" t="s">
        <v>17210</v>
      </c>
      <c r="F8369" s="95" t="s">
        <v>17211</v>
      </c>
      <c r="G8369" s="89" t="s">
        <v>17194</v>
      </c>
      <c r="H8369" s="89" t="s">
        <v>12</v>
      </c>
      <c r="I8369" s="96">
        <v>1</v>
      </c>
      <c r="J8369" s="97">
        <v>30288</v>
      </c>
      <c r="K8369" s="98">
        <f t="shared" si="4370"/>
        <v>30288</v>
      </c>
      <c r="L8369" s="99">
        <f t="shared" si="4371"/>
        <v>1.0815399999999999</v>
      </c>
      <c r="M8369" s="100">
        <f t="shared" si="4372"/>
        <v>1.0590999999999999</v>
      </c>
      <c r="N8369" s="101">
        <f t="shared" si="4373"/>
        <v>0.97811300000000001</v>
      </c>
      <c r="O8369" s="100">
        <f t="shared" si="4374"/>
        <v>1</v>
      </c>
      <c r="P8369" s="98">
        <f t="shared" si="4375"/>
        <v>33934.32</v>
      </c>
      <c r="Q8369" s="97">
        <f t="shared" si="4376"/>
        <v>33934.32</v>
      </c>
      <c r="R8369" s="97"/>
      <c r="S8369" s="97">
        <f t="shared" si="4355"/>
        <v>33934.32</v>
      </c>
    </row>
    <row r="8370" spans="1:19" ht="14.25" customHeight="1" x14ac:dyDescent="0.25">
      <c r="A8370" s="89" t="s">
        <v>17256</v>
      </c>
      <c r="B8370" s="89" t="s">
        <v>17191</v>
      </c>
      <c r="C8370" s="89" t="s">
        <v>17300</v>
      </c>
      <c r="D8370" s="89" t="s">
        <v>154</v>
      </c>
      <c r="E8370" s="94" t="s">
        <v>17213</v>
      </c>
      <c r="F8370" s="95" t="s">
        <v>17214</v>
      </c>
      <c r="G8370" s="89" t="s">
        <v>17194</v>
      </c>
      <c r="H8370" s="89" t="s">
        <v>12</v>
      </c>
      <c r="I8370" s="96">
        <v>1</v>
      </c>
      <c r="J8370" s="97">
        <v>43079</v>
      </c>
      <c r="K8370" s="98">
        <f t="shared" si="4370"/>
        <v>43079</v>
      </c>
      <c r="L8370" s="99">
        <f t="shared" si="4371"/>
        <v>1.0815399999999999</v>
      </c>
      <c r="M8370" s="100">
        <f t="shared" si="4372"/>
        <v>1.0590999999999999</v>
      </c>
      <c r="N8370" s="101">
        <f t="shared" si="4373"/>
        <v>0.97811300000000001</v>
      </c>
      <c r="O8370" s="100">
        <f t="shared" si="4374"/>
        <v>1</v>
      </c>
      <c r="P8370" s="98">
        <f t="shared" si="4375"/>
        <v>48265.21</v>
      </c>
      <c r="Q8370" s="97">
        <f t="shared" si="4376"/>
        <v>48265.21</v>
      </c>
      <c r="R8370" s="97"/>
      <c r="S8370" s="97">
        <f t="shared" si="4355"/>
        <v>48265.21</v>
      </c>
    </row>
    <row r="8371" spans="1:19" ht="14.25" customHeight="1" x14ac:dyDescent="0.25">
      <c r="A8371" s="89" t="s">
        <v>17257</v>
      </c>
      <c r="B8371" s="89" t="s">
        <v>17191</v>
      </c>
      <c r="C8371" s="89" t="s">
        <v>17300</v>
      </c>
      <c r="D8371" s="89" t="s">
        <v>156</v>
      </c>
      <c r="E8371" s="94" t="s">
        <v>17216</v>
      </c>
      <c r="F8371" s="95" t="s">
        <v>17217</v>
      </c>
      <c r="G8371" s="89" t="s">
        <v>17194</v>
      </c>
      <c r="H8371" s="89" t="s">
        <v>34</v>
      </c>
      <c r="I8371" s="96">
        <v>1</v>
      </c>
      <c r="J8371" s="97">
        <v>326806</v>
      </c>
      <c r="K8371" s="98">
        <f t="shared" si="4370"/>
        <v>81701.5</v>
      </c>
      <c r="L8371" s="99">
        <f t="shared" si="4371"/>
        <v>1.0815399999999999</v>
      </c>
      <c r="M8371" s="100">
        <f t="shared" si="4372"/>
        <v>1.0590999999999999</v>
      </c>
      <c r="N8371" s="101">
        <f t="shared" si="4373"/>
        <v>0.97811300000000001</v>
      </c>
      <c r="O8371" s="100">
        <f t="shared" si="4374"/>
        <v>1</v>
      </c>
      <c r="P8371" s="98">
        <f t="shared" si="4375"/>
        <v>91537.41</v>
      </c>
      <c r="Q8371" s="97">
        <f t="shared" si="4376"/>
        <v>366149.64</v>
      </c>
      <c r="R8371" s="97"/>
      <c r="S8371" s="97">
        <f t="shared" si="4355"/>
        <v>366149.64</v>
      </c>
    </row>
    <row r="8372" spans="1:19" ht="23.25" customHeight="1" x14ac:dyDescent="0.25">
      <c r="A8372" s="72"/>
      <c r="B8372" s="77"/>
      <c r="C8372" s="77"/>
      <c r="D8372" s="77"/>
      <c r="E8372" s="76"/>
      <c r="F8372" s="76" t="s">
        <v>17258</v>
      </c>
      <c r="G8372" s="77"/>
      <c r="H8372" s="77"/>
      <c r="I8372" s="78"/>
      <c r="J8372" s="79">
        <f>J8373</f>
        <v>10080881.24</v>
      </c>
      <c r="K8372" s="98"/>
      <c r="L8372" s="99"/>
      <c r="M8372" s="100"/>
      <c r="N8372" s="101"/>
      <c r="O8372" s="100"/>
      <c r="P8372" s="98"/>
      <c r="Q8372" s="79">
        <f>Q8373</f>
        <v>11294501.92</v>
      </c>
      <c r="R8372" s="79">
        <f t="shared" ref="R8372:S8372" si="4377">R8373</f>
        <v>0</v>
      </c>
      <c r="S8372" s="79">
        <f t="shared" si="4377"/>
        <v>11294501.92</v>
      </c>
    </row>
    <row r="8373" spans="1:19" x14ac:dyDescent="0.25">
      <c r="A8373" s="82" t="s">
        <v>13493</v>
      </c>
      <c r="B8373" s="104"/>
      <c r="C8373" s="104"/>
      <c r="D8373" s="104"/>
      <c r="E8373" s="86"/>
      <c r="F8373" s="86"/>
      <c r="G8373" s="82"/>
      <c r="H8373" s="82"/>
      <c r="I8373" s="87"/>
      <c r="J8373" s="88">
        <f>SUM(J8374:J8381)</f>
        <v>10080881.24</v>
      </c>
      <c r="K8373" s="98"/>
      <c r="L8373" s="99"/>
      <c r="M8373" s="100"/>
      <c r="N8373" s="101"/>
      <c r="O8373" s="100"/>
      <c r="P8373" s="98"/>
      <c r="Q8373" s="88">
        <f>SUM(Q8374:Q8381)</f>
        <v>11294501.92</v>
      </c>
      <c r="R8373" s="88">
        <f t="shared" ref="R8373" si="4378">SUM(R8374:R8381)</f>
        <v>0</v>
      </c>
      <c r="S8373" s="88">
        <f>SUM(S8374:S8381)</f>
        <v>11294501.92</v>
      </c>
    </row>
    <row r="8374" spans="1:19" ht="22.5" x14ac:dyDescent="0.25">
      <c r="A8374" s="89" t="s">
        <v>17260</v>
      </c>
      <c r="B8374" s="89"/>
      <c r="C8374" s="89" t="s">
        <v>17300</v>
      </c>
      <c r="D8374" s="89" t="s">
        <v>12</v>
      </c>
      <c r="E8374" s="94" t="s">
        <v>17261</v>
      </c>
      <c r="F8374" s="95" t="s">
        <v>17262</v>
      </c>
      <c r="G8374" s="89"/>
      <c r="H8374" s="89" t="s">
        <v>12</v>
      </c>
      <c r="I8374" s="96">
        <v>1</v>
      </c>
      <c r="J8374" s="97">
        <v>1354093.06</v>
      </c>
      <c r="K8374" s="98">
        <f t="shared" ref="K8374:K8381" si="4379">J8374/H8374</f>
        <v>1354093.06</v>
      </c>
      <c r="L8374" s="99">
        <f t="shared" ref="L8374:L8385" si="4380">$L$8</f>
        <v>1.0815399999999999</v>
      </c>
      <c r="M8374" s="100">
        <f t="shared" ref="M8374:M8385" si="4381">$M$8</f>
        <v>1.0590999999999999</v>
      </c>
      <c r="N8374" s="101">
        <f t="shared" ref="N8374:N8385" si="4382">$N$8</f>
        <v>0.97811300000000001</v>
      </c>
      <c r="O8374" s="100">
        <f t="shared" ref="O8374:O8385" si="4383">$O$8</f>
        <v>1</v>
      </c>
      <c r="P8374" s="98">
        <f t="shared" ref="P8374:P8381" si="4384">K8374*L8374*M8374*N8374*O8374</f>
        <v>1517110.09</v>
      </c>
      <c r="Q8374" s="97">
        <f t="shared" ref="Q8374:Q8381" si="4385">H8374*P8374</f>
        <v>1517110.09</v>
      </c>
      <c r="R8374" s="97"/>
      <c r="S8374" s="97">
        <f>Q8374</f>
        <v>1517110.09</v>
      </c>
    </row>
    <row r="8375" spans="1:19" x14ac:dyDescent="0.25">
      <c r="A8375" s="89" t="s">
        <v>17263</v>
      </c>
      <c r="B8375" s="89"/>
      <c r="C8375" s="89" t="s">
        <v>17300</v>
      </c>
      <c r="D8375" s="89" t="s">
        <v>24</v>
      </c>
      <c r="E8375" s="94" t="s">
        <v>17308</v>
      </c>
      <c r="F8375" s="95" t="s">
        <v>17307</v>
      </c>
      <c r="G8375" s="89"/>
      <c r="H8375" s="89" t="s">
        <v>12</v>
      </c>
      <c r="I8375" s="96">
        <v>1</v>
      </c>
      <c r="J8375" s="97">
        <v>1750000</v>
      </c>
      <c r="K8375" s="98">
        <f t="shared" si="4379"/>
        <v>1750000</v>
      </c>
      <c r="L8375" s="99">
        <f t="shared" si="4380"/>
        <v>1.0815399999999999</v>
      </c>
      <c r="M8375" s="100">
        <f t="shared" si="4381"/>
        <v>1.0590999999999999</v>
      </c>
      <c r="N8375" s="101">
        <f t="shared" si="4382"/>
        <v>0.97811300000000001</v>
      </c>
      <c r="O8375" s="100">
        <f t="shared" si="4383"/>
        <v>1</v>
      </c>
      <c r="P8375" s="98">
        <f t="shared" si="4384"/>
        <v>1960679.62</v>
      </c>
      <c r="Q8375" s="97">
        <f t="shared" si="4385"/>
        <v>1960679.62</v>
      </c>
      <c r="R8375" s="97"/>
      <c r="S8375" s="97">
        <f t="shared" ref="S8375:S8381" si="4386">Q8375</f>
        <v>1960679.62</v>
      </c>
    </row>
    <row r="8376" spans="1:19" ht="22.5" x14ac:dyDescent="0.25">
      <c r="A8376" s="89" t="s">
        <v>17264</v>
      </c>
      <c r="B8376" s="89"/>
      <c r="C8376" s="89" t="s">
        <v>17300</v>
      </c>
      <c r="D8376" s="89" t="s">
        <v>30</v>
      </c>
      <c r="E8376" s="94" t="s">
        <v>17265</v>
      </c>
      <c r="F8376" s="95" t="s">
        <v>17266</v>
      </c>
      <c r="G8376" s="89"/>
      <c r="H8376" s="89" t="s">
        <v>12</v>
      </c>
      <c r="I8376" s="96">
        <v>1</v>
      </c>
      <c r="J8376" s="97">
        <v>136500</v>
      </c>
      <c r="K8376" s="98">
        <f t="shared" si="4379"/>
        <v>136500</v>
      </c>
      <c r="L8376" s="99">
        <f t="shared" si="4380"/>
        <v>1.0815399999999999</v>
      </c>
      <c r="M8376" s="100">
        <f t="shared" si="4381"/>
        <v>1.0590999999999999</v>
      </c>
      <c r="N8376" s="101">
        <f t="shared" si="4382"/>
        <v>0.97811300000000001</v>
      </c>
      <c r="O8376" s="100">
        <f t="shared" si="4383"/>
        <v>1</v>
      </c>
      <c r="P8376" s="98">
        <f t="shared" si="4384"/>
        <v>152933.01</v>
      </c>
      <c r="Q8376" s="97">
        <f t="shared" si="4385"/>
        <v>152933.01</v>
      </c>
      <c r="R8376" s="97"/>
      <c r="S8376" s="97">
        <f t="shared" si="4386"/>
        <v>152933.01</v>
      </c>
    </row>
    <row r="8377" spans="1:19" ht="22.5" x14ac:dyDescent="0.25">
      <c r="A8377" s="89" t="s">
        <v>17267</v>
      </c>
      <c r="B8377" s="89"/>
      <c r="C8377" s="89" t="s">
        <v>17300</v>
      </c>
      <c r="D8377" s="89" t="s">
        <v>34</v>
      </c>
      <c r="E8377" s="94" t="s">
        <v>17268</v>
      </c>
      <c r="F8377" s="95" t="s">
        <v>17269</v>
      </c>
      <c r="G8377" s="89"/>
      <c r="H8377" s="89" t="s">
        <v>12</v>
      </c>
      <c r="I8377" s="96">
        <v>1</v>
      </c>
      <c r="J8377" s="97">
        <v>6743299</v>
      </c>
      <c r="K8377" s="98">
        <f t="shared" si="4379"/>
        <v>6743299</v>
      </c>
      <c r="L8377" s="99">
        <f t="shared" si="4380"/>
        <v>1.0815399999999999</v>
      </c>
      <c r="M8377" s="100">
        <f t="shared" si="4381"/>
        <v>1.0590999999999999</v>
      </c>
      <c r="N8377" s="101">
        <f t="shared" si="4382"/>
        <v>0.97811300000000001</v>
      </c>
      <c r="O8377" s="100">
        <f t="shared" si="4383"/>
        <v>1</v>
      </c>
      <c r="P8377" s="98">
        <f t="shared" si="4384"/>
        <v>7555113.6600000001</v>
      </c>
      <c r="Q8377" s="97">
        <f t="shared" si="4385"/>
        <v>7555113.6600000001</v>
      </c>
      <c r="R8377" s="97"/>
      <c r="S8377" s="97">
        <f t="shared" si="4386"/>
        <v>7555113.6600000001</v>
      </c>
    </row>
    <row r="8378" spans="1:19" x14ac:dyDescent="0.25">
      <c r="A8378" s="89" t="s">
        <v>17270</v>
      </c>
      <c r="B8378" s="89"/>
      <c r="C8378" s="89" t="s">
        <v>17300</v>
      </c>
      <c r="D8378" s="89" t="s">
        <v>40</v>
      </c>
      <c r="E8378" s="94" t="s">
        <v>17271</v>
      </c>
      <c r="F8378" s="95" t="s">
        <v>17272</v>
      </c>
      <c r="G8378" s="89"/>
      <c r="H8378" s="89" t="s">
        <v>12</v>
      </c>
      <c r="I8378" s="96">
        <v>1</v>
      </c>
      <c r="J8378" s="97">
        <v>1641.08</v>
      </c>
      <c r="K8378" s="98">
        <f t="shared" si="4379"/>
        <v>1641.08</v>
      </c>
      <c r="L8378" s="99">
        <f t="shared" si="4380"/>
        <v>1.0815399999999999</v>
      </c>
      <c r="M8378" s="100">
        <f t="shared" si="4381"/>
        <v>1.0590999999999999</v>
      </c>
      <c r="N8378" s="101">
        <f t="shared" si="4382"/>
        <v>0.97811300000000001</v>
      </c>
      <c r="O8378" s="100">
        <f t="shared" si="4383"/>
        <v>1</v>
      </c>
      <c r="P8378" s="98">
        <f t="shared" si="4384"/>
        <v>1838.65</v>
      </c>
      <c r="Q8378" s="97">
        <f t="shared" si="4385"/>
        <v>1838.65</v>
      </c>
      <c r="R8378" s="97"/>
      <c r="S8378" s="97">
        <f t="shared" si="4386"/>
        <v>1838.65</v>
      </c>
    </row>
    <row r="8379" spans="1:19" x14ac:dyDescent="0.25">
      <c r="A8379" s="89" t="s">
        <v>17273</v>
      </c>
      <c r="B8379" s="89"/>
      <c r="C8379" s="89" t="s">
        <v>17300</v>
      </c>
      <c r="D8379" s="89" t="s">
        <v>43</v>
      </c>
      <c r="E8379" s="94" t="s">
        <v>17271</v>
      </c>
      <c r="F8379" s="95" t="s">
        <v>17274</v>
      </c>
      <c r="G8379" s="89"/>
      <c r="H8379" s="89" t="s">
        <v>12</v>
      </c>
      <c r="I8379" s="96">
        <v>1</v>
      </c>
      <c r="J8379" s="97">
        <v>43.4</v>
      </c>
      <c r="K8379" s="98">
        <f t="shared" si="4379"/>
        <v>43.4</v>
      </c>
      <c r="L8379" s="99">
        <f t="shared" si="4380"/>
        <v>1.0815399999999999</v>
      </c>
      <c r="M8379" s="100">
        <f t="shared" si="4381"/>
        <v>1.0590999999999999</v>
      </c>
      <c r="N8379" s="101">
        <f t="shared" si="4382"/>
        <v>0.97811300000000001</v>
      </c>
      <c r="O8379" s="100">
        <f t="shared" si="4383"/>
        <v>1</v>
      </c>
      <c r="P8379" s="98">
        <f t="shared" si="4384"/>
        <v>48.62</v>
      </c>
      <c r="Q8379" s="97">
        <f t="shared" si="4385"/>
        <v>48.62</v>
      </c>
      <c r="R8379" s="97"/>
      <c r="S8379" s="97">
        <f t="shared" si="4386"/>
        <v>48.62</v>
      </c>
    </row>
    <row r="8380" spans="1:19" x14ac:dyDescent="0.25">
      <c r="A8380" s="89" t="s">
        <v>17275</v>
      </c>
      <c r="B8380" s="89"/>
      <c r="C8380" s="89" t="s">
        <v>17300</v>
      </c>
      <c r="D8380" s="89" t="s">
        <v>48</v>
      </c>
      <c r="E8380" s="94" t="s">
        <v>17271</v>
      </c>
      <c r="F8380" s="95" t="s">
        <v>17276</v>
      </c>
      <c r="G8380" s="89"/>
      <c r="H8380" s="89" t="s">
        <v>12</v>
      </c>
      <c r="I8380" s="96">
        <v>1</v>
      </c>
      <c r="J8380" s="97">
        <v>15823.57</v>
      </c>
      <c r="K8380" s="98">
        <f t="shared" si="4379"/>
        <v>15823.57</v>
      </c>
      <c r="L8380" s="99">
        <f t="shared" si="4380"/>
        <v>1.0815399999999999</v>
      </c>
      <c r="M8380" s="100">
        <f t="shared" si="4381"/>
        <v>1.0590999999999999</v>
      </c>
      <c r="N8380" s="101">
        <f t="shared" si="4382"/>
        <v>0.97811300000000001</v>
      </c>
      <c r="O8380" s="100">
        <f t="shared" si="4383"/>
        <v>1</v>
      </c>
      <c r="P8380" s="98">
        <f t="shared" si="4384"/>
        <v>17728.54</v>
      </c>
      <c r="Q8380" s="97">
        <f t="shared" si="4385"/>
        <v>17728.54</v>
      </c>
      <c r="R8380" s="97"/>
      <c r="S8380" s="97">
        <f t="shared" si="4386"/>
        <v>17728.54</v>
      </c>
    </row>
    <row r="8381" spans="1:19" x14ac:dyDescent="0.25">
      <c r="A8381" s="89" t="s">
        <v>17277</v>
      </c>
      <c r="B8381" s="89"/>
      <c r="C8381" s="89" t="s">
        <v>17300</v>
      </c>
      <c r="D8381" s="89" t="s">
        <v>55</v>
      </c>
      <c r="E8381" s="94" t="s">
        <v>17271</v>
      </c>
      <c r="F8381" s="95" t="s">
        <v>17278</v>
      </c>
      <c r="G8381" s="89"/>
      <c r="H8381" s="89" t="s">
        <v>12</v>
      </c>
      <c r="I8381" s="96">
        <v>1</v>
      </c>
      <c r="J8381" s="97">
        <v>79481.13</v>
      </c>
      <c r="K8381" s="98">
        <f t="shared" si="4379"/>
        <v>79481.13</v>
      </c>
      <c r="L8381" s="99">
        <f t="shared" si="4380"/>
        <v>1.0815399999999999</v>
      </c>
      <c r="M8381" s="100">
        <f t="shared" si="4381"/>
        <v>1.0590999999999999</v>
      </c>
      <c r="N8381" s="101">
        <f t="shared" si="4382"/>
        <v>0.97811300000000001</v>
      </c>
      <c r="O8381" s="100">
        <f t="shared" si="4383"/>
        <v>1</v>
      </c>
      <c r="P8381" s="98">
        <f t="shared" si="4384"/>
        <v>89049.73</v>
      </c>
      <c r="Q8381" s="97">
        <f t="shared" si="4385"/>
        <v>89049.73</v>
      </c>
      <c r="R8381" s="97"/>
      <c r="S8381" s="97">
        <f t="shared" si="4386"/>
        <v>89049.73</v>
      </c>
    </row>
    <row r="8382" spans="1:19" x14ac:dyDescent="0.25">
      <c r="A8382" s="72"/>
      <c r="B8382" s="77"/>
      <c r="C8382" s="77"/>
      <c r="D8382" s="77"/>
      <c r="E8382" s="76"/>
      <c r="F8382" s="76" t="s">
        <v>17279</v>
      </c>
      <c r="G8382" s="77"/>
      <c r="H8382" s="77"/>
      <c r="I8382" s="78"/>
      <c r="J8382" s="79">
        <f>J8383</f>
        <v>35591390.829999998</v>
      </c>
      <c r="K8382" s="98"/>
      <c r="L8382" s="99"/>
      <c r="M8382" s="100"/>
      <c r="N8382" s="101"/>
      <c r="O8382" s="100"/>
      <c r="P8382" s="98"/>
      <c r="Q8382" s="79">
        <f>Q8383</f>
        <v>39874932.350000001</v>
      </c>
      <c r="R8382" s="79">
        <f t="shared" ref="R8382:S8382" si="4387">R8383</f>
        <v>0</v>
      </c>
      <c r="S8382" s="79">
        <f t="shared" si="4387"/>
        <v>0</v>
      </c>
    </row>
    <row r="8383" spans="1:19" x14ac:dyDescent="0.25">
      <c r="A8383" s="82" t="s">
        <v>13496</v>
      </c>
      <c r="B8383" s="104" t="s">
        <v>17280</v>
      </c>
      <c r="C8383" s="104"/>
      <c r="D8383" s="104"/>
      <c r="E8383" s="86"/>
      <c r="F8383" s="86" t="s">
        <v>17281</v>
      </c>
      <c r="G8383" s="82"/>
      <c r="H8383" s="82"/>
      <c r="I8383" s="87">
        <v>1</v>
      </c>
      <c r="J8383" s="88">
        <f>6324885.84+29266504.99</f>
        <v>35591390.829999998</v>
      </c>
      <c r="K8383" s="98">
        <f>J8383/1</f>
        <v>35591390.829999998</v>
      </c>
      <c r="L8383" s="99">
        <f t="shared" si="4380"/>
        <v>1.0815399999999999</v>
      </c>
      <c r="M8383" s="100">
        <f t="shared" si="4381"/>
        <v>1.0590999999999999</v>
      </c>
      <c r="N8383" s="101">
        <f t="shared" si="4382"/>
        <v>0.97811300000000001</v>
      </c>
      <c r="O8383" s="100">
        <f t="shared" si="4383"/>
        <v>1</v>
      </c>
      <c r="P8383" s="98"/>
      <c r="Q8383" s="88">
        <f>J8383*L8383*M8383*N8383*O8383-1247.39</f>
        <v>39874932.350000001</v>
      </c>
      <c r="R8383" s="88">
        <v>0</v>
      </c>
      <c r="S8383" s="88">
        <v>0</v>
      </c>
    </row>
    <row r="8384" spans="1:19" x14ac:dyDescent="0.25">
      <c r="A8384" s="72"/>
      <c r="B8384" s="77"/>
      <c r="C8384" s="77"/>
      <c r="D8384" s="77"/>
      <c r="E8384" s="76"/>
      <c r="F8384" s="76" t="s">
        <v>17282</v>
      </c>
      <c r="G8384" s="77"/>
      <c r="H8384" s="77"/>
      <c r="I8384" s="78"/>
      <c r="J8384" s="79">
        <f>J8385</f>
        <v>34504731.460000001</v>
      </c>
      <c r="K8384" s="98"/>
      <c r="L8384" s="99"/>
      <c r="M8384" s="100"/>
      <c r="N8384" s="101"/>
      <c r="O8384" s="100"/>
      <c r="P8384" s="98"/>
      <c r="Q8384" s="79">
        <f>Q8385</f>
        <v>38658699.240000002</v>
      </c>
      <c r="R8384" s="79">
        <f t="shared" ref="R8384:S8384" si="4388">R8385</f>
        <v>0</v>
      </c>
      <c r="S8384" s="79">
        <f t="shared" si="4388"/>
        <v>0</v>
      </c>
    </row>
    <row r="8385" spans="1:19" x14ac:dyDescent="0.25">
      <c r="A8385" s="82" t="s">
        <v>13498</v>
      </c>
      <c r="B8385" s="104" t="s">
        <v>17280</v>
      </c>
      <c r="C8385" s="104"/>
      <c r="D8385" s="104"/>
      <c r="E8385" s="86"/>
      <c r="F8385" s="86" t="s">
        <v>17283</v>
      </c>
      <c r="G8385" s="82"/>
      <c r="H8385" s="82"/>
      <c r="I8385" s="87">
        <v>1</v>
      </c>
      <c r="J8385" s="88">
        <v>34504731.460000001</v>
      </c>
      <c r="K8385" s="98">
        <f>J8385/1</f>
        <v>34504731.460000001</v>
      </c>
      <c r="L8385" s="99">
        <f t="shared" si="4380"/>
        <v>1.0815399999999999</v>
      </c>
      <c r="M8385" s="100">
        <f t="shared" si="4381"/>
        <v>1.0590999999999999</v>
      </c>
      <c r="N8385" s="101">
        <f t="shared" si="4382"/>
        <v>0.97811300000000001</v>
      </c>
      <c r="O8385" s="100">
        <f t="shared" si="4383"/>
        <v>1</v>
      </c>
      <c r="P8385" s="98"/>
      <c r="Q8385" s="88">
        <f>J8385*L8385*M8385*N8385*O8385</f>
        <v>38658699.240000002</v>
      </c>
      <c r="R8385" s="88">
        <v>0</v>
      </c>
      <c r="S8385" s="88">
        <v>0</v>
      </c>
    </row>
    <row r="8386" spans="1:19" x14ac:dyDescent="0.25">
      <c r="A8386" s="109"/>
      <c r="B8386" s="80"/>
      <c r="C8386" s="80"/>
      <c r="D8386" s="80"/>
      <c r="E8386" s="110"/>
      <c r="F8386" s="111" t="s">
        <v>17309</v>
      </c>
      <c r="G8386" s="112"/>
      <c r="H8386" s="112"/>
      <c r="I8386" s="113"/>
      <c r="J8386" s="114">
        <f>J10+J109+J191+J202+J216+J257+J270+J420+J477+J482+J605+J642+J694+J738+J761+J807+J818+J875+J1094+J1153+J1327+J1365+J1374+J1503+J1545+J1590+J1614+J1626+J1668+J1687+J1857+J1933+J1944+J2110+J2176+J2232+J2251+J2280+J2380+J2398+J2464+J2472+J2516+J2535+J2572+J2604+J2648+J2681+J2703+J2749+J2760+J2787+J2828+J2867+J2911+J3023+J3061+J3072+J3117+J3202+J3206+J3226+J3232+J3374+J3475+J3588+J3618+J3660+J3916+J4001+J4016+J4251+J4577+J4632+J4674+J4707+J4717+J4722+J4736+J4808+J4905+J4980+J4992+J5025+J5051+J5088+J5204+J5221+J5312+J5323+J5377+J5507+J5529+J5539+J5711+J5836+J6034+J6169+J6599+J6620+J6939+J6983+J7080+J7168+J7203+J7238+J7281+J7295+J7310+J7330+J7371+J7407+J7426+J8214+J8237+J8242+J8258+J8330+J8372+J8382+J8384</f>
        <v>2334820096.5300002</v>
      </c>
      <c r="K8386" s="98"/>
      <c r="L8386" s="99"/>
      <c r="M8386" s="100"/>
      <c r="N8386" s="101"/>
      <c r="O8386" s="100"/>
      <c r="P8386" s="98"/>
      <c r="Q8386" s="114">
        <f>Q10+Q109+Q191+Q202+Q216+Q257+Q270+Q420+Q477+Q482+Q605+Q642+Q694+Q738+Q761+Q807+Q818+Q875+Q1094+Q1153+Q1327+Q1365+Q1374+Q1503+Q1545+Q1590+Q1614+Q1626+Q1668+Q1687+Q1857+Q1933+Q1944+Q2110+Q2176+Q2232+Q2251+Q2280+Q2380+Q2398+Q2464+Q2472+Q2516+Q2535+Q2572+Q2604+Q2648+Q2681+Q2703+Q2749+Q2760+Q2787+Q2828+Q2867+Q2911+Q3023+Q3061+Q3072+Q3117+Q3202+Q3206+Q3226+Q3232+Q3374+Q3475+Q3588+Q3618+Q3660+Q3916+Q4001+Q4016+Q4251+Q4577+Q4632+Q4674+Q4707+Q4717+Q4722+Q4736+Q4808+Q4905+Q4980+Q4992+Q5025+Q5051+Q5088+Q5204+Q5221+Q5312+Q5323+Q5377+Q5507+Q5529+Q5539+Q5711+Q5836+Q6034+Q6169+Q6599+Q6620+Q6939+Q6983+Q7080+Q7168+Q7203+Q7238+Q7281+Q7295+Q7310+Q7330+Q7371+Q7407+Q7426+Q8214+Q8237+Q8242+Q8258+Q8330+Q8372+Q8382+Q8384</f>
        <v>2615905315.1500001</v>
      </c>
      <c r="R8386" s="114">
        <f>R10+R109+R191+R202+R216+R257+R270+R420+R477+R482+R605+R642+R694+R738+R761+R807+R818+R875+R1094+R1153+R1327+R1365+R1374+R1503+R1545+R1590+R1614+R1626+R1668+R1687+R1857+R1933+R1944+R2110+R2176+R2232+R2251+R2280+R2380+R2398+R2464+R2472+R2516+R2535+R2572+R2604+R2648+R2681+R2703+R2749+R2760+R2787+R2828+R2867+R2911+R3023+R3061+R3072+R3117+R3202+R3206+R3226+R3232+R3374+R3475+R3588+R3618+R3660+R3916+R4001+R4016+R4251+R4577+R4632+R4674+R4707+R4717+R4722+R4736+R4808+R4905+R4980+R4992+R5025+R5051+R5088+R5204+R5221+R5312+R5323+R5377+R5507+R5529+R5539+R5711+R5836+R6034+R6169+R6599+R6620+R6939+R6983+R7080+R7168+R7203+R7238+R7281+R7295+R7310+R7330+R7371+R7407+R7426+R8214+R8237+R8242+R8258+R8330+R8372+R8382+R8384</f>
        <v>841865241.22000003</v>
      </c>
      <c r="S8386" s="114">
        <f>S10+S109+S191+S202+S216+S257+S270+S420+S477+S482+S605+S642+S694+S738+S761+S807+S818+S875+S1094+S1153+S1327+S1365+S1374+S1503+S1545+S1590+S1614+S1626+S1668+S1687+S1857+S1933+S1944+S2110+S2176+S2232+S2251+S2280+S2380+S2398+S2464+S2472+S2516+S2535+S2572+S2604+S2648+S2681+S2703+S2749+S2760+S2787+S2828+S2867+S2911+S3023+S3061+S3072+S3117+S3202+S3206+S3226+S3232+S3374+S3475+S3588+S3618+S3660+S3916+S4001+S4016+S4251+S4577+S4632+S4674+S4707+S4717+S4722+S4736+S4808+S4905+S4980+S4992+S5025+S5051+S5088+S5204+S5221+S5312+S5323+S5377+S5507+S5529+S5539+S5711+S5836+S6034+S6169+S6599+S6620+S6939+S6983+S7080+S7168+S7203+S7238+S7281+S7295+S7310+S7330+S7371+S7407+S7426+S8214+S8237+S8242+S8258+S8330+S8372+S8382+S8384</f>
        <v>26357407.82</v>
      </c>
    </row>
    <row r="8387" spans="1:19" x14ac:dyDescent="0.25">
      <c r="A8387" s="109"/>
      <c r="B8387" s="80"/>
      <c r="C8387" s="80"/>
      <c r="D8387" s="80"/>
      <c r="E8387" s="110"/>
      <c r="F8387" s="111" t="s">
        <v>17291</v>
      </c>
      <c r="G8387" s="112"/>
      <c r="H8387" s="112"/>
      <c r="I8387" s="113"/>
      <c r="J8387" s="114"/>
      <c r="K8387" s="98"/>
      <c r="L8387" s="99"/>
      <c r="M8387" s="100"/>
      <c r="N8387" s="101"/>
      <c r="O8387" s="100"/>
      <c r="P8387" s="98"/>
      <c r="Q8387" s="114">
        <f>Q8386*0.2</f>
        <v>523181063.02999997</v>
      </c>
      <c r="R8387" s="114">
        <f t="shared" ref="R8387:S8387" si="4389">R8386*0.2</f>
        <v>168373048.24000001</v>
      </c>
      <c r="S8387" s="114">
        <f t="shared" si="4389"/>
        <v>5271481.5599999996</v>
      </c>
    </row>
    <row r="8388" spans="1:19" x14ac:dyDescent="0.25">
      <c r="A8388" s="109"/>
      <c r="B8388" s="80"/>
      <c r="C8388" s="80"/>
      <c r="D8388" s="80"/>
      <c r="E8388" s="110"/>
      <c r="F8388" s="111" t="s">
        <v>17310</v>
      </c>
      <c r="G8388" s="112"/>
      <c r="H8388" s="112"/>
      <c r="I8388" s="113"/>
      <c r="J8388" s="114"/>
      <c r="K8388" s="98"/>
      <c r="L8388" s="99"/>
      <c r="M8388" s="100"/>
      <c r="N8388" s="101"/>
      <c r="O8388" s="100"/>
      <c r="P8388" s="98"/>
      <c r="Q8388" s="114">
        <f>Q8386+Q8387</f>
        <v>3139086378.1799998</v>
      </c>
      <c r="R8388" s="114">
        <f t="shared" ref="R8388:S8388" si="4390">R8386+R8387</f>
        <v>1010238289.46</v>
      </c>
      <c r="S8388" s="114">
        <f t="shared" si="4390"/>
        <v>31628889.379999999</v>
      </c>
    </row>
    <row r="8389" spans="1:19" x14ac:dyDescent="0.25">
      <c r="F8389" s="117"/>
      <c r="Q8389" s="120"/>
    </row>
    <row r="8390" spans="1:19" x14ac:dyDescent="0.25">
      <c r="Q8390" s="121"/>
    </row>
    <row r="8391" spans="1:19" x14ac:dyDescent="0.25">
      <c r="P8391" s="122"/>
      <c r="Q8391" s="122"/>
      <c r="R8391" s="120">
        <f>860710491.71*0.978113</f>
        <v>841872121.17999995</v>
      </c>
      <c r="S8391" s="120">
        <f>26947209.68*0.978113</f>
        <v>26357416.100000001</v>
      </c>
    </row>
    <row r="8392" spans="1:19" x14ac:dyDescent="0.25">
      <c r="Q8392" s="123"/>
      <c r="R8392" s="124">
        <f>R8386-R8391</f>
        <v>-6879.96</v>
      </c>
      <c r="S8392" s="124">
        <f>S8386-S8391</f>
        <v>-8.2799999999999994</v>
      </c>
    </row>
  </sheetData>
  <autoFilter ref="A9:S8388" xr:uid="{00000000-0009-0000-0000-000000000000}">
    <filterColumn colId="1" showButton="0"/>
    <filterColumn colId="2" showButton="0"/>
  </autoFilter>
  <mergeCells count="257">
    <mergeCell ref="B5712:D5712"/>
    <mergeCell ref="B5765:D5765"/>
    <mergeCell ref="R7:R8"/>
    <mergeCell ref="S7:S8"/>
    <mergeCell ref="B5451:D5451"/>
    <mergeCell ref="B5472:D5472"/>
    <mergeCell ref="B5487:D5487"/>
    <mergeCell ref="B5490:D5490"/>
    <mergeCell ref="B5508:D5508"/>
    <mergeCell ref="B5530:D5530"/>
    <mergeCell ref="B5540:D5540"/>
    <mergeCell ref="B5624:D5624"/>
    <mergeCell ref="B5637:D5637"/>
    <mergeCell ref="B5181:D5181"/>
    <mergeCell ref="B5191:D5191"/>
    <mergeCell ref="B5205:D5205"/>
    <mergeCell ref="B5222:D5222"/>
    <mergeCell ref="B5313:D5313"/>
    <mergeCell ref="B5324:D5324"/>
    <mergeCell ref="B5378:D5378"/>
    <mergeCell ref="B5399:D5399"/>
    <mergeCell ref="B5405:D5405"/>
    <mergeCell ref="B4941:D4941"/>
    <mergeCell ref="B4969:D4969"/>
    <mergeCell ref="B4981:D4981"/>
    <mergeCell ref="B4993:D4993"/>
    <mergeCell ref="B5026:D5026"/>
    <mergeCell ref="B5052:D5052"/>
    <mergeCell ref="B5070:D5070"/>
    <mergeCell ref="B5077:D5077"/>
    <mergeCell ref="B5089:D5089"/>
    <mergeCell ref="B4737:D4737"/>
    <mergeCell ref="B4809:D4809"/>
    <mergeCell ref="B4857:D4857"/>
    <mergeCell ref="B4863:D4863"/>
    <mergeCell ref="B4870:D4870"/>
    <mergeCell ref="B4879:D4879"/>
    <mergeCell ref="B4893:D4893"/>
    <mergeCell ref="B4906:D4906"/>
    <mergeCell ref="B4932:D4932"/>
    <mergeCell ref="B4545:D4545"/>
    <mergeCell ref="B4574:D4574"/>
    <mergeCell ref="B4578:D4578"/>
    <mergeCell ref="B4616:D4616"/>
    <mergeCell ref="B4633:D4633"/>
    <mergeCell ref="B4675:D4675"/>
    <mergeCell ref="B4708:D4708"/>
    <mergeCell ref="B4718:D4718"/>
    <mergeCell ref="B4723:D4723"/>
    <mergeCell ref="B4165:D4165"/>
    <mergeCell ref="B4189:D4189"/>
    <mergeCell ref="B4240:D4240"/>
    <mergeCell ref="B4252:D4252"/>
    <mergeCell ref="B4315:D4315"/>
    <mergeCell ref="B4339:D4339"/>
    <mergeCell ref="B4447:D4447"/>
    <mergeCell ref="B4452:D4452"/>
    <mergeCell ref="B4527:D4527"/>
    <mergeCell ref="B3834:D3834"/>
    <mergeCell ref="B3892:D3892"/>
    <mergeCell ref="B3917:D3917"/>
    <mergeCell ref="B3971:D3971"/>
    <mergeCell ref="B4002:D4002"/>
    <mergeCell ref="B4019:D4019"/>
    <mergeCell ref="B4037:D4037"/>
    <mergeCell ref="B4130:D4130"/>
    <mergeCell ref="B4148:D4148"/>
    <mergeCell ref="B3619:D3619"/>
    <mergeCell ref="B3661:D3661"/>
    <mergeCell ref="B3712:D3712"/>
    <mergeCell ref="B3724:D3724"/>
    <mergeCell ref="B3746:D3746"/>
    <mergeCell ref="B3753:D3753"/>
    <mergeCell ref="B3769:D3769"/>
    <mergeCell ref="B3779:D3779"/>
    <mergeCell ref="B3811:D3811"/>
    <mergeCell ref="B3346:D3346"/>
    <mergeCell ref="B3365:D3365"/>
    <mergeCell ref="B3375:D3375"/>
    <mergeCell ref="B3425:D3425"/>
    <mergeCell ref="B3434:D3434"/>
    <mergeCell ref="B3468:D3468"/>
    <mergeCell ref="B3476:D3476"/>
    <mergeCell ref="B3589:D3589"/>
    <mergeCell ref="B3605:D3605"/>
    <mergeCell ref="B3118:D3118"/>
    <mergeCell ref="B3148:D3148"/>
    <mergeCell ref="B3203:D3203"/>
    <mergeCell ref="B3207:D3207"/>
    <mergeCell ref="B3223:D3223"/>
    <mergeCell ref="B3227:D3227"/>
    <mergeCell ref="B3233:D3233"/>
    <mergeCell ref="B3316:D3316"/>
    <mergeCell ref="B3330:D3330"/>
    <mergeCell ref="B2912:D2912"/>
    <mergeCell ref="B2960:D2960"/>
    <mergeCell ref="B2977:D2977"/>
    <mergeCell ref="B2987:D2987"/>
    <mergeCell ref="B2996:D2996"/>
    <mergeCell ref="B3005:D3005"/>
    <mergeCell ref="B3024:D3024"/>
    <mergeCell ref="B3062:D3062"/>
    <mergeCell ref="B3073:D3073"/>
    <mergeCell ref="B2700:D2700"/>
    <mergeCell ref="B2704:D2704"/>
    <mergeCell ref="B2750:D2750"/>
    <mergeCell ref="B2761:D2761"/>
    <mergeCell ref="B2767:D2767"/>
    <mergeCell ref="B2788:D2788"/>
    <mergeCell ref="B2829:D2829"/>
    <mergeCell ref="B2861:D2861"/>
    <mergeCell ref="B2868:D2868"/>
    <mergeCell ref="B2473:D2473"/>
    <mergeCell ref="B2517:D2517"/>
    <mergeCell ref="B2527:D2527"/>
    <mergeCell ref="B2536:D2536"/>
    <mergeCell ref="B2573:D2573"/>
    <mergeCell ref="B2605:D2605"/>
    <mergeCell ref="B2649:D2649"/>
    <mergeCell ref="B2682:D2682"/>
    <mergeCell ref="B2697:D2697"/>
    <mergeCell ref="B2247:D2247"/>
    <mergeCell ref="B2252:D2252"/>
    <mergeCell ref="B2281:D2281"/>
    <mergeCell ref="B2356:D2356"/>
    <mergeCell ref="B2368:D2368"/>
    <mergeCell ref="B2381:D2381"/>
    <mergeCell ref="B2399:D2399"/>
    <mergeCell ref="B2415:D2415"/>
    <mergeCell ref="B2465:D2465"/>
    <mergeCell ref="A1:Q1"/>
    <mergeCell ref="B9:D9"/>
    <mergeCell ref="B10:D10"/>
    <mergeCell ref="B6:D8"/>
    <mergeCell ref="E6:E8"/>
    <mergeCell ref="A3:Q3"/>
    <mergeCell ref="A4:Q4"/>
    <mergeCell ref="A2:Q2"/>
    <mergeCell ref="P8391:Q8391"/>
    <mergeCell ref="Q7:Q8"/>
    <mergeCell ref="N6:N7"/>
    <mergeCell ref="O6:O7"/>
    <mergeCell ref="P6:Q6"/>
    <mergeCell ref="P7:P8"/>
    <mergeCell ref="K6:K8"/>
    <mergeCell ref="L6:L7"/>
    <mergeCell ref="M6:M7"/>
    <mergeCell ref="A6:A8"/>
    <mergeCell ref="F6:F8"/>
    <mergeCell ref="G6:G8"/>
    <mergeCell ref="H6:H8"/>
    <mergeCell ref="I6:J6"/>
    <mergeCell ref="J7:J8"/>
    <mergeCell ref="I7:I8"/>
    <mergeCell ref="B80:D80"/>
    <mergeCell ref="B89:D89"/>
    <mergeCell ref="B98:D98"/>
    <mergeCell ref="B110:D110"/>
    <mergeCell ref="B113:D113"/>
    <mergeCell ref="B11:D11"/>
    <mergeCell ref="B40:D40"/>
    <mergeCell ref="B51:D51"/>
    <mergeCell ref="B60:D60"/>
    <mergeCell ref="B69:D69"/>
    <mergeCell ref="B132:D132"/>
    <mergeCell ref="B135:D135"/>
    <mergeCell ref="B138:D138"/>
    <mergeCell ref="B141:D141"/>
    <mergeCell ref="B144:D144"/>
    <mergeCell ref="B116:D116"/>
    <mergeCell ref="B119:D119"/>
    <mergeCell ref="B123:D123"/>
    <mergeCell ref="B126:D126"/>
    <mergeCell ref="B129:D129"/>
    <mergeCell ref="B162:D162"/>
    <mergeCell ref="B165:D165"/>
    <mergeCell ref="B168:D168"/>
    <mergeCell ref="B171:D171"/>
    <mergeCell ref="B174:D174"/>
    <mergeCell ref="B147:D147"/>
    <mergeCell ref="B150:D150"/>
    <mergeCell ref="B153:D153"/>
    <mergeCell ref="B156:D156"/>
    <mergeCell ref="B159:D159"/>
    <mergeCell ref="B203:D203"/>
    <mergeCell ref="B217:D217"/>
    <mergeCell ref="B258:D258"/>
    <mergeCell ref="B271:D271"/>
    <mergeCell ref="B378:D378"/>
    <mergeCell ref="B177:D177"/>
    <mergeCell ref="B180:D180"/>
    <mergeCell ref="B185:D185"/>
    <mergeCell ref="B188:D188"/>
    <mergeCell ref="B192:D192"/>
    <mergeCell ref="B478:D478"/>
    <mergeCell ref="B483:D483"/>
    <mergeCell ref="B606:D606"/>
    <mergeCell ref="B629:D629"/>
    <mergeCell ref="B643:D643"/>
    <mergeCell ref="B398:D398"/>
    <mergeCell ref="B407:D407"/>
    <mergeCell ref="B411:D411"/>
    <mergeCell ref="B421:D421"/>
    <mergeCell ref="B458:D458"/>
    <mergeCell ref="B878:D878"/>
    <mergeCell ref="B900:D900"/>
    <mergeCell ref="B949:D949"/>
    <mergeCell ref="B978:D978"/>
    <mergeCell ref="B997:D997"/>
    <mergeCell ref="B695:D695"/>
    <mergeCell ref="B739:D739"/>
    <mergeCell ref="B762:D762"/>
    <mergeCell ref="B808:D808"/>
    <mergeCell ref="B819:D819"/>
    <mergeCell ref="B1120:D1120"/>
    <mergeCell ref="B1132:D1132"/>
    <mergeCell ref="B1146:D1146"/>
    <mergeCell ref="B1154:D1154"/>
    <mergeCell ref="B1168:D1168"/>
    <mergeCell ref="B1012:D1012"/>
    <mergeCell ref="B1050:D1050"/>
    <mergeCell ref="B1086:D1086"/>
    <mergeCell ref="B1095:D1095"/>
    <mergeCell ref="B1113:D1113"/>
    <mergeCell ref="B1320:D1320"/>
    <mergeCell ref="B1328:D1328"/>
    <mergeCell ref="B1366:D1366"/>
    <mergeCell ref="B1375:D1375"/>
    <mergeCell ref="B1429:D1429"/>
    <mergeCell ref="B1217:D1217"/>
    <mergeCell ref="B1277:D1277"/>
    <mergeCell ref="B1297:D1297"/>
    <mergeCell ref="B1306:D1306"/>
    <mergeCell ref="B1311:D1311"/>
    <mergeCell ref="B1615:D1615"/>
    <mergeCell ref="B1627:D1627"/>
    <mergeCell ref="B1669:D1669"/>
    <mergeCell ref="B1688:D1688"/>
    <mergeCell ref="B1702:D1702"/>
    <mergeCell ref="B1504:D1504"/>
    <mergeCell ref="B1529:D1529"/>
    <mergeCell ref="B1546:D1546"/>
    <mergeCell ref="B1591:D1591"/>
    <mergeCell ref="B1602:D1602"/>
    <mergeCell ref="B2177:D2177"/>
    <mergeCell ref="B2205:D2205"/>
    <mergeCell ref="B2233:D2233"/>
    <mergeCell ref="B1858:D1858"/>
    <mergeCell ref="B1908:D1908"/>
    <mergeCell ref="B1934:D1934"/>
    <mergeCell ref="B1945:D1945"/>
    <mergeCell ref="B2111:D2111"/>
    <mergeCell ref="B1750:D1750"/>
    <mergeCell ref="B1810:D1810"/>
    <mergeCell ref="B1822:D1822"/>
    <mergeCell ref="B1833:D1833"/>
    <mergeCell ref="B1848:D1848"/>
  </mergeCells>
  <pageMargins left="0.25" right="0.25" top="0.75" bottom="0.75" header="0.3" footer="0.3"/>
  <pageSetup paperSize="9" scale="67" fitToHeight="0" orientation="portrait" r:id="rId1"/>
  <headerFooter>
    <oddHeader>&amp;LГРАНД-Смета, версия 2022.1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8383"/>
  <sheetViews>
    <sheetView topLeftCell="A2" zoomScaleNormal="100" workbookViewId="0">
      <pane ySplit="4" topLeftCell="A8359" activePane="bottomLeft" state="frozen"/>
      <selection activeCell="A2" sqref="A2"/>
      <selection pane="bottomLeft" activeCell="E8373" sqref="E8373"/>
    </sheetView>
  </sheetViews>
  <sheetFormatPr defaultColWidth="9.140625" defaultRowHeight="13.5" customHeight="1" x14ac:dyDescent="0.2"/>
  <cols>
    <col min="1" max="1" width="6.7109375" style="1" customWidth="1"/>
    <col min="2" max="2" width="10" style="1" customWidth="1"/>
    <col min="3" max="3" width="7.5703125" style="1" customWidth="1"/>
    <col min="4" max="4" width="19" style="32" customWidth="1"/>
    <col min="5" max="5" width="61.140625" style="2" customWidth="1"/>
    <col min="6" max="6" width="12" style="1" customWidth="1"/>
    <col min="7" max="7" width="10.140625" style="1" customWidth="1"/>
    <col min="8" max="16384" width="9.140625" style="1"/>
  </cols>
  <sheetData>
    <row r="2" spans="1:7" s="2" customFormat="1" ht="14.25" customHeight="1" x14ac:dyDescent="0.2">
      <c r="A2" s="36" t="s">
        <v>0</v>
      </c>
      <c r="B2" s="39" t="s">
        <v>1</v>
      </c>
      <c r="C2" s="41"/>
      <c r="D2" s="40"/>
      <c r="E2" s="36" t="s">
        <v>2</v>
      </c>
      <c r="F2" s="36" t="s">
        <v>3</v>
      </c>
      <c r="G2" s="36" t="s">
        <v>4</v>
      </c>
    </row>
    <row r="3" spans="1:7" s="2" customFormat="1" ht="14.25" customHeight="1" x14ac:dyDescent="0.2">
      <c r="A3" s="37"/>
      <c r="B3" s="36" t="s">
        <v>6</v>
      </c>
      <c r="C3" s="39" t="s">
        <v>7</v>
      </c>
      <c r="D3" s="40"/>
      <c r="E3" s="37"/>
      <c r="F3" s="37"/>
      <c r="G3" s="37"/>
    </row>
    <row r="4" spans="1:7" s="2" customFormat="1" ht="14.25" x14ac:dyDescent="0.2">
      <c r="A4" s="38"/>
      <c r="B4" s="38"/>
      <c r="C4" s="3" t="s">
        <v>10</v>
      </c>
      <c r="D4" s="24" t="s">
        <v>1</v>
      </c>
      <c r="E4" s="38"/>
      <c r="F4" s="38"/>
      <c r="G4" s="38"/>
    </row>
    <row r="5" spans="1:7" ht="14.25" x14ac:dyDescent="0.2">
      <c r="A5" s="4">
        <v>1</v>
      </c>
      <c r="B5" s="4">
        <v>2</v>
      </c>
      <c r="C5" s="4">
        <v>3</v>
      </c>
      <c r="D5" s="25">
        <v>4</v>
      </c>
      <c r="E5" s="19">
        <v>5</v>
      </c>
      <c r="F5" s="4">
        <v>6</v>
      </c>
      <c r="G5" s="4">
        <v>7</v>
      </c>
    </row>
    <row r="6" spans="1:7" s="8" customFormat="1" ht="15" customHeight="1" x14ac:dyDescent="0.2">
      <c r="A6" s="7"/>
      <c r="B6" s="7"/>
      <c r="C6" s="7"/>
      <c r="D6" s="26"/>
      <c r="E6" s="20" t="s">
        <v>11</v>
      </c>
      <c r="F6" s="7"/>
      <c r="G6" s="7"/>
    </row>
    <row r="7" spans="1:7" s="11" customFormat="1" ht="38.25" x14ac:dyDescent="0.2">
      <c r="A7" s="9" t="s">
        <v>12</v>
      </c>
      <c r="B7" s="9" t="s">
        <v>13</v>
      </c>
      <c r="C7" s="9"/>
      <c r="D7" s="29"/>
      <c r="E7" s="22" t="s">
        <v>14</v>
      </c>
      <c r="F7" s="10"/>
      <c r="G7" s="10"/>
    </row>
    <row r="8" spans="1:7" ht="14.25" customHeight="1" x14ac:dyDescent="0.2">
      <c r="A8" s="16"/>
      <c r="B8" s="16"/>
      <c r="C8" s="13"/>
      <c r="D8" s="28"/>
      <c r="E8" s="21" t="s">
        <v>16</v>
      </c>
      <c r="F8" s="13"/>
      <c r="G8" s="13"/>
    </row>
    <row r="9" spans="1:7" ht="14.25" customHeight="1" x14ac:dyDescent="0.2">
      <c r="A9" s="14" t="s">
        <v>17</v>
      </c>
      <c r="B9" s="15" t="s">
        <v>18</v>
      </c>
      <c r="C9" s="15" t="s">
        <v>12</v>
      </c>
      <c r="D9" s="27" t="s">
        <v>19</v>
      </c>
      <c r="E9" s="27" t="s">
        <v>20</v>
      </c>
      <c r="F9" s="15" t="s">
        <v>21</v>
      </c>
      <c r="G9" s="15" t="s">
        <v>22</v>
      </c>
    </row>
    <row r="10" spans="1:7" ht="14.25" customHeight="1" x14ac:dyDescent="0.2">
      <c r="A10" s="14" t="s">
        <v>23</v>
      </c>
      <c r="B10" s="15" t="s">
        <v>18</v>
      </c>
      <c r="C10" s="15" t="s">
        <v>24</v>
      </c>
      <c r="D10" s="27" t="s">
        <v>25</v>
      </c>
      <c r="E10" s="27" t="s">
        <v>26</v>
      </c>
      <c r="F10" s="15" t="s">
        <v>27</v>
      </c>
      <c r="G10" s="15" t="s">
        <v>28</v>
      </c>
    </row>
    <row r="11" spans="1:7" ht="14.25" customHeight="1" x14ac:dyDescent="0.2">
      <c r="A11" s="14" t="s">
        <v>29</v>
      </c>
      <c r="B11" s="15" t="s">
        <v>18</v>
      </c>
      <c r="C11" s="15" t="s">
        <v>30</v>
      </c>
      <c r="D11" s="27" t="s">
        <v>31</v>
      </c>
      <c r="E11" s="27" t="s">
        <v>32</v>
      </c>
      <c r="F11" s="15" t="s">
        <v>27</v>
      </c>
      <c r="G11" s="15" t="s">
        <v>28</v>
      </c>
    </row>
    <row r="12" spans="1:7" ht="14.25" customHeight="1" x14ac:dyDescent="0.2">
      <c r="A12" s="14" t="s">
        <v>33</v>
      </c>
      <c r="B12" s="15" t="s">
        <v>18</v>
      </c>
      <c r="C12" s="15" t="s">
        <v>34</v>
      </c>
      <c r="D12" s="27" t="s">
        <v>35</v>
      </c>
      <c r="E12" s="27" t="s">
        <v>36</v>
      </c>
      <c r="F12" s="15" t="s">
        <v>37</v>
      </c>
      <c r="G12" s="15" t="s">
        <v>38</v>
      </c>
    </row>
    <row r="13" spans="1:7" ht="14.25" customHeight="1" x14ac:dyDescent="0.2">
      <c r="A13" s="14" t="s">
        <v>39</v>
      </c>
      <c r="B13" s="15" t="s">
        <v>18</v>
      </c>
      <c r="C13" s="15" t="s">
        <v>40</v>
      </c>
      <c r="D13" s="27" t="s">
        <v>31</v>
      </c>
      <c r="E13" s="27" t="s">
        <v>32</v>
      </c>
      <c r="F13" s="15" t="s">
        <v>27</v>
      </c>
      <c r="G13" s="15" t="s">
        <v>41</v>
      </c>
    </row>
    <row r="14" spans="1:7" ht="14.25" customHeight="1" x14ac:dyDescent="0.2">
      <c r="A14" s="14" t="s">
        <v>42</v>
      </c>
      <c r="B14" s="15" t="s">
        <v>18</v>
      </c>
      <c r="C14" s="15" t="s">
        <v>43</v>
      </c>
      <c r="D14" s="27" t="s">
        <v>44</v>
      </c>
      <c r="E14" s="27" t="s">
        <v>45</v>
      </c>
      <c r="F14" s="15" t="s">
        <v>37</v>
      </c>
      <c r="G14" s="15" t="s">
        <v>46</v>
      </c>
    </row>
    <row r="15" spans="1:7" ht="14.25" customHeight="1" x14ac:dyDescent="0.2">
      <c r="A15" s="14" t="s">
        <v>47</v>
      </c>
      <c r="B15" s="15" t="s">
        <v>18</v>
      </c>
      <c r="C15" s="15" t="s">
        <v>48</v>
      </c>
      <c r="D15" s="27" t="s">
        <v>49</v>
      </c>
      <c r="E15" s="27" t="s">
        <v>50</v>
      </c>
      <c r="F15" s="15" t="s">
        <v>51</v>
      </c>
      <c r="G15" s="15" t="s">
        <v>52</v>
      </c>
    </row>
    <row r="16" spans="1:7" ht="14.25" customHeight="1" x14ac:dyDescent="0.2">
      <c r="A16" s="16"/>
      <c r="B16" s="16"/>
      <c r="C16" s="13"/>
      <c r="D16" s="28"/>
      <c r="E16" s="21" t="s">
        <v>53</v>
      </c>
      <c r="F16" s="13"/>
      <c r="G16" s="13"/>
    </row>
    <row r="17" spans="1:7" ht="14.25" customHeight="1" x14ac:dyDescent="0.2">
      <c r="A17" s="14" t="s">
        <v>54</v>
      </c>
      <c r="B17" s="15" t="s">
        <v>18</v>
      </c>
      <c r="C17" s="15" t="s">
        <v>55</v>
      </c>
      <c r="D17" s="27" t="s">
        <v>25</v>
      </c>
      <c r="E17" s="27" t="s">
        <v>26</v>
      </c>
      <c r="F17" s="15" t="s">
        <v>27</v>
      </c>
      <c r="G17" s="15" t="s">
        <v>56</v>
      </c>
    </row>
    <row r="18" spans="1:7" ht="14.25" customHeight="1" x14ac:dyDescent="0.2">
      <c r="A18" s="14" t="s">
        <v>57</v>
      </c>
      <c r="B18" s="15" t="s">
        <v>18</v>
      </c>
      <c r="C18" s="15" t="s">
        <v>58</v>
      </c>
      <c r="D18" s="27" t="s">
        <v>31</v>
      </c>
      <c r="E18" s="27" t="s">
        <v>32</v>
      </c>
      <c r="F18" s="15" t="s">
        <v>27</v>
      </c>
      <c r="G18" s="15" t="s">
        <v>56</v>
      </c>
    </row>
    <row r="19" spans="1:7" ht="14.25" customHeight="1" x14ac:dyDescent="0.2">
      <c r="A19" s="14" t="s">
        <v>59</v>
      </c>
      <c r="B19" s="15" t="s">
        <v>18</v>
      </c>
      <c r="C19" s="15" t="s">
        <v>60</v>
      </c>
      <c r="D19" s="27" t="s">
        <v>61</v>
      </c>
      <c r="E19" s="27" t="s">
        <v>62</v>
      </c>
      <c r="F19" s="15" t="s">
        <v>27</v>
      </c>
      <c r="G19" s="15" t="s">
        <v>63</v>
      </c>
    </row>
    <row r="20" spans="1:7" ht="14.25" customHeight="1" x14ac:dyDescent="0.2">
      <c r="A20" s="14" t="s">
        <v>64</v>
      </c>
      <c r="B20" s="15" t="s">
        <v>18</v>
      </c>
      <c r="C20" s="15" t="s">
        <v>65</v>
      </c>
      <c r="D20" s="27" t="s">
        <v>31</v>
      </c>
      <c r="E20" s="27" t="s">
        <v>32</v>
      </c>
      <c r="F20" s="15" t="s">
        <v>27</v>
      </c>
      <c r="G20" s="15" t="s">
        <v>66</v>
      </c>
    </row>
    <row r="21" spans="1:7" ht="14.25" customHeight="1" x14ac:dyDescent="0.2">
      <c r="A21" s="16"/>
      <c r="B21" s="16"/>
      <c r="C21" s="13"/>
      <c r="D21" s="28"/>
      <c r="E21" s="21" t="s">
        <v>67</v>
      </c>
      <c r="F21" s="13"/>
      <c r="G21" s="13"/>
    </row>
    <row r="22" spans="1:7" ht="14.25" customHeight="1" x14ac:dyDescent="0.2">
      <c r="A22" s="14" t="s">
        <v>78</v>
      </c>
      <c r="B22" s="15" t="s">
        <v>18</v>
      </c>
      <c r="C22" s="15" t="s">
        <v>68</v>
      </c>
      <c r="D22" s="27" t="s">
        <v>25</v>
      </c>
      <c r="E22" s="27" t="s">
        <v>26</v>
      </c>
      <c r="F22" s="15" t="s">
        <v>27</v>
      </c>
      <c r="G22" s="15" t="s">
        <v>79</v>
      </c>
    </row>
    <row r="23" spans="1:7" ht="14.25" customHeight="1" x14ac:dyDescent="0.2">
      <c r="A23" s="14" t="s">
        <v>80</v>
      </c>
      <c r="B23" s="15" t="s">
        <v>18</v>
      </c>
      <c r="C23" s="15" t="s">
        <v>70</v>
      </c>
      <c r="D23" s="27" t="s">
        <v>31</v>
      </c>
      <c r="E23" s="27" t="s">
        <v>32</v>
      </c>
      <c r="F23" s="15" t="s">
        <v>27</v>
      </c>
      <c r="G23" s="15" t="s">
        <v>79</v>
      </c>
    </row>
    <row r="24" spans="1:7" ht="14.25" customHeight="1" x14ac:dyDescent="0.2">
      <c r="A24" s="14" t="s">
        <v>82</v>
      </c>
      <c r="B24" s="15" t="s">
        <v>18</v>
      </c>
      <c r="C24" s="15" t="s">
        <v>73</v>
      </c>
      <c r="D24" s="27" t="s">
        <v>61</v>
      </c>
      <c r="E24" s="27" t="s">
        <v>62</v>
      </c>
      <c r="F24" s="15" t="s">
        <v>27</v>
      </c>
      <c r="G24" s="15" t="s">
        <v>83</v>
      </c>
    </row>
    <row r="25" spans="1:7" ht="14.25" customHeight="1" x14ac:dyDescent="0.2">
      <c r="A25" s="14" t="s">
        <v>84</v>
      </c>
      <c r="B25" s="15" t="s">
        <v>18</v>
      </c>
      <c r="C25" s="15" t="s">
        <v>75</v>
      </c>
      <c r="D25" s="27" t="s">
        <v>31</v>
      </c>
      <c r="E25" s="27" t="s">
        <v>32</v>
      </c>
      <c r="F25" s="15" t="s">
        <v>27</v>
      </c>
      <c r="G25" s="15" t="s">
        <v>85</v>
      </c>
    </row>
    <row r="26" spans="1:7" ht="14.25" customHeight="1" x14ac:dyDescent="0.2">
      <c r="A26" s="16"/>
      <c r="B26" s="16"/>
      <c r="C26" s="13"/>
      <c r="D26" s="28"/>
      <c r="E26" s="21" t="s">
        <v>86</v>
      </c>
      <c r="F26" s="13"/>
      <c r="G26" s="13"/>
    </row>
    <row r="27" spans="1:7" ht="14.25" customHeight="1" x14ac:dyDescent="0.2">
      <c r="A27" s="14" t="s">
        <v>93</v>
      </c>
      <c r="B27" s="15" t="s">
        <v>18</v>
      </c>
      <c r="C27" s="15" t="s">
        <v>87</v>
      </c>
      <c r="D27" s="27" t="s">
        <v>25</v>
      </c>
      <c r="E27" s="27" t="s">
        <v>26</v>
      </c>
      <c r="F27" s="15" t="s">
        <v>27</v>
      </c>
      <c r="G27" s="15" t="s">
        <v>94</v>
      </c>
    </row>
    <row r="28" spans="1:7" ht="14.25" customHeight="1" x14ac:dyDescent="0.2">
      <c r="A28" s="14" t="s">
        <v>95</v>
      </c>
      <c r="B28" s="15" t="s">
        <v>18</v>
      </c>
      <c r="C28" s="15" t="s">
        <v>89</v>
      </c>
      <c r="D28" s="27" t="s">
        <v>31</v>
      </c>
      <c r="E28" s="27" t="s">
        <v>32</v>
      </c>
      <c r="F28" s="15" t="s">
        <v>27</v>
      </c>
      <c r="G28" s="15" t="s">
        <v>94</v>
      </c>
    </row>
    <row r="29" spans="1:7" ht="14.25" customHeight="1" x14ac:dyDescent="0.2">
      <c r="A29" s="14" t="s">
        <v>96</v>
      </c>
      <c r="B29" s="15" t="s">
        <v>18</v>
      </c>
      <c r="C29" s="15" t="s">
        <v>90</v>
      </c>
      <c r="D29" s="27" t="s">
        <v>61</v>
      </c>
      <c r="E29" s="27" t="s">
        <v>62</v>
      </c>
      <c r="F29" s="15" t="s">
        <v>27</v>
      </c>
      <c r="G29" s="15" t="s">
        <v>97</v>
      </c>
    </row>
    <row r="30" spans="1:7" ht="14.25" customHeight="1" x14ac:dyDescent="0.2">
      <c r="A30" s="14" t="s">
        <v>98</v>
      </c>
      <c r="B30" s="15" t="s">
        <v>18</v>
      </c>
      <c r="C30" s="15" t="s">
        <v>91</v>
      </c>
      <c r="D30" s="27" t="s">
        <v>31</v>
      </c>
      <c r="E30" s="27" t="s">
        <v>32</v>
      </c>
      <c r="F30" s="15" t="s">
        <v>27</v>
      </c>
      <c r="G30" s="15" t="s">
        <v>99</v>
      </c>
    </row>
    <row r="31" spans="1:7" ht="14.25" customHeight="1" x14ac:dyDescent="0.2">
      <c r="A31" s="16"/>
      <c r="B31" s="16"/>
      <c r="C31" s="13"/>
      <c r="D31" s="28"/>
      <c r="E31" s="21" t="s">
        <v>100</v>
      </c>
      <c r="F31" s="13"/>
      <c r="G31" s="13"/>
    </row>
    <row r="32" spans="1:7" ht="22.5" x14ac:dyDescent="0.2">
      <c r="A32" s="14" t="s">
        <v>103</v>
      </c>
      <c r="B32" s="15" t="s">
        <v>18</v>
      </c>
      <c r="C32" s="15" t="s">
        <v>101</v>
      </c>
      <c r="D32" s="27" t="s">
        <v>25</v>
      </c>
      <c r="E32" s="27" t="s">
        <v>26</v>
      </c>
      <c r="F32" s="15" t="s">
        <v>27</v>
      </c>
      <c r="G32" s="15" t="s">
        <v>104</v>
      </c>
    </row>
    <row r="33" spans="1:7" ht="22.5" x14ac:dyDescent="0.2">
      <c r="A33" s="14" t="s">
        <v>105</v>
      </c>
      <c r="B33" s="15" t="s">
        <v>18</v>
      </c>
      <c r="C33" s="15" t="s">
        <v>106</v>
      </c>
      <c r="D33" s="27" t="s">
        <v>31</v>
      </c>
      <c r="E33" s="27" t="s">
        <v>32</v>
      </c>
      <c r="F33" s="15" t="s">
        <v>27</v>
      </c>
      <c r="G33" s="15" t="s">
        <v>104</v>
      </c>
    </row>
    <row r="34" spans="1:7" ht="22.5" x14ac:dyDescent="0.2">
      <c r="A34" s="14" t="s">
        <v>111</v>
      </c>
      <c r="B34" s="15" t="s">
        <v>18</v>
      </c>
      <c r="C34" s="15" t="s">
        <v>107</v>
      </c>
      <c r="D34" s="27" t="s">
        <v>61</v>
      </c>
      <c r="E34" s="27" t="s">
        <v>62</v>
      </c>
      <c r="F34" s="15" t="s">
        <v>27</v>
      </c>
      <c r="G34" s="15" t="s">
        <v>112</v>
      </c>
    </row>
    <row r="35" spans="1:7" ht="22.5" x14ac:dyDescent="0.2">
      <c r="A35" s="14" t="s">
        <v>113</v>
      </c>
      <c r="B35" s="15" t="s">
        <v>18</v>
      </c>
      <c r="C35" s="15" t="s">
        <v>108</v>
      </c>
      <c r="D35" s="27" t="s">
        <v>31</v>
      </c>
      <c r="E35" s="27" t="s">
        <v>32</v>
      </c>
      <c r="F35" s="15" t="s">
        <v>27</v>
      </c>
      <c r="G35" s="15" t="s">
        <v>114</v>
      </c>
    </row>
    <row r="36" spans="1:7" s="11" customFormat="1" ht="14.25" x14ac:dyDescent="0.2">
      <c r="A36" s="9" t="s">
        <v>24</v>
      </c>
      <c r="B36" s="9" t="s">
        <v>115</v>
      </c>
      <c r="C36" s="9"/>
      <c r="D36" s="29"/>
      <c r="E36" s="22" t="s">
        <v>116</v>
      </c>
      <c r="F36" s="10"/>
      <c r="G36" s="10"/>
    </row>
    <row r="37" spans="1:7" ht="22.5" x14ac:dyDescent="0.2">
      <c r="A37" s="14" t="s">
        <v>117</v>
      </c>
      <c r="B37" s="15" t="s">
        <v>18</v>
      </c>
      <c r="C37" s="15" t="s">
        <v>109</v>
      </c>
      <c r="D37" s="27" t="s">
        <v>118</v>
      </c>
      <c r="E37" s="27" t="s">
        <v>119</v>
      </c>
      <c r="F37" s="15" t="s">
        <v>110</v>
      </c>
      <c r="G37" s="15" t="s">
        <v>120</v>
      </c>
    </row>
    <row r="38" spans="1:7" ht="22.5" x14ac:dyDescent="0.2">
      <c r="A38" s="14" t="s">
        <v>121</v>
      </c>
      <c r="B38" s="15" t="s">
        <v>18</v>
      </c>
      <c r="C38" s="15" t="s">
        <v>122</v>
      </c>
      <c r="D38" s="27" t="s">
        <v>19</v>
      </c>
      <c r="E38" s="27" t="s">
        <v>20</v>
      </c>
      <c r="F38" s="15" t="s">
        <v>21</v>
      </c>
      <c r="G38" s="15" t="s">
        <v>123</v>
      </c>
    </row>
    <row r="39" spans="1:7" ht="22.5" x14ac:dyDescent="0.2">
      <c r="A39" s="14" t="s">
        <v>125</v>
      </c>
      <c r="B39" s="15" t="s">
        <v>18</v>
      </c>
      <c r="C39" s="15" t="s">
        <v>126</v>
      </c>
      <c r="D39" s="27" t="s">
        <v>25</v>
      </c>
      <c r="E39" s="27" t="s">
        <v>26</v>
      </c>
      <c r="F39" s="15" t="s">
        <v>27</v>
      </c>
      <c r="G39" s="15" t="s">
        <v>127</v>
      </c>
    </row>
    <row r="40" spans="1:7" ht="22.5" x14ac:dyDescent="0.2">
      <c r="A40" s="14" t="s">
        <v>128</v>
      </c>
      <c r="B40" s="15" t="s">
        <v>18</v>
      </c>
      <c r="C40" s="15" t="s">
        <v>124</v>
      </c>
      <c r="D40" s="27" t="s">
        <v>31</v>
      </c>
      <c r="E40" s="27" t="s">
        <v>32</v>
      </c>
      <c r="F40" s="15" t="s">
        <v>27</v>
      </c>
      <c r="G40" s="15" t="s">
        <v>127</v>
      </c>
    </row>
    <row r="41" spans="1:7" ht="22.5" x14ac:dyDescent="0.2">
      <c r="A41" s="14" t="s">
        <v>130</v>
      </c>
      <c r="B41" s="15" t="s">
        <v>18</v>
      </c>
      <c r="C41" s="15" t="s">
        <v>129</v>
      </c>
      <c r="D41" s="27" t="s">
        <v>61</v>
      </c>
      <c r="E41" s="27" t="s">
        <v>62</v>
      </c>
      <c r="F41" s="15" t="s">
        <v>27</v>
      </c>
      <c r="G41" s="15" t="s">
        <v>131</v>
      </c>
    </row>
    <row r="42" spans="1:7" ht="22.5" x14ac:dyDescent="0.2">
      <c r="A42" s="14" t="s">
        <v>132</v>
      </c>
      <c r="B42" s="15" t="s">
        <v>18</v>
      </c>
      <c r="C42" s="15" t="s">
        <v>133</v>
      </c>
      <c r="D42" s="27" t="s">
        <v>31</v>
      </c>
      <c r="E42" s="27" t="s">
        <v>32</v>
      </c>
      <c r="F42" s="15" t="s">
        <v>27</v>
      </c>
      <c r="G42" s="15" t="s">
        <v>134</v>
      </c>
    </row>
    <row r="43" spans="1:7" ht="33.75" x14ac:dyDescent="0.2">
      <c r="A43" s="14" t="s">
        <v>135</v>
      </c>
      <c r="B43" s="15" t="s">
        <v>18</v>
      </c>
      <c r="C43" s="15" t="s">
        <v>136</v>
      </c>
      <c r="D43" s="27" t="s">
        <v>137</v>
      </c>
      <c r="E43" s="27" t="s">
        <v>138</v>
      </c>
      <c r="F43" s="15" t="s">
        <v>37</v>
      </c>
      <c r="G43" s="15" t="s">
        <v>139</v>
      </c>
    </row>
    <row r="44" spans="1:7" ht="22.5" x14ac:dyDescent="0.2">
      <c r="A44" s="14" t="s">
        <v>140</v>
      </c>
      <c r="B44" s="15" t="s">
        <v>18</v>
      </c>
      <c r="C44" s="15" t="s">
        <v>141</v>
      </c>
      <c r="D44" s="27" t="s">
        <v>31</v>
      </c>
      <c r="E44" s="27" t="s">
        <v>32</v>
      </c>
      <c r="F44" s="15" t="s">
        <v>27</v>
      </c>
      <c r="G44" s="15" t="s">
        <v>142</v>
      </c>
    </row>
    <row r="45" spans="1:7" ht="22.5" x14ac:dyDescent="0.2">
      <c r="A45" s="14" t="s">
        <v>143</v>
      </c>
      <c r="B45" s="15" t="s">
        <v>18</v>
      </c>
      <c r="C45" s="15" t="s">
        <v>144</v>
      </c>
      <c r="D45" s="27" t="s">
        <v>44</v>
      </c>
      <c r="E45" s="27" t="s">
        <v>45</v>
      </c>
      <c r="F45" s="15" t="s">
        <v>37</v>
      </c>
      <c r="G45" s="15" t="s">
        <v>139</v>
      </c>
    </row>
    <row r="46" spans="1:7" ht="14.25" x14ac:dyDescent="0.2">
      <c r="A46" s="14" t="s">
        <v>145</v>
      </c>
      <c r="B46" s="15" t="s">
        <v>18</v>
      </c>
      <c r="C46" s="15" t="s">
        <v>146</v>
      </c>
      <c r="D46" s="27" t="s">
        <v>49</v>
      </c>
      <c r="E46" s="27" t="s">
        <v>50</v>
      </c>
      <c r="F46" s="15" t="s">
        <v>51</v>
      </c>
      <c r="G46" s="15" t="s">
        <v>147</v>
      </c>
    </row>
    <row r="47" spans="1:7" s="11" customFormat="1" ht="14.25" x14ac:dyDescent="0.2">
      <c r="A47" s="9" t="s">
        <v>30</v>
      </c>
      <c r="B47" s="9" t="s">
        <v>148</v>
      </c>
      <c r="C47" s="9"/>
      <c r="D47" s="29"/>
      <c r="E47" s="22" t="s">
        <v>149</v>
      </c>
      <c r="F47" s="10"/>
      <c r="G47" s="10"/>
    </row>
    <row r="48" spans="1:7" ht="22.5" x14ac:dyDescent="0.2">
      <c r="A48" s="14" t="s">
        <v>150</v>
      </c>
      <c r="B48" s="15" t="s">
        <v>18</v>
      </c>
      <c r="C48" s="15" t="s">
        <v>151</v>
      </c>
      <c r="D48" s="27" t="s">
        <v>118</v>
      </c>
      <c r="E48" s="27" t="s">
        <v>119</v>
      </c>
      <c r="F48" s="15" t="s">
        <v>110</v>
      </c>
      <c r="G48" s="15" t="s">
        <v>152</v>
      </c>
    </row>
    <row r="49" spans="1:7" ht="22.5" x14ac:dyDescent="0.2">
      <c r="A49" s="14" t="s">
        <v>153</v>
      </c>
      <c r="B49" s="15" t="s">
        <v>18</v>
      </c>
      <c r="C49" s="15" t="s">
        <v>154</v>
      </c>
      <c r="D49" s="27" t="s">
        <v>19</v>
      </c>
      <c r="E49" s="27" t="s">
        <v>20</v>
      </c>
      <c r="F49" s="15" t="s">
        <v>21</v>
      </c>
      <c r="G49" s="15" t="s">
        <v>155</v>
      </c>
    </row>
    <row r="50" spans="1:7" ht="22.5" x14ac:dyDescent="0.2">
      <c r="A50" s="14" t="s">
        <v>159</v>
      </c>
      <c r="B50" s="15" t="s">
        <v>18</v>
      </c>
      <c r="C50" s="15" t="s">
        <v>156</v>
      </c>
      <c r="D50" s="27" t="s">
        <v>61</v>
      </c>
      <c r="E50" s="27" t="s">
        <v>62</v>
      </c>
      <c r="F50" s="15" t="s">
        <v>27</v>
      </c>
      <c r="G50" s="15" t="s">
        <v>160</v>
      </c>
    </row>
    <row r="51" spans="1:7" ht="22.5" x14ac:dyDescent="0.2">
      <c r="A51" s="14" t="s">
        <v>161</v>
      </c>
      <c r="B51" s="15" t="s">
        <v>18</v>
      </c>
      <c r="C51" s="15" t="s">
        <v>157</v>
      </c>
      <c r="D51" s="27" t="s">
        <v>31</v>
      </c>
      <c r="E51" s="27" t="s">
        <v>32</v>
      </c>
      <c r="F51" s="15" t="s">
        <v>27</v>
      </c>
      <c r="G51" s="15" t="s">
        <v>160</v>
      </c>
    </row>
    <row r="52" spans="1:7" ht="33.75" x14ac:dyDescent="0.2">
      <c r="A52" s="14" t="s">
        <v>162</v>
      </c>
      <c r="B52" s="15" t="s">
        <v>18</v>
      </c>
      <c r="C52" s="15" t="s">
        <v>158</v>
      </c>
      <c r="D52" s="27" t="s">
        <v>35</v>
      </c>
      <c r="E52" s="27" t="s">
        <v>36</v>
      </c>
      <c r="F52" s="15" t="s">
        <v>37</v>
      </c>
      <c r="G52" s="15" t="s">
        <v>163</v>
      </c>
    </row>
    <row r="53" spans="1:7" ht="22.5" x14ac:dyDescent="0.2">
      <c r="A53" s="14" t="s">
        <v>164</v>
      </c>
      <c r="B53" s="15" t="s">
        <v>18</v>
      </c>
      <c r="C53" s="15" t="s">
        <v>165</v>
      </c>
      <c r="D53" s="27" t="s">
        <v>31</v>
      </c>
      <c r="E53" s="27" t="s">
        <v>32</v>
      </c>
      <c r="F53" s="15" t="s">
        <v>27</v>
      </c>
      <c r="G53" s="15" t="s">
        <v>166</v>
      </c>
    </row>
    <row r="54" spans="1:7" ht="22.5" x14ac:dyDescent="0.2">
      <c r="A54" s="14" t="s">
        <v>167</v>
      </c>
      <c r="B54" s="15" t="s">
        <v>18</v>
      </c>
      <c r="C54" s="15" t="s">
        <v>168</v>
      </c>
      <c r="D54" s="27" t="s">
        <v>44</v>
      </c>
      <c r="E54" s="27" t="s">
        <v>45</v>
      </c>
      <c r="F54" s="15" t="s">
        <v>37</v>
      </c>
      <c r="G54" s="15" t="s">
        <v>163</v>
      </c>
    </row>
    <row r="55" spans="1:7" ht="14.25" x14ac:dyDescent="0.2">
      <c r="A55" s="14" t="s">
        <v>169</v>
      </c>
      <c r="B55" s="15" t="s">
        <v>18</v>
      </c>
      <c r="C55" s="15" t="s">
        <v>170</v>
      </c>
      <c r="D55" s="27" t="s">
        <v>49</v>
      </c>
      <c r="E55" s="27" t="s">
        <v>50</v>
      </c>
      <c r="F55" s="15" t="s">
        <v>51</v>
      </c>
      <c r="G55" s="15" t="s">
        <v>171</v>
      </c>
    </row>
    <row r="56" spans="1:7" s="11" customFormat="1" ht="14.25" x14ac:dyDescent="0.2">
      <c r="A56" s="9" t="s">
        <v>34</v>
      </c>
      <c r="B56" s="9" t="s">
        <v>172</v>
      </c>
      <c r="C56" s="9"/>
      <c r="D56" s="29"/>
      <c r="E56" s="22" t="s">
        <v>173</v>
      </c>
      <c r="F56" s="10"/>
      <c r="G56" s="10"/>
    </row>
    <row r="57" spans="1:7" ht="22.5" x14ac:dyDescent="0.2">
      <c r="A57" s="14" t="s">
        <v>174</v>
      </c>
      <c r="B57" s="15" t="s">
        <v>18</v>
      </c>
      <c r="C57" s="15" t="s">
        <v>175</v>
      </c>
      <c r="D57" s="27" t="s">
        <v>118</v>
      </c>
      <c r="E57" s="27" t="s">
        <v>119</v>
      </c>
      <c r="F57" s="15" t="s">
        <v>110</v>
      </c>
      <c r="G57" s="15" t="s">
        <v>176</v>
      </c>
    </row>
    <row r="58" spans="1:7" ht="22.5" x14ac:dyDescent="0.2">
      <c r="A58" s="14" t="s">
        <v>177</v>
      </c>
      <c r="B58" s="15" t="s">
        <v>18</v>
      </c>
      <c r="C58" s="15" t="s">
        <v>178</v>
      </c>
      <c r="D58" s="27" t="s">
        <v>19</v>
      </c>
      <c r="E58" s="27" t="s">
        <v>179</v>
      </c>
      <c r="F58" s="15" t="s">
        <v>21</v>
      </c>
      <c r="G58" s="15" t="s">
        <v>180</v>
      </c>
    </row>
    <row r="59" spans="1:7" ht="22.5" x14ac:dyDescent="0.2">
      <c r="A59" s="14" t="s">
        <v>185</v>
      </c>
      <c r="B59" s="15" t="s">
        <v>18</v>
      </c>
      <c r="C59" s="15" t="s">
        <v>181</v>
      </c>
      <c r="D59" s="27" t="s">
        <v>61</v>
      </c>
      <c r="E59" s="27" t="s">
        <v>62</v>
      </c>
      <c r="F59" s="15" t="s">
        <v>27</v>
      </c>
      <c r="G59" s="15" t="s">
        <v>186</v>
      </c>
    </row>
    <row r="60" spans="1:7" ht="22.5" x14ac:dyDescent="0.2">
      <c r="A60" s="14" t="s">
        <v>187</v>
      </c>
      <c r="B60" s="15" t="s">
        <v>18</v>
      </c>
      <c r="C60" s="15" t="s">
        <v>182</v>
      </c>
      <c r="D60" s="27" t="s">
        <v>31</v>
      </c>
      <c r="E60" s="27" t="s">
        <v>32</v>
      </c>
      <c r="F60" s="15" t="s">
        <v>27</v>
      </c>
      <c r="G60" s="15" t="s">
        <v>186</v>
      </c>
    </row>
    <row r="61" spans="1:7" ht="33.75" x14ac:dyDescent="0.2">
      <c r="A61" s="14" t="s">
        <v>188</v>
      </c>
      <c r="B61" s="15" t="s">
        <v>18</v>
      </c>
      <c r="C61" s="15" t="s">
        <v>183</v>
      </c>
      <c r="D61" s="27" t="s">
        <v>35</v>
      </c>
      <c r="E61" s="27" t="s">
        <v>36</v>
      </c>
      <c r="F61" s="15" t="s">
        <v>37</v>
      </c>
      <c r="G61" s="15" t="s">
        <v>189</v>
      </c>
    </row>
    <row r="62" spans="1:7" ht="22.5" x14ac:dyDescent="0.2">
      <c r="A62" s="14" t="s">
        <v>190</v>
      </c>
      <c r="B62" s="15" t="s">
        <v>18</v>
      </c>
      <c r="C62" s="15" t="s">
        <v>191</v>
      </c>
      <c r="D62" s="27" t="s">
        <v>31</v>
      </c>
      <c r="E62" s="27" t="s">
        <v>32</v>
      </c>
      <c r="F62" s="15" t="s">
        <v>27</v>
      </c>
      <c r="G62" s="15" t="s">
        <v>192</v>
      </c>
    </row>
    <row r="63" spans="1:7" ht="22.5" x14ac:dyDescent="0.2">
      <c r="A63" s="14" t="s">
        <v>193</v>
      </c>
      <c r="B63" s="15" t="s">
        <v>18</v>
      </c>
      <c r="C63" s="15" t="s">
        <v>194</v>
      </c>
      <c r="D63" s="27" t="s">
        <v>44</v>
      </c>
      <c r="E63" s="27" t="s">
        <v>45</v>
      </c>
      <c r="F63" s="15" t="s">
        <v>37</v>
      </c>
      <c r="G63" s="15" t="s">
        <v>189</v>
      </c>
    </row>
    <row r="64" spans="1:7" ht="14.25" x14ac:dyDescent="0.2">
      <c r="A64" s="14" t="s">
        <v>195</v>
      </c>
      <c r="B64" s="15" t="s">
        <v>18</v>
      </c>
      <c r="C64" s="15" t="s">
        <v>196</v>
      </c>
      <c r="D64" s="27" t="s">
        <v>49</v>
      </c>
      <c r="E64" s="27" t="s">
        <v>50</v>
      </c>
      <c r="F64" s="15" t="s">
        <v>51</v>
      </c>
      <c r="G64" s="15" t="s">
        <v>197</v>
      </c>
    </row>
    <row r="65" spans="1:7" s="11" customFormat="1" ht="14.25" x14ac:dyDescent="0.2">
      <c r="A65" s="9" t="s">
        <v>40</v>
      </c>
      <c r="B65" s="9" t="s">
        <v>198</v>
      </c>
      <c r="C65" s="9"/>
      <c r="D65" s="29"/>
      <c r="E65" s="22" t="s">
        <v>199</v>
      </c>
      <c r="F65" s="10"/>
      <c r="G65" s="10"/>
    </row>
    <row r="66" spans="1:7" ht="22.5" x14ac:dyDescent="0.2">
      <c r="A66" s="14" t="s">
        <v>200</v>
      </c>
      <c r="B66" s="15" t="s">
        <v>18</v>
      </c>
      <c r="C66" s="15" t="s">
        <v>201</v>
      </c>
      <c r="D66" s="27" t="s">
        <v>118</v>
      </c>
      <c r="E66" s="27" t="s">
        <v>119</v>
      </c>
      <c r="F66" s="15" t="s">
        <v>110</v>
      </c>
      <c r="G66" s="15" t="s">
        <v>202</v>
      </c>
    </row>
    <row r="67" spans="1:7" ht="22.5" x14ac:dyDescent="0.2">
      <c r="A67" s="14" t="s">
        <v>203</v>
      </c>
      <c r="B67" s="15" t="s">
        <v>18</v>
      </c>
      <c r="C67" s="15" t="s">
        <v>204</v>
      </c>
      <c r="D67" s="27" t="s">
        <v>19</v>
      </c>
      <c r="E67" s="27" t="s">
        <v>179</v>
      </c>
      <c r="F67" s="15" t="s">
        <v>21</v>
      </c>
      <c r="G67" s="15" t="s">
        <v>205</v>
      </c>
    </row>
    <row r="68" spans="1:7" ht="22.5" x14ac:dyDescent="0.2">
      <c r="A68" s="14" t="s">
        <v>211</v>
      </c>
      <c r="B68" s="15" t="s">
        <v>18</v>
      </c>
      <c r="C68" s="15" t="s">
        <v>206</v>
      </c>
      <c r="D68" s="27" t="s">
        <v>212</v>
      </c>
      <c r="E68" s="27" t="s">
        <v>213</v>
      </c>
      <c r="F68" s="15" t="s">
        <v>27</v>
      </c>
      <c r="G68" s="15" t="s">
        <v>214</v>
      </c>
    </row>
    <row r="69" spans="1:7" ht="22.5" x14ac:dyDescent="0.2">
      <c r="A69" s="14" t="s">
        <v>215</v>
      </c>
      <c r="B69" s="15" t="s">
        <v>18</v>
      </c>
      <c r="C69" s="15" t="s">
        <v>207</v>
      </c>
      <c r="D69" s="27" t="s">
        <v>31</v>
      </c>
      <c r="E69" s="27" t="s">
        <v>32</v>
      </c>
      <c r="F69" s="15" t="s">
        <v>27</v>
      </c>
      <c r="G69" s="15" t="s">
        <v>214</v>
      </c>
    </row>
    <row r="70" spans="1:7" ht="22.5" x14ac:dyDescent="0.2">
      <c r="A70" s="14" t="s">
        <v>216</v>
      </c>
      <c r="B70" s="15" t="s">
        <v>18</v>
      </c>
      <c r="C70" s="15" t="s">
        <v>208</v>
      </c>
      <c r="D70" s="27" t="s">
        <v>61</v>
      </c>
      <c r="E70" s="27" t="s">
        <v>62</v>
      </c>
      <c r="F70" s="15" t="s">
        <v>27</v>
      </c>
      <c r="G70" s="15" t="s">
        <v>217</v>
      </c>
    </row>
    <row r="71" spans="1:7" ht="22.5" x14ac:dyDescent="0.2">
      <c r="A71" s="14" t="s">
        <v>219</v>
      </c>
      <c r="B71" s="15" t="s">
        <v>18</v>
      </c>
      <c r="C71" s="15" t="s">
        <v>220</v>
      </c>
      <c r="D71" s="27" t="s">
        <v>31</v>
      </c>
      <c r="E71" s="27" t="s">
        <v>32</v>
      </c>
      <c r="F71" s="15" t="s">
        <v>27</v>
      </c>
      <c r="G71" s="15" t="s">
        <v>221</v>
      </c>
    </row>
    <row r="72" spans="1:7" ht="33.75" x14ac:dyDescent="0.2">
      <c r="A72" s="14" t="s">
        <v>222</v>
      </c>
      <c r="B72" s="15" t="s">
        <v>18</v>
      </c>
      <c r="C72" s="15" t="s">
        <v>223</v>
      </c>
      <c r="D72" s="27" t="s">
        <v>35</v>
      </c>
      <c r="E72" s="27" t="s">
        <v>36</v>
      </c>
      <c r="F72" s="15" t="s">
        <v>37</v>
      </c>
      <c r="G72" s="15" t="s">
        <v>224</v>
      </c>
    </row>
    <row r="73" spans="1:7" ht="22.5" x14ac:dyDescent="0.2">
      <c r="A73" s="14" t="s">
        <v>225</v>
      </c>
      <c r="B73" s="15" t="s">
        <v>18</v>
      </c>
      <c r="C73" s="15" t="s">
        <v>226</v>
      </c>
      <c r="D73" s="27" t="s">
        <v>31</v>
      </c>
      <c r="E73" s="27" t="s">
        <v>32</v>
      </c>
      <c r="F73" s="15" t="s">
        <v>27</v>
      </c>
      <c r="G73" s="15" t="s">
        <v>227</v>
      </c>
    </row>
    <row r="74" spans="1:7" ht="22.5" x14ac:dyDescent="0.2">
      <c r="A74" s="14" t="s">
        <v>228</v>
      </c>
      <c r="B74" s="15" t="s">
        <v>18</v>
      </c>
      <c r="C74" s="15" t="s">
        <v>229</v>
      </c>
      <c r="D74" s="27" t="s">
        <v>44</v>
      </c>
      <c r="E74" s="27" t="s">
        <v>45</v>
      </c>
      <c r="F74" s="15" t="s">
        <v>37</v>
      </c>
      <c r="G74" s="15" t="s">
        <v>224</v>
      </c>
    </row>
    <row r="75" spans="1:7" ht="14.25" x14ac:dyDescent="0.2">
      <c r="A75" s="14" t="s">
        <v>230</v>
      </c>
      <c r="B75" s="15" t="s">
        <v>18</v>
      </c>
      <c r="C75" s="15" t="s">
        <v>231</v>
      </c>
      <c r="D75" s="27" t="s">
        <v>49</v>
      </c>
      <c r="E75" s="27" t="s">
        <v>50</v>
      </c>
      <c r="F75" s="15" t="s">
        <v>51</v>
      </c>
      <c r="G75" s="15" t="s">
        <v>232</v>
      </c>
    </row>
    <row r="76" spans="1:7" s="11" customFormat="1" ht="14.25" x14ac:dyDescent="0.2">
      <c r="A76" s="9" t="s">
        <v>43</v>
      </c>
      <c r="B76" s="9" t="s">
        <v>233</v>
      </c>
      <c r="C76" s="9"/>
      <c r="D76" s="29"/>
      <c r="E76" s="22" t="s">
        <v>234</v>
      </c>
      <c r="F76" s="10"/>
      <c r="G76" s="10"/>
    </row>
    <row r="77" spans="1:7" ht="22.5" x14ac:dyDescent="0.2">
      <c r="A77" s="14" t="s">
        <v>235</v>
      </c>
      <c r="B77" s="15" t="s">
        <v>18</v>
      </c>
      <c r="C77" s="15" t="s">
        <v>236</v>
      </c>
      <c r="D77" s="27" t="s">
        <v>118</v>
      </c>
      <c r="E77" s="27" t="s">
        <v>119</v>
      </c>
      <c r="F77" s="15" t="s">
        <v>110</v>
      </c>
      <c r="G77" s="15" t="s">
        <v>237</v>
      </c>
    </row>
    <row r="78" spans="1:7" ht="22.5" x14ac:dyDescent="0.2">
      <c r="A78" s="14" t="s">
        <v>238</v>
      </c>
      <c r="B78" s="15" t="s">
        <v>18</v>
      </c>
      <c r="C78" s="15" t="s">
        <v>239</v>
      </c>
      <c r="D78" s="27" t="s">
        <v>19</v>
      </c>
      <c r="E78" s="27" t="s">
        <v>179</v>
      </c>
      <c r="F78" s="15" t="s">
        <v>21</v>
      </c>
      <c r="G78" s="15" t="s">
        <v>240</v>
      </c>
    </row>
    <row r="79" spans="1:7" ht="22.5" x14ac:dyDescent="0.2">
      <c r="A79" s="14" t="s">
        <v>244</v>
      </c>
      <c r="B79" s="15" t="s">
        <v>18</v>
      </c>
      <c r="C79" s="15" t="s">
        <v>241</v>
      </c>
      <c r="D79" s="27" t="s">
        <v>61</v>
      </c>
      <c r="E79" s="27" t="s">
        <v>62</v>
      </c>
      <c r="F79" s="15" t="s">
        <v>27</v>
      </c>
      <c r="G79" s="15" t="s">
        <v>245</v>
      </c>
    </row>
    <row r="80" spans="1:7" ht="22.5" x14ac:dyDescent="0.2">
      <c r="A80" s="14" t="s">
        <v>246</v>
      </c>
      <c r="B80" s="15" t="s">
        <v>18</v>
      </c>
      <c r="C80" s="15" t="s">
        <v>243</v>
      </c>
      <c r="D80" s="27" t="s">
        <v>31</v>
      </c>
      <c r="E80" s="27" t="s">
        <v>32</v>
      </c>
      <c r="F80" s="15" t="s">
        <v>27</v>
      </c>
      <c r="G80" s="15" t="s">
        <v>245</v>
      </c>
    </row>
    <row r="81" spans="1:7" ht="33.75" x14ac:dyDescent="0.2">
      <c r="A81" s="14" t="s">
        <v>247</v>
      </c>
      <c r="B81" s="15" t="s">
        <v>18</v>
      </c>
      <c r="C81" s="15" t="s">
        <v>248</v>
      </c>
      <c r="D81" s="27" t="s">
        <v>35</v>
      </c>
      <c r="E81" s="27" t="s">
        <v>36</v>
      </c>
      <c r="F81" s="15" t="s">
        <v>37</v>
      </c>
      <c r="G81" s="15" t="s">
        <v>249</v>
      </c>
    </row>
    <row r="82" spans="1:7" ht="22.5" x14ac:dyDescent="0.2">
      <c r="A82" s="14" t="s">
        <v>250</v>
      </c>
      <c r="B82" s="15" t="s">
        <v>18</v>
      </c>
      <c r="C82" s="15" t="s">
        <v>251</v>
      </c>
      <c r="D82" s="27" t="s">
        <v>31</v>
      </c>
      <c r="E82" s="27" t="s">
        <v>32</v>
      </c>
      <c r="F82" s="15" t="s">
        <v>27</v>
      </c>
      <c r="G82" s="15" t="s">
        <v>252</v>
      </c>
    </row>
    <row r="83" spans="1:7" ht="22.5" x14ac:dyDescent="0.2">
      <c r="A83" s="14" t="s">
        <v>253</v>
      </c>
      <c r="B83" s="15" t="s">
        <v>18</v>
      </c>
      <c r="C83" s="15" t="s">
        <v>254</v>
      </c>
      <c r="D83" s="27" t="s">
        <v>44</v>
      </c>
      <c r="E83" s="27" t="s">
        <v>45</v>
      </c>
      <c r="F83" s="15" t="s">
        <v>37</v>
      </c>
      <c r="G83" s="15" t="s">
        <v>249</v>
      </c>
    </row>
    <row r="84" spans="1:7" ht="14.25" x14ac:dyDescent="0.2">
      <c r="A84" s="14" t="s">
        <v>255</v>
      </c>
      <c r="B84" s="15" t="s">
        <v>18</v>
      </c>
      <c r="C84" s="15" t="s">
        <v>256</v>
      </c>
      <c r="D84" s="27" t="s">
        <v>49</v>
      </c>
      <c r="E84" s="27" t="s">
        <v>50</v>
      </c>
      <c r="F84" s="15" t="s">
        <v>51</v>
      </c>
      <c r="G84" s="15" t="s">
        <v>92</v>
      </c>
    </row>
    <row r="85" spans="1:7" s="11" customFormat="1" ht="14.25" x14ac:dyDescent="0.2">
      <c r="A85" s="9" t="s">
        <v>48</v>
      </c>
      <c r="B85" s="9" t="s">
        <v>257</v>
      </c>
      <c r="C85" s="9"/>
      <c r="D85" s="29"/>
      <c r="E85" s="22" t="s">
        <v>258</v>
      </c>
      <c r="F85" s="10"/>
      <c r="G85" s="10"/>
    </row>
    <row r="86" spans="1:7" ht="22.5" x14ac:dyDescent="0.2">
      <c r="A86" s="14" t="s">
        <v>259</v>
      </c>
      <c r="B86" s="15" t="s">
        <v>18</v>
      </c>
      <c r="C86" s="15" t="s">
        <v>260</v>
      </c>
      <c r="D86" s="27" t="s">
        <v>118</v>
      </c>
      <c r="E86" s="27" t="s">
        <v>119</v>
      </c>
      <c r="F86" s="15" t="s">
        <v>110</v>
      </c>
      <c r="G86" s="15" t="s">
        <v>261</v>
      </c>
    </row>
    <row r="87" spans="1:7" ht="22.5" x14ac:dyDescent="0.2">
      <c r="A87" s="14" t="s">
        <v>262</v>
      </c>
      <c r="B87" s="15" t="s">
        <v>18</v>
      </c>
      <c r="C87" s="15" t="s">
        <v>263</v>
      </c>
      <c r="D87" s="27" t="s">
        <v>19</v>
      </c>
      <c r="E87" s="27" t="s">
        <v>179</v>
      </c>
      <c r="F87" s="15" t="s">
        <v>21</v>
      </c>
      <c r="G87" s="15" t="s">
        <v>264</v>
      </c>
    </row>
    <row r="88" spans="1:7" ht="22.5" x14ac:dyDescent="0.2">
      <c r="A88" s="14" t="s">
        <v>268</v>
      </c>
      <c r="B88" s="15" t="s">
        <v>18</v>
      </c>
      <c r="C88" s="15" t="s">
        <v>265</v>
      </c>
      <c r="D88" s="27" t="s">
        <v>61</v>
      </c>
      <c r="E88" s="27" t="s">
        <v>62</v>
      </c>
      <c r="F88" s="15" t="s">
        <v>27</v>
      </c>
      <c r="G88" s="15" t="s">
        <v>269</v>
      </c>
    </row>
    <row r="89" spans="1:7" ht="22.5" x14ac:dyDescent="0.2">
      <c r="A89" s="14" t="s">
        <v>270</v>
      </c>
      <c r="B89" s="15" t="s">
        <v>18</v>
      </c>
      <c r="C89" s="15" t="s">
        <v>266</v>
      </c>
      <c r="D89" s="27" t="s">
        <v>31</v>
      </c>
      <c r="E89" s="27" t="s">
        <v>32</v>
      </c>
      <c r="F89" s="15" t="s">
        <v>27</v>
      </c>
      <c r="G89" s="15" t="s">
        <v>269</v>
      </c>
    </row>
    <row r="90" spans="1:7" ht="33.75" x14ac:dyDescent="0.2">
      <c r="A90" s="14" t="s">
        <v>271</v>
      </c>
      <c r="B90" s="15" t="s">
        <v>18</v>
      </c>
      <c r="C90" s="15" t="s">
        <v>267</v>
      </c>
      <c r="D90" s="27" t="s">
        <v>35</v>
      </c>
      <c r="E90" s="27" t="s">
        <v>36</v>
      </c>
      <c r="F90" s="15" t="s">
        <v>37</v>
      </c>
      <c r="G90" s="15" t="s">
        <v>272</v>
      </c>
    </row>
    <row r="91" spans="1:7" ht="22.5" x14ac:dyDescent="0.2">
      <c r="A91" s="14" t="s">
        <v>273</v>
      </c>
      <c r="B91" s="15" t="s">
        <v>18</v>
      </c>
      <c r="C91" s="15" t="s">
        <v>184</v>
      </c>
      <c r="D91" s="27" t="s">
        <v>31</v>
      </c>
      <c r="E91" s="27" t="s">
        <v>32</v>
      </c>
      <c r="F91" s="15" t="s">
        <v>27</v>
      </c>
      <c r="G91" s="15" t="s">
        <v>274</v>
      </c>
    </row>
    <row r="92" spans="1:7" ht="22.5" x14ac:dyDescent="0.2">
      <c r="A92" s="14" t="s">
        <v>275</v>
      </c>
      <c r="B92" s="15" t="s">
        <v>18</v>
      </c>
      <c r="C92" s="15" t="s">
        <v>276</v>
      </c>
      <c r="D92" s="27" t="s">
        <v>44</v>
      </c>
      <c r="E92" s="27" t="s">
        <v>45</v>
      </c>
      <c r="F92" s="15" t="s">
        <v>37</v>
      </c>
      <c r="G92" s="15" t="s">
        <v>272</v>
      </c>
    </row>
    <row r="93" spans="1:7" ht="14.25" x14ac:dyDescent="0.2">
      <c r="A93" s="14" t="s">
        <v>277</v>
      </c>
      <c r="B93" s="15" t="s">
        <v>18</v>
      </c>
      <c r="C93" s="15" t="s">
        <v>278</v>
      </c>
      <c r="D93" s="27" t="s">
        <v>49</v>
      </c>
      <c r="E93" s="27" t="s">
        <v>50</v>
      </c>
      <c r="F93" s="15" t="s">
        <v>51</v>
      </c>
      <c r="G93" s="15" t="s">
        <v>279</v>
      </c>
    </row>
    <row r="94" spans="1:7" s="11" customFormat="1" ht="14.25" x14ac:dyDescent="0.2">
      <c r="A94" s="9" t="s">
        <v>55</v>
      </c>
      <c r="B94" s="9" t="s">
        <v>280</v>
      </c>
      <c r="C94" s="9"/>
      <c r="D94" s="29"/>
      <c r="E94" s="22" t="s">
        <v>281</v>
      </c>
      <c r="F94" s="10"/>
      <c r="G94" s="10"/>
    </row>
    <row r="95" spans="1:7" ht="22.5" x14ac:dyDescent="0.2">
      <c r="A95" s="14" t="s">
        <v>282</v>
      </c>
      <c r="B95" s="15" t="s">
        <v>18</v>
      </c>
      <c r="C95" s="15" t="s">
        <v>283</v>
      </c>
      <c r="D95" s="27" t="s">
        <v>118</v>
      </c>
      <c r="E95" s="27" t="s">
        <v>119</v>
      </c>
      <c r="F95" s="15" t="s">
        <v>110</v>
      </c>
      <c r="G95" s="15" t="s">
        <v>284</v>
      </c>
    </row>
    <row r="96" spans="1:7" ht="22.5" x14ac:dyDescent="0.2">
      <c r="A96" s="14" t="s">
        <v>285</v>
      </c>
      <c r="B96" s="15" t="s">
        <v>18</v>
      </c>
      <c r="C96" s="15" t="s">
        <v>286</v>
      </c>
      <c r="D96" s="27" t="s">
        <v>19</v>
      </c>
      <c r="E96" s="27" t="s">
        <v>179</v>
      </c>
      <c r="F96" s="15" t="s">
        <v>21</v>
      </c>
      <c r="G96" s="15" t="s">
        <v>287</v>
      </c>
    </row>
    <row r="97" spans="1:7" ht="22.5" x14ac:dyDescent="0.2">
      <c r="A97" s="14" t="s">
        <v>298</v>
      </c>
      <c r="B97" s="15" t="s">
        <v>18</v>
      </c>
      <c r="C97" s="15" t="s">
        <v>288</v>
      </c>
      <c r="D97" s="27" t="s">
        <v>25</v>
      </c>
      <c r="E97" s="27" t="s">
        <v>26</v>
      </c>
      <c r="F97" s="15" t="s">
        <v>27</v>
      </c>
      <c r="G97" s="15" t="s">
        <v>299</v>
      </c>
    </row>
    <row r="98" spans="1:7" ht="22.5" x14ac:dyDescent="0.2">
      <c r="A98" s="14" t="s">
        <v>300</v>
      </c>
      <c r="B98" s="15" t="s">
        <v>18</v>
      </c>
      <c r="C98" s="15" t="s">
        <v>289</v>
      </c>
      <c r="D98" s="27" t="s">
        <v>31</v>
      </c>
      <c r="E98" s="27" t="s">
        <v>32</v>
      </c>
      <c r="F98" s="15" t="s">
        <v>27</v>
      </c>
      <c r="G98" s="15" t="s">
        <v>299</v>
      </c>
    </row>
    <row r="99" spans="1:7" ht="22.5" x14ac:dyDescent="0.2">
      <c r="A99" s="14" t="s">
        <v>301</v>
      </c>
      <c r="B99" s="15" t="s">
        <v>18</v>
      </c>
      <c r="C99" s="15" t="s">
        <v>291</v>
      </c>
      <c r="D99" s="27" t="s">
        <v>61</v>
      </c>
      <c r="E99" s="27" t="s">
        <v>62</v>
      </c>
      <c r="F99" s="15" t="s">
        <v>27</v>
      </c>
      <c r="G99" s="15" t="s">
        <v>302</v>
      </c>
    </row>
    <row r="100" spans="1:7" ht="22.5" x14ac:dyDescent="0.2">
      <c r="A100" s="14" t="s">
        <v>303</v>
      </c>
      <c r="B100" s="15" t="s">
        <v>18</v>
      </c>
      <c r="C100" s="15" t="s">
        <v>293</v>
      </c>
      <c r="D100" s="27" t="s">
        <v>31</v>
      </c>
      <c r="E100" s="27" t="s">
        <v>32</v>
      </c>
      <c r="F100" s="15" t="s">
        <v>27</v>
      </c>
      <c r="G100" s="15" t="s">
        <v>302</v>
      </c>
    </row>
    <row r="101" spans="1:7" ht="33.75" x14ac:dyDescent="0.2">
      <c r="A101" s="14" t="s">
        <v>304</v>
      </c>
      <c r="B101" s="15" t="s">
        <v>18</v>
      </c>
      <c r="C101" s="15" t="s">
        <v>295</v>
      </c>
      <c r="D101" s="27" t="s">
        <v>35</v>
      </c>
      <c r="E101" s="27" t="s">
        <v>36</v>
      </c>
      <c r="F101" s="15" t="s">
        <v>37</v>
      </c>
      <c r="G101" s="15" t="s">
        <v>305</v>
      </c>
    </row>
    <row r="102" spans="1:7" ht="22.5" x14ac:dyDescent="0.2">
      <c r="A102" s="14" t="s">
        <v>306</v>
      </c>
      <c r="B102" s="15" t="s">
        <v>18</v>
      </c>
      <c r="C102" s="15" t="s">
        <v>297</v>
      </c>
      <c r="D102" s="27" t="s">
        <v>31</v>
      </c>
      <c r="E102" s="27" t="s">
        <v>32</v>
      </c>
      <c r="F102" s="15" t="s">
        <v>27</v>
      </c>
      <c r="G102" s="15" t="s">
        <v>307</v>
      </c>
    </row>
    <row r="103" spans="1:7" ht="22.5" x14ac:dyDescent="0.2">
      <c r="A103" s="14" t="s">
        <v>308</v>
      </c>
      <c r="B103" s="15" t="s">
        <v>18</v>
      </c>
      <c r="C103" s="15" t="s">
        <v>309</v>
      </c>
      <c r="D103" s="27" t="s">
        <v>44</v>
      </c>
      <c r="E103" s="27" t="s">
        <v>45</v>
      </c>
      <c r="F103" s="15" t="s">
        <v>37</v>
      </c>
      <c r="G103" s="15" t="s">
        <v>305</v>
      </c>
    </row>
    <row r="104" spans="1:7" ht="14.25" x14ac:dyDescent="0.2">
      <c r="A104" s="14" t="s">
        <v>310</v>
      </c>
      <c r="B104" s="15" t="s">
        <v>18</v>
      </c>
      <c r="C104" s="15" t="s">
        <v>311</v>
      </c>
      <c r="D104" s="27" t="s">
        <v>49</v>
      </c>
      <c r="E104" s="27" t="s">
        <v>50</v>
      </c>
      <c r="F104" s="15" t="s">
        <v>51</v>
      </c>
      <c r="G104" s="15" t="s">
        <v>312</v>
      </c>
    </row>
    <row r="105" spans="1:7" s="8" customFormat="1" ht="15" customHeight="1" x14ac:dyDescent="0.2">
      <c r="A105" s="7"/>
      <c r="B105" s="7"/>
      <c r="C105" s="7"/>
      <c r="D105" s="26"/>
      <c r="E105" s="20" t="s">
        <v>313</v>
      </c>
      <c r="F105" s="7"/>
      <c r="G105" s="7"/>
    </row>
    <row r="106" spans="1:7" s="11" customFormat="1" ht="14.25" x14ac:dyDescent="0.2">
      <c r="A106" s="9" t="s">
        <v>58</v>
      </c>
      <c r="B106" s="9" t="s">
        <v>314</v>
      </c>
      <c r="C106" s="9"/>
      <c r="D106" s="29"/>
      <c r="E106" s="22" t="s">
        <v>315</v>
      </c>
      <c r="F106" s="10"/>
      <c r="G106" s="10"/>
    </row>
    <row r="107" spans="1:7" ht="22.5" x14ac:dyDescent="0.2">
      <c r="A107" s="14" t="s">
        <v>316</v>
      </c>
      <c r="B107" s="15" t="s">
        <v>317</v>
      </c>
      <c r="C107" s="15" t="s">
        <v>12</v>
      </c>
      <c r="D107" s="27" t="s">
        <v>318</v>
      </c>
      <c r="E107" s="27" t="s">
        <v>319</v>
      </c>
      <c r="F107" s="15" t="s">
        <v>320</v>
      </c>
      <c r="G107" s="15" t="s">
        <v>12</v>
      </c>
    </row>
    <row r="108" spans="1:7" ht="22.5" x14ac:dyDescent="0.2">
      <c r="A108" s="14" t="s">
        <v>321</v>
      </c>
      <c r="B108" s="15" t="s">
        <v>317</v>
      </c>
      <c r="C108" s="15" t="s">
        <v>24</v>
      </c>
      <c r="D108" s="27" t="s">
        <v>322</v>
      </c>
      <c r="E108" s="27" t="s">
        <v>323</v>
      </c>
      <c r="F108" s="15" t="s">
        <v>320</v>
      </c>
      <c r="G108" s="15" t="s">
        <v>12</v>
      </c>
    </row>
    <row r="109" spans="1:7" s="11" customFormat="1" ht="14.25" x14ac:dyDescent="0.2">
      <c r="A109" s="9" t="s">
        <v>60</v>
      </c>
      <c r="B109" s="9" t="s">
        <v>324</v>
      </c>
      <c r="C109" s="9"/>
      <c r="D109" s="29"/>
      <c r="E109" s="22" t="s">
        <v>325</v>
      </c>
      <c r="F109" s="10"/>
      <c r="G109" s="10"/>
    </row>
    <row r="110" spans="1:7" ht="22.5" x14ac:dyDescent="0.2">
      <c r="A110" s="14" t="s">
        <v>326</v>
      </c>
      <c r="B110" s="15" t="s">
        <v>317</v>
      </c>
      <c r="C110" s="15" t="s">
        <v>30</v>
      </c>
      <c r="D110" s="27" t="s">
        <v>318</v>
      </c>
      <c r="E110" s="27" t="s">
        <v>319</v>
      </c>
      <c r="F110" s="15" t="s">
        <v>320</v>
      </c>
      <c r="G110" s="15" t="s">
        <v>12</v>
      </c>
    </row>
    <row r="111" spans="1:7" ht="22.5" x14ac:dyDescent="0.2">
      <c r="A111" s="14" t="s">
        <v>327</v>
      </c>
      <c r="B111" s="15" t="s">
        <v>317</v>
      </c>
      <c r="C111" s="15" t="s">
        <v>34</v>
      </c>
      <c r="D111" s="27" t="s">
        <v>322</v>
      </c>
      <c r="E111" s="27" t="s">
        <v>323</v>
      </c>
      <c r="F111" s="15" t="s">
        <v>320</v>
      </c>
      <c r="G111" s="15" t="s">
        <v>12</v>
      </c>
    </row>
    <row r="112" spans="1:7" s="11" customFormat="1" ht="14.25" x14ac:dyDescent="0.2">
      <c r="A112" s="9" t="s">
        <v>65</v>
      </c>
      <c r="B112" s="9" t="s">
        <v>328</v>
      </c>
      <c r="C112" s="9"/>
      <c r="D112" s="29"/>
      <c r="E112" s="22" t="s">
        <v>329</v>
      </c>
      <c r="F112" s="10"/>
      <c r="G112" s="10"/>
    </row>
    <row r="113" spans="1:7" ht="22.5" x14ac:dyDescent="0.2">
      <c r="A113" s="14" t="s">
        <v>330</v>
      </c>
      <c r="B113" s="15" t="s">
        <v>317</v>
      </c>
      <c r="C113" s="15" t="s">
        <v>40</v>
      </c>
      <c r="D113" s="27" t="s">
        <v>318</v>
      </c>
      <c r="E113" s="27" t="s">
        <v>319</v>
      </c>
      <c r="F113" s="15" t="s">
        <v>320</v>
      </c>
      <c r="G113" s="15" t="s">
        <v>12</v>
      </c>
    </row>
    <row r="114" spans="1:7" ht="22.5" x14ac:dyDescent="0.2">
      <c r="A114" s="14" t="s">
        <v>331</v>
      </c>
      <c r="B114" s="15" t="s">
        <v>317</v>
      </c>
      <c r="C114" s="15" t="s">
        <v>43</v>
      </c>
      <c r="D114" s="27" t="s">
        <v>322</v>
      </c>
      <c r="E114" s="27" t="s">
        <v>323</v>
      </c>
      <c r="F114" s="15" t="s">
        <v>320</v>
      </c>
      <c r="G114" s="15" t="s">
        <v>12</v>
      </c>
    </row>
    <row r="115" spans="1:7" s="11" customFormat="1" ht="25.5" x14ac:dyDescent="0.2">
      <c r="A115" s="9" t="s">
        <v>68</v>
      </c>
      <c r="B115" s="9" t="s">
        <v>332</v>
      </c>
      <c r="C115" s="9"/>
      <c r="D115" s="29"/>
      <c r="E115" s="22" t="s">
        <v>333</v>
      </c>
      <c r="F115" s="10"/>
      <c r="G115" s="10"/>
    </row>
    <row r="116" spans="1:7" ht="14.25" customHeight="1" x14ac:dyDescent="0.2">
      <c r="A116" s="16"/>
      <c r="B116" s="16"/>
      <c r="C116" s="13"/>
      <c r="D116" s="28"/>
      <c r="E116" s="21" t="s">
        <v>334</v>
      </c>
      <c r="F116" s="13"/>
      <c r="G116" s="13"/>
    </row>
    <row r="117" spans="1:7" ht="22.5" x14ac:dyDescent="0.2">
      <c r="A117" s="14" t="s">
        <v>335</v>
      </c>
      <c r="B117" s="15" t="s">
        <v>317</v>
      </c>
      <c r="C117" s="15" t="s">
        <v>48</v>
      </c>
      <c r="D117" s="27" t="s">
        <v>318</v>
      </c>
      <c r="E117" s="27" t="s">
        <v>319</v>
      </c>
      <c r="F117" s="15" t="s">
        <v>320</v>
      </c>
      <c r="G117" s="15" t="s">
        <v>12</v>
      </c>
    </row>
    <row r="118" spans="1:7" ht="22.5" x14ac:dyDescent="0.2">
      <c r="A118" s="14" t="s">
        <v>336</v>
      </c>
      <c r="B118" s="15" t="s">
        <v>317</v>
      </c>
      <c r="C118" s="15" t="s">
        <v>55</v>
      </c>
      <c r="D118" s="27" t="s">
        <v>322</v>
      </c>
      <c r="E118" s="27" t="s">
        <v>323</v>
      </c>
      <c r="F118" s="15" t="s">
        <v>320</v>
      </c>
      <c r="G118" s="15" t="s">
        <v>12</v>
      </c>
    </row>
    <row r="119" spans="1:7" s="11" customFormat="1" ht="14.25" x14ac:dyDescent="0.2">
      <c r="A119" s="9" t="s">
        <v>70</v>
      </c>
      <c r="B119" s="9" t="s">
        <v>337</v>
      </c>
      <c r="C119" s="9"/>
      <c r="D119" s="29"/>
      <c r="E119" s="22" t="s">
        <v>338</v>
      </c>
      <c r="F119" s="10"/>
      <c r="G119" s="10"/>
    </row>
    <row r="120" spans="1:7" ht="22.5" x14ac:dyDescent="0.2">
      <c r="A120" s="14" t="s">
        <v>339</v>
      </c>
      <c r="B120" s="15" t="s">
        <v>317</v>
      </c>
      <c r="C120" s="15" t="s">
        <v>58</v>
      </c>
      <c r="D120" s="27" t="s">
        <v>318</v>
      </c>
      <c r="E120" s="27" t="s">
        <v>319</v>
      </c>
      <c r="F120" s="15" t="s">
        <v>320</v>
      </c>
      <c r="G120" s="15" t="s">
        <v>12</v>
      </c>
    </row>
    <row r="121" spans="1:7" ht="22.5" x14ac:dyDescent="0.2">
      <c r="A121" s="14" t="s">
        <v>340</v>
      </c>
      <c r="B121" s="15" t="s">
        <v>317</v>
      </c>
      <c r="C121" s="15" t="s">
        <v>60</v>
      </c>
      <c r="D121" s="27" t="s">
        <v>322</v>
      </c>
      <c r="E121" s="27" t="s">
        <v>323</v>
      </c>
      <c r="F121" s="15" t="s">
        <v>320</v>
      </c>
      <c r="G121" s="15" t="s">
        <v>12</v>
      </c>
    </row>
    <row r="122" spans="1:7" s="11" customFormat="1" ht="14.25" x14ac:dyDescent="0.2">
      <c r="A122" s="9" t="s">
        <v>73</v>
      </c>
      <c r="B122" s="9" t="s">
        <v>341</v>
      </c>
      <c r="C122" s="9"/>
      <c r="D122" s="29"/>
      <c r="E122" s="22" t="s">
        <v>342</v>
      </c>
      <c r="F122" s="10"/>
      <c r="G122" s="10"/>
    </row>
    <row r="123" spans="1:7" ht="22.5" x14ac:dyDescent="0.2">
      <c r="A123" s="14" t="s">
        <v>343</v>
      </c>
      <c r="B123" s="15" t="s">
        <v>317</v>
      </c>
      <c r="C123" s="15" t="s">
        <v>65</v>
      </c>
      <c r="D123" s="27" t="s">
        <v>318</v>
      </c>
      <c r="E123" s="27" t="s">
        <v>319</v>
      </c>
      <c r="F123" s="15" t="s">
        <v>320</v>
      </c>
      <c r="G123" s="15" t="s">
        <v>12</v>
      </c>
    </row>
    <row r="124" spans="1:7" ht="22.5" x14ac:dyDescent="0.2">
      <c r="A124" s="14" t="s">
        <v>344</v>
      </c>
      <c r="B124" s="15" t="s">
        <v>317</v>
      </c>
      <c r="C124" s="15" t="s">
        <v>68</v>
      </c>
      <c r="D124" s="27" t="s">
        <v>322</v>
      </c>
      <c r="E124" s="27" t="s">
        <v>323</v>
      </c>
      <c r="F124" s="15" t="s">
        <v>320</v>
      </c>
      <c r="G124" s="15" t="s">
        <v>12</v>
      </c>
    </row>
    <row r="125" spans="1:7" s="11" customFormat="1" ht="14.25" x14ac:dyDescent="0.2">
      <c r="A125" s="9" t="s">
        <v>75</v>
      </c>
      <c r="B125" s="9" t="s">
        <v>345</v>
      </c>
      <c r="C125" s="9"/>
      <c r="D125" s="29"/>
      <c r="E125" s="22" t="s">
        <v>346</v>
      </c>
      <c r="F125" s="10"/>
      <c r="G125" s="10"/>
    </row>
    <row r="126" spans="1:7" ht="22.5" x14ac:dyDescent="0.2">
      <c r="A126" s="14" t="s">
        <v>347</v>
      </c>
      <c r="B126" s="15" t="s">
        <v>317</v>
      </c>
      <c r="C126" s="15" t="s">
        <v>70</v>
      </c>
      <c r="D126" s="27" t="s">
        <v>318</v>
      </c>
      <c r="E126" s="27" t="s">
        <v>319</v>
      </c>
      <c r="F126" s="15" t="s">
        <v>320</v>
      </c>
      <c r="G126" s="15" t="s">
        <v>12</v>
      </c>
    </row>
    <row r="127" spans="1:7" ht="22.5" x14ac:dyDescent="0.2">
      <c r="A127" s="14" t="s">
        <v>348</v>
      </c>
      <c r="B127" s="15" t="s">
        <v>317</v>
      </c>
      <c r="C127" s="15" t="s">
        <v>73</v>
      </c>
      <c r="D127" s="27" t="s">
        <v>322</v>
      </c>
      <c r="E127" s="27" t="s">
        <v>323</v>
      </c>
      <c r="F127" s="15" t="s">
        <v>320</v>
      </c>
      <c r="G127" s="15" t="s">
        <v>12</v>
      </c>
    </row>
    <row r="128" spans="1:7" s="11" customFormat="1" ht="25.5" x14ac:dyDescent="0.2">
      <c r="A128" s="9" t="s">
        <v>87</v>
      </c>
      <c r="B128" s="9" t="s">
        <v>349</v>
      </c>
      <c r="C128" s="9"/>
      <c r="D128" s="29"/>
      <c r="E128" s="22" t="s">
        <v>350</v>
      </c>
      <c r="F128" s="10"/>
      <c r="G128" s="10"/>
    </row>
    <row r="129" spans="1:7" ht="22.5" x14ac:dyDescent="0.2">
      <c r="A129" s="14" t="s">
        <v>351</v>
      </c>
      <c r="B129" s="15" t="s">
        <v>317</v>
      </c>
      <c r="C129" s="15" t="s">
        <v>75</v>
      </c>
      <c r="D129" s="27" t="s">
        <v>318</v>
      </c>
      <c r="E129" s="27" t="s">
        <v>319</v>
      </c>
      <c r="F129" s="15" t="s">
        <v>320</v>
      </c>
      <c r="G129" s="15" t="s">
        <v>12</v>
      </c>
    </row>
    <row r="130" spans="1:7" ht="22.5" x14ac:dyDescent="0.2">
      <c r="A130" s="14" t="s">
        <v>352</v>
      </c>
      <c r="B130" s="15" t="s">
        <v>317</v>
      </c>
      <c r="C130" s="15" t="s">
        <v>87</v>
      </c>
      <c r="D130" s="27" t="s">
        <v>322</v>
      </c>
      <c r="E130" s="27" t="s">
        <v>323</v>
      </c>
      <c r="F130" s="15" t="s">
        <v>320</v>
      </c>
      <c r="G130" s="15" t="s">
        <v>12</v>
      </c>
    </row>
    <row r="131" spans="1:7" s="11" customFormat="1" ht="14.25" x14ac:dyDescent="0.2">
      <c r="A131" s="9" t="s">
        <v>89</v>
      </c>
      <c r="B131" s="9" t="s">
        <v>353</v>
      </c>
      <c r="C131" s="9"/>
      <c r="D131" s="29"/>
      <c r="E131" s="22" t="s">
        <v>354</v>
      </c>
      <c r="F131" s="10"/>
      <c r="G131" s="10"/>
    </row>
    <row r="132" spans="1:7" ht="22.5" x14ac:dyDescent="0.2">
      <c r="A132" s="14" t="s">
        <v>355</v>
      </c>
      <c r="B132" s="15" t="s">
        <v>317</v>
      </c>
      <c r="C132" s="15" t="s">
        <v>89</v>
      </c>
      <c r="D132" s="27" t="s">
        <v>318</v>
      </c>
      <c r="E132" s="27" t="s">
        <v>319</v>
      </c>
      <c r="F132" s="15" t="s">
        <v>320</v>
      </c>
      <c r="G132" s="15" t="s">
        <v>12</v>
      </c>
    </row>
    <row r="133" spans="1:7" ht="22.5" x14ac:dyDescent="0.2">
      <c r="A133" s="14" t="s">
        <v>356</v>
      </c>
      <c r="B133" s="15" t="s">
        <v>317</v>
      </c>
      <c r="C133" s="15" t="s">
        <v>90</v>
      </c>
      <c r="D133" s="27" t="s">
        <v>322</v>
      </c>
      <c r="E133" s="27" t="s">
        <v>323</v>
      </c>
      <c r="F133" s="15" t="s">
        <v>320</v>
      </c>
      <c r="G133" s="15" t="s">
        <v>12</v>
      </c>
    </row>
    <row r="134" spans="1:7" s="11" customFormat="1" ht="14.25" x14ac:dyDescent="0.2">
      <c r="A134" s="9" t="s">
        <v>90</v>
      </c>
      <c r="B134" s="9" t="s">
        <v>357</v>
      </c>
      <c r="C134" s="9"/>
      <c r="D134" s="29"/>
      <c r="E134" s="22" t="s">
        <v>358</v>
      </c>
      <c r="F134" s="10"/>
      <c r="G134" s="10"/>
    </row>
    <row r="135" spans="1:7" ht="22.5" x14ac:dyDescent="0.2">
      <c r="A135" s="14" t="s">
        <v>359</v>
      </c>
      <c r="B135" s="15" t="s">
        <v>317</v>
      </c>
      <c r="C135" s="15" t="s">
        <v>91</v>
      </c>
      <c r="D135" s="27" t="s">
        <v>318</v>
      </c>
      <c r="E135" s="27" t="s">
        <v>319</v>
      </c>
      <c r="F135" s="15" t="s">
        <v>320</v>
      </c>
      <c r="G135" s="15" t="s">
        <v>12</v>
      </c>
    </row>
    <row r="136" spans="1:7" ht="22.5" x14ac:dyDescent="0.2">
      <c r="A136" s="14" t="s">
        <v>360</v>
      </c>
      <c r="B136" s="15" t="s">
        <v>317</v>
      </c>
      <c r="C136" s="15" t="s">
        <v>101</v>
      </c>
      <c r="D136" s="27" t="s">
        <v>322</v>
      </c>
      <c r="E136" s="27" t="s">
        <v>323</v>
      </c>
      <c r="F136" s="15" t="s">
        <v>320</v>
      </c>
      <c r="G136" s="15" t="s">
        <v>12</v>
      </c>
    </row>
    <row r="137" spans="1:7" s="11" customFormat="1" ht="14.25" x14ac:dyDescent="0.2">
      <c r="A137" s="9" t="s">
        <v>91</v>
      </c>
      <c r="B137" s="9" t="s">
        <v>361</v>
      </c>
      <c r="C137" s="9"/>
      <c r="D137" s="29"/>
      <c r="E137" s="22" t="s">
        <v>362</v>
      </c>
      <c r="F137" s="10"/>
      <c r="G137" s="10"/>
    </row>
    <row r="138" spans="1:7" ht="22.5" x14ac:dyDescent="0.2">
      <c r="A138" s="14" t="s">
        <v>363</v>
      </c>
      <c r="B138" s="15" t="s">
        <v>317</v>
      </c>
      <c r="C138" s="15" t="s">
        <v>106</v>
      </c>
      <c r="D138" s="27" t="s">
        <v>318</v>
      </c>
      <c r="E138" s="27" t="s">
        <v>319</v>
      </c>
      <c r="F138" s="15" t="s">
        <v>320</v>
      </c>
      <c r="G138" s="15" t="s">
        <v>12</v>
      </c>
    </row>
    <row r="139" spans="1:7" ht="22.5" x14ac:dyDescent="0.2">
      <c r="A139" s="14" t="s">
        <v>364</v>
      </c>
      <c r="B139" s="15" t="s">
        <v>317</v>
      </c>
      <c r="C139" s="15" t="s">
        <v>107</v>
      </c>
      <c r="D139" s="27" t="s">
        <v>322</v>
      </c>
      <c r="E139" s="27" t="s">
        <v>323</v>
      </c>
      <c r="F139" s="15" t="s">
        <v>320</v>
      </c>
      <c r="G139" s="15" t="s">
        <v>12</v>
      </c>
    </row>
    <row r="140" spans="1:7" s="11" customFormat="1" ht="14.25" x14ac:dyDescent="0.2">
      <c r="A140" s="9" t="s">
        <v>101</v>
      </c>
      <c r="B140" s="9" t="s">
        <v>365</v>
      </c>
      <c r="C140" s="9"/>
      <c r="D140" s="29"/>
      <c r="E140" s="22" t="s">
        <v>366</v>
      </c>
      <c r="F140" s="10"/>
      <c r="G140" s="10"/>
    </row>
    <row r="141" spans="1:7" ht="22.5" x14ac:dyDescent="0.2">
      <c r="A141" s="14" t="s">
        <v>367</v>
      </c>
      <c r="B141" s="15" t="s">
        <v>317</v>
      </c>
      <c r="C141" s="15" t="s">
        <v>108</v>
      </c>
      <c r="D141" s="27" t="s">
        <v>318</v>
      </c>
      <c r="E141" s="27" t="s">
        <v>319</v>
      </c>
      <c r="F141" s="15" t="s">
        <v>320</v>
      </c>
      <c r="G141" s="15" t="s">
        <v>12</v>
      </c>
    </row>
    <row r="142" spans="1:7" ht="22.5" x14ac:dyDescent="0.2">
      <c r="A142" s="14" t="s">
        <v>368</v>
      </c>
      <c r="B142" s="15" t="s">
        <v>317</v>
      </c>
      <c r="C142" s="15" t="s">
        <v>109</v>
      </c>
      <c r="D142" s="27" t="s">
        <v>322</v>
      </c>
      <c r="E142" s="27" t="s">
        <v>323</v>
      </c>
      <c r="F142" s="15" t="s">
        <v>320</v>
      </c>
      <c r="G142" s="15" t="s">
        <v>12</v>
      </c>
    </row>
    <row r="143" spans="1:7" s="11" customFormat="1" ht="14.25" x14ac:dyDescent="0.2">
      <c r="A143" s="9" t="s">
        <v>106</v>
      </c>
      <c r="B143" s="9" t="s">
        <v>369</v>
      </c>
      <c r="C143" s="9"/>
      <c r="D143" s="29"/>
      <c r="E143" s="22" t="s">
        <v>370</v>
      </c>
      <c r="F143" s="10"/>
      <c r="G143" s="10"/>
    </row>
    <row r="144" spans="1:7" ht="22.5" x14ac:dyDescent="0.2">
      <c r="A144" s="14" t="s">
        <v>371</v>
      </c>
      <c r="B144" s="15" t="s">
        <v>317</v>
      </c>
      <c r="C144" s="15" t="s">
        <v>122</v>
      </c>
      <c r="D144" s="27" t="s">
        <v>318</v>
      </c>
      <c r="E144" s="27" t="s">
        <v>319</v>
      </c>
      <c r="F144" s="15" t="s">
        <v>320</v>
      </c>
      <c r="G144" s="15" t="s">
        <v>12</v>
      </c>
    </row>
    <row r="145" spans="1:7" ht="22.5" x14ac:dyDescent="0.2">
      <c r="A145" s="14" t="s">
        <v>372</v>
      </c>
      <c r="B145" s="15" t="s">
        <v>317</v>
      </c>
      <c r="C145" s="15" t="s">
        <v>126</v>
      </c>
      <c r="D145" s="27" t="s">
        <v>322</v>
      </c>
      <c r="E145" s="27" t="s">
        <v>323</v>
      </c>
      <c r="F145" s="15" t="s">
        <v>320</v>
      </c>
      <c r="G145" s="15" t="s">
        <v>12</v>
      </c>
    </row>
    <row r="146" spans="1:7" s="11" customFormat="1" ht="14.25" x14ac:dyDescent="0.2">
      <c r="A146" s="9" t="s">
        <v>107</v>
      </c>
      <c r="B146" s="9" t="s">
        <v>373</v>
      </c>
      <c r="C146" s="9"/>
      <c r="D146" s="29"/>
      <c r="E146" s="22" t="s">
        <v>374</v>
      </c>
      <c r="F146" s="10"/>
      <c r="G146" s="10"/>
    </row>
    <row r="147" spans="1:7" ht="22.5" x14ac:dyDescent="0.2">
      <c r="A147" s="14" t="s">
        <v>375</v>
      </c>
      <c r="B147" s="15" t="s">
        <v>317</v>
      </c>
      <c r="C147" s="15" t="s">
        <v>124</v>
      </c>
      <c r="D147" s="27" t="s">
        <v>318</v>
      </c>
      <c r="E147" s="27" t="s">
        <v>319</v>
      </c>
      <c r="F147" s="15" t="s">
        <v>320</v>
      </c>
      <c r="G147" s="15" t="s">
        <v>12</v>
      </c>
    </row>
    <row r="148" spans="1:7" ht="22.5" x14ac:dyDescent="0.2">
      <c r="A148" s="14" t="s">
        <v>376</v>
      </c>
      <c r="B148" s="15" t="s">
        <v>317</v>
      </c>
      <c r="C148" s="15" t="s">
        <v>129</v>
      </c>
      <c r="D148" s="27" t="s">
        <v>322</v>
      </c>
      <c r="E148" s="27" t="s">
        <v>323</v>
      </c>
      <c r="F148" s="15" t="s">
        <v>320</v>
      </c>
      <c r="G148" s="15" t="s">
        <v>12</v>
      </c>
    </row>
    <row r="149" spans="1:7" s="11" customFormat="1" ht="14.25" x14ac:dyDescent="0.2">
      <c r="A149" s="9" t="s">
        <v>108</v>
      </c>
      <c r="B149" s="9" t="s">
        <v>377</v>
      </c>
      <c r="C149" s="9"/>
      <c r="D149" s="29"/>
      <c r="E149" s="22" t="s">
        <v>378</v>
      </c>
      <c r="F149" s="10"/>
      <c r="G149" s="10"/>
    </row>
    <row r="150" spans="1:7" ht="22.5" x14ac:dyDescent="0.2">
      <c r="A150" s="14" t="s">
        <v>379</v>
      </c>
      <c r="B150" s="15" t="s">
        <v>317</v>
      </c>
      <c r="C150" s="15" t="s">
        <v>133</v>
      </c>
      <c r="D150" s="27" t="s">
        <v>318</v>
      </c>
      <c r="E150" s="27" t="s">
        <v>319</v>
      </c>
      <c r="F150" s="15" t="s">
        <v>320</v>
      </c>
      <c r="G150" s="15" t="s">
        <v>12</v>
      </c>
    </row>
    <row r="151" spans="1:7" ht="22.5" x14ac:dyDescent="0.2">
      <c r="A151" s="14" t="s">
        <v>380</v>
      </c>
      <c r="B151" s="15" t="s">
        <v>317</v>
      </c>
      <c r="C151" s="15" t="s">
        <v>136</v>
      </c>
      <c r="D151" s="27" t="s">
        <v>322</v>
      </c>
      <c r="E151" s="27" t="s">
        <v>323</v>
      </c>
      <c r="F151" s="15" t="s">
        <v>320</v>
      </c>
      <c r="G151" s="15" t="s">
        <v>12</v>
      </c>
    </row>
    <row r="152" spans="1:7" s="11" customFormat="1" ht="14.25" x14ac:dyDescent="0.2">
      <c r="A152" s="9" t="s">
        <v>109</v>
      </c>
      <c r="B152" s="9" t="s">
        <v>381</v>
      </c>
      <c r="C152" s="9"/>
      <c r="D152" s="29"/>
      <c r="E152" s="22" t="s">
        <v>382</v>
      </c>
      <c r="F152" s="10"/>
      <c r="G152" s="10"/>
    </row>
    <row r="153" spans="1:7" ht="22.5" x14ac:dyDescent="0.2">
      <c r="A153" s="14" t="s">
        <v>383</v>
      </c>
      <c r="B153" s="15" t="s">
        <v>317</v>
      </c>
      <c r="C153" s="15" t="s">
        <v>141</v>
      </c>
      <c r="D153" s="27" t="s">
        <v>318</v>
      </c>
      <c r="E153" s="27" t="s">
        <v>319</v>
      </c>
      <c r="F153" s="15" t="s">
        <v>320</v>
      </c>
      <c r="G153" s="15" t="s">
        <v>12</v>
      </c>
    </row>
    <row r="154" spans="1:7" ht="22.5" x14ac:dyDescent="0.2">
      <c r="A154" s="14" t="s">
        <v>384</v>
      </c>
      <c r="B154" s="15" t="s">
        <v>317</v>
      </c>
      <c r="C154" s="15" t="s">
        <v>144</v>
      </c>
      <c r="D154" s="27" t="s">
        <v>322</v>
      </c>
      <c r="E154" s="27" t="s">
        <v>323</v>
      </c>
      <c r="F154" s="15" t="s">
        <v>320</v>
      </c>
      <c r="G154" s="15" t="s">
        <v>12</v>
      </c>
    </row>
    <row r="155" spans="1:7" s="11" customFormat="1" ht="14.25" x14ac:dyDescent="0.2">
      <c r="A155" s="9" t="s">
        <v>122</v>
      </c>
      <c r="B155" s="9" t="s">
        <v>385</v>
      </c>
      <c r="C155" s="9"/>
      <c r="D155" s="29"/>
      <c r="E155" s="22" t="s">
        <v>386</v>
      </c>
      <c r="F155" s="10"/>
      <c r="G155" s="10"/>
    </row>
    <row r="156" spans="1:7" ht="22.5" x14ac:dyDescent="0.2">
      <c r="A156" s="14" t="s">
        <v>387</v>
      </c>
      <c r="B156" s="15" t="s">
        <v>317</v>
      </c>
      <c r="C156" s="15" t="s">
        <v>146</v>
      </c>
      <c r="D156" s="27" t="s">
        <v>318</v>
      </c>
      <c r="E156" s="27" t="s">
        <v>319</v>
      </c>
      <c r="F156" s="15" t="s">
        <v>320</v>
      </c>
      <c r="G156" s="15" t="s">
        <v>12</v>
      </c>
    </row>
    <row r="157" spans="1:7" ht="22.5" x14ac:dyDescent="0.2">
      <c r="A157" s="14" t="s">
        <v>388</v>
      </c>
      <c r="B157" s="15" t="s">
        <v>317</v>
      </c>
      <c r="C157" s="15" t="s">
        <v>151</v>
      </c>
      <c r="D157" s="27" t="s">
        <v>322</v>
      </c>
      <c r="E157" s="27" t="s">
        <v>323</v>
      </c>
      <c r="F157" s="15" t="s">
        <v>320</v>
      </c>
      <c r="G157" s="15" t="s">
        <v>12</v>
      </c>
    </row>
    <row r="158" spans="1:7" s="11" customFormat="1" ht="14.25" x14ac:dyDescent="0.2">
      <c r="A158" s="9" t="s">
        <v>126</v>
      </c>
      <c r="B158" s="9" t="s">
        <v>389</v>
      </c>
      <c r="C158" s="9"/>
      <c r="D158" s="29"/>
      <c r="E158" s="22" t="s">
        <v>390</v>
      </c>
      <c r="F158" s="10"/>
      <c r="G158" s="10"/>
    </row>
    <row r="159" spans="1:7" ht="22.5" x14ac:dyDescent="0.2">
      <c r="A159" s="14" t="s">
        <v>391</v>
      </c>
      <c r="B159" s="15" t="s">
        <v>317</v>
      </c>
      <c r="C159" s="15" t="s">
        <v>154</v>
      </c>
      <c r="D159" s="27" t="s">
        <v>318</v>
      </c>
      <c r="E159" s="27" t="s">
        <v>319</v>
      </c>
      <c r="F159" s="15" t="s">
        <v>320</v>
      </c>
      <c r="G159" s="15" t="s">
        <v>12</v>
      </c>
    </row>
    <row r="160" spans="1:7" ht="22.5" x14ac:dyDescent="0.2">
      <c r="A160" s="14" t="s">
        <v>392</v>
      </c>
      <c r="B160" s="15" t="s">
        <v>317</v>
      </c>
      <c r="C160" s="15" t="s">
        <v>156</v>
      </c>
      <c r="D160" s="27" t="s">
        <v>322</v>
      </c>
      <c r="E160" s="27" t="s">
        <v>323</v>
      </c>
      <c r="F160" s="15" t="s">
        <v>320</v>
      </c>
      <c r="G160" s="15" t="s">
        <v>12</v>
      </c>
    </row>
    <row r="161" spans="1:7" s="11" customFormat="1" ht="14.25" x14ac:dyDescent="0.2">
      <c r="A161" s="9" t="s">
        <v>124</v>
      </c>
      <c r="B161" s="9" t="s">
        <v>393</v>
      </c>
      <c r="C161" s="9"/>
      <c r="D161" s="29"/>
      <c r="E161" s="22" t="s">
        <v>394</v>
      </c>
      <c r="F161" s="10"/>
      <c r="G161" s="10"/>
    </row>
    <row r="162" spans="1:7" ht="22.5" x14ac:dyDescent="0.2">
      <c r="A162" s="14" t="s">
        <v>395</v>
      </c>
      <c r="B162" s="15" t="s">
        <v>317</v>
      </c>
      <c r="C162" s="15" t="s">
        <v>157</v>
      </c>
      <c r="D162" s="27" t="s">
        <v>318</v>
      </c>
      <c r="E162" s="27" t="s">
        <v>319</v>
      </c>
      <c r="F162" s="15" t="s">
        <v>320</v>
      </c>
      <c r="G162" s="15" t="s">
        <v>12</v>
      </c>
    </row>
    <row r="163" spans="1:7" ht="22.5" x14ac:dyDescent="0.2">
      <c r="A163" s="14" t="s">
        <v>396</v>
      </c>
      <c r="B163" s="15" t="s">
        <v>317</v>
      </c>
      <c r="C163" s="15" t="s">
        <v>158</v>
      </c>
      <c r="D163" s="27" t="s">
        <v>322</v>
      </c>
      <c r="E163" s="27" t="s">
        <v>323</v>
      </c>
      <c r="F163" s="15" t="s">
        <v>320</v>
      </c>
      <c r="G163" s="15" t="s">
        <v>12</v>
      </c>
    </row>
    <row r="164" spans="1:7" s="11" customFormat="1" ht="14.25" x14ac:dyDescent="0.2">
      <c r="A164" s="9" t="s">
        <v>129</v>
      </c>
      <c r="B164" s="9" t="s">
        <v>397</v>
      </c>
      <c r="C164" s="9"/>
      <c r="D164" s="29"/>
      <c r="E164" s="22" t="s">
        <v>398</v>
      </c>
      <c r="F164" s="10"/>
      <c r="G164" s="10"/>
    </row>
    <row r="165" spans="1:7" ht="22.5" x14ac:dyDescent="0.2">
      <c r="A165" s="14" t="s">
        <v>399</v>
      </c>
      <c r="B165" s="15" t="s">
        <v>317</v>
      </c>
      <c r="C165" s="15" t="s">
        <v>165</v>
      </c>
      <c r="D165" s="27" t="s">
        <v>318</v>
      </c>
      <c r="E165" s="27" t="s">
        <v>319</v>
      </c>
      <c r="F165" s="15" t="s">
        <v>320</v>
      </c>
      <c r="G165" s="15" t="s">
        <v>12</v>
      </c>
    </row>
    <row r="166" spans="1:7" ht="22.5" x14ac:dyDescent="0.2">
      <c r="A166" s="14" t="s">
        <v>400</v>
      </c>
      <c r="B166" s="15" t="s">
        <v>317</v>
      </c>
      <c r="C166" s="15" t="s">
        <v>168</v>
      </c>
      <c r="D166" s="27" t="s">
        <v>322</v>
      </c>
      <c r="E166" s="27" t="s">
        <v>323</v>
      </c>
      <c r="F166" s="15" t="s">
        <v>320</v>
      </c>
      <c r="G166" s="15" t="s">
        <v>12</v>
      </c>
    </row>
    <row r="167" spans="1:7" s="11" customFormat="1" ht="14.25" x14ac:dyDescent="0.2">
      <c r="A167" s="9" t="s">
        <v>133</v>
      </c>
      <c r="B167" s="9" t="s">
        <v>401</v>
      </c>
      <c r="C167" s="9"/>
      <c r="D167" s="29"/>
      <c r="E167" s="22" t="s">
        <v>402</v>
      </c>
      <c r="F167" s="10"/>
      <c r="G167" s="10"/>
    </row>
    <row r="168" spans="1:7" ht="22.5" x14ac:dyDescent="0.2">
      <c r="A168" s="14" t="s">
        <v>403</v>
      </c>
      <c r="B168" s="15" t="s">
        <v>317</v>
      </c>
      <c r="C168" s="15" t="s">
        <v>170</v>
      </c>
      <c r="D168" s="27" t="s">
        <v>318</v>
      </c>
      <c r="E168" s="27" t="s">
        <v>319</v>
      </c>
      <c r="F168" s="15" t="s">
        <v>320</v>
      </c>
      <c r="G168" s="15" t="s">
        <v>12</v>
      </c>
    </row>
    <row r="169" spans="1:7" ht="22.5" x14ac:dyDescent="0.2">
      <c r="A169" s="14" t="s">
        <v>404</v>
      </c>
      <c r="B169" s="15" t="s">
        <v>317</v>
      </c>
      <c r="C169" s="15" t="s">
        <v>175</v>
      </c>
      <c r="D169" s="27" t="s">
        <v>322</v>
      </c>
      <c r="E169" s="27" t="s">
        <v>323</v>
      </c>
      <c r="F169" s="15" t="s">
        <v>320</v>
      </c>
      <c r="G169" s="15" t="s">
        <v>12</v>
      </c>
    </row>
    <row r="170" spans="1:7" s="11" customFormat="1" ht="14.25" x14ac:dyDescent="0.2">
      <c r="A170" s="9" t="s">
        <v>136</v>
      </c>
      <c r="B170" s="9" t="s">
        <v>405</v>
      </c>
      <c r="C170" s="9"/>
      <c r="D170" s="29"/>
      <c r="E170" s="22" t="s">
        <v>406</v>
      </c>
      <c r="F170" s="10"/>
      <c r="G170" s="10"/>
    </row>
    <row r="171" spans="1:7" ht="22.5" x14ac:dyDescent="0.2">
      <c r="A171" s="14" t="s">
        <v>407</v>
      </c>
      <c r="B171" s="15" t="s">
        <v>317</v>
      </c>
      <c r="C171" s="15" t="s">
        <v>178</v>
      </c>
      <c r="D171" s="27" t="s">
        <v>408</v>
      </c>
      <c r="E171" s="27" t="s">
        <v>409</v>
      </c>
      <c r="F171" s="15" t="s">
        <v>410</v>
      </c>
      <c r="G171" s="15" t="s">
        <v>411</v>
      </c>
    </row>
    <row r="172" spans="1:7" ht="22.5" x14ac:dyDescent="0.2">
      <c r="A172" s="14" t="s">
        <v>412</v>
      </c>
      <c r="B172" s="15" t="s">
        <v>317</v>
      </c>
      <c r="C172" s="15" t="s">
        <v>181</v>
      </c>
      <c r="D172" s="27" t="s">
        <v>413</v>
      </c>
      <c r="E172" s="27" t="s">
        <v>414</v>
      </c>
      <c r="F172" s="15" t="s">
        <v>410</v>
      </c>
      <c r="G172" s="15" t="s">
        <v>411</v>
      </c>
    </row>
    <row r="173" spans="1:7" s="11" customFormat="1" ht="14.25" x14ac:dyDescent="0.2">
      <c r="A173" s="9" t="s">
        <v>141</v>
      </c>
      <c r="B173" s="9" t="s">
        <v>415</v>
      </c>
      <c r="C173" s="9"/>
      <c r="D173" s="29"/>
      <c r="E173" s="22" t="s">
        <v>416</v>
      </c>
      <c r="F173" s="10"/>
      <c r="G173" s="10"/>
    </row>
    <row r="174" spans="1:7" ht="22.5" x14ac:dyDescent="0.2">
      <c r="A174" s="14" t="s">
        <v>417</v>
      </c>
      <c r="B174" s="15" t="s">
        <v>317</v>
      </c>
      <c r="C174" s="15" t="s">
        <v>182</v>
      </c>
      <c r="D174" s="27" t="s">
        <v>408</v>
      </c>
      <c r="E174" s="27" t="s">
        <v>409</v>
      </c>
      <c r="F174" s="15" t="s">
        <v>410</v>
      </c>
      <c r="G174" s="15" t="s">
        <v>418</v>
      </c>
    </row>
    <row r="175" spans="1:7" ht="22.5" x14ac:dyDescent="0.2">
      <c r="A175" s="14" t="s">
        <v>419</v>
      </c>
      <c r="B175" s="15" t="s">
        <v>317</v>
      </c>
      <c r="C175" s="15" t="s">
        <v>183</v>
      </c>
      <c r="D175" s="27" t="s">
        <v>413</v>
      </c>
      <c r="E175" s="27" t="s">
        <v>414</v>
      </c>
      <c r="F175" s="15" t="s">
        <v>410</v>
      </c>
      <c r="G175" s="15" t="s">
        <v>418</v>
      </c>
    </row>
    <row r="176" spans="1:7" s="11" customFormat="1" ht="14.25" x14ac:dyDescent="0.2">
      <c r="A176" s="9" t="s">
        <v>144</v>
      </c>
      <c r="B176" s="9" t="s">
        <v>420</v>
      </c>
      <c r="C176" s="9"/>
      <c r="D176" s="29"/>
      <c r="E176" s="22" t="s">
        <v>421</v>
      </c>
      <c r="F176" s="10"/>
      <c r="G176" s="10"/>
    </row>
    <row r="177" spans="1:7" ht="14.25" x14ac:dyDescent="0.2">
      <c r="A177" s="16"/>
      <c r="B177" s="16"/>
      <c r="C177" s="13"/>
      <c r="D177" s="28"/>
      <c r="E177" s="21" t="s">
        <v>422</v>
      </c>
      <c r="F177" s="13"/>
      <c r="G177" s="13"/>
    </row>
    <row r="178" spans="1:7" ht="22.5" x14ac:dyDescent="0.2">
      <c r="A178" s="14" t="s">
        <v>423</v>
      </c>
      <c r="B178" s="15" t="s">
        <v>317</v>
      </c>
      <c r="C178" s="15" t="s">
        <v>191</v>
      </c>
      <c r="D178" s="27" t="s">
        <v>424</v>
      </c>
      <c r="E178" s="27" t="s">
        <v>425</v>
      </c>
      <c r="F178" s="15" t="s">
        <v>426</v>
      </c>
      <c r="G178" s="15" t="s">
        <v>223</v>
      </c>
    </row>
    <row r="179" spans="1:7" ht="22.5" x14ac:dyDescent="0.2">
      <c r="A179" s="14" t="s">
        <v>427</v>
      </c>
      <c r="B179" s="15" t="s">
        <v>317</v>
      </c>
      <c r="C179" s="15" t="s">
        <v>194</v>
      </c>
      <c r="D179" s="27" t="s">
        <v>408</v>
      </c>
      <c r="E179" s="27" t="s">
        <v>409</v>
      </c>
      <c r="F179" s="15" t="s">
        <v>410</v>
      </c>
      <c r="G179" s="15" t="s">
        <v>428</v>
      </c>
    </row>
    <row r="180" spans="1:7" ht="22.5" x14ac:dyDescent="0.2">
      <c r="A180" s="14" t="s">
        <v>429</v>
      </c>
      <c r="B180" s="15" t="s">
        <v>317</v>
      </c>
      <c r="C180" s="15" t="s">
        <v>196</v>
      </c>
      <c r="D180" s="27" t="s">
        <v>413</v>
      </c>
      <c r="E180" s="27" t="s">
        <v>414</v>
      </c>
      <c r="F180" s="15" t="s">
        <v>410</v>
      </c>
      <c r="G180" s="15" t="s">
        <v>428</v>
      </c>
    </row>
    <row r="181" spans="1:7" s="11" customFormat="1" ht="14.25" x14ac:dyDescent="0.2">
      <c r="A181" s="9" t="s">
        <v>146</v>
      </c>
      <c r="B181" s="9" t="s">
        <v>430</v>
      </c>
      <c r="C181" s="9"/>
      <c r="D181" s="29"/>
      <c r="E181" s="22" t="s">
        <v>431</v>
      </c>
      <c r="F181" s="10"/>
      <c r="G181" s="10"/>
    </row>
    <row r="182" spans="1:7" ht="22.5" x14ac:dyDescent="0.2">
      <c r="A182" s="14" t="s">
        <v>432</v>
      </c>
      <c r="B182" s="15" t="s">
        <v>317</v>
      </c>
      <c r="C182" s="15" t="s">
        <v>201</v>
      </c>
      <c r="D182" s="27" t="s">
        <v>408</v>
      </c>
      <c r="E182" s="27" t="s">
        <v>409</v>
      </c>
      <c r="F182" s="15" t="s">
        <v>410</v>
      </c>
      <c r="G182" s="15" t="s">
        <v>433</v>
      </c>
    </row>
    <row r="183" spans="1:7" ht="22.5" x14ac:dyDescent="0.2">
      <c r="A183" s="14" t="s">
        <v>434</v>
      </c>
      <c r="B183" s="15" t="s">
        <v>317</v>
      </c>
      <c r="C183" s="15" t="s">
        <v>204</v>
      </c>
      <c r="D183" s="27" t="s">
        <v>413</v>
      </c>
      <c r="E183" s="27" t="s">
        <v>414</v>
      </c>
      <c r="F183" s="15" t="s">
        <v>410</v>
      </c>
      <c r="G183" s="15" t="s">
        <v>433</v>
      </c>
    </row>
    <row r="184" spans="1:7" s="11" customFormat="1" ht="14.25" x14ac:dyDescent="0.2">
      <c r="A184" s="9" t="s">
        <v>151</v>
      </c>
      <c r="B184" s="9" t="s">
        <v>435</v>
      </c>
      <c r="C184" s="9"/>
      <c r="D184" s="29"/>
      <c r="E184" s="22" t="s">
        <v>436</v>
      </c>
      <c r="F184" s="10"/>
      <c r="G184" s="10"/>
    </row>
    <row r="185" spans="1:7" ht="22.5" x14ac:dyDescent="0.2">
      <c r="A185" s="14" t="s">
        <v>437</v>
      </c>
      <c r="B185" s="15" t="s">
        <v>317</v>
      </c>
      <c r="C185" s="15" t="s">
        <v>206</v>
      </c>
      <c r="D185" s="27" t="s">
        <v>408</v>
      </c>
      <c r="E185" s="27" t="s">
        <v>409</v>
      </c>
      <c r="F185" s="15" t="s">
        <v>410</v>
      </c>
      <c r="G185" s="15" t="s">
        <v>438</v>
      </c>
    </row>
    <row r="186" spans="1:7" ht="22.5" x14ac:dyDescent="0.2">
      <c r="A186" s="14" t="s">
        <v>439</v>
      </c>
      <c r="B186" s="15" t="s">
        <v>317</v>
      </c>
      <c r="C186" s="15" t="s">
        <v>207</v>
      </c>
      <c r="D186" s="27" t="s">
        <v>413</v>
      </c>
      <c r="E186" s="27" t="s">
        <v>414</v>
      </c>
      <c r="F186" s="15" t="s">
        <v>410</v>
      </c>
      <c r="G186" s="15" t="s">
        <v>438</v>
      </c>
    </row>
    <row r="187" spans="1:7" s="8" customFormat="1" ht="15" customHeight="1" x14ac:dyDescent="0.2">
      <c r="A187" s="7"/>
      <c r="B187" s="7"/>
      <c r="C187" s="7"/>
      <c r="D187" s="26"/>
      <c r="E187" s="20" t="s">
        <v>440</v>
      </c>
      <c r="F187" s="7"/>
      <c r="G187" s="7"/>
    </row>
    <row r="188" spans="1:7" s="11" customFormat="1" ht="14.25" x14ac:dyDescent="0.2">
      <c r="A188" s="9" t="s">
        <v>154</v>
      </c>
      <c r="B188" s="9" t="s">
        <v>441</v>
      </c>
      <c r="C188" s="9"/>
      <c r="D188" s="29"/>
      <c r="E188" s="22" t="s">
        <v>442</v>
      </c>
      <c r="F188" s="10"/>
      <c r="G188" s="10"/>
    </row>
    <row r="189" spans="1:7" ht="14.25" x14ac:dyDescent="0.2">
      <c r="A189" s="14" t="s">
        <v>443</v>
      </c>
      <c r="B189" s="15" t="s">
        <v>444</v>
      </c>
      <c r="C189" s="15" t="s">
        <v>12</v>
      </c>
      <c r="D189" s="27" t="s">
        <v>445</v>
      </c>
      <c r="E189" s="27" t="s">
        <v>446</v>
      </c>
      <c r="F189" s="15" t="s">
        <v>71</v>
      </c>
      <c r="G189" s="15" t="s">
        <v>447</v>
      </c>
    </row>
    <row r="190" spans="1:7" ht="22.5" x14ac:dyDescent="0.2">
      <c r="A190" s="14" t="s">
        <v>448</v>
      </c>
      <c r="B190" s="15" t="s">
        <v>444</v>
      </c>
      <c r="C190" s="15" t="s">
        <v>24</v>
      </c>
      <c r="D190" s="27" t="s">
        <v>449</v>
      </c>
      <c r="E190" s="27" t="s">
        <v>450</v>
      </c>
      <c r="F190" s="15" t="s">
        <v>71</v>
      </c>
      <c r="G190" s="15" t="s">
        <v>451</v>
      </c>
    </row>
    <row r="191" spans="1:7" ht="22.5" x14ac:dyDescent="0.2">
      <c r="A191" s="14" t="s">
        <v>452</v>
      </c>
      <c r="B191" s="15" t="s">
        <v>444</v>
      </c>
      <c r="C191" s="15" t="s">
        <v>30</v>
      </c>
      <c r="D191" s="27" t="s">
        <v>453</v>
      </c>
      <c r="E191" s="27" t="s">
        <v>454</v>
      </c>
      <c r="F191" s="15" t="s">
        <v>455</v>
      </c>
      <c r="G191" s="15" t="s">
        <v>456</v>
      </c>
    </row>
    <row r="192" spans="1:7" ht="22.5" x14ac:dyDescent="0.2">
      <c r="A192" s="14" t="s">
        <v>457</v>
      </c>
      <c r="B192" s="15" t="s">
        <v>444</v>
      </c>
      <c r="C192" s="15" t="s">
        <v>34</v>
      </c>
      <c r="D192" s="27" t="s">
        <v>458</v>
      </c>
      <c r="E192" s="27" t="s">
        <v>459</v>
      </c>
      <c r="F192" s="15" t="s">
        <v>455</v>
      </c>
      <c r="G192" s="15" t="s">
        <v>460</v>
      </c>
    </row>
    <row r="193" spans="1:7" ht="22.5" x14ac:dyDescent="0.2">
      <c r="A193" s="14" t="s">
        <v>461</v>
      </c>
      <c r="B193" s="15" t="s">
        <v>444</v>
      </c>
      <c r="C193" s="15" t="s">
        <v>40</v>
      </c>
      <c r="D193" s="27" t="s">
        <v>462</v>
      </c>
      <c r="E193" s="27" t="s">
        <v>463</v>
      </c>
      <c r="F193" s="15" t="s">
        <v>455</v>
      </c>
      <c r="G193" s="15" t="s">
        <v>451</v>
      </c>
    </row>
    <row r="194" spans="1:7" ht="33.75" x14ac:dyDescent="0.2">
      <c r="A194" s="14" t="s">
        <v>464</v>
      </c>
      <c r="B194" s="15" t="s">
        <v>444</v>
      </c>
      <c r="C194" s="15" t="s">
        <v>43</v>
      </c>
      <c r="D194" s="27" t="s">
        <v>465</v>
      </c>
      <c r="E194" s="27" t="s">
        <v>466</v>
      </c>
      <c r="F194" s="15" t="s">
        <v>71</v>
      </c>
      <c r="G194" s="15" t="s">
        <v>467</v>
      </c>
    </row>
    <row r="195" spans="1:7" ht="22.5" x14ac:dyDescent="0.2">
      <c r="A195" s="14" t="s">
        <v>468</v>
      </c>
      <c r="B195" s="15" t="s">
        <v>444</v>
      </c>
      <c r="C195" s="15" t="s">
        <v>48</v>
      </c>
      <c r="D195" s="27" t="s">
        <v>469</v>
      </c>
      <c r="E195" s="27" t="s">
        <v>470</v>
      </c>
      <c r="F195" s="15" t="s">
        <v>71</v>
      </c>
      <c r="G195" s="15" t="s">
        <v>467</v>
      </c>
    </row>
    <row r="196" spans="1:7" ht="14.25" x14ac:dyDescent="0.2">
      <c r="A196" s="14" t="s">
        <v>471</v>
      </c>
      <c r="B196" s="15" t="s">
        <v>444</v>
      </c>
      <c r="C196" s="15" t="s">
        <v>55</v>
      </c>
      <c r="D196" s="27" t="s">
        <v>472</v>
      </c>
      <c r="E196" s="27" t="s">
        <v>473</v>
      </c>
      <c r="F196" s="15" t="s">
        <v>27</v>
      </c>
      <c r="G196" s="15" t="s">
        <v>474</v>
      </c>
    </row>
    <row r="197" spans="1:7" ht="22.5" x14ac:dyDescent="0.2">
      <c r="A197" s="14" t="s">
        <v>475</v>
      </c>
      <c r="B197" s="15" t="s">
        <v>444</v>
      </c>
      <c r="C197" s="15" t="s">
        <v>58</v>
      </c>
      <c r="D197" s="27" t="s">
        <v>31</v>
      </c>
      <c r="E197" s="27" t="s">
        <v>32</v>
      </c>
      <c r="F197" s="15" t="s">
        <v>27</v>
      </c>
      <c r="G197" s="15" t="s">
        <v>474</v>
      </c>
    </row>
    <row r="198" spans="1:7" s="8" customFormat="1" ht="15" customHeight="1" x14ac:dyDescent="0.2">
      <c r="A198" s="7"/>
      <c r="B198" s="7"/>
      <c r="C198" s="7"/>
      <c r="D198" s="26"/>
      <c r="E198" s="20" t="s">
        <v>476</v>
      </c>
      <c r="F198" s="7"/>
      <c r="G198" s="7"/>
    </row>
    <row r="199" spans="1:7" s="11" customFormat="1" ht="14.25" x14ac:dyDescent="0.2">
      <c r="A199" s="9" t="s">
        <v>156</v>
      </c>
      <c r="B199" s="9" t="s">
        <v>477</v>
      </c>
      <c r="C199" s="9"/>
      <c r="D199" s="29"/>
      <c r="E199" s="22" t="s">
        <v>478</v>
      </c>
      <c r="F199" s="10"/>
      <c r="G199" s="10"/>
    </row>
    <row r="200" spans="1:7" ht="14.25" customHeight="1" x14ac:dyDescent="0.2">
      <c r="A200" s="16"/>
      <c r="B200" s="16"/>
      <c r="C200" s="13"/>
      <c r="D200" s="28"/>
      <c r="E200" s="21" t="s">
        <v>479</v>
      </c>
      <c r="F200" s="13"/>
      <c r="G200" s="13"/>
    </row>
    <row r="201" spans="1:7" ht="22.5" x14ac:dyDescent="0.2">
      <c r="A201" s="14" t="s">
        <v>480</v>
      </c>
      <c r="B201" s="15" t="s">
        <v>481</v>
      </c>
      <c r="C201" s="15" t="s">
        <v>12</v>
      </c>
      <c r="D201" s="27" t="s">
        <v>482</v>
      </c>
      <c r="E201" s="27" t="s">
        <v>483</v>
      </c>
      <c r="F201" s="15" t="s">
        <v>484</v>
      </c>
      <c r="G201" s="15" t="s">
        <v>485</v>
      </c>
    </row>
    <row r="202" spans="1:7" ht="14.25" customHeight="1" x14ac:dyDescent="0.2">
      <c r="A202" s="16"/>
      <c r="B202" s="16"/>
      <c r="C202" s="13"/>
      <c r="D202" s="28"/>
      <c r="E202" s="21" t="s">
        <v>486</v>
      </c>
      <c r="F202" s="13"/>
      <c r="G202" s="13"/>
    </row>
    <row r="203" spans="1:7" ht="14.25" x14ac:dyDescent="0.2">
      <c r="A203" s="14" t="s">
        <v>487</v>
      </c>
      <c r="B203" s="15" t="s">
        <v>481</v>
      </c>
      <c r="C203" s="15" t="s">
        <v>24</v>
      </c>
      <c r="D203" s="27" t="s">
        <v>488</v>
      </c>
      <c r="E203" s="27" t="s">
        <v>489</v>
      </c>
      <c r="F203" s="15" t="s">
        <v>490</v>
      </c>
      <c r="G203" s="15" t="s">
        <v>491</v>
      </c>
    </row>
    <row r="204" spans="1:7" ht="14.25" x14ac:dyDescent="0.2">
      <c r="A204" s="14" t="s">
        <v>492</v>
      </c>
      <c r="B204" s="15" t="s">
        <v>481</v>
      </c>
      <c r="C204" s="15" t="s">
        <v>30</v>
      </c>
      <c r="D204" s="27" t="s">
        <v>493</v>
      </c>
      <c r="E204" s="27" t="s">
        <v>494</v>
      </c>
      <c r="F204" s="15" t="s">
        <v>490</v>
      </c>
      <c r="G204" s="15" t="s">
        <v>491</v>
      </c>
    </row>
    <row r="205" spans="1:7" ht="14.25" x14ac:dyDescent="0.2">
      <c r="A205" s="14" t="s">
        <v>495</v>
      </c>
      <c r="B205" s="15" t="s">
        <v>481</v>
      </c>
      <c r="C205" s="15" t="s">
        <v>34</v>
      </c>
      <c r="D205" s="27" t="s">
        <v>496</v>
      </c>
      <c r="E205" s="27" t="s">
        <v>497</v>
      </c>
      <c r="F205" s="15" t="s">
        <v>110</v>
      </c>
      <c r="G205" s="15" t="s">
        <v>498</v>
      </c>
    </row>
    <row r="206" spans="1:7" ht="14.25" x14ac:dyDescent="0.2">
      <c r="A206" s="14" t="s">
        <v>499</v>
      </c>
      <c r="B206" s="15" t="s">
        <v>481</v>
      </c>
      <c r="C206" s="15" t="s">
        <v>40</v>
      </c>
      <c r="D206" s="27" t="s">
        <v>500</v>
      </c>
      <c r="E206" s="27" t="s">
        <v>501</v>
      </c>
      <c r="F206" s="15" t="s">
        <v>502</v>
      </c>
      <c r="G206" s="15" t="s">
        <v>503</v>
      </c>
    </row>
    <row r="207" spans="1:7" ht="14.25" x14ac:dyDescent="0.2">
      <c r="A207" s="14" t="s">
        <v>504</v>
      </c>
      <c r="B207" s="15" t="s">
        <v>481</v>
      </c>
      <c r="C207" s="15" t="s">
        <v>43</v>
      </c>
      <c r="D207" s="27" t="s">
        <v>505</v>
      </c>
      <c r="E207" s="27" t="s">
        <v>506</v>
      </c>
      <c r="F207" s="15" t="s">
        <v>502</v>
      </c>
      <c r="G207" s="15" t="s">
        <v>507</v>
      </c>
    </row>
    <row r="208" spans="1:7" ht="14.25" x14ac:dyDescent="0.2">
      <c r="A208" s="14" t="s">
        <v>508</v>
      </c>
      <c r="B208" s="15" t="s">
        <v>481</v>
      </c>
      <c r="C208" s="15" t="s">
        <v>48</v>
      </c>
      <c r="D208" s="27" t="s">
        <v>509</v>
      </c>
      <c r="E208" s="27" t="s">
        <v>510</v>
      </c>
      <c r="F208" s="15" t="s">
        <v>502</v>
      </c>
      <c r="G208" s="15" t="s">
        <v>511</v>
      </c>
    </row>
    <row r="209" spans="1:7" ht="14.25" x14ac:dyDescent="0.2">
      <c r="A209" s="14" t="s">
        <v>512</v>
      </c>
      <c r="B209" s="15" t="s">
        <v>481</v>
      </c>
      <c r="C209" s="15" t="s">
        <v>55</v>
      </c>
      <c r="D209" s="27" t="s">
        <v>513</v>
      </c>
      <c r="E209" s="27" t="s">
        <v>514</v>
      </c>
      <c r="F209" s="15" t="s">
        <v>490</v>
      </c>
      <c r="G209" s="15" t="s">
        <v>491</v>
      </c>
    </row>
    <row r="210" spans="1:7" ht="14.25" x14ac:dyDescent="0.2">
      <c r="A210" s="14" t="s">
        <v>515</v>
      </c>
      <c r="B210" s="15" t="s">
        <v>481</v>
      </c>
      <c r="C210" s="15" t="s">
        <v>58</v>
      </c>
      <c r="D210" s="27" t="s">
        <v>516</v>
      </c>
      <c r="E210" s="27" t="s">
        <v>517</v>
      </c>
      <c r="F210" s="15" t="s">
        <v>518</v>
      </c>
      <c r="G210" s="15" t="s">
        <v>519</v>
      </c>
    </row>
    <row r="211" spans="1:7" ht="14.25" x14ac:dyDescent="0.2">
      <c r="A211" s="14" t="s">
        <v>520</v>
      </c>
      <c r="B211" s="15" t="s">
        <v>481</v>
      </c>
      <c r="C211" s="15" t="s">
        <v>60</v>
      </c>
      <c r="D211" s="27" t="s">
        <v>521</v>
      </c>
      <c r="E211" s="27" t="s">
        <v>522</v>
      </c>
      <c r="F211" s="15" t="s">
        <v>81</v>
      </c>
      <c r="G211" s="15" t="s">
        <v>523</v>
      </c>
    </row>
    <row r="212" spans="1:7" s="8" customFormat="1" ht="15" customHeight="1" x14ac:dyDescent="0.2">
      <c r="A212" s="7"/>
      <c r="B212" s="7"/>
      <c r="C212" s="7"/>
      <c r="D212" s="26"/>
      <c r="E212" s="20" t="s">
        <v>524</v>
      </c>
      <c r="F212" s="7"/>
      <c r="G212" s="7"/>
    </row>
    <row r="213" spans="1:7" s="11" customFormat="1" ht="14.25" x14ac:dyDescent="0.2">
      <c r="A213" s="9" t="s">
        <v>157</v>
      </c>
      <c r="B213" s="9" t="s">
        <v>525</v>
      </c>
      <c r="C213" s="9"/>
      <c r="D213" s="29"/>
      <c r="E213" s="22" t="s">
        <v>526</v>
      </c>
      <c r="F213" s="10"/>
      <c r="G213" s="10"/>
    </row>
    <row r="214" spans="1:7" ht="14.25" customHeight="1" x14ac:dyDescent="0.2">
      <c r="A214" s="16"/>
      <c r="B214" s="16"/>
      <c r="C214" s="13"/>
      <c r="D214" s="28"/>
      <c r="E214" s="21" t="s">
        <v>527</v>
      </c>
      <c r="F214" s="13"/>
      <c r="G214" s="13"/>
    </row>
    <row r="215" spans="1:7" ht="22.5" x14ac:dyDescent="0.2">
      <c r="A215" s="14" t="s">
        <v>528</v>
      </c>
      <c r="B215" s="15" t="s">
        <v>529</v>
      </c>
      <c r="C215" s="15" t="s">
        <v>12</v>
      </c>
      <c r="D215" s="27" t="s">
        <v>530</v>
      </c>
      <c r="E215" s="27" t="s">
        <v>531</v>
      </c>
      <c r="F215" s="15" t="s">
        <v>37</v>
      </c>
      <c r="G215" s="15" t="s">
        <v>532</v>
      </c>
    </row>
    <row r="216" spans="1:7" ht="33.75" x14ac:dyDescent="0.2">
      <c r="A216" s="14" t="s">
        <v>533</v>
      </c>
      <c r="B216" s="15" t="s">
        <v>529</v>
      </c>
      <c r="C216" s="15" t="s">
        <v>24</v>
      </c>
      <c r="D216" s="27" t="s">
        <v>534</v>
      </c>
      <c r="E216" s="27" t="s">
        <v>535</v>
      </c>
      <c r="F216" s="15" t="s">
        <v>37</v>
      </c>
      <c r="G216" s="15" t="s">
        <v>536</v>
      </c>
    </row>
    <row r="217" spans="1:7" ht="22.5" x14ac:dyDescent="0.2">
      <c r="A217" s="14" t="s">
        <v>537</v>
      </c>
      <c r="B217" s="15" t="s">
        <v>529</v>
      </c>
      <c r="C217" s="15" t="s">
        <v>30</v>
      </c>
      <c r="D217" s="27" t="s">
        <v>31</v>
      </c>
      <c r="E217" s="27" t="s">
        <v>32</v>
      </c>
      <c r="F217" s="15" t="s">
        <v>27</v>
      </c>
      <c r="G217" s="15" t="s">
        <v>538</v>
      </c>
    </row>
    <row r="218" spans="1:7" ht="22.5" x14ac:dyDescent="0.2">
      <c r="A218" s="14" t="s">
        <v>539</v>
      </c>
      <c r="B218" s="15" t="s">
        <v>529</v>
      </c>
      <c r="C218" s="15" t="s">
        <v>34</v>
      </c>
      <c r="D218" s="27" t="s">
        <v>540</v>
      </c>
      <c r="E218" s="27" t="s">
        <v>541</v>
      </c>
      <c r="F218" s="15" t="s">
        <v>51</v>
      </c>
      <c r="G218" s="15" t="s">
        <v>542</v>
      </c>
    </row>
    <row r="219" spans="1:7" ht="22.5" x14ac:dyDescent="0.2">
      <c r="A219" s="14" t="s">
        <v>543</v>
      </c>
      <c r="B219" s="15" t="s">
        <v>529</v>
      </c>
      <c r="C219" s="15" t="s">
        <v>40</v>
      </c>
      <c r="D219" s="27" t="s">
        <v>44</v>
      </c>
      <c r="E219" s="27" t="s">
        <v>45</v>
      </c>
      <c r="F219" s="15" t="s">
        <v>37</v>
      </c>
      <c r="G219" s="15" t="s">
        <v>544</v>
      </c>
    </row>
    <row r="220" spans="1:7" ht="22.5" x14ac:dyDescent="0.2">
      <c r="A220" s="14" t="s">
        <v>545</v>
      </c>
      <c r="B220" s="15" t="s">
        <v>529</v>
      </c>
      <c r="C220" s="15" t="s">
        <v>43</v>
      </c>
      <c r="D220" s="27" t="s">
        <v>546</v>
      </c>
      <c r="E220" s="27" t="s">
        <v>547</v>
      </c>
      <c r="F220" s="15" t="s">
        <v>37</v>
      </c>
      <c r="G220" s="15" t="s">
        <v>544</v>
      </c>
    </row>
    <row r="221" spans="1:7" ht="22.5" x14ac:dyDescent="0.2">
      <c r="A221" s="14" t="s">
        <v>548</v>
      </c>
      <c r="B221" s="15" t="s">
        <v>529</v>
      </c>
      <c r="C221" s="15" t="s">
        <v>48</v>
      </c>
      <c r="D221" s="27" t="s">
        <v>549</v>
      </c>
      <c r="E221" s="27" t="s">
        <v>550</v>
      </c>
      <c r="F221" s="15" t="s">
        <v>37</v>
      </c>
      <c r="G221" s="15" t="s">
        <v>544</v>
      </c>
    </row>
    <row r="222" spans="1:7" ht="14.25" x14ac:dyDescent="0.2">
      <c r="A222" s="14" t="s">
        <v>551</v>
      </c>
      <c r="B222" s="15" t="s">
        <v>529</v>
      </c>
      <c r="C222" s="15" t="s">
        <v>55</v>
      </c>
      <c r="D222" s="27" t="s">
        <v>552</v>
      </c>
      <c r="E222" s="27" t="s">
        <v>553</v>
      </c>
      <c r="F222" s="15" t="s">
        <v>81</v>
      </c>
      <c r="G222" s="15" t="s">
        <v>554</v>
      </c>
    </row>
    <row r="223" spans="1:7" ht="14.25" x14ac:dyDescent="0.2">
      <c r="A223" s="14" t="s">
        <v>555</v>
      </c>
      <c r="B223" s="15" t="s">
        <v>529</v>
      </c>
      <c r="C223" s="15" t="s">
        <v>58</v>
      </c>
      <c r="D223" s="27" t="s">
        <v>556</v>
      </c>
      <c r="E223" s="27" t="s">
        <v>557</v>
      </c>
      <c r="F223" s="15" t="s">
        <v>81</v>
      </c>
      <c r="G223" s="15" t="s">
        <v>558</v>
      </c>
    </row>
    <row r="224" spans="1:7" ht="22.5" x14ac:dyDescent="0.2">
      <c r="A224" s="14" t="s">
        <v>559</v>
      </c>
      <c r="B224" s="15" t="s">
        <v>529</v>
      </c>
      <c r="C224" s="15" t="s">
        <v>60</v>
      </c>
      <c r="D224" s="27" t="s">
        <v>44</v>
      </c>
      <c r="E224" s="27" t="s">
        <v>560</v>
      </c>
      <c r="F224" s="15" t="s">
        <v>37</v>
      </c>
      <c r="G224" s="15" t="s">
        <v>561</v>
      </c>
    </row>
    <row r="225" spans="1:7" ht="22.5" x14ac:dyDescent="0.2">
      <c r="A225" s="14" t="s">
        <v>562</v>
      </c>
      <c r="B225" s="15" t="s">
        <v>529</v>
      </c>
      <c r="C225" s="15" t="s">
        <v>65</v>
      </c>
      <c r="D225" s="27" t="s">
        <v>563</v>
      </c>
      <c r="E225" s="27" t="s">
        <v>564</v>
      </c>
      <c r="F225" s="15" t="s">
        <v>37</v>
      </c>
      <c r="G225" s="15" t="s">
        <v>561</v>
      </c>
    </row>
    <row r="226" spans="1:7" ht="22.5" x14ac:dyDescent="0.2">
      <c r="A226" s="14" t="s">
        <v>565</v>
      </c>
      <c r="B226" s="15" t="s">
        <v>529</v>
      </c>
      <c r="C226" s="15" t="s">
        <v>68</v>
      </c>
      <c r="D226" s="27" t="s">
        <v>566</v>
      </c>
      <c r="E226" s="27" t="s">
        <v>567</v>
      </c>
      <c r="F226" s="15" t="s">
        <v>37</v>
      </c>
      <c r="G226" s="15" t="s">
        <v>561</v>
      </c>
    </row>
    <row r="227" spans="1:7" ht="14.25" customHeight="1" x14ac:dyDescent="0.2">
      <c r="A227" s="16"/>
      <c r="B227" s="16"/>
      <c r="C227" s="13"/>
      <c r="D227" s="28"/>
      <c r="E227" s="21" t="s">
        <v>568</v>
      </c>
      <c r="F227" s="13"/>
      <c r="G227" s="13"/>
    </row>
    <row r="228" spans="1:7" ht="14.25" x14ac:dyDescent="0.2">
      <c r="A228" s="14" t="s">
        <v>569</v>
      </c>
      <c r="B228" s="15" t="s">
        <v>529</v>
      </c>
      <c r="C228" s="15" t="s">
        <v>70</v>
      </c>
      <c r="D228" s="27" t="s">
        <v>570</v>
      </c>
      <c r="E228" s="27" t="s">
        <v>571</v>
      </c>
      <c r="F228" s="15" t="s">
        <v>51</v>
      </c>
      <c r="G228" s="15" t="s">
        <v>572</v>
      </c>
    </row>
    <row r="229" spans="1:7" ht="14.25" x14ac:dyDescent="0.2">
      <c r="A229" s="14" t="s">
        <v>573</v>
      </c>
      <c r="B229" s="15" t="s">
        <v>529</v>
      </c>
      <c r="C229" s="15" t="s">
        <v>73</v>
      </c>
      <c r="D229" s="27" t="s">
        <v>574</v>
      </c>
      <c r="E229" s="27" t="s">
        <v>575</v>
      </c>
      <c r="F229" s="15" t="s">
        <v>81</v>
      </c>
      <c r="G229" s="15" t="s">
        <v>576</v>
      </c>
    </row>
    <row r="230" spans="1:7" ht="22.5" x14ac:dyDescent="0.2">
      <c r="A230" s="14" t="s">
        <v>577</v>
      </c>
      <c r="B230" s="15" t="s">
        <v>529</v>
      </c>
      <c r="C230" s="15" t="s">
        <v>75</v>
      </c>
      <c r="D230" s="27" t="s">
        <v>578</v>
      </c>
      <c r="E230" s="27" t="s">
        <v>579</v>
      </c>
      <c r="F230" s="15" t="s">
        <v>51</v>
      </c>
      <c r="G230" s="15" t="s">
        <v>580</v>
      </c>
    </row>
    <row r="231" spans="1:7" ht="14.25" x14ac:dyDescent="0.2">
      <c r="A231" s="14" t="s">
        <v>581</v>
      </c>
      <c r="B231" s="15" t="s">
        <v>529</v>
      </c>
      <c r="C231" s="15" t="s">
        <v>87</v>
      </c>
      <c r="D231" s="27" t="s">
        <v>582</v>
      </c>
      <c r="E231" s="27" t="s">
        <v>583</v>
      </c>
      <c r="F231" s="15" t="s">
        <v>81</v>
      </c>
      <c r="G231" s="15" t="s">
        <v>584</v>
      </c>
    </row>
    <row r="232" spans="1:7" ht="14.25" x14ac:dyDescent="0.2">
      <c r="A232" s="14" t="s">
        <v>585</v>
      </c>
      <c r="B232" s="15" t="s">
        <v>529</v>
      </c>
      <c r="C232" s="15" t="s">
        <v>89</v>
      </c>
      <c r="D232" s="27" t="s">
        <v>586</v>
      </c>
      <c r="E232" s="27" t="s">
        <v>587</v>
      </c>
      <c r="F232" s="15" t="s">
        <v>81</v>
      </c>
      <c r="G232" s="15" t="s">
        <v>588</v>
      </c>
    </row>
    <row r="233" spans="1:7" ht="33.75" x14ac:dyDescent="0.2">
      <c r="A233" s="14" t="s">
        <v>589</v>
      </c>
      <c r="B233" s="15" t="s">
        <v>529</v>
      </c>
      <c r="C233" s="15" t="s">
        <v>90</v>
      </c>
      <c r="D233" s="27" t="s">
        <v>590</v>
      </c>
      <c r="E233" s="27" t="s">
        <v>591</v>
      </c>
      <c r="F233" s="15" t="s">
        <v>81</v>
      </c>
      <c r="G233" s="15" t="s">
        <v>588</v>
      </c>
    </row>
    <row r="234" spans="1:7" ht="14.25" x14ac:dyDescent="0.2">
      <c r="A234" s="14" t="s">
        <v>592</v>
      </c>
      <c r="B234" s="15" t="s">
        <v>529</v>
      </c>
      <c r="C234" s="15" t="s">
        <v>91</v>
      </c>
      <c r="D234" s="27" t="s">
        <v>593</v>
      </c>
      <c r="E234" s="27" t="s">
        <v>594</v>
      </c>
      <c r="F234" s="15" t="s">
        <v>502</v>
      </c>
      <c r="G234" s="15" t="s">
        <v>595</v>
      </c>
    </row>
    <row r="235" spans="1:7" ht="14.25" x14ac:dyDescent="0.2">
      <c r="A235" s="14" t="s">
        <v>596</v>
      </c>
      <c r="B235" s="15" t="s">
        <v>529</v>
      </c>
      <c r="C235" s="15" t="s">
        <v>101</v>
      </c>
      <c r="D235" s="27" t="s">
        <v>597</v>
      </c>
      <c r="E235" s="27" t="s">
        <v>598</v>
      </c>
      <c r="F235" s="15" t="s">
        <v>502</v>
      </c>
      <c r="G235" s="15" t="s">
        <v>599</v>
      </c>
    </row>
    <row r="236" spans="1:7" ht="14.25" customHeight="1" x14ac:dyDescent="0.2">
      <c r="A236" s="16"/>
      <c r="B236" s="16"/>
      <c r="C236" s="13"/>
      <c r="D236" s="28"/>
      <c r="E236" s="21" t="s">
        <v>600</v>
      </c>
      <c r="F236" s="13"/>
      <c r="G236" s="13"/>
    </row>
    <row r="237" spans="1:7" ht="14.25" x14ac:dyDescent="0.2">
      <c r="A237" s="14" t="s">
        <v>601</v>
      </c>
      <c r="B237" s="15" t="s">
        <v>529</v>
      </c>
      <c r="C237" s="15" t="s">
        <v>106</v>
      </c>
      <c r="D237" s="27" t="s">
        <v>570</v>
      </c>
      <c r="E237" s="27" t="s">
        <v>571</v>
      </c>
      <c r="F237" s="15" t="s">
        <v>51</v>
      </c>
      <c r="G237" s="15" t="s">
        <v>602</v>
      </c>
    </row>
    <row r="238" spans="1:7" ht="14.25" x14ac:dyDescent="0.2">
      <c r="A238" s="14" t="s">
        <v>603</v>
      </c>
      <c r="B238" s="15" t="s">
        <v>529</v>
      </c>
      <c r="C238" s="15" t="s">
        <v>107</v>
      </c>
      <c r="D238" s="27" t="s">
        <v>574</v>
      </c>
      <c r="E238" s="27" t="s">
        <v>575</v>
      </c>
      <c r="F238" s="15" t="s">
        <v>81</v>
      </c>
      <c r="G238" s="15" t="s">
        <v>604</v>
      </c>
    </row>
    <row r="239" spans="1:7" ht="14.25" customHeight="1" x14ac:dyDescent="0.2">
      <c r="A239" s="16"/>
      <c r="B239" s="16"/>
      <c r="C239" s="13"/>
      <c r="D239" s="28"/>
      <c r="E239" s="21" t="s">
        <v>605</v>
      </c>
      <c r="F239" s="13"/>
      <c r="G239" s="13"/>
    </row>
    <row r="240" spans="1:7" ht="14.25" x14ac:dyDescent="0.2">
      <c r="A240" s="14" t="s">
        <v>607</v>
      </c>
      <c r="B240" s="15" t="s">
        <v>529</v>
      </c>
      <c r="C240" s="15" t="s">
        <v>108</v>
      </c>
      <c r="D240" s="27" t="s">
        <v>608</v>
      </c>
      <c r="E240" s="27" t="s">
        <v>609</v>
      </c>
      <c r="F240" s="15" t="s">
        <v>502</v>
      </c>
      <c r="G240" s="15" t="s">
        <v>606</v>
      </c>
    </row>
    <row r="241" spans="1:7" ht="14.25" customHeight="1" x14ac:dyDescent="0.2">
      <c r="A241" s="16"/>
      <c r="B241" s="16"/>
      <c r="C241" s="13"/>
      <c r="D241" s="28"/>
      <c r="E241" s="21" t="s">
        <v>610</v>
      </c>
      <c r="F241" s="13"/>
      <c r="G241" s="13"/>
    </row>
    <row r="242" spans="1:7" ht="22.5" x14ac:dyDescent="0.2">
      <c r="A242" s="14" t="s">
        <v>611</v>
      </c>
      <c r="B242" s="15" t="s">
        <v>529</v>
      </c>
      <c r="C242" s="15" t="s">
        <v>109</v>
      </c>
      <c r="D242" s="27" t="s">
        <v>578</v>
      </c>
      <c r="E242" s="27" t="s">
        <v>579</v>
      </c>
      <c r="F242" s="15" t="s">
        <v>51</v>
      </c>
      <c r="G242" s="15" t="s">
        <v>612</v>
      </c>
    </row>
    <row r="243" spans="1:7" ht="14.25" x14ac:dyDescent="0.2">
      <c r="A243" s="14" t="s">
        <v>613</v>
      </c>
      <c r="B243" s="15" t="s">
        <v>529</v>
      </c>
      <c r="C243" s="15" t="s">
        <v>122</v>
      </c>
      <c r="D243" s="27" t="s">
        <v>582</v>
      </c>
      <c r="E243" s="27" t="s">
        <v>583</v>
      </c>
      <c r="F243" s="15" t="s">
        <v>81</v>
      </c>
      <c r="G243" s="15" t="s">
        <v>614</v>
      </c>
    </row>
    <row r="244" spans="1:7" ht="14.25" x14ac:dyDescent="0.2">
      <c r="A244" s="14" t="s">
        <v>615</v>
      </c>
      <c r="B244" s="15" t="s">
        <v>529</v>
      </c>
      <c r="C244" s="15" t="s">
        <v>126</v>
      </c>
      <c r="D244" s="27" t="s">
        <v>586</v>
      </c>
      <c r="E244" s="27" t="s">
        <v>587</v>
      </c>
      <c r="F244" s="15" t="s">
        <v>81</v>
      </c>
      <c r="G244" s="15" t="s">
        <v>616</v>
      </c>
    </row>
    <row r="245" spans="1:7" ht="33.75" x14ac:dyDescent="0.2">
      <c r="A245" s="14" t="s">
        <v>617</v>
      </c>
      <c r="B245" s="15" t="s">
        <v>529</v>
      </c>
      <c r="C245" s="15" t="s">
        <v>124</v>
      </c>
      <c r="D245" s="27" t="s">
        <v>590</v>
      </c>
      <c r="E245" s="27" t="s">
        <v>591</v>
      </c>
      <c r="F245" s="15" t="s">
        <v>81</v>
      </c>
      <c r="G245" s="15" t="s">
        <v>616</v>
      </c>
    </row>
    <row r="246" spans="1:7" ht="14.25" x14ac:dyDescent="0.2">
      <c r="A246" s="14" t="s">
        <v>618</v>
      </c>
      <c r="B246" s="15" t="s">
        <v>529</v>
      </c>
      <c r="C246" s="15" t="s">
        <v>129</v>
      </c>
      <c r="D246" s="27" t="s">
        <v>608</v>
      </c>
      <c r="E246" s="27" t="s">
        <v>609</v>
      </c>
      <c r="F246" s="15" t="s">
        <v>502</v>
      </c>
      <c r="G246" s="15" t="s">
        <v>619</v>
      </c>
    </row>
    <row r="247" spans="1:7" ht="14.25" x14ac:dyDescent="0.2">
      <c r="A247" s="14" t="s">
        <v>620</v>
      </c>
      <c r="B247" s="15" t="s">
        <v>529</v>
      </c>
      <c r="C247" s="15" t="s">
        <v>133</v>
      </c>
      <c r="D247" s="27" t="s">
        <v>621</v>
      </c>
      <c r="E247" s="27" t="s">
        <v>622</v>
      </c>
      <c r="F247" s="15" t="s">
        <v>502</v>
      </c>
      <c r="G247" s="15" t="s">
        <v>623</v>
      </c>
    </row>
    <row r="248" spans="1:7" ht="14.25" customHeight="1" x14ac:dyDescent="0.2">
      <c r="A248" s="16"/>
      <c r="B248" s="16"/>
      <c r="C248" s="13"/>
      <c r="D248" s="28"/>
      <c r="E248" s="21" t="s">
        <v>624</v>
      </c>
      <c r="F248" s="13"/>
      <c r="G248" s="13"/>
    </row>
    <row r="249" spans="1:7" ht="22.5" x14ac:dyDescent="0.2">
      <c r="A249" s="14" t="s">
        <v>625</v>
      </c>
      <c r="B249" s="15" t="s">
        <v>529</v>
      </c>
      <c r="C249" s="15" t="s">
        <v>136</v>
      </c>
      <c r="D249" s="27" t="s">
        <v>626</v>
      </c>
      <c r="E249" s="27" t="s">
        <v>627</v>
      </c>
      <c r="F249" s="15" t="s">
        <v>110</v>
      </c>
      <c r="G249" s="15" t="s">
        <v>628</v>
      </c>
    </row>
    <row r="250" spans="1:7" ht="14.25" x14ac:dyDescent="0.2">
      <c r="A250" s="14" t="s">
        <v>629</v>
      </c>
      <c r="B250" s="15" t="s">
        <v>529</v>
      </c>
      <c r="C250" s="15" t="s">
        <v>141</v>
      </c>
      <c r="D250" s="27" t="s">
        <v>630</v>
      </c>
      <c r="E250" s="27" t="s">
        <v>631</v>
      </c>
      <c r="F250" s="15" t="s">
        <v>502</v>
      </c>
      <c r="G250" s="15" t="s">
        <v>632</v>
      </c>
    </row>
    <row r="251" spans="1:7" ht="14.25" x14ac:dyDescent="0.2">
      <c r="A251" s="14" t="s">
        <v>633</v>
      </c>
      <c r="B251" s="15" t="s">
        <v>529</v>
      </c>
      <c r="C251" s="15" t="s">
        <v>144</v>
      </c>
      <c r="D251" s="27" t="s">
        <v>634</v>
      </c>
      <c r="E251" s="27" t="s">
        <v>635</v>
      </c>
      <c r="F251" s="15" t="s">
        <v>502</v>
      </c>
      <c r="G251" s="15" t="s">
        <v>636</v>
      </c>
    </row>
    <row r="252" spans="1:7" ht="14.25" x14ac:dyDescent="0.2">
      <c r="A252" s="14" t="s">
        <v>637</v>
      </c>
      <c r="B252" s="15" t="s">
        <v>529</v>
      </c>
      <c r="C252" s="15" t="s">
        <v>146</v>
      </c>
      <c r="D252" s="27" t="s">
        <v>638</v>
      </c>
      <c r="E252" s="27" t="s">
        <v>639</v>
      </c>
      <c r="F252" s="15" t="s">
        <v>518</v>
      </c>
      <c r="G252" s="15" t="s">
        <v>640</v>
      </c>
    </row>
    <row r="253" spans="1:7" s="8" customFormat="1" ht="15" customHeight="1" x14ac:dyDescent="0.2">
      <c r="A253" s="7"/>
      <c r="B253" s="7"/>
      <c r="C253" s="7"/>
      <c r="D253" s="26"/>
      <c r="E253" s="20" t="s">
        <v>641</v>
      </c>
      <c r="F253" s="7"/>
      <c r="G253" s="7"/>
    </row>
    <row r="254" spans="1:7" s="11" customFormat="1" ht="14.25" x14ac:dyDescent="0.2">
      <c r="A254" s="9" t="s">
        <v>158</v>
      </c>
      <c r="B254" s="9" t="s">
        <v>642</v>
      </c>
      <c r="C254" s="9"/>
      <c r="D254" s="29"/>
      <c r="E254" s="22" t="s">
        <v>643</v>
      </c>
      <c r="F254" s="10"/>
      <c r="G254" s="10"/>
    </row>
    <row r="255" spans="1:7" ht="22.5" x14ac:dyDescent="0.2">
      <c r="A255" s="14" t="s">
        <v>644</v>
      </c>
      <c r="B255" s="15" t="s">
        <v>645</v>
      </c>
      <c r="C255" s="15" t="s">
        <v>12</v>
      </c>
      <c r="D255" s="27" t="s">
        <v>646</v>
      </c>
      <c r="E255" s="27" t="s">
        <v>647</v>
      </c>
      <c r="F255" s="15" t="s">
        <v>648</v>
      </c>
      <c r="G255" s="15" t="s">
        <v>30</v>
      </c>
    </row>
    <row r="256" spans="1:7" ht="45" x14ac:dyDescent="0.2">
      <c r="A256" s="14" t="s">
        <v>649</v>
      </c>
      <c r="B256" s="15" t="s">
        <v>645</v>
      </c>
      <c r="C256" s="15" t="s">
        <v>24</v>
      </c>
      <c r="D256" s="27" t="s">
        <v>650</v>
      </c>
      <c r="E256" s="27" t="s">
        <v>651</v>
      </c>
      <c r="F256" s="15" t="s">
        <v>652</v>
      </c>
      <c r="G256" s="15" t="s">
        <v>30</v>
      </c>
    </row>
    <row r="257" spans="1:7" ht="22.5" x14ac:dyDescent="0.2">
      <c r="A257" s="14" t="s">
        <v>653</v>
      </c>
      <c r="B257" s="15" t="s">
        <v>645</v>
      </c>
      <c r="C257" s="15" t="s">
        <v>30</v>
      </c>
      <c r="D257" s="27" t="s">
        <v>654</v>
      </c>
      <c r="E257" s="27" t="s">
        <v>655</v>
      </c>
      <c r="F257" s="15" t="s">
        <v>648</v>
      </c>
      <c r="G257" s="15" t="s">
        <v>12</v>
      </c>
    </row>
    <row r="258" spans="1:7" ht="33.75" x14ac:dyDescent="0.2">
      <c r="A258" s="14" t="s">
        <v>656</v>
      </c>
      <c r="B258" s="15" t="s">
        <v>645</v>
      </c>
      <c r="C258" s="15" t="s">
        <v>34</v>
      </c>
      <c r="D258" s="27" t="s">
        <v>657</v>
      </c>
      <c r="E258" s="27" t="s">
        <v>658</v>
      </c>
      <c r="F258" s="15" t="s">
        <v>659</v>
      </c>
      <c r="G258" s="15" t="s">
        <v>12</v>
      </c>
    </row>
    <row r="259" spans="1:7" ht="14.25" x14ac:dyDescent="0.2">
      <c r="A259" s="14" t="s">
        <v>660</v>
      </c>
      <c r="B259" s="15" t="s">
        <v>645</v>
      </c>
      <c r="C259" s="15" t="s">
        <v>40</v>
      </c>
      <c r="D259" s="27" t="s">
        <v>661</v>
      </c>
      <c r="E259" s="27" t="s">
        <v>662</v>
      </c>
      <c r="F259" s="15" t="s">
        <v>502</v>
      </c>
      <c r="G259" s="15" t="s">
        <v>663</v>
      </c>
    </row>
    <row r="260" spans="1:7" ht="33.75" x14ac:dyDescent="0.2">
      <c r="A260" s="14" t="s">
        <v>664</v>
      </c>
      <c r="B260" s="15" t="s">
        <v>645</v>
      </c>
      <c r="C260" s="15" t="s">
        <v>43</v>
      </c>
      <c r="D260" s="27" t="s">
        <v>665</v>
      </c>
      <c r="E260" s="27" t="s">
        <v>666</v>
      </c>
      <c r="F260" s="15" t="s">
        <v>652</v>
      </c>
      <c r="G260" s="15" t="s">
        <v>12</v>
      </c>
    </row>
    <row r="261" spans="1:7" ht="22.5" x14ac:dyDescent="0.2">
      <c r="A261" s="14" t="s">
        <v>667</v>
      </c>
      <c r="B261" s="15" t="s">
        <v>645</v>
      </c>
      <c r="C261" s="15" t="s">
        <v>48</v>
      </c>
      <c r="D261" s="27" t="s">
        <v>668</v>
      </c>
      <c r="E261" s="27" t="s">
        <v>669</v>
      </c>
      <c r="F261" s="15" t="s">
        <v>670</v>
      </c>
      <c r="G261" s="15" t="s">
        <v>24</v>
      </c>
    </row>
    <row r="262" spans="1:7" ht="33.75" x14ac:dyDescent="0.2">
      <c r="A262" s="14" t="s">
        <v>671</v>
      </c>
      <c r="B262" s="15" t="s">
        <v>645</v>
      </c>
      <c r="C262" s="15" t="s">
        <v>55</v>
      </c>
      <c r="D262" s="27" t="s">
        <v>672</v>
      </c>
      <c r="E262" s="27" t="s">
        <v>673</v>
      </c>
      <c r="F262" s="15" t="s">
        <v>652</v>
      </c>
      <c r="G262" s="15" t="s">
        <v>12</v>
      </c>
    </row>
    <row r="263" spans="1:7" ht="22.5" x14ac:dyDescent="0.2">
      <c r="A263" s="14" t="s">
        <v>674</v>
      </c>
      <c r="B263" s="15" t="s">
        <v>645</v>
      </c>
      <c r="C263" s="15" t="s">
        <v>58</v>
      </c>
      <c r="D263" s="27" t="s">
        <v>675</v>
      </c>
      <c r="E263" s="27" t="s">
        <v>676</v>
      </c>
      <c r="F263" s="15" t="s">
        <v>502</v>
      </c>
      <c r="G263" s="15" t="s">
        <v>237</v>
      </c>
    </row>
    <row r="264" spans="1:7" ht="33.75" x14ac:dyDescent="0.2">
      <c r="A264" s="14" t="s">
        <v>677</v>
      </c>
      <c r="B264" s="15" t="s">
        <v>645</v>
      </c>
      <c r="C264" s="15" t="s">
        <v>60</v>
      </c>
      <c r="D264" s="27" t="s">
        <v>678</v>
      </c>
      <c r="E264" s="27" t="s">
        <v>679</v>
      </c>
      <c r="F264" s="15" t="s">
        <v>652</v>
      </c>
      <c r="G264" s="15" t="s">
        <v>12</v>
      </c>
    </row>
    <row r="265" spans="1:7" ht="33.75" x14ac:dyDescent="0.2">
      <c r="A265" s="14" t="s">
        <v>680</v>
      </c>
      <c r="B265" s="15" t="s">
        <v>645</v>
      </c>
      <c r="C265" s="15" t="s">
        <v>65</v>
      </c>
      <c r="D265" s="27" t="s">
        <v>681</v>
      </c>
      <c r="E265" s="27" t="s">
        <v>682</v>
      </c>
      <c r="F265" s="15" t="s">
        <v>652</v>
      </c>
      <c r="G265" s="15" t="s">
        <v>12</v>
      </c>
    </row>
    <row r="266" spans="1:7" s="8" customFormat="1" ht="15" customHeight="1" x14ac:dyDescent="0.2">
      <c r="A266" s="7"/>
      <c r="B266" s="7"/>
      <c r="C266" s="7"/>
      <c r="D266" s="26"/>
      <c r="E266" s="20" t="s">
        <v>683</v>
      </c>
      <c r="F266" s="7"/>
      <c r="G266" s="7"/>
    </row>
    <row r="267" spans="1:7" s="11" customFormat="1" ht="14.25" x14ac:dyDescent="0.2">
      <c r="A267" s="9" t="s">
        <v>165</v>
      </c>
      <c r="B267" s="9" t="s">
        <v>684</v>
      </c>
      <c r="C267" s="9"/>
      <c r="D267" s="29"/>
      <c r="E267" s="22" t="s">
        <v>685</v>
      </c>
      <c r="F267" s="10"/>
      <c r="G267" s="10"/>
    </row>
    <row r="268" spans="1:7" ht="14.25" customHeight="1" x14ac:dyDescent="0.2">
      <c r="A268" s="16"/>
      <c r="B268" s="16"/>
      <c r="C268" s="13"/>
      <c r="D268" s="28"/>
      <c r="E268" s="21" t="s">
        <v>686</v>
      </c>
      <c r="F268" s="13"/>
      <c r="G268" s="13"/>
    </row>
    <row r="269" spans="1:7" ht="22.5" x14ac:dyDescent="0.2">
      <c r="A269" s="14" t="s">
        <v>691</v>
      </c>
      <c r="B269" s="15" t="s">
        <v>687</v>
      </c>
      <c r="C269" s="15" t="s">
        <v>12</v>
      </c>
      <c r="D269" s="27" t="s">
        <v>530</v>
      </c>
      <c r="E269" s="27" t="s">
        <v>531</v>
      </c>
      <c r="F269" s="15" t="s">
        <v>37</v>
      </c>
      <c r="G269" s="15" t="s">
        <v>690</v>
      </c>
    </row>
    <row r="270" spans="1:7" ht="33.75" x14ac:dyDescent="0.2">
      <c r="A270" s="14" t="s">
        <v>692</v>
      </c>
      <c r="B270" s="15" t="s">
        <v>687</v>
      </c>
      <c r="C270" s="15" t="s">
        <v>24</v>
      </c>
      <c r="D270" s="27" t="s">
        <v>534</v>
      </c>
      <c r="E270" s="27" t="s">
        <v>535</v>
      </c>
      <c r="F270" s="15" t="s">
        <v>37</v>
      </c>
      <c r="G270" s="15" t="s">
        <v>693</v>
      </c>
    </row>
    <row r="271" spans="1:7" ht="22.5" x14ac:dyDescent="0.2">
      <c r="A271" s="14" t="s">
        <v>695</v>
      </c>
      <c r="B271" s="15" t="s">
        <v>687</v>
      </c>
      <c r="C271" s="15" t="s">
        <v>30</v>
      </c>
      <c r="D271" s="27" t="s">
        <v>31</v>
      </c>
      <c r="E271" s="27" t="s">
        <v>32</v>
      </c>
      <c r="F271" s="15" t="s">
        <v>27</v>
      </c>
      <c r="G271" s="15" t="s">
        <v>696</v>
      </c>
    </row>
    <row r="272" spans="1:7" ht="22.5" x14ac:dyDescent="0.2">
      <c r="A272" s="14" t="s">
        <v>697</v>
      </c>
      <c r="B272" s="15" t="s">
        <v>687</v>
      </c>
      <c r="C272" s="15" t="s">
        <v>34</v>
      </c>
      <c r="D272" s="27" t="s">
        <v>540</v>
      </c>
      <c r="E272" s="27" t="s">
        <v>541</v>
      </c>
      <c r="F272" s="15" t="s">
        <v>51</v>
      </c>
      <c r="G272" s="15" t="s">
        <v>698</v>
      </c>
    </row>
    <row r="273" spans="1:7" ht="22.5" x14ac:dyDescent="0.2">
      <c r="A273" s="14" t="s">
        <v>699</v>
      </c>
      <c r="B273" s="15" t="s">
        <v>687</v>
      </c>
      <c r="C273" s="15" t="s">
        <v>40</v>
      </c>
      <c r="D273" s="27" t="s">
        <v>546</v>
      </c>
      <c r="E273" s="27" t="s">
        <v>700</v>
      </c>
      <c r="F273" s="15" t="s">
        <v>37</v>
      </c>
      <c r="G273" s="15" t="s">
        <v>701</v>
      </c>
    </row>
    <row r="274" spans="1:7" ht="22.5" x14ac:dyDescent="0.2">
      <c r="A274" s="14" t="s">
        <v>702</v>
      </c>
      <c r="B274" s="15" t="s">
        <v>687</v>
      </c>
      <c r="C274" s="15" t="s">
        <v>43</v>
      </c>
      <c r="D274" s="27" t="s">
        <v>549</v>
      </c>
      <c r="E274" s="27" t="s">
        <v>703</v>
      </c>
      <c r="F274" s="15" t="s">
        <v>37</v>
      </c>
      <c r="G274" s="15" t="s">
        <v>701</v>
      </c>
    </row>
    <row r="275" spans="1:7" ht="22.5" x14ac:dyDescent="0.2">
      <c r="A275" s="14" t="s">
        <v>704</v>
      </c>
      <c r="B275" s="15" t="s">
        <v>687</v>
      </c>
      <c r="C275" s="15" t="s">
        <v>48</v>
      </c>
      <c r="D275" s="27" t="s">
        <v>44</v>
      </c>
      <c r="E275" s="27" t="s">
        <v>705</v>
      </c>
      <c r="F275" s="15" t="s">
        <v>37</v>
      </c>
      <c r="G275" s="15" t="s">
        <v>706</v>
      </c>
    </row>
    <row r="276" spans="1:7" ht="22.5" x14ac:dyDescent="0.2">
      <c r="A276" s="14" t="s">
        <v>707</v>
      </c>
      <c r="B276" s="15" t="s">
        <v>687</v>
      </c>
      <c r="C276" s="15" t="s">
        <v>55</v>
      </c>
      <c r="D276" s="27" t="s">
        <v>546</v>
      </c>
      <c r="E276" s="27" t="s">
        <v>547</v>
      </c>
      <c r="F276" s="15" t="s">
        <v>37</v>
      </c>
      <c r="G276" s="15" t="s">
        <v>706</v>
      </c>
    </row>
    <row r="277" spans="1:7" ht="22.5" x14ac:dyDescent="0.2">
      <c r="A277" s="14" t="s">
        <v>708</v>
      </c>
      <c r="B277" s="15" t="s">
        <v>687</v>
      </c>
      <c r="C277" s="15" t="s">
        <v>58</v>
      </c>
      <c r="D277" s="27" t="s">
        <v>549</v>
      </c>
      <c r="E277" s="27" t="s">
        <v>709</v>
      </c>
      <c r="F277" s="15" t="s">
        <v>37</v>
      </c>
      <c r="G277" s="15" t="s">
        <v>706</v>
      </c>
    </row>
    <row r="278" spans="1:7" ht="14.25" x14ac:dyDescent="0.2">
      <c r="A278" s="14" t="s">
        <v>710</v>
      </c>
      <c r="B278" s="15" t="s">
        <v>687</v>
      </c>
      <c r="C278" s="15" t="s">
        <v>60</v>
      </c>
      <c r="D278" s="27" t="s">
        <v>711</v>
      </c>
      <c r="E278" s="27" t="s">
        <v>712</v>
      </c>
      <c r="F278" s="15" t="s">
        <v>81</v>
      </c>
      <c r="G278" s="15" t="s">
        <v>713</v>
      </c>
    </row>
    <row r="279" spans="1:7" ht="22.5" x14ac:dyDescent="0.2">
      <c r="A279" s="14" t="s">
        <v>714</v>
      </c>
      <c r="B279" s="15" t="s">
        <v>687</v>
      </c>
      <c r="C279" s="15" t="s">
        <v>65</v>
      </c>
      <c r="D279" s="27" t="s">
        <v>44</v>
      </c>
      <c r="E279" s="27" t="s">
        <v>560</v>
      </c>
      <c r="F279" s="15" t="s">
        <v>37</v>
      </c>
      <c r="G279" s="15" t="s">
        <v>715</v>
      </c>
    </row>
    <row r="280" spans="1:7" ht="14.25" x14ac:dyDescent="0.2">
      <c r="A280" s="14" t="s">
        <v>716</v>
      </c>
      <c r="B280" s="15" t="s">
        <v>687</v>
      </c>
      <c r="C280" s="15" t="s">
        <v>68</v>
      </c>
      <c r="D280" s="27" t="s">
        <v>49</v>
      </c>
      <c r="E280" s="27" t="s">
        <v>50</v>
      </c>
      <c r="F280" s="15" t="s">
        <v>51</v>
      </c>
      <c r="G280" s="15" t="s">
        <v>717</v>
      </c>
    </row>
    <row r="281" spans="1:7" ht="14.25" customHeight="1" x14ac:dyDescent="0.2">
      <c r="A281" s="16"/>
      <c r="B281" s="16"/>
      <c r="C281" s="13"/>
      <c r="D281" s="28"/>
      <c r="E281" s="21" t="s">
        <v>718</v>
      </c>
      <c r="F281" s="13"/>
      <c r="G281" s="13"/>
    </row>
    <row r="282" spans="1:7" ht="14.25" x14ac:dyDescent="0.2">
      <c r="A282" s="14" t="s">
        <v>719</v>
      </c>
      <c r="B282" s="15" t="s">
        <v>687</v>
      </c>
      <c r="C282" s="15" t="s">
        <v>70</v>
      </c>
      <c r="D282" s="27" t="s">
        <v>570</v>
      </c>
      <c r="E282" s="27" t="s">
        <v>571</v>
      </c>
      <c r="F282" s="15" t="s">
        <v>51</v>
      </c>
      <c r="G282" s="15" t="s">
        <v>720</v>
      </c>
    </row>
    <row r="283" spans="1:7" ht="14.25" x14ac:dyDescent="0.2">
      <c r="A283" s="14" t="s">
        <v>721</v>
      </c>
      <c r="B283" s="15" t="s">
        <v>687</v>
      </c>
      <c r="C283" s="15" t="s">
        <v>73</v>
      </c>
      <c r="D283" s="27" t="s">
        <v>722</v>
      </c>
      <c r="E283" s="27" t="s">
        <v>723</v>
      </c>
      <c r="F283" s="15" t="s">
        <v>81</v>
      </c>
      <c r="G283" s="15" t="s">
        <v>724</v>
      </c>
    </row>
    <row r="284" spans="1:7" ht="22.5" x14ac:dyDescent="0.2">
      <c r="A284" s="14" t="s">
        <v>725</v>
      </c>
      <c r="B284" s="15" t="s">
        <v>687</v>
      </c>
      <c r="C284" s="15" t="s">
        <v>75</v>
      </c>
      <c r="D284" s="27" t="s">
        <v>726</v>
      </c>
      <c r="E284" s="27" t="s">
        <v>727</v>
      </c>
      <c r="F284" s="15" t="s">
        <v>51</v>
      </c>
      <c r="G284" s="15" t="s">
        <v>728</v>
      </c>
    </row>
    <row r="285" spans="1:7" ht="14.25" x14ac:dyDescent="0.2">
      <c r="A285" s="14" t="s">
        <v>729</v>
      </c>
      <c r="B285" s="15" t="s">
        <v>687</v>
      </c>
      <c r="C285" s="15" t="s">
        <v>87</v>
      </c>
      <c r="D285" s="27" t="s">
        <v>586</v>
      </c>
      <c r="E285" s="27" t="s">
        <v>587</v>
      </c>
      <c r="F285" s="15" t="s">
        <v>81</v>
      </c>
      <c r="G285" s="15" t="s">
        <v>730</v>
      </c>
    </row>
    <row r="286" spans="1:7" ht="33.75" x14ac:dyDescent="0.2">
      <c r="A286" s="14" t="s">
        <v>731</v>
      </c>
      <c r="B286" s="15" t="s">
        <v>687</v>
      </c>
      <c r="C286" s="15" t="s">
        <v>89</v>
      </c>
      <c r="D286" s="27" t="s">
        <v>590</v>
      </c>
      <c r="E286" s="27" t="s">
        <v>732</v>
      </c>
      <c r="F286" s="15" t="s">
        <v>81</v>
      </c>
      <c r="G286" s="15" t="s">
        <v>730</v>
      </c>
    </row>
    <row r="287" spans="1:7" ht="22.5" x14ac:dyDescent="0.2">
      <c r="A287" s="14" t="s">
        <v>733</v>
      </c>
      <c r="B287" s="15" t="s">
        <v>687</v>
      </c>
      <c r="C287" s="15" t="s">
        <v>90</v>
      </c>
      <c r="D287" s="27" t="s">
        <v>734</v>
      </c>
      <c r="E287" s="27" t="s">
        <v>735</v>
      </c>
      <c r="F287" s="15" t="s">
        <v>502</v>
      </c>
      <c r="G287" s="15" t="s">
        <v>736</v>
      </c>
    </row>
    <row r="288" spans="1:7" ht="22.5" x14ac:dyDescent="0.2">
      <c r="A288" s="14" t="s">
        <v>737</v>
      </c>
      <c r="B288" s="15" t="s">
        <v>687</v>
      </c>
      <c r="C288" s="15" t="s">
        <v>91</v>
      </c>
      <c r="D288" s="27" t="s">
        <v>738</v>
      </c>
      <c r="E288" s="27" t="s">
        <v>739</v>
      </c>
      <c r="F288" s="15" t="s">
        <v>502</v>
      </c>
      <c r="G288" s="15" t="s">
        <v>740</v>
      </c>
    </row>
    <row r="289" spans="1:7" ht="22.5" x14ac:dyDescent="0.2">
      <c r="A289" s="14" t="s">
        <v>741</v>
      </c>
      <c r="B289" s="15" t="s">
        <v>687</v>
      </c>
      <c r="C289" s="15" t="s">
        <v>101</v>
      </c>
      <c r="D289" s="27" t="s">
        <v>742</v>
      </c>
      <c r="E289" s="27" t="s">
        <v>743</v>
      </c>
      <c r="F289" s="15" t="s">
        <v>502</v>
      </c>
      <c r="G289" s="15" t="s">
        <v>744</v>
      </c>
    </row>
    <row r="290" spans="1:7" ht="14.25" customHeight="1" x14ac:dyDescent="0.2">
      <c r="A290" s="16"/>
      <c r="B290" s="16"/>
      <c r="C290" s="13"/>
      <c r="D290" s="28"/>
      <c r="E290" s="21" t="s">
        <v>745</v>
      </c>
      <c r="F290" s="13"/>
      <c r="G290" s="13"/>
    </row>
    <row r="291" spans="1:7" ht="14.25" x14ac:dyDescent="0.2">
      <c r="A291" s="14" t="s">
        <v>746</v>
      </c>
      <c r="B291" s="15" t="s">
        <v>687</v>
      </c>
      <c r="C291" s="15" t="s">
        <v>106</v>
      </c>
      <c r="D291" s="27" t="s">
        <v>747</v>
      </c>
      <c r="E291" s="27" t="s">
        <v>748</v>
      </c>
      <c r="F291" s="15" t="s">
        <v>51</v>
      </c>
      <c r="G291" s="15" t="s">
        <v>749</v>
      </c>
    </row>
    <row r="292" spans="1:7" ht="14.25" x14ac:dyDescent="0.2">
      <c r="A292" s="14" t="s">
        <v>750</v>
      </c>
      <c r="B292" s="15" t="s">
        <v>687</v>
      </c>
      <c r="C292" s="15" t="s">
        <v>107</v>
      </c>
      <c r="D292" s="27" t="s">
        <v>586</v>
      </c>
      <c r="E292" s="27" t="s">
        <v>587</v>
      </c>
      <c r="F292" s="15" t="s">
        <v>81</v>
      </c>
      <c r="G292" s="15" t="s">
        <v>751</v>
      </c>
    </row>
    <row r="293" spans="1:7" ht="33.75" x14ac:dyDescent="0.2">
      <c r="A293" s="14" t="s">
        <v>752</v>
      </c>
      <c r="B293" s="15" t="s">
        <v>687</v>
      </c>
      <c r="C293" s="15" t="s">
        <v>108</v>
      </c>
      <c r="D293" s="27" t="s">
        <v>590</v>
      </c>
      <c r="E293" s="27" t="s">
        <v>732</v>
      </c>
      <c r="F293" s="15" t="s">
        <v>81</v>
      </c>
      <c r="G293" s="15" t="s">
        <v>751</v>
      </c>
    </row>
    <row r="294" spans="1:7" ht="22.5" x14ac:dyDescent="0.2">
      <c r="A294" s="14" t="s">
        <v>753</v>
      </c>
      <c r="B294" s="15" t="s">
        <v>687</v>
      </c>
      <c r="C294" s="15" t="s">
        <v>109</v>
      </c>
      <c r="D294" s="27" t="s">
        <v>734</v>
      </c>
      <c r="E294" s="27" t="s">
        <v>735</v>
      </c>
      <c r="F294" s="15" t="s">
        <v>502</v>
      </c>
      <c r="G294" s="15" t="s">
        <v>754</v>
      </c>
    </row>
    <row r="295" spans="1:7" ht="22.5" x14ac:dyDescent="0.2">
      <c r="A295" s="14" t="s">
        <v>755</v>
      </c>
      <c r="B295" s="15" t="s">
        <v>687</v>
      </c>
      <c r="C295" s="15" t="s">
        <v>122</v>
      </c>
      <c r="D295" s="27" t="s">
        <v>738</v>
      </c>
      <c r="E295" s="27" t="s">
        <v>739</v>
      </c>
      <c r="F295" s="15" t="s">
        <v>502</v>
      </c>
      <c r="G295" s="15" t="s">
        <v>756</v>
      </c>
    </row>
    <row r="296" spans="1:7" ht="14.25" customHeight="1" x14ac:dyDescent="0.2">
      <c r="A296" s="16"/>
      <c r="B296" s="16"/>
      <c r="C296" s="13"/>
      <c r="D296" s="28"/>
      <c r="E296" s="21" t="s">
        <v>757</v>
      </c>
      <c r="F296" s="13"/>
      <c r="G296" s="13"/>
    </row>
    <row r="297" spans="1:7" ht="22.5" x14ac:dyDescent="0.2">
      <c r="A297" s="14" t="s">
        <v>758</v>
      </c>
      <c r="B297" s="15" t="s">
        <v>687</v>
      </c>
      <c r="C297" s="15" t="s">
        <v>126</v>
      </c>
      <c r="D297" s="27" t="s">
        <v>742</v>
      </c>
      <c r="E297" s="27" t="s">
        <v>743</v>
      </c>
      <c r="F297" s="15" t="s">
        <v>502</v>
      </c>
      <c r="G297" s="15" t="s">
        <v>759</v>
      </c>
    </row>
    <row r="298" spans="1:7" ht="14.25" customHeight="1" x14ac:dyDescent="0.2">
      <c r="A298" s="16"/>
      <c r="B298" s="16"/>
      <c r="C298" s="13"/>
      <c r="D298" s="28"/>
      <c r="E298" s="21" t="s">
        <v>760</v>
      </c>
      <c r="F298" s="13"/>
      <c r="G298" s="13"/>
    </row>
    <row r="299" spans="1:7" ht="22.5" x14ac:dyDescent="0.2">
      <c r="A299" s="14" t="s">
        <v>761</v>
      </c>
      <c r="B299" s="15" t="s">
        <v>687</v>
      </c>
      <c r="C299" s="15" t="s">
        <v>124</v>
      </c>
      <c r="D299" s="27" t="s">
        <v>762</v>
      </c>
      <c r="E299" s="27" t="s">
        <v>763</v>
      </c>
      <c r="F299" s="15" t="s">
        <v>51</v>
      </c>
      <c r="G299" s="15" t="s">
        <v>764</v>
      </c>
    </row>
    <row r="300" spans="1:7" ht="22.5" x14ac:dyDescent="0.2">
      <c r="A300" s="14" t="s">
        <v>765</v>
      </c>
      <c r="B300" s="15" t="s">
        <v>687</v>
      </c>
      <c r="C300" s="15" t="s">
        <v>129</v>
      </c>
      <c r="D300" s="27" t="s">
        <v>766</v>
      </c>
      <c r="E300" s="27" t="s">
        <v>767</v>
      </c>
      <c r="F300" s="15" t="s">
        <v>51</v>
      </c>
      <c r="G300" s="15" t="s">
        <v>768</v>
      </c>
    </row>
    <row r="301" spans="1:7" ht="14.25" x14ac:dyDescent="0.2">
      <c r="A301" s="14" t="s">
        <v>769</v>
      </c>
      <c r="B301" s="15" t="s">
        <v>687</v>
      </c>
      <c r="C301" s="15" t="s">
        <v>133</v>
      </c>
      <c r="D301" s="27" t="s">
        <v>586</v>
      </c>
      <c r="E301" s="27" t="s">
        <v>587</v>
      </c>
      <c r="F301" s="15" t="s">
        <v>81</v>
      </c>
      <c r="G301" s="15" t="s">
        <v>770</v>
      </c>
    </row>
    <row r="302" spans="1:7" ht="33.75" x14ac:dyDescent="0.2">
      <c r="A302" s="14" t="s">
        <v>771</v>
      </c>
      <c r="B302" s="15" t="s">
        <v>687</v>
      </c>
      <c r="C302" s="15" t="s">
        <v>136</v>
      </c>
      <c r="D302" s="27" t="s">
        <v>590</v>
      </c>
      <c r="E302" s="27" t="s">
        <v>732</v>
      </c>
      <c r="F302" s="15" t="s">
        <v>81</v>
      </c>
      <c r="G302" s="15" t="s">
        <v>770</v>
      </c>
    </row>
    <row r="303" spans="1:7" ht="22.5" x14ac:dyDescent="0.2">
      <c r="A303" s="14" t="s">
        <v>772</v>
      </c>
      <c r="B303" s="15" t="s">
        <v>687</v>
      </c>
      <c r="C303" s="15" t="s">
        <v>141</v>
      </c>
      <c r="D303" s="27" t="s">
        <v>742</v>
      </c>
      <c r="E303" s="27" t="s">
        <v>743</v>
      </c>
      <c r="F303" s="15" t="s">
        <v>502</v>
      </c>
      <c r="G303" s="15" t="s">
        <v>773</v>
      </c>
    </row>
    <row r="304" spans="1:7" ht="22.5" x14ac:dyDescent="0.2">
      <c r="A304" s="14" t="s">
        <v>774</v>
      </c>
      <c r="B304" s="15" t="s">
        <v>687</v>
      </c>
      <c r="C304" s="15" t="s">
        <v>144</v>
      </c>
      <c r="D304" s="27" t="s">
        <v>738</v>
      </c>
      <c r="E304" s="27" t="s">
        <v>739</v>
      </c>
      <c r="F304" s="15" t="s">
        <v>502</v>
      </c>
      <c r="G304" s="15" t="s">
        <v>775</v>
      </c>
    </row>
    <row r="305" spans="1:7" ht="14.25" x14ac:dyDescent="0.2">
      <c r="A305" s="14" t="s">
        <v>776</v>
      </c>
      <c r="B305" s="15" t="s">
        <v>687</v>
      </c>
      <c r="C305" s="15" t="s">
        <v>146</v>
      </c>
      <c r="D305" s="27" t="s">
        <v>777</v>
      </c>
      <c r="E305" s="27" t="s">
        <v>778</v>
      </c>
      <c r="F305" s="15" t="s">
        <v>502</v>
      </c>
      <c r="G305" s="15" t="s">
        <v>779</v>
      </c>
    </row>
    <row r="306" spans="1:7" ht="14.25" x14ac:dyDescent="0.2">
      <c r="A306" s="14" t="s">
        <v>780</v>
      </c>
      <c r="B306" s="15" t="s">
        <v>687</v>
      </c>
      <c r="C306" s="15" t="s">
        <v>151</v>
      </c>
      <c r="D306" s="27" t="s">
        <v>781</v>
      </c>
      <c r="E306" s="27" t="s">
        <v>782</v>
      </c>
      <c r="F306" s="15" t="s">
        <v>502</v>
      </c>
      <c r="G306" s="15" t="s">
        <v>783</v>
      </c>
    </row>
    <row r="307" spans="1:7" ht="14.25" customHeight="1" x14ac:dyDescent="0.2">
      <c r="A307" s="16"/>
      <c r="B307" s="16"/>
      <c r="C307" s="13"/>
      <c r="D307" s="28"/>
      <c r="E307" s="21" t="s">
        <v>784</v>
      </c>
      <c r="F307" s="13"/>
      <c r="G307" s="13"/>
    </row>
    <row r="308" spans="1:7" ht="22.5" x14ac:dyDescent="0.2">
      <c r="A308" s="14" t="s">
        <v>785</v>
      </c>
      <c r="B308" s="15" t="s">
        <v>687</v>
      </c>
      <c r="C308" s="15" t="s">
        <v>154</v>
      </c>
      <c r="D308" s="27" t="s">
        <v>786</v>
      </c>
      <c r="E308" s="27" t="s">
        <v>787</v>
      </c>
      <c r="F308" s="15" t="s">
        <v>51</v>
      </c>
      <c r="G308" s="15" t="s">
        <v>788</v>
      </c>
    </row>
    <row r="309" spans="1:7" ht="14.25" x14ac:dyDescent="0.2">
      <c r="A309" s="14" t="s">
        <v>789</v>
      </c>
      <c r="B309" s="15" t="s">
        <v>687</v>
      </c>
      <c r="C309" s="15" t="s">
        <v>156</v>
      </c>
      <c r="D309" s="27" t="s">
        <v>586</v>
      </c>
      <c r="E309" s="27" t="s">
        <v>587</v>
      </c>
      <c r="F309" s="15" t="s">
        <v>81</v>
      </c>
      <c r="G309" s="15" t="s">
        <v>790</v>
      </c>
    </row>
    <row r="310" spans="1:7" ht="33.75" x14ac:dyDescent="0.2">
      <c r="A310" s="14" t="s">
        <v>791</v>
      </c>
      <c r="B310" s="15" t="s">
        <v>687</v>
      </c>
      <c r="C310" s="15" t="s">
        <v>157</v>
      </c>
      <c r="D310" s="27" t="s">
        <v>590</v>
      </c>
      <c r="E310" s="27" t="s">
        <v>732</v>
      </c>
      <c r="F310" s="15" t="s">
        <v>81</v>
      </c>
      <c r="G310" s="15" t="s">
        <v>790</v>
      </c>
    </row>
    <row r="311" spans="1:7" ht="22.5" x14ac:dyDescent="0.2">
      <c r="A311" s="14" t="s">
        <v>792</v>
      </c>
      <c r="B311" s="15" t="s">
        <v>687</v>
      </c>
      <c r="C311" s="15" t="s">
        <v>158</v>
      </c>
      <c r="D311" s="27" t="s">
        <v>738</v>
      </c>
      <c r="E311" s="27" t="s">
        <v>739</v>
      </c>
      <c r="F311" s="15" t="s">
        <v>502</v>
      </c>
      <c r="G311" s="15" t="s">
        <v>793</v>
      </c>
    </row>
    <row r="312" spans="1:7" ht="14.25" x14ac:dyDescent="0.2">
      <c r="A312" s="14" t="s">
        <v>794</v>
      </c>
      <c r="B312" s="15" t="s">
        <v>687</v>
      </c>
      <c r="C312" s="15" t="s">
        <v>165</v>
      </c>
      <c r="D312" s="27" t="s">
        <v>781</v>
      </c>
      <c r="E312" s="27" t="s">
        <v>782</v>
      </c>
      <c r="F312" s="15" t="s">
        <v>502</v>
      </c>
      <c r="G312" s="15" t="s">
        <v>795</v>
      </c>
    </row>
    <row r="313" spans="1:7" ht="14.25" customHeight="1" x14ac:dyDescent="0.2">
      <c r="A313" s="16"/>
      <c r="B313" s="16"/>
      <c r="C313" s="13"/>
      <c r="D313" s="28"/>
      <c r="E313" s="21" t="s">
        <v>796</v>
      </c>
      <c r="F313" s="13"/>
      <c r="G313" s="13"/>
    </row>
    <row r="314" spans="1:7" ht="14.25" x14ac:dyDescent="0.2">
      <c r="A314" s="14" t="s">
        <v>797</v>
      </c>
      <c r="B314" s="15" t="s">
        <v>687</v>
      </c>
      <c r="C314" s="15" t="s">
        <v>168</v>
      </c>
      <c r="D314" s="27" t="s">
        <v>798</v>
      </c>
      <c r="E314" s="27" t="s">
        <v>799</v>
      </c>
      <c r="F314" s="15" t="s">
        <v>110</v>
      </c>
      <c r="G314" s="15" t="s">
        <v>800</v>
      </c>
    </row>
    <row r="315" spans="1:7" ht="14.25" x14ac:dyDescent="0.2">
      <c r="A315" s="14" t="s">
        <v>801</v>
      </c>
      <c r="B315" s="15" t="s">
        <v>687</v>
      </c>
      <c r="C315" s="15" t="s">
        <v>170</v>
      </c>
      <c r="D315" s="27" t="s">
        <v>634</v>
      </c>
      <c r="E315" s="27" t="s">
        <v>635</v>
      </c>
      <c r="F315" s="15" t="s">
        <v>502</v>
      </c>
      <c r="G315" s="15" t="s">
        <v>802</v>
      </c>
    </row>
    <row r="316" spans="1:7" ht="14.25" x14ac:dyDescent="0.2">
      <c r="A316" s="14" t="s">
        <v>803</v>
      </c>
      <c r="B316" s="15" t="s">
        <v>687</v>
      </c>
      <c r="C316" s="15" t="s">
        <v>175</v>
      </c>
      <c r="D316" s="27" t="s">
        <v>804</v>
      </c>
      <c r="E316" s="27" t="s">
        <v>805</v>
      </c>
      <c r="F316" s="15" t="s">
        <v>502</v>
      </c>
      <c r="G316" s="15" t="s">
        <v>806</v>
      </c>
    </row>
    <row r="317" spans="1:7" ht="14.25" x14ac:dyDescent="0.2">
      <c r="A317" s="14" t="s">
        <v>807</v>
      </c>
      <c r="B317" s="15" t="s">
        <v>687</v>
      </c>
      <c r="C317" s="15" t="s">
        <v>178</v>
      </c>
      <c r="D317" s="27" t="s">
        <v>638</v>
      </c>
      <c r="E317" s="27" t="s">
        <v>639</v>
      </c>
      <c r="F317" s="15" t="s">
        <v>518</v>
      </c>
      <c r="G317" s="15" t="s">
        <v>808</v>
      </c>
    </row>
    <row r="318" spans="1:7" ht="22.5" x14ac:dyDescent="0.2">
      <c r="A318" s="14" t="s">
        <v>809</v>
      </c>
      <c r="B318" s="15" t="s">
        <v>687</v>
      </c>
      <c r="C318" s="15" t="s">
        <v>181</v>
      </c>
      <c r="D318" s="27" t="s">
        <v>626</v>
      </c>
      <c r="E318" s="27" t="s">
        <v>627</v>
      </c>
      <c r="F318" s="15" t="s">
        <v>110</v>
      </c>
      <c r="G318" s="15" t="s">
        <v>810</v>
      </c>
    </row>
    <row r="319" spans="1:7" ht="14.25" x14ac:dyDescent="0.2">
      <c r="A319" s="14" t="s">
        <v>811</v>
      </c>
      <c r="B319" s="15" t="s">
        <v>687</v>
      </c>
      <c r="C319" s="15" t="s">
        <v>182</v>
      </c>
      <c r="D319" s="27" t="s">
        <v>630</v>
      </c>
      <c r="E319" s="27" t="s">
        <v>631</v>
      </c>
      <c r="F319" s="15" t="s">
        <v>502</v>
      </c>
      <c r="G319" s="15" t="s">
        <v>812</v>
      </c>
    </row>
    <row r="320" spans="1:7" ht="14.25" x14ac:dyDescent="0.2">
      <c r="A320" s="14" t="s">
        <v>813</v>
      </c>
      <c r="B320" s="15" t="s">
        <v>687</v>
      </c>
      <c r="C320" s="15" t="s">
        <v>183</v>
      </c>
      <c r="D320" s="27" t="s">
        <v>634</v>
      </c>
      <c r="E320" s="27" t="s">
        <v>635</v>
      </c>
      <c r="F320" s="15" t="s">
        <v>502</v>
      </c>
      <c r="G320" s="15" t="s">
        <v>814</v>
      </c>
    </row>
    <row r="321" spans="1:7" ht="14.25" x14ac:dyDescent="0.2">
      <c r="A321" s="14" t="s">
        <v>815</v>
      </c>
      <c r="B321" s="15" t="s">
        <v>687</v>
      </c>
      <c r="C321" s="15" t="s">
        <v>191</v>
      </c>
      <c r="D321" s="27" t="s">
        <v>638</v>
      </c>
      <c r="E321" s="27" t="s">
        <v>639</v>
      </c>
      <c r="F321" s="15" t="s">
        <v>518</v>
      </c>
      <c r="G321" s="15" t="s">
        <v>816</v>
      </c>
    </row>
    <row r="322" spans="1:7" ht="14.25" customHeight="1" x14ac:dyDescent="0.2">
      <c r="A322" s="16"/>
      <c r="B322" s="16"/>
      <c r="C322" s="13"/>
      <c r="D322" s="28"/>
      <c r="E322" s="21" t="s">
        <v>817</v>
      </c>
      <c r="F322" s="13"/>
      <c r="G322" s="13"/>
    </row>
    <row r="323" spans="1:7" ht="14.25" x14ac:dyDescent="0.2">
      <c r="A323" s="14" t="s">
        <v>818</v>
      </c>
      <c r="B323" s="15" t="s">
        <v>687</v>
      </c>
      <c r="C323" s="15" t="s">
        <v>194</v>
      </c>
      <c r="D323" s="27" t="s">
        <v>819</v>
      </c>
      <c r="E323" s="27" t="s">
        <v>820</v>
      </c>
      <c r="F323" s="15" t="s">
        <v>502</v>
      </c>
      <c r="G323" s="15" t="s">
        <v>821</v>
      </c>
    </row>
    <row r="324" spans="1:7" ht="14.25" x14ac:dyDescent="0.2">
      <c r="A324" s="14" t="s">
        <v>822</v>
      </c>
      <c r="B324" s="15" t="s">
        <v>687</v>
      </c>
      <c r="C324" s="15" t="s">
        <v>196</v>
      </c>
      <c r="D324" s="27" t="s">
        <v>823</v>
      </c>
      <c r="E324" s="27" t="s">
        <v>824</v>
      </c>
      <c r="F324" s="15" t="s">
        <v>502</v>
      </c>
      <c r="G324" s="15" t="s">
        <v>825</v>
      </c>
    </row>
    <row r="325" spans="1:7" ht="22.5" x14ac:dyDescent="0.2">
      <c r="A325" s="14" t="s">
        <v>826</v>
      </c>
      <c r="B325" s="15" t="s">
        <v>687</v>
      </c>
      <c r="C325" s="15" t="s">
        <v>201</v>
      </c>
      <c r="D325" s="27" t="s">
        <v>827</v>
      </c>
      <c r="E325" s="27" t="s">
        <v>828</v>
      </c>
      <c r="F325" s="15" t="s">
        <v>502</v>
      </c>
      <c r="G325" s="15" t="s">
        <v>825</v>
      </c>
    </row>
    <row r="326" spans="1:7" ht="14.25" customHeight="1" x14ac:dyDescent="0.2">
      <c r="A326" s="16"/>
      <c r="B326" s="16"/>
      <c r="C326" s="13"/>
      <c r="D326" s="28"/>
      <c r="E326" s="21" t="s">
        <v>829</v>
      </c>
      <c r="F326" s="13"/>
      <c r="G326" s="13"/>
    </row>
    <row r="327" spans="1:7" ht="22.5" x14ac:dyDescent="0.2">
      <c r="A327" s="14" t="s">
        <v>830</v>
      </c>
      <c r="B327" s="15" t="s">
        <v>687</v>
      </c>
      <c r="C327" s="15" t="s">
        <v>204</v>
      </c>
      <c r="D327" s="27" t="s">
        <v>831</v>
      </c>
      <c r="E327" s="27" t="s">
        <v>832</v>
      </c>
      <c r="F327" s="15" t="s">
        <v>502</v>
      </c>
      <c r="G327" s="15" t="s">
        <v>833</v>
      </c>
    </row>
    <row r="328" spans="1:7" ht="33.75" x14ac:dyDescent="0.2">
      <c r="A328" s="14" t="s">
        <v>834</v>
      </c>
      <c r="B328" s="15" t="s">
        <v>687</v>
      </c>
      <c r="C328" s="15" t="s">
        <v>206</v>
      </c>
      <c r="D328" s="27" t="s">
        <v>835</v>
      </c>
      <c r="E328" s="27" t="s">
        <v>836</v>
      </c>
      <c r="F328" s="15" t="s">
        <v>502</v>
      </c>
      <c r="G328" s="15" t="s">
        <v>833</v>
      </c>
    </row>
    <row r="329" spans="1:7" ht="14.25" x14ac:dyDescent="0.2">
      <c r="A329" s="14" t="s">
        <v>837</v>
      </c>
      <c r="B329" s="15" t="s">
        <v>687</v>
      </c>
      <c r="C329" s="15" t="s">
        <v>207</v>
      </c>
      <c r="D329" s="27" t="s">
        <v>838</v>
      </c>
      <c r="E329" s="27" t="s">
        <v>839</v>
      </c>
      <c r="F329" s="15" t="s">
        <v>110</v>
      </c>
      <c r="G329" s="15" t="s">
        <v>840</v>
      </c>
    </row>
    <row r="330" spans="1:7" ht="22.5" x14ac:dyDescent="0.2">
      <c r="A330" s="14" t="s">
        <v>841</v>
      </c>
      <c r="B330" s="15" t="s">
        <v>687</v>
      </c>
      <c r="C330" s="15" t="s">
        <v>208</v>
      </c>
      <c r="D330" s="27" t="s">
        <v>842</v>
      </c>
      <c r="E330" s="27" t="s">
        <v>843</v>
      </c>
      <c r="F330" s="15" t="s">
        <v>110</v>
      </c>
      <c r="G330" s="15" t="s">
        <v>840</v>
      </c>
    </row>
    <row r="331" spans="1:7" ht="45" x14ac:dyDescent="0.2">
      <c r="A331" s="14" t="s">
        <v>844</v>
      </c>
      <c r="B331" s="15" t="s">
        <v>687</v>
      </c>
      <c r="C331" s="15" t="s">
        <v>220</v>
      </c>
      <c r="D331" s="27" t="s">
        <v>845</v>
      </c>
      <c r="E331" s="27" t="s">
        <v>846</v>
      </c>
      <c r="F331" s="15" t="s">
        <v>518</v>
      </c>
      <c r="G331" s="15" t="s">
        <v>847</v>
      </c>
    </row>
    <row r="332" spans="1:7" ht="14.25" customHeight="1" x14ac:dyDescent="0.2">
      <c r="A332" s="16"/>
      <c r="B332" s="16"/>
      <c r="C332" s="13"/>
      <c r="D332" s="28"/>
      <c r="E332" s="21" t="s">
        <v>848</v>
      </c>
      <c r="F332" s="13"/>
      <c r="G332" s="13"/>
    </row>
    <row r="333" spans="1:7" ht="22.5" x14ac:dyDescent="0.2">
      <c r="A333" s="14" t="s">
        <v>849</v>
      </c>
      <c r="B333" s="15" t="s">
        <v>687</v>
      </c>
      <c r="C333" s="15" t="s">
        <v>223</v>
      </c>
      <c r="D333" s="27" t="s">
        <v>850</v>
      </c>
      <c r="E333" s="27" t="s">
        <v>851</v>
      </c>
      <c r="F333" s="15" t="s">
        <v>502</v>
      </c>
      <c r="G333" s="15" t="s">
        <v>852</v>
      </c>
    </row>
    <row r="334" spans="1:7" ht="22.5" x14ac:dyDescent="0.2">
      <c r="A334" s="14" t="s">
        <v>853</v>
      </c>
      <c r="B334" s="15" t="s">
        <v>687</v>
      </c>
      <c r="C334" s="15" t="s">
        <v>226</v>
      </c>
      <c r="D334" s="27" t="s">
        <v>854</v>
      </c>
      <c r="E334" s="27" t="s">
        <v>855</v>
      </c>
      <c r="F334" s="15" t="s">
        <v>502</v>
      </c>
      <c r="G334" s="15" t="s">
        <v>852</v>
      </c>
    </row>
    <row r="335" spans="1:7" ht="14.25" x14ac:dyDescent="0.2">
      <c r="A335" s="14" t="s">
        <v>856</v>
      </c>
      <c r="B335" s="15" t="s">
        <v>687</v>
      </c>
      <c r="C335" s="15" t="s">
        <v>229</v>
      </c>
      <c r="D335" s="27" t="s">
        <v>838</v>
      </c>
      <c r="E335" s="27" t="s">
        <v>839</v>
      </c>
      <c r="F335" s="15" t="s">
        <v>110</v>
      </c>
      <c r="G335" s="15" t="s">
        <v>857</v>
      </c>
    </row>
    <row r="336" spans="1:7" ht="22.5" x14ac:dyDescent="0.2">
      <c r="A336" s="14" t="s">
        <v>858</v>
      </c>
      <c r="B336" s="15" t="s">
        <v>687</v>
      </c>
      <c r="C336" s="15" t="s">
        <v>231</v>
      </c>
      <c r="D336" s="27" t="s">
        <v>842</v>
      </c>
      <c r="E336" s="27" t="s">
        <v>843</v>
      </c>
      <c r="F336" s="15" t="s">
        <v>110</v>
      </c>
      <c r="G336" s="15" t="s">
        <v>857</v>
      </c>
    </row>
    <row r="337" spans="1:7" ht="45" x14ac:dyDescent="0.2">
      <c r="A337" s="14" t="s">
        <v>859</v>
      </c>
      <c r="B337" s="15" t="s">
        <v>687</v>
      </c>
      <c r="C337" s="15" t="s">
        <v>236</v>
      </c>
      <c r="D337" s="27" t="s">
        <v>845</v>
      </c>
      <c r="E337" s="27" t="s">
        <v>846</v>
      </c>
      <c r="F337" s="15" t="s">
        <v>518</v>
      </c>
      <c r="G337" s="15" t="s">
        <v>860</v>
      </c>
    </row>
    <row r="338" spans="1:7" ht="14.25" customHeight="1" x14ac:dyDescent="0.2">
      <c r="A338" s="16"/>
      <c r="B338" s="16"/>
      <c r="C338" s="13"/>
      <c r="D338" s="28"/>
      <c r="E338" s="21" t="s">
        <v>861</v>
      </c>
      <c r="F338" s="13"/>
      <c r="G338" s="13"/>
    </row>
    <row r="339" spans="1:7" ht="22.5" x14ac:dyDescent="0.2">
      <c r="A339" s="14" t="s">
        <v>862</v>
      </c>
      <c r="B339" s="15" t="s">
        <v>687</v>
      </c>
      <c r="C339" s="15" t="s">
        <v>239</v>
      </c>
      <c r="D339" s="27" t="s">
        <v>850</v>
      </c>
      <c r="E339" s="27" t="s">
        <v>851</v>
      </c>
      <c r="F339" s="15" t="s">
        <v>502</v>
      </c>
      <c r="G339" s="15" t="s">
        <v>863</v>
      </c>
    </row>
    <row r="340" spans="1:7" ht="22.5" x14ac:dyDescent="0.2">
      <c r="A340" s="14" t="s">
        <v>864</v>
      </c>
      <c r="B340" s="15" t="s">
        <v>687</v>
      </c>
      <c r="C340" s="15" t="s">
        <v>241</v>
      </c>
      <c r="D340" s="27" t="s">
        <v>865</v>
      </c>
      <c r="E340" s="27" t="s">
        <v>866</v>
      </c>
      <c r="F340" s="15" t="s">
        <v>502</v>
      </c>
      <c r="G340" s="15" t="s">
        <v>863</v>
      </c>
    </row>
    <row r="341" spans="1:7" ht="14.25" x14ac:dyDescent="0.2">
      <c r="A341" s="14" t="s">
        <v>867</v>
      </c>
      <c r="B341" s="15" t="s">
        <v>687</v>
      </c>
      <c r="C341" s="15" t="s">
        <v>243</v>
      </c>
      <c r="D341" s="27" t="s">
        <v>838</v>
      </c>
      <c r="E341" s="27" t="s">
        <v>839</v>
      </c>
      <c r="F341" s="15" t="s">
        <v>110</v>
      </c>
      <c r="G341" s="15" t="s">
        <v>868</v>
      </c>
    </row>
    <row r="342" spans="1:7" ht="22.5" x14ac:dyDescent="0.2">
      <c r="A342" s="14" t="s">
        <v>869</v>
      </c>
      <c r="B342" s="15" t="s">
        <v>687</v>
      </c>
      <c r="C342" s="15" t="s">
        <v>248</v>
      </c>
      <c r="D342" s="27" t="s">
        <v>842</v>
      </c>
      <c r="E342" s="27" t="s">
        <v>843</v>
      </c>
      <c r="F342" s="15" t="s">
        <v>110</v>
      </c>
      <c r="G342" s="15" t="s">
        <v>868</v>
      </c>
    </row>
    <row r="343" spans="1:7" ht="22.5" x14ac:dyDescent="0.2">
      <c r="A343" s="14" t="s">
        <v>870</v>
      </c>
      <c r="B343" s="15" t="s">
        <v>687</v>
      </c>
      <c r="C343" s="15" t="s">
        <v>251</v>
      </c>
      <c r="D343" s="27" t="s">
        <v>871</v>
      </c>
      <c r="E343" s="27" t="s">
        <v>846</v>
      </c>
      <c r="F343" s="15" t="s">
        <v>518</v>
      </c>
      <c r="G343" s="15" t="s">
        <v>872</v>
      </c>
    </row>
    <row r="344" spans="1:7" ht="14.25" customHeight="1" x14ac:dyDescent="0.2">
      <c r="A344" s="16"/>
      <c r="B344" s="16"/>
      <c r="C344" s="13"/>
      <c r="D344" s="28"/>
      <c r="E344" s="21" t="s">
        <v>873</v>
      </c>
      <c r="F344" s="13"/>
      <c r="G344" s="13"/>
    </row>
    <row r="345" spans="1:7" ht="22.5" x14ac:dyDescent="0.2">
      <c r="A345" s="14" t="s">
        <v>874</v>
      </c>
      <c r="B345" s="15" t="s">
        <v>687</v>
      </c>
      <c r="C345" s="15" t="s">
        <v>254</v>
      </c>
      <c r="D345" s="27" t="s">
        <v>850</v>
      </c>
      <c r="E345" s="27" t="s">
        <v>851</v>
      </c>
      <c r="F345" s="15" t="s">
        <v>502</v>
      </c>
      <c r="G345" s="15" t="s">
        <v>875</v>
      </c>
    </row>
    <row r="346" spans="1:7" ht="22.5" x14ac:dyDescent="0.2">
      <c r="A346" s="14" t="s">
        <v>876</v>
      </c>
      <c r="B346" s="15" t="s">
        <v>687</v>
      </c>
      <c r="C346" s="15" t="s">
        <v>256</v>
      </c>
      <c r="D346" s="27" t="s">
        <v>865</v>
      </c>
      <c r="E346" s="27" t="s">
        <v>866</v>
      </c>
      <c r="F346" s="15" t="s">
        <v>502</v>
      </c>
      <c r="G346" s="15" t="s">
        <v>875</v>
      </c>
    </row>
    <row r="347" spans="1:7" ht="14.25" x14ac:dyDescent="0.2">
      <c r="A347" s="14" t="s">
        <v>877</v>
      </c>
      <c r="B347" s="15" t="s">
        <v>687</v>
      </c>
      <c r="C347" s="15" t="s">
        <v>260</v>
      </c>
      <c r="D347" s="27" t="s">
        <v>838</v>
      </c>
      <c r="E347" s="27" t="s">
        <v>839</v>
      </c>
      <c r="F347" s="15" t="s">
        <v>110</v>
      </c>
      <c r="G347" s="15" t="s">
        <v>878</v>
      </c>
    </row>
    <row r="348" spans="1:7" ht="22.5" x14ac:dyDescent="0.2">
      <c r="A348" s="14" t="s">
        <v>879</v>
      </c>
      <c r="B348" s="15" t="s">
        <v>687</v>
      </c>
      <c r="C348" s="15" t="s">
        <v>263</v>
      </c>
      <c r="D348" s="27" t="s">
        <v>842</v>
      </c>
      <c r="E348" s="27" t="s">
        <v>843</v>
      </c>
      <c r="F348" s="15" t="s">
        <v>110</v>
      </c>
      <c r="G348" s="15" t="s">
        <v>878</v>
      </c>
    </row>
    <row r="349" spans="1:7" ht="45" x14ac:dyDescent="0.2">
      <c r="A349" s="14" t="s">
        <v>880</v>
      </c>
      <c r="B349" s="15" t="s">
        <v>687</v>
      </c>
      <c r="C349" s="15" t="s">
        <v>265</v>
      </c>
      <c r="D349" s="27" t="s">
        <v>845</v>
      </c>
      <c r="E349" s="27" t="s">
        <v>846</v>
      </c>
      <c r="F349" s="15" t="s">
        <v>518</v>
      </c>
      <c r="G349" s="15" t="s">
        <v>881</v>
      </c>
    </row>
    <row r="350" spans="1:7" ht="14.25" customHeight="1" x14ac:dyDescent="0.2">
      <c r="A350" s="16"/>
      <c r="B350" s="16"/>
      <c r="C350" s="13"/>
      <c r="D350" s="28"/>
      <c r="E350" s="21" t="s">
        <v>882</v>
      </c>
      <c r="F350" s="13"/>
      <c r="G350" s="13"/>
    </row>
    <row r="351" spans="1:7" ht="22.5" x14ac:dyDescent="0.2">
      <c r="A351" s="14" t="s">
        <v>883</v>
      </c>
      <c r="B351" s="15" t="s">
        <v>687</v>
      </c>
      <c r="C351" s="15" t="s">
        <v>266</v>
      </c>
      <c r="D351" s="27" t="s">
        <v>884</v>
      </c>
      <c r="E351" s="27" t="s">
        <v>885</v>
      </c>
      <c r="F351" s="15" t="s">
        <v>502</v>
      </c>
      <c r="G351" s="15" t="s">
        <v>886</v>
      </c>
    </row>
    <row r="352" spans="1:7" ht="33.75" x14ac:dyDescent="0.2">
      <c r="A352" s="14" t="s">
        <v>887</v>
      </c>
      <c r="B352" s="15" t="s">
        <v>687</v>
      </c>
      <c r="C352" s="15" t="s">
        <v>267</v>
      </c>
      <c r="D352" s="27" t="s">
        <v>835</v>
      </c>
      <c r="E352" s="27" t="s">
        <v>836</v>
      </c>
      <c r="F352" s="15" t="s">
        <v>502</v>
      </c>
      <c r="G352" s="15" t="s">
        <v>886</v>
      </c>
    </row>
    <row r="353" spans="1:7" ht="14.25" x14ac:dyDescent="0.2">
      <c r="A353" s="14" t="s">
        <v>888</v>
      </c>
      <c r="B353" s="15" t="s">
        <v>687</v>
      </c>
      <c r="C353" s="15" t="s">
        <v>184</v>
      </c>
      <c r="D353" s="27" t="s">
        <v>838</v>
      </c>
      <c r="E353" s="27" t="s">
        <v>839</v>
      </c>
      <c r="F353" s="15" t="s">
        <v>110</v>
      </c>
      <c r="G353" s="15" t="s">
        <v>889</v>
      </c>
    </row>
    <row r="354" spans="1:7" ht="22.5" x14ac:dyDescent="0.2">
      <c r="A354" s="14" t="s">
        <v>890</v>
      </c>
      <c r="B354" s="15" t="s">
        <v>687</v>
      </c>
      <c r="C354" s="15" t="s">
        <v>276</v>
      </c>
      <c r="D354" s="27" t="s">
        <v>842</v>
      </c>
      <c r="E354" s="27" t="s">
        <v>843</v>
      </c>
      <c r="F354" s="15" t="s">
        <v>110</v>
      </c>
      <c r="G354" s="15" t="s">
        <v>891</v>
      </c>
    </row>
    <row r="355" spans="1:7" ht="45" x14ac:dyDescent="0.2">
      <c r="A355" s="14" t="s">
        <v>892</v>
      </c>
      <c r="B355" s="15" t="s">
        <v>687</v>
      </c>
      <c r="C355" s="15" t="s">
        <v>278</v>
      </c>
      <c r="D355" s="27" t="s">
        <v>845</v>
      </c>
      <c r="E355" s="27" t="s">
        <v>846</v>
      </c>
      <c r="F355" s="15" t="s">
        <v>518</v>
      </c>
      <c r="G355" s="15" t="s">
        <v>893</v>
      </c>
    </row>
    <row r="356" spans="1:7" ht="14.25" customHeight="1" x14ac:dyDescent="0.2">
      <c r="A356" s="16"/>
      <c r="B356" s="16"/>
      <c r="C356" s="13"/>
      <c r="D356" s="28"/>
      <c r="E356" s="21" t="s">
        <v>894</v>
      </c>
      <c r="F356" s="13"/>
      <c r="G356" s="13"/>
    </row>
    <row r="357" spans="1:7" ht="22.5" x14ac:dyDescent="0.2">
      <c r="A357" s="14" t="s">
        <v>895</v>
      </c>
      <c r="B357" s="15" t="s">
        <v>687</v>
      </c>
      <c r="C357" s="15" t="s">
        <v>283</v>
      </c>
      <c r="D357" s="27" t="s">
        <v>884</v>
      </c>
      <c r="E357" s="27" t="s">
        <v>885</v>
      </c>
      <c r="F357" s="15" t="s">
        <v>502</v>
      </c>
      <c r="G357" s="15" t="s">
        <v>896</v>
      </c>
    </row>
    <row r="358" spans="1:7" ht="33.75" x14ac:dyDescent="0.2">
      <c r="A358" s="14" t="s">
        <v>897</v>
      </c>
      <c r="B358" s="15" t="s">
        <v>687</v>
      </c>
      <c r="C358" s="15" t="s">
        <v>286</v>
      </c>
      <c r="D358" s="27" t="s">
        <v>835</v>
      </c>
      <c r="E358" s="27" t="s">
        <v>836</v>
      </c>
      <c r="F358" s="15" t="s">
        <v>502</v>
      </c>
      <c r="G358" s="15" t="s">
        <v>896</v>
      </c>
    </row>
    <row r="359" spans="1:7" ht="14.25" x14ac:dyDescent="0.2">
      <c r="A359" s="14" t="s">
        <v>898</v>
      </c>
      <c r="B359" s="15" t="s">
        <v>687</v>
      </c>
      <c r="C359" s="15" t="s">
        <v>288</v>
      </c>
      <c r="D359" s="27" t="s">
        <v>838</v>
      </c>
      <c r="E359" s="27" t="s">
        <v>839</v>
      </c>
      <c r="F359" s="15" t="s">
        <v>110</v>
      </c>
      <c r="G359" s="15" t="s">
        <v>899</v>
      </c>
    </row>
    <row r="360" spans="1:7" ht="22.5" x14ac:dyDescent="0.2">
      <c r="A360" s="14" t="s">
        <v>900</v>
      </c>
      <c r="B360" s="15" t="s">
        <v>687</v>
      </c>
      <c r="C360" s="15" t="s">
        <v>289</v>
      </c>
      <c r="D360" s="27" t="s">
        <v>842</v>
      </c>
      <c r="E360" s="27" t="s">
        <v>843</v>
      </c>
      <c r="F360" s="15" t="s">
        <v>110</v>
      </c>
      <c r="G360" s="15" t="s">
        <v>901</v>
      </c>
    </row>
    <row r="361" spans="1:7" ht="45" x14ac:dyDescent="0.2">
      <c r="A361" s="14" t="s">
        <v>902</v>
      </c>
      <c r="B361" s="15" t="s">
        <v>687</v>
      </c>
      <c r="C361" s="15" t="s">
        <v>291</v>
      </c>
      <c r="D361" s="27" t="s">
        <v>845</v>
      </c>
      <c r="E361" s="27" t="s">
        <v>846</v>
      </c>
      <c r="F361" s="15" t="s">
        <v>518</v>
      </c>
      <c r="G361" s="15" t="s">
        <v>903</v>
      </c>
    </row>
    <row r="362" spans="1:7" ht="14.25" customHeight="1" x14ac:dyDescent="0.2">
      <c r="A362" s="16"/>
      <c r="B362" s="16"/>
      <c r="C362" s="13"/>
      <c r="D362" s="28"/>
      <c r="E362" s="21" t="s">
        <v>904</v>
      </c>
      <c r="F362" s="13"/>
      <c r="G362" s="13"/>
    </row>
    <row r="363" spans="1:7" ht="14.25" x14ac:dyDescent="0.2">
      <c r="A363" s="14" t="s">
        <v>905</v>
      </c>
      <c r="B363" s="15" t="s">
        <v>687</v>
      </c>
      <c r="C363" s="15" t="s">
        <v>293</v>
      </c>
      <c r="D363" s="27" t="s">
        <v>906</v>
      </c>
      <c r="E363" s="27" t="s">
        <v>907</v>
      </c>
      <c r="F363" s="15" t="s">
        <v>502</v>
      </c>
      <c r="G363" s="15" t="s">
        <v>908</v>
      </c>
    </row>
    <row r="364" spans="1:7" ht="33.75" x14ac:dyDescent="0.2">
      <c r="A364" s="14" t="s">
        <v>909</v>
      </c>
      <c r="B364" s="15" t="s">
        <v>687</v>
      </c>
      <c r="C364" s="15" t="s">
        <v>295</v>
      </c>
      <c r="D364" s="27" t="s">
        <v>910</v>
      </c>
      <c r="E364" s="27" t="s">
        <v>911</v>
      </c>
      <c r="F364" s="15" t="s">
        <v>502</v>
      </c>
      <c r="G364" s="15" t="s">
        <v>908</v>
      </c>
    </row>
    <row r="365" spans="1:7" ht="14.25" x14ac:dyDescent="0.2">
      <c r="A365" s="14" t="s">
        <v>912</v>
      </c>
      <c r="B365" s="15" t="s">
        <v>687</v>
      </c>
      <c r="C365" s="15" t="s">
        <v>297</v>
      </c>
      <c r="D365" s="27" t="s">
        <v>838</v>
      </c>
      <c r="E365" s="27" t="s">
        <v>839</v>
      </c>
      <c r="F365" s="15" t="s">
        <v>110</v>
      </c>
      <c r="G365" s="15" t="s">
        <v>913</v>
      </c>
    </row>
    <row r="366" spans="1:7" ht="22.5" x14ac:dyDescent="0.2">
      <c r="A366" s="14" t="s">
        <v>914</v>
      </c>
      <c r="B366" s="15" t="s">
        <v>687</v>
      </c>
      <c r="C366" s="15" t="s">
        <v>309</v>
      </c>
      <c r="D366" s="27" t="s">
        <v>842</v>
      </c>
      <c r="E366" s="27" t="s">
        <v>843</v>
      </c>
      <c r="F366" s="15" t="s">
        <v>110</v>
      </c>
      <c r="G366" s="15" t="s">
        <v>915</v>
      </c>
    </row>
    <row r="367" spans="1:7" ht="45" x14ac:dyDescent="0.2">
      <c r="A367" s="14" t="s">
        <v>916</v>
      </c>
      <c r="B367" s="15" t="s">
        <v>687</v>
      </c>
      <c r="C367" s="15" t="s">
        <v>311</v>
      </c>
      <c r="D367" s="27" t="s">
        <v>845</v>
      </c>
      <c r="E367" s="27" t="s">
        <v>846</v>
      </c>
      <c r="F367" s="15" t="s">
        <v>518</v>
      </c>
      <c r="G367" s="15" t="s">
        <v>917</v>
      </c>
    </row>
    <row r="368" spans="1:7" ht="14.25" customHeight="1" x14ac:dyDescent="0.2">
      <c r="A368" s="16"/>
      <c r="B368" s="16"/>
      <c r="C368" s="13"/>
      <c r="D368" s="28"/>
      <c r="E368" s="21" t="s">
        <v>918</v>
      </c>
      <c r="F368" s="13"/>
      <c r="G368" s="13"/>
    </row>
    <row r="369" spans="1:7" ht="14.25" x14ac:dyDescent="0.2">
      <c r="A369" s="14" t="s">
        <v>919</v>
      </c>
      <c r="B369" s="15" t="s">
        <v>687</v>
      </c>
      <c r="C369" s="15" t="s">
        <v>218</v>
      </c>
      <c r="D369" s="27" t="s">
        <v>906</v>
      </c>
      <c r="E369" s="27" t="s">
        <v>907</v>
      </c>
      <c r="F369" s="15" t="s">
        <v>502</v>
      </c>
      <c r="G369" s="15" t="s">
        <v>920</v>
      </c>
    </row>
    <row r="370" spans="1:7" ht="33.75" x14ac:dyDescent="0.2">
      <c r="A370" s="14" t="s">
        <v>921</v>
      </c>
      <c r="B370" s="15" t="s">
        <v>687</v>
      </c>
      <c r="C370" s="15" t="s">
        <v>922</v>
      </c>
      <c r="D370" s="27" t="s">
        <v>835</v>
      </c>
      <c r="E370" s="27" t="s">
        <v>836</v>
      </c>
      <c r="F370" s="15" t="s">
        <v>502</v>
      </c>
      <c r="G370" s="15" t="s">
        <v>920</v>
      </c>
    </row>
    <row r="371" spans="1:7" ht="14.25" x14ac:dyDescent="0.2">
      <c r="A371" s="14" t="s">
        <v>923</v>
      </c>
      <c r="B371" s="15" t="s">
        <v>687</v>
      </c>
      <c r="C371" s="15" t="s">
        <v>924</v>
      </c>
      <c r="D371" s="27" t="s">
        <v>838</v>
      </c>
      <c r="E371" s="27" t="s">
        <v>839</v>
      </c>
      <c r="F371" s="15" t="s">
        <v>110</v>
      </c>
      <c r="G371" s="15" t="s">
        <v>925</v>
      </c>
    </row>
    <row r="372" spans="1:7" ht="22.5" x14ac:dyDescent="0.2">
      <c r="A372" s="14" t="s">
        <v>926</v>
      </c>
      <c r="B372" s="15" t="s">
        <v>687</v>
      </c>
      <c r="C372" s="15" t="s">
        <v>927</v>
      </c>
      <c r="D372" s="27" t="s">
        <v>842</v>
      </c>
      <c r="E372" s="27" t="s">
        <v>928</v>
      </c>
      <c r="F372" s="15" t="s">
        <v>110</v>
      </c>
      <c r="G372" s="15" t="s">
        <v>240</v>
      </c>
    </row>
    <row r="373" spans="1:7" ht="45" x14ac:dyDescent="0.2">
      <c r="A373" s="14" t="s">
        <v>929</v>
      </c>
      <c r="B373" s="15" t="s">
        <v>687</v>
      </c>
      <c r="C373" s="15" t="s">
        <v>930</v>
      </c>
      <c r="D373" s="27" t="s">
        <v>845</v>
      </c>
      <c r="E373" s="27" t="s">
        <v>846</v>
      </c>
      <c r="F373" s="15" t="s">
        <v>518</v>
      </c>
      <c r="G373" s="15" t="s">
        <v>931</v>
      </c>
    </row>
    <row r="374" spans="1:7" s="11" customFormat="1" ht="14.25" x14ac:dyDescent="0.2">
      <c r="A374" s="9" t="s">
        <v>168</v>
      </c>
      <c r="B374" s="9" t="s">
        <v>932</v>
      </c>
      <c r="C374" s="9"/>
      <c r="D374" s="29"/>
      <c r="E374" s="22" t="s">
        <v>933</v>
      </c>
      <c r="F374" s="10"/>
      <c r="G374" s="10"/>
    </row>
    <row r="375" spans="1:7" ht="14.25" customHeight="1" x14ac:dyDescent="0.2">
      <c r="A375" s="16"/>
      <c r="B375" s="16"/>
      <c r="C375" s="13"/>
      <c r="D375" s="28"/>
      <c r="E375" s="21" t="s">
        <v>934</v>
      </c>
      <c r="F375" s="13"/>
      <c r="G375" s="13"/>
    </row>
    <row r="376" spans="1:7" ht="22.5" x14ac:dyDescent="0.2">
      <c r="A376" s="14" t="s">
        <v>935</v>
      </c>
      <c r="B376" s="15" t="s">
        <v>687</v>
      </c>
      <c r="C376" s="15" t="s">
        <v>936</v>
      </c>
      <c r="D376" s="27" t="s">
        <v>937</v>
      </c>
      <c r="E376" s="27" t="s">
        <v>938</v>
      </c>
      <c r="F376" s="15" t="s">
        <v>110</v>
      </c>
      <c r="G376" s="15" t="s">
        <v>939</v>
      </c>
    </row>
    <row r="377" spans="1:7" ht="14.25" x14ac:dyDescent="0.2">
      <c r="A377" s="14" t="s">
        <v>940</v>
      </c>
      <c r="B377" s="15" t="s">
        <v>687</v>
      </c>
      <c r="C377" s="15" t="s">
        <v>941</v>
      </c>
      <c r="D377" s="27" t="s">
        <v>942</v>
      </c>
      <c r="E377" s="27" t="s">
        <v>943</v>
      </c>
      <c r="F377" s="15" t="s">
        <v>502</v>
      </c>
      <c r="G377" s="15" t="s">
        <v>944</v>
      </c>
    </row>
    <row r="378" spans="1:7" ht="45" x14ac:dyDescent="0.2">
      <c r="A378" s="14" t="s">
        <v>945</v>
      </c>
      <c r="B378" s="15" t="s">
        <v>687</v>
      </c>
      <c r="C378" s="15" t="s">
        <v>946</v>
      </c>
      <c r="D378" s="27" t="s">
        <v>947</v>
      </c>
      <c r="E378" s="27" t="s">
        <v>948</v>
      </c>
      <c r="F378" s="15" t="s">
        <v>949</v>
      </c>
      <c r="G378" s="15" t="s">
        <v>950</v>
      </c>
    </row>
    <row r="379" spans="1:7" ht="22.5" x14ac:dyDescent="0.2">
      <c r="A379" s="14" t="s">
        <v>951</v>
      </c>
      <c r="B379" s="15" t="s">
        <v>687</v>
      </c>
      <c r="C379" s="15" t="s">
        <v>952</v>
      </c>
      <c r="D379" s="27" t="s">
        <v>953</v>
      </c>
      <c r="E379" s="27" t="s">
        <v>954</v>
      </c>
      <c r="F379" s="15" t="s">
        <v>110</v>
      </c>
      <c r="G379" s="15" t="s">
        <v>955</v>
      </c>
    </row>
    <row r="380" spans="1:7" ht="22.5" x14ac:dyDescent="0.2">
      <c r="A380" s="14" t="s">
        <v>956</v>
      </c>
      <c r="B380" s="15" t="s">
        <v>687</v>
      </c>
      <c r="C380" s="15" t="s">
        <v>957</v>
      </c>
      <c r="D380" s="27" t="s">
        <v>958</v>
      </c>
      <c r="E380" s="27" t="s">
        <v>959</v>
      </c>
      <c r="F380" s="15" t="s">
        <v>949</v>
      </c>
      <c r="G380" s="15" t="s">
        <v>960</v>
      </c>
    </row>
    <row r="381" spans="1:7" ht="22.5" x14ac:dyDescent="0.2">
      <c r="A381" s="14" t="s">
        <v>961</v>
      </c>
      <c r="B381" s="15" t="s">
        <v>687</v>
      </c>
      <c r="C381" s="15" t="s">
        <v>962</v>
      </c>
      <c r="D381" s="27" t="s">
        <v>963</v>
      </c>
      <c r="E381" s="27" t="s">
        <v>964</v>
      </c>
      <c r="F381" s="15" t="s">
        <v>949</v>
      </c>
      <c r="G381" s="15" t="s">
        <v>965</v>
      </c>
    </row>
    <row r="382" spans="1:7" ht="14.25" x14ac:dyDescent="0.2">
      <c r="A382" s="14" t="s">
        <v>966</v>
      </c>
      <c r="B382" s="15" t="s">
        <v>687</v>
      </c>
      <c r="C382" s="15" t="s">
        <v>967</v>
      </c>
      <c r="D382" s="27" t="s">
        <v>968</v>
      </c>
      <c r="E382" s="27" t="s">
        <v>969</v>
      </c>
      <c r="F382" s="15" t="s">
        <v>970</v>
      </c>
      <c r="G382" s="15" t="s">
        <v>971</v>
      </c>
    </row>
    <row r="383" spans="1:7" ht="14.25" x14ac:dyDescent="0.2">
      <c r="A383" s="14" t="s">
        <v>972</v>
      </c>
      <c r="B383" s="15" t="s">
        <v>687</v>
      </c>
      <c r="C383" s="15" t="s">
        <v>973</v>
      </c>
      <c r="D383" s="27" t="s">
        <v>974</v>
      </c>
      <c r="E383" s="27" t="s">
        <v>975</v>
      </c>
      <c r="F383" s="15" t="s">
        <v>976</v>
      </c>
      <c r="G383" s="15" t="s">
        <v>977</v>
      </c>
    </row>
    <row r="384" spans="1:7" ht="14.25" x14ac:dyDescent="0.2">
      <c r="A384" s="14" t="s">
        <v>978</v>
      </c>
      <c r="B384" s="15" t="s">
        <v>687</v>
      </c>
      <c r="C384" s="15" t="s">
        <v>979</v>
      </c>
      <c r="D384" s="27" t="s">
        <v>980</v>
      </c>
      <c r="E384" s="27" t="s">
        <v>981</v>
      </c>
      <c r="F384" s="15" t="s">
        <v>81</v>
      </c>
      <c r="G384" s="15" t="s">
        <v>982</v>
      </c>
    </row>
    <row r="385" spans="1:7" ht="14.25" customHeight="1" x14ac:dyDescent="0.2">
      <c r="A385" s="16"/>
      <c r="B385" s="16"/>
      <c r="C385" s="13"/>
      <c r="D385" s="28"/>
      <c r="E385" s="21" t="s">
        <v>983</v>
      </c>
      <c r="F385" s="13"/>
      <c r="G385" s="13"/>
    </row>
    <row r="386" spans="1:7" ht="22.5" x14ac:dyDescent="0.2">
      <c r="A386" s="14" t="s">
        <v>984</v>
      </c>
      <c r="B386" s="15" t="s">
        <v>687</v>
      </c>
      <c r="C386" s="15" t="s">
        <v>985</v>
      </c>
      <c r="D386" s="27" t="s">
        <v>937</v>
      </c>
      <c r="E386" s="27" t="s">
        <v>938</v>
      </c>
      <c r="F386" s="15" t="s">
        <v>110</v>
      </c>
      <c r="G386" s="15" t="s">
        <v>986</v>
      </c>
    </row>
    <row r="387" spans="1:7" ht="14.25" x14ac:dyDescent="0.2">
      <c r="A387" s="14" t="s">
        <v>987</v>
      </c>
      <c r="B387" s="15" t="s">
        <v>687</v>
      </c>
      <c r="C387" s="15" t="s">
        <v>988</v>
      </c>
      <c r="D387" s="27" t="s">
        <v>942</v>
      </c>
      <c r="E387" s="27" t="s">
        <v>943</v>
      </c>
      <c r="F387" s="15" t="s">
        <v>502</v>
      </c>
      <c r="G387" s="15" t="s">
        <v>989</v>
      </c>
    </row>
    <row r="388" spans="1:7" ht="45" x14ac:dyDescent="0.2">
      <c r="A388" s="14" t="s">
        <v>990</v>
      </c>
      <c r="B388" s="15" t="s">
        <v>687</v>
      </c>
      <c r="C388" s="15" t="s">
        <v>991</v>
      </c>
      <c r="D388" s="27" t="s">
        <v>947</v>
      </c>
      <c r="E388" s="27" t="s">
        <v>948</v>
      </c>
      <c r="F388" s="15" t="s">
        <v>949</v>
      </c>
      <c r="G388" s="15" t="s">
        <v>992</v>
      </c>
    </row>
    <row r="389" spans="1:7" ht="14.25" customHeight="1" x14ac:dyDescent="0.2">
      <c r="A389" s="16"/>
      <c r="B389" s="16"/>
      <c r="C389" s="13"/>
      <c r="D389" s="28"/>
      <c r="E389" s="21" t="s">
        <v>993</v>
      </c>
      <c r="F389" s="13"/>
      <c r="G389" s="13"/>
    </row>
    <row r="390" spans="1:7" ht="14.25" x14ac:dyDescent="0.2">
      <c r="A390" s="14" t="s">
        <v>994</v>
      </c>
      <c r="B390" s="15" t="s">
        <v>687</v>
      </c>
      <c r="C390" s="15" t="s">
        <v>995</v>
      </c>
      <c r="D390" s="27" t="s">
        <v>838</v>
      </c>
      <c r="E390" s="27" t="s">
        <v>839</v>
      </c>
      <c r="F390" s="15" t="s">
        <v>110</v>
      </c>
      <c r="G390" s="15" t="s">
        <v>996</v>
      </c>
    </row>
    <row r="391" spans="1:7" ht="14.25" x14ac:dyDescent="0.2">
      <c r="A391" s="14" t="s">
        <v>997</v>
      </c>
      <c r="B391" s="15" t="s">
        <v>687</v>
      </c>
      <c r="C391" s="15" t="s">
        <v>998</v>
      </c>
      <c r="D391" s="27" t="s">
        <v>999</v>
      </c>
      <c r="E391" s="27" t="s">
        <v>1000</v>
      </c>
      <c r="F391" s="15" t="s">
        <v>110</v>
      </c>
      <c r="G391" s="15" t="s">
        <v>996</v>
      </c>
    </row>
    <row r="392" spans="1:7" ht="22.5" x14ac:dyDescent="0.2">
      <c r="A392" s="14" t="s">
        <v>1001</v>
      </c>
      <c r="B392" s="15" t="s">
        <v>687</v>
      </c>
      <c r="C392" s="15" t="s">
        <v>1002</v>
      </c>
      <c r="D392" s="27" t="s">
        <v>675</v>
      </c>
      <c r="E392" s="27" t="s">
        <v>676</v>
      </c>
      <c r="F392" s="15" t="s">
        <v>502</v>
      </c>
      <c r="G392" s="15" t="s">
        <v>1003</v>
      </c>
    </row>
    <row r="393" spans="1:7" ht="22.5" x14ac:dyDescent="0.2">
      <c r="A393" s="14" t="s">
        <v>1004</v>
      </c>
      <c r="B393" s="15" t="s">
        <v>687</v>
      </c>
      <c r="C393" s="15" t="s">
        <v>1005</v>
      </c>
      <c r="D393" s="27" t="s">
        <v>1006</v>
      </c>
      <c r="E393" s="27" t="s">
        <v>1007</v>
      </c>
      <c r="F393" s="15" t="s">
        <v>502</v>
      </c>
      <c r="G393" s="15" t="s">
        <v>1003</v>
      </c>
    </row>
    <row r="394" spans="1:7" s="11" customFormat="1" ht="14.25" x14ac:dyDescent="0.2">
      <c r="A394" s="9" t="s">
        <v>170</v>
      </c>
      <c r="B394" s="9" t="s">
        <v>1008</v>
      </c>
      <c r="C394" s="9"/>
      <c r="D394" s="29"/>
      <c r="E394" s="22" t="s">
        <v>1009</v>
      </c>
      <c r="F394" s="10"/>
      <c r="G394" s="10"/>
    </row>
    <row r="395" spans="1:7" ht="14.25" customHeight="1" x14ac:dyDescent="0.2">
      <c r="A395" s="16"/>
      <c r="B395" s="16"/>
      <c r="C395" s="13"/>
      <c r="D395" s="28"/>
      <c r="E395" s="21" t="s">
        <v>1010</v>
      </c>
      <c r="F395" s="13"/>
      <c r="G395" s="13"/>
    </row>
    <row r="396" spans="1:7" ht="22.5" x14ac:dyDescent="0.2">
      <c r="A396" s="14" t="s">
        <v>1011</v>
      </c>
      <c r="B396" s="15" t="s">
        <v>687</v>
      </c>
      <c r="C396" s="15" t="s">
        <v>1012</v>
      </c>
      <c r="D396" s="27" t="s">
        <v>1013</v>
      </c>
      <c r="E396" s="27" t="s">
        <v>1014</v>
      </c>
      <c r="F396" s="15" t="s">
        <v>110</v>
      </c>
      <c r="G396" s="15" t="s">
        <v>1015</v>
      </c>
    </row>
    <row r="397" spans="1:7" ht="22.5" x14ac:dyDescent="0.2">
      <c r="A397" s="14" t="s">
        <v>1016</v>
      </c>
      <c r="B397" s="15" t="s">
        <v>687</v>
      </c>
      <c r="C397" s="15" t="s">
        <v>1017</v>
      </c>
      <c r="D397" s="27" t="s">
        <v>1018</v>
      </c>
      <c r="E397" s="27" t="s">
        <v>1019</v>
      </c>
      <c r="F397" s="15" t="s">
        <v>949</v>
      </c>
      <c r="G397" s="15" t="s">
        <v>1020</v>
      </c>
    </row>
    <row r="398" spans="1:7" ht="22.5" x14ac:dyDescent="0.2">
      <c r="A398" s="14" t="s">
        <v>1021</v>
      </c>
      <c r="B398" s="15" t="s">
        <v>687</v>
      </c>
      <c r="C398" s="15" t="s">
        <v>1022</v>
      </c>
      <c r="D398" s="27" t="s">
        <v>1023</v>
      </c>
      <c r="E398" s="27" t="s">
        <v>1024</v>
      </c>
      <c r="F398" s="15" t="s">
        <v>502</v>
      </c>
      <c r="G398" s="15" t="s">
        <v>1025</v>
      </c>
    </row>
    <row r="399" spans="1:7" ht="22.5" x14ac:dyDescent="0.2">
      <c r="A399" s="14" t="s">
        <v>1026</v>
      </c>
      <c r="B399" s="15" t="s">
        <v>687</v>
      </c>
      <c r="C399" s="15" t="s">
        <v>1027</v>
      </c>
      <c r="D399" s="27" t="s">
        <v>1028</v>
      </c>
      <c r="E399" s="27" t="s">
        <v>1029</v>
      </c>
      <c r="F399" s="15" t="s">
        <v>502</v>
      </c>
      <c r="G399" s="15" t="s">
        <v>1025</v>
      </c>
    </row>
    <row r="400" spans="1:7" ht="14.25" x14ac:dyDescent="0.2">
      <c r="A400" s="16"/>
      <c r="B400" s="16"/>
      <c r="C400" s="13"/>
      <c r="D400" s="28"/>
      <c r="E400" s="21" t="s">
        <v>1030</v>
      </c>
      <c r="F400" s="13"/>
      <c r="G400" s="13"/>
    </row>
    <row r="401" spans="1:7" ht="45" x14ac:dyDescent="0.2">
      <c r="A401" s="14" t="s">
        <v>1031</v>
      </c>
      <c r="B401" s="15" t="s">
        <v>687</v>
      </c>
      <c r="C401" s="15" t="s">
        <v>1032</v>
      </c>
      <c r="D401" s="27" t="s">
        <v>1033</v>
      </c>
      <c r="E401" s="27" t="s">
        <v>1034</v>
      </c>
      <c r="F401" s="15" t="s">
        <v>110</v>
      </c>
      <c r="G401" s="15" t="s">
        <v>1035</v>
      </c>
    </row>
    <row r="402" spans="1:7" ht="22.5" x14ac:dyDescent="0.2">
      <c r="A402" s="14" t="s">
        <v>1036</v>
      </c>
      <c r="B402" s="15" t="s">
        <v>687</v>
      </c>
      <c r="C402" s="15" t="s">
        <v>1037</v>
      </c>
      <c r="D402" s="27" t="s">
        <v>1038</v>
      </c>
      <c r="E402" s="27" t="s">
        <v>1039</v>
      </c>
      <c r="F402" s="15" t="s">
        <v>949</v>
      </c>
      <c r="G402" s="15" t="s">
        <v>1040</v>
      </c>
    </row>
    <row r="403" spans="1:7" s="11" customFormat="1" ht="14.25" x14ac:dyDescent="0.2">
      <c r="A403" s="9" t="s">
        <v>175</v>
      </c>
      <c r="B403" s="9" t="s">
        <v>1041</v>
      </c>
      <c r="C403" s="9"/>
      <c r="D403" s="29"/>
      <c r="E403" s="22" t="s">
        <v>1042</v>
      </c>
      <c r="F403" s="10"/>
      <c r="G403" s="10"/>
    </row>
    <row r="404" spans="1:7" ht="14.25" customHeight="1" x14ac:dyDescent="0.2">
      <c r="A404" s="16"/>
      <c r="B404" s="16"/>
      <c r="C404" s="13"/>
      <c r="D404" s="28"/>
      <c r="E404" s="21" t="s">
        <v>1043</v>
      </c>
      <c r="F404" s="13"/>
      <c r="G404" s="13"/>
    </row>
    <row r="405" spans="1:7" ht="22.5" x14ac:dyDescent="0.2">
      <c r="A405" s="14" t="s">
        <v>1044</v>
      </c>
      <c r="B405" s="15" t="s">
        <v>687</v>
      </c>
      <c r="C405" s="15" t="s">
        <v>1045</v>
      </c>
      <c r="D405" s="27" t="s">
        <v>1046</v>
      </c>
      <c r="E405" s="27" t="s">
        <v>1047</v>
      </c>
      <c r="F405" s="15" t="s">
        <v>110</v>
      </c>
      <c r="G405" s="15" t="s">
        <v>1048</v>
      </c>
    </row>
    <row r="406" spans="1:7" ht="14.25" x14ac:dyDescent="0.2">
      <c r="A406" s="14" t="s">
        <v>1049</v>
      </c>
      <c r="B406" s="15" t="s">
        <v>687</v>
      </c>
      <c r="C406" s="15" t="s">
        <v>1050</v>
      </c>
      <c r="D406" s="27" t="s">
        <v>1051</v>
      </c>
      <c r="E406" s="27" t="s">
        <v>1052</v>
      </c>
      <c r="F406" s="15" t="s">
        <v>81</v>
      </c>
      <c r="G406" s="15" t="s">
        <v>1053</v>
      </c>
    </row>
    <row r="407" spans="1:7" s="11" customFormat="1" ht="14.25" x14ac:dyDescent="0.2">
      <c r="A407" s="9" t="s">
        <v>178</v>
      </c>
      <c r="B407" s="9" t="s">
        <v>1054</v>
      </c>
      <c r="C407" s="9"/>
      <c r="D407" s="29"/>
      <c r="E407" s="22" t="s">
        <v>1055</v>
      </c>
      <c r="F407" s="10"/>
      <c r="G407" s="10"/>
    </row>
    <row r="408" spans="1:7" ht="14.25" customHeight="1" x14ac:dyDescent="0.2">
      <c r="A408" s="16"/>
      <c r="B408" s="16"/>
      <c r="C408" s="13"/>
      <c r="D408" s="28"/>
      <c r="E408" s="21" t="s">
        <v>1056</v>
      </c>
      <c r="F408" s="13"/>
      <c r="G408" s="13"/>
    </row>
    <row r="409" spans="1:7" ht="22.5" x14ac:dyDescent="0.2">
      <c r="A409" s="14" t="s">
        <v>1057</v>
      </c>
      <c r="B409" s="15" t="s">
        <v>687</v>
      </c>
      <c r="C409" s="15" t="s">
        <v>1058</v>
      </c>
      <c r="D409" s="27" t="s">
        <v>1059</v>
      </c>
      <c r="E409" s="27" t="s">
        <v>1060</v>
      </c>
      <c r="F409" s="15" t="s">
        <v>110</v>
      </c>
      <c r="G409" s="15" t="s">
        <v>1061</v>
      </c>
    </row>
    <row r="410" spans="1:7" ht="45" x14ac:dyDescent="0.2">
      <c r="A410" s="14" t="s">
        <v>1062</v>
      </c>
      <c r="B410" s="15" t="s">
        <v>687</v>
      </c>
      <c r="C410" s="15" t="s">
        <v>1063</v>
      </c>
      <c r="D410" s="27" t="s">
        <v>1064</v>
      </c>
      <c r="E410" s="27" t="s">
        <v>1065</v>
      </c>
      <c r="F410" s="15" t="s">
        <v>949</v>
      </c>
      <c r="G410" s="15" t="s">
        <v>1066</v>
      </c>
    </row>
    <row r="411" spans="1:7" ht="14.25" x14ac:dyDescent="0.2">
      <c r="A411" s="14" t="s">
        <v>1067</v>
      </c>
      <c r="B411" s="15" t="s">
        <v>687</v>
      </c>
      <c r="C411" s="15" t="s">
        <v>1068</v>
      </c>
      <c r="D411" s="27" t="s">
        <v>1069</v>
      </c>
      <c r="E411" s="27" t="s">
        <v>1070</v>
      </c>
      <c r="F411" s="15" t="s">
        <v>1071</v>
      </c>
      <c r="G411" s="15" t="s">
        <v>1072</v>
      </c>
    </row>
    <row r="412" spans="1:7" ht="14.25" x14ac:dyDescent="0.2">
      <c r="A412" s="14" t="s">
        <v>1073</v>
      </c>
      <c r="B412" s="15" t="s">
        <v>687</v>
      </c>
      <c r="C412" s="15" t="s">
        <v>1074</v>
      </c>
      <c r="D412" s="27" t="s">
        <v>1075</v>
      </c>
      <c r="E412" s="27" t="s">
        <v>1076</v>
      </c>
      <c r="F412" s="15" t="s">
        <v>1077</v>
      </c>
      <c r="G412" s="15" t="s">
        <v>1078</v>
      </c>
    </row>
    <row r="413" spans="1:7" ht="22.5" x14ac:dyDescent="0.2">
      <c r="A413" s="14" t="s">
        <v>1079</v>
      </c>
      <c r="B413" s="15" t="s">
        <v>687</v>
      </c>
      <c r="C413" s="15" t="s">
        <v>1080</v>
      </c>
      <c r="D413" s="27" t="s">
        <v>1081</v>
      </c>
      <c r="E413" s="27" t="s">
        <v>1082</v>
      </c>
      <c r="F413" s="15" t="s">
        <v>1077</v>
      </c>
      <c r="G413" s="15" t="s">
        <v>1078</v>
      </c>
    </row>
    <row r="414" spans="1:7" ht="14.25" x14ac:dyDescent="0.2">
      <c r="A414" s="14" t="s">
        <v>1083</v>
      </c>
      <c r="B414" s="15" t="s">
        <v>687</v>
      </c>
      <c r="C414" s="15" t="s">
        <v>1084</v>
      </c>
      <c r="D414" s="27" t="s">
        <v>1085</v>
      </c>
      <c r="E414" s="27" t="s">
        <v>1086</v>
      </c>
      <c r="F414" s="15" t="s">
        <v>648</v>
      </c>
      <c r="G414" s="15" t="s">
        <v>34</v>
      </c>
    </row>
    <row r="415" spans="1:7" ht="14.25" x14ac:dyDescent="0.2">
      <c r="A415" s="14" t="s">
        <v>1087</v>
      </c>
      <c r="B415" s="15" t="s">
        <v>687</v>
      </c>
      <c r="C415" s="15" t="s">
        <v>1088</v>
      </c>
      <c r="D415" s="27" t="s">
        <v>1089</v>
      </c>
      <c r="E415" s="27" t="s">
        <v>1090</v>
      </c>
      <c r="F415" s="15" t="s">
        <v>648</v>
      </c>
      <c r="G415" s="15" t="s">
        <v>34</v>
      </c>
    </row>
    <row r="416" spans="1:7" s="8" customFormat="1" ht="15" customHeight="1" x14ac:dyDescent="0.2">
      <c r="A416" s="7"/>
      <c r="B416" s="7"/>
      <c r="C416" s="7"/>
      <c r="D416" s="26"/>
      <c r="E416" s="20" t="s">
        <v>1091</v>
      </c>
      <c r="F416" s="7"/>
      <c r="G416" s="7"/>
    </row>
    <row r="417" spans="1:7" s="11" customFormat="1" ht="25.5" x14ac:dyDescent="0.2">
      <c r="A417" s="9" t="s">
        <v>181</v>
      </c>
      <c r="B417" s="9" t="s">
        <v>1092</v>
      </c>
      <c r="C417" s="9"/>
      <c r="D417" s="29"/>
      <c r="E417" s="22" t="s">
        <v>1093</v>
      </c>
      <c r="F417" s="10"/>
      <c r="G417" s="10"/>
    </row>
    <row r="418" spans="1:7" ht="14.25" customHeight="1" x14ac:dyDescent="0.2">
      <c r="A418" s="16"/>
      <c r="B418" s="16"/>
      <c r="C418" s="13"/>
      <c r="D418" s="28"/>
      <c r="E418" s="21" t="s">
        <v>1094</v>
      </c>
      <c r="F418" s="13"/>
      <c r="G418" s="13"/>
    </row>
    <row r="419" spans="1:7" ht="22.5" x14ac:dyDescent="0.2">
      <c r="A419" s="14" t="s">
        <v>1095</v>
      </c>
      <c r="B419" s="15" t="s">
        <v>1096</v>
      </c>
      <c r="C419" s="15" t="s">
        <v>12</v>
      </c>
      <c r="D419" s="27" t="s">
        <v>1097</v>
      </c>
      <c r="E419" s="27" t="s">
        <v>1098</v>
      </c>
      <c r="F419" s="15" t="s">
        <v>1071</v>
      </c>
      <c r="G419" s="15" t="s">
        <v>92</v>
      </c>
    </row>
    <row r="420" spans="1:7" ht="33.75" x14ac:dyDescent="0.2">
      <c r="A420" s="14" t="s">
        <v>1099</v>
      </c>
      <c r="B420" s="15" t="s">
        <v>1096</v>
      </c>
      <c r="C420" s="15" t="s">
        <v>24</v>
      </c>
      <c r="D420" s="27" t="s">
        <v>1100</v>
      </c>
      <c r="E420" s="27" t="s">
        <v>1101</v>
      </c>
      <c r="F420" s="15" t="s">
        <v>1077</v>
      </c>
      <c r="G420" s="15" t="s">
        <v>1102</v>
      </c>
    </row>
    <row r="421" spans="1:7" ht="22.5" x14ac:dyDescent="0.2">
      <c r="A421" s="14" t="s">
        <v>1103</v>
      </c>
      <c r="B421" s="15" t="s">
        <v>1096</v>
      </c>
      <c r="C421" s="15" t="s">
        <v>30</v>
      </c>
      <c r="D421" s="27" t="s">
        <v>1097</v>
      </c>
      <c r="E421" s="27" t="s">
        <v>1098</v>
      </c>
      <c r="F421" s="15" t="s">
        <v>1071</v>
      </c>
      <c r="G421" s="15" t="s">
        <v>1104</v>
      </c>
    </row>
    <row r="422" spans="1:7" ht="33.75" x14ac:dyDescent="0.2">
      <c r="A422" s="14" t="s">
        <v>1105</v>
      </c>
      <c r="B422" s="15" t="s">
        <v>1096</v>
      </c>
      <c r="C422" s="15" t="s">
        <v>34</v>
      </c>
      <c r="D422" s="27" t="s">
        <v>1106</v>
      </c>
      <c r="E422" s="27" t="s">
        <v>1107</v>
      </c>
      <c r="F422" s="15" t="s">
        <v>1077</v>
      </c>
      <c r="G422" s="15" t="s">
        <v>1108</v>
      </c>
    </row>
    <row r="423" spans="1:7" ht="22.5" x14ac:dyDescent="0.2">
      <c r="A423" s="14" t="s">
        <v>1109</v>
      </c>
      <c r="B423" s="15" t="s">
        <v>1096</v>
      </c>
      <c r="C423" s="15" t="s">
        <v>40</v>
      </c>
      <c r="D423" s="27" t="s">
        <v>1110</v>
      </c>
      <c r="E423" s="27" t="s">
        <v>1111</v>
      </c>
      <c r="F423" s="15" t="s">
        <v>648</v>
      </c>
      <c r="G423" s="15" t="s">
        <v>12</v>
      </c>
    </row>
    <row r="424" spans="1:7" ht="22.5" x14ac:dyDescent="0.2">
      <c r="A424" s="14" t="s">
        <v>1112</v>
      </c>
      <c r="B424" s="15" t="s">
        <v>1096</v>
      </c>
      <c r="C424" s="15" t="s">
        <v>43</v>
      </c>
      <c r="D424" s="27" t="s">
        <v>1113</v>
      </c>
      <c r="E424" s="27" t="s">
        <v>1114</v>
      </c>
      <c r="F424" s="15" t="s">
        <v>648</v>
      </c>
      <c r="G424" s="15" t="s">
        <v>12</v>
      </c>
    </row>
    <row r="425" spans="1:7" ht="45" x14ac:dyDescent="0.2">
      <c r="A425" s="14" t="s">
        <v>1115</v>
      </c>
      <c r="B425" s="15" t="s">
        <v>1096</v>
      </c>
      <c r="C425" s="15" t="s">
        <v>48</v>
      </c>
      <c r="D425" s="27" t="s">
        <v>1116</v>
      </c>
      <c r="E425" s="27" t="s">
        <v>1117</v>
      </c>
      <c r="F425" s="15" t="s">
        <v>648</v>
      </c>
      <c r="G425" s="15" t="s">
        <v>12</v>
      </c>
    </row>
    <row r="426" spans="1:7" ht="22.5" x14ac:dyDescent="0.2">
      <c r="A426" s="14" t="s">
        <v>1118</v>
      </c>
      <c r="B426" s="15" t="s">
        <v>1096</v>
      </c>
      <c r="C426" s="15" t="s">
        <v>55</v>
      </c>
      <c r="D426" s="27" t="s">
        <v>1119</v>
      </c>
      <c r="E426" s="27" t="s">
        <v>1120</v>
      </c>
      <c r="F426" s="15" t="s">
        <v>648</v>
      </c>
      <c r="G426" s="15" t="s">
        <v>12</v>
      </c>
    </row>
    <row r="427" spans="1:7" ht="14.25" x14ac:dyDescent="0.2">
      <c r="A427" s="14" t="s">
        <v>1121</v>
      </c>
      <c r="B427" s="15" t="s">
        <v>1096</v>
      </c>
      <c r="C427" s="15" t="s">
        <v>58</v>
      </c>
      <c r="D427" s="27" t="s">
        <v>1122</v>
      </c>
      <c r="E427" s="27" t="s">
        <v>1123</v>
      </c>
      <c r="F427" s="15" t="s">
        <v>970</v>
      </c>
      <c r="G427" s="15" t="s">
        <v>237</v>
      </c>
    </row>
    <row r="428" spans="1:7" ht="22.5" x14ac:dyDescent="0.2">
      <c r="A428" s="14" t="s">
        <v>1124</v>
      </c>
      <c r="B428" s="15" t="s">
        <v>1096</v>
      </c>
      <c r="C428" s="15" t="s">
        <v>60</v>
      </c>
      <c r="D428" s="27" t="s">
        <v>1125</v>
      </c>
      <c r="E428" s="27" t="s">
        <v>1126</v>
      </c>
      <c r="F428" s="15" t="s">
        <v>648</v>
      </c>
      <c r="G428" s="15" t="s">
        <v>12</v>
      </c>
    </row>
    <row r="429" spans="1:7" ht="14.25" x14ac:dyDescent="0.2">
      <c r="A429" s="14" t="s">
        <v>1127</v>
      </c>
      <c r="B429" s="15" t="s">
        <v>1096</v>
      </c>
      <c r="C429" s="15" t="s">
        <v>65</v>
      </c>
      <c r="D429" s="27" t="s">
        <v>1128</v>
      </c>
      <c r="E429" s="27" t="s">
        <v>1129</v>
      </c>
      <c r="F429" s="15" t="s">
        <v>648</v>
      </c>
      <c r="G429" s="15" t="s">
        <v>24</v>
      </c>
    </row>
    <row r="430" spans="1:7" ht="22.5" x14ac:dyDescent="0.2">
      <c r="A430" s="14" t="s">
        <v>1130</v>
      </c>
      <c r="B430" s="15" t="s">
        <v>1096</v>
      </c>
      <c r="C430" s="15" t="s">
        <v>68</v>
      </c>
      <c r="D430" s="27" t="s">
        <v>1131</v>
      </c>
      <c r="E430" s="27" t="s">
        <v>1132</v>
      </c>
      <c r="F430" s="15" t="s">
        <v>1071</v>
      </c>
      <c r="G430" s="15" t="s">
        <v>88</v>
      </c>
    </row>
    <row r="431" spans="1:7" ht="33.75" x14ac:dyDescent="0.2">
      <c r="A431" s="14" t="s">
        <v>1133</v>
      </c>
      <c r="B431" s="15" t="s">
        <v>1096</v>
      </c>
      <c r="C431" s="15" t="s">
        <v>70</v>
      </c>
      <c r="D431" s="27" t="s">
        <v>1134</v>
      </c>
      <c r="E431" s="27" t="s">
        <v>1135</v>
      </c>
      <c r="F431" s="15" t="s">
        <v>1077</v>
      </c>
      <c r="G431" s="15" t="s">
        <v>70</v>
      </c>
    </row>
    <row r="432" spans="1:7" ht="14.25" x14ac:dyDescent="0.2">
      <c r="A432" s="14" t="s">
        <v>1136</v>
      </c>
      <c r="B432" s="15" t="s">
        <v>1096</v>
      </c>
      <c r="C432" s="15" t="s">
        <v>73</v>
      </c>
      <c r="D432" s="27" t="s">
        <v>838</v>
      </c>
      <c r="E432" s="27" t="s">
        <v>839</v>
      </c>
      <c r="F432" s="15" t="s">
        <v>110</v>
      </c>
      <c r="G432" s="15" t="s">
        <v>1137</v>
      </c>
    </row>
    <row r="433" spans="1:7" ht="22.5" x14ac:dyDescent="0.2">
      <c r="A433" s="14" t="s">
        <v>1138</v>
      </c>
      <c r="B433" s="15" t="s">
        <v>1096</v>
      </c>
      <c r="C433" s="15" t="s">
        <v>75</v>
      </c>
      <c r="D433" s="27" t="s">
        <v>1139</v>
      </c>
      <c r="E433" s="27" t="s">
        <v>1140</v>
      </c>
      <c r="F433" s="15" t="s">
        <v>110</v>
      </c>
      <c r="G433" s="15" t="s">
        <v>1141</v>
      </c>
    </row>
    <row r="434" spans="1:7" ht="22.5" x14ac:dyDescent="0.2">
      <c r="A434" s="14" t="s">
        <v>1142</v>
      </c>
      <c r="B434" s="15" t="s">
        <v>1096</v>
      </c>
      <c r="C434" s="15" t="s">
        <v>87</v>
      </c>
      <c r="D434" s="27" t="s">
        <v>1143</v>
      </c>
      <c r="E434" s="27" t="s">
        <v>1144</v>
      </c>
      <c r="F434" s="15" t="s">
        <v>648</v>
      </c>
      <c r="G434" s="15" t="s">
        <v>12</v>
      </c>
    </row>
    <row r="435" spans="1:7" ht="22.5" x14ac:dyDescent="0.2">
      <c r="A435" s="14" t="s">
        <v>1145</v>
      </c>
      <c r="B435" s="15" t="s">
        <v>1096</v>
      </c>
      <c r="C435" s="15" t="s">
        <v>89</v>
      </c>
      <c r="D435" s="27" t="s">
        <v>1146</v>
      </c>
      <c r="E435" s="27" t="s">
        <v>1147</v>
      </c>
      <c r="F435" s="15" t="s">
        <v>648</v>
      </c>
      <c r="G435" s="15" t="s">
        <v>12</v>
      </c>
    </row>
    <row r="436" spans="1:7" ht="22.5" x14ac:dyDescent="0.2">
      <c r="A436" s="14" t="s">
        <v>1148</v>
      </c>
      <c r="B436" s="15" t="s">
        <v>1096</v>
      </c>
      <c r="C436" s="15" t="s">
        <v>90</v>
      </c>
      <c r="D436" s="27" t="s">
        <v>1149</v>
      </c>
      <c r="E436" s="27" t="s">
        <v>1150</v>
      </c>
      <c r="F436" s="15" t="s">
        <v>648</v>
      </c>
      <c r="G436" s="15" t="s">
        <v>24</v>
      </c>
    </row>
    <row r="437" spans="1:7" ht="33.75" x14ac:dyDescent="0.2">
      <c r="A437" s="14" t="s">
        <v>1151</v>
      </c>
      <c r="B437" s="15" t="s">
        <v>1096</v>
      </c>
      <c r="C437" s="15" t="s">
        <v>91</v>
      </c>
      <c r="D437" s="27" t="s">
        <v>1152</v>
      </c>
      <c r="E437" s="27" t="s">
        <v>1153</v>
      </c>
      <c r="F437" s="15" t="s">
        <v>648</v>
      </c>
      <c r="G437" s="15" t="s">
        <v>12</v>
      </c>
    </row>
    <row r="438" spans="1:7" ht="14.25" customHeight="1" x14ac:dyDescent="0.2">
      <c r="A438" s="16"/>
      <c r="B438" s="16"/>
      <c r="C438" s="13"/>
      <c r="D438" s="28"/>
      <c r="E438" s="21" t="s">
        <v>1154</v>
      </c>
      <c r="F438" s="13"/>
      <c r="G438" s="13"/>
    </row>
    <row r="439" spans="1:7" ht="14.25" x14ac:dyDescent="0.2">
      <c r="A439" s="14" t="s">
        <v>1155</v>
      </c>
      <c r="B439" s="15" t="s">
        <v>1096</v>
      </c>
      <c r="C439" s="15" t="s">
        <v>101</v>
      </c>
      <c r="D439" s="27" t="s">
        <v>1156</v>
      </c>
      <c r="E439" s="27" t="s">
        <v>1157</v>
      </c>
      <c r="F439" s="15" t="s">
        <v>648</v>
      </c>
      <c r="G439" s="15" t="s">
        <v>12</v>
      </c>
    </row>
    <row r="440" spans="1:7" ht="14.25" x14ac:dyDescent="0.2">
      <c r="A440" s="14" t="s">
        <v>1158</v>
      </c>
      <c r="B440" s="15" t="s">
        <v>1096</v>
      </c>
      <c r="C440" s="15" t="s">
        <v>106</v>
      </c>
      <c r="D440" s="27" t="s">
        <v>1159</v>
      </c>
      <c r="E440" s="27" t="s">
        <v>1160</v>
      </c>
      <c r="F440" s="15" t="s">
        <v>648</v>
      </c>
      <c r="G440" s="15" t="s">
        <v>12</v>
      </c>
    </row>
    <row r="441" spans="1:7" ht="22.5" x14ac:dyDescent="0.2">
      <c r="A441" s="14" t="s">
        <v>1161</v>
      </c>
      <c r="B441" s="15" t="s">
        <v>1096</v>
      </c>
      <c r="C441" s="15" t="s">
        <v>107</v>
      </c>
      <c r="D441" s="27" t="s">
        <v>1146</v>
      </c>
      <c r="E441" s="27" t="s">
        <v>1147</v>
      </c>
      <c r="F441" s="15" t="s">
        <v>648</v>
      </c>
      <c r="G441" s="15" t="s">
        <v>12</v>
      </c>
    </row>
    <row r="442" spans="1:7" ht="22.5" x14ac:dyDescent="0.2">
      <c r="A442" s="14" t="s">
        <v>1162</v>
      </c>
      <c r="B442" s="15" t="s">
        <v>1096</v>
      </c>
      <c r="C442" s="15" t="s">
        <v>108</v>
      </c>
      <c r="D442" s="27" t="s">
        <v>1163</v>
      </c>
      <c r="E442" s="27" t="s">
        <v>1164</v>
      </c>
      <c r="F442" s="15" t="s">
        <v>648</v>
      </c>
      <c r="G442" s="15" t="s">
        <v>12</v>
      </c>
    </row>
    <row r="443" spans="1:7" ht="14.25" x14ac:dyDescent="0.2">
      <c r="A443" s="14" t="s">
        <v>1165</v>
      </c>
      <c r="B443" s="15" t="s">
        <v>1096</v>
      </c>
      <c r="C443" s="15" t="s">
        <v>109</v>
      </c>
      <c r="D443" s="27" t="s">
        <v>1166</v>
      </c>
      <c r="E443" s="27" t="s">
        <v>1167</v>
      </c>
      <c r="F443" s="15" t="s">
        <v>970</v>
      </c>
      <c r="G443" s="15" t="s">
        <v>237</v>
      </c>
    </row>
    <row r="444" spans="1:7" ht="33.75" x14ac:dyDescent="0.2">
      <c r="A444" s="14" t="s">
        <v>1168</v>
      </c>
      <c r="B444" s="15" t="s">
        <v>1096</v>
      </c>
      <c r="C444" s="15" t="s">
        <v>122</v>
      </c>
      <c r="D444" s="27" t="s">
        <v>1169</v>
      </c>
      <c r="E444" s="27" t="s">
        <v>1170</v>
      </c>
      <c r="F444" s="15" t="s">
        <v>648</v>
      </c>
      <c r="G444" s="15" t="s">
        <v>12</v>
      </c>
    </row>
    <row r="445" spans="1:7" ht="22.5" x14ac:dyDescent="0.2">
      <c r="A445" s="14" t="s">
        <v>1171</v>
      </c>
      <c r="B445" s="15" t="s">
        <v>1096</v>
      </c>
      <c r="C445" s="15" t="s">
        <v>126</v>
      </c>
      <c r="D445" s="27" t="s">
        <v>1146</v>
      </c>
      <c r="E445" s="27" t="s">
        <v>1147</v>
      </c>
      <c r="F445" s="15" t="s">
        <v>648</v>
      </c>
      <c r="G445" s="15" t="s">
        <v>30</v>
      </c>
    </row>
    <row r="446" spans="1:7" ht="22.5" x14ac:dyDescent="0.2">
      <c r="A446" s="14" t="s">
        <v>1172</v>
      </c>
      <c r="B446" s="15" t="s">
        <v>1096</v>
      </c>
      <c r="C446" s="15" t="s">
        <v>124</v>
      </c>
      <c r="D446" s="27" t="s">
        <v>1149</v>
      </c>
      <c r="E446" s="27" t="s">
        <v>1150</v>
      </c>
      <c r="F446" s="15" t="s">
        <v>648</v>
      </c>
      <c r="G446" s="15" t="s">
        <v>43</v>
      </c>
    </row>
    <row r="447" spans="1:7" ht="33.75" x14ac:dyDescent="0.2">
      <c r="A447" s="14" t="s">
        <v>1173</v>
      </c>
      <c r="B447" s="15" t="s">
        <v>1096</v>
      </c>
      <c r="C447" s="15" t="s">
        <v>129</v>
      </c>
      <c r="D447" s="27" t="s">
        <v>1152</v>
      </c>
      <c r="E447" s="27" t="s">
        <v>1153</v>
      </c>
      <c r="F447" s="15" t="s">
        <v>648</v>
      </c>
      <c r="G447" s="15" t="s">
        <v>30</v>
      </c>
    </row>
    <row r="448" spans="1:7" ht="14.25" x14ac:dyDescent="0.2">
      <c r="A448" s="14" t="s">
        <v>1174</v>
      </c>
      <c r="B448" s="15" t="s">
        <v>1096</v>
      </c>
      <c r="C448" s="15" t="s">
        <v>133</v>
      </c>
      <c r="D448" s="27" t="s">
        <v>1175</v>
      </c>
      <c r="E448" s="27" t="s">
        <v>1176</v>
      </c>
      <c r="F448" s="15" t="s">
        <v>652</v>
      </c>
      <c r="G448" s="15" t="s">
        <v>12</v>
      </c>
    </row>
    <row r="449" spans="1:7" ht="14.25" x14ac:dyDescent="0.2">
      <c r="A449" s="14" t="s">
        <v>1177</v>
      </c>
      <c r="B449" s="15" t="s">
        <v>1096</v>
      </c>
      <c r="C449" s="15" t="s">
        <v>136</v>
      </c>
      <c r="D449" s="27" t="s">
        <v>1178</v>
      </c>
      <c r="E449" s="27" t="s">
        <v>1179</v>
      </c>
      <c r="F449" s="15" t="s">
        <v>652</v>
      </c>
      <c r="G449" s="15" t="s">
        <v>12</v>
      </c>
    </row>
    <row r="450" spans="1:7" ht="14.25" x14ac:dyDescent="0.2">
      <c r="A450" s="14" t="s">
        <v>1180</v>
      </c>
      <c r="B450" s="15" t="s">
        <v>1096</v>
      </c>
      <c r="C450" s="15" t="s">
        <v>141</v>
      </c>
      <c r="D450" s="27" t="s">
        <v>1181</v>
      </c>
      <c r="E450" s="27" t="s">
        <v>1182</v>
      </c>
      <c r="F450" s="15" t="s">
        <v>970</v>
      </c>
      <c r="G450" s="15" t="s">
        <v>1183</v>
      </c>
    </row>
    <row r="451" spans="1:7" ht="14.25" x14ac:dyDescent="0.2">
      <c r="A451" s="14" t="s">
        <v>1184</v>
      </c>
      <c r="B451" s="15" t="s">
        <v>1096</v>
      </c>
      <c r="C451" s="15" t="s">
        <v>144</v>
      </c>
      <c r="D451" s="27" t="s">
        <v>1185</v>
      </c>
      <c r="E451" s="27" t="s">
        <v>1186</v>
      </c>
      <c r="F451" s="15" t="s">
        <v>970</v>
      </c>
      <c r="G451" s="15" t="s">
        <v>1183</v>
      </c>
    </row>
    <row r="452" spans="1:7" ht="22.5" x14ac:dyDescent="0.2">
      <c r="A452" s="14" t="s">
        <v>1187</v>
      </c>
      <c r="B452" s="15" t="s">
        <v>1096</v>
      </c>
      <c r="C452" s="15" t="s">
        <v>146</v>
      </c>
      <c r="D452" s="27" t="s">
        <v>1188</v>
      </c>
      <c r="E452" s="27" t="s">
        <v>1189</v>
      </c>
      <c r="F452" s="15" t="s">
        <v>648</v>
      </c>
      <c r="G452" s="15" t="s">
        <v>12</v>
      </c>
    </row>
    <row r="453" spans="1:7" ht="22.5" x14ac:dyDescent="0.2">
      <c r="A453" s="14" t="s">
        <v>1190</v>
      </c>
      <c r="B453" s="15" t="s">
        <v>1096</v>
      </c>
      <c r="C453" s="15" t="s">
        <v>151</v>
      </c>
      <c r="D453" s="27" t="s">
        <v>1191</v>
      </c>
      <c r="E453" s="27" t="s">
        <v>1192</v>
      </c>
      <c r="F453" s="15" t="s">
        <v>648</v>
      </c>
      <c r="G453" s="15" t="s">
        <v>12</v>
      </c>
    </row>
    <row r="454" spans="1:7" s="11" customFormat="1" ht="14.25" x14ac:dyDescent="0.2">
      <c r="A454" s="9" t="s">
        <v>182</v>
      </c>
      <c r="B454" s="9" t="s">
        <v>1193</v>
      </c>
      <c r="C454" s="9"/>
      <c r="D454" s="29"/>
      <c r="E454" s="22" t="s">
        <v>1194</v>
      </c>
      <c r="F454" s="10"/>
      <c r="G454" s="10"/>
    </row>
    <row r="455" spans="1:7" ht="22.5" x14ac:dyDescent="0.2">
      <c r="A455" s="14" t="s">
        <v>1195</v>
      </c>
      <c r="B455" s="15" t="s">
        <v>1096</v>
      </c>
      <c r="C455" s="15" t="s">
        <v>154</v>
      </c>
      <c r="D455" s="27" t="s">
        <v>1131</v>
      </c>
      <c r="E455" s="27" t="s">
        <v>1132</v>
      </c>
      <c r="F455" s="15" t="s">
        <v>1071</v>
      </c>
      <c r="G455" s="15" t="s">
        <v>1196</v>
      </c>
    </row>
    <row r="456" spans="1:7" ht="33.75" x14ac:dyDescent="0.2">
      <c r="A456" s="14" t="s">
        <v>1197</v>
      </c>
      <c r="B456" s="15" t="s">
        <v>1096</v>
      </c>
      <c r="C456" s="15" t="s">
        <v>156</v>
      </c>
      <c r="D456" s="27" t="s">
        <v>1134</v>
      </c>
      <c r="E456" s="27" t="s">
        <v>1135</v>
      </c>
      <c r="F456" s="15" t="s">
        <v>1077</v>
      </c>
      <c r="G456" s="15" t="s">
        <v>251</v>
      </c>
    </row>
    <row r="457" spans="1:7" ht="22.5" x14ac:dyDescent="0.2">
      <c r="A457" s="14" t="s">
        <v>1198</v>
      </c>
      <c r="B457" s="15" t="s">
        <v>1096</v>
      </c>
      <c r="C457" s="15" t="s">
        <v>157</v>
      </c>
      <c r="D457" s="27" t="s">
        <v>1199</v>
      </c>
      <c r="E457" s="27" t="s">
        <v>1200</v>
      </c>
      <c r="F457" s="15" t="s">
        <v>1071</v>
      </c>
      <c r="G457" s="15" t="s">
        <v>1201</v>
      </c>
    </row>
    <row r="458" spans="1:7" ht="33.75" x14ac:dyDescent="0.2">
      <c r="A458" s="14" t="s">
        <v>1202</v>
      </c>
      <c r="B458" s="15" t="s">
        <v>1096</v>
      </c>
      <c r="C458" s="15" t="s">
        <v>158</v>
      </c>
      <c r="D458" s="27" t="s">
        <v>1203</v>
      </c>
      <c r="E458" s="27" t="s">
        <v>1204</v>
      </c>
      <c r="F458" s="15" t="s">
        <v>1077</v>
      </c>
      <c r="G458" s="15" t="s">
        <v>109</v>
      </c>
    </row>
    <row r="459" spans="1:7" ht="22.5" x14ac:dyDescent="0.2">
      <c r="A459" s="14" t="s">
        <v>1205</v>
      </c>
      <c r="B459" s="15" t="s">
        <v>1096</v>
      </c>
      <c r="C459" s="15" t="s">
        <v>165</v>
      </c>
      <c r="D459" s="27" t="s">
        <v>1206</v>
      </c>
      <c r="E459" s="27" t="s">
        <v>1207</v>
      </c>
      <c r="F459" s="15" t="s">
        <v>1071</v>
      </c>
      <c r="G459" s="15" t="s">
        <v>460</v>
      </c>
    </row>
    <row r="460" spans="1:7" ht="22.5" x14ac:dyDescent="0.2">
      <c r="A460" s="14" t="s">
        <v>1208</v>
      </c>
      <c r="B460" s="15" t="s">
        <v>1096</v>
      </c>
      <c r="C460" s="15" t="s">
        <v>168</v>
      </c>
      <c r="D460" s="27" t="s">
        <v>1209</v>
      </c>
      <c r="E460" s="27" t="s">
        <v>1210</v>
      </c>
      <c r="F460" s="15" t="s">
        <v>1077</v>
      </c>
      <c r="G460" s="15" t="s">
        <v>30</v>
      </c>
    </row>
    <row r="461" spans="1:7" ht="14.25" x14ac:dyDescent="0.2">
      <c r="A461" s="14" t="s">
        <v>1211</v>
      </c>
      <c r="B461" s="15" t="s">
        <v>1096</v>
      </c>
      <c r="C461" s="15" t="s">
        <v>170</v>
      </c>
      <c r="D461" s="27" t="s">
        <v>838</v>
      </c>
      <c r="E461" s="27" t="s">
        <v>839</v>
      </c>
      <c r="F461" s="15" t="s">
        <v>110</v>
      </c>
      <c r="G461" s="15" t="s">
        <v>1212</v>
      </c>
    </row>
    <row r="462" spans="1:7" ht="22.5" x14ac:dyDescent="0.2">
      <c r="A462" s="14" t="s">
        <v>1213</v>
      </c>
      <c r="B462" s="15" t="s">
        <v>1096</v>
      </c>
      <c r="C462" s="15" t="s">
        <v>175</v>
      </c>
      <c r="D462" s="27" t="s">
        <v>1139</v>
      </c>
      <c r="E462" s="27" t="s">
        <v>1140</v>
      </c>
      <c r="F462" s="15" t="s">
        <v>110</v>
      </c>
      <c r="G462" s="15" t="s">
        <v>1214</v>
      </c>
    </row>
    <row r="463" spans="1:7" ht="22.5" x14ac:dyDescent="0.2">
      <c r="A463" s="14" t="s">
        <v>1215</v>
      </c>
      <c r="B463" s="15" t="s">
        <v>1096</v>
      </c>
      <c r="C463" s="15" t="s">
        <v>178</v>
      </c>
      <c r="D463" s="27" t="s">
        <v>1216</v>
      </c>
      <c r="E463" s="27" t="s">
        <v>1217</v>
      </c>
      <c r="F463" s="15" t="s">
        <v>648</v>
      </c>
      <c r="G463" s="15" t="s">
        <v>12</v>
      </c>
    </row>
    <row r="464" spans="1:7" ht="22.5" x14ac:dyDescent="0.2">
      <c r="A464" s="14" t="s">
        <v>1218</v>
      </c>
      <c r="B464" s="15" t="s">
        <v>1096</v>
      </c>
      <c r="C464" s="15" t="s">
        <v>181</v>
      </c>
      <c r="D464" s="27" t="s">
        <v>1146</v>
      </c>
      <c r="E464" s="27" t="s">
        <v>1147</v>
      </c>
      <c r="F464" s="15" t="s">
        <v>648</v>
      </c>
      <c r="G464" s="15" t="s">
        <v>43</v>
      </c>
    </row>
    <row r="465" spans="1:7" ht="33.75" x14ac:dyDescent="0.2">
      <c r="A465" s="14" t="s">
        <v>1219</v>
      </c>
      <c r="B465" s="15" t="s">
        <v>1096</v>
      </c>
      <c r="C465" s="15" t="s">
        <v>182</v>
      </c>
      <c r="D465" s="27" t="s">
        <v>1152</v>
      </c>
      <c r="E465" s="27" t="s">
        <v>1153</v>
      </c>
      <c r="F465" s="15" t="s">
        <v>648</v>
      </c>
      <c r="G465" s="15" t="s">
        <v>43</v>
      </c>
    </row>
    <row r="466" spans="1:7" ht="22.5" x14ac:dyDescent="0.2">
      <c r="A466" s="14" t="s">
        <v>1220</v>
      </c>
      <c r="B466" s="15" t="s">
        <v>1096</v>
      </c>
      <c r="C466" s="15" t="s">
        <v>183</v>
      </c>
      <c r="D466" s="27" t="s">
        <v>1221</v>
      </c>
      <c r="E466" s="27" t="s">
        <v>1222</v>
      </c>
      <c r="F466" s="15" t="s">
        <v>648</v>
      </c>
      <c r="G466" s="15" t="s">
        <v>30</v>
      </c>
    </row>
    <row r="467" spans="1:7" ht="22.5" x14ac:dyDescent="0.2">
      <c r="A467" s="14" t="s">
        <v>1223</v>
      </c>
      <c r="B467" s="15" t="s">
        <v>1096</v>
      </c>
      <c r="C467" s="15" t="s">
        <v>191</v>
      </c>
      <c r="D467" s="27" t="s">
        <v>1224</v>
      </c>
      <c r="E467" s="27" t="s">
        <v>1225</v>
      </c>
      <c r="F467" s="15" t="s">
        <v>648</v>
      </c>
      <c r="G467" s="15" t="s">
        <v>30</v>
      </c>
    </row>
    <row r="468" spans="1:7" ht="14.25" customHeight="1" x14ac:dyDescent="0.2">
      <c r="A468" s="16"/>
      <c r="B468" s="16"/>
      <c r="C468" s="13"/>
      <c r="D468" s="28"/>
      <c r="E468" s="21" t="s">
        <v>1226</v>
      </c>
      <c r="F468" s="13"/>
      <c r="G468" s="13"/>
    </row>
    <row r="469" spans="1:7" ht="14.25" x14ac:dyDescent="0.2">
      <c r="A469" s="14" t="s">
        <v>1227</v>
      </c>
      <c r="B469" s="15" t="s">
        <v>1096</v>
      </c>
      <c r="C469" s="15" t="s">
        <v>194</v>
      </c>
      <c r="D469" s="27" t="s">
        <v>1228</v>
      </c>
      <c r="E469" s="27" t="s">
        <v>1229</v>
      </c>
      <c r="F469" s="15" t="s">
        <v>1230</v>
      </c>
      <c r="G469" s="15" t="s">
        <v>237</v>
      </c>
    </row>
    <row r="470" spans="1:7" ht="14.25" x14ac:dyDescent="0.2">
      <c r="A470" s="14" t="s">
        <v>1231</v>
      </c>
      <c r="B470" s="15" t="s">
        <v>1096</v>
      </c>
      <c r="C470" s="15" t="s">
        <v>196</v>
      </c>
      <c r="D470" s="27" t="s">
        <v>1232</v>
      </c>
      <c r="E470" s="27" t="s">
        <v>1233</v>
      </c>
      <c r="F470" s="15" t="s">
        <v>71</v>
      </c>
      <c r="G470" s="15" t="s">
        <v>1234</v>
      </c>
    </row>
    <row r="471" spans="1:7" ht="14.25" x14ac:dyDescent="0.2">
      <c r="A471" s="14" t="s">
        <v>1235</v>
      </c>
      <c r="B471" s="15" t="s">
        <v>1096</v>
      </c>
      <c r="C471" s="15" t="s">
        <v>201</v>
      </c>
      <c r="D471" s="27" t="s">
        <v>1236</v>
      </c>
      <c r="E471" s="27" t="s">
        <v>1237</v>
      </c>
      <c r="F471" s="15" t="s">
        <v>518</v>
      </c>
      <c r="G471" s="15" t="s">
        <v>1183</v>
      </c>
    </row>
    <row r="472" spans="1:7" ht="45" x14ac:dyDescent="0.2">
      <c r="A472" s="14" t="s">
        <v>1238</v>
      </c>
      <c r="B472" s="15" t="s">
        <v>1096</v>
      </c>
      <c r="C472" s="15" t="s">
        <v>204</v>
      </c>
      <c r="D472" s="27" t="s">
        <v>1239</v>
      </c>
      <c r="E472" s="27" t="s">
        <v>1240</v>
      </c>
      <c r="F472" s="15" t="s">
        <v>652</v>
      </c>
      <c r="G472" s="15" t="s">
        <v>12</v>
      </c>
    </row>
    <row r="473" spans="1:7" s="8" customFormat="1" ht="15" customHeight="1" x14ac:dyDescent="0.2">
      <c r="A473" s="7"/>
      <c r="B473" s="7"/>
      <c r="C473" s="7"/>
      <c r="D473" s="26"/>
      <c r="E473" s="20" t="s">
        <v>1241</v>
      </c>
      <c r="F473" s="7"/>
      <c r="G473" s="7"/>
    </row>
    <row r="474" spans="1:7" s="11" customFormat="1" ht="25.5" x14ac:dyDescent="0.2">
      <c r="A474" s="9" t="s">
        <v>183</v>
      </c>
      <c r="B474" s="9" t="s">
        <v>1242</v>
      </c>
      <c r="C474" s="9"/>
      <c r="D474" s="29"/>
      <c r="E474" s="22" t="s">
        <v>1243</v>
      </c>
      <c r="F474" s="10"/>
      <c r="G474" s="10"/>
    </row>
    <row r="475" spans="1:7" ht="22.5" x14ac:dyDescent="0.2">
      <c r="A475" s="14" t="s">
        <v>1244</v>
      </c>
      <c r="B475" s="15" t="s">
        <v>1245</v>
      </c>
      <c r="C475" s="15" t="s">
        <v>12</v>
      </c>
      <c r="D475" s="27" t="s">
        <v>1246</v>
      </c>
      <c r="E475" s="27" t="s">
        <v>1247</v>
      </c>
      <c r="F475" s="15" t="s">
        <v>1071</v>
      </c>
      <c r="G475" s="15" t="s">
        <v>451</v>
      </c>
    </row>
    <row r="476" spans="1:7" ht="22.5" x14ac:dyDescent="0.2">
      <c r="A476" s="14" t="s">
        <v>1248</v>
      </c>
      <c r="B476" s="15" t="s">
        <v>1245</v>
      </c>
      <c r="C476" s="15" t="s">
        <v>24</v>
      </c>
      <c r="D476" s="27" t="s">
        <v>1249</v>
      </c>
      <c r="E476" s="27" t="s">
        <v>1250</v>
      </c>
      <c r="F476" s="15" t="s">
        <v>71</v>
      </c>
      <c r="G476" s="15" t="s">
        <v>1251</v>
      </c>
    </row>
    <row r="477" spans="1:7" ht="22.5" x14ac:dyDescent="0.2">
      <c r="A477" s="14" t="s">
        <v>1252</v>
      </c>
      <c r="B477" s="15" t="s">
        <v>1245</v>
      </c>
      <c r="C477" s="15" t="s">
        <v>30</v>
      </c>
      <c r="D477" s="27" t="s">
        <v>1253</v>
      </c>
      <c r="E477" s="27" t="s">
        <v>1254</v>
      </c>
      <c r="F477" s="15" t="s">
        <v>648</v>
      </c>
      <c r="G477" s="15" t="s">
        <v>1255</v>
      </c>
    </row>
    <row r="478" spans="1:7" s="8" customFormat="1" ht="15" customHeight="1" x14ac:dyDescent="0.2">
      <c r="A478" s="7"/>
      <c r="B478" s="7"/>
      <c r="C478" s="7"/>
      <c r="D478" s="26"/>
      <c r="E478" s="20" t="s">
        <v>1256</v>
      </c>
      <c r="F478" s="7"/>
      <c r="G478" s="7"/>
    </row>
    <row r="479" spans="1:7" s="11" customFormat="1" ht="14.25" x14ac:dyDescent="0.2">
      <c r="A479" s="9" t="s">
        <v>191</v>
      </c>
      <c r="B479" s="9" t="s">
        <v>1257</v>
      </c>
      <c r="C479" s="9"/>
      <c r="D479" s="29"/>
      <c r="E479" s="22" t="s">
        <v>1258</v>
      </c>
      <c r="F479" s="10"/>
      <c r="G479" s="10"/>
    </row>
    <row r="480" spans="1:7" ht="14.25" customHeight="1" x14ac:dyDescent="0.2">
      <c r="A480" s="16"/>
      <c r="B480" s="16"/>
      <c r="C480" s="13"/>
      <c r="D480" s="28"/>
      <c r="E480" s="21" t="s">
        <v>1259</v>
      </c>
      <c r="F480" s="13"/>
      <c r="G480" s="13"/>
    </row>
    <row r="481" spans="1:7" ht="14.25" customHeight="1" x14ac:dyDescent="0.2">
      <c r="A481" s="16"/>
      <c r="B481" s="16"/>
      <c r="C481" s="13"/>
      <c r="D481" s="28"/>
      <c r="E481" s="21" t="s">
        <v>1260</v>
      </c>
      <c r="F481" s="13"/>
      <c r="G481" s="13"/>
    </row>
    <row r="482" spans="1:7" ht="33.75" x14ac:dyDescent="0.2">
      <c r="A482" s="14" t="s">
        <v>1261</v>
      </c>
      <c r="B482" s="15" t="s">
        <v>1262</v>
      </c>
      <c r="C482" s="15" t="s">
        <v>12</v>
      </c>
      <c r="D482" s="27" t="s">
        <v>1263</v>
      </c>
      <c r="E482" s="27" t="s">
        <v>1264</v>
      </c>
      <c r="F482" s="15" t="s">
        <v>1077</v>
      </c>
      <c r="G482" s="15" t="s">
        <v>1265</v>
      </c>
    </row>
    <row r="483" spans="1:7" ht="45" x14ac:dyDescent="0.2">
      <c r="A483" s="14" t="s">
        <v>1266</v>
      </c>
      <c r="B483" s="15" t="s">
        <v>1262</v>
      </c>
      <c r="C483" s="15" t="s">
        <v>24</v>
      </c>
      <c r="D483" s="27" t="s">
        <v>1267</v>
      </c>
      <c r="E483" s="27" t="s">
        <v>1268</v>
      </c>
      <c r="F483" s="15" t="s">
        <v>648</v>
      </c>
      <c r="G483" s="15" t="s">
        <v>12</v>
      </c>
    </row>
    <row r="484" spans="1:7" ht="45" x14ac:dyDescent="0.2">
      <c r="A484" s="14" t="s">
        <v>1269</v>
      </c>
      <c r="B484" s="15" t="s">
        <v>1262</v>
      </c>
      <c r="C484" s="15" t="s">
        <v>30</v>
      </c>
      <c r="D484" s="27" t="s">
        <v>1270</v>
      </c>
      <c r="E484" s="27" t="s">
        <v>1271</v>
      </c>
      <c r="F484" s="15" t="s">
        <v>648</v>
      </c>
      <c r="G484" s="15" t="s">
        <v>12</v>
      </c>
    </row>
    <row r="485" spans="1:7" ht="45" x14ac:dyDescent="0.2">
      <c r="A485" s="14" t="s">
        <v>1272</v>
      </c>
      <c r="B485" s="15" t="s">
        <v>1262</v>
      </c>
      <c r="C485" s="15" t="s">
        <v>34</v>
      </c>
      <c r="D485" s="27" t="s">
        <v>1273</v>
      </c>
      <c r="E485" s="27" t="s">
        <v>1274</v>
      </c>
      <c r="F485" s="15" t="s">
        <v>648</v>
      </c>
      <c r="G485" s="15" t="s">
        <v>12</v>
      </c>
    </row>
    <row r="486" spans="1:7" ht="45" x14ac:dyDescent="0.2">
      <c r="A486" s="14" t="s">
        <v>1275</v>
      </c>
      <c r="B486" s="15" t="s">
        <v>1262</v>
      </c>
      <c r="C486" s="15" t="s">
        <v>40</v>
      </c>
      <c r="D486" s="27" t="s">
        <v>1276</v>
      </c>
      <c r="E486" s="27" t="s">
        <v>1277</v>
      </c>
      <c r="F486" s="15" t="s">
        <v>648</v>
      </c>
      <c r="G486" s="15" t="s">
        <v>24</v>
      </c>
    </row>
    <row r="487" spans="1:7" ht="45" x14ac:dyDescent="0.2">
      <c r="A487" s="14" t="s">
        <v>1278</v>
      </c>
      <c r="B487" s="15" t="s">
        <v>1262</v>
      </c>
      <c r="C487" s="15" t="s">
        <v>43</v>
      </c>
      <c r="D487" s="27" t="s">
        <v>1279</v>
      </c>
      <c r="E487" s="27" t="s">
        <v>1280</v>
      </c>
      <c r="F487" s="15" t="s">
        <v>648</v>
      </c>
      <c r="G487" s="15" t="s">
        <v>12</v>
      </c>
    </row>
    <row r="488" spans="1:7" ht="14.25" x14ac:dyDescent="0.2">
      <c r="A488" s="14" t="s">
        <v>1281</v>
      </c>
      <c r="B488" s="15" t="s">
        <v>1262</v>
      </c>
      <c r="C488" s="15" t="s">
        <v>48</v>
      </c>
      <c r="D488" s="27" t="s">
        <v>1282</v>
      </c>
      <c r="E488" s="27" t="s">
        <v>1283</v>
      </c>
      <c r="F488" s="15" t="s">
        <v>648</v>
      </c>
      <c r="G488" s="15" t="s">
        <v>75</v>
      </c>
    </row>
    <row r="489" spans="1:7" ht="14.25" x14ac:dyDescent="0.2">
      <c r="A489" s="14" t="s">
        <v>1284</v>
      </c>
      <c r="B489" s="15" t="s">
        <v>1262</v>
      </c>
      <c r="C489" s="15" t="s">
        <v>55</v>
      </c>
      <c r="D489" s="27" t="s">
        <v>1285</v>
      </c>
      <c r="E489" s="27" t="s">
        <v>1286</v>
      </c>
      <c r="F489" s="15" t="s">
        <v>648</v>
      </c>
      <c r="G489" s="15" t="s">
        <v>12</v>
      </c>
    </row>
    <row r="490" spans="1:7" ht="45" x14ac:dyDescent="0.2">
      <c r="A490" s="14" t="s">
        <v>1287</v>
      </c>
      <c r="B490" s="15" t="s">
        <v>1262</v>
      </c>
      <c r="C490" s="15" t="s">
        <v>58</v>
      </c>
      <c r="D490" s="27" t="s">
        <v>1288</v>
      </c>
      <c r="E490" s="27" t="s">
        <v>1289</v>
      </c>
      <c r="F490" s="15" t="s">
        <v>648</v>
      </c>
      <c r="G490" s="15" t="s">
        <v>12</v>
      </c>
    </row>
    <row r="491" spans="1:7" ht="45" x14ac:dyDescent="0.2">
      <c r="A491" s="14" t="s">
        <v>1290</v>
      </c>
      <c r="B491" s="15" t="s">
        <v>1262</v>
      </c>
      <c r="C491" s="15" t="s">
        <v>60</v>
      </c>
      <c r="D491" s="27" t="s">
        <v>1291</v>
      </c>
      <c r="E491" s="27" t="s">
        <v>1292</v>
      </c>
      <c r="F491" s="15" t="s">
        <v>648</v>
      </c>
      <c r="G491" s="15" t="s">
        <v>12</v>
      </c>
    </row>
    <row r="492" spans="1:7" ht="45" x14ac:dyDescent="0.2">
      <c r="A492" s="14" t="s">
        <v>1293</v>
      </c>
      <c r="B492" s="15" t="s">
        <v>1262</v>
      </c>
      <c r="C492" s="15" t="s">
        <v>65</v>
      </c>
      <c r="D492" s="27" t="s">
        <v>1294</v>
      </c>
      <c r="E492" s="27" t="s">
        <v>1295</v>
      </c>
      <c r="F492" s="15" t="s">
        <v>648</v>
      </c>
      <c r="G492" s="15" t="s">
        <v>24</v>
      </c>
    </row>
    <row r="493" spans="1:7" ht="45" x14ac:dyDescent="0.2">
      <c r="A493" s="14" t="s">
        <v>1296</v>
      </c>
      <c r="B493" s="15" t="s">
        <v>1262</v>
      </c>
      <c r="C493" s="15" t="s">
        <v>68</v>
      </c>
      <c r="D493" s="27" t="s">
        <v>1297</v>
      </c>
      <c r="E493" s="27" t="s">
        <v>1298</v>
      </c>
      <c r="F493" s="15" t="s">
        <v>648</v>
      </c>
      <c r="G493" s="15" t="s">
        <v>24</v>
      </c>
    </row>
    <row r="494" spans="1:7" ht="45" x14ac:dyDescent="0.2">
      <c r="A494" s="14" t="s">
        <v>1299</v>
      </c>
      <c r="B494" s="15" t="s">
        <v>1262</v>
      </c>
      <c r="C494" s="15" t="s">
        <v>70</v>
      </c>
      <c r="D494" s="27" t="s">
        <v>1297</v>
      </c>
      <c r="E494" s="27" t="s">
        <v>1300</v>
      </c>
      <c r="F494" s="15" t="s">
        <v>648</v>
      </c>
      <c r="G494" s="15" t="s">
        <v>24</v>
      </c>
    </row>
    <row r="495" spans="1:7" ht="45" x14ac:dyDescent="0.2">
      <c r="A495" s="14" t="s">
        <v>1301</v>
      </c>
      <c r="B495" s="15" t="s">
        <v>1262</v>
      </c>
      <c r="C495" s="15" t="s">
        <v>73</v>
      </c>
      <c r="D495" s="27" t="s">
        <v>1302</v>
      </c>
      <c r="E495" s="27" t="s">
        <v>1303</v>
      </c>
      <c r="F495" s="15" t="s">
        <v>648</v>
      </c>
      <c r="G495" s="15" t="s">
        <v>12</v>
      </c>
    </row>
    <row r="496" spans="1:7" ht="45" x14ac:dyDescent="0.2">
      <c r="A496" s="14" t="s">
        <v>1304</v>
      </c>
      <c r="B496" s="15" t="s">
        <v>1262</v>
      </c>
      <c r="C496" s="15" t="s">
        <v>75</v>
      </c>
      <c r="D496" s="27" t="s">
        <v>1305</v>
      </c>
      <c r="E496" s="27" t="s">
        <v>1306</v>
      </c>
      <c r="F496" s="15" t="s">
        <v>648</v>
      </c>
      <c r="G496" s="15" t="s">
        <v>24</v>
      </c>
    </row>
    <row r="497" spans="1:7" ht="45" x14ac:dyDescent="0.2">
      <c r="A497" s="14" t="s">
        <v>1307</v>
      </c>
      <c r="B497" s="15" t="s">
        <v>1262</v>
      </c>
      <c r="C497" s="15" t="s">
        <v>87</v>
      </c>
      <c r="D497" s="27" t="s">
        <v>1308</v>
      </c>
      <c r="E497" s="27" t="s">
        <v>1309</v>
      </c>
      <c r="F497" s="15" t="s">
        <v>648</v>
      </c>
      <c r="G497" s="15" t="s">
        <v>12</v>
      </c>
    </row>
    <row r="498" spans="1:7" ht="45" x14ac:dyDescent="0.2">
      <c r="A498" s="14" t="s">
        <v>1310</v>
      </c>
      <c r="B498" s="15" t="s">
        <v>1262</v>
      </c>
      <c r="C498" s="15" t="s">
        <v>89</v>
      </c>
      <c r="D498" s="27" t="s">
        <v>1311</v>
      </c>
      <c r="E498" s="27" t="s">
        <v>1312</v>
      </c>
      <c r="F498" s="15" t="s">
        <v>648</v>
      </c>
      <c r="G498" s="15" t="s">
        <v>24</v>
      </c>
    </row>
    <row r="499" spans="1:7" ht="14.25" x14ac:dyDescent="0.2">
      <c r="A499" s="14" t="s">
        <v>1313</v>
      </c>
      <c r="B499" s="15" t="s">
        <v>1262</v>
      </c>
      <c r="C499" s="15" t="s">
        <v>90</v>
      </c>
      <c r="D499" s="27" t="s">
        <v>1314</v>
      </c>
      <c r="E499" s="27" t="s">
        <v>1315</v>
      </c>
      <c r="F499" s="15" t="s">
        <v>648</v>
      </c>
      <c r="G499" s="15" t="s">
        <v>12</v>
      </c>
    </row>
    <row r="500" spans="1:7" ht="22.5" x14ac:dyDescent="0.2">
      <c r="A500" s="14" t="s">
        <v>1316</v>
      </c>
      <c r="B500" s="15" t="s">
        <v>1262</v>
      </c>
      <c r="C500" s="15" t="s">
        <v>91</v>
      </c>
      <c r="D500" s="27" t="s">
        <v>1317</v>
      </c>
      <c r="E500" s="27" t="s">
        <v>1318</v>
      </c>
      <c r="F500" s="15" t="s">
        <v>648</v>
      </c>
      <c r="G500" s="15" t="s">
        <v>12</v>
      </c>
    </row>
    <row r="501" spans="1:7" ht="14.25" customHeight="1" x14ac:dyDescent="0.2">
      <c r="A501" s="16"/>
      <c r="B501" s="16"/>
      <c r="C501" s="13"/>
      <c r="D501" s="28"/>
      <c r="E501" s="21" t="s">
        <v>1319</v>
      </c>
      <c r="F501" s="13"/>
      <c r="G501" s="13"/>
    </row>
    <row r="502" spans="1:7" ht="33.75" x14ac:dyDescent="0.2">
      <c r="A502" s="14" t="s">
        <v>1320</v>
      </c>
      <c r="B502" s="15" t="s">
        <v>1262</v>
      </c>
      <c r="C502" s="15" t="s">
        <v>101</v>
      </c>
      <c r="D502" s="27" t="s">
        <v>1263</v>
      </c>
      <c r="E502" s="27" t="s">
        <v>1264</v>
      </c>
      <c r="F502" s="15" t="s">
        <v>1077</v>
      </c>
      <c r="G502" s="15" t="s">
        <v>1265</v>
      </c>
    </row>
    <row r="503" spans="1:7" ht="22.5" x14ac:dyDescent="0.2">
      <c r="A503" s="14" t="s">
        <v>1321</v>
      </c>
      <c r="B503" s="15" t="s">
        <v>1262</v>
      </c>
      <c r="C503" s="15" t="s">
        <v>106</v>
      </c>
      <c r="D503" s="27" t="s">
        <v>1322</v>
      </c>
      <c r="E503" s="27" t="s">
        <v>1323</v>
      </c>
      <c r="F503" s="15" t="s">
        <v>648</v>
      </c>
      <c r="G503" s="15" t="s">
        <v>12</v>
      </c>
    </row>
    <row r="504" spans="1:7" ht="45" x14ac:dyDescent="0.2">
      <c r="A504" s="14" t="s">
        <v>1324</v>
      </c>
      <c r="B504" s="15" t="s">
        <v>1262</v>
      </c>
      <c r="C504" s="15" t="s">
        <v>107</v>
      </c>
      <c r="D504" s="27" t="s">
        <v>1325</v>
      </c>
      <c r="E504" s="27" t="s">
        <v>1326</v>
      </c>
      <c r="F504" s="15" t="s">
        <v>648</v>
      </c>
      <c r="G504" s="15" t="s">
        <v>12</v>
      </c>
    </row>
    <row r="505" spans="1:7" ht="22.5" x14ac:dyDescent="0.2">
      <c r="A505" s="14" t="s">
        <v>1327</v>
      </c>
      <c r="B505" s="15" t="s">
        <v>1262</v>
      </c>
      <c r="C505" s="15" t="s">
        <v>108</v>
      </c>
      <c r="D505" s="27" t="s">
        <v>1328</v>
      </c>
      <c r="E505" s="27" t="s">
        <v>1329</v>
      </c>
      <c r="F505" s="15" t="s">
        <v>648</v>
      </c>
      <c r="G505" s="15" t="s">
        <v>30</v>
      </c>
    </row>
    <row r="506" spans="1:7" ht="45" x14ac:dyDescent="0.2">
      <c r="A506" s="14" t="s">
        <v>1330</v>
      </c>
      <c r="B506" s="15" t="s">
        <v>1262</v>
      </c>
      <c r="C506" s="15" t="s">
        <v>109</v>
      </c>
      <c r="D506" s="27" t="s">
        <v>1331</v>
      </c>
      <c r="E506" s="27" t="s">
        <v>1332</v>
      </c>
      <c r="F506" s="15" t="s">
        <v>648</v>
      </c>
      <c r="G506" s="15" t="s">
        <v>12</v>
      </c>
    </row>
    <row r="507" spans="1:7" ht="45" x14ac:dyDescent="0.2">
      <c r="A507" s="14" t="s">
        <v>1333</v>
      </c>
      <c r="B507" s="15" t="s">
        <v>1262</v>
      </c>
      <c r="C507" s="15" t="s">
        <v>122</v>
      </c>
      <c r="D507" s="27" t="s">
        <v>1334</v>
      </c>
      <c r="E507" s="27" t="s">
        <v>1335</v>
      </c>
      <c r="F507" s="15" t="s">
        <v>648</v>
      </c>
      <c r="G507" s="15" t="s">
        <v>12</v>
      </c>
    </row>
    <row r="508" spans="1:7" ht="45" x14ac:dyDescent="0.2">
      <c r="A508" s="14" t="s">
        <v>1336</v>
      </c>
      <c r="B508" s="15" t="s">
        <v>1262</v>
      </c>
      <c r="C508" s="15" t="s">
        <v>126</v>
      </c>
      <c r="D508" s="27" t="s">
        <v>1337</v>
      </c>
      <c r="E508" s="27" t="s">
        <v>1338</v>
      </c>
      <c r="F508" s="15" t="s">
        <v>648</v>
      </c>
      <c r="G508" s="15" t="s">
        <v>55</v>
      </c>
    </row>
    <row r="509" spans="1:7" ht="45" x14ac:dyDescent="0.2">
      <c r="A509" s="14" t="s">
        <v>1339</v>
      </c>
      <c r="B509" s="15" t="s">
        <v>1262</v>
      </c>
      <c r="C509" s="15" t="s">
        <v>124</v>
      </c>
      <c r="D509" s="27" t="s">
        <v>1340</v>
      </c>
      <c r="E509" s="27" t="s">
        <v>1341</v>
      </c>
      <c r="F509" s="15" t="s">
        <v>648</v>
      </c>
      <c r="G509" s="15" t="s">
        <v>30</v>
      </c>
    </row>
    <row r="510" spans="1:7" ht="14.25" x14ac:dyDescent="0.2">
      <c r="A510" s="14" t="s">
        <v>1342</v>
      </c>
      <c r="B510" s="15" t="s">
        <v>1262</v>
      </c>
      <c r="C510" s="15" t="s">
        <v>129</v>
      </c>
      <c r="D510" s="27" t="s">
        <v>1282</v>
      </c>
      <c r="E510" s="27" t="s">
        <v>1283</v>
      </c>
      <c r="F510" s="15" t="s">
        <v>648</v>
      </c>
      <c r="G510" s="15" t="s">
        <v>90</v>
      </c>
    </row>
    <row r="511" spans="1:7" ht="14.25" x14ac:dyDescent="0.2">
      <c r="A511" s="14" t="s">
        <v>1343</v>
      </c>
      <c r="B511" s="15" t="s">
        <v>1262</v>
      </c>
      <c r="C511" s="15" t="s">
        <v>133</v>
      </c>
      <c r="D511" s="27" t="s">
        <v>1285</v>
      </c>
      <c r="E511" s="27" t="s">
        <v>1286</v>
      </c>
      <c r="F511" s="15" t="s">
        <v>648</v>
      </c>
      <c r="G511" s="15" t="s">
        <v>12</v>
      </c>
    </row>
    <row r="512" spans="1:7" ht="45" x14ac:dyDescent="0.2">
      <c r="A512" s="14" t="s">
        <v>1344</v>
      </c>
      <c r="B512" s="15" t="s">
        <v>1262</v>
      </c>
      <c r="C512" s="15" t="s">
        <v>136</v>
      </c>
      <c r="D512" s="27" t="s">
        <v>1345</v>
      </c>
      <c r="E512" s="27" t="s">
        <v>1346</v>
      </c>
      <c r="F512" s="15" t="s">
        <v>648</v>
      </c>
      <c r="G512" s="15" t="s">
        <v>12</v>
      </c>
    </row>
    <row r="513" spans="1:7" ht="45" x14ac:dyDescent="0.2">
      <c r="A513" s="14" t="s">
        <v>1347</v>
      </c>
      <c r="B513" s="15" t="s">
        <v>1262</v>
      </c>
      <c r="C513" s="15" t="s">
        <v>141</v>
      </c>
      <c r="D513" s="27" t="s">
        <v>1348</v>
      </c>
      <c r="E513" s="27" t="s">
        <v>1349</v>
      </c>
      <c r="F513" s="15" t="s">
        <v>648</v>
      </c>
      <c r="G513" s="15" t="s">
        <v>12</v>
      </c>
    </row>
    <row r="514" spans="1:7" ht="45" x14ac:dyDescent="0.2">
      <c r="A514" s="14" t="s">
        <v>1350</v>
      </c>
      <c r="B514" s="15" t="s">
        <v>1262</v>
      </c>
      <c r="C514" s="15" t="s">
        <v>144</v>
      </c>
      <c r="D514" s="27" t="s">
        <v>1351</v>
      </c>
      <c r="E514" s="27" t="s">
        <v>1352</v>
      </c>
      <c r="F514" s="15" t="s">
        <v>648</v>
      </c>
      <c r="G514" s="15" t="s">
        <v>12</v>
      </c>
    </row>
    <row r="515" spans="1:7" ht="45" x14ac:dyDescent="0.2">
      <c r="A515" s="14" t="s">
        <v>1353</v>
      </c>
      <c r="B515" s="15" t="s">
        <v>1262</v>
      </c>
      <c r="C515" s="15" t="s">
        <v>146</v>
      </c>
      <c r="D515" s="27" t="s">
        <v>1354</v>
      </c>
      <c r="E515" s="27" t="s">
        <v>1355</v>
      </c>
      <c r="F515" s="15" t="s">
        <v>648</v>
      </c>
      <c r="G515" s="15" t="s">
        <v>40</v>
      </c>
    </row>
    <row r="516" spans="1:7" ht="45" x14ac:dyDescent="0.2">
      <c r="A516" s="14" t="s">
        <v>1356</v>
      </c>
      <c r="B516" s="15" t="s">
        <v>1262</v>
      </c>
      <c r="C516" s="15" t="s">
        <v>151</v>
      </c>
      <c r="D516" s="27" t="s">
        <v>1357</v>
      </c>
      <c r="E516" s="27" t="s">
        <v>1358</v>
      </c>
      <c r="F516" s="15" t="s">
        <v>648</v>
      </c>
      <c r="G516" s="15" t="s">
        <v>12</v>
      </c>
    </row>
    <row r="517" spans="1:7" ht="45" x14ac:dyDescent="0.2">
      <c r="A517" s="14" t="s">
        <v>1359</v>
      </c>
      <c r="B517" s="15" t="s">
        <v>1262</v>
      </c>
      <c r="C517" s="15" t="s">
        <v>154</v>
      </c>
      <c r="D517" s="27" t="s">
        <v>1360</v>
      </c>
      <c r="E517" s="27" t="s">
        <v>1361</v>
      </c>
      <c r="F517" s="15" t="s">
        <v>648</v>
      </c>
      <c r="G517" s="15" t="s">
        <v>34</v>
      </c>
    </row>
    <row r="518" spans="1:7" ht="45" x14ac:dyDescent="0.2">
      <c r="A518" s="14" t="s">
        <v>1362</v>
      </c>
      <c r="B518" s="15" t="s">
        <v>1262</v>
      </c>
      <c r="C518" s="15" t="s">
        <v>156</v>
      </c>
      <c r="D518" s="27" t="s">
        <v>1363</v>
      </c>
      <c r="E518" s="27" t="s">
        <v>1364</v>
      </c>
      <c r="F518" s="15" t="s">
        <v>648</v>
      </c>
      <c r="G518" s="15" t="s">
        <v>34</v>
      </c>
    </row>
    <row r="519" spans="1:7" ht="14.25" customHeight="1" x14ac:dyDescent="0.2">
      <c r="A519" s="16"/>
      <c r="B519" s="16"/>
      <c r="C519" s="13"/>
      <c r="D519" s="28"/>
      <c r="E519" s="21" t="s">
        <v>1365</v>
      </c>
      <c r="F519" s="13"/>
      <c r="G519" s="13"/>
    </row>
    <row r="520" spans="1:7" ht="22.5" x14ac:dyDescent="0.2">
      <c r="A520" s="14" t="s">
        <v>1366</v>
      </c>
      <c r="B520" s="15" t="s">
        <v>1262</v>
      </c>
      <c r="C520" s="15" t="s">
        <v>157</v>
      </c>
      <c r="D520" s="27" t="s">
        <v>1367</v>
      </c>
      <c r="E520" s="27" t="s">
        <v>1368</v>
      </c>
      <c r="F520" s="15" t="s">
        <v>648</v>
      </c>
      <c r="G520" s="15" t="s">
        <v>12</v>
      </c>
    </row>
    <row r="521" spans="1:7" ht="22.5" x14ac:dyDescent="0.2">
      <c r="A521" s="14" t="s">
        <v>1369</v>
      </c>
      <c r="B521" s="15" t="s">
        <v>1262</v>
      </c>
      <c r="C521" s="15" t="s">
        <v>158</v>
      </c>
      <c r="D521" s="27" t="s">
        <v>1370</v>
      </c>
      <c r="E521" s="27" t="s">
        <v>1371</v>
      </c>
      <c r="F521" s="15" t="s">
        <v>648</v>
      </c>
      <c r="G521" s="15" t="s">
        <v>12</v>
      </c>
    </row>
    <row r="522" spans="1:7" ht="14.25" x14ac:dyDescent="0.2">
      <c r="A522" s="14" t="s">
        <v>1372</v>
      </c>
      <c r="B522" s="15" t="s">
        <v>1262</v>
      </c>
      <c r="C522" s="15" t="s">
        <v>165</v>
      </c>
      <c r="D522" s="27" t="s">
        <v>1282</v>
      </c>
      <c r="E522" s="27" t="s">
        <v>1283</v>
      </c>
      <c r="F522" s="15" t="s">
        <v>648</v>
      </c>
      <c r="G522" s="15" t="s">
        <v>65</v>
      </c>
    </row>
    <row r="523" spans="1:7" ht="14.25" x14ac:dyDescent="0.2">
      <c r="A523" s="14" t="s">
        <v>1373</v>
      </c>
      <c r="B523" s="15" t="s">
        <v>1262</v>
      </c>
      <c r="C523" s="15" t="s">
        <v>168</v>
      </c>
      <c r="D523" s="27" t="s">
        <v>1374</v>
      </c>
      <c r="E523" s="27" t="s">
        <v>1375</v>
      </c>
      <c r="F523" s="15" t="s">
        <v>648</v>
      </c>
      <c r="G523" s="15" t="s">
        <v>12</v>
      </c>
    </row>
    <row r="524" spans="1:7" ht="14.25" x14ac:dyDescent="0.2">
      <c r="A524" s="14" t="s">
        <v>1376</v>
      </c>
      <c r="B524" s="15" t="s">
        <v>1262</v>
      </c>
      <c r="C524" s="15" t="s">
        <v>170</v>
      </c>
      <c r="D524" s="27" t="s">
        <v>1377</v>
      </c>
      <c r="E524" s="27" t="s">
        <v>1378</v>
      </c>
      <c r="F524" s="15" t="s">
        <v>648</v>
      </c>
      <c r="G524" s="15" t="s">
        <v>48</v>
      </c>
    </row>
    <row r="525" spans="1:7" ht="22.5" x14ac:dyDescent="0.2">
      <c r="A525" s="14" t="s">
        <v>1379</v>
      </c>
      <c r="B525" s="15" t="s">
        <v>1262</v>
      </c>
      <c r="C525" s="15" t="s">
        <v>175</v>
      </c>
      <c r="D525" s="27" t="s">
        <v>1380</v>
      </c>
      <c r="E525" s="27" t="s">
        <v>1381</v>
      </c>
      <c r="F525" s="15" t="s">
        <v>648</v>
      </c>
      <c r="G525" s="15" t="s">
        <v>30</v>
      </c>
    </row>
    <row r="526" spans="1:7" ht="14.25" customHeight="1" x14ac:dyDescent="0.2">
      <c r="A526" s="16"/>
      <c r="B526" s="16"/>
      <c r="C526" s="13"/>
      <c r="D526" s="28"/>
      <c r="E526" s="21" t="s">
        <v>1382</v>
      </c>
      <c r="F526" s="13"/>
      <c r="G526" s="13"/>
    </row>
    <row r="527" spans="1:7" ht="22.5" x14ac:dyDescent="0.2">
      <c r="A527" s="14" t="s">
        <v>1383</v>
      </c>
      <c r="B527" s="15" t="s">
        <v>1262</v>
      </c>
      <c r="C527" s="15" t="s">
        <v>178</v>
      </c>
      <c r="D527" s="27" t="s">
        <v>1367</v>
      </c>
      <c r="E527" s="27" t="s">
        <v>1368</v>
      </c>
      <c r="F527" s="15" t="s">
        <v>648</v>
      </c>
      <c r="G527" s="15" t="s">
        <v>12</v>
      </c>
    </row>
    <row r="528" spans="1:7" ht="22.5" x14ac:dyDescent="0.2">
      <c r="A528" s="14" t="s">
        <v>1384</v>
      </c>
      <c r="B528" s="15" t="s">
        <v>1262</v>
      </c>
      <c r="C528" s="15" t="s">
        <v>181</v>
      </c>
      <c r="D528" s="27" t="s">
        <v>1385</v>
      </c>
      <c r="E528" s="27" t="s">
        <v>1386</v>
      </c>
      <c r="F528" s="15" t="s">
        <v>648</v>
      </c>
      <c r="G528" s="15" t="s">
        <v>12</v>
      </c>
    </row>
    <row r="529" spans="1:7" ht="14.25" customHeight="1" x14ac:dyDescent="0.2">
      <c r="A529" s="16"/>
      <c r="B529" s="16"/>
      <c r="C529" s="13"/>
      <c r="D529" s="28"/>
      <c r="E529" s="21" t="s">
        <v>1387</v>
      </c>
      <c r="F529" s="13"/>
      <c r="G529" s="13"/>
    </row>
    <row r="530" spans="1:7" ht="14.25" x14ac:dyDescent="0.2">
      <c r="A530" s="14" t="s">
        <v>1388</v>
      </c>
      <c r="B530" s="15" t="s">
        <v>1262</v>
      </c>
      <c r="C530" s="15" t="s">
        <v>182</v>
      </c>
      <c r="D530" s="27" t="s">
        <v>1389</v>
      </c>
      <c r="E530" s="27" t="s">
        <v>1390</v>
      </c>
      <c r="F530" s="15" t="s">
        <v>71</v>
      </c>
      <c r="G530" s="15" t="s">
        <v>189</v>
      </c>
    </row>
    <row r="531" spans="1:7" ht="45" x14ac:dyDescent="0.2">
      <c r="A531" s="14" t="s">
        <v>1391</v>
      </c>
      <c r="B531" s="15" t="s">
        <v>1262</v>
      </c>
      <c r="C531" s="15" t="s">
        <v>183</v>
      </c>
      <c r="D531" s="27" t="s">
        <v>1392</v>
      </c>
      <c r="E531" s="27" t="s">
        <v>1393</v>
      </c>
      <c r="F531" s="15" t="s">
        <v>648</v>
      </c>
      <c r="G531" s="15" t="s">
        <v>89</v>
      </c>
    </row>
    <row r="532" spans="1:7" ht="45" x14ac:dyDescent="0.2">
      <c r="A532" s="14" t="s">
        <v>1394</v>
      </c>
      <c r="B532" s="15" t="s">
        <v>1262</v>
      </c>
      <c r="C532" s="15" t="s">
        <v>191</v>
      </c>
      <c r="D532" s="27" t="s">
        <v>1395</v>
      </c>
      <c r="E532" s="27" t="s">
        <v>1396</v>
      </c>
      <c r="F532" s="15" t="s">
        <v>648</v>
      </c>
      <c r="G532" s="15" t="s">
        <v>43</v>
      </c>
    </row>
    <row r="533" spans="1:7" ht="45" x14ac:dyDescent="0.2">
      <c r="A533" s="14" t="s">
        <v>1397</v>
      </c>
      <c r="B533" s="15" t="s">
        <v>1262</v>
      </c>
      <c r="C533" s="15" t="s">
        <v>194</v>
      </c>
      <c r="D533" s="27" t="s">
        <v>1398</v>
      </c>
      <c r="E533" s="27" t="s">
        <v>1399</v>
      </c>
      <c r="F533" s="15" t="s">
        <v>648</v>
      </c>
      <c r="G533" s="15" t="s">
        <v>30</v>
      </c>
    </row>
    <row r="534" spans="1:7" ht="45" x14ac:dyDescent="0.2">
      <c r="A534" s="14" t="s">
        <v>1400</v>
      </c>
      <c r="B534" s="15" t="s">
        <v>1262</v>
      </c>
      <c r="C534" s="15" t="s">
        <v>196</v>
      </c>
      <c r="D534" s="27" t="s">
        <v>1401</v>
      </c>
      <c r="E534" s="27" t="s">
        <v>1402</v>
      </c>
      <c r="F534" s="15" t="s">
        <v>648</v>
      </c>
      <c r="G534" s="15" t="s">
        <v>12</v>
      </c>
    </row>
    <row r="535" spans="1:7" ht="45" x14ac:dyDescent="0.2">
      <c r="A535" s="14" t="s">
        <v>1403</v>
      </c>
      <c r="B535" s="15" t="s">
        <v>1262</v>
      </c>
      <c r="C535" s="15" t="s">
        <v>201</v>
      </c>
      <c r="D535" s="27" t="s">
        <v>1404</v>
      </c>
      <c r="E535" s="27" t="s">
        <v>1405</v>
      </c>
      <c r="F535" s="15" t="s">
        <v>648</v>
      </c>
      <c r="G535" s="15" t="s">
        <v>34</v>
      </c>
    </row>
    <row r="536" spans="1:7" ht="45" x14ac:dyDescent="0.2">
      <c r="A536" s="14" t="s">
        <v>1406</v>
      </c>
      <c r="B536" s="15" t="s">
        <v>1262</v>
      </c>
      <c r="C536" s="15" t="s">
        <v>204</v>
      </c>
      <c r="D536" s="27" t="s">
        <v>1407</v>
      </c>
      <c r="E536" s="27" t="s">
        <v>1408</v>
      </c>
      <c r="F536" s="15" t="s">
        <v>648</v>
      </c>
      <c r="G536" s="15" t="s">
        <v>34</v>
      </c>
    </row>
    <row r="537" spans="1:7" ht="14.25" customHeight="1" x14ac:dyDescent="0.2">
      <c r="A537" s="16"/>
      <c r="B537" s="16"/>
      <c r="C537" s="13"/>
      <c r="D537" s="28"/>
      <c r="E537" s="21" t="s">
        <v>1409</v>
      </c>
      <c r="F537" s="13"/>
      <c r="G537" s="13"/>
    </row>
    <row r="538" spans="1:7" ht="14.25" x14ac:dyDescent="0.2">
      <c r="A538" s="14" t="s">
        <v>1410</v>
      </c>
      <c r="B538" s="15" t="s">
        <v>1262</v>
      </c>
      <c r="C538" s="15" t="s">
        <v>206</v>
      </c>
      <c r="D538" s="27" t="s">
        <v>1411</v>
      </c>
      <c r="E538" s="27" t="s">
        <v>1412</v>
      </c>
      <c r="F538" s="15" t="s">
        <v>71</v>
      </c>
      <c r="G538" s="15" t="s">
        <v>1234</v>
      </c>
    </row>
    <row r="539" spans="1:7" ht="45" x14ac:dyDescent="0.2">
      <c r="A539" s="14" t="s">
        <v>1413</v>
      </c>
      <c r="B539" s="15" t="s">
        <v>1262</v>
      </c>
      <c r="C539" s="15" t="s">
        <v>207</v>
      </c>
      <c r="D539" s="27" t="s">
        <v>1414</v>
      </c>
      <c r="E539" s="27" t="s">
        <v>1415</v>
      </c>
      <c r="F539" s="15" t="s">
        <v>648</v>
      </c>
      <c r="G539" s="15" t="s">
        <v>24</v>
      </c>
    </row>
    <row r="540" spans="1:7" ht="45" x14ac:dyDescent="0.2">
      <c r="A540" s="14" t="s">
        <v>1416</v>
      </c>
      <c r="B540" s="15" t="s">
        <v>1262</v>
      </c>
      <c r="C540" s="15" t="s">
        <v>208</v>
      </c>
      <c r="D540" s="27" t="s">
        <v>1417</v>
      </c>
      <c r="E540" s="27" t="s">
        <v>1418</v>
      </c>
      <c r="F540" s="15" t="s">
        <v>648</v>
      </c>
      <c r="G540" s="15" t="s">
        <v>24</v>
      </c>
    </row>
    <row r="541" spans="1:7" ht="14.25" x14ac:dyDescent="0.2">
      <c r="A541" s="14" t="s">
        <v>1419</v>
      </c>
      <c r="B541" s="15" t="s">
        <v>1262</v>
      </c>
      <c r="C541" s="15" t="s">
        <v>220</v>
      </c>
      <c r="D541" s="27" t="s">
        <v>1420</v>
      </c>
      <c r="E541" s="27" t="s">
        <v>1421</v>
      </c>
      <c r="F541" s="15" t="s">
        <v>71</v>
      </c>
      <c r="G541" s="15" t="s">
        <v>451</v>
      </c>
    </row>
    <row r="542" spans="1:7" ht="45" x14ac:dyDescent="0.2">
      <c r="A542" s="14" t="s">
        <v>1422</v>
      </c>
      <c r="B542" s="15" t="s">
        <v>1262</v>
      </c>
      <c r="C542" s="15" t="s">
        <v>223</v>
      </c>
      <c r="D542" s="27" t="s">
        <v>1423</v>
      </c>
      <c r="E542" s="27" t="s">
        <v>1424</v>
      </c>
      <c r="F542" s="15" t="s">
        <v>648</v>
      </c>
      <c r="G542" s="15" t="s">
        <v>12</v>
      </c>
    </row>
    <row r="543" spans="1:7" ht="14.25" x14ac:dyDescent="0.2">
      <c r="A543" s="14" t="s">
        <v>1425</v>
      </c>
      <c r="B543" s="15" t="s">
        <v>1262</v>
      </c>
      <c r="C543" s="15" t="s">
        <v>226</v>
      </c>
      <c r="D543" s="27" t="s">
        <v>1426</v>
      </c>
      <c r="E543" s="27" t="s">
        <v>1427</v>
      </c>
      <c r="F543" s="15" t="s">
        <v>71</v>
      </c>
      <c r="G543" s="15" t="s">
        <v>1428</v>
      </c>
    </row>
    <row r="544" spans="1:7" ht="45" x14ac:dyDescent="0.2">
      <c r="A544" s="14" t="s">
        <v>1429</v>
      </c>
      <c r="B544" s="15" t="s">
        <v>1262</v>
      </c>
      <c r="C544" s="15" t="s">
        <v>229</v>
      </c>
      <c r="D544" s="27" t="s">
        <v>1430</v>
      </c>
      <c r="E544" s="27" t="s">
        <v>1431</v>
      </c>
      <c r="F544" s="15" t="s">
        <v>648</v>
      </c>
      <c r="G544" s="15" t="s">
        <v>34</v>
      </c>
    </row>
    <row r="545" spans="1:7" ht="45" x14ac:dyDescent="0.2">
      <c r="A545" s="14" t="s">
        <v>1432</v>
      </c>
      <c r="B545" s="15" t="s">
        <v>1262</v>
      </c>
      <c r="C545" s="15" t="s">
        <v>231</v>
      </c>
      <c r="D545" s="27" t="s">
        <v>1433</v>
      </c>
      <c r="E545" s="27" t="s">
        <v>1434</v>
      </c>
      <c r="F545" s="15" t="s">
        <v>648</v>
      </c>
      <c r="G545" s="15" t="s">
        <v>75</v>
      </c>
    </row>
    <row r="546" spans="1:7" ht="14.25" x14ac:dyDescent="0.2">
      <c r="A546" s="14" t="s">
        <v>1435</v>
      </c>
      <c r="B546" s="15" t="s">
        <v>1262</v>
      </c>
      <c r="C546" s="15" t="s">
        <v>236</v>
      </c>
      <c r="D546" s="27" t="s">
        <v>1436</v>
      </c>
      <c r="E546" s="27" t="s">
        <v>1437</v>
      </c>
      <c r="F546" s="15" t="s">
        <v>648</v>
      </c>
      <c r="G546" s="15" t="s">
        <v>201</v>
      </c>
    </row>
    <row r="547" spans="1:7" ht="45" x14ac:dyDescent="0.2">
      <c r="A547" s="14" t="s">
        <v>1438</v>
      </c>
      <c r="B547" s="15" t="s">
        <v>1262</v>
      </c>
      <c r="C547" s="15" t="s">
        <v>239</v>
      </c>
      <c r="D547" s="27" t="s">
        <v>1439</v>
      </c>
      <c r="E547" s="27" t="s">
        <v>1440</v>
      </c>
      <c r="F547" s="15" t="s">
        <v>648</v>
      </c>
      <c r="G547" s="15" t="s">
        <v>101</v>
      </c>
    </row>
    <row r="548" spans="1:7" ht="14.25" x14ac:dyDescent="0.2">
      <c r="A548" s="14" t="s">
        <v>1441</v>
      </c>
      <c r="B548" s="15" t="s">
        <v>1262</v>
      </c>
      <c r="C548" s="15" t="s">
        <v>241</v>
      </c>
      <c r="D548" s="27" t="s">
        <v>1442</v>
      </c>
      <c r="E548" s="27" t="s">
        <v>1443</v>
      </c>
      <c r="F548" s="15" t="s">
        <v>648</v>
      </c>
      <c r="G548" s="15" t="s">
        <v>34</v>
      </c>
    </row>
    <row r="549" spans="1:7" ht="45" x14ac:dyDescent="0.2">
      <c r="A549" s="14" t="s">
        <v>1444</v>
      </c>
      <c r="B549" s="15" t="s">
        <v>1262</v>
      </c>
      <c r="C549" s="15" t="s">
        <v>243</v>
      </c>
      <c r="D549" s="27" t="s">
        <v>1445</v>
      </c>
      <c r="E549" s="27" t="s">
        <v>1446</v>
      </c>
      <c r="F549" s="15" t="s">
        <v>648</v>
      </c>
      <c r="G549" s="15" t="s">
        <v>34</v>
      </c>
    </row>
    <row r="550" spans="1:7" ht="14.25" customHeight="1" x14ac:dyDescent="0.2">
      <c r="A550" s="16"/>
      <c r="B550" s="16"/>
      <c r="C550" s="13"/>
      <c r="D550" s="28"/>
      <c r="E550" s="21" t="s">
        <v>1447</v>
      </c>
      <c r="F550" s="13"/>
      <c r="G550" s="13"/>
    </row>
    <row r="551" spans="1:7" ht="14.25" x14ac:dyDescent="0.2">
      <c r="A551" s="14" t="s">
        <v>1448</v>
      </c>
      <c r="B551" s="15" t="s">
        <v>1262</v>
      </c>
      <c r="C551" s="15" t="s">
        <v>248</v>
      </c>
      <c r="D551" s="27" t="s">
        <v>1449</v>
      </c>
      <c r="E551" s="27" t="s">
        <v>1450</v>
      </c>
      <c r="F551" s="15" t="s">
        <v>1071</v>
      </c>
      <c r="G551" s="15" t="s">
        <v>1451</v>
      </c>
    </row>
    <row r="552" spans="1:7" ht="14.25" x14ac:dyDescent="0.2">
      <c r="A552" s="14" t="s">
        <v>1452</v>
      </c>
      <c r="B552" s="15" t="s">
        <v>1262</v>
      </c>
      <c r="C552" s="15" t="s">
        <v>251</v>
      </c>
      <c r="D552" s="27" t="s">
        <v>1453</v>
      </c>
      <c r="E552" s="27" t="s">
        <v>1454</v>
      </c>
      <c r="F552" s="15" t="s">
        <v>1071</v>
      </c>
      <c r="G552" s="15" t="s">
        <v>1455</v>
      </c>
    </row>
    <row r="553" spans="1:7" ht="33.75" x14ac:dyDescent="0.2">
      <c r="A553" s="14" t="s">
        <v>1456</v>
      </c>
      <c r="B553" s="15" t="s">
        <v>1262</v>
      </c>
      <c r="C553" s="15" t="s">
        <v>254</v>
      </c>
      <c r="D553" s="27" t="s">
        <v>1457</v>
      </c>
      <c r="E553" s="27" t="s">
        <v>1458</v>
      </c>
      <c r="F553" s="15" t="s">
        <v>1459</v>
      </c>
      <c r="G553" s="15" t="s">
        <v>1460</v>
      </c>
    </row>
    <row r="554" spans="1:7" ht="45" x14ac:dyDescent="0.2">
      <c r="A554" s="14" t="s">
        <v>1461</v>
      </c>
      <c r="B554" s="15" t="s">
        <v>1262</v>
      </c>
      <c r="C554" s="15" t="s">
        <v>256</v>
      </c>
      <c r="D554" s="27" t="s">
        <v>1462</v>
      </c>
      <c r="E554" s="27" t="s">
        <v>1463</v>
      </c>
      <c r="F554" s="15" t="s">
        <v>1077</v>
      </c>
      <c r="G554" s="15" t="s">
        <v>1464</v>
      </c>
    </row>
    <row r="555" spans="1:7" ht="45" x14ac:dyDescent="0.2">
      <c r="A555" s="14" t="s">
        <v>1465</v>
      </c>
      <c r="B555" s="15" t="s">
        <v>1262</v>
      </c>
      <c r="C555" s="15" t="s">
        <v>260</v>
      </c>
      <c r="D555" s="27" t="s">
        <v>1466</v>
      </c>
      <c r="E555" s="27" t="s">
        <v>1467</v>
      </c>
      <c r="F555" s="15" t="s">
        <v>1077</v>
      </c>
      <c r="G555" s="15" t="s">
        <v>1468</v>
      </c>
    </row>
    <row r="556" spans="1:7" ht="45" x14ac:dyDescent="0.2">
      <c r="A556" s="14" t="s">
        <v>1469</v>
      </c>
      <c r="B556" s="15" t="s">
        <v>1262</v>
      </c>
      <c r="C556" s="15" t="s">
        <v>263</v>
      </c>
      <c r="D556" s="27" t="s">
        <v>1470</v>
      </c>
      <c r="E556" s="27" t="s">
        <v>1471</v>
      </c>
      <c r="F556" s="15" t="s">
        <v>1077</v>
      </c>
      <c r="G556" s="15" t="s">
        <v>1472</v>
      </c>
    </row>
    <row r="557" spans="1:7" ht="45" x14ac:dyDescent="0.2">
      <c r="A557" s="14" t="s">
        <v>1473</v>
      </c>
      <c r="B557" s="15" t="s">
        <v>1262</v>
      </c>
      <c r="C557" s="15" t="s">
        <v>265</v>
      </c>
      <c r="D557" s="27" t="s">
        <v>1474</v>
      </c>
      <c r="E557" s="27" t="s">
        <v>1475</v>
      </c>
      <c r="F557" s="15" t="s">
        <v>1077</v>
      </c>
      <c r="G557" s="15" t="s">
        <v>1476</v>
      </c>
    </row>
    <row r="558" spans="1:7" ht="45" x14ac:dyDescent="0.2">
      <c r="A558" s="14" t="s">
        <v>1477</v>
      </c>
      <c r="B558" s="15" t="s">
        <v>1262</v>
      </c>
      <c r="C558" s="15" t="s">
        <v>266</v>
      </c>
      <c r="D558" s="27" t="s">
        <v>1478</v>
      </c>
      <c r="E558" s="27" t="s">
        <v>1479</v>
      </c>
      <c r="F558" s="15" t="s">
        <v>1077</v>
      </c>
      <c r="G558" s="15" t="s">
        <v>1480</v>
      </c>
    </row>
    <row r="559" spans="1:7" ht="45" x14ac:dyDescent="0.2">
      <c r="A559" s="14" t="s">
        <v>1481</v>
      </c>
      <c r="B559" s="15" t="s">
        <v>1262</v>
      </c>
      <c r="C559" s="15" t="s">
        <v>267</v>
      </c>
      <c r="D559" s="27" t="s">
        <v>1482</v>
      </c>
      <c r="E559" s="27" t="s">
        <v>1483</v>
      </c>
      <c r="F559" s="15" t="s">
        <v>1077</v>
      </c>
      <c r="G559" s="15" t="s">
        <v>1484</v>
      </c>
    </row>
    <row r="560" spans="1:7" ht="45" x14ac:dyDescent="0.2">
      <c r="A560" s="14" t="s">
        <v>1485</v>
      </c>
      <c r="B560" s="15" t="s">
        <v>1262</v>
      </c>
      <c r="C560" s="15" t="s">
        <v>184</v>
      </c>
      <c r="D560" s="27" t="s">
        <v>1486</v>
      </c>
      <c r="E560" s="27" t="s">
        <v>1487</v>
      </c>
      <c r="F560" s="15" t="s">
        <v>1077</v>
      </c>
      <c r="G560" s="15" t="s">
        <v>1488</v>
      </c>
    </row>
    <row r="561" spans="1:7" ht="22.5" x14ac:dyDescent="0.2">
      <c r="A561" s="14" t="s">
        <v>1489</v>
      </c>
      <c r="B561" s="15" t="s">
        <v>1262</v>
      </c>
      <c r="C561" s="15" t="s">
        <v>276</v>
      </c>
      <c r="D561" s="27" t="s">
        <v>1490</v>
      </c>
      <c r="E561" s="27" t="s">
        <v>1491</v>
      </c>
      <c r="F561" s="15" t="s">
        <v>648</v>
      </c>
      <c r="G561" s="15" t="s">
        <v>24</v>
      </c>
    </row>
    <row r="562" spans="1:7" ht="45" x14ac:dyDescent="0.2">
      <c r="A562" s="14" t="s">
        <v>1492</v>
      </c>
      <c r="B562" s="15" t="s">
        <v>1262</v>
      </c>
      <c r="C562" s="15" t="s">
        <v>278</v>
      </c>
      <c r="D562" s="27" t="s">
        <v>1493</v>
      </c>
      <c r="E562" s="27" t="s">
        <v>1494</v>
      </c>
      <c r="F562" s="15" t="s">
        <v>648</v>
      </c>
      <c r="G562" s="15" t="s">
        <v>24</v>
      </c>
    </row>
    <row r="563" spans="1:7" ht="14.25" x14ac:dyDescent="0.2">
      <c r="A563" s="14" t="s">
        <v>1495</v>
      </c>
      <c r="B563" s="15" t="s">
        <v>1262</v>
      </c>
      <c r="C563" s="15" t="s">
        <v>283</v>
      </c>
      <c r="D563" s="27" t="s">
        <v>1496</v>
      </c>
      <c r="E563" s="27" t="s">
        <v>1497</v>
      </c>
      <c r="F563" s="15" t="s">
        <v>71</v>
      </c>
      <c r="G563" s="15" t="s">
        <v>237</v>
      </c>
    </row>
    <row r="564" spans="1:7" ht="14.25" x14ac:dyDescent="0.2">
      <c r="A564" s="14" t="s">
        <v>1498</v>
      </c>
      <c r="B564" s="15" t="s">
        <v>1262</v>
      </c>
      <c r="C564" s="15" t="s">
        <v>286</v>
      </c>
      <c r="D564" s="27" t="s">
        <v>1499</v>
      </c>
      <c r="E564" s="27" t="s">
        <v>1500</v>
      </c>
      <c r="F564" s="15" t="s">
        <v>71</v>
      </c>
      <c r="G564" s="15" t="s">
        <v>1501</v>
      </c>
    </row>
    <row r="565" spans="1:7" ht="33.75" x14ac:dyDescent="0.2">
      <c r="A565" s="14" t="s">
        <v>1502</v>
      </c>
      <c r="B565" s="15" t="s">
        <v>1262</v>
      </c>
      <c r="C565" s="15" t="s">
        <v>288</v>
      </c>
      <c r="D565" s="27" t="s">
        <v>1503</v>
      </c>
      <c r="E565" s="27" t="s">
        <v>1504</v>
      </c>
      <c r="F565" s="15" t="s">
        <v>1459</v>
      </c>
      <c r="G565" s="15" t="s">
        <v>1505</v>
      </c>
    </row>
    <row r="566" spans="1:7" ht="45" x14ac:dyDescent="0.2">
      <c r="A566" s="14" t="s">
        <v>1506</v>
      </c>
      <c r="B566" s="15" t="s">
        <v>1262</v>
      </c>
      <c r="C566" s="15" t="s">
        <v>289</v>
      </c>
      <c r="D566" s="27" t="s">
        <v>1507</v>
      </c>
      <c r="E566" s="27" t="s">
        <v>1508</v>
      </c>
      <c r="F566" s="15" t="s">
        <v>1077</v>
      </c>
      <c r="G566" s="15" t="s">
        <v>991</v>
      </c>
    </row>
    <row r="567" spans="1:7" ht="45" x14ac:dyDescent="0.2">
      <c r="A567" s="14" t="s">
        <v>1509</v>
      </c>
      <c r="B567" s="15" t="s">
        <v>1262</v>
      </c>
      <c r="C567" s="15" t="s">
        <v>291</v>
      </c>
      <c r="D567" s="27" t="s">
        <v>1510</v>
      </c>
      <c r="E567" s="27" t="s">
        <v>1511</v>
      </c>
      <c r="F567" s="15" t="s">
        <v>1077</v>
      </c>
      <c r="G567" s="15" t="s">
        <v>1512</v>
      </c>
    </row>
    <row r="568" spans="1:7" ht="14.25" customHeight="1" x14ac:dyDescent="0.2">
      <c r="A568" s="16"/>
      <c r="B568" s="16"/>
      <c r="C568" s="13"/>
      <c r="D568" s="28"/>
      <c r="E568" s="21" t="s">
        <v>1513</v>
      </c>
      <c r="F568" s="13"/>
      <c r="G568" s="13"/>
    </row>
    <row r="569" spans="1:7" ht="14.25" x14ac:dyDescent="0.2">
      <c r="A569" s="14" t="s">
        <v>1514</v>
      </c>
      <c r="B569" s="15" t="s">
        <v>1262</v>
      </c>
      <c r="C569" s="15" t="s">
        <v>293</v>
      </c>
      <c r="D569" s="27" t="s">
        <v>1515</v>
      </c>
      <c r="E569" s="27" t="s">
        <v>1516</v>
      </c>
      <c r="F569" s="15" t="s">
        <v>209</v>
      </c>
      <c r="G569" s="15" t="s">
        <v>467</v>
      </c>
    </row>
    <row r="570" spans="1:7" ht="22.5" x14ac:dyDescent="0.2">
      <c r="A570" s="14" t="s">
        <v>1517</v>
      </c>
      <c r="B570" s="15" t="s">
        <v>1262</v>
      </c>
      <c r="C570" s="15" t="s">
        <v>295</v>
      </c>
      <c r="D570" s="27" t="s">
        <v>1518</v>
      </c>
      <c r="E570" s="27" t="s">
        <v>1519</v>
      </c>
      <c r="F570" s="15" t="s">
        <v>502</v>
      </c>
      <c r="G570" s="15" t="s">
        <v>1520</v>
      </c>
    </row>
    <row r="571" spans="1:7" ht="14.25" x14ac:dyDescent="0.2">
      <c r="A571" s="14" t="s">
        <v>1521</v>
      </c>
      <c r="B571" s="15" t="s">
        <v>1262</v>
      </c>
      <c r="C571" s="15" t="s">
        <v>297</v>
      </c>
      <c r="D571" s="27" t="s">
        <v>1522</v>
      </c>
      <c r="E571" s="27" t="s">
        <v>1523</v>
      </c>
      <c r="F571" s="15" t="s">
        <v>648</v>
      </c>
      <c r="G571" s="15" t="s">
        <v>55</v>
      </c>
    </row>
    <row r="572" spans="1:7" ht="14.25" x14ac:dyDescent="0.2">
      <c r="A572" s="14" t="s">
        <v>1524</v>
      </c>
      <c r="B572" s="15" t="s">
        <v>1262</v>
      </c>
      <c r="C572" s="15" t="s">
        <v>309</v>
      </c>
      <c r="D572" s="27" t="s">
        <v>1525</v>
      </c>
      <c r="E572" s="27" t="s">
        <v>1526</v>
      </c>
      <c r="F572" s="15" t="s">
        <v>648</v>
      </c>
      <c r="G572" s="15" t="s">
        <v>55</v>
      </c>
    </row>
    <row r="573" spans="1:7" ht="14.25" x14ac:dyDescent="0.2">
      <c r="A573" s="14" t="s">
        <v>1527</v>
      </c>
      <c r="B573" s="15" t="s">
        <v>1262</v>
      </c>
      <c r="C573" s="15" t="s">
        <v>311</v>
      </c>
      <c r="D573" s="27" t="s">
        <v>1528</v>
      </c>
      <c r="E573" s="27" t="s">
        <v>1529</v>
      </c>
      <c r="F573" s="15" t="s">
        <v>71</v>
      </c>
      <c r="G573" s="15" t="s">
        <v>72</v>
      </c>
    </row>
    <row r="574" spans="1:7" ht="14.25" x14ac:dyDescent="0.2">
      <c r="A574" s="14" t="s">
        <v>1530</v>
      </c>
      <c r="B574" s="15" t="s">
        <v>1262</v>
      </c>
      <c r="C574" s="15" t="s">
        <v>218</v>
      </c>
      <c r="D574" s="27" t="s">
        <v>1531</v>
      </c>
      <c r="E574" s="27" t="s">
        <v>1532</v>
      </c>
      <c r="F574" s="15" t="s">
        <v>1071</v>
      </c>
      <c r="G574" s="15" t="s">
        <v>1533</v>
      </c>
    </row>
    <row r="575" spans="1:7" ht="45" x14ac:dyDescent="0.2">
      <c r="A575" s="14" t="s">
        <v>1534</v>
      </c>
      <c r="B575" s="15" t="s">
        <v>1262</v>
      </c>
      <c r="C575" s="15" t="s">
        <v>922</v>
      </c>
      <c r="D575" s="27" t="s">
        <v>1535</v>
      </c>
      <c r="E575" s="27" t="s">
        <v>1536</v>
      </c>
      <c r="F575" s="15" t="s">
        <v>1077</v>
      </c>
      <c r="G575" s="15" t="s">
        <v>1050</v>
      </c>
    </row>
    <row r="576" spans="1:7" ht="22.5" x14ac:dyDescent="0.2">
      <c r="A576" s="14" t="s">
        <v>1537</v>
      </c>
      <c r="B576" s="15" t="s">
        <v>1262</v>
      </c>
      <c r="C576" s="15" t="s">
        <v>924</v>
      </c>
      <c r="D576" s="27" t="s">
        <v>1538</v>
      </c>
      <c r="E576" s="27" t="s">
        <v>1539</v>
      </c>
      <c r="F576" s="15" t="s">
        <v>648</v>
      </c>
      <c r="G576" s="15" t="s">
        <v>201</v>
      </c>
    </row>
    <row r="577" spans="1:7" ht="14.25" x14ac:dyDescent="0.2">
      <c r="A577" s="14" t="s">
        <v>1540</v>
      </c>
      <c r="B577" s="15" t="s">
        <v>1262</v>
      </c>
      <c r="C577" s="15" t="s">
        <v>927</v>
      </c>
      <c r="D577" s="27" t="s">
        <v>1541</v>
      </c>
      <c r="E577" s="27" t="s">
        <v>1542</v>
      </c>
      <c r="F577" s="15" t="s">
        <v>648</v>
      </c>
      <c r="G577" s="15" t="s">
        <v>136</v>
      </c>
    </row>
    <row r="578" spans="1:7" ht="45" x14ac:dyDescent="0.2">
      <c r="A578" s="14" t="s">
        <v>1543</v>
      </c>
      <c r="B578" s="15" t="s">
        <v>1262</v>
      </c>
      <c r="C578" s="15" t="s">
        <v>930</v>
      </c>
      <c r="D578" s="27" t="s">
        <v>1544</v>
      </c>
      <c r="E578" s="27" t="s">
        <v>1545</v>
      </c>
      <c r="F578" s="15" t="s">
        <v>648</v>
      </c>
      <c r="G578" s="15" t="s">
        <v>1546</v>
      </c>
    </row>
    <row r="579" spans="1:7" ht="45" x14ac:dyDescent="0.2">
      <c r="A579" s="14" t="s">
        <v>1547</v>
      </c>
      <c r="B579" s="15" t="s">
        <v>1262</v>
      </c>
      <c r="C579" s="15" t="s">
        <v>936</v>
      </c>
      <c r="D579" s="27" t="s">
        <v>1548</v>
      </c>
      <c r="E579" s="27" t="s">
        <v>1549</v>
      </c>
      <c r="F579" s="15" t="s">
        <v>648</v>
      </c>
      <c r="G579" s="15" t="s">
        <v>1550</v>
      </c>
    </row>
    <row r="580" spans="1:7" ht="14.25" x14ac:dyDescent="0.2">
      <c r="A580" s="14" t="s">
        <v>1551</v>
      </c>
      <c r="B580" s="15" t="s">
        <v>1262</v>
      </c>
      <c r="C580" s="15" t="s">
        <v>941</v>
      </c>
      <c r="D580" s="27" t="s">
        <v>1552</v>
      </c>
      <c r="E580" s="27" t="s">
        <v>1553</v>
      </c>
      <c r="F580" s="15" t="s">
        <v>71</v>
      </c>
      <c r="G580" s="15" t="s">
        <v>1554</v>
      </c>
    </row>
    <row r="581" spans="1:7" ht="14.25" x14ac:dyDescent="0.2">
      <c r="A581" s="14" t="s">
        <v>1555</v>
      </c>
      <c r="B581" s="15" t="s">
        <v>1262</v>
      </c>
      <c r="C581" s="15" t="s">
        <v>946</v>
      </c>
      <c r="D581" s="27" t="s">
        <v>1556</v>
      </c>
      <c r="E581" s="27" t="s">
        <v>1557</v>
      </c>
      <c r="F581" s="15" t="s">
        <v>648</v>
      </c>
      <c r="G581" s="15" t="s">
        <v>201</v>
      </c>
    </row>
    <row r="582" spans="1:7" ht="14.25" customHeight="1" x14ac:dyDescent="0.2">
      <c r="A582" s="16"/>
      <c r="B582" s="16"/>
      <c r="C582" s="13"/>
      <c r="D582" s="28"/>
      <c r="E582" s="21" t="s">
        <v>1558</v>
      </c>
      <c r="F582" s="13"/>
      <c r="G582" s="13"/>
    </row>
    <row r="583" spans="1:7" ht="22.5" x14ac:dyDescent="0.2">
      <c r="A583" s="14" t="s">
        <v>1559</v>
      </c>
      <c r="B583" s="15" t="s">
        <v>1262</v>
      </c>
      <c r="C583" s="15" t="s">
        <v>952</v>
      </c>
      <c r="D583" s="27" t="s">
        <v>1560</v>
      </c>
      <c r="E583" s="27" t="s">
        <v>1561</v>
      </c>
      <c r="F583" s="15" t="s">
        <v>1071</v>
      </c>
      <c r="G583" s="15" t="s">
        <v>1451</v>
      </c>
    </row>
    <row r="584" spans="1:7" ht="14.25" x14ac:dyDescent="0.2">
      <c r="A584" s="14" t="s">
        <v>1562</v>
      </c>
      <c r="B584" s="15" t="s">
        <v>1262</v>
      </c>
      <c r="C584" s="15" t="s">
        <v>957</v>
      </c>
      <c r="D584" s="27" t="s">
        <v>1563</v>
      </c>
      <c r="E584" s="27" t="s">
        <v>1564</v>
      </c>
      <c r="F584" s="15" t="s">
        <v>502</v>
      </c>
      <c r="G584" s="15" t="s">
        <v>1565</v>
      </c>
    </row>
    <row r="585" spans="1:7" ht="14.25" x14ac:dyDescent="0.2">
      <c r="A585" s="14" t="s">
        <v>1566</v>
      </c>
      <c r="B585" s="15" t="s">
        <v>1262</v>
      </c>
      <c r="C585" s="15" t="s">
        <v>962</v>
      </c>
      <c r="D585" s="27" t="s">
        <v>1567</v>
      </c>
      <c r="E585" s="27" t="s">
        <v>1568</v>
      </c>
      <c r="F585" s="15" t="s">
        <v>970</v>
      </c>
      <c r="G585" s="15" t="s">
        <v>1569</v>
      </c>
    </row>
    <row r="586" spans="1:7" ht="14.25" x14ac:dyDescent="0.2">
      <c r="A586" s="14" t="s">
        <v>1570</v>
      </c>
      <c r="B586" s="15" t="s">
        <v>1262</v>
      </c>
      <c r="C586" s="15" t="s">
        <v>967</v>
      </c>
      <c r="D586" s="27" t="s">
        <v>1571</v>
      </c>
      <c r="E586" s="27" t="s">
        <v>1572</v>
      </c>
      <c r="F586" s="15" t="s">
        <v>502</v>
      </c>
      <c r="G586" s="15" t="s">
        <v>1573</v>
      </c>
    </row>
    <row r="587" spans="1:7" ht="14.25" customHeight="1" x14ac:dyDescent="0.2">
      <c r="A587" s="16"/>
      <c r="B587" s="16"/>
      <c r="C587" s="13"/>
      <c r="D587" s="28"/>
      <c r="E587" s="21" t="s">
        <v>1574</v>
      </c>
      <c r="F587" s="13"/>
      <c r="G587" s="13"/>
    </row>
    <row r="588" spans="1:7" ht="14.25" customHeight="1" x14ac:dyDescent="0.2">
      <c r="A588" s="16"/>
      <c r="B588" s="16"/>
      <c r="C588" s="13"/>
      <c r="D588" s="28"/>
      <c r="E588" s="21" t="s">
        <v>1575</v>
      </c>
      <c r="F588" s="13"/>
      <c r="G588" s="13"/>
    </row>
    <row r="589" spans="1:7" ht="22.5" x14ac:dyDescent="0.2">
      <c r="A589" s="14" t="s">
        <v>1576</v>
      </c>
      <c r="B589" s="15" t="s">
        <v>1262</v>
      </c>
      <c r="C589" s="15" t="s">
        <v>973</v>
      </c>
      <c r="D589" s="27" t="s">
        <v>1577</v>
      </c>
      <c r="E589" s="27" t="s">
        <v>1578</v>
      </c>
      <c r="F589" s="15" t="s">
        <v>37</v>
      </c>
      <c r="G589" s="15" t="s">
        <v>1579</v>
      </c>
    </row>
    <row r="590" spans="1:7" ht="22.5" x14ac:dyDescent="0.2">
      <c r="A590" s="14" t="s">
        <v>1580</v>
      </c>
      <c r="B590" s="15" t="s">
        <v>1262</v>
      </c>
      <c r="C590" s="15" t="s">
        <v>979</v>
      </c>
      <c r="D590" s="27" t="s">
        <v>31</v>
      </c>
      <c r="E590" s="27" t="s">
        <v>32</v>
      </c>
      <c r="F590" s="15" t="s">
        <v>27</v>
      </c>
      <c r="G590" s="15" t="s">
        <v>1581</v>
      </c>
    </row>
    <row r="591" spans="1:7" ht="22.5" x14ac:dyDescent="0.2">
      <c r="A591" s="14" t="s">
        <v>1582</v>
      </c>
      <c r="B591" s="15" t="s">
        <v>1262</v>
      </c>
      <c r="C591" s="15" t="s">
        <v>985</v>
      </c>
      <c r="D591" s="27" t="s">
        <v>1583</v>
      </c>
      <c r="E591" s="27" t="s">
        <v>1584</v>
      </c>
      <c r="F591" s="15" t="s">
        <v>51</v>
      </c>
      <c r="G591" s="15" t="s">
        <v>1585</v>
      </c>
    </row>
    <row r="592" spans="1:7" ht="22.5" x14ac:dyDescent="0.2">
      <c r="A592" s="14" t="s">
        <v>1588</v>
      </c>
      <c r="B592" s="15" t="s">
        <v>1262</v>
      </c>
      <c r="C592" s="15" t="s">
        <v>988</v>
      </c>
      <c r="D592" s="27" t="s">
        <v>44</v>
      </c>
      <c r="E592" s="27" t="s">
        <v>1589</v>
      </c>
      <c r="F592" s="15" t="s">
        <v>37</v>
      </c>
      <c r="G592" s="15" t="s">
        <v>1579</v>
      </c>
    </row>
    <row r="593" spans="1:7" ht="14.25" x14ac:dyDescent="0.2">
      <c r="A593" s="14" t="s">
        <v>1590</v>
      </c>
      <c r="B593" s="15" t="s">
        <v>1262</v>
      </c>
      <c r="C593" s="15" t="s">
        <v>991</v>
      </c>
      <c r="D593" s="27" t="s">
        <v>556</v>
      </c>
      <c r="E593" s="27" t="s">
        <v>557</v>
      </c>
      <c r="F593" s="15" t="s">
        <v>81</v>
      </c>
      <c r="G593" s="15" t="s">
        <v>1591</v>
      </c>
    </row>
    <row r="594" spans="1:7" ht="14.25" x14ac:dyDescent="0.2">
      <c r="A594" s="14" t="s">
        <v>1592</v>
      </c>
      <c r="B594" s="15" t="s">
        <v>1262</v>
      </c>
      <c r="C594" s="15" t="s">
        <v>995</v>
      </c>
      <c r="D594" s="27" t="s">
        <v>49</v>
      </c>
      <c r="E594" s="27" t="s">
        <v>50</v>
      </c>
      <c r="F594" s="15" t="s">
        <v>51</v>
      </c>
      <c r="G594" s="15" t="s">
        <v>1587</v>
      </c>
    </row>
    <row r="595" spans="1:7" ht="14.25" x14ac:dyDescent="0.2">
      <c r="A595" s="14" t="s">
        <v>1593</v>
      </c>
      <c r="B595" s="15" t="s">
        <v>1262</v>
      </c>
      <c r="C595" s="15" t="s">
        <v>998</v>
      </c>
      <c r="D595" s="27" t="s">
        <v>1586</v>
      </c>
      <c r="E595" s="27" t="s">
        <v>1594</v>
      </c>
      <c r="F595" s="15" t="s">
        <v>51</v>
      </c>
      <c r="G595" s="15" t="s">
        <v>1585</v>
      </c>
    </row>
    <row r="596" spans="1:7" ht="14.25" x14ac:dyDescent="0.2">
      <c r="A596" s="14" t="s">
        <v>1595</v>
      </c>
      <c r="B596" s="15" t="s">
        <v>1262</v>
      </c>
      <c r="C596" s="15" t="s">
        <v>1002</v>
      </c>
      <c r="D596" s="27" t="s">
        <v>1596</v>
      </c>
      <c r="E596" s="27" t="s">
        <v>1597</v>
      </c>
      <c r="F596" s="15" t="s">
        <v>81</v>
      </c>
      <c r="G596" s="15" t="s">
        <v>1598</v>
      </c>
    </row>
    <row r="597" spans="1:7" ht="22.5" x14ac:dyDescent="0.2">
      <c r="A597" s="14" t="s">
        <v>1599</v>
      </c>
      <c r="B597" s="15" t="s">
        <v>1262</v>
      </c>
      <c r="C597" s="15" t="s">
        <v>1005</v>
      </c>
      <c r="D597" s="27" t="s">
        <v>1600</v>
      </c>
      <c r="E597" s="27" t="s">
        <v>1601</v>
      </c>
      <c r="F597" s="15" t="s">
        <v>648</v>
      </c>
      <c r="G597" s="15" t="s">
        <v>60</v>
      </c>
    </row>
    <row r="598" spans="1:7" ht="14.25" x14ac:dyDescent="0.2">
      <c r="A598" s="14" t="s">
        <v>1602</v>
      </c>
      <c r="B598" s="15" t="s">
        <v>1262</v>
      </c>
      <c r="C598" s="15" t="s">
        <v>1012</v>
      </c>
      <c r="D598" s="27" t="s">
        <v>1603</v>
      </c>
      <c r="E598" s="27" t="s">
        <v>1604</v>
      </c>
      <c r="F598" s="15" t="s">
        <v>502</v>
      </c>
      <c r="G598" s="15" t="s">
        <v>1605</v>
      </c>
    </row>
    <row r="599" spans="1:7" ht="33.75" x14ac:dyDescent="0.2">
      <c r="A599" s="14" t="s">
        <v>1606</v>
      </c>
      <c r="B599" s="15" t="s">
        <v>1262</v>
      </c>
      <c r="C599" s="15" t="s">
        <v>1017</v>
      </c>
      <c r="D599" s="27" t="s">
        <v>1607</v>
      </c>
      <c r="E599" s="27" t="s">
        <v>1608</v>
      </c>
      <c r="F599" s="15" t="s">
        <v>502</v>
      </c>
      <c r="G599" s="15" t="s">
        <v>1609</v>
      </c>
    </row>
    <row r="600" spans="1:7" ht="22.5" x14ac:dyDescent="0.2">
      <c r="A600" s="14" t="s">
        <v>1610</v>
      </c>
      <c r="B600" s="15" t="s">
        <v>1262</v>
      </c>
      <c r="C600" s="15" t="s">
        <v>1022</v>
      </c>
      <c r="D600" s="27" t="s">
        <v>1611</v>
      </c>
      <c r="E600" s="27" t="s">
        <v>1612</v>
      </c>
      <c r="F600" s="15" t="s">
        <v>1077</v>
      </c>
      <c r="G600" s="15" t="s">
        <v>1613</v>
      </c>
    </row>
    <row r="601" spans="1:7" s="8" customFormat="1" ht="15" customHeight="1" x14ac:dyDescent="0.2">
      <c r="A601" s="7"/>
      <c r="B601" s="7"/>
      <c r="C601" s="7"/>
      <c r="D601" s="26"/>
      <c r="E601" s="20" t="s">
        <v>1614</v>
      </c>
      <c r="F601" s="7"/>
      <c r="G601" s="7"/>
    </row>
    <row r="602" spans="1:7" s="11" customFormat="1" ht="14.25" x14ac:dyDescent="0.2">
      <c r="A602" s="9" t="s">
        <v>194</v>
      </c>
      <c r="B602" s="9" t="s">
        <v>1615</v>
      </c>
      <c r="C602" s="9"/>
      <c r="D602" s="29"/>
      <c r="E602" s="22" t="s">
        <v>1616</v>
      </c>
      <c r="F602" s="10"/>
      <c r="G602" s="10"/>
    </row>
    <row r="603" spans="1:7" ht="22.5" x14ac:dyDescent="0.2">
      <c r="A603" s="14" t="s">
        <v>1617</v>
      </c>
      <c r="B603" s="15" t="s">
        <v>1618</v>
      </c>
      <c r="C603" s="15" t="s">
        <v>12</v>
      </c>
      <c r="D603" s="27" t="s">
        <v>1619</v>
      </c>
      <c r="E603" s="27" t="s">
        <v>1620</v>
      </c>
      <c r="F603" s="15" t="s">
        <v>1071</v>
      </c>
      <c r="G603" s="15" t="s">
        <v>1621</v>
      </c>
    </row>
    <row r="604" spans="1:7" ht="33.75" x14ac:dyDescent="0.2">
      <c r="A604" s="14" t="s">
        <v>1622</v>
      </c>
      <c r="B604" s="15" t="s">
        <v>1618</v>
      </c>
      <c r="C604" s="15" t="s">
        <v>24</v>
      </c>
      <c r="D604" s="27" t="s">
        <v>1623</v>
      </c>
      <c r="E604" s="27" t="s">
        <v>1624</v>
      </c>
      <c r="F604" s="15" t="s">
        <v>1077</v>
      </c>
      <c r="G604" s="15" t="s">
        <v>182</v>
      </c>
    </row>
    <row r="605" spans="1:7" ht="22.5" x14ac:dyDescent="0.2">
      <c r="A605" s="14" t="s">
        <v>1625</v>
      </c>
      <c r="B605" s="15" t="s">
        <v>1618</v>
      </c>
      <c r="C605" s="15" t="s">
        <v>30</v>
      </c>
      <c r="D605" s="27" t="s">
        <v>1626</v>
      </c>
      <c r="E605" s="27" t="s">
        <v>1627</v>
      </c>
      <c r="F605" s="15" t="s">
        <v>1071</v>
      </c>
      <c r="G605" s="15" t="s">
        <v>1072</v>
      </c>
    </row>
    <row r="606" spans="1:7" ht="33.75" x14ac:dyDescent="0.2">
      <c r="A606" s="14" t="s">
        <v>1628</v>
      </c>
      <c r="B606" s="15" t="s">
        <v>1618</v>
      </c>
      <c r="C606" s="15" t="s">
        <v>34</v>
      </c>
      <c r="D606" s="27" t="s">
        <v>1629</v>
      </c>
      <c r="E606" s="27" t="s">
        <v>1630</v>
      </c>
      <c r="F606" s="15" t="s">
        <v>1077</v>
      </c>
      <c r="G606" s="15" t="s">
        <v>201</v>
      </c>
    </row>
    <row r="607" spans="1:7" ht="22.5" x14ac:dyDescent="0.2">
      <c r="A607" s="14" t="s">
        <v>1631</v>
      </c>
      <c r="B607" s="15" t="s">
        <v>1618</v>
      </c>
      <c r="C607" s="15" t="s">
        <v>40</v>
      </c>
      <c r="D607" s="27" t="s">
        <v>1632</v>
      </c>
      <c r="E607" s="27" t="s">
        <v>1633</v>
      </c>
      <c r="F607" s="15" t="s">
        <v>1071</v>
      </c>
      <c r="G607" s="15" t="s">
        <v>1634</v>
      </c>
    </row>
    <row r="608" spans="1:7" ht="33.75" x14ac:dyDescent="0.2">
      <c r="A608" s="14" t="s">
        <v>1635</v>
      </c>
      <c r="B608" s="15" t="s">
        <v>1618</v>
      </c>
      <c r="C608" s="15" t="s">
        <v>43</v>
      </c>
      <c r="D608" s="27" t="s">
        <v>1636</v>
      </c>
      <c r="E608" s="27" t="s">
        <v>1637</v>
      </c>
      <c r="F608" s="15" t="s">
        <v>1077</v>
      </c>
      <c r="G608" s="15" t="s">
        <v>40</v>
      </c>
    </row>
    <row r="609" spans="1:7" ht="14.25" x14ac:dyDescent="0.2">
      <c r="A609" s="14" t="s">
        <v>1638</v>
      </c>
      <c r="B609" s="15" t="s">
        <v>1618</v>
      </c>
      <c r="C609" s="15" t="s">
        <v>48</v>
      </c>
      <c r="D609" s="27" t="s">
        <v>1639</v>
      </c>
      <c r="E609" s="27" t="s">
        <v>1640</v>
      </c>
      <c r="F609" s="15" t="s">
        <v>648</v>
      </c>
      <c r="G609" s="15" t="s">
        <v>24</v>
      </c>
    </row>
    <row r="610" spans="1:7" ht="45" x14ac:dyDescent="0.2">
      <c r="A610" s="14" t="s">
        <v>1641</v>
      </c>
      <c r="B610" s="15" t="s">
        <v>1618</v>
      </c>
      <c r="C610" s="15" t="s">
        <v>55</v>
      </c>
      <c r="D610" s="27" t="s">
        <v>1642</v>
      </c>
      <c r="E610" s="27" t="s">
        <v>1643</v>
      </c>
      <c r="F610" s="15" t="s">
        <v>648</v>
      </c>
      <c r="G610" s="15" t="s">
        <v>24</v>
      </c>
    </row>
    <row r="611" spans="1:7" ht="14.25" x14ac:dyDescent="0.2">
      <c r="A611" s="14" t="s">
        <v>1644</v>
      </c>
      <c r="B611" s="15" t="s">
        <v>1618</v>
      </c>
      <c r="C611" s="15" t="s">
        <v>58</v>
      </c>
      <c r="D611" s="27" t="s">
        <v>1645</v>
      </c>
      <c r="E611" s="27" t="s">
        <v>1646</v>
      </c>
      <c r="F611" s="15" t="s">
        <v>648</v>
      </c>
      <c r="G611" s="15" t="s">
        <v>34</v>
      </c>
    </row>
    <row r="612" spans="1:7" ht="45" x14ac:dyDescent="0.2">
      <c r="A612" s="14" t="s">
        <v>1647</v>
      </c>
      <c r="B612" s="15" t="s">
        <v>1618</v>
      </c>
      <c r="C612" s="15" t="s">
        <v>60</v>
      </c>
      <c r="D612" s="27" t="s">
        <v>1648</v>
      </c>
      <c r="E612" s="27" t="s">
        <v>1649</v>
      </c>
      <c r="F612" s="15" t="s">
        <v>648</v>
      </c>
      <c r="G612" s="15" t="s">
        <v>24</v>
      </c>
    </row>
    <row r="613" spans="1:7" ht="45" x14ac:dyDescent="0.2">
      <c r="A613" s="14" t="s">
        <v>1650</v>
      </c>
      <c r="B613" s="15" t="s">
        <v>1618</v>
      </c>
      <c r="C613" s="15" t="s">
        <v>65</v>
      </c>
      <c r="D613" s="27" t="s">
        <v>1651</v>
      </c>
      <c r="E613" s="27" t="s">
        <v>1652</v>
      </c>
      <c r="F613" s="15" t="s">
        <v>648</v>
      </c>
      <c r="G613" s="15" t="s">
        <v>24</v>
      </c>
    </row>
    <row r="614" spans="1:7" ht="14.25" x14ac:dyDescent="0.2">
      <c r="A614" s="14" t="s">
        <v>1653</v>
      </c>
      <c r="B614" s="15" t="s">
        <v>1618</v>
      </c>
      <c r="C614" s="15" t="s">
        <v>68</v>
      </c>
      <c r="D614" s="27" t="s">
        <v>1654</v>
      </c>
      <c r="E614" s="27" t="s">
        <v>1655</v>
      </c>
      <c r="F614" s="15" t="s">
        <v>648</v>
      </c>
      <c r="G614" s="15" t="s">
        <v>24</v>
      </c>
    </row>
    <row r="615" spans="1:7" ht="45" x14ac:dyDescent="0.2">
      <c r="A615" s="14" t="s">
        <v>1656</v>
      </c>
      <c r="B615" s="15" t="s">
        <v>1618</v>
      </c>
      <c r="C615" s="15" t="s">
        <v>70</v>
      </c>
      <c r="D615" s="27" t="s">
        <v>1657</v>
      </c>
      <c r="E615" s="27" t="s">
        <v>1658</v>
      </c>
      <c r="F615" s="15" t="s">
        <v>648</v>
      </c>
      <c r="G615" s="15" t="s">
        <v>24</v>
      </c>
    </row>
    <row r="616" spans="1:7" ht="22.5" x14ac:dyDescent="0.2">
      <c r="A616" s="14" t="s">
        <v>1659</v>
      </c>
      <c r="B616" s="15" t="s">
        <v>1618</v>
      </c>
      <c r="C616" s="15" t="s">
        <v>73</v>
      </c>
      <c r="D616" s="27" t="s">
        <v>1660</v>
      </c>
      <c r="E616" s="27" t="s">
        <v>1661</v>
      </c>
      <c r="F616" s="15" t="s">
        <v>670</v>
      </c>
      <c r="G616" s="15" t="s">
        <v>1662</v>
      </c>
    </row>
    <row r="617" spans="1:7" ht="22.5" x14ac:dyDescent="0.2">
      <c r="A617" s="14" t="s">
        <v>1663</v>
      </c>
      <c r="B617" s="15" t="s">
        <v>1618</v>
      </c>
      <c r="C617" s="15" t="s">
        <v>75</v>
      </c>
      <c r="D617" s="27" t="s">
        <v>1664</v>
      </c>
      <c r="E617" s="27" t="s">
        <v>1665</v>
      </c>
      <c r="F617" s="15" t="s">
        <v>1077</v>
      </c>
      <c r="G617" s="15" t="s">
        <v>1666</v>
      </c>
    </row>
    <row r="618" spans="1:7" ht="22.5" x14ac:dyDescent="0.2">
      <c r="A618" s="14" t="s">
        <v>1667</v>
      </c>
      <c r="B618" s="15" t="s">
        <v>1618</v>
      </c>
      <c r="C618" s="15" t="s">
        <v>87</v>
      </c>
      <c r="D618" s="27" t="s">
        <v>1668</v>
      </c>
      <c r="E618" s="27" t="s">
        <v>1669</v>
      </c>
      <c r="F618" s="15" t="s">
        <v>1077</v>
      </c>
      <c r="G618" s="15" t="s">
        <v>220</v>
      </c>
    </row>
    <row r="619" spans="1:7" ht="22.5" x14ac:dyDescent="0.2">
      <c r="A619" s="14" t="s">
        <v>1670</v>
      </c>
      <c r="B619" s="15" t="s">
        <v>1618</v>
      </c>
      <c r="C619" s="15" t="s">
        <v>89</v>
      </c>
      <c r="D619" s="27" t="s">
        <v>1671</v>
      </c>
      <c r="E619" s="27" t="s">
        <v>1295</v>
      </c>
      <c r="F619" s="15" t="s">
        <v>648</v>
      </c>
      <c r="G619" s="15" t="s">
        <v>12</v>
      </c>
    </row>
    <row r="620" spans="1:7" ht="45" x14ac:dyDescent="0.2">
      <c r="A620" s="14" t="s">
        <v>1672</v>
      </c>
      <c r="B620" s="15" t="s">
        <v>1618</v>
      </c>
      <c r="C620" s="15" t="s">
        <v>90</v>
      </c>
      <c r="D620" s="27" t="s">
        <v>1673</v>
      </c>
      <c r="E620" s="27" t="s">
        <v>1674</v>
      </c>
      <c r="F620" s="15" t="s">
        <v>648</v>
      </c>
      <c r="G620" s="15" t="s">
        <v>12</v>
      </c>
    </row>
    <row r="621" spans="1:7" ht="45" x14ac:dyDescent="0.2">
      <c r="A621" s="14" t="s">
        <v>1675</v>
      </c>
      <c r="B621" s="15" t="s">
        <v>1618</v>
      </c>
      <c r="C621" s="15" t="s">
        <v>91</v>
      </c>
      <c r="D621" s="27" t="s">
        <v>1676</v>
      </c>
      <c r="E621" s="27" t="s">
        <v>1677</v>
      </c>
      <c r="F621" s="15" t="s">
        <v>648</v>
      </c>
      <c r="G621" s="15" t="s">
        <v>34</v>
      </c>
    </row>
    <row r="622" spans="1:7" ht="45" x14ac:dyDescent="0.2">
      <c r="A622" s="14" t="s">
        <v>1678</v>
      </c>
      <c r="B622" s="15" t="s">
        <v>1618</v>
      </c>
      <c r="C622" s="15" t="s">
        <v>101</v>
      </c>
      <c r="D622" s="27" t="s">
        <v>1679</v>
      </c>
      <c r="E622" s="27" t="s">
        <v>1680</v>
      </c>
      <c r="F622" s="15" t="s">
        <v>648</v>
      </c>
      <c r="G622" s="15" t="s">
        <v>24</v>
      </c>
    </row>
    <row r="623" spans="1:7" ht="22.5" x14ac:dyDescent="0.2">
      <c r="A623" s="14" t="s">
        <v>1681</v>
      </c>
      <c r="B623" s="15" t="s">
        <v>1618</v>
      </c>
      <c r="C623" s="15" t="s">
        <v>106</v>
      </c>
      <c r="D623" s="27" t="s">
        <v>1682</v>
      </c>
      <c r="E623" s="27" t="s">
        <v>1683</v>
      </c>
      <c r="F623" s="15" t="s">
        <v>110</v>
      </c>
      <c r="G623" s="15" t="s">
        <v>1684</v>
      </c>
    </row>
    <row r="624" spans="1:7" ht="22.5" x14ac:dyDescent="0.2">
      <c r="A624" s="14" t="s">
        <v>1685</v>
      </c>
      <c r="B624" s="15" t="s">
        <v>1618</v>
      </c>
      <c r="C624" s="15" t="s">
        <v>107</v>
      </c>
      <c r="D624" s="27" t="s">
        <v>1686</v>
      </c>
      <c r="E624" s="27" t="s">
        <v>1687</v>
      </c>
      <c r="F624" s="15" t="s">
        <v>1071</v>
      </c>
      <c r="G624" s="15" t="s">
        <v>12</v>
      </c>
    </row>
    <row r="625" spans="1:7" s="11" customFormat="1" ht="14.25" x14ac:dyDescent="0.2">
      <c r="A625" s="9" t="s">
        <v>196</v>
      </c>
      <c r="B625" s="9" t="s">
        <v>1688</v>
      </c>
      <c r="C625" s="9"/>
      <c r="D625" s="29"/>
      <c r="E625" s="22" t="s">
        <v>1689</v>
      </c>
      <c r="F625" s="10"/>
      <c r="G625" s="10"/>
    </row>
    <row r="626" spans="1:7" ht="22.5" x14ac:dyDescent="0.2">
      <c r="A626" s="14" t="s">
        <v>1690</v>
      </c>
      <c r="B626" s="15" t="s">
        <v>1618</v>
      </c>
      <c r="C626" s="15" t="s">
        <v>108</v>
      </c>
      <c r="D626" s="27" t="s">
        <v>1691</v>
      </c>
      <c r="E626" s="27" t="s">
        <v>1692</v>
      </c>
      <c r="F626" s="15" t="s">
        <v>648</v>
      </c>
      <c r="G626" s="15" t="s">
        <v>12</v>
      </c>
    </row>
    <row r="627" spans="1:7" ht="22.5" x14ac:dyDescent="0.2">
      <c r="A627" s="14" t="s">
        <v>1693</v>
      </c>
      <c r="B627" s="15" t="s">
        <v>1618</v>
      </c>
      <c r="C627" s="15" t="s">
        <v>109</v>
      </c>
      <c r="D627" s="27" t="s">
        <v>1694</v>
      </c>
      <c r="E627" s="27" t="s">
        <v>1695</v>
      </c>
      <c r="F627" s="15" t="s">
        <v>970</v>
      </c>
      <c r="G627" s="15" t="s">
        <v>1696</v>
      </c>
    </row>
    <row r="628" spans="1:7" ht="45" x14ac:dyDescent="0.2">
      <c r="A628" s="14" t="s">
        <v>1697</v>
      </c>
      <c r="B628" s="15" t="s">
        <v>1618</v>
      </c>
      <c r="C628" s="15" t="s">
        <v>122</v>
      </c>
      <c r="D628" s="27" t="s">
        <v>1698</v>
      </c>
      <c r="E628" s="27" t="s">
        <v>1699</v>
      </c>
      <c r="F628" s="15" t="s">
        <v>659</v>
      </c>
      <c r="G628" s="15" t="s">
        <v>12</v>
      </c>
    </row>
    <row r="629" spans="1:7" ht="22.5" x14ac:dyDescent="0.2">
      <c r="A629" s="14" t="s">
        <v>1700</v>
      </c>
      <c r="B629" s="15" t="s">
        <v>1618</v>
      </c>
      <c r="C629" s="15" t="s">
        <v>126</v>
      </c>
      <c r="D629" s="27" t="s">
        <v>1188</v>
      </c>
      <c r="E629" s="27" t="s">
        <v>1189</v>
      </c>
      <c r="F629" s="15" t="s">
        <v>648</v>
      </c>
      <c r="G629" s="15" t="s">
        <v>24</v>
      </c>
    </row>
    <row r="630" spans="1:7" ht="22.5" x14ac:dyDescent="0.2">
      <c r="A630" s="14" t="s">
        <v>1701</v>
      </c>
      <c r="B630" s="15" t="s">
        <v>1618</v>
      </c>
      <c r="C630" s="15" t="s">
        <v>124</v>
      </c>
      <c r="D630" s="27" t="s">
        <v>1702</v>
      </c>
      <c r="E630" s="27" t="s">
        <v>1703</v>
      </c>
      <c r="F630" s="15" t="s">
        <v>648</v>
      </c>
      <c r="G630" s="15" t="s">
        <v>34</v>
      </c>
    </row>
    <row r="631" spans="1:7" ht="22.5" x14ac:dyDescent="0.2">
      <c r="A631" s="14" t="s">
        <v>1704</v>
      </c>
      <c r="B631" s="15" t="s">
        <v>1618</v>
      </c>
      <c r="C631" s="15" t="s">
        <v>129</v>
      </c>
      <c r="D631" s="27" t="s">
        <v>1705</v>
      </c>
      <c r="E631" s="27" t="s">
        <v>1706</v>
      </c>
      <c r="F631" s="15" t="s">
        <v>648</v>
      </c>
      <c r="G631" s="15" t="s">
        <v>24</v>
      </c>
    </row>
    <row r="632" spans="1:7" ht="22.5" x14ac:dyDescent="0.2">
      <c r="A632" s="14" t="s">
        <v>1707</v>
      </c>
      <c r="B632" s="15" t="s">
        <v>1618</v>
      </c>
      <c r="C632" s="15" t="s">
        <v>133</v>
      </c>
      <c r="D632" s="27" t="s">
        <v>1188</v>
      </c>
      <c r="E632" s="27" t="s">
        <v>1189</v>
      </c>
      <c r="F632" s="15" t="s">
        <v>648</v>
      </c>
      <c r="G632" s="15" t="s">
        <v>24</v>
      </c>
    </row>
    <row r="633" spans="1:7" ht="14.25" x14ac:dyDescent="0.2">
      <c r="A633" s="14" t="s">
        <v>1708</v>
      </c>
      <c r="B633" s="15" t="s">
        <v>1618</v>
      </c>
      <c r="C633" s="15" t="s">
        <v>136</v>
      </c>
      <c r="D633" s="27" t="s">
        <v>1709</v>
      </c>
      <c r="E633" s="27" t="s">
        <v>1710</v>
      </c>
      <c r="F633" s="15" t="s">
        <v>648</v>
      </c>
      <c r="G633" s="15" t="s">
        <v>24</v>
      </c>
    </row>
    <row r="634" spans="1:7" ht="14.25" x14ac:dyDescent="0.2">
      <c r="A634" s="14" t="s">
        <v>1711</v>
      </c>
      <c r="B634" s="15" t="s">
        <v>1618</v>
      </c>
      <c r="C634" s="15" t="s">
        <v>141</v>
      </c>
      <c r="D634" s="27" t="s">
        <v>1712</v>
      </c>
      <c r="E634" s="27" t="s">
        <v>1713</v>
      </c>
      <c r="F634" s="15" t="s">
        <v>652</v>
      </c>
      <c r="G634" s="15" t="s">
        <v>24</v>
      </c>
    </row>
    <row r="635" spans="1:7" ht="22.5" x14ac:dyDescent="0.2">
      <c r="A635" s="14" t="s">
        <v>1714</v>
      </c>
      <c r="B635" s="15" t="s">
        <v>1618</v>
      </c>
      <c r="C635" s="15" t="s">
        <v>144</v>
      </c>
      <c r="D635" s="27" t="s">
        <v>1715</v>
      </c>
      <c r="E635" s="27" t="s">
        <v>1716</v>
      </c>
      <c r="F635" s="15" t="s">
        <v>652</v>
      </c>
      <c r="G635" s="15" t="s">
        <v>24</v>
      </c>
    </row>
    <row r="636" spans="1:7" ht="14.25" x14ac:dyDescent="0.2">
      <c r="A636" s="14" t="s">
        <v>1717</v>
      </c>
      <c r="B636" s="15" t="s">
        <v>1618</v>
      </c>
      <c r="C636" s="15" t="s">
        <v>146</v>
      </c>
      <c r="D636" s="27" t="s">
        <v>1175</v>
      </c>
      <c r="E636" s="27" t="s">
        <v>1176</v>
      </c>
      <c r="F636" s="15" t="s">
        <v>652</v>
      </c>
      <c r="G636" s="15" t="s">
        <v>43</v>
      </c>
    </row>
    <row r="637" spans="1:7" ht="22.5" x14ac:dyDescent="0.2">
      <c r="A637" s="14" t="s">
        <v>1718</v>
      </c>
      <c r="B637" s="15" t="s">
        <v>1618</v>
      </c>
      <c r="C637" s="15" t="s">
        <v>151</v>
      </c>
      <c r="D637" s="27" t="s">
        <v>1719</v>
      </c>
      <c r="E637" s="27" t="s">
        <v>1720</v>
      </c>
      <c r="F637" s="15" t="s">
        <v>648</v>
      </c>
      <c r="G637" s="15" t="s">
        <v>43</v>
      </c>
    </row>
    <row r="638" spans="1:7" s="8" customFormat="1" ht="15" customHeight="1" x14ac:dyDescent="0.2">
      <c r="A638" s="7"/>
      <c r="B638" s="7"/>
      <c r="C638" s="7"/>
      <c r="D638" s="26"/>
      <c r="E638" s="20" t="s">
        <v>1721</v>
      </c>
      <c r="F638" s="7"/>
      <c r="G638" s="7"/>
    </row>
    <row r="639" spans="1:7" s="11" customFormat="1" ht="14.25" x14ac:dyDescent="0.2">
      <c r="A639" s="9" t="s">
        <v>201</v>
      </c>
      <c r="B639" s="9" t="s">
        <v>1722</v>
      </c>
      <c r="C639" s="9"/>
      <c r="D639" s="29"/>
      <c r="E639" s="22" t="s">
        <v>1723</v>
      </c>
      <c r="F639" s="10"/>
      <c r="G639" s="10"/>
    </row>
    <row r="640" spans="1:7" ht="14.25" customHeight="1" x14ac:dyDescent="0.2">
      <c r="A640" s="16"/>
      <c r="B640" s="16"/>
      <c r="C640" s="13"/>
      <c r="D640" s="28"/>
      <c r="E640" s="21" t="s">
        <v>1724</v>
      </c>
      <c r="F640" s="13"/>
      <c r="G640" s="13"/>
    </row>
    <row r="641" spans="1:7" ht="22.5" x14ac:dyDescent="0.2">
      <c r="A641" s="14" t="s">
        <v>1725</v>
      </c>
      <c r="B641" s="15" t="s">
        <v>1726</v>
      </c>
      <c r="C641" s="15" t="s">
        <v>12</v>
      </c>
      <c r="D641" s="27" t="s">
        <v>1727</v>
      </c>
      <c r="E641" s="27" t="s">
        <v>1728</v>
      </c>
      <c r="F641" s="15" t="s">
        <v>648</v>
      </c>
      <c r="G641" s="15" t="s">
        <v>12</v>
      </c>
    </row>
    <row r="642" spans="1:7" ht="45" x14ac:dyDescent="0.2">
      <c r="A642" s="14" t="s">
        <v>1729</v>
      </c>
      <c r="B642" s="15" t="s">
        <v>1726</v>
      </c>
      <c r="C642" s="15" t="s">
        <v>24</v>
      </c>
      <c r="D642" s="27" t="s">
        <v>1730</v>
      </c>
      <c r="E642" s="27" t="s">
        <v>1731</v>
      </c>
      <c r="F642" s="15" t="s">
        <v>648</v>
      </c>
      <c r="G642" s="15" t="s">
        <v>12</v>
      </c>
    </row>
    <row r="643" spans="1:7" ht="14.25" x14ac:dyDescent="0.2">
      <c r="A643" s="14" t="s">
        <v>1732</v>
      </c>
      <c r="B643" s="15" t="s">
        <v>1726</v>
      </c>
      <c r="C643" s="15" t="s">
        <v>30</v>
      </c>
      <c r="D643" s="27" t="s">
        <v>1645</v>
      </c>
      <c r="E643" s="27" t="s">
        <v>1646</v>
      </c>
      <c r="F643" s="15" t="s">
        <v>648</v>
      </c>
      <c r="G643" s="15" t="s">
        <v>24</v>
      </c>
    </row>
    <row r="644" spans="1:7" ht="45" x14ac:dyDescent="0.2">
      <c r="A644" s="14" t="s">
        <v>1733</v>
      </c>
      <c r="B644" s="15" t="s">
        <v>1726</v>
      </c>
      <c r="C644" s="15" t="s">
        <v>34</v>
      </c>
      <c r="D644" s="27" t="s">
        <v>1734</v>
      </c>
      <c r="E644" s="27" t="s">
        <v>1735</v>
      </c>
      <c r="F644" s="15" t="s">
        <v>648</v>
      </c>
      <c r="G644" s="15" t="s">
        <v>12</v>
      </c>
    </row>
    <row r="645" spans="1:7" ht="45" x14ac:dyDescent="0.2">
      <c r="A645" s="14" t="s">
        <v>1736</v>
      </c>
      <c r="B645" s="15" t="s">
        <v>1726</v>
      </c>
      <c r="C645" s="15" t="s">
        <v>40</v>
      </c>
      <c r="D645" s="27" t="s">
        <v>1737</v>
      </c>
      <c r="E645" s="27" t="s">
        <v>1738</v>
      </c>
      <c r="F645" s="15" t="s">
        <v>648</v>
      </c>
      <c r="G645" s="15" t="s">
        <v>12</v>
      </c>
    </row>
    <row r="646" spans="1:7" ht="14.25" x14ac:dyDescent="0.2">
      <c r="A646" s="14" t="s">
        <v>1739</v>
      </c>
      <c r="B646" s="15" t="s">
        <v>1726</v>
      </c>
      <c r="C646" s="15" t="s">
        <v>43</v>
      </c>
      <c r="D646" s="27" t="s">
        <v>1740</v>
      </c>
      <c r="E646" s="27" t="s">
        <v>1741</v>
      </c>
      <c r="F646" s="15" t="s">
        <v>648</v>
      </c>
      <c r="G646" s="15" t="s">
        <v>12</v>
      </c>
    </row>
    <row r="647" spans="1:7" ht="45" x14ac:dyDescent="0.2">
      <c r="A647" s="14" t="s">
        <v>1742</v>
      </c>
      <c r="B647" s="15" t="s">
        <v>1726</v>
      </c>
      <c r="C647" s="15" t="s">
        <v>48</v>
      </c>
      <c r="D647" s="27" t="s">
        <v>1743</v>
      </c>
      <c r="E647" s="27" t="s">
        <v>1744</v>
      </c>
      <c r="F647" s="15" t="s">
        <v>648</v>
      </c>
      <c r="G647" s="15" t="s">
        <v>12</v>
      </c>
    </row>
    <row r="648" spans="1:7" ht="22.5" x14ac:dyDescent="0.2">
      <c r="A648" s="14" t="s">
        <v>1745</v>
      </c>
      <c r="B648" s="15" t="s">
        <v>1726</v>
      </c>
      <c r="C648" s="15" t="s">
        <v>55</v>
      </c>
      <c r="D648" s="27" t="s">
        <v>1746</v>
      </c>
      <c r="E648" s="27" t="s">
        <v>1747</v>
      </c>
      <c r="F648" s="15" t="s">
        <v>648</v>
      </c>
      <c r="G648" s="15" t="s">
        <v>12</v>
      </c>
    </row>
    <row r="649" spans="1:7" ht="45" x14ac:dyDescent="0.2">
      <c r="A649" s="14" t="s">
        <v>1748</v>
      </c>
      <c r="B649" s="15" t="s">
        <v>1726</v>
      </c>
      <c r="C649" s="15" t="s">
        <v>58</v>
      </c>
      <c r="D649" s="27" t="s">
        <v>1749</v>
      </c>
      <c r="E649" s="27" t="s">
        <v>1750</v>
      </c>
      <c r="F649" s="15" t="s">
        <v>648</v>
      </c>
      <c r="G649" s="15" t="s">
        <v>12</v>
      </c>
    </row>
    <row r="650" spans="1:7" ht="14.25" x14ac:dyDescent="0.2">
      <c r="A650" s="14" t="s">
        <v>1751</v>
      </c>
      <c r="B650" s="15" t="s">
        <v>1726</v>
      </c>
      <c r="C650" s="15" t="s">
        <v>60</v>
      </c>
      <c r="D650" s="27" t="s">
        <v>1645</v>
      </c>
      <c r="E650" s="27" t="s">
        <v>1646</v>
      </c>
      <c r="F650" s="15" t="s">
        <v>648</v>
      </c>
      <c r="G650" s="15" t="s">
        <v>24</v>
      </c>
    </row>
    <row r="651" spans="1:7" ht="45" x14ac:dyDescent="0.2">
      <c r="A651" s="14" t="s">
        <v>1752</v>
      </c>
      <c r="B651" s="15" t="s">
        <v>1726</v>
      </c>
      <c r="C651" s="15" t="s">
        <v>65</v>
      </c>
      <c r="D651" s="27" t="s">
        <v>1753</v>
      </c>
      <c r="E651" s="27" t="s">
        <v>1754</v>
      </c>
      <c r="F651" s="15" t="s">
        <v>648</v>
      </c>
      <c r="G651" s="15" t="s">
        <v>24</v>
      </c>
    </row>
    <row r="652" spans="1:7" ht="22.5" x14ac:dyDescent="0.2">
      <c r="A652" s="14" t="s">
        <v>1755</v>
      </c>
      <c r="B652" s="15" t="s">
        <v>1726</v>
      </c>
      <c r="C652" s="15" t="s">
        <v>68</v>
      </c>
      <c r="D652" s="27" t="s">
        <v>1694</v>
      </c>
      <c r="E652" s="27" t="s">
        <v>1695</v>
      </c>
      <c r="F652" s="15" t="s">
        <v>970</v>
      </c>
      <c r="G652" s="15" t="s">
        <v>237</v>
      </c>
    </row>
    <row r="653" spans="1:7" ht="45" x14ac:dyDescent="0.2">
      <c r="A653" s="14" t="s">
        <v>1756</v>
      </c>
      <c r="B653" s="15" t="s">
        <v>1726</v>
      </c>
      <c r="C653" s="15" t="s">
        <v>70</v>
      </c>
      <c r="D653" s="27" t="s">
        <v>1757</v>
      </c>
      <c r="E653" s="27" t="s">
        <v>1758</v>
      </c>
      <c r="F653" s="15" t="s">
        <v>648</v>
      </c>
      <c r="G653" s="15" t="s">
        <v>12</v>
      </c>
    </row>
    <row r="654" spans="1:7" ht="14.25" x14ac:dyDescent="0.2">
      <c r="A654" s="14" t="s">
        <v>1759</v>
      </c>
      <c r="B654" s="15" t="s">
        <v>1726</v>
      </c>
      <c r="C654" s="15" t="s">
        <v>73</v>
      </c>
      <c r="D654" s="27" t="s">
        <v>1740</v>
      </c>
      <c r="E654" s="27" t="s">
        <v>1741</v>
      </c>
      <c r="F654" s="15" t="s">
        <v>648</v>
      </c>
      <c r="G654" s="15" t="s">
        <v>12</v>
      </c>
    </row>
    <row r="655" spans="1:7" ht="45" x14ac:dyDescent="0.2">
      <c r="A655" s="14" t="s">
        <v>1760</v>
      </c>
      <c r="B655" s="15" t="s">
        <v>1726</v>
      </c>
      <c r="C655" s="15" t="s">
        <v>75</v>
      </c>
      <c r="D655" s="27" t="s">
        <v>1761</v>
      </c>
      <c r="E655" s="27" t="s">
        <v>1762</v>
      </c>
      <c r="F655" s="15" t="s">
        <v>648</v>
      </c>
      <c r="G655" s="15" t="s">
        <v>12</v>
      </c>
    </row>
    <row r="656" spans="1:7" ht="14.25" x14ac:dyDescent="0.2">
      <c r="A656" s="14" t="s">
        <v>1763</v>
      </c>
      <c r="B656" s="15" t="s">
        <v>1726</v>
      </c>
      <c r="C656" s="15" t="s">
        <v>87</v>
      </c>
      <c r="D656" s="27" t="s">
        <v>1645</v>
      </c>
      <c r="E656" s="27" t="s">
        <v>1646</v>
      </c>
      <c r="F656" s="15" t="s">
        <v>648</v>
      </c>
      <c r="G656" s="15" t="s">
        <v>24</v>
      </c>
    </row>
    <row r="657" spans="1:7" ht="45" x14ac:dyDescent="0.2">
      <c r="A657" s="14" t="s">
        <v>1764</v>
      </c>
      <c r="B657" s="15" t="s">
        <v>1726</v>
      </c>
      <c r="C657" s="15" t="s">
        <v>89</v>
      </c>
      <c r="D657" s="27" t="s">
        <v>1765</v>
      </c>
      <c r="E657" s="27" t="s">
        <v>1766</v>
      </c>
      <c r="F657" s="15" t="s">
        <v>648</v>
      </c>
      <c r="G657" s="15" t="s">
        <v>24</v>
      </c>
    </row>
    <row r="658" spans="1:7" ht="22.5" x14ac:dyDescent="0.2">
      <c r="A658" s="14" t="s">
        <v>1767</v>
      </c>
      <c r="B658" s="15" t="s">
        <v>1726</v>
      </c>
      <c r="C658" s="15" t="s">
        <v>90</v>
      </c>
      <c r="D658" s="27" t="s">
        <v>1768</v>
      </c>
      <c r="E658" s="27" t="s">
        <v>1769</v>
      </c>
      <c r="F658" s="15" t="s">
        <v>648</v>
      </c>
      <c r="G658" s="15" t="s">
        <v>12</v>
      </c>
    </row>
    <row r="659" spans="1:7" ht="45" x14ac:dyDescent="0.2">
      <c r="A659" s="14" t="s">
        <v>1770</v>
      </c>
      <c r="B659" s="15" t="s">
        <v>1726</v>
      </c>
      <c r="C659" s="15" t="s">
        <v>91</v>
      </c>
      <c r="D659" s="27" t="s">
        <v>1771</v>
      </c>
      <c r="E659" s="27" t="s">
        <v>1772</v>
      </c>
      <c r="F659" s="15" t="s">
        <v>648</v>
      </c>
      <c r="G659" s="15" t="s">
        <v>12</v>
      </c>
    </row>
    <row r="660" spans="1:7" ht="14.25" x14ac:dyDescent="0.2">
      <c r="A660" s="16"/>
      <c r="B660" s="16"/>
      <c r="C660" s="13"/>
      <c r="D660" s="28"/>
      <c r="E660" s="21" t="s">
        <v>1773</v>
      </c>
      <c r="F660" s="13"/>
      <c r="G660" s="13"/>
    </row>
    <row r="661" spans="1:7" ht="14.25" x14ac:dyDescent="0.2">
      <c r="A661" s="14" t="s">
        <v>1774</v>
      </c>
      <c r="B661" s="15" t="s">
        <v>1726</v>
      </c>
      <c r="C661" s="15" t="s">
        <v>101</v>
      </c>
      <c r="D661" s="27" t="s">
        <v>1775</v>
      </c>
      <c r="E661" s="27" t="s">
        <v>1776</v>
      </c>
      <c r="F661" s="15" t="s">
        <v>648</v>
      </c>
      <c r="G661" s="15" t="s">
        <v>24</v>
      </c>
    </row>
    <row r="662" spans="1:7" ht="45" x14ac:dyDescent="0.2">
      <c r="A662" s="14" t="s">
        <v>1777</v>
      </c>
      <c r="B662" s="15" t="s">
        <v>1726</v>
      </c>
      <c r="C662" s="15" t="s">
        <v>106</v>
      </c>
      <c r="D662" s="27" t="s">
        <v>1778</v>
      </c>
      <c r="E662" s="27" t="s">
        <v>1779</v>
      </c>
      <c r="F662" s="15" t="s">
        <v>648</v>
      </c>
      <c r="G662" s="15" t="s">
        <v>24</v>
      </c>
    </row>
    <row r="663" spans="1:7" ht="45" x14ac:dyDescent="0.2">
      <c r="A663" s="14" t="s">
        <v>1780</v>
      </c>
      <c r="B663" s="15" t="s">
        <v>1726</v>
      </c>
      <c r="C663" s="15" t="s">
        <v>107</v>
      </c>
      <c r="D663" s="27" t="s">
        <v>1781</v>
      </c>
      <c r="E663" s="27" t="s">
        <v>1782</v>
      </c>
      <c r="F663" s="15" t="s">
        <v>648</v>
      </c>
      <c r="G663" s="15" t="s">
        <v>24</v>
      </c>
    </row>
    <row r="664" spans="1:7" ht="45" x14ac:dyDescent="0.2">
      <c r="A664" s="14" t="s">
        <v>1783</v>
      </c>
      <c r="B664" s="15" t="s">
        <v>1726</v>
      </c>
      <c r="C664" s="15" t="s">
        <v>108</v>
      </c>
      <c r="D664" s="27" t="s">
        <v>1784</v>
      </c>
      <c r="E664" s="27" t="s">
        <v>1785</v>
      </c>
      <c r="F664" s="15" t="s">
        <v>648</v>
      </c>
      <c r="G664" s="15" t="s">
        <v>24</v>
      </c>
    </row>
    <row r="665" spans="1:7" ht="45" x14ac:dyDescent="0.2">
      <c r="A665" s="14" t="s">
        <v>1786</v>
      </c>
      <c r="B665" s="15" t="s">
        <v>1726</v>
      </c>
      <c r="C665" s="15" t="s">
        <v>109</v>
      </c>
      <c r="D665" s="27" t="s">
        <v>1787</v>
      </c>
      <c r="E665" s="27" t="s">
        <v>1788</v>
      </c>
      <c r="F665" s="15" t="s">
        <v>648</v>
      </c>
      <c r="G665" s="15" t="s">
        <v>24</v>
      </c>
    </row>
    <row r="666" spans="1:7" ht="45" x14ac:dyDescent="0.2">
      <c r="A666" s="14" t="s">
        <v>1789</v>
      </c>
      <c r="B666" s="15" t="s">
        <v>1726</v>
      </c>
      <c r="C666" s="15" t="s">
        <v>122</v>
      </c>
      <c r="D666" s="27" t="s">
        <v>1790</v>
      </c>
      <c r="E666" s="27" t="s">
        <v>1791</v>
      </c>
      <c r="F666" s="15" t="s">
        <v>648</v>
      </c>
      <c r="G666" s="15" t="s">
        <v>24</v>
      </c>
    </row>
    <row r="667" spans="1:7" ht="45" x14ac:dyDescent="0.2">
      <c r="A667" s="14" t="s">
        <v>1792</v>
      </c>
      <c r="B667" s="15" t="s">
        <v>1726</v>
      </c>
      <c r="C667" s="15" t="s">
        <v>126</v>
      </c>
      <c r="D667" s="27" t="s">
        <v>1793</v>
      </c>
      <c r="E667" s="27" t="s">
        <v>1794</v>
      </c>
      <c r="F667" s="15" t="s">
        <v>648</v>
      </c>
      <c r="G667" s="15" t="s">
        <v>24</v>
      </c>
    </row>
    <row r="668" spans="1:7" ht="45" x14ac:dyDescent="0.2">
      <c r="A668" s="14" t="s">
        <v>1795</v>
      </c>
      <c r="B668" s="15" t="s">
        <v>1726</v>
      </c>
      <c r="C668" s="15" t="s">
        <v>124</v>
      </c>
      <c r="D668" s="27" t="s">
        <v>1796</v>
      </c>
      <c r="E668" s="27" t="s">
        <v>1797</v>
      </c>
      <c r="F668" s="15" t="s">
        <v>648</v>
      </c>
      <c r="G668" s="15" t="s">
        <v>12</v>
      </c>
    </row>
    <row r="669" spans="1:7" ht="14.25" customHeight="1" x14ac:dyDescent="0.2">
      <c r="A669" s="16"/>
      <c r="B669" s="16"/>
      <c r="C669" s="13"/>
      <c r="D669" s="28"/>
      <c r="E669" s="21" t="s">
        <v>1798</v>
      </c>
      <c r="F669" s="13"/>
      <c r="G669" s="13"/>
    </row>
    <row r="670" spans="1:7" ht="14.25" x14ac:dyDescent="0.2">
      <c r="A670" s="14" t="s">
        <v>1799</v>
      </c>
      <c r="B670" s="15" t="s">
        <v>1726</v>
      </c>
      <c r="C670" s="15" t="s">
        <v>129</v>
      </c>
      <c r="D670" s="27" t="s">
        <v>1800</v>
      </c>
      <c r="E670" s="27" t="s">
        <v>1801</v>
      </c>
      <c r="F670" s="15" t="s">
        <v>970</v>
      </c>
      <c r="G670" s="15" t="s">
        <v>237</v>
      </c>
    </row>
    <row r="671" spans="1:7" ht="45" x14ac:dyDescent="0.2">
      <c r="A671" s="14" t="s">
        <v>1802</v>
      </c>
      <c r="B671" s="15" t="s">
        <v>1726</v>
      </c>
      <c r="C671" s="15" t="s">
        <v>133</v>
      </c>
      <c r="D671" s="27" t="s">
        <v>1803</v>
      </c>
      <c r="E671" s="27" t="s">
        <v>1804</v>
      </c>
      <c r="F671" s="15" t="s">
        <v>648</v>
      </c>
      <c r="G671" s="15" t="s">
        <v>12</v>
      </c>
    </row>
    <row r="672" spans="1:7" ht="14.25" customHeight="1" x14ac:dyDescent="0.2">
      <c r="A672" s="16"/>
      <c r="B672" s="16"/>
      <c r="C672" s="13"/>
      <c r="D672" s="28"/>
      <c r="E672" s="21" t="s">
        <v>1805</v>
      </c>
      <c r="F672" s="13"/>
      <c r="G672" s="13"/>
    </row>
    <row r="673" spans="1:7" ht="22.5" x14ac:dyDescent="0.2">
      <c r="A673" s="14" t="s">
        <v>1806</v>
      </c>
      <c r="B673" s="15" t="s">
        <v>1726</v>
      </c>
      <c r="C673" s="15" t="s">
        <v>136</v>
      </c>
      <c r="D673" s="27" t="s">
        <v>1807</v>
      </c>
      <c r="E673" s="27" t="s">
        <v>1808</v>
      </c>
      <c r="F673" s="15" t="s">
        <v>110</v>
      </c>
      <c r="G673" s="15" t="s">
        <v>1809</v>
      </c>
    </row>
    <row r="674" spans="1:7" ht="22.5" x14ac:dyDescent="0.2">
      <c r="A674" s="14" t="s">
        <v>1810</v>
      </c>
      <c r="B674" s="15" t="s">
        <v>1726</v>
      </c>
      <c r="C674" s="15" t="s">
        <v>141</v>
      </c>
      <c r="D674" s="27" t="s">
        <v>1811</v>
      </c>
      <c r="E674" s="27" t="s">
        <v>1812</v>
      </c>
      <c r="F674" s="15" t="s">
        <v>949</v>
      </c>
      <c r="G674" s="15" t="s">
        <v>1813</v>
      </c>
    </row>
    <row r="675" spans="1:7" ht="14.25" customHeight="1" x14ac:dyDescent="0.2">
      <c r="A675" s="16"/>
      <c r="B675" s="16"/>
      <c r="C675" s="13"/>
      <c r="D675" s="28"/>
      <c r="E675" s="21" t="s">
        <v>1814</v>
      </c>
      <c r="F675" s="13"/>
      <c r="G675" s="13"/>
    </row>
    <row r="676" spans="1:7" ht="22.5" x14ac:dyDescent="0.2">
      <c r="A676" s="14" t="s">
        <v>1815</v>
      </c>
      <c r="B676" s="15" t="s">
        <v>1726</v>
      </c>
      <c r="C676" s="15" t="s">
        <v>144</v>
      </c>
      <c r="D676" s="27" t="s">
        <v>1816</v>
      </c>
      <c r="E676" s="27" t="s">
        <v>1817</v>
      </c>
      <c r="F676" s="15" t="s">
        <v>110</v>
      </c>
      <c r="G676" s="15" t="s">
        <v>1818</v>
      </c>
    </row>
    <row r="677" spans="1:7" ht="22.5" x14ac:dyDescent="0.2">
      <c r="A677" s="14" t="s">
        <v>1819</v>
      </c>
      <c r="B677" s="15" t="s">
        <v>1726</v>
      </c>
      <c r="C677" s="15" t="s">
        <v>146</v>
      </c>
      <c r="D677" s="27" t="s">
        <v>1820</v>
      </c>
      <c r="E677" s="27" t="s">
        <v>1821</v>
      </c>
      <c r="F677" s="15" t="s">
        <v>949</v>
      </c>
      <c r="G677" s="15" t="s">
        <v>1822</v>
      </c>
    </row>
    <row r="678" spans="1:7" ht="14.25" customHeight="1" x14ac:dyDescent="0.2">
      <c r="A678" s="16"/>
      <c r="B678" s="16"/>
      <c r="C678" s="13"/>
      <c r="D678" s="28"/>
      <c r="E678" s="21" t="s">
        <v>1823</v>
      </c>
      <c r="F678" s="13"/>
      <c r="G678" s="13"/>
    </row>
    <row r="679" spans="1:7" ht="22.5" x14ac:dyDescent="0.2">
      <c r="A679" s="14" t="s">
        <v>1824</v>
      </c>
      <c r="B679" s="15" t="s">
        <v>1726</v>
      </c>
      <c r="C679" s="15" t="s">
        <v>151</v>
      </c>
      <c r="D679" s="27" t="s">
        <v>1825</v>
      </c>
      <c r="E679" s="27" t="s">
        <v>1826</v>
      </c>
      <c r="F679" s="15" t="s">
        <v>110</v>
      </c>
      <c r="G679" s="15" t="s">
        <v>1827</v>
      </c>
    </row>
    <row r="680" spans="1:7" ht="22.5" x14ac:dyDescent="0.2">
      <c r="A680" s="14" t="s">
        <v>1828</v>
      </c>
      <c r="B680" s="15" t="s">
        <v>1726</v>
      </c>
      <c r="C680" s="15" t="s">
        <v>154</v>
      </c>
      <c r="D680" s="27" t="s">
        <v>1829</v>
      </c>
      <c r="E680" s="27" t="s">
        <v>1830</v>
      </c>
      <c r="F680" s="15" t="s">
        <v>949</v>
      </c>
      <c r="G680" s="15" t="s">
        <v>1831</v>
      </c>
    </row>
    <row r="681" spans="1:7" ht="22.5" x14ac:dyDescent="0.2">
      <c r="A681" s="14" t="s">
        <v>1832</v>
      </c>
      <c r="B681" s="15" t="s">
        <v>1726</v>
      </c>
      <c r="C681" s="15" t="s">
        <v>156</v>
      </c>
      <c r="D681" s="27" t="s">
        <v>1833</v>
      </c>
      <c r="E681" s="27" t="s">
        <v>1834</v>
      </c>
      <c r="F681" s="15" t="s">
        <v>110</v>
      </c>
      <c r="G681" s="15" t="s">
        <v>1835</v>
      </c>
    </row>
    <row r="682" spans="1:7" ht="22.5" x14ac:dyDescent="0.2">
      <c r="A682" s="14" t="s">
        <v>1836</v>
      </c>
      <c r="B682" s="15" t="s">
        <v>1726</v>
      </c>
      <c r="C682" s="15" t="s">
        <v>157</v>
      </c>
      <c r="D682" s="27" t="s">
        <v>1837</v>
      </c>
      <c r="E682" s="27" t="s">
        <v>1838</v>
      </c>
      <c r="F682" s="15" t="s">
        <v>949</v>
      </c>
      <c r="G682" s="15" t="s">
        <v>1839</v>
      </c>
    </row>
    <row r="683" spans="1:7" ht="14.25" x14ac:dyDescent="0.2">
      <c r="A683" s="16"/>
      <c r="B683" s="16"/>
      <c r="C683" s="13"/>
      <c r="D683" s="28"/>
      <c r="E683" s="21" t="s">
        <v>1840</v>
      </c>
      <c r="F683" s="13"/>
      <c r="G683" s="13"/>
    </row>
    <row r="684" spans="1:7" ht="14.25" x14ac:dyDescent="0.2">
      <c r="A684" s="14" t="s">
        <v>1841</v>
      </c>
      <c r="B684" s="15" t="s">
        <v>1726</v>
      </c>
      <c r="C684" s="15" t="s">
        <v>158</v>
      </c>
      <c r="D684" s="27" t="s">
        <v>1842</v>
      </c>
      <c r="E684" s="27" t="s">
        <v>1843</v>
      </c>
      <c r="F684" s="15" t="s">
        <v>648</v>
      </c>
      <c r="G684" s="15" t="s">
        <v>30</v>
      </c>
    </row>
    <row r="685" spans="1:7" ht="22.5" x14ac:dyDescent="0.2">
      <c r="A685" s="14" t="s">
        <v>1844</v>
      </c>
      <c r="B685" s="15" t="s">
        <v>1726</v>
      </c>
      <c r="C685" s="15" t="s">
        <v>165</v>
      </c>
      <c r="D685" s="27" t="s">
        <v>1845</v>
      </c>
      <c r="E685" s="27" t="s">
        <v>1846</v>
      </c>
      <c r="F685" s="15" t="s">
        <v>648</v>
      </c>
      <c r="G685" s="15" t="s">
        <v>24</v>
      </c>
    </row>
    <row r="686" spans="1:7" ht="45" x14ac:dyDescent="0.2">
      <c r="A686" s="14" t="s">
        <v>1847</v>
      </c>
      <c r="B686" s="15" t="s">
        <v>1726</v>
      </c>
      <c r="C686" s="15" t="s">
        <v>168</v>
      </c>
      <c r="D686" s="27" t="s">
        <v>1848</v>
      </c>
      <c r="E686" s="27" t="s">
        <v>1849</v>
      </c>
      <c r="F686" s="15" t="s">
        <v>648</v>
      </c>
      <c r="G686" s="15" t="s">
        <v>12</v>
      </c>
    </row>
    <row r="687" spans="1:7" ht="14.25" customHeight="1" x14ac:dyDescent="0.2">
      <c r="A687" s="16"/>
      <c r="B687" s="16"/>
      <c r="C687" s="13"/>
      <c r="D687" s="28"/>
      <c r="E687" s="21" t="s">
        <v>1850</v>
      </c>
      <c r="F687" s="13"/>
      <c r="G687" s="13"/>
    </row>
    <row r="688" spans="1:7" ht="14.25" x14ac:dyDescent="0.2">
      <c r="A688" s="14" t="s">
        <v>1851</v>
      </c>
      <c r="B688" s="15" t="s">
        <v>1726</v>
      </c>
      <c r="C688" s="15" t="s">
        <v>170</v>
      </c>
      <c r="D688" s="27" t="s">
        <v>1852</v>
      </c>
      <c r="E688" s="27" t="s">
        <v>1853</v>
      </c>
      <c r="F688" s="15" t="s">
        <v>648</v>
      </c>
      <c r="G688" s="15" t="s">
        <v>12</v>
      </c>
    </row>
    <row r="689" spans="1:7" ht="45" x14ac:dyDescent="0.2">
      <c r="A689" s="14" t="s">
        <v>1854</v>
      </c>
      <c r="B689" s="15" t="s">
        <v>1726</v>
      </c>
      <c r="C689" s="15" t="s">
        <v>175</v>
      </c>
      <c r="D689" s="27" t="s">
        <v>1855</v>
      </c>
      <c r="E689" s="27" t="s">
        <v>1856</v>
      </c>
      <c r="F689" s="15" t="s">
        <v>648</v>
      </c>
      <c r="G689" s="15" t="s">
        <v>12</v>
      </c>
    </row>
    <row r="690" spans="1:7" s="8" customFormat="1" ht="15" customHeight="1" x14ac:dyDescent="0.2">
      <c r="A690" s="7"/>
      <c r="B690" s="7"/>
      <c r="C690" s="7"/>
      <c r="D690" s="26"/>
      <c r="E690" s="20" t="s">
        <v>1857</v>
      </c>
      <c r="F690" s="7"/>
      <c r="G690" s="7"/>
    </row>
    <row r="691" spans="1:7" s="11" customFormat="1" ht="14.25" x14ac:dyDescent="0.2">
      <c r="A691" s="9" t="s">
        <v>204</v>
      </c>
      <c r="B691" s="9" t="s">
        <v>1858</v>
      </c>
      <c r="C691" s="9"/>
      <c r="D691" s="29"/>
      <c r="E691" s="22" t="s">
        <v>1859</v>
      </c>
      <c r="F691" s="10"/>
      <c r="G691" s="10"/>
    </row>
    <row r="692" spans="1:7" ht="22.5" x14ac:dyDescent="0.2">
      <c r="A692" s="14" t="s">
        <v>1860</v>
      </c>
      <c r="B692" s="15" t="s">
        <v>1861</v>
      </c>
      <c r="C692" s="15" t="s">
        <v>12</v>
      </c>
      <c r="D692" s="27" t="s">
        <v>1862</v>
      </c>
      <c r="E692" s="27" t="s">
        <v>1863</v>
      </c>
      <c r="F692" s="15" t="s">
        <v>648</v>
      </c>
      <c r="G692" s="15" t="s">
        <v>30</v>
      </c>
    </row>
    <row r="693" spans="1:7" ht="45" x14ac:dyDescent="0.2">
      <c r="A693" s="14" t="s">
        <v>1864</v>
      </c>
      <c r="B693" s="15" t="s">
        <v>1861</v>
      </c>
      <c r="C693" s="15" t="s">
        <v>24</v>
      </c>
      <c r="D693" s="27" t="s">
        <v>1865</v>
      </c>
      <c r="E693" s="27" t="s">
        <v>1866</v>
      </c>
      <c r="F693" s="15" t="s">
        <v>652</v>
      </c>
      <c r="G693" s="15" t="s">
        <v>30</v>
      </c>
    </row>
    <row r="694" spans="1:7" ht="22.5" x14ac:dyDescent="0.2">
      <c r="A694" s="14" t="s">
        <v>1867</v>
      </c>
      <c r="B694" s="15" t="s">
        <v>1861</v>
      </c>
      <c r="C694" s="15" t="s">
        <v>30</v>
      </c>
      <c r="D694" s="27" t="s">
        <v>1868</v>
      </c>
      <c r="E694" s="27" t="s">
        <v>1869</v>
      </c>
      <c r="F694" s="15" t="s">
        <v>648</v>
      </c>
      <c r="G694" s="15" t="s">
        <v>30</v>
      </c>
    </row>
    <row r="695" spans="1:7" ht="45" x14ac:dyDescent="0.2">
      <c r="A695" s="14" t="s">
        <v>1870</v>
      </c>
      <c r="B695" s="15" t="s">
        <v>1861</v>
      </c>
      <c r="C695" s="15" t="s">
        <v>34</v>
      </c>
      <c r="D695" s="27" t="s">
        <v>1871</v>
      </c>
      <c r="E695" s="27" t="s">
        <v>1872</v>
      </c>
      <c r="F695" s="15" t="s">
        <v>652</v>
      </c>
      <c r="G695" s="15" t="s">
        <v>30</v>
      </c>
    </row>
    <row r="696" spans="1:7" ht="22.5" x14ac:dyDescent="0.2">
      <c r="A696" s="14" t="s">
        <v>1873</v>
      </c>
      <c r="B696" s="15" t="s">
        <v>1861</v>
      </c>
      <c r="C696" s="15" t="s">
        <v>40</v>
      </c>
      <c r="D696" s="27" t="s">
        <v>1874</v>
      </c>
      <c r="E696" s="27" t="s">
        <v>1875</v>
      </c>
      <c r="F696" s="15" t="s">
        <v>648</v>
      </c>
      <c r="G696" s="15" t="s">
        <v>12</v>
      </c>
    </row>
    <row r="697" spans="1:7" ht="45" x14ac:dyDescent="0.2">
      <c r="A697" s="14" t="s">
        <v>1876</v>
      </c>
      <c r="B697" s="15" t="s">
        <v>1861</v>
      </c>
      <c r="C697" s="15" t="s">
        <v>43</v>
      </c>
      <c r="D697" s="27" t="s">
        <v>1877</v>
      </c>
      <c r="E697" s="27" t="s">
        <v>1878</v>
      </c>
      <c r="F697" s="15" t="s">
        <v>652</v>
      </c>
      <c r="G697" s="15" t="s">
        <v>12</v>
      </c>
    </row>
    <row r="698" spans="1:7" ht="22.5" x14ac:dyDescent="0.2">
      <c r="A698" s="14" t="s">
        <v>1879</v>
      </c>
      <c r="B698" s="15" t="s">
        <v>1861</v>
      </c>
      <c r="C698" s="15" t="s">
        <v>48</v>
      </c>
      <c r="D698" s="27" t="s">
        <v>1880</v>
      </c>
      <c r="E698" s="27" t="s">
        <v>1881</v>
      </c>
      <c r="F698" s="15" t="s">
        <v>648</v>
      </c>
      <c r="G698" s="15" t="s">
        <v>12</v>
      </c>
    </row>
    <row r="699" spans="1:7" ht="45" x14ac:dyDescent="0.2">
      <c r="A699" s="14" t="s">
        <v>1882</v>
      </c>
      <c r="B699" s="15" t="s">
        <v>1861</v>
      </c>
      <c r="C699" s="15" t="s">
        <v>55</v>
      </c>
      <c r="D699" s="27" t="s">
        <v>1883</v>
      </c>
      <c r="E699" s="27" t="s">
        <v>1884</v>
      </c>
      <c r="F699" s="15" t="s">
        <v>652</v>
      </c>
      <c r="G699" s="15" t="s">
        <v>12</v>
      </c>
    </row>
    <row r="700" spans="1:7" ht="22.5" x14ac:dyDescent="0.2">
      <c r="A700" s="14" t="s">
        <v>1885</v>
      </c>
      <c r="B700" s="15" t="s">
        <v>1861</v>
      </c>
      <c r="C700" s="15" t="s">
        <v>58</v>
      </c>
      <c r="D700" s="27" t="s">
        <v>1886</v>
      </c>
      <c r="E700" s="27" t="s">
        <v>1887</v>
      </c>
      <c r="F700" s="15" t="s">
        <v>648</v>
      </c>
      <c r="G700" s="15" t="s">
        <v>30</v>
      </c>
    </row>
    <row r="701" spans="1:7" ht="45" x14ac:dyDescent="0.2">
      <c r="A701" s="14" t="s">
        <v>1888</v>
      </c>
      <c r="B701" s="15" t="s">
        <v>1861</v>
      </c>
      <c r="C701" s="15" t="s">
        <v>60</v>
      </c>
      <c r="D701" s="27" t="s">
        <v>1889</v>
      </c>
      <c r="E701" s="27" t="s">
        <v>1890</v>
      </c>
      <c r="F701" s="15" t="s">
        <v>652</v>
      </c>
      <c r="G701" s="15" t="s">
        <v>30</v>
      </c>
    </row>
    <row r="702" spans="1:7" ht="22.5" x14ac:dyDescent="0.2">
      <c r="A702" s="14" t="s">
        <v>1892</v>
      </c>
      <c r="B702" s="15" t="s">
        <v>1861</v>
      </c>
      <c r="C702" s="15" t="s">
        <v>65</v>
      </c>
      <c r="D702" s="27" t="s">
        <v>1893</v>
      </c>
      <c r="E702" s="27" t="s">
        <v>1894</v>
      </c>
      <c r="F702" s="15" t="s">
        <v>648</v>
      </c>
      <c r="G702" s="15" t="s">
        <v>34</v>
      </c>
    </row>
    <row r="703" spans="1:7" ht="45" x14ac:dyDescent="0.2">
      <c r="A703" s="14" t="s">
        <v>1895</v>
      </c>
      <c r="B703" s="15" t="s">
        <v>1861</v>
      </c>
      <c r="C703" s="15" t="s">
        <v>68</v>
      </c>
      <c r="D703" s="27" t="s">
        <v>1896</v>
      </c>
      <c r="E703" s="27" t="s">
        <v>1897</v>
      </c>
      <c r="F703" s="15" t="s">
        <v>652</v>
      </c>
      <c r="G703" s="15" t="s">
        <v>34</v>
      </c>
    </row>
    <row r="704" spans="1:7" ht="22.5" x14ac:dyDescent="0.2">
      <c r="A704" s="14" t="s">
        <v>1898</v>
      </c>
      <c r="B704" s="15" t="s">
        <v>1861</v>
      </c>
      <c r="C704" s="15" t="s">
        <v>70</v>
      </c>
      <c r="D704" s="27" t="s">
        <v>1899</v>
      </c>
      <c r="E704" s="27" t="s">
        <v>1900</v>
      </c>
      <c r="F704" s="15" t="s">
        <v>502</v>
      </c>
      <c r="G704" s="15" t="s">
        <v>1234</v>
      </c>
    </row>
    <row r="705" spans="1:7" ht="45" x14ac:dyDescent="0.2">
      <c r="A705" s="14" t="s">
        <v>1901</v>
      </c>
      <c r="B705" s="15" t="s">
        <v>1861</v>
      </c>
      <c r="C705" s="15" t="s">
        <v>73</v>
      </c>
      <c r="D705" s="27" t="s">
        <v>1902</v>
      </c>
      <c r="E705" s="27" t="s">
        <v>1903</v>
      </c>
      <c r="F705" s="15" t="s">
        <v>648</v>
      </c>
      <c r="G705" s="15" t="s">
        <v>34</v>
      </c>
    </row>
    <row r="706" spans="1:7" ht="45" x14ac:dyDescent="0.2">
      <c r="A706" s="14" t="s">
        <v>1904</v>
      </c>
      <c r="B706" s="15" t="s">
        <v>1861</v>
      </c>
      <c r="C706" s="15" t="s">
        <v>75</v>
      </c>
      <c r="D706" s="27" t="s">
        <v>1905</v>
      </c>
      <c r="E706" s="27" t="s">
        <v>1906</v>
      </c>
      <c r="F706" s="15" t="s">
        <v>652</v>
      </c>
      <c r="G706" s="15" t="s">
        <v>34</v>
      </c>
    </row>
    <row r="707" spans="1:7" ht="22.5" x14ac:dyDescent="0.2">
      <c r="A707" s="14" t="s">
        <v>1907</v>
      </c>
      <c r="B707" s="15" t="s">
        <v>1861</v>
      </c>
      <c r="C707" s="15" t="s">
        <v>87</v>
      </c>
      <c r="D707" s="27" t="s">
        <v>1908</v>
      </c>
      <c r="E707" s="27" t="s">
        <v>1909</v>
      </c>
      <c r="F707" s="15" t="s">
        <v>648</v>
      </c>
      <c r="G707" s="15" t="s">
        <v>73</v>
      </c>
    </row>
    <row r="708" spans="1:7" ht="45" x14ac:dyDescent="0.2">
      <c r="A708" s="14" t="s">
        <v>1910</v>
      </c>
      <c r="B708" s="15" t="s">
        <v>1861</v>
      </c>
      <c r="C708" s="15" t="s">
        <v>89</v>
      </c>
      <c r="D708" s="27" t="s">
        <v>1911</v>
      </c>
      <c r="E708" s="27" t="s">
        <v>1912</v>
      </c>
      <c r="F708" s="15" t="s">
        <v>648</v>
      </c>
      <c r="G708" s="15" t="s">
        <v>73</v>
      </c>
    </row>
    <row r="709" spans="1:7" ht="14.25" x14ac:dyDescent="0.2">
      <c r="A709" s="14" t="s">
        <v>1913</v>
      </c>
      <c r="B709" s="15" t="s">
        <v>1861</v>
      </c>
      <c r="C709" s="15" t="s">
        <v>90</v>
      </c>
      <c r="D709" s="27" t="s">
        <v>1914</v>
      </c>
      <c r="E709" s="27" t="s">
        <v>1915</v>
      </c>
      <c r="F709" s="15" t="s">
        <v>648</v>
      </c>
      <c r="G709" s="15" t="s">
        <v>34</v>
      </c>
    </row>
    <row r="710" spans="1:7" ht="45" x14ac:dyDescent="0.2">
      <c r="A710" s="14" t="s">
        <v>1916</v>
      </c>
      <c r="B710" s="15" t="s">
        <v>1861</v>
      </c>
      <c r="C710" s="15" t="s">
        <v>91</v>
      </c>
      <c r="D710" s="27" t="s">
        <v>1917</v>
      </c>
      <c r="E710" s="27" t="s">
        <v>1918</v>
      </c>
      <c r="F710" s="15" t="s">
        <v>648</v>
      </c>
      <c r="G710" s="15" t="s">
        <v>30</v>
      </c>
    </row>
    <row r="711" spans="1:7" ht="45" x14ac:dyDescent="0.2">
      <c r="A711" s="14" t="s">
        <v>1919</v>
      </c>
      <c r="B711" s="15" t="s">
        <v>1861</v>
      </c>
      <c r="C711" s="15" t="s">
        <v>101</v>
      </c>
      <c r="D711" s="27" t="s">
        <v>1920</v>
      </c>
      <c r="E711" s="27" t="s">
        <v>1891</v>
      </c>
      <c r="F711" s="15" t="s">
        <v>648</v>
      </c>
      <c r="G711" s="15" t="s">
        <v>12</v>
      </c>
    </row>
    <row r="712" spans="1:7" ht="22.5" x14ac:dyDescent="0.2">
      <c r="A712" s="14" t="s">
        <v>1921</v>
      </c>
      <c r="B712" s="15" t="s">
        <v>1861</v>
      </c>
      <c r="C712" s="15" t="s">
        <v>106</v>
      </c>
      <c r="D712" s="27" t="s">
        <v>668</v>
      </c>
      <c r="E712" s="27" t="s">
        <v>669</v>
      </c>
      <c r="F712" s="15" t="s">
        <v>670</v>
      </c>
      <c r="G712" s="15" t="s">
        <v>1922</v>
      </c>
    </row>
    <row r="713" spans="1:7" ht="45" x14ac:dyDescent="0.2">
      <c r="A713" s="14" t="s">
        <v>1923</v>
      </c>
      <c r="B713" s="15" t="s">
        <v>1861</v>
      </c>
      <c r="C713" s="15" t="s">
        <v>107</v>
      </c>
      <c r="D713" s="27" t="s">
        <v>1924</v>
      </c>
      <c r="E713" s="27" t="s">
        <v>1925</v>
      </c>
      <c r="F713" s="15" t="s">
        <v>652</v>
      </c>
      <c r="G713" s="15" t="s">
        <v>12</v>
      </c>
    </row>
    <row r="714" spans="1:7" ht="45" x14ac:dyDescent="0.2">
      <c r="A714" s="14" t="s">
        <v>1926</v>
      </c>
      <c r="B714" s="15" t="s">
        <v>1861</v>
      </c>
      <c r="C714" s="15" t="s">
        <v>108</v>
      </c>
      <c r="D714" s="27" t="s">
        <v>1927</v>
      </c>
      <c r="E714" s="27" t="s">
        <v>1928</v>
      </c>
      <c r="F714" s="15" t="s">
        <v>652</v>
      </c>
      <c r="G714" s="15" t="s">
        <v>12</v>
      </c>
    </row>
    <row r="715" spans="1:7" ht="22.5" x14ac:dyDescent="0.2">
      <c r="A715" s="14" t="s">
        <v>1929</v>
      </c>
      <c r="B715" s="15" t="s">
        <v>1861</v>
      </c>
      <c r="C715" s="15" t="s">
        <v>109</v>
      </c>
      <c r="D715" s="27" t="s">
        <v>668</v>
      </c>
      <c r="E715" s="27" t="s">
        <v>669</v>
      </c>
      <c r="F715" s="15" t="s">
        <v>670</v>
      </c>
      <c r="G715" s="15" t="s">
        <v>1930</v>
      </c>
    </row>
    <row r="716" spans="1:7" ht="45" x14ac:dyDescent="0.2">
      <c r="A716" s="14" t="s">
        <v>1931</v>
      </c>
      <c r="B716" s="15" t="s">
        <v>1861</v>
      </c>
      <c r="C716" s="15" t="s">
        <v>122</v>
      </c>
      <c r="D716" s="27" t="s">
        <v>1932</v>
      </c>
      <c r="E716" s="27" t="s">
        <v>1933</v>
      </c>
      <c r="F716" s="15" t="s">
        <v>652</v>
      </c>
      <c r="G716" s="15" t="s">
        <v>12</v>
      </c>
    </row>
    <row r="717" spans="1:7" ht="45" x14ac:dyDescent="0.2">
      <c r="A717" s="14" t="s">
        <v>1934</v>
      </c>
      <c r="B717" s="15" t="s">
        <v>1861</v>
      </c>
      <c r="C717" s="15" t="s">
        <v>126</v>
      </c>
      <c r="D717" s="27" t="s">
        <v>1935</v>
      </c>
      <c r="E717" s="27" t="s">
        <v>1936</v>
      </c>
      <c r="F717" s="15" t="s">
        <v>652</v>
      </c>
      <c r="G717" s="15" t="s">
        <v>12</v>
      </c>
    </row>
    <row r="718" spans="1:7" ht="45" x14ac:dyDescent="0.2">
      <c r="A718" s="14" t="s">
        <v>1937</v>
      </c>
      <c r="B718" s="15" t="s">
        <v>1861</v>
      </c>
      <c r="C718" s="15" t="s">
        <v>124</v>
      </c>
      <c r="D718" s="27" t="s">
        <v>1938</v>
      </c>
      <c r="E718" s="27" t="s">
        <v>1939</v>
      </c>
      <c r="F718" s="15" t="s">
        <v>652</v>
      </c>
      <c r="G718" s="15" t="s">
        <v>30</v>
      </c>
    </row>
    <row r="719" spans="1:7" ht="45" x14ac:dyDescent="0.2">
      <c r="A719" s="14" t="s">
        <v>1940</v>
      </c>
      <c r="B719" s="15" t="s">
        <v>1861</v>
      </c>
      <c r="C719" s="15" t="s">
        <v>129</v>
      </c>
      <c r="D719" s="27" t="s">
        <v>1941</v>
      </c>
      <c r="E719" s="27" t="s">
        <v>1942</v>
      </c>
      <c r="F719" s="15" t="s">
        <v>652</v>
      </c>
      <c r="G719" s="15" t="s">
        <v>30</v>
      </c>
    </row>
    <row r="720" spans="1:7" ht="22.5" x14ac:dyDescent="0.2">
      <c r="A720" s="14" t="s">
        <v>1943</v>
      </c>
      <c r="B720" s="15" t="s">
        <v>1861</v>
      </c>
      <c r="C720" s="15" t="s">
        <v>133</v>
      </c>
      <c r="D720" s="27" t="s">
        <v>1944</v>
      </c>
      <c r="E720" s="27" t="s">
        <v>1945</v>
      </c>
      <c r="F720" s="15" t="s">
        <v>1071</v>
      </c>
      <c r="G720" s="15" t="s">
        <v>1183</v>
      </c>
    </row>
    <row r="721" spans="1:7" ht="45" x14ac:dyDescent="0.2">
      <c r="A721" s="14" t="s">
        <v>1946</v>
      </c>
      <c r="B721" s="15" t="s">
        <v>1861</v>
      </c>
      <c r="C721" s="15" t="s">
        <v>136</v>
      </c>
      <c r="D721" s="27" t="s">
        <v>1947</v>
      </c>
      <c r="E721" s="27" t="s">
        <v>1948</v>
      </c>
      <c r="F721" s="15" t="s">
        <v>652</v>
      </c>
      <c r="G721" s="15" t="s">
        <v>12</v>
      </c>
    </row>
    <row r="722" spans="1:7" ht="22.5" x14ac:dyDescent="0.2">
      <c r="A722" s="14" t="s">
        <v>1949</v>
      </c>
      <c r="B722" s="15" t="s">
        <v>1861</v>
      </c>
      <c r="C722" s="15" t="s">
        <v>141</v>
      </c>
      <c r="D722" s="27" t="s">
        <v>1899</v>
      </c>
      <c r="E722" s="27" t="s">
        <v>1900</v>
      </c>
      <c r="F722" s="15" t="s">
        <v>502</v>
      </c>
      <c r="G722" s="15" t="s">
        <v>1950</v>
      </c>
    </row>
    <row r="723" spans="1:7" ht="45" x14ac:dyDescent="0.2">
      <c r="A723" s="14" t="s">
        <v>1951</v>
      </c>
      <c r="B723" s="15" t="s">
        <v>1861</v>
      </c>
      <c r="C723" s="15" t="s">
        <v>144</v>
      </c>
      <c r="D723" s="27" t="s">
        <v>1952</v>
      </c>
      <c r="E723" s="27" t="s">
        <v>1953</v>
      </c>
      <c r="F723" s="15" t="s">
        <v>652</v>
      </c>
      <c r="G723" s="15" t="s">
        <v>43</v>
      </c>
    </row>
    <row r="724" spans="1:7" ht="45" x14ac:dyDescent="0.2">
      <c r="A724" s="14" t="s">
        <v>1954</v>
      </c>
      <c r="B724" s="15" t="s">
        <v>1861</v>
      </c>
      <c r="C724" s="15" t="s">
        <v>146</v>
      </c>
      <c r="D724" s="27" t="s">
        <v>1955</v>
      </c>
      <c r="E724" s="27" t="s">
        <v>1956</v>
      </c>
      <c r="F724" s="15" t="s">
        <v>1071</v>
      </c>
      <c r="G724" s="15" t="s">
        <v>1957</v>
      </c>
    </row>
    <row r="725" spans="1:7" ht="45" x14ac:dyDescent="0.2">
      <c r="A725" s="14" t="s">
        <v>1958</v>
      </c>
      <c r="B725" s="15" t="s">
        <v>1861</v>
      </c>
      <c r="C725" s="15" t="s">
        <v>151</v>
      </c>
      <c r="D725" s="27" t="s">
        <v>1959</v>
      </c>
      <c r="E725" s="27" t="s">
        <v>1960</v>
      </c>
      <c r="F725" s="15" t="s">
        <v>652</v>
      </c>
      <c r="G725" s="15" t="s">
        <v>30</v>
      </c>
    </row>
    <row r="726" spans="1:7" ht="45" x14ac:dyDescent="0.2">
      <c r="A726" s="14" t="s">
        <v>1961</v>
      </c>
      <c r="B726" s="15" t="s">
        <v>1861</v>
      </c>
      <c r="C726" s="15" t="s">
        <v>154</v>
      </c>
      <c r="D726" s="27" t="s">
        <v>1962</v>
      </c>
      <c r="E726" s="27" t="s">
        <v>1963</v>
      </c>
      <c r="F726" s="15" t="s">
        <v>652</v>
      </c>
      <c r="G726" s="15" t="s">
        <v>30</v>
      </c>
    </row>
    <row r="727" spans="1:7" ht="45" x14ac:dyDescent="0.2">
      <c r="A727" s="14" t="s">
        <v>1964</v>
      </c>
      <c r="B727" s="15" t="s">
        <v>1861</v>
      </c>
      <c r="C727" s="15" t="s">
        <v>156</v>
      </c>
      <c r="D727" s="27" t="s">
        <v>1965</v>
      </c>
      <c r="E727" s="27" t="s">
        <v>1966</v>
      </c>
      <c r="F727" s="15" t="s">
        <v>652</v>
      </c>
      <c r="G727" s="15" t="s">
        <v>43</v>
      </c>
    </row>
    <row r="728" spans="1:7" ht="45" x14ac:dyDescent="0.2">
      <c r="A728" s="14" t="s">
        <v>1967</v>
      </c>
      <c r="B728" s="15" t="s">
        <v>1861</v>
      </c>
      <c r="C728" s="15" t="s">
        <v>157</v>
      </c>
      <c r="D728" s="27" t="s">
        <v>1968</v>
      </c>
      <c r="E728" s="27" t="s">
        <v>1969</v>
      </c>
      <c r="F728" s="15" t="s">
        <v>652</v>
      </c>
      <c r="G728" s="15" t="s">
        <v>30</v>
      </c>
    </row>
    <row r="729" spans="1:7" ht="22.5" x14ac:dyDescent="0.2">
      <c r="A729" s="14" t="s">
        <v>1970</v>
      </c>
      <c r="B729" s="15" t="s">
        <v>1861</v>
      </c>
      <c r="C729" s="15" t="s">
        <v>158</v>
      </c>
      <c r="D729" s="27" t="s">
        <v>675</v>
      </c>
      <c r="E729" s="27" t="s">
        <v>676</v>
      </c>
      <c r="F729" s="15" t="s">
        <v>502</v>
      </c>
      <c r="G729" s="15" t="s">
        <v>1971</v>
      </c>
    </row>
    <row r="730" spans="1:7" ht="45" x14ac:dyDescent="0.2">
      <c r="A730" s="14" t="s">
        <v>1972</v>
      </c>
      <c r="B730" s="15" t="s">
        <v>1861</v>
      </c>
      <c r="C730" s="15" t="s">
        <v>165</v>
      </c>
      <c r="D730" s="27" t="s">
        <v>1973</v>
      </c>
      <c r="E730" s="27" t="s">
        <v>1974</v>
      </c>
      <c r="F730" s="15" t="s">
        <v>652</v>
      </c>
      <c r="G730" s="15" t="s">
        <v>12</v>
      </c>
    </row>
    <row r="731" spans="1:7" ht="14.25" x14ac:dyDescent="0.2">
      <c r="A731" s="14" t="s">
        <v>1975</v>
      </c>
      <c r="B731" s="15" t="s">
        <v>1861</v>
      </c>
      <c r="C731" s="15" t="s">
        <v>168</v>
      </c>
      <c r="D731" s="27" t="s">
        <v>1976</v>
      </c>
      <c r="E731" s="27" t="s">
        <v>1977</v>
      </c>
      <c r="F731" s="15" t="s">
        <v>502</v>
      </c>
      <c r="G731" s="15" t="s">
        <v>1978</v>
      </c>
    </row>
    <row r="732" spans="1:7" ht="45" x14ac:dyDescent="0.2">
      <c r="A732" s="14" t="s">
        <v>1979</v>
      </c>
      <c r="B732" s="15" t="s">
        <v>1861</v>
      </c>
      <c r="C732" s="15" t="s">
        <v>170</v>
      </c>
      <c r="D732" s="27" t="s">
        <v>1980</v>
      </c>
      <c r="E732" s="27" t="s">
        <v>1981</v>
      </c>
      <c r="F732" s="15" t="s">
        <v>652</v>
      </c>
      <c r="G732" s="15" t="s">
        <v>12</v>
      </c>
    </row>
    <row r="733" spans="1:7" ht="45" x14ac:dyDescent="0.2">
      <c r="A733" s="14" t="s">
        <v>1982</v>
      </c>
      <c r="B733" s="15" t="s">
        <v>1861</v>
      </c>
      <c r="C733" s="15" t="s">
        <v>175</v>
      </c>
      <c r="D733" s="27" t="s">
        <v>1983</v>
      </c>
      <c r="E733" s="27" t="s">
        <v>1984</v>
      </c>
      <c r="F733" s="15" t="s">
        <v>652</v>
      </c>
      <c r="G733" s="15" t="s">
        <v>12</v>
      </c>
    </row>
    <row r="734" spans="1:7" s="8" customFormat="1" ht="15" customHeight="1" x14ac:dyDescent="0.2">
      <c r="A734" s="7"/>
      <c r="B734" s="7"/>
      <c r="C734" s="7"/>
      <c r="D734" s="26"/>
      <c r="E734" s="20" t="s">
        <v>1985</v>
      </c>
      <c r="F734" s="7"/>
      <c r="G734" s="7"/>
    </row>
    <row r="735" spans="1:7" s="11" customFormat="1" ht="25.5" x14ac:dyDescent="0.2">
      <c r="A735" s="9" t="s">
        <v>206</v>
      </c>
      <c r="B735" s="9" t="s">
        <v>1986</v>
      </c>
      <c r="C735" s="9"/>
      <c r="D735" s="29"/>
      <c r="E735" s="22" t="s">
        <v>1987</v>
      </c>
      <c r="F735" s="10"/>
      <c r="G735" s="10"/>
    </row>
    <row r="736" spans="1:7" ht="22.5" x14ac:dyDescent="0.2">
      <c r="A736" s="14" t="s">
        <v>1988</v>
      </c>
      <c r="B736" s="15" t="s">
        <v>1989</v>
      </c>
      <c r="C736" s="15" t="s">
        <v>12</v>
      </c>
      <c r="D736" s="27" t="s">
        <v>1990</v>
      </c>
      <c r="E736" s="27" t="s">
        <v>1991</v>
      </c>
      <c r="F736" s="15" t="s">
        <v>648</v>
      </c>
      <c r="G736" s="15" t="s">
        <v>12</v>
      </c>
    </row>
    <row r="737" spans="1:7" ht="22.5" x14ac:dyDescent="0.2">
      <c r="A737" s="14" t="s">
        <v>1992</v>
      </c>
      <c r="B737" s="15" t="s">
        <v>1989</v>
      </c>
      <c r="C737" s="15" t="s">
        <v>24</v>
      </c>
      <c r="D737" s="27" t="s">
        <v>1993</v>
      </c>
      <c r="E737" s="27" t="s">
        <v>1994</v>
      </c>
      <c r="F737" s="15" t="s">
        <v>648</v>
      </c>
      <c r="G737" s="15" t="s">
        <v>12</v>
      </c>
    </row>
    <row r="738" spans="1:7" ht="14.25" x14ac:dyDescent="0.2">
      <c r="A738" s="14" t="s">
        <v>1996</v>
      </c>
      <c r="B738" s="15" t="s">
        <v>1989</v>
      </c>
      <c r="C738" s="15" t="s">
        <v>30</v>
      </c>
      <c r="D738" s="27" t="s">
        <v>1442</v>
      </c>
      <c r="E738" s="27" t="s">
        <v>1443</v>
      </c>
      <c r="F738" s="15" t="s">
        <v>648</v>
      </c>
      <c r="G738" s="15" t="s">
        <v>24</v>
      </c>
    </row>
    <row r="739" spans="1:7" ht="14.25" x14ac:dyDescent="0.2">
      <c r="A739" s="14" t="s">
        <v>1998</v>
      </c>
      <c r="B739" s="15" t="s">
        <v>1989</v>
      </c>
      <c r="C739" s="15" t="s">
        <v>34</v>
      </c>
      <c r="D739" s="27" t="s">
        <v>1999</v>
      </c>
      <c r="E739" s="27" t="s">
        <v>2000</v>
      </c>
      <c r="F739" s="15" t="s">
        <v>648</v>
      </c>
      <c r="G739" s="15" t="s">
        <v>12</v>
      </c>
    </row>
    <row r="740" spans="1:7" ht="14.25" x14ac:dyDescent="0.2">
      <c r="A740" s="14" t="s">
        <v>2002</v>
      </c>
      <c r="B740" s="15" t="s">
        <v>1989</v>
      </c>
      <c r="C740" s="15" t="s">
        <v>40</v>
      </c>
      <c r="D740" s="27" t="s">
        <v>2003</v>
      </c>
      <c r="E740" s="27" t="s">
        <v>2004</v>
      </c>
      <c r="F740" s="15" t="s">
        <v>648</v>
      </c>
      <c r="G740" s="15" t="s">
        <v>24</v>
      </c>
    </row>
    <row r="741" spans="1:7" ht="14.25" x14ac:dyDescent="0.2">
      <c r="A741" s="14" t="s">
        <v>2006</v>
      </c>
      <c r="B741" s="15" t="s">
        <v>1989</v>
      </c>
      <c r="C741" s="15" t="s">
        <v>43</v>
      </c>
      <c r="D741" s="27" t="s">
        <v>2007</v>
      </c>
      <c r="E741" s="27" t="s">
        <v>2008</v>
      </c>
      <c r="F741" s="15" t="s">
        <v>648</v>
      </c>
      <c r="G741" s="15" t="s">
        <v>30</v>
      </c>
    </row>
    <row r="742" spans="1:7" ht="14.25" x14ac:dyDescent="0.2">
      <c r="A742" s="14" t="s">
        <v>2011</v>
      </c>
      <c r="B742" s="15" t="s">
        <v>1989</v>
      </c>
      <c r="C742" s="15" t="s">
        <v>48</v>
      </c>
      <c r="D742" s="27" t="s">
        <v>2003</v>
      </c>
      <c r="E742" s="27" t="s">
        <v>2004</v>
      </c>
      <c r="F742" s="15" t="s">
        <v>648</v>
      </c>
      <c r="G742" s="15" t="s">
        <v>12</v>
      </c>
    </row>
    <row r="743" spans="1:7" ht="14.25" customHeight="1" x14ac:dyDescent="0.2">
      <c r="A743" s="16"/>
      <c r="B743" s="16"/>
      <c r="C743" s="13"/>
      <c r="D743" s="28"/>
      <c r="E743" s="21" t="s">
        <v>2013</v>
      </c>
      <c r="F743" s="13"/>
      <c r="G743" s="13"/>
    </row>
    <row r="744" spans="1:7" ht="22.5" x14ac:dyDescent="0.2">
      <c r="A744" s="14" t="s">
        <v>2014</v>
      </c>
      <c r="B744" s="15" t="s">
        <v>1989</v>
      </c>
      <c r="C744" s="15" t="s">
        <v>55</v>
      </c>
      <c r="D744" s="27" t="s">
        <v>2015</v>
      </c>
      <c r="E744" s="27" t="s">
        <v>2016</v>
      </c>
      <c r="F744" s="15" t="s">
        <v>1071</v>
      </c>
      <c r="G744" s="15" t="s">
        <v>2017</v>
      </c>
    </row>
    <row r="745" spans="1:7" ht="45" x14ac:dyDescent="0.2">
      <c r="A745" s="14" t="s">
        <v>2018</v>
      </c>
      <c r="B745" s="15" t="s">
        <v>1989</v>
      </c>
      <c r="C745" s="15" t="s">
        <v>58</v>
      </c>
      <c r="D745" s="27" t="s">
        <v>2019</v>
      </c>
      <c r="E745" s="27" t="s">
        <v>2020</v>
      </c>
      <c r="F745" s="15" t="s">
        <v>1077</v>
      </c>
      <c r="G745" s="15" t="s">
        <v>2021</v>
      </c>
    </row>
    <row r="746" spans="1:7" ht="14.25" x14ac:dyDescent="0.2">
      <c r="A746" s="14" t="s">
        <v>2022</v>
      </c>
      <c r="B746" s="15" t="s">
        <v>1989</v>
      </c>
      <c r="C746" s="15" t="s">
        <v>60</v>
      </c>
      <c r="D746" s="27" t="s">
        <v>2023</v>
      </c>
      <c r="E746" s="27" t="s">
        <v>2024</v>
      </c>
      <c r="F746" s="15" t="s">
        <v>1459</v>
      </c>
      <c r="G746" s="15" t="s">
        <v>2025</v>
      </c>
    </row>
    <row r="747" spans="1:7" ht="56.25" x14ac:dyDescent="0.2">
      <c r="A747" s="14" t="s">
        <v>2026</v>
      </c>
      <c r="B747" s="15" t="s">
        <v>1989</v>
      </c>
      <c r="C747" s="15" t="s">
        <v>65</v>
      </c>
      <c r="D747" s="27" t="s">
        <v>2027</v>
      </c>
      <c r="E747" s="27" t="s">
        <v>2028</v>
      </c>
      <c r="F747" s="15" t="s">
        <v>1459</v>
      </c>
      <c r="G747" s="15" t="s">
        <v>2029</v>
      </c>
    </row>
    <row r="748" spans="1:7" ht="14.25" customHeight="1" x14ac:dyDescent="0.2">
      <c r="A748" s="16"/>
      <c r="B748" s="16"/>
      <c r="C748" s="13"/>
      <c r="D748" s="28"/>
      <c r="E748" s="21" t="s">
        <v>2030</v>
      </c>
      <c r="F748" s="13"/>
      <c r="G748" s="13"/>
    </row>
    <row r="749" spans="1:7" ht="45" x14ac:dyDescent="0.2">
      <c r="A749" s="14" t="s">
        <v>2031</v>
      </c>
      <c r="B749" s="15" t="s">
        <v>1989</v>
      </c>
      <c r="C749" s="15" t="s">
        <v>68</v>
      </c>
      <c r="D749" s="27" t="s">
        <v>2032</v>
      </c>
      <c r="E749" s="27" t="s">
        <v>2033</v>
      </c>
      <c r="F749" s="15" t="s">
        <v>648</v>
      </c>
      <c r="G749" s="15" t="s">
        <v>12</v>
      </c>
    </row>
    <row r="750" spans="1:7" ht="45" x14ac:dyDescent="0.2">
      <c r="A750" s="14" t="s">
        <v>2034</v>
      </c>
      <c r="B750" s="15" t="s">
        <v>1989</v>
      </c>
      <c r="C750" s="15" t="s">
        <v>70</v>
      </c>
      <c r="D750" s="27" t="s">
        <v>2035</v>
      </c>
      <c r="E750" s="27" t="s">
        <v>1995</v>
      </c>
      <c r="F750" s="15" t="s">
        <v>648</v>
      </c>
      <c r="G750" s="15" t="s">
        <v>12</v>
      </c>
    </row>
    <row r="751" spans="1:7" ht="45" x14ac:dyDescent="0.2">
      <c r="A751" s="14" t="s">
        <v>2036</v>
      </c>
      <c r="B751" s="15" t="s">
        <v>1989</v>
      </c>
      <c r="C751" s="15" t="s">
        <v>73</v>
      </c>
      <c r="D751" s="27" t="s">
        <v>2037</v>
      </c>
      <c r="E751" s="27" t="s">
        <v>1997</v>
      </c>
      <c r="F751" s="15" t="s">
        <v>648</v>
      </c>
      <c r="G751" s="15" t="s">
        <v>24</v>
      </c>
    </row>
    <row r="752" spans="1:7" ht="45" x14ac:dyDescent="0.2">
      <c r="A752" s="14" t="s">
        <v>2038</v>
      </c>
      <c r="B752" s="15" t="s">
        <v>1989</v>
      </c>
      <c r="C752" s="15" t="s">
        <v>75</v>
      </c>
      <c r="D752" s="27" t="s">
        <v>2039</v>
      </c>
      <c r="E752" s="27" t="s">
        <v>2001</v>
      </c>
      <c r="F752" s="15" t="s">
        <v>648</v>
      </c>
      <c r="G752" s="15" t="s">
        <v>12</v>
      </c>
    </row>
    <row r="753" spans="1:7" ht="14.25" x14ac:dyDescent="0.2">
      <c r="A753" s="14" t="s">
        <v>2040</v>
      </c>
      <c r="B753" s="15" t="s">
        <v>1989</v>
      </c>
      <c r="C753" s="15" t="s">
        <v>87</v>
      </c>
      <c r="D753" s="27" t="s">
        <v>2041</v>
      </c>
      <c r="E753" s="27" t="s">
        <v>2005</v>
      </c>
      <c r="F753" s="15" t="s">
        <v>648</v>
      </c>
      <c r="G753" s="15" t="s">
        <v>24</v>
      </c>
    </row>
    <row r="754" spans="1:7" ht="45" x14ac:dyDescent="0.2">
      <c r="A754" s="14" t="s">
        <v>2042</v>
      </c>
      <c r="B754" s="15" t="s">
        <v>1989</v>
      </c>
      <c r="C754" s="15" t="s">
        <v>89</v>
      </c>
      <c r="D754" s="27" t="s">
        <v>2043</v>
      </c>
      <c r="E754" s="27" t="s">
        <v>2009</v>
      </c>
      <c r="F754" s="15" t="s">
        <v>648</v>
      </c>
      <c r="G754" s="15" t="s">
        <v>12</v>
      </c>
    </row>
    <row r="755" spans="1:7" ht="45" x14ac:dyDescent="0.2">
      <c r="A755" s="14" t="s">
        <v>2044</v>
      </c>
      <c r="B755" s="15" t="s">
        <v>1989</v>
      </c>
      <c r="C755" s="15" t="s">
        <v>90</v>
      </c>
      <c r="D755" s="27" t="s">
        <v>2045</v>
      </c>
      <c r="E755" s="27" t="s">
        <v>2010</v>
      </c>
      <c r="F755" s="15" t="s">
        <v>648</v>
      </c>
      <c r="G755" s="15" t="s">
        <v>24</v>
      </c>
    </row>
    <row r="756" spans="1:7" ht="45" x14ac:dyDescent="0.2">
      <c r="A756" s="14" t="s">
        <v>2046</v>
      </c>
      <c r="B756" s="15" t="s">
        <v>1989</v>
      </c>
      <c r="C756" s="15" t="s">
        <v>91</v>
      </c>
      <c r="D756" s="27" t="s">
        <v>2047</v>
      </c>
      <c r="E756" s="27" t="s">
        <v>2012</v>
      </c>
      <c r="F756" s="15" t="s">
        <v>648</v>
      </c>
      <c r="G756" s="15" t="s">
        <v>12</v>
      </c>
    </row>
    <row r="757" spans="1:7" s="8" customFormat="1" ht="15" customHeight="1" x14ac:dyDescent="0.2">
      <c r="A757" s="7"/>
      <c r="B757" s="7"/>
      <c r="C757" s="7"/>
      <c r="D757" s="26"/>
      <c r="E757" s="20" t="s">
        <v>2048</v>
      </c>
      <c r="F757" s="7"/>
      <c r="G757" s="7"/>
    </row>
    <row r="758" spans="1:7" s="11" customFormat="1" ht="14.25" x14ac:dyDescent="0.2">
      <c r="A758" s="9" t="s">
        <v>207</v>
      </c>
      <c r="B758" s="9" t="s">
        <v>2049</v>
      </c>
      <c r="C758" s="9"/>
      <c r="D758" s="29"/>
      <c r="E758" s="22" t="s">
        <v>329</v>
      </c>
      <c r="F758" s="10"/>
      <c r="G758" s="10"/>
    </row>
    <row r="759" spans="1:7" ht="14.25" customHeight="1" x14ac:dyDescent="0.2">
      <c r="A759" s="16"/>
      <c r="B759" s="16"/>
      <c r="C759" s="13"/>
      <c r="D759" s="28"/>
      <c r="E759" s="21" t="s">
        <v>2050</v>
      </c>
      <c r="F759" s="13"/>
      <c r="G759" s="13"/>
    </row>
    <row r="760" spans="1:7" ht="22.5" x14ac:dyDescent="0.2">
      <c r="A760" s="14" t="s">
        <v>2053</v>
      </c>
      <c r="B760" s="15" t="s">
        <v>2051</v>
      </c>
      <c r="C760" s="15" t="s">
        <v>24</v>
      </c>
      <c r="D760" s="27" t="s">
        <v>530</v>
      </c>
      <c r="E760" s="27" t="s">
        <v>531</v>
      </c>
      <c r="F760" s="15" t="s">
        <v>37</v>
      </c>
      <c r="G760" s="15" t="s">
        <v>2052</v>
      </c>
    </row>
    <row r="761" spans="1:7" ht="33.75" x14ac:dyDescent="0.2">
      <c r="A761" s="14" t="s">
        <v>2054</v>
      </c>
      <c r="B761" s="15" t="s">
        <v>2051</v>
      </c>
      <c r="C761" s="15" t="s">
        <v>30</v>
      </c>
      <c r="D761" s="27" t="s">
        <v>534</v>
      </c>
      <c r="E761" s="27" t="s">
        <v>535</v>
      </c>
      <c r="F761" s="15" t="s">
        <v>37</v>
      </c>
      <c r="G761" s="15" t="s">
        <v>2055</v>
      </c>
    </row>
    <row r="762" spans="1:7" ht="22.5" x14ac:dyDescent="0.2">
      <c r="A762" s="14" t="s">
        <v>2056</v>
      </c>
      <c r="B762" s="15" t="s">
        <v>2051</v>
      </c>
      <c r="C762" s="15" t="s">
        <v>40</v>
      </c>
      <c r="D762" s="27" t="s">
        <v>31</v>
      </c>
      <c r="E762" s="27" t="s">
        <v>32</v>
      </c>
      <c r="F762" s="15" t="s">
        <v>27</v>
      </c>
      <c r="G762" s="15" t="s">
        <v>2057</v>
      </c>
    </row>
    <row r="763" spans="1:7" ht="22.5" x14ac:dyDescent="0.2">
      <c r="A763" s="14" t="s">
        <v>2058</v>
      </c>
      <c r="B763" s="15" t="s">
        <v>2051</v>
      </c>
      <c r="C763" s="15" t="s">
        <v>43</v>
      </c>
      <c r="D763" s="27" t="s">
        <v>540</v>
      </c>
      <c r="E763" s="27" t="s">
        <v>541</v>
      </c>
      <c r="F763" s="15" t="s">
        <v>51</v>
      </c>
      <c r="G763" s="15" t="s">
        <v>2059</v>
      </c>
    </row>
    <row r="764" spans="1:7" ht="22.5" x14ac:dyDescent="0.2">
      <c r="A764" s="14" t="s">
        <v>2060</v>
      </c>
      <c r="B764" s="15" t="s">
        <v>2051</v>
      </c>
      <c r="C764" s="15" t="s">
        <v>48</v>
      </c>
      <c r="D764" s="27" t="s">
        <v>546</v>
      </c>
      <c r="E764" s="27" t="s">
        <v>700</v>
      </c>
      <c r="F764" s="15" t="s">
        <v>37</v>
      </c>
      <c r="G764" s="15" t="s">
        <v>2061</v>
      </c>
    </row>
    <row r="765" spans="1:7" ht="22.5" x14ac:dyDescent="0.2">
      <c r="A765" s="14" t="s">
        <v>2062</v>
      </c>
      <c r="B765" s="15" t="s">
        <v>2051</v>
      </c>
      <c r="C765" s="15" t="s">
        <v>55</v>
      </c>
      <c r="D765" s="27" t="s">
        <v>549</v>
      </c>
      <c r="E765" s="27" t="s">
        <v>703</v>
      </c>
      <c r="F765" s="15" t="s">
        <v>37</v>
      </c>
      <c r="G765" s="15" t="s">
        <v>2061</v>
      </c>
    </row>
    <row r="766" spans="1:7" ht="22.5" x14ac:dyDescent="0.2">
      <c r="A766" s="14" t="s">
        <v>2063</v>
      </c>
      <c r="B766" s="15" t="s">
        <v>2051</v>
      </c>
      <c r="C766" s="15" t="s">
        <v>58</v>
      </c>
      <c r="D766" s="27" t="s">
        <v>44</v>
      </c>
      <c r="E766" s="27" t="s">
        <v>45</v>
      </c>
      <c r="F766" s="15" t="s">
        <v>37</v>
      </c>
      <c r="G766" s="15" t="s">
        <v>2064</v>
      </c>
    </row>
    <row r="767" spans="1:7" ht="22.5" x14ac:dyDescent="0.2">
      <c r="A767" s="14" t="s">
        <v>2065</v>
      </c>
      <c r="B767" s="15" t="s">
        <v>2051</v>
      </c>
      <c r="C767" s="15" t="s">
        <v>60</v>
      </c>
      <c r="D767" s="27" t="s">
        <v>546</v>
      </c>
      <c r="E767" s="27" t="s">
        <v>547</v>
      </c>
      <c r="F767" s="15" t="s">
        <v>37</v>
      </c>
      <c r="G767" s="15" t="s">
        <v>2064</v>
      </c>
    </row>
    <row r="768" spans="1:7" ht="22.5" x14ac:dyDescent="0.2">
      <c r="A768" s="14" t="s">
        <v>2066</v>
      </c>
      <c r="B768" s="15" t="s">
        <v>2051</v>
      </c>
      <c r="C768" s="15" t="s">
        <v>65</v>
      </c>
      <c r="D768" s="27" t="s">
        <v>549</v>
      </c>
      <c r="E768" s="27" t="s">
        <v>550</v>
      </c>
      <c r="F768" s="15" t="s">
        <v>37</v>
      </c>
      <c r="G768" s="15" t="s">
        <v>2064</v>
      </c>
    </row>
    <row r="769" spans="1:7" ht="14.25" x14ac:dyDescent="0.2">
      <c r="A769" s="14" t="s">
        <v>2067</v>
      </c>
      <c r="B769" s="15" t="s">
        <v>2051</v>
      </c>
      <c r="C769" s="15" t="s">
        <v>68</v>
      </c>
      <c r="D769" s="27" t="s">
        <v>552</v>
      </c>
      <c r="E769" s="27" t="s">
        <v>553</v>
      </c>
      <c r="F769" s="15" t="s">
        <v>81</v>
      </c>
      <c r="G769" s="15" t="s">
        <v>2068</v>
      </c>
    </row>
    <row r="770" spans="1:7" ht="14.25" x14ac:dyDescent="0.2">
      <c r="A770" s="14" t="s">
        <v>2069</v>
      </c>
      <c r="B770" s="15" t="s">
        <v>2051</v>
      </c>
      <c r="C770" s="15" t="s">
        <v>70</v>
      </c>
      <c r="D770" s="27" t="s">
        <v>556</v>
      </c>
      <c r="E770" s="27" t="s">
        <v>557</v>
      </c>
      <c r="F770" s="15" t="s">
        <v>81</v>
      </c>
      <c r="G770" s="15" t="s">
        <v>2070</v>
      </c>
    </row>
    <row r="771" spans="1:7" ht="22.5" x14ac:dyDescent="0.2">
      <c r="A771" s="14" t="s">
        <v>2071</v>
      </c>
      <c r="B771" s="15" t="s">
        <v>2051</v>
      </c>
      <c r="C771" s="15" t="s">
        <v>73</v>
      </c>
      <c r="D771" s="27" t="s">
        <v>44</v>
      </c>
      <c r="E771" s="27" t="s">
        <v>560</v>
      </c>
      <c r="F771" s="15" t="s">
        <v>37</v>
      </c>
      <c r="G771" s="15" t="s">
        <v>2072</v>
      </c>
    </row>
    <row r="772" spans="1:7" ht="22.5" x14ac:dyDescent="0.2">
      <c r="A772" s="14" t="s">
        <v>2073</v>
      </c>
      <c r="B772" s="15" t="s">
        <v>2051</v>
      </c>
      <c r="C772" s="15" t="s">
        <v>75</v>
      </c>
      <c r="D772" s="27" t="s">
        <v>563</v>
      </c>
      <c r="E772" s="27" t="s">
        <v>564</v>
      </c>
      <c r="F772" s="15" t="s">
        <v>37</v>
      </c>
      <c r="G772" s="15" t="s">
        <v>2072</v>
      </c>
    </row>
    <row r="773" spans="1:7" ht="22.5" x14ac:dyDescent="0.2">
      <c r="A773" s="14" t="s">
        <v>2074</v>
      </c>
      <c r="B773" s="15" t="s">
        <v>2051</v>
      </c>
      <c r="C773" s="15" t="s">
        <v>87</v>
      </c>
      <c r="D773" s="27" t="s">
        <v>566</v>
      </c>
      <c r="E773" s="27" t="s">
        <v>567</v>
      </c>
      <c r="F773" s="15" t="s">
        <v>37</v>
      </c>
      <c r="G773" s="15" t="s">
        <v>2072</v>
      </c>
    </row>
    <row r="774" spans="1:7" ht="14.25" customHeight="1" x14ac:dyDescent="0.2">
      <c r="A774" s="16"/>
      <c r="B774" s="16"/>
      <c r="C774" s="13"/>
      <c r="D774" s="28"/>
      <c r="E774" s="21" t="s">
        <v>2075</v>
      </c>
      <c r="F774" s="13"/>
      <c r="G774" s="13"/>
    </row>
    <row r="775" spans="1:7" ht="14.25" x14ac:dyDescent="0.2">
      <c r="A775" s="14" t="s">
        <v>2076</v>
      </c>
      <c r="B775" s="15" t="s">
        <v>2051</v>
      </c>
      <c r="C775" s="15" t="s">
        <v>89</v>
      </c>
      <c r="D775" s="27" t="s">
        <v>570</v>
      </c>
      <c r="E775" s="27" t="s">
        <v>571</v>
      </c>
      <c r="F775" s="15" t="s">
        <v>51</v>
      </c>
      <c r="G775" s="15" t="s">
        <v>2077</v>
      </c>
    </row>
    <row r="776" spans="1:7" ht="14.25" x14ac:dyDescent="0.2">
      <c r="A776" s="14" t="s">
        <v>2078</v>
      </c>
      <c r="B776" s="15" t="s">
        <v>2051</v>
      </c>
      <c r="C776" s="15" t="s">
        <v>90</v>
      </c>
      <c r="D776" s="27" t="s">
        <v>574</v>
      </c>
      <c r="E776" s="27" t="s">
        <v>575</v>
      </c>
      <c r="F776" s="15" t="s">
        <v>81</v>
      </c>
      <c r="G776" s="15" t="s">
        <v>2079</v>
      </c>
    </row>
    <row r="777" spans="1:7" ht="22.5" x14ac:dyDescent="0.2">
      <c r="A777" s="14" t="s">
        <v>2080</v>
      </c>
      <c r="B777" s="15" t="s">
        <v>2051</v>
      </c>
      <c r="C777" s="15" t="s">
        <v>91</v>
      </c>
      <c r="D777" s="27" t="s">
        <v>578</v>
      </c>
      <c r="E777" s="27" t="s">
        <v>579</v>
      </c>
      <c r="F777" s="15" t="s">
        <v>51</v>
      </c>
      <c r="G777" s="15" t="s">
        <v>2081</v>
      </c>
    </row>
    <row r="778" spans="1:7" ht="14.25" x14ac:dyDescent="0.2">
      <c r="A778" s="14" t="s">
        <v>2082</v>
      </c>
      <c r="B778" s="15" t="s">
        <v>2051</v>
      </c>
      <c r="C778" s="15" t="s">
        <v>101</v>
      </c>
      <c r="D778" s="27" t="s">
        <v>582</v>
      </c>
      <c r="E778" s="27" t="s">
        <v>583</v>
      </c>
      <c r="F778" s="15" t="s">
        <v>81</v>
      </c>
      <c r="G778" s="15" t="s">
        <v>2083</v>
      </c>
    </row>
    <row r="779" spans="1:7" ht="14.25" x14ac:dyDescent="0.2">
      <c r="A779" s="14" t="s">
        <v>2084</v>
      </c>
      <c r="B779" s="15" t="s">
        <v>2051</v>
      </c>
      <c r="C779" s="15" t="s">
        <v>106</v>
      </c>
      <c r="D779" s="27" t="s">
        <v>586</v>
      </c>
      <c r="E779" s="27" t="s">
        <v>587</v>
      </c>
      <c r="F779" s="15" t="s">
        <v>81</v>
      </c>
      <c r="G779" s="15" t="s">
        <v>2085</v>
      </c>
    </row>
    <row r="780" spans="1:7" ht="33.75" x14ac:dyDescent="0.2">
      <c r="A780" s="14" t="s">
        <v>2086</v>
      </c>
      <c r="B780" s="15" t="s">
        <v>2051</v>
      </c>
      <c r="C780" s="15" t="s">
        <v>107</v>
      </c>
      <c r="D780" s="27" t="s">
        <v>590</v>
      </c>
      <c r="E780" s="27" t="s">
        <v>591</v>
      </c>
      <c r="F780" s="15" t="s">
        <v>81</v>
      </c>
      <c r="G780" s="15" t="s">
        <v>2085</v>
      </c>
    </row>
    <row r="781" spans="1:7" ht="14.25" x14ac:dyDescent="0.2">
      <c r="A781" s="14" t="s">
        <v>2087</v>
      </c>
      <c r="B781" s="15" t="s">
        <v>2051</v>
      </c>
      <c r="C781" s="15" t="s">
        <v>108</v>
      </c>
      <c r="D781" s="27" t="s">
        <v>593</v>
      </c>
      <c r="E781" s="27" t="s">
        <v>594</v>
      </c>
      <c r="F781" s="15" t="s">
        <v>502</v>
      </c>
      <c r="G781" s="15" t="s">
        <v>2088</v>
      </c>
    </row>
    <row r="782" spans="1:7" ht="14.25" x14ac:dyDescent="0.2">
      <c r="A782" s="14" t="s">
        <v>2089</v>
      </c>
      <c r="B782" s="15" t="s">
        <v>2051</v>
      </c>
      <c r="C782" s="15" t="s">
        <v>109</v>
      </c>
      <c r="D782" s="27" t="s">
        <v>597</v>
      </c>
      <c r="E782" s="27" t="s">
        <v>598</v>
      </c>
      <c r="F782" s="15" t="s">
        <v>502</v>
      </c>
      <c r="G782" s="15" t="s">
        <v>2090</v>
      </c>
    </row>
    <row r="783" spans="1:7" ht="14.25" customHeight="1" x14ac:dyDescent="0.2">
      <c r="A783" s="16"/>
      <c r="B783" s="16"/>
      <c r="C783" s="13"/>
      <c r="D783" s="28"/>
      <c r="E783" s="21" t="s">
        <v>2091</v>
      </c>
      <c r="F783" s="13"/>
      <c r="G783" s="13"/>
    </row>
    <row r="784" spans="1:7" ht="22.5" x14ac:dyDescent="0.2">
      <c r="A784" s="14" t="s">
        <v>2092</v>
      </c>
      <c r="B784" s="15" t="s">
        <v>2051</v>
      </c>
      <c r="C784" s="15" t="s">
        <v>122</v>
      </c>
      <c r="D784" s="27" t="s">
        <v>578</v>
      </c>
      <c r="E784" s="27" t="s">
        <v>579</v>
      </c>
      <c r="F784" s="15" t="s">
        <v>51</v>
      </c>
      <c r="G784" s="15" t="s">
        <v>2093</v>
      </c>
    </row>
    <row r="785" spans="1:7" ht="14.25" x14ac:dyDescent="0.2">
      <c r="A785" s="14" t="s">
        <v>2094</v>
      </c>
      <c r="B785" s="15" t="s">
        <v>2051</v>
      </c>
      <c r="C785" s="15" t="s">
        <v>126</v>
      </c>
      <c r="D785" s="27" t="s">
        <v>582</v>
      </c>
      <c r="E785" s="27" t="s">
        <v>583</v>
      </c>
      <c r="F785" s="15" t="s">
        <v>81</v>
      </c>
      <c r="G785" s="15" t="s">
        <v>2095</v>
      </c>
    </row>
    <row r="786" spans="1:7" ht="14.25" x14ac:dyDescent="0.2">
      <c r="A786" s="14" t="s">
        <v>2096</v>
      </c>
      <c r="B786" s="15" t="s">
        <v>2051</v>
      </c>
      <c r="C786" s="15" t="s">
        <v>124</v>
      </c>
      <c r="D786" s="27" t="s">
        <v>586</v>
      </c>
      <c r="E786" s="27" t="s">
        <v>587</v>
      </c>
      <c r="F786" s="15" t="s">
        <v>81</v>
      </c>
      <c r="G786" s="15" t="s">
        <v>2097</v>
      </c>
    </row>
    <row r="787" spans="1:7" ht="33.75" x14ac:dyDescent="0.2">
      <c r="A787" s="14" t="s">
        <v>2098</v>
      </c>
      <c r="B787" s="15" t="s">
        <v>2051</v>
      </c>
      <c r="C787" s="15" t="s">
        <v>129</v>
      </c>
      <c r="D787" s="27" t="s">
        <v>590</v>
      </c>
      <c r="E787" s="27" t="s">
        <v>591</v>
      </c>
      <c r="F787" s="15" t="s">
        <v>81</v>
      </c>
      <c r="G787" s="15" t="s">
        <v>2099</v>
      </c>
    </row>
    <row r="788" spans="1:7" ht="14.25" x14ac:dyDescent="0.2">
      <c r="A788" s="14" t="s">
        <v>2100</v>
      </c>
      <c r="B788" s="15" t="s">
        <v>2051</v>
      </c>
      <c r="C788" s="15" t="s">
        <v>133</v>
      </c>
      <c r="D788" s="27" t="s">
        <v>608</v>
      </c>
      <c r="E788" s="27" t="s">
        <v>609</v>
      </c>
      <c r="F788" s="15" t="s">
        <v>502</v>
      </c>
      <c r="G788" s="15" t="s">
        <v>2101</v>
      </c>
    </row>
    <row r="789" spans="1:7" ht="14.25" customHeight="1" x14ac:dyDescent="0.2">
      <c r="A789" s="16"/>
      <c r="B789" s="16"/>
      <c r="C789" s="13"/>
      <c r="D789" s="28"/>
      <c r="E789" s="21" t="s">
        <v>2102</v>
      </c>
      <c r="F789" s="13"/>
      <c r="G789" s="13"/>
    </row>
    <row r="790" spans="1:7" ht="14.25" x14ac:dyDescent="0.2">
      <c r="A790" s="14" t="s">
        <v>2104</v>
      </c>
      <c r="B790" s="15" t="s">
        <v>2051</v>
      </c>
      <c r="C790" s="15" t="s">
        <v>141</v>
      </c>
      <c r="D790" s="27" t="s">
        <v>608</v>
      </c>
      <c r="E790" s="27" t="s">
        <v>609</v>
      </c>
      <c r="F790" s="15" t="s">
        <v>502</v>
      </c>
      <c r="G790" s="15" t="s">
        <v>2103</v>
      </c>
    </row>
    <row r="791" spans="1:7" ht="14.25" customHeight="1" x14ac:dyDescent="0.2">
      <c r="A791" s="16"/>
      <c r="B791" s="16"/>
      <c r="C791" s="13"/>
      <c r="D791" s="28"/>
      <c r="E791" s="21" t="s">
        <v>2105</v>
      </c>
      <c r="F791" s="13"/>
      <c r="G791" s="13"/>
    </row>
    <row r="792" spans="1:7" ht="22.5" x14ac:dyDescent="0.2">
      <c r="A792" s="14" t="s">
        <v>2106</v>
      </c>
      <c r="B792" s="15" t="s">
        <v>2051</v>
      </c>
      <c r="C792" s="15" t="s">
        <v>144</v>
      </c>
      <c r="D792" s="27" t="s">
        <v>578</v>
      </c>
      <c r="E792" s="27" t="s">
        <v>579</v>
      </c>
      <c r="F792" s="15" t="s">
        <v>51</v>
      </c>
      <c r="G792" s="15" t="s">
        <v>2107</v>
      </c>
    </row>
    <row r="793" spans="1:7" ht="14.25" x14ac:dyDescent="0.2">
      <c r="A793" s="14" t="s">
        <v>2108</v>
      </c>
      <c r="B793" s="15" t="s">
        <v>2051</v>
      </c>
      <c r="C793" s="15" t="s">
        <v>146</v>
      </c>
      <c r="D793" s="27" t="s">
        <v>582</v>
      </c>
      <c r="E793" s="27" t="s">
        <v>583</v>
      </c>
      <c r="F793" s="15" t="s">
        <v>81</v>
      </c>
      <c r="G793" s="15" t="s">
        <v>2109</v>
      </c>
    </row>
    <row r="794" spans="1:7" ht="14.25" x14ac:dyDescent="0.2">
      <c r="A794" s="14" t="s">
        <v>2110</v>
      </c>
      <c r="B794" s="15" t="s">
        <v>2051</v>
      </c>
      <c r="C794" s="15" t="s">
        <v>151</v>
      </c>
      <c r="D794" s="27" t="s">
        <v>586</v>
      </c>
      <c r="E794" s="27" t="s">
        <v>587</v>
      </c>
      <c r="F794" s="15" t="s">
        <v>81</v>
      </c>
      <c r="G794" s="15" t="s">
        <v>2111</v>
      </c>
    </row>
    <row r="795" spans="1:7" ht="33.75" x14ac:dyDescent="0.2">
      <c r="A795" s="14" t="s">
        <v>2112</v>
      </c>
      <c r="B795" s="15" t="s">
        <v>2051</v>
      </c>
      <c r="C795" s="15" t="s">
        <v>154</v>
      </c>
      <c r="D795" s="27" t="s">
        <v>590</v>
      </c>
      <c r="E795" s="27" t="s">
        <v>591</v>
      </c>
      <c r="F795" s="15" t="s">
        <v>81</v>
      </c>
      <c r="G795" s="15" t="s">
        <v>2111</v>
      </c>
    </row>
    <row r="796" spans="1:7" ht="14.25" x14ac:dyDescent="0.2">
      <c r="A796" s="14" t="s">
        <v>2113</v>
      </c>
      <c r="B796" s="15" t="s">
        <v>2051</v>
      </c>
      <c r="C796" s="15" t="s">
        <v>156</v>
      </c>
      <c r="D796" s="27" t="s">
        <v>608</v>
      </c>
      <c r="E796" s="27" t="s">
        <v>609</v>
      </c>
      <c r="F796" s="15" t="s">
        <v>502</v>
      </c>
      <c r="G796" s="15" t="s">
        <v>2114</v>
      </c>
    </row>
    <row r="797" spans="1:7" ht="14.25" x14ac:dyDescent="0.2">
      <c r="A797" s="14" t="s">
        <v>2115</v>
      </c>
      <c r="B797" s="15" t="s">
        <v>2051</v>
      </c>
      <c r="C797" s="15" t="s">
        <v>157</v>
      </c>
      <c r="D797" s="27" t="s">
        <v>777</v>
      </c>
      <c r="E797" s="27" t="s">
        <v>778</v>
      </c>
      <c r="F797" s="15" t="s">
        <v>502</v>
      </c>
      <c r="G797" s="15" t="s">
        <v>2116</v>
      </c>
    </row>
    <row r="798" spans="1:7" ht="14.25" customHeight="1" x14ac:dyDescent="0.2">
      <c r="A798" s="16"/>
      <c r="B798" s="16"/>
      <c r="C798" s="13"/>
      <c r="D798" s="28"/>
      <c r="E798" s="21" t="s">
        <v>2117</v>
      </c>
      <c r="F798" s="13"/>
      <c r="G798" s="13"/>
    </row>
    <row r="799" spans="1:7" ht="22.5" x14ac:dyDescent="0.2">
      <c r="A799" s="14" t="s">
        <v>2118</v>
      </c>
      <c r="B799" s="15" t="s">
        <v>2051</v>
      </c>
      <c r="C799" s="15" t="s">
        <v>158</v>
      </c>
      <c r="D799" s="27" t="s">
        <v>626</v>
      </c>
      <c r="E799" s="27" t="s">
        <v>627</v>
      </c>
      <c r="F799" s="15" t="s">
        <v>110</v>
      </c>
      <c r="G799" s="15" t="s">
        <v>2119</v>
      </c>
    </row>
    <row r="800" spans="1:7" ht="14.25" x14ac:dyDescent="0.2">
      <c r="A800" s="14" t="s">
        <v>2120</v>
      </c>
      <c r="B800" s="15" t="s">
        <v>2051</v>
      </c>
      <c r="C800" s="15" t="s">
        <v>165</v>
      </c>
      <c r="D800" s="27" t="s">
        <v>630</v>
      </c>
      <c r="E800" s="27" t="s">
        <v>631</v>
      </c>
      <c r="F800" s="15" t="s">
        <v>502</v>
      </c>
      <c r="G800" s="15" t="s">
        <v>2121</v>
      </c>
    </row>
    <row r="801" spans="1:7" ht="14.25" x14ac:dyDescent="0.2">
      <c r="A801" s="14" t="s">
        <v>2122</v>
      </c>
      <c r="B801" s="15" t="s">
        <v>2051</v>
      </c>
      <c r="C801" s="15" t="s">
        <v>168</v>
      </c>
      <c r="D801" s="27" t="s">
        <v>634</v>
      </c>
      <c r="E801" s="27" t="s">
        <v>635</v>
      </c>
      <c r="F801" s="15" t="s">
        <v>502</v>
      </c>
      <c r="G801" s="15" t="s">
        <v>2123</v>
      </c>
    </row>
    <row r="802" spans="1:7" ht="14.25" x14ac:dyDescent="0.2">
      <c r="A802" s="14" t="s">
        <v>2124</v>
      </c>
      <c r="B802" s="15" t="s">
        <v>2051</v>
      </c>
      <c r="C802" s="15" t="s">
        <v>170</v>
      </c>
      <c r="D802" s="27" t="s">
        <v>638</v>
      </c>
      <c r="E802" s="27" t="s">
        <v>639</v>
      </c>
      <c r="F802" s="15" t="s">
        <v>518</v>
      </c>
      <c r="G802" s="15" t="s">
        <v>2125</v>
      </c>
    </row>
    <row r="803" spans="1:7" s="8" customFormat="1" ht="15" customHeight="1" x14ac:dyDescent="0.2">
      <c r="A803" s="7"/>
      <c r="B803" s="7"/>
      <c r="C803" s="7"/>
      <c r="D803" s="26"/>
      <c r="E803" s="20" t="s">
        <v>2126</v>
      </c>
      <c r="F803" s="7"/>
      <c r="G803" s="7"/>
    </row>
    <row r="804" spans="1:7" s="11" customFormat="1" ht="14.25" x14ac:dyDescent="0.2">
      <c r="A804" s="9" t="s">
        <v>208</v>
      </c>
      <c r="B804" s="9" t="s">
        <v>2127</v>
      </c>
      <c r="C804" s="9"/>
      <c r="D804" s="29"/>
      <c r="E804" s="22" t="s">
        <v>2128</v>
      </c>
      <c r="F804" s="10"/>
      <c r="G804" s="10"/>
    </row>
    <row r="805" spans="1:7" ht="22.5" x14ac:dyDescent="0.2">
      <c r="A805" s="14" t="s">
        <v>2129</v>
      </c>
      <c r="B805" s="15" t="s">
        <v>2130</v>
      </c>
      <c r="C805" s="15" t="s">
        <v>12</v>
      </c>
      <c r="D805" s="27" t="s">
        <v>646</v>
      </c>
      <c r="E805" s="27" t="s">
        <v>647</v>
      </c>
      <c r="F805" s="15" t="s">
        <v>648</v>
      </c>
      <c r="G805" s="15" t="s">
        <v>34</v>
      </c>
    </row>
    <row r="806" spans="1:7" ht="45" x14ac:dyDescent="0.2">
      <c r="A806" s="14" t="s">
        <v>2131</v>
      </c>
      <c r="B806" s="15" t="s">
        <v>2130</v>
      </c>
      <c r="C806" s="15" t="s">
        <v>24</v>
      </c>
      <c r="D806" s="27" t="s">
        <v>2132</v>
      </c>
      <c r="E806" s="27" t="s">
        <v>2133</v>
      </c>
      <c r="F806" s="15" t="s">
        <v>652</v>
      </c>
      <c r="G806" s="15" t="s">
        <v>34</v>
      </c>
    </row>
    <row r="807" spans="1:7" ht="22.5" x14ac:dyDescent="0.2">
      <c r="A807" s="14" t="s">
        <v>2134</v>
      </c>
      <c r="B807" s="15" t="s">
        <v>2130</v>
      </c>
      <c r="C807" s="15" t="s">
        <v>30</v>
      </c>
      <c r="D807" s="27" t="s">
        <v>1886</v>
      </c>
      <c r="E807" s="27" t="s">
        <v>1887</v>
      </c>
      <c r="F807" s="15" t="s">
        <v>648</v>
      </c>
      <c r="G807" s="15" t="s">
        <v>12</v>
      </c>
    </row>
    <row r="808" spans="1:7" ht="45" x14ac:dyDescent="0.2">
      <c r="A808" s="14" t="s">
        <v>2135</v>
      </c>
      <c r="B808" s="15" t="s">
        <v>2130</v>
      </c>
      <c r="C808" s="15" t="s">
        <v>34</v>
      </c>
      <c r="D808" s="27" t="s">
        <v>2136</v>
      </c>
      <c r="E808" s="27" t="s">
        <v>2137</v>
      </c>
      <c r="F808" s="15" t="s">
        <v>652</v>
      </c>
      <c r="G808" s="15" t="s">
        <v>12</v>
      </c>
    </row>
    <row r="809" spans="1:7" ht="22.5" x14ac:dyDescent="0.2">
      <c r="A809" s="14" t="s">
        <v>2138</v>
      </c>
      <c r="B809" s="15" t="s">
        <v>2130</v>
      </c>
      <c r="C809" s="15" t="s">
        <v>40</v>
      </c>
      <c r="D809" s="27" t="s">
        <v>2139</v>
      </c>
      <c r="E809" s="27" t="s">
        <v>2140</v>
      </c>
      <c r="F809" s="15" t="s">
        <v>648</v>
      </c>
      <c r="G809" s="15" t="s">
        <v>34</v>
      </c>
    </row>
    <row r="810" spans="1:7" ht="45" x14ac:dyDescent="0.2">
      <c r="A810" s="14" t="s">
        <v>2141</v>
      </c>
      <c r="B810" s="15" t="s">
        <v>2130</v>
      </c>
      <c r="C810" s="15" t="s">
        <v>43</v>
      </c>
      <c r="D810" s="27" t="s">
        <v>2142</v>
      </c>
      <c r="E810" s="27" t="s">
        <v>2143</v>
      </c>
      <c r="F810" s="15" t="s">
        <v>652</v>
      </c>
      <c r="G810" s="15" t="s">
        <v>34</v>
      </c>
    </row>
    <row r="811" spans="1:7" ht="45" x14ac:dyDescent="0.2">
      <c r="A811" s="14" t="s">
        <v>2144</v>
      </c>
      <c r="B811" s="15" t="s">
        <v>2130</v>
      </c>
      <c r="C811" s="15" t="s">
        <v>48</v>
      </c>
      <c r="D811" s="27" t="s">
        <v>2145</v>
      </c>
      <c r="E811" s="27" t="s">
        <v>2146</v>
      </c>
      <c r="F811" s="15" t="s">
        <v>648</v>
      </c>
      <c r="G811" s="15" t="s">
        <v>34</v>
      </c>
    </row>
    <row r="812" spans="1:7" ht="22.5" x14ac:dyDescent="0.2">
      <c r="A812" s="14" t="s">
        <v>2147</v>
      </c>
      <c r="B812" s="15" t="s">
        <v>2130</v>
      </c>
      <c r="C812" s="15" t="s">
        <v>55</v>
      </c>
      <c r="D812" s="27" t="s">
        <v>675</v>
      </c>
      <c r="E812" s="27" t="s">
        <v>676</v>
      </c>
      <c r="F812" s="15" t="s">
        <v>502</v>
      </c>
      <c r="G812" s="15" t="s">
        <v>2148</v>
      </c>
    </row>
    <row r="813" spans="1:7" ht="45" x14ac:dyDescent="0.2">
      <c r="A813" s="14" t="s">
        <v>2149</v>
      </c>
      <c r="B813" s="15" t="s">
        <v>2130</v>
      </c>
      <c r="C813" s="15" t="s">
        <v>58</v>
      </c>
      <c r="D813" s="27" t="s">
        <v>2150</v>
      </c>
      <c r="E813" s="27" t="s">
        <v>2151</v>
      </c>
      <c r="F813" s="15" t="s">
        <v>652</v>
      </c>
      <c r="G813" s="15" t="s">
        <v>12</v>
      </c>
    </row>
    <row r="814" spans="1:7" s="8" customFormat="1" ht="15" customHeight="1" x14ac:dyDescent="0.2">
      <c r="A814" s="7"/>
      <c r="B814" s="7"/>
      <c r="C814" s="7"/>
      <c r="D814" s="26"/>
      <c r="E814" s="20" t="s">
        <v>2152</v>
      </c>
      <c r="F814" s="7"/>
      <c r="G814" s="7"/>
    </row>
    <row r="815" spans="1:7" s="11" customFormat="1" ht="14.25" x14ac:dyDescent="0.2">
      <c r="A815" s="9" t="s">
        <v>220</v>
      </c>
      <c r="B815" s="9" t="s">
        <v>2153</v>
      </c>
      <c r="C815" s="9"/>
      <c r="D815" s="29"/>
      <c r="E815" s="22" t="s">
        <v>2154</v>
      </c>
      <c r="F815" s="10"/>
      <c r="G815" s="10"/>
    </row>
    <row r="816" spans="1:7" ht="14.25" customHeight="1" x14ac:dyDescent="0.2">
      <c r="A816" s="16"/>
      <c r="B816" s="16"/>
      <c r="C816" s="13"/>
      <c r="D816" s="28"/>
      <c r="E816" s="21" t="s">
        <v>2155</v>
      </c>
      <c r="F816" s="13"/>
      <c r="G816" s="13"/>
    </row>
    <row r="817" spans="1:7" ht="22.5" x14ac:dyDescent="0.2">
      <c r="A817" s="14" t="s">
        <v>2158</v>
      </c>
      <c r="B817" s="15" t="s">
        <v>2156</v>
      </c>
      <c r="C817" s="15" t="s">
        <v>12</v>
      </c>
      <c r="D817" s="27" t="s">
        <v>530</v>
      </c>
      <c r="E817" s="27" t="s">
        <v>531</v>
      </c>
      <c r="F817" s="15" t="s">
        <v>37</v>
      </c>
      <c r="G817" s="15" t="s">
        <v>2157</v>
      </c>
    </row>
    <row r="818" spans="1:7" ht="33.75" x14ac:dyDescent="0.2">
      <c r="A818" s="14" t="s">
        <v>2159</v>
      </c>
      <c r="B818" s="15" t="s">
        <v>2156</v>
      </c>
      <c r="C818" s="15" t="s">
        <v>24</v>
      </c>
      <c r="D818" s="27" t="s">
        <v>534</v>
      </c>
      <c r="E818" s="27" t="s">
        <v>535</v>
      </c>
      <c r="F818" s="15" t="s">
        <v>37</v>
      </c>
      <c r="G818" s="15" t="s">
        <v>2160</v>
      </c>
    </row>
    <row r="819" spans="1:7" ht="22.5" x14ac:dyDescent="0.2">
      <c r="A819" s="14" t="s">
        <v>2161</v>
      </c>
      <c r="B819" s="15" t="s">
        <v>2156</v>
      </c>
      <c r="C819" s="15" t="s">
        <v>30</v>
      </c>
      <c r="D819" s="27" t="s">
        <v>31</v>
      </c>
      <c r="E819" s="27" t="s">
        <v>32</v>
      </c>
      <c r="F819" s="15" t="s">
        <v>27</v>
      </c>
      <c r="G819" s="15" t="s">
        <v>2162</v>
      </c>
    </row>
    <row r="820" spans="1:7" ht="22.5" x14ac:dyDescent="0.2">
      <c r="A820" s="14" t="s">
        <v>2163</v>
      </c>
      <c r="B820" s="15" t="s">
        <v>2156</v>
      </c>
      <c r="C820" s="15" t="s">
        <v>34</v>
      </c>
      <c r="D820" s="27" t="s">
        <v>540</v>
      </c>
      <c r="E820" s="27" t="s">
        <v>2164</v>
      </c>
      <c r="F820" s="15" t="s">
        <v>51</v>
      </c>
      <c r="G820" s="15" t="s">
        <v>2165</v>
      </c>
    </row>
    <row r="821" spans="1:7" ht="22.5" x14ac:dyDescent="0.2">
      <c r="A821" s="14" t="s">
        <v>2166</v>
      </c>
      <c r="B821" s="15" t="s">
        <v>2156</v>
      </c>
      <c r="C821" s="15" t="s">
        <v>40</v>
      </c>
      <c r="D821" s="27" t="s">
        <v>546</v>
      </c>
      <c r="E821" s="27" t="s">
        <v>700</v>
      </c>
      <c r="F821" s="15" t="s">
        <v>37</v>
      </c>
      <c r="G821" s="15" t="s">
        <v>2167</v>
      </c>
    </row>
    <row r="822" spans="1:7" ht="22.5" x14ac:dyDescent="0.2">
      <c r="A822" s="14" t="s">
        <v>2168</v>
      </c>
      <c r="B822" s="15" t="s">
        <v>2156</v>
      </c>
      <c r="C822" s="15" t="s">
        <v>43</v>
      </c>
      <c r="D822" s="27" t="s">
        <v>549</v>
      </c>
      <c r="E822" s="27" t="s">
        <v>703</v>
      </c>
      <c r="F822" s="15" t="s">
        <v>37</v>
      </c>
      <c r="G822" s="15" t="s">
        <v>2167</v>
      </c>
    </row>
    <row r="823" spans="1:7" ht="22.5" x14ac:dyDescent="0.2">
      <c r="A823" s="14" t="s">
        <v>2169</v>
      </c>
      <c r="B823" s="15" t="s">
        <v>2156</v>
      </c>
      <c r="C823" s="15" t="s">
        <v>48</v>
      </c>
      <c r="D823" s="27" t="s">
        <v>44</v>
      </c>
      <c r="E823" s="27" t="s">
        <v>45</v>
      </c>
      <c r="F823" s="15" t="s">
        <v>37</v>
      </c>
      <c r="G823" s="15" t="s">
        <v>2170</v>
      </c>
    </row>
    <row r="824" spans="1:7" ht="22.5" x14ac:dyDescent="0.2">
      <c r="A824" s="14" t="s">
        <v>2171</v>
      </c>
      <c r="B824" s="15" t="s">
        <v>2156</v>
      </c>
      <c r="C824" s="15" t="s">
        <v>55</v>
      </c>
      <c r="D824" s="27" t="s">
        <v>546</v>
      </c>
      <c r="E824" s="27" t="s">
        <v>547</v>
      </c>
      <c r="F824" s="15" t="s">
        <v>37</v>
      </c>
      <c r="G824" s="15" t="s">
        <v>2170</v>
      </c>
    </row>
    <row r="825" spans="1:7" ht="22.5" x14ac:dyDescent="0.2">
      <c r="A825" s="14" t="s">
        <v>2172</v>
      </c>
      <c r="B825" s="15" t="s">
        <v>2156</v>
      </c>
      <c r="C825" s="15" t="s">
        <v>58</v>
      </c>
      <c r="D825" s="27" t="s">
        <v>549</v>
      </c>
      <c r="E825" s="27" t="s">
        <v>550</v>
      </c>
      <c r="F825" s="15" t="s">
        <v>37</v>
      </c>
      <c r="G825" s="15" t="s">
        <v>2170</v>
      </c>
    </row>
    <row r="826" spans="1:7" ht="22.5" x14ac:dyDescent="0.2">
      <c r="A826" s="14" t="s">
        <v>2173</v>
      </c>
      <c r="B826" s="15" t="s">
        <v>2156</v>
      </c>
      <c r="C826" s="15" t="s">
        <v>60</v>
      </c>
      <c r="D826" s="27" t="s">
        <v>552</v>
      </c>
      <c r="E826" s="27" t="s">
        <v>2174</v>
      </c>
      <c r="F826" s="15" t="s">
        <v>81</v>
      </c>
      <c r="G826" s="15" t="s">
        <v>2175</v>
      </c>
    </row>
    <row r="827" spans="1:7" ht="14.25" x14ac:dyDescent="0.2">
      <c r="A827" s="14" t="s">
        <v>2176</v>
      </c>
      <c r="B827" s="15" t="s">
        <v>2156</v>
      </c>
      <c r="C827" s="15" t="s">
        <v>65</v>
      </c>
      <c r="D827" s="27" t="s">
        <v>2177</v>
      </c>
      <c r="E827" s="27" t="s">
        <v>2178</v>
      </c>
      <c r="F827" s="15" t="s">
        <v>81</v>
      </c>
      <c r="G827" s="15" t="s">
        <v>2179</v>
      </c>
    </row>
    <row r="828" spans="1:7" ht="22.5" x14ac:dyDescent="0.2">
      <c r="A828" s="14" t="s">
        <v>2180</v>
      </c>
      <c r="B828" s="15" t="s">
        <v>2156</v>
      </c>
      <c r="C828" s="15" t="s">
        <v>68</v>
      </c>
      <c r="D828" s="27" t="s">
        <v>44</v>
      </c>
      <c r="E828" s="27" t="s">
        <v>560</v>
      </c>
      <c r="F828" s="15" t="s">
        <v>37</v>
      </c>
      <c r="G828" s="15" t="s">
        <v>2181</v>
      </c>
    </row>
    <row r="829" spans="1:7" ht="22.5" x14ac:dyDescent="0.2">
      <c r="A829" s="14" t="s">
        <v>2182</v>
      </c>
      <c r="B829" s="15" t="s">
        <v>2156</v>
      </c>
      <c r="C829" s="15" t="s">
        <v>70</v>
      </c>
      <c r="D829" s="27" t="s">
        <v>563</v>
      </c>
      <c r="E829" s="27" t="s">
        <v>564</v>
      </c>
      <c r="F829" s="15" t="s">
        <v>37</v>
      </c>
      <c r="G829" s="15" t="s">
        <v>2181</v>
      </c>
    </row>
    <row r="830" spans="1:7" ht="22.5" x14ac:dyDescent="0.2">
      <c r="A830" s="14" t="s">
        <v>2183</v>
      </c>
      <c r="B830" s="15" t="s">
        <v>2156</v>
      </c>
      <c r="C830" s="15" t="s">
        <v>73</v>
      </c>
      <c r="D830" s="27" t="s">
        <v>566</v>
      </c>
      <c r="E830" s="27" t="s">
        <v>567</v>
      </c>
      <c r="F830" s="15" t="s">
        <v>37</v>
      </c>
      <c r="G830" s="15" t="s">
        <v>2181</v>
      </c>
    </row>
    <row r="831" spans="1:7" ht="14.25" customHeight="1" x14ac:dyDescent="0.2">
      <c r="A831" s="16"/>
      <c r="B831" s="16"/>
      <c r="C831" s="13"/>
      <c r="D831" s="28"/>
      <c r="E831" s="21" t="s">
        <v>2184</v>
      </c>
      <c r="F831" s="13"/>
      <c r="G831" s="13"/>
    </row>
    <row r="832" spans="1:7" ht="14.25" x14ac:dyDescent="0.2">
      <c r="A832" s="14" t="s">
        <v>2185</v>
      </c>
      <c r="B832" s="15" t="s">
        <v>2156</v>
      </c>
      <c r="C832" s="15" t="s">
        <v>75</v>
      </c>
      <c r="D832" s="27" t="s">
        <v>570</v>
      </c>
      <c r="E832" s="27" t="s">
        <v>571</v>
      </c>
      <c r="F832" s="15" t="s">
        <v>51</v>
      </c>
      <c r="G832" s="15" t="s">
        <v>2186</v>
      </c>
    </row>
    <row r="833" spans="1:7" ht="14.25" x14ac:dyDescent="0.2">
      <c r="A833" s="14" t="s">
        <v>2187</v>
      </c>
      <c r="B833" s="15" t="s">
        <v>2156</v>
      </c>
      <c r="C833" s="15" t="s">
        <v>87</v>
      </c>
      <c r="D833" s="27" t="s">
        <v>2188</v>
      </c>
      <c r="E833" s="27" t="s">
        <v>2189</v>
      </c>
      <c r="F833" s="15" t="s">
        <v>81</v>
      </c>
      <c r="G833" s="15" t="s">
        <v>2190</v>
      </c>
    </row>
    <row r="834" spans="1:7" ht="22.5" x14ac:dyDescent="0.2">
      <c r="A834" s="14" t="s">
        <v>2191</v>
      </c>
      <c r="B834" s="15" t="s">
        <v>2156</v>
      </c>
      <c r="C834" s="15" t="s">
        <v>89</v>
      </c>
      <c r="D834" s="27" t="s">
        <v>578</v>
      </c>
      <c r="E834" s="27" t="s">
        <v>579</v>
      </c>
      <c r="F834" s="15" t="s">
        <v>51</v>
      </c>
      <c r="G834" s="15" t="s">
        <v>2192</v>
      </c>
    </row>
    <row r="835" spans="1:7" ht="14.25" x14ac:dyDescent="0.2">
      <c r="A835" s="14" t="s">
        <v>2193</v>
      </c>
      <c r="B835" s="15" t="s">
        <v>2156</v>
      </c>
      <c r="C835" s="15" t="s">
        <v>90</v>
      </c>
      <c r="D835" s="27" t="s">
        <v>582</v>
      </c>
      <c r="E835" s="27" t="s">
        <v>583</v>
      </c>
      <c r="F835" s="15" t="s">
        <v>81</v>
      </c>
      <c r="G835" s="15" t="s">
        <v>2194</v>
      </c>
    </row>
    <row r="836" spans="1:7" ht="14.25" x14ac:dyDescent="0.2">
      <c r="A836" s="14" t="s">
        <v>2195</v>
      </c>
      <c r="B836" s="15" t="s">
        <v>2156</v>
      </c>
      <c r="C836" s="15" t="s">
        <v>91</v>
      </c>
      <c r="D836" s="27" t="s">
        <v>2196</v>
      </c>
      <c r="E836" s="27" t="s">
        <v>2197</v>
      </c>
      <c r="F836" s="15" t="s">
        <v>81</v>
      </c>
      <c r="G836" s="15" t="s">
        <v>2198</v>
      </c>
    </row>
    <row r="837" spans="1:7" ht="33.75" x14ac:dyDescent="0.2">
      <c r="A837" s="14" t="s">
        <v>2199</v>
      </c>
      <c r="B837" s="15" t="s">
        <v>2156</v>
      </c>
      <c r="C837" s="15" t="s">
        <v>101</v>
      </c>
      <c r="D837" s="27" t="s">
        <v>590</v>
      </c>
      <c r="E837" s="27" t="s">
        <v>591</v>
      </c>
      <c r="F837" s="15" t="s">
        <v>81</v>
      </c>
      <c r="G837" s="15" t="s">
        <v>2198</v>
      </c>
    </row>
    <row r="838" spans="1:7" ht="14.25" x14ac:dyDescent="0.2">
      <c r="A838" s="14" t="s">
        <v>2200</v>
      </c>
      <c r="B838" s="15" t="s">
        <v>2156</v>
      </c>
      <c r="C838" s="15" t="s">
        <v>106</v>
      </c>
      <c r="D838" s="27" t="s">
        <v>2201</v>
      </c>
      <c r="E838" s="27" t="s">
        <v>2202</v>
      </c>
      <c r="F838" s="15" t="s">
        <v>502</v>
      </c>
      <c r="G838" s="15" t="s">
        <v>2203</v>
      </c>
    </row>
    <row r="839" spans="1:7" ht="14.25" x14ac:dyDescent="0.2">
      <c r="A839" s="14" t="s">
        <v>2204</v>
      </c>
      <c r="B839" s="15" t="s">
        <v>2156</v>
      </c>
      <c r="C839" s="15" t="s">
        <v>107</v>
      </c>
      <c r="D839" s="27" t="s">
        <v>2201</v>
      </c>
      <c r="E839" s="27" t="s">
        <v>2205</v>
      </c>
      <c r="F839" s="15" t="s">
        <v>502</v>
      </c>
      <c r="G839" s="15" t="s">
        <v>2203</v>
      </c>
    </row>
    <row r="840" spans="1:7" ht="14.25" x14ac:dyDescent="0.2">
      <c r="A840" s="14" t="s">
        <v>2206</v>
      </c>
      <c r="B840" s="15" t="s">
        <v>2156</v>
      </c>
      <c r="C840" s="15" t="s">
        <v>108</v>
      </c>
      <c r="D840" s="27" t="s">
        <v>2201</v>
      </c>
      <c r="E840" s="27" t="s">
        <v>2207</v>
      </c>
      <c r="F840" s="15" t="s">
        <v>502</v>
      </c>
      <c r="G840" s="15" t="s">
        <v>2208</v>
      </c>
    </row>
    <row r="841" spans="1:7" ht="14.25" x14ac:dyDescent="0.2">
      <c r="A841" s="14" t="s">
        <v>2209</v>
      </c>
      <c r="B841" s="15" t="s">
        <v>2156</v>
      </c>
      <c r="C841" s="15" t="s">
        <v>109</v>
      </c>
      <c r="D841" s="27" t="s">
        <v>2210</v>
      </c>
      <c r="E841" s="27" t="s">
        <v>2211</v>
      </c>
      <c r="F841" s="15" t="s">
        <v>502</v>
      </c>
      <c r="G841" s="15" t="s">
        <v>2212</v>
      </c>
    </row>
    <row r="842" spans="1:7" ht="22.5" x14ac:dyDescent="0.2">
      <c r="A842" s="14" t="s">
        <v>2213</v>
      </c>
      <c r="B842" s="15" t="s">
        <v>2156</v>
      </c>
      <c r="C842" s="15" t="s">
        <v>122</v>
      </c>
      <c r="D842" s="27" t="s">
        <v>2214</v>
      </c>
      <c r="E842" s="27" t="s">
        <v>2215</v>
      </c>
      <c r="F842" s="15" t="s">
        <v>502</v>
      </c>
      <c r="G842" s="15" t="s">
        <v>2216</v>
      </c>
    </row>
    <row r="843" spans="1:7" ht="14.25" x14ac:dyDescent="0.2">
      <c r="A843" s="14" t="s">
        <v>2217</v>
      </c>
      <c r="B843" s="15" t="s">
        <v>2156</v>
      </c>
      <c r="C843" s="15" t="s">
        <v>126</v>
      </c>
      <c r="D843" s="27" t="s">
        <v>2218</v>
      </c>
      <c r="E843" s="27" t="s">
        <v>2219</v>
      </c>
      <c r="F843" s="15" t="s">
        <v>110</v>
      </c>
      <c r="G843" s="15" t="s">
        <v>2220</v>
      </c>
    </row>
    <row r="844" spans="1:7" ht="14.25" x14ac:dyDescent="0.2">
      <c r="A844" s="14" t="s">
        <v>2221</v>
      </c>
      <c r="B844" s="15" t="s">
        <v>2156</v>
      </c>
      <c r="C844" s="15" t="s">
        <v>124</v>
      </c>
      <c r="D844" s="27" t="s">
        <v>1051</v>
      </c>
      <c r="E844" s="27" t="s">
        <v>1052</v>
      </c>
      <c r="F844" s="15" t="s">
        <v>81</v>
      </c>
      <c r="G844" s="15" t="s">
        <v>2222</v>
      </c>
    </row>
    <row r="845" spans="1:7" ht="22.5" x14ac:dyDescent="0.2">
      <c r="A845" s="14" t="s">
        <v>2223</v>
      </c>
      <c r="B845" s="15" t="s">
        <v>2156</v>
      </c>
      <c r="C845" s="15" t="s">
        <v>129</v>
      </c>
      <c r="D845" s="27" t="s">
        <v>2224</v>
      </c>
      <c r="E845" s="27" t="s">
        <v>2225</v>
      </c>
      <c r="F845" s="15" t="s">
        <v>110</v>
      </c>
      <c r="G845" s="15" t="s">
        <v>2226</v>
      </c>
    </row>
    <row r="846" spans="1:7" ht="14.25" x14ac:dyDescent="0.2">
      <c r="A846" s="14" t="s">
        <v>2227</v>
      </c>
      <c r="B846" s="15" t="s">
        <v>2156</v>
      </c>
      <c r="C846" s="15" t="s">
        <v>133</v>
      </c>
      <c r="D846" s="27" t="s">
        <v>630</v>
      </c>
      <c r="E846" s="27" t="s">
        <v>631</v>
      </c>
      <c r="F846" s="15" t="s">
        <v>502</v>
      </c>
      <c r="G846" s="15" t="s">
        <v>2228</v>
      </c>
    </row>
    <row r="847" spans="1:7" ht="14.25" x14ac:dyDescent="0.2">
      <c r="A847" s="14" t="s">
        <v>2229</v>
      </c>
      <c r="B847" s="15" t="s">
        <v>2156</v>
      </c>
      <c r="C847" s="15" t="s">
        <v>136</v>
      </c>
      <c r="D847" s="27" t="s">
        <v>2230</v>
      </c>
      <c r="E847" s="27" t="s">
        <v>2231</v>
      </c>
      <c r="F847" s="15" t="s">
        <v>949</v>
      </c>
      <c r="G847" s="15" t="s">
        <v>2232</v>
      </c>
    </row>
    <row r="848" spans="1:7" ht="14.25" x14ac:dyDescent="0.2">
      <c r="A848" s="14" t="s">
        <v>2233</v>
      </c>
      <c r="B848" s="15" t="s">
        <v>2156</v>
      </c>
      <c r="C848" s="15" t="s">
        <v>141</v>
      </c>
      <c r="D848" s="27" t="s">
        <v>2234</v>
      </c>
      <c r="E848" s="27" t="s">
        <v>2235</v>
      </c>
      <c r="F848" s="15" t="s">
        <v>949</v>
      </c>
      <c r="G848" s="15" t="s">
        <v>2236</v>
      </c>
    </row>
    <row r="849" spans="1:7" ht="14.25" customHeight="1" x14ac:dyDescent="0.2">
      <c r="A849" s="16"/>
      <c r="B849" s="16"/>
      <c r="C849" s="13"/>
      <c r="D849" s="28"/>
      <c r="E849" s="21" t="s">
        <v>2237</v>
      </c>
      <c r="F849" s="13"/>
      <c r="G849" s="13"/>
    </row>
    <row r="850" spans="1:7" ht="22.5" x14ac:dyDescent="0.2">
      <c r="A850" s="14" t="s">
        <v>2239</v>
      </c>
      <c r="B850" s="15" t="s">
        <v>2156</v>
      </c>
      <c r="C850" s="15" t="s">
        <v>144</v>
      </c>
      <c r="D850" s="27" t="s">
        <v>742</v>
      </c>
      <c r="E850" s="27" t="s">
        <v>743</v>
      </c>
      <c r="F850" s="15" t="s">
        <v>502</v>
      </c>
      <c r="G850" s="15" t="s">
        <v>2238</v>
      </c>
    </row>
    <row r="851" spans="1:7" ht="14.25" customHeight="1" x14ac:dyDescent="0.2">
      <c r="A851" s="16"/>
      <c r="B851" s="16"/>
      <c r="C851" s="13"/>
      <c r="D851" s="28"/>
      <c r="E851" s="21" t="s">
        <v>2240</v>
      </c>
      <c r="F851" s="13"/>
      <c r="G851" s="13"/>
    </row>
    <row r="852" spans="1:7" ht="22.5" x14ac:dyDescent="0.2">
      <c r="A852" s="14" t="s">
        <v>2241</v>
      </c>
      <c r="B852" s="15" t="s">
        <v>2156</v>
      </c>
      <c r="C852" s="15" t="s">
        <v>146</v>
      </c>
      <c r="D852" s="27" t="s">
        <v>675</v>
      </c>
      <c r="E852" s="27" t="s">
        <v>676</v>
      </c>
      <c r="F852" s="15" t="s">
        <v>502</v>
      </c>
      <c r="G852" s="15" t="s">
        <v>2242</v>
      </c>
    </row>
    <row r="853" spans="1:7" ht="22.5" x14ac:dyDescent="0.2">
      <c r="A853" s="14" t="s">
        <v>2243</v>
      </c>
      <c r="B853" s="15" t="s">
        <v>2156</v>
      </c>
      <c r="C853" s="15" t="s">
        <v>151</v>
      </c>
      <c r="D853" s="27" t="s">
        <v>1006</v>
      </c>
      <c r="E853" s="27" t="s">
        <v>1007</v>
      </c>
      <c r="F853" s="15" t="s">
        <v>502</v>
      </c>
      <c r="G853" s="15" t="s">
        <v>2242</v>
      </c>
    </row>
    <row r="854" spans="1:7" ht="14.25" x14ac:dyDescent="0.2">
      <c r="A854" s="14" t="s">
        <v>2244</v>
      </c>
      <c r="B854" s="15" t="s">
        <v>2156</v>
      </c>
      <c r="C854" s="15" t="s">
        <v>154</v>
      </c>
      <c r="D854" s="27" t="s">
        <v>838</v>
      </c>
      <c r="E854" s="27" t="s">
        <v>839</v>
      </c>
      <c r="F854" s="15" t="s">
        <v>110</v>
      </c>
      <c r="G854" s="15" t="s">
        <v>2245</v>
      </c>
    </row>
    <row r="855" spans="1:7" ht="22.5" x14ac:dyDescent="0.2">
      <c r="A855" s="14" t="s">
        <v>2246</v>
      </c>
      <c r="B855" s="15" t="s">
        <v>2156</v>
      </c>
      <c r="C855" s="15" t="s">
        <v>156</v>
      </c>
      <c r="D855" s="27" t="s">
        <v>999</v>
      </c>
      <c r="E855" s="27" t="s">
        <v>2247</v>
      </c>
      <c r="F855" s="15" t="s">
        <v>110</v>
      </c>
      <c r="G855" s="15" t="s">
        <v>2245</v>
      </c>
    </row>
    <row r="856" spans="1:7" ht="14.25" customHeight="1" x14ac:dyDescent="0.2">
      <c r="A856" s="16"/>
      <c r="B856" s="16"/>
      <c r="C856" s="13"/>
      <c r="D856" s="28"/>
      <c r="E856" s="21" t="s">
        <v>2248</v>
      </c>
      <c r="F856" s="13"/>
      <c r="G856" s="13"/>
    </row>
    <row r="857" spans="1:7" ht="22.5" x14ac:dyDescent="0.2">
      <c r="A857" s="14" t="s">
        <v>2250</v>
      </c>
      <c r="B857" s="15" t="s">
        <v>2156</v>
      </c>
      <c r="C857" s="15" t="s">
        <v>157</v>
      </c>
      <c r="D857" s="27" t="s">
        <v>742</v>
      </c>
      <c r="E857" s="27" t="s">
        <v>2251</v>
      </c>
      <c r="F857" s="15" t="s">
        <v>502</v>
      </c>
      <c r="G857" s="15" t="s">
        <v>2249</v>
      </c>
    </row>
    <row r="858" spans="1:7" ht="14.25" customHeight="1" x14ac:dyDescent="0.2">
      <c r="A858" s="16"/>
      <c r="B858" s="16"/>
      <c r="C858" s="13"/>
      <c r="D858" s="28"/>
      <c r="E858" s="21" t="s">
        <v>2252</v>
      </c>
      <c r="F858" s="13"/>
      <c r="G858" s="13"/>
    </row>
    <row r="859" spans="1:7" ht="22.5" x14ac:dyDescent="0.2">
      <c r="A859" s="14" t="s">
        <v>2253</v>
      </c>
      <c r="B859" s="15" t="s">
        <v>2156</v>
      </c>
      <c r="C859" s="15" t="s">
        <v>158</v>
      </c>
      <c r="D859" s="27" t="s">
        <v>578</v>
      </c>
      <c r="E859" s="27" t="s">
        <v>579</v>
      </c>
      <c r="F859" s="15" t="s">
        <v>51</v>
      </c>
      <c r="G859" s="15" t="s">
        <v>2254</v>
      </c>
    </row>
    <row r="860" spans="1:7" ht="14.25" x14ac:dyDescent="0.2">
      <c r="A860" s="14" t="s">
        <v>2255</v>
      </c>
      <c r="B860" s="15" t="s">
        <v>2156</v>
      </c>
      <c r="C860" s="15" t="s">
        <v>165</v>
      </c>
      <c r="D860" s="27" t="s">
        <v>582</v>
      </c>
      <c r="E860" s="27" t="s">
        <v>583</v>
      </c>
      <c r="F860" s="15" t="s">
        <v>81</v>
      </c>
      <c r="G860" s="15" t="s">
        <v>2256</v>
      </c>
    </row>
    <row r="861" spans="1:7" ht="14.25" x14ac:dyDescent="0.2">
      <c r="A861" s="14" t="s">
        <v>2257</v>
      </c>
      <c r="B861" s="15" t="s">
        <v>2156</v>
      </c>
      <c r="C861" s="15" t="s">
        <v>168</v>
      </c>
      <c r="D861" s="27" t="s">
        <v>586</v>
      </c>
      <c r="E861" s="27" t="s">
        <v>587</v>
      </c>
      <c r="F861" s="15" t="s">
        <v>81</v>
      </c>
      <c r="G861" s="15" t="s">
        <v>2258</v>
      </c>
    </row>
    <row r="862" spans="1:7" ht="33.75" x14ac:dyDescent="0.2">
      <c r="A862" s="14" t="s">
        <v>2259</v>
      </c>
      <c r="B862" s="15" t="s">
        <v>2156</v>
      </c>
      <c r="C862" s="15" t="s">
        <v>170</v>
      </c>
      <c r="D862" s="27" t="s">
        <v>590</v>
      </c>
      <c r="E862" s="27" t="s">
        <v>591</v>
      </c>
      <c r="F862" s="15" t="s">
        <v>81</v>
      </c>
      <c r="G862" s="15" t="s">
        <v>2258</v>
      </c>
    </row>
    <row r="863" spans="1:7" ht="14.25" x14ac:dyDescent="0.2">
      <c r="A863" s="14" t="s">
        <v>2260</v>
      </c>
      <c r="B863" s="15" t="s">
        <v>2156</v>
      </c>
      <c r="C863" s="15" t="s">
        <v>175</v>
      </c>
      <c r="D863" s="27" t="s">
        <v>597</v>
      </c>
      <c r="E863" s="27" t="s">
        <v>598</v>
      </c>
      <c r="F863" s="15" t="s">
        <v>502</v>
      </c>
      <c r="G863" s="15" t="s">
        <v>2261</v>
      </c>
    </row>
    <row r="864" spans="1:7" ht="14.25" x14ac:dyDescent="0.2">
      <c r="A864" s="14" t="s">
        <v>2262</v>
      </c>
      <c r="B864" s="15" t="s">
        <v>2156</v>
      </c>
      <c r="C864" s="15" t="s">
        <v>178</v>
      </c>
      <c r="D864" s="27" t="s">
        <v>608</v>
      </c>
      <c r="E864" s="27" t="s">
        <v>609</v>
      </c>
      <c r="F864" s="15" t="s">
        <v>502</v>
      </c>
      <c r="G864" s="15" t="s">
        <v>2263</v>
      </c>
    </row>
    <row r="865" spans="1:7" ht="14.25" x14ac:dyDescent="0.2">
      <c r="A865" s="14" t="s">
        <v>2264</v>
      </c>
      <c r="B865" s="15" t="s">
        <v>2156</v>
      </c>
      <c r="C865" s="15" t="s">
        <v>181</v>
      </c>
      <c r="D865" s="27" t="s">
        <v>781</v>
      </c>
      <c r="E865" s="27" t="s">
        <v>782</v>
      </c>
      <c r="F865" s="15" t="s">
        <v>502</v>
      </c>
      <c r="G865" s="15" t="s">
        <v>2265</v>
      </c>
    </row>
    <row r="866" spans="1:7" ht="14.25" customHeight="1" x14ac:dyDescent="0.2">
      <c r="A866" s="16"/>
      <c r="B866" s="16"/>
      <c r="C866" s="13"/>
      <c r="D866" s="28"/>
      <c r="E866" s="21" t="s">
        <v>2266</v>
      </c>
      <c r="F866" s="13"/>
      <c r="G866" s="13"/>
    </row>
    <row r="867" spans="1:7" ht="22.5" x14ac:dyDescent="0.2">
      <c r="A867" s="14" t="s">
        <v>2267</v>
      </c>
      <c r="B867" s="15" t="s">
        <v>2156</v>
      </c>
      <c r="C867" s="15" t="s">
        <v>182</v>
      </c>
      <c r="D867" s="27" t="s">
        <v>626</v>
      </c>
      <c r="E867" s="27" t="s">
        <v>627</v>
      </c>
      <c r="F867" s="15" t="s">
        <v>110</v>
      </c>
      <c r="G867" s="15" t="s">
        <v>2268</v>
      </c>
    </row>
    <row r="868" spans="1:7" ht="14.25" x14ac:dyDescent="0.2">
      <c r="A868" s="14" t="s">
        <v>2269</v>
      </c>
      <c r="B868" s="15" t="s">
        <v>2156</v>
      </c>
      <c r="C868" s="15" t="s">
        <v>183</v>
      </c>
      <c r="D868" s="27" t="s">
        <v>630</v>
      </c>
      <c r="E868" s="27" t="s">
        <v>631</v>
      </c>
      <c r="F868" s="15" t="s">
        <v>502</v>
      </c>
      <c r="G868" s="15" t="s">
        <v>2270</v>
      </c>
    </row>
    <row r="869" spans="1:7" ht="14.25" x14ac:dyDescent="0.2">
      <c r="A869" s="14" t="s">
        <v>2271</v>
      </c>
      <c r="B869" s="15" t="s">
        <v>2156</v>
      </c>
      <c r="C869" s="15" t="s">
        <v>191</v>
      </c>
      <c r="D869" s="27" t="s">
        <v>634</v>
      </c>
      <c r="E869" s="27" t="s">
        <v>635</v>
      </c>
      <c r="F869" s="15" t="s">
        <v>502</v>
      </c>
      <c r="G869" s="15" t="s">
        <v>2272</v>
      </c>
    </row>
    <row r="870" spans="1:7" ht="14.25" x14ac:dyDescent="0.2">
      <c r="A870" s="14" t="s">
        <v>2273</v>
      </c>
      <c r="B870" s="15" t="s">
        <v>2156</v>
      </c>
      <c r="C870" s="15" t="s">
        <v>194</v>
      </c>
      <c r="D870" s="27" t="s">
        <v>638</v>
      </c>
      <c r="E870" s="27" t="s">
        <v>639</v>
      </c>
      <c r="F870" s="15" t="s">
        <v>518</v>
      </c>
      <c r="G870" s="15" t="s">
        <v>2274</v>
      </c>
    </row>
    <row r="871" spans="1:7" s="8" customFormat="1" ht="15" customHeight="1" x14ac:dyDescent="0.2">
      <c r="A871" s="7"/>
      <c r="B871" s="7"/>
      <c r="C871" s="7"/>
      <c r="D871" s="26"/>
      <c r="E871" s="20" t="s">
        <v>2275</v>
      </c>
      <c r="F871" s="7"/>
      <c r="G871" s="7"/>
    </row>
    <row r="872" spans="1:7" ht="14.25" x14ac:dyDescent="0.2">
      <c r="A872" s="5" t="s">
        <v>223</v>
      </c>
      <c r="B872" s="5"/>
      <c r="C872" s="5"/>
      <c r="D872" s="30"/>
      <c r="E872" s="23" t="s">
        <v>2276</v>
      </c>
      <c r="F872" s="6"/>
      <c r="G872" s="6" t="s">
        <v>15</v>
      </c>
    </row>
    <row r="873" spans="1:7" ht="14.25" x14ac:dyDescent="0.2">
      <c r="A873" s="16"/>
      <c r="B873" s="16"/>
      <c r="C873" s="16"/>
      <c r="D873" s="27"/>
      <c r="E873" s="33" t="s">
        <v>2277</v>
      </c>
      <c r="F873" s="16"/>
      <c r="G873" s="16"/>
    </row>
    <row r="874" spans="1:7" s="11" customFormat="1" ht="14.25" x14ac:dyDescent="0.2">
      <c r="A874" s="9" t="s">
        <v>226</v>
      </c>
      <c r="B874" s="9" t="s">
        <v>2278</v>
      </c>
      <c r="C874" s="9"/>
      <c r="D874" s="29"/>
      <c r="E874" s="22" t="s">
        <v>2279</v>
      </c>
      <c r="F874" s="10"/>
      <c r="G874" s="10"/>
    </row>
    <row r="875" spans="1:7" ht="22.5" x14ac:dyDescent="0.2">
      <c r="A875" s="14" t="s">
        <v>2280</v>
      </c>
      <c r="B875" s="15" t="s">
        <v>2281</v>
      </c>
      <c r="C875" s="15" t="s">
        <v>12</v>
      </c>
      <c r="D875" s="27" t="s">
        <v>1886</v>
      </c>
      <c r="E875" s="27" t="s">
        <v>1887</v>
      </c>
      <c r="F875" s="15" t="s">
        <v>648</v>
      </c>
      <c r="G875" s="15" t="s">
        <v>34</v>
      </c>
    </row>
    <row r="876" spans="1:7" ht="56.25" x14ac:dyDescent="0.2">
      <c r="A876" s="14" t="s">
        <v>2282</v>
      </c>
      <c r="B876" s="15" t="s">
        <v>2281</v>
      </c>
      <c r="C876" s="15" t="s">
        <v>24</v>
      </c>
      <c r="D876" s="27" t="s">
        <v>2283</v>
      </c>
      <c r="E876" s="27" t="s">
        <v>2284</v>
      </c>
      <c r="F876" s="15" t="s">
        <v>652</v>
      </c>
      <c r="G876" s="15" t="s">
        <v>43</v>
      </c>
    </row>
    <row r="877" spans="1:7" ht="22.5" x14ac:dyDescent="0.2">
      <c r="A877" s="14" t="s">
        <v>2285</v>
      </c>
      <c r="B877" s="15" t="s">
        <v>2281</v>
      </c>
      <c r="C877" s="15" t="s">
        <v>30</v>
      </c>
      <c r="D877" s="27" t="s">
        <v>1886</v>
      </c>
      <c r="E877" s="27" t="s">
        <v>1887</v>
      </c>
      <c r="F877" s="15" t="s">
        <v>648</v>
      </c>
      <c r="G877" s="15" t="s">
        <v>34</v>
      </c>
    </row>
    <row r="878" spans="1:7" ht="45" x14ac:dyDescent="0.2">
      <c r="A878" s="14" t="s">
        <v>2286</v>
      </c>
      <c r="B878" s="15" t="s">
        <v>2281</v>
      </c>
      <c r="C878" s="15" t="s">
        <v>34</v>
      </c>
      <c r="D878" s="27" t="s">
        <v>2287</v>
      </c>
      <c r="E878" s="27" t="s">
        <v>2288</v>
      </c>
      <c r="F878" s="15" t="s">
        <v>652</v>
      </c>
      <c r="G878" s="15" t="s">
        <v>34</v>
      </c>
    </row>
    <row r="879" spans="1:7" ht="22.5" x14ac:dyDescent="0.2">
      <c r="A879" s="14" t="s">
        <v>2289</v>
      </c>
      <c r="B879" s="15" t="s">
        <v>2281</v>
      </c>
      <c r="C879" s="15" t="s">
        <v>40</v>
      </c>
      <c r="D879" s="27" t="s">
        <v>1899</v>
      </c>
      <c r="E879" s="27" t="s">
        <v>1900</v>
      </c>
      <c r="F879" s="15" t="s">
        <v>502</v>
      </c>
      <c r="G879" s="15" t="s">
        <v>2290</v>
      </c>
    </row>
    <row r="880" spans="1:7" ht="45" x14ac:dyDescent="0.2">
      <c r="A880" s="14" t="s">
        <v>2291</v>
      </c>
      <c r="B880" s="15" t="s">
        <v>2281</v>
      </c>
      <c r="C880" s="15" t="s">
        <v>43</v>
      </c>
      <c r="D880" s="27" t="s">
        <v>2292</v>
      </c>
      <c r="E880" s="27" t="s">
        <v>2293</v>
      </c>
      <c r="F880" s="15" t="s">
        <v>652</v>
      </c>
      <c r="G880" s="15" t="s">
        <v>34</v>
      </c>
    </row>
    <row r="881" spans="1:7" ht="45" x14ac:dyDescent="0.2">
      <c r="A881" s="14" t="s">
        <v>2294</v>
      </c>
      <c r="B881" s="15" t="s">
        <v>2281</v>
      </c>
      <c r="C881" s="15" t="s">
        <v>48</v>
      </c>
      <c r="D881" s="27" t="s">
        <v>2295</v>
      </c>
      <c r="E881" s="27" t="s">
        <v>2296</v>
      </c>
      <c r="F881" s="15" t="s">
        <v>652</v>
      </c>
      <c r="G881" s="15" t="s">
        <v>34</v>
      </c>
    </row>
    <row r="882" spans="1:7" ht="33.75" x14ac:dyDescent="0.2">
      <c r="A882" s="14" t="s">
        <v>2297</v>
      </c>
      <c r="B882" s="15" t="s">
        <v>2281</v>
      </c>
      <c r="C882" s="15" t="s">
        <v>55</v>
      </c>
      <c r="D882" s="27" t="s">
        <v>2298</v>
      </c>
      <c r="E882" s="27" t="s">
        <v>2299</v>
      </c>
      <c r="F882" s="15" t="s">
        <v>648</v>
      </c>
      <c r="G882" s="15" t="s">
        <v>34</v>
      </c>
    </row>
    <row r="883" spans="1:7" ht="45" x14ac:dyDescent="0.2">
      <c r="A883" s="14" t="s">
        <v>2300</v>
      </c>
      <c r="B883" s="15" t="s">
        <v>2281</v>
      </c>
      <c r="C883" s="15" t="s">
        <v>58</v>
      </c>
      <c r="D883" s="27" t="s">
        <v>2301</v>
      </c>
      <c r="E883" s="27" t="s">
        <v>2302</v>
      </c>
      <c r="F883" s="15" t="s">
        <v>652</v>
      </c>
      <c r="G883" s="15" t="s">
        <v>43</v>
      </c>
    </row>
    <row r="884" spans="1:7" ht="22.5" x14ac:dyDescent="0.2">
      <c r="A884" s="14" t="s">
        <v>2303</v>
      </c>
      <c r="B884" s="15" t="s">
        <v>2281</v>
      </c>
      <c r="C884" s="15" t="s">
        <v>60</v>
      </c>
      <c r="D884" s="27" t="s">
        <v>1886</v>
      </c>
      <c r="E884" s="27" t="s">
        <v>1887</v>
      </c>
      <c r="F884" s="15" t="s">
        <v>648</v>
      </c>
      <c r="G884" s="15" t="s">
        <v>34</v>
      </c>
    </row>
    <row r="885" spans="1:7" ht="45" x14ac:dyDescent="0.2">
      <c r="A885" s="14" t="s">
        <v>2304</v>
      </c>
      <c r="B885" s="15" t="s">
        <v>2281</v>
      </c>
      <c r="C885" s="15" t="s">
        <v>65</v>
      </c>
      <c r="D885" s="27" t="s">
        <v>2305</v>
      </c>
      <c r="E885" s="27" t="s">
        <v>2306</v>
      </c>
      <c r="F885" s="15" t="s">
        <v>652</v>
      </c>
      <c r="G885" s="15" t="s">
        <v>34</v>
      </c>
    </row>
    <row r="886" spans="1:7" ht="22.5" x14ac:dyDescent="0.2">
      <c r="A886" s="14" t="s">
        <v>2307</v>
      </c>
      <c r="B886" s="15" t="s">
        <v>2281</v>
      </c>
      <c r="C886" s="15" t="s">
        <v>68</v>
      </c>
      <c r="D886" s="27" t="s">
        <v>1886</v>
      </c>
      <c r="E886" s="27" t="s">
        <v>1887</v>
      </c>
      <c r="F886" s="15" t="s">
        <v>648</v>
      </c>
      <c r="G886" s="15" t="s">
        <v>34</v>
      </c>
    </row>
    <row r="887" spans="1:7" ht="45" x14ac:dyDescent="0.2">
      <c r="A887" s="14" t="s">
        <v>2308</v>
      </c>
      <c r="B887" s="15" t="s">
        <v>2281</v>
      </c>
      <c r="C887" s="15" t="s">
        <v>70</v>
      </c>
      <c r="D887" s="27" t="s">
        <v>2309</v>
      </c>
      <c r="E887" s="27" t="s">
        <v>2310</v>
      </c>
      <c r="F887" s="15" t="s">
        <v>652</v>
      </c>
      <c r="G887" s="15" t="s">
        <v>34</v>
      </c>
    </row>
    <row r="888" spans="1:7" ht="22.5" x14ac:dyDescent="0.2">
      <c r="A888" s="14" t="s">
        <v>2311</v>
      </c>
      <c r="B888" s="15" t="s">
        <v>2281</v>
      </c>
      <c r="C888" s="15" t="s">
        <v>73</v>
      </c>
      <c r="D888" s="27" t="s">
        <v>2312</v>
      </c>
      <c r="E888" s="27" t="s">
        <v>2313</v>
      </c>
      <c r="F888" s="15" t="s">
        <v>1071</v>
      </c>
      <c r="G888" s="15" t="s">
        <v>1696</v>
      </c>
    </row>
    <row r="889" spans="1:7" ht="45" x14ac:dyDescent="0.2">
      <c r="A889" s="14" t="s">
        <v>2314</v>
      </c>
      <c r="B889" s="15" t="s">
        <v>2281</v>
      </c>
      <c r="C889" s="15" t="s">
        <v>75</v>
      </c>
      <c r="D889" s="27" t="s">
        <v>2315</v>
      </c>
      <c r="E889" s="27" t="s">
        <v>2316</v>
      </c>
      <c r="F889" s="15" t="s">
        <v>652</v>
      </c>
      <c r="G889" s="15" t="s">
        <v>12</v>
      </c>
    </row>
    <row r="890" spans="1:7" ht="45" x14ac:dyDescent="0.2">
      <c r="A890" s="14" t="s">
        <v>2317</v>
      </c>
      <c r="B890" s="15" t="s">
        <v>2281</v>
      </c>
      <c r="C890" s="15" t="s">
        <v>87</v>
      </c>
      <c r="D890" s="27" t="s">
        <v>2318</v>
      </c>
      <c r="E890" s="27" t="s">
        <v>2319</v>
      </c>
      <c r="F890" s="15" t="s">
        <v>652</v>
      </c>
      <c r="G890" s="15" t="s">
        <v>55</v>
      </c>
    </row>
    <row r="891" spans="1:7" ht="33.75" x14ac:dyDescent="0.2">
      <c r="A891" s="14" t="s">
        <v>2320</v>
      </c>
      <c r="B891" s="15" t="s">
        <v>2281</v>
      </c>
      <c r="C891" s="15" t="s">
        <v>89</v>
      </c>
      <c r="D891" s="27" t="s">
        <v>2321</v>
      </c>
      <c r="E891" s="27" t="s">
        <v>2322</v>
      </c>
      <c r="F891" s="15" t="s">
        <v>1071</v>
      </c>
      <c r="G891" s="15" t="s">
        <v>451</v>
      </c>
    </row>
    <row r="892" spans="1:7" ht="45" x14ac:dyDescent="0.2">
      <c r="A892" s="14" t="s">
        <v>2323</v>
      </c>
      <c r="B892" s="15" t="s">
        <v>2281</v>
      </c>
      <c r="C892" s="15" t="s">
        <v>90</v>
      </c>
      <c r="D892" s="27" t="s">
        <v>2324</v>
      </c>
      <c r="E892" s="27" t="s">
        <v>2325</v>
      </c>
      <c r="F892" s="15" t="s">
        <v>652</v>
      </c>
      <c r="G892" s="15" t="s">
        <v>34</v>
      </c>
    </row>
    <row r="893" spans="1:7" ht="22.5" x14ac:dyDescent="0.2">
      <c r="A893" s="14" t="s">
        <v>2326</v>
      </c>
      <c r="B893" s="15" t="s">
        <v>2281</v>
      </c>
      <c r="C893" s="15" t="s">
        <v>91</v>
      </c>
      <c r="D893" s="27" t="s">
        <v>675</v>
      </c>
      <c r="E893" s="27" t="s">
        <v>676</v>
      </c>
      <c r="F893" s="15" t="s">
        <v>502</v>
      </c>
      <c r="G893" s="15" t="s">
        <v>2327</v>
      </c>
    </row>
    <row r="894" spans="1:7" ht="45" x14ac:dyDescent="0.2">
      <c r="A894" s="14" t="s">
        <v>2328</v>
      </c>
      <c r="B894" s="15" t="s">
        <v>2281</v>
      </c>
      <c r="C894" s="15" t="s">
        <v>101</v>
      </c>
      <c r="D894" s="27" t="s">
        <v>2329</v>
      </c>
      <c r="E894" s="27" t="s">
        <v>2330</v>
      </c>
      <c r="F894" s="15" t="s">
        <v>652</v>
      </c>
      <c r="G894" s="15" t="s">
        <v>12</v>
      </c>
    </row>
    <row r="895" spans="1:7" ht="45" x14ac:dyDescent="0.2">
      <c r="A895" s="14" t="s">
        <v>2331</v>
      </c>
      <c r="B895" s="15" t="s">
        <v>2281</v>
      </c>
      <c r="C895" s="15" t="s">
        <v>106</v>
      </c>
      <c r="D895" s="27" t="s">
        <v>2332</v>
      </c>
      <c r="E895" s="27" t="s">
        <v>1984</v>
      </c>
      <c r="F895" s="15" t="s">
        <v>652</v>
      </c>
      <c r="G895" s="15" t="s">
        <v>34</v>
      </c>
    </row>
    <row r="896" spans="1:7" s="11" customFormat="1" ht="14.25" x14ac:dyDescent="0.2">
      <c r="A896" s="9" t="s">
        <v>229</v>
      </c>
      <c r="B896" s="9" t="s">
        <v>2333</v>
      </c>
      <c r="C896" s="9"/>
      <c r="D896" s="29"/>
      <c r="E896" s="22" t="s">
        <v>2334</v>
      </c>
      <c r="F896" s="10"/>
      <c r="G896" s="10"/>
    </row>
    <row r="897" spans="1:7" ht="14.25" x14ac:dyDescent="0.2">
      <c r="A897" s="14" t="s">
        <v>2335</v>
      </c>
      <c r="B897" s="15" t="s">
        <v>2281</v>
      </c>
      <c r="C897" s="15" t="s">
        <v>107</v>
      </c>
      <c r="D897" s="27" t="s">
        <v>2336</v>
      </c>
      <c r="E897" s="27" t="s">
        <v>2337</v>
      </c>
      <c r="F897" s="15" t="s">
        <v>648</v>
      </c>
      <c r="G897" s="15" t="s">
        <v>34</v>
      </c>
    </row>
    <row r="898" spans="1:7" ht="45" x14ac:dyDescent="0.2">
      <c r="A898" s="14" t="s">
        <v>2338</v>
      </c>
      <c r="B898" s="15" t="s">
        <v>2281</v>
      </c>
      <c r="C898" s="15" t="s">
        <v>108</v>
      </c>
      <c r="D898" s="27" t="s">
        <v>2339</v>
      </c>
      <c r="E898" s="27" t="s">
        <v>2340</v>
      </c>
      <c r="F898" s="15" t="s">
        <v>648</v>
      </c>
      <c r="G898" s="15" t="s">
        <v>34</v>
      </c>
    </row>
    <row r="899" spans="1:7" ht="22.5" x14ac:dyDescent="0.2">
      <c r="A899" s="14" t="s">
        <v>2341</v>
      </c>
      <c r="B899" s="15" t="s">
        <v>2281</v>
      </c>
      <c r="C899" s="15" t="s">
        <v>109</v>
      </c>
      <c r="D899" s="27" t="s">
        <v>1886</v>
      </c>
      <c r="E899" s="27" t="s">
        <v>1887</v>
      </c>
      <c r="F899" s="15" t="s">
        <v>648</v>
      </c>
      <c r="G899" s="15" t="s">
        <v>55</v>
      </c>
    </row>
    <row r="900" spans="1:7" ht="45" x14ac:dyDescent="0.2">
      <c r="A900" s="14" t="s">
        <v>2342</v>
      </c>
      <c r="B900" s="15" t="s">
        <v>2281</v>
      </c>
      <c r="C900" s="15" t="s">
        <v>122</v>
      </c>
      <c r="D900" s="27" t="s">
        <v>2343</v>
      </c>
      <c r="E900" s="27" t="s">
        <v>2344</v>
      </c>
      <c r="F900" s="15" t="s">
        <v>652</v>
      </c>
      <c r="G900" s="15" t="s">
        <v>68</v>
      </c>
    </row>
    <row r="901" spans="1:7" ht="22.5" x14ac:dyDescent="0.2">
      <c r="A901" s="14" t="s">
        <v>2345</v>
      </c>
      <c r="B901" s="15" t="s">
        <v>2281</v>
      </c>
      <c r="C901" s="15" t="s">
        <v>126</v>
      </c>
      <c r="D901" s="27" t="s">
        <v>1886</v>
      </c>
      <c r="E901" s="27" t="s">
        <v>1887</v>
      </c>
      <c r="F901" s="15" t="s">
        <v>648</v>
      </c>
      <c r="G901" s="15" t="s">
        <v>55</v>
      </c>
    </row>
    <row r="902" spans="1:7" ht="45" x14ac:dyDescent="0.2">
      <c r="A902" s="14" t="s">
        <v>2346</v>
      </c>
      <c r="B902" s="15" t="s">
        <v>2281</v>
      </c>
      <c r="C902" s="15" t="s">
        <v>124</v>
      </c>
      <c r="D902" s="27" t="s">
        <v>2347</v>
      </c>
      <c r="E902" s="27" t="s">
        <v>2348</v>
      </c>
      <c r="F902" s="15" t="s">
        <v>652</v>
      </c>
      <c r="G902" s="15" t="s">
        <v>55</v>
      </c>
    </row>
    <row r="903" spans="1:7" ht="22.5" x14ac:dyDescent="0.2">
      <c r="A903" s="14" t="s">
        <v>2349</v>
      </c>
      <c r="B903" s="15" t="s">
        <v>2281</v>
      </c>
      <c r="C903" s="15" t="s">
        <v>129</v>
      </c>
      <c r="D903" s="27" t="s">
        <v>1899</v>
      </c>
      <c r="E903" s="27" t="s">
        <v>1900</v>
      </c>
      <c r="F903" s="15" t="s">
        <v>502</v>
      </c>
      <c r="G903" s="15" t="s">
        <v>2350</v>
      </c>
    </row>
    <row r="904" spans="1:7" ht="45" x14ac:dyDescent="0.2">
      <c r="A904" s="14" t="s">
        <v>2351</v>
      </c>
      <c r="B904" s="15" t="s">
        <v>2281</v>
      </c>
      <c r="C904" s="15" t="s">
        <v>133</v>
      </c>
      <c r="D904" s="27" t="s">
        <v>2352</v>
      </c>
      <c r="E904" s="27" t="s">
        <v>2293</v>
      </c>
      <c r="F904" s="15" t="s">
        <v>652</v>
      </c>
      <c r="G904" s="15" t="s">
        <v>55</v>
      </c>
    </row>
    <row r="905" spans="1:7" ht="45" x14ac:dyDescent="0.2">
      <c r="A905" s="14" t="s">
        <v>2353</v>
      </c>
      <c r="B905" s="15" t="s">
        <v>2281</v>
      </c>
      <c r="C905" s="15" t="s">
        <v>136</v>
      </c>
      <c r="D905" s="27" t="s">
        <v>2354</v>
      </c>
      <c r="E905" s="27" t="s">
        <v>2296</v>
      </c>
      <c r="F905" s="15" t="s">
        <v>652</v>
      </c>
      <c r="G905" s="15" t="s">
        <v>55</v>
      </c>
    </row>
    <row r="906" spans="1:7" ht="33.75" x14ac:dyDescent="0.2">
      <c r="A906" s="14" t="s">
        <v>2355</v>
      </c>
      <c r="B906" s="15" t="s">
        <v>2281</v>
      </c>
      <c r="C906" s="15" t="s">
        <v>141</v>
      </c>
      <c r="D906" s="27" t="s">
        <v>2298</v>
      </c>
      <c r="E906" s="27" t="s">
        <v>2299</v>
      </c>
      <c r="F906" s="15" t="s">
        <v>648</v>
      </c>
      <c r="G906" s="15" t="s">
        <v>34</v>
      </c>
    </row>
    <row r="907" spans="1:7" ht="45" x14ac:dyDescent="0.2">
      <c r="A907" s="14" t="s">
        <v>2356</v>
      </c>
      <c r="B907" s="15" t="s">
        <v>2281</v>
      </c>
      <c r="C907" s="15" t="s">
        <v>144</v>
      </c>
      <c r="D907" s="27" t="s">
        <v>2357</v>
      </c>
      <c r="E907" s="27" t="s">
        <v>2358</v>
      </c>
      <c r="F907" s="15" t="s">
        <v>652</v>
      </c>
      <c r="G907" s="15" t="s">
        <v>43</v>
      </c>
    </row>
    <row r="908" spans="1:7" ht="22.5" x14ac:dyDescent="0.2">
      <c r="A908" s="14" t="s">
        <v>2359</v>
      </c>
      <c r="B908" s="15" t="s">
        <v>2281</v>
      </c>
      <c r="C908" s="15" t="s">
        <v>146</v>
      </c>
      <c r="D908" s="27" t="s">
        <v>1874</v>
      </c>
      <c r="E908" s="27" t="s">
        <v>1875</v>
      </c>
      <c r="F908" s="15" t="s">
        <v>648</v>
      </c>
      <c r="G908" s="15" t="s">
        <v>34</v>
      </c>
    </row>
    <row r="909" spans="1:7" ht="45" x14ac:dyDescent="0.2">
      <c r="A909" s="14" t="s">
        <v>2360</v>
      </c>
      <c r="B909" s="15" t="s">
        <v>2281</v>
      </c>
      <c r="C909" s="15" t="s">
        <v>151</v>
      </c>
      <c r="D909" s="27" t="s">
        <v>2361</v>
      </c>
      <c r="E909" s="27" t="s">
        <v>2362</v>
      </c>
      <c r="F909" s="15" t="s">
        <v>652</v>
      </c>
      <c r="G909" s="15" t="s">
        <v>34</v>
      </c>
    </row>
    <row r="910" spans="1:7" ht="14.25" x14ac:dyDescent="0.2">
      <c r="A910" s="14" t="s">
        <v>2363</v>
      </c>
      <c r="B910" s="15" t="s">
        <v>2281</v>
      </c>
      <c r="C910" s="15" t="s">
        <v>154</v>
      </c>
      <c r="D910" s="27" t="s">
        <v>661</v>
      </c>
      <c r="E910" s="27" t="s">
        <v>662</v>
      </c>
      <c r="F910" s="15" t="s">
        <v>502</v>
      </c>
      <c r="G910" s="15" t="s">
        <v>2364</v>
      </c>
    </row>
    <row r="911" spans="1:7" ht="45" x14ac:dyDescent="0.2">
      <c r="A911" s="14" t="s">
        <v>2365</v>
      </c>
      <c r="B911" s="15" t="s">
        <v>2281</v>
      </c>
      <c r="C911" s="15" t="s">
        <v>156</v>
      </c>
      <c r="D911" s="27" t="s">
        <v>2366</v>
      </c>
      <c r="E911" s="27" t="s">
        <v>2367</v>
      </c>
      <c r="F911" s="15" t="s">
        <v>652</v>
      </c>
      <c r="G911" s="15" t="s">
        <v>34</v>
      </c>
    </row>
    <row r="912" spans="1:7" ht="22.5" x14ac:dyDescent="0.2">
      <c r="A912" s="14" t="s">
        <v>2368</v>
      </c>
      <c r="B912" s="15" t="s">
        <v>2281</v>
      </c>
      <c r="C912" s="15" t="s">
        <v>157</v>
      </c>
      <c r="D912" s="27" t="s">
        <v>1886</v>
      </c>
      <c r="E912" s="27" t="s">
        <v>1887</v>
      </c>
      <c r="F912" s="15" t="s">
        <v>648</v>
      </c>
      <c r="G912" s="15" t="s">
        <v>34</v>
      </c>
    </row>
    <row r="913" spans="1:7" ht="45" x14ac:dyDescent="0.2">
      <c r="A913" s="14" t="s">
        <v>2369</v>
      </c>
      <c r="B913" s="15" t="s">
        <v>2281</v>
      </c>
      <c r="C913" s="15" t="s">
        <v>158</v>
      </c>
      <c r="D913" s="27" t="s">
        <v>2370</v>
      </c>
      <c r="E913" s="27" t="s">
        <v>2371</v>
      </c>
      <c r="F913" s="15" t="s">
        <v>652</v>
      </c>
      <c r="G913" s="15" t="s">
        <v>34</v>
      </c>
    </row>
    <row r="914" spans="1:7" ht="22.5" x14ac:dyDescent="0.2">
      <c r="A914" s="14" t="s">
        <v>2372</v>
      </c>
      <c r="B914" s="15" t="s">
        <v>2281</v>
      </c>
      <c r="C914" s="15" t="s">
        <v>165</v>
      </c>
      <c r="D914" s="27" t="s">
        <v>2312</v>
      </c>
      <c r="E914" s="27" t="s">
        <v>2313</v>
      </c>
      <c r="F914" s="15" t="s">
        <v>1071</v>
      </c>
      <c r="G914" s="15" t="s">
        <v>1183</v>
      </c>
    </row>
    <row r="915" spans="1:7" ht="45" x14ac:dyDescent="0.2">
      <c r="A915" s="14" t="s">
        <v>2373</v>
      </c>
      <c r="B915" s="15" t="s">
        <v>2281</v>
      </c>
      <c r="C915" s="15" t="s">
        <v>168</v>
      </c>
      <c r="D915" s="27" t="s">
        <v>2374</v>
      </c>
      <c r="E915" s="27" t="s">
        <v>2375</v>
      </c>
      <c r="F915" s="15" t="s">
        <v>652</v>
      </c>
      <c r="G915" s="15" t="s">
        <v>12</v>
      </c>
    </row>
    <row r="916" spans="1:7" ht="22.5" x14ac:dyDescent="0.2">
      <c r="A916" s="14" t="s">
        <v>2376</v>
      </c>
      <c r="B916" s="15" t="s">
        <v>2281</v>
      </c>
      <c r="C916" s="15" t="s">
        <v>170</v>
      </c>
      <c r="D916" s="27" t="s">
        <v>1899</v>
      </c>
      <c r="E916" s="27" t="s">
        <v>1900</v>
      </c>
      <c r="F916" s="15" t="s">
        <v>502</v>
      </c>
      <c r="G916" s="15" t="s">
        <v>2377</v>
      </c>
    </row>
    <row r="917" spans="1:7" ht="45" x14ac:dyDescent="0.2">
      <c r="A917" s="14" t="s">
        <v>2378</v>
      </c>
      <c r="B917" s="15" t="s">
        <v>2281</v>
      </c>
      <c r="C917" s="15" t="s">
        <v>175</v>
      </c>
      <c r="D917" s="27" t="s">
        <v>2379</v>
      </c>
      <c r="E917" s="27" t="s">
        <v>2380</v>
      </c>
      <c r="F917" s="15" t="s">
        <v>652</v>
      </c>
      <c r="G917" s="15" t="s">
        <v>55</v>
      </c>
    </row>
    <row r="918" spans="1:7" ht="45" x14ac:dyDescent="0.2">
      <c r="A918" s="14" t="s">
        <v>2381</v>
      </c>
      <c r="B918" s="15" t="s">
        <v>2281</v>
      </c>
      <c r="C918" s="15" t="s">
        <v>178</v>
      </c>
      <c r="D918" s="27" t="s">
        <v>2382</v>
      </c>
      <c r="E918" s="27" t="s">
        <v>2383</v>
      </c>
      <c r="F918" s="15" t="s">
        <v>652</v>
      </c>
      <c r="G918" s="15" t="s">
        <v>55</v>
      </c>
    </row>
    <row r="919" spans="1:7" ht="22.5" x14ac:dyDescent="0.2">
      <c r="A919" s="14" t="s">
        <v>2384</v>
      </c>
      <c r="B919" s="15" t="s">
        <v>2281</v>
      </c>
      <c r="C919" s="15" t="s">
        <v>181</v>
      </c>
      <c r="D919" s="27" t="s">
        <v>2385</v>
      </c>
      <c r="E919" s="27" t="s">
        <v>2386</v>
      </c>
      <c r="F919" s="15" t="s">
        <v>1071</v>
      </c>
      <c r="G919" s="15" t="s">
        <v>1183</v>
      </c>
    </row>
    <row r="920" spans="1:7" ht="45" x14ac:dyDescent="0.2">
      <c r="A920" s="14" t="s">
        <v>2387</v>
      </c>
      <c r="B920" s="15" t="s">
        <v>2281</v>
      </c>
      <c r="C920" s="15" t="s">
        <v>182</v>
      </c>
      <c r="D920" s="27" t="s">
        <v>2388</v>
      </c>
      <c r="E920" s="27" t="s">
        <v>2389</v>
      </c>
      <c r="F920" s="15" t="s">
        <v>652</v>
      </c>
      <c r="G920" s="15" t="s">
        <v>12</v>
      </c>
    </row>
    <row r="921" spans="1:7" ht="22.5" x14ac:dyDescent="0.2">
      <c r="A921" s="14" t="s">
        <v>2390</v>
      </c>
      <c r="B921" s="15" t="s">
        <v>2281</v>
      </c>
      <c r="C921" s="15" t="s">
        <v>183</v>
      </c>
      <c r="D921" s="27" t="s">
        <v>1899</v>
      </c>
      <c r="E921" s="27" t="s">
        <v>1900</v>
      </c>
      <c r="F921" s="15" t="s">
        <v>502</v>
      </c>
      <c r="G921" s="15" t="s">
        <v>2391</v>
      </c>
    </row>
    <row r="922" spans="1:7" ht="45" x14ac:dyDescent="0.2">
      <c r="A922" s="14" t="s">
        <v>2392</v>
      </c>
      <c r="B922" s="15" t="s">
        <v>2281</v>
      </c>
      <c r="C922" s="15" t="s">
        <v>191</v>
      </c>
      <c r="D922" s="27" t="s">
        <v>2393</v>
      </c>
      <c r="E922" s="27" t="s">
        <v>2394</v>
      </c>
      <c r="F922" s="15" t="s">
        <v>652</v>
      </c>
      <c r="G922" s="15" t="s">
        <v>34</v>
      </c>
    </row>
    <row r="923" spans="1:7" ht="22.5" x14ac:dyDescent="0.2">
      <c r="A923" s="14" t="s">
        <v>2395</v>
      </c>
      <c r="B923" s="15" t="s">
        <v>2281</v>
      </c>
      <c r="C923" s="15" t="s">
        <v>194</v>
      </c>
      <c r="D923" s="27" t="s">
        <v>1899</v>
      </c>
      <c r="E923" s="27" t="s">
        <v>1900</v>
      </c>
      <c r="F923" s="15" t="s">
        <v>502</v>
      </c>
      <c r="G923" s="15" t="s">
        <v>2396</v>
      </c>
    </row>
    <row r="924" spans="1:7" ht="45" x14ac:dyDescent="0.2">
      <c r="A924" s="14" t="s">
        <v>2397</v>
      </c>
      <c r="B924" s="15" t="s">
        <v>2281</v>
      </c>
      <c r="C924" s="15" t="s">
        <v>196</v>
      </c>
      <c r="D924" s="27" t="s">
        <v>2398</v>
      </c>
      <c r="E924" s="27" t="s">
        <v>2399</v>
      </c>
      <c r="F924" s="15" t="s">
        <v>652</v>
      </c>
      <c r="G924" s="15" t="s">
        <v>55</v>
      </c>
    </row>
    <row r="925" spans="1:7" ht="22.5" x14ac:dyDescent="0.2">
      <c r="A925" s="14" t="s">
        <v>2400</v>
      </c>
      <c r="B925" s="15" t="s">
        <v>2281</v>
      </c>
      <c r="C925" s="15" t="s">
        <v>201</v>
      </c>
      <c r="D925" s="27" t="s">
        <v>1886</v>
      </c>
      <c r="E925" s="27" t="s">
        <v>1887</v>
      </c>
      <c r="F925" s="15" t="s">
        <v>648</v>
      </c>
      <c r="G925" s="15" t="s">
        <v>34</v>
      </c>
    </row>
    <row r="926" spans="1:7" ht="45" x14ac:dyDescent="0.2">
      <c r="A926" s="14" t="s">
        <v>2401</v>
      </c>
      <c r="B926" s="15" t="s">
        <v>2281</v>
      </c>
      <c r="C926" s="15" t="s">
        <v>204</v>
      </c>
      <c r="D926" s="27" t="s">
        <v>2402</v>
      </c>
      <c r="E926" s="27" t="s">
        <v>2403</v>
      </c>
      <c r="F926" s="15" t="s">
        <v>652</v>
      </c>
      <c r="G926" s="15" t="s">
        <v>34</v>
      </c>
    </row>
    <row r="927" spans="1:7" ht="22.5" x14ac:dyDescent="0.2">
      <c r="A927" s="14" t="s">
        <v>2404</v>
      </c>
      <c r="B927" s="15" t="s">
        <v>2281</v>
      </c>
      <c r="C927" s="15" t="s">
        <v>206</v>
      </c>
      <c r="D927" s="27" t="s">
        <v>2405</v>
      </c>
      <c r="E927" s="27" t="s">
        <v>2406</v>
      </c>
      <c r="F927" s="15" t="s">
        <v>1071</v>
      </c>
      <c r="G927" s="15" t="s">
        <v>1234</v>
      </c>
    </row>
    <row r="928" spans="1:7" ht="45" x14ac:dyDescent="0.2">
      <c r="A928" s="14" t="s">
        <v>2407</v>
      </c>
      <c r="B928" s="15" t="s">
        <v>2281</v>
      </c>
      <c r="C928" s="15" t="s">
        <v>207</v>
      </c>
      <c r="D928" s="27" t="s">
        <v>2408</v>
      </c>
      <c r="E928" s="27" t="s">
        <v>2409</v>
      </c>
      <c r="F928" s="15" t="s">
        <v>652</v>
      </c>
      <c r="G928" s="15" t="s">
        <v>12</v>
      </c>
    </row>
    <row r="929" spans="1:7" ht="45" x14ac:dyDescent="0.2">
      <c r="A929" s="14" t="s">
        <v>2410</v>
      </c>
      <c r="B929" s="15" t="s">
        <v>2281</v>
      </c>
      <c r="C929" s="15" t="s">
        <v>208</v>
      </c>
      <c r="D929" s="27" t="s">
        <v>2411</v>
      </c>
      <c r="E929" s="27" t="s">
        <v>2412</v>
      </c>
      <c r="F929" s="15" t="s">
        <v>652</v>
      </c>
      <c r="G929" s="15" t="s">
        <v>34</v>
      </c>
    </row>
    <row r="930" spans="1:7" ht="22.5" x14ac:dyDescent="0.2">
      <c r="A930" s="14" t="s">
        <v>2413</v>
      </c>
      <c r="B930" s="15" t="s">
        <v>2281</v>
      </c>
      <c r="C930" s="15" t="s">
        <v>220</v>
      </c>
      <c r="D930" s="27" t="s">
        <v>1886</v>
      </c>
      <c r="E930" s="27" t="s">
        <v>1887</v>
      </c>
      <c r="F930" s="15" t="s">
        <v>648</v>
      </c>
      <c r="G930" s="15" t="s">
        <v>34</v>
      </c>
    </row>
    <row r="931" spans="1:7" ht="45" x14ac:dyDescent="0.2">
      <c r="A931" s="14" t="s">
        <v>2414</v>
      </c>
      <c r="B931" s="15" t="s">
        <v>2281</v>
      </c>
      <c r="C931" s="15" t="s">
        <v>223</v>
      </c>
      <c r="D931" s="27" t="s">
        <v>2415</v>
      </c>
      <c r="E931" s="27" t="s">
        <v>2416</v>
      </c>
      <c r="F931" s="15" t="s">
        <v>652</v>
      </c>
      <c r="G931" s="15" t="s">
        <v>34</v>
      </c>
    </row>
    <row r="932" spans="1:7" ht="22.5" x14ac:dyDescent="0.2">
      <c r="A932" s="14" t="s">
        <v>2417</v>
      </c>
      <c r="B932" s="15" t="s">
        <v>2281</v>
      </c>
      <c r="C932" s="15" t="s">
        <v>226</v>
      </c>
      <c r="D932" s="27" t="s">
        <v>2418</v>
      </c>
      <c r="E932" s="27" t="s">
        <v>2419</v>
      </c>
      <c r="F932" s="15" t="s">
        <v>1071</v>
      </c>
      <c r="G932" s="15" t="s">
        <v>1104</v>
      </c>
    </row>
    <row r="933" spans="1:7" ht="45" x14ac:dyDescent="0.2">
      <c r="A933" s="14" t="s">
        <v>2420</v>
      </c>
      <c r="B933" s="15" t="s">
        <v>2281</v>
      </c>
      <c r="C933" s="15" t="s">
        <v>229</v>
      </c>
      <c r="D933" s="27" t="s">
        <v>2421</v>
      </c>
      <c r="E933" s="27" t="s">
        <v>2422</v>
      </c>
      <c r="F933" s="15" t="s">
        <v>652</v>
      </c>
      <c r="G933" s="15" t="s">
        <v>12</v>
      </c>
    </row>
    <row r="934" spans="1:7" ht="22.5" x14ac:dyDescent="0.2">
      <c r="A934" s="14" t="s">
        <v>2423</v>
      </c>
      <c r="B934" s="15" t="s">
        <v>2281</v>
      </c>
      <c r="C934" s="15" t="s">
        <v>231</v>
      </c>
      <c r="D934" s="27" t="s">
        <v>2418</v>
      </c>
      <c r="E934" s="27" t="s">
        <v>2419</v>
      </c>
      <c r="F934" s="15" t="s">
        <v>1071</v>
      </c>
      <c r="G934" s="15" t="s">
        <v>1234</v>
      </c>
    </row>
    <row r="935" spans="1:7" ht="33.75" x14ac:dyDescent="0.2">
      <c r="A935" s="14" t="s">
        <v>2424</v>
      </c>
      <c r="B935" s="15" t="s">
        <v>2281</v>
      </c>
      <c r="C935" s="15" t="s">
        <v>236</v>
      </c>
      <c r="D935" s="27" t="s">
        <v>2425</v>
      </c>
      <c r="E935" s="27" t="s">
        <v>2426</v>
      </c>
      <c r="F935" s="15" t="s">
        <v>652</v>
      </c>
      <c r="G935" s="15" t="s">
        <v>12</v>
      </c>
    </row>
    <row r="936" spans="1:7" ht="22.5" x14ac:dyDescent="0.2">
      <c r="A936" s="14" t="s">
        <v>2427</v>
      </c>
      <c r="B936" s="15" t="s">
        <v>2281</v>
      </c>
      <c r="C936" s="15" t="s">
        <v>239</v>
      </c>
      <c r="D936" s="27" t="s">
        <v>1899</v>
      </c>
      <c r="E936" s="27" t="s">
        <v>1900</v>
      </c>
      <c r="F936" s="15" t="s">
        <v>502</v>
      </c>
      <c r="G936" s="15" t="s">
        <v>2428</v>
      </c>
    </row>
    <row r="937" spans="1:7" ht="45" x14ac:dyDescent="0.2">
      <c r="A937" s="14" t="s">
        <v>2429</v>
      </c>
      <c r="B937" s="15" t="s">
        <v>2281</v>
      </c>
      <c r="C937" s="15" t="s">
        <v>241</v>
      </c>
      <c r="D937" s="27" t="s">
        <v>2430</v>
      </c>
      <c r="E937" s="27" t="s">
        <v>2431</v>
      </c>
      <c r="F937" s="15" t="s">
        <v>652</v>
      </c>
      <c r="G937" s="15" t="s">
        <v>34</v>
      </c>
    </row>
    <row r="938" spans="1:7" ht="45" x14ac:dyDescent="0.2">
      <c r="A938" s="14" t="s">
        <v>2432</v>
      </c>
      <c r="B938" s="15" t="s">
        <v>2281</v>
      </c>
      <c r="C938" s="15" t="s">
        <v>243</v>
      </c>
      <c r="D938" s="27" t="s">
        <v>2433</v>
      </c>
      <c r="E938" s="27" t="s">
        <v>2434</v>
      </c>
      <c r="F938" s="15" t="s">
        <v>652</v>
      </c>
      <c r="G938" s="15" t="s">
        <v>55</v>
      </c>
    </row>
    <row r="939" spans="1:7" ht="22.5" x14ac:dyDescent="0.2">
      <c r="A939" s="14" t="s">
        <v>2435</v>
      </c>
      <c r="B939" s="15" t="s">
        <v>2281</v>
      </c>
      <c r="C939" s="15" t="s">
        <v>248</v>
      </c>
      <c r="D939" s="27" t="s">
        <v>668</v>
      </c>
      <c r="E939" s="27" t="s">
        <v>669</v>
      </c>
      <c r="F939" s="15" t="s">
        <v>670</v>
      </c>
      <c r="G939" s="15" t="s">
        <v>55</v>
      </c>
    </row>
    <row r="940" spans="1:7" ht="45" x14ac:dyDescent="0.2">
      <c r="A940" s="14" t="s">
        <v>2436</v>
      </c>
      <c r="B940" s="15" t="s">
        <v>2281</v>
      </c>
      <c r="C940" s="15" t="s">
        <v>251</v>
      </c>
      <c r="D940" s="27" t="s">
        <v>2437</v>
      </c>
      <c r="E940" s="27" t="s">
        <v>2438</v>
      </c>
      <c r="F940" s="15" t="s">
        <v>652</v>
      </c>
      <c r="G940" s="15" t="s">
        <v>12</v>
      </c>
    </row>
    <row r="941" spans="1:7" ht="45" x14ac:dyDescent="0.2">
      <c r="A941" s="14" t="s">
        <v>2439</v>
      </c>
      <c r="B941" s="15" t="s">
        <v>2281</v>
      </c>
      <c r="C941" s="15" t="s">
        <v>254</v>
      </c>
      <c r="D941" s="27" t="s">
        <v>2440</v>
      </c>
      <c r="E941" s="27" t="s">
        <v>2441</v>
      </c>
      <c r="F941" s="15" t="s">
        <v>2442</v>
      </c>
      <c r="G941" s="15" t="s">
        <v>40</v>
      </c>
    </row>
    <row r="942" spans="1:7" ht="22.5" x14ac:dyDescent="0.2">
      <c r="A942" s="14" t="s">
        <v>2443</v>
      </c>
      <c r="B942" s="15" t="s">
        <v>2281</v>
      </c>
      <c r="C942" s="15" t="s">
        <v>256</v>
      </c>
      <c r="D942" s="27" t="s">
        <v>675</v>
      </c>
      <c r="E942" s="27" t="s">
        <v>676</v>
      </c>
      <c r="F942" s="15" t="s">
        <v>502</v>
      </c>
      <c r="G942" s="15" t="s">
        <v>2444</v>
      </c>
    </row>
    <row r="943" spans="1:7" ht="45" x14ac:dyDescent="0.2">
      <c r="A943" s="14" t="s">
        <v>2445</v>
      </c>
      <c r="B943" s="15" t="s">
        <v>2281</v>
      </c>
      <c r="C943" s="15" t="s">
        <v>260</v>
      </c>
      <c r="D943" s="27" t="s">
        <v>2446</v>
      </c>
      <c r="E943" s="27" t="s">
        <v>2447</v>
      </c>
      <c r="F943" s="15" t="s">
        <v>652</v>
      </c>
      <c r="G943" s="15" t="s">
        <v>12</v>
      </c>
    </row>
    <row r="944" spans="1:7" ht="45" x14ac:dyDescent="0.2">
      <c r="A944" s="14" t="s">
        <v>2448</v>
      </c>
      <c r="B944" s="15" t="s">
        <v>2281</v>
      </c>
      <c r="C944" s="15" t="s">
        <v>263</v>
      </c>
      <c r="D944" s="27" t="s">
        <v>2449</v>
      </c>
      <c r="E944" s="27" t="s">
        <v>1984</v>
      </c>
      <c r="F944" s="15" t="s">
        <v>652</v>
      </c>
      <c r="G944" s="15" t="s">
        <v>34</v>
      </c>
    </row>
    <row r="945" spans="1:7" s="11" customFormat="1" ht="14.25" x14ac:dyDescent="0.2">
      <c r="A945" s="9" t="s">
        <v>231</v>
      </c>
      <c r="B945" s="9" t="s">
        <v>2450</v>
      </c>
      <c r="C945" s="9"/>
      <c r="D945" s="29"/>
      <c r="E945" s="22" t="s">
        <v>2451</v>
      </c>
      <c r="F945" s="10"/>
      <c r="G945" s="10"/>
    </row>
    <row r="946" spans="1:7" ht="22.5" x14ac:dyDescent="0.2">
      <c r="A946" s="14" t="s">
        <v>2452</v>
      </c>
      <c r="B946" s="15" t="s">
        <v>2281</v>
      </c>
      <c r="C946" s="15" t="s">
        <v>265</v>
      </c>
      <c r="D946" s="27" t="s">
        <v>646</v>
      </c>
      <c r="E946" s="27" t="s">
        <v>647</v>
      </c>
      <c r="F946" s="15" t="s">
        <v>648</v>
      </c>
      <c r="G946" s="15" t="s">
        <v>34</v>
      </c>
    </row>
    <row r="947" spans="1:7" ht="45" x14ac:dyDescent="0.2">
      <c r="A947" s="14" t="s">
        <v>2453</v>
      </c>
      <c r="B947" s="15" t="s">
        <v>2281</v>
      </c>
      <c r="C947" s="15" t="s">
        <v>266</v>
      </c>
      <c r="D947" s="27" t="s">
        <v>2454</v>
      </c>
      <c r="E947" s="27" t="s">
        <v>2455</v>
      </c>
      <c r="F947" s="15" t="s">
        <v>652</v>
      </c>
      <c r="G947" s="15" t="s">
        <v>34</v>
      </c>
    </row>
    <row r="948" spans="1:7" ht="22.5" x14ac:dyDescent="0.2">
      <c r="A948" s="14" t="s">
        <v>2456</v>
      </c>
      <c r="B948" s="15" t="s">
        <v>2281</v>
      </c>
      <c r="C948" s="15" t="s">
        <v>267</v>
      </c>
      <c r="D948" s="27" t="s">
        <v>1874</v>
      </c>
      <c r="E948" s="27" t="s">
        <v>1875</v>
      </c>
      <c r="F948" s="15" t="s">
        <v>648</v>
      </c>
      <c r="G948" s="15" t="s">
        <v>34</v>
      </c>
    </row>
    <row r="949" spans="1:7" ht="45" x14ac:dyDescent="0.2">
      <c r="A949" s="14" t="s">
        <v>2457</v>
      </c>
      <c r="B949" s="15" t="s">
        <v>2281</v>
      </c>
      <c r="C949" s="15" t="s">
        <v>184</v>
      </c>
      <c r="D949" s="27" t="s">
        <v>2458</v>
      </c>
      <c r="E949" s="27" t="s">
        <v>2459</v>
      </c>
      <c r="F949" s="15" t="s">
        <v>652</v>
      </c>
      <c r="G949" s="15" t="s">
        <v>34</v>
      </c>
    </row>
    <row r="950" spans="1:7" ht="14.25" x14ac:dyDescent="0.2">
      <c r="A950" s="14" t="s">
        <v>2460</v>
      </c>
      <c r="B950" s="15" t="s">
        <v>2281</v>
      </c>
      <c r="C950" s="15" t="s">
        <v>276</v>
      </c>
      <c r="D950" s="27" t="s">
        <v>661</v>
      </c>
      <c r="E950" s="27" t="s">
        <v>662</v>
      </c>
      <c r="F950" s="15" t="s">
        <v>502</v>
      </c>
      <c r="G950" s="15" t="s">
        <v>2461</v>
      </c>
    </row>
    <row r="951" spans="1:7" ht="45" x14ac:dyDescent="0.2">
      <c r="A951" s="14" t="s">
        <v>2462</v>
      </c>
      <c r="B951" s="15" t="s">
        <v>2281</v>
      </c>
      <c r="C951" s="15" t="s">
        <v>278</v>
      </c>
      <c r="D951" s="27" t="s">
        <v>2463</v>
      </c>
      <c r="E951" s="27" t="s">
        <v>2464</v>
      </c>
      <c r="F951" s="15" t="s">
        <v>652</v>
      </c>
      <c r="G951" s="15" t="s">
        <v>34</v>
      </c>
    </row>
    <row r="952" spans="1:7" ht="45" x14ac:dyDescent="0.2">
      <c r="A952" s="14" t="s">
        <v>2465</v>
      </c>
      <c r="B952" s="15" t="s">
        <v>2281</v>
      </c>
      <c r="C952" s="15" t="s">
        <v>283</v>
      </c>
      <c r="D952" s="27" t="s">
        <v>2466</v>
      </c>
      <c r="E952" s="27" t="s">
        <v>2467</v>
      </c>
      <c r="F952" s="15" t="s">
        <v>652</v>
      </c>
      <c r="G952" s="15" t="s">
        <v>34</v>
      </c>
    </row>
    <row r="953" spans="1:7" ht="22.5" x14ac:dyDescent="0.2">
      <c r="A953" s="14" t="s">
        <v>2468</v>
      </c>
      <c r="B953" s="15" t="s">
        <v>2281</v>
      </c>
      <c r="C953" s="15" t="s">
        <v>286</v>
      </c>
      <c r="D953" s="27" t="s">
        <v>1874</v>
      </c>
      <c r="E953" s="27" t="s">
        <v>1875</v>
      </c>
      <c r="F953" s="15" t="s">
        <v>648</v>
      </c>
      <c r="G953" s="15" t="s">
        <v>34</v>
      </c>
    </row>
    <row r="954" spans="1:7" ht="45" x14ac:dyDescent="0.2">
      <c r="A954" s="14" t="s">
        <v>2469</v>
      </c>
      <c r="B954" s="15" t="s">
        <v>2281</v>
      </c>
      <c r="C954" s="15" t="s">
        <v>288</v>
      </c>
      <c r="D954" s="27" t="s">
        <v>2470</v>
      </c>
      <c r="E954" s="27" t="s">
        <v>2459</v>
      </c>
      <c r="F954" s="15" t="s">
        <v>652</v>
      </c>
      <c r="G954" s="15" t="s">
        <v>34</v>
      </c>
    </row>
    <row r="955" spans="1:7" ht="45" x14ac:dyDescent="0.2">
      <c r="A955" s="14" t="s">
        <v>2471</v>
      </c>
      <c r="B955" s="15" t="s">
        <v>2281</v>
      </c>
      <c r="C955" s="15" t="s">
        <v>289</v>
      </c>
      <c r="D955" s="27" t="s">
        <v>2472</v>
      </c>
      <c r="E955" s="27" t="s">
        <v>2473</v>
      </c>
      <c r="F955" s="15" t="s">
        <v>652</v>
      </c>
      <c r="G955" s="15" t="s">
        <v>34</v>
      </c>
    </row>
    <row r="956" spans="1:7" ht="22.5" x14ac:dyDescent="0.2">
      <c r="A956" s="14" t="s">
        <v>2474</v>
      </c>
      <c r="B956" s="15" t="s">
        <v>2281</v>
      </c>
      <c r="C956" s="15" t="s">
        <v>291</v>
      </c>
      <c r="D956" s="27" t="s">
        <v>2405</v>
      </c>
      <c r="E956" s="27" t="s">
        <v>2406</v>
      </c>
      <c r="F956" s="15" t="s">
        <v>1071</v>
      </c>
      <c r="G956" s="15" t="s">
        <v>2475</v>
      </c>
    </row>
    <row r="957" spans="1:7" ht="45" x14ac:dyDescent="0.2">
      <c r="A957" s="14" t="s">
        <v>2476</v>
      </c>
      <c r="B957" s="15" t="s">
        <v>2281</v>
      </c>
      <c r="C957" s="15" t="s">
        <v>293</v>
      </c>
      <c r="D957" s="27" t="s">
        <v>2477</v>
      </c>
      <c r="E957" s="27" t="s">
        <v>2478</v>
      </c>
      <c r="F957" s="15" t="s">
        <v>652</v>
      </c>
      <c r="G957" s="15" t="s">
        <v>12</v>
      </c>
    </row>
    <row r="958" spans="1:7" ht="22.5" x14ac:dyDescent="0.2">
      <c r="A958" s="14" t="s">
        <v>2479</v>
      </c>
      <c r="B958" s="15" t="s">
        <v>2281</v>
      </c>
      <c r="C958" s="15" t="s">
        <v>295</v>
      </c>
      <c r="D958" s="27" t="s">
        <v>2418</v>
      </c>
      <c r="E958" s="27" t="s">
        <v>2419</v>
      </c>
      <c r="F958" s="15" t="s">
        <v>1071</v>
      </c>
      <c r="G958" s="15" t="s">
        <v>1234</v>
      </c>
    </row>
    <row r="959" spans="1:7" ht="45" x14ac:dyDescent="0.2">
      <c r="A959" s="14" t="s">
        <v>2480</v>
      </c>
      <c r="B959" s="15" t="s">
        <v>2281</v>
      </c>
      <c r="C959" s="15" t="s">
        <v>297</v>
      </c>
      <c r="D959" s="27" t="s">
        <v>2481</v>
      </c>
      <c r="E959" s="27" t="s">
        <v>2482</v>
      </c>
      <c r="F959" s="15" t="s">
        <v>652</v>
      </c>
      <c r="G959" s="15" t="s">
        <v>12</v>
      </c>
    </row>
    <row r="960" spans="1:7" ht="22.5" x14ac:dyDescent="0.2">
      <c r="A960" s="14" t="s">
        <v>2483</v>
      </c>
      <c r="B960" s="15" t="s">
        <v>2281</v>
      </c>
      <c r="C960" s="15" t="s">
        <v>309</v>
      </c>
      <c r="D960" s="27" t="s">
        <v>1899</v>
      </c>
      <c r="E960" s="27" t="s">
        <v>1900</v>
      </c>
      <c r="F960" s="15" t="s">
        <v>502</v>
      </c>
      <c r="G960" s="15" t="s">
        <v>2484</v>
      </c>
    </row>
    <row r="961" spans="1:7" ht="45" x14ac:dyDescent="0.2">
      <c r="A961" s="14" t="s">
        <v>2485</v>
      </c>
      <c r="B961" s="15" t="s">
        <v>2281</v>
      </c>
      <c r="C961" s="15" t="s">
        <v>311</v>
      </c>
      <c r="D961" s="27" t="s">
        <v>2486</v>
      </c>
      <c r="E961" s="27" t="s">
        <v>2487</v>
      </c>
      <c r="F961" s="15" t="s">
        <v>652</v>
      </c>
      <c r="G961" s="15" t="s">
        <v>34</v>
      </c>
    </row>
    <row r="962" spans="1:7" ht="22.5" x14ac:dyDescent="0.2">
      <c r="A962" s="14" t="s">
        <v>2488</v>
      </c>
      <c r="B962" s="15" t="s">
        <v>2281</v>
      </c>
      <c r="C962" s="15" t="s">
        <v>218</v>
      </c>
      <c r="D962" s="27" t="s">
        <v>1886</v>
      </c>
      <c r="E962" s="27" t="s">
        <v>1887</v>
      </c>
      <c r="F962" s="15" t="s">
        <v>648</v>
      </c>
      <c r="G962" s="15" t="s">
        <v>34</v>
      </c>
    </row>
    <row r="963" spans="1:7" ht="45" x14ac:dyDescent="0.2">
      <c r="A963" s="14" t="s">
        <v>2489</v>
      </c>
      <c r="B963" s="15" t="s">
        <v>2281</v>
      </c>
      <c r="C963" s="15" t="s">
        <v>922</v>
      </c>
      <c r="D963" s="27" t="s">
        <v>2490</v>
      </c>
      <c r="E963" s="27" t="s">
        <v>2491</v>
      </c>
      <c r="F963" s="15" t="s">
        <v>652</v>
      </c>
      <c r="G963" s="15" t="s">
        <v>34</v>
      </c>
    </row>
    <row r="964" spans="1:7" ht="22.5" x14ac:dyDescent="0.2">
      <c r="A964" s="14" t="s">
        <v>2492</v>
      </c>
      <c r="B964" s="15" t="s">
        <v>2281</v>
      </c>
      <c r="C964" s="15" t="s">
        <v>924</v>
      </c>
      <c r="D964" s="27" t="s">
        <v>1944</v>
      </c>
      <c r="E964" s="27" t="s">
        <v>1945</v>
      </c>
      <c r="F964" s="15" t="s">
        <v>1071</v>
      </c>
      <c r="G964" s="15" t="s">
        <v>2493</v>
      </c>
    </row>
    <row r="965" spans="1:7" ht="45" x14ac:dyDescent="0.2">
      <c r="A965" s="14" t="s">
        <v>2494</v>
      </c>
      <c r="B965" s="15" t="s">
        <v>2281</v>
      </c>
      <c r="C965" s="15" t="s">
        <v>927</v>
      </c>
      <c r="D965" s="27" t="s">
        <v>2495</v>
      </c>
      <c r="E965" s="27" t="s">
        <v>2496</v>
      </c>
      <c r="F965" s="15" t="s">
        <v>652</v>
      </c>
      <c r="G965" s="15" t="s">
        <v>12</v>
      </c>
    </row>
    <row r="966" spans="1:7" ht="22.5" x14ac:dyDescent="0.2">
      <c r="A966" s="14" t="s">
        <v>2497</v>
      </c>
      <c r="B966" s="15" t="s">
        <v>2281</v>
      </c>
      <c r="C966" s="15" t="s">
        <v>930</v>
      </c>
      <c r="D966" s="27" t="s">
        <v>668</v>
      </c>
      <c r="E966" s="27" t="s">
        <v>669</v>
      </c>
      <c r="F966" s="15" t="s">
        <v>670</v>
      </c>
      <c r="G966" s="15" t="s">
        <v>2498</v>
      </c>
    </row>
    <row r="967" spans="1:7" ht="45" x14ac:dyDescent="0.2">
      <c r="A967" s="14" t="s">
        <v>2499</v>
      </c>
      <c r="B967" s="15" t="s">
        <v>2281</v>
      </c>
      <c r="C967" s="15" t="s">
        <v>936</v>
      </c>
      <c r="D967" s="27" t="s">
        <v>2500</v>
      </c>
      <c r="E967" s="27" t="s">
        <v>2501</v>
      </c>
      <c r="F967" s="15" t="s">
        <v>652</v>
      </c>
      <c r="G967" s="15" t="s">
        <v>12</v>
      </c>
    </row>
    <row r="968" spans="1:7" ht="45" x14ac:dyDescent="0.2">
      <c r="A968" s="14" t="s">
        <v>2502</v>
      </c>
      <c r="B968" s="15" t="s">
        <v>2281</v>
      </c>
      <c r="C968" s="15" t="s">
        <v>941</v>
      </c>
      <c r="D968" s="27" t="s">
        <v>2503</v>
      </c>
      <c r="E968" s="27" t="s">
        <v>2441</v>
      </c>
      <c r="F968" s="15" t="s">
        <v>2442</v>
      </c>
      <c r="G968" s="15" t="s">
        <v>40</v>
      </c>
    </row>
    <row r="969" spans="1:7" ht="22.5" x14ac:dyDescent="0.2">
      <c r="A969" s="14" t="s">
        <v>2504</v>
      </c>
      <c r="B969" s="15" t="s">
        <v>2281</v>
      </c>
      <c r="C969" s="15" t="s">
        <v>946</v>
      </c>
      <c r="D969" s="27" t="s">
        <v>2505</v>
      </c>
      <c r="E969" s="27" t="s">
        <v>2506</v>
      </c>
      <c r="F969" s="15" t="s">
        <v>670</v>
      </c>
      <c r="G969" s="15" t="s">
        <v>2507</v>
      </c>
    </row>
    <row r="970" spans="1:7" ht="45" x14ac:dyDescent="0.2">
      <c r="A970" s="14" t="s">
        <v>2508</v>
      </c>
      <c r="B970" s="15" t="s">
        <v>2281</v>
      </c>
      <c r="C970" s="15" t="s">
        <v>952</v>
      </c>
      <c r="D970" s="27" t="s">
        <v>2500</v>
      </c>
      <c r="E970" s="27" t="s">
        <v>2509</v>
      </c>
      <c r="F970" s="15" t="s">
        <v>652</v>
      </c>
      <c r="G970" s="15" t="s">
        <v>12</v>
      </c>
    </row>
    <row r="971" spans="1:7" ht="22.5" x14ac:dyDescent="0.2">
      <c r="A971" s="14" t="s">
        <v>2510</v>
      </c>
      <c r="B971" s="15" t="s">
        <v>2281</v>
      </c>
      <c r="C971" s="15" t="s">
        <v>957</v>
      </c>
      <c r="D971" s="27" t="s">
        <v>675</v>
      </c>
      <c r="E971" s="27" t="s">
        <v>676</v>
      </c>
      <c r="F971" s="15" t="s">
        <v>502</v>
      </c>
      <c r="G971" s="15" t="s">
        <v>2511</v>
      </c>
    </row>
    <row r="972" spans="1:7" ht="45" x14ac:dyDescent="0.2">
      <c r="A972" s="14" t="s">
        <v>2512</v>
      </c>
      <c r="B972" s="15" t="s">
        <v>2281</v>
      </c>
      <c r="C972" s="15" t="s">
        <v>962</v>
      </c>
      <c r="D972" s="27" t="s">
        <v>2513</v>
      </c>
      <c r="E972" s="27" t="s">
        <v>2514</v>
      </c>
      <c r="F972" s="15" t="s">
        <v>652</v>
      </c>
      <c r="G972" s="15" t="s">
        <v>12</v>
      </c>
    </row>
    <row r="973" spans="1:7" ht="45" x14ac:dyDescent="0.2">
      <c r="A973" s="14" t="s">
        <v>2515</v>
      </c>
      <c r="B973" s="15" t="s">
        <v>2281</v>
      </c>
      <c r="C973" s="15" t="s">
        <v>967</v>
      </c>
      <c r="D973" s="27" t="s">
        <v>2516</v>
      </c>
      <c r="E973" s="27" t="s">
        <v>1984</v>
      </c>
      <c r="F973" s="15" t="s">
        <v>652</v>
      </c>
      <c r="G973" s="15" t="s">
        <v>34</v>
      </c>
    </row>
    <row r="974" spans="1:7" s="11" customFormat="1" ht="14.25" x14ac:dyDescent="0.2">
      <c r="A974" s="9" t="s">
        <v>236</v>
      </c>
      <c r="B974" s="9" t="s">
        <v>2517</v>
      </c>
      <c r="C974" s="9"/>
      <c r="D974" s="29"/>
      <c r="E974" s="22" t="s">
        <v>2518</v>
      </c>
      <c r="F974" s="10"/>
      <c r="G974" s="10"/>
    </row>
    <row r="975" spans="1:7" ht="22.5" x14ac:dyDescent="0.2">
      <c r="A975" s="14" t="s">
        <v>2519</v>
      </c>
      <c r="B975" s="15" t="s">
        <v>2281</v>
      </c>
      <c r="C975" s="15" t="s">
        <v>973</v>
      </c>
      <c r="D975" s="27" t="s">
        <v>2520</v>
      </c>
      <c r="E975" s="27" t="s">
        <v>2521</v>
      </c>
      <c r="F975" s="15" t="s">
        <v>648</v>
      </c>
      <c r="G975" s="15" t="s">
        <v>34</v>
      </c>
    </row>
    <row r="976" spans="1:7" ht="45" x14ac:dyDescent="0.2">
      <c r="A976" s="14" t="s">
        <v>2522</v>
      </c>
      <c r="B976" s="15" t="s">
        <v>2281</v>
      </c>
      <c r="C976" s="15" t="s">
        <v>979</v>
      </c>
      <c r="D976" s="27" t="s">
        <v>2523</v>
      </c>
      <c r="E976" s="27" t="s">
        <v>2524</v>
      </c>
      <c r="F976" s="15" t="s">
        <v>652</v>
      </c>
      <c r="G976" s="15" t="s">
        <v>34</v>
      </c>
    </row>
    <row r="977" spans="1:7" ht="22.5" x14ac:dyDescent="0.2">
      <c r="A977" s="14" t="s">
        <v>2525</v>
      </c>
      <c r="B977" s="15" t="s">
        <v>2281</v>
      </c>
      <c r="C977" s="15" t="s">
        <v>985</v>
      </c>
      <c r="D977" s="27" t="s">
        <v>668</v>
      </c>
      <c r="E977" s="27" t="s">
        <v>669</v>
      </c>
      <c r="F977" s="15" t="s">
        <v>670</v>
      </c>
      <c r="G977" s="15" t="s">
        <v>194</v>
      </c>
    </row>
    <row r="978" spans="1:7" ht="45" x14ac:dyDescent="0.2">
      <c r="A978" s="14" t="s">
        <v>2526</v>
      </c>
      <c r="B978" s="15" t="s">
        <v>2281</v>
      </c>
      <c r="C978" s="15" t="s">
        <v>988</v>
      </c>
      <c r="D978" s="27" t="s">
        <v>2527</v>
      </c>
      <c r="E978" s="27" t="s">
        <v>2528</v>
      </c>
      <c r="F978" s="15" t="s">
        <v>652</v>
      </c>
      <c r="G978" s="15" t="s">
        <v>12</v>
      </c>
    </row>
    <row r="979" spans="1:7" ht="22.5" x14ac:dyDescent="0.2">
      <c r="A979" s="14" t="s">
        <v>2529</v>
      </c>
      <c r="B979" s="15" t="s">
        <v>2281</v>
      </c>
      <c r="C979" s="15" t="s">
        <v>991</v>
      </c>
      <c r="D979" s="27" t="s">
        <v>668</v>
      </c>
      <c r="E979" s="27" t="s">
        <v>669</v>
      </c>
      <c r="F979" s="15" t="s">
        <v>670</v>
      </c>
      <c r="G979" s="15" t="s">
        <v>293</v>
      </c>
    </row>
    <row r="980" spans="1:7" ht="45" x14ac:dyDescent="0.2">
      <c r="A980" s="14" t="s">
        <v>2530</v>
      </c>
      <c r="B980" s="15" t="s">
        <v>2281</v>
      </c>
      <c r="C980" s="15" t="s">
        <v>995</v>
      </c>
      <c r="D980" s="27" t="s">
        <v>2531</v>
      </c>
      <c r="E980" s="27" t="s">
        <v>2532</v>
      </c>
      <c r="F980" s="15" t="s">
        <v>652</v>
      </c>
      <c r="G980" s="15" t="s">
        <v>12</v>
      </c>
    </row>
    <row r="981" spans="1:7" ht="45" x14ac:dyDescent="0.2">
      <c r="A981" s="14" t="s">
        <v>2533</v>
      </c>
      <c r="B981" s="15" t="s">
        <v>2281</v>
      </c>
      <c r="C981" s="15" t="s">
        <v>998</v>
      </c>
      <c r="D981" s="27" t="s">
        <v>2534</v>
      </c>
      <c r="E981" s="27" t="s">
        <v>2535</v>
      </c>
      <c r="F981" s="15" t="s">
        <v>652</v>
      </c>
      <c r="G981" s="15" t="s">
        <v>12</v>
      </c>
    </row>
    <row r="982" spans="1:7" ht="22.5" x14ac:dyDescent="0.2">
      <c r="A982" s="14" t="s">
        <v>2536</v>
      </c>
      <c r="B982" s="15" t="s">
        <v>2281</v>
      </c>
      <c r="C982" s="15" t="s">
        <v>1002</v>
      </c>
      <c r="D982" s="27" t="s">
        <v>2312</v>
      </c>
      <c r="E982" s="27" t="s">
        <v>2313</v>
      </c>
      <c r="F982" s="15" t="s">
        <v>1071</v>
      </c>
      <c r="G982" s="15" t="s">
        <v>2537</v>
      </c>
    </row>
    <row r="983" spans="1:7" ht="45" x14ac:dyDescent="0.2">
      <c r="A983" s="14" t="s">
        <v>2538</v>
      </c>
      <c r="B983" s="15" t="s">
        <v>2281</v>
      </c>
      <c r="C983" s="15" t="s">
        <v>1005</v>
      </c>
      <c r="D983" s="27" t="s">
        <v>2539</v>
      </c>
      <c r="E983" s="27" t="s">
        <v>2540</v>
      </c>
      <c r="F983" s="15" t="s">
        <v>652</v>
      </c>
      <c r="G983" s="15" t="s">
        <v>12</v>
      </c>
    </row>
    <row r="984" spans="1:7" ht="22.5" x14ac:dyDescent="0.2">
      <c r="A984" s="14" t="s">
        <v>2541</v>
      </c>
      <c r="B984" s="15" t="s">
        <v>2281</v>
      </c>
      <c r="C984" s="15" t="s">
        <v>1012</v>
      </c>
      <c r="D984" s="27" t="s">
        <v>1899</v>
      </c>
      <c r="E984" s="27" t="s">
        <v>1900</v>
      </c>
      <c r="F984" s="15" t="s">
        <v>502</v>
      </c>
      <c r="G984" s="15" t="s">
        <v>2542</v>
      </c>
    </row>
    <row r="985" spans="1:7" ht="45" x14ac:dyDescent="0.2">
      <c r="A985" s="14" t="s">
        <v>2543</v>
      </c>
      <c r="B985" s="15" t="s">
        <v>2281</v>
      </c>
      <c r="C985" s="15" t="s">
        <v>1017</v>
      </c>
      <c r="D985" s="27" t="s">
        <v>2544</v>
      </c>
      <c r="E985" s="27" t="s">
        <v>2545</v>
      </c>
      <c r="F985" s="15" t="s">
        <v>648</v>
      </c>
      <c r="G985" s="15" t="s">
        <v>101</v>
      </c>
    </row>
    <row r="986" spans="1:7" ht="45" x14ac:dyDescent="0.2">
      <c r="A986" s="14" t="s">
        <v>2546</v>
      </c>
      <c r="B986" s="15" t="s">
        <v>2281</v>
      </c>
      <c r="C986" s="15" t="s">
        <v>1022</v>
      </c>
      <c r="D986" s="27" t="s">
        <v>2547</v>
      </c>
      <c r="E986" s="27" t="s">
        <v>2548</v>
      </c>
      <c r="F986" s="15" t="s">
        <v>648</v>
      </c>
      <c r="G986" s="15" t="s">
        <v>55</v>
      </c>
    </row>
    <row r="987" spans="1:7" ht="45" x14ac:dyDescent="0.2">
      <c r="A987" s="14" t="s">
        <v>2549</v>
      </c>
      <c r="B987" s="15" t="s">
        <v>2281</v>
      </c>
      <c r="C987" s="15" t="s">
        <v>1027</v>
      </c>
      <c r="D987" s="27" t="s">
        <v>2550</v>
      </c>
      <c r="E987" s="27" t="s">
        <v>2551</v>
      </c>
      <c r="F987" s="15" t="s">
        <v>652</v>
      </c>
      <c r="G987" s="15" t="s">
        <v>34</v>
      </c>
    </row>
    <row r="988" spans="1:7" ht="14.25" x14ac:dyDescent="0.2">
      <c r="A988" s="14" t="s">
        <v>2552</v>
      </c>
      <c r="B988" s="15" t="s">
        <v>2281</v>
      </c>
      <c r="C988" s="15" t="s">
        <v>1032</v>
      </c>
      <c r="D988" s="27" t="s">
        <v>661</v>
      </c>
      <c r="E988" s="27" t="s">
        <v>662</v>
      </c>
      <c r="F988" s="15" t="s">
        <v>502</v>
      </c>
      <c r="G988" s="15" t="s">
        <v>2553</v>
      </c>
    </row>
    <row r="989" spans="1:7" ht="45" x14ac:dyDescent="0.2">
      <c r="A989" s="14" t="s">
        <v>2554</v>
      </c>
      <c r="B989" s="15" t="s">
        <v>2281</v>
      </c>
      <c r="C989" s="15" t="s">
        <v>1037</v>
      </c>
      <c r="D989" s="27" t="s">
        <v>2555</v>
      </c>
      <c r="E989" s="27" t="s">
        <v>2556</v>
      </c>
      <c r="F989" s="15" t="s">
        <v>652</v>
      </c>
      <c r="G989" s="15" t="s">
        <v>109</v>
      </c>
    </row>
    <row r="990" spans="1:7" ht="22.5" x14ac:dyDescent="0.2">
      <c r="A990" s="14" t="s">
        <v>2557</v>
      </c>
      <c r="B990" s="15" t="s">
        <v>2281</v>
      </c>
      <c r="C990" s="15" t="s">
        <v>1045</v>
      </c>
      <c r="D990" s="27" t="s">
        <v>1874</v>
      </c>
      <c r="E990" s="27" t="s">
        <v>1875</v>
      </c>
      <c r="F990" s="15" t="s">
        <v>648</v>
      </c>
      <c r="G990" s="15" t="s">
        <v>34</v>
      </c>
    </row>
    <row r="991" spans="1:7" ht="45" x14ac:dyDescent="0.2">
      <c r="A991" s="14" t="s">
        <v>2558</v>
      </c>
      <c r="B991" s="15" t="s">
        <v>2281</v>
      </c>
      <c r="C991" s="15" t="s">
        <v>1050</v>
      </c>
      <c r="D991" s="27" t="s">
        <v>2559</v>
      </c>
      <c r="E991" s="27" t="s">
        <v>2560</v>
      </c>
      <c r="F991" s="15" t="s">
        <v>652</v>
      </c>
      <c r="G991" s="15" t="s">
        <v>34</v>
      </c>
    </row>
    <row r="992" spans="1:7" ht="45" x14ac:dyDescent="0.2">
      <c r="A992" s="14" t="s">
        <v>2561</v>
      </c>
      <c r="B992" s="15" t="s">
        <v>2281</v>
      </c>
      <c r="C992" s="15" t="s">
        <v>1058</v>
      </c>
      <c r="D992" s="27" t="s">
        <v>2562</v>
      </c>
      <c r="E992" s="27" t="s">
        <v>1984</v>
      </c>
      <c r="F992" s="15" t="s">
        <v>652</v>
      </c>
      <c r="G992" s="15" t="s">
        <v>34</v>
      </c>
    </row>
    <row r="993" spans="1:7" s="11" customFormat="1" ht="14.25" x14ac:dyDescent="0.2">
      <c r="A993" s="9" t="s">
        <v>239</v>
      </c>
      <c r="B993" s="9" t="s">
        <v>2563</v>
      </c>
      <c r="C993" s="9"/>
      <c r="D993" s="29"/>
      <c r="E993" s="22" t="s">
        <v>2564</v>
      </c>
      <c r="F993" s="10"/>
      <c r="G993" s="10"/>
    </row>
    <row r="994" spans="1:7" ht="33.75" x14ac:dyDescent="0.2">
      <c r="A994" s="14" t="s">
        <v>2565</v>
      </c>
      <c r="B994" s="15" t="s">
        <v>2281</v>
      </c>
      <c r="C994" s="15" t="s">
        <v>1063</v>
      </c>
      <c r="D994" s="27" t="s">
        <v>2298</v>
      </c>
      <c r="E994" s="27" t="s">
        <v>2299</v>
      </c>
      <c r="F994" s="15" t="s">
        <v>648</v>
      </c>
      <c r="G994" s="15" t="s">
        <v>34</v>
      </c>
    </row>
    <row r="995" spans="1:7" ht="45" x14ac:dyDescent="0.2">
      <c r="A995" s="14" t="s">
        <v>2566</v>
      </c>
      <c r="B995" s="15" t="s">
        <v>2281</v>
      </c>
      <c r="C995" s="15" t="s">
        <v>1068</v>
      </c>
      <c r="D995" s="27" t="s">
        <v>2567</v>
      </c>
      <c r="E995" s="27" t="s">
        <v>2568</v>
      </c>
      <c r="F995" s="15" t="s">
        <v>652</v>
      </c>
      <c r="G995" s="15" t="s">
        <v>43</v>
      </c>
    </row>
    <row r="996" spans="1:7" ht="22.5" x14ac:dyDescent="0.2">
      <c r="A996" s="14" t="s">
        <v>2569</v>
      </c>
      <c r="B996" s="15" t="s">
        <v>2281</v>
      </c>
      <c r="C996" s="15" t="s">
        <v>1074</v>
      </c>
      <c r="D996" s="27" t="s">
        <v>1874</v>
      </c>
      <c r="E996" s="27" t="s">
        <v>1875</v>
      </c>
      <c r="F996" s="15" t="s">
        <v>648</v>
      </c>
      <c r="G996" s="15" t="s">
        <v>34</v>
      </c>
    </row>
    <row r="997" spans="1:7" ht="45" x14ac:dyDescent="0.2">
      <c r="A997" s="14" t="s">
        <v>2570</v>
      </c>
      <c r="B997" s="15" t="s">
        <v>2281</v>
      </c>
      <c r="C997" s="15" t="s">
        <v>1080</v>
      </c>
      <c r="D997" s="27" t="s">
        <v>2571</v>
      </c>
      <c r="E997" s="27" t="s">
        <v>2572</v>
      </c>
      <c r="F997" s="15" t="s">
        <v>652</v>
      </c>
      <c r="G997" s="15" t="s">
        <v>34</v>
      </c>
    </row>
    <row r="998" spans="1:7" ht="22.5" x14ac:dyDescent="0.2">
      <c r="A998" s="14" t="s">
        <v>2573</v>
      </c>
      <c r="B998" s="15" t="s">
        <v>2281</v>
      </c>
      <c r="C998" s="15" t="s">
        <v>1084</v>
      </c>
      <c r="D998" s="27" t="s">
        <v>1899</v>
      </c>
      <c r="E998" s="27" t="s">
        <v>1900</v>
      </c>
      <c r="F998" s="15" t="s">
        <v>502</v>
      </c>
      <c r="G998" s="15" t="s">
        <v>2574</v>
      </c>
    </row>
    <row r="999" spans="1:7" ht="45" x14ac:dyDescent="0.2">
      <c r="A999" s="14" t="s">
        <v>2575</v>
      </c>
      <c r="B999" s="15" t="s">
        <v>2281</v>
      </c>
      <c r="C999" s="15" t="s">
        <v>1088</v>
      </c>
      <c r="D999" s="27" t="s">
        <v>2576</v>
      </c>
      <c r="E999" s="27" t="s">
        <v>2293</v>
      </c>
      <c r="F999" s="15" t="s">
        <v>652</v>
      </c>
      <c r="G999" s="15" t="s">
        <v>34</v>
      </c>
    </row>
    <row r="1000" spans="1:7" ht="45" x14ac:dyDescent="0.2">
      <c r="A1000" s="14" t="s">
        <v>2577</v>
      </c>
      <c r="B1000" s="15" t="s">
        <v>2281</v>
      </c>
      <c r="C1000" s="15" t="s">
        <v>2578</v>
      </c>
      <c r="D1000" s="27" t="s">
        <v>2579</v>
      </c>
      <c r="E1000" s="27" t="s">
        <v>2296</v>
      </c>
      <c r="F1000" s="15" t="s">
        <v>652</v>
      </c>
      <c r="G1000" s="15" t="s">
        <v>34</v>
      </c>
    </row>
    <row r="1001" spans="1:7" ht="22.5" x14ac:dyDescent="0.2">
      <c r="A1001" s="14" t="s">
        <v>2580</v>
      </c>
      <c r="B1001" s="15" t="s">
        <v>2281</v>
      </c>
      <c r="C1001" s="15" t="s">
        <v>2581</v>
      </c>
      <c r="D1001" s="27" t="s">
        <v>668</v>
      </c>
      <c r="E1001" s="27" t="s">
        <v>669</v>
      </c>
      <c r="F1001" s="15" t="s">
        <v>670</v>
      </c>
      <c r="G1001" s="15" t="s">
        <v>24</v>
      </c>
    </row>
    <row r="1002" spans="1:7" ht="45" x14ac:dyDescent="0.2">
      <c r="A1002" s="14" t="s">
        <v>2582</v>
      </c>
      <c r="B1002" s="15" t="s">
        <v>2281</v>
      </c>
      <c r="C1002" s="15" t="s">
        <v>2583</v>
      </c>
      <c r="D1002" s="27" t="s">
        <v>2584</v>
      </c>
      <c r="E1002" s="27" t="s">
        <v>2585</v>
      </c>
      <c r="F1002" s="15" t="s">
        <v>652</v>
      </c>
      <c r="G1002" s="15" t="s">
        <v>12</v>
      </c>
    </row>
    <row r="1003" spans="1:7" ht="14.25" x14ac:dyDescent="0.2">
      <c r="A1003" s="14" t="s">
        <v>2586</v>
      </c>
      <c r="B1003" s="15" t="s">
        <v>2281</v>
      </c>
      <c r="C1003" s="15" t="s">
        <v>2587</v>
      </c>
      <c r="D1003" s="27" t="s">
        <v>661</v>
      </c>
      <c r="E1003" s="27" t="s">
        <v>662</v>
      </c>
      <c r="F1003" s="15" t="s">
        <v>502</v>
      </c>
      <c r="G1003" s="15" t="s">
        <v>2588</v>
      </c>
    </row>
    <row r="1004" spans="1:7" ht="45" x14ac:dyDescent="0.2">
      <c r="A1004" s="14" t="s">
        <v>2589</v>
      </c>
      <c r="B1004" s="15" t="s">
        <v>2281</v>
      </c>
      <c r="C1004" s="15" t="s">
        <v>2590</v>
      </c>
      <c r="D1004" s="27" t="s">
        <v>2591</v>
      </c>
      <c r="E1004" s="27" t="s">
        <v>2592</v>
      </c>
      <c r="F1004" s="15" t="s">
        <v>652</v>
      </c>
      <c r="G1004" s="15" t="s">
        <v>34</v>
      </c>
    </row>
    <row r="1005" spans="1:7" ht="22.5" x14ac:dyDescent="0.2">
      <c r="A1005" s="14" t="s">
        <v>2593</v>
      </c>
      <c r="B1005" s="15" t="s">
        <v>2281</v>
      </c>
      <c r="C1005" s="15" t="s">
        <v>2594</v>
      </c>
      <c r="D1005" s="27" t="s">
        <v>668</v>
      </c>
      <c r="E1005" s="27" t="s">
        <v>669</v>
      </c>
      <c r="F1005" s="15" t="s">
        <v>670</v>
      </c>
      <c r="G1005" s="15" t="s">
        <v>40</v>
      </c>
    </row>
    <row r="1006" spans="1:7" ht="45" x14ac:dyDescent="0.2">
      <c r="A1006" s="14" t="s">
        <v>2595</v>
      </c>
      <c r="B1006" s="15" t="s">
        <v>2281</v>
      </c>
      <c r="C1006" s="15" t="s">
        <v>2596</v>
      </c>
      <c r="D1006" s="27" t="s">
        <v>2597</v>
      </c>
      <c r="E1006" s="27" t="s">
        <v>2598</v>
      </c>
      <c r="F1006" s="15" t="s">
        <v>652</v>
      </c>
      <c r="G1006" s="15" t="s">
        <v>12</v>
      </c>
    </row>
    <row r="1007" spans="1:7" ht="45" x14ac:dyDescent="0.2">
      <c r="A1007" s="14" t="s">
        <v>2599</v>
      </c>
      <c r="B1007" s="15" t="s">
        <v>2281</v>
      </c>
      <c r="C1007" s="15" t="s">
        <v>2600</v>
      </c>
      <c r="D1007" s="27" t="s">
        <v>2601</v>
      </c>
      <c r="E1007" s="27" t="s">
        <v>1984</v>
      </c>
      <c r="F1007" s="15" t="s">
        <v>652</v>
      </c>
      <c r="G1007" s="15" t="s">
        <v>34</v>
      </c>
    </row>
    <row r="1008" spans="1:7" s="11" customFormat="1" ht="14.25" x14ac:dyDescent="0.2">
      <c r="A1008" s="9" t="s">
        <v>241</v>
      </c>
      <c r="B1008" s="9" t="s">
        <v>2602</v>
      </c>
      <c r="C1008" s="9"/>
      <c r="D1008" s="29"/>
      <c r="E1008" s="22" t="s">
        <v>2603</v>
      </c>
      <c r="F1008" s="10"/>
      <c r="G1008" s="10"/>
    </row>
    <row r="1009" spans="1:7" ht="22.5" x14ac:dyDescent="0.2">
      <c r="A1009" s="14" t="s">
        <v>2604</v>
      </c>
      <c r="B1009" s="15" t="s">
        <v>2281</v>
      </c>
      <c r="C1009" s="15" t="s">
        <v>2498</v>
      </c>
      <c r="D1009" s="27" t="s">
        <v>1886</v>
      </c>
      <c r="E1009" s="27" t="s">
        <v>1887</v>
      </c>
      <c r="F1009" s="15" t="s">
        <v>648</v>
      </c>
      <c r="G1009" s="15" t="s">
        <v>55</v>
      </c>
    </row>
    <row r="1010" spans="1:7" ht="45" x14ac:dyDescent="0.2">
      <c r="A1010" s="14" t="s">
        <v>2605</v>
      </c>
      <c r="B1010" s="15" t="s">
        <v>2281</v>
      </c>
      <c r="C1010" s="15" t="s">
        <v>2606</v>
      </c>
      <c r="D1010" s="27" t="s">
        <v>2607</v>
      </c>
      <c r="E1010" s="27" t="s">
        <v>2608</v>
      </c>
      <c r="F1010" s="15" t="s">
        <v>652</v>
      </c>
      <c r="G1010" s="15" t="s">
        <v>60</v>
      </c>
    </row>
    <row r="1011" spans="1:7" ht="22.5" x14ac:dyDescent="0.2">
      <c r="A1011" s="14" t="s">
        <v>2609</v>
      </c>
      <c r="B1011" s="15" t="s">
        <v>2281</v>
      </c>
      <c r="C1011" s="15" t="s">
        <v>2610</v>
      </c>
      <c r="D1011" s="27" t="s">
        <v>1874</v>
      </c>
      <c r="E1011" s="27" t="s">
        <v>1875</v>
      </c>
      <c r="F1011" s="15" t="s">
        <v>648</v>
      </c>
      <c r="G1011" s="15" t="s">
        <v>34</v>
      </c>
    </row>
    <row r="1012" spans="1:7" ht="45" x14ac:dyDescent="0.2">
      <c r="A1012" s="14" t="s">
        <v>2611</v>
      </c>
      <c r="B1012" s="15" t="s">
        <v>2281</v>
      </c>
      <c r="C1012" s="15" t="s">
        <v>2612</v>
      </c>
      <c r="D1012" s="27" t="s">
        <v>2613</v>
      </c>
      <c r="E1012" s="27" t="s">
        <v>2614</v>
      </c>
      <c r="F1012" s="15" t="s">
        <v>652</v>
      </c>
      <c r="G1012" s="15" t="s">
        <v>34</v>
      </c>
    </row>
    <row r="1013" spans="1:7" ht="22.5" x14ac:dyDescent="0.2">
      <c r="A1013" s="14" t="s">
        <v>2615</v>
      </c>
      <c r="B1013" s="15" t="s">
        <v>2281</v>
      </c>
      <c r="C1013" s="15" t="s">
        <v>2616</v>
      </c>
      <c r="D1013" s="27" t="s">
        <v>1899</v>
      </c>
      <c r="E1013" s="27" t="s">
        <v>1900</v>
      </c>
      <c r="F1013" s="15" t="s">
        <v>502</v>
      </c>
      <c r="G1013" s="15" t="s">
        <v>2290</v>
      </c>
    </row>
    <row r="1014" spans="1:7" ht="45" x14ac:dyDescent="0.2">
      <c r="A1014" s="14" t="s">
        <v>2617</v>
      </c>
      <c r="B1014" s="15" t="s">
        <v>2281</v>
      </c>
      <c r="C1014" s="15" t="s">
        <v>519</v>
      </c>
      <c r="D1014" s="27" t="s">
        <v>2618</v>
      </c>
      <c r="E1014" s="27" t="s">
        <v>2293</v>
      </c>
      <c r="F1014" s="15" t="s">
        <v>652</v>
      </c>
      <c r="G1014" s="15" t="s">
        <v>34</v>
      </c>
    </row>
    <row r="1015" spans="1:7" ht="45" x14ac:dyDescent="0.2">
      <c r="A1015" s="14" t="s">
        <v>2619</v>
      </c>
      <c r="B1015" s="15" t="s">
        <v>2281</v>
      </c>
      <c r="C1015" s="15" t="s">
        <v>2620</v>
      </c>
      <c r="D1015" s="27" t="s">
        <v>2621</v>
      </c>
      <c r="E1015" s="27" t="s">
        <v>2296</v>
      </c>
      <c r="F1015" s="15" t="s">
        <v>652</v>
      </c>
      <c r="G1015" s="15" t="s">
        <v>34</v>
      </c>
    </row>
    <row r="1016" spans="1:7" ht="22.5" x14ac:dyDescent="0.2">
      <c r="A1016" s="14" t="s">
        <v>2622</v>
      </c>
      <c r="B1016" s="15" t="s">
        <v>2281</v>
      </c>
      <c r="C1016" s="15" t="s">
        <v>2623</v>
      </c>
      <c r="D1016" s="27" t="s">
        <v>1886</v>
      </c>
      <c r="E1016" s="27" t="s">
        <v>1887</v>
      </c>
      <c r="F1016" s="15" t="s">
        <v>648</v>
      </c>
      <c r="G1016" s="15" t="s">
        <v>34</v>
      </c>
    </row>
    <row r="1017" spans="1:7" ht="45" x14ac:dyDescent="0.2">
      <c r="A1017" s="14" t="s">
        <v>2624</v>
      </c>
      <c r="B1017" s="15" t="s">
        <v>2281</v>
      </c>
      <c r="C1017" s="15" t="s">
        <v>2625</v>
      </c>
      <c r="D1017" s="27" t="s">
        <v>2626</v>
      </c>
      <c r="E1017" s="27" t="s">
        <v>2627</v>
      </c>
      <c r="F1017" s="15" t="s">
        <v>652</v>
      </c>
      <c r="G1017" s="15" t="s">
        <v>34</v>
      </c>
    </row>
    <row r="1018" spans="1:7" ht="33.75" x14ac:dyDescent="0.2">
      <c r="A1018" s="14" t="s">
        <v>2628</v>
      </c>
      <c r="B1018" s="15" t="s">
        <v>2281</v>
      </c>
      <c r="C1018" s="15" t="s">
        <v>2629</v>
      </c>
      <c r="D1018" s="27" t="s">
        <v>2630</v>
      </c>
      <c r="E1018" s="27" t="s">
        <v>2631</v>
      </c>
      <c r="F1018" s="15" t="s">
        <v>648</v>
      </c>
      <c r="G1018" s="15" t="s">
        <v>24</v>
      </c>
    </row>
    <row r="1019" spans="1:7" ht="45" x14ac:dyDescent="0.2">
      <c r="A1019" s="14" t="s">
        <v>2632</v>
      </c>
      <c r="B1019" s="15" t="s">
        <v>2281</v>
      </c>
      <c r="C1019" s="15" t="s">
        <v>2633</v>
      </c>
      <c r="D1019" s="27" t="s">
        <v>2634</v>
      </c>
      <c r="E1019" s="27" t="s">
        <v>2635</v>
      </c>
      <c r="F1019" s="15" t="s">
        <v>648</v>
      </c>
      <c r="G1019" s="15" t="s">
        <v>24</v>
      </c>
    </row>
    <row r="1020" spans="1:7" ht="33.75" x14ac:dyDescent="0.2">
      <c r="A1020" s="14" t="s">
        <v>2636</v>
      </c>
      <c r="B1020" s="15" t="s">
        <v>2281</v>
      </c>
      <c r="C1020" s="15" t="s">
        <v>2637</v>
      </c>
      <c r="D1020" s="27" t="s">
        <v>2298</v>
      </c>
      <c r="E1020" s="27" t="s">
        <v>2299</v>
      </c>
      <c r="F1020" s="15" t="s">
        <v>648</v>
      </c>
      <c r="G1020" s="15" t="s">
        <v>43</v>
      </c>
    </row>
    <row r="1021" spans="1:7" ht="45" x14ac:dyDescent="0.2">
      <c r="A1021" s="14" t="s">
        <v>2638</v>
      </c>
      <c r="B1021" s="15" t="s">
        <v>2281</v>
      </c>
      <c r="C1021" s="15" t="s">
        <v>2639</v>
      </c>
      <c r="D1021" s="27" t="s">
        <v>2640</v>
      </c>
      <c r="E1021" s="27" t="s">
        <v>2641</v>
      </c>
      <c r="F1021" s="15" t="s">
        <v>652</v>
      </c>
      <c r="G1021" s="15" t="s">
        <v>43</v>
      </c>
    </row>
    <row r="1022" spans="1:7" ht="22.5" x14ac:dyDescent="0.2">
      <c r="A1022" s="14" t="s">
        <v>2642</v>
      </c>
      <c r="B1022" s="15" t="s">
        <v>2281</v>
      </c>
      <c r="C1022" s="15" t="s">
        <v>2643</v>
      </c>
      <c r="D1022" s="27" t="s">
        <v>1874</v>
      </c>
      <c r="E1022" s="27" t="s">
        <v>1875</v>
      </c>
      <c r="F1022" s="15" t="s">
        <v>648</v>
      </c>
      <c r="G1022" s="15" t="s">
        <v>34</v>
      </c>
    </row>
    <row r="1023" spans="1:7" ht="45" x14ac:dyDescent="0.2">
      <c r="A1023" s="14" t="s">
        <v>2644</v>
      </c>
      <c r="B1023" s="15" t="s">
        <v>2281</v>
      </c>
      <c r="C1023" s="15" t="s">
        <v>2645</v>
      </c>
      <c r="D1023" s="27" t="s">
        <v>2646</v>
      </c>
      <c r="E1023" s="27" t="s">
        <v>2572</v>
      </c>
      <c r="F1023" s="15" t="s">
        <v>652</v>
      </c>
      <c r="G1023" s="15" t="s">
        <v>34</v>
      </c>
    </row>
    <row r="1024" spans="1:7" ht="22.5" x14ac:dyDescent="0.2">
      <c r="A1024" s="14" t="s">
        <v>2647</v>
      </c>
      <c r="B1024" s="15" t="s">
        <v>2281</v>
      </c>
      <c r="C1024" s="15" t="s">
        <v>2648</v>
      </c>
      <c r="D1024" s="27" t="s">
        <v>1899</v>
      </c>
      <c r="E1024" s="27" t="s">
        <v>1900</v>
      </c>
      <c r="F1024" s="15" t="s">
        <v>502</v>
      </c>
      <c r="G1024" s="15" t="s">
        <v>2574</v>
      </c>
    </row>
    <row r="1025" spans="1:7" ht="45" x14ac:dyDescent="0.2">
      <c r="A1025" s="14" t="s">
        <v>2649</v>
      </c>
      <c r="B1025" s="15" t="s">
        <v>2281</v>
      </c>
      <c r="C1025" s="15" t="s">
        <v>2650</v>
      </c>
      <c r="D1025" s="27" t="s">
        <v>2618</v>
      </c>
      <c r="E1025" s="27" t="s">
        <v>2293</v>
      </c>
      <c r="F1025" s="15" t="s">
        <v>652</v>
      </c>
      <c r="G1025" s="15" t="s">
        <v>34</v>
      </c>
    </row>
    <row r="1026" spans="1:7" ht="45" x14ac:dyDescent="0.2">
      <c r="A1026" s="14" t="s">
        <v>2651</v>
      </c>
      <c r="B1026" s="15" t="s">
        <v>2281</v>
      </c>
      <c r="C1026" s="15" t="s">
        <v>2652</v>
      </c>
      <c r="D1026" s="27" t="s">
        <v>2653</v>
      </c>
      <c r="E1026" s="27" t="s">
        <v>2296</v>
      </c>
      <c r="F1026" s="15" t="s">
        <v>652</v>
      </c>
      <c r="G1026" s="15" t="s">
        <v>34</v>
      </c>
    </row>
    <row r="1027" spans="1:7" ht="22.5" x14ac:dyDescent="0.2">
      <c r="A1027" s="14" t="s">
        <v>2654</v>
      </c>
      <c r="B1027" s="15" t="s">
        <v>2281</v>
      </c>
      <c r="C1027" s="15" t="s">
        <v>2655</v>
      </c>
      <c r="D1027" s="27" t="s">
        <v>1944</v>
      </c>
      <c r="E1027" s="27" t="s">
        <v>1945</v>
      </c>
      <c r="F1027" s="15" t="s">
        <v>1071</v>
      </c>
      <c r="G1027" s="15" t="s">
        <v>72</v>
      </c>
    </row>
    <row r="1028" spans="1:7" ht="45" x14ac:dyDescent="0.2">
      <c r="A1028" s="14" t="s">
        <v>2656</v>
      </c>
      <c r="B1028" s="15" t="s">
        <v>2281</v>
      </c>
      <c r="C1028" s="15" t="s">
        <v>2657</v>
      </c>
      <c r="D1028" s="27" t="s">
        <v>2658</v>
      </c>
      <c r="E1028" s="27" t="s">
        <v>2659</v>
      </c>
      <c r="F1028" s="15" t="s">
        <v>652</v>
      </c>
      <c r="G1028" s="15" t="s">
        <v>12</v>
      </c>
    </row>
    <row r="1029" spans="1:7" ht="22.5" x14ac:dyDescent="0.2">
      <c r="A1029" s="14" t="s">
        <v>2660</v>
      </c>
      <c r="B1029" s="15" t="s">
        <v>2281</v>
      </c>
      <c r="C1029" s="15" t="s">
        <v>2661</v>
      </c>
      <c r="D1029" s="27" t="s">
        <v>1899</v>
      </c>
      <c r="E1029" s="27" t="s">
        <v>1900</v>
      </c>
      <c r="F1029" s="15" t="s">
        <v>502</v>
      </c>
      <c r="G1029" s="15" t="s">
        <v>2662</v>
      </c>
    </row>
    <row r="1030" spans="1:7" ht="45" x14ac:dyDescent="0.2">
      <c r="A1030" s="14" t="s">
        <v>2663</v>
      </c>
      <c r="B1030" s="15" t="s">
        <v>2281</v>
      </c>
      <c r="C1030" s="15" t="s">
        <v>2664</v>
      </c>
      <c r="D1030" s="27" t="s">
        <v>2665</v>
      </c>
      <c r="E1030" s="27" t="s">
        <v>2666</v>
      </c>
      <c r="F1030" s="15" t="s">
        <v>652</v>
      </c>
      <c r="G1030" s="15" t="s">
        <v>34</v>
      </c>
    </row>
    <row r="1031" spans="1:7" ht="45" x14ac:dyDescent="0.2">
      <c r="A1031" s="14" t="s">
        <v>2667</v>
      </c>
      <c r="B1031" s="15" t="s">
        <v>2281</v>
      </c>
      <c r="C1031" s="15" t="s">
        <v>2668</v>
      </c>
      <c r="D1031" s="27" t="s">
        <v>2669</v>
      </c>
      <c r="E1031" s="27" t="s">
        <v>2670</v>
      </c>
      <c r="F1031" s="15" t="s">
        <v>652</v>
      </c>
      <c r="G1031" s="15" t="s">
        <v>34</v>
      </c>
    </row>
    <row r="1032" spans="1:7" ht="22.5" x14ac:dyDescent="0.2">
      <c r="A1032" s="14" t="s">
        <v>2671</v>
      </c>
      <c r="B1032" s="15" t="s">
        <v>2281</v>
      </c>
      <c r="C1032" s="15" t="s">
        <v>2672</v>
      </c>
      <c r="D1032" s="27" t="s">
        <v>668</v>
      </c>
      <c r="E1032" s="27" t="s">
        <v>669</v>
      </c>
      <c r="F1032" s="15" t="s">
        <v>670</v>
      </c>
      <c r="G1032" s="15" t="s">
        <v>2648</v>
      </c>
    </row>
    <row r="1033" spans="1:7" ht="45" x14ac:dyDescent="0.2">
      <c r="A1033" s="14" t="s">
        <v>2673</v>
      </c>
      <c r="B1033" s="15" t="s">
        <v>2281</v>
      </c>
      <c r="C1033" s="15" t="s">
        <v>2674</v>
      </c>
      <c r="D1033" s="27" t="s">
        <v>2675</v>
      </c>
      <c r="E1033" s="27" t="s">
        <v>2676</v>
      </c>
      <c r="F1033" s="15" t="s">
        <v>652</v>
      </c>
      <c r="G1033" s="15" t="s">
        <v>12</v>
      </c>
    </row>
    <row r="1034" spans="1:7" ht="22.5" x14ac:dyDescent="0.2">
      <c r="A1034" s="14" t="s">
        <v>2677</v>
      </c>
      <c r="B1034" s="15" t="s">
        <v>2281</v>
      </c>
      <c r="C1034" s="15" t="s">
        <v>2678</v>
      </c>
      <c r="D1034" s="27" t="s">
        <v>668</v>
      </c>
      <c r="E1034" s="27" t="s">
        <v>669</v>
      </c>
      <c r="F1034" s="15" t="s">
        <v>670</v>
      </c>
      <c r="G1034" s="15" t="s">
        <v>129</v>
      </c>
    </row>
    <row r="1035" spans="1:7" ht="45" x14ac:dyDescent="0.2">
      <c r="A1035" s="14" t="s">
        <v>2679</v>
      </c>
      <c r="B1035" s="15" t="s">
        <v>2281</v>
      </c>
      <c r="C1035" s="15" t="s">
        <v>2680</v>
      </c>
      <c r="D1035" s="27" t="s">
        <v>2681</v>
      </c>
      <c r="E1035" s="27" t="s">
        <v>2682</v>
      </c>
      <c r="F1035" s="15" t="s">
        <v>652</v>
      </c>
      <c r="G1035" s="15" t="s">
        <v>12</v>
      </c>
    </row>
    <row r="1036" spans="1:7" ht="33.75" x14ac:dyDescent="0.2">
      <c r="A1036" s="14" t="s">
        <v>2683</v>
      </c>
      <c r="B1036" s="15" t="s">
        <v>2281</v>
      </c>
      <c r="C1036" s="15" t="s">
        <v>2684</v>
      </c>
      <c r="D1036" s="27" t="s">
        <v>2685</v>
      </c>
      <c r="E1036" s="27" t="s">
        <v>2686</v>
      </c>
      <c r="F1036" s="15" t="s">
        <v>1071</v>
      </c>
      <c r="G1036" s="15" t="s">
        <v>2687</v>
      </c>
    </row>
    <row r="1037" spans="1:7" ht="45" x14ac:dyDescent="0.2">
      <c r="A1037" s="14" t="s">
        <v>2688</v>
      </c>
      <c r="B1037" s="15" t="s">
        <v>2281</v>
      </c>
      <c r="C1037" s="15" t="s">
        <v>2689</v>
      </c>
      <c r="D1037" s="27" t="s">
        <v>2690</v>
      </c>
      <c r="E1037" s="27" t="s">
        <v>2691</v>
      </c>
      <c r="F1037" s="15" t="s">
        <v>652</v>
      </c>
      <c r="G1037" s="15" t="s">
        <v>34</v>
      </c>
    </row>
    <row r="1038" spans="1:7" ht="22.5" x14ac:dyDescent="0.2">
      <c r="A1038" s="14" t="s">
        <v>2692</v>
      </c>
      <c r="B1038" s="15" t="s">
        <v>2281</v>
      </c>
      <c r="C1038" s="15" t="s">
        <v>2693</v>
      </c>
      <c r="D1038" s="27" t="s">
        <v>2694</v>
      </c>
      <c r="E1038" s="27" t="s">
        <v>2695</v>
      </c>
      <c r="F1038" s="15" t="s">
        <v>970</v>
      </c>
      <c r="G1038" s="15" t="s">
        <v>24</v>
      </c>
    </row>
    <row r="1039" spans="1:7" ht="45" x14ac:dyDescent="0.2">
      <c r="A1039" s="14" t="s">
        <v>2696</v>
      </c>
      <c r="B1039" s="15" t="s">
        <v>2281</v>
      </c>
      <c r="C1039" s="15" t="s">
        <v>2697</v>
      </c>
      <c r="D1039" s="27" t="s">
        <v>2698</v>
      </c>
      <c r="E1039" s="27" t="s">
        <v>2699</v>
      </c>
      <c r="F1039" s="15" t="s">
        <v>652</v>
      </c>
      <c r="G1039" s="15" t="s">
        <v>101</v>
      </c>
    </row>
    <row r="1040" spans="1:7" ht="22.5" x14ac:dyDescent="0.2">
      <c r="A1040" s="14" t="s">
        <v>2700</v>
      </c>
      <c r="B1040" s="15" t="s">
        <v>2281</v>
      </c>
      <c r="C1040" s="15" t="s">
        <v>2701</v>
      </c>
      <c r="D1040" s="27" t="s">
        <v>1899</v>
      </c>
      <c r="E1040" s="27" t="s">
        <v>1900</v>
      </c>
      <c r="F1040" s="15" t="s">
        <v>502</v>
      </c>
      <c r="G1040" s="15" t="s">
        <v>2702</v>
      </c>
    </row>
    <row r="1041" spans="1:7" ht="45" x14ac:dyDescent="0.2">
      <c r="A1041" s="14" t="s">
        <v>2703</v>
      </c>
      <c r="B1041" s="15" t="s">
        <v>2281</v>
      </c>
      <c r="C1041" s="15" t="s">
        <v>2704</v>
      </c>
      <c r="D1041" s="27" t="s">
        <v>2705</v>
      </c>
      <c r="E1041" s="27" t="s">
        <v>2706</v>
      </c>
      <c r="F1041" s="15" t="s">
        <v>652</v>
      </c>
      <c r="G1041" s="15" t="s">
        <v>144</v>
      </c>
    </row>
    <row r="1042" spans="1:7" ht="45" x14ac:dyDescent="0.2">
      <c r="A1042" s="14" t="s">
        <v>2707</v>
      </c>
      <c r="B1042" s="15" t="s">
        <v>2281</v>
      </c>
      <c r="C1042" s="15" t="s">
        <v>2708</v>
      </c>
      <c r="D1042" s="27" t="s">
        <v>2709</v>
      </c>
      <c r="E1042" s="27" t="s">
        <v>2710</v>
      </c>
      <c r="F1042" s="15" t="s">
        <v>652</v>
      </c>
      <c r="G1042" s="15" t="s">
        <v>34</v>
      </c>
    </row>
    <row r="1043" spans="1:7" ht="22.5" x14ac:dyDescent="0.2">
      <c r="A1043" s="14" t="s">
        <v>2711</v>
      </c>
      <c r="B1043" s="15" t="s">
        <v>2281</v>
      </c>
      <c r="C1043" s="15" t="s">
        <v>2712</v>
      </c>
      <c r="D1043" s="27" t="s">
        <v>675</v>
      </c>
      <c r="E1043" s="27" t="s">
        <v>676</v>
      </c>
      <c r="F1043" s="15" t="s">
        <v>502</v>
      </c>
      <c r="G1043" s="15" t="s">
        <v>2713</v>
      </c>
    </row>
    <row r="1044" spans="1:7" ht="45" x14ac:dyDescent="0.2">
      <c r="A1044" s="14" t="s">
        <v>2714</v>
      </c>
      <c r="B1044" s="15" t="s">
        <v>2281</v>
      </c>
      <c r="C1044" s="15" t="s">
        <v>2715</v>
      </c>
      <c r="D1044" s="27" t="s">
        <v>2716</v>
      </c>
      <c r="E1044" s="27" t="s">
        <v>2717</v>
      </c>
      <c r="F1044" s="15" t="s">
        <v>652</v>
      </c>
      <c r="G1044" s="15" t="s">
        <v>12</v>
      </c>
    </row>
    <row r="1045" spans="1:7" ht="45" x14ac:dyDescent="0.2">
      <c r="A1045" s="14" t="s">
        <v>2718</v>
      </c>
      <c r="B1045" s="15" t="s">
        <v>2281</v>
      </c>
      <c r="C1045" s="15" t="s">
        <v>2719</v>
      </c>
      <c r="D1045" s="27" t="s">
        <v>2720</v>
      </c>
      <c r="E1045" s="27" t="s">
        <v>1984</v>
      </c>
      <c r="F1045" s="15" t="s">
        <v>652</v>
      </c>
      <c r="G1045" s="15" t="s">
        <v>34</v>
      </c>
    </row>
    <row r="1046" spans="1:7" s="11" customFormat="1" ht="14.25" x14ac:dyDescent="0.2">
      <c r="A1046" s="9" t="s">
        <v>243</v>
      </c>
      <c r="B1046" s="9" t="s">
        <v>2721</v>
      </c>
      <c r="C1046" s="9"/>
      <c r="D1046" s="29"/>
      <c r="E1046" s="22" t="s">
        <v>2722</v>
      </c>
      <c r="F1046" s="10"/>
      <c r="G1046" s="10"/>
    </row>
    <row r="1047" spans="1:7" ht="22.5" x14ac:dyDescent="0.2">
      <c r="A1047" s="14" t="s">
        <v>2723</v>
      </c>
      <c r="B1047" s="15" t="s">
        <v>2281</v>
      </c>
      <c r="C1047" s="15" t="s">
        <v>2724</v>
      </c>
      <c r="D1047" s="27" t="s">
        <v>2725</v>
      </c>
      <c r="E1047" s="27" t="s">
        <v>2726</v>
      </c>
      <c r="F1047" s="15" t="s">
        <v>648</v>
      </c>
      <c r="G1047" s="15" t="s">
        <v>24</v>
      </c>
    </row>
    <row r="1048" spans="1:7" ht="45" x14ac:dyDescent="0.2">
      <c r="A1048" s="14" t="s">
        <v>2727</v>
      </c>
      <c r="B1048" s="15" t="s">
        <v>2281</v>
      </c>
      <c r="C1048" s="15" t="s">
        <v>2728</v>
      </c>
      <c r="D1048" s="27" t="s">
        <v>2729</v>
      </c>
      <c r="E1048" s="27" t="s">
        <v>2730</v>
      </c>
      <c r="F1048" s="15" t="s">
        <v>652</v>
      </c>
      <c r="G1048" s="15" t="s">
        <v>24</v>
      </c>
    </row>
    <row r="1049" spans="1:7" ht="22.5" x14ac:dyDescent="0.2">
      <c r="A1049" s="14" t="s">
        <v>2731</v>
      </c>
      <c r="B1049" s="15" t="s">
        <v>2281</v>
      </c>
      <c r="C1049" s="15" t="s">
        <v>2732</v>
      </c>
      <c r="D1049" s="27" t="s">
        <v>2733</v>
      </c>
      <c r="E1049" s="27" t="s">
        <v>2734</v>
      </c>
      <c r="F1049" s="15" t="s">
        <v>648</v>
      </c>
      <c r="G1049" s="15" t="s">
        <v>34</v>
      </c>
    </row>
    <row r="1050" spans="1:7" ht="45" x14ac:dyDescent="0.2">
      <c r="A1050" s="14" t="s">
        <v>2735</v>
      </c>
      <c r="B1050" s="15" t="s">
        <v>2281</v>
      </c>
      <c r="C1050" s="15" t="s">
        <v>2736</v>
      </c>
      <c r="D1050" s="27" t="s">
        <v>2737</v>
      </c>
      <c r="E1050" s="27" t="s">
        <v>2738</v>
      </c>
      <c r="F1050" s="15" t="s">
        <v>652</v>
      </c>
      <c r="G1050" s="15" t="s">
        <v>34</v>
      </c>
    </row>
    <row r="1051" spans="1:7" ht="33.75" x14ac:dyDescent="0.2">
      <c r="A1051" s="14" t="s">
        <v>2739</v>
      </c>
      <c r="B1051" s="15" t="s">
        <v>2281</v>
      </c>
      <c r="C1051" s="15" t="s">
        <v>2740</v>
      </c>
      <c r="D1051" s="27" t="s">
        <v>2685</v>
      </c>
      <c r="E1051" s="27" t="s">
        <v>2686</v>
      </c>
      <c r="F1051" s="15" t="s">
        <v>1071</v>
      </c>
      <c r="G1051" s="15" t="s">
        <v>2741</v>
      </c>
    </row>
    <row r="1052" spans="1:7" ht="45" x14ac:dyDescent="0.2">
      <c r="A1052" s="14" t="s">
        <v>2742</v>
      </c>
      <c r="B1052" s="15" t="s">
        <v>2281</v>
      </c>
      <c r="C1052" s="15" t="s">
        <v>2743</v>
      </c>
      <c r="D1052" s="27" t="s">
        <v>2744</v>
      </c>
      <c r="E1052" s="27" t="s">
        <v>2745</v>
      </c>
      <c r="F1052" s="15" t="s">
        <v>652</v>
      </c>
      <c r="G1052" s="15" t="s">
        <v>12</v>
      </c>
    </row>
    <row r="1053" spans="1:7" ht="33.75" x14ac:dyDescent="0.2">
      <c r="A1053" s="14" t="s">
        <v>2746</v>
      </c>
      <c r="B1053" s="15" t="s">
        <v>2281</v>
      </c>
      <c r="C1053" s="15" t="s">
        <v>2747</v>
      </c>
      <c r="D1053" s="27" t="s">
        <v>2321</v>
      </c>
      <c r="E1053" s="27" t="s">
        <v>2322</v>
      </c>
      <c r="F1053" s="15" t="s">
        <v>1071</v>
      </c>
      <c r="G1053" s="15" t="s">
        <v>2748</v>
      </c>
    </row>
    <row r="1054" spans="1:7" ht="45" x14ac:dyDescent="0.2">
      <c r="A1054" s="14" t="s">
        <v>2749</v>
      </c>
      <c r="B1054" s="15" t="s">
        <v>2281</v>
      </c>
      <c r="C1054" s="15" t="s">
        <v>2750</v>
      </c>
      <c r="D1054" s="27" t="s">
        <v>2751</v>
      </c>
      <c r="E1054" s="27" t="s">
        <v>2752</v>
      </c>
      <c r="F1054" s="15" t="s">
        <v>652</v>
      </c>
      <c r="G1054" s="15" t="s">
        <v>12</v>
      </c>
    </row>
    <row r="1055" spans="1:7" ht="33.75" x14ac:dyDescent="0.2">
      <c r="A1055" s="14" t="s">
        <v>2753</v>
      </c>
      <c r="B1055" s="15" t="s">
        <v>2281</v>
      </c>
      <c r="C1055" s="15" t="s">
        <v>2754</v>
      </c>
      <c r="D1055" s="27" t="s">
        <v>2755</v>
      </c>
      <c r="E1055" s="27" t="s">
        <v>2756</v>
      </c>
      <c r="F1055" s="15" t="s">
        <v>1071</v>
      </c>
      <c r="G1055" s="15" t="s">
        <v>2757</v>
      </c>
    </row>
    <row r="1056" spans="1:7" ht="45" x14ac:dyDescent="0.2">
      <c r="A1056" s="14" t="s">
        <v>2758</v>
      </c>
      <c r="B1056" s="15" t="s">
        <v>2281</v>
      </c>
      <c r="C1056" s="15" t="s">
        <v>2759</v>
      </c>
      <c r="D1056" s="27" t="s">
        <v>2760</v>
      </c>
      <c r="E1056" s="27" t="s">
        <v>2761</v>
      </c>
      <c r="F1056" s="15" t="s">
        <v>652</v>
      </c>
      <c r="G1056" s="15" t="s">
        <v>12</v>
      </c>
    </row>
    <row r="1057" spans="1:7" ht="33.75" x14ac:dyDescent="0.2">
      <c r="A1057" s="14" t="s">
        <v>2762</v>
      </c>
      <c r="B1057" s="15" t="s">
        <v>2281</v>
      </c>
      <c r="C1057" s="15" t="s">
        <v>2763</v>
      </c>
      <c r="D1057" s="27" t="s">
        <v>2764</v>
      </c>
      <c r="E1057" s="27" t="s">
        <v>2765</v>
      </c>
      <c r="F1057" s="15" t="s">
        <v>1071</v>
      </c>
      <c r="G1057" s="15" t="s">
        <v>2766</v>
      </c>
    </row>
    <row r="1058" spans="1:7" ht="45" x14ac:dyDescent="0.2">
      <c r="A1058" s="14" t="s">
        <v>2767</v>
      </c>
      <c r="B1058" s="15" t="s">
        <v>2281</v>
      </c>
      <c r="C1058" s="15" t="s">
        <v>2768</v>
      </c>
      <c r="D1058" s="27" t="s">
        <v>2769</v>
      </c>
      <c r="E1058" s="27" t="s">
        <v>2770</v>
      </c>
      <c r="F1058" s="15" t="s">
        <v>652</v>
      </c>
      <c r="G1058" s="15" t="s">
        <v>12</v>
      </c>
    </row>
    <row r="1059" spans="1:7" ht="33.75" x14ac:dyDescent="0.2">
      <c r="A1059" s="14" t="s">
        <v>2771</v>
      </c>
      <c r="B1059" s="15" t="s">
        <v>2281</v>
      </c>
      <c r="C1059" s="15" t="s">
        <v>2772</v>
      </c>
      <c r="D1059" s="27" t="s">
        <v>2773</v>
      </c>
      <c r="E1059" s="27" t="s">
        <v>2774</v>
      </c>
      <c r="F1059" s="15" t="s">
        <v>1071</v>
      </c>
      <c r="G1059" s="15" t="s">
        <v>1072</v>
      </c>
    </row>
    <row r="1060" spans="1:7" ht="45" x14ac:dyDescent="0.2">
      <c r="A1060" s="14" t="s">
        <v>2775</v>
      </c>
      <c r="B1060" s="15" t="s">
        <v>2281</v>
      </c>
      <c r="C1060" s="15" t="s">
        <v>2776</v>
      </c>
      <c r="D1060" s="27" t="s">
        <v>2777</v>
      </c>
      <c r="E1060" s="27" t="s">
        <v>2778</v>
      </c>
      <c r="F1060" s="15" t="s">
        <v>652</v>
      </c>
      <c r="G1060" s="15" t="s">
        <v>12</v>
      </c>
    </row>
    <row r="1061" spans="1:7" ht="33.75" x14ac:dyDescent="0.2">
      <c r="A1061" s="14" t="s">
        <v>2779</v>
      </c>
      <c r="B1061" s="15" t="s">
        <v>2281</v>
      </c>
      <c r="C1061" s="15" t="s">
        <v>2780</v>
      </c>
      <c r="D1061" s="27" t="s">
        <v>2773</v>
      </c>
      <c r="E1061" s="27" t="s">
        <v>2774</v>
      </c>
      <c r="F1061" s="15" t="s">
        <v>1071</v>
      </c>
      <c r="G1061" s="15" t="s">
        <v>2781</v>
      </c>
    </row>
    <row r="1062" spans="1:7" ht="45" x14ac:dyDescent="0.2">
      <c r="A1062" s="14" t="s">
        <v>2782</v>
      </c>
      <c r="B1062" s="15" t="s">
        <v>2281</v>
      </c>
      <c r="C1062" s="15" t="s">
        <v>2783</v>
      </c>
      <c r="D1062" s="27" t="s">
        <v>2784</v>
      </c>
      <c r="E1062" s="27" t="s">
        <v>2785</v>
      </c>
      <c r="F1062" s="15" t="s">
        <v>652</v>
      </c>
      <c r="G1062" s="15" t="s">
        <v>12</v>
      </c>
    </row>
    <row r="1063" spans="1:7" ht="22.5" x14ac:dyDescent="0.2">
      <c r="A1063" s="14" t="s">
        <v>2786</v>
      </c>
      <c r="B1063" s="15" t="s">
        <v>2281</v>
      </c>
      <c r="C1063" s="15" t="s">
        <v>2787</v>
      </c>
      <c r="D1063" s="27" t="s">
        <v>2694</v>
      </c>
      <c r="E1063" s="27" t="s">
        <v>2695</v>
      </c>
      <c r="F1063" s="15" t="s">
        <v>970</v>
      </c>
      <c r="G1063" s="15" t="s">
        <v>2788</v>
      </c>
    </row>
    <row r="1064" spans="1:7" ht="45" x14ac:dyDescent="0.2">
      <c r="A1064" s="14" t="s">
        <v>2789</v>
      </c>
      <c r="B1064" s="15" t="s">
        <v>2281</v>
      </c>
      <c r="C1064" s="15" t="s">
        <v>2790</v>
      </c>
      <c r="D1064" s="27" t="s">
        <v>2791</v>
      </c>
      <c r="E1064" s="27" t="s">
        <v>2792</v>
      </c>
      <c r="F1064" s="15" t="s">
        <v>648</v>
      </c>
      <c r="G1064" s="15" t="s">
        <v>73</v>
      </c>
    </row>
    <row r="1065" spans="1:7" ht="45" x14ac:dyDescent="0.2">
      <c r="A1065" s="14" t="s">
        <v>2793</v>
      </c>
      <c r="B1065" s="15" t="s">
        <v>2281</v>
      </c>
      <c r="C1065" s="15" t="s">
        <v>1546</v>
      </c>
      <c r="D1065" s="27" t="s">
        <v>2794</v>
      </c>
      <c r="E1065" s="27" t="s">
        <v>2795</v>
      </c>
      <c r="F1065" s="15" t="s">
        <v>648</v>
      </c>
      <c r="G1065" s="15" t="s">
        <v>55</v>
      </c>
    </row>
    <row r="1066" spans="1:7" ht="45" x14ac:dyDescent="0.2">
      <c r="A1066" s="14" t="s">
        <v>2796</v>
      </c>
      <c r="B1066" s="15" t="s">
        <v>2281</v>
      </c>
      <c r="C1066" s="15" t="s">
        <v>2797</v>
      </c>
      <c r="D1066" s="27" t="s">
        <v>2798</v>
      </c>
      <c r="E1066" s="27" t="s">
        <v>2799</v>
      </c>
      <c r="F1066" s="15" t="s">
        <v>648</v>
      </c>
      <c r="G1066" s="15" t="s">
        <v>109</v>
      </c>
    </row>
    <row r="1067" spans="1:7" ht="22.5" x14ac:dyDescent="0.2">
      <c r="A1067" s="14" t="s">
        <v>2800</v>
      </c>
      <c r="B1067" s="15" t="s">
        <v>2281</v>
      </c>
      <c r="C1067" s="15" t="s">
        <v>2801</v>
      </c>
      <c r="D1067" s="27" t="s">
        <v>2802</v>
      </c>
      <c r="E1067" s="27" t="s">
        <v>2803</v>
      </c>
      <c r="F1067" s="15" t="s">
        <v>648</v>
      </c>
      <c r="G1067" s="15" t="s">
        <v>109</v>
      </c>
    </row>
    <row r="1068" spans="1:7" ht="45" x14ac:dyDescent="0.2">
      <c r="A1068" s="14" t="s">
        <v>2804</v>
      </c>
      <c r="B1068" s="15" t="s">
        <v>2281</v>
      </c>
      <c r="C1068" s="15" t="s">
        <v>2805</v>
      </c>
      <c r="D1068" s="27" t="s">
        <v>2806</v>
      </c>
      <c r="E1068" s="27" t="s">
        <v>2807</v>
      </c>
      <c r="F1068" s="15" t="s">
        <v>648</v>
      </c>
      <c r="G1068" s="15" t="s">
        <v>109</v>
      </c>
    </row>
    <row r="1069" spans="1:7" ht="22.5" x14ac:dyDescent="0.2">
      <c r="A1069" s="14" t="s">
        <v>2808</v>
      </c>
      <c r="B1069" s="15" t="s">
        <v>2281</v>
      </c>
      <c r="C1069" s="15" t="s">
        <v>2809</v>
      </c>
      <c r="D1069" s="27" t="s">
        <v>2810</v>
      </c>
      <c r="E1069" s="27" t="s">
        <v>2811</v>
      </c>
      <c r="F1069" s="15" t="s">
        <v>648</v>
      </c>
      <c r="G1069" s="15" t="s">
        <v>2610</v>
      </c>
    </row>
    <row r="1070" spans="1:7" ht="45" x14ac:dyDescent="0.2">
      <c r="A1070" s="14" t="s">
        <v>2812</v>
      </c>
      <c r="B1070" s="15" t="s">
        <v>2281</v>
      </c>
      <c r="C1070" s="15" t="s">
        <v>2813</v>
      </c>
      <c r="D1070" s="27" t="s">
        <v>2814</v>
      </c>
      <c r="E1070" s="27" t="s">
        <v>2815</v>
      </c>
      <c r="F1070" s="15" t="s">
        <v>648</v>
      </c>
      <c r="G1070" s="15" t="s">
        <v>2610</v>
      </c>
    </row>
    <row r="1071" spans="1:7" ht="22.5" x14ac:dyDescent="0.2">
      <c r="A1071" s="14" t="s">
        <v>2816</v>
      </c>
      <c r="B1071" s="15" t="s">
        <v>2281</v>
      </c>
      <c r="C1071" s="15" t="s">
        <v>2817</v>
      </c>
      <c r="D1071" s="27" t="s">
        <v>2818</v>
      </c>
      <c r="E1071" s="27" t="s">
        <v>2819</v>
      </c>
      <c r="F1071" s="15" t="s">
        <v>648</v>
      </c>
      <c r="G1071" s="15" t="s">
        <v>979</v>
      </c>
    </row>
    <row r="1072" spans="1:7" ht="45" x14ac:dyDescent="0.2">
      <c r="A1072" s="14" t="s">
        <v>2820</v>
      </c>
      <c r="B1072" s="15" t="s">
        <v>2281</v>
      </c>
      <c r="C1072" s="15" t="s">
        <v>2821</v>
      </c>
      <c r="D1072" s="27" t="s">
        <v>2822</v>
      </c>
      <c r="E1072" s="27" t="s">
        <v>2823</v>
      </c>
      <c r="F1072" s="15" t="s">
        <v>648</v>
      </c>
      <c r="G1072" s="15" t="s">
        <v>979</v>
      </c>
    </row>
    <row r="1073" spans="1:7" ht="22.5" x14ac:dyDescent="0.2">
      <c r="A1073" s="14" t="s">
        <v>2824</v>
      </c>
      <c r="B1073" s="15" t="s">
        <v>2281</v>
      </c>
      <c r="C1073" s="15" t="s">
        <v>2825</v>
      </c>
      <c r="D1073" s="27" t="s">
        <v>2826</v>
      </c>
      <c r="E1073" s="27" t="s">
        <v>2827</v>
      </c>
      <c r="F1073" s="15" t="s">
        <v>648</v>
      </c>
      <c r="G1073" s="15" t="s">
        <v>101</v>
      </c>
    </row>
    <row r="1074" spans="1:7" ht="45" x14ac:dyDescent="0.2">
      <c r="A1074" s="14" t="s">
        <v>2828</v>
      </c>
      <c r="B1074" s="15" t="s">
        <v>2281</v>
      </c>
      <c r="C1074" s="15" t="s">
        <v>2829</v>
      </c>
      <c r="D1074" s="27" t="s">
        <v>2830</v>
      </c>
      <c r="E1074" s="27" t="s">
        <v>2831</v>
      </c>
      <c r="F1074" s="15" t="s">
        <v>648</v>
      </c>
      <c r="G1074" s="15" t="s">
        <v>101</v>
      </c>
    </row>
    <row r="1075" spans="1:7" ht="22.5" x14ac:dyDescent="0.2">
      <c r="A1075" s="14" t="s">
        <v>2832</v>
      </c>
      <c r="B1075" s="15" t="s">
        <v>2281</v>
      </c>
      <c r="C1075" s="15" t="s">
        <v>2833</v>
      </c>
      <c r="D1075" s="27" t="s">
        <v>1899</v>
      </c>
      <c r="E1075" s="27" t="s">
        <v>1900</v>
      </c>
      <c r="F1075" s="15" t="s">
        <v>502</v>
      </c>
      <c r="G1075" s="15" t="s">
        <v>2834</v>
      </c>
    </row>
    <row r="1076" spans="1:7" ht="45" x14ac:dyDescent="0.2">
      <c r="A1076" s="14" t="s">
        <v>2835</v>
      </c>
      <c r="B1076" s="15" t="s">
        <v>2281</v>
      </c>
      <c r="C1076" s="15" t="s">
        <v>2836</v>
      </c>
      <c r="D1076" s="27" t="s">
        <v>2837</v>
      </c>
      <c r="E1076" s="27" t="s">
        <v>2838</v>
      </c>
      <c r="F1076" s="15" t="s">
        <v>652</v>
      </c>
      <c r="G1076" s="15" t="s">
        <v>68</v>
      </c>
    </row>
    <row r="1077" spans="1:7" ht="45" x14ac:dyDescent="0.2">
      <c r="A1077" s="14" t="s">
        <v>2839</v>
      </c>
      <c r="B1077" s="15" t="s">
        <v>2281</v>
      </c>
      <c r="C1077" s="15" t="s">
        <v>2840</v>
      </c>
      <c r="D1077" s="27" t="s">
        <v>2841</v>
      </c>
      <c r="E1077" s="27" t="s">
        <v>2842</v>
      </c>
      <c r="F1077" s="15" t="s">
        <v>652</v>
      </c>
      <c r="G1077" s="15" t="s">
        <v>24</v>
      </c>
    </row>
    <row r="1078" spans="1:7" ht="45" x14ac:dyDescent="0.2">
      <c r="A1078" s="14" t="s">
        <v>2843</v>
      </c>
      <c r="B1078" s="15" t="s">
        <v>2281</v>
      </c>
      <c r="C1078" s="15" t="s">
        <v>2844</v>
      </c>
      <c r="D1078" s="27" t="s">
        <v>2845</v>
      </c>
      <c r="E1078" s="27" t="s">
        <v>2846</v>
      </c>
      <c r="F1078" s="15" t="s">
        <v>652</v>
      </c>
      <c r="G1078" s="15" t="s">
        <v>126</v>
      </c>
    </row>
    <row r="1079" spans="1:7" ht="45" x14ac:dyDescent="0.2">
      <c r="A1079" s="14" t="s">
        <v>2847</v>
      </c>
      <c r="B1079" s="15" t="s">
        <v>2281</v>
      </c>
      <c r="C1079" s="15" t="s">
        <v>2848</v>
      </c>
      <c r="D1079" s="27" t="s">
        <v>2849</v>
      </c>
      <c r="E1079" s="27" t="s">
        <v>2850</v>
      </c>
      <c r="F1079" s="15" t="s">
        <v>652</v>
      </c>
      <c r="G1079" s="15" t="s">
        <v>129</v>
      </c>
    </row>
    <row r="1080" spans="1:7" ht="45" x14ac:dyDescent="0.2">
      <c r="A1080" s="14" t="s">
        <v>2851</v>
      </c>
      <c r="B1080" s="15" t="s">
        <v>2281</v>
      </c>
      <c r="C1080" s="15" t="s">
        <v>2852</v>
      </c>
      <c r="D1080" s="27" t="s">
        <v>2853</v>
      </c>
      <c r="E1080" s="27" t="s">
        <v>2854</v>
      </c>
      <c r="F1080" s="15" t="s">
        <v>652</v>
      </c>
      <c r="G1080" s="15" t="s">
        <v>962</v>
      </c>
    </row>
    <row r="1081" spans="1:7" ht="45" x14ac:dyDescent="0.2">
      <c r="A1081" s="14" t="s">
        <v>2855</v>
      </c>
      <c r="B1081" s="15" t="s">
        <v>2281</v>
      </c>
      <c r="C1081" s="15" t="s">
        <v>2856</v>
      </c>
      <c r="D1081" s="27" t="s">
        <v>2857</v>
      </c>
      <c r="E1081" s="27" t="s">
        <v>1984</v>
      </c>
      <c r="F1081" s="15" t="s">
        <v>652</v>
      </c>
      <c r="G1081" s="15" t="s">
        <v>12</v>
      </c>
    </row>
    <row r="1082" spans="1:7" s="11" customFormat="1" ht="25.5" x14ac:dyDescent="0.2">
      <c r="A1082" s="9" t="s">
        <v>248</v>
      </c>
      <c r="B1082" s="9" t="s">
        <v>2858</v>
      </c>
      <c r="C1082" s="9"/>
      <c r="D1082" s="29"/>
      <c r="E1082" s="22" t="s">
        <v>2859</v>
      </c>
      <c r="F1082" s="10"/>
      <c r="G1082" s="10"/>
    </row>
    <row r="1083" spans="1:7" ht="33.75" x14ac:dyDescent="0.2">
      <c r="A1083" s="14" t="s">
        <v>2860</v>
      </c>
      <c r="B1083" s="15" t="s">
        <v>2281</v>
      </c>
      <c r="C1083" s="15" t="s">
        <v>2861</v>
      </c>
      <c r="D1083" s="27" t="s">
        <v>2630</v>
      </c>
      <c r="E1083" s="27" t="s">
        <v>2631</v>
      </c>
      <c r="F1083" s="15" t="s">
        <v>648</v>
      </c>
      <c r="G1083" s="15" t="s">
        <v>30</v>
      </c>
    </row>
    <row r="1084" spans="1:7" ht="45" x14ac:dyDescent="0.2">
      <c r="A1084" s="14" t="s">
        <v>2862</v>
      </c>
      <c r="B1084" s="15" t="s">
        <v>2281</v>
      </c>
      <c r="C1084" s="15" t="s">
        <v>2863</v>
      </c>
      <c r="D1084" s="27" t="s">
        <v>2864</v>
      </c>
      <c r="E1084" s="27" t="s">
        <v>2865</v>
      </c>
      <c r="F1084" s="15" t="s">
        <v>652</v>
      </c>
      <c r="G1084" s="15" t="s">
        <v>12</v>
      </c>
    </row>
    <row r="1085" spans="1:7" ht="45" x14ac:dyDescent="0.2">
      <c r="A1085" s="14" t="s">
        <v>2866</v>
      </c>
      <c r="B1085" s="15" t="s">
        <v>2281</v>
      </c>
      <c r="C1085" s="15" t="s">
        <v>2867</v>
      </c>
      <c r="D1085" s="27" t="s">
        <v>2868</v>
      </c>
      <c r="E1085" s="27" t="s">
        <v>2869</v>
      </c>
      <c r="F1085" s="15" t="s">
        <v>652</v>
      </c>
      <c r="G1085" s="15" t="s">
        <v>12</v>
      </c>
    </row>
    <row r="1086" spans="1:7" ht="45" x14ac:dyDescent="0.2">
      <c r="A1086" s="14" t="s">
        <v>2870</v>
      </c>
      <c r="B1086" s="15" t="s">
        <v>2281</v>
      </c>
      <c r="C1086" s="15" t="s">
        <v>2871</v>
      </c>
      <c r="D1086" s="27" t="s">
        <v>2872</v>
      </c>
      <c r="E1086" s="27" t="s">
        <v>2873</v>
      </c>
      <c r="F1086" s="15" t="s">
        <v>652</v>
      </c>
      <c r="G1086" s="15" t="s">
        <v>12</v>
      </c>
    </row>
    <row r="1087" spans="1:7" ht="45" x14ac:dyDescent="0.2">
      <c r="A1087" s="14" t="s">
        <v>2874</v>
      </c>
      <c r="B1087" s="15" t="s">
        <v>2281</v>
      </c>
      <c r="C1087" s="15" t="s">
        <v>2875</v>
      </c>
      <c r="D1087" s="27" t="s">
        <v>2876</v>
      </c>
      <c r="E1087" s="27" t="s">
        <v>2877</v>
      </c>
      <c r="F1087" s="15" t="s">
        <v>652</v>
      </c>
      <c r="G1087" s="15" t="s">
        <v>12</v>
      </c>
    </row>
    <row r="1088" spans="1:7" ht="45" x14ac:dyDescent="0.2">
      <c r="A1088" s="14" t="s">
        <v>2878</v>
      </c>
      <c r="B1088" s="15" t="s">
        <v>2281</v>
      </c>
      <c r="C1088" s="15" t="s">
        <v>2879</v>
      </c>
      <c r="D1088" s="27" t="s">
        <v>2880</v>
      </c>
      <c r="E1088" s="27" t="s">
        <v>2881</v>
      </c>
      <c r="F1088" s="15" t="s">
        <v>652</v>
      </c>
      <c r="G1088" s="15" t="s">
        <v>12</v>
      </c>
    </row>
    <row r="1089" spans="1:7" ht="45" x14ac:dyDescent="0.2">
      <c r="A1089" s="14" t="s">
        <v>2882</v>
      </c>
      <c r="B1089" s="15" t="s">
        <v>2281</v>
      </c>
      <c r="C1089" s="15" t="s">
        <v>2883</v>
      </c>
      <c r="D1089" s="27" t="s">
        <v>2884</v>
      </c>
      <c r="E1089" s="27" t="s">
        <v>2885</v>
      </c>
      <c r="F1089" s="15" t="s">
        <v>652</v>
      </c>
      <c r="G1089" s="15" t="s">
        <v>12</v>
      </c>
    </row>
    <row r="1090" spans="1:7" s="8" customFormat="1" ht="15" customHeight="1" x14ac:dyDescent="0.2">
      <c r="A1090" s="7"/>
      <c r="B1090" s="7"/>
      <c r="C1090" s="7"/>
      <c r="D1090" s="26"/>
      <c r="E1090" s="20" t="s">
        <v>2886</v>
      </c>
      <c r="F1090" s="7"/>
      <c r="G1090" s="7"/>
    </row>
    <row r="1091" spans="1:7" s="11" customFormat="1" ht="14.25" x14ac:dyDescent="0.2">
      <c r="A1091" s="9" t="s">
        <v>251</v>
      </c>
      <c r="B1091" s="9" t="s">
        <v>2887</v>
      </c>
      <c r="C1091" s="9"/>
      <c r="D1091" s="29"/>
      <c r="E1091" s="22" t="s">
        <v>1258</v>
      </c>
      <c r="F1091" s="10"/>
      <c r="G1091" s="10"/>
    </row>
    <row r="1092" spans="1:7" ht="14.25" customHeight="1" x14ac:dyDescent="0.2">
      <c r="A1092" s="16"/>
      <c r="B1092" s="16"/>
      <c r="C1092" s="13"/>
      <c r="D1092" s="28"/>
      <c r="E1092" s="21" t="s">
        <v>1319</v>
      </c>
      <c r="F1092" s="13"/>
      <c r="G1092" s="13"/>
    </row>
    <row r="1093" spans="1:7" ht="22.5" x14ac:dyDescent="0.2">
      <c r="A1093" s="14" t="s">
        <v>2888</v>
      </c>
      <c r="B1093" s="15" t="s">
        <v>2889</v>
      </c>
      <c r="C1093" s="15" t="s">
        <v>12</v>
      </c>
      <c r="D1093" s="27" t="s">
        <v>2890</v>
      </c>
      <c r="E1093" s="27" t="s">
        <v>2891</v>
      </c>
      <c r="F1093" s="15" t="s">
        <v>1077</v>
      </c>
      <c r="G1093" s="15" t="s">
        <v>2892</v>
      </c>
    </row>
    <row r="1094" spans="1:7" ht="22.5" x14ac:dyDescent="0.2">
      <c r="A1094" s="14" t="s">
        <v>2893</v>
      </c>
      <c r="B1094" s="15" t="s">
        <v>2889</v>
      </c>
      <c r="C1094" s="15" t="s">
        <v>24</v>
      </c>
      <c r="D1094" s="27" t="s">
        <v>1322</v>
      </c>
      <c r="E1094" s="27" t="s">
        <v>1323</v>
      </c>
      <c r="F1094" s="15" t="s">
        <v>648</v>
      </c>
      <c r="G1094" s="15" t="s">
        <v>24</v>
      </c>
    </row>
    <row r="1095" spans="1:7" ht="45" x14ac:dyDescent="0.2">
      <c r="A1095" s="14" t="s">
        <v>2894</v>
      </c>
      <c r="B1095" s="15" t="s">
        <v>2889</v>
      </c>
      <c r="C1095" s="15" t="s">
        <v>30</v>
      </c>
      <c r="D1095" s="27" t="s">
        <v>2895</v>
      </c>
      <c r="E1095" s="27" t="s">
        <v>1326</v>
      </c>
      <c r="F1095" s="15" t="s">
        <v>648</v>
      </c>
      <c r="G1095" s="15" t="s">
        <v>24</v>
      </c>
    </row>
    <row r="1096" spans="1:7" ht="45" x14ac:dyDescent="0.2">
      <c r="A1096" s="14" t="s">
        <v>2896</v>
      </c>
      <c r="B1096" s="15" t="s">
        <v>2889</v>
      </c>
      <c r="C1096" s="15" t="s">
        <v>34</v>
      </c>
      <c r="D1096" s="27" t="s">
        <v>2897</v>
      </c>
      <c r="E1096" s="27" t="s">
        <v>2898</v>
      </c>
      <c r="F1096" s="15" t="s">
        <v>648</v>
      </c>
      <c r="G1096" s="15" t="s">
        <v>43</v>
      </c>
    </row>
    <row r="1097" spans="1:7" ht="45" x14ac:dyDescent="0.2">
      <c r="A1097" s="14" t="s">
        <v>2899</v>
      </c>
      <c r="B1097" s="15" t="s">
        <v>2889</v>
      </c>
      <c r="C1097" s="15" t="s">
        <v>40</v>
      </c>
      <c r="D1097" s="27" t="s">
        <v>2900</v>
      </c>
      <c r="E1097" s="27" t="s">
        <v>1332</v>
      </c>
      <c r="F1097" s="15" t="s">
        <v>648</v>
      </c>
      <c r="G1097" s="15" t="s">
        <v>24</v>
      </c>
    </row>
    <row r="1098" spans="1:7" ht="45" x14ac:dyDescent="0.2">
      <c r="A1098" s="14" t="s">
        <v>2901</v>
      </c>
      <c r="B1098" s="15" t="s">
        <v>2889</v>
      </c>
      <c r="C1098" s="15" t="s">
        <v>43</v>
      </c>
      <c r="D1098" s="27" t="s">
        <v>2902</v>
      </c>
      <c r="E1098" s="27" t="s">
        <v>1335</v>
      </c>
      <c r="F1098" s="15" t="s">
        <v>648</v>
      </c>
      <c r="G1098" s="15" t="s">
        <v>24</v>
      </c>
    </row>
    <row r="1099" spans="1:7" ht="45" x14ac:dyDescent="0.2">
      <c r="A1099" s="14" t="s">
        <v>2903</v>
      </c>
      <c r="B1099" s="15" t="s">
        <v>2889</v>
      </c>
      <c r="C1099" s="15" t="s">
        <v>48</v>
      </c>
      <c r="D1099" s="27" t="s">
        <v>2904</v>
      </c>
      <c r="E1099" s="27" t="s">
        <v>1338</v>
      </c>
      <c r="F1099" s="15" t="s">
        <v>648</v>
      </c>
      <c r="G1099" s="15" t="s">
        <v>87</v>
      </c>
    </row>
    <row r="1100" spans="1:7" ht="45" x14ac:dyDescent="0.2">
      <c r="A1100" s="14" t="s">
        <v>2905</v>
      </c>
      <c r="B1100" s="15" t="s">
        <v>2889</v>
      </c>
      <c r="C1100" s="15" t="s">
        <v>55</v>
      </c>
      <c r="D1100" s="27" t="s">
        <v>2906</v>
      </c>
      <c r="E1100" s="27" t="s">
        <v>1341</v>
      </c>
      <c r="F1100" s="15" t="s">
        <v>648</v>
      </c>
      <c r="G1100" s="15" t="s">
        <v>43</v>
      </c>
    </row>
    <row r="1101" spans="1:7" ht="14.25" x14ac:dyDescent="0.2">
      <c r="A1101" s="14" t="s">
        <v>2907</v>
      </c>
      <c r="B1101" s="15" t="s">
        <v>2889</v>
      </c>
      <c r="C1101" s="15" t="s">
        <v>58</v>
      </c>
      <c r="D1101" s="27" t="s">
        <v>1282</v>
      </c>
      <c r="E1101" s="27" t="s">
        <v>1283</v>
      </c>
      <c r="F1101" s="15" t="s">
        <v>648</v>
      </c>
      <c r="G1101" s="15" t="s">
        <v>243</v>
      </c>
    </row>
    <row r="1102" spans="1:7" ht="14.25" x14ac:dyDescent="0.2">
      <c r="A1102" s="14" t="s">
        <v>2908</v>
      </c>
      <c r="B1102" s="15" t="s">
        <v>2889</v>
      </c>
      <c r="C1102" s="15" t="s">
        <v>60</v>
      </c>
      <c r="D1102" s="27" t="s">
        <v>2909</v>
      </c>
      <c r="E1102" s="27" t="s">
        <v>2910</v>
      </c>
      <c r="F1102" s="15" t="s">
        <v>648</v>
      </c>
      <c r="G1102" s="15" t="s">
        <v>12</v>
      </c>
    </row>
    <row r="1103" spans="1:7" ht="45" x14ac:dyDescent="0.2">
      <c r="A1103" s="14" t="s">
        <v>2911</v>
      </c>
      <c r="B1103" s="15" t="s">
        <v>2889</v>
      </c>
      <c r="C1103" s="15" t="s">
        <v>65</v>
      </c>
      <c r="D1103" s="27" t="s">
        <v>2912</v>
      </c>
      <c r="E1103" s="27" t="s">
        <v>2913</v>
      </c>
      <c r="F1103" s="15" t="s">
        <v>648</v>
      </c>
      <c r="G1103" s="15" t="s">
        <v>12</v>
      </c>
    </row>
    <row r="1104" spans="1:7" ht="45" x14ac:dyDescent="0.2">
      <c r="A1104" s="14" t="s">
        <v>2914</v>
      </c>
      <c r="B1104" s="15" t="s">
        <v>2889</v>
      </c>
      <c r="C1104" s="15" t="s">
        <v>68</v>
      </c>
      <c r="D1104" s="27" t="s">
        <v>2915</v>
      </c>
      <c r="E1104" s="27" t="s">
        <v>2916</v>
      </c>
      <c r="F1104" s="15" t="s">
        <v>648</v>
      </c>
      <c r="G1104" s="15" t="s">
        <v>12</v>
      </c>
    </row>
    <row r="1105" spans="1:7" ht="45" x14ac:dyDescent="0.2">
      <c r="A1105" s="14" t="s">
        <v>2917</v>
      </c>
      <c r="B1105" s="15" t="s">
        <v>2889</v>
      </c>
      <c r="C1105" s="15" t="s">
        <v>70</v>
      </c>
      <c r="D1105" s="27" t="s">
        <v>2918</v>
      </c>
      <c r="E1105" s="27" t="s">
        <v>2919</v>
      </c>
      <c r="F1105" s="15" t="s">
        <v>648</v>
      </c>
      <c r="G1105" s="15" t="s">
        <v>2920</v>
      </c>
    </row>
    <row r="1106" spans="1:7" ht="45" x14ac:dyDescent="0.2">
      <c r="A1106" s="14" t="s">
        <v>2921</v>
      </c>
      <c r="B1106" s="15" t="s">
        <v>2889</v>
      </c>
      <c r="C1106" s="15" t="s">
        <v>73</v>
      </c>
      <c r="D1106" s="27" t="s">
        <v>2922</v>
      </c>
      <c r="E1106" s="27" t="s">
        <v>1358</v>
      </c>
      <c r="F1106" s="15" t="s">
        <v>648</v>
      </c>
      <c r="G1106" s="15" t="s">
        <v>175</v>
      </c>
    </row>
    <row r="1107" spans="1:7" ht="45" x14ac:dyDescent="0.2">
      <c r="A1107" s="14" t="s">
        <v>2923</v>
      </c>
      <c r="B1107" s="15" t="s">
        <v>2889</v>
      </c>
      <c r="C1107" s="15" t="s">
        <v>75</v>
      </c>
      <c r="D1107" s="27" t="s">
        <v>2924</v>
      </c>
      <c r="E1107" s="27" t="s">
        <v>1364</v>
      </c>
      <c r="F1107" s="15" t="s">
        <v>648</v>
      </c>
      <c r="G1107" s="15" t="s">
        <v>89</v>
      </c>
    </row>
    <row r="1108" spans="1:7" ht="45" x14ac:dyDescent="0.2">
      <c r="A1108" s="14" t="s">
        <v>2925</v>
      </c>
      <c r="B1108" s="15" t="s">
        <v>2889</v>
      </c>
      <c r="C1108" s="15" t="s">
        <v>87</v>
      </c>
      <c r="D1108" s="27" t="s">
        <v>2926</v>
      </c>
      <c r="E1108" s="27" t="s">
        <v>2927</v>
      </c>
      <c r="F1108" s="15" t="s">
        <v>648</v>
      </c>
      <c r="G1108" s="15" t="s">
        <v>12</v>
      </c>
    </row>
    <row r="1109" spans="1:7" s="11" customFormat="1" ht="14.25" x14ac:dyDescent="0.2">
      <c r="A1109" s="9" t="s">
        <v>254</v>
      </c>
      <c r="B1109" s="9" t="s">
        <v>2928</v>
      </c>
      <c r="C1109" s="9"/>
      <c r="D1109" s="29"/>
      <c r="E1109" s="22" t="s">
        <v>1409</v>
      </c>
      <c r="F1109" s="10"/>
      <c r="G1109" s="10"/>
    </row>
    <row r="1110" spans="1:7" ht="14.25" x14ac:dyDescent="0.2">
      <c r="A1110" s="14" t="s">
        <v>2929</v>
      </c>
      <c r="B1110" s="15" t="s">
        <v>2889</v>
      </c>
      <c r="C1110" s="15" t="s">
        <v>89</v>
      </c>
      <c r="D1110" s="27" t="s">
        <v>2930</v>
      </c>
      <c r="E1110" s="27" t="s">
        <v>2931</v>
      </c>
      <c r="F1110" s="15" t="s">
        <v>648</v>
      </c>
      <c r="G1110" s="15" t="s">
        <v>168</v>
      </c>
    </row>
    <row r="1111" spans="1:7" ht="22.5" x14ac:dyDescent="0.2">
      <c r="A1111" s="14" t="s">
        <v>2932</v>
      </c>
      <c r="B1111" s="15" t="s">
        <v>2889</v>
      </c>
      <c r="C1111" s="15" t="s">
        <v>90</v>
      </c>
      <c r="D1111" s="27" t="s">
        <v>2933</v>
      </c>
      <c r="E1111" s="27" t="s">
        <v>2934</v>
      </c>
      <c r="F1111" s="15" t="s">
        <v>970</v>
      </c>
      <c r="G1111" s="15" t="s">
        <v>87</v>
      </c>
    </row>
    <row r="1112" spans="1:7" ht="45" x14ac:dyDescent="0.2">
      <c r="A1112" s="14" t="s">
        <v>2935</v>
      </c>
      <c r="B1112" s="15" t="s">
        <v>2889</v>
      </c>
      <c r="C1112" s="15" t="s">
        <v>91</v>
      </c>
      <c r="D1112" s="27" t="s">
        <v>2936</v>
      </c>
      <c r="E1112" s="27" t="s">
        <v>2937</v>
      </c>
      <c r="F1112" s="15" t="s">
        <v>648</v>
      </c>
      <c r="G1112" s="15" t="s">
        <v>168</v>
      </c>
    </row>
    <row r="1113" spans="1:7" ht="14.25" x14ac:dyDescent="0.2">
      <c r="A1113" s="14" t="s">
        <v>2938</v>
      </c>
      <c r="B1113" s="15" t="s">
        <v>2889</v>
      </c>
      <c r="C1113" s="15" t="s">
        <v>101</v>
      </c>
      <c r="D1113" s="27" t="s">
        <v>2939</v>
      </c>
      <c r="E1113" s="27" t="s">
        <v>2940</v>
      </c>
      <c r="F1113" s="15" t="s">
        <v>71</v>
      </c>
      <c r="G1113" s="15" t="s">
        <v>2537</v>
      </c>
    </row>
    <row r="1114" spans="1:7" ht="22.5" x14ac:dyDescent="0.2">
      <c r="A1114" s="14" t="s">
        <v>2941</v>
      </c>
      <c r="B1114" s="15" t="s">
        <v>2889</v>
      </c>
      <c r="C1114" s="15" t="s">
        <v>106</v>
      </c>
      <c r="D1114" s="27" t="s">
        <v>2942</v>
      </c>
      <c r="E1114" s="27" t="s">
        <v>2943</v>
      </c>
      <c r="F1114" s="15" t="s">
        <v>71</v>
      </c>
      <c r="G1114" s="15" t="s">
        <v>24</v>
      </c>
    </row>
    <row r="1115" spans="1:7" ht="14.25" x14ac:dyDescent="0.2">
      <c r="A1115" s="14" t="s">
        <v>2944</v>
      </c>
      <c r="B1115" s="15" t="s">
        <v>2889</v>
      </c>
      <c r="C1115" s="15" t="s">
        <v>107</v>
      </c>
      <c r="D1115" s="27" t="s">
        <v>2945</v>
      </c>
      <c r="E1115" s="27" t="s">
        <v>2946</v>
      </c>
      <c r="F1115" s="15" t="s">
        <v>648</v>
      </c>
      <c r="G1115" s="15" t="s">
        <v>30</v>
      </c>
    </row>
    <row r="1116" spans="1:7" s="11" customFormat="1" ht="14.25" x14ac:dyDescent="0.2">
      <c r="A1116" s="9" t="s">
        <v>256</v>
      </c>
      <c r="B1116" s="9" t="s">
        <v>2947</v>
      </c>
      <c r="C1116" s="9"/>
      <c r="D1116" s="29"/>
      <c r="E1116" s="22" t="s">
        <v>1447</v>
      </c>
      <c r="F1116" s="10"/>
      <c r="G1116" s="10"/>
    </row>
    <row r="1117" spans="1:7" ht="14.25" x14ac:dyDescent="0.2">
      <c r="A1117" s="14" t="s">
        <v>2948</v>
      </c>
      <c r="B1117" s="15" t="s">
        <v>2889</v>
      </c>
      <c r="C1117" s="15" t="s">
        <v>108</v>
      </c>
      <c r="D1117" s="27" t="s">
        <v>1453</v>
      </c>
      <c r="E1117" s="27" t="s">
        <v>1454</v>
      </c>
      <c r="F1117" s="15" t="s">
        <v>1071</v>
      </c>
      <c r="G1117" s="15" t="s">
        <v>2949</v>
      </c>
    </row>
    <row r="1118" spans="1:7" ht="14.25" x14ac:dyDescent="0.2">
      <c r="A1118" s="14" t="s">
        <v>2950</v>
      </c>
      <c r="B1118" s="15" t="s">
        <v>2889</v>
      </c>
      <c r="C1118" s="15" t="s">
        <v>109</v>
      </c>
      <c r="D1118" s="27" t="s">
        <v>2951</v>
      </c>
      <c r="E1118" s="27" t="s">
        <v>2952</v>
      </c>
      <c r="F1118" s="15" t="s">
        <v>1071</v>
      </c>
      <c r="G1118" s="15" t="s">
        <v>2953</v>
      </c>
    </row>
    <row r="1119" spans="1:7" ht="45" x14ac:dyDescent="0.2">
      <c r="A1119" s="14" t="s">
        <v>2956</v>
      </c>
      <c r="B1119" s="15" t="s">
        <v>2889</v>
      </c>
      <c r="C1119" s="15" t="s">
        <v>122</v>
      </c>
      <c r="D1119" s="27" t="s">
        <v>2957</v>
      </c>
      <c r="E1119" s="27" t="s">
        <v>2958</v>
      </c>
      <c r="F1119" s="15" t="s">
        <v>1077</v>
      </c>
      <c r="G1119" s="15" t="s">
        <v>2959</v>
      </c>
    </row>
    <row r="1120" spans="1:7" ht="33.75" x14ac:dyDescent="0.2">
      <c r="A1120" s="14" t="s">
        <v>2960</v>
      </c>
      <c r="B1120" s="15" t="s">
        <v>2889</v>
      </c>
      <c r="C1120" s="15" t="s">
        <v>126</v>
      </c>
      <c r="D1120" s="27" t="s">
        <v>1457</v>
      </c>
      <c r="E1120" s="27" t="s">
        <v>1458</v>
      </c>
      <c r="F1120" s="15" t="s">
        <v>1459</v>
      </c>
      <c r="G1120" s="15" t="s">
        <v>2961</v>
      </c>
    </row>
    <row r="1121" spans="1:7" ht="33.75" x14ac:dyDescent="0.2">
      <c r="A1121" s="14" t="s">
        <v>2962</v>
      </c>
      <c r="B1121" s="15" t="s">
        <v>2889</v>
      </c>
      <c r="C1121" s="15" t="s">
        <v>124</v>
      </c>
      <c r="D1121" s="27" t="s">
        <v>2963</v>
      </c>
      <c r="E1121" s="27" t="s">
        <v>2964</v>
      </c>
      <c r="F1121" s="15" t="s">
        <v>1459</v>
      </c>
      <c r="G1121" s="15" t="s">
        <v>2965</v>
      </c>
    </row>
    <row r="1122" spans="1:7" ht="45" x14ac:dyDescent="0.2">
      <c r="A1122" s="14" t="s">
        <v>2966</v>
      </c>
      <c r="B1122" s="15" t="s">
        <v>2889</v>
      </c>
      <c r="C1122" s="15" t="s">
        <v>129</v>
      </c>
      <c r="D1122" s="27" t="s">
        <v>2967</v>
      </c>
      <c r="E1122" s="27" t="s">
        <v>2968</v>
      </c>
      <c r="F1122" s="15" t="s">
        <v>1077</v>
      </c>
      <c r="G1122" s="15" t="s">
        <v>2969</v>
      </c>
    </row>
    <row r="1123" spans="1:7" ht="45" x14ac:dyDescent="0.2">
      <c r="A1123" s="14" t="s">
        <v>2970</v>
      </c>
      <c r="B1123" s="15" t="s">
        <v>2889</v>
      </c>
      <c r="C1123" s="15" t="s">
        <v>133</v>
      </c>
      <c r="D1123" s="27" t="s">
        <v>2971</v>
      </c>
      <c r="E1123" s="27" t="s">
        <v>1467</v>
      </c>
      <c r="F1123" s="15" t="s">
        <v>1077</v>
      </c>
      <c r="G1123" s="15" t="s">
        <v>2972</v>
      </c>
    </row>
    <row r="1124" spans="1:7" ht="22.5" x14ac:dyDescent="0.2">
      <c r="A1124" s="14" t="s">
        <v>2973</v>
      </c>
      <c r="B1124" s="15" t="s">
        <v>2889</v>
      </c>
      <c r="C1124" s="15" t="s">
        <v>136</v>
      </c>
      <c r="D1124" s="27" t="s">
        <v>2974</v>
      </c>
      <c r="E1124" s="27" t="s">
        <v>2975</v>
      </c>
      <c r="F1124" s="15" t="s">
        <v>648</v>
      </c>
      <c r="G1124" s="15" t="s">
        <v>2920</v>
      </c>
    </row>
    <row r="1125" spans="1:7" ht="45" x14ac:dyDescent="0.2">
      <c r="A1125" s="14" t="s">
        <v>2976</v>
      </c>
      <c r="B1125" s="15" t="s">
        <v>2889</v>
      </c>
      <c r="C1125" s="15" t="s">
        <v>141</v>
      </c>
      <c r="D1125" s="27" t="s">
        <v>2918</v>
      </c>
      <c r="E1125" s="27" t="s">
        <v>2919</v>
      </c>
      <c r="F1125" s="15" t="s">
        <v>648</v>
      </c>
      <c r="G1125" s="15" t="s">
        <v>2920</v>
      </c>
    </row>
    <row r="1126" spans="1:7" ht="33.75" x14ac:dyDescent="0.2">
      <c r="A1126" s="14" t="s">
        <v>2977</v>
      </c>
      <c r="B1126" s="15" t="s">
        <v>2889</v>
      </c>
      <c r="C1126" s="15" t="s">
        <v>144</v>
      </c>
      <c r="D1126" s="27" t="s">
        <v>2978</v>
      </c>
      <c r="E1126" s="27" t="s">
        <v>2979</v>
      </c>
      <c r="F1126" s="15" t="s">
        <v>648</v>
      </c>
      <c r="G1126" s="15" t="s">
        <v>2920</v>
      </c>
    </row>
    <row r="1127" spans="1:7" ht="14.25" x14ac:dyDescent="0.2">
      <c r="A1127" s="14" t="s">
        <v>2980</v>
      </c>
      <c r="B1127" s="15" t="s">
        <v>2889</v>
      </c>
      <c r="C1127" s="15" t="s">
        <v>146</v>
      </c>
      <c r="D1127" s="27" t="s">
        <v>1496</v>
      </c>
      <c r="E1127" s="27" t="s">
        <v>2981</v>
      </c>
      <c r="F1127" s="15" t="s">
        <v>71</v>
      </c>
      <c r="G1127" s="15" t="s">
        <v>2982</v>
      </c>
    </row>
    <row r="1128" spans="1:7" s="11" customFormat="1" ht="14.25" x14ac:dyDescent="0.2">
      <c r="A1128" s="9" t="s">
        <v>260</v>
      </c>
      <c r="B1128" s="9" t="s">
        <v>2983</v>
      </c>
      <c r="C1128" s="9"/>
      <c r="D1128" s="29"/>
      <c r="E1128" s="22" t="s">
        <v>1513</v>
      </c>
      <c r="F1128" s="10"/>
      <c r="G1128" s="10"/>
    </row>
    <row r="1129" spans="1:7" ht="22.5" x14ac:dyDescent="0.2">
      <c r="A1129" s="14" t="s">
        <v>2984</v>
      </c>
      <c r="B1129" s="15" t="s">
        <v>2889</v>
      </c>
      <c r="C1129" s="15" t="s">
        <v>151</v>
      </c>
      <c r="D1129" s="27" t="s">
        <v>2985</v>
      </c>
      <c r="E1129" s="27" t="s">
        <v>2986</v>
      </c>
      <c r="F1129" s="15" t="s">
        <v>1071</v>
      </c>
      <c r="G1129" s="15" t="s">
        <v>2953</v>
      </c>
    </row>
    <row r="1130" spans="1:7" ht="14.25" x14ac:dyDescent="0.2">
      <c r="A1130" s="14" t="s">
        <v>2987</v>
      </c>
      <c r="B1130" s="15" t="s">
        <v>2889</v>
      </c>
      <c r="C1130" s="15" t="s">
        <v>154</v>
      </c>
      <c r="D1130" s="27" t="s">
        <v>2988</v>
      </c>
      <c r="E1130" s="27" t="s">
        <v>2989</v>
      </c>
      <c r="F1130" s="15" t="s">
        <v>648</v>
      </c>
      <c r="G1130" s="15" t="s">
        <v>2990</v>
      </c>
    </row>
    <row r="1131" spans="1:7" ht="22.5" x14ac:dyDescent="0.2">
      <c r="A1131" s="14" t="s">
        <v>2991</v>
      </c>
      <c r="B1131" s="15" t="s">
        <v>2889</v>
      </c>
      <c r="C1131" s="15" t="s">
        <v>156</v>
      </c>
      <c r="D1131" s="27" t="s">
        <v>2992</v>
      </c>
      <c r="E1131" s="27" t="s">
        <v>2993</v>
      </c>
      <c r="F1131" s="15" t="s">
        <v>648</v>
      </c>
      <c r="G1131" s="15" t="s">
        <v>168</v>
      </c>
    </row>
    <row r="1132" spans="1:7" ht="22.5" x14ac:dyDescent="0.2">
      <c r="A1132" s="14" t="s">
        <v>2994</v>
      </c>
      <c r="B1132" s="15" t="s">
        <v>2889</v>
      </c>
      <c r="C1132" s="15" t="s">
        <v>157</v>
      </c>
      <c r="D1132" s="27" t="s">
        <v>2995</v>
      </c>
      <c r="E1132" s="27" t="s">
        <v>2996</v>
      </c>
      <c r="F1132" s="15" t="s">
        <v>648</v>
      </c>
      <c r="G1132" s="15" t="s">
        <v>75</v>
      </c>
    </row>
    <row r="1133" spans="1:7" ht="22.5" x14ac:dyDescent="0.2">
      <c r="A1133" s="14" t="s">
        <v>2997</v>
      </c>
      <c r="B1133" s="15" t="s">
        <v>2889</v>
      </c>
      <c r="C1133" s="15" t="s">
        <v>158</v>
      </c>
      <c r="D1133" s="27" t="s">
        <v>2998</v>
      </c>
      <c r="E1133" s="27" t="s">
        <v>2999</v>
      </c>
      <c r="F1133" s="15" t="s">
        <v>648</v>
      </c>
      <c r="G1133" s="15" t="s">
        <v>60</v>
      </c>
    </row>
    <row r="1134" spans="1:7" ht="14.25" x14ac:dyDescent="0.2">
      <c r="A1134" s="14" t="s">
        <v>3000</v>
      </c>
      <c r="B1134" s="15" t="s">
        <v>2889</v>
      </c>
      <c r="C1134" s="15" t="s">
        <v>165</v>
      </c>
      <c r="D1134" s="27" t="s">
        <v>3001</v>
      </c>
      <c r="E1134" s="27" t="s">
        <v>3002</v>
      </c>
      <c r="F1134" s="15" t="s">
        <v>648</v>
      </c>
      <c r="G1134" s="15" t="s">
        <v>101</v>
      </c>
    </row>
    <row r="1135" spans="1:7" ht="22.5" x14ac:dyDescent="0.2">
      <c r="A1135" s="14" t="s">
        <v>3003</v>
      </c>
      <c r="B1135" s="15" t="s">
        <v>2889</v>
      </c>
      <c r="C1135" s="15" t="s">
        <v>168</v>
      </c>
      <c r="D1135" s="27" t="s">
        <v>3004</v>
      </c>
      <c r="E1135" s="27" t="s">
        <v>3005</v>
      </c>
      <c r="F1135" s="15" t="s">
        <v>3006</v>
      </c>
      <c r="G1135" s="15" t="s">
        <v>65</v>
      </c>
    </row>
    <row r="1136" spans="1:7" ht="14.25" x14ac:dyDescent="0.2">
      <c r="A1136" s="14" t="s">
        <v>3007</v>
      </c>
      <c r="B1136" s="15" t="s">
        <v>2889</v>
      </c>
      <c r="C1136" s="15" t="s">
        <v>170</v>
      </c>
      <c r="D1136" s="27" t="s">
        <v>1531</v>
      </c>
      <c r="E1136" s="27" t="s">
        <v>1532</v>
      </c>
      <c r="F1136" s="15" t="s">
        <v>1071</v>
      </c>
      <c r="G1136" s="15" t="s">
        <v>3008</v>
      </c>
    </row>
    <row r="1137" spans="1:7" ht="45" x14ac:dyDescent="0.2">
      <c r="A1137" s="14" t="s">
        <v>3009</v>
      </c>
      <c r="B1137" s="15" t="s">
        <v>2889</v>
      </c>
      <c r="C1137" s="15" t="s">
        <v>175</v>
      </c>
      <c r="D1137" s="27" t="s">
        <v>3010</v>
      </c>
      <c r="E1137" s="27" t="s">
        <v>3011</v>
      </c>
      <c r="F1137" s="15" t="s">
        <v>648</v>
      </c>
      <c r="G1137" s="15" t="s">
        <v>3012</v>
      </c>
    </row>
    <row r="1138" spans="1:7" ht="45" x14ac:dyDescent="0.2">
      <c r="A1138" s="14" t="s">
        <v>3013</v>
      </c>
      <c r="B1138" s="15" t="s">
        <v>2889</v>
      </c>
      <c r="C1138" s="15" t="s">
        <v>178</v>
      </c>
      <c r="D1138" s="27" t="s">
        <v>3014</v>
      </c>
      <c r="E1138" s="27" t="s">
        <v>3015</v>
      </c>
      <c r="F1138" s="15" t="s">
        <v>648</v>
      </c>
      <c r="G1138" s="15" t="s">
        <v>3016</v>
      </c>
    </row>
    <row r="1139" spans="1:7" ht="14.25" customHeight="1" x14ac:dyDescent="0.2">
      <c r="A1139" s="16"/>
      <c r="B1139" s="16"/>
      <c r="C1139" s="13"/>
      <c r="D1139" s="28"/>
      <c r="E1139" s="21" t="s">
        <v>1558</v>
      </c>
      <c r="F1139" s="13"/>
      <c r="G1139" s="13"/>
    </row>
    <row r="1140" spans="1:7" ht="14.25" x14ac:dyDescent="0.2">
      <c r="A1140" s="14" t="s">
        <v>3017</v>
      </c>
      <c r="B1140" s="15" t="s">
        <v>2889</v>
      </c>
      <c r="C1140" s="15" t="s">
        <v>181</v>
      </c>
      <c r="D1140" s="27" t="s">
        <v>1567</v>
      </c>
      <c r="E1140" s="27" t="s">
        <v>1568</v>
      </c>
      <c r="F1140" s="15" t="s">
        <v>970</v>
      </c>
      <c r="G1140" s="15" t="s">
        <v>206</v>
      </c>
    </row>
    <row r="1141" spans="1:7" ht="14.25" x14ac:dyDescent="0.2">
      <c r="A1141" s="14" t="s">
        <v>3018</v>
      </c>
      <c r="B1141" s="15" t="s">
        <v>2889</v>
      </c>
      <c r="C1141" s="15" t="s">
        <v>182</v>
      </c>
      <c r="D1141" s="27" t="s">
        <v>3019</v>
      </c>
      <c r="E1141" s="27" t="s">
        <v>3020</v>
      </c>
      <c r="F1141" s="15" t="s">
        <v>502</v>
      </c>
      <c r="G1141" s="15" t="s">
        <v>3021</v>
      </c>
    </row>
    <row r="1142" spans="1:7" s="11" customFormat="1" ht="14.25" x14ac:dyDescent="0.2">
      <c r="A1142" s="9" t="s">
        <v>263</v>
      </c>
      <c r="B1142" s="9" t="s">
        <v>3022</v>
      </c>
      <c r="C1142" s="9"/>
      <c r="D1142" s="29"/>
      <c r="E1142" s="22" t="s">
        <v>1574</v>
      </c>
      <c r="F1142" s="10"/>
      <c r="G1142" s="10"/>
    </row>
    <row r="1143" spans="1:7" ht="14.25" customHeight="1" x14ac:dyDescent="0.2">
      <c r="A1143" s="16"/>
      <c r="B1143" s="16"/>
      <c r="C1143" s="13"/>
      <c r="D1143" s="28"/>
      <c r="E1143" s="21" t="s">
        <v>3023</v>
      </c>
      <c r="F1143" s="13"/>
      <c r="G1143" s="13"/>
    </row>
    <row r="1144" spans="1:7" ht="22.5" x14ac:dyDescent="0.2">
      <c r="A1144" s="14" t="s">
        <v>3024</v>
      </c>
      <c r="B1144" s="15" t="s">
        <v>2889</v>
      </c>
      <c r="C1144" s="15" t="s">
        <v>183</v>
      </c>
      <c r="D1144" s="27" t="s">
        <v>1577</v>
      </c>
      <c r="E1144" s="27" t="s">
        <v>1578</v>
      </c>
      <c r="F1144" s="15" t="s">
        <v>37</v>
      </c>
      <c r="G1144" s="15" t="s">
        <v>1579</v>
      </c>
    </row>
    <row r="1145" spans="1:7" ht="22.5" x14ac:dyDescent="0.2">
      <c r="A1145" s="14" t="s">
        <v>3025</v>
      </c>
      <c r="B1145" s="15" t="s">
        <v>2889</v>
      </c>
      <c r="C1145" s="15" t="s">
        <v>191</v>
      </c>
      <c r="D1145" s="27" t="s">
        <v>31</v>
      </c>
      <c r="E1145" s="27" t="s">
        <v>32</v>
      </c>
      <c r="F1145" s="15" t="s">
        <v>27</v>
      </c>
      <c r="G1145" s="15" t="s">
        <v>1581</v>
      </c>
    </row>
    <row r="1146" spans="1:7" ht="22.5" x14ac:dyDescent="0.2">
      <c r="A1146" s="14" t="s">
        <v>3026</v>
      </c>
      <c r="B1146" s="15" t="s">
        <v>2889</v>
      </c>
      <c r="C1146" s="15" t="s">
        <v>194</v>
      </c>
      <c r="D1146" s="27" t="s">
        <v>44</v>
      </c>
      <c r="E1146" s="27" t="s">
        <v>1589</v>
      </c>
      <c r="F1146" s="15" t="s">
        <v>37</v>
      </c>
      <c r="G1146" s="15" t="s">
        <v>1579</v>
      </c>
    </row>
    <row r="1147" spans="1:7" ht="14.25" x14ac:dyDescent="0.2">
      <c r="A1147" s="14" t="s">
        <v>3027</v>
      </c>
      <c r="B1147" s="15" t="s">
        <v>2889</v>
      </c>
      <c r="C1147" s="15" t="s">
        <v>196</v>
      </c>
      <c r="D1147" s="27" t="s">
        <v>556</v>
      </c>
      <c r="E1147" s="27" t="s">
        <v>557</v>
      </c>
      <c r="F1147" s="15" t="s">
        <v>81</v>
      </c>
      <c r="G1147" s="15" t="s">
        <v>1591</v>
      </c>
    </row>
    <row r="1148" spans="1:7" ht="14.25" x14ac:dyDescent="0.2">
      <c r="A1148" s="14" t="s">
        <v>3028</v>
      </c>
      <c r="B1148" s="15" t="s">
        <v>2889</v>
      </c>
      <c r="C1148" s="15" t="s">
        <v>201</v>
      </c>
      <c r="D1148" s="27" t="s">
        <v>49</v>
      </c>
      <c r="E1148" s="27" t="s">
        <v>50</v>
      </c>
      <c r="F1148" s="15" t="s">
        <v>51</v>
      </c>
      <c r="G1148" s="15" t="s">
        <v>1587</v>
      </c>
    </row>
    <row r="1149" spans="1:7" s="8" customFormat="1" ht="15" customHeight="1" x14ac:dyDescent="0.2">
      <c r="A1149" s="7"/>
      <c r="B1149" s="7"/>
      <c r="C1149" s="7"/>
      <c r="D1149" s="26"/>
      <c r="E1149" s="20" t="s">
        <v>3029</v>
      </c>
      <c r="F1149" s="7"/>
      <c r="G1149" s="7"/>
    </row>
    <row r="1150" spans="1:7" s="11" customFormat="1" ht="14.25" x14ac:dyDescent="0.2">
      <c r="A1150" s="9" t="s">
        <v>265</v>
      </c>
      <c r="B1150" s="9" t="s">
        <v>3030</v>
      </c>
      <c r="C1150" s="9"/>
      <c r="D1150" s="29"/>
      <c r="E1150" s="22" t="s">
        <v>685</v>
      </c>
      <c r="F1150" s="10"/>
      <c r="G1150" s="10"/>
    </row>
    <row r="1151" spans="1:7" ht="14.25" customHeight="1" x14ac:dyDescent="0.2">
      <c r="A1151" s="16"/>
      <c r="B1151" s="16"/>
      <c r="C1151" s="13"/>
      <c r="D1151" s="28"/>
      <c r="E1151" s="21" t="s">
        <v>3031</v>
      </c>
      <c r="F1151" s="13"/>
      <c r="G1151" s="13"/>
    </row>
    <row r="1152" spans="1:7" ht="22.5" x14ac:dyDescent="0.2">
      <c r="A1152" s="14" t="s">
        <v>3032</v>
      </c>
      <c r="B1152" s="15" t="s">
        <v>3033</v>
      </c>
      <c r="C1152" s="15" t="s">
        <v>12</v>
      </c>
      <c r="D1152" s="27" t="s">
        <v>530</v>
      </c>
      <c r="E1152" s="27" t="s">
        <v>531</v>
      </c>
      <c r="F1152" s="15" t="s">
        <v>37</v>
      </c>
      <c r="G1152" s="15" t="s">
        <v>3034</v>
      </c>
    </row>
    <row r="1153" spans="1:7" ht="33.75" x14ac:dyDescent="0.2">
      <c r="A1153" s="14" t="s">
        <v>3035</v>
      </c>
      <c r="B1153" s="15" t="s">
        <v>3033</v>
      </c>
      <c r="C1153" s="15" t="s">
        <v>24</v>
      </c>
      <c r="D1153" s="27" t="s">
        <v>534</v>
      </c>
      <c r="E1153" s="27" t="s">
        <v>535</v>
      </c>
      <c r="F1153" s="15" t="s">
        <v>37</v>
      </c>
      <c r="G1153" s="15" t="s">
        <v>3036</v>
      </c>
    </row>
    <row r="1154" spans="1:7" ht="22.5" x14ac:dyDescent="0.2">
      <c r="A1154" s="14" t="s">
        <v>3037</v>
      </c>
      <c r="B1154" s="15" t="s">
        <v>3033</v>
      </c>
      <c r="C1154" s="15" t="s">
        <v>30</v>
      </c>
      <c r="D1154" s="27" t="s">
        <v>540</v>
      </c>
      <c r="E1154" s="27" t="s">
        <v>541</v>
      </c>
      <c r="F1154" s="15" t="s">
        <v>51</v>
      </c>
      <c r="G1154" s="15" t="s">
        <v>3038</v>
      </c>
    </row>
    <row r="1155" spans="1:7" ht="22.5" x14ac:dyDescent="0.2">
      <c r="A1155" s="14" t="s">
        <v>3039</v>
      </c>
      <c r="B1155" s="15" t="s">
        <v>3033</v>
      </c>
      <c r="C1155" s="15" t="s">
        <v>34</v>
      </c>
      <c r="D1155" s="27" t="s">
        <v>31</v>
      </c>
      <c r="E1155" s="27" t="s">
        <v>32</v>
      </c>
      <c r="F1155" s="15" t="s">
        <v>27</v>
      </c>
      <c r="G1155" s="15" t="s">
        <v>3040</v>
      </c>
    </row>
    <row r="1156" spans="1:7" ht="22.5" x14ac:dyDescent="0.2">
      <c r="A1156" s="14" t="s">
        <v>3041</v>
      </c>
      <c r="B1156" s="15" t="s">
        <v>3033</v>
      </c>
      <c r="C1156" s="15" t="s">
        <v>40</v>
      </c>
      <c r="D1156" s="27" t="s">
        <v>546</v>
      </c>
      <c r="E1156" s="27" t="s">
        <v>700</v>
      </c>
      <c r="F1156" s="15" t="s">
        <v>37</v>
      </c>
      <c r="G1156" s="15" t="s">
        <v>3042</v>
      </c>
    </row>
    <row r="1157" spans="1:7" ht="22.5" x14ac:dyDescent="0.2">
      <c r="A1157" s="14" t="s">
        <v>3043</v>
      </c>
      <c r="B1157" s="15" t="s">
        <v>3033</v>
      </c>
      <c r="C1157" s="15" t="s">
        <v>43</v>
      </c>
      <c r="D1157" s="27" t="s">
        <v>549</v>
      </c>
      <c r="E1157" s="27" t="s">
        <v>703</v>
      </c>
      <c r="F1157" s="15" t="s">
        <v>37</v>
      </c>
      <c r="G1157" s="15" t="s">
        <v>3042</v>
      </c>
    </row>
    <row r="1158" spans="1:7" ht="22.5" x14ac:dyDescent="0.2">
      <c r="A1158" s="14" t="s">
        <v>3044</v>
      </c>
      <c r="B1158" s="15" t="s">
        <v>3033</v>
      </c>
      <c r="C1158" s="15" t="s">
        <v>48</v>
      </c>
      <c r="D1158" s="27" t="s">
        <v>44</v>
      </c>
      <c r="E1158" s="27" t="s">
        <v>3045</v>
      </c>
      <c r="F1158" s="15" t="s">
        <v>37</v>
      </c>
      <c r="G1158" s="15" t="s">
        <v>3046</v>
      </c>
    </row>
    <row r="1159" spans="1:7" ht="22.5" x14ac:dyDescent="0.2">
      <c r="A1159" s="14" t="s">
        <v>3047</v>
      </c>
      <c r="B1159" s="15" t="s">
        <v>3033</v>
      </c>
      <c r="C1159" s="15" t="s">
        <v>55</v>
      </c>
      <c r="D1159" s="27" t="s">
        <v>546</v>
      </c>
      <c r="E1159" s="27" t="s">
        <v>547</v>
      </c>
      <c r="F1159" s="15" t="s">
        <v>37</v>
      </c>
      <c r="G1159" s="15" t="s">
        <v>3046</v>
      </c>
    </row>
    <row r="1160" spans="1:7" ht="22.5" x14ac:dyDescent="0.2">
      <c r="A1160" s="14" t="s">
        <v>3048</v>
      </c>
      <c r="B1160" s="15" t="s">
        <v>3033</v>
      </c>
      <c r="C1160" s="15" t="s">
        <v>58</v>
      </c>
      <c r="D1160" s="27" t="s">
        <v>549</v>
      </c>
      <c r="E1160" s="27" t="s">
        <v>709</v>
      </c>
      <c r="F1160" s="15" t="s">
        <v>37</v>
      </c>
      <c r="G1160" s="15" t="s">
        <v>3046</v>
      </c>
    </row>
    <row r="1161" spans="1:7" ht="14.25" x14ac:dyDescent="0.2">
      <c r="A1161" s="14" t="s">
        <v>3049</v>
      </c>
      <c r="B1161" s="15" t="s">
        <v>3033</v>
      </c>
      <c r="C1161" s="15" t="s">
        <v>60</v>
      </c>
      <c r="D1161" s="27" t="s">
        <v>711</v>
      </c>
      <c r="E1161" s="27" t="s">
        <v>3050</v>
      </c>
      <c r="F1161" s="15" t="s">
        <v>81</v>
      </c>
      <c r="G1161" s="15" t="s">
        <v>3051</v>
      </c>
    </row>
    <row r="1162" spans="1:7" ht="22.5" x14ac:dyDescent="0.2">
      <c r="A1162" s="14" t="s">
        <v>3052</v>
      </c>
      <c r="B1162" s="15" t="s">
        <v>3033</v>
      </c>
      <c r="C1162" s="15" t="s">
        <v>65</v>
      </c>
      <c r="D1162" s="27" t="s">
        <v>44</v>
      </c>
      <c r="E1162" s="27" t="s">
        <v>560</v>
      </c>
      <c r="F1162" s="15" t="s">
        <v>37</v>
      </c>
      <c r="G1162" s="15" t="s">
        <v>3053</v>
      </c>
    </row>
    <row r="1163" spans="1:7" ht="14.25" x14ac:dyDescent="0.2">
      <c r="A1163" s="14" t="s">
        <v>3054</v>
      </c>
      <c r="B1163" s="15" t="s">
        <v>3033</v>
      </c>
      <c r="C1163" s="15" t="s">
        <v>68</v>
      </c>
      <c r="D1163" s="27" t="s">
        <v>49</v>
      </c>
      <c r="E1163" s="27" t="s">
        <v>50</v>
      </c>
      <c r="F1163" s="15" t="s">
        <v>51</v>
      </c>
      <c r="G1163" s="15" t="s">
        <v>3055</v>
      </c>
    </row>
    <row r="1164" spans="1:7" s="11" customFormat="1" ht="14.25" x14ac:dyDescent="0.2">
      <c r="A1164" s="9" t="s">
        <v>266</v>
      </c>
      <c r="B1164" s="9" t="s">
        <v>3056</v>
      </c>
      <c r="C1164" s="9"/>
      <c r="D1164" s="29"/>
      <c r="E1164" s="22" t="s">
        <v>3057</v>
      </c>
      <c r="F1164" s="10"/>
      <c r="G1164" s="10"/>
    </row>
    <row r="1165" spans="1:7" ht="14.25" customHeight="1" x14ac:dyDescent="0.2">
      <c r="A1165" s="16"/>
      <c r="B1165" s="16"/>
      <c r="C1165" s="13"/>
      <c r="D1165" s="28"/>
      <c r="E1165" s="21" t="s">
        <v>3058</v>
      </c>
      <c r="F1165" s="13"/>
      <c r="G1165" s="13"/>
    </row>
    <row r="1166" spans="1:7" ht="14.25" x14ac:dyDescent="0.2">
      <c r="A1166" s="14" t="s">
        <v>3059</v>
      </c>
      <c r="B1166" s="15" t="s">
        <v>3033</v>
      </c>
      <c r="C1166" s="15" t="s">
        <v>70</v>
      </c>
      <c r="D1166" s="27" t="s">
        <v>570</v>
      </c>
      <c r="E1166" s="27" t="s">
        <v>571</v>
      </c>
      <c r="F1166" s="15" t="s">
        <v>51</v>
      </c>
      <c r="G1166" s="15" t="s">
        <v>3060</v>
      </c>
    </row>
    <row r="1167" spans="1:7" ht="14.25" x14ac:dyDescent="0.2">
      <c r="A1167" s="14" t="s">
        <v>3061</v>
      </c>
      <c r="B1167" s="15" t="s">
        <v>3033</v>
      </c>
      <c r="C1167" s="15" t="s">
        <v>73</v>
      </c>
      <c r="D1167" s="27" t="s">
        <v>722</v>
      </c>
      <c r="E1167" s="27" t="s">
        <v>723</v>
      </c>
      <c r="F1167" s="15" t="s">
        <v>81</v>
      </c>
      <c r="G1167" s="15" t="s">
        <v>3062</v>
      </c>
    </row>
    <row r="1168" spans="1:7" ht="22.5" x14ac:dyDescent="0.2">
      <c r="A1168" s="14" t="s">
        <v>3063</v>
      </c>
      <c r="B1168" s="15" t="s">
        <v>3033</v>
      </c>
      <c r="C1168" s="15" t="s">
        <v>75</v>
      </c>
      <c r="D1168" s="27" t="s">
        <v>726</v>
      </c>
      <c r="E1168" s="27" t="s">
        <v>727</v>
      </c>
      <c r="F1168" s="15" t="s">
        <v>51</v>
      </c>
      <c r="G1168" s="15" t="s">
        <v>3064</v>
      </c>
    </row>
    <row r="1169" spans="1:7" ht="14.25" x14ac:dyDescent="0.2">
      <c r="A1169" s="14" t="s">
        <v>3065</v>
      </c>
      <c r="B1169" s="15" t="s">
        <v>3033</v>
      </c>
      <c r="C1169" s="15" t="s">
        <v>87</v>
      </c>
      <c r="D1169" s="27" t="s">
        <v>586</v>
      </c>
      <c r="E1169" s="27" t="s">
        <v>587</v>
      </c>
      <c r="F1169" s="15" t="s">
        <v>81</v>
      </c>
      <c r="G1169" s="15" t="s">
        <v>1464</v>
      </c>
    </row>
    <row r="1170" spans="1:7" ht="22.5" x14ac:dyDescent="0.2">
      <c r="A1170" s="14" t="s">
        <v>3066</v>
      </c>
      <c r="B1170" s="15" t="s">
        <v>3033</v>
      </c>
      <c r="C1170" s="15" t="s">
        <v>89</v>
      </c>
      <c r="D1170" s="27" t="s">
        <v>738</v>
      </c>
      <c r="E1170" s="27" t="s">
        <v>739</v>
      </c>
      <c r="F1170" s="15" t="s">
        <v>502</v>
      </c>
      <c r="G1170" s="15" t="s">
        <v>3067</v>
      </c>
    </row>
    <row r="1171" spans="1:7" ht="22.5" x14ac:dyDescent="0.2">
      <c r="A1171" s="14" t="s">
        <v>3068</v>
      </c>
      <c r="B1171" s="15" t="s">
        <v>3033</v>
      </c>
      <c r="C1171" s="15" t="s">
        <v>90</v>
      </c>
      <c r="D1171" s="27" t="s">
        <v>3069</v>
      </c>
      <c r="E1171" s="27" t="s">
        <v>3070</v>
      </c>
      <c r="F1171" s="15" t="s">
        <v>502</v>
      </c>
      <c r="G1171" s="15" t="s">
        <v>3071</v>
      </c>
    </row>
    <row r="1172" spans="1:7" ht="22.5" x14ac:dyDescent="0.2">
      <c r="A1172" s="14" t="s">
        <v>3072</v>
      </c>
      <c r="B1172" s="15" t="s">
        <v>3033</v>
      </c>
      <c r="C1172" s="15" t="s">
        <v>91</v>
      </c>
      <c r="D1172" s="27" t="s">
        <v>3073</v>
      </c>
      <c r="E1172" s="27" t="s">
        <v>3074</v>
      </c>
      <c r="F1172" s="15" t="s">
        <v>502</v>
      </c>
      <c r="G1172" s="15" t="s">
        <v>3075</v>
      </c>
    </row>
    <row r="1173" spans="1:7" ht="22.5" x14ac:dyDescent="0.2">
      <c r="A1173" s="14" t="s">
        <v>3076</v>
      </c>
      <c r="B1173" s="15" t="s">
        <v>3033</v>
      </c>
      <c r="C1173" s="15" t="s">
        <v>101</v>
      </c>
      <c r="D1173" s="27" t="s">
        <v>734</v>
      </c>
      <c r="E1173" s="27" t="s">
        <v>3077</v>
      </c>
      <c r="F1173" s="15" t="s">
        <v>502</v>
      </c>
      <c r="G1173" s="15" t="s">
        <v>3078</v>
      </c>
    </row>
    <row r="1174" spans="1:7" ht="22.5" x14ac:dyDescent="0.2">
      <c r="A1174" s="14" t="s">
        <v>3079</v>
      </c>
      <c r="B1174" s="15" t="s">
        <v>3033</v>
      </c>
      <c r="C1174" s="15" t="s">
        <v>106</v>
      </c>
      <c r="D1174" s="27" t="s">
        <v>742</v>
      </c>
      <c r="E1174" s="27" t="s">
        <v>743</v>
      </c>
      <c r="F1174" s="15" t="s">
        <v>502</v>
      </c>
      <c r="G1174" s="15" t="s">
        <v>3080</v>
      </c>
    </row>
    <row r="1175" spans="1:7" ht="14.25" customHeight="1" x14ac:dyDescent="0.2">
      <c r="A1175" s="16"/>
      <c r="B1175" s="16"/>
      <c r="C1175" s="13"/>
      <c r="D1175" s="28"/>
      <c r="E1175" s="21" t="s">
        <v>3081</v>
      </c>
      <c r="F1175" s="13"/>
      <c r="G1175" s="13"/>
    </row>
    <row r="1176" spans="1:7" ht="14.25" x14ac:dyDescent="0.2">
      <c r="A1176" s="14" t="s">
        <v>3082</v>
      </c>
      <c r="B1176" s="15" t="s">
        <v>3033</v>
      </c>
      <c r="C1176" s="15" t="s">
        <v>107</v>
      </c>
      <c r="D1176" s="27" t="s">
        <v>570</v>
      </c>
      <c r="E1176" s="27" t="s">
        <v>571</v>
      </c>
      <c r="F1176" s="15" t="s">
        <v>51</v>
      </c>
      <c r="G1176" s="15" t="s">
        <v>3083</v>
      </c>
    </row>
    <row r="1177" spans="1:7" ht="14.25" x14ac:dyDescent="0.2">
      <c r="A1177" s="14" t="s">
        <v>3084</v>
      </c>
      <c r="B1177" s="15" t="s">
        <v>3033</v>
      </c>
      <c r="C1177" s="15" t="s">
        <v>108</v>
      </c>
      <c r="D1177" s="27" t="s">
        <v>722</v>
      </c>
      <c r="E1177" s="27" t="s">
        <v>723</v>
      </c>
      <c r="F1177" s="15" t="s">
        <v>81</v>
      </c>
      <c r="G1177" s="15" t="s">
        <v>3085</v>
      </c>
    </row>
    <row r="1178" spans="1:7" ht="14.25" x14ac:dyDescent="0.2">
      <c r="A1178" s="14" t="s">
        <v>3086</v>
      </c>
      <c r="B1178" s="15" t="s">
        <v>3033</v>
      </c>
      <c r="C1178" s="15" t="s">
        <v>109</v>
      </c>
      <c r="D1178" s="27" t="s">
        <v>747</v>
      </c>
      <c r="E1178" s="27" t="s">
        <v>748</v>
      </c>
      <c r="F1178" s="15" t="s">
        <v>51</v>
      </c>
      <c r="G1178" s="15" t="s">
        <v>3087</v>
      </c>
    </row>
    <row r="1179" spans="1:7" ht="14.25" x14ac:dyDescent="0.2">
      <c r="A1179" s="14" t="s">
        <v>3088</v>
      </c>
      <c r="B1179" s="15" t="s">
        <v>3033</v>
      </c>
      <c r="C1179" s="15" t="s">
        <v>122</v>
      </c>
      <c r="D1179" s="27" t="s">
        <v>586</v>
      </c>
      <c r="E1179" s="27" t="s">
        <v>587</v>
      </c>
      <c r="F1179" s="15" t="s">
        <v>81</v>
      </c>
      <c r="G1179" s="15" t="s">
        <v>3089</v>
      </c>
    </row>
    <row r="1180" spans="1:7" ht="22.5" x14ac:dyDescent="0.2">
      <c r="A1180" s="14" t="s">
        <v>3090</v>
      </c>
      <c r="B1180" s="15" t="s">
        <v>3033</v>
      </c>
      <c r="C1180" s="15" t="s">
        <v>126</v>
      </c>
      <c r="D1180" s="27" t="s">
        <v>742</v>
      </c>
      <c r="E1180" s="27" t="s">
        <v>743</v>
      </c>
      <c r="F1180" s="15" t="s">
        <v>502</v>
      </c>
      <c r="G1180" s="15" t="s">
        <v>3091</v>
      </c>
    </row>
    <row r="1181" spans="1:7" ht="22.5" x14ac:dyDescent="0.2">
      <c r="A1181" s="14" t="s">
        <v>3092</v>
      </c>
      <c r="B1181" s="15" t="s">
        <v>3033</v>
      </c>
      <c r="C1181" s="15" t="s">
        <v>124</v>
      </c>
      <c r="D1181" s="27" t="s">
        <v>738</v>
      </c>
      <c r="E1181" s="27" t="s">
        <v>739</v>
      </c>
      <c r="F1181" s="15" t="s">
        <v>502</v>
      </c>
      <c r="G1181" s="15" t="s">
        <v>3093</v>
      </c>
    </row>
    <row r="1182" spans="1:7" ht="14.25" customHeight="1" x14ac:dyDescent="0.2">
      <c r="A1182" s="16"/>
      <c r="B1182" s="16"/>
      <c r="C1182" s="13"/>
      <c r="D1182" s="28"/>
      <c r="E1182" s="21" t="s">
        <v>3094</v>
      </c>
      <c r="F1182" s="13"/>
      <c r="G1182" s="13"/>
    </row>
    <row r="1183" spans="1:7" ht="14.25" x14ac:dyDescent="0.2">
      <c r="A1183" s="14" t="s">
        <v>3095</v>
      </c>
      <c r="B1183" s="15" t="s">
        <v>3033</v>
      </c>
      <c r="C1183" s="15" t="s">
        <v>129</v>
      </c>
      <c r="D1183" s="27" t="s">
        <v>570</v>
      </c>
      <c r="E1183" s="27" t="s">
        <v>571</v>
      </c>
      <c r="F1183" s="15" t="s">
        <v>51</v>
      </c>
      <c r="G1183" s="15" t="s">
        <v>3096</v>
      </c>
    </row>
    <row r="1184" spans="1:7" ht="14.25" x14ac:dyDescent="0.2">
      <c r="A1184" s="14" t="s">
        <v>3097</v>
      </c>
      <c r="B1184" s="15" t="s">
        <v>3033</v>
      </c>
      <c r="C1184" s="15" t="s">
        <v>133</v>
      </c>
      <c r="D1184" s="27" t="s">
        <v>722</v>
      </c>
      <c r="E1184" s="27" t="s">
        <v>723</v>
      </c>
      <c r="F1184" s="15" t="s">
        <v>81</v>
      </c>
      <c r="G1184" s="15" t="s">
        <v>3098</v>
      </c>
    </row>
    <row r="1185" spans="1:7" ht="14.25" x14ac:dyDescent="0.2">
      <c r="A1185" s="14" t="s">
        <v>3099</v>
      </c>
      <c r="B1185" s="15" t="s">
        <v>3033</v>
      </c>
      <c r="C1185" s="15" t="s">
        <v>136</v>
      </c>
      <c r="D1185" s="27" t="s">
        <v>747</v>
      </c>
      <c r="E1185" s="27" t="s">
        <v>748</v>
      </c>
      <c r="F1185" s="15" t="s">
        <v>51</v>
      </c>
      <c r="G1185" s="15" t="s">
        <v>3100</v>
      </c>
    </row>
    <row r="1186" spans="1:7" ht="14.25" x14ac:dyDescent="0.2">
      <c r="A1186" s="14" t="s">
        <v>3101</v>
      </c>
      <c r="B1186" s="15" t="s">
        <v>3033</v>
      </c>
      <c r="C1186" s="15" t="s">
        <v>141</v>
      </c>
      <c r="D1186" s="27" t="s">
        <v>586</v>
      </c>
      <c r="E1186" s="27" t="s">
        <v>587</v>
      </c>
      <c r="F1186" s="15" t="s">
        <v>81</v>
      </c>
      <c r="G1186" s="15" t="s">
        <v>3102</v>
      </c>
    </row>
    <row r="1187" spans="1:7" ht="22.5" x14ac:dyDescent="0.2">
      <c r="A1187" s="14" t="s">
        <v>3103</v>
      </c>
      <c r="B1187" s="15" t="s">
        <v>3033</v>
      </c>
      <c r="C1187" s="15" t="s">
        <v>144</v>
      </c>
      <c r="D1187" s="27" t="s">
        <v>742</v>
      </c>
      <c r="E1187" s="27" t="s">
        <v>743</v>
      </c>
      <c r="F1187" s="15" t="s">
        <v>502</v>
      </c>
      <c r="G1187" s="15" t="s">
        <v>3104</v>
      </c>
    </row>
    <row r="1188" spans="1:7" ht="22.5" x14ac:dyDescent="0.2">
      <c r="A1188" s="14" t="s">
        <v>3105</v>
      </c>
      <c r="B1188" s="15" t="s">
        <v>3033</v>
      </c>
      <c r="C1188" s="15" t="s">
        <v>146</v>
      </c>
      <c r="D1188" s="27" t="s">
        <v>738</v>
      </c>
      <c r="E1188" s="27" t="s">
        <v>739</v>
      </c>
      <c r="F1188" s="15" t="s">
        <v>502</v>
      </c>
      <c r="G1188" s="15" t="s">
        <v>3106</v>
      </c>
    </row>
    <row r="1189" spans="1:7" ht="14.25" customHeight="1" x14ac:dyDescent="0.2">
      <c r="A1189" s="16"/>
      <c r="B1189" s="16"/>
      <c r="C1189" s="13"/>
      <c r="D1189" s="28"/>
      <c r="E1189" s="21" t="s">
        <v>3107</v>
      </c>
      <c r="F1189" s="13"/>
      <c r="G1189" s="13"/>
    </row>
    <row r="1190" spans="1:7" ht="14.25" x14ac:dyDescent="0.2">
      <c r="A1190" s="14" t="s">
        <v>3108</v>
      </c>
      <c r="B1190" s="15" t="s">
        <v>3033</v>
      </c>
      <c r="C1190" s="15" t="s">
        <v>151</v>
      </c>
      <c r="D1190" s="27" t="s">
        <v>570</v>
      </c>
      <c r="E1190" s="27" t="s">
        <v>571</v>
      </c>
      <c r="F1190" s="15" t="s">
        <v>51</v>
      </c>
      <c r="G1190" s="15" t="s">
        <v>3109</v>
      </c>
    </row>
    <row r="1191" spans="1:7" ht="14.25" x14ac:dyDescent="0.2">
      <c r="A1191" s="14" t="s">
        <v>3110</v>
      </c>
      <c r="B1191" s="15" t="s">
        <v>3033</v>
      </c>
      <c r="C1191" s="15" t="s">
        <v>154</v>
      </c>
      <c r="D1191" s="27" t="s">
        <v>722</v>
      </c>
      <c r="E1191" s="27" t="s">
        <v>723</v>
      </c>
      <c r="F1191" s="15" t="s">
        <v>81</v>
      </c>
      <c r="G1191" s="15" t="s">
        <v>1591</v>
      </c>
    </row>
    <row r="1192" spans="1:7" ht="14.25" x14ac:dyDescent="0.2">
      <c r="A1192" s="14" t="s">
        <v>3111</v>
      </c>
      <c r="B1192" s="15" t="s">
        <v>3033</v>
      </c>
      <c r="C1192" s="15" t="s">
        <v>156</v>
      </c>
      <c r="D1192" s="27" t="s">
        <v>747</v>
      </c>
      <c r="E1192" s="27" t="s">
        <v>748</v>
      </c>
      <c r="F1192" s="15" t="s">
        <v>51</v>
      </c>
      <c r="G1192" s="15" t="s">
        <v>3112</v>
      </c>
    </row>
    <row r="1193" spans="1:7" ht="14.25" x14ac:dyDescent="0.2">
      <c r="A1193" s="14" t="s">
        <v>3113</v>
      </c>
      <c r="B1193" s="15" t="s">
        <v>3033</v>
      </c>
      <c r="C1193" s="15" t="s">
        <v>157</v>
      </c>
      <c r="D1193" s="27" t="s">
        <v>586</v>
      </c>
      <c r="E1193" s="27" t="s">
        <v>587</v>
      </c>
      <c r="F1193" s="15" t="s">
        <v>81</v>
      </c>
      <c r="G1193" s="15" t="s">
        <v>154</v>
      </c>
    </row>
    <row r="1194" spans="1:7" ht="22.5" x14ac:dyDescent="0.2">
      <c r="A1194" s="14" t="s">
        <v>3114</v>
      </c>
      <c r="B1194" s="15" t="s">
        <v>3033</v>
      </c>
      <c r="C1194" s="15" t="s">
        <v>158</v>
      </c>
      <c r="D1194" s="27" t="s">
        <v>742</v>
      </c>
      <c r="E1194" s="27" t="s">
        <v>743</v>
      </c>
      <c r="F1194" s="15" t="s">
        <v>502</v>
      </c>
      <c r="G1194" s="15" t="s">
        <v>3115</v>
      </c>
    </row>
    <row r="1195" spans="1:7" ht="22.5" x14ac:dyDescent="0.2">
      <c r="A1195" s="14" t="s">
        <v>3116</v>
      </c>
      <c r="B1195" s="15" t="s">
        <v>3033</v>
      </c>
      <c r="C1195" s="15" t="s">
        <v>165</v>
      </c>
      <c r="D1195" s="27" t="s">
        <v>738</v>
      </c>
      <c r="E1195" s="27" t="s">
        <v>739</v>
      </c>
      <c r="F1195" s="15" t="s">
        <v>502</v>
      </c>
      <c r="G1195" s="15" t="s">
        <v>3117</v>
      </c>
    </row>
    <row r="1196" spans="1:7" ht="14.25" customHeight="1" x14ac:dyDescent="0.2">
      <c r="A1196" s="16"/>
      <c r="B1196" s="16"/>
      <c r="C1196" s="13"/>
      <c r="D1196" s="28"/>
      <c r="E1196" s="21" t="s">
        <v>3118</v>
      </c>
      <c r="F1196" s="13"/>
      <c r="G1196" s="13"/>
    </row>
    <row r="1197" spans="1:7" ht="22.5" x14ac:dyDescent="0.2">
      <c r="A1197" s="14" t="s">
        <v>3119</v>
      </c>
      <c r="B1197" s="15" t="s">
        <v>3033</v>
      </c>
      <c r="C1197" s="15" t="s">
        <v>168</v>
      </c>
      <c r="D1197" s="27" t="s">
        <v>766</v>
      </c>
      <c r="E1197" s="27" t="s">
        <v>767</v>
      </c>
      <c r="F1197" s="15" t="s">
        <v>51</v>
      </c>
      <c r="G1197" s="15" t="s">
        <v>3120</v>
      </c>
    </row>
    <row r="1198" spans="1:7" ht="22.5" x14ac:dyDescent="0.2">
      <c r="A1198" s="14" t="s">
        <v>3121</v>
      </c>
      <c r="B1198" s="15" t="s">
        <v>3033</v>
      </c>
      <c r="C1198" s="15" t="s">
        <v>170</v>
      </c>
      <c r="D1198" s="27" t="s">
        <v>762</v>
      </c>
      <c r="E1198" s="27" t="s">
        <v>763</v>
      </c>
      <c r="F1198" s="15" t="s">
        <v>51</v>
      </c>
      <c r="G1198" s="15" t="s">
        <v>3122</v>
      </c>
    </row>
    <row r="1199" spans="1:7" ht="14.25" x14ac:dyDescent="0.2">
      <c r="A1199" s="14" t="s">
        <v>3123</v>
      </c>
      <c r="B1199" s="15" t="s">
        <v>3033</v>
      </c>
      <c r="C1199" s="15" t="s">
        <v>175</v>
      </c>
      <c r="D1199" s="27" t="s">
        <v>586</v>
      </c>
      <c r="E1199" s="27" t="s">
        <v>587</v>
      </c>
      <c r="F1199" s="15" t="s">
        <v>81</v>
      </c>
      <c r="G1199" s="15" t="s">
        <v>3124</v>
      </c>
    </row>
    <row r="1200" spans="1:7" ht="22.5" x14ac:dyDescent="0.2">
      <c r="A1200" s="14" t="s">
        <v>3125</v>
      </c>
      <c r="B1200" s="15" t="s">
        <v>3033</v>
      </c>
      <c r="C1200" s="15" t="s">
        <v>178</v>
      </c>
      <c r="D1200" s="27" t="s">
        <v>742</v>
      </c>
      <c r="E1200" s="27" t="s">
        <v>743</v>
      </c>
      <c r="F1200" s="15" t="s">
        <v>502</v>
      </c>
      <c r="G1200" s="15" t="s">
        <v>3126</v>
      </c>
    </row>
    <row r="1201" spans="1:7" ht="22.5" x14ac:dyDescent="0.2">
      <c r="A1201" s="14" t="s">
        <v>3127</v>
      </c>
      <c r="B1201" s="15" t="s">
        <v>3033</v>
      </c>
      <c r="C1201" s="15" t="s">
        <v>181</v>
      </c>
      <c r="D1201" s="27" t="s">
        <v>738</v>
      </c>
      <c r="E1201" s="27" t="s">
        <v>739</v>
      </c>
      <c r="F1201" s="15" t="s">
        <v>502</v>
      </c>
      <c r="G1201" s="15" t="s">
        <v>3128</v>
      </c>
    </row>
    <row r="1202" spans="1:7" ht="22.5" x14ac:dyDescent="0.2">
      <c r="A1202" s="14" t="s">
        <v>3129</v>
      </c>
      <c r="B1202" s="15" t="s">
        <v>3033</v>
      </c>
      <c r="C1202" s="15" t="s">
        <v>182</v>
      </c>
      <c r="D1202" s="27" t="s">
        <v>734</v>
      </c>
      <c r="E1202" s="27" t="s">
        <v>735</v>
      </c>
      <c r="F1202" s="15" t="s">
        <v>502</v>
      </c>
      <c r="G1202" s="15" t="s">
        <v>3130</v>
      </c>
    </row>
    <row r="1203" spans="1:7" ht="22.5" x14ac:dyDescent="0.2">
      <c r="A1203" s="14" t="s">
        <v>3131</v>
      </c>
      <c r="B1203" s="15" t="s">
        <v>3033</v>
      </c>
      <c r="C1203" s="15" t="s">
        <v>183</v>
      </c>
      <c r="D1203" s="27" t="s">
        <v>781</v>
      </c>
      <c r="E1203" s="27" t="s">
        <v>3132</v>
      </c>
      <c r="F1203" s="15" t="s">
        <v>502</v>
      </c>
      <c r="G1203" s="15" t="s">
        <v>3133</v>
      </c>
    </row>
    <row r="1204" spans="1:7" ht="14.25" customHeight="1" x14ac:dyDescent="0.2">
      <c r="A1204" s="16"/>
      <c r="B1204" s="16"/>
      <c r="C1204" s="13"/>
      <c r="D1204" s="28"/>
      <c r="E1204" s="21" t="s">
        <v>3134</v>
      </c>
      <c r="F1204" s="13"/>
      <c r="G1204" s="13"/>
    </row>
    <row r="1205" spans="1:7" ht="14.25" x14ac:dyDescent="0.2">
      <c r="A1205" s="14" t="s">
        <v>3135</v>
      </c>
      <c r="B1205" s="15" t="s">
        <v>3033</v>
      </c>
      <c r="C1205" s="15" t="s">
        <v>191</v>
      </c>
      <c r="D1205" s="27" t="s">
        <v>798</v>
      </c>
      <c r="E1205" s="27" t="s">
        <v>3136</v>
      </c>
      <c r="F1205" s="15" t="s">
        <v>110</v>
      </c>
      <c r="G1205" s="15" t="s">
        <v>3137</v>
      </c>
    </row>
    <row r="1206" spans="1:7" ht="14.25" x14ac:dyDescent="0.2">
      <c r="A1206" s="14" t="s">
        <v>3138</v>
      </c>
      <c r="B1206" s="15" t="s">
        <v>3033</v>
      </c>
      <c r="C1206" s="15" t="s">
        <v>194</v>
      </c>
      <c r="D1206" s="27" t="s">
        <v>804</v>
      </c>
      <c r="E1206" s="27" t="s">
        <v>805</v>
      </c>
      <c r="F1206" s="15" t="s">
        <v>502</v>
      </c>
      <c r="G1206" s="15" t="s">
        <v>3139</v>
      </c>
    </row>
    <row r="1207" spans="1:7" ht="14.25" x14ac:dyDescent="0.2">
      <c r="A1207" s="14" t="s">
        <v>3140</v>
      </c>
      <c r="B1207" s="15" t="s">
        <v>3033</v>
      </c>
      <c r="C1207" s="15" t="s">
        <v>196</v>
      </c>
      <c r="D1207" s="27" t="s">
        <v>634</v>
      </c>
      <c r="E1207" s="27" t="s">
        <v>635</v>
      </c>
      <c r="F1207" s="15" t="s">
        <v>502</v>
      </c>
      <c r="G1207" s="15" t="s">
        <v>3141</v>
      </c>
    </row>
    <row r="1208" spans="1:7" ht="14.25" x14ac:dyDescent="0.2">
      <c r="A1208" s="14" t="s">
        <v>3142</v>
      </c>
      <c r="B1208" s="15" t="s">
        <v>3033</v>
      </c>
      <c r="C1208" s="15" t="s">
        <v>201</v>
      </c>
      <c r="D1208" s="27" t="s">
        <v>638</v>
      </c>
      <c r="E1208" s="27" t="s">
        <v>639</v>
      </c>
      <c r="F1208" s="15" t="s">
        <v>518</v>
      </c>
      <c r="G1208" s="15" t="s">
        <v>3143</v>
      </c>
    </row>
    <row r="1209" spans="1:7" ht="22.5" x14ac:dyDescent="0.2">
      <c r="A1209" s="14" t="s">
        <v>3144</v>
      </c>
      <c r="B1209" s="15" t="s">
        <v>3033</v>
      </c>
      <c r="C1209" s="15" t="s">
        <v>204</v>
      </c>
      <c r="D1209" s="27" t="s">
        <v>626</v>
      </c>
      <c r="E1209" s="27" t="s">
        <v>627</v>
      </c>
      <c r="F1209" s="15" t="s">
        <v>110</v>
      </c>
      <c r="G1209" s="15" t="s">
        <v>3145</v>
      </c>
    </row>
    <row r="1210" spans="1:7" ht="14.25" x14ac:dyDescent="0.2">
      <c r="A1210" s="14" t="s">
        <v>3146</v>
      </c>
      <c r="B1210" s="15" t="s">
        <v>3033</v>
      </c>
      <c r="C1210" s="15" t="s">
        <v>206</v>
      </c>
      <c r="D1210" s="27" t="s">
        <v>630</v>
      </c>
      <c r="E1210" s="27" t="s">
        <v>631</v>
      </c>
      <c r="F1210" s="15" t="s">
        <v>502</v>
      </c>
      <c r="G1210" s="15" t="s">
        <v>3147</v>
      </c>
    </row>
    <row r="1211" spans="1:7" ht="14.25" x14ac:dyDescent="0.2">
      <c r="A1211" s="14" t="s">
        <v>3148</v>
      </c>
      <c r="B1211" s="15" t="s">
        <v>3033</v>
      </c>
      <c r="C1211" s="15" t="s">
        <v>207</v>
      </c>
      <c r="D1211" s="27" t="s">
        <v>634</v>
      </c>
      <c r="E1211" s="27" t="s">
        <v>635</v>
      </c>
      <c r="F1211" s="15" t="s">
        <v>502</v>
      </c>
      <c r="G1211" s="15" t="s">
        <v>3149</v>
      </c>
    </row>
    <row r="1212" spans="1:7" ht="14.25" x14ac:dyDescent="0.2">
      <c r="A1212" s="14" t="s">
        <v>3150</v>
      </c>
      <c r="B1212" s="15" t="s">
        <v>3033</v>
      </c>
      <c r="C1212" s="15" t="s">
        <v>208</v>
      </c>
      <c r="D1212" s="27" t="s">
        <v>638</v>
      </c>
      <c r="E1212" s="27" t="s">
        <v>639</v>
      </c>
      <c r="F1212" s="15" t="s">
        <v>518</v>
      </c>
      <c r="G1212" s="15" t="s">
        <v>3151</v>
      </c>
    </row>
    <row r="1213" spans="1:7" s="11" customFormat="1" ht="14.25" x14ac:dyDescent="0.2">
      <c r="A1213" s="9" t="s">
        <v>267</v>
      </c>
      <c r="B1213" s="9" t="s">
        <v>3152</v>
      </c>
      <c r="C1213" s="9"/>
      <c r="D1213" s="29"/>
      <c r="E1213" s="22" t="s">
        <v>3153</v>
      </c>
      <c r="F1213" s="10"/>
      <c r="G1213" s="10"/>
    </row>
    <row r="1214" spans="1:7" ht="14.25" customHeight="1" x14ac:dyDescent="0.2">
      <c r="A1214" s="16"/>
      <c r="B1214" s="16"/>
      <c r="C1214" s="13"/>
      <c r="D1214" s="28"/>
      <c r="E1214" s="21" t="s">
        <v>3154</v>
      </c>
      <c r="F1214" s="13"/>
      <c r="G1214" s="13"/>
    </row>
    <row r="1215" spans="1:7" ht="22.5" x14ac:dyDescent="0.2">
      <c r="A1215" s="14" t="s">
        <v>3155</v>
      </c>
      <c r="B1215" s="15" t="s">
        <v>3033</v>
      </c>
      <c r="C1215" s="15" t="s">
        <v>220</v>
      </c>
      <c r="D1215" s="27" t="s">
        <v>3156</v>
      </c>
      <c r="E1215" s="27" t="s">
        <v>3157</v>
      </c>
      <c r="F1215" s="15" t="s">
        <v>502</v>
      </c>
      <c r="G1215" s="15" t="s">
        <v>3158</v>
      </c>
    </row>
    <row r="1216" spans="1:7" ht="14.25" x14ac:dyDescent="0.2">
      <c r="A1216" s="14" t="s">
        <v>3159</v>
      </c>
      <c r="B1216" s="15" t="s">
        <v>3033</v>
      </c>
      <c r="C1216" s="15" t="s">
        <v>223</v>
      </c>
      <c r="D1216" s="27" t="s">
        <v>823</v>
      </c>
      <c r="E1216" s="27" t="s">
        <v>824</v>
      </c>
      <c r="F1216" s="15" t="s">
        <v>502</v>
      </c>
      <c r="G1216" s="15" t="s">
        <v>3160</v>
      </c>
    </row>
    <row r="1217" spans="1:7" ht="22.5" x14ac:dyDescent="0.2">
      <c r="A1217" s="14" t="s">
        <v>3161</v>
      </c>
      <c r="B1217" s="15" t="s">
        <v>3033</v>
      </c>
      <c r="C1217" s="15" t="s">
        <v>226</v>
      </c>
      <c r="D1217" s="27" t="s">
        <v>827</v>
      </c>
      <c r="E1217" s="27" t="s">
        <v>828</v>
      </c>
      <c r="F1217" s="15" t="s">
        <v>502</v>
      </c>
      <c r="G1217" s="15" t="s">
        <v>3162</v>
      </c>
    </row>
    <row r="1218" spans="1:7" ht="14.25" customHeight="1" x14ac:dyDescent="0.2">
      <c r="A1218" s="16"/>
      <c r="B1218" s="16"/>
      <c r="C1218" s="13"/>
      <c r="D1218" s="28"/>
      <c r="E1218" s="21" t="s">
        <v>3163</v>
      </c>
      <c r="F1218" s="13"/>
      <c r="G1218" s="13"/>
    </row>
    <row r="1219" spans="1:7" ht="22.5" x14ac:dyDescent="0.2">
      <c r="A1219" s="14" t="s">
        <v>3164</v>
      </c>
      <c r="B1219" s="15" t="s">
        <v>3033</v>
      </c>
      <c r="C1219" s="15" t="s">
        <v>229</v>
      </c>
      <c r="D1219" s="27" t="s">
        <v>831</v>
      </c>
      <c r="E1219" s="27" t="s">
        <v>832</v>
      </c>
      <c r="F1219" s="15" t="s">
        <v>502</v>
      </c>
      <c r="G1219" s="15" t="s">
        <v>3165</v>
      </c>
    </row>
    <row r="1220" spans="1:7" ht="33.75" x14ac:dyDescent="0.2">
      <c r="A1220" s="14" t="s">
        <v>3166</v>
      </c>
      <c r="B1220" s="15" t="s">
        <v>3033</v>
      </c>
      <c r="C1220" s="15" t="s">
        <v>231</v>
      </c>
      <c r="D1220" s="27" t="s">
        <v>835</v>
      </c>
      <c r="E1220" s="27" t="s">
        <v>836</v>
      </c>
      <c r="F1220" s="15" t="s">
        <v>502</v>
      </c>
      <c r="G1220" s="15" t="s">
        <v>3167</v>
      </c>
    </row>
    <row r="1221" spans="1:7" ht="14.25" x14ac:dyDescent="0.2">
      <c r="A1221" s="14" t="s">
        <v>3168</v>
      </c>
      <c r="B1221" s="15" t="s">
        <v>3033</v>
      </c>
      <c r="C1221" s="15" t="s">
        <v>236</v>
      </c>
      <c r="D1221" s="27" t="s">
        <v>838</v>
      </c>
      <c r="E1221" s="27" t="s">
        <v>839</v>
      </c>
      <c r="F1221" s="15" t="s">
        <v>110</v>
      </c>
      <c r="G1221" s="15" t="s">
        <v>3169</v>
      </c>
    </row>
    <row r="1222" spans="1:7" ht="14.25" x14ac:dyDescent="0.2">
      <c r="A1222" s="14" t="s">
        <v>3170</v>
      </c>
      <c r="B1222" s="15" t="s">
        <v>3033</v>
      </c>
      <c r="C1222" s="15" t="s">
        <v>239</v>
      </c>
      <c r="D1222" s="27" t="s">
        <v>999</v>
      </c>
      <c r="E1222" s="27" t="s">
        <v>1000</v>
      </c>
      <c r="F1222" s="15" t="s">
        <v>110</v>
      </c>
      <c r="G1222" s="15" t="s">
        <v>3169</v>
      </c>
    </row>
    <row r="1223" spans="1:7" ht="14.25" customHeight="1" x14ac:dyDescent="0.2">
      <c r="A1223" s="16"/>
      <c r="B1223" s="16"/>
      <c r="C1223" s="13"/>
      <c r="D1223" s="28"/>
      <c r="E1223" s="21" t="s">
        <v>3171</v>
      </c>
      <c r="F1223" s="13"/>
      <c r="G1223" s="13"/>
    </row>
    <row r="1224" spans="1:7" ht="22.5" x14ac:dyDescent="0.2">
      <c r="A1224" s="14" t="s">
        <v>3172</v>
      </c>
      <c r="B1224" s="15" t="s">
        <v>3033</v>
      </c>
      <c r="C1224" s="15" t="s">
        <v>241</v>
      </c>
      <c r="D1224" s="27" t="s">
        <v>850</v>
      </c>
      <c r="E1224" s="27" t="s">
        <v>851</v>
      </c>
      <c r="F1224" s="15" t="s">
        <v>502</v>
      </c>
      <c r="G1224" s="15" t="s">
        <v>3173</v>
      </c>
    </row>
    <row r="1225" spans="1:7" ht="22.5" x14ac:dyDescent="0.2">
      <c r="A1225" s="14" t="s">
        <v>3174</v>
      </c>
      <c r="B1225" s="15" t="s">
        <v>3033</v>
      </c>
      <c r="C1225" s="15" t="s">
        <v>243</v>
      </c>
      <c r="D1225" s="27" t="s">
        <v>3175</v>
      </c>
      <c r="E1225" s="27" t="s">
        <v>3176</v>
      </c>
      <c r="F1225" s="15" t="s">
        <v>502</v>
      </c>
      <c r="G1225" s="15" t="s">
        <v>3173</v>
      </c>
    </row>
    <row r="1226" spans="1:7" ht="14.25" x14ac:dyDescent="0.2">
      <c r="A1226" s="14" t="s">
        <v>3177</v>
      </c>
      <c r="B1226" s="15" t="s">
        <v>3033</v>
      </c>
      <c r="C1226" s="15" t="s">
        <v>248</v>
      </c>
      <c r="D1226" s="27" t="s">
        <v>838</v>
      </c>
      <c r="E1226" s="27" t="s">
        <v>839</v>
      </c>
      <c r="F1226" s="15" t="s">
        <v>110</v>
      </c>
      <c r="G1226" s="15" t="s">
        <v>3178</v>
      </c>
    </row>
    <row r="1227" spans="1:7" ht="14.25" x14ac:dyDescent="0.2">
      <c r="A1227" s="14" t="s">
        <v>3179</v>
      </c>
      <c r="B1227" s="15" t="s">
        <v>3033</v>
      </c>
      <c r="C1227" s="15" t="s">
        <v>251</v>
      </c>
      <c r="D1227" s="27" t="s">
        <v>999</v>
      </c>
      <c r="E1227" s="27" t="s">
        <v>1000</v>
      </c>
      <c r="F1227" s="15" t="s">
        <v>110</v>
      </c>
      <c r="G1227" s="15" t="s">
        <v>3178</v>
      </c>
    </row>
    <row r="1228" spans="1:7" ht="14.25" customHeight="1" x14ac:dyDescent="0.2">
      <c r="A1228" s="16"/>
      <c r="B1228" s="16"/>
      <c r="C1228" s="13"/>
      <c r="D1228" s="28"/>
      <c r="E1228" s="21" t="s">
        <v>3180</v>
      </c>
      <c r="F1228" s="13"/>
      <c r="G1228" s="13"/>
    </row>
    <row r="1229" spans="1:7" ht="22.5" x14ac:dyDescent="0.2">
      <c r="A1229" s="14" t="s">
        <v>3181</v>
      </c>
      <c r="B1229" s="15" t="s">
        <v>3033</v>
      </c>
      <c r="C1229" s="15" t="s">
        <v>254</v>
      </c>
      <c r="D1229" s="27" t="s">
        <v>884</v>
      </c>
      <c r="E1229" s="27" t="s">
        <v>885</v>
      </c>
      <c r="F1229" s="15" t="s">
        <v>502</v>
      </c>
      <c r="G1229" s="15" t="s">
        <v>3182</v>
      </c>
    </row>
    <row r="1230" spans="1:7" ht="22.5" x14ac:dyDescent="0.2">
      <c r="A1230" s="14" t="s">
        <v>3183</v>
      </c>
      <c r="B1230" s="15" t="s">
        <v>3033</v>
      </c>
      <c r="C1230" s="15" t="s">
        <v>256</v>
      </c>
      <c r="D1230" s="27" t="s">
        <v>3184</v>
      </c>
      <c r="E1230" s="27" t="s">
        <v>3185</v>
      </c>
      <c r="F1230" s="15" t="s">
        <v>502</v>
      </c>
      <c r="G1230" s="15" t="s">
        <v>3182</v>
      </c>
    </row>
    <row r="1231" spans="1:7" ht="14.25" x14ac:dyDescent="0.2">
      <c r="A1231" s="14" t="s">
        <v>3186</v>
      </c>
      <c r="B1231" s="15" t="s">
        <v>3033</v>
      </c>
      <c r="C1231" s="15" t="s">
        <v>260</v>
      </c>
      <c r="D1231" s="27" t="s">
        <v>838</v>
      </c>
      <c r="E1231" s="27" t="s">
        <v>839</v>
      </c>
      <c r="F1231" s="15" t="s">
        <v>110</v>
      </c>
      <c r="G1231" s="15" t="s">
        <v>3187</v>
      </c>
    </row>
    <row r="1232" spans="1:7" ht="14.25" x14ac:dyDescent="0.2">
      <c r="A1232" s="14" t="s">
        <v>3188</v>
      </c>
      <c r="B1232" s="15" t="s">
        <v>3033</v>
      </c>
      <c r="C1232" s="15" t="s">
        <v>263</v>
      </c>
      <c r="D1232" s="27" t="s">
        <v>999</v>
      </c>
      <c r="E1232" s="27" t="s">
        <v>1000</v>
      </c>
      <c r="F1232" s="15" t="s">
        <v>110</v>
      </c>
      <c r="G1232" s="15" t="s">
        <v>3187</v>
      </c>
    </row>
    <row r="1233" spans="1:7" ht="14.25" customHeight="1" x14ac:dyDescent="0.2">
      <c r="A1233" s="16"/>
      <c r="B1233" s="16"/>
      <c r="C1233" s="13"/>
      <c r="D1233" s="28"/>
      <c r="E1233" s="21" t="s">
        <v>3189</v>
      </c>
      <c r="F1233" s="13"/>
      <c r="G1233" s="13"/>
    </row>
    <row r="1234" spans="1:7" ht="22.5" x14ac:dyDescent="0.2">
      <c r="A1234" s="14" t="s">
        <v>3190</v>
      </c>
      <c r="B1234" s="15" t="s">
        <v>3033</v>
      </c>
      <c r="C1234" s="15" t="s">
        <v>265</v>
      </c>
      <c r="D1234" s="27" t="s">
        <v>884</v>
      </c>
      <c r="E1234" s="27" t="s">
        <v>885</v>
      </c>
      <c r="F1234" s="15" t="s">
        <v>502</v>
      </c>
      <c r="G1234" s="15" t="s">
        <v>3191</v>
      </c>
    </row>
    <row r="1235" spans="1:7" ht="22.5" x14ac:dyDescent="0.2">
      <c r="A1235" s="14" t="s">
        <v>3192</v>
      </c>
      <c r="B1235" s="15" t="s">
        <v>3033</v>
      </c>
      <c r="C1235" s="15" t="s">
        <v>266</v>
      </c>
      <c r="D1235" s="27" t="s">
        <v>3184</v>
      </c>
      <c r="E1235" s="27" t="s">
        <v>3185</v>
      </c>
      <c r="F1235" s="15" t="s">
        <v>502</v>
      </c>
      <c r="G1235" s="15" t="s">
        <v>3191</v>
      </c>
    </row>
    <row r="1236" spans="1:7" ht="14.25" x14ac:dyDescent="0.2">
      <c r="A1236" s="14" t="s">
        <v>3193</v>
      </c>
      <c r="B1236" s="15" t="s">
        <v>3033</v>
      </c>
      <c r="C1236" s="15" t="s">
        <v>267</v>
      </c>
      <c r="D1236" s="27" t="s">
        <v>838</v>
      </c>
      <c r="E1236" s="27" t="s">
        <v>839</v>
      </c>
      <c r="F1236" s="15" t="s">
        <v>110</v>
      </c>
      <c r="G1236" s="15" t="s">
        <v>3194</v>
      </c>
    </row>
    <row r="1237" spans="1:7" ht="14.25" x14ac:dyDescent="0.2">
      <c r="A1237" s="14" t="s">
        <v>3195</v>
      </c>
      <c r="B1237" s="15" t="s">
        <v>3033</v>
      </c>
      <c r="C1237" s="15" t="s">
        <v>184</v>
      </c>
      <c r="D1237" s="27" t="s">
        <v>999</v>
      </c>
      <c r="E1237" s="27" t="s">
        <v>1000</v>
      </c>
      <c r="F1237" s="15" t="s">
        <v>110</v>
      </c>
      <c r="G1237" s="15" t="s">
        <v>3194</v>
      </c>
    </row>
    <row r="1238" spans="1:7" ht="14.25" customHeight="1" x14ac:dyDescent="0.2">
      <c r="A1238" s="16"/>
      <c r="B1238" s="16"/>
      <c r="C1238" s="13"/>
      <c r="D1238" s="28"/>
      <c r="E1238" s="21" t="s">
        <v>3196</v>
      </c>
      <c r="F1238" s="13"/>
      <c r="G1238" s="13"/>
    </row>
    <row r="1239" spans="1:7" ht="22.5" x14ac:dyDescent="0.2">
      <c r="A1239" s="14" t="s">
        <v>3197</v>
      </c>
      <c r="B1239" s="15" t="s">
        <v>3033</v>
      </c>
      <c r="C1239" s="15" t="s">
        <v>276</v>
      </c>
      <c r="D1239" s="27" t="s">
        <v>884</v>
      </c>
      <c r="E1239" s="27" t="s">
        <v>885</v>
      </c>
      <c r="F1239" s="15" t="s">
        <v>502</v>
      </c>
      <c r="G1239" s="15" t="s">
        <v>3198</v>
      </c>
    </row>
    <row r="1240" spans="1:7" ht="22.5" x14ac:dyDescent="0.2">
      <c r="A1240" s="14" t="s">
        <v>3199</v>
      </c>
      <c r="B1240" s="15" t="s">
        <v>3033</v>
      </c>
      <c r="C1240" s="15" t="s">
        <v>278</v>
      </c>
      <c r="D1240" s="27" t="s">
        <v>3184</v>
      </c>
      <c r="E1240" s="27" t="s">
        <v>3185</v>
      </c>
      <c r="F1240" s="15" t="s">
        <v>502</v>
      </c>
      <c r="G1240" s="15" t="s">
        <v>3198</v>
      </c>
    </row>
    <row r="1241" spans="1:7" ht="14.25" x14ac:dyDescent="0.2">
      <c r="A1241" s="14" t="s">
        <v>3200</v>
      </c>
      <c r="B1241" s="15" t="s">
        <v>3033</v>
      </c>
      <c r="C1241" s="15" t="s">
        <v>283</v>
      </c>
      <c r="D1241" s="27" t="s">
        <v>838</v>
      </c>
      <c r="E1241" s="27" t="s">
        <v>839</v>
      </c>
      <c r="F1241" s="15" t="s">
        <v>110</v>
      </c>
      <c r="G1241" s="15" t="s">
        <v>3201</v>
      </c>
    </row>
    <row r="1242" spans="1:7" ht="14.25" x14ac:dyDescent="0.2">
      <c r="A1242" s="14" t="s">
        <v>3202</v>
      </c>
      <c r="B1242" s="15" t="s">
        <v>3033</v>
      </c>
      <c r="C1242" s="15" t="s">
        <v>286</v>
      </c>
      <c r="D1242" s="27" t="s">
        <v>999</v>
      </c>
      <c r="E1242" s="27" t="s">
        <v>1000</v>
      </c>
      <c r="F1242" s="15" t="s">
        <v>110</v>
      </c>
      <c r="G1242" s="15" t="s">
        <v>3201</v>
      </c>
    </row>
    <row r="1243" spans="1:7" ht="14.25" customHeight="1" x14ac:dyDescent="0.2">
      <c r="A1243" s="16"/>
      <c r="B1243" s="16"/>
      <c r="C1243" s="13"/>
      <c r="D1243" s="28"/>
      <c r="E1243" s="21" t="s">
        <v>3203</v>
      </c>
      <c r="F1243" s="13"/>
      <c r="G1243" s="13"/>
    </row>
    <row r="1244" spans="1:7" ht="22.5" x14ac:dyDescent="0.2">
      <c r="A1244" s="14" t="s">
        <v>3204</v>
      </c>
      <c r="B1244" s="15" t="s">
        <v>3033</v>
      </c>
      <c r="C1244" s="15" t="s">
        <v>288</v>
      </c>
      <c r="D1244" s="27" t="s">
        <v>884</v>
      </c>
      <c r="E1244" s="27" t="s">
        <v>885</v>
      </c>
      <c r="F1244" s="15" t="s">
        <v>502</v>
      </c>
      <c r="G1244" s="15" t="s">
        <v>3198</v>
      </c>
    </row>
    <row r="1245" spans="1:7" ht="22.5" x14ac:dyDescent="0.2">
      <c r="A1245" s="14" t="s">
        <v>3205</v>
      </c>
      <c r="B1245" s="15" t="s">
        <v>3033</v>
      </c>
      <c r="C1245" s="15" t="s">
        <v>289</v>
      </c>
      <c r="D1245" s="27" t="s">
        <v>3184</v>
      </c>
      <c r="E1245" s="27" t="s">
        <v>3185</v>
      </c>
      <c r="F1245" s="15" t="s">
        <v>502</v>
      </c>
      <c r="G1245" s="15" t="s">
        <v>3198</v>
      </c>
    </row>
    <row r="1246" spans="1:7" ht="14.25" x14ac:dyDescent="0.2">
      <c r="A1246" s="14" t="s">
        <v>3206</v>
      </c>
      <c r="B1246" s="15" t="s">
        <v>3033</v>
      </c>
      <c r="C1246" s="15" t="s">
        <v>291</v>
      </c>
      <c r="D1246" s="27" t="s">
        <v>838</v>
      </c>
      <c r="E1246" s="27" t="s">
        <v>839</v>
      </c>
      <c r="F1246" s="15" t="s">
        <v>110</v>
      </c>
      <c r="G1246" s="15" t="s">
        <v>3201</v>
      </c>
    </row>
    <row r="1247" spans="1:7" ht="14.25" x14ac:dyDescent="0.2">
      <c r="A1247" s="14" t="s">
        <v>3207</v>
      </c>
      <c r="B1247" s="15" t="s">
        <v>3033</v>
      </c>
      <c r="C1247" s="15" t="s">
        <v>293</v>
      </c>
      <c r="D1247" s="27" t="s">
        <v>999</v>
      </c>
      <c r="E1247" s="27" t="s">
        <v>1000</v>
      </c>
      <c r="F1247" s="15" t="s">
        <v>110</v>
      </c>
      <c r="G1247" s="15" t="s">
        <v>3201</v>
      </c>
    </row>
    <row r="1248" spans="1:7" ht="14.25" customHeight="1" x14ac:dyDescent="0.2">
      <c r="A1248" s="16"/>
      <c r="B1248" s="16"/>
      <c r="C1248" s="13"/>
      <c r="D1248" s="28"/>
      <c r="E1248" s="21" t="s">
        <v>3208</v>
      </c>
      <c r="F1248" s="13"/>
      <c r="G1248" s="13"/>
    </row>
    <row r="1249" spans="1:7" ht="22.5" x14ac:dyDescent="0.2">
      <c r="A1249" s="14" t="s">
        <v>3209</v>
      </c>
      <c r="B1249" s="15" t="s">
        <v>3033</v>
      </c>
      <c r="C1249" s="15" t="s">
        <v>295</v>
      </c>
      <c r="D1249" s="27" t="s">
        <v>884</v>
      </c>
      <c r="E1249" s="27" t="s">
        <v>885</v>
      </c>
      <c r="F1249" s="15" t="s">
        <v>502</v>
      </c>
      <c r="G1249" s="15" t="s">
        <v>3210</v>
      </c>
    </row>
    <row r="1250" spans="1:7" ht="22.5" x14ac:dyDescent="0.2">
      <c r="A1250" s="14" t="s">
        <v>3211</v>
      </c>
      <c r="B1250" s="15" t="s">
        <v>3033</v>
      </c>
      <c r="C1250" s="15" t="s">
        <v>297</v>
      </c>
      <c r="D1250" s="27" t="s">
        <v>3184</v>
      </c>
      <c r="E1250" s="27" t="s">
        <v>3185</v>
      </c>
      <c r="F1250" s="15" t="s">
        <v>502</v>
      </c>
      <c r="G1250" s="15" t="s">
        <v>3210</v>
      </c>
    </row>
    <row r="1251" spans="1:7" ht="14.25" x14ac:dyDescent="0.2">
      <c r="A1251" s="14" t="s">
        <v>3212</v>
      </c>
      <c r="B1251" s="15" t="s">
        <v>3033</v>
      </c>
      <c r="C1251" s="15" t="s">
        <v>309</v>
      </c>
      <c r="D1251" s="27" t="s">
        <v>838</v>
      </c>
      <c r="E1251" s="27" t="s">
        <v>839</v>
      </c>
      <c r="F1251" s="15" t="s">
        <v>110</v>
      </c>
      <c r="G1251" s="15" t="s">
        <v>3213</v>
      </c>
    </row>
    <row r="1252" spans="1:7" ht="14.25" x14ac:dyDescent="0.2">
      <c r="A1252" s="14" t="s">
        <v>3214</v>
      </c>
      <c r="B1252" s="15" t="s">
        <v>3033</v>
      </c>
      <c r="C1252" s="15" t="s">
        <v>311</v>
      </c>
      <c r="D1252" s="27" t="s">
        <v>999</v>
      </c>
      <c r="E1252" s="27" t="s">
        <v>1000</v>
      </c>
      <c r="F1252" s="15" t="s">
        <v>110</v>
      </c>
      <c r="G1252" s="15" t="s">
        <v>3215</v>
      </c>
    </row>
    <row r="1253" spans="1:7" ht="14.25" customHeight="1" x14ac:dyDescent="0.2">
      <c r="A1253" s="16"/>
      <c r="B1253" s="16"/>
      <c r="C1253" s="13"/>
      <c r="D1253" s="28"/>
      <c r="E1253" s="21" t="s">
        <v>3216</v>
      </c>
      <c r="F1253" s="13"/>
      <c r="G1253" s="13"/>
    </row>
    <row r="1254" spans="1:7" ht="22.5" x14ac:dyDescent="0.2">
      <c r="A1254" s="14" t="s">
        <v>3217</v>
      </c>
      <c r="B1254" s="15" t="s">
        <v>3033</v>
      </c>
      <c r="C1254" s="15" t="s">
        <v>218</v>
      </c>
      <c r="D1254" s="27" t="s">
        <v>884</v>
      </c>
      <c r="E1254" s="27" t="s">
        <v>885</v>
      </c>
      <c r="F1254" s="15" t="s">
        <v>502</v>
      </c>
      <c r="G1254" s="15" t="s">
        <v>3218</v>
      </c>
    </row>
    <row r="1255" spans="1:7" ht="22.5" x14ac:dyDescent="0.2">
      <c r="A1255" s="14" t="s">
        <v>3219</v>
      </c>
      <c r="B1255" s="15" t="s">
        <v>3033</v>
      </c>
      <c r="C1255" s="15" t="s">
        <v>922</v>
      </c>
      <c r="D1255" s="27" t="s">
        <v>3220</v>
      </c>
      <c r="E1255" s="27" t="s">
        <v>3221</v>
      </c>
      <c r="F1255" s="15" t="s">
        <v>502</v>
      </c>
      <c r="G1255" s="15" t="s">
        <v>3218</v>
      </c>
    </row>
    <row r="1256" spans="1:7" ht="14.25" x14ac:dyDescent="0.2">
      <c r="A1256" s="14" t="s">
        <v>3222</v>
      </c>
      <c r="B1256" s="15" t="s">
        <v>3033</v>
      </c>
      <c r="C1256" s="15" t="s">
        <v>924</v>
      </c>
      <c r="D1256" s="27" t="s">
        <v>838</v>
      </c>
      <c r="E1256" s="27" t="s">
        <v>839</v>
      </c>
      <c r="F1256" s="15" t="s">
        <v>110</v>
      </c>
      <c r="G1256" s="15" t="s">
        <v>3223</v>
      </c>
    </row>
    <row r="1257" spans="1:7" ht="14.25" x14ac:dyDescent="0.2">
      <c r="A1257" s="14" t="s">
        <v>3224</v>
      </c>
      <c r="B1257" s="15" t="s">
        <v>3033</v>
      </c>
      <c r="C1257" s="15" t="s">
        <v>927</v>
      </c>
      <c r="D1257" s="27" t="s">
        <v>999</v>
      </c>
      <c r="E1257" s="27" t="s">
        <v>1000</v>
      </c>
      <c r="F1257" s="15" t="s">
        <v>110</v>
      </c>
      <c r="G1257" s="15" t="s">
        <v>3225</v>
      </c>
    </row>
    <row r="1258" spans="1:7" ht="14.25" customHeight="1" x14ac:dyDescent="0.2">
      <c r="A1258" s="16"/>
      <c r="B1258" s="16"/>
      <c r="C1258" s="13"/>
      <c r="D1258" s="28"/>
      <c r="E1258" s="21" t="s">
        <v>3226</v>
      </c>
      <c r="F1258" s="13"/>
      <c r="G1258" s="13"/>
    </row>
    <row r="1259" spans="1:7" ht="22.5" x14ac:dyDescent="0.2">
      <c r="A1259" s="14" t="s">
        <v>3227</v>
      </c>
      <c r="B1259" s="15" t="s">
        <v>3033</v>
      </c>
      <c r="C1259" s="15" t="s">
        <v>930</v>
      </c>
      <c r="D1259" s="27" t="s">
        <v>884</v>
      </c>
      <c r="E1259" s="27" t="s">
        <v>885</v>
      </c>
      <c r="F1259" s="15" t="s">
        <v>502</v>
      </c>
      <c r="G1259" s="15" t="s">
        <v>411</v>
      </c>
    </row>
    <row r="1260" spans="1:7" ht="22.5" x14ac:dyDescent="0.2">
      <c r="A1260" s="14" t="s">
        <v>3228</v>
      </c>
      <c r="B1260" s="15" t="s">
        <v>3033</v>
      </c>
      <c r="C1260" s="15" t="s">
        <v>936</v>
      </c>
      <c r="D1260" s="27" t="s">
        <v>3184</v>
      </c>
      <c r="E1260" s="27" t="s">
        <v>3185</v>
      </c>
      <c r="F1260" s="15" t="s">
        <v>502</v>
      </c>
      <c r="G1260" s="15" t="s">
        <v>411</v>
      </c>
    </row>
    <row r="1261" spans="1:7" ht="14.25" x14ac:dyDescent="0.2">
      <c r="A1261" s="14" t="s">
        <v>3229</v>
      </c>
      <c r="B1261" s="15" t="s">
        <v>3033</v>
      </c>
      <c r="C1261" s="15" t="s">
        <v>941</v>
      </c>
      <c r="D1261" s="27" t="s">
        <v>838</v>
      </c>
      <c r="E1261" s="27" t="s">
        <v>839</v>
      </c>
      <c r="F1261" s="15" t="s">
        <v>110</v>
      </c>
      <c r="G1261" s="15" t="s">
        <v>3230</v>
      </c>
    </row>
    <row r="1262" spans="1:7" ht="14.25" x14ac:dyDescent="0.2">
      <c r="A1262" s="14" t="s">
        <v>3231</v>
      </c>
      <c r="B1262" s="15" t="s">
        <v>3033</v>
      </c>
      <c r="C1262" s="15" t="s">
        <v>946</v>
      </c>
      <c r="D1262" s="27" t="s">
        <v>999</v>
      </c>
      <c r="E1262" s="27" t="s">
        <v>1000</v>
      </c>
      <c r="F1262" s="15" t="s">
        <v>110</v>
      </c>
      <c r="G1262" s="15" t="s">
        <v>3230</v>
      </c>
    </row>
    <row r="1263" spans="1:7" ht="14.25" customHeight="1" x14ac:dyDescent="0.2">
      <c r="A1263" s="16"/>
      <c r="B1263" s="16"/>
      <c r="C1263" s="13"/>
      <c r="D1263" s="28"/>
      <c r="E1263" s="21" t="s">
        <v>3232</v>
      </c>
      <c r="F1263" s="13"/>
      <c r="G1263" s="13"/>
    </row>
    <row r="1264" spans="1:7" ht="14.25" x14ac:dyDescent="0.2">
      <c r="A1264" s="14" t="s">
        <v>3233</v>
      </c>
      <c r="B1264" s="15" t="s">
        <v>3033</v>
      </c>
      <c r="C1264" s="15" t="s">
        <v>952</v>
      </c>
      <c r="D1264" s="27" t="s">
        <v>906</v>
      </c>
      <c r="E1264" s="27" t="s">
        <v>907</v>
      </c>
      <c r="F1264" s="15" t="s">
        <v>502</v>
      </c>
      <c r="G1264" s="15" t="s">
        <v>3234</v>
      </c>
    </row>
    <row r="1265" spans="1:7" ht="33.75" x14ac:dyDescent="0.2">
      <c r="A1265" s="14" t="s">
        <v>3235</v>
      </c>
      <c r="B1265" s="15" t="s">
        <v>3033</v>
      </c>
      <c r="C1265" s="15" t="s">
        <v>957</v>
      </c>
      <c r="D1265" s="27" t="s">
        <v>835</v>
      </c>
      <c r="E1265" s="27" t="s">
        <v>836</v>
      </c>
      <c r="F1265" s="15" t="s">
        <v>502</v>
      </c>
      <c r="G1265" s="15" t="s">
        <v>3234</v>
      </c>
    </row>
    <row r="1266" spans="1:7" ht="14.25" x14ac:dyDescent="0.2">
      <c r="A1266" s="14" t="s">
        <v>3236</v>
      </c>
      <c r="B1266" s="15" t="s">
        <v>3033</v>
      </c>
      <c r="C1266" s="15" t="s">
        <v>962</v>
      </c>
      <c r="D1266" s="27" t="s">
        <v>838</v>
      </c>
      <c r="E1266" s="27" t="s">
        <v>839</v>
      </c>
      <c r="F1266" s="15" t="s">
        <v>110</v>
      </c>
      <c r="G1266" s="15" t="s">
        <v>3237</v>
      </c>
    </row>
    <row r="1267" spans="1:7" ht="14.25" x14ac:dyDescent="0.2">
      <c r="A1267" s="14" t="s">
        <v>3238</v>
      </c>
      <c r="B1267" s="15" t="s">
        <v>3033</v>
      </c>
      <c r="C1267" s="15" t="s">
        <v>967</v>
      </c>
      <c r="D1267" s="27" t="s">
        <v>999</v>
      </c>
      <c r="E1267" s="27" t="s">
        <v>1000</v>
      </c>
      <c r="F1267" s="15" t="s">
        <v>110</v>
      </c>
      <c r="G1267" s="15" t="s">
        <v>3239</v>
      </c>
    </row>
    <row r="1268" spans="1:7" ht="14.25" customHeight="1" x14ac:dyDescent="0.2">
      <c r="A1268" s="16"/>
      <c r="B1268" s="16"/>
      <c r="C1268" s="13"/>
      <c r="D1268" s="28"/>
      <c r="E1268" s="21" t="s">
        <v>3240</v>
      </c>
      <c r="F1268" s="13"/>
      <c r="G1268" s="13"/>
    </row>
    <row r="1269" spans="1:7" ht="14.25" x14ac:dyDescent="0.2">
      <c r="A1269" s="14" t="s">
        <v>3241</v>
      </c>
      <c r="B1269" s="15" t="s">
        <v>3033</v>
      </c>
      <c r="C1269" s="15" t="s">
        <v>973</v>
      </c>
      <c r="D1269" s="27" t="s">
        <v>906</v>
      </c>
      <c r="E1269" s="27" t="s">
        <v>907</v>
      </c>
      <c r="F1269" s="15" t="s">
        <v>502</v>
      </c>
      <c r="G1269" s="15" t="s">
        <v>3242</v>
      </c>
    </row>
    <row r="1270" spans="1:7" ht="22.5" x14ac:dyDescent="0.2">
      <c r="A1270" s="14" t="s">
        <v>3243</v>
      </c>
      <c r="B1270" s="15" t="s">
        <v>3033</v>
      </c>
      <c r="C1270" s="15" t="s">
        <v>979</v>
      </c>
      <c r="D1270" s="27" t="s">
        <v>865</v>
      </c>
      <c r="E1270" s="27" t="s">
        <v>866</v>
      </c>
      <c r="F1270" s="15" t="s">
        <v>502</v>
      </c>
      <c r="G1270" s="15" t="s">
        <v>3242</v>
      </c>
    </row>
    <row r="1271" spans="1:7" ht="14.25" x14ac:dyDescent="0.2">
      <c r="A1271" s="14" t="s">
        <v>3244</v>
      </c>
      <c r="B1271" s="15" t="s">
        <v>3033</v>
      </c>
      <c r="C1271" s="15" t="s">
        <v>985</v>
      </c>
      <c r="D1271" s="27" t="s">
        <v>838</v>
      </c>
      <c r="E1271" s="27" t="s">
        <v>839</v>
      </c>
      <c r="F1271" s="15" t="s">
        <v>110</v>
      </c>
      <c r="G1271" s="15" t="s">
        <v>3245</v>
      </c>
    </row>
    <row r="1272" spans="1:7" ht="14.25" x14ac:dyDescent="0.2">
      <c r="A1272" s="14" t="s">
        <v>3246</v>
      </c>
      <c r="B1272" s="15" t="s">
        <v>3033</v>
      </c>
      <c r="C1272" s="15" t="s">
        <v>988</v>
      </c>
      <c r="D1272" s="27" t="s">
        <v>999</v>
      </c>
      <c r="E1272" s="27" t="s">
        <v>1000</v>
      </c>
      <c r="F1272" s="15" t="s">
        <v>110</v>
      </c>
      <c r="G1272" s="15" t="s">
        <v>3247</v>
      </c>
    </row>
    <row r="1273" spans="1:7" s="11" customFormat="1" ht="14.25" x14ac:dyDescent="0.2">
      <c r="A1273" s="9" t="s">
        <v>184</v>
      </c>
      <c r="B1273" s="9" t="s">
        <v>3248</v>
      </c>
      <c r="C1273" s="9"/>
      <c r="D1273" s="29"/>
      <c r="E1273" s="22" t="s">
        <v>933</v>
      </c>
      <c r="F1273" s="10"/>
      <c r="G1273" s="10"/>
    </row>
    <row r="1274" spans="1:7" ht="14.25" customHeight="1" x14ac:dyDescent="0.2">
      <c r="A1274" s="16"/>
      <c r="B1274" s="16"/>
      <c r="C1274" s="13"/>
      <c r="D1274" s="28"/>
      <c r="E1274" s="21" t="s">
        <v>3249</v>
      </c>
      <c r="F1274" s="13"/>
      <c r="G1274" s="13"/>
    </row>
    <row r="1275" spans="1:7" ht="22.5" x14ac:dyDescent="0.2">
      <c r="A1275" s="14" t="s">
        <v>3250</v>
      </c>
      <c r="B1275" s="15" t="s">
        <v>3033</v>
      </c>
      <c r="C1275" s="15" t="s">
        <v>991</v>
      </c>
      <c r="D1275" s="27" t="s">
        <v>937</v>
      </c>
      <c r="E1275" s="27" t="s">
        <v>938</v>
      </c>
      <c r="F1275" s="15" t="s">
        <v>110</v>
      </c>
      <c r="G1275" s="15" t="s">
        <v>3251</v>
      </c>
    </row>
    <row r="1276" spans="1:7" ht="14.25" x14ac:dyDescent="0.2">
      <c r="A1276" s="14" t="s">
        <v>3252</v>
      </c>
      <c r="B1276" s="15" t="s">
        <v>3033</v>
      </c>
      <c r="C1276" s="15" t="s">
        <v>995</v>
      </c>
      <c r="D1276" s="27" t="s">
        <v>942</v>
      </c>
      <c r="E1276" s="27" t="s">
        <v>943</v>
      </c>
      <c r="F1276" s="15" t="s">
        <v>502</v>
      </c>
      <c r="G1276" s="15" t="s">
        <v>3253</v>
      </c>
    </row>
    <row r="1277" spans="1:7" ht="45" x14ac:dyDescent="0.2">
      <c r="A1277" s="14" t="s">
        <v>3254</v>
      </c>
      <c r="B1277" s="15" t="s">
        <v>3033</v>
      </c>
      <c r="C1277" s="15" t="s">
        <v>998</v>
      </c>
      <c r="D1277" s="27" t="s">
        <v>947</v>
      </c>
      <c r="E1277" s="27" t="s">
        <v>948</v>
      </c>
      <c r="F1277" s="15" t="s">
        <v>949</v>
      </c>
      <c r="G1277" s="15" t="s">
        <v>3255</v>
      </c>
    </row>
    <row r="1278" spans="1:7" ht="22.5" x14ac:dyDescent="0.2">
      <c r="A1278" s="14" t="s">
        <v>3256</v>
      </c>
      <c r="B1278" s="15" t="s">
        <v>3033</v>
      </c>
      <c r="C1278" s="15" t="s">
        <v>1002</v>
      </c>
      <c r="D1278" s="27" t="s">
        <v>953</v>
      </c>
      <c r="E1278" s="27" t="s">
        <v>954</v>
      </c>
      <c r="F1278" s="15" t="s">
        <v>110</v>
      </c>
      <c r="G1278" s="15" t="s">
        <v>3257</v>
      </c>
    </row>
    <row r="1279" spans="1:7" ht="22.5" x14ac:dyDescent="0.2">
      <c r="A1279" s="14" t="s">
        <v>3258</v>
      </c>
      <c r="B1279" s="15" t="s">
        <v>3033</v>
      </c>
      <c r="C1279" s="15" t="s">
        <v>1005</v>
      </c>
      <c r="D1279" s="27" t="s">
        <v>963</v>
      </c>
      <c r="E1279" s="27" t="s">
        <v>964</v>
      </c>
      <c r="F1279" s="15" t="s">
        <v>949</v>
      </c>
      <c r="G1279" s="15" t="s">
        <v>3259</v>
      </c>
    </row>
    <row r="1280" spans="1:7" ht="14.25" x14ac:dyDescent="0.2">
      <c r="A1280" s="14" t="s">
        <v>3260</v>
      </c>
      <c r="B1280" s="15" t="s">
        <v>3033</v>
      </c>
      <c r="C1280" s="15" t="s">
        <v>1012</v>
      </c>
      <c r="D1280" s="27" t="s">
        <v>968</v>
      </c>
      <c r="E1280" s="27" t="s">
        <v>969</v>
      </c>
      <c r="F1280" s="15" t="s">
        <v>970</v>
      </c>
      <c r="G1280" s="15" t="s">
        <v>3261</v>
      </c>
    </row>
    <row r="1281" spans="1:7" ht="14.25" x14ac:dyDescent="0.2">
      <c r="A1281" s="14" t="s">
        <v>3262</v>
      </c>
      <c r="B1281" s="15" t="s">
        <v>3033</v>
      </c>
      <c r="C1281" s="15" t="s">
        <v>1017</v>
      </c>
      <c r="D1281" s="27" t="s">
        <v>974</v>
      </c>
      <c r="E1281" s="27" t="s">
        <v>975</v>
      </c>
      <c r="F1281" s="15" t="s">
        <v>976</v>
      </c>
      <c r="G1281" s="15" t="s">
        <v>3263</v>
      </c>
    </row>
    <row r="1282" spans="1:7" ht="14.25" x14ac:dyDescent="0.2">
      <c r="A1282" s="14" t="s">
        <v>3264</v>
      </c>
      <c r="B1282" s="15" t="s">
        <v>3033</v>
      </c>
      <c r="C1282" s="15" t="s">
        <v>1022</v>
      </c>
      <c r="D1282" s="27" t="s">
        <v>980</v>
      </c>
      <c r="E1282" s="27" t="s">
        <v>981</v>
      </c>
      <c r="F1282" s="15" t="s">
        <v>81</v>
      </c>
      <c r="G1282" s="15" t="s">
        <v>3265</v>
      </c>
    </row>
    <row r="1283" spans="1:7" ht="22.5" x14ac:dyDescent="0.2">
      <c r="A1283" s="14" t="s">
        <v>3266</v>
      </c>
      <c r="B1283" s="15" t="s">
        <v>3033</v>
      </c>
      <c r="C1283" s="15" t="s">
        <v>1027</v>
      </c>
      <c r="D1283" s="27" t="s">
        <v>958</v>
      </c>
      <c r="E1283" s="27" t="s">
        <v>959</v>
      </c>
      <c r="F1283" s="15" t="s">
        <v>949</v>
      </c>
      <c r="G1283" s="15" t="s">
        <v>3267</v>
      </c>
    </row>
    <row r="1284" spans="1:7" ht="14.25" customHeight="1" x14ac:dyDescent="0.2">
      <c r="A1284" s="16"/>
      <c r="B1284" s="16"/>
      <c r="C1284" s="13"/>
      <c r="D1284" s="28"/>
      <c r="E1284" s="21" t="s">
        <v>3268</v>
      </c>
      <c r="F1284" s="13"/>
      <c r="G1284" s="13"/>
    </row>
    <row r="1285" spans="1:7" ht="22.5" x14ac:dyDescent="0.2">
      <c r="A1285" s="14" t="s">
        <v>3269</v>
      </c>
      <c r="B1285" s="15" t="s">
        <v>3033</v>
      </c>
      <c r="C1285" s="15" t="s">
        <v>1032</v>
      </c>
      <c r="D1285" s="27" t="s">
        <v>937</v>
      </c>
      <c r="E1285" s="27" t="s">
        <v>938</v>
      </c>
      <c r="F1285" s="15" t="s">
        <v>110</v>
      </c>
      <c r="G1285" s="15" t="s">
        <v>3270</v>
      </c>
    </row>
    <row r="1286" spans="1:7" ht="14.25" x14ac:dyDescent="0.2">
      <c r="A1286" s="14" t="s">
        <v>3271</v>
      </c>
      <c r="B1286" s="15" t="s">
        <v>3033</v>
      </c>
      <c r="C1286" s="15" t="s">
        <v>1037</v>
      </c>
      <c r="D1286" s="27" t="s">
        <v>942</v>
      </c>
      <c r="E1286" s="27" t="s">
        <v>943</v>
      </c>
      <c r="F1286" s="15" t="s">
        <v>502</v>
      </c>
      <c r="G1286" s="15" t="s">
        <v>3272</v>
      </c>
    </row>
    <row r="1287" spans="1:7" ht="45" x14ac:dyDescent="0.2">
      <c r="A1287" s="14" t="s">
        <v>3273</v>
      </c>
      <c r="B1287" s="15" t="s">
        <v>3033</v>
      </c>
      <c r="C1287" s="15" t="s">
        <v>1045</v>
      </c>
      <c r="D1287" s="27" t="s">
        <v>947</v>
      </c>
      <c r="E1287" s="27" t="s">
        <v>948</v>
      </c>
      <c r="F1287" s="15" t="s">
        <v>949</v>
      </c>
      <c r="G1287" s="15" t="s">
        <v>3274</v>
      </c>
    </row>
    <row r="1288" spans="1:7" ht="14.25" x14ac:dyDescent="0.2">
      <c r="A1288" s="14" t="s">
        <v>3275</v>
      </c>
      <c r="B1288" s="15" t="s">
        <v>3033</v>
      </c>
      <c r="C1288" s="15" t="s">
        <v>1050</v>
      </c>
      <c r="D1288" s="27" t="s">
        <v>999</v>
      </c>
      <c r="E1288" s="27" t="s">
        <v>1000</v>
      </c>
      <c r="F1288" s="15" t="s">
        <v>110</v>
      </c>
      <c r="G1288" s="15" t="s">
        <v>3276</v>
      </c>
    </row>
    <row r="1289" spans="1:7" ht="14.25" x14ac:dyDescent="0.2">
      <c r="A1289" s="14" t="s">
        <v>3277</v>
      </c>
      <c r="B1289" s="15" t="s">
        <v>3033</v>
      </c>
      <c r="C1289" s="15" t="s">
        <v>1058</v>
      </c>
      <c r="D1289" s="27" t="s">
        <v>838</v>
      </c>
      <c r="E1289" s="27" t="s">
        <v>839</v>
      </c>
      <c r="F1289" s="15" t="s">
        <v>110</v>
      </c>
      <c r="G1289" s="15" t="s">
        <v>3276</v>
      </c>
    </row>
    <row r="1290" spans="1:7" ht="14.25" customHeight="1" x14ac:dyDescent="0.2">
      <c r="A1290" s="16"/>
      <c r="B1290" s="16"/>
      <c r="C1290" s="13"/>
      <c r="D1290" s="28"/>
      <c r="E1290" s="21" t="s">
        <v>3278</v>
      </c>
      <c r="F1290" s="13"/>
      <c r="G1290" s="13"/>
    </row>
    <row r="1291" spans="1:7" ht="22.5" x14ac:dyDescent="0.2">
      <c r="A1291" s="14" t="s">
        <v>3279</v>
      </c>
      <c r="B1291" s="15" t="s">
        <v>3033</v>
      </c>
      <c r="C1291" s="15" t="s">
        <v>1063</v>
      </c>
      <c r="D1291" s="27" t="s">
        <v>675</v>
      </c>
      <c r="E1291" s="27" t="s">
        <v>676</v>
      </c>
      <c r="F1291" s="15" t="s">
        <v>502</v>
      </c>
      <c r="G1291" s="15" t="s">
        <v>3280</v>
      </c>
    </row>
    <row r="1292" spans="1:7" ht="22.5" x14ac:dyDescent="0.2">
      <c r="A1292" s="14" t="s">
        <v>3281</v>
      </c>
      <c r="B1292" s="15" t="s">
        <v>3033</v>
      </c>
      <c r="C1292" s="15" t="s">
        <v>1068</v>
      </c>
      <c r="D1292" s="27" t="s">
        <v>1006</v>
      </c>
      <c r="E1292" s="27" t="s">
        <v>1007</v>
      </c>
      <c r="F1292" s="15" t="s">
        <v>502</v>
      </c>
      <c r="G1292" s="15" t="s">
        <v>3280</v>
      </c>
    </row>
    <row r="1293" spans="1:7" s="11" customFormat="1" ht="14.25" x14ac:dyDescent="0.2">
      <c r="A1293" s="9" t="s">
        <v>276</v>
      </c>
      <c r="B1293" s="9" t="s">
        <v>3282</v>
      </c>
      <c r="C1293" s="9"/>
      <c r="D1293" s="29"/>
      <c r="E1293" s="22" t="s">
        <v>3283</v>
      </c>
      <c r="F1293" s="10"/>
      <c r="G1293" s="10"/>
    </row>
    <row r="1294" spans="1:7" ht="14.25" customHeight="1" x14ac:dyDescent="0.2">
      <c r="A1294" s="16"/>
      <c r="B1294" s="16"/>
      <c r="C1294" s="13"/>
      <c r="D1294" s="28"/>
      <c r="E1294" s="21" t="s">
        <v>3284</v>
      </c>
      <c r="F1294" s="13"/>
      <c r="G1294" s="13"/>
    </row>
    <row r="1295" spans="1:7" ht="22.5" x14ac:dyDescent="0.2">
      <c r="A1295" s="14" t="s">
        <v>3285</v>
      </c>
      <c r="B1295" s="15" t="s">
        <v>3033</v>
      </c>
      <c r="C1295" s="15" t="s">
        <v>1074</v>
      </c>
      <c r="D1295" s="27" t="s">
        <v>1013</v>
      </c>
      <c r="E1295" s="27" t="s">
        <v>1014</v>
      </c>
      <c r="F1295" s="15" t="s">
        <v>110</v>
      </c>
      <c r="G1295" s="15" t="s">
        <v>3286</v>
      </c>
    </row>
    <row r="1296" spans="1:7" ht="22.5" x14ac:dyDescent="0.2">
      <c r="A1296" s="14" t="s">
        <v>3287</v>
      </c>
      <c r="B1296" s="15" t="s">
        <v>3033</v>
      </c>
      <c r="C1296" s="15" t="s">
        <v>1080</v>
      </c>
      <c r="D1296" s="27" t="s">
        <v>1018</v>
      </c>
      <c r="E1296" s="27" t="s">
        <v>1019</v>
      </c>
      <c r="F1296" s="15" t="s">
        <v>949</v>
      </c>
      <c r="G1296" s="15" t="s">
        <v>3288</v>
      </c>
    </row>
    <row r="1297" spans="1:7" ht="22.5" x14ac:dyDescent="0.2">
      <c r="A1297" s="14" t="s">
        <v>3289</v>
      </c>
      <c r="B1297" s="15" t="s">
        <v>3033</v>
      </c>
      <c r="C1297" s="15" t="s">
        <v>1084</v>
      </c>
      <c r="D1297" s="27" t="s">
        <v>1023</v>
      </c>
      <c r="E1297" s="27" t="s">
        <v>1024</v>
      </c>
      <c r="F1297" s="15" t="s">
        <v>502</v>
      </c>
      <c r="G1297" s="15" t="s">
        <v>3290</v>
      </c>
    </row>
    <row r="1298" spans="1:7" ht="22.5" x14ac:dyDescent="0.2">
      <c r="A1298" s="14" t="s">
        <v>3291</v>
      </c>
      <c r="B1298" s="15" t="s">
        <v>3033</v>
      </c>
      <c r="C1298" s="15" t="s">
        <v>1088</v>
      </c>
      <c r="D1298" s="27" t="s">
        <v>1028</v>
      </c>
      <c r="E1298" s="27" t="s">
        <v>1029</v>
      </c>
      <c r="F1298" s="15" t="s">
        <v>502</v>
      </c>
      <c r="G1298" s="15" t="s">
        <v>3290</v>
      </c>
    </row>
    <row r="1299" spans="1:7" ht="14.25" x14ac:dyDescent="0.2">
      <c r="A1299" s="16"/>
      <c r="B1299" s="16"/>
      <c r="C1299" s="13"/>
      <c r="D1299" s="28"/>
      <c r="E1299" s="21" t="s">
        <v>1030</v>
      </c>
      <c r="F1299" s="13"/>
      <c r="G1299" s="13"/>
    </row>
    <row r="1300" spans="1:7" ht="45" x14ac:dyDescent="0.2">
      <c r="A1300" s="14" t="s">
        <v>3292</v>
      </c>
      <c r="B1300" s="15" t="s">
        <v>3033</v>
      </c>
      <c r="C1300" s="15" t="s">
        <v>2578</v>
      </c>
      <c r="D1300" s="27" t="s">
        <v>1033</v>
      </c>
      <c r="E1300" s="27" t="s">
        <v>1034</v>
      </c>
      <c r="F1300" s="15" t="s">
        <v>110</v>
      </c>
      <c r="G1300" s="15" t="s">
        <v>69</v>
      </c>
    </row>
    <row r="1301" spans="1:7" ht="22.5" x14ac:dyDescent="0.2">
      <c r="A1301" s="14" t="s">
        <v>3293</v>
      </c>
      <c r="B1301" s="15" t="s">
        <v>3033</v>
      </c>
      <c r="C1301" s="15" t="s">
        <v>2581</v>
      </c>
      <c r="D1301" s="27" t="s">
        <v>1038</v>
      </c>
      <c r="E1301" s="27" t="s">
        <v>1039</v>
      </c>
      <c r="F1301" s="15" t="s">
        <v>949</v>
      </c>
      <c r="G1301" s="15" t="s">
        <v>175</v>
      </c>
    </row>
    <row r="1302" spans="1:7" s="11" customFormat="1" ht="14.25" x14ac:dyDescent="0.2">
      <c r="A1302" s="9" t="s">
        <v>278</v>
      </c>
      <c r="B1302" s="9" t="s">
        <v>3294</v>
      </c>
      <c r="C1302" s="9"/>
      <c r="D1302" s="29"/>
      <c r="E1302" s="22" t="s">
        <v>1042</v>
      </c>
      <c r="F1302" s="10"/>
      <c r="G1302" s="10"/>
    </row>
    <row r="1303" spans="1:7" ht="14.25" customHeight="1" x14ac:dyDescent="0.2">
      <c r="A1303" s="16"/>
      <c r="B1303" s="16"/>
      <c r="C1303" s="13"/>
      <c r="D1303" s="28"/>
      <c r="E1303" s="21" t="s">
        <v>3295</v>
      </c>
      <c r="F1303" s="13"/>
      <c r="G1303" s="13"/>
    </row>
    <row r="1304" spans="1:7" ht="14.25" x14ac:dyDescent="0.2">
      <c r="A1304" s="16"/>
      <c r="B1304" s="16"/>
      <c r="C1304" s="13"/>
      <c r="D1304" s="28"/>
      <c r="E1304" s="21" t="s">
        <v>3296</v>
      </c>
      <c r="F1304" s="13"/>
      <c r="G1304" s="13"/>
    </row>
    <row r="1305" spans="1:7" ht="22.5" x14ac:dyDescent="0.2">
      <c r="A1305" s="14" t="s">
        <v>3297</v>
      </c>
      <c r="B1305" s="15" t="s">
        <v>3033</v>
      </c>
      <c r="C1305" s="15" t="s">
        <v>2583</v>
      </c>
      <c r="D1305" s="27" t="s">
        <v>1046</v>
      </c>
      <c r="E1305" s="27" t="s">
        <v>1047</v>
      </c>
      <c r="F1305" s="15" t="s">
        <v>110</v>
      </c>
      <c r="G1305" s="15" t="s">
        <v>3298</v>
      </c>
    </row>
    <row r="1306" spans="1:7" ht="14.25" x14ac:dyDescent="0.2">
      <c r="A1306" s="14" t="s">
        <v>3299</v>
      </c>
      <c r="B1306" s="15" t="s">
        <v>3033</v>
      </c>
      <c r="C1306" s="15" t="s">
        <v>2587</v>
      </c>
      <c r="D1306" s="27" t="s">
        <v>1051</v>
      </c>
      <c r="E1306" s="27" t="s">
        <v>1052</v>
      </c>
      <c r="F1306" s="15" t="s">
        <v>81</v>
      </c>
      <c r="G1306" s="15" t="s">
        <v>3300</v>
      </c>
    </row>
    <row r="1307" spans="1:7" s="11" customFormat="1" ht="14.25" x14ac:dyDescent="0.2">
      <c r="A1307" s="9" t="s">
        <v>283</v>
      </c>
      <c r="B1307" s="9" t="s">
        <v>3301</v>
      </c>
      <c r="C1307" s="9"/>
      <c r="D1307" s="29"/>
      <c r="E1307" s="22" t="s">
        <v>1055</v>
      </c>
      <c r="F1307" s="10"/>
      <c r="G1307" s="10"/>
    </row>
    <row r="1308" spans="1:7" ht="14.25" customHeight="1" x14ac:dyDescent="0.2">
      <c r="A1308" s="16"/>
      <c r="B1308" s="16"/>
      <c r="C1308" s="13"/>
      <c r="D1308" s="28"/>
      <c r="E1308" s="21" t="s">
        <v>3302</v>
      </c>
      <c r="F1308" s="13"/>
      <c r="G1308" s="13"/>
    </row>
    <row r="1309" spans="1:7" ht="22.5" x14ac:dyDescent="0.2">
      <c r="A1309" s="14" t="s">
        <v>3303</v>
      </c>
      <c r="B1309" s="15" t="s">
        <v>3033</v>
      </c>
      <c r="C1309" s="15" t="s">
        <v>2590</v>
      </c>
      <c r="D1309" s="27" t="s">
        <v>1059</v>
      </c>
      <c r="E1309" s="27" t="s">
        <v>1060</v>
      </c>
      <c r="F1309" s="15" t="s">
        <v>110</v>
      </c>
      <c r="G1309" s="15" t="s">
        <v>3304</v>
      </c>
    </row>
    <row r="1310" spans="1:7" ht="45" x14ac:dyDescent="0.2">
      <c r="A1310" s="14" t="s">
        <v>3305</v>
      </c>
      <c r="B1310" s="15" t="s">
        <v>3033</v>
      </c>
      <c r="C1310" s="15" t="s">
        <v>2594</v>
      </c>
      <c r="D1310" s="27" t="s">
        <v>1064</v>
      </c>
      <c r="E1310" s="27" t="s">
        <v>1065</v>
      </c>
      <c r="F1310" s="15" t="s">
        <v>949</v>
      </c>
      <c r="G1310" s="15" t="s">
        <v>3306</v>
      </c>
    </row>
    <row r="1311" spans="1:7" ht="14.25" x14ac:dyDescent="0.2">
      <c r="A1311" s="14" t="s">
        <v>3307</v>
      </c>
      <c r="B1311" s="15" t="s">
        <v>3033</v>
      </c>
      <c r="C1311" s="15" t="s">
        <v>2596</v>
      </c>
      <c r="D1311" s="27" t="s">
        <v>1069</v>
      </c>
      <c r="E1311" s="27" t="s">
        <v>1070</v>
      </c>
      <c r="F1311" s="15" t="s">
        <v>1071</v>
      </c>
      <c r="G1311" s="15" t="s">
        <v>3308</v>
      </c>
    </row>
    <row r="1312" spans="1:7" ht="14.25" x14ac:dyDescent="0.2">
      <c r="A1312" s="14" t="s">
        <v>3309</v>
      </c>
      <c r="B1312" s="15" t="s">
        <v>3033</v>
      </c>
      <c r="C1312" s="15" t="s">
        <v>2600</v>
      </c>
      <c r="D1312" s="27" t="s">
        <v>1075</v>
      </c>
      <c r="E1312" s="27" t="s">
        <v>1076</v>
      </c>
      <c r="F1312" s="15" t="s">
        <v>1077</v>
      </c>
      <c r="G1312" s="15" t="s">
        <v>3310</v>
      </c>
    </row>
    <row r="1313" spans="1:7" ht="22.5" x14ac:dyDescent="0.2">
      <c r="A1313" s="14" t="s">
        <v>3311</v>
      </c>
      <c r="B1313" s="15" t="s">
        <v>3033</v>
      </c>
      <c r="C1313" s="15" t="s">
        <v>2498</v>
      </c>
      <c r="D1313" s="27" t="s">
        <v>1081</v>
      </c>
      <c r="E1313" s="27" t="s">
        <v>1082</v>
      </c>
      <c r="F1313" s="15" t="s">
        <v>1077</v>
      </c>
      <c r="G1313" s="15" t="s">
        <v>3310</v>
      </c>
    </row>
    <row r="1314" spans="1:7" ht="14.25" x14ac:dyDescent="0.2">
      <c r="A1314" s="14" t="s">
        <v>3312</v>
      </c>
      <c r="B1314" s="15" t="s">
        <v>3033</v>
      </c>
      <c r="C1314" s="15" t="s">
        <v>2606</v>
      </c>
      <c r="D1314" s="27" t="s">
        <v>1085</v>
      </c>
      <c r="E1314" s="27" t="s">
        <v>1086</v>
      </c>
      <c r="F1314" s="15" t="s">
        <v>648</v>
      </c>
      <c r="G1314" s="15" t="s">
        <v>34</v>
      </c>
    </row>
    <row r="1315" spans="1:7" ht="14.25" x14ac:dyDescent="0.2">
      <c r="A1315" s="14" t="s">
        <v>3313</v>
      </c>
      <c r="B1315" s="15" t="s">
        <v>3033</v>
      </c>
      <c r="C1315" s="15" t="s">
        <v>2610</v>
      </c>
      <c r="D1315" s="27" t="s">
        <v>1089</v>
      </c>
      <c r="E1315" s="27" t="s">
        <v>1090</v>
      </c>
      <c r="F1315" s="15" t="s">
        <v>648</v>
      </c>
      <c r="G1315" s="15" t="s">
        <v>34</v>
      </c>
    </row>
    <row r="1316" spans="1:7" s="11" customFormat="1" ht="14.25" x14ac:dyDescent="0.2">
      <c r="A1316" s="9" t="s">
        <v>286</v>
      </c>
      <c r="B1316" s="9" t="s">
        <v>3314</v>
      </c>
      <c r="C1316" s="9"/>
      <c r="D1316" s="29"/>
      <c r="E1316" s="22" t="s">
        <v>3315</v>
      </c>
      <c r="F1316" s="10"/>
      <c r="G1316" s="10"/>
    </row>
    <row r="1317" spans="1:7" ht="33.75" x14ac:dyDescent="0.2">
      <c r="A1317" s="14" t="s">
        <v>3316</v>
      </c>
      <c r="B1317" s="15" t="s">
        <v>3033</v>
      </c>
      <c r="C1317" s="15" t="s">
        <v>2612</v>
      </c>
      <c r="D1317" s="27" t="s">
        <v>3317</v>
      </c>
      <c r="E1317" s="27" t="s">
        <v>3318</v>
      </c>
      <c r="F1317" s="15" t="s">
        <v>1071</v>
      </c>
      <c r="G1317" s="15" t="s">
        <v>3319</v>
      </c>
    </row>
    <row r="1318" spans="1:7" ht="14.25" x14ac:dyDescent="0.2">
      <c r="A1318" s="14" t="s">
        <v>3320</v>
      </c>
      <c r="B1318" s="15" t="s">
        <v>3033</v>
      </c>
      <c r="C1318" s="15" t="s">
        <v>2616</v>
      </c>
      <c r="D1318" s="27" t="s">
        <v>3321</v>
      </c>
      <c r="E1318" s="27" t="s">
        <v>3322</v>
      </c>
      <c r="F1318" s="15" t="s">
        <v>502</v>
      </c>
      <c r="G1318" s="15" t="s">
        <v>3323</v>
      </c>
    </row>
    <row r="1319" spans="1:7" ht="33.75" x14ac:dyDescent="0.2">
      <c r="A1319" s="14" t="s">
        <v>3324</v>
      </c>
      <c r="B1319" s="15" t="s">
        <v>3033</v>
      </c>
      <c r="C1319" s="15" t="s">
        <v>519</v>
      </c>
      <c r="D1319" s="27" t="s">
        <v>3317</v>
      </c>
      <c r="E1319" s="27" t="s">
        <v>3318</v>
      </c>
      <c r="F1319" s="15" t="s">
        <v>1071</v>
      </c>
      <c r="G1319" s="15" t="s">
        <v>3325</v>
      </c>
    </row>
    <row r="1320" spans="1:7" ht="22.5" x14ac:dyDescent="0.2">
      <c r="A1320" s="14" t="s">
        <v>3326</v>
      </c>
      <c r="B1320" s="15" t="s">
        <v>3033</v>
      </c>
      <c r="C1320" s="15" t="s">
        <v>2620</v>
      </c>
      <c r="D1320" s="27" t="s">
        <v>3327</v>
      </c>
      <c r="E1320" s="27" t="s">
        <v>3328</v>
      </c>
      <c r="F1320" s="15" t="s">
        <v>502</v>
      </c>
      <c r="G1320" s="15" t="s">
        <v>3329</v>
      </c>
    </row>
    <row r="1321" spans="1:7" ht="14.25" x14ac:dyDescent="0.2">
      <c r="A1321" s="14" t="s">
        <v>3330</v>
      </c>
      <c r="B1321" s="15" t="s">
        <v>3033</v>
      </c>
      <c r="C1321" s="15" t="s">
        <v>2623</v>
      </c>
      <c r="D1321" s="27" t="s">
        <v>999</v>
      </c>
      <c r="E1321" s="27" t="s">
        <v>1000</v>
      </c>
      <c r="F1321" s="15" t="s">
        <v>110</v>
      </c>
      <c r="G1321" s="15" t="s">
        <v>3331</v>
      </c>
    </row>
    <row r="1322" spans="1:7" ht="14.25" x14ac:dyDescent="0.2">
      <c r="A1322" s="14" t="s">
        <v>3332</v>
      </c>
      <c r="B1322" s="15" t="s">
        <v>3033</v>
      </c>
      <c r="C1322" s="15" t="s">
        <v>2625</v>
      </c>
      <c r="D1322" s="27" t="s">
        <v>838</v>
      </c>
      <c r="E1322" s="27" t="s">
        <v>839</v>
      </c>
      <c r="F1322" s="15" t="s">
        <v>110</v>
      </c>
      <c r="G1322" s="15" t="s">
        <v>3331</v>
      </c>
    </row>
    <row r="1323" spans="1:7" s="8" customFormat="1" ht="15" customHeight="1" x14ac:dyDescent="0.2">
      <c r="A1323" s="7"/>
      <c r="B1323" s="7"/>
      <c r="C1323" s="7"/>
      <c r="D1323" s="26"/>
      <c r="E1323" s="20" t="s">
        <v>3333</v>
      </c>
      <c r="F1323" s="7"/>
      <c r="G1323" s="7"/>
    </row>
    <row r="1324" spans="1:7" s="11" customFormat="1" ht="25.5" x14ac:dyDescent="0.2">
      <c r="A1324" s="9" t="s">
        <v>288</v>
      </c>
      <c r="B1324" s="9" t="s">
        <v>3334</v>
      </c>
      <c r="C1324" s="9"/>
      <c r="D1324" s="29"/>
      <c r="E1324" s="22" t="s">
        <v>3335</v>
      </c>
      <c r="F1324" s="10"/>
      <c r="G1324" s="10"/>
    </row>
    <row r="1325" spans="1:7" ht="22.5" x14ac:dyDescent="0.2">
      <c r="A1325" s="14" t="s">
        <v>3336</v>
      </c>
      <c r="B1325" s="15" t="s">
        <v>3337</v>
      </c>
      <c r="C1325" s="15" t="s">
        <v>12</v>
      </c>
      <c r="D1325" s="27" t="s">
        <v>1097</v>
      </c>
      <c r="E1325" s="27" t="s">
        <v>1098</v>
      </c>
      <c r="F1325" s="15" t="s">
        <v>1071</v>
      </c>
      <c r="G1325" s="15" t="s">
        <v>92</v>
      </c>
    </row>
    <row r="1326" spans="1:7" ht="33.75" x14ac:dyDescent="0.2">
      <c r="A1326" s="14" t="s">
        <v>3338</v>
      </c>
      <c r="B1326" s="15" t="s">
        <v>3337</v>
      </c>
      <c r="C1326" s="15" t="s">
        <v>24</v>
      </c>
      <c r="D1326" s="27" t="s">
        <v>1100</v>
      </c>
      <c r="E1326" s="27" t="s">
        <v>1101</v>
      </c>
      <c r="F1326" s="15" t="s">
        <v>1077</v>
      </c>
      <c r="G1326" s="15" t="s">
        <v>1102</v>
      </c>
    </row>
    <row r="1327" spans="1:7" ht="22.5" x14ac:dyDescent="0.2">
      <c r="A1327" s="14" t="s">
        <v>3339</v>
      </c>
      <c r="B1327" s="15" t="s">
        <v>3337</v>
      </c>
      <c r="C1327" s="15" t="s">
        <v>30</v>
      </c>
      <c r="D1327" s="27" t="s">
        <v>1097</v>
      </c>
      <c r="E1327" s="27" t="s">
        <v>1098</v>
      </c>
      <c r="F1327" s="15" t="s">
        <v>1071</v>
      </c>
      <c r="G1327" s="15" t="s">
        <v>1104</v>
      </c>
    </row>
    <row r="1328" spans="1:7" ht="33.75" x14ac:dyDescent="0.2">
      <c r="A1328" s="14" t="s">
        <v>3340</v>
      </c>
      <c r="B1328" s="15" t="s">
        <v>3337</v>
      </c>
      <c r="C1328" s="15" t="s">
        <v>34</v>
      </c>
      <c r="D1328" s="27" t="s">
        <v>1106</v>
      </c>
      <c r="E1328" s="27" t="s">
        <v>1107</v>
      </c>
      <c r="F1328" s="15" t="s">
        <v>1077</v>
      </c>
      <c r="G1328" s="15" t="s">
        <v>1108</v>
      </c>
    </row>
    <row r="1329" spans="1:7" ht="14.25" x14ac:dyDescent="0.2">
      <c r="A1329" s="14" t="s">
        <v>3341</v>
      </c>
      <c r="B1329" s="15" t="s">
        <v>3337</v>
      </c>
      <c r="C1329" s="15" t="s">
        <v>40</v>
      </c>
      <c r="D1329" s="27" t="s">
        <v>3342</v>
      </c>
      <c r="E1329" s="27" t="s">
        <v>3343</v>
      </c>
      <c r="F1329" s="15" t="s">
        <v>648</v>
      </c>
      <c r="G1329" s="15" t="s">
        <v>12</v>
      </c>
    </row>
    <row r="1330" spans="1:7" ht="22.5" x14ac:dyDescent="0.2">
      <c r="A1330" s="14" t="s">
        <v>3344</v>
      </c>
      <c r="B1330" s="15" t="s">
        <v>3337</v>
      </c>
      <c r="C1330" s="15" t="s">
        <v>43</v>
      </c>
      <c r="D1330" s="27" t="s">
        <v>1113</v>
      </c>
      <c r="E1330" s="27" t="s">
        <v>1114</v>
      </c>
      <c r="F1330" s="15" t="s">
        <v>648</v>
      </c>
      <c r="G1330" s="15" t="s">
        <v>12</v>
      </c>
    </row>
    <row r="1331" spans="1:7" ht="45" x14ac:dyDescent="0.2">
      <c r="A1331" s="14" t="s">
        <v>3345</v>
      </c>
      <c r="B1331" s="15" t="s">
        <v>3337</v>
      </c>
      <c r="C1331" s="15" t="s">
        <v>48</v>
      </c>
      <c r="D1331" s="27" t="s">
        <v>3346</v>
      </c>
      <c r="E1331" s="27" t="s">
        <v>1117</v>
      </c>
      <c r="F1331" s="15" t="s">
        <v>648</v>
      </c>
      <c r="G1331" s="15" t="s">
        <v>12</v>
      </c>
    </row>
    <row r="1332" spans="1:7" ht="22.5" x14ac:dyDescent="0.2">
      <c r="A1332" s="14" t="s">
        <v>3347</v>
      </c>
      <c r="B1332" s="15" t="s">
        <v>3337</v>
      </c>
      <c r="C1332" s="15" t="s">
        <v>55</v>
      </c>
      <c r="D1332" s="27" t="s">
        <v>1119</v>
      </c>
      <c r="E1332" s="27" t="s">
        <v>1120</v>
      </c>
      <c r="F1332" s="15" t="s">
        <v>648</v>
      </c>
      <c r="G1332" s="15" t="s">
        <v>12</v>
      </c>
    </row>
    <row r="1333" spans="1:7" ht="14.25" x14ac:dyDescent="0.2">
      <c r="A1333" s="14" t="s">
        <v>3348</v>
      </c>
      <c r="B1333" s="15" t="s">
        <v>3337</v>
      </c>
      <c r="C1333" s="15" t="s">
        <v>58</v>
      </c>
      <c r="D1333" s="27" t="s">
        <v>1122</v>
      </c>
      <c r="E1333" s="27" t="s">
        <v>1123</v>
      </c>
      <c r="F1333" s="15" t="s">
        <v>970</v>
      </c>
      <c r="G1333" s="15" t="s">
        <v>237</v>
      </c>
    </row>
    <row r="1334" spans="1:7" ht="22.5" x14ac:dyDescent="0.2">
      <c r="A1334" s="14" t="s">
        <v>3349</v>
      </c>
      <c r="B1334" s="15" t="s">
        <v>3337</v>
      </c>
      <c r="C1334" s="15" t="s">
        <v>60</v>
      </c>
      <c r="D1334" s="27" t="s">
        <v>1125</v>
      </c>
      <c r="E1334" s="27" t="s">
        <v>1126</v>
      </c>
      <c r="F1334" s="15" t="s">
        <v>648</v>
      </c>
      <c r="G1334" s="15" t="s">
        <v>12</v>
      </c>
    </row>
    <row r="1335" spans="1:7" ht="14.25" x14ac:dyDescent="0.2">
      <c r="A1335" s="14" t="s">
        <v>3350</v>
      </c>
      <c r="B1335" s="15" t="s">
        <v>3337</v>
      </c>
      <c r="C1335" s="15" t="s">
        <v>65</v>
      </c>
      <c r="D1335" s="27" t="s">
        <v>1128</v>
      </c>
      <c r="E1335" s="27" t="s">
        <v>1129</v>
      </c>
      <c r="F1335" s="15" t="s">
        <v>648</v>
      </c>
      <c r="G1335" s="15" t="s">
        <v>24</v>
      </c>
    </row>
    <row r="1336" spans="1:7" ht="22.5" x14ac:dyDescent="0.2">
      <c r="A1336" s="14" t="s">
        <v>3351</v>
      </c>
      <c r="B1336" s="15" t="s">
        <v>3337</v>
      </c>
      <c r="C1336" s="15" t="s">
        <v>68</v>
      </c>
      <c r="D1336" s="27" t="s">
        <v>1131</v>
      </c>
      <c r="E1336" s="27" t="s">
        <v>1132</v>
      </c>
      <c r="F1336" s="15" t="s">
        <v>1071</v>
      </c>
      <c r="G1336" s="15" t="s">
        <v>456</v>
      </c>
    </row>
    <row r="1337" spans="1:7" ht="33.75" x14ac:dyDescent="0.2">
      <c r="A1337" s="14" t="s">
        <v>3352</v>
      </c>
      <c r="B1337" s="15" t="s">
        <v>3337</v>
      </c>
      <c r="C1337" s="15" t="s">
        <v>70</v>
      </c>
      <c r="D1337" s="27" t="s">
        <v>1134</v>
      </c>
      <c r="E1337" s="27" t="s">
        <v>1135</v>
      </c>
      <c r="F1337" s="15" t="s">
        <v>1077</v>
      </c>
      <c r="G1337" s="15" t="s">
        <v>65</v>
      </c>
    </row>
    <row r="1338" spans="1:7" ht="14.25" x14ac:dyDescent="0.2">
      <c r="A1338" s="14" t="s">
        <v>3353</v>
      </c>
      <c r="B1338" s="15" t="s">
        <v>3337</v>
      </c>
      <c r="C1338" s="15" t="s">
        <v>73</v>
      </c>
      <c r="D1338" s="27" t="s">
        <v>838</v>
      </c>
      <c r="E1338" s="27" t="s">
        <v>839</v>
      </c>
      <c r="F1338" s="15" t="s">
        <v>110</v>
      </c>
      <c r="G1338" s="15" t="s">
        <v>3354</v>
      </c>
    </row>
    <row r="1339" spans="1:7" ht="22.5" x14ac:dyDescent="0.2">
      <c r="A1339" s="14" t="s">
        <v>3355</v>
      </c>
      <c r="B1339" s="15" t="s">
        <v>3337</v>
      </c>
      <c r="C1339" s="15" t="s">
        <v>75</v>
      </c>
      <c r="D1339" s="27" t="s">
        <v>1139</v>
      </c>
      <c r="E1339" s="27" t="s">
        <v>1140</v>
      </c>
      <c r="F1339" s="15" t="s">
        <v>110</v>
      </c>
      <c r="G1339" s="15" t="s">
        <v>3356</v>
      </c>
    </row>
    <row r="1340" spans="1:7" ht="22.5" x14ac:dyDescent="0.2">
      <c r="A1340" s="14" t="s">
        <v>3357</v>
      </c>
      <c r="B1340" s="15" t="s">
        <v>3337</v>
      </c>
      <c r="C1340" s="15" t="s">
        <v>87</v>
      </c>
      <c r="D1340" s="27" t="s">
        <v>1143</v>
      </c>
      <c r="E1340" s="27" t="s">
        <v>1144</v>
      </c>
      <c r="F1340" s="15" t="s">
        <v>648</v>
      </c>
      <c r="G1340" s="15" t="s">
        <v>12</v>
      </c>
    </row>
    <row r="1341" spans="1:7" ht="14.25" customHeight="1" x14ac:dyDescent="0.2">
      <c r="A1341" s="16"/>
      <c r="B1341" s="16"/>
      <c r="C1341" s="13"/>
      <c r="D1341" s="28"/>
      <c r="E1341" s="21" t="s">
        <v>3358</v>
      </c>
      <c r="F1341" s="13"/>
      <c r="G1341" s="13"/>
    </row>
    <row r="1342" spans="1:7" ht="14.25" x14ac:dyDescent="0.2">
      <c r="A1342" s="14" t="s">
        <v>3359</v>
      </c>
      <c r="B1342" s="15" t="s">
        <v>3337</v>
      </c>
      <c r="C1342" s="15" t="s">
        <v>89</v>
      </c>
      <c r="D1342" s="27" t="s">
        <v>1156</v>
      </c>
      <c r="E1342" s="27" t="s">
        <v>1157</v>
      </c>
      <c r="F1342" s="15" t="s">
        <v>648</v>
      </c>
      <c r="G1342" s="15" t="s">
        <v>12</v>
      </c>
    </row>
    <row r="1343" spans="1:7" ht="14.25" x14ac:dyDescent="0.2">
      <c r="A1343" s="14" t="s">
        <v>3360</v>
      </c>
      <c r="B1343" s="15" t="s">
        <v>3337</v>
      </c>
      <c r="C1343" s="15" t="s">
        <v>90</v>
      </c>
      <c r="D1343" s="27" t="s">
        <v>1159</v>
      </c>
      <c r="E1343" s="27" t="s">
        <v>1160</v>
      </c>
      <c r="F1343" s="15" t="s">
        <v>648</v>
      </c>
      <c r="G1343" s="15" t="s">
        <v>12</v>
      </c>
    </row>
    <row r="1344" spans="1:7" ht="22.5" x14ac:dyDescent="0.2">
      <c r="A1344" s="14" t="s">
        <v>3361</v>
      </c>
      <c r="B1344" s="15" t="s">
        <v>3337</v>
      </c>
      <c r="C1344" s="15" t="s">
        <v>91</v>
      </c>
      <c r="D1344" s="27" t="s">
        <v>1146</v>
      </c>
      <c r="E1344" s="27" t="s">
        <v>1147</v>
      </c>
      <c r="F1344" s="15" t="s">
        <v>648</v>
      </c>
      <c r="G1344" s="15" t="s">
        <v>12</v>
      </c>
    </row>
    <row r="1345" spans="1:7" ht="22.5" x14ac:dyDescent="0.2">
      <c r="A1345" s="14" t="s">
        <v>3362</v>
      </c>
      <c r="B1345" s="15" t="s">
        <v>3337</v>
      </c>
      <c r="C1345" s="15" t="s">
        <v>101</v>
      </c>
      <c r="D1345" s="27" t="s">
        <v>1163</v>
      </c>
      <c r="E1345" s="27" t="s">
        <v>1164</v>
      </c>
      <c r="F1345" s="15" t="s">
        <v>648</v>
      </c>
      <c r="G1345" s="15" t="s">
        <v>12</v>
      </c>
    </row>
    <row r="1346" spans="1:7" ht="14.25" x14ac:dyDescent="0.2">
      <c r="A1346" s="14" t="s">
        <v>3363</v>
      </c>
      <c r="B1346" s="15" t="s">
        <v>3337</v>
      </c>
      <c r="C1346" s="15" t="s">
        <v>106</v>
      </c>
      <c r="D1346" s="27" t="s">
        <v>1166</v>
      </c>
      <c r="E1346" s="27" t="s">
        <v>1167</v>
      </c>
      <c r="F1346" s="15" t="s">
        <v>970</v>
      </c>
      <c r="G1346" s="15" t="s">
        <v>237</v>
      </c>
    </row>
    <row r="1347" spans="1:7" ht="33.75" x14ac:dyDescent="0.2">
      <c r="A1347" s="14" t="s">
        <v>3364</v>
      </c>
      <c r="B1347" s="15" t="s">
        <v>3337</v>
      </c>
      <c r="C1347" s="15" t="s">
        <v>107</v>
      </c>
      <c r="D1347" s="27" t="s">
        <v>1169</v>
      </c>
      <c r="E1347" s="27" t="s">
        <v>1170</v>
      </c>
      <c r="F1347" s="15" t="s">
        <v>648</v>
      </c>
      <c r="G1347" s="15" t="s">
        <v>12</v>
      </c>
    </row>
    <row r="1348" spans="1:7" ht="22.5" x14ac:dyDescent="0.2">
      <c r="A1348" s="14" t="s">
        <v>3365</v>
      </c>
      <c r="B1348" s="15" t="s">
        <v>3337</v>
      </c>
      <c r="C1348" s="15" t="s">
        <v>108</v>
      </c>
      <c r="D1348" s="27" t="s">
        <v>1146</v>
      </c>
      <c r="E1348" s="27" t="s">
        <v>1147</v>
      </c>
      <c r="F1348" s="15" t="s">
        <v>648</v>
      </c>
      <c r="G1348" s="15" t="s">
        <v>30</v>
      </c>
    </row>
    <row r="1349" spans="1:7" ht="33.75" x14ac:dyDescent="0.2">
      <c r="A1349" s="14" t="s">
        <v>3366</v>
      </c>
      <c r="B1349" s="15" t="s">
        <v>3337</v>
      </c>
      <c r="C1349" s="15" t="s">
        <v>109</v>
      </c>
      <c r="D1349" s="27" t="s">
        <v>1152</v>
      </c>
      <c r="E1349" s="27" t="s">
        <v>1153</v>
      </c>
      <c r="F1349" s="15" t="s">
        <v>648</v>
      </c>
      <c r="G1349" s="15" t="s">
        <v>30</v>
      </c>
    </row>
    <row r="1350" spans="1:7" ht="14.25" x14ac:dyDescent="0.2">
      <c r="A1350" s="14" t="s">
        <v>3367</v>
      </c>
      <c r="B1350" s="15" t="s">
        <v>3337</v>
      </c>
      <c r="C1350" s="15" t="s">
        <v>122</v>
      </c>
      <c r="D1350" s="27" t="s">
        <v>1175</v>
      </c>
      <c r="E1350" s="27" t="s">
        <v>1176</v>
      </c>
      <c r="F1350" s="15" t="s">
        <v>652</v>
      </c>
      <c r="G1350" s="15" t="s">
        <v>12</v>
      </c>
    </row>
    <row r="1351" spans="1:7" ht="14.25" x14ac:dyDescent="0.2">
      <c r="A1351" s="14" t="s">
        <v>3368</v>
      </c>
      <c r="B1351" s="15" t="s">
        <v>3337</v>
      </c>
      <c r="C1351" s="15" t="s">
        <v>126</v>
      </c>
      <c r="D1351" s="27" t="s">
        <v>1178</v>
      </c>
      <c r="E1351" s="27" t="s">
        <v>1179</v>
      </c>
      <c r="F1351" s="15" t="s">
        <v>652</v>
      </c>
      <c r="G1351" s="15" t="s">
        <v>12</v>
      </c>
    </row>
    <row r="1352" spans="1:7" ht="14.25" x14ac:dyDescent="0.2">
      <c r="A1352" s="14" t="s">
        <v>3369</v>
      </c>
      <c r="B1352" s="15" t="s">
        <v>3337</v>
      </c>
      <c r="C1352" s="15" t="s">
        <v>124</v>
      </c>
      <c r="D1352" s="27" t="s">
        <v>1181</v>
      </c>
      <c r="E1352" s="27" t="s">
        <v>1182</v>
      </c>
      <c r="F1352" s="15" t="s">
        <v>970</v>
      </c>
      <c r="G1352" s="15" t="s">
        <v>1183</v>
      </c>
    </row>
    <row r="1353" spans="1:7" ht="14.25" x14ac:dyDescent="0.2">
      <c r="A1353" s="14" t="s">
        <v>3370</v>
      </c>
      <c r="B1353" s="15" t="s">
        <v>3337</v>
      </c>
      <c r="C1353" s="15" t="s">
        <v>129</v>
      </c>
      <c r="D1353" s="27" t="s">
        <v>1185</v>
      </c>
      <c r="E1353" s="27" t="s">
        <v>1186</v>
      </c>
      <c r="F1353" s="15" t="s">
        <v>970</v>
      </c>
      <c r="G1353" s="15" t="s">
        <v>1183</v>
      </c>
    </row>
    <row r="1354" spans="1:7" ht="22.5" x14ac:dyDescent="0.2">
      <c r="A1354" s="14" t="s">
        <v>3371</v>
      </c>
      <c r="B1354" s="15" t="s">
        <v>3337</v>
      </c>
      <c r="C1354" s="15" t="s">
        <v>133</v>
      </c>
      <c r="D1354" s="27" t="s">
        <v>1188</v>
      </c>
      <c r="E1354" s="27" t="s">
        <v>1189</v>
      </c>
      <c r="F1354" s="15" t="s">
        <v>648</v>
      </c>
      <c r="G1354" s="15" t="s">
        <v>12</v>
      </c>
    </row>
    <row r="1355" spans="1:7" ht="22.5" x14ac:dyDescent="0.2">
      <c r="A1355" s="14" t="s">
        <v>3372</v>
      </c>
      <c r="B1355" s="15" t="s">
        <v>3337</v>
      </c>
      <c r="C1355" s="15" t="s">
        <v>136</v>
      </c>
      <c r="D1355" s="27" t="s">
        <v>1191</v>
      </c>
      <c r="E1355" s="27" t="s">
        <v>1192</v>
      </c>
      <c r="F1355" s="15" t="s">
        <v>648</v>
      </c>
      <c r="G1355" s="15" t="s">
        <v>12</v>
      </c>
    </row>
    <row r="1356" spans="1:7" ht="14.25" customHeight="1" x14ac:dyDescent="0.2">
      <c r="A1356" s="16"/>
      <c r="B1356" s="16"/>
      <c r="C1356" s="13"/>
      <c r="D1356" s="28"/>
      <c r="E1356" s="21" t="s">
        <v>3373</v>
      </c>
      <c r="F1356" s="13"/>
      <c r="G1356" s="13"/>
    </row>
    <row r="1357" spans="1:7" ht="14.25" x14ac:dyDescent="0.2">
      <c r="A1357" s="14" t="s">
        <v>3374</v>
      </c>
      <c r="B1357" s="15" t="s">
        <v>3337</v>
      </c>
      <c r="C1357" s="15" t="s">
        <v>141</v>
      </c>
      <c r="D1357" s="27" t="s">
        <v>1228</v>
      </c>
      <c r="E1357" s="27" t="s">
        <v>1229</v>
      </c>
      <c r="F1357" s="15" t="s">
        <v>1230</v>
      </c>
      <c r="G1357" s="15" t="s">
        <v>237</v>
      </c>
    </row>
    <row r="1358" spans="1:7" ht="14.25" x14ac:dyDescent="0.2">
      <c r="A1358" s="14" t="s">
        <v>3375</v>
      </c>
      <c r="B1358" s="15" t="s">
        <v>3337</v>
      </c>
      <c r="C1358" s="15" t="s">
        <v>144</v>
      </c>
      <c r="D1358" s="27" t="s">
        <v>1232</v>
      </c>
      <c r="E1358" s="27" t="s">
        <v>1233</v>
      </c>
      <c r="F1358" s="15" t="s">
        <v>71</v>
      </c>
      <c r="G1358" s="15" t="s">
        <v>1234</v>
      </c>
    </row>
    <row r="1359" spans="1:7" ht="14.25" x14ac:dyDescent="0.2">
      <c r="A1359" s="14" t="s">
        <v>3376</v>
      </c>
      <c r="B1359" s="15" t="s">
        <v>3337</v>
      </c>
      <c r="C1359" s="15" t="s">
        <v>146</v>
      </c>
      <c r="D1359" s="27" t="s">
        <v>1236</v>
      </c>
      <c r="E1359" s="27" t="s">
        <v>1237</v>
      </c>
      <c r="F1359" s="15" t="s">
        <v>518</v>
      </c>
      <c r="G1359" s="15" t="s">
        <v>1183</v>
      </c>
    </row>
    <row r="1360" spans="1:7" ht="45" x14ac:dyDescent="0.2">
      <c r="A1360" s="14" t="s">
        <v>3377</v>
      </c>
      <c r="B1360" s="15" t="s">
        <v>3337</v>
      </c>
      <c r="C1360" s="15" t="s">
        <v>151</v>
      </c>
      <c r="D1360" s="27" t="s">
        <v>1239</v>
      </c>
      <c r="E1360" s="27" t="s">
        <v>1240</v>
      </c>
      <c r="F1360" s="15" t="s">
        <v>652</v>
      </c>
      <c r="G1360" s="15" t="s">
        <v>12</v>
      </c>
    </row>
    <row r="1361" spans="1:7" s="8" customFormat="1" ht="15" customHeight="1" x14ac:dyDescent="0.2">
      <c r="A1361" s="7"/>
      <c r="B1361" s="7"/>
      <c r="C1361" s="7"/>
      <c r="D1361" s="26"/>
      <c r="E1361" s="20" t="s">
        <v>3378</v>
      </c>
      <c r="F1361" s="7"/>
      <c r="G1361" s="7"/>
    </row>
    <row r="1362" spans="1:7" s="11" customFormat="1" ht="25.5" x14ac:dyDescent="0.2">
      <c r="A1362" s="9" t="s">
        <v>289</v>
      </c>
      <c r="B1362" s="9" t="s">
        <v>3379</v>
      </c>
      <c r="C1362" s="9"/>
      <c r="D1362" s="29"/>
      <c r="E1362" s="22" t="s">
        <v>3380</v>
      </c>
      <c r="F1362" s="10"/>
      <c r="G1362" s="10"/>
    </row>
    <row r="1363" spans="1:7" ht="22.5" x14ac:dyDescent="0.2">
      <c r="A1363" s="14" t="s">
        <v>3381</v>
      </c>
      <c r="B1363" s="15" t="s">
        <v>3382</v>
      </c>
      <c r="C1363" s="15" t="s">
        <v>12</v>
      </c>
      <c r="D1363" s="27" t="s">
        <v>3383</v>
      </c>
      <c r="E1363" s="27" t="s">
        <v>3384</v>
      </c>
      <c r="F1363" s="15" t="s">
        <v>1071</v>
      </c>
      <c r="G1363" s="15" t="s">
        <v>294</v>
      </c>
    </row>
    <row r="1364" spans="1:7" ht="22.5" x14ac:dyDescent="0.2">
      <c r="A1364" s="14" t="s">
        <v>3385</v>
      </c>
      <c r="B1364" s="15" t="s">
        <v>3382</v>
      </c>
      <c r="C1364" s="15" t="s">
        <v>24</v>
      </c>
      <c r="D1364" s="27" t="s">
        <v>3386</v>
      </c>
      <c r="E1364" s="27" t="s">
        <v>3387</v>
      </c>
      <c r="F1364" s="15" t="s">
        <v>71</v>
      </c>
      <c r="G1364" s="15" t="s">
        <v>3388</v>
      </c>
    </row>
    <row r="1365" spans="1:7" ht="22.5" x14ac:dyDescent="0.2">
      <c r="A1365" s="14" t="s">
        <v>3389</v>
      </c>
      <c r="B1365" s="15" t="s">
        <v>3382</v>
      </c>
      <c r="C1365" s="15" t="s">
        <v>30</v>
      </c>
      <c r="D1365" s="27" t="s">
        <v>3390</v>
      </c>
      <c r="E1365" s="27" t="s">
        <v>3391</v>
      </c>
      <c r="F1365" s="15" t="s">
        <v>648</v>
      </c>
      <c r="G1365" s="15" t="s">
        <v>3392</v>
      </c>
    </row>
    <row r="1366" spans="1:7" ht="22.5" x14ac:dyDescent="0.2">
      <c r="A1366" s="14" t="s">
        <v>3393</v>
      </c>
      <c r="B1366" s="15" t="s">
        <v>3382</v>
      </c>
      <c r="C1366" s="15" t="s">
        <v>34</v>
      </c>
      <c r="D1366" s="27" t="s">
        <v>1246</v>
      </c>
      <c r="E1366" s="27" t="s">
        <v>1247</v>
      </c>
      <c r="F1366" s="15" t="s">
        <v>1071</v>
      </c>
      <c r="G1366" s="15" t="s">
        <v>451</v>
      </c>
    </row>
    <row r="1367" spans="1:7" ht="22.5" x14ac:dyDescent="0.2">
      <c r="A1367" s="14" t="s">
        <v>3394</v>
      </c>
      <c r="B1367" s="15" t="s">
        <v>3382</v>
      </c>
      <c r="C1367" s="15" t="s">
        <v>40</v>
      </c>
      <c r="D1367" s="27" t="s">
        <v>1249</v>
      </c>
      <c r="E1367" s="27" t="s">
        <v>1250</v>
      </c>
      <c r="F1367" s="15" t="s">
        <v>71</v>
      </c>
      <c r="G1367" s="15" t="s">
        <v>1251</v>
      </c>
    </row>
    <row r="1368" spans="1:7" ht="22.5" x14ac:dyDescent="0.2">
      <c r="A1368" s="14" t="s">
        <v>3395</v>
      </c>
      <c r="B1368" s="15" t="s">
        <v>3382</v>
      </c>
      <c r="C1368" s="15" t="s">
        <v>43</v>
      </c>
      <c r="D1368" s="27" t="s">
        <v>1253</v>
      </c>
      <c r="E1368" s="27" t="s">
        <v>1254</v>
      </c>
      <c r="F1368" s="15" t="s">
        <v>648</v>
      </c>
      <c r="G1368" s="15" t="s">
        <v>1255</v>
      </c>
    </row>
    <row r="1369" spans="1:7" ht="14.25" x14ac:dyDescent="0.2">
      <c r="A1369" s="14" t="s">
        <v>3396</v>
      </c>
      <c r="B1369" s="15" t="s">
        <v>3382</v>
      </c>
      <c r="C1369" s="15" t="s">
        <v>48</v>
      </c>
      <c r="D1369" s="27" t="s">
        <v>3397</v>
      </c>
      <c r="E1369" s="27" t="s">
        <v>3398</v>
      </c>
      <c r="F1369" s="15" t="s">
        <v>648</v>
      </c>
      <c r="G1369" s="15" t="s">
        <v>12</v>
      </c>
    </row>
    <row r="1370" spans="1:7" s="8" customFormat="1" ht="15" customHeight="1" x14ac:dyDescent="0.2">
      <c r="A1370" s="7"/>
      <c r="B1370" s="7"/>
      <c r="C1370" s="7"/>
      <c r="D1370" s="26"/>
      <c r="E1370" s="20" t="s">
        <v>3399</v>
      </c>
      <c r="F1370" s="7"/>
      <c r="G1370" s="7"/>
    </row>
    <row r="1371" spans="1:7" s="11" customFormat="1" ht="14.25" x14ac:dyDescent="0.2">
      <c r="A1371" s="9" t="s">
        <v>291</v>
      </c>
      <c r="B1371" s="9" t="s">
        <v>3400</v>
      </c>
      <c r="C1371" s="9"/>
      <c r="D1371" s="29"/>
      <c r="E1371" s="22" t="s">
        <v>3401</v>
      </c>
      <c r="F1371" s="10"/>
      <c r="G1371" s="10"/>
    </row>
    <row r="1372" spans="1:7" ht="14.25" customHeight="1" x14ac:dyDescent="0.2">
      <c r="A1372" s="16"/>
      <c r="B1372" s="16"/>
      <c r="C1372" s="13"/>
      <c r="D1372" s="28"/>
      <c r="E1372" s="21" t="s">
        <v>3402</v>
      </c>
      <c r="F1372" s="13"/>
      <c r="G1372" s="13"/>
    </row>
    <row r="1373" spans="1:7" ht="14.25" customHeight="1" x14ac:dyDescent="0.2">
      <c r="A1373" s="16"/>
      <c r="B1373" s="16"/>
      <c r="C1373" s="13"/>
      <c r="D1373" s="28"/>
      <c r="E1373" s="21" t="s">
        <v>3403</v>
      </c>
      <c r="F1373" s="13"/>
      <c r="G1373" s="13"/>
    </row>
    <row r="1374" spans="1:7" ht="33.75" x14ac:dyDescent="0.2">
      <c r="A1374" s="14" t="s">
        <v>3404</v>
      </c>
      <c r="B1374" s="15" t="s">
        <v>3405</v>
      </c>
      <c r="C1374" s="15" t="s">
        <v>12</v>
      </c>
      <c r="D1374" s="27" t="s">
        <v>1263</v>
      </c>
      <c r="E1374" s="27" t="s">
        <v>1264</v>
      </c>
      <c r="F1374" s="15" t="s">
        <v>1077</v>
      </c>
      <c r="G1374" s="15" t="s">
        <v>1265</v>
      </c>
    </row>
    <row r="1375" spans="1:7" ht="45" x14ac:dyDescent="0.2">
      <c r="A1375" s="14" t="s">
        <v>3406</v>
      </c>
      <c r="B1375" s="15" t="s">
        <v>3405</v>
      </c>
      <c r="C1375" s="15" t="s">
        <v>24</v>
      </c>
      <c r="D1375" s="27" t="s">
        <v>3407</v>
      </c>
      <c r="E1375" s="27" t="s">
        <v>1268</v>
      </c>
      <c r="F1375" s="15" t="s">
        <v>648</v>
      </c>
      <c r="G1375" s="15" t="s">
        <v>12</v>
      </c>
    </row>
    <row r="1376" spans="1:7" ht="45" x14ac:dyDescent="0.2">
      <c r="A1376" s="14" t="s">
        <v>3408</v>
      </c>
      <c r="B1376" s="15" t="s">
        <v>3405</v>
      </c>
      <c r="C1376" s="15" t="s">
        <v>30</v>
      </c>
      <c r="D1376" s="27" t="s">
        <v>3409</v>
      </c>
      <c r="E1376" s="27" t="s">
        <v>1271</v>
      </c>
      <c r="F1376" s="15" t="s">
        <v>648</v>
      </c>
      <c r="G1376" s="15" t="s">
        <v>12</v>
      </c>
    </row>
    <row r="1377" spans="1:7" ht="45" x14ac:dyDescent="0.2">
      <c r="A1377" s="14" t="s">
        <v>3410</v>
      </c>
      <c r="B1377" s="15" t="s">
        <v>3405</v>
      </c>
      <c r="C1377" s="15" t="s">
        <v>34</v>
      </c>
      <c r="D1377" s="27" t="s">
        <v>3411</v>
      </c>
      <c r="E1377" s="27" t="s">
        <v>1274</v>
      </c>
      <c r="F1377" s="15" t="s">
        <v>648</v>
      </c>
      <c r="G1377" s="15" t="s">
        <v>12</v>
      </c>
    </row>
    <row r="1378" spans="1:7" ht="45" x14ac:dyDescent="0.2">
      <c r="A1378" s="14" t="s">
        <v>3412</v>
      </c>
      <c r="B1378" s="15" t="s">
        <v>3405</v>
      </c>
      <c r="C1378" s="15" t="s">
        <v>40</v>
      </c>
      <c r="D1378" s="27" t="s">
        <v>3413</v>
      </c>
      <c r="E1378" s="27" t="s">
        <v>1277</v>
      </c>
      <c r="F1378" s="15" t="s">
        <v>648</v>
      </c>
      <c r="G1378" s="15" t="s">
        <v>24</v>
      </c>
    </row>
    <row r="1379" spans="1:7" ht="45" x14ac:dyDescent="0.2">
      <c r="A1379" s="14" t="s">
        <v>3414</v>
      </c>
      <c r="B1379" s="15" t="s">
        <v>3405</v>
      </c>
      <c r="C1379" s="15" t="s">
        <v>43</v>
      </c>
      <c r="D1379" s="27" t="s">
        <v>3415</v>
      </c>
      <c r="E1379" s="27" t="s">
        <v>1280</v>
      </c>
      <c r="F1379" s="15" t="s">
        <v>648</v>
      </c>
      <c r="G1379" s="15" t="s">
        <v>12</v>
      </c>
    </row>
    <row r="1380" spans="1:7" ht="14.25" x14ac:dyDescent="0.2">
      <c r="A1380" s="14" t="s">
        <v>3416</v>
      </c>
      <c r="B1380" s="15" t="s">
        <v>3405</v>
      </c>
      <c r="C1380" s="15" t="s">
        <v>48</v>
      </c>
      <c r="D1380" s="27" t="s">
        <v>1282</v>
      </c>
      <c r="E1380" s="27" t="s">
        <v>1283</v>
      </c>
      <c r="F1380" s="15" t="s">
        <v>648</v>
      </c>
      <c r="G1380" s="15" t="s">
        <v>75</v>
      </c>
    </row>
    <row r="1381" spans="1:7" ht="14.25" x14ac:dyDescent="0.2">
      <c r="A1381" s="14" t="s">
        <v>3417</v>
      </c>
      <c r="B1381" s="15" t="s">
        <v>3405</v>
      </c>
      <c r="C1381" s="15" t="s">
        <v>55</v>
      </c>
      <c r="D1381" s="27" t="s">
        <v>2909</v>
      </c>
      <c r="E1381" s="27" t="s">
        <v>2910</v>
      </c>
      <c r="F1381" s="15" t="s">
        <v>648</v>
      </c>
      <c r="G1381" s="15" t="s">
        <v>12</v>
      </c>
    </row>
    <row r="1382" spans="1:7" ht="45" x14ac:dyDescent="0.2">
      <c r="A1382" s="14" t="s">
        <v>3418</v>
      </c>
      <c r="B1382" s="15" t="s">
        <v>3405</v>
      </c>
      <c r="C1382" s="15" t="s">
        <v>58</v>
      </c>
      <c r="D1382" s="27" t="s">
        <v>3419</v>
      </c>
      <c r="E1382" s="27" t="s">
        <v>3420</v>
      </c>
      <c r="F1382" s="15" t="s">
        <v>648</v>
      </c>
      <c r="G1382" s="15" t="s">
        <v>12</v>
      </c>
    </row>
    <row r="1383" spans="1:7" ht="45" x14ac:dyDescent="0.2">
      <c r="A1383" s="14" t="s">
        <v>3421</v>
      </c>
      <c r="B1383" s="15" t="s">
        <v>3405</v>
      </c>
      <c r="C1383" s="15" t="s">
        <v>60</v>
      </c>
      <c r="D1383" s="27" t="s">
        <v>3422</v>
      </c>
      <c r="E1383" s="27" t="s">
        <v>3423</v>
      </c>
      <c r="F1383" s="15" t="s">
        <v>648</v>
      </c>
      <c r="G1383" s="15" t="s">
        <v>12</v>
      </c>
    </row>
    <row r="1384" spans="1:7" ht="45" x14ac:dyDescent="0.2">
      <c r="A1384" s="14" t="s">
        <v>3424</v>
      </c>
      <c r="B1384" s="15" t="s">
        <v>3405</v>
      </c>
      <c r="C1384" s="15" t="s">
        <v>65</v>
      </c>
      <c r="D1384" s="27" t="s">
        <v>3425</v>
      </c>
      <c r="E1384" s="27" t="s">
        <v>3426</v>
      </c>
      <c r="F1384" s="15" t="s">
        <v>648</v>
      </c>
      <c r="G1384" s="15" t="s">
        <v>12</v>
      </c>
    </row>
    <row r="1385" spans="1:7" ht="45" x14ac:dyDescent="0.2">
      <c r="A1385" s="14" t="s">
        <v>3427</v>
      </c>
      <c r="B1385" s="15" t="s">
        <v>3405</v>
      </c>
      <c r="C1385" s="15" t="s">
        <v>68</v>
      </c>
      <c r="D1385" s="27" t="s">
        <v>3422</v>
      </c>
      <c r="E1385" s="27" t="s">
        <v>1295</v>
      </c>
      <c r="F1385" s="15" t="s">
        <v>648</v>
      </c>
      <c r="G1385" s="15" t="s">
        <v>12</v>
      </c>
    </row>
    <row r="1386" spans="1:7" ht="45" x14ac:dyDescent="0.2">
      <c r="A1386" s="14" t="s">
        <v>3428</v>
      </c>
      <c r="B1386" s="15" t="s">
        <v>3405</v>
      </c>
      <c r="C1386" s="15" t="s">
        <v>70</v>
      </c>
      <c r="D1386" s="27" t="s">
        <v>3429</v>
      </c>
      <c r="E1386" s="27" t="s">
        <v>1298</v>
      </c>
      <c r="F1386" s="15" t="s">
        <v>648</v>
      </c>
      <c r="G1386" s="15" t="s">
        <v>12</v>
      </c>
    </row>
    <row r="1387" spans="1:7" ht="45" x14ac:dyDescent="0.2">
      <c r="A1387" s="14" t="s">
        <v>3430</v>
      </c>
      <c r="B1387" s="15" t="s">
        <v>3405</v>
      </c>
      <c r="C1387" s="15" t="s">
        <v>73</v>
      </c>
      <c r="D1387" s="27" t="s">
        <v>3429</v>
      </c>
      <c r="E1387" s="27" t="s">
        <v>1300</v>
      </c>
      <c r="F1387" s="15" t="s">
        <v>648</v>
      </c>
      <c r="G1387" s="15" t="s">
        <v>12</v>
      </c>
    </row>
    <row r="1388" spans="1:7" ht="45" x14ac:dyDescent="0.2">
      <c r="A1388" s="14" t="s">
        <v>3431</v>
      </c>
      <c r="B1388" s="15" t="s">
        <v>3405</v>
      </c>
      <c r="C1388" s="15" t="s">
        <v>75</v>
      </c>
      <c r="D1388" s="27" t="s">
        <v>1302</v>
      </c>
      <c r="E1388" s="27" t="s">
        <v>1303</v>
      </c>
      <c r="F1388" s="15" t="s">
        <v>648</v>
      </c>
      <c r="G1388" s="15" t="s">
        <v>12</v>
      </c>
    </row>
    <row r="1389" spans="1:7" ht="45" x14ac:dyDescent="0.2">
      <c r="A1389" s="14" t="s">
        <v>3432</v>
      </c>
      <c r="B1389" s="15" t="s">
        <v>3405</v>
      </c>
      <c r="C1389" s="15" t="s">
        <v>87</v>
      </c>
      <c r="D1389" s="27" t="s">
        <v>3433</v>
      </c>
      <c r="E1389" s="27" t="s">
        <v>1306</v>
      </c>
      <c r="F1389" s="15" t="s">
        <v>648</v>
      </c>
      <c r="G1389" s="15" t="s">
        <v>34</v>
      </c>
    </row>
    <row r="1390" spans="1:7" ht="45" x14ac:dyDescent="0.2">
      <c r="A1390" s="14" t="s">
        <v>3434</v>
      </c>
      <c r="B1390" s="15" t="s">
        <v>3405</v>
      </c>
      <c r="C1390" s="15" t="s">
        <v>89</v>
      </c>
      <c r="D1390" s="27" t="s">
        <v>3435</v>
      </c>
      <c r="E1390" s="27" t="s">
        <v>3436</v>
      </c>
      <c r="F1390" s="15" t="s">
        <v>648</v>
      </c>
      <c r="G1390" s="15" t="s">
        <v>12</v>
      </c>
    </row>
    <row r="1391" spans="1:7" ht="45" x14ac:dyDescent="0.2">
      <c r="A1391" s="14" t="s">
        <v>3437</v>
      </c>
      <c r="B1391" s="15" t="s">
        <v>3405</v>
      </c>
      <c r="C1391" s="15" t="s">
        <v>90</v>
      </c>
      <c r="D1391" s="27" t="s">
        <v>3438</v>
      </c>
      <c r="E1391" s="27" t="s">
        <v>3439</v>
      </c>
      <c r="F1391" s="15" t="s">
        <v>648</v>
      </c>
      <c r="G1391" s="15" t="s">
        <v>24</v>
      </c>
    </row>
    <row r="1392" spans="1:7" ht="14.25" x14ac:dyDescent="0.2">
      <c r="A1392" s="14" t="s">
        <v>3440</v>
      </c>
      <c r="B1392" s="15" t="s">
        <v>3405</v>
      </c>
      <c r="C1392" s="15" t="s">
        <v>91</v>
      </c>
      <c r="D1392" s="27" t="s">
        <v>1314</v>
      </c>
      <c r="E1392" s="27" t="s">
        <v>1315</v>
      </c>
      <c r="F1392" s="15" t="s">
        <v>648</v>
      </c>
      <c r="G1392" s="15" t="s">
        <v>12</v>
      </c>
    </row>
    <row r="1393" spans="1:7" ht="22.5" x14ac:dyDescent="0.2">
      <c r="A1393" s="14" t="s">
        <v>3441</v>
      </c>
      <c r="B1393" s="15" t="s">
        <v>3405</v>
      </c>
      <c r="C1393" s="15" t="s">
        <v>101</v>
      </c>
      <c r="D1393" s="27" t="s">
        <v>1317</v>
      </c>
      <c r="E1393" s="27" t="s">
        <v>1318</v>
      </c>
      <c r="F1393" s="15" t="s">
        <v>648</v>
      </c>
      <c r="G1393" s="15" t="s">
        <v>12</v>
      </c>
    </row>
    <row r="1394" spans="1:7" ht="14.25" customHeight="1" x14ac:dyDescent="0.2">
      <c r="A1394" s="16"/>
      <c r="B1394" s="16"/>
      <c r="C1394" s="13"/>
      <c r="D1394" s="28"/>
      <c r="E1394" s="21" t="s">
        <v>3442</v>
      </c>
      <c r="F1394" s="13"/>
      <c r="G1394" s="13"/>
    </row>
    <row r="1395" spans="1:7" ht="33.75" x14ac:dyDescent="0.2">
      <c r="A1395" s="14" t="s">
        <v>3443</v>
      </c>
      <c r="B1395" s="15" t="s">
        <v>3405</v>
      </c>
      <c r="C1395" s="15" t="s">
        <v>106</v>
      </c>
      <c r="D1395" s="27" t="s">
        <v>1263</v>
      </c>
      <c r="E1395" s="27" t="s">
        <v>1264</v>
      </c>
      <c r="F1395" s="15" t="s">
        <v>1077</v>
      </c>
      <c r="G1395" s="15" t="s">
        <v>1265</v>
      </c>
    </row>
    <row r="1396" spans="1:7" ht="22.5" x14ac:dyDescent="0.2">
      <c r="A1396" s="14" t="s">
        <v>3444</v>
      </c>
      <c r="B1396" s="15" t="s">
        <v>3405</v>
      </c>
      <c r="C1396" s="15" t="s">
        <v>107</v>
      </c>
      <c r="D1396" s="27" t="s">
        <v>1322</v>
      </c>
      <c r="E1396" s="27" t="s">
        <v>1323</v>
      </c>
      <c r="F1396" s="15" t="s">
        <v>648</v>
      </c>
      <c r="G1396" s="15" t="s">
        <v>12</v>
      </c>
    </row>
    <row r="1397" spans="1:7" ht="45" x14ac:dyDescent="0.2">
      <c r="A1397" s="14" t="s">
        <v>3445</v>
      </c>
      <c r="B1397" s="15" t="s">
        <v>3405</v>
      </c>
      <c r="C1397" s="15" t="s">
        <v>108</v>
      </c>
      <c r="D1397" s="27" t="s">
        <v>3446</v>
      </c>
      <c r="E1397" s="27" t="s">
        <v>3447</v>
      </c>
      <c r="F1397" s="15" t="s">
        <v>648</v>
      </c>
      <c r="G1397" s="15" t="s">
        <v>12</v>
      </c>
    </row>
    <row r="1398" spans="1:7" ht="45" x14ac:dyDescent="0.2">
      <c r="A1398" s="14" t="s">
        <v>3448</v>
      </c>
      <c r="B1398" s="15" t="s">
        <v>3405</v>
      </c>
      <c r="C1398" s="15" t="s">
        <v>109</v>
      </c>
      <c r="D1398" s="27" t="s">
        <v>3449</v>
      </c>
      <c r="E1398" s="27" t="s">
        <v>3450</v>
      </c>
      <c r="F1398" s="15" t="s">
        <v>648</v>
      </c>
      <c r="G1398" s="15" t="s">
        <v>30</v>
      </c>
    </row>
    <row r="1399" spans="1:7" ht="45" x14ac:dyDescent="0.2">
      <c r="A1399" s="14" t="s">
        <v>3451</v>
      </c>
      <c r="B1399" s="15" t="s">
        <v>3405</v>
      </c>
      <c r="C1399" s="15" t="s">
        <v>122</v>
      </c>
      <c r="D1399" s="27" t="s">
        <v>3452</v>
      </c>
      <c r="E1399" s="27" t="s">
        <v>1332</v>
      </c>
      <c r="F1399" s="15" t="s">
        <v>648</v>
      </c>
      <c r="G1399" s="15" t="s">
        <v>12</v>
      </c>
    </row>
    <row r="1400" spans="1:7" ht="45" x14ac:dyDescent="0.2">
      <c r="A1400" s="14" t="s">
        <v>3453</v>
      </c>
      <c r="B1400" s="15" t="s">
        <v>3405</v>
      </c>
      <c r="C1400" s="15" t="s">
        <v>126</v>
      </c>
      <c r="D1400" s="27" t="s">
        <v>3454</v>
      </c>
      <c r="E1400" s="27" t="s">
        <v>1335</v>
      </c>
      <c r="F1400" s="15" t="s">
        <v>648</v>
      </c>
      <c r="G1400" s="15" t="s">
        <v>12</v>
      </c>
    </row>
    <row r="1401" spans="1:7" ht="45" x14ac:dyDescent="0.2">
      <c r="A1401" s="14" t="s">
        <v>3455</v>
      </c>
      <c r="B1401" s="15" t="s">
        <v>3405</v>
      </c>
      <c r="C1401" s="15" t="s">
        <v>124</v>
      </c>
      <c r="D1401" s="27" t="s">
        <v>3456</v>
      </c>
      <c r="E1401" s="27" t="s">
        <v>1338</v>
      </c>
      <c r="F1401" s="15" t="s">
        <v>648</v>
      </c>
      <c r="G1401" s="15" t="s">
        <v>55</v>
      </c>
    </row>
    <row r="1402" spans="1:7" ht="45" x14ac:dyDescent="0.2">
      <c r="A1402" s="14" t="s">
        <v>3457</v>
      </c>
      <c r="B1402" s="15" t="s">
        <v>3405</v>
      </c>
      <c r="C1402" s="15" t="s">
        <v>129</v>
      </c>
      <c r="D1402" s="27" t="s">
        <v>3458</v>
      </c>
      <c r="E1402" s="27" t="s">
        <v>1341</v>
      </c>
      <c r="F1402" s="15" t="s">
        <v>648</v>
      </c>
      <c r="G1402" s="15" t="s">
        <v>30</v>
      </c>
    </row>
    <row r="1403" spans="1:7" ht="14.25" x14ac:dyDescent="0.2">
      <c r="A1403" s="14" t="s">
        <v>3459</v>
      </c>
      <c r="B1403" s="15" t="s">
        <v>3405</v>
      </c>
      <c r="C1403" s="15" t="s">
        <v>133</v>
      </c>
      <c r="D1403" s="27" t="s">
        <v>1282</v>
      </c>
      <c r="E1403" s="27" t="s">
        <v>1283</v>
      </c>
      <c r="F1403" s="15" t="s">
        <v>648</v>
      </c>
      <c r="G1403" s="15" t="s">
        <v>146</v>
      </c>
    </row>
    <row r="1404" spans="1:7" ht="45" x14ac:dyDescent="0.2">
      <c r="A1404" s="14" t="s">
        <v>3460</v>
      </c>
      <c r="B1404" s="15" t="s">
        <v>3405</v>
      </c>
      <c r="C1404" s="15" t="s">
        <v>136</v>
      </c>
      <c r="D1404" s="27" t="s">
        <v>3461</v>
      </c>
      <c r="E1404" s="27" t="s">
        <v>3462</v>
      </c>
      <c r="F1404" s="15" t="s">
        <v>648</v>
      </c>
      <c r="G1404" s="15" t="s">
        <v>12</v>
      </c>
    </row>
    <row r="1405" spans="1:7" ht="45" x14ac:dyDescent="0.2">
      <c r="A1405" s="14" t="s">
        <v>3463</v>
      </c>
      <c r="B1405" s="15" t="s">
        <v>3405</v>
      </c>
      <c r="C1405" s="15" t="s">
        <v>141</v>
      </c>
      <c r="D1405" s="27" t="s">
        <v>3464</v>
      </c>
      <c r="E1405" s="27" t="s">
        <v>2913</v>
      </c>
      <c r="F1405" s="15" t="s">
        <v>648</v>
      </c>
      <c r="G1405" s="15" t="s">
        <v>12</v>
      </c>
    </row>
    <row r="1406" spans="1:7" ht="45" x14ac:dyDescent="0.2">
      <c r="A1406" s="14" t="s">
        <v>3465</v>
      </c>
      <c r="B1406" s="15" t="s">
        <v>3405</v>
      </c>
      <c r="C1406" s="15" t="s">
        <v>144</v>
      </c>
      <c r="D1406" s="27" t="s">
        <v>3466</v>
      </c>
      <c r="E1406" s="27" t="s">
        <v>1349</v>
      </c>
      <c r="F1406" s="15" t="s">
        <v>648</v>
      </c>
      <c r="G1406" s="15" t="s">
        <v>12</v>
      </c>
    </row>
    <row r="1407" spans="1:7" ht="45" x14ac:dyDescent="0.2">
      <c r="A1407" s="14" t="s">
        <v>3467</v>
      </c>
      <c r="B1407" s="15" t="s">
        <v>3405</v>
      </c>
      <c r="C1407" s="15" t="s">
        <v>146</v>
      </c>
      <c r="D1407" s="27" t="s">
        <v>3468</v>
      </c>
      <c r="E1407" s="27" t="s">
        <v>1352</v>
      </c>
      <c r="F1407" s="15" t="s">
        <v>648</v>
      </c>
      <c r="G1407" s="15" t="s">
        <v>55</v>
      </c>
    </row>
    <row r="1408" spans="1:7" ht="45" x14ac:dyDescent="0.2">
      <c r="A1408" s="14" t="s">
        <v>3469</v>
      </c>
      <c r="B1408" s="15" t="s">
        <v>3405</v>
      </c>
      <c r="C1408" s="15" t="s">
        <v>151</v>
      </c>
      <c r="D1408" s="27" t="s">
        <v>3470</v>
      </c>
      <c r="E1408" s="27" t="s">
        <v>3471</v>
      </c>
      <c r="F1408" s="15" t="s">
        <v>648</v>
      </c>
      <c r="G1408" s="15" t="s">
        <v>12</v>
      </c>
    </row>
    <row r="1409" spans="1:7" ht="45" x14ac:dyDescent="0.2">
      <c r="A1409" s="14" t="s">
        <v>3472</v>
      </c>
      <c r="B1409" s="15" t="s">
        <v>3405</v>
      </c>
      <c r="C1409" s="15" t="s">
        <v>154</v>
      </c>
      <c r="D1409" s="27" t="s">
        <v>3473</v>
      </c>
      <c r="E1409" s="27" t="s">
        <v>3474</v>
      </c>
      <c r="F1409" s="15" t="s">
        <v>648</v>
      </c>
      <c r="G1409" s="15" t="s">
        <v>12</v>
      </c>
    </row>
    <row r="1410" spans="1:7" ht="45" x14ac:dyDescent="0.2">
      <c r="A1410" s="14" t="s">
        <v>3475</v>
      </c>
      <c r="B1410" s="15" t="s">
        <v>3405</v>
      </c>
      <c r="C1410" s="15" t="s">
        <v>156</v>
      </c>
      <c r="D1410" s="27" t="s">
        <v>3476</v>
      </c>
      <c r="E1410" s="27" t="s">
        <v>3477</v>
      </c>
      <c r="F1410" s="15" t="s">
        <v>648</v>
      </c>
      <c r="G1410" s="15" t="s">
        <v>12</v>
      </c>
    </row>
    <row r="1411" spans="1:7" ht="45" x14ac:dyDescent="0.2">
      <c r="A1411" s="14" t="s">
        <v>3478</v>
      </c>
      <c r="B1411" s="15" t="s">
        <v>3405</v>
      </c>
      <c r="C1411" s="15" t="s">
        <v>157</v>
      </c>
      <c r="D1411" s="27" t="s">
        <v>3479</v>
      </c>
      <c r="E1411" s="27" t="s">
        <v>1358</v>
      </c>
      <c r="F1411" s="15" t="s">
        <v>648</v>
      </c>
      <c r="G1411" s="15" t="s">
        <v>34</v>
      </c>
    </row>
    <row r="1412" spans="1:7" ht="45" x14ac:dyDescent="0.2">
      <c r="A1412" s="14" t="s">
        <v>3480</v>
      </c>
      <c r="B1412" s="15" t="s">
        <v>3405</v>
      </c>
      <c r="C1412" s="15" t="s">
        <v>158</v>
      </c>
      <c r="D1412" s="27" t="s">
        <v>3481</v>
      </c>
      <c r="E1412" s="27" t="s">
        <v>3482</v>
      </c>
      <c r="F1412" s="15" t="s">
        <v>648</v>
      </c>
      <c r="G1412" s="15" t="s">
        <v>24</v>
      </c>
    </row>
    <row r="1413" spans="1:7" ht="45" x14ac:dyDescent="0.2">
      <c r="A1413" s="14" t="s">
        <v>3483</v>
      </c>
      <c r="B1413" s="15" t="s">
        <v>3405</v>
      </c>
      <c r="C1413" s="15" t="s">
        <v>165</v>
      </c>
      <c r="D1413" s="27" t="s">
        <v>3484</v>
      </c>
      <c r="E1413" s="27" t="s">
        <v>3485</v>
      </c>
      <c r="F1413" s="15" t="s">
        <v>648</v>
      </c>
      <c r="G1413" s="15" t="s">
        <v>24</v>
      </c>
    </row>
    <row r="1414" spans="1:7" ht="45" x14ac:dyDescent="0.2">
      <c r="A1414" s="14" t="s">
        <v>3486</v>
      </c>
      <c r="B1414" s="15" t="s">
        <v>3405</v>
      </c>
      <c r="C1414" s="15" t="s">
        <v>168</v>
      </c>
      <c r="D1414" s="27" t="s">
        <v>3487</v>
      </c>
      <c r="E1414" s="27" t="s">
        <v>3488</v>
      </c>
      <c r="F1414" s="15" t="s">
        <v>648</v>
      </c>
      <c r="G1414" s="15" t="s">
        <v>43</v>
      </c>
    </row>
    <row r="1415" spans="1:7" ht="45" x14ac:dyDescent="0.2">
      <c r="A1415" s="14" t="s">
        <v>3489</v>
      </c>
      <c r="B1415" s="15" t="s">
        <v>3405</v>
      </c>
      <c r="C1415" s="15" t="s">
        <v>170</v>
      </c>
      <c r="D1415" s="27" t="s">
        <v>3490</v>
      </c>
      <c r="E1415" s="27" t="s">
        <v>3491</v>
      </c>
      <c r="F1415" s="15" t="s">
        <v>648</v>
      </c>
      <c r="G1415" s="15" t="s">
        <v>40</v>
      </c>
    </row>
    <row r="1416" spans="1:7" ht="14.25" customHeight="1" x14ac:dyDescent="0.2">
      <c r="A1416" s="16"/>
      <c r="B1416" s="16"/>
      <c r="C1416" s="13"/>
      <c r="D1416" s="28"/>
      <c r="E1416" s="21" t="s">
        <v>1365</v>
      </c>
      <c r="F1416" s="13"/>
      <c r="G1416" s="13"/>
    </row>
    <row r="1417" spans="1:7" ht="22.5" x14ac:dyDescent="0.2">
      <c r="A1417" s="14" t="s">
        <v>3492</v>
      </c>
      <c r="B1417" s="15" t="s">
        <v>3405</v>
      </c>
      <c r="C1417" s="15" t="s">
        <v>175</v>
      </c>
      <c r="D1417" s="27" t="s">
        <v>1367</v>
      </c>
      <c r="E1417" s="27" t="s">
        <v>1368</v>
      </c>
      <c r="F1417" s="15" t="s">
        <v>648</v>
      </c>
      <c r="G1417" s="15" t="s">
        <v>12</v>
      </c>
    </row>
    <row r="1418" spans="1:7" ht="22.5" x14ac:dyDescent="0.2">
      <c r="A1418" s="14" t="s">
        <v>3493</v>
      </c>
      <c r="B1418" s="15" t="s">
        <v>3405</v>
      </c>
      <c r="C1418" s="15" t="s">
        <v>178</v>
      </c>
      <c r="D1418" s="27" t="s">
        <v>3494</v>
      </c>
      <c r="E1418" s="27" t="s">
        <v>3495</v>
      </c>
      <c r="F1418" s="15" t="s">
        <v>648</v>
      </c>
      <c r="G1418" s="15" t="s">
        <v>12</v>
      </c>
    </row>
    <row r="1419" spans="1:7" ht="14.25" x14ac:dyDescent="0.2">
      <c r="A1419" s="14" t="s">
        <v>3496</v>
      </c>
      <c r="B1419" s="15" t="s">
        <v>3405</v>
      </c>
      <c r="C1419" s="15" t="s">
        <v>181</v>
      </c>
      <c r="D1419" s="27" t="s">
        <v>1282</v>
      </c>
      <c r="E1419" s="27" t="s">
        <v>1283</v>
      </c>
      <c r="F1419" s="15" t="s">
        <v>648</v>
      </c>
      <c r="G1419" s="15" t="s">
        <v>65</v>
      </c>
    </row>
    <row r="1420" spans="1:7" ht="14.25" x14ac:dyDescent="0.2">
      <c r="A1420" s="14" t="s">
        <v>3497</v>
      </c>
      <c r="B1420" s="15" t="s">
        <v>3405</v>
      </c>
      <c r="C1420" s="15" t="s">
        <v>182</v>
      </c>
      <c r="D1420" s="27" t="s">
        <v>1374</v>
      </c>
      <c r="E1420" s="27" t="s">
        <v>1375</v>
      </c>
      <c r="F1420" s="15" t="s">
        <v>648</v>
      </c>
      <c r="G1420" s="15" t="s">
        <v>55</v>
      </c>
    </row>
    <row r="1421" spans="1:7" ht="22.5" x14ac:dyDescent="0.2">
      <c r="A1421" s="14" t="s">
        <v>3498</v>
      </c>
      <c r="B1421" s="15" t="s">
        <v>3405</v>
      </c>
      <c r="C1421" s="15" t="s">
        <v>183</v>
      </c>
      <c r="D1421" s="27" t="s">
        <v>1380</v>
      </c>
      <c r="E1421" s="27" t="s">
        <v>1381</v>
      </c>
      <c r="F1421" s="15" t="s">
        <v>648</v>
      </c>
      <c r="G1421" s="15" t="s">
        <v>30</v>
      </c>
    </row>
    <row r="1422" spans="1:7" ht="14.25" customHeight="1" x14ac:dyDescent="0.2">
      <c r="A1422" s="16"/>
      <c r="B1422" s="16"/>
      <c r="C1422" s="13"/>
      <c r="D1422" s="28"/>
      <c r="E1422" s="21" t="s">
        <v>1382</v>
      </c>
      <c r="F1422" s="13"/>
      <c r="G1422" s="13"/>
    </row>
    <row r="1423" spans="1:7" ht="22.5" x14ac:dyDescent="0.2">
      <c r="A1423" s="14" t="s">
        <v>3499</v>
      </c>
      <c r="B1423" s="15" t="s">
        <v>3405</v>
      </c>
      <c r="C1423" s="15" t="s">
        <v>191</v>
      </c>
      <c r="D1423" s="27" t="s">
        <v>1367</v>
      </c>
      <c r="E1423" s="27" t="s">
        <v>1368</v>
      </c>
      <c r="F1423" s="15" t="s">
        <v>648</v>
      </c>
      <c r="G1423" s="15" t="s">
        <v>12</v>
      </c>
    </row>
    <row r="1424" spans="1:7" ht="22.5" x14ac:dyDescent="0.2">
      <c r="A1424" s="14" t="s">
        <v>3500</v>
      </c>
      <c r="B1424" s="15" t="s">
        <v>3405</v>
      </c>
      <c r="C1424" s="15" t="s">
        <v>194</v>
      </c>
      <c r="D1424" s="27" t="s">
        <v>1385</v>
      </c>
      <c r="E1424" s="27" t="s">
        <v>1386</v>
      </c>
      <c r="F1424" s="15" t="s">
        <v>648</v>
      </c>
      <c r="G1424" s="15" t="s">
        <v>12</v>
      </c>
    </row>
    <row r="1425" spans="1:7" s="11" customFormat="1" ht="14.25" x14ac:dyDescent="0.2">
      <c r="A1425" s="9" t="s">
        <v>293</v>
      </c>
      <c r="B1425" s="9" t="s">
        <v>3501</v>
      </c>
      <c r="C1425" s="9"/>
      <c r="D1425" s="29"/>
      <c r="E1425" s="22" t="s">
        <v>1387</v>
      </c>
      <c r="F1425" s="10"/>
      <c r="G1425" s="10"/>
    </row>
    <row r="1426" spans="1:7" ht="14.25" customHeight="1" x14ac:dyDescent="0.2">
      <c r="A1426" s="16"/>
      <c r="B1426" s="16"/>
      <c r="C1426" s="13"/>
      <c r="D1426" s="28"/>
      <c r="E1426" s="21" t="s">
        <v>1387</v>
      </c>
      <c r="F1426" s="13"/>
      <c r="G1426" s="13"/>
    </row>
    <row r="1427" spans="1:7" ht="14.25" x14ac:dyDescent="0.2">
      <c r="A1427" s="14" t="s">
        <v>3502</v>
      </c>
      <c r="B1427" s="15" t="s">
        <v>3405</v>
      </c>
      <c r="C1427" s="15" t="s">
        <v>196</v>
      </c>
      <c r="D1427" s="27" t="s">
        <v>1389</v>
      </c>
      <c r="E1427" s="27" t="s">
        <v>1390</v>
      </c>
      <c r="F1427" s="15" t="s">
        <v>71</v>
      </c>
      <c r="G1427" s="15" t="s">
        <v>3503</v>
      </c>
    </row>
    <row r="1428" spans="1:7" ht="45" x14ac:dyDescent="0.2">
      <c r="A1428" s="14" t="s">
        <v>3504</v>
      </c>
      <c r="B1428" s="15" t="s">
        <v>3405</v>
      </c>
      <c r="C1428" s="15" t="s">
        <v>201</v>
      </c>
      <c r="D1428" s="27" t="s">
        <v>3505</v>
      </c>
      <c r="E1428" s="27" t="s">
        <v>1393</v>
      </c>
      <c r="F1428" s="15" t="s">
        <v>648</v>
      </c>
      <c r="G1428" s="15" t="s">
        <v>70</v>
      </c>
    </row>
    <row r="1429" spans="1:7" ht="45" x14ac:dyDescent="0.2">
      <c r="A1429" s="14" t="s">
        <v>3506</v>
      </c>
      <c r="B1429" s="15" t="s">
        <v>3405</v>
      </c>
      <c r="C1429" s="15" t="s">
        <v>204</v>
      </c>
      <c r="D1429" s="27" t="s">
        <v>3507</v>
      </c>
      <c r="E1429" s="27" t="s">
        <v>1396</v>
      </c>
      <c r="F1429" s="15" t="s">
        <v>648</v>
      </c>
      <c r="G1429" s="15" t="s">
        <v>24</v>
      </c>
    </row>
    <row r="1430" spans="1:7" ht="45" x14ac:dyDescent="0.2">
      <c r="A1430" s="14" t="s">
        <v>3508</v>
      </c>
      <c r="B1430" s="15" t="s">
        <v>3405</v>
      </c>
      <c r="C1430" s="15" t="s">
        <v>206</v>
      </c>
      <c r="D1430" s="27" t="s">
        <v>3509</v>
      </c>
      <c r="E1430" s="27" t="s">
        <v>1402</v>
      </c>
      <c r="F1430" s="15" t="s">
        <v>648</v>
      </c>
      <c r="G1430" s="15" t="s">
        <v>24</v>
      </c>
    </row>
    <row r="1431" spans="1:7" ht="45" x14ac:dyDescent="0.2">
      <c r="A1431" s="14" t="s">
        <v>3510</v>
      </c>
      <c r="B1431" s="15" t="s">
        <v>3405</v>
      </c>
      <c r="C1431" s="15" t="s">
        <v>207</v>
      </c>
      <c r="D1431" s="27" t="s">
        <v>3511</v>
      </c>
      <c r="E1431" s="27" t="s">
        <v>3512</v>
      </c>
      <c r="F1431" s="15" t="s">
        <v>648</v>
      </c>
      <c r="G1431" s="15" t="s">
        <v>43</v>
      </c>
    </row>
    <row r="1432" spans="1:7" ht="45" x14ac:dyDescent="0.2">
      <c r="A1432" s="14" t="s">
        <v>3513</v>
      </c>
      <c r="B1432" s="15" t="s">
        <v>3405</v>
      </c>
      <c r="C1432" s="15" t="s">
        <v>208</v>
      </c>
      <c r="D1432" s="27" t="s">
        <v>3514</v>
      </c>
      <c r="E1432" s="27" t="s">
        <v>1408</v>
      </c>
      <c r="F1432" s="15" t="s">
        <v>648</v>
      </c>
      <c r="G1432" s="15" t="s">
        <v>43</v>
      </c>
    </row>
    <row r="1433" spans="1:7" ht="14.25" customHeight="1" x14ac:dyDescent="0.2">
      <c r="A1433" s="16"/>
      <c r="B1433" s="16"/>
      <c r="C1433" s="13"/>
      <c r="D1433" s="28"/>
      <c r="E1433" s="21" t="s">
        <v>1409</v>
      </c>
      <c r="F1433" s="13"/>
      <c r="G1433" s="13"/>
    </row>
    <row r="1434" spans="1:7" ht="14.25" x14ac:dyDescent="0.2">
      <c r="A1434" s="14" t="s">
        <v>3515</v>
      </c>
      <c r="B1434" s="15" t="s">
        <v>3405</v>
      </c>
      <c r="C1434" s="15" t="s">
        <v>220</v>
      </c>
      <c r="D1434" s="27" t="s">
        <v>1420</v>
      </c>
      <c r="E1434" s="27" t="s">
        <v>1421</v>
      </c>
      <c r="F1434" s="15" t="s">
        <v>71</v>
      </c>
      <c r="G1434" s="15" t="s">
        <v>451</v>
      </c>
    </row>
    <row r="1435" spans="1:7" ht="45" x14ac:dyDescent="0.2">
      <c r="A1435" s="14" t="s">
        <v>3516</v>
      </c>
      <c r="B1435" s="15" t="s">
        <v>3405</v>
      </c>
      <c r="C1435" s="15" t="s">
        <v>223</v>
      </c>
      <c r="D1435" s="27" t="s">
        <v>3517</v>
      </c>
      <c r="E1435" s="27" t="s">
        <v>1424</v>
      </c>
      <c r="F1435" s="15" t="s">
        <v>648</v>
      </c>
      <c r="G1435" s="15" t="s">
        <v>12</v>
      </c>
    </row>
    <row r="1436" spans="1:7" ht="14.25" x14ac:dyDescent="0.2">
      <c r="A1436" s="14" t="s">
        <v>3518</v>
      </c>
      <c r="B1436" s="15" t="s">
        <v>3405</v>
      </c>
      <c r="C1436" s="15" t="s">
        <v>226</v>
      </c>
      <c r="D1436" s="27" t="s">
        <v>1411</v>
      </c>
      <c r="E1436" s="27" t="s">
        <v>1412</v>
      </c>
      <c r="F1436" s="15" t="s">
        <v>71</v>
      </c>
      <c r="G1436" s="15" t="s">
        <v>294</v>
      </c>
    </row>
    <row r="1437" spans="1:7" ht="45" x14ac:dyDescent="0.2">
      <c r="A1437" s="14" t="s">
        <v>3519</v>
      </c>
      <c r="B1437" s="15" t="s">
        <v>3405</v>
      </c>
      <c r="C1437" s="15" t="s">
        <v>229</v>
      </c>
      <c r="D1437" s="27" t="s">
        <v>3520</v>
      </c>
      <c r="E1437" s="27" t="s">
        <v>1418</v>
      </c>
      <c r="F1437" s="15" t="s">
        <v>648</v>
      </c>
      <c r="G1437" s="15" t="s">
        <v>43</v>
      </c>
    </row>
    <row r="1438" spans="1:7" ht="14.25" x14ac:dyDescent="0.2">
      <c r="A1438" s="14" t="s">
        <v>3521</v>
      </c>
      <c r="B1438" s="15" t="s">
        <v>3405</v>
      </c>
      <c r="C1438" s="15" t="s">
        <v>231</v>
      </c>
      <c r="D1438" s="27" t="s">
        <v>1426</v>
      </c>
      <c r="E1438" s="27" t="s">
        <v>1427</v>
      </c>
      <c r="F1438" s="15" t="s">
        <v>71</v>
      </c>
      <c r="G1438" s="15" t="s">
        <v>88</v>
      </c>
    </row>
    <row r="1439" spans="1:7" ht="45" x14ac:dyDescent="0.2">
      <c r="A1439" s="14" t="s">
        <v>3522</v>
      </c>
      <c r="B1439" s="15" t="s">
        <v>3405</v>
      </c>
      <c r="C1439" s="15" t="s">
        <v>236</v>
      </c>
      <c r="D1439" s="27" t="s">
        <v>3523</v>
      </c>
      <c r="E1439" s="27" t="s">
        <v>1431</v>
      </c>
      <c r="F1439" s="15" t="s">
        <v>648</v>
      </c>
      <c r="G1439" s="15" t="s">
        <v>12</v>
      </c>
    </row>
    <row r="1440" spans="1:7" ht="45" x14ac:dyDescent="0.2">
      <c r="A1440" s="14" t="s">
        <v>3524</v>
      </c>
      <c r="B1440" s="15" t="s">
        <v>3405</v>
      </c>
      <c r="C1440" s="15" t="s">
        <v>239</v>
      </c>
      <c r="D1440" s="27" t="s">
        <v>3525</v>
      </c>
      <c r="E1440" s="27" t="s">
        <v>1434</v>
      </c>
      <c r="F1440" s="15" t="s">
        <v>648</v>
      </c>
      <c r="G1440" s="15" t="s">
        <v>68</v>
      </c>
    </row>
    <row r="1441" spans="1:7" ht="14.25" x14ac:dyDescent="0.2">
      <c r="A1441" s="14" t="s">
        <v>3526</v>
      </c>
      <c r="B1441" s="15" t="s">
        <v>3405</v>
      </c>
      <c r="C1441" s="15" t="s">
        <v>241</v>
      </c>
      <c r="D1441" s="27" t="s">
        <v>1436</v>
      </c>
      <c r="E1441" s="27" t="s">
        <v>3527</v>
      </c>
      <c r="F1441" s="15" t="s">
        <v>648</v>
      </c>
      <c r="G1441" s="15" t="s">
        <v>136</v>
      </c>
    </row>
    <row r="1442" spans="1:7" ht="45" x14ac:dyDescent="0.2">
      <c r="A1442" s="14" t="s">
        <v>3528</v>
      </c>
      <c r="B1442" s="15" t="s">
        <v>3405</v>
      </c>
      <c r="C1442" s="15" t="s">
        <v>243</v>
      </c>
      <c r="D1442" s="27" t="s">
        <v>3529</v>
      </c>
      <c r="E1442" s="27" t="s">
        <v>1440</v>
      </c>
      <c r="F1442" s="15" t="s">
        <v>648</v>
      </c>
      <c r="G1442" s="15" t="s">
        <v>68</v>
      </c>
    </row>
    <row r="1443" spans="1:7" ht="14.25" x14ac:dyDescent="0.2">
      <c r="A1443" s="14" t="s">
        <v>3530</v>
      </c>
      <c r="B1443" s="15" t="s">
        <v>3405</v>
      </c>
      <c r="C1443" s="15" t="s">
        <v>248</v>
      </c>
      <c r="D1443" s="27" t="s">
        <v>1442</v>
      </c>
      <c r="E1443" s="27" t="s">
        <v>1443</v>
      </c>
      <c r="F1443" s="15" t="s">
        <v>648</v>
      </c>
      <c r="G1443" s="15" t="s">
        <v>43</v>
      </c>
    </row>
    <row r="1444" spans="1:7" ht="45" x14ac:dyDescent="0.2">
      <c r="A1444" s="14" t="s">
        <v>3531</v>
      </c>
      <c r="B1444" s="15" t="s">
        <v>3405</v>
      </c>
      <c r="C1444" s="15" t="s">
        <v>251</v>
      </c>
      <c r="D1444" s="27" t="s">
        <v>3532</v>
      </c>
      <c r="E1444" s="27" t="s">
        <v>1446</v>
      </c>
      <c r="F1444" s="15" t="s">
        <v>648</v>
      </c>
      <c r="G1444" s="15" t="s">
        <v>43</v>
      </c>
    </row>
    <row r="1445" spans="1:7" ht="14.25" customHeight="1" x14ac:dyDescent="0.2">
      <c r="A1445" s="16"/>
      <c r="B1445" s="16"/>
      <c r="C1445" s="13"/>
      <c r="D1445" s="28"/>
      <c r="E1445" s="21" t="s">
        <v>1447</v>
      </c>
      <c r="F1445" s="13"/>
      <c r="G1445" s="13"/>
    </row>
    <row r="1446" spans="1:7" ht="14.25" x14ac:dyDescent="0.2">
      <c r="A1446" s="14" t="s">
        <v>3533</v>
      </c>
      <c r="B1446" s="15" t="s">
        <v>3405</v>
      </c>
      <c r="C1446" s="15" t="s">
        <v>254</v>
      </c>
      <c r="D1446" s="27" t="s">
        <v>1449</v>
      </c>
      <c r="E1446" s="27" t="s">
        <v>1450</v>
      </c>
      <c r="F1446" s="15" t="s">
        <v>1071</v>
      </c>
      <c r="G1446" s="15" t="s">
        <v>3534</v>
      </c>
    </row>
    <row r="1447" spans="1:7" ht="14.25" x14ac:dyDescent="0.2">
      <c r="A1447" s="14" t="s">
        <v>3535</v>
      </c>
      <c r="B1447" s="15" t="s">
        <v>3405</v>
      </c>
      <c r="C1447" s="15" t="s">
        <v>256</v>
      </c>
      <c r="D1447" s="27" t="s">
        <v>1453</v>
      </c>
      <c r="E1447" s="27" t="s">
        <v>1454</v>
      </c>
      <c r="F1447" s="15" t="s">
        <v>1071</v>
      </c>
      <c r="G1447" s="15" t="s">
        <v>3536</v>
      </c>
    </row>
    <row r="1448" spans="1:7" ht="45" x14ac:dyDescent="0.2">
      <c r="A1448" s="14" t="s">
        <v>3537</v>
      </c>
      <c r="B1448" s="15" t="s">
        <v>3405</v>
      </c>
      <c r="C1448" s="15" t="s">
        <v>260</v>
      </c>
      <c r="D1448" s="27" t="s">
        <v>3538</v>
      </c>
      <c r="E1448" s="27" t="s">
        <v>3539</v>
      </c>
      <c r="F1448" s="15" t="s">
        <v>1077</v>
      </c>
      <c r="G1448" s="15" t="s">
        <v>3540</v>
      </c>
    </row>
    <row r="1449" spans="1:7" ht="33.75" x14ac:dyDescent="0.2">
      <c r="A1449" s="14" t="s">
        <v>3541</v>
      </c>
      <c r="B1449" s="15" t="s">
        <v>3405</v>
      </c>
      <c r="C1449" s="15" t="s">
        <v>263</v>
      </c>
      <c r="D1449" s="27" t="s">
        <v>1457</v>
      </c>
      <c r="E1449" s="27" t="s">
        <v>1458</v>
      </c>
      <c r="F1449" s="15" t="s">
        <v>1459</v>
      </c>
      <c r="G1449" s="15" t="s">
        <v>3542</v>
      </c>
    </row>
    <row r="1450" spans="1:7" ht="45" x14ac:dyDescent="0.2">
      <c r="A1450" s="14" t="s">
        <v>3543</v>
      </c>
      <c r="B1450" s="15" t="s">
        <v>3405</v>
      </c>
      <c r="C1450" s="15" t="s">
        <v>265</v>
      </c>
      <c r="D1450" s="27" t="s">
        <v>2967</v>
      </c>
      <c r="E1450" s="27" t="s">
        <v>3544</v>
      </c>
      <c r="F1450" s="15" t="s">
        <v>1077</v>
      </c>
      <c r="G1450" s="15" t="s">
        <v>3545</v>
      </c>
    </row>
    <row r="1451" spans="1:7" ht="22.5" x14ac:dyDescent="0.2">
      <c r="A1451" s="14" t="s">
        <v>3546</v>
      </c>
      <c r="B1451" s="15" t="s">
        <v>3405</v>
      </c>
      <c r="C1451" s="15" t="s">
        <v>266</v>
      </c>
      <c r="D1451" s="27" t="s">
        <v>3547</v>
      </c>
      <c r="E1451" s="27" t="s">
        <v>3548</v>
      </c>
      <c r="F1451" s="15" t="s">
        <v>1077</v>
      </c>
      <c r="G1451" s="15" t="s">
        <v>3540</v>
      </c>
    </row>
    <row r="1452" spans="1:7" ht="45" x14ac:dyDescent="0.2">
      <c r="A1452" s="14" t="s">
        <v>3549</v>
      </c>
      <c r="B1452" s="15" t="s">
        <v>3405</v>
      </c>
      <c r="C1452" s="15" t="s">
        <v>267</v>
      </c>
      <c r="D1452" s="27" t="s">
        <v>3550</v>
      </c>
      <c r="E1452" s="27" t="s">
        <v>3551</v>
      </c>
      <c r="F1452" s="15" t="s">
        <v>1077</v>
      </c>
      <c r="G1452" s="15" t="s">
        <v>3552</v>
      </c>
    </row>
    <row r="1453" spans="1:7" ht="45" x14ac:dyDescent="0.2">
      <c r="A1453" s="14" t="s">
        <v>3553</v>
      </c>
      <c r="B1453" s="15" t="s">
        <v>3405</v>
      </c>
      <c r="C1453" s="15" t="s">
        <v>184</v>
      </c>
      <c r="D1453" s="27" t="s">
        <v>3554</v>
      </c>
      <c r="E1453" s="27" t="s">
        <v>3555</v>
      </c>
      <c r="F1453" s="15" t="s">
        <v>1077</v>
      </c>
      <c r="G1453" s="15" t="s">
        <v>1472</v>
      </c>
    </row>
    <row r="1454" spans="1:7" ht="45" x14ac:dyDescent="0.2">
      <c r="A1454" s="14" t="s">
        <v>3556</v>
      </c>
      <c r="B1454" s="15" t="s">
        <v>3405</v>
      </c>
      <c r="C1454" s="15" t="s">
        <v>276</v>
      </c>
      <c r="D1454" s="27" t="s">
        <v>3557</v>
      </c>
      <c r="E1454" s="27" t="s">
        <v>3558</v>
      </c>
      <c r="F1454" s="15" t="s">
        <v>1077</v>
      </c>
      <c r="G1454" s="15" t="s">
        <v>3559</v>
      </c>
    </row>
    <row r="1455" spans="1:7" ht="45" x14ac:dyDescent="0.2">
      <c r="A1455" s="14" t="s">
        <v>3560</v>
      </c>
      <c r="B1455" s="15" t="s">
        <v>3405</v>
      </c>
      <c r="C1455" s="15" t="s">
        <v>278</v>
      </c>
      <c r="D1455" s="27" t="s">
        <v>3561</v>
      </c>
      <c r="E1455" s="27" t="s">
        <v>3562</v>
      </c>
      <c r="F1455" s="15" t="s">
        <v>1077</v>
      </c>
      <c r="G1455" s="15" t="s">
        <v>3563</v>
      </c>
    </row>
    <row r="1456" spans="1:7" ht="45" x14ac:dyDescent="0.2">
      <c r="A1456" s="14" t="s">
        <v>3564</v>
      </c>
      <c r="B1456" s="15" t="s">
        <v>3405</v>
      </c>
      <c r="C1456" s="15" t="s">
        <v>283</v>
      </c>
      <c r="D1456" s="27" t="s">
        <v>3565</v>
      </c>
      <c r="E1456" s="27" t="s">
        <v>3566</v>
      </c>
      <c r="F1456" s="15" t="s">
        <v>1077</v>
      </c>
      <c r="G1456" s="15" t="s">
        <v>3567</v>
      </c>
    </row>
    <row r="1457" spans="1:7" ht="45" x14ac:dyDescent="0.2">
      <c r="A1457" s="14" t="s">
        <v>3568</v>
      </c>
      <c r="B1457" s="15" t="s">
        <v>3405</v>
      </c>
      <c r="C1457" s="15" t="s">
        <v>286</v>
      </c>
      <c r="D1457" s="27" t="s">
        <v>3569</v>
      </c>
      <c r="E1457" s="27" t="s">
        <v>3570</v>
      </c>
      <c r="F1457" s="15" t="s">
        <v>1077</v>
      </c>
      <c r="G1457" s="15" t="s">
        <v>1488</v>
      </c>
    </row>
    <row r="1458" spans="1:7" ht="45" x14ac:dyDescent="0.2">
      <c r="A1458" s="14" t="s">
        <v>3571</v>
      </c>
      <c r="B1458" s="15" t="s">
        <v>3405</v>
      </c>
      <c r="C1458" s="15" t="s">
        <v>288</v>
      </c>
      <c r="D1458" s="27" t="s">
        <v>3572</v>
      </c>
      <c r="E1458" s="27" t="s">
        <v>3573</v>
      </c>
      <c r="F1458" s="15" t="s">
        <v>1077</v>
      </c>
      <c r="G1458" s="15" t="s">
        <v>3574</v>
      </c>
    </row>
    <row r="1459" spans="1:7" ht="45" x14ac:dyDescent="0.2">
      <c r="A1459" s="14" t="s">
        <v>3575</v>
      </c>
      <c r="B1459" s="15" t="s">
        <v>3405</v>
      </c>
      <c r="C1459" s="15" t="s">
        <v>289</v>
      </c>
      <c r="D1459" s="27" t="s">
        <v>3576</v>
      </c>
      <c r="E1459" s="27" t="s">
        <v>3577</v>
      </c>
      <c r="F1459" s="15" t="s">
        <v>1077</v>
      </c>
      <c r="G1459" s="15" t="s">
        <v>3578</v>
      </c>
    </row>
    <row r="1460" spans="1:7" ht="22.5" x14ac:dyDescent="0.2">
      <c r="A1460" s="14" t="s">
        <v>3579</v>
      </c>
      <c r="B1460" s="15" t="s">
        <v>3405</v>
      </c>
      <c r="C1460" s="15" t="s">
        <v>291</v>
      </c>
      <c r="D1460" s="27" t="s">
        <v>1490</v>
      </c>
      <c r="E1460" s="27" t="s">
        <v>1491</v>
      </c>
      <c r="F1460" s="15" t="s">
        <v>648</v>
      </c>
      <c r="G1460" s="15" t="s">
        <v>34</v>
      </c>
    </row>
    <row r="1461" spans="1:7" ht="45" x14ac:dyDescent="0.2">
      <c r="A1461" s="14" t="s">
        <v>3580</v>
      </c>
      <c r="B1461" s="15" t="s">
        <v>3405</v>
      </c>
      <c r="C1461" s="15" t="s">
        <v>293</v>
      </c>
      <c r="D1461" s="27" t="s">
        <v>2918</v>
      </c>
      <c r="E1461" s="27" t="s">
        <v>1494</v>
      </c>
      <c r="F1461" s="15" t="s">
        <v>648</v>
      </c>
      <c r="G1461" s="15" t="s">
        <v>34</v>
      </c>
    </row>
    <row r="1462" spans="1:7" ht="14.25" x14ac:dyDescent="0.2">
      <c r="A1462" s="14" t="s">
        <v>3581</v>
      </c>
      <c r="B1462" s="15" t="s">
        <v>3405</v>
      </c>
      <c r="C1462" s="15" t="s">
        <v>295</v>
      </c>
      <c r="D1462" s="27" t="s">
        <v>1496</v>
      </c>
      <c r="E1462" s="27" t="s">
        <v>1497</v>
      </c>
      <c r="F1462" s="15" t="s">
        <v>71</v>
      </c>
      <c r="G1462" s="15" t="s">
        <v>1183</v>
      </c>
    </row>
    <row r="1463" spans="1:7" ht="14.25" x14ac:dyDescent="0.2">
      <c r="A1463" s="14" t="s">
        <v>3582</v>
      </c>
      <c r="B1463" s="15" t="s">
        <v>3405</v>
      </c>
      <c r="C1463" s="15" t="s">
        <v>297</v>
      </c>
      <c r="D1463" s="27" t="s">
        <v>1499</v>
      </c>
      <c r="E1463" s="27" t="s">
        <v>1500</v>
      </c>
      <c r="F1463" s="15" t="s">
        <v>71</v>
      </c>
      <c r="G1463" s="15" t="s">
        <v>1501</v>
      </c>
    </row>
    <row r="1464" spans="1:7" ht="45" x14ac:dyDescent="0.2">
      <c r="A1464" s="14" t="s">
        <v>3583</v>
      </c>
      <c r="B1464" s="15" t="s">
        <v>3405</v>
      </c>
      <c r="C1464" s="15" t="s">
        <v>309</v>
      </c>
      <c r="D1464" s="27" t="s">
        <v>3584</v>
      </c>
      <c r="E1464" s="27" t="s">
        <v>1508</v>
      </c>
      <c r="F1464" s="15" t="s">
        <v>1077</v>
      </c>
      <c r="G1464" s="15" t="s">
        <v>991</v>
      </c>
    </row>
    <row r="1465" spans="1:7" ht="45" x14ac:dyDescent="0.2">
      <c r="A1465" s="14" t="s">
        <v>3585</v>
      </c>
      <c r="B1465" s="15" t="s">
        <v>3405</v>
      </c>
      <c r="C1465" s="15" t="s">
        <v>311</v>
      </c>
      <c r="D1465" s="27" t="s">
        <v>1510</v>
      </c>
      <c r="E1465" s="27" t="s">
        <v>1511</v>
      </c>
      <c r="F1465" s="15" t="s">
        <v>1077</v>
      </c>
      <c r="G1465" s="15" t="s">
        <v>1512</v>
      </c>
    </row>
    <row r="1466" spans="1:7" ht="14.25" customHeight="1" x14ac:dyDescent="0.2">
      <c r="A1466" s="16"/>
      <c r="B1466" s="16"/>
      <c r="C1466" s="13"/>
      <c r="D1466" s="28"/>
      <c r="E1466" s="21" t="s">
        <v>1513</v>
      </c>
      <c r="F1466" s="13"/>
      <c r="G1466" s="13"/>
    </row>
    <row r="1467" spans="1:7" ht="14.25" x14ac:dyDescent="0.2">
      <c r="A1467" s="14" t="s">
        <v>3586</v>
      </c>
      <c r="B1467" s="15" t="s">
        <v>3405</v>
      </c>
      <c r="C1467" s="15" t="s">
        <v>218</v>
      </c>
      <c r="D1467" s="27" t="s">
        <v>1515</v>
      </c>
      <c r="E1467" s="27" t="s">
        <v>1516</v>
      </c>
      <c r="F1467" s="15" t="s">
        <v>209</v>
      </c>
      <c r="G1467" s="15" t="s">
        <v>292</v>
      </c>
    </row>
    <row r="1468" spans="1:7" ht="22.5" x14ac:dyDescent="0.2">
      <c r="A1468" s="14" t="s">
        <v>3587</v>
      </c>
      <c r="B1468" s="15" t="s">
        <v>3405</v>
      </c>
      <c r="C1468" s="15" t="s">
        <v>922</v>
      </c>
      <c r="D1468" s="27" t="s">
        <v>1518</v>
      </c>
      <c r="E1468" s="27" t="s">
        <v>1519</v>
      </c>
      <c r="F1468" s="15" t="s">
        <v>502</v>
      </c>
      <c r="G1468" s="15" t="s">
        <v>3588</v>
      </c>
    </row>
    <row r="1469" spans="1:7" ht="14.25" x14ac:dyDescent="0.2">
      <c r="A1469" s="14" t="s">
        <v>3589</v>
      </c>
      <c r="B1469" s="15" t="s">
        <v>3405</v>
      </c>
      <c r="C1469" s="15" t="s">
        <v>924</v>
      </c>
      <c r="D1469" s="27" t="s">
        <v>1522</v>
      </c>
      <c r="E1469" s="27" t="s">
        <v>1523</v>
      </c>
      <c r="F1469" s="15" t="s">
        <v>648</v>
      </c>
      <c r="G1469" s="15" t="s">
        <v>43</v>
      </c>
    </row>
    <row r="1470" spans="1:7" ht="14.25" x14ac:dyDescent="0.2">
      <c r="A1470" s="14" t="s">
        <v>3590</v>
      </c>
      <c r="B1470" s="15" t="s">
        <v>3405</v>
      </c>
      <c r="C1470" s="15" t="s">
        <v>927</v>
      </c>
      <c r="D1470" s="27" t="s">
        <v>1525</v>
      </c>
      <c r="E1470" s="27" t="s">
        <v>1526</v>
      </c>
      <c r="F1470" s="15" t="s">
        <v>648</v>
      </c>
      <c r="G1470" s="15" t="s">
        <v>43</v>
      </c>
    </row>
    <row r="1471" spans="1:7" ht="14.25" x14ac:dyDescent="0.2">
      <c r="A1471" s="14" t="s">
        <v>3591</v>
      </c>
      <c r="B1471" s="15" t="s">
        <v>3405</v>
      </c>
      <c r="C1471" s="15" t="s">
        <v>930</v>
      </c>
      <c r="D1471" s="27" t="s">
        <v>1528</v>
      </c>
      <c r="E1471" s="27" t="s">
        <v>1529</v>
      </c>
      <c r="F1471" s="15" t="s">
        <v>71</v>
      </c>
      <c r="G1471" s="15" t="s">
        <v>294</v>
      </c>
    </row>
    <row r="1472" spans="1:7" ht="14.25" x14ac:dyDescent="0.2">
      <c r="A1472" s="14" t="s">
        <v>3592</v>
      </c>
      <c r="B1472" s="15" t="s">
        <v>3405</v>
      </c>
      <c r="C1472" s="15" t="s">
        <v>936</v>
      </c>
      <c r="D1472" s="27" t="s">
        <v>1531</v>
      </c>
      <c r="E1472" s="27" t="s">
        <v>1532</v>
      </c>
      <c r="F1472" s="15" t="s">
        <v>1071</v>
      </c>
      <c r="G1472" s="15" t="s">
        <v>3593</v>
      </c>
    </row>
    <row r="1473" spans="1:7" ht="22.5" x14ac:dyDescent="0.2">
      <c r="A1473" s="14" t="s">
        <v>3594</v>
      </c>
      <c r="B1473" s="15" t="s">
        <v>3405</v>
      </c>
      <c r="C1473" s="15" t="s">
        <v>941</v>
      </c>
      <c r="D1473" s="27" t="s">
        <v>3595</v>
      </c>
      <c r="E1473" s="27" t="s">
        <v>1536</v>
      </c>
      <c r="F1473" s="15" t="s">
        <v>1077</v>
      </c>
      <c r="G1473" s="15" t="s">
        <v>519</v>
      </c>
    </row>
    <row r="1474" spans="1:7" ht="22.5" x14ac:dyDescent="0.2">
      <c r="A1474" s="14" t="s">
        <v>3596</v>
      </c>
      <c r="B1474" s="15" t="s">
        <v>3405</v>
      </c>
      <c r="C1474" s="15" t="s">
        <v>946</v>
      </c>
      <c r="D1474" s="27" t="s">
        <v>1538</v>
      </c>
      <c r="E1474" s="27" t="s">
        <v>1539</v>
      </c>
      <c r="F1474" s="15" t="s">
        <v>648</v>
      </c>
      <c r="G1474" s="15" t="s">
        <v>254</v>
      </c>
    </row>
    <row r="1475" spans="1:7" ht="45" x14ac:dyDescent="0.2">
      <c r="A1475" s="14" t="s">
        <v>3597</v>
      </c>
      <c r="B1475" s="15" t="s">
        <v>3405</v>
      </c>
      <c r="C1475" s="15" t="s">
        <v>952</v>
      </c>
      <c r="D1475" s="27" t="s">
        <v>3598</v>
      </c>
      <c r="E1475" s="27" t="s">
        <v>1545</v>
      </c>
      <c r="F1475" s="15" t="s">
        <v>648</v>
      </c>
      <c r="G1475" s="15" t="s">
        <v>2661</v>
      </c>
    </row>
    <row r="1476" spans="1:7" ht="14.25" x14ac:dyDescent="0.2">
      <c r="A1476" s="14" t="s">
        <v>3599</v>
      </c>
      <c r="B1476" s="15" t="s">
        <v>3405</v>
      </c>
      <c r="C1476" s="15" t="s">
        <v>957</v>
      </c>
      <c r="D1476" s="27" t="s">
        <v>1531</v>
      </c>
      <c r="E1476" s="27" t="s">
        <v>1532</v>
      </c>
      <c r="F1476" s="15" t="s">
        <v>1071</v>
      </c>
      <c r="G1476" s="15" t="s">
        <v>3534</v>
      </c>
    </row>
    <row r="1477" spans="1:7" ht="45" x14ac:dyDescent="0.2">
      <c r="A1477" s="14" t="s">
        <v>3600</v>
      </c>
      <c r="B1477" s="15" t="s">
        <v>3405</v>
      </c>
      <c r="C1477" s="15" t="s">
        <v>962</v>
      </c>
      <c r="D1477" s="27" t="s">
        <v>3601</v>
      </c>
      <c r="E1477" s="27" t="s">
        <v>3602</v>
      </c>
      <c r="F1477" s="15" t="s">
        <v>648</v>
      </c>
      <c r="G1477" s="15" t="s">
        <v>2661</v>
      </c>
    </row>
    <row r="1478" spans="1:7" ht="45" x14ac:dyDescent="0.2">
      <c r="A1478" s="14" t="s">
        <v>3603</v>
      </c>
      <c r="B1478" s="15" t="s">
        <v>3405</v>
      </c>
      <c r="C1478" s="15" t="s">
        <v>967</v>
      </c>
      <c r="D1478" s="27" t="s">
        <v>3604</v>
      </c>
      <c r="E1478" s="27" t="s">
        <v>3605</v>
      </c>
      <c r="F1478" s="15" t="s">
        <v>648</v>
      </c>
      <c r="G1478" s="15" t="s">
        <v>154</v>
      </c>
    </row>
    <row r="1479" spans="1:7" ht="22.5" x14ac:dyDescent="0.2">
      <c r="A1479" s="14" t="s">
        <v>3606</v>
      </c>
      <c r="B1479" s="15" t="s">
        <v>3405</v>
      </c>
      <c r="C1479" s="15" t="s">
        <v>973</v>
      </c>
      <c r="D1479" s="27" t="s">
        <v>1206</v>
      </c>
      <c r="E1479" s="27" t="s">
        <v>1207</v>
      </c>
      <c r="F1479" s="15" t="s">
        <v>1071</v>
      </c>
      <c r="G1479" s="15" t="s">
        <v>3607</v>
      </c>
    </row>
    <row r="1480" spans="1:7" ht="22.5" x14ac:dyDescent="0.2">
      <c r="A1480" s="14" t="s">
        <v>3608</v>
      </c>
      <c r="B1480" s="15" t="s">
        <v>3405</v>
      </c>
      <c r="C1480" s="15" t="s">
        <v>979</v>
      </c>
      <c r="D1480" s="27" t="s">
        <v>1209</v>
      </c>
      <c r="E1480" s="27" t="s">
        <v>1210</v>
      </c>
      <c r="F1480" s="15" t="s">
        <v>1077</v>
      </c>
      <c r="G1480" s="15" t="s">
        <v>154</v>
      </c>
    </row>
    <row r="1481" spans="1:7" ht="14.25" customHeight="1" x14ac:dyDescent="0.2">
      <c r="A1481" s="16"/>
      <c r="B1481" s="16"/>
      <c r="C1481" s="13"/>
      <c r="D1481" s="28"/>
      <c r="E1481" s="21" t="s">
        <v>1558</v>
      </c>
      <c r="F1481" s="13"/>
      <c r="G1481" s="13"/>
    </row>
    <row r="1482" spans="1:7" ht="22.5" x14ac:dyDescent="0.2">
      <c r="A1482" s="14" t="s">
        <v>3609</v>
      </c>
      <c r="B1482" s="15" t="s">
        <v>3405</v>
      </c>
      <c r="C1482" s="15" t="s">
        <v>985</v>
      </c>
      <c r="D1482" s="27" t="s">
        <v>1560</v>
      </c>
      <c r="E1482" s="27" t="s">
        <v>1561</v>
      </c>
      <c r="F1482" s="15" t="s">
        <v>1071</v>
      </c>
      <c r="G1482" s="15" t="s">
        <v>24</v>
      </c>
    </row>
    <row r="1483" spans="1:7" ht="14.25" x14ac:dyDescent="0.2">
      <c r="A1483" s="14" t="s">
        <v>3610</v>
      </c>
      <c r="B1483" s="15" t="s">
        <v>3405</v>
      </c>
      <c r="C1483" s="15" t="s">
        <v>988</v>
      </c>
      <c r="D1483" s="27" t="s">
        <v>1563</v>
      </c>
      <c r="E1483" s="27" t="s">
        <v>1564</v>
      </c>
      <c r="F1483" s="15" t="s">
        <v>502</v>
      </c>
      <c r="G1483" s="15" t="s">
        <v>3611</v>
      </c>
    </row>
    <row r="1484" spans="1:7" ht="14.25" x14ac:dyDescent="0.2">
      <c r="A1484" s="14" t="s">
        <v>3612</v>
      </c>
      <c r="B1484" s="15" t="s">
        <v>3405</v>
      </c>
      <c r="C1484" s="15" t="s">
        <v>991</v>
      </c>
      <c r="D1484" s="27" t="s">
        <v>1567</v>
      </c>
      <c r="E1484" s="27" t="s">
        <v>1568</v>
      </c>
      <c r="F1484" s="15" t="s">
        <v>970</v>
      </c>
      <c r="G1484" s="15" t="s">
        <v>1569</v>
      </c>
    </row>
    <row r="1485" spans="1:7" ht="14.25" x14ac:dyDescent="0.2">
      <c r="A1485" s="14" t="s">
        <v>3613</v>
      </c>
      <c r="B1485" s="15" t="s">
        <v>3405</v>
      </c>
      <c r="C1485" s="15" t="s">
        <v>995</v>
      </c>
      <c r="D1485" s="27" t="s">
        <v>1571</v>
      </c>
      <c r="E1485" s="27" t="s">
        <v>1572</v>
      </c>
      <c r="F1485" s="15" t="s">
        <v>502</v>
      </c>
      <c r="G1485" s="15" t="s">
        <v>1573</v>
      </c>
    </row>
    <row r="1486" spans="1:7" ht="14.25" customHeight="1" x14ac:dyDescent="0.2">
      <c r="A1486" s="16"/>
      <c r="B1486" s="16"/>
      <c r="C1486" s="13"/>
      <c r="D1486" s="28"/>
      <c r="E1486" s="21" t="s">
        <v>1574</v>
      </c>
      <c r="F1486" s="13"/>
      <c r="G1486" s="13"/>
    </row>
    <row r="1487" spans="1:7" ht="22.5" x14ac:dyDescent="0.2">
      <c r="A1487" s="14" t="s">
        <v>3614</v>
      </c>
      <c r="B1487" s="15" t="s">
        <v>3405</v>
      </c>
      <c r="C1487" s="15" t="s">
        <v>998</v>
      </c>
      <c r="D1487" s="27" t="s">
        <v>1577</v>
      </c>
      <c r="E1487" s="27" t="s">
        <v>1578</v>
      </c>
      <c r="F1487" s="15" t="s">
        <v>37</v>
      </c>
      <c r="G1487" s="15" t="s">
        <v>3615</v>
      </c>
    </row>
    <row r="1488" spans="1:7" ht="22.5" x14ac:dyDescent="0.2">
      <c r="A1488" s="14" t="s">
        <v>3616</v>
      </c>
      <c r="B1488" s="15" t="s">
        <v>3405</v>
      </c>
      <c r="C1488" s="15" t="s">
        <v>1002</v>
      </c>
      <c r="D1488" s="27" t="s">
        <v>31</v>
      </c>
      <c r="E1488" s="27" t="s">
        <v>32</v>
      </c>
      <c r="F1488" s="15" t="s">
        <v>27</v>
      </c>
      <c r="G1488" s="15" t="s">
        <v>3617</v>
      </c>
    </row>
    <row r="1489" spans="1:7" ht="22.5" x14ac:dyDescent="0.2">
      <c r="A1489" s="14" t="s">
        <v>3618</v>
      </c>
      <c r="B1489" s="15" t="s">
        <v>3405</v>
      </c>
      <c r="C1489" s="15" t="s">
        <v>1005</v>
      </c>
      <c r="D1489" s="27" t="s">
        <v>1583</v>
      </c>
      <c r="E1489" s="27" t="s">
        <v>1584</v>
      </c>
      <c r="F1489" s="15" t="s">
        <v>51</v>
      </c>
      <c r="G1489" s="15" t="s">
        <v>3619</v>
      </c>
    </row>
    <row r="1490" spans="1:7" ht="22.5" x14ac:dyDescent="0.2">
      <c r="A1490" s="14" t="s">
        <v>3620</v>
      </c>
      <c r="B1490" s="15" t="s">
        <v>3405</v>
      </c>
      <c r="C1490" s="15" t="s">
        <v>1012</v>
      </c>
      <c r="D1490" s="27" t="s">
        <v>44</v>
      </c>
      <c r="E1490" s="27" t="s">
        <v>1589</v>
      </c>
      <c r="F1490" s="15" t="s">
        <v>37</v>
      </c>
      <c r="G1490" s="15" t="s">
        <v>3615</v>
      </c>
    </row>
    <row r="1491" spans="1:7" ht="14.25" x14ac:dyDescent="0.2">
      <c r="A1491" s="14" t="s">
        <v>3621</v>
      </c>
      <c r="B1491" s="15" t="s">
        <v>3405</v>
      </c>
      <c r="C1491" s="15" t="s">
        <v>1017</v>
      </c>
      <c r="D1491" s="27" t="s">
        <v>556</v>
      </c>
      <c r="E1491" s="27" t="s">
        <v>557</v>
      </c>
      <c r="F1491" s="15" t="s">
        <v>81</v>
      </c>
      <c r="G1491" s="15" t="s">
        <v>3622</v>
      </c>
    </row>
    <row r="1492" spans="1:7" ht="14.25" x14ac:dyDescent="0.2">
      <c r="A1492" s="14" t="s">
        <v>3623</v>
      </c>
      <c r="B1492" s="15" t="s">
        <v>3405</v>
      </c>
      <c r="C1492" s="15" t="s">
        <v>1022</v>
      </c>
      <c r="D1492" s="27" t="s">
        <v>49</v>
      </c>
      <c r="E1492" s="27" t="s">
        <v>50</v>
      </c>
      <c r="F1492" s="15" t="s">
        <v>51</v>
      </c>
      <c r="G1492" s="15" t="s">
        <v>1141</v>
      </c>
    </row>
    <row r="1493" spans="1:7" ht="14.25" x14ac:dyDescent="0.2">
      <c r="A1493" s="14" t="s">
        <v>3624</v>
      </c>
      <c r="B1493" s="15" t="s">
        <v>3405</v>
      </c>
      <c r="C1493" s="15" t="s">
        <v>1027</v>
      </c>
      <c r="D1493" s="27" t="s">
        <v>1586</v>
      </c>
      <c r="E1493" s="27" t="s">
        <v>1594</v>
      </c>
      <c r="F1493" s="15" t="s">
        <v>51</v>
      </c>
      <c r="G1493" s="15" t="s">
        <v>3619</v>
      </c>
    </row>
    <row r="1494" spans="1:7" ht="14.25" x14ac:dyDescent="0.2">
      <c r="A1494" s="14" t="s">
        <v>3625</v>
      </c>
      <c r="B1494" s="15" t="s">
        <v>3405</v>
      </c>
      <c r="C1494" s="15" t="s">
        <v>1032</v>
      </c>
      <c r="D1494" s="27" t="s">
        <v>1596</v>
      </c>
      <c r="E1494" s="27" t="s">
        <v>1597</v>
      </c>
      <c r="F1494" s="15" t="s">
        <v>81</v>
      </c>
      <c r="G1494" s="15" t="s">
        <v>3626</v>
      </c>
    </row>
    <row r="1495" spans="1:7" ht="22.5" x14ac:dyDescent="0.2">
      <c r="A1495" s="14" t="s">
        <v>3627</v>
      </c>
      <c r="B1495" s="15" t="s">
        <v>3405</v>
      </c>
      <c r="C1495" s="15" t="s">
        <v>1037</v>
      </c>
      <c r="D1495" s="27" t="s">
        <v>1600</v>
      </c>
      <c r="E1495" s="27" t="s">
        <v>1601</v>
      </c>
      <c r="F1495" s="15" t="s">
        <v>648</v>
      </c>
      <c r="G1495" s="15" t="s">
        <v>58</v>
      </c>
    </row>
    <row r="1496" spans="1:7" ht="14.25" x14ac:dyDescent="0.2">
      <c r="A1496" s="14" t="s">
        <v>3628</v>
      </c>
      <c r="B1496" s="15" t="s">
        <v>3405</v>
      </c>
      <c r="C1496" s="15" t="s">
        <v>1045</v>
      </c>
      <c r="D1496" s="27" t="s">
        <v>1603</v>
      </c>
      <c r="E1496" s="27" t="s">
        <v>1604</v>
      </c>
      <c r="F1496" s="15" t="s">
        <v>502</v>
      </c>
      <c r="G1496" s="15" t="s">
        <v>1605</v>
      </c>
    </row>
    <row r="1497" spans="1:7" ht="33.75" x14ac:dyDescent="0.2">
      <c r="A1497" s="14" t="s">
        <v>3629</v>
      </c>
      <c r="B1497" s="15" t="s">
        <v>3405</v>
      </c>
      <c r="C1497" s="15" t="s">
        <v>1050</v>
      </c>
      <c r="D1497" s="27" t="s">
        <v>1607</v>
      </c>
      <c r="E1497" s="27" t="s">
        <v>1608</v>
      </c>
      <c r="F1497" s="15" t="s">
        <v>502</v>
      </c>
      <c r="G1497" s="15" t="s">
        <v>1609</v>
      </c>
    </row>
    <row r="1498" spans="1:7" ht="22.5" x14ac:dyDescent="0.2">
      <c r="A1498" s="14" t="s">
        <v>3630</v>
      </c>
      <c r="B1498" s="15" t="s">
        <v>3405</v>
      </c>
      <c r="C1498" s="15" t="s">
        <v>1058</v>
      </c>
      <c r="D1498" s="27" t="s">
        <v>1611</v>
      </c>
      <c r="E1498" s="27" t="s">
        <v>1612</v>
      </c>
      <c r="F1498" s="15" t="s">
        <v>1077</v>
      </c>
      <c r="G1498" s="15" t="s">
        <v>1613</v>
      </c>
    </row>
    <row r="1499" spans="1:7" s="8" customFormat="1" ht="15" customHeight="1" x14ac:dyDescent="0.2">
      <c r="A1499" s="7"/>
      <c r="B1499" s="7"/>
      <c r="C1499" s="7"/>
      <c r="D1499" s="26"/>
      <c r="E1499" s="20" t="s">
        <v>3631</v>
      </c>
      <c r="F1499" s="7"/>
      <c r="G1499" s="7"/>
    </row>
    <row r="1500" spans="1:7" s="11" customFormat="1" ht="14.25" x14ac:dyDescent="0.2">
      <c r="A1500" s="9" t="s">
        <v>295</v>
      </c>
      <c r="B1500" s="9" t="s">
        <v>3632</v>
      </c>
      <c r="C1500" s="9"/>
      <c r="D1500" s="29"/>
      <c r="E1500" s="22" t="s">
        <v>3633</v>
      </c>
      <c r="F1500" s="10"/>
      <c r="G1500" s="10"/>
    </row>
    <row r="1501" spans="1:7" ht="22.5" x14ac:dyDescent="0.2">
      <c r="A1501" s="14" t="s">
        <v>3634</v>
      </c>
      <c r="B1501" s="15" t="s">
        <v>3635</v>
      </c>
      <c r="C1501" s="15" t="s">
        <v>12</v>
      </c>
      <c r="D1501" s="27" t="s">
        <v>3636</v>
      </c>
      <c r="E1501" s="27" t="s">
        <v>3637</v>
      </c>
      <c r="F1501" s="15" t="s">
        <v>1071</v>
      </c>
      <c r="G1501" s="15" t="s">
        <v>72</v>
      </c>
    </row>
    <row r="1502" spans="1:7" ht="33.75" x14ac:dyDescent="0.2">
      <c r="A1502" s="14" t="s">
        <v>3638</v>
      </c>
      <c r="B1502" s="15" t="s">
        <v>3635</v>
      </c>
      <c r="C1502" s="15" t="s">
        <v>24</v>
      </c>
      <c r="D1502" s="27" t="s">
        <v>3639</v>
      </c>
      <c r="E1502" s="27" t="s">
        <v>3640</v>
      </c>
      <c r="F1502" s="15" t="s">
        <v>1077</v>
      </c>
      <c r="G1502" s="15" t="s">
        <v>55</v>
      </c>
    </row>
    <row r="1503" spans="1:7" ht="22.5" x14ac:dyDescent="0.2">
      <c r="A1503" s="14" t="s">
        <v>3641</v>
      </c>
      <c r="B1503" s="15" t="s">
        <v>3635</v>
      </c>
      <c r="C1503" s="15" t="s">
        <v>30</v>
      </c>
      <c r="D1503" s="27" t="s">
        <v>1619</v>
      </c>
      <c r="E1503" s="27" t="s">
        <v>1620</v>
      </c>
      <c r="F1503" s="15" t="s">
        <v>1071</v>
      </c>
      <c r="G1503" s="15" t="s">
        <v>3534</v>
      </c>
    </row>
    <row r="1504" spans="1:7" ht="33.75" x14ac:dyDescent="0.2">
      <c r="A1504" s="14" t="s">
        <v>3642</v>
      </c>
      <c r="B1504" s="15" t="s">
        <v>3635</v>
      </c>
      <c r="C1504" s="15" t="s">
        <v>34</v>
      </c>
      <c r="D1504" s="27" t="s">
        <v>1623</v>
      </c>
      <c r="E1504" s="27" t="s">
        <v>1624</v>
      </c>
      <c r="F1504" s="15" t="s">
        <v>1077</v>
      </c>
      <c r="G1504" s="15" t="s">
        <v>930</v>
      </c>
    </row>
    <row r="1505" spans="1:7" ht="22.5" x14ac:dyDescent="0.2">
      <c r="A1505" s="14" t="s">
        <v>3643</v>
      </c>
      <c r="B1505" s="15" t="s">
        <v>3635</v>
      </c>
      <c r="C1505" s="15" t="s">
        <v>40</v>
      </c>
      <c r="D1505" s="27" t="s">
        <v>1626</v>
      </c>
      <c r="E1505" s="27" t="s">
        <v>1627</v>
      </c>
      <c r="F1505" s="15" t="s">
        <v>1071</v>
      </c>
      <c r="G1505" s="15" t="s">
        <v>2537</v>
      </c>
    </row>
    <row r="1506" spans="1:7" ht="33.75" x14ac:dyDescent="0.2">
      <c r="A1506" s="14" t="s">
        <v>3644</v>
      </c>
      <c r="B1506" s="15" t="s">
        <v>3635</v>
      </c>
      <c r="C1506" s="15" t="s">
        <v>43</v>
      </c>
      <c r="D1506" s="27" t="s">
        <v>1629</v>
      </c>
      <c r="E1506" s="27" t="s">
        <v>1630</v>
      </c>
      <c r="F1506" s="15" t="s">
        <v>1077</v>
      </c>
      <c r="G1506" s="15" t="s">
        <v>168</v>
      </c>
    </row>
    <row r="1507" spans="1:7" ht="22.5" x14ac:dyDescent="0.2">
      <c r="A1507" s="14" t="s">
        <v>3645</v>
      </c>
      <c r="B1507" s="15" t="s">
        <v>3635</v>
      </c>
      <c r="C1507" s="15" t="s">
        <v>48</v>
      </c>
      <c r="D1507" s="27" t="s">
        <v>1632</v>
      </c>
      <c r="E1507" s="27" t="s">
        <v>1633</v>
      </c>
      <c r="F1507" s="15" t="s">
        <v>1071</v>
      </c>
      <c r="G1507" s="15" t="s">
        <v>237</v>
      </c>
    </row>
    <row r="1508" spans="1:7" ht="33.75" x14ac:dyDescent="0.2">
      <c r="A1508" s="14" t="s">
        <v>3646</v>
      </c>
      <c r="B1508" s="15" t="s">
        <v>3635</v>
      </c>
      <c r="C1508" s="15" t="s">
        <v>55</v>
      </c>
      <c r="D1508" s="27" t="s">
        <v>1636</v>
      </c>
      <c r="E1508" s="27" t="s">
        <v>1637</v>
      </c>
      <c r="F1508" s="15" t="s">
        <v>1077</v>
      </c>
      <c r="G1508" s="15" t="s">
        <v>60</v>
      </c>
    </row>
    <row r="1509" spans="1:7" ht="14.25" customHeight="1" x14ac:dyDescent="0.2">
      <c r="A1509" s="16"/>
      <c r="B1509" s="16"/>
      <c r="C1509" s="13"/>
      <c r="D1509" s="28"/>
      <c r="E1509" s="21" t="s">
        <v>3647</v>
      </c>
      <c r="F1509" s="13"/>
      <c r="G1509" s="13"/>
    </row>
    <row r="1510" spans="1:7" ht="14.25" x14ac:dyDescent="0.2">
      <c r="A1510" s="14" t="s">
        <v>3648</v>
      </c>
      <c r="B1510" s="15" t="s">
        <v>3635</v>
      </c>
      <c r="C1510" s="15" t="s">
        <v>58</v>
      </c>
      <c r="D1510" s="27" t="s">
        <v>1639</v>
      </c>
      <c r="E1510" s="27" t="s">
        <v>1640</v>
      </c>
      <c r="F1510" s="15" t="s">
        <v>648</v>
      </c>
      <c r="G1510" s="15" t="s">
        <v>34</v>
      </c>
    </row>
    <row r="1511" spans="1:7" ht="45" x14ac:dyDescent="0.2">
      <c r="A1511" s="14" t="s">
        <v>3649</v>
      </c>
      <c r="B1511" s="15" t="s">
        <v>3635</v>
      </c>
      <c r="C1511" s="15" t="s">
        <v>60</v>
      </c>
      <c r="D1511" s="27" t="s">
        <v>3650</v>
      </c>
      <c r="E1511" s="27" t="s">
        <v>1643</v>
      </c>
      <c r="F1511" s="15" t="s">
        <v>648</v>
      </c>
      <c r="G1511" s="15" t="s">
        <v>34</v>
      </c>
    </row>
    <row r="1512" spans="1:7" ht="14.25" x14ac:dyDescent="0.2">
      <c r="A1512" s="14" t="s">
        <v>3651</v>
      </c>
      <c r="B1512" s="15" t="s">
        <v>3635</v>
      </c>
      <c r="C1512" s="15" t="s">
        <v>65</v>
      </c>
      <c r="D1512" s="27" t="s">
        <v>1645</v>
      </c>
      <c r="E1512" s="27" t="s">
        <v>1646</v>
      </c>
      <c r="F1512" s="15" t="s">
        <v>648</v>
      </c>
      <c r="G1512" s="15" t="s">
        <v>55</v>
      </c>
    </row>
    <row r="1513" spans="1:7" ht="45" x14ac:dyDescent="0.2">
      <c r="A1513" s="14" t="s">
        <v>3652</v>
      </c>
      <c r="B1513" s="15" t="s">
        <v>3635</v>
      </c>
      <c r="C1513" s="15" t="s">
        <v>68</v>
      </c>
      <c r="D1513" s="27" t="s">
        <v>3653</v>
      </c>
      <c r="E1513" s="27" t="s">
        <v>1649</v>
      </c>
      <c r="F1513" s="15" t="s">
        <v>648</v>
      </c>
      <c r="G1513" s="15" t="s">
        <v>34</v>
      </c>
    </row>
    <row r="1514" spans="1:7" ht="45" x14ac:dyDescent="0.2">
      <c r="A1514" s="14" t="s">
        <v>3654</v>
      </c>
      <c r="B1514" s="15" t="s">
        <v>3635</v>
      </c>
      <c r="C1514" s="15" t="s">
        <v>70</v>
      </c>
      <c r="D1514" s="27" t="s">
        <v>3655</v>
      </c>
      <c r="E1514" s="27" t="s">
        <v>1652</v>
      </c>
      <c r="F1514" s="15" t="s">
        <v>648</v>
      </c>
      <c r="G1514" s="15" t="s">
        <v>34</v>
      </c>
    </row>
    <row r="1515" spans="1:7" ht="14.25" x14ac:dyDescent="0.2">
      <c r="A1515" s="14" t="s">
        <v>3656</v>
      </c>
      <c r="B1515" s="15" t="s">
        <v>3635</v>
      </c>
      <c r="C1515" s="15" t="s">
        <v>73</v>
      </c>
      <c r="D1515" s="27" t="s">
        <v>1654</v>
      </c>
      <c r="E1515" s="27" t="s">
        <v>1655</v>
      </c>
      <c r="F1515" s="15" t="s">
        <v>648</v>
      </c>
      <c r="G1515" s="15" t="s">
        <v>34</v>
      </c>
    </row>
    <row r="1516" spans="1:7" ht="45" x14ac:dyDescent="0.2">
      <c r="A1516" s="14" t="s">
        <v>3657</v>
      </c>
      <c r="B1516" s="15" t="s">
        <v>3635</v>
      </c>
      <c r="C1516" s="15" t="s">
        <v>75</v>
      </c>
      <c r="D1516" s="27" t="s">
        <v>3658</v>
      </c>
      <c r="E1516" s="27" t="s">
        <v>1658</v>
      </c>
      <c r="F1516" s="15" t="s">
        <v>648</v>
      </c>
      <c r="G1516" s="15" t="s">
        <v>34</v>
      </c>
    </row>
    <row r="1517" spans="1:7" ht="22.5" x14ac:dyDescent="0.2">
      <c r="A1517" s="14" t="s">
        <v>3659</v>
      </c>
      <c r="B1517" s="15" t="s">
        <v>3635</v>
      </c>
      <c r="C1517" s="15" t="s">
        <v>87</v>
      </c>
      <c r="D1517" s="27" t="s">
        <v>1660</v>
      </c>
      <c r="E1517" s="27" t="s">
        <v>1661</v>
      </c>
      <c r="F1517" s="15" t="s">
        <v>670</v>
      </c>
      <c r="G1517" s="15" t="s">
        <v>70</v>
      </c>
    </row>
    <row r="1518" spans="1:7" ht="22.5" x14ac:dyDescent="0.2">
      <c r="A1518" s="14" t="s">
        <v>3660</v>
      </c>
      <c r="B1518" s="15" t="s">
        <v>3635</v>
      </c>
      <c r="C1518" s="15" t="s">
        <v>89</v>
      </c>
      <c r="D1518" s="27" t="s">
        <v>1664</v>
      </c>
      <c r="E1518" s="27" t="s">
        <v>1665</v>
      </c>
      <c r="F1518" s="15" t="s">
        <v>1077</v>
      </c>
      <c r="G1518" s="15" t="s">
        <v>979</v>
      </c>
    </row>
    <row r="1519" spans="1:7" ht="22.5" x14ac:dyDescent="0.2">
      <c r="A1519" s="14" t="s">
        <v>3661</v>
      </c>
      <c r="B1519" s="15" t="s">
        <v>3635</v>
      </c>
      <c r="C1519" s="15" t="s">
        <v>90</v>
      </c>
      <c r="D1519" s="27" t="s">
        <v>1668</v>
      </c>
      <c r="E1519" s="27" t="s">
        <v>1669</v>
      </c>
      <c r="F1519" s="15" t="s">
        <v>1077</v>
      </c>
      <c r="G1519" s="15" t="s">
        <v>181</v>
      </c>
    </row>
    <row r="1520" spans="1:7" ht="14.25" x14ac:dyDescent="0.2">
      <c r="A1520" s="14" t="s">
        <v>3662</v>
      </c>
      <c r="B1520" s="15" t="s">
        <v>3635</v>
      </c>
      <c r="C1520" s="15" t="s">
        <v>91</v>
      </c>
      <c r="D1520" s="27" t="s">
        <v>3663</v>
      </c>
      <c r="E1520" s="27" t="s">
        <v>3664</v>
      </c>
      <c r="F1520" s="15" t="s">
        <v>1071</v>
      </c>
      <c r="G1520" s="15" t="s">
        <v>237</v>
      </c>
    </row>
    <row r="1521" spans="1:7" ht="45" x14ac:dyDescent="0.2">
      <c r="A1521" s="14" t="s">
        <v>3665</v>
      </c>
      <c r="B1521" s="15" t="s">
        <v>3635</v>
      </c>
      <c r="C1521" s="15" t="s">
        <v>101</v>
      </c>
      <c r="D1521" s="27" t="s">
        <v>1676</v>
      </c>
      <c r="E1521" s="27" t="s">
        <v>1677</v>
      </c>
      <c r="F1521" s="15" t="s">
        <v>648</v>
      </c>
      <c r="G1521" s="15" t="s">
        <v>55</v>
      </c>
    </row>
    <row r="1522" spans="1:7" ht="45" x14ac:dyDescent="0.2">
      <c r="A1522" s="14" t="s">
        <v>3666</v>
      </c>
      <c r="B1522" s="15" t="s">
        <v>3635</v>
      </c>
      <c r="C1522" s="15" t="s">
        <v>106</v>
      </c>
      <c r="D1522" s="27" t="s">
        <v>1679</v>
      </c>
      <c r="E1522" s="27" t="s">
        <v>1680</v>
      </c>
      <c r="F1522" s="15" t="s">
        <v>648</v>
      </c>
      <c r="G1522" s="15" t="s">
        <v>34</v>
      </c>
    </row>
    <row r="1523" spans="1:7" ht="22.5" x14ac:dyDescent="0.2">
      <c r="A1523" s="14" t="s">
        <v>3667</v>
      </c>
      <c r="B1523" s="15" t="s">
        <v>3635</v>
      </c>
      <c r="C1523" s="15" t="s">
        <v>107</v>
      </c>
      <c r="D1523" s="27" t="s">
        <v>1682</v>
      </c>
      <c r="E1523" s="27" t="s">
        <v>1683</v>
      </c>
      <c r="F1523" s="15" t="s">
        <v>110</v>
      </c>
      <c r="G1523" s="15" t="s">
        <v>3668</v>
      </c>
    </row>
    <row r="1524" spans="1:7" ht="22.5" x14ac:dyDescent="0.2">
      <c r="A1524" s="14" t="s">
        <v>3669</v>
      </c>
      <c r="B1524" s="15" t="s">
        <v>3635</v>
      </c>
      <c r="C1524" s="15" t="s">
        <v>108</v>
      </c>
      <c r="D1524" s="27" t="s">
        <v>1686</v>
      </c>
      <c r="E1524" s="27" t="s">
        <v>1687</v>
      </c>
      <c r="F1524" s="15" t="s">
        <v>1071</v>
      </c>
      <c r="G1524" s="15" t="s">
        <v>3670</v>
      </c>
    </row>
    <row r="1525" spans="1:7" s="11" customFormat="1" ht="14.25" x14ac:dyDescent="0.2">
      <c r="A1525" s="9" t="s">
        <v>297</v>
      </c>
      <c r="B1525" s="9" t="s">
        <v>3671</v>
      </c>
      <c r="C1525" s="9"/>
      <c r="D1525" s="29"/>
      <c r="E1525" s="22" t="s">
        <v>3672</v>
      </c>
      <c r="F1525" s="10"/>
      <c r="G1525" s="10"/>
    </row>
    <row r="1526" spans="1:7" ht="22.5" x14ac:dyDescent="0.2">
      <c r="A1526" s="14" t="s">
        <v>3673</v>
      </c>
      <c r="B1526" s="15" t="s">
        <v>3635</v>
      </c>
      <c r="C1526" s="15" t="s">
        <v>109</v>
      </c>
      <c r="D1526" s="27" t="s">
        <v>1691</v>
      </c>
      <c r="E1526" s="27" t="s">
        <v>1692</v>
      </c>
      <c r="F1526" s="15" t="s">
        <v>648</v>
      </c>
      <c r="G1526" s="15" t="s">
        <v>12</v>
      </c>
    </row>
    <row r="1527" spans="1:7" ht="22.5" x14ac:dyDescent="0.2">
      <c r="A1527" s="14" t="s">
        <v>3674</v>
      </c>
      <c r="B1527" s="15" t="s">
        <v>3635</v>
      </c>
      <c r="C1527" s="15" t="s">
        <v>122</v>
      </c>
      <c r="D1527" s="27" t="s">
        <v>1694</v>
      </c>
      <c r="E1527" s="27" t="s">
        <v>1695</v>
      </c>
      <c r="F1527" s="15" t="s">
        <v>970</v>
      </c>
      <c r="G1527" s="15" t="s">
        <v>1696</v>
      </c>
    </row>
    <row r="1528" spans="1:7" ht="45" x14ac:dyDescent="0.2">
      <c r="A1528" s="14" t="s">
        <v>3675</v>
      </c>
      <c r="B1528" s="15" t="s">
        <v>3635</v>
      </c>
      <c r="C1528" s="15" t="s">
        <v>126</v>
      </c>
      <c r="D1528" s="27" t="s">
        <v>1698</v>
      </c>
      <c r="E1528" s="27" t="s">
        <v>1699</v>
      </c>
      <c r="F1528" s="15" t="s">
        <v>659</v>
      </c>
      <c r="G1528" s="15" t="s">
        <v>12</v>
      </c>
    </row>
    <row r="1529" spans="1:7" ht="22.5" x14ac:dyDescent="0.2">
      <c r="A1529" s="14" t="s">
        <v>3676</v>
      </c>
      <c r="B1529" s="15" t="s">
        <v>3635</v>
      </c>
      <c r="C1529" s="15" t="s">
        <v>124</v>
      </c>
      <c r="D1529" s="27" t="s">
        <v>1146</v>
      </c>
      <c r="E1529" s="27" t="s">
        <v>1147</v>
      </c>
      <c r="F1529" s="15" t="s">
        <v>648</v>
      </c>
      <c r="G1529" s="15" t="s">
        <v>12</v>
      </c>
    </row>
    <row r="1530" spans="1:7" ht="22.5" x14ac:dyDescent="0.2">
      <c r="A1530" s="14" t="s">
        <v>3677</v>
      </c>
      <c r="B1530" s="15" t="s">
        <v>3635</v>
      </c>
      <c r="C1530" s="15" t="s">
        <v>129</v>
      </c>
      <c r="D1530" s="27" t="s">
        <v>3678</v>
      </c>
      <c r="E1530" s="27" t="s">
        <v>3679</v>
      </c>
      <c r="F1530" s="15" t="s">
        <v>648</v>
      </c>
      <c r="G1530" s="15" t="s">
        <v>24</v>
      </c>
    </row>
    <row r="1531" spans="1:7" ht="22.5" x14ac:dyDescent="0.2">
      <c r="A1531" s="14" t="s">
        <v>3680</v>
      </c>
      <c r="B1531" s="15" t="s">
        <v>3635</v>
      </c>
      <c r="C1531" s="15" t="s">
        <v>133</v>
      </c>
      <c r="D1531" s="27" t="s">
        <v>3681</v>
      </c>
      <c r="E1531" s="27" t="s">
        <v>3682</v>
      </c>
      <c r="F1531" s="15" t="s">
        <v>648</v>
      </c>
      <c r="G1531" s="15" t="s">
        <v>12</v>
      </c>
    </row>
    <row r="1532" spans="1:7" ht="22.5" x14ac:dyDescent="0.2">
      <c r="A1532" s="14" t="s">
        <v>3683</v>
      </c>
      <c r="B1532" s="15" t="s">
        <v>3635</v>
      </c>
      <c r="C1532" s="15" t="s">
        <v>136</v>
      </c>
      <c r="D1532" s="27" t="s">
        <v>1188</v>
      </c>
      <c r="E1532" s="27" t="s">
        <v>1189</v>
      </c>
      <c r="F1532" s="15" t="s">
        <v>648</v>
      </c>
      <c r="G1532" s="15" t="s">
        <v>24</v>
      </c>
    </row>
    <row r="1533" spans="1:7" ht="22.5" x14ac:dyDescent="0.2">
      <c r="A1533" s="14" t="s">
        <v>3684</v>
      </c>
      <c r="B1533" s="15" t="s">
        <v>3635</v>
      </c>
      <c r="C1533" s="15" t="s">
        <v>141</v>
      </c>
      <c r="D1533" s="27" t="s">
        <v>1702</v>
      </c>
      <c r="E1533" s="27" t="s">
        <v>1703</v>
      </c>
      <c r="F1533" s="15" t="s">
        <v>648</v>
      </c>
      <c r="G1533" s="15" t="s">
        <v>34</v>
      </c>
    </row>
    <row r="1534" spans="1:7" ht="22.5" x14ac:dyDescent="0.2">
      <c r="A1534" s="14" t="s">
        <v>3685</v>
      </c>
      <c r="B1534" s="15" t="s">
        <v>3635</v>
      </c>
      <c r="C1534" s="15" t="s">
        <v>144</v>
      </c>
      <c r="D1534" s="27" t="s">
        <v>1705</v>
      </c>
      <c r="E1534" s="27" t="s">
        <v>1706</v>
      </c>
      <c r="F1534" s="15" t="s">
        <v>648</v>
      </c>
      <c r="G1534" s="15" t="s">
        <v>24</v>
      </c>
    </row>
    <row r="1535" spans="1:7" ht="22.5" x14ac:dyDescent="0.2">
      <c r="A1535" s="14" t="s">
        <v>3686</v>
      </c>
      <c r="B1535" s="15" t="s">
        <v>3635</v>
      </c>
      <c r="C1535" s="15" t="s">
        <v>146</v>
      </c>
      <c r="D1535" s="27" t="s">
        <v>1188</v>
      </c>
      <c r="E1535" s="27" t="s">
        <v>1189</v>
      </c>
      <c r="F1535" s="15" t="s">
        <v>648</v>
      </c>
      <c r="G1535" s="15" t="s">
        <v>24</v>
      </c>
    </row>
    <row r="1536" spans="1:7" ht="14.25" x14ac:dyDescent="0.2">
      <c r="A1536" s="14" t="s">
        <v>3687</v>
      </c>
      <c r="B1536" s="15" t="s">
        <v>3635</v>
      </c>
      <c r="C1536" s="15" t="s">
        <v>151</v>
      </c>
      <c r="D1536" s="27" t="s">
        <v>1709</v>
      </c>
      <c r="E1536" s="27" t="s">
        <v>1710</v>
      </c>
      <c r="F1536" s="15" t="s">
        <v>648</v>
      </c>
      <c r="G1536" s="15" t="s">
        <v>24</v>
      </c>
    </row>
    <row r="1537" spans="1:7" ht="14.25" x14ac:dyDescent="0.2">
      <c r="A1537" s="14" t="s">
        <v>3688</v>
      </c>
      <c r="B1537" s="15" t="s">
        <v>3635</v>
      </c>
      <c r="C1537" s="15" t="s">
        <v>154</v>
      </c>
      <c r="D1537" s="27" t="s">
        <v>1712</v>
      </c>
      <c r="E1537" s="27" t="s">
        <v>1713</v>
      </c>
      <c r="F1537" s="15" t="s">
        <v>652</v>
      </c>
      <c r="G1537" s="15" t="s">
        <v>30</v>
      </c>
    </row>
    <row r="1538" spans="1:7" ht="22.5" x14ac:dyDescent="0.2">
      <c r="A1538" s="14" t="s">
        <v>3689</v>
      </c>
      <c r="B1538" s="15" t="s">
        <v>3635</v>
      </c>
      <c r="C1538" s="15" t="s">
        <v>156</v>
      </c>
      <c r="D1538" s="27" t="s">
        <v>1715</v>
      </c>
      <c r="E1538" s="27" t="s">
        <v>1716</v>
      </c>
      <c r="F1538" s="15" t="s">
        <v>652</v>
      </c>
      <c r="G1538" s="15" t="s">
        <v>30</v>
      </c>
    </row>
    <row r="1539" spans="1:7" ht="14.25" x14ac:dyDescent="0.2">
      <c r="A1539" s="14" t="s">
        <v>3690</v>
      </c>
      <c r="B1539" s="15" t="s">
        <v>3635</v>
      </c>
      <c r="C1539" s="15" t="s">
        <v>157</v>
      </c>
      <c r="D1539" s="27" t="s">
        <v>1175</v>
      </c>
      <c r="E1539" s="27" t="s">
        <v>1176</v>
      </c>
      <c r="F1539" s="15" t="s">
        <v>652</v>
      </c>
      <c r="G1539" s="15" t="s">
        <v>58</v>
      </c>
    </row>
    <row r="1540" spans="1:7" ht="22.5" x14ac:dyDescent="0.2">
      <c r="A1540" s="14" t="s">
        <v>3691</v>
      </c>
      <c r="B1540" s="15" t="s">
        <v>3635</v>
      </c>
      <c r="C1540" s="15" t="s">
        <v>158</v>
      </c>
      <c r="D1540" s="27" t="s">
        <v>1719</v>
      </c>
      <c r="E1540" s="27" t="s">
        <v>1720</v>
      </c>
      <c r="F1540" s="15" t="s">
        <v>648</v>
      </c>
      <c r="G1540" s="15" t="s">
        <v>58</v>
      </c>
    </row>
    <row r="1541" spans="1:7" s="8" customFormat="1" ht="15" customHeight="1" x14ac:dyDescent="0.2">
      <c r="A1541" s="7"/>
      <c r="B1541" s="7"/>
      <c r="C1541" s="7"/>
      <c r="D1541" s="26"/>
      <c r="E1541" s="20" t="s">
        <v>3692</v>
      </c>
      <c r="F1541" s="7"/>
      <c r="G1541" s="7"/>
    </row>
    <row r="1542" spans="1:7" s="11" customFormat="1" ht="14.25" x14ac:dyDescent="0.2">
      <c r="A1542" s="9" t="s">
        <v>309</v>
      </c>
      <c r="B1542" s="9" t="s">
        <v>3693</v>
      </c>
      <c r="C1542" s="9"/>
      <c r="D1542" s="29"/>
      <c r="E1542" s="22" t="s">
        <v>3694</v>
      </c>
      <c r="F1542" s="10"/>
      <c r="G1542" s="10"/>
    </row>
    <row r="1543" spans="1:7" ht="14.25" customHeight="1" x14ac:dyDescent="0.2">
      <c r="A1543" s="16"/>
      <c r="B1543" s="16"/>
      <c r="C1543" s="13"/>
      <c r="D1543" s="28"/>
      <c r="E1543" s="21" t="s">
        <v>3695</v>
      </c>
      <c r="F1543" s="13"/>
      <c r="G1543" s="13"/>
    </row>
    <row r="1544" spans="1:7" ht="22.5" x14ac:dyDescent="0.2">
      <c r="A1544" s="14" t="s">
        <v>3696</v>
      </c>
      <c r="B1544" s="15" t="s">
        <v>3697</v>
      </c>
      <c r="C1544" s="15" t="s">
        <v>12</v>
      </c>
      <c r="D1544" s="27" t="s">
        <v>1727</v>
      </c>
      <c r="E1544" s="27" t="s">
        <v>1728</v>
      </c>
      <c r="F1544" s="15" t="s">
        <v>648</v>
      </c>
      <c r="G1544" s="15" t="s">
        <v>12</v>
      </c>
    </row>
    <row r="1545" spans="1:7" ht="45" x14ac:dyDescent="0.2">
      <c r="A1545" s="14" t="s">
        <v>3698</v>
      </c>
      <c r="B1545" s="15" t="s">
        <v>3697</v>
      </c>
      <c r="C1545" s="15" t="s">
        <v>24</v>
      </c>
      <c r="D1545" s="27" t="s">
        <v>3699</v>
      </c>
      <c r="E1545" s="27" t="s">
        <v>3700</v>
      </c>
      <c r="F1545" s="15" t="s">
        <v>648</v>
      </c>
      <c r="G1545" s="15" t="s">
        <v>12</v>
      </c>
    </row>
    <row r="1546" spans="1:7" ht="14.25" x14ac:dyDescent="0.2">
      <c r="A1546" s="14" t="s">
        <v>3701</v>
      </c>
      <c r="B1546" s="15" t="s">
        <v>3697</v>
      </c>
      <c r="C1546" s="15" t="s">
        <v>30</v>
      </c>
      <c r="D1546" s="27" t="s">
        <v>1645</v>
      </c>
      <c r="E1546" s="27" t="s">
        <v>1646</v>
      </c>
      <c r="F1546" s="15" t="s">
        <v>648</v>
      </c>
      <c r="G1546" s="15" t="s">
        <v>24</v>
      </c>
    </row>
    <row r="1547" spans="1:7" ht="45" x14ac:dyDescent="0.2">
      <c r="A1547" s="14" t="s">
        <v>3702</v>
      </c>
      <c r="B1547" s="15" t="s">
        <v>3697</v>
      </c>
      <c r="C1547" s="15" t="s">
        <v>34</v>
      </c>
      <c r="D1547" s="27" t="s">
        <v>3703</v>
      </c>
      <c r="E1547" s="27" t="s">
        <v>3704</v>
      </c>
      <c r="F1547" s="15" t="s">
        <v>648</v>
      </c>
      <c r="G1547" s="15" t="s">
        <v>12</v>
      </c>
    </row>
    <row r="1548" spans="1:7" ht="45" x14ac:dyDescent="0.2">
      <c r="A1548" s="14" t="s">
        <v>3705</v>
      </c>
      <c r="B1548" s="15" t="s">
        <v>3697</v>
      </c>
      <c r="C1548" s="15" t="s">
        <v>40</v>
      </c>
      <c r="D1548" s="27" t="s">
        <v>3706</v>
      </c>
      <c r="E1548" s="27" t="s">
        <v>1738</v>
      </c>
      <c r="F1548" s="15" t="s">
        <v>648</v>
      </c>
      <c r="G1548" s="15" t="s">
        <v>12</v>
      </c>
    </row>
    <row r="1549" spans="1:7" ht="22.5" x14ac:dyDescent="0.2">
      <c r="A1549" s="14" t="s">
        <v>3707</v>
      </c>
      <c r="B1549" s="15" t="s">
        <v>3697</v>
      </c>
      <c r="C1549" s="15" t="s">
        <v>43</v>
      </c>
      <c r="D1549" s="27" t="s">
        <v>1768</v>
      </c>
      <c r="E1549" s="27" t="s">
        <v>1769</v>
      </c>
      <c r="F1549" s="15" t="s">
        <v>648</v>
      </c>
      <c r="G1549" s="15" t="s">
        <v>12</v>
      </c>
    </row>
    <row r="1550" spans="1:7" ht="45" x14ac:dyDescent="0.2">
      <c r="A1550" s="14" t="s">
        <v>3708</v>
      </c>
      <c r="B1550" s="15" t="s">
        <v>3697</v>
      </c>
      <c r="C1550" s="15" t="s">
        <v>48</v>
      </c>
      <c r="D1550" s="27" t="s">
        <v>3709</v>
      </c>
      <c r="E1550" s="27" t="s">
        <v>1772</v>
      </c>
      <c r="F1550" s="15" t="s">
        <v>648</v>
      </c>
      <c r="G1550" s="15" t="s">
        <v>12</v>
      </c>
    </row>
    <row r="1551" spans="1:7" ht="22.5" x14ac:dyDescent="0.2">
      <c r="A1551" s="14" t="s">
        <v>3710</v>
      </c>
      <c r="B1551" s="15" t="s">
        <v>3697</v>
      </c>
      <c r="C1551" s="15" t="s">
        <v>55</v>
      </c>
      <c r="D1551" s="27" t="s">
        <v>1746</v>
      </c>
      <c r="E1551" s="27" t="s">
        <v>1747</v>
      </c>
      <c r="F1551" s="15" t="s">
        <v>648</v>
      </c>
      <c r="G1551" s="15" t="s">
        <v>12</v>
      </c>
    </row>
    <row r="1552" spans="1:7" ht="45" x14ac:dyDescent="0.2">
      <c r="A1552" s="14" t="s">
        <v>3711</v>
      </c>
      <c r="B1552" s="15" t="s">
        <v>3697</v>
      </c>
      <c r="C1552" s="15" t="s">
        <v>58</v>
      </c>
      <c r="D1552" s="27" t="s">
        <v>3712</v>
      </c>
      <c r="E1552" s="27" t="s">
        <v>1750</v>
      </c>
      <c r="F1552" s="15" t="s">
        <v>648</v>
      </c>
      <c r="G1552" s="15" t="s">
        <v>12</v>
      </c>
    </row>
    <row r="1553" spans="1:7" ht="22.5" x14ac:dyDescent="0.2">
      <c r="A1553" s="14" t="s">
        <v>3713</v>
      </c>
      <c r="B1553" s="15" t="s">
        <v>3697</v>
      </c>
      <c r="C1553" s="15" t="s">
        <v>60</v>
      </c>
      <c r="D1553" s="27" t="s">
        <v>1768</v>
      </c>
      <c r="E1553" s="27" t="s">
        <v>1769</v>
      </c>
      <c r="F1553" s="15" t="s">
        <v>648</v>
      </c>
      <c r="G1553" s="15" t="s">
        <v>24</v>
      </c>
    </row>
    <row r="1554" spans="1:7" ht="45" x14ac:dyDescent="0.2">
      <c r="A1554" s="14" t="s">
        <v>3714</v>
      </c>
      <c r="B1554" s="15" t="s">
        <v>3697</v>
      </c>
      <c r="C1554" s="15" t="s">
        <v>65</v>
      </c>
      <c r="D1554" s="27" t="s">
        <v>3715</v>
      </c>
      <c r="E1554" s="27" t="s">
        <v>1754</v>
      </c>
      <c r="F1554" s="15" t="s">
        <v>648</v>
      </c>
      <c r="G1554" s="15" t="s">
        <v>24</v>
      </c>
    </row>
    <row r="1555" spans="1:7" ht="22.5" x14ac:dyDescent="0.2">
      <c r="A1555" s="14" t="s">
        <v>3716</v>
      </c>
      <c r="B1555" s="15" t="s">
        <v>3697</v>
      </c>
      <c r="C1555" s="15" t="s">
        <v>68</v>
      </c>
      <c r="D1555" s="27" t="s">
        <v>1694</v>
      </c>
      <c r="E1555" s="27" t="s">
        <v>1695</v>
      </c>
      <c r="F1555" s="15" t="s">
        <v>970</v>
      </c>
      <c r="G1555" s="15" t="s">
        <v>237</v>
      </c>
    </row>
    <row r="1556" spans="1:7" ht="45" x14ac:dyDescent="0.2">
      <c r="A1556" s="14" t="s">
        <v>3717</v>
      </c>
      <c r="B1556" s="15" t="s">
        <v>3697</v>
      </c>
      <c r="C1556" s="15" t="s">
        <v>70</v>
      </c>
      <c r="D1556" s="27" t="s">
        <v>3718</v>
      </c>
      <c r="E1556" s="27" t="s">
        <v>3719</v>
      </c>
      <c r="F1556" s="15" t="s">
        <v>648</v>
      </c>
      <c r="G1556" s="15" t="s">
        <v>12</v>
      </c>
    </row>
    <row r="1557" spans="1:7" ht="14.25" x14ac:dyDescent="0.2">
      <c r="A1557" s="14" t="s">
        <v>3720</v>
      </c>
      <c r="B1557" s="15" t="s">
        <v>3697</v>
      </c>
      <c r="C1557" s="15" t="s">
        <v>73</v>
      </c>
      <c r="D1557" s="27" t="s">
        <v>1740</v>
      </c>
      <c r="E1557" s="27" t="s">
        <v>1741</v>
      </c>
      <c r="F1557" s="15" t="s">
        <v>648</v>
      </c>
      <c r="G1557" s="15" t="s">
        <v>12</v>
      </c>
    </row>
    <row r="1558" spans="1:7" ht="45" x14ac:dyDescent="0.2">
      <c r="A1558" s="14" t="s">
        <v>3721</v>
      </c>
      <c r="B1558" s="15" t="s">
        <v>3697</v>
      </c>
      <c r="C1558" s="15" t="s">
        <v>75</v>
      </c>
      <c r="D1558" s="27" t="s">
        <v>3722</v>
      </c>
      <c r="E1558" s="27" t="s">
        <v>3723</v>
      </c>
      <c r="F1558" s="15" t="s">
        <v>648</v>
      </c>
      <c r="G1558" s="15" t="s">
        <v>12</v>
      </c>
    </row>
    <row r="1559" spans="1:7" ht="22.5" x14ac:dyDescent="0.2">
      <c r="A1559" s="14" t="s">
        <v>3724</v>
      </c>
      <c r="B1559" s="15" t="s">
        <v>3697</v>
      </c>
      <c r="C1559" s="15" t="s">
        <v>87</v>
      </c>
      <c r="D1559" s="27" t="s">
        <v>1768</v>
      </c>
      <c r="E1559" s="27" t="s">
        <v>1769</v>
      </c>
      <c r="F1559" s="15" t="s">
        <v>648</v>
      </c>
      <c r="G1559" s="15" t="s">
        <v>24</v>
      </c>
    </row>
    <row r="1560" spans="1:7" ht="45" x14ac:dyDescent="0.2">
      <c r="A1560" s="14" t="s">
        <v>3725</v>
      </c>
      <c r="B1560" s="15" t="s">
        <v>3697</v>
      </c>
      <c r="C1560" s="15" t="s">
        <v>89</v>
      </c>
      <c r="D1560" s="27" t="s">
        <v>3726</v>
      </c>
      <c r="E1560" s="27" t="s">
        <v>1766</v>
      </c>
      <c r="F1560" s="15" t="s">
        <v>648</v>
      </c>
      <c r="G1560" s="15" t="s">
        <v>24</v>
      </c>
    </row>
    <row r="1561" spans="1:7" ht="14.25" customHeight="1" x14ac:dyDescent="0.2">
      <c r="A1561" s="16"/>
      <c r="B1561" s="16"/>
      <c r="C1561" s="13"/>
      <c r="D1561" s="28"/>
      <c r="E1561" s="21" t="s">
        <v>3727</v>
      </c>
      <c r="F1561" s="13"/>
      <c r="G1561" s="13"/>
    </row>
    <row r="1562" spans="1:7" ht="22.5" x14ac:dyDescent="0.2">
      <c r="A1562" s="14" t="s">
        <v>3728</v>
      </c>
      <c r="B1562" s="15" t="s">
        <v>3697</v>
      </c>
      <c r="C1562" s="15" t="s">
        <v>90</v>
      </c>
      <c r="D1562" s="27" t="s">
        <v>1727</v>
      </c>
      <c r="E1562" s="27" t="s">
        <v>1728</v>
      </c>
      <c r="F1562" s="15" t="s">
        <v>648</v>
      </c>
      <c r="G1562" s="15" t="s">
        <v>12</v>
      </c>
    </row>
    <row r="1563" spans="1:7" ht="45" x14ac:dyDescent="0.2">
      <c r="A1563" s="14" t="s">
        <v>3729</v>
      </c>
      <c r="B1563" s="15" t="s">
        <v>3697</v>
      </c>
      <c r="C1563" s="15" t="s">
        <v>91</v>
      </c>
      <c r="D1563" s="27" t="s">
        <v>3730</v>
      </c>
      <c r="E1563" s="27" t="s">
        <v>3731</v>
      </c>
      <c r="F1563" s="15" t="s">
        <v>648</v>
      </c>
      <c r="G1563" s="15" t="s">
        <v>12</v>
      </c>
    </row>
    <row r="1564" spans="1:7" ht="14.25" x14ac:dyDescent="0.2">
      <c r="A1564" s="14" t="s">
        <v>3732</v>
      </c>
      <c r="B1564" s="15" t="s">
        <v>3697</v>
      </c>
      <c r="C1564" s="15" t="s">
        <v>101</v>
      </c>
      <c r="D1564" s="27" t="s">
        <v>1740</v>
      </c>
      <c r="E1564" s="27" t="s">
        <v>1741</v>
      </c>
      <c r="F1564" s="15" t="s">
        <v>648</v>
      </c>
      <c r="G1564" s="15" t="s">
        <v>12</v>
      </c>
    </row>
    <row r="1565" spans="1:7" ht="45" x14ac:dyDescent="0.2">
      <c r="A1565" s="14" t="s">
        <v>3733</v>
      </c>
      <c r="B1565" s="15" t="s">
        <v>3697</v>
      </c>
      <c r="C1565" s="15" t="s">
        <v>106</v>
      </c>
      <c r="D1565" s="27" t="s">
        <v>3734</v>
      </c>
      <c r="E1565" s="27" t="s">
        <v>3735</v>
      </c>
      <c r="F1565" s="15" t="s">
        <v>648</v>
      </c>
      <c r="G1565" s="15" t="s">
        <v>12</v>
      </c>
    </row>
    <row r="1566" spans="1:7" ht="22.5" x14ac:dyDescent="0.2">
      <c r="A1566" s="14" t="s">
        <v>3736</v>
      </c>
      <c r="B1566" s="15" t="s">
        <v>3697</v>
      </c>
      <c r="C1566" s="15" t="s">
        <v>107</v>
      </c>
      <c r="D1566" s="27" t="s">
        <v>1768</v>
      </c>
      <c r="E1566" s="27" t="s">
        <v>1769</v>
      </c>
      <c r="F1566" s="15" t="s">
        <v>648</v>
      </c>
      <c r="G1566" s="15" t="s">
        <v>24</v>
      </c>
    </row>
    <row r="1567" spans="1:7" ht="45" x14ac:dyDescent="0.2">
      <c r="A1567" s="14" t="s">
        <v>3737</v>
      </c>
      <c r="B1567" s="15" t="s">
        <v>3697</v>
      </c>
      <c r="C1567" s="15" t="s">
        <v>108</v>
      </c>
      <c r="D1567" s="27" t="s">
        <v>3738</v>
      </c>
      <c r="E1567" s="27" t="s">
        <v>3739</v>
      </c>
      <c r="F1567" s="15" t="s">
        <v>648</v>
      </c>
      <c r="G1567" s="15" t="s">
        <v>24</v>
      </c>
    </row>
    <row r="1568" spans="1:7" ht="22.5" x14ac:dyDescent="0.2">
      <c r="A1568" s="14" t="s">
        <v>3740</v>
      </c>
      <c r="B1568" s="15" t="s">
        <v>3697</v>
      </c>
      <c r="C1568" s="15" t="s">
        <v>109</v>
      </c>
      <c r="D1568" s="27" t="s">
        <v>1746</v>
      </c>
      <c r="E1568" s="27" t="s">
        <v>1747</v>
      </c>
      <c r="F1568" s="15" t="s">
        <v>648</v>
      </c>
      <c r="G1568" s="15" t="s">
        <v>12</v>
      </c>
    </row>
    <row r="1569" spans="1:7" ht="45" x14ac:dyDescent="0.2">
      <c r="A1569" s="14" t="s">
        <v>3741</v>
      </c>
      <c r="B1569" s="15" t="s">
        <v>3697</v>
      </c>
      <c r="C1569" s="15" t="s">
        <v>122</v>
      </c>
      <c r="D1569" s="27" t="s">
        <v>3742</v>
      </c>
      <c r="E1569" s="27" t="s">
        <v>3743</v>
      </c>
      <c r="F1569" s="15" t="s">
        <v>648</v>
      </c>
      <c r="G1569" s="15" t="s">
        <v>12</v>
      </c>
    </row>
    <row r="1570" spans="1:7" ht="14.25" x14ac:dyDescent="0.2">
      <c r="A1570" s="14" t="s">
        <v>3744</v>
      </c>
      <c r="B1570" s="15" t="s">
        <v>3697</v>
      </c>
      <c r="C1570" s="15" t="s">
        <v>126</v>
      </c>
      <c r="D1570" s="27" t="s">
        <v>1645</v>
      </c>
      <c r="E1570" s="27" t="s">
        <v>1646</v>
      </c>
      <c r="F1570" s="15" t="s">
        <v>648</v>
      </c>
      <c r="G1570" s="15" t="s">
        <v>12</v>
      </c>
    </row>
    <row r="1571" spans="1:7" ht="45" x14ac:dyDescent="0.2">
      <c r="A1571" s="14" t="s">
        <v>3745</v>
      </c>
      <c r="B1571" s="15" t="s">
        <v>3697</v>
      </c>
      <c r="C1571" s="15" t="s">
        <v>124</v>
      </c>
      <c r="D1571" s="27" t="s">
        <v>3746</v>
      </c>
      <c r="E1571" s="27" t="s">
        <v>1754</v>
      </c>
      <c r="F1571" s="15" t="s">
        <v>648</v>
      </c>
      <c r="G1571" s="15" t="s">
        <v>12</v>
      </c>
    </row>
    <row r="1572" spans="1:7" ht="14.25" customHeight="1" x14ac:dyDescent="0.2">
      <c r="A1572" s="16"/>
      <c r="B1572" s="16"/>
      <c r="C1572" s="13"/>
      <c r="D1572" s="28"/>
      <c r="E1572" s="21" t="s">
        <v>3747</v>
      </c>
      <c r="F1572" s="13"/>
      <c r="G1572" s="13"/>
    </row>
    <row r="1573" spans="1:7" ht="22.5" x14ac:dyDescent="0.2">
      <c r="A1573" s="14" t="s">
        <v>3748</v>
      </c>
      <c r="B1573" s="15" t="s">
        <v>3697</v>
      </c>
      <c r="C1573" s="15" t="s">
        <v>129</v>
      </c>
      <c r="D1573" s="27" t="s">
        <v>3749</v>
      </c>
      <c r="E1573" s="27" t="s">
        <v>3750</v>
      </c>
      <c r="F1573" s="15" t="s">
        <v>110</v>
      </c>
      <c r="G1573" s="15" t="s">
        <v>3751</v>
      </c>
    </row>
    <row r="1574" spans="1:7" ht="22.5" x14ac:dyDescent="0.2">
      <c r="A1574" s="14" t="s">
        <v>3752</v>
      </c>
      <c r="B1574" s="15" t="s">
        <v>3697</v>
      </c>
      <c r="C1574" s="15" t="s">
        <v>133</v>
      </c>
      <c r="D1574" s="27" t="s">
        <v>1837</v>
      </c>
      <c r="E1574" s="27" t="s">
        <v>3753</v>
      </c>
      <c r="F1574" s="15" t="s">
        <v>949</v>
      </c>
      <c r="G1574" s="15" t="s">
        <v>3754</v>
      </c>
    </row>
    <row r="1575" spans="1:7" ht="22.5" x14ac:dyDescent="0.2">
      <c r="A1575" s="14" t="s">
        <v>3755</v>
      </c>
      <c r="B1575" s="15" t="s">
        <v>3697</v>
      </c>
      <c r="C1575" s="15" t="s">
        <v>136</v>
      </c>
      <c r="D1575" s="27" t="s">
        <v>1816</v>
      </c>
      <c r="E1575" s="27" t="s">
        <v>1817</v>
      </c>
      <c r="F1575" s="15" t="s">
        <v>110</v>
      </c>
      <c r="G1575" s="15" t="s">
        <v>3756</v>
      </c>
    </row>
    <row r="1576" spans="1:7" ht="22.5" x14ac:dyDescent="0.2">
      <c r="A1576" s="14" t="s">
        <v>3757</v>
      </c>
      <c r="B1576" s="15" t="s">
        <v>3697</v>
      </c>
      <c r="C1576" s="15" t="s">
        <v>141</v>
      </c>
      <c r="D1576" s="27" t="s">
        <v>1837</v>
      </c>
      <c r="E1576" s="27" t="s">
        <v>3758</v>
      </c>
      <c r="F1576" s="15" t="s">
        <v>949</v>
      </c>
      <c r="G1576" s="15" t="s">
        <v>3759</v>
      </c>
    </row>
    <row r="1577" spans="1:7" ht="22.5" x14ac:dyDescent="0.2">
      <c r="A1577" s="14" t="s">
        <v>3760</v>
      </c>
      <c r="B1577" s="15" t="s">
        <v>3697</v>
      </c>
      <c r="C1577" s="15" t="s">
        <v>144</v>
      </c>
      <c r="D1577" s="27" t="s">
        <v>1825</v>
      </c>
      <c r="E1577" s="27" t="s">
        <v>1826</v>
      </c>
      <c r="F1577" s="15" t="s">
        <v>110</v>
      </c>
      <c r="G1577" s="15" t="s">
        <v>3761</v>
      </c>
    </row>
    <row r="1578" spans="1:7" ht="22.5" x14ac:dyDescent="0.2">
      <c r="A1578" s="14" t="s">
        <v>3762</v>
      </c>
      <c r="B1578" s="15" t="s">
        <v>3697</v>
      </c>
      <c r="C1578" s="15" t="s">
        <v>146</v>
      </c>
      <c r="D1578" s="27" t="s">
        <v>1837</v>
      </c>
      <c r="E1578" s="27" t="s">
        <v>3763</v>
      </c>
      <c r="F1578" s="15" t="s">
        <v>949</v>
      </c>
      <c r="G1578" s="15" t="s">
        <v>3764</v>
      </c>
    </row>
    <row r="1579" spans="1:7" ht="14.25" customHeight="1" x14ac:dyDescent="0.2">
      <c r="A1579" s="16"/>
      <c r="B1579" s="16"/>
      <c r="C1579" s="13"/>
      <c r="D1579" s="28"/>
      <c r="E1579" s="21" t="s">
        <v>3765</v>
      </c>
      <c r="F1579" s="13"/>
      <c r="G1579" s="13"/>
    </row>
    <row r="1580" spans="1:7" ht="14.25" x14ac:dyDescent="0.2">
      <c r="A1580" s="14" t="s">
        <v>3766</v>
      </c>
      <c r="B1580" s="15" t="s">
        <v>3697</v>
      </c>
      <c r="C1580" s="15" t="s">
        <v>151</v>
      </c>
      <c r="D1580" s="27" t="s">
        <v>1852</v>
      </c>
      <c r="E1580" s="27" t="s">
        <v>1853</v>
      </c>
      <c r="F1580" s="15" t="s">
        <v>648</v>
      </c>
      <c r="G1580" s="15" t="s">
        <v>12</v>
      </c>
    </row>
    <row r="1581" spans="1:7" ht="45" x14ac:dyDescent="0.2">
      <c r="A1581" s="14" t="s">
        <v>3767</v>
      </c>
      <c r="B1581" s="15" t="s">
        <v>3697</v>
      </c>
      <c r="C1581" s="15" t="s">
        <v>154</v>
      </c>
      <c r="D1581" s="27" t="s">
        <v>1855</v>
      </c>
      <c r="E1581" s="27" t="s">
        <v>1856</v>
      </c>
      <c r="F1581" s="15" t="s">
        <v>648</v>
      </c>
      <c r="G1581" s="15" t="s">
        <v>12</v>
      </c>
    </row>
    <row r="1582" spans="1:7" ht="14.25" x14ac:dyDescent="0.2">
      <c r="A1582" s="14" t="s">
        <v>3768</v>
      </c>
      <c r="B1582" s="15" t="s">
        <v>3697</v>
      </c>
      <c r="C1582" s="15" t="s">
        <v>156</v>
      </c>
      <c r="D1582" s="27" t="s">
        <v>3769</v>
      </c>
      <c r="E1582" s="27" t="s">
        <v>3770</v>
      </c>
      <c r="F1582" s="15" t="s">
        <v>648</v>
      </c>
      <c r="G1582" s="15" t="s">
        <v>73</v>
      </c>
    </row>
    <row r="1583" spans="1:7" ht="22.5" x14ac:dyDescent="0.2">
      <c r="A1583" s="14" t="s">
        <v>3771</v>
      </c>
      <c r="B1583" s="15" t="s">
        <v>3697</v>
      </c>
      <c r="C1583" s="15" t="s">
        <v>157</v>
      </c>
      <c r="D1583" s="27" t="s">
        <v>3772</v>
      </c>
      <c r="E1583" s="27" t="s">
        <v>3773</v>
      </c>
      <c r="F1583" s="15" t="s">
        <v>648</v>
      </c>
      <c r="G1583" s="15" t="s">
        <v>73</v>
      </c>
    </row>
    <row r="1584" spans="1:7" ht="14.25" x14ac:dyDescent="0.2">
      <c r="A1584" s="14" t="s">
        <v>3774</v>
      </c>
      <c r="B1584" s="15" t="s">
        <v>3697</v>
      </c>
      <c r="C1584" s="15" t="s">
        <v>158</v>
      </c>
      <c r="D1584" s="27" t="s">
        <v>1842</v>
      </c>
      <c r="E1584" s="27" t="s">
        <v>1843</v>
      </c>
      <c r="F1584" s="15" t="s">
        <v>648</v>
      </c>
      <c r="G1584" s="15" t="s">
        <v>12</v>
      </c>
    </row>
    <row r="1585" spans="1:7" ht="45" x14ac:dyDescent="0.2">
      <c r="A1585" s="14" t="s">
        <v>3775</v>
      </c>
      <c r="B1585" s="15" t="s">
        <v>3697</v>
      </c>
      <c r="C1585" s="15" t="s">
        <v>165</v>
      </c>
      <c r="D1585" s="27" t="s">
        <v>3776</v>
      </c>
      <c r="E1585" s="27" t="s">
        <v>3777</v>
      </c>
      <c r="F1585" s="15" t="s">
        <v>648</v>
      </c>
      <c r="G1585" s="15" t="s">
        <v>12</v>
      </c>
    </row>
    <row r="1586" spans="1:7" s="8" customFormat="1" ht="15" customHeight="1" x14ac:dyDescent="0.2">
      <c r="A1586" s="7"/>
      <c r="B1586" s="7"/>
      <c r="C1586" s="7"/>
      <c r="D1586" s="26"/>
      <c r="E1586" s="20" t="s">
        <v>3778</v>
      </c>
      <c r="F1586" s="7"/>
      <c r="G1586" s="7"/>
    </row>
    <row r="1587" spans="1:7" s="11" customFormat="1" ht="14.25" x14ac:dyDescent="0.2">
      <c r="A1587" s="9" t="s">
        <v>311</v>
      </c>
      <c r="B1587" s="9" t="s">
        <v>3779</v>
      </c>
      <c r="C1587" s="9"/>
      <c r="D1587" s="29"/>
      <c r="E1587" s="22" t="s">
        <v>3780</v>
      </c>
      <c r="F1587" s="10"/>
      <c r="G1587" s="10"/>
    </row>
    <row r="1588" spans="1:7" ht="14.25" x14ac:dyDescent="0.2">
      <c r="A1588" s="14" t="s">
        <v>3781</v>
      </c>
      <c r="B1588" s="15" t="s">
        <v>3782</v>
      </c>
      <c r="C1588" s="15" t="s">
        <v>12</v>
      </c>
      <c r="D1588" s="27" t="s">
        <v>3783</v>
      </c>
      <c r="E1588" s="27" t="s">
        <v>3784</v>
      </c>
      <c r="F1588" s="15" t="s">
        <v>648</v>
      </c>
      <c r="G1588" s="15" t="s">
        <v>30</v>
      </c>
    </row>
    <row r="1589" spans="1:7" ht="45" x14ac:dyDescent="0.2">
      <c r="A1589" s="14" t="s">
        <v>3785</v>
      </c>
      <c r="B1589" s="15" t="s">
        <v>3782</v>
      </c>
      <c r="C1589" s="15" t="s">
        <v>24</v>
      </c>
      <c r="D1589" s="27" t="s">
        <v>3786</v>
      </c>
      <c r="E1589" s="27" t="s">
        <v>3787</v>
      </c>
      <c r="F1589" s="15" t="s">
        <v>648</v>
      </c>
      <c r="G1589" s="15" t="s">
        <v>30</v>
      </c>
    </row>
    <row r="1590" spans="1:7" ht="22.5" x14ac:dyDescent="0.2">
      <c r="A1590" s="14" t="s">
        <v>3788</v>
      </c>
      <c r="B1590" s="15" t="s">
        <v>3782</v>
      </c>
      <c r="C1590" s="15" t="s">
        <v>30</v>
      </c>
      <c r="D1590" s="27" t="s">
        <v>3789</v>
      </c>
      <c r="E1590" s="27" t="s">
        <v>3790</v>
      </c>
      <c r="F1590" s="15" t="s">
        <v>502</v>
      </c>
      <c r="G1590" s="15" t="s">
        <v>3791</v>
      </c>
    </row>
    <row r="1591" spans="1:7" ht="45" x14ac:dyDescent="0.2">
      <c r="A1591" s="14" t="s">
        <v>3792</v>
      </c>
      <c r="B1591" s="15" t="s">
        <v>3782</v>
      </c>
      <c r="C1591" s="15" t="s">
        <v>34</v>
      </c>
      <c r="D1591" s="27" t="s">
        <v>3793</v>
      </c>
      <c r="E1591" s="27" t="s">
        <v>3794</v>
      </c>
      <c r="F1591" s="15" t="s">
        <v>652</v>
      </c>
      <c r="G1591" s="15" t="s">
        <v>30</v>
      </c>
    </row>
    <row r="1592" spans="1:7" ht="45" x14ac:dyDescent="0.2">
      <c r="A1592" s="14" t="s">
        <v>3795</v>
      </c>
      <c r="B1592" s="15" t="s">
        <v>3782</v>
      </c>
      <c r="C1592" s="15" t="s">
        <v>40</v>
      </c>
      <c r="D1592" s="27" t="s">
        <v>3796</v>
      </c>
      <c r="E1592" s="27" t="s">
        <v>3797</v>
      </c>
      <c r="F1592" s="15" t="s">
        <v>652</v>
      </c>
      <c r="G1592" s="15" t="s">
        <v>30</v>
      </c>
    </row>
    <row r="1593" spans="1:7" ht="14.25" x14ac:dyDescent="0.2">
      <c r="A1593" s="14" t="s">
        <v>3798</v>
      </c>
      <c r="B1593" s="15" t="s">
        <v>3782</v>
      </c>
      <c r="C1593" s="15" t="s">
        <v>43</v>
      </c>
      <c r="D1593" s="27" t="s">
        <v>1914</v>
      </c>
      <c r="E1593" s="27" t="s">
        <v>1915</v>
      </c>
      <c r="F1593" s="15" t="s">
        <v>648</v>
      </c>
      <c r="G1593" s="15" t="s">
        <v>12</v>
      </c>
    </row>
    <row r="1594" spans="1:7" ht="45" x14ac:dyDescent="0.2">
      <c r="A1594" s="14" t="s">
        <v>3799</v>
      </c>
      <c r="B1594" s="15" t="s">
        <v>3782</v>
      </c>
      <c r="C1594" s="15" t="s">
        <v>48</v>
      </c>
      <c r="D1594" s="27" t="s">
        <v>3800</v>
      </c>
      <c r="E1594" s="27" t="s">
        <v>3801</v>
      </c>
      <c r="F1594" s="15" t="s">
        <v>652</v>
      </c>
      <c r="G1594" s="15" t="s">
        <v>12</v>
      </c>
    </row>
    <row r="1595" spans="1:7" ht="22.5" x14ac:dyDescent="0.2">
      <c r="A1595" s="14" t="s">
        <v>3802</v>
      </c>
      <c r="B1595" s="15" t="s">
        <v>3782</v>
      </c>
      <c r="C1595" s="15" t="s">
        <v>55</v>
      </c>
      <c r="D1595" s="27" t="s">
        <v>675</v>
      </c>
      <c r="E1595" s="27" t="s">
        <v>676</v>
      </c>
      <c r="F1595" s="15" t="s">
        <v>502</v>
      </c>
      <c r="G1595" s="15" t="s">
        <v>3803</v>
      </c>
    </row>
    <row r="1596" spans="1:7" ht="45" x14ac:dyDescent="0.2">
      <c r="A1596" s="14" t="s">
        <v>3804</v>
      </c>
      <c r="B1596" s="15" t="s">
        <v>3782</v>
      </c>
      <c r="C1596" s="15" t="s">
        <v>58</v>
      </c>
      <c r="D1596" s="27" t="s">
        <v>3805</v>
      </c>
      <c r="E1596" s="27" t="s">
        <v>3806</v>
      </c>
      <c r="F1596" s="15" t="s">
        <v>652</v>
      </c>
      <c r="G1596" s="15" t="s">
        <v>12</v>
      </c>
    </row>
    <row r="1597" spans="1:7" ht="45" x14ac:dyDescent="0.2">
      <c r="A1597" s="14" t="s">
        <v>3807</v>
      </c>
      <c r="B1597" s="15" t="s">
        <v>3782</v>
      </c>
      <c r="C1597" s="15" t="s">
        <v>60</v>
      </c>
      <c r="D1597" s="27" t="s">
        <v>3808</v>
      </c>
      <c r="E1597" s="27" t="s">
        <v>1984</v>
      </c>
      <c r="F1597" s="15" t="s">
        <v>652</v>
      </c>
      <c r="G1597" s="15" t="s">
        <v>30</v>
      </c>
    </row>
    <row r="1598" spans="1:7" s="11" customFormat="1" ht="14.25" x14ac:dyDescent="0.2">
      <c r="A1598" s="9" t="s">
        <v>218</v>
      </c>
      <c r="B1598" s="9" t="s">
        <v>3809</v>
      </c>
      <c r="C1598" s="9"/>
      <c r="D1598" s="29"/>
      <c r="E1598" s="22" t="s">
        <v>3810</v>
      </c>
      <c r="F1598" s="10"/>
      <c r="G1598" s="10"/>
    </row>
    <row r="1599" spans="1:7" ht="14.25" x14ac:dyDescent="0.2">
      <c r="A1599" s="14" t="s">
        <v>3811</v>
      </c>
      <c r="B1599" s="15" t="s">
        <v>3782</v>
      </c>
      <c r="C1599" s="15" t="s">
        <v>65</v>
      </c>
      <c r="D1599" s="27" t="s">
        <v>3783</v>
      </c>
      <c r="E1599" s="27" t="s">
        <v>3784</v>
      </c>
      <c r="F1599" s="15" t="s">
        <v>648</v>
      </c>
      <c r="G1599" s="15" t="s">
        <v>40</v>
      </c>
    </row>
    <row r="1600" spans="1:7" ht="45" x14ac:dyDescent="0.2">
      <c r="A1600" s="14" t="s">
        <v>3812</v>
      </c>
      <c r="B1600" s="15" t="s">
        <v>3782</v>
      </c>
      <c r="C1600" s="15" t="s">
        <v>68</v>
      </c>
      <c r="D1600" s="27" t="s">
        <v>3813</v>
      </c>
      <c r="E1600" s="27" t="s">
        <v>3814</v>
      </c>
      <c r="F1600" s="15" t="s">
        <v>648</v>
      </c>
      <c r="G1600" s="15" t="s">
        <v>40</v>
      </c>
    </row>
    <row r="1601" spans="1:7" ht="33.75" x14ac:dyDescent="0.2">
      <c r="A1601" s="14" t="s">
        <v>3815</v>
      </c>
      <c r="B1601" s="15" t="s">
        <v>3782</v>
      </c>
      <c r="C1601" s="15" t="s">
        <v>70</v>
      </c>
      <c r="D1601" s="27" t="s">
        <v>3816</v>
      </c>
      <c r="E1601" s="27" t="s">
        <v>3817</v>
      </c>
      <c r="F1601" s="15" t="s">
        <v>648</v>
      </c>
      <c r="G1601" s="15" t="s">
        <v>40</v>
      </c>
    </row>
    <row r="1602" spans="1:7" ht="45" x14ac:dyDescent="0.2">
      <c r="A1602" s="14" t="s">
        <v>3818</v>
      </c>
      <c r="B1602" s="15" t="s">
        <v>3782</v>
      </c>
      <c r="C1602" s="15" t="s">
        <v>73</v>
      </c>
      <c r="D1602" s="27" t="s">
        <v>3819</v>
      </c>
      <c r="E1602" s="27" t="s">
        <v>3820</v>
      </c>
      <c r="F1602" s="15" t="s">
        <v>652</v>
      </c>
      <c r="G1602" s="15" t="s">
        <v>48</v>
      </c>
    </row>
    <row r="1603" spans="1:7" ht="14.25" x14ac:dyDescent="0.2">
      <c r="A1603" s="14" t="s">
        <v>3821</v>
      </c>
      <c r="B1603" s="15" t="s">
        <v>3782</v>
      </c>
      <c r="C1603" s="15" t="s">
        <v>75</v>
      </c>
      <c r="D1603" s="27" t="s">
        <v>3822</v>
      </c>
      <c r="E1603" s="27" t="s">
        <v>3823</v>
      </c>
      <c r="F1603" s="15" t="s">
        <v>648</v>
      </c>
      <c r="G1603" s="15" t="s">
        <v>12</v>
      </c>
    </row>
    <row r="1604" spans="1:7" ht="45" x14ac:dyDescent="0.2">
      <c r="A1604" s="14" t="s">
        <v>3824</v>
      </c>
      <c r="B1604" s="15" t="s">
        <v>3782</v>
      </c>
      <c r="C1604" s="15" t="s">
        <v>87</v>
      </c>
      <c r="D1604" s="27" t="s">
        <v>3825</v>
      </c>
      <c r="E1604" s="27" t="s">
        <v>3826</v>
      </c>
      <c r="F1604" s="15" t="s">
        <v>652</v>
      </c>
      <c r="G1604" s="15" t="s">
        <v>12</v>
      </c>
    </row>
    <row r="1605" spans="1:7" ht="14.25" x14ac:dyDescent="0.2">
      <c r="A1605" s="14" t="s">
        <v>3827</v>
      </c>
      <c r="B1605" s="15" t="s">
        <v>3782</v>
      </c>
      <c r="C1605" s="15" t="s">
        <v>89</v>
      </c>
      <c r="D1605" s="27" t="s">
        <v>3828</v>
      </c>
      <c r="E1605" s="27" t="s">
        <v>3829</v>
      </c>
      <c r="F1605" s="15" t="s">
        <v>648</v>
      </c>
      <c r="G1605" s="15" t="s">
        <v>24</v>
      </c>
    </row>
    <row r="1606" spans="1:7" ht="45" x14ac:dyDescent="0.2">
      <c r="A1606" s="14" t="s">
        <v>3830</v>
      </c>
      <c r="B1606" s="15" t="s">
        <v>3782</v>
      </c>
      <c r="C1606" s="15" t="s">
        <v>90</v>
      </c>
      <c r="D1606" s="27" t="s">
        <v>3831</v>
      </c>
      <c r="E1606" s="27" t="s">
        <v>3832</v>
      </c>
      <c r="F1606" s="15" t="s">
        <v>652</v>
      </c>
      <c r="G1606" s="15" t="s">
        <v>24</v>
      </c>
    </row>
    <row r="1607" spans="1:7" ht="22.5" x14ac:dyDescent="0.2">
      <c r="A1607" s="14" t="s">
        <v>3833</v>
      </c>
      <c r="B1607" s="15" t="s">
        <v>3782</v>
      </c>
      <c r="C1607" s="15" t="s">
        <v>91</v>
      </c>
      <c r="D1607" s="27" t="s">
        <v>2405</v>
      </c>
      <c r="E1607" s="27" t="s">
        <v>2406</v>
      </c>
      <c r="F1607" s="15" t="s">
        <v>1071</v>
      </c>
      <c r="G1607" s="15" t="s">
        <v>3834</v>
      </c>
    </row>
    <row r="1608" spans="1:7" ht="45" x14ac:dyDescent="0.2">
      <c r="A1608" s="14" t="s">
        <v>3835</v>
      </c>
      <c r="B1608" s="15" t="s">
        <v>3782</v>
      </c>
      <c r="C1608" s="15" t="s">
        <v>101</v>
      </c>
      <c r="D1608" s="27" t="s">
        <v>3836</v>
      </c>
      <c r="E1608" s="27" t="s">
        <v>3837</v>
      </c>
      <c r="F1608" s="15" t="s">
        <v>652</v>
      </c>
      <c r="G1608" s="15" t="s">
        <v>12</v>
      </c>
    </row>
    <row r="1609" spans="1:7" ht="45" x14ac:dyDescent="0.2">
      <c r="A1609" s="14" t="s">
        <v>3838</v>
      </c>
      <c r="B1609" s="15" t="s">
        <v>3782</v>
      </c>
      <c r="C1609" s="15" t="s">
        <v>106</v>
      </c>
      <c r="D1609" s="27" t="s">
        <v>3839</v>
      </c>
      <c r="E1609" s="27" t="s">
        <v>1984</v>
      </c>
      <c r="F1609" s="15" t="s">
        <v>652</v>
      </c>
      <c r="G1609" s="15" t="s">
        <v>12</v>
      </c>
    </row>
    <row r="1610" spans="1:7" s="8" customFormat="1" ht="15" customHeight="1" x14ac:dyDescent="0.2">
      <c r="A1610" s="7"/>
      <c r="B1610" s="7"/>
      <c r="C1610" s="7"/>
      <c r="D1610" s="26"/>
      <c r="E1610" s="20" t="s">
        <v>3840</v>
      </c>
      <c r="F1610" s="7"/>
      <c r="G1610" s="7"/>
    </row>
    <row r="1611" spans="1:7" s="11" customFormat="1" ht="25.5" x14ac:dyDescent="0.2">
      <c r="A1611" s="9" t="s">
        <v>922</v>
      </c>
      <c r="B1611" s="9" t="s">
        <v>3841</v>
      </c>
      <c r="C1611" s="9"/>
      <c r="D1611" s="29"/>
      <c r="E1611" s="22" t="s">
        <v>3842</v>
      </c>
      <c r="F1611" s="10"/>
      <c r="G1611" s="10"/>
    </row>
    <row r="1612" spans="1:7" ht="14.25" x14ac:dyDescent="0.2">
      <c r="A1612" s="14" t="s">
        <v>3843</v>
      </c>
      <c r="B1612" s="15" t="s">
        <v>3844</v>
      </c>
      <c r="C1612" s="15" t="s">
        <v>12</v>
      </c>
      <c r="D1612" s="27" t="s">
        <v>1442</v>
      </c>
      <c r="E1612" s="27" t="s">
        <v>1443</v>
      </c>
      <c r="F1612" s="15" t="s">
        <v>648</v>
      </c>
      <c r="G1612" s="15" t="s">
        <v>24</v>
      </c>
    </row>
    <row r="1613" spans="1:7" ht="14.25" x14ac:dyDescent="0.2">
      <c r="A1613" s="14" t="s">
        <v>3845</v>
      </c>
      <c r="B1613" s="15" t="s">
        <v>3844</v>
      </c>
      <c r="C1613" s="15" t="s">
        <v>24</v>
      </c>
      <c r="D1613" s="27" t="s">
        <v>2007</v>
      </c>
      <c r="E1613" s="27" t="s">
        <v>2008</v>
      </c>
      <c r="F1613" s="15" t="s">
        <v>648</v>
      </c>
      <c r="G1613" s="15" t="s">
        <v>30</v>
      </c>
    </row>
    <row r="1614" spans="1:7" ht="14.25" x14ac:dyDescent="0.2">
      <c r="A1614" s="14" t="s">
        <v>3846</v>
      </c>
      <c r="B1614" s="15" t="s">
        <v>3844</v>
      </c>
      <c r="C1614" s="15" t="s">
        <v>30</v>
      </c>
      <c r="D1614" s="27" t="s">
        <v>2003</v>
      </c>
      <c r="E1614" s="27" t="s">
        <v>2004</v>
      </c>
      <c r="F1614" s="15" t="s">
        <v>648</v>
      </c>
      <c r="G1614" s="15" t="s">
        <v>12</v>
      </c>
    </row>
    <row r="1615" spans="1:7" ht="14.25" customHeight="1" x14ac:dyDescent="0.2">
      <c r="A1615" s="16"/>
      <c r="B1615" s="16"/>
      <c r="C1615" s="13"/>
      <c r="D1615" s="28"/>
      <c r="E1615" s="21" t="s">
        <v>2013</v>
      </c>
      <c r="F1615" s="13"/>
      <c r="G1615" s="13"/>
    </row>
    <row r="1616" spans="1:7" ht="22.5" x14ac:dyDescent="0.2">
      <c r="A1616" s="14" t="s">
        <v>3847</v>
      </c>
      <c r="B1616" s="15" t="s">
        <v>3844</v>
      </c>
      <c r="C1616" s="15" t="s">
        <v>34</v>
      </c>
      <c r="D1616" s="27" t="s">
        <v>2015</v>
      </c>
      <c r="E1616" s="27" t="s">
        <v>2016</v>
      </c>
      <c r="F1616" s="15" t="s">
        <v>1071</v>
      </c>
      <c r="G1616" s="15" t="s">
        <v>3848</v>
      </c>
    </row>
    <row r="1617" spans="1:7" ht="33.75" x14ac:dyDescent="0.2">
      <c r="A1617" s="14" t="s">
        <v>3849</v>
      </c>
      <c r="B1617" s="15" t="s">
        <v>3844</v>
      </c>
      <c r="C1617" s="15" t="s">
        <v>40</v>
      </c>
      <c r="D1617" s="27" t="s">
        <v>3850</v>
      </c>
      <c r="E1617" s="27" t="s">
        <v>2020</v>
      </c>
      <c r="F1617" s="15" t="s">
        <v>1077</v>
      </c>
      <c r="G1617" s="15" t="s">
        <v>2620</v>
      </c>
    </row>
    <row r="1618" spans="1:7" ht="14.25" customHeight="1" x14ac:dyDescent="0.2">
      <c r="A1618" s="16"/>
      <c r="B1618" s="16"/>
      <c r="C1618" s="13"/>
      <c r="D1618" s="28"/>
      <c r="E1618" s="21" t="s">
        <v>2030</v>
      </c>
      <c r="F1618" s="13"/>
      <c r="G1618" s="13"/>
    </row>
    <row r="1619" spans="1:7" ht="45" x14ac:dyDescent="0.2">
      <c r="A1619" s="14" t="s">
        <v>3851</v>
      </c>
      <c r="B1619" s="15" t="s">
        <v>3844</v>
      </c>
      <c r="C1619" s="15" t="s">
        <v>43</v>
      </c>
      <c r="D1619" s="27" t="s">
        <v>2037</v>
      </c>
      <c r="E1619" s="27" t="s">
        <v>1997</v>
      </c>
      <c r="F1619" s="15" t="s">
        <v>648</v>
      </c>
      <c r="G1619" s="15" t="s">
        <v>24</v>
      </c>
    </row>
    <row r="1620" spans="1:7" ht="45" x14ac:dyDescent="0.2">
      <c r="A1620" s="14" t="s">
        <v>3852</v>
      </c>
      <c r="B1620" s="15" t="s">
        <v>3844</v>
      </c>
      <c r="C1620" s="15" t="s">
        <v>48</v>
      </c>
      <c r="D1620" s="27" t="s">
        <v>2045</v>
      </c>
      <c r="E1620" s="27" t="s">
        <v>2010</v>
      </c>
      <c r="F1620" s="15" t="s">
        <v>648</v>
      </c>
      <c r="G1620" s="15" t="s">
        <v>30</v>
      </c>
    </row>
    <row r="1621" spans="1:7" ht="45" x14ac:dyDescent="0.2">
      <c r="A1621" s="14" t="s">
        <v>3853</v>
      </c>
      <c r="B1621" s="15" t="s">
        <v>3844</v>
      </c>
      <c r="C1621" s="15" t="s">
        <v>55</v>
      </c>
      <c r="D1621" s="27" t="s">
        <v>2047</v>
      </c>
      <c r="E1621" s="27" t="s">
        <v>2012</v>
      </c>
      <c r="F1621" s="15" t="s">
        <v>648</v>
      </c>
      <c r="G1621" s="15" t="s">
        <v>12</v>
      </c>
    </row>
    <row r="1622" spans="1:7" s="8" customFormat="1" ht="15" customHeight="1" x14ac:dyDescent="0.2">
      <c r="A1622" s="7"/>
      <c r="B1622" s="7"/>
      <c r="C1622" s="7"/>
      <c r="D1622" s="26"/>
      <c r="E1622" s="20" t="s">
        <v>3854</v>
      </c>
      <c r="F1622" s="7"/>
      <c r="G1622" s="7"/>
    </row>
    <row r="1623" spans="1:7" s="11" customFormat="1" ht="14.25" x14ac:dyDescent="0.2">
      <c r="A1623" s="9" t="s">
        <v>924</v>
      </c>
      <c r="B1623" s="9" t="s">
        <v>3855</v>
      </c>
      <c r="C1623" s="9"/>
      <c r="D1623" s="29"/>
      <c r="E1623" s="22" t="s">
        <v>342</v>
      </c>
      <c r="F1623" s="10"/>
      <c r="G1623" s="10"/>
    </row>
    <row r="1624" spans="1:7" ht="14.25" customHeight="1" x14ac:dyDescent="0.2">
      <c r="A1624" s="16"/>
      <c r="B1624" s="16"/>
      <c r="C1624" s="13"/>
      <c r="D1624" s="28"/>
      <c r="E1624" s="21" t="s">
        <v>3856</v>
      </c>
      <c r="F1624" s="13"/>
      <c r="G1624" s="13"/>
    </row>
    <row r="1625" spans="1:7" ht="22.5" x14ac:dyDescent="0.2">
      <c r="A1625" s="14" t="s">
        <v>3857</v>
      </c>
      <c r="B1625" s="15" t="s">
        <v>3858</v>
      </c>
      <c r="C1625" s="15" t="s">
        <v>12</v>
      </c>
      <c r="D1625" s="27" t="s">
        <v>530</v>
      </c>
      <c r="E1625" s="27" t="s">
        <v>531</v>
      </c>
      <c r="F1625" s="15" t="s">
        <v>37</v>
      </c>
      <c r="G1625" s="15" t="s">
        <v>3859</v>
      </c>
    </row>
    <row r="1626" spans="1:7" ht="33.75" x14ac:dyDescent="0.2">
      <c r="A1626" s="14" t="s">
        <v>3860</v>
      </c>
      <c r="B1626" s="15" t="s">
        <v>3858</v>
      </c>
      <c r="C1626" s="15" t="s">
        <v>24</v>
      </c>
      <c r="D1626" s="27" t="s">
        <v>534</v>
      </c>
      <c r="E1626" s="27" t="s">
        <v>535</v>
      </c>
      <c r="F1626" s="15" t="s">
        <v>37</v>
      </c>
      <c r="G1626" s="15" t="s">
        <v>3861</v>
      </c>
    </row>
    <row r="1627" spans="1:7" ht="22.5" x14ac:dyDescent="0.2">
      <c r="A1627" s="14" t="s">
        <v>3862</v>
      </c>
      <c r="B1627" s="15" t="s">
        <v>3858</v>
      </c>
      <c r="C1627" s="15" t="s">
        <v>30</v>
      </c>
      <c r="D1627" s="27" t="s">
        <v>31</v>
      </c>
      <c r="E1627" s="27" t="s">
        <v>32</v>
      </c>
      <c r="F1627" s="15" t="s">
        <v>27</v>
      </c>
      <c r="G1627" s="15" t="s">
        <v>3863</v>
      </c>
    </row>
    <row r="1628" spans="1:7" ht="22.5" x14ac:dyDescent="0.2">
      <c r="A1628" s="14" t="s">
        <v>3864</v>
      </c>
      <c r="B1628" s="15" t="s">
        <v>3858</v>
      </c>
      <c r="C1628" s="15" t="s">
        <v>34</v>
      </c>
      <c r="D1628" s="27" t="s">
        <v>540</v>
      </c>
      <c r="E1628" s="27" t="s">
        <v>541</v>
      </c>
      <c r="F1628" s="15" t="s">
        <v>51</v>
      </c>
      <c r="G1628" s="15" t="s">
        <v>3865</v>
      </c>
    </row>
    <row r="1629" spans="1:7" ht="22.5" x14ac:dyDescent="0.2">
      <c r="A1629" s="14" t="s">
        <v>3866</v>
      </c>
      <c r="B1629" s="15" t="s">
        <v>3858</v>
      </c>
      <c r="C1629" s="15" t="s">
        <v>40</v>
      </c>
      <c r="D1629" s="27" t="s">
        <v>546</v>
      </c>
      <c r="E1629" s="27" t="s">
        <v>700</v>
      </c>
      <c r="F1629" s="15" t="s">
        <v>37</v>
      </c>
      <c r="G1629" s="15" t="s">
        <v>3867</v>
      </c>
    </row>
    <row r="1630" spans="1:7" ht="22.5" x14ac:dyDescent="0.2">
      <c r="A1630" s="14" t="s">
        <v>3868</v>
      </c>
      <c r="B1630" s="15" t="s">
        <v>3858</v>
      </c>
      <c r="C1630" s="15" t="s">
        <v>43</v>
      </c>
      <c r="D1630" s="27" t="s">
        <v>549</v>
      </c>
      <c r="E1630" s="27" t="s">
        <v>703</v>
      </c>
      <c r="F1630" s="15" t="s">
        <v>37</v>
      </c>
      <c r="G1630" s="15" t="s">
        <v>3867</v>
      </c>
    </row>
    <row r="1631" spans="1:7" ht="22.5" x14ac:dyDescent="0.2">
      <c r="A1631" s="14" t="s">
        <v>3869</v>
      </c>
      <c r="B1631" s="15" t="s">
        <v>3858</v>
      </c>
      <c r="C1631" s="15" t="s">
        <v>48</v>
      </c>
      <c r="D1631" s="27" t="s">
        <v>44</v>
      </c>
      <c r="E1631" s="27" t="s">
        <v>45</v>
      </c>
      <c r="F1631" s="15" t="s">
        <v>37</v>
      </c>
      <c r="G1631" s="15" t="s">
        <v>3870</v>
      </c>
    </row>
    <row r="1632" spans="1:7" ht="22.5" x14ac:dyDescent="0.2">
      <c r="A1632" s="14" t="s">
        <v>3871</v>
      </c>
      <c r="B1632" s="15" t="s">
        <v>3858</v>
      </c>
      <c r="C1632" s="15" t="s">
        <v>55</v>
      </c>
      <c r="D1632" s="27" t="s">
        <v>546</v>
      </c>
      <c r="E1632" s="27" t="s">
        <v>547</v>
      </c>
      <c r="F1632" s="15" t="s">
        <v>37</v>
      </c>
      <c r="G1632" s="15" t="s">
        <v>3870</v>
      </c>
    </row>
    <row r="1633" spans="1:7" ht="22.5" x14ac:dyDescent="0.2">
      <c r="A1633" s="14" t="s">
        <v>3872</v>
      </c>
      <c r="B1633" s="15" t="s">
        <v>3858</v>
      </c>
      <c r="C1633" s="15" t="s">
        <v>58</v>
      </c>
      <c r="D1633" s="27" t="s">
        <v>549</v>
      </c>
      <c r="E1633" s="27" t="s">
        <v>550</v>
      </c>
      <c r="F1633" s="15" t="s">
        <v>37</v>
      </c>
      <c r="G1633" s="15" t="s">
        <v>3870</v>
      </c>
    </row>
    <row r="1634" spans="1:7" ht="14.25" x14ac:dyDescent="0.2">
      <c r="A1634" s="14" t="s">
        <v>3873</v>
      </c>
      <c r="B1634" s="15" t="s">
        <v>3858</v>
      </c>
      <c r="C1634" s="15" t="s">
        <v>60</v>
      </c>
      <c r="D1634" s="27" t="s">
        <v>552</v>
      </c>
      <c r="E1634" s="27" t="s">
        <v>553</v>
      </c>
      <c r="F1634" s="15" t="s">
        <v>81</v>
      </c>
      <c r="G1634" s="15" t="s">
        <v>3874</v>
      </c>
    </row>
    <row r="1635" spans="1:7" ht="14.25" x14ac:dyDescent="0.2">
      <c r="A1635" s="14" t="s">
        <v>3875</v>
      </c>
      <c r="B1635" s="15" t="s">
        <v>3858</v>
      </c>
      <c r="C1635" s="15" t="s">
        <v>65</v>
      </c>
      <c r="D1635" s="27" t="s">
        <v>556</v>
      </c>
      <c r="E1635" s="27" t="s">
        <v>557</v>
      </c>
      <c r="F1635" s="15" t="s">
        <v>81</v>
      </c>
      <c r="G1635" s="15" t="s">
        <v>3876</v>
      </c>
    </row>
    <row r="1636" spans="1:7" ht="22.5" x14ac:dyDescent="0.2">
      <c r="A1636" s="14" t="s">
        <v>3877</v>
      </c>
      <c r="B1636" s="15" t="s">
        <v>3858</v>
      </c>
      <c r="C1636" s="15" t="s">
        <v>68</v>
      </c>
      <c r="D1636" s="27" t="s">
        <v>44</v>
      </c>
      <c r="E1636" s="27" t="s">
        <v>560</v>
      </c>
      <c r="F1636" s="15" t="s">
        <v>37</v>
      </c>
      <c r="G1636" s="15" t="s">
        <v>3878</v>
      </c>
    </row>
    <row r="1637" spans="1:7" ht="22.5" x14ac:dyDescent="0.2">
      <c r="A1637" s="14" t="s">
        <v>3879</v>
      </c>
      <c r="B1637" s="15" t="s">
        <v>3858</v>
      </c>
      <c r="C1637" s="15" t="s">
        <v>70</v>
      </c>
      <c r="D1637" s="27" t="s">
        <v>563</v>
      </c>
      <c r="E1637" s="27" t="s">
        <v>564</v>
      </c>
      <c r="F1637" s="15" t="s">
        <v>37</v>
      </c>
      <c r="G1637" s="15" t="s">
        <v>3878</v>
      </c>
    </row>
    <row r="1638" spans="1:7" ht="22.5" x14ac:dyDescent="0.2">
      <c r="A1638" s="14" t="s">
        <v>3880</v>
      </c>
      <c r="B1638" s="15" t="s">
        <v>3858</v>
      </c>
      <c r="C1638" s="15" t="s">
        <v>73</v>
      </c>
      <c r="D1638" s="27" t="s">
        <v>566</v>
      </c>
      <c r="E1638" s="27" t="s">
        <v>567</v>
      </c>
      <c r="F1638" s="15" t="s">
        <v>37</v>
      </c>
      <c r="G1638" s="15" t="s">
        <v>3878</v>
      </c>
    </row>
    <row r="1639" spans="1:7" ht="14.25" customHeight="1" x14ac:dyDescent="0.2">
      <c r="A1639" s="16"/>
      <c r="B1639" s="16"/>
      <c r="C1639" s="13"/>
      <c r="D1639" s="28"/>
      <c r="E1639" s="21" t="s">
        <v>3881</v>
      </c>
      <c r="F1639" s="13"/>
      <c r="G1639" s="13"/>
    </row>
    <row r="1640" spans="1:7" ht="14.25" x14ac:dyDescent="0.2">
      <c r="A1640" s="14" t="s">
        <v>3882</v>
      </c>
      <c r="B1640" s="15" t="s">
        <v>3858</v>
      </c>
      <c r="C1640" s="15" t="s">
        <v>75</v>
      </c>
      <c r="D1640" s="27" t="s">
        <v>570</v>
      </c>
      <c r="E1640" s="27" t="s">
        <v>571</v>
      </c>
      <c r="F1640" s="15" t="s">
        <v>51</v>
      </c>
      <c r="G1640" s="15" t="s">
        <v>3607</v>
      </c>
    </row>
    <row r="1641" spans="1:7" ht="14.25" x14ac:dyDescent="0.2">
      <c r="A1641" s="14" t="s">
        <v>3883</v>
      </c>
      <c r="B1641" s="15" t="s">
        <v>3858</v>
      </c>
      <c r="C1641" s="15" t="s">
        <v>87</v>
      </c>
      <c r="D1641" s="27" t="s">
        <v>2188</v>
      </c>
      <c r="E1641" s="27" t="s">
        <v>2189</v>
      </c>
      <c r="F1641" s="15" t="s">
        <v>81</v>
      </c>
      <c r="G1641" s="15" t="s">
        <v>3884</v>
      </c>
    </row>
    <row r="1642" spans="1:7" ht="22.5" x14ac:dyDescent="0.2">
      <c r="A1642" s="14" t="s">
        <v>3885</v>
      </c>
      <c r="B1642" s="15" t="s">
        <v>3858</v>
      </c>
      <c r="C1642" s="15" t="s">
        <v>89</v>
      </c>
      <c r="D1642" s="27" t="s">
        <v>578</v>
      </c>
      <c r="E1642" s="27" t="s">
        <v>579</v>
      </c>
      <c r="F1642" s="15" t="s">
        <v>51</v>
      </c>
      <c r="G1642" s="15" t="s">
        <v>3886</v>
      </c>
    </row>
    <row r="1643" spans="1:7" ht="14.25" x14ac:dyDescent="0.2">
      <c r="A1643" s="14" t="s">
        <v>3887</v>
      </c>
      <c r="B1643" s="15" t="s">
        <v>3858</v>
      </c>
      <c r="C1643" s="15" t="s">
        <v>90</v>
      </c>
      <c r="D1643" s="27" t="s">
        <v>582</v>
      </c>
      <c r="E1643" s="27" t="s">
        <v>583</v>
      </c>
      <c r="F1643" s="15" t="s">
        <v>81</v>
      </c>
      <c r="G1643" s="15" t="s">
        <v>3888</v>
      </c>
    </row>
    <row r="1644" spans="1:7" ht="14.25" x14ac:dyDescent="0.2">
      <c r="A1644" s="14" t="s">
        <v>3889</v>
      </c>
      <c r="B1644" s="15" t="s">
        <v>3858</v>
      </c>
      <c r="C1644" s="15" t="s">
        <v>91</v>
      </c>
      <c r="D1644" s="27" t="s">
        <v>2196</v>
      </c>
      <c r="E1644" s="27" t="s">
        <v>2197</v>
      </c>
      <c r="F1644" s="15" t="s">
        <v>81</v>
      </c>
      <c r="G1644" s="15" t="s">
        <v>3890</v>
      </c>
    </row>
    <row r="1645" spans="1:7" ht="33.75" x14ac:dyDescent="0.2">
      <c r="A1645" s="14" t="s">
        <v>3891</v>
      </c>
      <c r="B1645" s="15" t="s">
        <v>3858</v>
      </c>
      <c r="C1645" s="15" t="s">
        <v>101</v>
      </c>
      <c r="D1645" s="27" t="s">
        <v>590</v>
      </c>
      <c r="E1645" s="27" t="s">
        <v>591</v>
      </c>
      <c r="F1645" s="15" t="s">
        <v>81</v>
      </c>
      <c r="G1645" s="15" t="s">
        <v>3890</v>
      </c>
    </row>
    <row r="1646" spans="1:7" ht="14.25" x14ac:dyDescent="0.2">
      <c r="A1646" s="14" t="s">
        <v>3892</v>
      </c>
      <c r="B1646" s="15" t="s">
        <v>3858</v>
      </c>
      <c r="C1646" s="15" t="s">
        <v>106</v>
      </c>
      <c r="D1646" s="27" t="s">
        <v>593</v>
      </c>
      <c r="E1646" s="27" t="s">
        <v>594</v>
      </c>
      <c r="F1646" s="15" t="s">
        <v>502</v>
      </c>
      <c r="G1646" s="15" t="s">
        <v>3893</v>
      </c>
    </row>
    <row r="1647" spans="1:7" ht="14.25" x14ac:dyDescent="0.2">
      <c r="A1647" s="14" t="s">
        <v>3894</v>
      </c>
      <c r="B1647" s="15" t="s">
        <v>3858</v>
      </c>
      <c r="C1647" s="15" t="s">
        <v>107</v>
      </c>
      <c r="D1647" s="27" t="s">
        <v>597</v>
      </c>
      <c r="E1647" s="27" t="s">
        <v>598</v>
      </c>
      <c r="F1647" s="15" t="s">
        <v>502</v>
      </c>
      <c r="G1647" s="15" t="s">
        <v>3895</v>
      </c>
    </row>
    <row r="1648" spans="1:7" ht="14.25" x14ac:dyDescent="0.2">
      <c r="A1648" s="14" t="s">
        <v>3896</v>
      </c>
      <c r="B1648" s="15" t="s">
        <v>3858</v>
      </c>
      <c r="C1648" s="15" t="s">
        <v>109</v>
      </c>
      <c r="D1648" s="27" t="s">
        <v>2210</v>
      </c>
      <c r="E1648" s="27" t="s">
        <v>2211</v>
      </c>
      <c r="F1648" s="15" t="s">
        <v>502</v>
      </c>
      <c r="G1648" s="15" t="s">
        <v>3897</v>
      </c>
    </row>
    <row r="1649" spans="1:7" ht="22.5" x14ac:dyDescent="0.2">
      <c r="A1649" s="14" t="s">
        <v>3898</v>
      </c>
      <c r="B1649" s="15" t="s">
        <v>3858</v>
      </c>
      <c r="C1649" s="15" t="s">
        <v>122</v>
      </c>
      <c r="D1649" s="27" t="s">
        <v>2214</v>
      </c>
      <c r="E1649" s="27" t="s">
        <v>2215</v>
      </c>
      <c r="F1649" s="15" t="s">
        <v>502</v>
      </c>
      <c r="G1649" s="15" t="s">
        <v>3897</v>
      </c>
    </row>
    <row r="1650" spans="1:7" ht="14.25" customHeight="1" x14ac:dyDescent="0.2">
      <c r="A1650" s="16"/>
      <c r="B1650" s="16"/>
      <c r="C1650" s="13"/>
      <c r="D1650" s="28"/>
      <c r="E1650" s="21" t="s">
        <v>3899</v>
      </c>
      <c r="F1650" s="13"/>
      <c r="G1650" s="13"/>
    </row>
    <row r="1651" spans="1:7" ht="14.25" x14ac:dyDescent="0.2">
      <c r="A1651" s="14" t="s">
        <v>3901</v>
      </c>
      <c r="B1651" s="15" t="s">
        <v>3858</v>
      </c>
      <c r="C1651" s="15" t="s">
        <v>124</v>
      </c>
      <c r="D1651" s="27" t="s">
        <v>608</v>
      </c>
      <c r="E1651" s="27" t="s">
        <v>609</v>
      </c>
      <c r="F1651" s="15" t="s">
        <v>502</v>
      </c>
      <c r="G1651" s="15" t="s">
        <v>3900</v>
      </c>
    </row>
    <row r="1652" spans="1:7" ht="14.25" customHeight="1" x14ac:dyDescent="0.2">
      <c r="A1652" s="16"/>
      <c r="B1652" s="16"/>
      <c r="C1652" s="13"/>
      <c r="D1652" s="28"/>
      <c r="E1652" s="21" t="s">
        <v>3902</v>
      </c>
      <c r="F1652" s="13"/>
      <c r="G1652" s="13"/>
    </row>
    <row r="1653" spans="1:7" ht="22.5" x14ac:dyDescent="0.2">
      <c r="A1653" s="14" t="s">
        <v>3903</v>
      </c>
      <c r="B1653" s="15" t="s">
        <v>3858</v>
      </c>
      <c r="C1653" s="15" t="s">
        <v>129</v>
      </c>
      <c r="D1653" s="27" t="s">
        <v>578</v>
      </c>
      <c r="E1653" s="27" t="s">
        <v>579</v>
      </c>
      <c r="F1653" s="15" t="s">
        <v>51</v>
      </c>
      <c r="G1653" s="15" t="s">
        <v>3904</v>
      </c>
    </row>
    <row r="1654" spans="1:7" ht="14.25" x14ac:dyDescent="0.2">
      <c r="A1654" s="14" t="s">
        <v>3905</v>
      </c>
      <c r="B1654" s="15" t="s">
        <v>3858</v>
      </c>
      <c r="C1654" s="15" t="s">
        <v>133</v>
      </c>
      <c r="D1654" s="27" t="s">
        <v>582</v>
      </c>
      <c r="E1654" s="27" t="s">
        <v>583</v>
      </c>
      <c r="F1654" s="15" t="s">
        <v>81</v>
      </c>
      <c r="G1654" s="15" t="s">
        <v>3906</v>
      </c>
    </row>
    <row r="1655" spans="1:7" ht="14.25" x14ac:dyDescent="0.2">
      <c r="A1655" s="14" t="s">
        <v>3907</v>
      </c>
      <c r="B1655" s="15" t="s">
        <v>3858</v>
      </c>
      <c r="C1655" s="15" t="s">
        <v>136</v>
      </c>
      <c r="D1655" s="27" t="s">
        <v>586</v>
      </c>
      <c r="E1655" s="27" t="s">
        <v>587</v>
      </c>
      <c r="F1655" s="15" t="s">
        <v>81</v>
      </c>
      <c r="G1655" s="15" t="s">
        <v>3908</v>
      </c>
    </row>
    <row r="1656" spans="1:7" ht="33.75" x14ac:dyDescent="0.2">
      <c r="A1656" s="14" t="s">
        <v>3909</v>
      </c>
      <c r="B1656" s="15" t="s">
        <v>3858</v>
      </c>
      <c r="C1656" s="15" t="s">
        <v>141</v>
      </c>
      <c r="D1656" s="27" t="s">
        <v>590</v>
      </c>
      <c r="E1656" s="27" t="s">
        <v>591</v>
      </c>
      <c r="F1656" s="15" t="s">
        <v>81</v>
      </c>
      <c r="G1656" s="15" t="s">
        <v>3908</v>
      </c>
    </row>
    <row r="1657" spans="1:7" ht="14.25" x14ac:dyDescent="0.2">
      <c r="A1657" s="14" t="s">
        <v>3910</v>
      </c>
      <c r="B1657" s="15" t="s">
        <v>3858</v>
      </c>
      <c r="C1657" s="15" t="s">
        <v>144</v>
      </c>
      <c r="D1657" s="27" t="s">
        <v>608</v>
      </c>
      <c r="E1657" s="27" t="s">
        <v>609</v>
      </c>
      <c r="F1657" s="15" t="s">
        <v>502</v>
      </c>
      <c r="G1657" s="15" t="s">
        <v>3911</v>
      </c>
    </row>
    <row r="1658" spans="1:7" ht="14.25" x14ac:dyDescent="0.2">
      <c r="A1658" s="14" t="s">
        <v>3912</v>
      </c>
      <c r="B1658" s="15" t="s">
        <v>3858</v>
      </c>
      <c r="C1658" s="15" t="s">
        <v>146</v>
      </c>
      <c r="D1658" s="27" t="s">
        <v>777</v>
      </c>
      <c r="E1658" s="27" t="s">
        <v>778</v>
      </c>
      <c r="F1658" s="15" t="s">
        <v>502</v>
      </c>
      <c r="G1658" s="15" t="s">
        <v>3913</v>
      </c>
    </row>
    <row r="1659" spans="1:7" ht="14.25" customHeight="1" x14ac:dyDescent="0.2">
      <c r="A1659" s="16"/>
      <c r="B1659" s="16"/>
      <c r="C1659" s="13"/>
      <c r="D1659" s="28"/>
      <c r="E1659" s="21" t="s">
        <v>3914</v>
      </c>
      <c r="F1659" s="13"/>
      <c r="G1659" s="13"/>
    </row>
    <row r="1660" spans="1:7" ht="22.5" x14ac:dyDescent="0.2">
      <c r="A1660" s="14" t="s">
        <v>3915</v>
      </c>
      <c r="B1660" s="15" t="s">
        <v>3858</v>
      </c>
      <c r="C1660" s="15" t="s">
        <v>151</v>
      </c>
      <c r="D1660" s="27" t="s">
        <v>626</v>
      </c>
      <c r="E1660" s="27" t="s">
        <v>627</v>
      </c>
      <c r="F1660" s="15" t="s">
        <v>110</v>
      </c>
      <c r="G1660" s="15" t="s">
        <v>3916</v>
      </c>
    </row>
    <row r="1661" spans="1:7" ht="14.25" x14ac:dyDescent="0.2">
      <c r="A1661" s="14" t="s">
        <v>3917</v>
      </c>
      <c r="B1661" s="15" t="s">
        <v>3858</v>
      </c>
      <c r="C1661" s="15" t="s">
        <v>154</v>
      </c>
      <c r="D1661" s="27" t="s">
        <v>630</v>
      </c>
      <c r="E1661" s="27" t="s">
        <v>631</v>
      </c>
      <c r="F1661" s="15" t="s">
        <v>502</v>
      </c>
      <c r="G1661" s="15" t="s">
        <v>3918</v>
      </c>
    </row>
    <row r="1662" spans="1:7" ht="14.25" x14ac:dyDescent="0.2">
      <c r="A1662" s="14" t="s">
        <v>3919</v>
      </c>
      <c r="B1662" s="15" t="s">
        <v>3858</v>
      </c>
      <c r="C1662" s="15" t="s">
        <v>156</v>
      </c>
      <c r="D1662" s="27" t="s">
        <v>634</v>
      </c>
      <c r="E1662" s="27" t="s">
        <v>635</v>
      </c>
      <c r="F1662" s="15" t="s">
        <v>502</v>
      </c>
      <c r="G1662" s="15" t="s">
        <v>3920</v>
      </c>
    </row>
    <row r="1663" spans="1:7" ht="14.25" x14ac:dyDescent="0.2">
      <c r="A1663" s="14" t="s">
        <v>3921</v>
      </c>
      <c r="B1663" s="15" t="s">
        <v>3858</v>
      </c>
      <c r="C1663" s="15" t="s">
        <v>157</v>
      </c>
      <c r="D1663" s="27" t="s">
        <v>638</v>
      </c>
      <c r="E1663" s="27" t="s">
        <v>639</v>
      </c>
      <c r="F1663" s="15" t="s">
        <v>518</v>
      </c>
      <c r="G1663" s="15" t="s">
        <v>3922</v>
      </c>
    </row>
    <row r="1664" spans="1:7" s="8" customFormat="1" ht="15" customHeight="1" x14ac:dyDescent="0.2">
      <c r="A1664" s="7"/>
      <c r="B1664" s="7"/>
      <c r="C1664" s="7"/>
      <c r="D1664" s="26"/>
      <c r="E1664" s="20" t="s">
        <v>3923</v>
      </c>
      <c r="F1664" s="7"/>
      <c r="G1664" s="7"/>
    </row>
    <row r="1665" spans="1:7" s="11" customFormat="1" ht="14.25" x14ac:dyDescent="0.2">
      <c r="A1665" s="9" t="s">
        <v>927</v>
      </c>
      <c r="B1665" s="9" t="s">
        <v>3924</v>
      </c>
      <c r="C1665" s="9"/>
      <c r="D1665" s="29"/>
      <c r="E1665" s="22" t="s">
        <v>3925</v>
      </c>
      <c r="F1665" s="10"/>
      <c r="G1665" s="10"/>
    </row>
    <row r="1666" spans="1:7" ht="22.5" x14ac:dyDescent="0.2">
      <c r="A1666" s="14" t="s">
        <v>3926</v>
      </c>
      <c r="B1666" s="15" t="s">
        <v>3927</v>
      </c>
      <c r="C1666" s="15" t="s">
        <v>12</v>
      </c>
      <c r="D1666" s="27" t="s">
        <v>1886</v>
      </c>
      <c r="E1666" s="27" t="s">
        <v>1887</v>
      </c>
      <c r="F1666" s="15" t="s">
        <v>648</v>
      </c>
      <c r="G1666" s="15" t="s">
        <v>24</v>
      </c>
    </row>
    <row r="1667" spans="1:7" ht="45" x14ac:dyDescent="0.2">
      <c r="A1667" s="14" t="s">
        <v>3928</v>
      </c>
      <c r="B1667" s="15" t="s">
        <v>3927</v>
      </c>
      <c r="C1667" s="15" t="s">
        <v>24</v>
      </c>
      <c r="D1667" s="27" t="s">
        <v>3929</v>
      </c>
      <c r="E1667" s="27" t="s">
        <v>3930</v>
      </c>
      <c r="F1667" s="15" t="s">
        <v>652</v>
      </c>
      <c r="G1667" s="15" t="s">
        <v>30</v>
      </c>
    </row>
    <row r="1668" spans="1:7" ht="22.5" x14ac:dyDescent="0.2">
      <c r="A1668" s="14" t="s">
        <v>3931</v>
      </c>
      <c r="B1668" s="15" t="s">
        <v>3927</v>
      </c>
      <c r="C1668" s="15" t="s">
        <v>30</v>
      </c>
      <c r="D1668" s="27" t="s">
        <v>1886</v>
      </c>
      <c r="E1668" s="27" t="s">
        <v>1887</v>
      </c>
      <c r="F1668" s="15" t="s">
        <v>648</v>
      </c>
      <c r="G1668" s="15" t="s">
        <v>24</v>
      </c>
    </row>
    <row r="1669" spans="1:7" ht="45" x14ac:dyDescent="0.2">
      <c r="A1669" s="14" t="s">
        <v>3932</v>
      </c>
      <c r="B1669" s="15" t="s">
        <v>3927</v>
      </c>
      <c r="C1669" s="15" t="s">
        <v>34</v>
      </c>
      <c r="D1669" s="27" t="s">
        <v>3933</v>
      </c>
      <c r="E1669" s="27" t="s">
        <v>3934</v>
      </c>
      <c r="F1669" s="15" t="s">
        <v>652</v>
      </c>
      <c r="G1669" s="15" t="s">
        <v>24</v>
      </c>
    </row>
    <row r="1670" spans="1:7" ht="22.5" x14ac:dyDescent="0.2">
      <c r="A1670" s="14" t="s">
        <v>3935</v>
      </c>
      <c r="B1670" s="15" t="s">
        <v>3927</v>
      </c>
      <c r="C1670" s="15" t="s">
        <v>40</v>
      </c>
      <c r="D1670" s="27" t="s">
        <v>1899</v>
      </c>
      <c r="E1670" s="27" t="s">
        <v>1900</v>
      </c>
      <c r="F1670" s="15" t="s">
        <v>502</v>
      </c>
      <c r="G1670" s="15" t="s">
        <v>3936</v>
      </c>
    </row>
    <row r="1671" spans="1:7" ht="45" x14ac:dyDescent="0.2">
      <c r="A1671" s="14" t="s">
        <v>3937</v>
      </c>
      <c r="B1671" s="15" t="s">
        <v>3927</v>
      </c>
      <c r="C1671" s="15" t="s">
        <v>43</v>
      </c>
      <c r="D1671" s="27" t="s">
        <v>3938</v>
      </c>
      <c r="E1671" s="27" t="s">
        <v>3939</v>
      </c>
      <c r="F1671" s="15" t="s">
        <v>652</v>
      </c>
      <c r="G1671" s="15" t="s">
        <v>24</v>
      </c>
    </row>
    <row r="1672" spans="1:7" ht="22.5" x14ac:dyDescent="0.2">
      <c r="A1672" s="14" t="s">
        <v>3940</v>
      </c>
      <c r="B1672" s="15" t="s">
        <v>3927</v>
      </c>
      <c r="C1672" s="15" t="s">
        <v>48</v>
      </c>
      <c r="D1672" s="27" t="s">
        <v>3941</v>
      </c>
      <c r="E1672" s="27" t="s">
        <v>3942</v>
      </c>
      <c r="F1672" s="15" t="s">
        <v>648</v>
      </c>
      <c r="G1672" s="15" t="s">
        <v>40</v>
      </c>
    </row>
    <row r="1673" spans="1:7" ht="45" x14ac:dyDescent="0.2">
      <c r="A1673" s="14" t="s">
        <v>3943</v>
      </c>
      <c r="B1673" s="15" t="s">
        <v>3927</v>
      </c>
      <c r="C1673" s="15" t="s">
        <v>55</v>
      </c>
      <c r="D1673" s="27" t="s">
        <v>3944</v>
      </c>
      <c r="E1673" s="27" t="s">
        <v>3945</v>
      </c>
      <c r="F1673" s="15" t="s">
        <v>652</v>
      </c>
      <c r="G1673" s="15" t="s">
        <v>40</v>
      </c>
    </row>
    <row r="1674" spans="1:7" ht="22.5" x14ac:dyDescent="0.2">
      <c r="A1674" s="14" t="s">
        <v>3946</v>
      </c>
      <c r="B1674" s="15" t="s">
        <v>3927</v>
      </c>
      <c r="C1674" s="15" t="s">
        <v>58</v>
      </c>
      <c r="D1674" s="27" t="s">
        <v>3947</v>
      </c>
      <c r="E1674" s="27" t="s">
        <v>3948</v>
      </c>
      <c r="F1674" s="15" t="s">
        <v>648</v>
      </c>
      <c r="G1674" s="15" t="s">
        <v>24</v>
      </c>
    </row>
    <row r="1675" spans="1:7" ht="45" x14ac:dyDescent="0.2">
      <c r="A1675" s="14" t="s">
        <v>3949</v>
      </c>
      <c r="B1675" s="15" t="s">
        <v>3927</v>
      </c>
      <c r="C1675" s="15" t="s">
        <v>60</v>
      </c>
      <c r="D1675" s="27" t="s">
        <v>3950</v>
      </c>
      <c r="E1675" s="27" t="s">
        <v>3951</v>
      </c>
      <c r="F1675" s="15" t="s">
        <v>652</v>
      </c>
      <c r="G1675" s="15" t="s">
        <v>24</v>
      </c>
    </row>
    <row r="1676" spans="1:7" ht="22.5" x14ac:dyDescent="0.2">
      <c r="A1676" s="14" t="s">
        <v>3952</v>
      </c>
      <c r="B1676" s="15" t="s">
        <v>3927</v>
      </c>
      <c r="C1676" s="15" t="s">
        <v>65</v>
      </c>
      <c r="D1676" s="27" t="s">
        <v>668</v>
      </c>
      <c r="E1676" s="27" t="s">
        <v>669</v>
      </c>
      <c r="F1676" s="15" t="s">
        <v>670</v>
      </c>
      <c r="G1676" s="15" t="s">
        <v>122</v>
      </c>
    </row>
    <row r="1677" spans="1:7" ht="45" x14ac:dyDescent="0.2">
      <c r="A1677" s="14" t="s">
        <v>3953</v>
      </c>
      <c r="B1677" s="15" t="s">
        <v>3927</v>
      </c>
      <c r="C1677" s="15" t="s">
        <v>68</v>
      </c>
      <c r="D1677" s="27" t="s">
        <v>3954</v>
      </c>
      <c r="E1677" s="27" t="s">
        <v>3955</v>
      </c>
      <c r="F1677" s="15" t="s">
        <v>652</v>
      </c>
      <c r="G1677" s="15" t="s">
        <v>12</v>
      </c>
    </row>
    <row r="1678" spans="1:7" ht="22.5" x14ac:dyDescent="0.2">
      <c r="A1678" s="14" t="s">
        <v>3956</v>
      </c>
      <c r="B1678" s="15" t="s">
        <v>3927</v>
      </c>
      <c r="C1678" s="15" t="s">
        <v>70</v>
      </c>
      <c r="D1678" s="27" t="s">
        <v>3957</v>
      </c>
      <c r="E1678" s="27" t="s">
        <v>3958</v>
      </c>
      <c r="F1678" s="15" t="s">
        <v>648</v>
      </c>
      <c r="G1678" s="15" t="s">
        <v>12</v>
      </c>
    </row>
    <row r="1679" spans="1:7" ht="45" x14ac:dyDescent="0.2">
      <c r="A1679" s="14" t="s">
        <v>3959</v>
      </c>
      <c r="B1679" s="15" t="s">
        <v>3927</v>
      </c>
      <c r="C1679" s="15" t="s">
        <v>73</v>
      </c>
      <c r="D1679" s="27" t="s">
        <v>3960</v>
      </c>
      <c r="E1679" s="27" t="s">
        <v>3961</v>
      </c>
      <c r="F1679" s="15" t="s">
        <v>652</v>
      </c>
      <c r="G1679" s="15" t="s">
        <v>12</v>
      </c>
    </row>
    <row r="1680" spans="1:7" ht="22.5" x14ac:dyDescent="0.2">
      <c r="A1680" s="14" t="s">
        <v>3962</v>
      </c>
      <c r="B1680" s="15" t="s">
        <v>3927</v>
      </c>
      <c r="C1680" s="15" t="s">
        <v>75</v>
      </c>
      <c r="D1680" s="27" t="s">
        <v>668</v>
      </c>
      <c r="E1680" s="27" t="s">
        <v>669</v>
      </c>
      <c r="F1680" s="15" t="s">
        <v>670</v>
      </c>
      <c r="G1680" s="15" t="s">
        <v>55</v>
      </c>
    </row>
    <row r="1681" spans="1:7" ht="45" x14ac:dyDescent="0.2">
      <c r="A1681" s="14" t="s">
        <v>3963</v>
      </c>
      <c r="B1681" s="15" t="s">
        <v>3927</v>
      </c>
      <c r="C1681" s="15" t="s">
        <v>87</v>
      </c>
      <c r="D1681" s="27" t="s">
        <v>3964</v>
      </c>
      <c r="E1681" s="27" t="s">
        <v>3965</v>
      </c>
      <c r="F1681" s="15" t="s">
        <v>652</v>
      </c>
      <c r="G1681" s="15" t="s">
        <v>12</v>
      </c>
    </row>
    <row r="1682" spans="1:7" ht="45" x14ac:dyDescent="0.2">
      <c r="A1682" s="14" t="s">
        <v>3966</v>
      </c>
      <c r="B1682" s="15" t="s">
        <v>3927</v>
      </c>
      <c r="C1682" s="15" t="s">
        <v>89</v>
      </c>
      <c r="D1682" s="27" t="s">
        <v>3967</v>
      </c>
      <c r="E1682" s="27" t="s">
        <v>1984</v>
      </c>
      <c r="F1682" s="15" t="s">
        <v>652</v>
      </c>
      <c r="G1682" s="15" t="s">
        <v>12</v>
      </c>
    </row>
    <row r="1683" spans="1:7" s="8" customFormat="1" ht="15" customHeight="1" x14ac:dyDescent="0.2">
      <c r="A1683" s="7"/>
      <c r="B1683" s="7"/>
      <c r="C1683" s="7"/>
      <c r="D1683" s="26"/>
      <c r="E1683" s="20" t="s">
        <v>3968</v>
      </c>
      <c r="F1683" s="7"/>
      <c r="G1683" s="7"/>
    </row>
    <row r="1684" spans="1:7" s="11" customFormat="1" ht="14.25" x14ac:dyDescent="0.2">
      <c r="A1684" s="9" t="s">
        <v>930</v>
      </c>
      <c r="B1684" s="9" t="s">
        <v>3969</v>
      </c>
      <c r="C1684" s="9"/>
      <c r="D1684" s="29"/>
      <c r="E1684" s="22" t="s">
        <v>685</v>
      </c>
      <c r="F1684" s="10"/>
      <c r="G1684" s="10"/>
    </row>
    <row r="1685" spans="1:7" ht="14.25" customHeight="1" x14ac:dyDescent="0.2">
      <c r="A1685" s="16"/>
      <c r="B1685" s="16"/>
      <c r="C1685" s="13"/>
      <c r="D1685" s="28"/>
      <c r="E1685" s="21" t="s">
        <v>3970</v>
      </c>
      <c r="F1685" s="13"/>
      <c r="G1685" s="13"/>
    </row>
    <row r="1686" spans="1:7" ht="22.5" x14ac:dyDescent="0.2">
      <c r="A1686" s="14" t="s">
        <v>3971</v>
      </c>
      <c r="B1686" s="15" t="s">
        <v>3972</v>
      </c>
      <c r="C1686" s="15" t="s">
        <v>12</v>
      </c>
      <c r="D1686" s="27" t="s">
        <v>530</v>
      </c>
      <c r="E1686" s="27" t="s">
        <v>531</v>
      </c>
      <c r="F1686" s="15" t="s">
        <v>37</v>
      </c>
      <c r="G1686" s="15" t="s">
        <v>3973</v>
      </c>
    </row>
    <row r="1687" spans="1:7" ht="33.75" x14ac:dyDescent="0.2">
      <c r="A1687" s="14" t="s">
        <v>3974</v>
      </c>
      <c r="B1687" s="15" t="s">
        <v>3972</v>
      </c>
      <c r="C1687" s="15" t="s">
        <v>24</v>
      </c>
      <c r="D1687" s="27" t="s">
        <v>534</v>
      </c>
      <c r="E1687" s="27" t="s">
        <v>535</v>
      </c>
      <c r="F1687" s="15" t="s">
        <v>37</v>
      </c>
      <c r="G1687" s="15" t="s">
        <v>3975</v>
      </c>
    </row>
    <row r="1688" spans="1:7" ht="22.5" x14ac:dyDescent="0.2">
      <c r="A1688" s="14" t="s">
        <v>3976</v>
      </c>
      <c r="B1688" s="15" t="s">
        <v>3972</v>
      </c>
      <c r="C1688" s="15" t="s">
        <v>30</v>
      </c>
      <c r="D1688" s="27" t="s">
        <v>31</v>
      </c>
      <c r="E1688" s="27" t="s">
        <v>32</v>
      </c>
      <c r="F1688" s="15" t="s">
        <v>27</v>
      </c>
      <c r="G1688" s="15" t="s">
        <v>3977</v>
      </c>
    </row>
    <row r="1689" spans="1:7" ht="22.5" x14ac:dyDescent="0.2">
      <c r="A1689" s="14" t="s">
        <v>3978</v>
      </c>
      <c r="B1689" s="15" t="s">
        <v>3972</v>
      </c>
      <c r="C1689" s="15" t="s">
        <v>34</v>
      </c>
      <c r="D1689" s="27" t="s">
        <v>540</v>
      </c>
      <c r="E1689" s="27" t="s">
        <v>541</v>
      </c>
      <c r="F1689" s="15" t="s">
        <v>51</v>
      </c>
      <c r="G1689" s="15" t="s">
        <v>3979</v>
      </c>
    </row>
    <row r="1690" spans="1:7" ht="22.5" x14ac:dyDescent="0.2">
      <c r="A1690" s="14" t="s">
        <v>3980</v>
      </c>
      <c r="B1690" s="15" t="s">
        <v>3972</v>
      </c>
      <c r="C1690" s="15" t="s">
        <v>40</v>
      </c>
      <c r="D1690" s="27" t="s">
        <v>546</v>
      </c>
      <c r="E1690" s="27" t="s">
        <v>700</v>
      </c>
      <c r="F1690" s="15" t="s">
        <v>37</v>
      </c>
      <c r="G1690" s="15" t="s">
        <v>3981</v>
      </c>
    </row>
    <row r="1691" spans="1:7" ht="22.5" x14ac:dyDescent="0.2">
      <c r="A1691" s="14" t="s">
        <v>3982</v>
      </c>
      <c r="B1691" s="15" t="s">
        <v>3972</v>
      </c>
      <c r="C1691" s="15" t="s">
        <v>43</v>
      </c>
      <c r="D1691" s="27" t="s">
        <v>549</v>
      </c>
      <c r="E1691" s="27" t="s">
        <v>703</v>
      </c>
      <c r="F1691" s="15" t="s">
        <v>37</v>
      </c>
      <c r="G1691" s="15" t="s">
        <v>3981</v>
      </c>
    </row>
    <row r="1692" spans="1:7" ht="22.5" x14ac:dyDescent="0.2">
      <c r="A1692" s="14" t="s">
        <v>3983</v>
      </c>
      <c r="B1692" s="15" t="s">
        <v>3972</v>
      </c>
      <c r="C1692" s="15" t="s">
        <v>48</v>
      </c>
      <c r="D1692" s="27" t="s">
        <v>44</v>
      </c>
      <c r="E1692" s="27" t="s">
        <v>3045</v>
      </c>
      <c r="F1692" s="15" t="s">
        <v>37</v>
      </c>
      <c r="G1692" s="15" t="s">
        <v>3984</v>
      </c>
    </row>
    <row r="1693" spans="1:7" ht="22.5" x14ac:dyDescent="0.2">
      <c r="A1693" s="14" t="s">
        <v>3985</v>
      </c>
      <c r="B1693" s="15" t="s">
        <v>3972</v>
      </c>
      <c r="C1693" s="15" t="s">
        <v>55</v>
      </c>
      <c r="D1693" s="27" t="s">
        <v>546</v>
      </c>
      <c r="E1693" s="27" t="s">
        <v>547</v>
      </c>
      <c r="F1693" s="15" t="s">
        <v>37</v>
      </c>
      <c r="G1693" s="15" t="s">
        <v>3984</v>
      </c>
    </row>
    <row r="1694" spans="1:7" ht="22.5" x14ac:dyDescent="0.2">
      <c r="A1694" s="14" t="s">
        <v>3986</v>
      </c>
      <c r="B1694" s="15" t="s">
        <v>3972</v>
      </c>
      <c r="C1694" s="15" t="s">
        <v>58</v>
      </c>
      <c r="D1694" s="27" t="s">
        <v>549</v>
      </c>
      <c r="E1694" s="27" t="s">
        <v>709</v>
      </c>
      <c r="F1694" s="15" t="s">
        <v>37</v>
      </c>
      <c r="G1694" s="15" t="s">
        <v>3984</v>
      </c>
    </row>
    <row r="1695" spans="1:7" ht="22.5" x14ac:dyDescent="0.2">
      <c r="A1695" s="14" t="s">
        <v>3987</v>
      </c>
      <c r="B1695" s="15" t="s">
        <v>3972</v>
      </c>
      <c r="C1695" s="15" t="s">
        <v>60</v>
      </c>
      <c r="D1695" s="27" t="s">
        <v>3988</v>
      </c>
      <c r="E1695" s="27" t="s">
        <v>3989</v>
      </c>
      <c r="F1695" s="15" t="s">
        <v>81</v>
      </c>
      <c r="G1695" s="15" t="s">
        <v>3990</v>
      </c>
    </row>
    <row r="1696" spans="1:7" ht="22.5" x14ac:dyDescent="0.2">
      <c r="A1696" s="14" t="s">
        <v>3991</v>
      </c>
      <c r="B1696" s="15" t="s">
        <v>3972</v>
      </c>
      <c r="C1696" s="15" t="s">
        <v>65</v>
      </c>
      <c r="D1696" s="27" t="s">
        <v>44</v>
      </c>
      <c r="E1696" s="27" t="s">
        <v>560</v>
      </c>
      <c r="F1696" s="15" t="s">
        <v>37</v>
      </c>
      <c r="G1696" s="15" t="s">
        <v>3992</v>
      </c>
    </row>
    <row r="1697" spans="1:7" ht="14.25" x14ac:dyDescent="0.2">
      <c r="A1697" s="14" t="s">
        <v>3993</v>
      </c>
      <c r="B1697" s="15" t="s">
        <v>3972</v>
      </c>
      <c r="C1697" s="15" t="s">
        <v>68</v>
      </c>
      <c r="D1697" s="27" t="s">
        <v>49</v>
      </c>
      <c r="E1697" s="27" t="s">
        <v>50</v>
      </c>
      <c r="F1697" s="15" t="s">
        <v>51</v>
      </c>
      <c r="G1697" s="15" t="s">
        <v>3994</v>
      </c>
    </row>
    <row r="1698" spans="1:7" s="11" customFormat="1" ht="14.25" x14ac:dyDescent="0.2">
      <c r="A1698" s="9" t="s">
        <v>936</v>
      </c>
      <c r="B1698" s="9" t="s">
        <v>3995</v>
      </c>
      <c r="C1698" s="9"/>
      <c r="D1698" s="29"/>
      <c r="E1698" s="22" t="s">
        <v>3996</v>
      </c>
      <c r="F1698" s="10"/>
      <c r="G1698" s="10"/>
    </row>
    <row r="1699" spans="1:7" ht="14.25" customHeight="1" x14ac:dyDescent="0.2">
      <c r="A1699" s="16"/>
      <c r="B1699" s="16"/>
      <c r="C1699" s="13"/>
      <c r="D1699" s="28"/>
      <c r="E1699" s="21" t="s">
        <v>3997</v>
      </c>
      <c r="F1699" s="13"/>
      <c r="G1699" s="13"/>
    </row>
    <row r="1700" spans="1:7" ht="14.25" x14ac:dyDescent="0.2">
      <c r="A1700" s="14" t="s">
        <v>3998</v>
      </c>
      <c r="B1700" s="15" t="s">
        <v>3972</v>
      </c>
      <c r="C1700" s="15" t="s">
        <v>70</v>
      </c>
      <c r="D1700" s="27" t="s">
        <v>570</v>
      </c>
      <c r="E1700" s="27" t="s">
        <v>571</v>
      </c>
      <c r="F1700" s="15" t="s">
        <v>51</v>
      </c>
      <c r="G1700" s="15" t="s">
        <v>3999</v>
      </c>
    </row>
    <row r="1701" spans="1:7" ht="14.25" x14ac:dyDescent="0.2">
      <c r="A1701" s="14" t="s">
        <v>4000</v>
      </c>
      <c r="B1701" s="15" t="s">
        <v>3972</v>
      </c>
      <c r="C1701" s="15" t="s">
        <v>73</v>
      </c>
      <c r="D1701" s="27" t="s">
        <v>722</v>
      </c>
      <c r="E1701" s="27" t="s">
        <v>723</v>
      </c>
      <c r="F1701" s="15" t="s">
        <v>81</v>
      </c>
      <c r="G1701" s="15" t="s">
        <v>4001</v>
      </c>
    </row>
    <row r="1702" spans="1:7" ht="22.5" x14ac:dyDescent="0.2">
      <c r="A1702" s="14" t="s">
        <v>4002</v>
      </c>
      <c r="B1702" s="15" t="s">
        <v>3972</v>
      </c>
      <c r="C1702" s="15" t="s">
        <v>75</v>
      </c>
      <c r="D1702" s="27" t="s">
        <v>726</v>
      </c>
      <c r="E1702" s="27" t="s">
        <v>727</v>
      </c>
      <c r="F1702" s="15" t="s">
        <v>51</v>
      </c>
      <c r="G1702" s="15" t="s">
        <v>4003</v>
      </c>
    </row>
    <row r="1703" spans="1:7" ht="14.25" x14ac:dyDescent="0.2">
      <c r="A1703" s="14" t="s">
        <v>4004</v>
      </c>
      <c r="B1703" s="15" t="s">
        <v>3972</v>
      </c>
      <c r="C1703" s="15" t="s">
        <v>87</v>
      </c>
      <c r="D1703" s="27" t="s">
        <v>586</v>
      </c>
      <c r="E1703" s="27" t="s">
        <v>587</v>
      </c>
      <c r="F1703" s="15" t="s">
        <v>81</v>
      </c>
      <c r="G1703" s="15" t="s">
        <v>4005</v>
      </c>
    </row>
    <row r="1704" spans="1:7" ht="22.5" x14ac:dyDescent="0.2">
      <c r="A1704" s="14" t="s">
        <v>4006</v>
      </c>
      <c r="B1704" s="15" t="s">
        <v>3972</v>
      </c>
      <c r="C1704" s="15" t="s">
        <v>89</v>
      </c>
      <c r="D1704" s="27" t="s">
        <v>738</v>
      </c>
      <c r="E1704" s="27" t="s">
        <v>739</v>
      </c>
      <c r="F1704" s="15" t="s">
        <v>502</v>
      </c>
      <c r="G1704" s="15" t="s">
        <v>4007</v>
      </c>
    </row>
    <row r="1705" spans="1:7" ht="22.5" x14ac:dyDescent="0.2">
      <c r="A1705" s="14" t="s">
        <v>4008</v>
      </c>
      <c r="B1705" s="15" t="s">
        <v>3972</v>
      </c>
      <c r="C1705" s="15" t="s">
        <v>90</v>
      </c>
      <c r="D1705" s="27" t="s">
        <v>742</v>
      </c>
      <c r="E1705" s="27" t="s">
        <v>743</v>
      </c>
      <c r="F1705" s="15" t="s">
        <v>502</v>
      </c>
      <c r="G1705" s="15" t="s">
        <v>3080</v>
      </c>
    </row>
    <row r="1706" spans="1:7" ht="22.5" x14ac:dyDescent="0.2">
      <c r="A1706" s="14" t="s">
        <v>4009</v>
      </c>
      <c r="B1706" s="15" t="s">
        <v>3972</v>
      </c>
      <c r="C1706" s="15" t="s">
        <v>91</v>
      </c>
      <c r="D1706" s="27" t="s">
        <v>734</v>
      </c>
      <c r="E1706" s="27" t="s">
        <v>4010</v>
      </c>
      <c r="F1706" s="15" t="s">
        <v>502</v>
      </c>
      <c r="G1706" s="15" t="s">
        <v>3078</v>
      </c>
    </row>
    <row r="1707" spans="1:7" ht="22.5" x14ac:dyDescent="0.2">
      <c r="A1707" s="14" t="s">
        <v>4011</v>
      </c>
      <c r="B1707" s="15" t="s">
        <v>3972</v>
      </c>
      <c r="C1707" s="15" t="s">
        <v>101</v>
      </c>
      <c r="D1707" s="27" t="s">
        <v>738</v>
      </c>
      <c r="E1707" s="27" t="s">
        <v>739</v>
      </c>
      <c r="F1707" s="15" t="s">
        <v>502</v>
      </c>
      <c r="G1707" s="15" t="s">
        <v>4012</v>
      </c>
    </row>
    <row r="1708" spans="1:7" ht="14.25" customHeight="1" x14ac:dyDescent="0.2">
      <c r="A1708" s="16"/>
      <c r="B1708" s="16"/>
      <c r="C1708" s="13"/>
      <c r="D1708" s="28"/>
      <c r="E1708" s="21" t="s">
        <v>4013</v>
      </c>
      <c r="F1708" s="13"/>
      <c r="G1708" s="13"/>
    </row>
    <row r="1709" spans="1:7" ht="14.25" x14ac:dyDescent="0.2">
      <c r="A1709" s="14" t="s">
        <v>4014</v>
      </c>
      <c r="B1709" s="15" t="s">
        <v>3972</v>
      </c>
      <c r="C1709" s="15" t="s">
        <v>107</v>
      </c>
      <c r="D1709" s="27" t="s">
        <v>570</v>
      </c>
      <c r="E1709" s="27" t="s">
        <v>571</v>
      </c>
      <c r="F1709" s="15" t="s">
        <v>51</v>
      </c>
      <c r="G1709" s="15" t="s">
        <v>4015</v>
      </c>
    </row>
    <row r="1710" spans="1:7" ht="14.25" x14ac:dyDescent="0.2">
      <c r="A1710" s="14" t="s">
        <v>4016</v>
      </c>
      <c r="B1710" s="15" t="s">
        <v>3972</v>
      </c>
      <c r="C1710" s="15" t="s">
        <v>108</v>
      </c>
      <c r="D1710" s="27" t="s">
        <v>722</v>
      </c>
      <c r="E1710" s="27" t="s">
        <v>723</v>
      </c>
      <c r="F1710" s="15" t="s">
        <v>81</v>
      </c>
      <c r="G1710" s="15" t="s">
        <v>4017</v>
      </c>
    </row>
    <row r="1711" spans="1:7" ht="22.5" x14ac:dyDescent="0.2">
      <c r="A1711" s="14" t="s">
        <v>4018</v>
      </c>
      <c r="B1711" s="15" t="s">
        <v>3972</v>
      </c>
      <c r="C1711" s="15" t="s">
        <v>109</v>
      </c>
      <c r="D1711" s="27" t="s">
        <v>4019</v>
      </c>
      <c r="E1711" s="27" t="s">
        <v>4020</v>
      </c>
      <c r="F1711" s="15" t="s">
        <v>51</v>
      </c>
      <c r="G1711" s="15" t="s">
        <v>1183</v>
      </c>
    </row>
    <row r="1712" spans="1:7" ht="14.25" x14ac:dyDescent="0.2">
      <c r="A1712" s="14" t="s">
        <v>4021</v>
      </c>
      <c r="B1712" s="15" t="s">
        <v>3972</v>
      </c>
      <c r="C1712" s="15" t="s">
        <v>122</v>
      </c>
      <c r="D1712" s="27" t="s">
        <v>4022</v>
      </c>
      <c r="E1712" s="27" t="s">
        <v>4023</v>
      </c>
      <c r="F1712" s="15" t="s">
        <v>81</v>
      </c>
      <c r="G1712" s="15" t="s">
        <v>4024</v>
      </c>
    </row>
    <row r="1713" spans="1:7" ht="22.5" x14ac:dyDescent="0.2">
      <c r="A1713" s="14" t="s">
        <v>4025</v>
      </c>
      <c r="B1713" s="15" t="s">
        <v>3972</v>
      </c>
      <c r="C1713" s="15" t="s">
        <v>126</v>
      </c>
      <c r="D1713" s="27" t="s">
        <v>742</v>
      </c>
      <c r="E1713" s="27" t="s">
        <v>743</v>
      </c>
      <c r="F1713" s="15" t="s">
        <v>502</v>
      </c>
      <c r="G1713" s="15" t="s">
        <v>4026</v>
      </c>
    </row>
    <row r="1714" spans="1:7" ht="22.5" x14ac:dyDescent="0.2">
      <c r="A1714" s="14" t="s">
        <v>4027</v>
      </c>
      <c r="B1714" s="15" t="s">
        <v>3972</v>
      </c>
      <c r="C1714" s="15" t="s">
        <v>124</v>
      </c>
      <c r="D1714" s="27" t="s">
        <v>738</v>
      </c>
      <c r="E1714" s="27" t="s">
        <v>739</v>
      </c>
      <c r="F1714" s="15" t="s">
        <v>502</v>
      </c>
      <c r="G1714" s="15" t="s">
        <v>4028</v>
      </c>
    </row>
    <row r="1715" spans="1:7" ht="22.5" x14ac:dyDescent="0.2">
      <c r="A1715" s="14" t="s">
        <v>4029</v>
      </c>
      <c r="B1715" s="15" t="s">
        <v>3972</v>
      </c>
      <c r="C1715" s="15" t="s">
        <v>129</v>
      </c>
      <c r="D1715" s="27" t="s">
        <v>4030</v>
      </c>
      <c r="E1715" s="27" t="s">
        <v>4031</v>
      </c>
      <c r="F1715" s="15" t="s">
        <v>502</v>
      </c>
      <c r="G1715" s="15" t="s">
        <v>4026</v>
      </c>
    </row>
    <row r="1716" spans="1:7" ht="14.25" x14ac:dyDescent="0.2">
      <c r="A1716" s="14" t="s">
        <v>4032</v>
      </c>
      <c r="B1716" s="15" t="s">
        <v>3972</v>
      </c>
      <c r="C1716" s="15" t="s">
        <v>133</v>
      </c>
      <c r="D1716" s="27" t="s">
        <v>781</v>
      </c>
      <c r="E1716" s="27" t="s">
        <v>782</v>
      </c>
      <c r="F1716" s="15" t="s">
        <v>502</v>
      </c>
      <c r="G1716" s="15" t="s">
        <v>4033</v>
      </c>
    </row>
    <row r="1717" spans="1:7" ht="22.5" x14ac:dyDescent="0.2">
      <c r="A1717" s="14" t="s">
        <v>4034</v>
      </c>
      <c r="B1717" s="15" t="s">
        <v>3972</v>
      </c>
      <c r="C1717" s="15" t="s">
        <v>136</v>
      </c>
      <c r="D1717" s="27" t="s">
        <v>738</v>
      </c>
      <c r="E1717" s="27" t="s">
        <v>4035</v>
      </c>
      <c r="F1717" s="15" t="s">
        <v>502</v>
      </c>
      <c r="G1717" s="15" t="s">
        <v>4036</v>
      </c>
    </row>
    <row r="1718" spans="1:7" ht="22.5" x14ac:dyDescent="0.2">
      <c r="A1718" s="14" t="s">
        <v>4037</v>
      </c>
      <c r="B1718" s="15" t="s">
        <v>3972</v>
      </c>
      <c r="C1718" s="15" t="s">
        <v>141</v>
      </c>
      <c r="D1718" s="27" t="s">
        <v>781</v>
      </c>
      <c r="E1718" s="27" t="s">
        <v>4038</v>
      </c>
      <c r="F1718" s="15" t="s">
        <v>502</v>
      </c>
      <c r="G1718" s="15" t="s">
        <v>4039</v>
      </c>
    </row>
    <row r="1719" spans="1:7" ht="14.25" customHeight="1" x14ac:dyDescent="0.2">
      <c r="A1719" s="16"/>
      <c r="B1719" s="16"/>
      <c r="C1719" s="13"/>
      <c r="D1719" s="28"/>
      <c r="E1719" s="21" t="s">
        <v>4040</v>
      </c>
      <c r="F1719" s="13"/>
      <c r="G1719" s="13"/>
    </row>
    <row r="1720" spans="1:7" ht="14.25" x14ac:dyDescent="0.2">
      <c r="A1720" s="14" t="s">
        <v>4041</v>
      </c>
      <c r="B1720" s="15" t="s">
        <v>3972</v>
      </c>
      <c r="C1720" s="15" t="s">
        <v>146</v>
      </c>
      <c r="D1720" s="27" t="s">
        <v>570</v>
      </c>
      <c r="E1720" s="27" t="s">
        <v>571</v>
      </c>
      <c r="F1720" s="15" t="s">
        <v>51</v>
      </c>
      <c r="G1720" s="15" t="s">
        <v>4042</v>
      </c>
    </row>
    <row r="1721" spans="1:7" ht="14.25" x14ac:dyDescent="0.2">
      <c r="A1721" s="14" t="s">
        <v>4043</v>
      </c>
      <c r="B1721" s="15" t="s">
        <v>3972</v>
      </c>
      <c r="C1721" s="15" t="s">
        <v>151</v>
      </c>
      <c r="D1721" s="27" t="s">
        <v>4022</v>
      </c>
      <c r="E1721" s="27" t="s">
        <v>4023</v>
      </c>
      <c r="F1721" s="15" t="s">
        <v>81</v>
      </c>
      <c r="G1721" s="15" t="s">
        <v>4044</v>
      </c>
    </row>
    <row r="1722" spans="1:7" ht="33.75" x14ac:dyDescent="0.2">
      <c r="A1722" s="14" t="s">
        <v>4045</v>
      </c>
      <c r="B1722" s="15" t="s">
        <v>3972</v>
      </c>
      <c r="C1722" s="15" t="s">
        <v>154</v>
      </c>
      <c r="D1722" s="27" t="s">
        <v>590</v>
      </c>
      <c r="E1722" s="27" t="s">
        <v>732</v>
      </c>
      <c r="F1722" s="15" t="s">
        <v>81</v>
      </c>
      <c r="G1722" s="15" t="s">
        <v>4044</v>
      </c>
    </row>
    <row r="1723" spans="1:7" ht="14.25" x14ac:dyDescent="0.2">
      <c r="A1723" s="14" t="s">
        <v>4046</v>
      </c>
      <c r="B1723" s="15" t="s">
        <v>3972</v>
      </c>
      <c r="C1723" s="15" t="s">
        <v>156</v>
      </c>
      <c r="D1723" s="27" t="s">
        <v>4047</v>
      </c>
      <c r="E1723" s="27" t="s">
        <v>4048</v>
      </c>
      <c r="F1723" s="15" t="s">
        <v>502</v>
      </c>
      <c r="G1723" s="15" t="s">
        <v>4049</v>
      </c>
    </row>
    <row r="1724" spans="1:7" ht="22.5" x14ac:dyDescent="0.2">
      <c r="A1724" s="14" t="s">
        <v>4050</v>
      </c>
      <c r="B1724" s="15" t="s">
        <v>3972</v>
      </c>
      <c r="C1724" s="15" t="s">
        <v>157</v>
      </c>
      <c r="D1724" s="27" t="s">
        <v>738</v>
      </c>
      <c r="E1724" s="27" t="s">
        <v>4051</v>
      </c>
      <c r="F1724" s="15" t="s">
        <v>502</v>
      </c>
      <c r="G1724" s="15" t="s">
        <v>4052</v>
      </c>
    </row>
    <row r="1725" spans="1:7" ht="14.25" x14ac:dyDescent="0.2">
      <c r="A1725" s="14" t="s">
        <v>4053</v>
      </c>
      <c r="B1725" s="15" t="s">
        <v>3972</v>
      </c>
      <c r="C1725" s="15" t="s">
        <v>158</v>
      </c>
      <c r="D1725" s="27" t="s">
        <v>781</v>
      </c>
      <c r="E1725" s="27" t="s">
        <v>782</v>
      </c>
      <c r="F1725" s="15" t="s">
        <v>502</v>
      </c>
      <c r="G1725" s="15" t="s">
        <v>4054</v>
      </c>
    </row>
    <row r="1726" spans="1:7" ht="14.25" x14ac:dyDescent="0.2">
      <c r="A1726" s="14" t="s">
        <v>4055</v>
      </c>
      <c r="B1726" s="15" t="s">
        <v>3972</v>
      </c>
      <c r="C1726" s="15" t="s">
        <v>165</v>
      </c>
      <c r="D1726" s="27" t="s">
        <v>4056</v>
      </c>
      <c r="E1726" s="27" t="s">
        <v>4057</v>
      </c>
      <c r="F1726" s="15" t="s">
        <v>110</v>
      </c>
      <c r="G1726" s="15" t="s">
        <v>4058</v>
      </c>
    </row>
    <row r="1727" spans="1:7" ht="22.5" x14ac:dyDescent="0.2">
      <c r="A1727" s="14" t="s">
        <v>4059</v>
      </c>
      <c r="B1727" s="15" t="s">
        <v>3972</v>
      </c>
      <c r="C1727" s="15" t="s">
        <v>168</v>
      </c>
      <c r="D1727" s="27" t="s">
        <v>4060</v>
      </c>
      <c r="E1727" s="27" t="s">
        <v>4061</v>
      </c>
      <c r="F1727" s="15" t="s">
        <v>110</v>
      </c>
      <c r="G1727" s="15" t="s">
        <v>4058</v>
      </c>
    </row>
    <row r="1728" spans="1:7" ht="14.25" x14ac:dyDescent="0.2">
      <c r="A1728" s="14" t="s">
        <v>4062</v>
      </c>
      <c r="B1728" s="15" t="s">
        <v>3972</v>
      </c>
      <c r="C1728" s="15" t="s">
        <v>170</v>
      </c>
      <c r="D1728" s="27" t="s">
        <v>4063</v>
      </c>
      <c r="E1728" s="27" t="s">
        <v>4064</v>
      </c>
      <c r="F1728" s="15" t="s">
        <v>81</v>
      </c>
      <c r="G1728" s="15" t="s">
        <v>4065</v>
      </c>
    </row>
    <row r="1729" spans="1:7" ht="14.25" customHeight="1" x14ac:dyDescent="0.2">
      <c r="A1729" s="16"/>
      <c r="B1729" s="16"/>
      <c r="C1729" s="13"/>
      <c r="D1729" s="28"/>
      <c r="E1729" s="21" t="s">
        <v>4066</v>
      </c>
      <c r="F1729" s="13"/>
      <c r="G1729" s="13"/>
    </row>
    <row r="1730" spans="1:7" ht="22.5" x14ac:dyDescent="0.2">
      <c r="A1730" s="14" t="s">
        <v>4067</v>
      </c>
      <c r="B1730" s="15" t="s">
        <v>3972</v>
      </c>
      <c r="C1730" s="15" t="s">
        <v>175</v>
      </c>
      <c r="D1730" s="27" t="s">
        <v>766</v>
      </c>
      <c r="E1730" s="27" t="s">
        <v>767</v>
      </c>
      <c r="F1730" s="15" t="s">
        <v>51</v>
      </c>
      <c r="G1730" s="15" t="s">
        <v>4068</v>
      </c>
    </row>
    <row r="1731" spans="1:7" ht="14.25" x14ac:dyDescent="0.2">
      <c r="A1731" s="14" t="s">
        <v>4069</v>
      </c>
      <c r="B1731" s="15" t="s">
        <v>3972</v>
      </c>
      <c r="C1731" s="15" t="s">
        <v>178</v>
      </c>
      <c r="D1731" s="27" t="s">
        <v>586</v>
      </c>
      <c r="E1731" s="27" t="s">
        <v>587</v>
      </c>
      <c r="F1731" s="15" t="s">
        <v>81</v>
      </c>
      <c r="G1731" s="15" t="s">
        <v>4070</v>
      </c>
    </row>
    <row r="1732" spans="1:7" ht="22.5" x14ac:dyDescent="0.2">
      <c r="A1732" s="14" t="s">
        <v>4071</v>
      </c>
      <c r="B1732" s="15" t="s">
        <v>3972</v>
      </c>
      <c r="C1732" s="15" t="s">
        <v>181</v>
      </c>
      <c r="D1732" s="27" t="s">
        <v>742</v>
      </c>
      <c r="E1732" s="27" t="s">
        <v>743</v>
      </c>
      <c r="F1732" s="15" t="s">
        <v>502</v>
      </c>
      <c r="G1732" s="15" t="s">
        <v>3126</v>
      </c>
    </row>
    <row r="1733" spans="1:7" ht="22.5" x14ac:dyDescent="0.2">
      <c r="A1733" s="14" t="s">
        <v>4072</v>
      </c>
      <c r="B1733" s="15" t="s">
        <v>3972</v>
      </c>
      <c r="C1733" s="15" t="s">
        <v>182</v>
      </c>
      <c r="D1733" s="27" t="s">
        <v>738</v>
      </c>
      <c r="E1733" s="27" t="s">
        <v>739</v>
      </c>
      <c r="F1733" s="15" t="s">
        <v>502</v>
      </c>
      <c r="G1733" s="15" t="s">
        <v>4073</v>
      </c>
    </row>
    <row r="1734" spans="1:7" ht="22.5" x14ac:dyDescent="0.2">
      <c r="A1734" s="14" t="s">
        <v>4074</v>
      </c>
      <c r="B1734" s="15" t="s">
        <v>3972</v>
      </c>
      <c r="C1734" s="15" t="s">
        <v>183</v>
      </c>
      <c r="D1734" s="27" t="s">
        <v>734</v>
      </c>
      <c r="E1734" s="27" t="s">
        <v>735</v>
      </c>
      <c r="F1734" s="15" t="s">
        <v>502</v>
      </c>
      <c r="G1734" s="15" t="s">
        <v>3130</v>
      </c>
    </row>
    <row r="1735" spans="1:7" ht="22.5" x14ac:dyDescent="0.2">
      <c r="A1735" s="14" t="s">
        <v>4075</v>
      </c>
      <c r="B1735" s="15" t="s">
        <v>3972</v>
      </c>
      <c r="C1735" s="15" t="s">
        <v>191</v>
      </c>
      <c r="D1735" s="27" t="s">
        <v>738</v>
      </c>
      <c r="E1735" s="27" t="s">
        <v>4076</v>
      </c>
      <c r="F1735" s="15" t="s">
        <v>502</v>
      </c>
      <c r="G1735" s="15" t="s">
        <v>4077</v>
      </c>
    </row>
    <row r="1736" spans="1:7" ht="22.5" x14ac:dyDescent="0.2">
      <c r="A1736" s="14" t="s">
        <v>4078</v>
      </c>
      <c r="B1736" s="15" t="s">
        <v>3972</v>
      </c>
      <c r="C1736" s="15" t="s">
        <v>194</v>
      </c>
      <c r="D1736" s="27" t="s">
        <v>781</v>
      </c>
      <c r="E1736" s="27" t="s">
        <v>3132</v>
      </c>
      <c r="F1736" s="15" t="s">
        <v>502</v>
      </c>
      <c r="G1736" s="15" t="s">
        <v>4079</v>
      </c>
    </row>
    <row r="1737" spans="1:7" ht="14.25" customHeight="1" x14ac:dyDescent="0.2">
      <c r="A1737" s="16"/>
      <c r="B1737" s="16"/>
      <c r="C1737" s="13"/>
      <c r="D1737" s="28"/>
      <c r="E1737" s="21" t="s">
        <v>4080</v>
      </c>
      <c r="F1737" s="13"/>
      <c r="G1737" s="13"/>
    </row>
    <row r="1738" spans="1:7" ht="14.25" x14ac:dyDescent="0.2">
      <c r="A1738" s="14" t="s">
        <v>4081</v>
      </c>
      <c r="B1738" s="15" t="s">
        <v>3972</v>
      </c>
      <c r="C1738" s="15" t="s">
        <v>196</v>
      </c>
      <c r="D1738" s="27" t="s">
        <v>798</v>
      </c>
      <c r="E1738" s="27" t="s">
        <v>4082</v>
      </c>
      <c r="F1738" s="15" t="s">
        <v>110</v>
      </c>
      <c r="G1738" s="15" t="s">
        <v>4083</v>
      </c>
    </row>
    <row r="1739" spans="1:7" ht="14.25" x14ac:dyDescent="0.2">
      <c r="A1739" s="14" t="s">
        <v>4084</v>
      </c>
      <c r="B1739" s="15" t="s">
        <v>3972</v>
      </c>
      <c r="C1739" s="15" t="s">
        <v>201</v>
      </c>
      <c r="D1739" s="27" t="s">
        <v>804</v>
      </c>
      <c r="E1739" s="27" t="s">
        <v>805</v>
      </c>
      <c r="F1739" s="15" t="s">
        <v>502</v>
      </c>
      <c r="G1739" s="15" t="s">
        <v>4085</v>
      </c>
    </row>
    <row r="1740" spans="1:7" ht="14.25" x14ac:dyDescent="0.2">
      <c r="A1740" s="14" t="s">
        <v>4086</v>
      </c>
      <c r="B1740" s="15" t="s">
        <v>3972</v>
      </c>
      <c r="C1740" s="15" t="s">
        <v>204</v>
      </c>
      <c r="D1740" s="27" t="s">
        <v>634</v>
      </c>
      <c r="E1740" s="27" t="s">
        <v>635</v>
      </c>
      <c r="F1740" s="15" t="s">
        <v>502</v>
      </c>
      <c r="G1740" s="15" t="s">
        <v>4087</v>
      </c>
    </row>
    <row r="1741" spans="1:7" ht="14.25" x14ac:dyDescent="0.2">
      <c r="A1741" s="14" t="s">
        <v>4088</v>
      </c>
      <c r="B1741" s="15" t="s">
        <v>3972</v>
      </c>
      <c r="C1741" s="15" t="s">
        <v>206</v>
      </c>
      <c r="D1741" s="27" t="s">
        <v>638</v>
      </c>
      <c r="E1741" s="27" t="s">
        <v>639</v>
      </c>
      <c r="F1741" s="15" t="s">
        <v>518</v>
      </c>
      <c r="G1741" s="15" t="s">
        <v>2863</v>
      </c>
    </row>
    <row r="1742" spans="1:7" ht="22.5" x14ac:dyDescent="0.2">
      <c r="A1742" s="14" t="s">
        <v>4089</v>
      </c>
      <c r="B1742" s="15" t="s">
        <v>3972</v>
      </c>
      <c r="C1742" s="15" t="s">
        <v>207</v>
      </c>
      <c r="D1742" s="27" t="s">
        <v>626</v>
      </c>
      <c r="E1742" s="27" t="s">
        <v>627</v>
      </c>
      <c r="F1742" s="15" t="s">
        <v>110</v>
      </c>
      <c r="G1742" s="15" t="s">
        <v>4090</v>
      </c>
    </row>
    <row r="1743" spans="1:7" ht="14.25" x14ac:dyDescent="0.2">
      <c r="A1743" s="14" t="s">
        <v>4091</v>
      </c>
      <c r="B1743" s="15" t="s">
        <v>3972</v>
      </c>
      <c r="C1743" s="15" t="s">
        <v>208</v>
      </c>
      <c r="D1743" s="27" t="s">
        <v>630</v>
      </c>
      <c r="E1743" s="27" t="s">
        <v>631</v>
      </c>
      <c r="F1743" s="15" t="s">
        <v>502</v>
      </c>
      <c r="G1743" s="15" t="s">
        <v>4092</v>
      </c>
    </row>
    <row r="1744" spans="1:7" ht="14.25" x14ac:dyDescent="0.2">
      <c r="A1744" s="14" t="s">
        <v>4093</v>
      </c>
      <c r="B1744" s="15" t="s">
        <v>3972</v>
      </c>
      <c r="C1744" s="15" t="s">
        <v>220</v>
      </c>
      <c r="D1744" s="27" t="s">
        <v>634</v>
      </c>
      <c r="E1744" s="27" t="s">
        <v>635</v>
      </c>
      <c r="F1744" s="15" t="s">
        <v>502</v>
      </c>
      <c r="G1744" s="15" t="s">
        <v>4094</v>
      </c>
    </row>
    <row r="1745" spans="1:7" ht="14.25" x14ac:dyDescent="0.2">
      <c r="A1745" s="14" t="s">
        <v>4095</v>
      </c>
      <c r="B1745" s="15" t="s">
        <v>3972</v>
      </c>
      <c r="C1745" s="15" t="s">
        <v>223</v>
      </c>
      <c r="D1745" s="27" t="s">
        <v>638</v>
      </c>
      <c r="E1745" s="27" t="s">
        <v>639</v>
      </c>
      <c r="F1745" s="15" t="s">
        <v>518</v>
      </c>
      <c r="G1745" s="15" t="s">
        <v>2920</v>
      </c>
    </row>
    <row r="1746" spans="1:7" s="11" customFormat="1" ht="14.25" x14ac:dyDescent="0.2">
      <c r="A1746" s="9" t="s">
        <v>941</v>
      </c>
      <c r="B1746" s="9" t="s">
        <v>4096</v>
      </c>
      <c r="C1746" s="9"/>
      <c r="D1746" s="29"/>
      <c r="E1746" s="22" t="s">
        <v>3153</v>
      </c>
      <c r="F1746" s="10"/>
      <c r="G1746" s="10"/>
    </row>
    <row r="1747" spans="1:7" ht="14.25" customHeight="1" x14ac:dyDescent="0.2">
      <c r="A1747" s="16"/>
      <c r="B1747" s="16"/>
      <c r="C1747" s="13"/>
      <c r="D1747" s="28"/>
      <c r="E1747" s="21" t="s">
        <v>4097</v>
      </c>
      <c r="F1747" s="13"/>
      <c r="G1747" s="13"/>
    </row>
    <row r="1748" spans="1:7" ht="22.5" x14ac:dyDescent="0.2">
      <c r="A1748" s="14" t="s">
        <v>4098</v>
      </c>
      <c r="B1748" s="15" t="s">
        <v>3972</v>
      </c>
      <c r="C1748" s="15" t="s">
        <v>226</v>
      </c>
      <c r="D1748" s="27" t="s">
        <v>3156</v>
      </c>
      <c r="E1748" s="27" t="s">
        <v>3157</v>
      </c>
      <c r="F1748" s="15" t="s">
        <v>502</v>
      </c>
      <c r="G1748" s="15" t="s">
        <v>4099</v>
      </c>
    </row>
    <row r="1749" spans="1:7" ht="14.25" x14ac:dyDescent="0.2">
      <c r="A1749" s="14" t="s">
        <v>4100</v>
      </c>
      <c r="B1749" s="15" t="s">
        <v>3972</v>
      </c>
      <c r="C1749" s="15" t="s">
        <v>229</v>
      </c>
      <c r="D1749" s="27" t="s">
        <v>823</v>
      </c>
      <c r="E1749" s="27" t="s">
        <v>824</v>
      </c>
      <c r="F1749" s="15" t="s">
        <v>502</v>
      </c>
      <c r="G1749" s="15" t="s">
        <v>4101</v>
      </c>
    </row>
    <row r="1750" spans="1:7" ht="22.5" x14ac:dyDescent="0.2">
      <c r="A1750" s="14" t="s">
        <v>4102</v>
      </c>
      <c r="B1750" s="15" t="s">
        <v>3972</v>
      </c>
      <c r="C1750" s="15" t="s">
        <v>231</v>
      </c>
      <c r="D1750" s="27" t="s">
        <v>827</v>
      </c>
      <c r="E1750" s="27" t="s">
        <v>828</v>
      </c>
      <c r="F1750" s="15" t="s">
        <v>502</v>
      </c>
      <c r="G1750" s="15" t="s">
        <v>4101</v>
      </c>
    </row>
    <row r="1751" spans="1:7" ht="14.25" customHeight="1" x14ac:dyDescent="0.2">
      <c r="A1751" s="16"/>
      <c r="B1751" s="16"/>
      <c r="C1751" s="13"/>
      <c r="D1751" s="28"/>
      <c r="E1751" s="21" t="s">
        <v>4103</v>
      </c>
      <c r="F1751" s="13"/>
      <c r="G1751" s="13"/>
    </row>
    <row r="1752" spans="1:7" ht="22.5" x14ac:dyDescent="0.2">
      <c r="A1752" s="14" t="s">
        <v>4104</v>
      </c>
      <c r="B1752" s="15" t="s">
        <v>3972</v>
      </c>
      <c r="C1752" s="15" t="s">
        <v>236</v>
      </c>
      <c r="D1752" s="27" t="s">
        <v>831</v>
      </c>
      <c r="E1752" s="27" t="s">
        <v>832</v>
      </c>
      <c r="F1752" s="15" t="s">
        <v>502</v>
      </c>
      <c r="G1752" s="15" t="s">
        <v>4105</v>
      </c>
    </row>
    <row r="1753" spans="1:7" ht="33.75" x14ac:dyDescent="0.2">
      <c r="A1753" s="14" t="s">
        <v>4106</v>
      </c>
      <c r="B1753" s="15" t="s">
        <v>3972</v>
      </c>
      <c r="C1753" s="15" t="s">
        <v>239</v>
      </c>
      <c r="D1753" s="27" t="s">
        <v>835</v>
      </c>
      <c r="E1753" s="27" t="s">
        <v>836</v>
      </c>
      <c r="F1753" s="15" t="s">
        <v>502</v>
      </c>
      <c r="G1753" s="15" t="s">
        <v>4105</v>
      </c>
    </row>
    <row r="1754" spans="1:7" ht="14.25" x14ac:dyDescent="0.2">
      <c r="A1754" s="14" t="s">
        <v>4107</v>
      </c>
      <c r="B1754" s="15" t="s">
        <v>3972</v>
      </c>
      <c r="C1754" s="15" t="s">
        <v>241</v>
      </c>
      <c r="D1754" s="27" t="s">
        <v>838</v>
      </c>
      <c r="E1754" s="27" t="s">
        <v>839</v>
      </c>
      <c r="F1754" s="15" t="s">
        <v>110</v>
      </c>
      <c r="G1754" s="15" t="s">
        <v>4108</v>
      </c>
    </row>
    <row r="1755" spans="1:7" ht="14.25" x14ac:dyDescent="0.2">
      <c r="A1755" s="14" t="s">
        <v>4109</v>
      </c>
      <c r="B1755" s="15" t="s">
        <v>3972</v>
      </c>
      <c r="C1755" s="15" t="s">
        <v>243</v>
      </c>
      <c r="D1755" s="27" t="s">
        <v>999</v>
      </c>
      <c r="E1755" s="27" t="s">
        <v>1000</v>
      </c>
      <c r="F1755" s="15" t="s">
        <v>110</v>
      </c>
      <c r="G1755" s="15" t="s">
        <v>4110</v>
      </c>
    </row>
    <row r="1756" spans="1:7" ht="14.25" customHeight="1" x14ac:dyDescent="0.2">
      <c r="A1756" s="16"/>
      <c r="B1756" s="16"/>
      <c r="C1756" s="13"/>
      <c r="D1756" s="28"/>
      <c r="E1756" s="21" t="s">
        <v>4111</v>
      </c>
      <c r="F1756" s="13"/>
      <c r="G1756" s="13"/>
    </row>
    <row r="1757" spans="1:7" ht="22.5" x14ac:dyDescent="0.2">
      <c r="A1757" s="14" t="s">
        <v>4112</v>
      </c>
      <c r="B1757" s="15" t="s">
        <v>3972</v>
      </c>
      <c r="C1757" s="15" t="s">
        <v>248</v>
      </c>
      <c r="D1757" s="27" t="s">
        <v>850</v>
      </c>
      <c r="E1757" s="27" t="s">
        <v>851</v>
      </c>
      <c r="F1757" s="15" t="s">
        <v>502</v>
      </c>
      <c r="G1757" s="15" t="s">
        <v>4113</v>
      </c>
    </row>
    <row r="1758" spans="1:7" ht="22.5" x14ac:dyDescent="0.2">
      <c r="A1758" s="14" t="s">
        <v>4114</v>
      </c>
      <c r="B1758" s="15" t="s">
        <v>3972</v>
      </c>
      <c r="C1758" s="15" t="s">
        <v>251</v>
      </c>
      <c r="D1758" s="27" t="s">
        <v>3175</v>
      </c>
      <c r="E1758" s="27" t="s">
        <v>3176</v>
      </c>
      <c r="F1758" s="15" t="s">
        <v>502</v>
      </c>
      <c r="G1758" s="15" t="s">
        <v>4113</v>
      </c>
    </row>
    <row r="1759" spans="1:7" ht="14.25" x14ac:dyDescent="0.2">
      <c r="A1759" s="14" t="s">
        <v>4115</v>
      </c>
      <c r="B1759" s="15" t="s">
        <v>3972</v>
      </c>
      <c r="C1759" s="15" t="s">
        <v>254</v>
      </c>
      <c r="D1759" s="27" t="s">
        <v>838</v>
      </c>
      <c r="E1759" s="27" t="s">
        <v>839</v>
      </c>
      <c r="F1759" s="15" t="s">
        <v>110</v>
      </c>
      <c r="G1759" s="15" t="s">
        <v>4116</v>
      </c>
    </row>
    <row r="1760" spans="1:7" ht="14.25" x14ac:dyDescent="0.2">
      <c r="A1760" s="14" t="s">
        <v>4117</v>
      </c>
      <c r="B1760" s="15" t="s">
        <v>3972</v>
      </c>
      <c r="C1760" s="15" t="s">
        <v>256</v>
      </c>
      <c r="D1760" s="27" t="s">
        <v>999</v>
      </c>
      <c r="E1760" s="27" t="s">
        <v>1000</v>
      </c>
      <c r="F1760" s="15" t="s">
        <v>110</v>
      </c>
      <c r="G1760" s="15" t="s">
        <v>4116</v>
      </c>
    </row>
    <row r="1761" spans="1:7" ht="14.25" customHeight="1" x14ac:dyDescent="0.2">
      <c r="A1761" s="16"/>
      <c r="B1761" s="16"/>
      <c r="C1761" s="13"/>
      <c r="D1761" s="28"/>
      <c r="E1761" s="21" t="s">
        <v>4118</v>
      </c>
      <c r="F1761" s="13"/>
      <c r="G1761" s="13"/>
    </row>
    <row r="1762" spans="1:7" ht="22.5" x14ac:dyDescent="0.2">
      <c r="A1762" s="14" t="s">
        <v>4119</v>
      </c>
      <c r="B1762" s="15" t="s">
        <v>3972</v>
      </c>
      <c r="C1762" s="15" t="s">
        <v>260</v>
      </c>
      <c r="D1762" s="27" t="s">
        <v>884</v>
      </c>
      <c r="E1762" s="27" t="s">
        <v>885</v>
      </c>
      <c r="F1762" s="15" t="s">
        <v>502</v>
      </c>
      <c r="G1762" s="15" t="s">
        <v>4120</v>
      </c>
    </row>
    <row r="1763" spans="1:7" ht="22.5" x14ac:dyDescent="0.2">
      <c r="A1763" s="14" t="s">
        <v>4121</v>
      </c>
      <c r="B1763" s="15" t="s">
        <v>3972</v>
      </c>
      <c r="C1763" s="15" t="s">
        <v>263</v>
      </c>
      <c r="D1763" s="27" t="s">
        <v>3184</v>
      </c>
      <c r="E1763" s="27" t="s">
        <v>3185</v>
      </c>
      <c r="F1763" s="15" t="s">
        <v>502</v>
      </c>
      <c r="G1763" s="15" t="s">
        <v>4120</v>
      </c>
    </row>
    <row r="1764" spans="1:7" ht="14.25" x14ac:dyDescent="0.2">
      <c r="A1764" s="14" t="s">
        <v>4122</v>
      </c>
      <c r="B1764" s="15" t="s">
        <v>3972</v>
      </c>
      <c r="C1764" s="15" t="s">
        <v>265</v>
      </c>
      <c r="D1764" s="27" t="s">
        <v>838</v>
      </c>
      <c r="E1764" s="27" t="s">
        <v>839</v>
      </c>
      <c r="F1764" s="15" t="s">
        <v>110</v>
      </c>
      <c r="G1764" s="15" t="s">
        <v>4123</v>
      </c>
    </row>
    <row r="1765" spans="1:7" ht="14.25" x14ac:dyDescent="0.2">
      <c r="A1765" s="14" t="s">
        <v>4124</v>
      </c>
      <c r="B1765" s="15" t="s">
        <v>3972</v>
      </c>
      <c r="C1765" s="15" t="s">
        <v>266</v>
      </c>
      <c r="D1765" s="27" t="s">
        <v>999</v>
      </c>
      <c r="E1765" s="27" t="s">
        <v>1000</v>
      </c>
      <c r="F1765" s="15" t="s">
        <v>110</v>
      </c>
      <c r="G1765" s="15" t="s">
        <v>4123</v>
      </c>
    </row>
    <row r="1766" spans="1:7" ht="14.25" customHeight="1" x14ac:dyDescent="0.2">
      <c r="A1766" s="16"/>
      <c r="B1766" s="16"/>
      <c r="C1766" s="13"/>
      <c r="D1766" s="28"/>
      <c r="E1766" s="21" t="s">
        <v>4125</v>
      </c>
      <c r="F1766" s="13"/>
      <c r="G1766" s="13"/>
    </row>
    <row r="1767" spans="1:7" ht="22.5" x14ac:dyDescent="0.2">
      <c r="A1767" s="14" t="s">
        <v>4126</v>
      </c>
      <c r="B1767" s="15" t="s">
        <v>3972</v>
      </c>
      <c r="C1767" s="15" t="s">
        <v>267</v>
      </c>
      <c r="D1767" s="27" t="s">
        <v>884</v>
      </c>
      <c r="E1767" s="27" t="s">
        <v>885</v>
      </c>
      <c r="F1767" s="15" t="s">
        <v>502</v>
      </c>
      <c r="G1767" s="15" t="s">
        <v>4127</v>
      </c>
    </row>
    <row r="1768" spans="1:7" ht="22.5" x14ac:dyDescent="0.2">
      <c r="A1768" s="14" t="s">
        <v>4128</v>
      </c>
      <c r="B1768" s="15" t="s">
        <v>3972</v>
      </c>
      <c r="C1768" s="15" t="s">
        <v>184</v>
      </c>
      <c r="D1768" s="27" t="s">
        <v>3184</v>
      </c>
      <c r="E1768" s="27" t="s">
        <v>3185</v>
      </c>
      <c r="F1768" s="15" t="s">
        <v>502</v>
      </c>
      <c r="G1768" s="15" t="s">
        <v>4127</v>
      </c>
    </row>
    <row r="1769" spans="1:7" ht="14.25" x14ac:dyDescent="0.2">
      <c r="A1769" s="14" t="s">
        <v>4129</v>
      </c>
      <c r="B1769" s="15" t="s">
        <v>3972</v>
      </c>
      <c r="C1769" s="15" t="s">
        <v>276</v>
      </c>
      <c r="D1769" s="27" t="s">
        <v>838</v>
      </c>
      <c r="E1769" s="27" t="s">
        <v>839</v>
      </c>
      <c r="F1769" s="15" t="s">
        <v>110</v>
      </c>
      <c r="G1769" s="15" t="s">
        <v>4130</v>
      </c>
    </row>
    <row r="1770" spans="1:7" ht="14.25" x14ac:dyDescent="0.2">
      <c r="A1770" s="14" t="s">
        <v>4131</v>
      </c>
      <c r="B1770" s="15" t="s">
        <v>3972</v>
      </c>
      <c r="C1770" s="15" t="s">
        <v>278</v>
      </c>
      <c r="D1770" s="27" t="s">
        <v>999</v>
      </c>
      <c r="E1770" s="27" t="s">
        <v>1000</v>
      </c>
      <c r="F1770" s="15" t="s">
        <v>110</v>
      </c>
      <c r="G1770" s="15" t="s">
        <v>4130</v>
      </c>
    </row>
    <row r="1771" spans="1:7" ht="14.25" customHeight="1" x14ac:dyDescent="0.2">
      <c r="A1771" s="16"/>
      <c r="B1771" s="16"/>
      <c r="C1771" s="13"/>
      <c r="D1771" s="28"/>
      <c r="E1771" s="21" t="s">
        <v>4132</v>
      </c>
      <c r="F1771" s="13"/>
      <c r="G1771" s="13"/>
    </row>
    <row r="1772" spans="1:7" ht="22.5" x14ac:dyDescent="0.2">
      <c r="A1772" s="14" t="s">
        <v>4133</v>
      </c>
      <c r="B1772" s="15" t="s">
        <v>3972</v>
      </c>
      <c r="C1772" s="15" t="s">
        <v>283</v>
      </c>
      <c r="D1772" s="27" t="s">
        <v>884</v>
      </c>
      <c r="E1772" s="27" t="s">
        <v>885</v>
      </c>
      <c r="F1772" s="15" t="s">
        <v>502</v>
      </c>
      <c r="G1772" s="15" t="s">
        <v>4134</v>
      </c>
    </row>
    <row r="1773" spans="1:7" ht="22.5" x14ac:dyDescent="0.2">
      <c r="A1773" s="14" t="s">
        <v>4135</v>
      </c>
      <c r="B1773" s="15" t="s">
        <v>3972</v>
      </c>
      <c r="C1773" s="15" t="s">
        <v>286</v>
      </c>
      <c r="D1773" s="27" t="s">
        <v>3184</v>
      </c>
      <c r="E1773" s="27" t="s">
        <v>3185</v>
      </c>
      <c r="F1773" s="15" t="s">
        <v>502</v>
      </c>
      <c r="G1773" s="15" t="s">
        <v>4134</v>
      </c>
    </row>
    <row r="1774" spans="1:7" ht="14.25" x14ac:dyDescent="0.2">
      <c r="A1774" s="14" t="s">
        <v>4136</v>
      </c>
      <c r="B1774" s="15" t="s">
        <v>3972</v>
      </c>
      <c r="C1774" s="15" t="s">
        <v>288</v>
      </c>
      <c r="D1774" s="27" t="s">
        <v>838</v>
      </c>
      <c r="E1774" s="27" t="s">
        <v>839</v>
      </c>
      <c r="F1774" s="15" t="s">
        <v>110</v>
      </c>
      <c r="G1774" s="15" t="s">
        <v>4137</v>
      </c>
    </row>
    <row r="1775" spans="1:7" ht="14.25" x14ac:dyDescent="0.2">
      <c r="A1775" s="14" t="s">
        <v>4138</v>
      </c>
      <c r="B1775" s="15" t="s">
        <v>3972</v>
      </c>
      <c r="C1775" s="15" t="s">
        <v>289</v>
      </c>
      <c r="D1775" s="27" t="s">
        <v>999</v>
      </c>
      <c r="E1775" s="27" t="s">
        <v>1000</v>
      </c>
      <c r="F1775" s="15" t="s">
        <v>110</v>
      </c>
      <c r="G1775" s="15" t="s">
        <v>4137</v>
      </c>
    </row>
    <row r="1776" spans="1:7" ht="14.25" customHeight="1" x14ac:dyDescent="0.2">
      <c r="A1776" s="16"/>
      <c r="B1776" s="16"/>
      <c r="C1776" s="13"/>
      <c r="D1776" s="28"/>
      <c r="E1776" s="21" t="s">
        <v>4139</v>
      </c>
      <c r="F1776" s="13"/>
      <c r="G1776" s="13"/>
    </row>
    <row r="1777" spans="1:7" ht="22.5" x14ac:dyDescent="0.2">
      <c r="A1777" s="14" t="s">
        <v>4140</v>
      </c>
      <c r="B1777" s="15" t="s">
        <v>3972</v>
      </c>
      <c r="C1777" s="15" t="s">
        <v>291</v>
      </c>
      <c r="D1777" s="27" t="s">
        <v>884</v>
      </c>
      <c r="E1777" s="27" t="s">
        <v>885</v>
      </c>
      <c r="F1777" s="15" t="s">
        <v>502</v>
      </c>
      <c r="G1777" s="15" t="s">
        <v>4141</v>
      </c>
    </row>
    <row r="1778" spans="1:7" ht="22.5" x14ac:dyDescent="0.2">
      <c r="A1778" s="14" t="s">
        <v>4142</v>
      </c>
      <c r="B1778" s="15" t="s">
        <v>3972</v>
      </c>
      <c r="C1778" s="15" t="s">
        <v>293</v>
      </c>
      <c r="D1778" s="27" t="s">
        <v>3184</v>
      </c>
      <c r="E1778" s="27" t="s">
        <v>3185</v>
      </c>
      <c r="F1778" s="15" t="s">
        <v>502</v>
      </c>
      <c r="G1778" s="15" t="s">
        <v>4143</v>
      </c>
    </row>
    <row r="1779" spans="1:7" ht="14.25" x14ac:dyDescent="0.2">
      <c r="A1779" s="14" t="s">
        <v>4144</v>
      </c>
      <c r="B1779" s="15" t="s">
        <v>3972</v>
      </c>
      <c r="C1779" s="15" t="s">
        <v>295</v>
      </c>
      <c r="D1779" s="27" t="s">
        <v>838</v>
      </c>
      <c r="E1779" s="27" t="s">
        <v>839</v>
      </c>
      <c r="F1779" s="15" t="s">
        <v>110</v>
      </c>
      <c r="G1779" s="15" t="s">
        <v>4145</v>
      </c>
    </row>
    <row r="1780" spans="1:7" ht="14.25" x14ac:dyDescent="0.2">
      <c r="A1780" s="14" t="s">
        <v>4146</v>
      </c>
      <c r="B1780" s="15" t="s">
        <v>3972</v>
      </c>
      <c r="C1780" s="15" t="s">
        <v>297</v>
      </c>
      <c r="D1780" s="27" t="s">
        <v>999</v>
      </c>
      <c r="E1780" s="27" t="s">
        <v>1000</v>
      </c>
      <c r="F1780" s="15" t="s">
        <v>110</v>
      </c>
      <c r="G1780" s="15" t="s">
        <v>4145</v>
      </c>
    </row>
    <row r="1781" spans="1:7" ht="14.25" customHeight="1" x14ac:dyDescent="0.2">
      <c r="A1781" s="16"/>
      <c r="B1781" s="16"/>
      <c r="C1781" s="13"/>
      <c r="D1781" s="28"/>
      <c r="E1781" s="21" t="s">
        <v>4147</v>
      </c>
      <c r="F1781" s="13"/>
      <c r="G1781" s="13"/>
    </row>
    <row r="1782" spans="1:7" ht="22.5" x14ac:dyDescent="0.2">
      <c r="A1782" s="14" t="s">
        <v>4148</v>
      </c>
      <c r="B1782" s="15" t="s">
        <v>3972</v>
      </c>
      <c r="C1782" s="15" t="s">
        <v>309</v>
      </c>
      <c r="D1782" s="27" t="s">
        <v>884</v>
      </c>
      <c r="E1782" s="27" t="s">
        <v>885</v>
      </c>
      <c r="F1782" s="15" t="s">
        <v>502</v>
      </c>
      <c r="G1782" s="15" t="s">
        <v>4141</v>
      </c>
    </row>
    <row r="1783" spans="1:7" ht="22.5" x14ac:dyDescent="0.2">
      <c r="A1783" s="14" t="s">
        <v>4149</v>
      </c>
      <c r="B1783" s="15" t="s">
        <v>3972</v>
      </c>
      <c r="C1783" s="15" t="s">
        <v>311</v>
      </c>
      <c r="D1783" s="27" t="s">
        <v>3184</v>
      </c>
      <c r="E1783" s="27" t="s">
        <v>3185</v>
      </c>
      <c r="F1783" s="15" t="s">
        <v>502</v>
      </c>
      <c r="G1783" s="15" t="s">
        <v>4143</v>
      </c>
    </row>
    <row r="1784" spans="1:7" ht="14.25" x14ac:dyDescent="0.2">
      <c r="A1784" s="14" t="s">
        <v>4150</v>
      </c>
      <c r="B1784" s="15" t="s">
        <v>3972</v>
      </c>
      <c r="C1784" s="15" t="s">
        <v>218</v>
      </c>
      <c r="D1784" s="27" t="s">
        <v>838</v>
      </c>
      <c r="E1784" s="27" t="s">
        <v>839</v>
      </c>
      <c r="F1784" s="15" t="s">
        <v>110</v>
      </c>
      <c r="G1784" s="15" t="s">
        <v>4145</v>
      </c>
    </row>
    <row r="1785" spans="1:7" ht="14.25" x14ac:dyDescent="0.2">
      <c r="A1785" s="14" t="s">
        <v>4151</v>
      </c>
      <c r="B1785" s="15" t="s">
        <v>3972</v>
      </c>
      <c r="C1785" s="15" t="s">
        <v>922</v>
      </c>
      <c r="D1785" s="27" t="s">
        <v>999</v>
      </c>
      <c r="E1785" s="27" t="s">
        <v>1000</v>
      </c>
      <c r="F1785" s="15" t="s">
        <v>110</v>
      </c>
      <c r="G1785" s="15" t="s">
        <v>4145</v>
      </c>
    </row>
    <row r="1786" spans="1:7" ht="14.25" customHeight="1" x14ac:dyDescent="0.2">
      <c r="A1786" s="16"/>
      <c r="B1786" s="16"/>
      <c r="C1786" s="13"/>
      <c r="D1786" s="28"/>
      <c r="E1786" s="21" t="s">
        <v>4152</v>
      </c>
      <c r="F1786" s="13"/>
      <c r="G1786" s="13"/>
    </row>
    <row r="1787" spans="1:7" ht="22.5" x14ac:dyDescent="0.2">
      <c r="A1787" s="14" t="s">
        <v>4153</v>
      </c>
      <c r="B1787" s="15" t="s">
        <v>3972</v>
      </c>
      <c r="C1787" s="15" t="s">
        <v>924</v>
      </c>
      <c r="D1787" s="27" t="s">
        <v>884</v>
      </c>
      <c r="E1787" s="27" t="s">
        <v>885</v>
      </c>
      <c r="F1787" s="15" t="s">
        <v>502</v>
      </c>
      <c r="G1787" s="15" t="s">
        <v>4154</v>
      </c>
    </row>
    <row r="1788" spans="1:7" ht="22.5" x14ac:dyDescent="0.2">
      <c r="A1788" s="14" t="s">
        <v>4155</v>
      </c>
      <c r="B1788" s="15" t="s">
        <v>3972</v>
      </c>
      <c r="C1788" s="15" t="s">
        <v>927</v>
      </c>
      <c r="D1788" s="27" t="s">
        <v>3184</v>
      </c>
      <c r="E1788" s="27" t="s">
        <v>3185</v>
      </c>
      <c r="F1788" s="15" t="s">
        <v>502</v>
      </c>
      <c r="G1788" s="15" t="s">
        <v>4154</v>
      </c>
    </row>
    <row r="1789" spans="1:7" ht="14.25" x14ac:dyDescent="0.2">
      <c r="A1789" s="14" t="s">
        <v>4156</v>
      </c>
      <c r="B1789" s="15" t="s">
        <v>3972</v>
      </c>
      <c r="C1789" s="15" t="s">
        <v>930</v>
      </c>
      <c r="D1789" s="27" t="s">
        <v>838</v>
      </c>
      <c r="E1789" s="27" t="s">
        <v>839</v>
      </c>
      <c r="F1789" s="15" t="s">
        <v>110</v>
      </c>
      <c r="G1789" s="15" t="s">
        <v>4157</v>
      </c>
    </row>
    <row r="1790" spans="1:7" ht="14.25" x14ac:dyDescent="0.2">
      <c r="A1790" s="14" t="s">
        <v>4158</v>
      </c>
      <c r="B1790" s="15" t="s">
        <v>3972</v>
      </c>
      <c r="C1790" s="15" t="s">
        <v>936</v>
      </c>
      <c r="D1790" s="27" t="s">
        <v>999</v>
      </c>
      <c r="E1790" s="27" t="s">
        <v>1000</v>
      </c>
      <c r="F1790" s="15" t="s">
        <v>110</v>
      </c>
      <c r="G1790" s="15" t="s">
        <v>4159</v>
      </c>
    </row>
    <row r="1791" spans="1:7" ht="14.25" customHeight="1" x14ac:dyDescent="0.2">
      <c r="A1791" s="16"/>
      <c r="B1791" s="16"/>
      <c r="C1791" s="13"/>
      <c r="D1791" s="28"/>
      <c r="E1791" s="21" t="s">
        <v>4160</v>
      </c>
      <c r="F1791" s="13"/>
      <c r="G1791" s="13"/>
    </row>
    <row r="1792" spans="1:7" ht="22.5" x14ac:dyDescent="0.2">
      <c r="A1792" s="14" t="s">
        <v>4161</v>
      </c>
      <c r="B1792" s="15" t="s">
        <v>3972</v>
      </c>
      <c r="C1792" s="15" t="s">
        <v>941</v>
      </c>
      <c r="D1792" s="27" t="s">
        <v>884</v>
      </c>
      <c r="E1792" s="27" t="s">
        <v>885</v>
      </c>
      <c r="F1792" s="15" t="s">
        <v>502</v>
      </c>
      <c r="G1792" s="15" t="s">
        <v>4162</v>
      </c>
    </row>
    <row r="1793" spans="1:7" ht="22.5" x14ac:dyDescent="0.2">
      <c r="A1793" s="14" t="s">
        <v>4163</v>
      </c>
      <c r="B1793" s="15" t="s">
        <v>3972</v>
      </c>
      <c r="C1793" s="15" t="s">
        <v>946</v>
      </c>
      <c r="D1793" s="27" t="s">
        <v>3184</v>
      </c>
      <c r="E1793" s="27" t="s">
        <v>3185</v>
      </c>
      <c r="F1793" s="15" t="s">
        <v>502</v>
      </c>
      <c r="G1793" s="15" t="s">
        <v>4162</v>
      </c>
    </row>
    <row r="1794" spans="1:7" ht="14.25" x14ac:dyDescent="0.2">
      <c r="A1794" s="14" t="s">
        <v>4164</v>
      </c>
      <c r="B1794" s="15" t="s">
        <v>3972</v>
      </c>
      <c r="C1794" s="15" t="s">
        <v>952</v>
      </c>
      <c r="D1794" s="27" t="s">
        <v>838</v>
      </c>
      <c r="E1794" s="27" t="s">
        <v>839</v>
      </c>
      <c r="F1794" s="15" t="s">
        <v>110</v>
      </c>
      <c r="G1794" s="15" t="s">
        <v>4165</v>
      </c>
    </row>
    <row r="1795" spans="1:7" ht="14.25" x14ac:dyDescent="0.2">
      <c r="A1795" s="14" t="s">
        <v>4166</v>
      </c>
      <c r="B1795" s="15" t="s">
        <v>3972</v>
      </c>
      <c r="C1795" s="15" t="s">
        <v>957</v>
      </c>
      <c r="D1795" s="27" t="s">
        <v>999</v>
      </c>
      <c r="E1795" s="27" t="s">
        <v>1000</v>
      </c>
      <c r="F1795" s="15" t="s">
        <v>110</v>
      </c>
      <c r="G1795" s="15" t="s">
        <v>4167</v>
      </c>
    </row>
    <row r="1796" spans="1:7" ht="14.25" customHeight="1" x14ac:dyDescent="0.2">
      <c r="A1796" s="16"/>
      <c r="B1796" s="16"/>
      <c r="C1796" s="13"/>
      <c r="D1796" s="28"/>
      <c r="E1796" s="21" t="s">
        <v>4168</v>
      </c>
      <c r="F1796" s="13"/>
      <c r="G1796" s="13"/>
    </row>
    <row r="1797" spans="1:7" ht="33.75" x14ac:dyDescent="0.2">
      <c r="A1797" s="14" t="s">
        <v>4169</v>
      </c>
      <c r="B1797" s="15" t="s">
        <v>3972</v>
      </c>
      <c r="C1797" s="15" t="s">
        <v>962</v>
      </c>
      <c r="D1797" s="27" t="s">
        <v>4170</v>
      </c>
      <c r="E1797" s="27" t="s">
        <v>4171</v>
      </c>
      <c r="F1797" s="15" t="s">
        <v>502</v>
      </c>
      <c r="G1797" s="15" t="s">
        <v>4172</v>
      </c>
    </row>
    <row r="1798" spans="1:7" ht="22.5" x14ac:dyDescent="0.2">
      <c r="A1798" s="14" t="s">
        <v>4173</v>
      </c>
      <c r="B1798" s="15" t="s">
        <v>3972</v>
      </c>
      <c r="C1798" s="15" t="s">
        <v>967</v>
      </c>
      <c r="D1798" s="27" t="s">
        <v>854</v>
      </c>
      <c r="E1798" s="27" t="s">
        <v>855</v>
      </c>
      <c r="F1798" s="15" t="s">
        <v>502</v>
      </c>
      <c r="G1798" s="15" t="s">
        <v>4172</v>
      </c>
    </row>
    <row r="1799" spans="1:7" ht="14.25" x14ac:dyDescent="0.2">
      <c r="A1799" s="14" t="s">
        <v>4174</v>
      </c>
      <c r="B1799" s="15" t="s">
        <v>3972</v>
      </c>
      <c r="C1799" s="15" t="s">
        <v>973</v>
      </c>
      <c r="D1799" s="27" t="s">
        <v>838</v>
      </c>
      <c r="E1799" s="27" t="s">
        <v>839</v>
      </c>
      <c r="F1799" s="15" t="s">
        <v>110</v>
      </c>
      <c r="G1799" s="15" t="s">
        <v>4175</v>
      </c>
    </row>
    <row r="1800" spans="1:7" ht="14.25" x14ac:dyDescent="0.2">
      <c r="A1800" s="14" t="s">
        <v>4176</v>
      </c>
      <c r="B1800" s="15" t="s">
        <v>3972</v>
      </c>
      <c r="C1800" s="15" t="s">
        <v>979</v>
      </c>
      <c r="D1800" s="27" t="s">
        <v>999</v>
      </c>
      <c r="E1800" s="27" t="s">
        <v>1000</v>
      </c>
      <c r="F1800" s="15" t="s">
        <v>110</v>
      </c>
      <c r="G1800" s="15" t="s">
        <v>4177</v>
      </c>
    </row>
    <row r="1801" spans="1:7" ht="14.25" customHeight="1" x14ac:dyDescent="0.2">
      <c r="A1801" s="16"/>
      <c r="B1801" s="16"/>
      <c r="C1801" s="13"/>
      <c r="D1801" s="28"/>
      <c r="E1801" s="21" t="s">
        <v>4178</v>
      </c>
      <c r="F1801" s="13"/>
      <c r="G1801" s="13"/>
    </row>
    <row r="1802" spans="1:7" ht="14.25" x14ac:dyDescent="0.2">
      <c r="A1802" s="14" t="s">
        <v>4179</v>
      </c>
      <c r="B1802" s="15" t="s">
        <v>3972</v>
      </c>
      <c r="C1802" s="15" t="s">
        <v>985</v>
      </c>
      <c r="D1802" s="27" t="s">
        <v>906</v>
      </c>
      <c r="E1802" s="27" t="s">
        <v>907</v>
      </c>
      <c r="F1802" s="15" t="s">
        <v>502</v>
      </c>
      <c r="G1802" s="15" t="s">
        <v>4180</v>
      </c>
    </row>
    <row r="1803" spans="1:7" ht="22.5" x14ac:dyDescent="0.2">
      <c r="A1803" s="14" t="s">
        <v>4181</v>
      </c>
      <c r="B1803" s="15" t="s">
        <v>3972</v>
      </c>
      <c r="C1803" s="15" t="s">
        <v>988</v>
      </c>
      <c r="D1803" s="27" t="s">
        <v>854</v>
      </c>
      <c r="E1803" s="27" t="s">
        <v>855</v>
      </c>
      <c r="F1803" s="15" t="s">
        <v>502</v>
      </c>
      <c r="G1803" s="15" t="s">
        <v>4180</v>
      </c>
    </row>
    <row r="1804" spans="1:7" ht="14.25" x14ac:dyDescent="0.2">
      <c r="A1804" s="14" t="s">
        <v>4182</v>
      </c>
      <c r="B1804" s="15" t="s">
        <v>3972</v>
      </c>
      <c r="C1804" s="15" t="s">
        <v>991</v>
      </c>
      <c r="D1804" s="27" t="s">
        <v>838</v>
      </c>
      <c r="E1804" s="27" t="s">
        <v>839</v>
      </c>
      <c r="F1804" s="15" t="s">
        <v>110</v>
      </c>
      <c r="G1804" s="15" t="s">
        <v>4183</v>
      </c>
    </row>
    <row r="1805" spans="1:7" ht="14.25" x14ac:dyDescent="0.2">
      <c r="A1805" s="14" t="s">
        <v>4184</v>
      </c>
      <c r="B1805" s="15" t="s">
        <v>3972</v>
      </c>
      <c r="C1805" s="15" t="s">
        <v>995</v>
      </c>
      <c r="D1805" s="27" t="s">
        <v>999</v>
      </c>
      <c r="E1805" s="27" t="s">
        <v>1000</v>
      </c>
      <c r="F1805" s="15" t="s">
        <v>110</v>
      </c>
      <c r="G1805" s="15" t="s">
        <v>4185</v>
      </c>
    </row>
    <row r="1806" spans="1:7" s="11" customFormat="1" ht="14.25" x14ac:dyDescent="0.2">
      <c r="A1806" s="9" t="s">
        <v>946</v>
      </c>
      <c r="B1806" s="9" t="s">
        <v>4186</v>
      </c>
      <c r="C1806" s="9"/>
      <c r="D1806" s="29"/>
      <c r="E1806" s="22" t="s">
        <v>4187</v>
      </c>
      <c r="F1806" s="10"/>
      <c r="G1806" s="10"/>
    </row>
    <row r="1807" spans="1:7" ht="14.25" customHeight="1" x14ac:dyDescent="0.2">
      <c r="A1807" s="16"/>
      <c r="B1807" s="16"/>
      <c r="C1807" s="13"/>
      <c r="D1807" s="28"/>
      <c r="E1807" s="21" t="s">
        <v>4188</v>
      </c>
      <c r="F1807" s="13"/>
      <c r="G1807" s="13"/>
    </row>
    <row r="1808" spans="1:7" ht="22.5" x14ac:dyDescent="0.2">
      <c r="A1808" s="14" t="s">
        <v>4189</v>
      </c>
      <c r="B1808" s="15" t="s">
        <v>3972</v>
      </c>
      <c r="C1808" s="15" t="s">
        <v>998</v>
      </c>
      <c r="D1808" s="27" t="s">
        <v>937</v>
      </c>
      <c r="E1808" s="27" t="s">
        <v>938</v>
      </c>
      <c r="F1808" s="15" t="s">
        <v>110</v>
      </c>
      <c r="G1808" s="15" t="s">
        <v>4190</v>
      </c>
    </row>
    <row r="1809" spans="1:7" ht="14.25" x14ac:dyDescent="0.2">
      <c r="A1809" s="14" t="s">
        <v>4191</v>
      </c>
      <c r="B1809" s="15" t="s">
        <v>3972</v>
      </c>
      <c r="C1809" s="15" t="s">
        <v>1002</v>
      </c>
      <c r="D1809" s="27" t="s">
        <v>942</v>
      </c>
      <c r="E1809" s="27" t="s">
        <v>943</v>
      </c>
      <c r="F1809" s="15" t="s">
        <v>502</v>
      </c>
      <c r="G1809" s="15" t="s">
        <v>4192</v>
      </c>
    </row>
    <row r="1810" spans="1:7" ht="45" x14ac:dyDescent="0.2">
      <c r="A1810" s="14" t="s">
        <v>4193</v>
      </c>
      <c r="B1810" s="15" t="s">
        <v>3972</v>
      </c>
      <c r="C1810" s="15" t="s">
        <v>1005</v>
      </c>
      <c r="D1810" s="27" t="s">
        <v>947</v>
      </c>
      <c r="E1810" s="27" t="s">
        <v>948</v>
      </c>
      <c r="F1810" s="15" t="s">
        <v>949</v>
      </c>
      <c r="G1810" s="15" t="s">
        <v>4194</v>
      </c>
    </row>
    <row r="1811" spans="1:7" ht="22.5" x14ac:dyDescent="0.2">
      <c r="A1811" s="14" t="s">
        <v>4195</v>
      </c>
      <c r="B1811" s="15" t="s">
        <v>3972</v>
      </c>
      <c r="C1811" s="15" t="s">
        <v>1012</v>
      </c>
      <c r="D1811" s="27" t="s">
        <v>842</v>
      </c>
      <c r="E1811" s="27" t="s">
        <v>843</v>
      </c>
      <c r="F1811" s="15" t="s">
        <v>110</v>
      </c>
      <c r="G1811" s="15" t="s">
        <v>4196</v>
      </c>
    </row>
    <row r="1812" spans="1:7" ht="45" x14ac:dyDescent="0.2">
      <c r="A1812" s="14" t="s">
        <v>4197</v>
      </c>
      <c r="B1812" s="15" t="s">
        <v>3972</v>
      </c>
      <c r="C1812" s="15" t="s">
        <v>1017</v>
      </c>
      <c r="D1812" s="27" t="s">
        <v>4198</v>
      </c>
      <c r="E1812" s="27" t="s">
        <v>846</v>
      </c>
      <c r="F1812" s="15" t="s">
        <v>518</v>
      </c>
      <c r="G1812" s="15" t="s">
        <v>4199</v>
      </c>
    </row>
    <row r="1813" spans="1:7" ht="22.5" x14ac:dyDescent="0.2">
      <c r="A1813" s="14" t="s">
        <v>4200</v>
      </c>
      <c r="B1813" s="15" t="s">
        <v>3972</v>
      </c>
      <c r="C1813" s="15" t="s">
        <v>1022</v>
      </c>
      <c r="D1813" s="27" t="s">
        <v>937</v>
      </c>
      <c r="E1813" s="27" t="s">
        <v>938</v>
      </c>
      <c r="F1813" s="15" t="s">
        <v>110</v>
      </c>
      <c r="G1813" s="15" t="s">
        <v>4201</v>
      </c>
    </row>
    <row r="1814" spans="1:7" ht="14.25" x14ac:dyDescent="0.2">
      <c r="A1814" s="14" t="s">
        <v>4202</v>
      </c>
      <c r="B1814" s="15" t="s">
        <v>3972</v>
      </c>
      <c r="C1814" s="15" t="s">
        <v>1027</v>
      </c>
      <c r="D1814" s="27" t="s">
        <v>942</v>
      </c>
      <c r="E1814" s="27" t="s">
        <v>943</v>
      </c>
      <c r="F1814" s="15" t="s">
        <v>502</v>
      </c>
      <c r="G1814" s="15" t="s">
        <v>4203</v>
      </c>
    </row>
    <row r="1815" spans="1:7" ht="45" x14ac:dyDescent="0.2">
      <c r="A1815" s="14" t="s">
        <v>4204</v>
      </c>
      <c r="B1815" s="15" t="s">
        <v>3972</v>
      </c>
      <c r="C1815" s="15" t="s">
        <v>1032</v>
      </c>
      <c r="D1815" s="27" t="s">
        <v>4205</v>
      </c>
      <c r="E1815" s="27" t="s">
        <v>4206</v>
      </c>
      <c r="F1815" s="15" t="s">
        <v>949</v>
      </c>
      <c r="G1815" s="15" t="s">
        <v>4207</v>
      </c>
    </row>
    <row r="1816" spans="1:7" ht="22.5" x14ac:dyDescent="0.2">
      <c r="A1816" s="14" t="s">
        <v>4208</v>
      </c>
      <c r="B1816" s="15" t="s">
        <v>3972</v>
      </c>
      <c r="C1816" s="15" t="s">
        <v>1037</v>
      </c>
      <c r="D1816" s="27" t="s">
        <v>1059</v>
      </c>
      <c r="E1816" s="27" t="s">
        <v>4209</v>
      </c>
      <c r="F1816" s="15" t="s">
        <v>110</v>
      </c>
      <c r="G1816" s="15" t="s">
        <v>4210</v>
      </c>
    </row>
    <row r="1817" spans="1:7" ht="45" x14ac:dyDescent="0.2">
      <c r="A1817" s="14" t="s">
        <v>4211</v>
      </c>
      <c r="B1817" s="15" t="s">
        <v>3972</v>
      </c>
      <c r="C1817" s="15" t="s">
        <v>1045</v>
      </c>
      <c r="D1817" s="27" t="s">
        <v>4212</v>
      </c>
      <c r="E1817" s="27" t="s">
        <v>4213</v>
      </c>
      <c r="F1817" s="15" t="s">
        <v>949</v>
      </c>
      <c r="G1817" s="15" t="s">
        <v>4214</v>
      </c>
    </row>
    <row r="1818" spans="1:7" s="11" customFormat="1" ht="14.25" x14ac:dyDescent="0.2">
      <c r="A1818" s="9" t="s">
        <v>952</v>
      </c>
      <c r="B1818" s="9" t="s">
        <v>4215</v>
      </c>
      <c r="C1818" s="9"/>
      <c r="D1818" s="29"/>
      <c r="E1818" s="22" t="s">
        <v>1042</v>
      </c>
      <c r="F1818" s="10"/>
      <c r="G1818" s="10"/>
    </row>
    <row r="1819" spans="1:7" ht="14.25" customHeight="1" x14ac:dyDescent="0.2">
      <c r="A1819" s="16"/>
      <c r="B1819" s="16"/>
      <c r="C1819" s="13"/>
      <c r="D1819" s="28"/>
      <c r="E1819" s="21" t="s">
        <v>4216</v>
      </c>
      <c r="F1819" s="13"/>
      <c r="G1819" s="13"/>
    </row>
    <row r="1820" spans="1:7" ht="14.25" x14ac:dyDescent="0.2">
      <c r="A1820" s="16"/>
      <c r="B1820" s="16"/>
      <c r="C1820" s="13"/>
      <c r="D1820" s="28"/>
      <c r="E1820" s="21" t="s">
        <v>3296</v>
      </c>
      <c r="F1820" s="13"/>
      <c r="G1820" s="13"/>
    </row>
    <row r="1821" spans="1:7" ht="14.25" x14ac:dyDescent="0.2">
      <c r="A1821" s="14" t="s">
        <v>4217</v>
      </c>
      <c r="B1821" s="15" t="s">
        <v>3972</v>
      </c>
      <c r="C1821" s="15" t="s">
        <v>1050</v>
      </c>
      <c r="D1821" s="27" t="s">
        <v>2218</v>
      </c>
      <c r="E1821" s="27" t="s">
        <v>2219</v>
      </c>
      <c r="F1821" s="15" t="s">
        <v>110</v>
      </c>
      <c r="G1821" s="15" t="s">
        <v>4218</v>
      </c>
    </row>
    <row r="1822" spans="1:7" ht="22.5" x14ac:dyDescent="0.2">
      <c r="A1822" s="14" t="s">
        <v>4219</v>
      </c>
      <c r="B1822" s="15" t="s">
        <v>3972</v>
      </c>
      <c r="C1822" s="15" t="s">
        <v>1058</v>
      </c>
      <c r="D1822" s="27" t="s">
        <v>4220</v>
      </c>
      <c r="E1822" s="27" t="s">
        <v>4221</v>
      </c>
      <c r="F1822" s="15" t="s">
        <v>110</v>
      </c>
      <c r="G1822" s="15" t="s">
        <v>4218</v>
      </c>
    </row>
    <row r="1823" spans="1:7" ht="14.25" x14ac:dyDescent="0.2">
      <c r="A1823" s="14" t="s">
        <v>4222</v>
      </c>
      <c r="B1823" s="15" t="s">
        <v>3972</v>
      </c>
      <c r="C1823" s="15" t="s">
        <v>1063</v>
      </c>
      <c r="D1823" s="27" t="s">
        <v>1051</v>
      </c>
      <c r="E1823" s="27" t="s">
        <v>1052</v>
      </c>
      <c r="F1823" s="15" t="s">
        <v>81</v>
      </c>
      <c r="G1823" s="15" t="s">
        <v>4223</v>
      </c>
    </row>
    <row r="1824" spans="1:7" ht="22.5" x14ac:dyDescent="0.2">
      <c r="A1824" s="14" t="s">
        <v>4224</v>
      </c>
      <c r="B1824" s="15" t="s">
        <v>3972</v>
      </c>
      <c r="C1824" s="15" t="s">
        <v>1068</v>
      </c>
      <c r="D1824" s="27" t="s">
        <v>1046</v>
      </c>
      <c r="E1824" s="27" t="s">
        <v>1047</v>
      </c>
      <c r="F1824" s="15" t="s">
        <v>110</v>
      </c>
      <c r="G1824" s="15" t="s">
        <v>4225</v>
      </c>
    </row>
    <row r="1825" spans="1:7" ht="14.25" x14ac:dyDescent="0.2">
      <c r="A1825" s="14" t="s">
        <v>4226</v>
      </c>
      <c r="B1825" s="15" t="s">
        <v>3972</v>
      </c>
      <c r="C1825" s="15" t="s">
        <v>1074</v>
      </c>
      <c r="D1825" s="27" t="s">
        <v>1051</v>
      </c>
      <c r="E1825" s="27" t="s">
        <v>1052</v>
      </c>
      <c r="F1825" s="15" t="s">
        <v>81</v>
      </c>
      <c r="G1825" s="15" t="s">
        <v>4227</v>
      </c>
    </row>
    <row r="1826" spans="1:7" ht="14.25" x14ac:dyDescent="0.2">
      <c r="A1826" s="16"/>
      <c r="B1826" s="16"/>
      <c r="C1826" s="13"/>
      <c r="D1826" s="28"/>
      <c r="E1826" s="21" t="s">
        <v>4228</v>
      </c>
      <c r="F1826" s="13"/>
      <c r="G1826" s="13"/>
    </row>
    <row r="1827" spans="1:7" ht="14.25" x14ac:dyDescent="0.2">
      <c r="A1827" s="14" t="s">
        <v>4229</v>
      </c>
      <c r="B1827" s="15" t="s">
        <v>3972</v>
      </c>
      <c r="C1827" s="15" t="s">
        <v>1080</v>
      </c>
      <c r="D1827" s="27" t="s">
        <v>4230</v>
      </c>
      <c r="E1827" s="27" t="s">
        <v>4231</v>
      </c>
      <c r="F1827" s="15" t="s">
        <v>81</v>
      </c>
      <c r="G1827" s="15" t="s">
        <v>4232</v>
      </c>
    </row>
    <row r="1828" spans="1:7" ht="14.25" x14ac:dyDescent="0.2">
      <c r="A1828" s="14" t="s">
        <v>4233</v>
      </c>
      <c r="B1828" s="15" t="s">
        <v>3972</v>
      </c>
      <c r="C1828" s="15" t="s">
        <v>1084</v>
      </c>
      <c r="D1828" s="27" t="s">
        <v>4234</v>
      </c>
      <c r="E1828" s="27" t="s">
        <v>4235</v>
      </c>
      <c r="F1828" s="15" t="s">
        <v>81</v>
      </c>
      <c r="G1828" s="15" t="s">
        <v>4236</v>
      </c>
    </row>
    <row r="1829" spans="1:7" s="11" customFormat="1" ht="14.25" x14ac:dyDescent="0.2">
      <c r="A1829" s="9" t="s">
        <v>957</v>
      </c>
      <c r="B1829" s="9" t="s">
        <v>4237</v>
      </c>
      <c r="C1829" s="9"/>
      <c r="D1829" s="29"/>
      <c r="E1829" s="22" t="s">
        <v>4238</v>
      </c>
      <c r="F1829" s="10"/>
      <c r="G1829" s="10"/>
    </row>
    <row r="1830" spans="1:7" ht="14.25" customHeight="1" x14ac:dyDescent="0.2">
      <c r="A1830" s="16"/>
      <c r="B1830" s="16"/>
      <c r="C1830" s="13"/>
      <c r="D1830" s="28"/>
      <c r="E1830" s="21" t="s">
        <v>4239</v>
      </c>
      <c r="F1830" s="13"/>
      <c r="G1830" s="13"/>
    </row>
    <row r="1831" spans="1:7" ht="14.25" x14ac:dyDescent="0.2">
      <c r="A1831" s="14" t="s">
        <v>4240</v>
      </c>
      <c r="B1831" s="15" t="s">
        <v>3972</v>
      </c>
      <c r="C1831" s="15" t="s">
        <v>1088</v>
      </c>
      <c r="D1831" s="27" t="s">
        <v>4241</v>
      </c>
      <c r="E1831" s="27" t="s">
        <v>4242</v>
      </c>
      <c r="F1831" s="15" t="s">
        <v>949</v>
      </c>
      <c r="G1831" s="15" t="s">
        <v>4243</v>
      </c>
    </row>
    <row r="1832" spans="1:7" ht="22.5" x14ac:dyDescent="0.2">
      <c r="A1832" s="14" t="s">
        <v>4244</v>
      </c>
      <c r="B1832" s="15" t="s">
        <v>3972</v>
      </c>
      <c r="C1832" s="15" t="s">
        <v>2578</v>
      </c>
      <c r="D1832" s="27" t="s">
        <v>4245</v>
      </c>
      <c r="E1832" s="27" t="s">
        <v>4246</v>
      </c>
      <c r="F1832" s="15" t="s">
        <v>648</v>
      </c>
      <c r="G1832" s="15" t="s">
        <v>24</v>
      </c>
    </row>
    <row r="1833" spans="1:7" ht="22.5" x14ac:dyDescent="0.2">
      <c r="A1833" s="14" t="s">
        <v>4247</v>
      </c>
      <c r="B1833" s="15" t="s">
        <v>3972</v>
      </c>
      <c r="C1833" s="15" t="s">
        <v>2581</v>
      </c>
      <c r="D1833" s="27" t="s">
        <v>4248</v>
      </c>
      <c r="E1833" s="27" t="s">
        <v>4249</v>
      </c>
      <c r="F1833" s="15" t="s">
        <v>648</v>
      </c>
      <c r="G1833" s="15" t="s">
        <v>24</v>
      </c>
    </row>
    <row r="1834" spans="1:7" ht="22.5" x14ac:dyDescent="0.2">
      <c r="A1834" s="14" t="s">
        <v>4250</v>
      </c>
      <c r="B1834" s="15" t="s">
        <v>3972</v>
      </c>
      <c r="C1834" s="15" t="s">
        <v>2583</v>
      </c>
      <c r="D1834" s="27" t="s">
        <v>4251</v>
      </c>
      <c r="E1834" s="27" t="s">
        <v>4252</v>
      </c>
      <c r="F1834" s="15" t="s">
        <v>648</v>
      </c>
      <c r="G1834" s="15" t="s">
        <v>34</v>
      </c>
    </row>
    <row r="1835" spans="1:7" ht="22.5" x14ac:dyDescent="0.2">
      <c r="A1835" s="14" t="s">
        <v>4253</v>
      </c>
      <c r="B1835" s="15" t="s">
        <v>3972</v>
      </c>
      <c r="C1835" s="15" t="s">
        <v>2587</v>
      </c>
      <c r="D1835" s="27" t="s">
        <v>1023</v>
      </c>
      <c r="E1835" s="27" t="s">
        <v>1024</v>
      </c>
      <c r="F1835" s="15" t="s">
        <v>502</v>
      </c>
      <c r="G1835" s="15" t="s">
        <v>4254</v>
      </c>
    </row>
    <row r="1836" spans="1:7" ht="22.5" x14ac:dyDescent="0.2">
      <c r="A1836" s="14" t="s">
        <v>4255</v>
      </c>
      <c r="B1836" s="15" t="s">
        <v>3972</v>
      </c>
      <c r="C1836" s="15" t="s">
        <v>2590</v>
      </c>
      <c r="D1836" s="27" t="s">
        <v>1028</v>
      </c>
      <c r="E1836" s="27" t="s">
        <v>1029</v>
      </c>
      <c r="F1836" s="15" t="s">
        <v>502</v>
      </c>
      <c r="G1836" s="15" t="s">
        <v>4254</v>
      </c>
    </row>
    <row r="1837" spans="1:7" ht="14.25" x14ac:dyDescent="0.2">
      <c r="A1837" s="16"/>
      <c r="B1837" s="16"/>
      <c r="C1837" s="13"/>
      <c r="D1837" s="28"/>
      <c r="E1837" s="21" t="s">
        <v>1030</v>
      </c>
      <c r="F1837" s="13"/>
      <c r="G1837" s="13"/>
    </row>
    <row r="1838" spans="1:7" ht="45" x14ac:dyDescent="0.2">
      <c r="A1838" s="14" t="s">
        <v>4256</v>
      </c>
      <c r="B1838" s="15" t="s">
        <v>3972</v>
      </c>
      <c r="C1838" s="15" t="s">
        <v>2594</v>
      </c>
      <c r="D1838" s="27" t="s">
        <v>1033</v>
      </c>
      <c r="E1838" s="27" t="s">
        <v>1034</v>
      </c>
      <c r="F1838" s="15" t="s">
        <v>110</v>
      </c>
      <c r="G1838" s="15" t="s">
        <v>4257</v>
      </c>
    </row>
    <row r="1839" spans="1:7" ht="22.5" x14ac:dyDescent="0.2">
      <c r="A1839" s="14" t="s">
        <v>4258</v>
      </c>
      <c r="B1839" s="15" t="s">
        <v>3972</v>
      </c>
      <c r="C1839" s="15" t="s">
        <v>2596</v>
      </c>
      <c r="D1839" s="27" t="s">
        <v>1038</v>
      </c>
      <c r="E1839" s="27" t="s">
        <v>1039</v>
      </c>
      <c r="F1839" s="15" t="s">
        <v>949</v>
      </c>
      <c r="G1839" s="15" t="s">
        <v>124</v>
      </c>
    </row>
    <row r="1840" spans="1:7" ht="33.75" x14ac:dyDescent="0.2">
      <c r="A1840" s="14" t="s">
        <v>4259</v>
      </c>
      <c r="B1840" s="15" t="s">
        <v>3972</v>
      </c>
      <c r="C1840" s="15" t="s">
        <v>2600</v>
      </c>
      <c r="D1840" s="27" t="s">
        <v>4260</v>
      </c>
      <c r="E1840" s="27" t="s">
        <v>4261</v>
      </c>
      <c r="F1840" s="15" t="s">
        <v>110</v>
      </c>
      <c r="G1840" s="15" t="s">
        <v>4262</v>
      </c>
    </row>
    <row r="1841" spans="1:7" ht="33.75" x14ac:dyDescent="0.2">
      <c r="A1841" s="14" t="s">
        <v>4263</v>
      </c>
      <c r="B1841" s="15" t="s">
        <v>3972</v>
      </c>
      <c r="C1841" s="15" t="s">
        <v>2498</v>
      </c>
      <c r="D1841" s="27" t="s">
        <v>4264</v>
      </c>
      <c r="E1841" s="27" t="s">
        <v>4265</v>
      </c>
      <c r="F1841" s="15" t="s">
        <v>949</v>
      </c>
      <c r="G1841" s="15" t="s">
        <v>4266</v>
      </c>
    </row>
    <row r="1842" spans="1:7" ht="14.25" x14ac:dyDescent="0.2">
      <c r="A1842" s="14" t="s">
        <v>4267</v>
      </c>
      <c r="B1842" s="15" t="s">
        <v>3972</v>
      </c>
      <c r="C1842" s="15" t="s">
        <v>2606</v>
      </c>
      <c r="D1842" s="27" t="s">
        <v>4268</v>
      </c>
      <c r="E1842" s="27" t="s">
        <v>4269</v>
      </c>
      <c r="F1842" s="15" t="s">
        <v>648</v>
      </c>
      <c r="G1842" s="15" t="s">
        <v>73</v>
      </c>
    </row>
    <row r="1843" spans="1:7" ht="22.5" x14ac:dyDescent="0.2">
      <c r="A1843" s="14" t="s">
        <v>4270</v>
      </c>
      <c r="B1843" s="15" t="s">
        <v>3972</v>
      </c>
      <c r="C1843" s="15" t="s">
        <v>2610</v>
      </c>
      <c r="D1843" s="27" t="s">
        <v>4271</v>
      </c>
      <c r="E1843" s="27" t="s">
        <v>4272</v>
      </c>
      <c r="F1843" s="15" t="s">
        <v>648</v>
      </c>
      <c r="G1843" s="15" t="s">
        <v>73</v>
      </c>
    </row>
    <row r="1844" spans="1:7" s="11" customFormat="1" ht="14.25" x14ac:dyDescent="0.2">
      <c r="A1844" s="9" t="s">
        <v>962</v>
      </c>
      <c r="B1844" s="9" t="s">
        <v>4273</v>
      </c>
      <c r="C1844" s="9"/>
      <c r="D1844" s="29"/>
      <c r="E1844" s="22" t="s">
        <v>1055</v>
      </c>
      <c r="F1844" s="10"/>
      <c r="G1844" s="10"/>
    </row>
    <row r="1845" spans="1:7" ht="14.25" customHeight="1" x14ac:dyDescent="0.2">
      <c r="A1845" s="16"/>
      <c r="B1845" s="16"/>
      <c r="C1845" s="13"/>
      <c r="D1845" s="28"/>
      <c r="E1845" s="21" t="s">
        <v>4274</v>
      </c>
      <c r="F1845" s="13"/>
      <c r="G1845" s="13"/>
    </row>
    <row r="1846" spans="1:7" ht="22.5" x14ac:dyDescent="0.2">
      <c r="A1846" s="14" t="s">
        <v>4275</v>
      </c>
      <c r="B1846" s="15" t="s">
        <v>3972</v>
      </c>
      <c r="C1846" s="15" t="s">
        <v>2612</v>
      </c>
      <c r="D1846" s="27" t="s">
        <v>1059</v>
      </c>
      <c r="E1846" s="27" t="s">
        <v>1060</v>
      </c>
      <c r="F1846" s="15" t="s">
        <v>110</v>
      </c>
      <c r="G1846" s="15" t="s">
        <v>4276</v>
      </c>
    </row>
    <row r="1847" spans="1:7" ht="45" x14ac:dyDescent="0.2">
      <c r="A1847" s="14" t="s">
        <v>4277</v>
      </c>
      <c r="B1847" s="15" t="s">
        <v>3972</v>
      </c>
      <c r="C1847" s="15" t="s">
        <v>2616</v>
      </c>
      <c r="D1847" s="27" t="s">
        <v>1064</v>
      </c>
      <c r="E1847" s="27" t="s">
        <v>1065</v>
      </c>
      <c r="F1847" s="15" t="s">
        <v>949</v>
      </c>
      <c r="G1847" s="15" t="s">
        <v>4278</v>
      </c>
    </row>
    <row r="1848" spans="1:7" ht="14.25" x14ac:dyDescent="0.2">
      <c r="A1848" s="14" t="s">
        <v>4279</v>
      </c>
      <c r="B1848" s="15" t="s">
        <v>3972</v>
      </c>
      <c r="C1848" s="15" t="s">
        <v>519</v>
      </c>
      <c r="D1848" s="27" t="s">
        <v>1069</v>
      </c>
      <c r="E1848" s="27" t="s">
        <v>1070</v>
      </c>
      <c r="F1848" s="15" t="s">
        <v>1071</v>
      </c>
      <c r="G1848" s="15" t="s">
        <v>4280</v>
      </c>
    </row>
    <row r="1849" spans="1:7" ht="14.25" x14ac:dyDescent="0.2">
      <c r="A1849" s="14" t="s">
        <v>4281</v>
      </c>
      <c r="B1849" s="15" t="s">
        <v>3972</v>
      </c>
      <c r="C1849" s="15" t="s">
        <v>2620</v>
      </c>
      <c r="D1849" s="27" t="s">
        <v>1085</v>
      </c>
      <c r="E1849" s="27" t="s">
        <v>1086</v>
      </c>
      <c r="F1849" s="15" t="s">
        <v>648</v>
      </c>
      <c r="G1849" s="15" t="s">
        <v>34</v>
      </c>
    </row>
    <row r="1850" spans="1:7" ht="14.25" x14ac:dyDescent="0.2">
      <c r="A1850" s="14" t="s">
        <v>4282</v>
      </c>
      <c r="B1850" s="15" t="s">
        <v>3972</v>
      </c>
      <c r="C1850" s="15" t="s">
        <v>2623</v>
      </c>
      <c r="D1850" s="27" t="s">
        <v>1089</v>
      </c>
      <c r="E1850" s="27" t="s">
        <v>1090</v>
      </c>
      <c r="F1850" s="15" t="s">
        <v>648</v>
      </c>
      <c r="G1850" s="15" t="s">
        <v>34</v>
      </c>
    </row>
    <row r="1851" spans="1:7" ht="14.25" x14ac:dyDescent="0.2">
      <c r="A1851" s="14" t="s">
        <v>4283</v>
      </c>
      <c r="B1851" s="15" t="s">
        <v>3972</v>
      </c>
      <c r="C1851" s="15" t="s">
        <v>2625</v>
      </c>
      <c r="D1851" s="27" t="s">
        <v>1075</v>
      </c>
      <c r="E1851" s="27" t="s">
        <v>1076</v>
      </c>
      <c r="F1851" s="15" t="s">
        <v>1077</v>
      </c>
      <c r="G1851" s="15" t="s">
        <v>4284</v>
      </c>
    </row>
    <row r="1852" spans="1:7" ht="22.5" x14ac:dyDescent="0.2">
      <c r="A1852" s="14" t="s">
        <v>4285</v>
      </c>
      <c r="B1852" s="15" t="s">
        <v>3972</v>
      </c>
      <c r="C1852" s="15" t="s">
        <v>2629</v>
      </c>
      <c r="D1852" s="27" t="s">
        <v>1081</v>
      </c>
      <c r="E1852" s="27" t="s">
        <v>1082</v>
      </c>
      <c r="F1852" s="15" t="s">
        <v>1077</v>
      </c>
      <c r="G1852" s="15" t="s">
        <v>4284</v>
      </c>
    </row>
    <row r="1853" spans="1:7" s="8" customFormat="1" ht="15" customHeight="1" x14ac:dyDescent="0.2">
      <c r="A1853" s="7"/>
      <c r="B1853" s="7"/>
      <c r="C1853" s="7"/>
      <c r="D1853" s="26"/>
      <c r="E1853" s="20" t="s">
        <v>4286</v>
      </c>
      <c r="F1853" s="7"/>
      <c r="G1853" s="7"/>
    </row>
    <row r="1854" spans="1:7" s="11" customFormat="1" ht="38.25" x14ac:dyDescent="0.2">
      <c r="A1854" s="9" t="s">
        <v>967</v>
      </c>
      <c r="B1854" s="9" t="s">
        <v>4287</v>
      </c>
      <c r="C1854" s="9"/>
      <c r="D1854" s="29"/>
      <c r="E1854" s="22" t="s">
        <v>4288</v>
      </c>
      <c r="F1854" s="10"/>
      <c r="G1854" s="10"/>
    </row>
    <row r="1855" spans="1:7" ht="22.5" x14ac:dyDescent="0.2">
      <c r="A1855" s="14" t="s">
        <v>4289</v>
      </c>
      <c r="B1855" s="15" t="s">
        <v>4290</v>
      </c>
      <c r="C1855" s="15" t="s">
        <v>12</v>
      </c>
      <c r="D1855" s="27" t="s">
        <v>1097</v>
      </c>
      <c r="E1855" s="27" t="s">
        <v>1098</v>
      </c>
      <c r="F1855" s="15" t="s">
        <v>1071</v>
      </c>
      <c r="G1855" s="15" t="s">
        <v>92</v>
      </c>
    </row>
    <row r="1856" spans="1:7" ht="33.75" x14ac:dyDescent="0.2">
      <c r="A1856" s="14" t="s">
        <v>4291</v>
      </c>
      <c r="B1856" s="15" t="s">
        <v>4290</v>
      </c>
      <c r="C1856" s="15" t="s">
        <v>24</v>
      </c>
      <c r="D1856" s="27" t="s">
        <v>1100</v>
      </c>
      <c r="E1856" s="27" t="s">
        <v>1101</v>
      </c>
      <c r="F1856" s="15" t="s">
        <v>1077</v>
      </c>
      <c r="G1856" s="15" t="s">
        <v>24</v>
      </c>
    </row>
    <row r="1857" spans="1:7" ht="22.5" x14ac:dyDescent="0.2">
      <c r="A1857" s="14" t="s">
        <v>4292</v>
      </c>
      <c r="B1857" s="15" t="s">
        <v>4290</v>
      </c>
      <c r="C1857" s="15" t="s">
        <v>30</v>
      </c>
      <c r="D1857" s="27" t="s">
        <v>1097</v>
      </c>
      <c r="E1857" s="27" t="s">
        <v>1098</v>
      </c>
      <c r="F1857" s="15" t="s">
        <v>1071</v>
      </c>
      <c r="G1857" s="15" t="s">
        <v>3503</v>
      </c>
    </row>
    <row r="1858" spans="1:7" ht="33.75" x14ac:dyDescent="0.2">
      <c r="A1858" s="14" t="s">
        <v>4293</v>
      </c>
      <c r="B1858" s="15" t="s">
        <v>4290</v>
      </c>
      <c r="C1858" s="15" t="s">
        <v>34</v>
      </c>
      <c r="D1858" s="27" t="s">
        <v>1106</v>
      </c>
      <c r="E1858" s="27" t="s">
        <v>1107</v>
      </c>
      <c r="F1858" s="15" t="s">
        <v>1077</v>
      </c>
      <c r="G1858" s="15" t="s">
        <v>4294</v>
      </c>
    </row>
    <row r="1859" spans="1:7" ht="14.25" x14ac:dyDescent="0.2">
      <c r="A1859" s="14" t="s">
        <v>4295</v>
      </c>
      <c r="B1859" s="15" t="s">
        <v>4290</v>
      </c>
      <c r="C1859" s="15" t="s">
        <v>40</v>
      </c>
      <c r="D1859" s="27" t="s">
        <v>4296</v>
      </c>
      <c r="E1859" s="27" t="s">
        <v>4297</v>
      </c>
      <c r="F1859" s="15" t="s">
        <v>648</v>
      </c>
      <c r="G1859" s="15" t="s">
        <v>12</v>
      </c>
    </row>
    <row r="1860" spans="1:7" ht="22.5" x14ac:dyDescent="0.2">
      <c r="A1860" s="14" t="s">
        <v>4298</v>
      </c>
      <c r="B1860" s="15" t="s">
        <v>4290</v>
      </c>
      <c r="C1860" s="15" t="s">
        <v>43</v>
      </c>
      <c r="D1860" s="27" t="s">
        <v>1113</v>
      </c>
      <c r="E1860" s="27" t="s">
        <v>1114</v>
      </c>
      <c r="F1860" s="15" t="s">
        <v>648</v>
      </c>
      <c r="G1860" s="15" t="s">
        <v>12</v>
      </c>
    </row>
    <row r="1861" spans="1:7" ht="45" x14ac:dyDescent="0.2">
      <c r="A1861" s="14" t="s">
        <v>4299</v>
      </c>
      <c r="B1861" s="15" t="s">
        <v>4290</v>
      </c>
      <c r="C1861" s="15" t="s">
        <v>48</v>
      </c>
      <c r="D1861" s="27" t="s">
        <v>3346</v>
      </c>
      <c r="E1861" s="27" t="s">
        <v>1117</v>
      </c>
      <c r="F1861" s="15" t="s">
        <v>648</v>
      </c>
      <c r="G1861" s="15" t="s">
        <v>12</v>
      </c>
    </row>
    <row r="1862" spans="1:7" ht="22.5" x14ac:dyDescent="0.2">
      <c r="A1862" s="14" t="s">
        <v>4300</v>
      </c>
      <c r="B1862" s="15" t="s">
        <v>4290</v>
      </c>
      <c r="C1862" s="15" t="s">
        <v>55</v>
      </c>
      <c r="D1862" s="27" t="s">
        <v>4301</v>
      </c>
      <c r="E1862" s="27" t="s">
        <v>4302</v>
      </c>
      <c r="F1862" s="15" t="s">
        <v>648</v>
      </c>
      <c r="G1862" s="15" t="s">
        <v>12</v>
      </c>
    </row>
    <row r="1863" spans="1:7" ht="22.5" x14ac:dyDescent="0.2">
      <c r="A1863" s="14" t="s">
        <v>4303</v>
      </c>
      <c r="B1863" s="15" t="s">
        <v>4290</v>
      </c>
      <c r="C1863" s="15" t="s">
        <v>58</v>
      </c>
      <c r="D1863" s="27" t="s">
        <v>4304</v>
      </c>
      <c r="E1863" s="27" t="s">
        <v>4305</v>
      </c>
      <c r="F1863" s="15" t="s">
        <v>648</v>
      </c>
      <c r="G1863" s="15" t="s">
        <v>12</v>
      </c>
    </row>
    <row r="1864" spans="1:7" ht="22.5" x14ac:dyDescent="0.2">
      <c r="A1864" s="14" t="s">
        <v>4306</v>
      </c>
      <c r="B1864" s="15" t="s">
        <v>4290</v>
      </c>
      <c r="C1864" s="15" t="s">
        <v>60</v>
      </c>
      <c r="D1864" s="27" t="s">
        <v>1119</v>
      </c>
      <c r="E1864" s="27" t="s">
        <v>1120</v>
      </c>
      <c r="F1864" s="15" t="s">
        <v>648</v>
      </c>
      <c r="G1864" s="15" t="s">
        <v>24</v>
      </c>
    </row>
    <row r="1865" spans="1:7" ht="14.25" x14ac:dyDescent="0.2">
      <c r="A1865" s="14" t="s">
        <v>4307</v>
      </c>
      <c r="B1865" s="15" t="s">
        <v>4290</v>
      </c>
      <c r="C1865" s="15" t="s">
        <v>65</v>
      </c>
      <c r="D1865" s="27" t="s">
        <v>1122</v>
      </c>
      <c r="E1865" s="27" t="s">
        <v>1123</v>
      </c>
      <c r="F1865" s="15" t="s">
        <v>970</v>
      </c>
      <c r="G1865" s="15" t="s">
        <v>1183</v>
      </c>
    </row>
    <row r="1866" spans="1:7" ht="22.5" x14ac:dyDescent="0.2">
      <c r="A1866" s="14" t="s">
        <v>4308</v>
      </c>
      <c r="B1866" s="15" t="s">
        <v>4290</v>
      </c>
      <c r="C1866" s="15" t="s">
        <v>68</v>
      </c>
      <c r="D1866" s="27" t="s">
        <v>1125</v>
      </c>
      <c r="E1866" s="27" t="s">
        <v>1126</v>
      </c>
      <c r="F1866" s="15" t="s">
        <v>648</v>
      </c>
      <c r="G1866" s="15" t="s">
        <v>24</v>
      </c>
    </row>
    <row r="1867" spans="1:7" ht="14.25" x14ac:dyDescent="0.2">
      <c r="A1867" s="14" t="s">
        <v>4309</v>
      </c>
      <c r="B1867" s="15" t="s">
        <v>4290</v>
      </c>
      <c r="C1867" s="15" t="s">
        <v>70</v>
      </c>
      <c r="D1867" s="27" t="s">
        <v>1128</v>
      </c>
      <c r="E1867" s="27" t="s">
        <v>1129</v>
      </c>
      <c r="F1867" s="15" t="s">
        <v>648</v>
      </c>
      <c r="G1867" s="15" t="s">
        <v>34</v>
      </c>
    </row>
    <row r="1868" spans="1:7" ht="22.5" x14ac:dyDescent="0.2">
      <c r="A1868" s="14" t="s">
        <v>4310</v>
      </c>
      <c r="B1868" s="15" t="s">
        <v>4290</v>
      </c>
      <c r="C1868" s="15" t="s">
        <v>73</v>
      </c>
      <c r="D1868" s="27" t="s">
        <v>1131</v>
      </c>
      <c r="E1868" s="27" t="s">
        <v>1132</v>
      </c>
      <c r="F1868" s="15" t="s">
        <v>1071</v>
      </c>
      <c r="G1868" s="15" t="s">
        <v>2537</v>
      </c>
    </row>
    <row r="1869" spans="1:7" ht="33.75" x14ac:dyDescent="0.2">
      <c r="A1869" s="14" t="s">
        <v>4311</v>
      </c>
      <c r="B1869" s="15" t="s">
        <v>4290</v>
      </c>
      <c r="C1869" s="15" t="s">
        <v>75</v>
      </c>
      <c r="D1869" s="27" t="s">
        <v>1134</v>
      </c>
      <c r="E1869" s="27" t="s">
        <v>1135</v>
      </c>
      <c r="F1869" s="15" t="s">
        <v>1077</v>
      </c>
      <c r="G1869" s="15" t="s">
        <v>168</v>
      </c>
    </row>
    <row r="1870" spans="1:7" ht="14.25" x14ac:dyDescent="0.2">
      <c r="A1870" s="14" t="s">
        <v>4312</v>
      </c>
      <c r="B1870" s="15" t="s">
        <v>4290</v>
      </c>
      <c r="C1870" s="15" t="s">
        <v>87</v>
      </c>
      <c r="D1870" s="27" t="s">
        <v>838</v>
      </c>
      <c r="E1870" s="27" t="s">
        <v>839</v>
      </c>
      <c r="F1870" s="15" t="s">
        <v>110</v>
      </c>
      <c r="G1870" s="15" t="s">
        <v>4313</v>
      </c>
    </row>
    <row r="1871" spans="1:7" ht="22.5" x14ac:dyDescent="0.2">
      <c r="A1871" s="14" t="s">
        <v>4314</v>
      </c>
      <c r="B1871" s="15" t="s">
        <v>4290</v>
      </c>
      <c r="C1871" s="15" t="s">
        <v>89</v>
      </c>
      <c r="D1871" s="27" t="s">
        <v>1139</v>
      </c>
      <c r="E1871" s="27" t="s">
        <v>1140</v>
      </c>
      <c r="F1871" s="15" t="s">
        <v>110</v>
      </c>
      <c r="G1871" s="15" t="s">
        <v>4315</v>
      </c>
    </row>
    <row r="1872" spans="1:7" ht="22.5" x14ac:dyDescent="0.2">
      <c r="A1872" s="14" t="s">
        <v>4316</v>
      </c>
      <c r="B1872" s="15" t="s">
        <v>4290</v>
      </c>
      <c r="C1872" s="15" t="s">
        <v>90</v>
      </c>
      <c r="D1872" s="27" t="s">
        <v>4317</v>
      </c>
      <c r="E1872" s="27" t="s">
        <v>4318</v>
      </c>
      <c r="F1872" s="15" t="s">
        <v>648</v>
      </c>
      <c r="G1872" s="15" t="s">
        <v>12</v>
      </c>
    </row>
    <row r="1873" spans="1:7" ht="22.5" x14ac:dyDescent="0.2">
      <c r="A1873" s="14" t="s">
        <v>4319</v>
      </c>
      <c r="B1873" s="15" t="s">
        <v>4290</v>
      </c>
      <c r="C1873" s="15" t="s">
        <v>91</v>
      </c>
      <c r="D1873" s="27" t="s">
        <v>1143</v>
      </c>
      <c r="E1873" s="27" t="s">
        <v>1144</v>
      </c>
      <c r="F1873" s="15" t="s">
        <v>648</v>
      </c>
      <c r="G1873" s="15" t="s">
        <v>12</v>
      </c>
    </row>
    <row r="1874" spans="1:7" ht="22.5" x14ac:dyDescent="0.2">
      <c r="A1874" s="14" t="s">
        <v>4320</v>
      </c>
      <c r="B1874" s="15" t="s">
        <v>4290</v>
      </c>
      <c r="C1874" s="15" t="s">
        <v>101</v>
      </c>
      <c r="D1874" s="27" t="s">
        <v>1146</v>
      </c>
      <c r="E1874" s="27" t="s">
        <v>1147</v>
      </c>
      <c r="F1874" s="15" t="s">
        <v>648</v>
      </c>
      <c r="G1874" s="15" t="s">
        <v>12</v>
      </c>
    </row>
    <row r="1875" spans="1:7" ht="33.75" x14ac:dyDescent="0.2">
      <c r="A1875" s="14" t="s">
        <v>4321</v>
      </c>
      <c r="B1875" s="15" t="s">
        <v>4290</v>
      </c>
      <c r="C1875" s="15" t="s">
        <v>106</v>
      </c>
      <c r="D1875" s="27" t="s">
        <v>1152</v>
      </c>
      <c r="E1875" s="27" t="s">
        <v>1153</v>
      </c>
      <c r="F1875" s="15" t="s">
        <v>648</v>
      </c>
      <c r="G1875" s="15" t="s">
        <v>12</v>
      </c>
    </row>
    <row r="1876" spans="1:7" ht="14.25" customHeight="1" x14ac:dyDescent="0.2">
      <c r="A1876" s="16"/>
      <c r="B1876" s="16"/>
      <c r="C1876" s="13"/>
      <c r="D1876" s="28"/>
      <c r="E1876" s="21" t="s">
        <v>4322</v>
      </c>
      <c r="F1876" s="13"/>
      <c r="G1876" s="13"/>
    </row>
    <row r="1877" spans="1:7" ht="14.25" x14ac:dyDescent="0.2">
      <c r="A1877" s="14" t="s">
        <v>4323</v>
      </c>
      <c r="B1877" s="15" t="s">
        <v>4290</v>
      </c>
      <c r="C1877" s="15" t="s">
        <v>107</v>
      </c>
      <c r="D1877" s="27" t="s">
        <v>1156</v>
      </c>
      <c r="E1877" s="27" t="s">
        <v>1157</v>
      </c>
      <c r="F1877" s="15" t="s">
        <v>648</v>
      </c>
      <c r="G1877" s="15" t="s">
        <v>12</v>
      </c>
    </row>
    <row r="1878" spans="1:7" ht="14.25" x14ac:dyDescent="0.2">
      <c r="A1878" s="14" t="s">
        <v>4324</v>
      </c>
      <c r="B1878" s="15" t="s">
        <v>4290</v>
      </c>
      <c r="C1878" s="15" t="s">
        <v>108</v>
      </c>
      <c r="D1878" s="27" t="s">
        <v>4325</v>
      </c>
      <c r="E1878" s="27" t="s">
        <v>4326</v>
      </c>
      <c r="F1878" s="15" t="s">
        <v>648</v>
      </c>
      <c r="G1878" s="15" t="s">
        <v>12</v>
      </c>
    </row>
    <row r="1879" spans="1:7" ht="22.5" x14ac:dyDescent="0.2">
      <c r="A1879" s="14" t="s">
        <v>4327</v>
      </c>
      <c r="B1879" s="15" t="s">
        <v>4290</v>
      </c>
      <c r="C1879" s="15" t="s">
        <v>109</v>
      </c>
      <c r="D1879" s="27" t="s">
        <v>1188</v>
      </c>
      <c r="E1879" s="27" t="s">
        <v>1189</v>
      </c>
      <c r="F1879" s="15" t="s">
        <v>648</v>
      </c>
      <c r="G1879" s="15" t="s">
        <v>12</v>
      </c>
    </row>
    <row r="1880" spans="1:7" ht="22.5" x14ac:dyDescent="0.2">
      <c r="A1880" s="14" t="s">
        <v>4328</v>
      </c>
      <c r="B1880" s="15" t="s">
        <v>4290</v>
      </c>
      <c r="C1880" s="15" t="s">
        <v>122</v>
      </c>
      <c r="D1880" s="27" t="s">
        <v>4329</v>
      </c>
      <c r="E1880" s="27" t="s">
        <v>4330</v>
      </c>
      <c r="F1880" s="15" t="s">
        <v>648</v>
      </c>
      <c r="G1880" s="15" t="s">
        <v>12</v>
      </c>
    </row>
    <row r="1881" spans="1:7" ht="14.25" x14ac:dyDescent="0.2">
      <c r="A1881" s="14" t="s">
        <v>4331</v>
      </c>
      <c r="B1881" s="15" t="s">
        <v>4290</v>
      </c>
      <c r="C1881" s="15" t="s">
        <v>126</v>
      </c>
      <c r="D1881" s="27" t="s">
        <v>1122</v>
      </c>
      <c r="E1881" s="27" t="s">
        <v>1123</v>
      </c>
      <c r="F1881" s="15" t="s">
        <v>970</v>
      </c>
      <c r="G1881" s="15" t="s">
        <v>237</v>
      </c>
    </row>
    <row r="1882" spans="1:7" ht="33.75" x14ac:dyDescent="0.2">
      <c r="A1882" s="14" t="s">
        <v>4332</v>
      </c>
      <c r="B1882" s="15" t="s">
        <v>4290</v>
      </c>
      <c r="C1882" s="15" t="s">
        <v>124</v>
      </c>
      <c r="D1882" s="27" t="s">
        <v>4333</v>
      </c>
      <c r="E1882" s="27" t="s">
        <v>4334</v>
      </c>
      <c r="F1882" s="15" t="s">
        <v>648</v>
      </c>
      <c r="G1882" s="15" t="s">
        <v>12</v>
      </c>
    </row>
    <row r="1883" spans="1:7" ht="22.5" x14ac:dyDescent="0.2">
      <c r="A1883" s="14" t="s">
        <v>4335</v>
      </c>
      <c r="B1883" s="15" t="s">
        <v>4290</v>
      </c>
      <c r="C1883" s="15" t="s">
        <v>129</v>
      </c>
      <c r="D1883" s="27" t="s">
        <v>1188</v>
      </c>
      <c r="E1883" s="27" t="s">
        <v>1189</v>
      </c>
      <c r="F1883" s="15" t="s">
        <v>648</v>
      </c>
      <c r="G1883" s="15" t="s">
        <v>30</v>
      </c>
    </row>
    <row r="1884" spans="1:7" ht="22.5" x14ac:dyDescent="0.2">
      <c r="A1884" s="14" t="s">
        <v>4336</v>
      </c>
      <c r="B1884" s="15" t="s">
        <v>4290</v>
      </c>
      <c r="C1884" s="15" t="s">
        <v>133</v>
      </c>
      <c r="D1884" s="27" t="s">
        <v>4337</v>
      </c>
      <c r="E1884" s="27" t="s">
        <v>4338</v>
      </c>
      <c r="F1884" s="15" t="s">
        <v>648</v>
      </c>
      <c r="G1884" s="15" t="s">
        <v>30</v>
      </c>
    </row>
    <row r="1885" spans="1:7" ht="14.25" x14ac:dyDescent="0.2">
      <c r="A1885" s="14" t="s">
        <v>4339</v>
      </c>
      <c r="B1885" s="15" t="s">
        <v>4290</v>
      </c>
      <c r="C1885" s="15" t="s">
        <v>136</v>
      </c>
      <c r="D1885" s="27" t="s">
        <v>1175</v>
      </c>
      <c r="E1885" s="27" t="s">
        <v>1176</v>
      </c>
      <c r="F1885" s="15" t="s">
        <v>652</v>
      </c>
      <c r="G1885" s="15" t="s">
        <v>12</v>
      </c>
    </row>
    <row r="1886" spans="1:7" ht="14.25" x14ac:dyDescent="0.2">
      <c r="A1886" s="14" t="s">
        <v>4340</v>
      </c>
      <c r="B1886" s="15" t="s">
        <v>4290</v>
      </c>
      <c r="C1886" s="15" t="s">
        <v>141</v>
      </c>
      <c r="D1886" s="27" t="s">
        <v>1178</v>
      </c>
      <c r="E1886" s="27" t="s">
        <v>1179</v>
      </c>
      <c r="F1886" s="15" t="s">
        <v>652</v>
      </c>
      <c r="G1886" s="15" t="s">
        <v>12</v>
      </c>
    </row>
    <row r="1887" spans="1:7" ht="14.25" x14ac:dyDescent="0.2">
      <c r="A1887" s="14" t="s">
        <v>4341</v>
      </c>
      <c r="B1887" s="15" t="s">
        <v>4290</v>
      </c>
      <c r="C1887" s="15" t="s">
        <v>144</v>
      </c>
      <c r="D1887" s="27" t="s">
        <v>4342</v>
      </c>
      <c r="E1887" s="27" t="s">
        <v>4343</v>
      </c>
      <c r="F1887" s="15" t="s">
        <v>970</v>
      </c>
      <c r="G1887" s="15" t="s">
        <v>1183</v>
      </c>
    </row>
    <row r="1888" spans="1:7" ht="22.5" x14ac:dyDescent="0.2">
      <c r="A1888" s="14" t="s">
        <v>4344</v>
      </c>
      <c r="B1888" s="15" t="s">
        <v>4290</v>
      </c>
      <c r="C1888" s="15" t="s">
        <v>146</v>
      </c>
      <c r="D1888" s="27" t="s">
        <v>1188</v>
      </c>
      <c r="E1888" s="27" t="s">
        <v>1189</v>
      </c>
      <c r="F1888" s="15" t="s">
        <v>648</v>
      </c>
      <c r="G1888" s="15" t="s">
        <v>12</v>
      </c>
    </row>
    <row r="1889" spans="1:7" ht="22.5" x14ac:dyDescent="0.2">
      <c r="A1889" s="14" t="s">
        <v>4345</v>
      </c>
      <c r="B1889" s="15" t="s">
        <v>4290</v>
      </c>
      <c r="C1889" s="15" t="s">
        <v>151</v>
      </c>
      <c r="D1889" s="27" t="s">
        <v>4346</v>
      </c>
      <c r="E1889" s="27" t="s">
        <v>4347</v>
      </c>
      <c r="F1889" s="15" t="s">
        <v>648</v>
      </c>
      <c r="G1889" s="15" t="s">
        <v>12</v>
      </c>
    </row>
    <row r="1890" spans="1:7" ht="14.25" customHeight="1" x14ac:dyDescent="0.2">
      <c r="A1890" s="16"/>
      <c r="B1890" s="16"/>
      <c r="C1890" s="13"/>
      <c r="D1890" s="28"/>
      <c r="E1890" s="21" t="s">
        <v>4348</v>
      </c>
      <c r="F1890" s="13"/>
      <c r="G1890" s="13"/>
    </row>
    <row r="1891" spans="1:7" ht="14.25" x14ac:dyDescent="0.2">
      <c r="A1891" s="14" t="s">
        <v>4349</v>
      </c>
      <c r="B1891" s="15" t="s">
        <v>4290</v>
      </c>
      <c r="C1891" s="15" t="s">
        <v>154</v>
      </c>
      <c r="D1891" s="27" t="s">
        <v>1156</v>
      </c>
      <c r="E1891" s="27" t="s">
        <v>1157</v>
      </c>
      <c r="F1891" s="15" t="s">
        <v>648</v>
      </c>
      <c r="G1891" s="15" t="s">
        <v>12</v>
      </c>
    </row>
    <row r="1892" spans="1:7" ht="14.25" x14ac:dyDescent="0.2">
      <c r="A1892" s="14" t="s">
        <v>4350</v>
      </c>
      <c r="B1892" s="15" t="s">
        <v>4290</v>
      </c>
      <c r="C1892" s="15" t="s">
        <v>156</v>
      </c>
      <c r="D1892" s="27" t="s">
        <v>4351</v>
      </c>
      <c r="E1892" s="27" t="s">
        <v>4352</v>
      </c>
      <c r="F1892" s="15" t="s">
        <v>648</v>
      </c>
      <c r="G1892" s="15" t="s">
        <v>12</v>
      </c>
    </row>
    <row r="1893" spans="1:7" ht="22.5" x14ac:dyDescent="0.2">
      <c r="A1893" s="14" t="s">
        <v>4353</v>
      </c>
      <c r="B1893" s="15" t="s">
        <v>4290</v>
      </c>
      <c r="C1893" s="15" t="s">
        <v>157</v>
      </c>
      <c r="D1893" s="27" t="s">
        <v>1146</v>
      </c>
      <c r="E1893" s="27" t="s">
        <v>1147</v>
      </c>
      <c r="F1893" s="15" t="s">
        <v>648</v>
      </c>
      <c r="G1893" s="15" t="s">
        <v>12</v>
      </c>
    </row>
    <row r="1894" spans="1:7" ht="22.5" x14ac:dyDescent="0.2">
      <c r="A1894" s="14" t="s">
        <v>4354</v>
      </c>
      <c r="B1894" s="15" t="s">
        <v>4290</v>
      </c>
      <c r="C1894" s="15" t="s">
        <v>158</v>
      </c>
      <c r="D1894" s="27" t="s">
        <v>4355</v>
      </c>
      <c r="E1894" s="27" t="s">
        <v>4356</v>
      </c>
      <c r="F1894" s="15" t="s">
        <v>648</v>
      </c>
      <c r="G1894" s="15" t="s">
        <v>12</v>
      </c>
    </row>
    <row r="1895" spans="1:7" ht="14.25" x14ac:dyDescent="0.2">
      <c r="A1895" s="14" t="s">
        <v>4357</v>
      </c>
      <c r="B1895" s="15" t="s">
        <v>4290</v>
      </c>
      <c r="C1895" s="15" t="s">
        <v>165</v>
      </c>
      <c r="D1895" s="27" t="s">
        <v>1166</v>
      </c>
      <c r="E1895" s="27" t="s">
        <v>1167</v>
      </c>
      <c r="F1895" s="15" t="s">
        <v>970</v>
      </c>
      <c r="G1895" s="15" t="s">
        <v>237</v>
      </c>
    </row>
    <row r="1896" spans="1:7" ht="33.75" x14ac:dyDescent="0.2">
      <c r="A1896" s="14" t="s">
        <v>4358</v>
      </c>
      <c r="B1896" s="15" t="s">
        <v>4290</v>
      </c>
      <c r="C1896" s="15" t="s">
        <v>168</v>
      </c>
      <c r="D1896" s="27" t="s">
        <v>1169</v>
      </c>
      <c r="E1896" s="27" t="s">
        <v>1170</v>
      </c>
      <c r="F1896" s="15" t="s">
        <v>648</v>
      </c>
      <c r="G1896" s="15" t="s">
        <v>12</v>
      </c>
    </row>
    <row r="1897" spans="1:7" ht="22.5" x14ac:dyDescent="0.2">
      <c r="A1897" s="14" t="s">
        <v>4359</v>
      </c>
      <c r="B1897" s="15" t="s">
        <v>4290</v>
      </c>
      <c r="C1897" s="15" t="s">
        <v>170</v>
      </c>
      <c r="D1897" s="27" t="s">
        <v>1146</v>
      </c>
      <c r="E1897" s="27" t="s">
        <v>1147</v>
      </c>
      <c r="F1897" s="15" t="s">
        <v>648</v>
      </c>
      <c r="G1897" s="15" t="s">
        <v>12</v>
      </c>
    </row>
    <row r="1898" spans="1:7" ht="22.5" x14ac:dyDescent="0.2">
      <c r="A1898" s="14" t="s">
        <v>4360</v>
      </c>
      <c r="B1898" s="15" t="s">
        <v>4290</v>
      </c>
      <c r="C1898" s="15" t="s">
        <v>175</v>
      </c>
      <c r="D1898" s="27" t="s">
        <v>4361</v>
      </c>
      <c r="E1898" s="27" t="s">
        <v>4362</v>
      </c>
      <c r="F1898" s="15" t="s">
        <v>648</v>
      </c>
      <c r="G1898" s="15" t="s">
        <v>12</v>
      </c>
    </row>
    <row r="1899" spans="1:7" ht="14.25" x14ac:dyDescent="0.2">
      <c r="A1899" s="14" t="s">
        <v>4363</v>
      </c>
      <c r="B1899" s="15" t="s">
        <v>4290</v>
      </c>
      <c r="C1899" s="15" t="s">
        <v>178</v>
      </c>
      <c r="D1899" s="27" t="s">
        <v>1175</v>
      </c>
      <c r="E1899" s="27" t="s">
        <v>1176</v>
      </c>
      <c r="F1899" s="15" t="s">
        <v>652</v>
      </c>
      <c r="G1899" s="15" t="s">
        <v>12</v>
      </c>
    </row>
    <row r="1900" spans="1:7" ht="14.25" x14ac:dyDescent="0.2">
      <c r="A1900" s="14" t="s">
        <v>4364</v>
      </c>
      <c r="B1900" s="15" t="s">
        <v>4290</v>
      </c>
      <c r="C1900" s="15" t="s">
        <v>181</v>
      </c>
      <c r="D1900" s="27" t="s">
        <v>1178</v>
      </c>
      <c r="E1900" s="27" t="s">
        <v>1179</v>
      </c>
      <c r="F1900" s="15" t="s">
        <v>652</v>
      </c>
      <c r="G1900" s="15" t="s">
        <v>12</v>
      </c>
    </row>
    <row r="1901" spans="1:7" ht="14.25" x14ac:dyDescent="0.2">
      <c r="A1901" s="14" t="s">
        <v>4365</v>
      </c>
      <c r="B1901" s="15" t="s">
        <v>4290</v>
      </c>
      <c r="C1901" s="15" t="s">
        <v>182</v>
      </c>
      <c r="D1901" s="27" t="s">
        <v>1185</v>
      </c>
      <c r="E1901" s="27" t="s">
        <v>1186</v>
      </c>
      <c r="F1901" s="15" t="s">
        <v>970</v>
      </c>
      <c r="G1901" s="15" t="s">
        <v>1183</v>
      </c>
    </row>
    <row r="1902" spans="1:7" ht="22.5" x14ac:dyDescent="0.2">
      <c r="A1902" s="14" t="s">
        <v>4366</v>
      </c>
      <c r="B1902" s="15" t="s">
        <v>4290</v>
      </c>
      <c r="C1902" s="15" t="s">
        <v>183</v>
      </c>
      <c r="D1902" s="27" t="s">
        <v>1188</v>
      </c>
      <c r="E1902" s="27" t="s">
        <v>1189</v>
      </c>
      <c r="F1902" s="15" t="s">
        <v>648</v>
      </c>
      <c r="G1902" s="15" t="s">
        <v>12</v>
      </c>
    </row>
    <row r="1903" spans="1:7" ht="22.5" x14ac:dyDescent="0.2">
      <c r="A1903" s="14" t="s">
        <v>4367</v>
      </c>
      <c r="B1903" s="15" t="s">
        <v>4290</v>
      </c>
      <c r="C1903" s="15" t="s">
        <v>191</v>
      </c>
      <c r="D1903" s="27" t="s">
        <v>1191</v>
      </c>
      <c r="E1903" s="27" t="s">
        <v>1192</v>
      </c>
      <c r="F1903" s="15" t="s">
        <v>648</v>
      </c>
      <c r="G1903" s="15" t="s">
        <v>12</v>
      </c>
    </row>
    <row r="1904" spans="1:7" s="11" customFormat="1" ht="14.25" x14ac:dyDescent="0.2">
      <c r="A1904" s="9" t="s">
        <v>973</v>
      </c>
      <c r="B1904" s="9" t="s">
        <v>4368</v>
      </c>
      <c r="C1904" s="9"/>
      <c r="D1904" s="29"/>
      <c r="E1904" s="22" t="s">
        <v>1194</v>
      </c>
      <c r="F1904" s="10"/>
      <c r="G1904" s="10"/>
    </row>
    <row r="1905" spans="1:7" ht="22.5" x14ac:dyDescent="0.2">
      <c r="A1905" s="14" t="s">
        <v>4369</v>
      </c>
      <c r="B1905" s="15" t="s">
        <v>4290</v>
      </c>
      <c r="C1905" s="15" t="s">
        <v>194</v>
      </c>
      <c r="D1905" s="27" t="s">
        <v>1199</v>
      </c>
      <c r="E1905" s="27" t="s">
        <v>1200</v>
      </c>
      <c r="F1905" s="15" t="s">
        <v>1071</v>
      </c>
      <c r="G1905" s="15" t="s">
        <v>4370</v>
      </c>
    </row>
    <row r="1906" spans="1:7" ht="33.75" x14ac:dyDescent="0.2">
      <c r="A1906" s="14" t="s">
        <v>4371</v>
      </c>
      <c r="B1906" s="15" t="s">
        <v>4290</v>
      </c>
      <c r="C1906" s="15" t="s">
        <v>196</v>
      </c>
      <c r="D1906" s="27" t="s">
        <v>1203</v>
      </c>
      <c r="E1906" s="27" t="s">
        <v>1204</v>
      </c>
      <c r="F1906" s="15" t="s">
        <v>1077</v>
      </c>
      <c r="G1906" s="15" t="s">
        <v>957</v>
      </c>
    </row>
    <row r="1907" spans="1:7" ht="14.25" x14ac:dyDescent="0.2">
      <c r="A1907" s="14" t="s">
        <v>4372</v>
      </c>
      <c r="B1907" s="15" t="s">
        <v>4290</v>
      </c>
      <c r="C1907" s="15" t="s">
        <v>201</v>
      </c>
      <c r="D1907" s="27" t="s">
        <v>838</v>
      </c>
      <c r="E1907" s="27" t="s">
        <v>839</v>
      </c>
      <c r="F1907" s="15" t="s">
        <v>110</v>
      </c>
      <c r="G1907" s="15" t="s">
        <v>3100</v>
      </c>
    </row>
    <row r="1908" spans="1:7" ht="22.5" x14ac:dyDescent="0.2">
      <c r="A1908" s="14" t="s">
        <v>4373</v>
      </c>
      <c r="B1908" s="15" t="s">
        <v>4290</v>
      </c>
      <c r="C1908" s="15" t="s">
        <v>204</v>
      </c>
      <c r="D1908" s="27" t="s">
        <v>1139</v>
      </c>
      <c r="E1908" s="27" t="s">
        <v>1140</v>
      </c>
      <c r="F1908" s="15" t="s">
        <v>110</v>
      </c>
      <c r="G1908" s="15" t="s">
        <v>4374</v>
      </c>
    </row>
    <row r="1909" spans="1:7" ht="22.5" x14ac:dyDescent="0.2">
      <c r="A1909" s="14" t="s">
        <v>4375</v>
      </c>
      <c r="B1909" s="15" t="s">
        <v>4290</v>
      </c>
      <c r="C1909" s="15" t="s">
        <v>206</v>
      </c>
      <c r="D1909" s="27" t="s">
        <v>1216</v>
      </c>
      <c r="E1909" s="27" t="s">
        <v>1217</v>
      </c>
      <c r="F1909" s="15" t="s">
        <v>648</v>
      </c>
      <c r="G1909" s="15" t="s">
        <v>12</v>
      </c>
    </row>
    <row r="1910" spans="1:7" ht="22.5" x14ac:dyDescent="0.2">
      <c r="A1910" s="14" t="s">
        <v>4376</v>
      </c>
      <c r="B1910" s="15" t="s">
        <v>4290</v>
      </c>
      <c r="C1910" s="15" t="s">
        <v>207</v>
      </c>
      <c r="D1910" s="27" t="s">
        <v>1146</v>
      </c>
      <c r="E1910" s="27" t="s">
        <v>1147</v>
      </c>
      <c r="F1910" s="15" t="s">
        <v>648</v>
      </c>
      <c r="G1910" s="15" t="s">
        <v>43</v>
      </c>
    </row>
    <row r="1911" spans="1:7" ht="22.5" x14ac:dyDescent="0.2">
      <c r="A1911" s="14" t="s">
        <v>4377</v>
      </c>
      <c r="B1911" s="15" t="s">
        <v>4290</v>
      </c>
      <c r="C1911" s="15" t="s">
        <v>208</v>
      </c>
      <c r="D1911" s="27" t="s">
        <v>4378</v>
      </c>
      <c r="E1911" s="27" t="s">
        <v>4379</v>
      </c>
      <c r="F1911" s="15" t="s">
        <v>648</v>
      </c>
      <c r="G1911" s="15" t="s">
        <v>68</v>
      </c>
    </row>
    <row r="1912" spans="1:7" ht="22.5" x14ac:dyDescent="0.2">
      <c r="A1912" s="14" t="s">
        <v>4380</v>
      </c>
      <c r="B1912" s="15" t="s">
        <v>4290</v>
      </c>
      <c r="C1912" s="15" t="s">
        <v>220</v>
      </c>
      <c r="D1912" s="27" t="s">
        <v>1224</v>
      </c>
      <c r="E1912" s="27" t="s">
        <v>1225</v>
      </c>
      <c r="F1912" s="15" t="s">
        <v>648</v>
      </c>
      <c r="G1912" s="15" t="s">
        <v>43</v>
      </c>
    </row>
    <row r="1913" spans="1:7" ht="14.25" customHeight="1" x14ac:dyDescent="0.2">
      <c r="A1913" s="16"/>
      <c r="B1913" s="16"/>
      <c r="C1913" s="13"/>
      <c r="D1913" s="28"/>
      <c r="E1913" s="21" t="s">
        <v>4381</v>
      </c>
      <c r="F1913" s="13"/>
      <c r="G1913" s="13"/>
    </row>
    <row r="1914" spans="1:7" ht="14.25" x14ac:dyDescent="0.2">
      <c r="A1914" s="14" t="s">
        <v>4382</v>
      </c>
      <c r="B1914" s="15" t="s">
        <v>4290</v>
      </c>
      <c r="C1914" s="15" t="s">
        <v>223</v>
      </c>
      <c r="D1914" s="27" t="s">
        <v>4383</v>
      </c>
      <c r="E1914" s="27" t="s">
        <v>4384</v>
      </c>
      <c r="F1914" s="15" t="s">
        <v>1230</v>
      </c>
      <c r="G1914" s="15" t="s">
        <v>237</v>
      </c>
    </row>
    <row r="1915" spans="1:7" ht="14.25" x14ac:dyDescent="0.2">
      <c r="A1915" s="14" t="s">
        <v>4385</v>
      </c>
      <c r="B1915" s="15" t="s">
        <v>4290</v>
      </c>
      <c r="C1915" s="15" t="s">
        <v>226</v>
      </c>
      <c r="D1915" s="27" t="s">
        <v>1232</v>
      </c>
      <c r="E1915" s="27" t="s">
        <v>1233</v>
      </c>
      <c r="F1915" s="15" t="s">
        <v>71</v>
      </c>
      <c r="G1915" s="15" t="s">
        <v>294</v>
      </c>
    </row>
    <row r="1916" spans="1:7" ht="14.25" x14ac:dyDescent="0.2">
      <c r="A1916" s="14" t="s">
        <v>4386</v>
      </c>
      <c r="B1916" s="15" t="s">
        <v>4290</v>
      </c>
      <c r="C1916" s="15" t="s">
        <v>229</v>
      </c>
      <c r="D1916" s="27" t="s">
        <v>4387</v>
      </c>
      <c r="E1916" s="27" t="s">
        <v>4388</v>
      </c>
      <c r="F1916" s="15" t="s">
        <v>648</v>
      </c>
      <c r="G1916" s="15" t="s">
        <v>12</v>
      </c>
    </row>
    <row r="1917" spans="1:7" ht="14.25" x14ac:dyDescent="0.2">
      <c r="A1917" s="14" t="s">
        <v>4389</v>
      </c>
      <c r="B1917" s="15" t="s">
        <v>4290</v>
      </c>
      <c r="C1917" s="15" t="s">
        <v>231</v>
      </c>
      <c r="D1917" s="27" t="s">
        <v>1236</v>
      </c>
      <c r="E1917" s="27" t="s">
        <v>1237</v>
      </c>
      <c r="F1917" s="15" t="s">
        <v>518</v>
      </c>
      <c r="G1917" s="15" t="s">
        <v>2537</v>
      </c>
    </row>
    <row r="1918" spans="1:7" ht="22.5" x14ac:dyDescent="0.2">
      <c r="A1918" s="14" t="s">
        <v>4390</v>
      </c>
      <c r="B1918" s="15" t="s">
        <v>4290</v>
      </c>
      <c r="C1918" s="15" t="s">
        <v>236</v>
      </c>
      <c r="D1918" s="27" t="s">
        <v>4391</v>
      </c>
      <c r="E1918" s="27" t="s">
        <v>4392</v>
      </c>
      <c r="F1918" s="15" t="s">
        <v>652</v>
      </c>
      <c r="G1918" s="15" t="s">
        <v>12</v>
      </c>
    </row>
    <row r="1919" spans="1:7" ht="14.25" x14ac:dyDescent="0.2">
      <c r="A1919" s="14" t="s">
        <v>4393</v>
      </c>
      <c r="B1919" s="15" t="s">
        <v>4290</v>
      </c>
      <c r="C1919" s="15" t="s">
        <v>239</v>
      </c>
      <c r="D1919" s="27" t="s">
        <v>4394</v>
      </c>
      <c r="E1919" s="27" t="s">
        <v>4395</v>
      </c>
      <c r="F1919" s="15" t="s">
        <v>652</v>
      </c>
      <c r="G1919" s="15" t="s">
        <v>12</v>
      </c>
    </row>
    <row r="1920" spans="1:7" ht="14.25" x14ac:dyDescent="0.2">
      <c r="A1920" s="14" t="s">
        <v>4396</v>
      </c>
      <c r="B1920" s="15" t="s">
        <v>4290</v>
      </c>
      <c r="C1920" s="15" t="s">
        <v>241</v>
      </c>
      <c r="D1920" s="27" t="s">
        <v>1228</v>
      </c>
      <c r="E1920" s="27" t="s">
        <v>1229</v>
      </c>
      <c r="F1920" s="15" t="s">
        <v>1230</v>
      </c>
      <c r="G1920" s="15" t="s">
        <v>1696</v>
      </c>
    </row>
    <row r="1921" spans="1:7" ht="14.25" x14ac:dyDescent="0.2">
      <c r="A1921" s="14" t="s">
        <v>4397</v>
      </c>
      <c r="B1921" s="15" t="s">
        <v>4290</v>
      </c>
      <c r="C1921" s="15" t="s">
        <v>243</v>
      </c>
      <c r="D1921" s="27" t="s">
        <v>1232</v>
      </c>
      <c r="E1921" s="27" t="s">
        <v>1233</v>
      </c>
      <c r="F1921" s="15" t="s">
        <v>71</v>
      </c>
      <c r="G1921" s="15" t="s">
        <v>1104</v>
      </c>
    </row>
    <row r="1922" spans="1:7" ht="14.25" x14ac:dyDescent="0.2">
      <c r="A1922" s="14" t="s">
        <v>4398</v>
      </c>
      <c r="B1922" s="15" t="s">
        <v>4290</v>
      </c>
      <c r="C1922" s="15" t="s">
        <v>248</v>
      </c>
      <c r="D1922" s="27" t="s">
        <v>1236</v>
      </c>
      <c r="E1922" s="27" t="s">
        <v>1237</v>
      </c>
      <c r="F1922" s="15" t="s">
        <v>518</v>
      </c>
      <c r="G1922" s="15" t="s">
        <v>1569</v>
      </c>
    </row>
    <row r="1923" spans="1:7" ht="45" x14ac:dyDescent="0.2">
      <c r="A1923" s="14" t="s">
        <v>4399</v>
      </c>
      <c r="B1923" s="15" t="s">
        <v>4290</v>
      </c>
      <c r="C1923" s="15" t="s">
        <v>251</v>
      </c>
      <c r="D1923" s="27" t="s">
        <v>1239</v>
      </c>
      <c r="E1923" s="27" t="s">
        <v>1240</v>
      </c>
      <c r="F1923" s="15" t="s">
        <v>652</v>
      </c>
      <c r="G1923" s="15" t="s">
        <v>30</v>
      </c>
    </row>
    <row r="1924" spans="1:7" ht="14.25" x14ac:dyDescent="0.2">
      <c r="A1924" s="14" t="s">
        <v>4400</v>
      </c>
      <c r="B1924" s="15" t="s">
        <v>4290</v>
      </c>
      <c r="C1924" s="15" t="s">
        <v>254</v>
      </c>
      <c r="D1924" s="27" t="s">
        <v>4401</v>
      </c>
      <c r="E1924" s="27" t="s">
        <v>4402</v>
      </c>
      <c r="F1924" s="15" t="s">
        <v>1230</v>
      </c>
      <c r="G1924" s="15" t="s">
        <v>237</v>
      </c>
    </row>
    <row r="1925" spans="1:7" ht="22.5" x14ac:dyDescent="0.2">
      <c r="A1925" s="14" t="s">
        <v>4403</v>
      </c>
      <c r="B1925" s="15" t="s">
        <v>4290</v>
      </c>
      <c r="C1925" s="15" t="s">
        <v>256</v>
      </c>
      <c r="D1925" s="27" t="s">
        <v>4404</v>
      </c>
      <c r="E1925" s="27" t="s">
        <v>4405</v>
      </c>
      <c r="F1925" s="15" t="s">
        <v>648</v>
      </c>
      <c r="G1925" s="15" t="s">
        <v>12</v>
      </c>
    </row>
    <row r="1926" spans="1:7" ht="14.25" x14ac:dyDescent="0.2">
      <c r="A1926" s="14" t="s">
        <v>4406</v>
      </c>
      <c r="B1926" s="15" t="s">
        <v>4290</v>
      </c>
      <c r="C1926" s="15" t="s">
        <v>260</v>
      </c>
      <c r="D1926" s="27" t="s">
        <v>4407</v>
      </c>
      <c r="E1926" s="27" t="s">
        <v>4408</v>
      </c>
      <c r="F1926" s="15" t="s">
        <v>648</v>
      </c>
      <c r="G1926" s="15" t="s">
        <v>12</v>
      </c>
    </row>
    <row r="1927" spans="1:7" ht="14.25" x14ac:dyDescent="0.2">
      <c r="A1927" s="14" t="s">
        <v>4409</v>
      </c>
      <c r="B1927" s="15" t="s">
        <v>4290</v>
      </c>
      <c r="C1927" s="15" t="s">
        <v>263</v>
      </c>
      <c r="D1927" s="27" t="s">
        <v>4410</v>
      </c>
      <c r="E1927" s="27" t="s">
        <v>4411</v>
      </c>
      <c r="F1927" s="15" t="s">
        <v>970</v>
      </c>
      <c r="G1927" s="15" t="s">
        <v>237</v>
      </c>
    </row>
    <row r="1928" spans="1:7" ht="22.5" x14ac:dyDescent="0.2">
      <c r="A1928" s="14" t="s">
        <v>4412</v>
      </c>
      <c r="B1928" s="15" t="s">
        <v>4290</v>
      </c>
      <c r="C1928" s="15" t="s">
        <v>265</v>
      </c>
      <c r="D1928" s="27" t="s">
        <v>4413</v>
      </c>
      <c r="E1928" s="27" t="s">
        <v>4414</v>
      </c>
      <c r="F1928" s="15" t="s">
        <v>652</v>
      </c>
      <c r="G1928" s="15" t="s">
        <v>12</v>
      </c>
    </row>
    <row r="1929" spans="1:7" s="8" customFormat="1" ht="15" customHeight="1" x14ac:dyDescent="0.2">
      <c r="A1929" s="7"/>
      <c r="B1929" s="7"/>
      <c r="C1929" s="7"/>
      <c r="D1929" s="26"/>
      <c r="E1929" s="20" t="s">
        <v>4415</v>
      </c>
      <c r="F1929" s="7"/>
      <c r="G1929" s="7"/>
    </row>
    <row r="1930" spans="1:7" s="11" customFormat="1" ht="25.5" x14ac:dyDescent="0.2">
      <c r="A1930" s="9" t="s">
        <v>979</v>
      </c>
      <c r="B1930" s="9" t="s">
        <v>4416</v>
      </c>
      <c r="C1930" s="9"/>
      <c r="D1930" s="29"/>
      <c r="E1930" s="22" t="s">
        <v>1243</v>
      </c>
      <c r="F1930" s="10"/>
      <c r="G1930" s="10"/>
    </row>
    <row r="1931" spans="1:7" ht="22.5" x14ac:dyDescent="0.2">
      <c r="A1931" s="14" t="s">
        <v>4417</v>
      </c>
      <c r="B1931" s="15" t="s">
        <v>4418</v>
      </c>
      <c r="C1931" s="15" t="s">
        <v>12</v>
      </c>
      <c r="D1931" s="27" t="s">
        <v>3383</v>
      </c>
      <c r="E1931" s="27" t="s">
        <v>3384</v>
      </c>
      <c r="F1931" s="15" t="s">
        <v>1071</v>
      </c>
      <c r="G1931" s="15" t="s">
        <v>237</v>
      </c>
    </row>
    <row r="1932" spans="1:7" ht="22.5" x14ac:dyDescent="0.2">
      <c r="A1932" s="14" t="s">
        <v>4419</v>
      </c>
      <c r="B1932" s="15" t="s">
        <v>4418</v>
      </c>
      <c r="C1932" s="15" t="s">
        <v>24</v>
      </c>
      <c r="D1932" s="27" t="s">
        <v>3386</v>
      </c>
      <c r="E1932" s="27" t="s">
        <v>3387</v>
      </c>
      <c r="F1932" s="15" t="s">
        <v>71</v>
      </c>
      <c r="G1932" s="15" t="s">
        <v>4420</v>
      </c>
    </row>
    <row r="1933" spans="1:7" ht="22.5" x14ac:dyDescent="0.2">
      <c r="A1933" s="14" t="s">
        <v>4421</v>
      </c>
      <c r="B1933" s="15" t="s">
        <v>4418</v>
      </c>
      <c r="C1933" s="15" t="s">
        <v>30</v>
      </c>
      <c r="D1933" s="27" t="s">
        <v>3390</v>
      </c>
      <c r="E1933" s="27" t="s">
        <v>3391</v>
      </c>
      <c r="F1933" s="15" t="s">
        <v>648</v>
      </c>
      <c r="G1933" s="15" t="s">
        <v>4422</v>
      </c>
    </row>
    <row r="1934" spans="1:7" ht="22.5" x14ac:dyDescent="0.2">
      <c r="A1934" s="14" t="s">
        <v>4423</v>
      </c>
      <c r="B1934" s="15" t="s">
        <v>4418</v>
      </c>
      <c r="C1934" s="15" t="s">
        <v>34</v>
      </c>
      <c r="D1934" s="27" t="s">
        <v>1246</v>
      </c>
      <c r="E1934" s="27" t="s">
        <v>1247</v>
      </c>
      <c r="F1934" s="15" t="s">
        <v>1071</v>
      </c>
      <c r="G1934" s="15" t="s">
        <v>456</v>
      </c>
    </row>
    <row r="1935" spans="1:7" ht="22.5" x14ac:dyDescent="0.2">
      <c r="A1935" s="14" t="s">
        <v>4424</v>
      </c>
      <c r="B1935" s="15" t="s">
        <v>4418</v>
      </c>
      <c r="C1935" s="15" t="s">
        <v>40</v>
      </c>
      <c r="D1935" s="27" t="s">
        <v>1249</v>
      </c>
      <c r="E1935" s="27" t="s">
        <v>1250</v>
      </c>
      <c r="F1935" s="15" t="s">
        <v>71</v>
      </c>
      <c r="G1935" s="15" t="s">
        <v>4425</v>
      </c>
    </row>
    <row r="1936" spans="1:7" ht="22.5" x14ac:dyDescent="0.2">
      <c r="A1936" s="14" t="s">
        <v>4426</v>
      </c>
      <c r="B1936" s="15" t="s">
        <v>4418</v>
      </c>
      <c r="C1936" s="15" t="s">
        <v>43</v>
      </c>
      <c r="D1936" s="27" t="s">
        <v>1253</v>
      </c>
      <c r="E1936" s="27" t="s">
        <v>1254</v>
      </c>
      <c r="F1936" s="15" t="s">
        <v>648</v>
      </c>
      <c r="G1936" s="15" t="s">
        <v>4427</v>
      </c>
    </row>
    <row r="1937" spans="1:7" ht="14.25" x14ac:dyDescent="0.2">
      <c r="A1937" s="14" t="s">
        <v>4428</v>
      </c>
      <c r="B1937" s="15" t="s">
        <v>4418</v>
      </c>
      <c r="C1937" s="15" t="s">
        <v>48</v>
      </c>
      <c r="D1937" s="27" t="s">
        <v>4429</v>
      </c>
      <c r="E1937" s="27" t="s">
        <v>4430</v>
      </c>
      <c r="F1937" s="15" t="s">
        <v>648</v>
      </c>
      <c r="G1937" s="15" t="s">
        <v>12</v>
      </c>
    </row>
    <row r="1938" spans="1:7" ht="14.25" x14ac:dyDescent="0.2">
      <c r="A1938" s="14" t="s">
        <v>4431</v>
      </c>
      <c r="B1938" s="15" t="s">
        <v>4418</v>
      </c>
      <c r="C1938" s="15" t="s">
        <v>55</v>
      </c>
      <c r="D1938" s="27" t="s">
        <v>3397</v>
      </c>
      <c r="E1938" s="27" t="s">
        <v>3398</v>
      </c>
      <c r="F1938" s="15" t="s">
        <v>648</v>
      </c>
      <c r="G1938" s="15" t="s">
        <v>12</v>
      </c>
    </row>
    <row r="1939" spans="1:7" ht="14.25" x14ac:dyDescent="0.2">
      <c r="A1939" s="14" t="s">
        <v>4432</v>
      </c>
      <c r="B1939" s="15" t="s">
        <v>4418</v>
      </c>
      <c r="C1939" s="15" t="s">
        <v>58</v>
      </c>
      <c r="D1939" s="27" t="s">
        <v>4433</v>
      </c>
      <c r="E1939" s="27" t="s">
        <v>4434</v>
      </c>
      <c r="F1939" s="15" t="s">
        <v>648</v>
      </c>
      <c r="G1939" s="15" t="s">
        <v>12</v>
      </c>
    </row>
    <row r="1940" spans="1:7" s="8" customFormat="1" ht="15" customHeight="1" x14ac:dyDescent="0.2">
      <c r="A1940" s="7"/>
      <c r="B1940" s="7"/>
      <c r="C1940" s="7"/>
      <c r="D1940" s="26"/>
      <c r="E1940" s="20" t="s">
        <v>4435</v>
      </c>
      <c r="F1940" s="7"/>
      <c r="G1940" s="7"/>
    </row>
    <row r="1941" spans="1:7" s="11" customFormat="1" ht="14.25" x14ac:dyDescent="0.2">
      <c r="A1941" s="9" t="s">
        <v>985</v>
      </c>
      <c r="B1941" s="9" t="s">
        <v>4436</v>
      </c>
      <c r="C1941" s="9"/>
      <c r="D1941" s="29"/>
      <c r="E1941" s="22" t="s">
        <v>1258</v>
      </c>
      <c r="F1941" s="10"/>
      <c r="G1941" s="10"/>
    </row>
    <row r="1942" spans="1:7" ht="14.25" customHeight="1" x14ac:dyDescent="0.2">
      <c r="A1942" s="16"/>
      <c r="B1942" s="16"/>
      <c r="C1942" s="13"/>
      <c r="D1942" s="28"/>
      <c r="E1942" s="21" t="s">
        <v>1259</v>
      </c>
      <c r="F1942" s="13"/>
      <c r="G1942" s="13"/>
    </row>
    <row r="1943" spans="1:7" ht="14.25" customHeight="1" x14ac:dyDescent="0.2">
      <c r="A1943" s="16"/>
      <c r="B1943" s="16"/>
      <c r="C1943" s="13"/>
      <c r="D1943" s="28"/>
      <c r="E1943" s="21" t="s">
        <v>4437</v>
      </c>
      <c r="F1943" s="13"/>
      <c r="G1943" s="13"/>
    </row>
    <row r="1944" spans="1:7" ht="14.25" customHeight="1" x14ac:dyDescent="0.2">
      <c r="A1944" s="16"/>
      <c r="B1944" s="16"/>
      <c r="C1944" s="13"/>
      <c r="D1944" s="28"/>
      <c r="E1944" s="21" t="s">
        <v>4438</v>
      </c>
      <c r="F1944" s="13"/>
      <c r="G1944" s="13"/>
    </row>
    <row r="1945" spans="1:7" ht="14.25" x14ac:dyDescent="0.2">
      <c r="A1945" s="14" t="s">
        <v>4439</v>
      </c>
      <c r="B1945" s="15" t="s">
        <v>4440</v>
      </c>
      <c r="C1945" s="15" t="s">
        <v>12</v>
      </c>
      <c r="D1945" s="27" t="s">
        <v>1282</v>
      </c>
      <c r="E1945" s="27" t="s">
        <v>1283</v>
      </c>
      <c r="F1945" s="15" t="s">
        <v>648</v>
      </c>
      <c r="G1945" s="15" t="s">
        <v>34</v>
      </c>
    </row>
    <row r="1946" spans="1:7" ht="45" x14ac:dyDescent="0.2">
      <c r="A1946" s="14" t="s">
        <v>4441</v>
      </c>
      <c r="B1946" s="15" t="s">
        <v>4440</v>
      </c>
      <c r="C1946" s="15" t="s">
        <v>24</v>
      </c>
      <c r="D1946" s="27" t="s">
        <v>4442</v>
      </c>
      <c r="E1946" s="27" t="s">
        <v>4443</v>
      </c>
      <c r="F1946" s="15" t="s">
        <v>648</v>
      </c>
      <c r="G1946" s="15" t="s">
        <v>24</v>
      </c>
    </row>
    <row r="1947" spans="1:7" ht="45" x14ac:dyDescent="0.2">
      <c r="A1947" s="14" t="s">
        <v>4444</v>
      </c>
      <c r="B1947" s="15" t="s">
        <v>4440</v>
      </c>
      <c r="C1947" s="15" t="s">
        <v>30</v>
      </c>
      <c r="D1947" s="27" t="s">
        <v>4445</v>
      </c>
      <c r="E1947" s="27" t="s">
        <v>4446</v>
      </c>
      <c r="F1947" s="15" t="s">
        <v>648</v>
      </c>
      <c r="G1947" s="15" t="s">
        <v>24</v>
      </c>
    </row>
    <row r="1948" spans="1:7" ht="14.25" x14ac:dyDescent="0.2">
      <c r="A1948" s="14" t="s">
        <v>4447</v>
      </c>
      <c r="B1948" s="15" t="s">
        <v>4440</v>
      </c>
      <c r="C1948" s="15" t="s">
        <v>34</v>
      </c>
      <c r="D1948" s="27" t="s">
        <v>1740</v>
      </c>
      <c r="E1948" s="27" t="s">
        <v>1741</v>
      </c>
      <c r="F1948" s="15" t="s">
        <v>648</v>
      </c>
      <c r="G1948" s="15" t="s">
        <v>24</v>
      </c>
    </row>
    <row r="1949" spans="1:7" ht="45" x14ac:dyDescent="0.2">
      <c r="A1949" s="14" t="s">
        <v>4448</v>
      </c>
      <c r="B1949" s="15" t="s">
        <v>4440</v>
      </c>
      <c r="C1949" s="15" t="s">
        <v>40</v>
      </c>
      <c r="D1949" s="27" t="s">
        <v>4449</v>
      </c>
      <c r="E1949" s="27" t="s">
        <v>4450</v>
      </c>
      <c r="F1949" s="15" t="s">
        <v>648</v>
      </c>
      <c r="G1949" s="15" t="s">
        <v>24</v>
      </c>
    </row>
    <row r="1950" spans="1:7" ht="14.25" x14ac:dyDescent="0.2">
      <c r="A1950" s="14" t="s">
        <v>4451</v>
      </c>
      <c r="B1950" s="15" t="s">
        <v>4440</v>
      </c>
      <c r="C1950" s="15" t="s">
        <v>43</v>
      </c>
      <c r="D1950" s="27" t="s">
        <v>1282</v>
      </c>
      <c r="E1950" s="27" t="s">
        <v>1283</v>
      </c>
      <c r="F1950" s="15" t="s">
        <v>648</v>
      </c>
      <c r="G1950" s="15" t="s">
        <v>55</v>
      </c>
    </row>
    <row r="1951" spans="1:7" ht="45" x14ac:dyDescent="0.2">
      <c r="A1951" s="14" t="s">
        <v>4452</v>
      </c>
      <c r="B1951" s="15" t="s">
        <v>4440</v>
      </c>
      <c r="C1951" s="15" t="s">
        <v>48</v>
      </c>
      <c r="D1951" s="27" t="s">
        <v>4453</v>
      </c>
      <c r="E1951" s="27" t="s">
        <v>4454</v>
      </c>
      <c r="F1951" s="15" t="s">
        <v>648</v>
      </c>
      <c r="G1951" s="15" t="s">
        <v>43</v>
      </c>
    </row>
    <row r="1952" spans="1:7" ht="45" x14ac:dyDescent="0.2">
      <c r="A1952" s="14" t="s">
        <v>4455</v>
      </c>
      <c r="B1952" s="15" t="s">
        <v>4440</v>
      </c>
      <c r="C1952" s="15" t="s">
        <v>55</v>
      </c>
      <c r="D1952" s="27" t="s">
        <v>4456</v>
      </c>
      <c r="E1952" s="27" t="s">
        <v>4457</v>
      </c>
      <c r="F1952" s="15" t="s">
        <v>648</v>
      </c>
      <c r="G1952" s="15" t="s">
        <v>24</v>
      </c>
    </row>
    <row r="1953" spans="1:7" ht="14.25" x14ac:dyDescent="0.2">
      <c r="A1953" s="14" t="s">
        <v>4458</v>
      </c>
      <c r="B1953" s="15" t="s">
        <v>4440</v>
      </c>
      <c r="C1953" s="15" t="s">
        <v>58</v>
      </c>
      <c r="D1953" s="27" t="s">
        <v>1282</v>
      </c>
      <c r="E1953" s="27" t="s">
        <v>1283</v>
      </c>
      <c r="F1953" s="15" t="s">
        <v>648</v>
      </c>
      <c r="G1953" s="15" t="s">
        <v>43</v>
      </c>
    </row>
    <row r="1954" spans="1:7" ht="45" x14ac:dyDescent="0.2">
      <c r="A1954" s="14" t="s">
        <v>4459</v>
      </c>
      <c r="B1954" s="15" t="s">
        <v>4440</v>
      </c>
      <c r="C1954" s="15" t="s">
        <v>60</v>
      </c>
      <c r="D1954" s="27" t="s">
        <v>4460</v>
      </c>
      <c r="E1954" s="27" t="s">
        <v>4461</v>
      </c>
      <c r="F1954" s="15" t="s">
        <v>648</v>
      </c>
      <c r="G1954" s="15" t="s">
        <v>43</v>
      </c>
    </row>
    <row r="1955" spans="1:7" ht="14.25" x14ac:dyDescent="0.2">
      <c r="A1955" s="14" t="s">
        <v>4462</v>
      </c>
      <c r="B1955" s="15" t="s">
        <v>4440</v>
      </c>
      <c r="C1955" s="15" t="s">
        <v>65</v>
      </c>
      <c r="D1955" s="27" t="s">
        <v>4463</v>
      </c>
      <c r="E1955" s="27" t="s">
        <v>4464</v>
      </c>
      <c r="F1955" s="15" t="s">
        <v>71</v>
      </c>
      <c r="G1955" s="15" t="s">
        <v>4465</v>
      </c>
    </row>
    <row r="1956" spans="1:7" ht="45" x14ac:dyDescent="0.2">
      <c r="A1956" s="14" t="s">
        <v>4466</v>
      </c>
      <c r="B1956" s="15" t="s">
        <v>4440</v>
      </c>
      <c r="C1956" s="15" t="s">
        <v>68</v>
      </c>
      <c r="D1956" s="27" t="s">
        <v>4467</v>
      </c>
      <c r="E1956" s="27" t="s">
        <v>4468</v>
      </c>
      <c r="F1956" s="15" t="s">
        <v>648</v>
      </c>
      <c r="G1956" s="15" t="s">
        <v>34</v>
      </c>
    </row>
    <row r="1957" spans="1:7" ht="22.5" x14ac:dyDescent="0.2">
      <c r="A1957" s="14" t="s">
        <v>4469</v>
      </c>
      <c r="B1957" s="15" t="s">
        <v>4440</v>
      </c>
      <c r="C1957" s="15" t="s">
        <v>70</v>
      </c>
      <c r="D1957" s="27" t="s">
        <v>2890</v>
      </c>
      <c r="E1957" s="27" t="s">
        <v>2891</v>
      </c>
      <c r="F1957" s="15" t="s">
        <v>1077</v>
      </c>
      <c r="G1957" s="15" t="s">
        <v>2892</v>
      </c>
    </row>
    <row r="1958" spans="1:7" ht="45" x14ac:dyDescent="0.2">
      <c r="A1958" s="14" t="s">
        <v>4470</v>
      </c>
      <c r="B1958" s="15" t="s">
        <v>4440</v>
      </c>
      <c r="C1958" s="15" t="s">
        <v>73</v>
      </c>
      <c r="D1958" s="27" t="s">
        <v>4471</v>
      </c>
      <c r="E1958" s="27" t="s">
        <v>4472</v>
      </c>
      <c r="F1958" s="15" t="s">
        <v>648</v>
      </c>
      <c r="G1958" s="15" t="s">
        <v>24</v>
      </c>
    </row>
    <row r="1959" spans="1:7" ht="14.25" x14ac:dyDescent="0.2">
      <c r="A1959" s="14" t="s">
        <v>4473</v>
      </c>
      <c r="B1959" s="15" t="s">
        <v>4440</v>
      </c>
      <c r="C1959" s="15" t="s">
        <v>75</v>
      </c>
      <c r="D1959" s="27" t="s">
        <v>1442</v>
      </c>
      <c r="E1959" s="27" t="s">
        <v>1443</v>
      </c>
      <c r="F1959" s="15" t="s">
        <v>648</v>
      </c>
      <c r="G1959" s="15" t="s">
        <v>24</v>
      </c>
    </row>
    <row r="1960" spans="1:7" ht="45" x14ac:dyDescent="0.2">
      <c r="A1960" s="14" t="s">
        <v>4474</v>
      </c>
      <c r="B1960" s="15" t="s">
        <v>4440</v>
      </c>
      <c r="C1960" s="15" t="s">
        <v>87</v>
      </c>
      <c r="D1960" s="27" t="s">
        <v>4475</v>
      </c>
      <c r="E1960" s="27" t="s">
        <v>4476</v>
      </c>
      <c r="F1960" s="15" t="s">
        <v>648</v>
      </c>
      <c r="G1960" s="15" t="s">
        <v>24</v>
      </c>
    </row>
    <row r="1961" spans="1:7" ht="14.25" x14ac:dyDescent="0.2">
      <c r="A1961" s="16"/>
      <c r="B1961" s="16"/>
      <c r="C1961" s="13"/>
      <c r="D1961" s="28"/>
      <c r="E1961" s="21" t="s">
        <v>4477</v>
      </c>
      <c r="F1961" s="13"/>
      <c r="G1961" s="13"/>
    </row>
    <row r="1962" spans="1:7" ht="14.25" x14ac:dyDescent="0.2">
      <c r="A1962" s="14" t="s">
        <v>4478</v>
      </c>
      <c r="B1962" s="15" t="s">
        <v>4440</v>
      </c>
      <c r="C1962" s="15" t="s">
        <v>89</v>
      </c>
      <c r="D1962" s="27" t="s">
        <v>1282</v>
      </c>
      <c r="E1962" s="27" t="s">
        <v>1283</v>
      </c>
      <c r="F1962" s="15" t="s">
        <v>648</v>
      </c>
      <c r="G1962" s="15" t="s">
        <v>12</v>
      </c>
    </row>
    <row r="1963" spans="1:7" ht="45" x14ac:dyDescent="0.2">
      <c r="A1963" s="14" t="s">
        <v>4479</v>
      </c>
      <c r="B1963" s="15" t="s">
        <v>4440</v>
      </c>
      <c r="C1963" s="15" t="s">
        <v>90</v>
      </c>
      <c r="D1963" s="27" t="s">
        <v>4480</v>
      </c>
      <c r="E1963" s="27" t="s">
        <v>4481</v>
      </c>
      <c r="F1963" s="15" t="s">
        <v>648</v>
      </c>
      <c r="G1963" s="15" t="s">
        <v>12</v>
      </c>
    </row>
    <row r="1964" spans="1:7" ht="14.25" x14ac:dyDescent="0.2">
      <c r="A1964" s="14" t="s">
        <v>4482</v>
      </c>
      <c r="B1964" s="15" t="s">
        <v>4440</v>
      </c>
      <c r="C1964" s="15" t="s">
        <v>91</v>
      </c>
      <c r="D1964" s="27" t="s">
        <v>1740</v>
      </c>
      <c r="E1964" s="27" t="s">
        <v>1741</v>
      </c>
      <c r="F1964" s="15" t="s">
        <v>648</v>
      </c>
      <c r="G1964" s="15" t="s">
        <v>12</v>
      </c>
    </row>
    <row r="1965" spans="1:7" ht="45" x14ac:dyDescent="0.2">
      <c r="A1965" s="14" t="s">
        <v>4483</v>
      </c>
      <c r="B1965" s="15" t="s">
        <v>4440</v>
      </c>
      <c r="C1965" s="15" t="s">
        <v>101</v>
      </c>
      <c r="D1965" s="27" t="s">
        <v>4484</v>
      </c>
      <c r="E1965" s="27" t="s">
        <v>4450</v>
      </c>
      <c r="F1965" s="15" t="s">
        <v>648</v>
      </c>
      <c r="G1965" s="15" t="s">
        <v>12</v>
      </c>
    </row>
    <row r="1966" spans="1:7" ht="22.5" x14ac:dyDescent="0.2">
      <c r="A1966" s="14" t="s">
        <v>4485</v>
      </c>
      <c r="B1966" s="15" t="s">
        <v>4440</v>
      </c>
      <c r="C1966" s="15" t="s">
        <v>106</v>
      </c>
      <c r="D1966" s="27" t="s">
        <v>4486</v>
      </c>
      <c r="E1966" s="27" t="s">
        <v>4487</v>
      </c>
      <c r="F1966" s="15" t="s">
        <v>652</v>
      </c>
      <c r="G1966" s="15" t="s">
        <v>12</v>
      </c>
    </row>
    <row r="1967" spans="1:7" ht="14.25" x14ac:dyDescent="0.2">
      <c r="A1967" s="14" t="s">
        <v>4488</v>
      </c>
      <c r="B1967" s="15" t="s">
        <v>4440</v>
      </c>
      <c r="C1967" s="15" t="s">
        <v>107</v>
      </c>
      <c r="D1967" s="27" t="s">
        <v>4463</v>
      </c>
      <c r="E1967" s="27" t="s">
        <v>4464</v>
      </c>
      <c r="F1967" s="15" t="s">
        <v>71</v>
      </c>
      <c r="G1967" s="15" t="s">
        <v>447</v>
      </c>
    </row>
    <row r="1968" spans="1:7" ht="45" x14ac:dyDescent="0.2">
      <c r="A1968" s="14" t="s">
        <v>4489</v>
      </c>
      <c r="B1968" s="15" t="s">
        <v>4440</v>
      </c>
      <c r="C1968" s="15" t="s">
        <v>108</v>
      </c>
      <c r="D1968" s="27" t="s">
        <v>4467</v>
      </c>
      <c r="E1968" s="27" t="s">
        <v>4468</v>
      </c>
      <c r="F1968" s="15" t="s">
        <v>648</v>
      </c>
      <c r="G1968" s="15" t="s">
        <v>24</v>
      </c>
    </row>
    <row r="1969" spans="1:7" ht="14.25" x14ac:dyDescent="0.2">
      <c r="A1969" s="14" t="s">
        <v>4490</v>
      </c>
      <c r="B1969" s="15" t="s">
        <v>4440</v>
      </c>
      <c r="C1969" s="15" t="s">
        <v>109</v>
      </c>
      <c r="D1969" s="27" t="s">
        <v>1282</v>
      </c>
      <c r="E1969" s="27" t="s">
        <v>1283</v>
      </c>
      <c r="F1969" s="15" t="s">
        <v>648</v>
      </c>
      <c r="G1969" s="15" t="s">
        <v>24</v>
      </c>
    </row>
    <row r="1970" spans="1:7" ht="45" x14ac:dyDescent="0.2">
      <c r="A1970" s="14" t="s">
        <v>4491</v>
      </c>
      <c r="B1970" s="15" t="s">
        <v>4440</v>
      </c>
      <c r="C1970" s="15" t="s">
        <v>122</v>
      </c>
      <c r="D1970" s="27" t="s">
        <v>4492</v>
      </c>
      <c r="E1970" s="27" t="s">
        <v>4493</v>
      </c>
      <c r="F1970" s="15" t="s">
        <v>648</v>
      </c>
      <c r="G1970" s="15" t="s">
        <v>24</v>
      </c>
    </row>
    <row r="1971" spans="1:7" ht="22.5" x14ac:dyDescent="0.2">
      <c r="A1971" s="14" t="s">
        <v>4494</v>
      </c>
      <c r="B1971" s="15" t="s">
        <v>4440</v>
      </c>
      <c r="C1971" s="15" t="s">
        <v>126</v>
      </c>
      <c r="D1971" s="27" t="s">
        <v>4495</v>
      </c>
      <c r="E1971" s="27" t="s">
        <v>4496</v>
      </c>
      <c r="F1971" s="15" t="s">
        <v>1077</v>
      </c>
      <c r="G1971" s="15" t="s">
        <v>1265</v>
      </c>
    </row>
    <row r="1972" spans="1:7" ht="22.5" x14ac:dyDescent="0.2">
      <c r="A1972" s="14" t="s">
        <v>4497</v>
      </c>
      <c r="B1972" s="15" t="s">
        <v>4440</v>
      </c>
      <c r="C1972" s="15" t="s">
        <v>124</v>
      </c>
      <c r="D1972" s="27" t="s">
        <v>4498</v>
      </c>
      <c r="E1972" s="27" t="s">
        <v>4499</v>
      </c>
      <c r="F1972" s="15" t="s">
        <v>648</v>
      </c>
      <c r="G1972" s="15" t="s">
        <v>12</v>
      </c>
    </row>
    <row r="1973" spans="1:7" ht="14.25" x14ac:dyDescent="0.2">
      <c r="A1973" s="14" t="s">
        <v>4500</v>
      </c>
      <c r="B1973" s="15" t="s">
        <v>4440</v>
      </c>
      <c r="C1973" s="15" t="s">
        <v>129</v>
      </c>
      <c r="D1973" s="27" t="s">
        <v>1442</v>
      </c>
      <c r="E1973" s="27" t="s">
        <v>1443</v>
      </c>
      <c r="F1973" s="15" t="s">
        <v>648</v>
      </c>
      <c r="G1973" s="15" t="s">
        <v>12</v>
      </c>
    </row>
    <row r="1974" spans="1:7" ht="45" x14ac:dyDescent="0.2">
      <c r="A1974" s="14" t="s">
        <v>4501</v>
      </c>
      <c r="B1974" s="15" t="s">
        <v>4440</v>
      </c>
      <c r="C1974" s="15" t="s">
        <v>133</v>
      </c>
      <c r="D1974" s="27" t="s">
        <v>4502</v>
      </c>
      <c r="E1974" s="27" t="s">
        <v>4476</v>
      </c>
      <c r="F1974" s="15" t="s">
        <v>648</v>
      </c>
      <c r="G1974" s="15" t="s">
        <v>12</v>
      </c>
    </row>
    <row r="1975" spans="1:7" ht="14.25" x14ac:dyDescent="0.2">
      <c r="A1975" s="16"/>
      <c r="B1975" s="16"/>
      <c r="C1975" s="13"/>
      <c r="D1975" s="28"/>
      <c r="E1975" s="21" t="s">
        <v>4503</v>
      </c>
      <c r="F1975" s="13"/>
      <c r="G1975" s="13"/>
    </row>
    <row r="1976" spans="1:7" ht="14.25" x14ac:dyDescent="0.2">
      <c r="A1976" s="14" t="s">
        <v>4504</v>
      </c>
      <c r="B1976" s="15" t="s">
        <v>4440</v>
      </c>
      <c r="C1976" s="15" t="s">
        <v>136</v>
      </c>
      <c r="D1976" s="27" t="s">
        <v>1282</v>
      </c>
      <c r="E1976" s="27" t="s">
        <v>1283</v>
      </c>
      <c r="F1976" s="15" t="s">
        <v>648</v>
      </c>
      <c r="G1976" s="15" t="s">
        <v>126</v>
      </c>
    </row>
    <row r="1977" spans="1:7" ht="45" x14ac:dyDescent="0.2">
      <c r="A1977" s="14" t="s">
        <v>4505</v>
      </c>
      <c r="B1977" s="15" t="s">
        <v>4440</v>
      </c>
      <c r="C1977" s="15" t="s">
        <v>141</v>
      </c>
      <c r="D1977" s="27" t="s">
        <v>4506</v>
      </c>
      <c r="E1977" s="27" t="s">
        <v>4507</v>
      </c>
      <c r="F1977" s="15" t="s">
        <v>648</v>
      </c>
      <c r="G1977" s="15" t="s">
        <v>24</v>
      </c>
    </row>
    <row r="1978" spans="1:7" ht="45" x14ac:dyDescent="0.2">
      <c r="A1978" s="14" t="s">
        <v>4508</v>
      </c>
      <c r="B1978" s="15" t="s">
        <v>4440</v>
      </c>
      <c r="C1978" s="15" t="s">
        <v>144</v>
      </c>
      <c r="D1978" s="27" t="s">
        <v>4509</v>
      </c>
      <c r="E1978" s="27" t="s">
        <v>4510</v>
      </c>
      <c r="F1978" s="15" t="s">
        <v>648</v>
      </c>
      <c r="G1978" s="15" t="s">
        <v>12</v>
      </c>
    </row>
    <row r="1979" spans="1:7" ht="45" x14ac:dyDescent="0.2">
      <c r="A1979" s="14" t="s">
        <v>4511</v>
      </c>
      <c r="B1979" s="15" t="s">
        <v>4440</v>
      </c>
      <c r="C1979" s="15" t="s">
        <v>146</v>
      </c>
      <c r="D1979" s="27" t="s">
        <v>4512</v>
      </c>
      <c r="E1979" s="27" t="s">
        <v>4513</v>
      </c>
      <c r="F1979" s="15" t="s">
        <v>648</v>
      </c>
      <c r="G1979" s="15" t="s">
        <v>24</v>
      </c>
    </row>
    <row r="1980" spans="1:7" ht="22.5" x14ac:dyDescent="0.2">
      <c r="A1980" s="14" t="s">
        <v>4514</v>
      </c>
      <c r="B1980" s="15" t="s">
        <v>4440</v>
      </c>
      <c r="C1980" s="15" t="s">
        <v>151</v>
      </c>
      <c r="D1980" s="27" t="s">
        <v>4515</v>
      </c>
      <c r="E1980" s="27" t="s">
        <v>4516</v>
      </c>
      <c r="F1980" s="15" t="s">
        <v>648</v>
      </c>
      <c r="G1980" s="15" t="s">
        <v>43</v>
      </c>
    </row>
    <row r="1981" spans="1:7" ht="45" x14ac:dyDescent="0.2">
      <c r="A1981" s="14" t="s">
        <v>4517</v>
      </c>
      <c r="B1981" s="15" t="s">
        <v>4440</v>
      </c>
      <c r="C1981" s="15" t="s">
        <v>154</v>
      </c>
      <c r="D1981" s="27" t="s">
        <v>4518</v>
      </c>
      <c r="E1981" s="27" t="s">
        <v>4519</v>
      </c>
      <c r="F1981" s="15" t="s">
        <v>648</v>
      </c>
      <c r="G1981" s="15" t="s">
        <v>30</v>
      </c>
    </row>
    <row r="1982" spans="1:7" ht="45" x14ac:dyDescent="0.2">
      <c r="A1982" s="14" t="s">
        <v>4520</v>
      </c>
      <c r="B1982" s="15" t="s">
        <v>4440</v>
      </c>
      <c r="C1982" s="15" t="s">
        <v>156</v>
      </c>
      <c r="D1982" s="27" t="s">
        <v>4521</v>
      </c>
      <c r="E1982" s="27" t="s">
        <v>4454</v>
      </c>
      <c r="F1982" s="15" t="s">
        <v>648</v>
      </c>
      <c r="G1982" s="15" t="s">
        <v>43</v>
      </c>
    </row>
    <row r="1983" spans="1:7" ht="45" x14ac:dyDescent="0.2">
      <c r="A1983" s="14" t="s">
        <v>4522</v>
      </c>
      <c r="B1983" s="15" t="s">
        <v>4440</v>
      </c>
      <c r="C1983" s="15" t="s">
        <v>157</v>
      </c>
      <c r="D1983" s="27" t="s">
        <v>4523</v>
      </c>
      <c r="E1983" s="27" t="s">
        <v>4524</v>
      </c>
      <c r="F1983" s="15" t="s">
        <v>648</v>
      </c>
      <c r="G1983" s="15" t="s">
        <v>12</v>
      </c>
    </row>
    <row r="1984" spans="1:7" ht="45" x14ac:dyDescent="0.2">
      <c r="A1984" s="14" t="s">
        <v>4525</v>
      </c>
      <c r="B1984" s="15" t="s">
        <v>4440</v>
      </c>
      <c r="C1984" s="15" t="s">
        <v>158</v>
      </c>
      <c r="D1984" s="27" t="s">
        <v>4526</v>
      </c>
      <c r="E1984" s="27" t="s">
        <v>4527</v>
      </c>
      <c r="F1984" s="15" t="s">
        <v>648</v>
      </c>
      <c r="G1984" s="15" t="s">
        <v>24</v>
      </c>
    </row>
    <row r="1985" spans="1:7" ht="45" x14ac:dyDescent="0.2">
      <c r="A1985" s="14" t="s">
        <v>4528</v>
      </c>
      <c r="B1985" s="15" t="s">
        <v>4440</v>
      </c>
      <c r="C1985" s="15" t="s">
        <v>165</v>
      </c>
      <c r="D1985" s="27" t="s">
        <v>4529</v>
      </c>
      <c r="E1985" s="27" t="s">
        <v>4530</v>
      </c>
      <c r="F1985" s="15" t="s">
        <v>648</v>
      </c>
      <c r="G1985" s="15" t="s">
        <v>30</v>
      </c>
    </row>
    <row r="1986" spans="1:7" ht="22.5" x14ac:dyDescent="0.2">
      <c r="A1986" s="14" t="s">
        <v>4531</v>
      </c>
      <c r="B1986" s="15" t="s">
        <v>4440</v>
      </c>
      <c r="C1986" s="15" t="s">
        <v>168</v>
      </c>
      <c r="D1986" s="27" t="s">
        <v>2890</v>
      </c>
      <c r="E1986" s="27" t="s">
        <v>2891</v>
      </c>
      <c r="F1986" s="15" t="s">
        <v>1077</v>
      </c>
      <c r="G1986" s="15" t="s">
        <v>1265</v>
      </c>
    </row>
    <row r="1987" spans="1:7" ht="45" x14ac:dyDescent="0.2">
      <c r="A1987" s="14" t="s">
        <v>4532</v>
      </c>
      <c r="B1987" s="15" t="s">
        <v>4440</v>
      </c>
      <c r="C1987" s="15" t="s">
        <v>170</v>
      </c>
      <c r="D1987" s="27" t="s">
        <v>4533</v>
      </c>
      <c r="E1987" s="27" t="s">
        <v>4472</v>
      </c>
      <c r="F1987" s="15" t="s">
        <v>648</v>
      </c>
      <c r="G1987" s="15" t="s">
        <v>12</v>
      </c>
    </row>
    <row r="1988" spans="1:7" ht="14.25" x14ac:dyDescent="0.2">
      <c r="A1988" s="14" t="s">
        <v>4534</v>
      </c>
      <c r="B1988" s="15" t="s">
        <v>4440</v>
      </c>
      <c r="C1988" s="15" t="s">
        <v>175</v>
      </c>
      <c r="D1988" s="27" t="s">
        <v>1442</v>
      </c>
      <c r="E1988" s="27" t="s">
        <v>1443</v>
      </c>
      <c r="F1988" s="15" t="s">
        <v>648</v>
      </c>
      <c r="G1988" s="15" t="s">
        <v>12</v>
      </c>
    </row>
    <row r="1989" spans="1:7" ht="45" x14ac:dyDescent="0.2">
      <c r="A1989" s="14" t="s">
        <v>4535</v>
      </c>
      <c r="B1989" s="15" t="s">
        <v>4440</v>
      </c>
      <c r="C1989" s="15" t="s">
        <v>178</v>
      </c>
      <c r="D1989" s="27" t="s">
        <v>4536</v>
      </c>
      <c r="E1989" s="27" t="s">
        <v>4476</v>
      </c>
      <c r="F1989" s="15" t="s">
        <v>648</v>
      </c>
      <c r="G1989" s="15" t="s">
        <v>12</v>
      </c>
    </row>
    <row r="1990" spans="1:7" ht="14.25" x14ac:dyDescent="0.2">
      <c r="A1990" s="16"/>
      <c r="B1990" s="16"/>
      <c r="C1990" s="13"/>
      <c r="D1990" s="28"/>
      <c r="E1990" s="21" t="s">
        <v>4537</v>
      </c>
      <c r="F1990" s="13"/>
      <c r="G1990" s="13"/>
    </row>
    <row r="1991" spans="1:7" ht="14.25" x14ac:dyDescent="0.2">
      <c r="A1991" s="14" t="s">
        <v>4538</v>
      </c>
      <c r="B1991" s="15" t="s">
        <v>4440</v>
      </c>
      <c r="C1991" s="15" t="s">
        <v>181</v>
      </c>
      <c r="D1991" s="27" t="s">
        <v>1282</v>
      </c>
      <c r="E1991" s="27" t="s">
        <v>1283</v>
      </c>
      <c r="F1991" s="15" t="s">
        <v>648</v>
      </c>
      <c r="G1991" s="15" t="s">
        <v>73</v>
      </c>
    </row>
    <row r="1992" spans="1:7" ht="45" x14ac:dyDescent="0.2">
      <c r="A1992" s="14" t="s">
        <v>4539</v>
      </c>
      <c r="B1992" s="15" t="s">
        <v>4440</v>
      </c>
      <c r="C1992" s="15" t="s">
        <v>182</v>
      </c>
      <c r="D1992" s="27" t="s">
        <v>4506</v>
      </c>
      <c r="E1992" s="27" t="s">
        <v>4507</v>
      </c>
      <c r="F1992" s="15" t="s">
        <v>648</v>
      </c>
      <c r="G1992" s="15" t="s">
        <v>24</v>
      </c>
    </row>
    <row r="1993" spans="1:7" ht="45" x14ac:dyDescent="0.2">
      <c r="A1993" s="14" t="s">
        <v>4540</v>
      </c>
      <c r="B1993" s="15" t="s">
        <v>4440</v>
      </c>
      <c r="C1993" s="15" t="s">
        <v>183</v>
      </c>
      <c r="D1993" s="27" t="s">
        <v>4541</v>
      </c>
      <c r="E1993" s="27" t="s">
        <v>4542</v>
      </c>
      <c r="F1993" s="15" t="s">
        <v>648</v>
      </c>
      <c r="G1993" s="15" t="s">
        <v>34</v>
      </c>
    </row>
    <row r="1994" spans="1:7" ht="45" x14ac:dyDescent="0.2">
      <c r="A1994" s="14" t="s">
        <v>4543</v>
      </c>
      <c r="B1994" s="15" t="s">
        <v>4440</v>
      </c>
      <c r="C1994" s="15" t="s">
        <v>191</v>
      </c>
      <c r="D1994" s="27" t="s">
        <v>4544</v>
      </c>
      <c r="E1994" s="27" t="s">
        <v>4454</v>
      </c>
      <c r="F1994" s="15" t="s">
        <v>648</v>
      </c>
      <c r="G1994" s="15" t="s">
        <v>34</v>
      </c>
    </row>
    <row r="1995" spans="1:7" ht="22.5" x14ac:dyDescent="0.2">
      <c r="A1995" s="14" t="s">
        <v>4545</v>
      </c>
      <c r="B1995" s="15" t="s">
        <v>4440</v>
      </c>
      <c r="C1995" s="15" t="s">
        <v>194</v>
      </c>
      <c r="D1995" s="27" t="s">
        <v>4546</v>
      </c>
      <c r="E1995" s="27" t="s">
        <v>4547</v>
      </c>
      <c r="F1995" s="15" t="s">
        <v>648</v>
      </c>
      <c r="G1995" s="15" t="s">
        <v>34</v>
      </c>
    </row>
    <row r="1996" spans="1:7" ht="22.5" x14ac:dyDescent="0.2">
      <c r="A1996" s="14" t="s">
        <v>4548</v>
      </c>
      <c r="B1996" s="15" t="s">
        <v>4440</v>
      </c>
      <c r="C1996" s="15" t="s">
        <v>196</v>
      </c>
      <c r="D1996" s="27" t="s">
        <v>2890</v>
      </c>
      <c r="E1996" s="27" t="s">
        <v>2891</v>
      </c>
      <c r="F1996" s="15" t="s">
        <v>1077</v>
      </c>
      <c r="G1996" s="15" t="s">
        <v>1265</v>
      </c>
    </row>
    <row r="1997" spans="1:7" ht="45" x14ac:dyDescent="0.2">
      <c r="A1997" s="14" t="s">
        <v>4549</v>
      </c>
      <c r="B1997" s="15" t="s">
        <v>4440</v>
      </c>
      <c r="C1997" s="15" t="s">
        <v>201</v>
      </c>
      <c r="D1997" s="27" t="s">
        <v>4533</v>
      </c>
      <c r="E1997" s="27" t="s">
        <v>4472</v>
      </c>
      <c r="F1997" s="15" t="s">
        <v>648</v>
      </c>
      <c r="G1997" s="15" t="s">
        <v>12</v>
      </c>
    </row>
    <row r="1998" spans="1:7" ht="14.25" x14ac:dyDescent="0.2">
      <c r="A1998" s="14" t="s">
        <v>4550</v>
      </c>
      <c r="B1998" s="15" t="s">
        <v>4440</v>
      </c>
      <c r="C1998" s="15" t="s">
        <v>204</v>
      </c>
      <c r="D1998" s="27" t="s">
        <v>1442</v>
      </c>
      <c r="E1998" s="27" t="s">
        <v>1443</v>
      </c>
      <c r="F1998" s="15" t="s">
        <v>648</v>
      </c>
      <c r="G1998" s="15" t="s">
        <v>12</v>
      </c>
    </row>
    <row r="1999" spans="1:7" ht="45" x14ac:dyDescent="0.2">
      <c r="A1999" s="14" t="s">
        <v>4551</v>
      </c>
      <c r="B1999" s="15" t="s">
        <v>4440</v>
      </c>
      <c r="C1999" s="15" t="s">
        <v>206</v>
      </c>
      <c r="D1999" s="27" t="s">
        <v>4502</v>
      </c>
      <c r="E1999" s="27" t="s">
        <v>4476</v>
      </c>
      <c r="F1999" s="15" t="s">
        <v>648</v>
      </c>
      <c r="G1999" s="15" t="s">
        <v>12</v>
      </c>
    </row>
    <row r="2000" spans="1:7" ht="14.25" customHeight="1" x14ac:dyDescent="0.2">
      <c r="A2000" s="16"/>
      <c r="B2000" s="16"/>
      <c r="C2000" s="13"/>
      <c r="D2000" s="28"/>
      <c r="E2000" s="21" t="s">
        <v>4552</v>
      </c>
      <c r="F2000" s="13"/>
      <c r="G2000" s="13"/>
    </row>
    <row r="2001" spans="1:7" ht="14.25" x14ac:dyDescent="0.2">
      <c r="A2001" s="14" t="s">
        <v>4553</v>
      </c>
      <c r="B2001" s="15" t="s">
        <v>4440</v>
      </c>
      <c r="C2001" s="15" t="s">
        <v>207</v>
      </c>
      <c r="D2001" s="27" t="s">
        <v>1314</v>
      </c>
      <c r="E2001" s="27" t="s">
        <v>1315</v>
      </c>
      <c r="F2001" s="15" t="s">
        <v>648</v>
      </c>
      <c r="G2001" s="15" t="s">
        <v>12</v>
      </c>
    </row>
    <row r="2002" spans="1:7" ht="22.5" x14ac:dyDescent="0.2">
      <c r="A2002" s="14" t="s">
        <v>4554</v>
      </c>
      <c r="B2002" s="15" t="s">
        <v>4440</v>
      </c>
      <c r="C2002" s="15" t="s">
        <v>208</v>
      </c>
      <c r="D2002" s="27" t="s">
        <v>1317</v>
      </c>
      <c r="E2002" s="27" t="s">
        <v>1318</v>
      </c>
      <c r="F2002" s="15" t="s">
        <v>648</v>
      </c>
      <c r="G2002" s="15" t="s">
        <v>12</v>
      </c>
    </row>
    <row r="2003" spans="1:7" ht="14.25" customHeight="1" x14ac:dyDescent="0.2">
      <c r="A2003" s="16"/>
      <c r="B2003" s="16"/>
      <c r="C2003" s="13"/>
      <c r="D2003" s="28"/>
      <c r="E2003" s="21" t="s">
        <v>1319</v>
      </c>
      <c r="F2003" s="13"/>
      <c r="G2003" s="13"/>
    </row>
    <row r="2004" spans="1:7" ht="33.75" x14ac:dyDescent="0.2">
      <c r="A2004" s="14" t="s">
        <v>4555</v>
      </c>
      <c r="B2004" s="15" t="s">
        <v>4440</v>
      </c>
      <c r="C2004" s="15" t="s">
        <v>220</v>
      </c>
      <c r="D2004" s="27" t="s">
        <v>1263</v>
      </c>
      <c r="E2004" s="27" t="s">
        <v>1264</v>
      </c>
      <c r="F2004" s="15" t="s">
        <v>1077</v>
      </c>
      <c r="G2004" s="15" t="s">
        <v>1196</v>
      </c>
    </row>
    <row r="2005" spans="1:7" ht="45" x14ac:dyDescent="0.2">
      <c r="A2005" s="14" t="s">
        <v>4556</v>
      </c>
      <c r="B2005" s="15" t="s">
        <v>4440</v>
      </c>
      <c r="C2005" s="15" t="s">
        <v>223</v>
      </c>
      <c r="D2005" s="27" t="s">
        <v>4557</v>
      </c>
      <c r="E2005" s="27" t="s">
        <v>4558</v>
      </c>
      <c r="F2005" s="15" t="s">
        <v>648</v>
      </c>
      <c r="G2005" s="15" t="s">
        <v>12</v>
      </c>
    </row>
    <row r="2006" spans="1:7" ht="45" x14ac:dyDescent="0.2">
      <c r="A2006" s="14" t="s">
        <v>4559</v>
      </c>
      <c r="B2006" s="15" t="s">
        <v>4440</v>
      </c>
      <c r="C2006" s="15" t="s">
        <v>226</v>
      </c>
      <c r="D2006" s="27" t="s">
        <v>4560</v>
      </c>
      <c r="E2006" s="27" t="s">
        <v>4561</v>
      </c>
      <c r="F2006" s="15" t="s">
        <v>648</v>
      </c>
      <c r="G2006" s="15" t="s">
        <v>24</v>
      </c>
    </row>
    <row r="2007" spans="1:7" ht="45" x14ac:dyDescent="0.2">
      <c r="A2007" s="14" t="s">
        <v>4562</v>
      </c>
      <c r="B2007" s="15" t="s">
        <v>4440</v>
      </c>
      <c r="C2007" s="15" t="s">
        <v>229</v>
      </c>
      <c r="D2007" s="27" t="s">
        <v>4563</v>
      </c>
      <c r="E2007" s="27" t="s">
        <v>4564</v>
      </c>
      <c r="F2007" s="15" t="s">
        <v>648</v>
      </c>
      <c r="G2007" s="15" t="s">
        <v>12</v>
      </c>
    </row>
    <row r="2008" spans="1:7" ht="14.25" x14ac:dyDescent="0.2">
      <c r="A2008" s="14" t="s">
        <v>4565</v>
      </c>
      <c r="B2008" s="15" t="s">
        <v>4440</v>
      </c>
      <c r="C2008" s="15" t="s">
        <v>231</v>
      </c>
      <c r="D2008" s="27" t="s">
        <v>1282</v>
      </c>
      <c r="E2008" s="27" t="s">
        <v>1283</v>
      </c>
      <c r="F2008" s="15" t="s">
        <v>648</v>
      </c>
      <c r="G2008" s="15" t="s">
        <v>70</v>
      </c>
    </row>
    <row r="2009" spans="1:7" ht="14.25" x14ac:dyDescent="0.2">
      <c r="A2009" s="14" t="s">
        <v>4566</v>
      </c>
      <c r="B2009" s="15" t="s">
        <v>4440</v>
      </c>
      <c r="C2009" s="15" t="s">
        <v>236</v>
      </c>
      <c r="D2009" s="27" t="s">
        <v>1285</v>
      </c>
      <c r="E2009" s="27" t="s">
        <v>1295</v>
      </c>
      <c r="F2009" s="15" t="s">
        <v>648</v>
      </c>
      <c r="G2009" s="15" t="s">
        <v>12</v>
      </c>
    </row>
    <row r="2010" spans="1:7" ht="45" x14ac:dyDescent="0.2">
      <c r="A2010" s="14" t="s">
        <v>4567</v>
      </c>
      <c r="B2010" s="15" t="s">
        <v>4440</v>
      </c>
      <c r="C2010" s="15" t="s">
        <v>239</v>
      </c>
      <c r="D2010" s="27" t="s">
        <v>4568</v>
      </c>
      <c r="E2010" s="27" t="s">
        <v>2913</v>
      </c>
      <c r="F2010" s="15" t="s">
        <v>648</v>
      </c>
      <c r="G2010" s="15" t="s">
        <v>12</v>
      </c>
    </row>
    <row r="2011" spans="1:7" ht="45" x14ac:dyDescent="0.2">
      <c r="A2011" s="14" t="s">
        <v>4569</v>
      </c>
      <c r="B2011" s="15" t="s">
        <v>4440</v>
      </c>
      <c r="C2011" s="15" t="s">
        <v>241</v>
      </c>
      <c r="D2011" s="27" t="s">
        <v>4570</v>
      </c>
      <c r="E2011" s="27" t="s">
        <v>4571</v>
      </c>
      <c r="F2011" s="15" t="s">
        <v>648</v>
      </c>
      <c r="G2011" s="15" t="s">
        <v>12</v>
      </c>
    </row>
    <row r="2012" spans="1:7" ht="45" x14ac:dyDescent="0.2">
      <c r="A2012" s="14" t="s">
        <v>4572</v>
      </c>
      <c r="B2012" s="15" t="s">
        <v>4440</v>
      </c>
      <c r="C2012" s="15" t="s">
        <v>243</v>
      </c>
      <c r="D2012" s="27" t="s">
        <v>4573</v>
      </c>
      <c r="E2012" s="27" t="s">
        <v>4574</v>
      </c>
      <c r="F2012" s="15" t="s">
        <v>648</v>
      </c>
      <c r="G2012" s="15" t="s">
        <v>55</v>
      </c>
    </row>
    <row r="2013" spans="1:7" ht="45" x14ac:dyDescent="0.2">
      <c r="A2013" s="14" t="s">
        <v>4575</v>
      </c>
      <c r="B2013" s="15" t="s">
        <v>4440</v>
      </c>
      <c r="C2013" s="15" t="s">
        <v>248</v>
      </c>
      <c r="D2013" s="27" t="s">
        <v>4576</v>
      </c>
      <c r="E2013" s="27" t="s">
        <v>4577</v>
      </c>
      <c r="F2013" s="15" t="s">
        <v>648</v>
      </c>
      <c r="G2013" s="15" t="s">
        <v>24</v>
      </c>
    </row>
    <row r="2014" spans="1:7" ht="14.25" customHeight="1" x14ac:dyDescent="0.2">
      <c r="A2014" s="16"/>
      <c r="B2014" s="16"/>
      <c r="C2014" s="13"/>
      <c r="D2014" s="28"/>
      <c r="E2014" s="21" t="s">
        <v>1365</v>
      </c>
      <c r="F2014" s="13"/>
      <c r="G2014" s="13"/>
    </row>
    <row r="2015" spans="1:7" ht="22.5" x14ac:dyDescent="0.2">
      <c r="A2015" s="14" t="s">
        <v>4578</v>
      </c>
      <c r="B2015" s="15" t="s">
        <v>4440</v>
      </c>
      <c r="C2015" s="15" t="s">
        <v>251</v>
      </c>
      <c r="D2015" s="27" t="s">
        <v>1367</v>
      </c>
      <c r="E2015" s="27" t="s">
        <v>1368</v>
      </c>
      <c r="F2015" s="15" t="s">
        <v>648</v>
      </c>
      <c r="G2015" s="15" t="s">
        <v>12</v>
      </c>
    </row>
    <row r="2016" spans="1:7" ht="22.5" x14ac:dyDescent="0.2">
      <c r="A2016" s="14" t="s">
        <v>4579</v>
      </c>
      <c r="B2016" s="15" t="s">
        <v>4440</v>
      </c>
      <c r="C2016" s="15" t="s">
        <v>254</v>
      </c>
      <c r="D2016" s="27" t="s">
        <v>3494</v>
      </c>
      <c r="E2016" s="27" t="s">
        <v>3495</v>
      </c>
      <c r="F2016" s="15" t="s">
        <v>648</v>
      </c>
      <c r="G2016" s="15" t="s">
        <v>12</v>
      </c>
    </row>
    <row r="2017" spans="1:7" ht="14.25" x14ac:dyDescent="0.2">
      <c r="A2017" s="14" t="s">
        <v>4580</v>
      </c>
      <c r="B2017" s="15" t="s">
        <v>4440</v>
      </c>
      <c r="C2017" s="15" t="s">
        <v>256</v>
      </c>
      <c r="D2017" s="27" t="s">
        <v>1282</v>
      </c>
      <c r="E2017" s="27" t="s">
        <v>1283</v>
      </c>
      <c r="F2017" s="15" t="s">
        <v>648</v>
      </c>
      <c r="G2017" s="15" t="s">
        <v>65</v>
      </c>
    </row>
    <row r="2018" spans="1:7" ht="14.25" x14ac:dyDescent="0.2">
      <c r="A2018" s="14" t="s">
        <v>4581</v>
      </c>
      <c r="B2018" s="15" t="s">
        <v>4440</v>
      </c>
      <c r="C2018" s="15" t="s">
        <v>260</v>
      </c>
      <c r="D2018" s="27" t="s">
        <v>1374</v>
      </c>
      <c r="E2018" s="27" t="s">
        <v>4582</v>
      </c>
      <c r="F2018" s="15" t="s">
        <v>648</v>
      </c>
      <c r="G2018" s="15" t="s">
        <v>12</v>
      </c>
    </row>
    <row r="2019" spans="1:7" ht="14.25" x14ac:dyDescent="0.2">
      <c r="A2019" s="14" t="s">
        <v>4583</v>
      </c>
      <c r="B2019" s="15" t="s">
        <v>4440</v>
      </c>
      <c r="C2019" s="15" t="s">
        <v>263</v>
      </c>
      <c r="D2019" s="27" t="s">
        <v>1377</v>
      </c>
      <c r="E2019" s="27" t="s">
        <v>1378</v>
      </c>
      <c r="F2019" s="15" t="s">
        <v>648</v>
      </c>
      <c r="G2019" s="15" t="s">
        <v>40</v>
      </c>
    </row>
    <row r="2020" spans="1:7" ht="22.5" x14ac:dyDescent="0.2">
      <c r="A2020" s="14" t="s">
        <v>4584</v>
      </c>
      <c r="B2020" s="15" t="s">
        <v>4440</v>
      </c>
      <c r="C2020" s="15" t="s">
        <v>265</v>
      </c>
      <c r="D2020" s="27" t="s">
        <v>1380</v>
      </c>
      <c r="E2020" s="27" t="s">
        <v>1381</v>
      </c>
      <c r="F2020" s="15" t="s">
        <v>648</v>
      </c>
      <c r="G2020" s="15" t="s">
        <v>40</v>
      </c>
    </row>
    <row r="2021" spans="1:7" ht="14.25" customHeight="1" x14ac:dyDescent="0.2">
      <c r="A2021" s="16"/>
      <c r="B2021" s="16"/>
      <c r="C2021" s="13"/>
      <c r="D2021" s="28"/>
      <c r="E2021" s="21" t="s">
        <v>4585</v>
      </c>
      <c r="F2021" s="13"/>
      <c r="G2021" s="13"/>
    </row>
    <row r="2022" spans="1:7" ht="14.25" x14ac:dyDescent="0.2">
      <c r="A2022" s="14" t="s">
        <v>4586</v>
      </c>
      <c r="B2022" s="15" t="s">
        <v>4440</v>
      </c>
      <c r="C2022" s="15" t="s">
        <v>266</v>
      </c>
      <c r="D2022" s="27" t="s">
        <v>1282</v>
      </c>
      <c r="E2022" s="27" t="s">
        <v>1283</v>
      </c>
      <c r="F2022" s="15" t="s">
        <v>648</v>
      </c>
      <c r="G2022" s="15" t="s">
        <v>58</v>
      </c>
    </row>
    <row r="2023" spans="1:7" ht="14.25" x14ac:dyDescent="0.2">
      <c r="A2023" s="14" t="s">
        <v>4587</v>
      </c>
      <c r="B2023" s="15" t="s">
        <v>4440</v>
      </c>
      <c r="C2023" s="15" t="s">
        <v>267</v>
      </c>
      <c r="D2023" s="27" t="s">
        <v>1374</v>
      </c>
      <c r="E2023" s="27" t="s">
        <v>4582</v>
      </c>
      <c r="F2023" s="15" t="s">
        <v>648</v>
      </c>
      <c r="G2023" s="15" t="s">
        <v>12</v>
      </c>
    </row>
    <row r="2024" spans="1:7" ht="14.25" x14ac:dyDescent="0.2">
      <c r="A2024" s="14" t="s">
        <v>4588</v>
      </c>
      <c r="B2024" s="15" t="s">
        <v>4440</v>
      </c>
      <c r="C2024" s="15" t="s">
        <v>184</v>
      </c>
      <c r="D2024" s="27" t="s">
        <v>1377</v>
      </c>
      <c r="E2024" s="27" t="s">
        <v>1378</v>
      </c>
      <c r="F2024" s="15" t="s">
        <v>648</v>
      </c>
      <c r="G2024" s="15" t="s">
        <v>12</v>
      </c>
    </row>
    <row r="2025" spans="1:7" ht="45" x14ac:dyDescent="0.2">
      <c r="A2025" s="14" t="s">
        <v>4589</v>
      </c>
      <c r="B2025" s="15" t="s">
        <v>4440</v>
      </c>
      <c r="C2025" s="15" t="s">
        <v>276</v>
      </c>
      <c r="D2025" s="27" t="s">
        <v>4590</v>
      </c>
      <c r="E2025" s="27" t="s">
        <v>4591</v>
      </c>
      <c r="F2025" s="15" t="s">
        <v>648</v>
      </c>
      <c r="G2025" s="15" t="s">
        <v>24</v>
      </c>
    </row>
    <row r="2026" spans="1:7" ht="45" x14ac:dyDescent="0.2">
      <c r="A2026" s="14" t="s">
        <v>4592</v>
      </c>
      <c r="B2026" s="15" t="s">
        <v>4440</v>
      </c>
      <c r="C2026" s="15" t="s">
        <v>278</v>
      </c>
      <c r="D2026" s="27" t="s">
        <v>4593</v>
      </c>
      <c r="E2026" s="27" t="s">
        <v>4594</v>
      </c>
      <c r="F2026" s="15" t="s">
        <v>648</v>
      </c>
      <c r="G2026" s="15" t="s">
        <v>12</v>
      </c>
    </row>
    <row r="2027" spans="1:7" ht="45" x14ac:dyDescent="0.2">
      <c r="A2027" s="14" t="s">
        <v>4595</v>
      </c>
      <c r="B2027" s="15" t="s">
        <v>4440</v>
      </c>
      <c r="C2027" s="15" t="s">
        <v>283</v>
      </c>
      <c r="D2027" s="27" t="s">
        <v>4467</v>
      </c>
      <c r="E2027" s="27" t="s">
        <v>4468</v>
      </c>
      <c r="F2027" s="15" t="s">
        <v>648</v>
      </c>
      <c r="G2027" s="15" t="s">
        <v>12</v>
      </c>
    </row>
    <row r="2028" spans="1:7" ht="45" x14ac:dyDescent="0.2">
      <c r="A2028" s="14" t="s">
        <v>4596</v>
      </c>
      <c r="B2028" s="15" t="s">
        <v>4440</v>
      </c>
      <c r="C2028" s="15" t="s">
        <v>286</v>
      </c>
      <c r="D2028" s="27" t="s">
        <v>4597</v>
      </c>
      <c r="E2028" s="27" t="s">
        <v>4598</v>
      </c>
      <c r="F2028" s="15" t="s">
        <v>648</v>
      </c>
      <c r="G2028" s="15" t="s">
        <v>12</v>
      </c>
    </row>
    <row r="2029" spans="1:7" ht="45" x14ac:dyDescent="0.2">
      <c r="A2029" s="14" t="s">
        <v>4599</v>
      </c>
      <c r="B2029" s="15" t="s">
        <v>4440</v>
      </c>
      <c r="C2029" s="15" t="s">
        <v>288</v>
      </c>
      <c r="D2029" s="27" t="s">
        <v>4600</v>
      </c>
      <c r="E2029" s="27" t="s">
        <v>3426</v>
      </c>
      <c r="F2029" s="15" t="s">
        <v>648</v>
      </c>
      <c r="G2029" s="15" t="s">
        <v>24</v>
      </c>
    </row>
    <row r="2030" spans="1:7" ht="22.5" x14ac:dyDescent="0.2">
      <c r="A2030" s="14" t="s">
        <v>4601</v>
      </c>
      <c r="B2030" s="15" t="s">
        <v>4440</v>
      </c>
      <c r="C2030" s="15" t="s">
        <v>289</v>
      </c>
      <c r="D2030" s="27" t="s">
        <v>4495</v>
      </c>
      <c r="E2030" s="27" t="s">
        <v>4496</v>
      </c>
      <c r="F2030" s="15" t="s">
        <v>1077</v>
      </c>
      <c r="G2030" s="15" t="s">
        <v>1072</v>
      </c>
    </row>
    <row r="2031" spans="1:7" ht="22.5" x14ac:dyDescent="0.2">
      <c r="A2031" s="14" t="s">
        <v>4602</v>
      </c>
      <c r="B2031" s="15" t="s">
        <v>4440</v>
      </c>
      <c r="C2031" s="15" t="s">
        <v>291</v>
      </c>
      <c r="D2031" s="27" t="s">
        <v>4603</v>
      </c>
      <c r="E2031" s="27" t="s">
        <v>4604</v>
      </c>
      <c r="F2031" s="15" t="s">
        <v>648</v>
      </c>
      <c r="G2031" s="15" t="s">
        <v>12</v>
      </c>
    </row>
    <row r="2032" spans="1:7" ht="14.25" customHeight="1" x14ac:dyDescent="0.2">
      <c r="A2032" s="16"/>
      <c r="B2032" s="16"/>
      <c r="C2032" s="13"/>
      <c r="D2032" s="28"/>
      <c r="E2032" s="21" t="s">
        <v>1387</v>
      </c>
      <c r="F2032" s="13"/>
      <c r="G2032" s="13"/>
    </row>
    <row r="2033" spans="1:7" ht="14.25" x14ac:dyDescent="0.2">
      <c r="A2033" s="14" t="s">
        <v>4605</v>
      </c>
      <c r="B2033" s="15" t="s">
        <v>4440</v>
      </c>
      <c r="C2033" s="15" t="s">
        <v>293</v>
      </c>
      <c r="D2033" s="27" t="s">
        <v>1389</v>
      </c>
      <c r="E2033" s="27" t="s">
        <v>1390</v>
      </c>
      <c r="F2033" s="15" t="s">
        <v>71</v>
      </c>
      <c r="G2033" s="15" t="s">
        <v>4257</v>
      </c>
    </row>
    <row r="2034" spans="1:7" ht="45" x14ac:dyDescent="0.2">
      <c r="A2034" s="14" t="s">
        <v>4606</v>
      </c>
      <c r="B2034" s="15" t="s">
        <v>4440</v>
      </c>
      <c r="C2034" s="15" t="s">
        <v>295</v>
      </c>
      <c r="D2034" s="27" t="s">
        <v>4607</v>
      </c>
      <c r="E2034" s="27" t="s">
        <v>1393</v>
      </c>
      <c r="F2034" s="15" t="s">
        <v>648</v>
      </c>
      <c r="G2034" s="15" t="s">
        <v>75</v>
      </c>
    </row>
    <row r="2035" spans="1:7" ht="45" x14ac:dyDescent="0.2">
      <c r="A2035" s="14" t="s">
        <v>4608</v>
      </c>
      <c r="B2035" s="15" t="s">
        <v>4440</v>
      </c>
      <c r="C2035" s="15" t="s">
        <v>297</v>
      </c>
      <c r="D2035" s="27" t="s">
        <v>4609</v>
      </c>
      <c r="E2035" s="27" t="s">
        <v>1396</v>
      </c>
      <c r="F2035" s="15" t="s">
        <v>648</v>
      </c>
      <c r="G2035" s="15" t="s">
        <v>34</v>
      </c>
    </row>
    <row r="2036" spans="1:7" ht="45" x14ac:dyDescent="0.2">
      <c r="A2036" s="14" t="s">
        <v>4610</v>
      </c>
      <c r="B2036" s="15" t="s">
        <v>4440</v>
      </c>
      <c r="C2036" s="15" t="s">
        <v>309</v>
      </c>
      <c r="D2036" s="27" t="s">
        <v>4611</v>
      </c>
      <c r="E2036" s="27" t="s">
        <v>1402</v>
      </c>
      <c r="F2036" s="15" t="s">
        <v>648</v>
      </c>
      <c r="G2036" s="15" t="s">
        <v>24</v>
      </c>
    </row>
    <row r="2037" spans="1:7" ht="45" x14ac:dyDescent="0.2">
      <c r="A2037" s="14" t="s">
        <v>4612</v>
      </c>
      <c r="B2037" s="15" t="s">
        <v>4440</v>
      </c>
      <c r="C2037" s="15" t="s">
        <v>311</v>
      </c>
      <c r="D2037" s="27" t="s">
        <v>4613</v>
      </c>
      <c r="E2037" s="27" t="s">
        <v>1405</v>
      </c>
      <c r="F2037" s="15" t="s">
        <v>648</v>
      </c>
      <c r="G2037" s="15" t="s">
        <v>43</v>
      </c>
    </row>
    <row r="2038" spans="1:7" ht="22.5" x14ac:dyDescent="0.2">
      <c r="A2038" s="14" t="s">
        <v>4614</v>
      </c>
      <c r="B2038" s="15" t="s">
        <v>4440</v>
      </c>
      <c r="C2038" s="15" t="s">
        <v>218</v>
      </c>
      <c r="D2038" s="27" t="s">
        <v>4615</v>
      </c>
      <c r="E2038" s="27" t="s">
        <v>4616</v>
      </c>
      <c r="F2038" s="15" t="s">
        <v>71</v>
      </c>
      <c r="G2038" s="15" t="s">
        <v>1634</v>
      </c>
    </row>
    <row r="2039" spans="1:7" ht="22.5" x14ac:dyDescent="0.2">
      <c r="A2039" s="14" t="s">
        <v>4617</v>
      </c>
      <c r="B2039" s="15" t="s">
        <v>4440</v>
      </c>
      <c r="C2039" s="15" t="s">
        <v>922</v>
      </c>
      <c r="D2039" s="27" t="s">
        <v>4618</v>
      </c>
      <c r="E2039" s="27" t="s">
        <v>4619</v>
      </c>
      <c r="F2039" s="15" t="s">
        <v>648</v>
      </c>
      <c r="G2039" s="15" t="s">
        <v>34</v>
      </c>
    </row>
    <row r="2040" spans="1:7" ht="22.5" x14ac:dyDescent="0.2">
      <c r="A2040" s="14" t="s">
        <v>4620</v>
      </c>
      <c r="B2040" s="15" t="s">
        <v>4440</v>
      </c>
      <c r="C2040" s="15" t="s">
        <v>924</v>
      </c>
      <c r="D2040" s="27" t="s">
        <v>4621</v>
      </c>
      <c r="E2040" s="27" t="s">
        <v>4622</v>
      </c>
      <c r="F2040" s="15" t="s">
        <v>648</v>
      </c>
      <c r="G2040" s="15" t="s">
        <v>12</v>
      </c>
    </row>
    <row r="2041" spans="1:7" ht="45" x14ac:dyDescent="0.2">
      <c r="A2041" s="14" t="s">
        <v>4623</v>
      </c>
      <c r="B2041" s="15" t="s">
        <v>4440</v>
      </c>
      <c r="C2041" s="15" t="s">
        <v>927</v>
      </c>
      <c r="D2041" s="27" t="s">
        <v>4624</v>
      </c>
      <c r="E2041" s="27" t="s">
        <v>1408</v>
      </c>
      <c r="F2041" s="15" t="s">
        <v>648</v>
      </c>
      <c r="G2041" s="15" t="s">
        <v>43</v>
      </c>
    </row>
    <row r="2042" spans="1:7" ht="14.25" customHeight="1" x14ac:dyDescent="0.2">
      <c r="A2042" s="16"/>
      <c r="B2042" s="16"/>
      <c r="C2042" s="13"/>
      <c r="D2042" s="28"/>
      <c r="E2042" s="21" t="s">
        <v>1409</v>
      </c>
      <c r="F2042" s="13"/>
      <c r="G2042" s="13"/>
    </row>
    <row r="2043" spans="1:7" ht="14.25" x14ac:dyDescent="0.2">
      <c r="A2043" s="14" t="s">
        <v>4625</v>
      </c>
      <c r="B2043" s="15" t="s">
        <v>4440</v>
      </c>
      <c r="C2043" s="15" t="s">
        <v>930</v>
      </c>
      <c r="D2043" s="27" t="s">
        <v>1420</v>
      </c>
      <c r="E2043" s="27" t="s">
        <v>1421</v>
      </c>
      <c r="F2043" s="15" t="s">
        <v>71</v>
      </c>
      <c r="G2043" s="15" t="s">
        <v>451</v>
      </c>
    </row>
    <row r="2044" spans="1:7" ht="45" x14ac:dyDescent="0.2">
      <c r="A2044" s="14" t="s">
        <v>4626</v>
      </c>
      <c r="B2044" s="15" t="s">
        <v>4440</v>
      </c>
      <c r="C2044" s="15" t="s">
        <v>936</v>
      </c>
      <c r="D2044" s="27" t="s">
        <v>4627</v>
      </c>
      <c r="E2044" s="27" t="s">
        <v>1424</v>
      </c>
      <c r="F2044" s="15" t="s">
        <v>648</v>
      </c>
      <c r="G2044" s="15" t="s">
        <v>12</v>
      </c>
    </row>
    <row r="2045" spans="1:7" ht="14.25" x14ac:dyDescent="0.2">
      <c r="A2045" s="14" t="s">
        <v>4628</v>
      </c>
      <c r="B2045" s="15" t="s">
        <v>4440</v>
      </c>
      <c r="C2045" s="15" t="s">
        <v>941</v>
      </c>
      <c r="D2045" s="27" t="s">
        <v>1411</v>
      </c>
      <c r="E2045" s="27" t="s">
        <v>1412</v>
      </c>
      <c r="F2045" s="15" t="s">
        <v>71</v>
      </c>
      <c r="G2045" s="15" t="s">
        <v>294</v>
      </c>
    </row>
    <row r="2046" spans="1:7" ht="45" x14ac:dyDescent="0.2">
      <c r="A2046" s="14" t="s">
        <v>4629</v>
      </c>
      <c r="B2046" s="15" t="s">
        <v>4440</v>
      </c>
      <c r="C2046" s="15" t="s">
        <v>946</v>
      </c>
      <c r="D2046" s="27" t="s">
        <v>4630</v>
      </c>
      <c r="E2046" s="27" t="s">
        <v>1418</v>
      </c>
      <c r="F2046" s="15" t="s">
        <v>648</v>
      </c>
      <c r="G2046" s="15" t="s">
        <v>43</v>
      </c>
    </row>
    <row r="2047" spans="1:7" ht="14.25" x14ac:dyDescent="0.2">
      <c r="A2047" s="14" t="s">
        <v>4631</v>
      </c>
      <c r="B2047" s="15" t="s">
        <v>4440</v>
      </c>
      <c r="C2047" s="15" t="s">
        <v>952</v>
      </c>
      <c r="D2047" s="27" t="s">
        <v>4632</v>
      </c>
      <c r="E2047" s="27" t="s">
        <v>4633</v>
      </c>
      <c r="F2047" s="15" t="s">
        <v>71</v>
      </c>
      <c r="G2047" s="15" t="s">
        <v>447</v>
      </c>
    </row>
    <row r="2048" spans="1:7" ht="45" x14ac:dyDescent="0.2">
      <c r="A2048" s="14" t="s">
        <v>4634</v>
      </c>
      <c r="B2048" s="15" t="s">
        <v>4440</v>
      </c>
      <c r="C2048" s="15" t="s">
        <v>957</v>
      </c>
      <c r="D2048" s="27" t="s">
        <v>4635</v>
      </c>
      <c r="E2048" s="27" t="s">
        <v>4636</v>
      </c>
      <c r="F2048" s="15" t="s">
        <v>648</v>
      </c>
      <c r="G2048" s="15" t="s">
        <v>12</v>
      </c>
    </row>
    <row r="2049" spans="1:7" ht="45" x14ac:dyDescent="0.2">
      <c r="A2049" s="14" t="s">
        <v>4637</v>
      </c>
      <c r="B2049" s="15" t="s">
        <v>4440</v>
      </c>
      <c r="C2049" s="15" t="s">
        <v>962</v>
      </c>
      <c r="D2049" s="27" t="s">
        <v>4638</v>
      </c>
      <c r="E2049" s="27" t="s">
        <v>1434</v>
      </c>
      <c r="F2049" s="15" t="s">
        <v>648</v>
      </c>
      <c r="G2049" s="15" t="s">
        <v>70</v>
      </c>
    </row>
    <row r="2050" spans="1:7" ht="22.5" x14ac:dyDescent="0.2">
      <c r="A2050" s="14" t="s">
        <v>4639</v>
      </c>
      <c r="B2050" s="15" t="s">
        <v>4440</v>
      </c>
      <c r="C2050" s="15" t="s">
        <v>967</v>
      </c>
      <c r="D2050" s="27" t="s">
        <v>4640</v>
      </c>
      <c r="E2050" s="27" t="s">
        <v>4641</v>
      </c>
      <c r="F2050" s="15" t="s">
        <v>71</v>
      </c>
      <c r="G2050" s="15" t="s">
        <v>1696</v>
      </c>
    </row>
    <row r="2051" spans="1:7" ht="45" x14ac:dyDescent="0.2">
      <c r="A2051" s="14" t="s">
        <v>4642</v>
      </c>
      <c r="B2051" s="15" t="s">
        <v>4440</v>
      </c>
      <c r="C2051" s="15" t="s">
        <v>973</v>
      </c>
      <c r="D2051" s="27" t="s">
        <v>4643</v>
      </c>
      <c r="E2051" s="27" t="s">
        <v>4644</v>
      </c>
      <c r="F2051" s="15" t="s">
        <v>648</v>
      </c>
      <c r="G2051" s="15" t="s">
        <v>136</v>
      </c>
    </row>
    <row r="2052" spans="1:7" ht="14.25" x14ac:dyDescent="0.2">
      <c r="A2052" s="14" t="s">
        <v>4645</v>
      </c>
      <c r="B2052" s="15" t="s">
        <v>4440</v>
      </c>
      <c r="C2052" s="15" t="s">
        <v>979</v>
      </c>
      <c r="D2052" s="27" t="s">
        <v>1436</v>
      </c>
      <c r="E2052" s="27" t="s">
        <v>1437</v>
      </c>
      <c r="F2052" s="15" t="s">
        <v>648</v>
      </c>
      <c r="G2052" s="15" t="s">
        <v>136</v>
      </c>
    </row>
    <row r="2053" spans="1:7" ht="45" x14ac:dyDescent="0.2">
      <c r="A2053" s="14" t="s">
        <v>4646</v>
      </c>
      <c r="B2053" s="15" t="s">
        <v>4440</v>
      </c>
      <c r="C2053" s="15" t="s">
        <v>985</v>
      </c>
      <c r="D2053" s="27" t="s">
        <v>4647</v>
      </c>
      <c r="E2053" s="27" t="s">
        <v>1440</v>
      </c>
      <c r="F2053" s="15" t="s">
        <v>648</v>
      </c>
      <c r="G2053" s="15" t="s">
        <v>68</v>
      </c>
    </row>
    <row r="2054" spans="1:7" ht="14.25" x14ac:dyDescent="0.2">
      <c r="A2054" s="14" t="s">
        <v>4648</v>
      </c>
      <c r="B2054" s="15" t="s">
        <v>4440</v>
      </c>
      <c r="C2054" s="15" t="s">
        <v>988</v>
      </c>
      <c r="D2054" s="27" t="s">
        <v>1442</v>
      </c>
      <c r="E2054" s="27" t="s">
        <v>1443</v>
      </c>
      <c r="F2054" s="15" t="s">
        <v>648</v>
      </c>
      <c r="G2054" s="15" t="s">
        <v>43</v>
      </c>
    </row>
    <row r="2055" spans="1:7" ht="45" x14ac:dyDescent="0.2">
      <c r="A2055" s="14" t="s">
        <v>4649</v>
      </c>
      <c r="B2055" s="15" t="s">
        <v>4440</v>
      </c>
      <c r="C2055" s="15" t="s">
        <v>991</v>
      </c>
      <c r="D2055" s="27" t="s">
        <v>4650</v>
      </c>
      <c r="E2055" s="27" t="s">
        <v>4651</v>
      </c>
      <c r="F2055" s="15" t="s">
        <v>648</v>
      </c>
      <c r="G2055" s="15" t="s">
        <v>43</v>
      </c>
    </row>
    <row r="2056" spans="1:7" ht="14.25" customHeight="1" x14ac:dyDescent="0.2">
      <c r="A2056" s="16"/>
      <c r="B2056" s="16"/>
      <c r="C2056" s="13"/>
      <c r="D2056" s="28"/>
      <c r="E2056" s="21" t="s">
        <v>1447</v>
      </c>
      <c r="F2056" s="13"/>
      <c r="G2056" s="13"/>
    </row>
    <row r="2057" spans="1:7" ht="14.25" x14ac:dyDescent="0.2">
      <c r="A2057" s="14" t="s">
        <v>4652</v>
      </c>
      <c r="B2057" s="15" t="s">
        <v>4440</v>
      </c>
      <c r="C2057" s="15" t="s">
        <v>995</v>
      </c>
      <c r="D2057" s="27" t="s">
        <v>1449</v>
      </c>
      <c r="E2057" s="27" t="s">
        <v>1450</v>
      </c>
      <c r="F2057" s="15" t="s">
        <v>1071</v>
      </c>
      <c r="G2057" s="15" t="s">
        <v>3534</v>
      </c>
    </row>
    <row r="2058" spans="1:7" ht="14.25" x14ac:dyDescent="0.2">
      <c r="A2058" s="14" t="s">
        <v>4653</v>
      </c>
      <c r="B2058" s="15" t="s">
        <v>4440</v>
      </c>
      <c r="C2058" s="15" t="s">
        <v>998</v>
      </c>
      <c r="D2058" s="27" t="s">
        <v>1453</v>
      </c>
      <c r="E2058" s="27" t="s">
        <v>1454</v>
      </c>
      <c r="F2058" s="15" t="s">
        <v>1071</v>
      </c>
      <c r="G2058" s="15" t="s">
        <v>87</v>
      </c>
    </row>
    <row r="2059" spans="1:7" ht="45" x14ac:dyDescent="0.2">
      <c r="A2059" s="14" t="s">
        <v>4654</v>
      </c>
      <c r="B2059" s="15" t="s">
        <v>4440</v>
      </c>
      <c r="C2059" s="15" t="s">
        <v>1002</v>
      </c>
      <c r="D2059" s="27" t="s">
        <v>3550</v>
      </c>
      <c r="E2059" s="27" t="s">
        <v>1467</v>
      </c>
      <c r="F2059" s="15" t="s">
        <v>1077</v>
      </c>
      <c r="G2059" s="15" t="s">
        <v>4655</v>
      </c>
    </row>
    <row r="2060" spans="1:7" ht="45" x14ac:dyDescent="0.2">
      <c r="A2060" s="14" t="s">
        <v>4656</v>
      </c>
      <c r="B2060" s="15" t="s">
        <v>4440</v>
      </c>
      <c r="C2060" s="15" t="s">
        <v>1005</v>
      </c>
      <c r="D2060" s="27" t="s">
        <v>3554</v>
      </c>
      <c r="E2060" s="27" t="s">
        <v>1471</v>
      </c>
      <c r="F2060" s="15" t="s">
        <v>1077</v>
      </c>
      <c r="G2060" s="15" t="s">
        <v>4657</v>
      </c>
    </row>
    <row r="2061" spans="1:7" ht="45" x14ac:dyDescent="0.2">
      <c r="A2061" s="14" t="s">
        <v>4658</v>
      </c>
      <c r="B2061" s="15" t="s">
        <v>4440</v>
      </c>
      <c r="C2061" s="15" t="s">
        <v>1012</v>
      </c>
      <c r="D2061" s="27" t="s">
        <v>4659</v>
      </c>
      <c r="E2061" s="27" t="s">
        <v>1475</v>
      </c>
      <c r="F2061" s="15" t="s">
        <v>1077</v>
      </c>
      <c r="G2061" s="15" t="s">
        <v>4660</v>
      </c>
    </row>
    <row r="2062" spans="1:7" ht="45" x14ac:dyDescent="0.2">
      <c r="A2062" s="14" t="s">
        <v>4661</v>
      </c>
      <c r="B2062" s="15" t="s">
        <v>4440</v>
      </c>
      <c r="C2062" s="15" t="s">
        <v>1017</v>
      </c>
      <c r="D2062" s="27" t="s">
        <v>3561</v>
      </c>
      <c r="E2062" s="27" t="s">
        <v>1463</v>
      </c>
      <c r="F2062" s="15" t="s">
        <v>1077</v>
      </c>
      <c r="G2062" s="15" t="s">
        <v>2867</v>
      </c>
    </row>
    <row r="2063" spans="1:7" ht="45" x14ac:dyDescent="0.2">
      <c r="A2063" s="14" t="s">
        <v>4662</v>
      </c>
      <c r="B2063" s="15" t="s">
        <v>4440</v>
      </c>
      <c r="C2063" s="15" t="s">
        <v>1022</v>
      </c>
      <c r="D2063" s="27" t="s">
        <v>4663</v>
      </c>
      <c r="E2063" s="27" t="s">
        <v>1483</v>
      </c>
      <c r="F2063" s="15" t="s">
        <v>1077</v>
      </c>
      <c r="G2063" s="15" t="s">
        <v>991</v>
      </c>
    </row>
    <row r="2064" spans="1:7" ht="22.5" x14ac:dyDescent="0.2">
      <c r="A2064" s="14" t="s">
        <v>4664</v>
      </c>
      <c r="B2064" s="15" t="s">
        <v>4440</v>
      </c>
      <c r="C2064" s="15" t="s">
        <v>1027</v>
      </c>
      <c r="D2064" s="27" t="s">
        <v>4665</v>
      </c>
      <c r="E2064" s="27" t="s">
        <v>3570</v>
      </c>
      <c r="F2064" s="15" t="s">
        <v>1077</v>
      </c>
      <c r="G2064" s="15" t="s">
        <v>3578</v>
      </c>
    </row>
    <row r="2065" spans="1:7" ht="45" x14ac:dyDescent="0.2">
      <c r="A2065" s="14" t="s">
        <v>4666</v>
      </c>
      <c r="B2065" s="15" t="s">
        <v>4440</v>
      </c>
      <c r="C2065" s="15" t="s">
        <v>1032</v>
      </c>
      <c r="D2065" s="27" t="s">
        <v>4667</v>
      </c>
      <c r="E2065" s="27" t="s">
        <v>1487</v>
      </c>
      <c r="F2065" s="15" t="s">
        <v>1077</v>
      </c>
      <c r="G2065" s="15" t="s">
        <v>3578</v>
      </c>
    </row>
    <row r="2066" spans="1:7" ht="45" x14ac:dyDescent="0.2">
      <c r="A2066" s="14" t="s">
        <v>4668</v>
      </c>
      <c r="B2066" s="15" t="s">
        <v>4440</v>
      </c>
      <c r="C2066" s="15" t="s">
        <v>1037</v>
      </c>
      <c r="D2066" s="27" t="s">
        <v>4669</v>
      </c>
      <c r="E2066" s="27" t="s">
        <v>4670</v>
      </c>
      <c r="F2066" s="15" t="s">
        <v>1077</v>
      </c>
      <c r="G2066" s="15" t="s">
        <v>4671</v>
      </c>
    </row>
    <row r="2067" spans="1:7" ht="45" x14ac:dyDescent="0.2">
      <c r="A2067" s="14" t="s">
        <v>4672</v>
      </c>
      <c r="B2067" s="15" t="s">
        <v>4440</v>
      </c>
      <c r="C2067" s="15" t="s">
        <v>1045</v>
      </c>
      <c r="D2067" s="27" t="s">
        <v>4673</v>
      </c>
      <c r="E2067" s="27" t="s">
        <v>4674</v>
      </c>
      <c r="F2067" s="15" t="s">
        <v>1077</v>
      </c>
      <c r="G2067" s="15" t="s">
        <v>3578</v>
      </c>
    </row>
    <row r="2068" spans="1:7" ht="45" x14ac:dyDescent="0.2">
      <c r="A2068" s="14" t="s">
        <v>4675</v>
      </c>
      <c r="B2068" s="15" t="s">
        <v>4440</v>
      </c>
      <c r="C2068" s="15" t="s">
        <v>1050</v>
      </c>
      <c r="D2068" s="27" t="s">
        <v>4676</v>
      </c>
      <c r="E2068" s="27" t="s">
        <v>4677</v>
      </c>
      <c r="F2068" s="15" t="s">
        <v>1077</v>
      </c>
      <c r="G2068" s="15" t="s">
        <v>2672</v>
      </c>
    </row>
    <row r="2069" spans="1:7" ht="45" x14ac:dyDescent="0.2">
      <c r="A2069" s="14" t="s">
        <v>4678</v>
      </c>
      <c r="B2069" s="15" t="s">
        <v>4440</v>
      </c>
      <c r="C2069" s="15" t="s">
        <v>1058</v>
      </c>
      <c r="D2069" s="27" t="s">
        <v>4679</v>
      </c>
      <c r="E2069" s="27" t="s">
        <v>4680</v>
      </c>
      <c r="F2069" s="15" t="s">
        <v>1077</v>
      </c>
      <c r="G2069" s="15" t="s">
        <v>2972</v>
      </c>
    </row>
    <row r="2070" spans="1:7" ht="22.5" x14ac:dyDescent="0.2">
      <c r="A2070" s="14" t="s">
        <v>4681</v>
      </c>
      <c r="B2070" s="15" t="s">
        <v>4440</v>
      </c>
      <c r="C2070" s="15" t="s">
        <v>1063</v>
      </c>
      <c r="D2070" s="27" t="s">
        <v>1490</v>
      </c>
      <c r="E2070" s="27" t="s">
        <v>1491</v>
      </c>
      <c r="F2070" s="15" t="s">
        <v>648</v>
      </c>
      <c r="G2070" s="15" t="s">
        <v>34</v>
      </c>
    </row>
    <row r="2071" spans="1:7" ht="45" x14ac:dyDescent="0.2">
      <c r="A2071" s="14" t="s">
        <v>4682</v>
      </c>
      <c r="B2071" s="15" t="s">
        <v>4440</v>
      </c>
      <c r="C2071" s="15" t="s">
        <v>1068</v>
      </c>
      <c r="D2071" s="27" t="s">
        <v>2918</v>
      </c>
      <c r="E2071" s="27" t="s">
        <v>1494</v>
      </c>
      <c r="F2071" s="15" t="s">
        <v>648</v>
      </c>
      <c r="G2071" s="15" t="s">
        <v>34</v>
      </c>
    </row>
    <row r="2072" spans="1:7" ht="14.25" x14ac:dyDescent="0.2">
      <c r="A2072" s="14" t="s">
        <v>4683</v>
      </c>
      <c r="B2072" s="15" t="s">
        <v>4440</v>
      </c>
      <c r="C2072" s="15" t="s">
        <v>1074</v>
      </c>
      <c r="D2072" s="27" t="s">
        <v>1496</v>
      </c>
      <c r="E2072" s="27" t="s">
        <v>1497</v>
      </c>
      <c r="F2072" s="15" t="s">
        <v>71</v>
      </c>
      <c r="G2072" s="15" t="s">
        <v>1183</v>
      </c>
    </row>
    <row r="2073" spans="1:7" ht="14.25" x14ac:dyDescent="0.2">
      <c r="A2073" s="14" t="s">
        <v>4684</v>
      </c>
      <c r="B2073" s="15" t="s">
        <v>4440</v>
      </c>
      <c r="C2073" s="15" t="s">
        <v>1080</v>
      </c>
      <c r="D2073" s="27" t="s">
        <v>1499</v>
      </c>
      <c r="E2073" s="27" t="s">
        <v>1500</v>
      </c>
      <c r="F2073" s="15" t="s">
        <v>71</v>
      </c>
      <c r="G2073" s="15" t="s">
        <v>1501</v>
      </c>
    </row>
    <row r="2074" spans="1:7" ht="45" x14ac:dyDescent="0.2">
      <c r="A2074" s="14" t="s">
        <v>4685</v>
      </c>
      <c r="B2074" s="15" t="s">
        <v>4440</v>
      </c>
      <c r="C2074" s="15" t="s">
        <v>1084</v>
      </c>
      <c r="D2074" s="27" t="s">
        <v>1510</v>
      </c>
      <c r="E2074" s="27" t="s">
        <v>1511</v>
      </c>
      <c r="F2074" s="15" t="s">
        <v>1077</v>
      </c>
      <c r="G2074" s="15" t="s">
        <v>1512</v>
      </c>
    </row>
    <row r="2075" spans="1:7" ht="14.25" customHeight="1" x14ac:dyDescent="0.2">
      <c r="A2075" s="16"/>
      <c r="B2075" s="16"/>
      <c r="C2075" s="13"/>
      <c r="D2075" s="28"/>
      <c r="E2075" s="21" t="s">
        <v>4686</v>
      </c>
      <c r="F2075" s="13"/>
      <c r="G2075" s="13"/>
    </row>
    <row r="2076" spans="1:7" ht="14.25" x14ac:dyDescent="0.2">
      <c r="A2076" s="14" t="s">
        <v>4687</v>
      </c>
      <c r="B2076" s="15" t="s">
        <v>4440</v>
      </c>
      <c r="C2076" s="15" t="s">
        <v>1088</v>
      </c>
      <c r="D2076" s="27" t="s">
        <v>1515</v>
      </c>
      <c r="E2076" s="27" t="s">
        <v>1516</v>
      </c>
      <c r="F2076" s="15" t="s">
        <v>209</v>
      </c>
      <c r="G2076" s="15" t="s">
        <v>292</v>
      </c>
    </row>
    <row r="2077" spans="1:7" ht="22.5" x14ac:dyDescent="0.2">
      <c r="A2077" s="14" t="s">
        <v>4688</v>
      </c>
      <c r="B2077" s="15" t="s">
        <v>4440</v>
      </c>
      <c r="C2077" s="15" t="s">
        <v>2578</v>
      </c>
      <c r="D2077" s="27" t="s">
        <v>1518</v>
      </c>
      <c r="E2077" s="27" t="s">
        <v>1519</v>
      </c>
      <c r="F2077" s="15" t="s">
        <v>502</v>
      </c>
      <c r="G2077" s="15" t="s">
        <v>3588</v>
      </c>
    </row>
    <row r="2078" spans="1:7" ht="14.25" x14ac:dyDescent="0.2">
      <c r="A2078" s="14" t="s">
        <v>4689</v>
      </c>
      <c r="B2078" s="15" t="s">
        <v>4440</v>
      </c>
      <c r="C2078" s="15" t="s">
        <v>2581</v>
      </c>
      <c r="D2078" s="27" t="s">
        <v>1522</v>
      </c>
      <c r="E2078" s="27" t="s">
        <v>1523</v>
      </c>
      <c r="F2078" s="15" t="s">
        <v>648</v>
      </c>
      <c r="G2078" s="15" t="s">
        <v>43</v>
      </c>
    </row>
    <row r="2079" spans="1:7" ht="14.25" x14ac:dyDescent="0.2">
      <c r="A2079" s="14" t="s">
        <v>4690</v>
      </c>
      <c r="B2079" s="15" t="s">
        <v>4440</v>
      </c>
      <c r="C2079" s="15" t="s">
        <v>2583</v>
      </c>
      <c r="D2079" s="27" t="s">
        <v>1525</v>
      </c>
      <c r="E2079" s="27" t="s">
        <v>1526</v>
      </c>
      <c r="F2079" s="15" t="s">
        <v>648</v>
      </c>
      <c r="G2079" s="15" t="s">
        <v>43</v>
      </c>
    </row>
    <row r="2080" spans="1:7" ht="14.25" x14ac:dyDescent="0.2">
      <c r="A2080" s="14" t="s">
        <v>4691</v>
      </c>
      <c r="B2080" s="15" t="s">
        <v>4440</v>
      </c>
      <c r="C2080" s="15" t="s">
        <v>2587</v>
      </c>
      <c r="D2080" s="27" t="s">
        <v>1528</v>
      </c>
      <c r="E2080" s="27" t="s">
        <v>1529</v>
      </c>
      <c r="F2080" s="15" t="s">
        <v>71</v>
      </c>
      <c r="G2080" s="15" t="s">
        <v>294</v>
      </c>
    </row>
    <row r="2081" spans="1:7" ht="14.25" x14ac:dyDescent="0.2">
      <c r="A2081" s="14" t="s">
        <v>4692</v>
      </c>
      <c r="B2081" s="15" t="s">
        <v>4440</v>
      </c>
      <c r="C2081" s="15" t="s">
        <v>2590</v>
      </c>
      <c r="D2081" s="27" t="s">
        <v>1531</v>
      </c>
      <c r="E2081" s="27" t="s">
        <v>4693</v>
      </c>
      <c r="F2081" s="15" t="s">
        <v>1071</v>
      </c>
      <c r="G2081" s="15" t="s">
        <v>4694</v>
      </c>
    </row>
    <row r="2082" spans="1:7" ht="45" x14ac:dyDescent="0.2">
      <c r="A2082" s="14" t="s">
        <v>4695</v>
      </c>
      <c r="B2082" s="15" t="s">
        <v>4440</v>
      </c>
      <c r="C2082" s="15" t="s">
        <v>2594</v>
      </c>
      <c r="D2082" s="27" t="s">
        <v>1535</v>
      </c>
      <c r="E2082" s="27" t="s">
        <v>1536</v>
      </c>
      <c r="F2082" s="15" t="s">
        <v>1077</v>
      </c>
      <c r="G2082" s="15" t="s">
        <v>2833</v>
      </c>
    </row>
    <row r="2083" spans="1:7" ht="22.5" x14ac:dyDescent="0.2">
      <c r="A2083" s="14" t="s">
        <v>4696</v>
      </c>
      <c r="B2083" s="15" t="s">
        <v>4440</v>
      </c>
      <c r="C2083" s="15" t="s">
        <v>2596</v>
      </c>
      <c r="D2083" s="27" t="s">
        <v>1538</v>
      </c>
      <c r="E2083" s="27" t="s">
        <v>1539</v>
      </c>
      <c r="F2083" s="15" t="s">
        <v>648</v>
      </c>
      <c r="G2083" s="15" t="s">
        <v>254</v>
      </c>
    </row>
    <row r="2084" spans="1:7" ht="45" x14ac:dyDescent="0.2">
      <c r="A2084" s="14" t="s">
        <v>4697</v>
      </c>
      <c r="B2084" s="15" t="s">
        <v>4440</v>
      </c>
      <c r="C2084" s="15" t="s">
        <v>2600</v>
      </c>
      <c r="D2084" s="27" t="s">
        <v>4698</v>
      </c>
      <c r="E2084" s="27" t="s">
        <v>1545</v>
      </c>
      <c r="F2084" s="15" t="s">
        <v>648</v>
      </c>
      <c r="G2084" s="15" t="s">
        <v>2736</v>
      </c>
    </row>
    <row r="2085" spans="1:7" ht="14.25" x14ac:dyDescent="0.2">
      <c r="A2085" s="14" t="s">
        <v>4699</v>
      </c>
      <c r="B2085" s="15" t="s">
        <v>4440</v>
      </c>
      <c r="C2085" s="15" t="s">
        <v>2498</v>
      </c>
      <c r="D2085" s="27" t="s">
        <v>1531</v>
      </c>
      <c r="E2085" s="27" t="s">
        <v>1532</v>
      </c>
      <c r="F2085" s="15" t="s">
        <v>1071</v>
      </c>
      <c r="G2085" s="15" t="s">
        <v>4700</v>
      </c>
    </row>
    <row r="2086" spans="1:7" ht="45" x14ac:dyDescent="0.2">
      <c r="A2086" s="14" t="s">
        <v>4701</v>
      </c>
      <c r="B2086" s="15" t="s">
        <v>4440</v>
      </c>
      <c r="C2086" s="15" t="s">
        <v>2606</v>
      </c>
      <c r="D2086" s="27" t="s">
        <v>4702</v>
      </c>
      <c r="E2086" s="27" t="s">
        <v>4703</v>
      </c>
      <c r="F2086" s="15" t="s">
        <v>648</v>
      </c>
      <c r="G2086" s="15" t="s">
        <v>2736</v>
      </c>
    </row>
    <row r="2087" spans="1:7" ht="45" x14ac:dyDescent="0.2">
      <c r="A2087" s="14" t="s">
        <v>4704</v>
      </c>
      <c r="B2087" s="15" t="s">
        <v>4440</v>
      </c>
      <c r="C2087" s="15" t="s">
        <v>2610</v>
      </c>
      <c r="D2087" s="27" t="s">
        <v>4705</v>
      </c>
      <c r="E2087" s="27" t="s">
        <v>3605</v>
      </c>
      <c r="F2087" s="15" t="s">
        <v>648</v>
      </c>
      <c r="G2087" s="15" t="s">
        <v>251</v>
      </c>
    </row>
    <row r="2088" spans="1:7" ht="14.25" customHeight="1" x14ac:dyDescent="0.2">
      <c r="A2088" s="16"/>
      <c r="B2088" s="16"/>
      <c r="C2088" s="13"/>
      <c r="D2088" s="28"/>
      <c r="E2088" s="21" t="s">
        <v>1558</v>
      </c>
      <c r="F2088" s="13"/>
      <c r="G2088" s="13"/>
    </row>
    <row r="2089" spans="1:7" ht="22.5" x14ac:dyDescent="0.2">
      <c r="A2089" s="14" t="s">
        <v>4706</v>
      </c>
      <c r="B2089" s="15" t="s">
        <v>4440</v>
      </c>
      <c r="C2089" s="15" t="s">
        <v>2612</v>
      </c>
      <c r="D2089" s="27" t="s">
        <v>1560</v>
      </c>
      <c r="E2089" s="27" t="s">
        <v>1561</v>
      </c>
      <c r="F2089" s="15" t="s">
        <v>1071</v>
      </c>
      <c r="G2089" s="15" t="s">
        <v>24</v>
      </c>
    </row>
    <row r="2090" spans="1:7" ht="14.25" x14ac:dyDescent="0.2">
      <c r="A2090" s="14" t="s">
        <v>4707</v>
      </c>
      <c r="B2090" s="15" t="s">
        <v>4440</v>
      </c>
      <c r="C2090" s="15" t="s">
        <v>2616</v>
      </c>
      <c r="D2090" s="27" t="s">
        <v>1563</v>
      </c>
      <c r="E2090" s="27" t="s">
        <v>1564</v>
      </c>
      <c r="F2090" s="15" t="s">
        <v>502</v>
      </c>
      <c r="G2090" s="15" t="s">
        <v>3611</v>
      </c>
    </row>
    <row r="2091" spans="1:7" ht="14.25" x14ac:dyDescent="0.2">
      <c r="A2091" s="14" t="s">
        <v>4708</v>
      </c>
      <c r="B2091" s="15" t="s">
        <v>4440</v>
      </c>
      <c r="C2091" s="15" t="s">
        <v>519</v>
      </c>
      <c r="D2091" s="27" t="s">
        <v>1567</v>
      </c>
      <c r="E2091" s="27" t="s">
        <v>1568</v>
      </c>
      <c r="F2091" s="15" t="s">
        <v>970</v>
      </c>
      <c r="G2091" s="15" t="s">
        <v>1569</v>
      </c>
    </row>
    <row r="2092" spans="1:7" ht="14.25" x14ac:dyDescent="0.2">
      <c r="A2092" s="14" t="s">
        <v>4709</v>
      </c>
      <c r="B2092" s="15" t="s">
        <v>4440</v>
      </c>
      <c r="C2092" s="15" t="s">
        <v>2620</v>
      </c>
      <c r="D2092" s="27" t="s">
        <v>1571</v>
      </c>
      <c r="E2092" s="27" t="s">
        <v>1572</v>
      </c>
      <c r="F2092" s="15" t="s">
        <v>502</v>
      </c>
      <c r="G2092" s="15" t="s">
        <v>1573</v>
      </c>
    </row>
    <row r="2093" spans="1:7" ht="14.25" customHeight="1" x14ac:dyDescent="0.2">
      <c r="A2093" s="16"/>
      <c r="B2093" s="16"/>
      <c r="C2093" s="13"/>
      <c r="D2093" s="28"/>
      <c r="E2093" s="21" t="s">
        <v>1574</v>
      </c>
      <c r="F2093" s="13"/>
      <c r="G2093" s="13"/>
    </row>
    <row r="2094" spans="1:7" ht="22.5" x14ac:dyDescent="0.2">
      <c r="A2094" s="14" t="s">
        <v>4710</v>
      </c>
      <c r="B2094" s="15" t="s">
        <v>4440</v>
      </c>
      <c r="C2094" s="15" t="s">
        <v>2623</v>
      </c>
      <c r="D2094" s="27" t="s">
        <v>1577</v>
      </c>
      <c r="E2094" s="27" t="s">
        <v>1578</v>
      </c>
      <c r="F2094" s="15" t="s">
        <v>37</v>
      </c>
      <c r="G2094" s="15" t="s">
        <v>3615</v>
      </c>
    </row>
    <row r="2095" spans="1:7" ht="22.5" x14ac:dyDescent="0.2">
      <c r="A2095" s="14" t="s">
        <v>4711</v>
      </c>
      <c r="B2095" s="15" t="s">
        <v>4440</v>
      </c>
      <c r="C2095" s="15" t="s">
        <v>2625</v>
      </c>
      <c r="D2095" s="27" t="s">
        <v>31</v>
      </c>
      <c r="E2095" s="27" t="s">
        <v>32</v>
      </c>
      <c r="F2095" s="15" t="s">
        <v>27</v>
      </c>
      <c r="G2095" s="15" t="s">
        <v>3617</v>
      </c>
    </row>
    <row r="2096" spans="1:7" ht="22.5" x14ac:dyDescent="0.2">
      <c r="A2096" s="14" t="s">
        <v>4712</v>
      </c>
      <c r="B2096" s="15" t="s">
        <v>4440</v>
      </c>
      <c r="C2096" s="15" t="s">
        <v>2629</v>
      </c>
      <c r="D2096" s="27" t="s">
        <v>1583</v>
      </c>
      <c r="E2096" s="27" t="s">
        <v>1584</v>
      </c>
      <c r="F2096" s="15" t="s">
        <v>51</v>
      </c>
      <c r="G2096" s="15" t="s">
        <v>3619</v>
      </c>
    </row>
    <row r="2097" spans="1:7" ht="22.5" x14ac:dyDescent="0.2">
      <c r="A2097" s="14" t="s">
        <v>4713</v>
      </c>
      <c r="B2097" s="15" t="s">
        <v>4440</v>
      </c>
      <c r="C2097" s="15" t="s">
        <v>2633</v>
      </c>
      <c r="D2097" s="27" t="s">
        <v>44</v>
      </c>
      <c r="E2097" s="27" t="s">
        <v>1589</v>
      </c>
      <c r="F2097" s="15" t="s">
        <v>37</v>
      </c>
      <c r="G2097" s="15" t="s">
        <v>3615</v>
      </c>
    </row>
    <row r="2098" spans="1:7" ht="14.25" x14ac:dyDescent="0.2">
      <c r="A2098" s="14" t="s">
        <v>4714</v>
      </c>
      <c r="B2098" s="15" t="s">
        <v>4440</v>
      </c>
      <c r="C2098" s="15" t="s">
        <v>2637</v>
      </c>
      <c r="D2098" s="27" t="s">
        <v>556</v>
      </c>
      <c r="E2098" s="27" t="s">
        <v>557</v>
      </c>
      <c r="F2098" s="15" t="s">
        <v>81</v>
      </c>
      <c r="G2098" s="15" t="s">
        <v>3622</v>
      </c>
    </row>
    <row r="2099" spans="1:7" ht="14.25" x14ac:dyDescent="0.2">
      <c r="A2099" s="14" t="s">
        <v>4715</v>
      </c>
      <c r="B2099" s="15" t="s">
        <v>4440</v>
      </c>
      <c r="C2099" s="15" t="s">
        <v>2639</v>
      </c>
      <c r="D2099" s="27" t="s">
        <v>49</v>
      </c>
      <c r="E2099" s="27" t="s">
        <v>50</v>
      </c>
      <c r="F2099" s="15" t="s">
        <v>51</v>
      </c>
      <c r="G2099" s="15" t="s">
        <v>1141</v>
      </c>
    </row>
    <row r="2100" spans="1:7" ht="14.25" x14ac:dyDescent="0.2">
      <c r="A2100" s="14" t="s">
        <v>4716</v>
      </c>
      <c r="B2100" s="15" t="s">
        <v>4440</v>
      </c>
      <c r="C2100" s="15" t="s">
        <v>2643</v>
      </c>
      <c r="D2100" s="27" t="s">
        <v>1586</v>
      </c>
      <c r="E2100" s="27" t="s">
        <v>1594</v>
      </c>
      <c r="F2100" s="15" t="s">
        <v>51</v>
      </c>
      <c r="G2100" s="15" t="s">
        <v>3619</v>
      </c>
    </row>
    <row r="2101" spans="1:7" ht="14.25" x14ac:dyDescent="0.2">
      <c r="A2101" s="14" t="s">
        <v>4717</v>
      </c>
      <c r="B2101" s="15" t="s">
        <v>4440</v>
      </c>
      <c r="C2101" s="15" t="s">
        <v>2645</v>
      </c>
      <c r="D2101" s="27" t="s">
        <v>1596</v>
      </c>
      <c r="E2101" s="27" t="s">
        <v>1597</v>
      </c>
      <c r="F2101" s="15" t="s">
        <v>81</v>
      </c>
      <c r="G2101" s="15" t="s">
        <v>4420</v>
      </c>
    </row>
    <row r="2102" spans="1:7" ht="22.5" x14ac:dyDescent="0.2">
      <c r="A2102" s="14" t="s">
        <v>4718</v>
      </c>
      <c r="B2102" s="15" t="s">
        <v>4440</v>
      </c>
      <c r="C2102" s="15" t="s">
        <v>2648</v>
      </c>
      <c r="D2102" s="27" t="s">
        <v>1600</v>
      </c>
      <c r="E2102" s="27" t="s">
        <v>1601</v>
      </c>
      <c r="F2102" s="15" t="s">
        <v>648</v>
      </c>
      <c r="G2102" s="15" t="s">
        <v>87</v>
      </c>
    </row>
    <row r="2103" spans="1:7" ht="14.25" x14ac:dyDescent="0.2">
      <c r="A2103" s="14" t="s">
        <v>4719</v>
      </c>
      <c r="B2103" s="15" t="s">
        <v>4440</v>
      </c>
      <c r="C2103" s="15" t="s">
        <v>2650</v>
      </c>
      <c r="D2103" s="27" t="s">
        <v>1603</v>
      </c>
      <c r="E2103" s="27" t="s">
        <v>1604</v>
      </c>
      <c r="F2103" s="15" t="s">
        <v>502</v>
      </c>
      <c r="G2103" s="15" t="s">
        <v>4720</v>
      </c>
    </row>
    <row r="2104" spans="1:7" ht="33.75" x14ac:dyDescent="0.2">
      <c r="A2104" s="14" t="s">
        <v>4721</v>
      </c>
      <c r="B2104" s="15" t="s">
        <v>4440</v>
      </c>
      <c r="C2104" s="15" t="s">
        <v>2652</v>
      </c>
      <c r="D2104" s="27" t="s">
        <v>1607</v>
      </c>
      <c r="E2104" s="27" t="s">
        <v>1608</v>
      </c>
      <c r="F2104" s="15" t="s">
        <v>502</v>
      </c>
      <c r="G2104" s="15" t="s">
        <v>4722</v>
      </c>
    </row>
    <row r="2105" spans="1:7" ht="22.5" x14ac:dyDescent="0.2">
      <c r="A2105" s="14" t="s">
        <v>4723</v>
      </c>
      <c r="B2105" s="15" t="s">
        <v>4440</v>
      </c>
      <c r="C2105" s="15" t="s">
        <v>2655</v>
      </c>
      <c r="D2105" s="27" t="s">
        <v>1611</v>
      </c>
      <c r="E2105" s="27" t="s">
        <v>1612</v>
      </c>
      <c r="F2105" s="15" t="s">
        <v>1077</v>
      </c>
      <c r="G2105" s="15" t="s">
        <v>1451</v>
      </c>
    </row>
    <row r="2106" spans="1:7" s="8" customFormat="1" ht="15" customHeight="1" x14ac:dyDescent="0.2">
      <c r="A2106" s="7"/>
      <c r="B2106" s="7"/>
      <c r="C2106" s="7"/>
      <c r="D2106" s="26"/>
      <c r="E2106" s="20" t="s">
        <v>4724</v>
      </c>
      <c r="F2106" s="7"/>
      <c r="G2106" s="7"/>
    </row>
    <row r="2107" spans="1:7" s="11" customFormat="1" ht="14.25" x14ac:dyDescent="0.2">
      <c r="A2107" s="9" t="s">
        <v>988</v>
      </c>
      <c r="B2107" s="9" t="s">
        <v>4725</v>
      </c>
      <c r="C2107" s="9"/>
      <c r="D2107" s="29"/>
      <c r="E2107" s="22" t="s">
        <v>4726</v>
      </c>
      <c r="F2107" s="10"/>
      <c r="G2107" s="10"/>
    </row>
    <row r="2108" spans="1:7" ht="14.25" customHeight="1" x14ac:dyDescent="0.2">
      <c r="A2108" s="16"/>
      <c r="B2108" s="16"/>
      <c r="C2108" s="13"/>
      <c r="D2108" s="28"/>
      <c r="E2108" s="21" t="s">
        <v>4727</v>
      </c>
      <c r="F2108" s="13"/>
      <c r="G2108" s="13"/>
    </row>
    <row r="2109" spans="1:7" ht="14.25" x14ac:dyDescent="0.2">
      <c r="A2109" s="14" t="s">
        <v>4728</v>
      </c>
      <c r="B2109" s="15" t="s">
        <v>4729</v>
      </c>
      <c r="C2109" s="15" t="s">
        <v>12</v>
      </c>
      <c r="D2109" s="27" t="s">
        <v>4730</v>
      </c>
      <c r="E2109" s="27" t="s">
        <v>4731</v>
      </c>
      <c r="F2109" s="15" t="s">
        <v>949</v>
      </c>
      <c r="G2109" s="15" t="s">
        <v>4732</v>
      </c>
    </row>
    <row r="2110" spans="1:7" ht="45" x14ac:dyDescent="0.2">
      <c r="A2110" s="14" t="s">
        <v>4733</v>
      </c>
      <c r="B2110" s="15" t="s">
        <v>4729</v>
      </c>
      <c r="C2110" s="15" t="s">
        <v>24</v>
      </c>
      <c r="D2110" s="27" t="s">
        <v>4734</v>
      </c>
      <c r="E2110" s="27" t="s">
        <v>4735</v>
      </c>
      <c r="F2110" s="15" t="s">
        <v>648</v>
      </c>
      <c r="G2110" s="15" t="s">
        <v>12</v>
      </c>
    </row>
    <row r="2111" spans="1:7" ht="14.25" x14ac:dyDescent="0.2">
      <c r="A2111" s="14" t="s">
        <v>4736</v>
      </c>
      <c r="B2111" s="15" t="s">
        <v>4729</v>
      </c>
      <c r="C2111" s="15" t="s">
        <v>30</v>
      </c>
      <c r="D2111" s="27" t="s">
        <v>4737</v>
      </c>
      <c r="E2111" s="27" t="s">
        <v>4738</v>
      </c>
      <c r="F2111" s="15" t="s">
        <v>648</v>
      </c>
      <c r="G2111" s="15" t="s">
        <v>12</v>
      </c>
    </row>
    <row r="2112" spans="1:7" ht="45" x14ac:dyDescent="0.2">
      <c r="A2112" s="14" t="s">
        <v>4739</v>
      </c>
      <c r="B2112" s="15" t="s">
        <v>4729</v>
      </c>
      <c r="C2112" s="15" t="s">
        <v>34</v>
      </c>
      <c r="D2112" s="27" t="s">
        <v>4740</v>
      </c>
      <c r="E2112" s="27" t="s">
        <v>4741</v>
      </c>
      <c r="F2112" s="15" t="s">
        <v>648</v>
      </c>
      <c r="G2112" s="15" t="s">
        <v>12</v>
      </c>
    </row>
    <row r="2113" spans="1:7" ht="45" x14ac:dyDescent="0.2">
      <c r="A2113" s="14" t="s">
        <v>4742</v>
      </c>
      <c r="B2113" s="15" t="s">
        <v>4729</v>
      </c>
      <c r="C2113" s="15" t="s">
        <v>40</v>
      </c>
      <c r="D2113" s="27" t="s">
        <v>4743</v>
      </c>
      <c r="E2113" s="27" t="s">
        <v>4744</v>
      </c>
      <c r="F2113" s="15" t="s">
        <v>648</v>
      </c>
      <c r="G2113" s="15" t="s">
        <v>24</v>
      </c>
    </row>
    <row r="2114" spans="1:7" ht="14.25" x14ac:dyDescent="0.2">
      <c r="A2114" s="14" t="s">
        <v>4745</v>
      </c>
      <c r="B2114" s="15" t="s">
        <v>4729</v>
      </c>
      <c r="C2114" s="15" t="s">
        <v>43</v>
      </c>
      <c r="D2114" s="27" t="s">
        <v>4746</v>
      </c>
      <c r="E2114" s="27" t="s">
        <v>4747</v>
      </c>
      <c r="F2114" s="15" t="s">
        <v>648</v>
      </c>
      <c r="G2114" s="15" t="s">
        <v>12</v>
      </c>
    </row>
    <row r="2115" spans="1:7" ht="45" x14ac:dyDescent="0.2">
      <c r="A2115" s="14" t="s">
        <v>4748</v>
      </c>
      <c r="B2115" s="15" t="s">
        <v>4729</v>
      </c>
      <c r="C2115" s="15" t="s">
        <v>48</v>
      </c>
      <c r="D2115" s="27" t="s">
        <v>4749</v>
      </c>
      <c r="E2115" s="27" t="s">
        <v>4750</v>
      </c>
      <c r="F2115" s="15" t="s">
        <v>648</v>
      </c>
      <c r="G2115" s="15" t="s">
        <v>12</v>
      </c>
    </row>
    <row r="2116" spans="1:7" ht="22.5" x14ac:dyDescent="0.2">
      <c r="A2116" s="14" t="s">
        <v>4751</v>
      </c>
      <c r="B2116" s="15" t="s">
        <v>4729</v>
      </c>
      <c r="C2116" s="15" t="s">
        <v>55</v>
      </c>
      <c r="D2116" s="27" t="s">
        <v>4752</v>
      </c>
      <c r="E2116" s="27" t="s">
        <v>4753</v>
      </c>
      <c r="F2116" s="15" t="s">
        <v>648</v>
      </c>
      <c r="G2116" s="15" t="s">
        <v>12</v>
      </c>
    </row>
    <row r="2117" spans="1:7" ht="45" x14ac:dyDescent="0.2">
      <c r="A2117" s="14" t="s">
        <v>4754</v>
      </c>
      <c r="B2117" s="15" t="s">
        <v>4729</v>
      </c>
      <c r="C2117" s="15" t="s">
        <v>58</v>
      </c>
      <c r="D2117" s="27" t="s">
        <v>4755</v>
      </c>
      <c r="E2117" s="27" t="s">
        <v>4756</v>
      </c>
      <c r="F2117" s="15" t="s">
        <v>648</v>
      </c>
      <c r="G2117" s="15" t="s">
        <v>12</v>
      </c>
    </row>
    <row r="2118" spans="1:7" ht="14.25" x14ac:dyDescent="0.2">
      <c r="A2118" s="14" t="s">
        <v>4757</v>
      </c>
      <c r="B2118" s="15" t="s">
        <v>4729</v>
      </c>
      <c r="C2118" s="15" t="s">
        <v>60</v>
      </c>
      <c r="D2118" s="27" t="s">
        <v>1645</v>
      </c>
      <c r="E2118" s="27" t="s">
        <v>1646</v>
      </c>
      <c r="F2118" s="15" t="s">
        <v>648</v>
      </c>
      <c r="G2118" s="15" t="s">
        <v>24</v>
      </c>
    </row>
    <row r="2119" spans="1:7" ht="45" x14ac:dyDescent="0.2">
      <c r="A2119" s="14" t="s">
        <v>4758</v>
      </c>
      <c r="B2119" s="15" t="s">
        <v>4729</v>
      </c>
      <c r="C2119" s="15" t="s">
        <v>65</v>
      </c>
      <c r="D2119" s="27" t="s">
        <v>4759</v>
      </c>
      <c r="E2119" s="27" t="s">
        <v>4760</v>
      </c>
      <c r="F2119" s="15" t="s">
        <v>648</v>
      </c>
      <c r="G2119" s="15" t="s">
        <v>12</v>
      </c>
    </row>
    <row r="2120" spans="1:7" ht="45" x14ac:dyDescent="0.2">
      <c r="A2120" s="14" t="s">
        <v>4761</v>
      </c>
      <c r="B2120" s="15" t="s">
        <v>4729</v>
      </c>
      <c r="C2120" s="15" t="s">
        <v>68</v>
      </c>
      <c r="D2120" s="27" t="s">
        <v>4762</v>
      </c>
      <c r="E2120" s="27" t="s">
        <v>4763</v>
      </c>
      <c r="F2120" s="15" t="s">
        <v>648</v>
      </c>
      <c r="G2120" s="15" t="s">
        <v>12</v>
      </c>
    </row>
    <row r="2121" spans="1:7" ht="22.5" x14ac:dyDescent="0.2">
      <c r="A2121" s="14" t="s">
        <v>4764</v>
      </c>
      <c r="B2121" s="15" t="s">
        <v>4729</v>
      </c>
      <c r="C2121" s="15" t="s">
        <v>70</v>
      </c>
      <c r="D2121" s="27" t="s">
        <v>4765</v>
      </c>
      <c r="E2121" s="27" t="s">
        <v>4766</v>
      </c>
      <c r="F2121" s="15" t="s">
        <v>648</v>
      </c>
      <c r="G2121" s="15" t="s">
        <v>12</v>
      </c>
    </row>
    <row r="2122" spans="1:7" ht="45" x14ac:dyDescent="0.2">
      <c r="A2122" s="14" t="s">
        <v>4767</v>
      </c>
      <c r="B2122" s="15" t="s">
        <v>4729</v>
      </c>
      <c r="C2122" s="15" t="s">
        <v>73</v>
      </c>
      <c r="D2122" s="27" t="s">
        <v>4768</v>
      </c>
      <c r="E2122" s="27" t="s">
        <v>1750</v>
      </c>
      <c r="F2122" s="15" t="s">
        <v>648</v>
      </c>
      <c r="G2122" s="15" t="s">
        <v>12</v>
      </c>
    </row>
    <row r="2123" spans="1:7" ht="14.25" x14ac:dyDescent="0.2">
      <c r="A2123" s="14" t="s">
        <v>4769</v>
      </c>
      <c r="B2123" s="15" t="s">
        <v>4729</v>
      </c>
      <c r="C2123" s="15" t="s">
        <v>75</v>
      </c>
      <c r="D2123" s="27" t="s">
        <v>1282</v>
      </c>
      <c r="E2123" s="27" t="s">
        <v>1283</v>
      </c>
      <c r="F2123" s="15" t="s">
        <v>648</v>
      </c>
      <c r="G2123" s="15" t="s">
        <v>12</v>
      </c>
    </row>
    <row r="2124" spans="1:7" ht="45" x14ac:dyDescent="0.2">
      <c r="A2124" s="14" t="s">
        <v>4770</v>
      </c>
      <c r="B2124" s="15" t="s">
        <v>4729</v>
      </c>
      <c r="C2124" s="15" t="s">
        <v>87</v>
      </c>
      <c r="D2124" s="27" t="s">
        <v>4771</v>
      </c>
      <c r="E2124" s="27" t="s">
        <v>1754</v>
      </c>
      <c r="F2124" s="15" t="s">
        <v>648</v>
      </c>
      <c r="G2124" s="15" t="s">
        <v>12</v>
      </c>
    </row>
    <row r="2125" spans="1:7" ht="14.25" x14ac:dyDescent="0.2">
      <c r="A2125" s="14" t="s">
        <v>4772</v>
      </c>
      <c r="B2125" s="15" t="s">
        <v>4729</v>
      </c>
      <c r="C2125" s="15" t="s">
        <v>89</v>
      </c>
      <c r="D2125" s="27" t="s">
        <v>1740</v>
      </c>
      <c r="E2125" s="27" t="s">
        <v>1741</v>
      </c>
      <c r="F2125" s="15" t="s">
        <v>648</v>
      </c>
      <c r="G2125" s="15" t="s">
        <v>12</v>
      </c>
    </row>
    <row r="2126" spans="1:7" ht="45" x14ac:dyDescent="0.2">
      <c r="A2126" s="14" t="s">
        <v>4773</v>
      </c>
      <c r="B2126" s="15" t="s">
        <v>4729</v>
      </c>
      <c r="C2126" s="15" t="s">
        <v>90</v>
      </c>
      <c r="D2126" s="27" t="s">
        <v>4774</v>
      </c>
      <c r="E2126" s="27" t="s">
        <v>4775</v>
      </c>
      <c r="F2126" s="15" t="s">
        <v>648</v>
      </c>
      <c r="G2126" s="15" t="s">
        <v>12</v>
      </c>
    </row>
    <row r="2127" spans="1:7" ht="14.25" x14ac:dyDescent="0.2">
      <c r="A2127" s="14" t="s">
        <v>4776</v>
      </c>
      <c r="B2127" s="15" t="s">
        <v>4729</v>
      </c>
      <c r="C2127" s="15" t="s">
        <v>91</v>
      </c>
      <c r="D2127" s="27" t="s">
        <v>1645</v>
      </c>
      <c r="E2127" s="27" t="s">
        <v>1646</v>
      </c>
      <c r="F2127" s="15" t="s">
        <v>648</v>
      </c>
      <c r="G2127" s="15" t="s">
        <v>24</v>
      </c>
    </row>
    <row r="2128" spans="1:7" ht="45" x14ac:dyDescent="0.2">
      <c r="A2128" s="14" t="s">
        <v>4777</v>
      </c>
      <c r="B2128" s="15" t="s">
        <v>4729</v>
      </c>
      <c r="C2128" s="15" t="s">
        <v>101</v>
      </c>
      <c r="D2128" s="27" t="s">
        <v>4778</v>
      </c>
      <c r="E2128" s="27" t="s">
        <v>4779</v>
      </c>
      <c r="F2128" s="15" t="s">
        <v>648</v>
      </c>
      <c r="G2128" s="15" t="s">
        <v>24</v>
      </c>
    </row>
    <row r="2129" spans="1:7" ht="14.25" x14ac:dyDescent="0.2">
      <c r="A2129" s="14" t="s">
        <v>4780</v>
      </c>
      <c r="B2129" s="15" t="s">
        <v>4729</v>
      </c>
      <c r="C2129" s="15" t="s">
        <v>106</v>
      </c>
      <c r="D2129" s="27" t="s">
        <v>1282</v>
      </c>
      <c r="E2129" s="27" t="s">
        <v>1283</v>
      </c>
      <c r="F2129" s="15" t="s">
        <v>648</v>
      </c>
      <c r="G2129" s="15" t="s">
        <v>12</v>
      </c>
    </row>
    <row r="2130" spans="1:7" ht="45" x14ac:dyDescent="0.2">
      <c r="A2130" s="14" t="s">
        <v>4781</v>
      </c>
      <c r="B2130" s="15" t="s">
        <v>4729</v>
      </c>
      <c r="C2130" s="15" t="s">
        <v>107</v>
      </c>
      <c r="D2130" s="27" t="s">
        <v>4782</v>
      </c>
      <c r="E2130" s="27" t="s">
        <v>4783</v>
      </c>
      <c r="F2130" s="15" t="s">
        <v>648</v>
      </c>
      <c r="G2130" s="15" t="s">
        <v>12</v>
      </c>
    </row>
    <row r="2131" spans="1:7" ht="22.5" x14ac:dyDescent="0.2">
      <c r="A2131" s="14" t="s">
        <v>4784</v>
      </c>
      <c r="B2131" s="15" t="s">
        <v>4729</v>
      </c>
      <c r="C2131" s="15" t="s">
        <v>108</v>
      </c>
      <c r="D2131" s="27" t="s">
        <v>1694</v>
      </c>
      <c r="E2131" s="27" t="s">
        <v>1695</v>
      </c>
      <c r="F2131" s="15" t="s">
        <v>970</v>
      </c>
      <c r="G2131" s="15" t="s">
        <v>237</v>
      </c>
    </row>
    <row r="2132" spans="1:7" ht="45" x14ac:dyDescent="0.2">
      <c r="A2132" s="14" t="s">
        <v>4785</v>
      </c>
      <c r="B2132" s="15" t="s">
        <v>4729</v>
      </c>
      <c r="C2132" s="15" t="s">
        <v>109</v>
      </c>
      <c r="D2132" s="27" t="s">
        <v>4786</v>
      </c>
      <c r="E2132" s="27" t="s">
        <v>4787</v>
      </c>
      <c r="F2132" s="15" t="s">
        <v>648</v>
      </c>
      <c r="G2132" s="15" t="s">
        <v>12</v>
      </c>
    </row>
    <row r="2133" spans="1:7" ht="14.25" x14ac:dyDescent="0.2">
      <c r="A2133" s="14" t="s">
        <v>4788</v>
      </c>
      <c r="B2133" s="15" t="s">
        <v>4729</v>
      </c>
      <c r="C2133" s="15" t="s">
        <v>122</v>
      </c>
      <c r="D2133" s="27" t="s">
        <v>1654</v>
      </c>
      <c r="E2133" s="27" t="s">
        <v>1655</v>
      </c>
      <c r="F2133" s="15" t="s">
        <v>648</v>
      </c>
      <c r="G2133" s="15" t="s">
        <v>12</v>
      </c>
    </row>
    <row r="2134" spans="1:7" ht="45" x14ac:dyDescent="0.2">
      <c r="A2134" s="14" t="s">
        <v>4789</v>
      </c>
      <c r="B2134" s="15" t="s">
        <v>4729</v>
      </c>
      <c r="C2134" s="15" t="s">
        <v>126</v>
      </c>
      <c r="D2134" s="27" t="s">
        <v>4790</v>
      </c>
      <c r="E2134" s="27" t="s">
        <v>4791</v>
      </c>
      <c r="F2134" s="15" t="s">
        <v>648</v>
      </c>
      <c r="G2134" s="15" t="s">
        <v>12</v>
      </c>
    </row>
    <row r="2135" spans="1:7" ht="14.25" x14ac:dyDescent="0.2">
      <c r="A2135" s="16"/>
      <c r="B2135" s="16"/>
      <c r="C2135" s="13"/>
      <c r="D2135" s="28"/>
      <c r="E2135" s="21" t="s">
        <v>4792</v>
      </c>
      <c r="F2135" s="13"/>
      <c r="G2135" s="13"/>
    </row>
    <row r="2136" spans="1:7" ht="14.25" x14ac:dyDescent="0.2">
      <c r="A2136" s="14" t="s">
        <v>4793</v>
      </c>
      <c r="B2136" s="15" t="s">
        <v>4729</v>
      </c>
      <c r="C2136" s="15" t="s">
        <v>124</v>
      </c>
      <c r="D2136" s="27" t="s">
        <v>1775</v>
      </c>
      <c r="E2136" s="27" t="s">
        <v>1776</v>
      </c>
      <c r="F2136" s="15" t="s">
        <v>648</v>
      </c>
      <c r="G2136" s="15" t="s">
        <v>24</v>
      </c>
    </row>
    <row r="2137" spans="1:7" ht="45" x14ac:dyDescent="0.2">
      <c r="A2137" s="14" t="s">
        <v>4794</v>
      </c>
      <c r="B2137" s="15" t="s">
        <v>4729</v>
      </c>
      <c r="C2137" s="15" t="s">
        <v>129</v>
      </c>
      <c r="D2137" s="27" t="s">
        <v>4795</v>
      </c>
      <c r="E2137" s="27" t="s">
        <v>4796</v>
      </c>
      <c r="F2137" s="15" t="s">
        <v>648</v>
      </c>
      <c r="G2137" s="15" t="s">
        <v>24</v>
      </c>
    </row>
    <row r="2138" spans="1:7" ht="45" x14ac:dyDescent="0.2">
      <c r="A2138" s="14" t="s">
        <v>4797</v>
      </c>
      <c r="B2138" s="15" t="s">
        <v>4729</v>
      </c>
      <c r="C2138" s="15" t="s">
        <v>133</v>
      </c>
      <c r="D2138" s="27" t="s">
        <v>4798</v>
      </c>
      <c r="E2138" s="27" t="s">
        <v>4799</v>
      </c>
      <c r="F2138" s="15" t="s">
        <v>648</v>
      </c>
      <c r="G2138" s="15" t="s">
        <v>24</v>
      </c>
    </row>
    <row r="2139" spans="1:7" ht="45" x14ac:dyDescent="0.2">
      <c r="A2139" s="14" t="s">
        <v>4800</v>
      </c>
      <c r="B2139" s="15" t="s">
        <v>4729</v>
      </c>
      <c r="C2139" s="15" t="s">
        <v>136</v>
      </c>
      <c r="D2139" s="27" t="s">
        <v>4801</v>
      </c>
      <c r="E2139" s="27" t="s">
        <v>4802</v>
      </c>
      <c r="F2139" s="15" t="s">
        <v>648</v>
      </c>
      <c r="G2139" s="15" t="s">
        <v>24</v>
      </c>
    </row>
    <row r="2140" spans="1:7" ht="45" x14ac:dyDescent="0.2">
      <c r="A2140" s="14" t="s">
        <v>4803</v>
      </c>
      <c r="B2140" s="15" t="s">
        <v>4729</v>
      </c>
      <c r="C2140" s="15" t="s">
        <v>141</v>
      </c>
      <c r="D2140" s="27" t="s">
        <v>4804</v>
      </c>
      <c r="E2140" s="27" t="s">
        <v>4805</v>
      </c>
      <c r="F2140" s="15" t="s">
        <v>648</v>
      </c>
      <c r="G2140" s="15" t="s">
        <v>24</v>
      </c>
    </row>
    <row r="2141" spans="1:7" ht="45" x14ac:dyDescent="0.2">
      <c r="A2141" s="14" t="s">
        <v>4806</v>
      </c>
      <c r="B2141" s="15" t="s">
        <v>4729</v>
      </c>
      <c r="C2141" s="15" t="s">
        <v>144</v>
      </c>
      <c r="D2141" s="27" t="s">
        <v>4807</v>
      </c>
      <c r="E2141" s="27" t="s">
        <v>4808</v>
      </c>
      <c r="F2141" s="15" t="s">
        <v>648</v>
      </c>
      <c r="G2141" s="15" t="s">
        <v>24</v>
      </c>
    </row>
    <row r="2142" spans="1:7" ht="45" x14ac:dyDescent="0.2">
      <c r="A2142" s="14" t="s">
        <v>4809</v>
      </c>
      <c r="B2142" s="15" t="s">
        <v>4729</v>
      </c>
      <c r="C2142" s="15" t="s">
        <v>146</v>
      </c>
      <c r="D2142" s="27" t="s">
        <v>4810</v>
      </c>
      <c r="E2142" s="27" t="s">
        <v>4811</v>
      </c>
      <c r="F2142" s="15" t="s">
        <v>648</v>
      </c>
      <c r="G2142" s="15" t="s">
        <v>24</v>
      </c>
    </row>
    <row r="2143" spans="1:7" ht="45" x14ac:dyDescent="0.2">
      <c r="A2143" s="14" t="s">
        <v>4812</v>
      </c>
      <c r="B2143" s="15" t="s">
        <v>4729</v>
      </c>
      <c r="C2143" s="15" t="s">
        <v>151</v>
      </c>
      <c r="D2143" s="27" t="s">
        <v>4813</v>
      </c>
      <c r="E2143" s="27" t="s">
        <v>4814</v>
      </c>
      <c r="F2143" s="15" t="s">
        <v>648</v>
      </c>
      <c r="G2143" s="15" t="s">
        <v>12</v>
      </c>
    </row>
    <row r="2144" spans="1:7" ht="14.25" customHeight="1" x14ac:dyDescent="0.2">
      <c r="A2144" s="16"/>
      <c r="B2144" s="16"/>
      <c r="C2144" s="13"/>
      <c r="D2144" s="28"/>
      <c r="E2144" s="21" t="s">
        <v>1798</v>
      </c>
      <c r="F2144" s="13"/>
      <c r="G2144" s="13"/>
    </row>
    <row r="2145" spans="1:7" ht="14.25" x14ac:dyDescent="0.2">
      <c r="A2145" s="14" t="s">
        <v>4815</v>
      </c>
      <c r="B2145" s="15" t="s">
        <v>4729</v>
      </c>
      <c r="C2145" s="15" t="s">
        <v>154</v>
      </c>
      <c r="D2145" s="27" t="s">
        <v>1800</v>
      </c>
      <c r="E2145" s="27" t="s">
        <v>1801</v>
      </c>
      <c r="F2145" s="15" t="s">
        <v>970</v>
      </c>
      <c r="G2145" s="15" t="s">
        <v>237</v>
      </c>
    </row>
    <row r="2146" spans="1:7" ht="45" x14ac:dyDescent="0.2">
      <c r="A2146" s="14" t="s">
        <v>4816</v>
      </c>
      <c r="B2146" s="15" t="s">
        <v>4729</v>
      </c>
      <c r="C2146" s="15" t="s">
        <v>156</v>
      </c>
      <c r="D2146" s="27" t="s">
        <v>4817</v>
      </c>
      <c r="E2146" s="27" t="s">
        <v>4818</v>
      </c>
      <c r="F2146" s="15" t="s">
        <v>648</v>
      </c>
      <c r="G2146" s="15" t="s">
        <v>12</v>
      </c>
    </row>
    <row r="2147" spans="1:7" ht="14.25" customHeight="1" x14ac:dyDescent="0.2">
      <c r="A2147" s="16"/>
      <c r="B2147" s="16"/>
      <c r="C2147" s="13"/>
      <c r="D2147" s="28"/>
      <c r="E2147" s="21" t="s">
        <v>4819</v>
      </c>
      <c r="F2147" s="13"/>
      <c r="G2147" s="13"/>
    </row>
    <row r="2148" spans="1:7" ht="22.5" x14ac:dyDescent="0.2">
      <c r="A2148" s="14" t="s">
        <v>4820</v>
      </c>
      <c r="B2148" s="15" t="s">
        <v>4729</v>
      </c>
      <c r="C2148" s="15" t="s">
        <v>157</v>
      </c>
      <c r="D2148" s="27" t="s">
        <v>1807</v>
      </c>
      <c r="E2148" s="27" t="s">
        <v>1808</v>
      </c>
      <c r="F2148" s="15" t="s">
        <v>110</v>
      </c>
      <c r="G2148" s="15" t="s">
        <v>4821</v>
      </c>
    </row>
    <row r="2149" spans="1:7" ht="22.5" x14ac:dyDescent="0.2">
      <c r="A2149" s="14" t="s">
        <v>4822</v>
      </c>
      <c r="B2149" s="15" t="s">
        <v>4729</v>
      </c>
      <c r="C2149" s="15" t="s">
        <v>158</v>
      </c>
      <c r="D2149" s="27" t="s">
        <v>1811</v>
      </c>
      <c r="E2149" s="27" t="s">
        <v>4823</v>
      </c>
      <c r="F2149" s="15" t="s">
        <v>949</v>
      </c>
      <c r="G2149" s="15" t="s">
        <v>4824</v>
      </c>
    </row>
    <row r="2150" spans="1:7" ht="14.25" customHeight="1" x14ac:dyDescent="0.2">
      <c r="A2150" s="16"/>
      <c r="B2150" s="16"/>
      <c r="C2150" s="13"/>
      <c r="D2150" s="28"/>
      <c r="E2150" s="21" t="s">
        <v>4825</v>
      </c>
      <c r="F2150" s="13"/>
      <c r="G2150" s="13"/>
    </row>
    <row r="2151" spans="1:7" ht="22.5" x14ac:dyDescent="0.2">
      <c r="A2151" s="14" t="s">
        <v>4826</v>
      </c>
      <c r="B2151" s="15" t="s">
        <v>4729</v>
      </c>
      <c r="C2151" s="15" t="s">
        <v>165</v>
      </c>
      <c r="D2151" s="27" t="s">
        <v>3749</v>
      </c>
      <c r="E2151" s="27" t="s">
        <v>3750</v>
      </c>
      <c r="F2151" s="15" t="s">
        <v>110</v>
      </c>
      <c r="G2151" s="15" t="s">
        <v>4827</v>
      </c>
    </row>
    <row r="2152" spans="1:7" ht="22.5" x14ac:dyDescent="0.2">
      <c r="A2152" s="14" t="s">
        <v>4828</v>
      </c>
      <c r="B2152" s="15" t="s">
        <v>4729</v>
      </c>
      <c r="C2152" s="15" t="s">
        <v>168</v>
      </c>
      <c r="D2152" s="27" t="s">
        <v>1820</v>
      </c>
      <c r="E2152" s="27" t="s">
        <v>4829</v>
      </c>
      <c r="F2152" s="15" t="s">
        <v>949</v>
      </c>
      <c r="G2152" s="15" t="s">
        <v>4830</v>
      </c>
    </row>
    <row r="2153" spans="1:7" ht="22.5" x14ac:dyDescent="0.2">
      <c r="A2153" s="14" t="s">
        <v>4831</v>
      </c>
      <c r="B2153" s="15" t="s">
        <v>4729</v>
      </c>
      <c r="C2153" s="15" t="s">
        <v>170</v>
      </c>
      <c r="D2153" s="27" t="s">
        <v>1816</v>
      </c>
      <c r="E2153" s="27" t="s">
        <v>1817</v>
      </c>
      <c r="F2153" s="15" t="s">
        <v>110</v>
      </c>
      <c r="G2153" s="15" t="s">
        <v>4832</v>
      </c>
    </row>
    <row r="2154" spans="1:7" ht="22.5" x14ac:dyDescent="0.2">
      <c r="A2154" s="14" t="s">
        <v>4833</v>
      </c>
      <c r="B2154" s="15" t="s">
        <v>4729</v>
      </c>
      <c r="C2154" s="15" t="s">
        <v>175</v>
      </c>
      <c r="D2154" s="27" t="s">
        <v>1820</v>
      </c>
      <c r="E2154" s="27" t="s">
        <v>4834</v>
      </c>
      <c r="F2154" s="15" t="s">
        <v>949</v>
      </c>
      <c r="G2154" s="15" t="s">
        <v>4835</v>
      </c>
    </row>
    <row r="2155" spans="1:7" ht="14.25" customHeight="1" x14ac:dyDescent="0.2">
      <c r="A2155" s="16"/>
      <c r="B2155" s="16"/>
      <c r="C2155" s="13"/>
      <c r="D2155" s="28"/>
      <c r="E2155" s="21" t="s">
        <v>4836</v>
      </c>
      <c r="F2155" s="13"/>
      <c r="G2155" s="13"/>
    </row>
    <row r="2156" spans="1:7" ht="22.5" x14ac:dyDescent="0.2">
      <c r="A2156" s="14" t="s">
        <v>4837</v>
      </c>
      <c r="B2156" s="15" t="s">
        <v>4729</v>
      </c>
      <c r="C2156" s="15" t="s">
        <v>178</v>
      </c>
      <c r="D2156" s="27" t="s">
        <v>4838</v>
      </c>
      <c r="E2156" s="27" t="s">
        <v>4839</v>
      </c>
      <c r="F2156" s="15" t="s">
        <v>110</v>
      </c>
      <c r="G2156" s="15" t="s">
        <v>4840</v>
      </c>
    </row>
    <row r="2157" spans="1:7" ht="22.5" x14ac:dyDescent="0.2">
      <c r="A2157" s="14" t="s">
        <v>4841</v>
      </c>
      <c r="B2157" s="15" t="s">
        <v>4729</v>
      </c>
      <c r="C2157" s="15" t="s">
        <v>181</v>
      </c>
      <c r="D2157" s="27" t="s">
        <v>4842</v>
      </c>
      <c r="E2157" s="27" t="s">
        <v>4843</v>
      </c>
      <c r="F2157" s="15" t="s">
        <v>949</v>
      </c>
      <c r="G2157" s="15" t="s">
        <v>4844</v>
      </c>
    </row>
    <row r="2158" spans="1:7" ht="14.25" customHeight="1" x14ac:dyDescent="0.2">
      <c r="A2158" s="16"/>
      <c r="B2158" s="16"/>
      <c r="C2158" s="13"/>
      <c r="D2158" s="28"/>
      <c r="E2158" s="21" t="s">
        <v>4845</v>
      </c>
      <c r="F2158" s="13"/>
      <c r="G2158" s="13"/>
    </row>
    <row r="2159" spans="1:7" ht="22.5" x14ac:dyDescent="0.2">
      <c r="A2159" s="14" t="s">
        <v>4846</v>
      </c>
      <c r="B2159" s="15" t="s">
        <v>4729</v>
      </c>
      <c r="C2159" s="15" t="s">
        <v>182</v>
      </c>
      <c r="D2159" s="27" t="s">
        <v>3749</v>
      </c>
      <c r="E2159" s="27" t="s">
        <v>3750</v>
      </c>
      <c r="F2159" s="15" t="s">
        <v>110</v>
      </c>
      <c r="G2159" s="15" t="s">
        <v>4847</v>
      </c>
    </row>
    <row r="2160" spans="1:7" ht="45" x14ac:dyDescent="0.2">
      <c r="A2160" s="14" t="s">
        <v>4848</v>
      </c>
      <c r="B2160" s="15" t="s">
        <v>4729</v>
      </c>
      <c r="C2160" s="15" t="s">
        <v>183</v>
      </c>
      <c r="D2160" s="27" t="s">
        <v>4849</v>
      </c>
      <c r="E2160" s="27" t="s">
        <v>4850</v>
      </c>
      <c r="F2160" s="15" t="s">
        <v>949</v>
      </c>
      <c r="G2160" s="15" t="s">
        <v>4851</v>
      </c>
    </row>
    <row r="2161" spans="1:7" ht="14.25" customHeight="1" x14ac:dyDescent="0.2">
      <c r="A2161" s="16"/>
      <c r="B2161" s="16"/>
      <c r="C2161" s="13"/>
      <c r="D2161" s="28"/>
      <c r="E2161" s="21" t="s">
        <v>4852</v>
      </c>
      <c r="F2161" s="13"/>
      <c r="G2161" s="13"/>
    </row>
    <row r="2162" spans="1:7" ht="14.25" x14ac:dyDescent="0.2">
      <c r="A2162" s="14" t="s">
        <v>4853</v>
      </c>
      <c r="B2162" s="15" t="s">
        <v>4729</v>
      </c>
      <c r="C2162" s="15" t="s">
        <v>191</v>
      </c>
      <c r="D2162" s="27" t="s">
        <v>2336</v>
      </c>
      <c r="E2162" s="27" t="s">
        <v>2337</v>
      </c>
      <c r="F2162" s="15" t="s">
        <v>648</v>
      </c>
      <c r="G2162" s="15" t="s">
        <v>40</v>
      </c>
    </row>
    <row r="2163" spans="1:7" ht="14.25" x14ac:dyDescent="0.2">
      <c r="A2163" s="14" t="s">
        <v>4854</v>
      </c>
      <c r="B2163" s="15" t="s">
        <v>4729</v>
      </c>
      <c r="C2163" s="15" t="s">
        <v>194</v>
      </c>
      <c r="D2163" s="27" t="s">
        <v>4855</v>
      </c>
      <c r="E2163" s="27" t="s">
        <v>4856</v>
      </c>
      <c r="F2163" s="15" t="s">
        <v>648</v>
      </c>
      <c r="G2163" s="15" t="s">
        <v>12</v>
      </c>
    </row>
    <row r="2164" spans="1:7" ht="14.25" x14ac:dyDescent="0.2">
      <c r="A2164" s="14" t="s">
        <v>4857</v>
      </c>
      <c r="B2164" s="15" t="s">
        <v>4729</v>
      </c>
      <c r="C2164" s="15" t="s">
        <v>196</v>
      </c>
      <c r="D2164" s="27" t="s">
        <v>4858</v>
      </c>
      <c r="E2164" s="27" t="s">
        <v>4859</v>
      </c>
      <c r="F2164" s="15" t="s">
        <v>648</v>
      </c>
      <c r="G2164" s="15" t="s">
        <v>12</v>
      </c>
    </row>
    <row r="2165" spans="1:7" ht="14.25" x14ac:dyDescent="0.2">
      <c r="A2165" s="14" t="s">
        <v>4860</v>
      </c>
      <c r="B2165" s="15" t="s">
        <v>4729</v>
      </c>
      <c r="C2165" s="15" t="s">
        <v>201</v>
      </c>
      <c r="D2165" s="27" t="s">
        <v>4861</v>
      </c>
      <c r="E2165" s="27" t="s">
        <v>4862</v>
      </c>
      <c r="F2165" s="15" t="s">
        <v>648</v>
      </c>
      <c r="G2165" s="15" t="s">
        <v>30</v>
      </c>
    </row>
    <row r="2166" spans="1:7" ht="14.25" customHeight="1" x14ac:dyDescent="0.2">
      <c r="A2166" s="16"/>
      <c r="B2166" s="16"/>
      <c r="C2166" s="13"/>
      <c r="D2166" s="28"/>
      <c r="E2166" s="21" t="s">
        <v>1850</v>
      </c>
      <c r="F2166" s="13"/>
      <c r="G2166" s="13"/>
    </row>
    <row r="2167" spans="1:7" ht="14.25" x14ac:dyDescent="0.2">
      <c r="A2167" s="14" t="s">
        <v>4863</v>
      </c>
      <c r="B2167" s="15" t="s">
        <v>4729</v>
      </c>
      <c r="C2167" s="15" t="s">
        <v>204</v>
      </c>
      <c r="D2167" s="27" t="s">
        <v>3769</v>
      </c>
      <c r="E2167" s="27" t="s">
        <v>3770</v>
      </c>
      <c r="F2167" s="15" t="s">
        <v>648</v>
      </c>
      <c r="G2167" s="15" t="s">
        <v>12</v>
      </c>
    </row>
    <row r="2168" spans="1:7" ht="22.5" x14ac:dyDescent="0.2">
      <c r="A2168" s="14" t="s">
        <v>4864</v>
      </c>
      <c r="B2168" s="15" t="s">
        <v>4729</v>
      </c>
      <c r="C2168" s="15" t="s">
        <v>206</v>
      </c>
      <c r="D2168" s="27" t="s">
        <v>4865</v>
      </c>
      <c r="E2168" s="27" t="s">
        <v>4866</v>
      </c>
      <c r="F2168" s="15" t="s">
        <v>648</v>
      </c>
      <c r="G2168" s="15" t="s">
        <v>12</v>
      </c>
    </row>
    <row r="2169" spans="1:7" ht="14.25" x14ac:dyDescent="0.2">
      <c r="A2169" s="16"/>
      <c r="B2169" s="16"/>
      <c r="C2169" s="13"/>
      <c r="D2169" s="28"/>
      <c r="E2169" s="21" t="s">
        <v>1840</v>
      </c>
      <c r="F2169" s="13"/>
      <c r="G2169" s="13"/>
    </row>
    <row r="2170" spans="1:7" ht="14.25" x14ac:dyDescent="0.2">
      <c r="A2170" s="14" t="s">
        <v>4867</v>
      </c>
      <c r="B2170" s="15" t="s">
        <v>4729</v>
      </c>
      <c r="C2170" s="15" t="s">
        <v>207</v>
      </c>
      <c r="D2170" s="27" t="s">
        <v>4868</v>
      </c>
      <c r="E2170" s="27" t="s">
        <v>4869</v>
      </c>
      <c r="F2170" s="15" t="s">
        <v>648</v>
      </c>
      <c r="G2170" s="15" t="s">
        <v>24</v>
      </c>
    </row>
    <row r="2171" spans="1:7" ht="22.5" x14ac:dyDescent="0.2">
      <c r="A2171" s="14" t="s">
        <v>4870</v>
      </c>
      <c r="B2171" s="15" t="s">
        <v>4729</v>
      </c>
      <c r="C2171" s="15" t="s">
        <v>208</v>
      </c>
      <c r="D2171" s="27" t="s">
        <v>4871</v>
      </c>
      <c r="E2171" s="27" t="s">
        <v>4872</v>
      </c>
      <c r="F2171" s="15" t="s">
        <v>648</v>
      </c>
      <c r="G2171" s="15" t="s">
        <v>24</v>
      </c>
    </row>
    <row r="2172" spans="1:7" s="8" customFormat="1" ht="15" customHeight="1" x14ac:dyDescent="0.2">
      <c r="A2172" s="7"/>
      <c r="B2172" s="7"/>
      <c r="C2172" s="7"/>
      <c r="D2172" s="26"/>
      <c r="E2172" s="20" t="s">
        <v>4873</v>
      </c>
      <c r="F2172" s="7"/>
      <c r="G2172" s="7"/>
    </row>
    <row r="2173" spans="1:7" s="11" customFormat="1" ht="25.5" x14ac:dyDescent="0.2">
      <c r="A2173" s="9" t="s">
        <v>991</v>
      </c>
      <c r="B2173" s="9" t="s">
        <v>4874</v>
      </c>
      <c r="C2173" s="9"/>
      <c r="D2173" s="29"/>
      <c r="E2173" s="22" t="s">
        <v>4875</v>
      </c>
      <c r="F2173" s="10"/>
      <c r="G2173" s="10"/>
    </row>
    <row r="2174" spans="1:7" ht="14.25" x14ac:dyDescent="0.2">
      <c r="A2174" s="14" t="s">
        <v>4876</v>
      </c>
      <c r="B2174" s="15" t="s">
        <v>4877</v>
      </c>
      <c r="C2174" s="15" t="s">
        <v>12</v>
      </c>
      <c r="D2174" s="27" t="s">
        <v>4878</v>
      </c>
      <c r="E2174" s="27" t="s">
        <v>4879</v>
      </c>
      <c r="F2174" s="15" t="s">
        <v>648</v>
      </c>
      <c r="G2174" s="15" t="s">
        <v>24</v>
      </c>
    </row>
    <row r="2175" spans="1:7" ht="45" x14ac:dyDescent="0.2">
      <c r="A2175" s="14" t="s">
        <v>4880</v>
      </c>
      <c r="B2175" s="15" t="s">
        <v>4877</v>
      </c>
      <c r="C2175" s="15" t="s">
        <v>24</v>
      </c>
      <c r="D2175" s="27" t="s">
        <v>4881</v>
      </c>
      <c r="E2175" s="27" t="s">
        <v>4882</v>
      </c>
      <c r="F2175" s="15" t="s">
        <v>652</v>
      </c>
      <c r="G2175" s="15" t="s">
        <v>24</v>
      </c>
    </row>
    <row r="2176" spans="1:7" ht="22.5" x14ac:dyDescent="0.2">
      <c r="A2176" s="14" t="s">
        <v>4883</v>
      </c>
      <c r="B2176" s="15" t="s">
        <v>4877</v>
      </c>
      <c r="C2176" s="15" t="s">
        <v>30</v>
      </c>
      <c r="D2176" s="27" t="s">
        <v>1886</v>
      </c>
      <c r="E2176" s="27" t="s">
        <v>1887</v>
      </c>
      <c r="F2176" s="15" t="s">
        <v>648</v>
      </c>
      <c r="G2176" s="15" t="s">
        <v>24</v>
      </c>
    </row>
    <row r="2177" spans="1:7" ht="45" x14ac:dyDescent="0.2">
      <c r="A2177" s="14" t="s">
        <v>4884</v>
      </c>
      <c r="B2177" s="15" t="s">
        <v>4877</v>
      </c>
      <c r="C2177" s="15" t="s">
        <v>34</v>
      </c>
      <c r="D2177" s="27" t="s">
        <v>4885</v>
      </c>
      <c r="E2177" s="27" t="s">
        <v>4886</v>
      </c>
      <c r="F2177" s="15" t="s">
        <v>652</v>
      </c>
      <c r="G2177" s="15" t="s">
        <v>24</v>
      </c>
    </row>
    <row r="2178" spans="1:7" ht="33.75" x14ac:dyDescent="0.2">
      <c r="A2178" s="14" t="s">
        <v>4887</v>
      </c>
      <c r="B2178" s="15" t="s">
        <v>4877</v>
      </c>
      <c r="C2178" s="15" t="s">
        <v>40</v>
      </c>
      <c r="D2178" s="27" t="s">
        <v>3816</v>
      </c>
      <c r="E2178" s="27" t="s">
        <v>3817</v>
      </c>
      <c r="F2178" s="15" t="s">
        <v>648</v>
      </c>
      <c r="G2178" s="15" t="s">
        <v>24</v>
      </c>
    </row>
    <row r="2179" spans="1:7" ht="45" x14ac:dyDescent="0.2">
      <c r="A2179" s="14" t="s">
        <v>4888</v>
      </c>
      <c r="B2179" s="15" t="s">
        <v>4877</v>
      </c>
      <c r="C2179" s="15" t="s">
        <v>43</v>
      </c>
      <c r="D2179" s="27" t="s">
        <v>4889</v>
      </c>
      <c r="E2179" s="27" t="s">
        <v>4890</v>
      </c>
      <c r="F2179" s="15" t="s">
        <v>652</v>
      </c>
      <c r="G2179" s="15" t="s">
        <v>24</v>
      </c>
    </row>
    <row r="2180" spans="1:7" ht="33.75" x14ac:dyDescent="0.2">
      <c r="A2180" s="14" t="s">
        <v>4891</v>
      </c>
      <c r="B2180" s="15" t="s">
        <v>4877</v>
      </c>
      <c r="C2180" s="15" t="s">
        <v>48</v>
      </c>
      <c r="D2180" s="27" t="s">
        <v>3816</v>
      </c>
      <c r="E2180" s="27" t="s">
        <v>3817</v>
      </c>
      <c r="F2180" s="15" t="s">
        <v>648</v>
      </c>
      <c r="G2180" s="15" t="s">
        <v>24</v>
      </c>
    </row>
    <row r="2181" spans="1:7" ht="45" x14ac:dyDescent="0.2">
      <c r="A2181" s="14" t="s">
        <v>4892</v>
      </c>
      <c r="B2181" s="15" t="s">
        <v>4877</v>
      </c>
      <c r="C2181" s="15" t="s">
        <v>55</v>
      </c>
      <c r="D2181" s="27" t="s">
        <v>4893</v>
      </c>
      <c r="E2181" s="27" t="s">
        <v>4894</v>
      </c>
      <c r="F2181" s="15" t="s">
        <v>652</v>
      </c>
      <c r="G2181" s="15" t="s">
        <v>24</v>
      </c>
    </row>
    <row r="2182" spans="1:7" ht="45" x14ac:dyDescent="0.2">
      <c r="A2182" s="14" t="s">
        <v>4895</v>
      </c>
      <c r="B2182" s="15" t="s">
        <v>4877</v>
      </c>
      <c r="C2182" s="15" t="s">
        <v>58</v>
      </c>
      <c r="D2182" s="27" t="s">
        <v>4896</v>
      </c>
      <c r="E2182" s="27" t="s">
        <v>4897</v>
      </c>
      <c r="F2182" s="15" t="s">
        <v>652</v>
      </c>
      <c r="G2182" s="15" t="s">
        <v>24</v>
      </c>
    </row>
    <row r="2183" spans="1:7" ht="14.25" x14ac:dyDescent="0.2">
      <c r="A2183" s="14" t="s">
        <v>4898</v>
      </c>
      <c r="B2183" s="15" t="s">
        <v>4877</v>
      </c>
      <c r="C2183" s="15" t="s">
        <v>60</v>
      </c>
      <c r="D2183" s="27" t="s">
        <v>4899</v>
      </c>
      <c r="E2183" s="27" t="s">
        <v>4900</v>
      </c>
      <c r="F2183" s="15" t="s">
        <v>648</v>
      </c>
      <c r="G2183" s="15" t="s">
        <v>24</v>
      </c>
    </row>
    <row r="2184" spans="1:7" ht="45" x14ac:dyDescent="0.2">
      <c r="A2184" s="14" t="s">
        <v>4901</v>
      </c>
      <c r="B2184" s="15" t="s">
        <v>4877</v>
      </c>
      <c r="C2184" s="15" t="s">
        <v>65</v>
      </c>
      <c r="D2184" s="27" t="s">
        <v>4902</v>
      </c>
      <c r="E2184" s="27" t="s">
        <v>4903</v>
      </c>
      <c r="F2184" s="15" t="s">
        <v>652</v>
      </c>
      <c r="G2184" s="15" t="s">
        <v>24</v>
      </c>
    </row>
    <row r="2185" spans="1:7" ht="14.25" x14ac:dyDescent="0.2">
      <c r="A2185" s="14" t="s">
        <v>4904</v>
      </c>
      <c r="B2185" s="15" t="s">
        <v>4877</v>
      </c>
      <c r="C2185" s="15" t="s">
        <v>68</v>
      </c>
      <c r="D2185" s="27" t="s">
        <v>4905</v>
      </c>
      <c r="E2185" s="27" t="s">
        <v>4906</v>
      </c>
      <c r="F2185" s="15" t="s">
        <v>648</v>
      </c>
      <c r="G2185" s="15" t="s">
        <v>12</v>
      </c>
    </row>
    <row r="2186" spans="1:7" ht="45" x14ac:dyDescent="0.2">
      <c r="A2186" s="14" t="s">
        <v>4907</v>
      </c>
      <c r="B2186" s="15" t="s">
        <v>4877</v>
      </c>
      <c r="C2186" s="15" t="s">
        <v>70</v>
      </c>
      <c r="D2186" s="27" t="s">
        <v>4908</v>
      </c>
      <c r="E2186" s="27" t="s">
        <v>4909</v>
      </c>
      <c r="F2186" s="15" t="s">
        <v>652</v>
      </c>
      <c r="G2186" s="15" t="s">
        <v>12</v>
      </c>
    </row>
    <row r="2187" spans="1:7" ht="22.5" x14ac:dyDescent="0.2">
      <c r="A2187" s="14" t="s">
        <v>4910</v>
      </c>
      <c r="B2187" s="15" t="s">
        <v>4877</v>
      </c>
      <c r="C2187" s="15" t="s">
        <v>73</v>
      </c>
      <c r="D2187" s="27" t="s">
        <v>4911</v>
      </c>
      <c r="E2187" s="27" t="s">
        <v>4912</v>
      </c>
      <c r="F2187" s="15" t="s">
        <v>648</v>
      </c>
      <c r="G2187" s="15" t="s">
        <v>24</v>
      </c>
    </row>
    <row r="2188" spans="1:7" ht="45" x14ac:dyDescent="0.2">
      <c r="A2188" s="14" t="s">
        <v>4913</v>
      </c>
      <c r="B2188" s="15" t="s">
        <v>4877</v>
      </c>
      <c r="C2188" s="15" t="s">
        <v>75</v>
      </c>
      <c r="D2188" s="27" t="s">
        <v>4914</v>
      </c>
      <c r="E2188" s="27" t="s">
        <v>4915</v>
      </c>
      <c r="F2188" s="15" t="s">
        <v>652</v>
      </c>
      <c r="G2188" s="15" t="s">
        <v>24</v>
      </c>
    </row>
    <row r="2189" spans="1:7" ht="22.5" x14ac:dyDescent="0.2">
      <c r="A2189" s="14" t="s">
        <v>4916</v>
      </c>
      <c r="B2189" s="15" t="s">
        <v>4877</v>
      </c>
      <c r="C2189" s="15" t="s">
        <v>87</v>
      </c>
      <c r="D2189" s="27" t="s">
        <v>4917</v>
      </c>
      <c r="E2189" s="27" t="s">
        <v>4918</v>
      </c>
      <c r="F2189" s="15" t="s">
        <v>648</v>
      </c>
      <c r="G2189" s="15" t="s">
        <v>24</v>
      </c>
    </row>
    <row r="2190" spans="1:7" ht="45" x14ac:dyDescent="0.2">
      <c r="A2190" s="14" t="s">
        <v>4919</v>
      </c>
      <c r="B2190" s="15" t="s">
        <v>4877</v>
      </c>
      <c r="C2190" s="15" t="s">
        <v>89</v>
      </c>
      <c r="D2190" s="27" t="s">
        <v>4920</v>
      </c>
      <c r="E2190" s="27" t="s">
        <v>4921</v>
      </c>
      <c r="F2190" s="15" t="s">
        <v>652</v>
      </c>
      <c r="G2190" s="15" t="s">
        <v>24</v>
      </c>
    </row>
    <row r="2191" spans="1:7" ht="14.25" x14ac:dyDescent="0.2">
      <c r="A2191" s="14" t="s">
        <v>4922</v>
      </c>
      <c r="B2191" s="15" t="s">
        <v>4877</v>
      </c>
      <c r="C2191" s="15" t="s">
        <v>90</v>
      </c>
      <c r="D2191" s="27" t="s">
        <v>1914</v>
      </c>
      <c r="E2191" s="27" t="s">
        <v>1915</v>
      </c>
      <c r="F2191" s="15" t="s">
        <v>648</v>
      </c>
      <c r="G2191" s="15" t="s">
        <v>24</v>
      </c>
    </row>
    <row r="2192" spans="1:7" ht="45" x14ac:dyDescent="0.2">
      <c r="A2192" s="14" t="s">
        <v>4923</v>
      </c>
      <c r="B2192" s="15" t="s">
        <v>4877</v>
      </c>
      <c r="C2192" s="15" t="s">
        <v>91</v>
      </c>
      <c r="D2192" s="27" t="s">
        <v>4924</v>
      </c>
      <c r="E2192" s="27" t="s">
        <v>4925</v>
      </c>
      <c r="F2192" s="15" t="s">
        <v>652</v>
      </c>
      <c r="G2192" s="15" t="s">
        <v>24</v>
      </c>
    </row>
    <row r="2193" spans="1:7" ht="22.5" x14ac:dyDescent="0.2">
      <c r="A2193" s="14" t="s">
        <v>4926</v>
      </c>
      <c r="B2193" s="15" t="s">
        <v>4877</v>
      </c>
      <c r="C2193" s="15" t="s">
        <v>101</v>
      </c>
      <c r="D2193" s="27" t="s">
        <v>3947</v>
      </c>
      <c r="E2193" s="27" t="s">
        <v>3948</v>
      </c>
      <c r="F2193" s="15" t="s">
        <v>648</v>
      </c>
      <c r="G2193" s="15" t="s">
        <v>12</v>
      </c>
    </row>
    <row r="2194" spans="1:7" ht="45" x14ac:dyDescent="0.2">
      <c r="A2194" s="14" t="s">
        <v>4927</v>
      </c>
      <c r="B2194" s="15" t="s">
        <v>4877</v>
      </c>
      <c r="C2194" s="15" t="s">
        <v>106</v>
      </c>
      <c r="D2194" s="27" t="s">
        <v>4928</v>
      </c>
      <c r="E2194" s="27" t="s">
        <v>4929</v>
      </c>
      <c r="F2194" s="15" t="s">
        <v>652</v>
      </c>
      <c r="G2194" s="15" t="s">
        <v>12</v>
      </c>
    </row>
    <row r="2195" spans="1:7" ht="22.5" x14ac:dyDescent="0.2">
      <c r="A2195" s="14" t="s">
        <v>4930</v>
      </c>
      <c r="B2195" s="15" t="s">
        <v>4877</v>
      </c>
      <c r="C2195" s="15" t="s">
        <v>107</v>
      </c>
      <c r="D2195" s="27" t="s">
        <v>1899</v>
      </c>
      <c r="E2195" s="27" t="s">
        <v>1900</v>
      </c>
      <c r="F2195" s="15" t="s">
        <v>502</v>
      </c>
      <c r="G2195" s="15" t="s">
        <v>4931</v>
      </c>
    </row>
    <row r="2196" spans="1:7" ht="45" x14ac:dyDescent="0.2">
      <c r="A2196" s="14" t="s">
        <v>4932</v>
      </c>
      <c r="B2196" s="15" t="s">
        <v>4877</v>
      </c>
      <c r="C2196" s="15" t="s">
        <v>108</v>
      </c>
      <c r="D2196" s="27" t="s">
        <v>4928</v>
      </c>
      <c r="E2196" s="27" t="s">
        <v>4933</v>
      </c>
      <c r="F2196" s="15" t="s">
        <v>652</v>
      </c>
      <c r="G2196" s="15" t="s">
        <v>24</v>
      </c>
    </row>
    <row r="2197" spans="1:7" ht="45" x14ac:dyDescent="0.2">
      <c r="A2197" s="14" t="s">
        <v>4934</v>
      </c>
      <c r="B2197" s="15" t="s">
        <v>4877</v>
      </c>
      <c r="C2197" s="15" t="s">
        <v>109</v>
      </c>
      <c r="D2197" s="27" t="s">
        <v>4935</v>
      </c>
      <c r="E2197" s="27" t="s">
        <v>4936</v>
      </c>
      <c r="F2197" s="15" t="s">
        <v>652</v>
      </c>
      <c r="G2197" s="15" t="s">
        <v>12</v>
      </c>
    </row>
    <row r="2198" spans="1:7" ht="22.5" x14ac:dyDescent="0.2">
      <c r="A2198" s="14" t="s">
        <v>4937</v>
      </c>
      <c r="B2198" s="15" t="s">
        <v>4877</v>
      </c>
      <c r="C2198" s="15" t="s">
        <v>122</v>
      </c>
      <c r="D2198" s="27" t="s">
        <v>675</v>
      </c>
      <c r="E2198" s="27" t="s">
        <v>676</v>
      </c>
      <c r="F2198" s="15" t="s">
        <v>502</v>
      </c>
      <c r="G2198" s="15" t="s">
        <v>4938</v>
      </c>
    </row>
    <row r="2199" spans="1:7" ht="45" x14ac:dyDescent="0.2">
      <c r="A2199" s="14" t="s">
        <v>4939</v>
      </c>
      <c r="B2199" s="15" t="s">
        <v>4877</v>
      </c>
      <c r="C2199" s="15" t="s">
        <v>126</v>
      </c>
      <c r="D2199" s="27" t="s">
        <v>4940</v>
      </c>
      <c r="E2199" s="27" t="s">
        <v>4941</v>
      </c>
      <c r="F2199" s="15" t="s">
        <v>652</v>
      </c>
      <c r="G2199" s="15" t="s">
        <v>24</v>
      </c>
    </row>
    <row r="2200" spans="1:7" ht="45" x14ac:dyDescent="0.2">
      <c r="A2200" s="14" t="s">
        <v>4942</v>
      </c>
      <c r="B2200" s="15" t="s">
        <v>4877</v>
      </c>
      <c r="C2200" s="15" t="s">
        <v>124</v>
      </c>
      <c r="D2200" s="27" t="s">
        <v>4943</v>
      </c>
      <c r="E2200" s="27" t="s">
        <v>1984</v>
      </c>
      <c r="F2200" s="15" t="s">
        <v>652</v>
      </c>
      <c r="G2200" s="15" t="s">
        <v>12</v>
      </c>
    </row>
    <row r="2201" spans="1:7" s="11" customFormat="1" ht="14.25" x14ac:dyDescent="0.2">
      <c r="A2201" s="9" t="s">
        <v>995</v>
      </c>
      <c r="B2201" s="9" t="s">
        <v>4944</v>
      </c>
      <c r="C2201" s="9"/>
      <c r="D2201" s="29"/>
      <c r="E2201" s="22" t="s">
        <v>4945</v>
      </c>
      <c r="F2201" s="10"/>
      <c r="G2201" s="10"/>
    </row>
    <row r="2202" spans="1:7" ht="14.25" x14ac:dyDescent="0.2">
      <c r="A2202" s="14" t="s">
        <v>4946</v>
      </c>
      <c r="B2202" s="15" t="s">
        <v>4877</v>
      </c>
      <c r="C2202" s="15" t="s">
        <v>129</v>
      </c>
      <c r="D2202" s="27" t="s">
        <v>4947</v>
      </c>
      <c r="E2202" s="27" t="s">
        <v>4948</v>
      </c>
      <c r="F2202" s="15" t="s">
        <v>648</v>
      </c>
      <c r="G2202" s="15" t="s">
        <v>34</v>
      </c>
    </row>
    <row r="2203" spans="1:7" ht="45" x14ac:dyDescent="0.2">
      <c r="A2203" s="14" t="s">
        <v>4949</v>
      </c>
      <c r="B2203" s="15" t="s">
        <v>4877</v>
      </c>
      <c r="C2203" s="15" t="s">
        <v>133</v>
      </c>
      <c r="D2203" s="27" t="s">
        <v>4950</v>
      </c>
      <c r="E2203" s="27" t="s">
        <v>4951</v>
      </c>
      <c r="F2203" s="15" t="s">
        <v>652</v>
      </c>
      <c r="G2203" s="15" t="s">
        <v>43</v>
      </c>
    </row>
    <row r="2204" spans="1:7" ht="22.5" x14ac:dyDescent="0.2">
      <c r="A2204" s="14" t="s">
        <v>4952</v>
      </c>
      <c r="B2204" s="15" t="s">
        <v>4877</v>
      </c>
      <c r="C2204" s="15" t="s">
        <v>136</v>
      </c>
      <c r="D2204" s="27" t="s">
        <v>2725</v>
      </c>
      <c r="E2204" s="27" t="s">
        <v>2726</v>
      </c>
      <c r="F2204" s="15" t="s">
        <v>648</v>
      </c>
      <c r="G2204" s="15" t="s">
        <v>43</v>
      </c>
    </row>
    <row r="2205" spans="1:7" ht="45" x14ac:dyDescent="0.2">
      <c r="A2205" s="14" t="s">
        <v>4953</v>
      </c>
      <c r="B2205" s="15" t="s">
        <v>4877</v>
      </c>
      <c r="C2205" s="15" t="s">
        <v>141</v>
      </c>
      <c r="D2205" s="27" t="s">
        <v>4954</v>
      </c>
      <c r="E2205" s="27" t="s">
        <v>4955</v>
      </c>
      <c r="F2205" s="15" t="s">
        <v>652</v>
      </c>
      <c r="G2205" s="15" t="s">
        <v>43</v>
      </c>
    </row>
    <row r="2206" spans="1:7" ht="33.75" x14ac:dyDescent="0.2">
      <c r="A2206" s="14" t="s">
        <v>4956</v>
      </c>
      <c r="B2206" s="15" t="s">
        <v>4877</v>
      </c>
      <c r="C2206" s="15" t="s">
        <v>144</v>
      </c>
      <c r="D2206" s="27" t="s">
        <v>2685</v>
      </c>
      <c r="E2206" s="27" t="s">
        <v>2686</v>
      </c>
      <c r="F2206" s="15" t="s">
        <v>1071</v>
      </c>
      <c r="G2206" s="15" t="s">
        <v>467</v>
      </c>
    </row>
    <row r="2207" spans="1:7" ht="45" x14ac:dyDescent="0.2">
      <c r="A2207" s="14" t="s">
        <v>4957</v>
      </c>
      <c r="B2207" s="15" t="s">
        <v>4877</v>
      </c>
      <c r="C2207" s="15" t="s">
        <v>146</v>
      </c>
      <c r="D2207" s="27" t="s">
        <v>4958</v>
      </c>
      <c r="E2207" s="27" t="s">
        <v>4959</v>
      </c>
      <c r="F2207" s="15" t="s">
        <v>652</v>
      </c>
      <c r="G2207" s="15" t="s">
        <v>12</v>
      </c>
    </row>
    <row r="2208" spans="1:7" ht="22.5" x14ac:dyDescent="0.2">
      <c r="A2208" s="14" t="s">
        <v>4960</v>
      </c>
      <c r="B2208" s="15" t="s">
        <v>4877</v>
      </c>
      <c r="C2208" s="15" t="s">
        <v>151</v>
      </c>
      <c r="D2208" s="27" t="s">
        <v>1899</v>
      </c>
      <c r="E2208" s="27" t="s">
        <v>1900</v>
      </c>
      <c r="F2208" s="15" t="s">
        <v>502</v>
      </c>
      <c r="G2208" s="15" t="s">
        <v>4961</v>
      </c>
    </row>
    <row r="2209" spans="1:7" ht="45" x14ac:dyDescent="0.2">
      <c r="A2209" s="14" t="s">
        <v>4962</v>
      </c>
      <c r="B2209" s="15" t="s">
        <v>4877</v>
      </c>
      <c r="C2209" s="15" t="s">
        <v>154</v>
      </c>
      <c r="D2209" s="27" t="s">
        <v>4963</v>
      </c>
      <c r="E2209" s="27" t="s">
        <v>2838</v>
      </c>
      <c r="F2209" s="15" t="s">
        <v>652</v>
      </c>
      <c r="G2209" s="15" t="s">
        <v>55</v>
      </c>
    </row>
    <row r="2210" spans="1:7" ht="33.75" x14ac:dyDescent="0.2">
      <c r="A2210" s="14" t="s">
        <v>4964</v>
      </c>
      <c r="B2210" s="15" t="s">
        <v>4877</v>
      </c>
      <c r="C2210" s="15" t="s">
        <v>156</v>
      </c>
      <c r="D2210" s="27" t="s">
        <v>4965</v>
      </c>
      <c r="E2210" s="27" t="s">
        <v>4966</v>
      </c>
      <c r="F2210" s="15" t="s">
        <v>1071</v>
      </c>
      <c r="G2210" s="15" t="s">
        <v>1569</v>
      </c>
    </row>
    <row r="2211" spans="1:7" ht="45" x14ac:dyDescent="0.2">
      <c r="A2211" s="14" t="s">
        <v>4967</v>
      </c>
      <c r="B2211" s="15" t="s">
        <v>4877</v>
      </c>
      <c r="C2211" s="15" t="s">
        <v>157</v>
      </c>
      <c r="D2211" s="27" t="s">
        <v>4968</v>
      </c>
      <c r="E2211" s="27" t="s">
        <v>4969</v>
      </c>
      <c r="F2211" s="15" t="s">
        <v>652</v>
      </c>
      <c r="G2211" s="15" t="s">
        <v>12</v>
      </c>
    </row>
    <row r="2212" spans="1:7" ht="22.5" x14ac:dyDescent="0.2">
      <c r="A2212" s="14" t="s">
        <v>4970</v>
      </c>
      <c r="B2212" s="15" t="s">
        <v>4877</v>
      </c>
      <c r="C2212" s="15" t="s">
        <v>158</v>
      </c>
      <c r="D2212" s="27" t="s">
        <v>1899</v>
      </c>
      <c r="E2212" s="27" t="s">
        <v>1900</v>
      </c>
      <c r="F2212" s="15" t="s">
        <v>502</v>
      </c>
      <c r="G2212" s="15" t="s">
        <v>4971</v>
      </c>
    </row>
    <row r="2213" spans="1:7" ht="45" x14ac:dyDescent="0.2">
      <c r="A2213" s="14" t="s">
        <v>4972</v>
      </c>
      <c r="B2213" s="15" t="s">
        <v>4877</v>
      </c>
      <c r="C2213" s="15" t="s">
        <v>165</v>
      </c>
      <c r="D2213" s="27" t="s">
        <v>4973</v>
      </c>
      <c r="E2213" s="27" t="s">
        <v>4974</v>
      </c>
      <c r="F2213" s="15" t="s">
        <v>652</v>
      </c>
      <c r="G2213" s="15" t="s">
        <v>106</v>
      </c>
    </row>
    <row r="2214" spans="1:7" ht="33.75" x14ac:dyDescent="0.2">
      <c r="A2214" s="14" t="s">
        <v>4975</v>
      </c>
      <c r="B2214" s="15" t="s">
        <v>4877</v>
      </c>
      <c r="C2214" s="15" t="s">
        <v>168</v>
      </c>
      <c r="D2214" s="27" t="s">
        <v>4965</v>
      </c>
      <c r="E2214" s="27" t="s">
        <v>4966</v>
      </c>
      <c r="F2214" s="15" t="s">
        <v>1071</v>
      </c>
      <c r="G2214" s="15" t="s">
        <v>4976</v>
      </c>
    </row>
    <row r="2215" spans="1:7" ht="45" x14ac:dyDescent="0.2">
      <c r="A2215" s="14" t="s">
        <v>4977</v>
      </c>
      <c r="B2215" s="15" t="s">
        <v>4877</v>
      </c>
      <c r="C2215" s="15" t="s">
        <v>170</v>
      </c>
      <c r="D2215" s="27" t="s">
        <v>4978</v>
      </c>
      <c r="E2215" s="27" t="s">
        <v>4969</v>
      </c>
      <c r="F2215" s="15" t="s">
        <v>652</v>
      </c>
      <c r="G2215" s="15" t="s">
        <v>12</v>
      </c>
    </row>
    <row r="2216" spans="1:7" ht="33.75" x14ac:dyDescent="0.2">
      <c r="A2216" s="14" t="s">
        <v>4979</v>
      </c>
      <c r="B2216" s="15" t="s">
        <v>4877</v>
      </c>
      <c r="C2216" s="15" t="s">
        <v>175</v>
      </c>
      <c r="D2216" s="27" t="s">
        <v>2685</v>
      </c>
      <c r="E2216" s="27" t="s">
        <v>2686</v>
      </c>
      <c r="F2216" s="15" t="s">
        <v>1071</v>
      </c>
      <c r="G2216" s="15" t="s">
        <v>294</v>
      </c>
    </row>
    <row r="2217" spans="1:7" ht="45" x14ac:dyDescent="0.2">
      <c r="A2217" s="14" t="s">
        <v>4980</v>
      </c>
      <c r="B2217" s="15" t="s">
        <v>4877</v>
      </c>
      <c r="C2217" s="15" t="s">
        <v>178</v>
      </c>
      <c r="D2217" s="27" t="s">
        <v>4981</v>
      </c>
      <c r="E2217" s="27" t="s">
        <v>4959</v>
      </c>
      <c r="F2217" s="15" t="s">
        <v>652</v>
      </c>
      <c r="G2217" s="15" t="s">
        <v>12</v>
      </c>
    </row>
    <row r="2218" spans="1:7" ht="33.75" x14ac:dyDescent="0.2">
      <c r="A2218" s="14" t="s">
        <v>4982</v>
      </c>
      <c r="B2218" s="15" t="s">
        <v>4877</v>
      </c>
      <c r="C2218" s="15" t="s">
        <v>181</v>
      </c>
      <c r="D2218" s="27" t="s">
        <v>2755</v>
      </c>
      <c r="E2218" s="27" t="s">
        <v>2756</v>
      </c>
      <c r="F2218" s="15" t="s">
        <v>1071</v>
      </c>
      <c r="G2218" s="15" t="s">
        <v>4983</v>
      </c>
    </row>
    <row r="2219" spans="1:7" ht="45" x14ac:dyDescent="0.2">
      <c r="A2219" s="14" t="s">
        <v>4984</v>
      </c>
      <c r="B2219" s="15" t="s">
        <v>4877</v>
      </c>
      <c r="C2219" s="15" t="s">
        <v>182</v>
      </c>
      <c r="D2219" s="27" t="s">
        <v>4985</v>
      </c>
      <c r="E2219" s="27" t="s">
        <v>4986</v>
      </c>
      <c r="F2219" s="15" t="s">
        <v>652</v>
      </c>
      <c r="G2219" s="15" t="s">
        <v>12</v>
      </c>
    </row>
    <row r="2220" spans="1:7" ht="22.5" x14ac:dyDescent="0.2">
      <c r="A2220" s="14" t="s">
        <v>4987</v>
      </c>
      <c r="B2220" s="15" t="s">
        <v>4877</v>
      </c>
      <c r="C2220" s="15" t="s">
        <v>183</v>
      </c>
      <c r="D2220" s="27" t="s">
        <v>2694</v>
      </c>
      <c r="E2220" s="27" t="s">
        <v>2695</v>
      </c>
      <c r="F2220" s="15" t="s">
        <v>970</v>
      </c>
      <c r="G2220" s="15" t="s">
        <v>1265</v>
      </c>
    </row>
    <row r="2221" spans="1:7" ht="45" x14ac:dyDescent="0.2">
      <c r="A2221" s="14" t="s">
        <v>4988</v>
      </c>
      <c r="B2221" s="15" t="s">
        <v>4877</v>
      </c>
      <c r="C2221" s="15" t="s">
        <v>191</v>
      </c>
      <c r="D2221" s="27" t="s">
        <v>4989</v>
      </c>
      <c r="E2221" s="27" t="s">
        <v>4990</v>
      </c>
      <c r="F2221" s="15" t="s">
        <v>648</v>
      </c>
      <c r="G2221" s="15" t="s">
        <v>30</v>
      </c>
    </row>
    <row r="2222" spans="1:7" ht="45" x14ac:dyDescent="0.2">
      <c r="A2222" s="14" t="s">
        <v>4991</v>
      </c>
      <c r="B2222" s="15" t="s">
        <v>4877</v>
      </c>
      <c r="C2222" s="15" t="s">
        <v>194</v>
      </c>
      <c r="D2222" s="27" t="s">
        <v>4992</v>
      </c>
      <c r="E2222" s="27" t="s">
        <v>2799</v>
      </c>
      <c r="F2222" s="15" t="s">
        <v>648</v>
      </c>
      <c r="G2222" s="15" t="s">
        <v>40</v>
      </c>
    </row>
    <row r="2223" spans="1:7" ht="22.5" x14ac:dyDescent="0.2">
      <c r="A2223" s="14" t="s">
        <v>4993</v>
      </c>
      <c r="B2223" s="15" t="s">
        <v>4877</v>
      </c>
      <c r="C2223" s="15" t="s">
        <v>196</v>
      </c>
      <c r="D2223" s="27" t="s">
        <v>4994</v>
      </c>
      <c r="E2223" s="27" t="s">
        <v>4995</v>
      </c>
      <c r="F2223" s="15" t="s">
        <v>648</v>
      </c>
      <c r="G2223" s="15" t="s">
        <v>12</v>
      </c>
    </row>
    <row r="2224" spans="1:7" ht="45" x14ac:dyDescent="0.2">
      <c r="A2224" s="14" t="s">
        <v>4996</v>
      </c>
      <c r="B2224" s="15" t="s">
        <v>4877</v>
      </c>
      <c r="C2224" s="15" t="s">
        <v>201</v>
      </c>
      <c r="D2224" s="27" t="s">
        <v>4997</v>
      </c>
      <c r="E2224" s="27" t="s">
        <v>4998</v>
      </c>
      <c r="F2224" s="15" t="s">
        <v>648</v>
      </c>
      <c r="G2224" s="15" t="s">
        <v>12</v>
      </c>
    </row>
    <row r="2225" spans="1:7" ht="22.5" x14ac:dyDescent="0.2">
      <c r="A2225" s="14" t="s">
        <v>4999</v>
      </c>
      <c r="B2225" s="15" t="s">
        <v>4877</v>
      </c>
      <c r="C2225" s="15" t="s">
        <v>204</v>
      </c>
      <c r="D2225" s="27" t="s">
        <v>5000</v>
      </c>
      <c r="E2225" s="27" t="s">
        <v>5001</v>
      </c>
      <c r="F2225" s="15" t="s">
        <v>648</v>
      </c>
      <c r="G2225" s="15" t="s">
        <v>12</v>
      </c>
    </row>
    <row r="2226" spans="1:7" ht="45" x14ac:dyDescent="0.2">
      <c r="A2226" s="14" t="s">
        <v>5002</v>
      </c>
      <c r="B2226" s="15" t="s">
        <v>4877</v>
      </c>
      <c r="C2226" s="15" t="s">
        <v>206</v>
      </c>
      <c r="D2226" s="27" t="s">
        <v>5003</v>
      </c>
      <c r="E2226" s="27" t="s">
        <v>5004</v>
      </c>
      <c r="F2226" s="15" t="s">
        <v>648</v>
      </c>
      <c r="G2226" s="15" t="s">
        <v>12</v>
      </c>
    </row>
    <row r="2227" spans="1:7" ht="45" x14ac:dyDescent="0.2">
      <c r="A2227" s="14" t="s">
        <v>5005</v>
      </c>
      <c r="B2227" s="15" t="s">
        <v>4877</v>
      </c>
      <c r="C2227" s="15" t="s">
        <v>207</v>
      </c>
      <c r="D2227" s="27" t="s">
        <v>5006</v>
      </c>
      <c r="E2227" s="27" t="s">
        <v>1984</v>
      </c>
      <c r="F2227" s="15" t="s">
        <v>652</v>
      </c>
      <c r="G2227" s="15" t="s">
        <v>12</v>
      </c>
    </row>
    <row r="2228" spans="1:7" s="8" customFormat="1" ht="15" customHeight="1" x14ac:dyDescent="0.2">
      <c r="A2228" s="7"/>
      <c r="B2228" s="7"/>
      <c r="C2228" s="7"/>
      <c r="D2228" s="26"/>
      <c r="E2228" s="20" t="s">
        <v>5007</v>
      </c>
      <c r="F2228" s="7"/>
      <c r="G2228" s="7"/>
    </row>
    <row r="2229" spans="1:7" s="11" customFormat="1" ht="14.25" x14ac:dyDescent="0.2">
      <c r="A2229" s="9" t="s">
        <v>998</v>
      </c>
      <c r="B2229" s="9" t="s">
        <v>5008</v>
      </c>
      <c r="C2229" s="9"/>
      <c r="D2229" s="29"/>
      <c r="E2229" s="22" t="s">
        <v>5009</v>
      </c>
      <c r="F2229" s="10"/>
      <c r="G2229" s="10"/>
    </row>
    <row r="2230" spans="1:7" ht="14.25" customHeight="1" x14ac:dyDescent="0.2">
      <c r="A2230" s="16"/>
      <c r="B2230" s="16"/>
      <c r="C2230" s="13"/>
      <c r="D2230" s="28"/>
      <c r="E2230" s="21" t="s">
        <v>5010</v>
      </c>
      <c r="F2230" s="13"/>
      <c r="G2230" s="13"/>
    </row>
    <row r="2231" spans="1:7" ht="22.5" x14ac:dyDescent="0.2">
      <c r="A2231" s="14" t="s">
        <v>5011</v>
      </c>
      <c r="B2231" s="15" t="s">
        <v>5012</v>
      </c>
      <c r="C2231" s="15" t="s">
        <v>12</v>
      </c>
      <c r="D2231" s="27" t="s">
        <v>1619</v>
      </c>
      <c r="E2231" s="27" t="s">
        <v>1620</v>
      </c>
      <c r="F2231" s="15" t="s">
        <v>1071</v>
      </c>
      <c r="G2231" s="15" t="s">
        <v>1634</v>
      </c>
    </row>
    <row r="2232" spans="1:7" ht="33.75" x14ac:dyDescent="0.2">
      <c r="A2232" s="14" t="s">
        <v>5013</v>
      </c>
      <c r="B2232" s="15" t="s">
        <v>5012</v>
      </c>
      <c r="C2232" s="15" t="s">
        <v>24</v>
      </c>
      <c r="D2232" s="27" t="s">
        <v>1623</v>
      </c>
      <c r="E2232" s="27" t="s">
        <v>1624</v>
      </c>
      <c r="F2232" s="15" t="s">
        <v>1077</v>
      </c>
      <c r="G2232" s="15" t="s">
        <v>40</v>
      </c>
    </row>
    <row r="2233" spans="1:7" ht="22.5" x14ac:dyDescent="0.2">
      <c r="A2233" s="14" t="s">
        <v>5014</v>
      </c>
      <c r="B2233" s="15" t="s">
        <v>5012</v>
      </c>
      <c r="C2233" s="15" t="s">
        <v>30</v>
      </c>
      <c r="D2233" s="27" t="s">
        <v>1626</v>
      </c>
      <c r="E2233" s="27" t="s">
        <v>1627</v>
      </c>
      <c r="F2233" s="15" t="s">
        <v>1071</v>
      </c>
      <c r="G2233" s="15" t="s">
        <v>1569</v>
      </c>
    </row>
    <row r="2234" spans="1:7" ht="33.75" x14ac:dyDescent="0.2">
      <c r="A2234" s="14" t="s">
        <v>5015</v>
      </c>
      <c r="B2234" s="15" t="s">
        <v>5012</v>
      </c>
      <c r="C2234" s="15" t="s">
        <v>34</v>
      </c>
      <c r="D2234" s="27" t="s">
        <v>1629</v>
      </c>
      <c r="E2234" s="27" t="s">
        <v>1630</v>
      </c>
      <c r="F2234" s="15" t="s">
        <v>1077</v>
      </c>
      <c r="G2234" s="15" t="s">
        <v>236</v>
      </c>
    </row>
    <row r="2235" spans="1:7" ht="22.5" x14ac:dyDescent="0.2">
      <c r="A2235" s="14" t="s">
        <v>5016</v>
      </c>
      <c r="B2235" s="15" t="s">
        <v>5012</v>
      </c>
      <c r="C2235" s="15" t="s">
        <v>40</v>
      </c>
      <c r="D2235" s="27" t="s">
        <v>1632</v>
      </c>
      <c r="E2235" s="27" t="s">
        <v>1633</v>
      </c>
      <c r="F2235" s="15" t="s">
        <v>1071</v>
      </c>
      <c r="G2235" s="15" t="s">
        <v>237</v>
      </c>
    </row>
    <row r="2236" spans="1:7" ht="33.75" x14ac:dyDescent="0.2">
      <c r="A2236" s="14" t="s">
        <v>5017</v>
      </c>
      <c r="B2236" s="15" t="s">
        <v>5012</v>
      </c>
      <c r="C2236" s="15" t="s">
        <v>43</v>
      </c>
      <c r="D2236" s="27" t="s">
        <v>1636</v>
      </c>
      <c r="E2236" s="27" t="s">
        <v>1637</v>
      </c>
      <c r="F2236" s="15" t="s">
        <v>1077</v>
      </c>
      <c r="G2236" s="15" t="s">
        <v>60</v>
      </c>
    </row>
    <row r="2237" spans="1:7" ht="14.25" x14ac:dyDescent="0.2">
      <c r="A2237" s="14" t="s">
        <v>5018</v>
      </c>
      <c r="B2237" s="15" t="s">
        <v>5012</v>
      </c>
      <c r="C2237" s="15" t="s">
        <v>48</v>
      </c>
      <c r="D2237" s="27" t="s">
        <v>5019</v>
      </c>
      <c r="E2237" s="27" t="s">
        <v>5020</v>
      </c>
      <c r="F2237" s="15" t="s">
        <v>5021</v>
      </c>
      <c r="G2237" s="15" t="s">
        <v>5022</v>
      </c>
    </row>
    <row r="2238" spans="1:7" ht="22.5" x14ac:dyDescent="0.2">
      <c r="A2238" s="14" t="s">
        <v>5023</v>
      </c>
      <c r="B2238" s="15" t="s">
        <v>5012</v>
      </c>
      <c r="C2238" s="15" t="s">
        <v>55</v>
      </c>
      <c r="D2238" s="27" t="s">
        <v>5024</v>
      </c>
      <c r="E2238" s="27" t="s">
        <v>5025</v>
      </c>
      <c r="F2238" s="15" t="s">
        <v>648</v>
      </c>
      <c r="G2238" s="15" t="s">
        <v>24</v>
      </c>
    </row>
    <row r="2239" spans="1:7" ht="22.5" x14ac:dyDescent="0.2">
      <c r="A2239" s="14" t="s">
        <v>5026</v>
      </c>
      <c r="B2239" s="15" t="s">
        <v>5012</v>
      </c>
      <c r="C2239" s="15" t="s">
        <v>58</v>
      </c>
      <c r="D2239" s="27" t="s">
        <v>5027</v>
      </c>
      <c r="E2239" s="27" t="s">
        <v>5028</v>
      </c>
      <c r="F2239" s="15" t="s">
        <v>648</v>
      </c>
      <c r="G2239" s="15" t="s">
        <v>24</v>
      </c>
    </row>
    <row r="2240" spans="1:7" ht="45" x14ac:dyDescent="0.2">
      <c r="A2240" s="14" t="s">
        <v>5029</v>
      </c>
      <c r="B2240" s="15" t="s">
        <v>5012</v>
      </c>
      <c r="C2240" s="15" t="s">
        <v>60</v>
      </c>
      <c r="D2240" s="27" t="s">
        <v>5030</v>
      </c>
      <c r="E2240" s="27" t="s">
        <v>5031</v>
      </c>
      <c r="F2240" s="15" t="s">
        <v>648</v>
      </c>
      <c r="G2240" s="15" t="s">
        <v>55</v>
      </c>
    </row>
    <row r="2241" spans="1:7" ht="22.5" x14ac:dyDescent="0.2">
      <c r="A2241" s="14" t="s">
        <v>5032</v>
      </c>
      <c r="B2241" s="15" t="s">
        <v>5012</v>
      </c>
      <c r="C2241" s="15" t="s">
        <v>65</v>
      </c>
      <c r="D2241" s="27" t="s">
        <v>1682</v>
      </c>
      <c r="E2241" s="27" t="s">
        <v>1683</v>
      </c>
      <c r="F2241" s="15" t="s">
        <v>110</v>
      </c>
      <c r="G2241" s="15" t="s">
        <v>5033</v>
      </c>
    </row>
    <row r="2242" spans="1:7" ht="22.5" x14ac:dyDescent="0.2">
      <c r="A2242" s="14" t="s">
        <v>5034</v>
      </c>
      <c r="B2242" s="15" t="s">
        <v>5012</v>
      </c>
      <c r="C2242" s="15" t="s">
        <v>68</v>
      </c>
      <c r="D2242" s="27" t="s">
        <v>1686</v>
      </c>
      <c r="E2242" s="27" t="s">
        <v>1687</v>
      </c>
      <c r="F2242" s="15" t="s">
        <v>1071</v>
      </c>
      <c r="G2242" s="15" t="s">
        <v>5035</v>
      </c>
    </row>
    <row r="2243" spans="1:7" s="11" customFormat="1" ht="14.25" x14ac:dyDescent="0.2">
      <c r="A2243" s="9" t="s">
        <v>1002</v>
      </c>
      <c r="B2243" s="9" t="s">
        <v>5036</v>
      </c>
      <c r="C2243" s="9"/>
      <c r="D2243" s="29"/>
      <c r="E2243" s="22" t="s">
        <v>5037</v>
      </c>
      <c r="F2243" s="10"/>
      <c r="G2243" s="10"/>
    </row>
    <row r="2244" spans="1:7" ht="22.5" x14ac:dyDescent="0.2">
      <c r="A2244" s="14" t="s">
        <v>5038</v>
      </c>
      <c r="B2244" s="15" t="s">
        <v>5012</v>
      </c>
      <c r="C2244" s="15" t="s">
        <v>70</v>
      </c>
      <c r="D2244" s="27" t="s">
        <v>1691</v>
      </c>
      <c r="E2244" s="27" t="s">
        <v>1692</v>
      </c>
      <c r="F2244" s="15" t="s">
        <v>648</v>
      </c>
      <c r="G2244" s="15" t="s">
        <v>12</v>
      </c>
    </row>
    <row r="2245" spans="1:7" ht="22.5" x14ac:dyDescent="0.2">
      <c r="A2245" s="14" t="s">
        <v>5039</v>
      </c>
      <c r="B2245" s="15" t="s">
        <v>5012</v>
      </c>
      <c r="C2245" s="15" t="s">
        <v>73</v>
      </c>
      <c r="D2245" s="27" t="s">
        <v>1694</v>
      </c>
      <c r="E2245" s="27" t="s">
        <v>1695</v>
      </c>
      <c r="F2245" s="15" t="s">
        <v>970</v>
      </c>
      <c r="G2245" s="15" t="s">
        <v>1696</v>
      </c>
    </row>
    <row r="2246" spans="1:7" ht="45" x14ac:dyDescent="0.2">
      <c r="A2246" s="14" t="s">
        <v>5040</v>
      </c>
      <c r="B2246" s="15" t="s">
        <v>5012</v>
      </c>
      <c r="C2246" s="15" t="s">
        <v>75</v>
      </c>
      <c r="D2246" s="27" t="s">
        <v>5041</v>
      </c>
      <c r="E2246" s="27" t="s">
        <v>5042</v>
      </c>
      <c r="F2246" s="15" t="s">
        <v>659</v>
      </c>
      <c r="G2246" s="15" t="s">
        <v>12</v>
      </c>
    </row>
    <row r="2247" spans="1:7" s="8" customFormat="1" ht="15" customHeight="1" x14ac:dyDescent="0.2">
      <c r="A2247" s="7"/>
      <c r="B2247" s="7"/>
      <c r="C2247" s="7"/>
      <c r="D2247" s="26"/>
      <c r="E2247" s="20" t="s">
        <v>5043</v>
      </c>
      <c r="F2247" s="7"/>
      <c r="G2247" s="7"/>
    </row>
    <row r="2248" spans="1:7" s="11" customFormat="1" ht="25.5" x14ac:dyDescent="0.2">
      <c r="A2248" s="9" t="s">
        <v>1005</v>
      </c>
      <c r="B2248" s="9" t="s">
        <v>5044</v>
      </c>
      <c r="C2248" s="9"/>
      <c r="D2248" s="29"/>
      <c r="E2248" s="22" t="s">
        <v>5045</v>
      </c>
      <c r="F2248" s="10"/>
      <c r="G2248" s="10"/>
    </row>
    <row r="2249" spans="1:7" ht="22.5" x14ac:dyDescent="0.2">
      <c r="A2249" s="14" t="s">
        <v>5046</v>
      </c>
      <c r="B2249" s="15" t="s">
        <v>5047</v>
      </c>
      <c r="C2249" s="15" t="s">
        <v>12</v>
      </c>
      <c r="D2249" s="27" t="s">
        <v>1990</v>
      </c>
      <c r="E2249" s="27" t="s">
        <v>1991</v>
      </c>
      <c r="F2249" s="15" t="s">
        <v>648</v>
      </c>
      <c r="G2249" s="15" t="s">
        <v>12</v>
      </c>
    </row>
    <row r="2250" spans="1:7" ht="22.5" x14ac:dyDescent="0.2">
      <c r="A2250" s="14" t="s">
        <v>5048</v>
      </c>
      <c r="B2250" s="15" t="s">
        <v>5047</v>
      </c>
      <c r="C2250" s="15" t="s">
        <v>24</v>
      </c>
      <c r="D2250" s="27" t="s">
        <v>1993</v>
      </c>
      <c r="E2250" s="27" t="s">
        <v>1994</v>
      </c>
      <c r="F2250" s="15" t="s">
        <v>648</v>
      </c>
      <c r="G2250" s="15" t="s">
        <v>40</v>
      </c>
    </row>
    <row r="2251" spans="1:7" ht="14.25" x14ac:dyDescent="0.2">
      <c r="A2251" s="14" t="s">
        <v>5049</v>
      </c>
      <c r="B2251" s="15" t="s">
        <v>5047</v>
      </c>
      <c r="C2251" s="15" t="s">
        <v>30</v>
      </c>
      <c r="D2251" s="27" t="s">
        <v>1442</v>
      </c>
      <c r="E2251" s="27" t="s">
        <v>1443</v>
      </c>
      <c r="F2251" s="15" t="s">
        <v>648</v>
      </c>
      <c r="G2251" s="15" t="s">
        <v>34</v>
      </c>
    </row>
    <row r="2252" spans="1:7" ht="14.25" x14ac:dyDescent="0.2">
      <c r="A2252" s="14" t="s">
        <v>5050</v>
      </c>
      <c r="B2252" s="15" t="s">
        <v>5047</v>
      </c>
      <c r="C2252" s="15" t="s">
        <v>34</v>
      </c>
      <c r="D2252" s="27" t="s">
        <v>1442</v>
      </c>
      <c r="E2252" s="27" t="s">
        <v>1443</v>
      </c>
      <c r="F2252" s="15" t="s">
        <v>648</v>
      </c>
      <c r="G2252" s="15" t="s">
        <v>12</v>
      </c>
    </row>
    <row r="2253" spans="1:7" ht="14.25" x14ac:dyDescent="0.2">
      <c r="A2253" s="14" t="s">
        <v>5052</v>
      </c>
      <c r="B2253" s="15" t="s">
        <v>5047</v>
      </c>
      <c r="C2253" s="15" t="s">
        <v>40</v>
      </c>
      <c r="D2253" s="27" t="s">
        <v>1999</v>
      </c>
      <c r="E2253" s="27" t="s">
        <v>2000</v>
      </c>
      <c r="F2253" s="15" t="s">
        <v>648</v>
      </c>
      <c r="G2253" s="15" t="s">
        <v>12</v>
      </c>
    </row>
    <row r="2254" spans="1:7" ht="14.25" x14ac:dyDescent="0.2">
      <c r="A2254" s="14" t="s">
        <v>5053</v>
      </c>
      <c r="B2254" s="15" t="s">
        <v>5047</v>
      </c>
      <c r="C2254" s="15" t="s">
        <v>43</v>
      </c>
      <c r="D2254" s="27" t="s">
        <v>2003</v>
      </c>
      <c r="E2254" s="27" t="s">
        <v>2004</v>
      </c>
      <c r="F2254" s="15" t="s">
        <v>648</v>
      </c>
      <c r="G2254" s="15" t="s">
        <v>24</v>
      </c>
    </row>
    <row r="2255" spans="1:7" ht="14.25" x14ac:dyDescent="0.2">
      <c r="A2255" s="14" t="s">
        <v>5054</v>
      </c>
      <c r="B2255" s="15" t="s">
        <v>5047</v>
      </c>
      <c r="C2255" s="15" t="s">
        <v>48</v>
      </c>
      <c r="D2255" s="27" t="s">
        <v>2007</v>
      </c>
      <c r="E2255" s="27" t="s">
        <v>2008</v>
      </c>
      <c r="F2255" s="15" t="s">
        <v>648</v>
      </c>
      <c r="G2255" s="15" t="s">
        <v>60</v>
      </c>
    </row>
    <row r="2256" spans="1:7" ht="14.25" x14ac:dyDescent="0.2">
      <c r="A2256" s="14" t="s">
        <v>5056</v>
      </c>
      <c r="B2256" s="15" t="s">
        <v>5047</v>
      </c>
      <c r="C2256" s="15" t="s">
        <v>55</v>
      </c>
      <c r="D2256" s="27" t="s">
        <v>2003</v>
      </c>
      <c r="E2256" s="27" t="s">
        <v>2004</v>
      </c>
      <c r="F2256" s="15" t="s">
        <v>648</v>
      </c>
      <c r="G2256" s="15" t="s">
        <v>12</v>
      </c>
    </row>
    <row r="2257" spans="1:7" ht="14.25" customHeight="1" x14ac:dyDescent="0.2">
      <c r="A2257" s="16"/>
      <c r="B2257" s="16"/>
      <c r="C2257" s="13"/>
      <c r="D2257" s="28"/>
      <c r="E2257" s="21" t="s">
        <v>2013</v>
      </c>
      <c r="F2257" s="13"/>
      <c r="G2257" s="13"/>
    </row>
    <row r="2258" spans="1:7" ht="22.5" x14ac:dyDescent="0.2">
      <c r="A2258" s="14" t="s">
        <v>5057</v>
      </c>
      <c r="B2258" s="15" t="s">
        <v>5047</v>
      </c>
      <c r="C2258" s="15" t="s">
        <v>58</v>
      </c>
      <c r="D2258" s="27" t="s">
        <v>2015</v>
      </c>
      <c r="E2258" s="27" t="s">
        <v>2016</v>
      </c>
      <c r="F2258" s="15" t="s">
        <v>1071</v>
      </c>
      <c r="G2258" s="15" t="s">
        <v>5058</v>
      </c>
    </row>
    <row r="2259" spans="1:7" ht="14.25" x14ac:dyDescent="0.2">
      <c r="A2259" s="14" t="s">
        <v>5059</v>
      </c>
      <c r="B2259" s="15" t="s">
        <v>5047</v>
      </c>
      <c r="C2259" s="15" t="s">
        <v>60</v>
      </c>
      <c r="D2259" s="27" t="s">
        <v>2023</v>
      </c>
      <c r="E2259" s="27" t="s">
        <v>2024</v>
      </c>
      <c r="F2259" s="15" t="s">
        <v>1459</v>
      </c>
      <c r="G2259" s="15" t="s">
        <v>5060</v>
      </c>
    </row>
    <row r="2260" spans="1:7" ht="56.25" x14ac:dyDescent="0.2">
      <c r="A2260" s="14" t="s">
        <v>5061</v>
      </c>
      <c r="B2260" s="15" t="s">
        <v>5047</v>
      </c>
      <c r="C2260" s="15" t="s">
        <v>65</v>
      </c>
      <c r="D2260" s="27" t="s">
        <v>5062</v>
      </c>
      <c r="E2260" s="27" t="s">
        <v>5063</v>
      </c>
      <c r="F2260" s="15" t="s">
        <v>1459</v>
      </c>
      <c r="G2260" s="15" t="s">
        <v>5064</v>
      </c>
    </row>
    <row r="2261" spans="1:7" ht="56.25" x14ac:dyDescent="0.2">
      <c r="A2261" s="14" t="s">
        <v>5065</v>
      </c>
      <c r="B2261" s="15" t="s">
        <v>5047</v>
      </c>
      <c r="C2261" s="15" t="s">
        <v>68</v>
      </c>
      <c r="D2261" s="27" t="s">
        <v>2027</v>
      </c>
      <c r="E2261" s="27" t="s">
        <v>2028</v>
      </c>
      <c r="F2261" s="15" t="s">
        <v>1459</v>
      </c>
      <c r="G2261" s="15" t="s">
        <v>5066</v>
      </c>
    </row>
    <row r="2262" spans="1:7" ht="33.75" x14ac:dyDescent="0.2">
      <c r="A2262" s="14" t="s">
        <v>5067</v>
      </c>
      <c r="B2262" s="15" t="s">
        <v>5047</v>
      </c>
      <c r="C2262" s="15" t="s">
        <v>70</v>
      </c>
      <c r="D2262" s="27" t="s">
        <v>3850</v>
      </c>
      <c r="E2262" s="27" t="s">
        <v>2020</v>
      </c>
      <c r="F2262" s="15" t="s">
        <v>1077</v>
      </c>
      <c r="G2262" s="15" t="s">
        <v>2715</v>
      </c>
    </row>
    <row r="2263" spans="1:7" ht="14.25" x14ac:dyDescent="0.2">
      <c r="A2263" s="14" t="s">
        <v>5068</v>
      </c>
      <c r="B2263" s="15" t="s">
        <v>5047</v>
      </c>
      <c r="C2263" s="15" t="s">
        <v>73</v>
      </c>
      <c r="D2263" s="27" t="s">
        <v>5069</v>
      </c>
      <c r="E2263" s="27" t="s">
        <v>5070</v>
      </c>
      <c r="F2263" s="15" t="s">
        <v>970</v>
      </c>
      <c r="G2263" s="15" t="s">
        <v>1183</v>
      </c>
    </row>
    <row r="2264" spans="1:7" ht="14.25" customHeight="1" x14ac:dyDescent="0.2">
      <c r="A2264" s="16"/>
      <c r="B2264" s="16"/>
      <c r="C2264" s="13"/>
      <c r="D2264" s="28"/>
      <c r="E2264" s="21" t="s">
        <v>5071</v>
      </c>
      <c r="F2264" s="13"/>
      <c r="G2264" s="13"/>
    </row>
    <row r="2265" spans="1:7" ht="45" x14ac:dyDescent="0.2">
      <c r="A2265" s="14" t="s">
        <v>5072</v>
      </c>
      <c r="B2265" s="15" t="s">
        <v>5047</v>
      </c>
      <c r="C2265" s="15" t="s">
        <v>75</v>
      </c>
      <c r="D2265" s="27" t="s">
        <v>2032</v>
      </c>
      <c r="E2265" s="27" t="s">
        <v>2033</v>
      </c>
      <c r="F2265" s="15" t="s">
        <v>648</v>
      </c>
      <c r="G2265" s="15" t="s">
        <v>12</v>
      </c>
    </row>
    <row r="2266" spans="1:7" ht="45" x14ac:dyDescent="0.2">
      <c r="A2266" s="14" t="s">
        <v>5073</v>
      </c>
      <c r="B2266" s="15" t="s">
        <v>5047</v>
      </c>
      <c r="C2266" s="15" t="s">
        <v>87</v>
      </c>
      <c r="D2266" s="27" t="s">
        <v>2035</v>
      </c>
      <c r="E2266" s="27" t="s">
        <v>1995</v>
      </c>
      <c r="F2266" s="15" t="s">
        <v>648</v>
      </c>
      <c r="G2266" s="15" t="s">
        <v>40</v>
      </c>
    </row>
    <row r="2267" spans="1:7" ht="45" x14ac:dyDescent="0.2">
      <c r="A2267" s="14" t="s">
        <v>5074</v>
      </c>
      <c r="B2267" s="15" t="s">
        <v>5047</v>
      </c>
      <c r="C2267" s="15" t="s">
        <v>89</v>
      </c>
      <c r="D2267" s="27" t="s">
        <v>2037</v>
      </c>
      <c r="E2267" s="27" t="s">
        <v>1997</v>
      </c>
      <c r="F2267" s="15" t="s">
        <v>648</v>
      </c>
      <c r="G2267" s="15" t="s">
        <v>34</v>
      </c>
    </row>
    <row r="2268" spans="1:7" ht="33.75" x14ac:dyDescent="0.2">
      <c r="A2268" s="14" t="s">
        <v>5075</v>
      </c>
      <c r="B2268" s="15" t="s">
        <v>5047</v>
      </c>
      <c r="C2268" s="15" t="s">
        <v>90</v>
      </c>
      <c r="D2268" s="27" t="s">
        <v>5076</v>
      </c>
      <c r="E2268" s="27" t="s">
        <v>5051</v>
      </c>
      <c r="F2268" s="15" t="s">
        <v>648</v>
      </c>
      <c r="G2268" s="15" t="s">
        <v>12</v>
      </c>
    </row>
    <row r="2269" spans="1:7" ht="45" x14ac:dyDescent="0.2">
      <c r="A2269" s="14" t="s">
        <v>5077</v>
      </c>
      <c r="B2269" s="15" t="s">
        <v>5047</v>
      </c>
      <c r="C2269" s="15" t="s">
        <v>91</v>
      </c>
      <c r="D2269" s="27" t="s">
        <v>2039</v>
      </c>
      <c r="E2269" s="27" t="s">
        <v>2001</v>
      </c>
      <c r="F2269" s="15" t="s">
        <v>648</v>
      </c>
      <c r="G2269" s="15"/>
    </row>
    <row r="2270" spans="1:7" ht="45" x14ac:dyDescent="0.2">
      <c r="A2270" s="14" t="s">
        <v>5078</v>
      </c>
      <c r="B2270" s="15" t="s">
        <v>5047</v>
      </c>
      <c r="C2270" s="15" t="s">
        <v>101</v>
      </c>
      <c r="D2270" s="27" t="s">
        <v>5079</v>
      </c>
      <c r="E2270" s="27" t="s">
        <v>2001</v>
      </c>
      <c r="F2270" s="15" t="s">
        <v>648</v>
      </c>
      <c r="G2270" s="15" t="s">
        <v>12</v>
      </c>
    </row>
    <row r="2271" spans="1:7" ht="14.25" x14ac:dyDescent="0.2">
      <c r="A2271" s="14" t="s">
        <v>5080</v>
      </c>
      <c r="B2271" s="15" t="s">
        <v>5047</v>
      </c>
      <c r="C2271" s="15" t="s">
        <v>106</v>
      </c>
      <c r="D2271" s="27" t="s">
        <v>2041</v>
      </c>
      <c r="E2271" s="27" t="s">
        <v>2005</v>
      </c>
      <c r="F2271" s="15" t="s">
        <v>648</v>
      </c>
      <c r="G2271" s="15" t="s">
        <v>24</v>
      </c>
    </row>
    <row r="2272" spans="1:7" ht="45" x14ac:dyDescent="0.2">
      <c r="A2272" s="14" t="s">
        <v>5081</v>
      </c>
      <c r="B2272" s="15" t="s">
        <v>5047</v>
      </c>
      <c r="C2272" s="15" t="s">
        <v>107</v>
      </c>
      <c r="D2272" s="27" t="s">
        <v>5082</v>
      </c>
      <c r="E2272" s="27" t="s">
        <v>5055</v>
      </c>
      <c r="F2272" s="15" t="s">
        <v>648</v>
      </c>
      <c r="G2272" s="15" t="s">
        <v>40</v>
      </c>
    </row>
    <row r="2273" spans="1:7" ht="45" x14ac:dyDescent="0.2">
      <c r="A2273" s="14" t="s">
        <v>5083</v>
      </c>
      <c r="B2273" s="15" t="s">
        <v>5047</v>
      </c>
      <c r="C2273" s="15" t="s">
        <v>108</v>
      </c>
      <c r="D2273" s="27" t="s">
        <v>2043</v>
      </c>
      <c r="E2273" s="27" t="s">
        <v>2009</v>
      </c>
      <c r="F2273" s="15" t="s">
        <v>648</v>
      </c>
      <c r="G2273" s="15" t="s">
        <v>34</v>
      </c>
    </row>
    <row r="2274" spans="1:7" ht="45" x14ac:dyDescent="0.2">
      <c r="A2274" s="14" t="s">
        <v>5084</v>
      </c>
      <c r="B2274" s="15" t="s">
        <v>5047</v>
      </c>
      <c r="C2274" s="15" t="s">
        <v>109</v>
      </c>
      <c r="D2274" s="27" t="s">
        <v>2045</v>
      </c>
      <c r="E2274" s="27" t="s">
        <v>2010</v>
      </c>
      <c r="F2274" s="15" t="s">
        <v>648</v>
      </c>
      <c r="G2274" s="15" t="s">
        <v>12</v>
      </c>
    </row>
    <row r="2275" spans="1:7" ht="45" x14ac:dyDescent="0.2">
      <c r="A2275" s="14" t="s">
        <v>5085</v>
      </c>
      <c r="B2275" s="15" t="s">
        <v>5047</v>
      </c>
      <c r="C2275" s="15" t="s">
        <v>122</v>
      </c>
      <c r="D2275" s="27" t="s">
        <v>2047</v>
      </c>
      <c r="E2275" s="27" t="s">
        <v>2012</v>
      </c>
      <c r="F2275" s="15" t="s">
        <v>648</v>
      </c>
      <c r="G2275" s="15" t="s">
        <v>12</v>
      </c>
    </row>
    <row r="2276" spans="1:7" s="8" customFormat="1" ht="15" customHeight="1" x14ac:dyDescent="0.2">
      <c r="A2276" s="7"/>
      <c r="B2276" s="7"/>
      <c r="C2276" s="7"/>
      <c r="D2276" s="26"/>
      <c r="E2276" s="20" t="s">
        <v>5086</v>
      </c>
      <c r="F2276" s="7"/>
      <c r="G2276" s="7"/>
    </row>
    <row r="2277" spans="1:7" s="11" customFormat="1" ht="14.25" x14ac:dyDescent="0.2">
      <c r="A2277" s="9" t="s">
        <v>1012</v>
      </c>
      <c r="B2277" s="9" t="s">
        <v>5087</v>
      </c>
      <c r="C2277" s="9"/>
      <c r="D2277" s="29"/>
      <c r="E2277" s="22" t="s">
        <v>685</v>
      </c>
      <c r="F2277" s="10"/>
      <c r="G2277" s="10"/>
    </row>
    <row r="2278" spans="1:7" ht="14.25" customHeight="1" x14ac:dyDescent="0.2">
      <c r="A2278" s="16"/>
      <c r="B2278" s="16"/>
      <c r="C2278" s="13"/>
      <c r="D2278" s="28"/>
      <c r="E2278" s="21" t="s">
        <v>5088</v>
      </c>
      <c r="F2278" s="13"/>
      <c r="G2278" s="13"/>
    </row>
    <row r="2279" spans="1:7" ht="22.5" x14ac:dyDescent="0.2">
      <c r="A2279" s="14" t="s">
        <v>5089</v>
      </c>
      <c r="B2279" s="15" t="s">
        <v>5090</v>
      </c>
      <c r="C2279" s="15" t="s">
        <v>30</v>
      </c>
      <c r="D2279" s="27" t="s">
        <v>530</v>
      </c>
      <c r="E2279" s="27" t="s">
        <v>531</v>
      </c>
      <c r="F2279" s="15" t="s">
        <v>37</v>
      </c>
      <c r="G2279" s="15" t="s">
        <v>5091</v>
      </c>
    </row>
    <row r="2280" spans="1:7" ht="33.75" x14ac:dyDescent="0.2">
      <c r="A2280" s="14" t="s">
        <v>5092</v>
      </c>
      <c r="B2280" s="15" t="s">
        <v>5090</v>
      </c>
      <c r="C2280" s="15" t="s">
        <v>924</v>
      </c>
      <c r="D2280" s="27" t="s">
        <v>534</v>
      </c>
      <c r="E2280" s="27" t="s">
        <v>535</v>
      </c>
      <c r="F2280" s="15" t="s">
        <v>37</v>
      </c>
      <c r="G2280" s="15" t="s">
        <v>5093</v>
      </c>
    </row>
    <row r="2281" spans="1:7" ht="22.5" x14ac:dyDescent="0.2">
      <c r="A2281" s="14" t="s">
        <v>5094</v>
      </c>
      <c r="B2281" s="15" t="s">
        <v>5090</v>
      </c>
      <c r="C2281" s="15" t="s">
        <v>922</v>
      </c>
      <c r="D2281" s="27" t="s">
        <v>31</v>
      </c>
      <c r="E2281" s="27" t="s">
        <v>32</v>
      </c>
      <c r="F2281" s="15" t="s">
        <v>27</v>
      </c>
      <c r="G2281" s="15" t="s">
        <v>5095</v>
      </c>
    </row>
    <row r="2282" spans="1:7" ht="22.5" x14ac:dyDescent="0.2">
      <c r="A2282" s="14" t="s">
        <v>5096</v>
      </c>
      <c r="B2282" s="15" t="s">
        <v>5090</v>
      </c>
      <c r="C2282" s="15" t="s">
        <v>34</v>
      </c>
      <c r="D2282" s="27" t="s">
        <v>540</v>
      </c>
      <c r="E2282" s="27" t="s">
        <v>541</v>
      </c>
      <c r="F2282" s="15" t="s">
        <v>51</v>
      </c>
      <c r="G2282" s="15" t="s">
        <v>5097</v>
      </c>
    </row>
    <row r="2283" spans="1:7" ht="22.5" x14ac:dyDescent="0.2">
      <c r="A2283" s="14" t="s">
        <v>5098</v>
      </c>
      <c r="B2283" s="15" t="s">
        <v>5090</v>
      </c>
      <c r="C2283" s="15" t="s">
        <v>40</v>
      </c>
      <c r="D2283" s="27" t="s">
        <v>546</v>
      </c>
      <c r="E2283" s="27" t="s">
        <v>700</v>
      </c>
      <c r="F2283" s="15" t="s">
        <v>37</v>
      </c>
      <c r="G2283" s="15" t="s">
        <v>5099</v>
      </c>
    </row>
    <row r="2284" spans="1:7" ht="22.5" x14ac:dyDescent="0.2">
      <c r="A2284" s="14" t="s">
        <v>5100</v>
      </c>
      <c r="B2284" s="15" t="s">
        <v>5090</v>
      </c>
      <c r="C2284" s="15" t="s">
        <v>43</v>
      </c>
      <c r="D2284" s="27" t="s">
        <v>549</v>
      </c>
      <c r="E2284" s="27" t="s">
        <v>703</v>
      </c>
      <c r="F2284" s="15" t="s">
        <v>37</v>
      </c>
      <c r="G2284" s="15" t="s">
        <v>5099</v>
      </c>
    </row>
    <row r="2285" spans="1:7" ht="22.5" x14ac:dyDescent="0.2">
      <c r="A2285" s="14" t="s">
        <v>5101</v>
      </c>
      <c r="B2285" s="15" t="s">
        <v>5090</v>
      </c>
      <c r="C2285" s="15" t="s">
        <v>48</v>
      </c>
      <c r="D2285" s="27" t="s">
        <v>44</v>
      </c>
      <c r="E2285" s="27" t="s">
        <v>5102</v>
      </c>
      <c r="F2285" s="15" t="s">
        <v>37</v>
      </c>
      <c r="G2285" s="15" t="s">
        <v>5103</v>
      </c>
    </row>
    <row r="2286" spans="1:7" ht="22.5" x14ac:dyDescent="0.2">
      <c r="A2286" s="14" t="s">
        <v>5104</v>
      </c>
      <c r="B2286" s="15" t="s">
        <v>5090</v>
      </c>
      <c r="C2286" s="15" t="s">
        <v>55</v>
      </c>
      <c r="D2286" s="27" t="s">
        <v>5105</v>
      </c>
      <c r="E2286" s="27" t="s">
        <v>5106</v>
      </c>
      <c r="F2286" s="15" t="s">
        <v>37</v>
      </c>
      <c r="G2286" s="15" t="s">
        <v>5103</v>
      </c>
    </row>
    <row r="2287" spans="1:7" ht="22.5" x14ac:dyDescent="0.2">
      <c r="A2287" s="14" t="s">
        <v>5107</v>
      </c>
      <c r="B2287" s="15" t="s">
        <v>5090</v>
      </c>
      <c r="C2287" s="15" t="s">
        <v>58</v>
      </c>
      <c r="D2287" s="27" t="s">
        <v>546</v>
      </c>
      <c r="E2287" s="27" t="s">
        <v>547</v>
      </c>
      <c r="F2287" s="15" t="s">
        <v>37</v>
      </c>
      <c r="G2287" s="15" t="s">
        <v>5103</v>
      </c>
    </row>
    <row r="2288" spans="1:7" ht="22.5" x14ac:dyDescent="0.2">
      <c r="A2288" s="14" t="s">
        <v>5108</v>
      </c>
      <c r="B2288" s="15" t="s">
        <v>5090</v>
      </c>
      <c r="C2288" s="15" t="s">
        <v>60</v>
      </c>
      <c r="D2288" s="27" t="s">
        <v>549</v>
      </c>
      <c r="E2288" s="27" t="s">
        <v>5109</v>
      </c>
      <c r="F2288" s="15" t="s">
        <v>37</v>
      </c>
      <c r="G2288" s="15" t="s">
        <v>5103</v>
      </c>
    </row>
    <row r="2289" spans="1:7" ht="22.5" x14ac:dyDescent="0.2">
      <c r="A2289" s="14" t="s">
        <v>5110</v>
      </c>
      <c r="B2289" s="15" t="s">
        <v>5090</v>
      </c>
      <c r="C2289" s="15" t="s">
        <v>65</v>
      </c>
      <c r="D2289" s="27" t="s">
        <v>44</v>
      </c>
      <c r="E2289" s="27" t="s">
        <v>3045</v>
      </c>
      <c r="F2289" s="15" t="s">
        <v>37</v>
      </c>
      <c r="G2289" s="15" t="s">
        <v>5111</v>
      </c>
    </row>
    <row r="2290" spans="1:7" ht="22.5" x14ac:dyDescent="0.2">
      <c r="A2290" s="14" t="s">
        <v>5112</v>
      </c>
      <c r="B2290" s="15" t="s">
        <v>5090</v>
      </c>
      <c r="C2290" s="15" t="s">
        <v>68</v>
      </c>
      <c r="D2290" s="27" t="s">
        <v>546</v>
      </c>
      <c r="E2290" s="27" t="s">
        <v>547</v>
      </c>
      <c r="F2290" s="15" t="s">
        <v>37</v>
      </c>
      <c r="G2290" s="15" t="s">
        <v>5111</v>
      </c>
    </row>
    <row r="2291" spans="1:7" ht="22.5" x14ac:dyDescent="0.2">
      <c r="A2291" s="14" t="s">
        <v>5113</v>
      </c>
      <c r="B2291" s="15" t="s">
        <v>5090</v>
      </c>
      <c r="C2291" s="15" t="s">
        <v>70</v>
      </c>
      <c r="D2291" s="27" t="s">
        <v>549</v>
      </c>
      <c r="E2291" s="27" t="s">
        <v>709</v>
      </c>
      <c r="F2291" s="15" t="s">
        <v>37</v>
      </c>
      <c r="G2291" s="15" t="s">
        <v>5111</v>
      </c>
    </row>
    <row r="2292" spans="1:7" ht="22.5" x14ac:dyDescent="0.2">
      <c r="A2292" s="14" t="s">
        <v>5114</v>
      </c>
      <c r="B2292" s="15" t="s">
        <v>5090</v>
      </c>
      <c r="C2292" s="15" t="s">
        <v>73</v>
      </c>
      <c r="D2292" s="27" t="s">
        <v>3988</v>
      </c>
      <c r="E2292" s="27" t="s">
        <v>3989</v>
      </c>
      <c r="F2292" s="15" t="s">
        <v>81</v>
      </c>
      <c r="G2292" s="15" t="s">
        <v>5115</v>
      </c>
    </row>
    <row r="2293" spans="1:7" ht="22.5" x14ac:dyDescent="0.2">
      <c r="A2293" s="14" t="s">
        <v>5116</v>
      </c>
      <c r="B2293" s="15" t="s">
        <v>5090</v>
      </c>
      <c r="C2293" s="15" t="s">
        <v>75</v>
      </c>
      <c r="D2293" s="27" t="s">
        <v>44</v>
      </c>
      <c r="E2293" s="27" t="s">
        <v>560</v>
      </c>
      <c r="F2293" s="15" t="s">
        <v>37</v>
      </c>
      <c r="G2293" s="15" t="s">
        <v>5117</v>
      </c>
    </row>
    <row r="2294" spans="1:7" ht="14.25" x14ac:dyDescent="0.2">
      <c r="A2294" s="14" t="s">
        <v>5118</v>
      </c>
      <c r="B2294" s="15" t="s">
        <v>5090</v>
      </c>
      <c r="C2294" s="15" t="s">
        <v>87</v>
      </c>
      <c r="D2294" s="27" t="s">
        <v>49</v>
      </c>
      <c r="E2294" s="27" t="s">
        <v>50</v>
      </c>
      <c r="F2294" s="15" t="s">
        <v>51</v>
      </c>
      <c r="G2294" s="15" t="s">
        <v>5119</v>
      </c>
    </row>
    <row r="2295" spans="1:7" ht="14.25" customHeight="1" x14ac:dyDescent="0.2">
      <c r="A2295" s="16"/>
      <c r="B2295" s="16"/>
      <c r="C2295" s="13"/>
      <c r="D2295" s="28"/>
      <c r="E2295" s="21" t="s">
        <v>5120</v>
      </c>
      <c r="F2295" s="13"/>
      <c r="G2295" s="13"/>
    </row>
    <row r="2296" spans="1:7" ht="14.25" x14ac:dyDescent="0.2">
      <c r="A2296" s="14" t="s">
        <v>5121</v>
      </c>
      <c r="B2296" s="15" t="s">
        <v>5090</v>
      </c>
      <c r="C2296" s="15" t="s">
        <v>89</v>
      </c>
      <c r="D2296" s="27" t="s">
        <v>570</v>
      </c>
      <c r="E2296" s="27" t="s">
        <v>571</v>
      </c>
      <c r="F2296" s="15" t="s">
        <v>51</v>
      </c>
      <c r="G2296" s="15" t="s">
        <v>5122</v>
      </c>
    </row>
    <row r="2297" spans="1:7" ht="14.25" x14ac:dyDescent="0.2">
      <c r="A2297" s="14" t="s">
        <v>5123</v>
      </c>
      <c r="B2297" s="15" t="s">
        <v>5090</v>
      </c>
      <c r="C2297" s="15" t="s">
        <v>90</v>
      </c>
      <c r="D2297" s="27" t="s">
        <v>722</v>
      </c>
      <c r="E2297" s="27" t="s">
        <v>723</v>
      </c>
      <c r="F2297" s="15" t="s">
        <v>81</v>
      </c>
      <c r="G2297" s="15" t="s">
        <v>5124</v>
      </c>
    </row>
    <row r="2298" spans="1:7" ht="22.5" x14ac:dyDescent="0.2">
      <c r="A2298" s="14" t="s">
        <v>5125</v>
      </c>
      <c r="B2298" s="15" t="s">
        <v>5090</v>
      </c>
      <c r="C2298" s="15" t="s">
        <v>91</v>
      </c>
      <c r="D2298" s="27" t="s">
        <v>726</v>
      </c>
      <c r="E2298" s="27" t="s">
        <v>727</v>
      </c>
      <c r="F2298" s="15" t="s">
        <v>51</v>
      </c>
      <c r="G2298" s="15" t="s">
        <v>5126</v>
      </c>
    </row>
    <row r="2299" spans="1:7" ht="14.25" x14ac:dyDescent="0.2">
      <c r="A2299" s="14" t="s">
        <v>5127</v>
      </c>
      <c r="B2299" s="15" t="s">
        <v>5090</v>
      </c>
      <c r="C2299" s="15" t="s">
        <v>101</v>
      </c>
      <c r="D2299" s="27" t="s">
        <v>586</v>
      </c>
      <c r="E2299" s="27" t="s">
        <v>587</v>
      </c>
      <c r="F2299" s="15" t="s">
        <v>81</v>
      </c>
      <c r="G2299" s="15" t="s">
        <v>5128</v>
      </c>
    </row>
    <row r="2300" spans="1:7" ht="22.5" x14ac:dyDescent="0.2">
      <c r="A2300" s="14" t="s">
        <v>5129</v>
      </c>
      <c r="B2300" s="15" t="s">
        <v>5090</v>
      </c>
      <c r="C2300" s="15" t="s">
        <v>106</v>
      </c>
      <c r="D2300" s="27" t="s">
        <v>3069</v>
      </c>
      <c r="E2300" s="27" t="s">
        <v>3070</v>
      </c>
      <c r="F2300" s="15" t="s">
        <v>502</v>
      </c>
      <c r="G2300" s="15" t="s">
        <v>5130</v>
      </c>
    </row>
    <row r="2301" spans="1:7" ht="22.5" x14ac:dyDescent="0.2">
      <c r="A2301" s="14" t="s">
        <v>5131</v>
      </c>
      <c r="B2301" s="15" t="s">
        <v>5090</v>
      </c>
      <c r="C2301" s="15" t="s">
        <v>107</v>
      </c>
      <c r="D2301" s="27" t="s">
        <v>734</v>
      </c>
      <c r="E2301" s="27" t="s">
        <v>3077</v>
      </c>
      <c r="F2301" s="15" t="s">
        <v>502</v>
      </c>
      <c r="G2301" s="15" t="s">
        <v>5132</v>
      </c>
    </row>
    <row r="2302" spans="1:7" ht="22.5" x14ac:dyDescent="0.2">
      <c r="A2302" s="14" t="s">
        <v>5133</v>
      </c>
      <c r="B2302" s="15" t="s">
        <v>5090</v>
      </c>
      <c r="C2302" s="15" t="s">
        <v>108</v>
      </c>
      <c r="D2302" s="27" t="s">
        <v>742</v>
      </c>
      <c r="E2302" s="27" t="s">
        <v>743</v>
      </c>
      <c r="F2302" s="15" t="s">
        <v>502</v>
      </c>
      <c r="G2302" s="15" t="s">
        <v>5134</v>
      </c>
    </row>
    <row r="2303" spans="1:7" ht="22.5" x14ac:dyDescent="0.2">
      <c r="A2303" s="14" t="s">
        <v>5135</v>
      </c>
      <c r="B2303" s="15" t="s">
        <v>5090</v>
      </c>
      <c r="C2303" s="15" t="s">
        <v>109</v>
      </c>
      <c r="D2303" s="27" t="s">
        <v>738</v>
      </c>
      <c r="E2303" s="27" t="s">
        <v>739</v>
      </c>
      <c r="F2303" s="15" t="s">
        <v>502</v>
      </c>
      <c r="G2303" s="15" t="s">
        <v>5136</v>
      </c>
    </row>
    <row r="2304" spans="1:7" ht="14.25" x14ac:dyDescent="0.2">
      <c r="A2304" s="14" t="s">
        <v>5137</v>
      </c>
      <c r="B2304" s="15" t="s">
        <v>5090</v>
      </c>
      <c r="C2304" s="15" t="s">
        <v>122</v>
      </c>
      <c r="D2304" s="27" t="s">
        <v>777</v>
      </c>
      <c r="E2304" s="27" t="s">
        <v>778</v>
      </c>
      <c r="F2304" s="15" t="s">
        <v>502</v>
      </c>
      <c r="G2304" s="15" t="s">
        <v>5138</v>
      </c>
    </row>
    <row r="2305" spans="1:7" ht="22.5" x14ac:dyDescent="0.2">
      <c r="A2305" s="14" t="s">
        <v>5139</v>
      </c>
      <c r="B2305" s="15" t="s">
        <v>5090</v>
      </c>
      <c r="C2305" s="15" t="s">
        <v>126</v>
      </c>
      <c r="D2305" s="27" t="s">
        <v>3156</v>
      </c>
      <c r="E2305" s="27" t="s">
        <v>3157</v>
      </c>
      <c r="F2305" s="15" t="s">
        <v>502</v>
      </c>
      <c r="G2305" s="15" t="s">
        <v>5140</v>
      </c>
    </row>
    <row r="2306" spans="1:7" ht="14.25" x14ac:dyDescent="0.2">
      <c r="A2306" s="14" t="s">
        <v>5141</v>
      </c>
      <c r="B2306" s="15" t="s">
        <v>5090</v>
      </c>
      <c r="C2306" s="15" t="s">
        <v>124</v>
      </c>
      <c r="D2306" s="27" t="s">
        <v>823</v>
      </c>
      <c r="E2306" s="27" t="s">
        <v>824</v>
      </c>
      <c r="F2306" s="15" t="s">
        <v>502</v>
      </c>
      <c r="G2306" s="15" t="s">
        <v>5142</v>
      </c>
    </row>
    <row r="2307" spans="1:7" ht="22.5" x14ac:dyDescent="0.2">
      <c r="A2307" s="14" t="s">
        <v>5143</v>
      </c>
      <c r="B2307" s="15" t="s">
        <v>5090</v>
      </c>
      <c r="C2307" s="15" t="s">
        <v>129</v>
      </c>
      <c r="D2307" s="27" t="s">
        <v>827</v>
      </c>
      <c r="E2307" s="27" t="s">
        <v>828</v>
      </c>
      <c r="F2307" s="15" t="s">
        <v>502</v>
      </c>
      <c r="G2307" s="15" t="s">
        <v>5142</v>
      </c>
    </row>
    <row r="2308" spans="1:7" ht="14.25" customHeight="1" x14ac:dyDescent="0.2">
      <c r="A2308" s="16"/>
      <c r="B2308" s="16"/>
      <c r="C2308" s="13"/>
      <c r="D2308" s="28"/>
      <c r="E2308" s="21" t="s">
        <v>5144</v>
      </c>
      <c r="F2308" s="13"/>
      <c r="G2308" s="13"/>
    </row>
    <row r="2309" spans="1:7" ht="14.25" x14ac:dyDescent="0.2">
      <c r="A2309" s="14" t="s">
        <v>5145</v>
      </c>
      <c r="B2309" s="15" t="s">
        <v>5090</v>
      </c>
      <c r="C2309" s="15" t="s">
        <v>133</v>
      </c>
      <c r="D2309" s="27" t="s">
        <v>570</v>
      </c>
      <c r="E2309" s="27" t="s">
        <v>571</v>
      </c>
      <c r="F2309" s="15" t="s">
        <v>51</v>
      </c>
      <c r="G2309" s="15" t="s">
        <v>5146</v>
      </c>
    </row>
    <row r="2310" spans="1:7" ht="14.25" x14ac:dyDescent="0.2">
      <c r="A2310" s="14" t="s">
        <v>5147</v>
      </c>
      <c r="B2310" s="15" t="s">
        <v>5090</v>
      </c>
      <c r="C2310" s="15" t="s">
        <v>136</v>
      </c>
      <c r="D2310" s="27" t="s">
        <v>722</v>
      </c>
      <c r="E2310" s="27" t="s">
        <v>723</v>
      </c>
      <c r="F2310" s="15" t="s">
        <v>81</v>
      </c>
      <c r="G2310" s="15" t="s">
        <v>5148</v>
      </c>
    </row>
    <row r="2311" spans="1:7" ht="22.5" x14ac:dyDescent="0.2">
      <c r="A2311" s="14" t="s">
        <v>5149</v>
      </c>
      <c r="B2311" s="15" t="s">
        <v>5090</v>
      </c>
      <c r="C2311" s="15" t="s">
        <v>141</v>
      </c>
      <c r="D2311" s="27" t="s">
        <v>578</v>
      </c>
      <c r="E2311" s="27" t="s">
        <v>579</v>
      </c>
      <c r="F2311" s="15" t="s">
        <v>51</v>
      </c>
      <c r="G2311" s="15" t="s">
        <v>5150</v>
      </c>
    </row>
    <row r="2312" spans="1:7" ht="14.25" x14ac:dyDescent="0.2">
      <c r="A2312" s="14" t="s">
        <v>5151</v>
      </c>
      <c r="B2312" s="15" t="s">
        <v>5090</v>
      </c>
      <c r="C2312" s="15" t="s">
        <v>191</v>
      </c>
      <c r="D2312" s="27" t="s">
        <v>582</v>
      </c>
      <c r="E2312" s="27" t="s">
        <v>583</v>
      </c>
      <c r="F2312" s="15" t="s">
        <v>81</v>
      </c>
      <c r="G2312" s="15" t="s">
        <v>5152</v>
      </c>
    </row>
    <row r="2313" spans="1:7" ht="14.25" x14ac:dyDescent="0.2">
      <c r="A2313" s="14" t="s">
        <v>5153</v>
      </c>
      <c r="B2313" s="15" t="s">
        <v>5090</v>
      </c>
      <c r="C2313" s="15" t="s">
        <v>146</v>
      </c>
      <c r="D2313" s="27" t="s">
        <v>586</v>
      </c>
      <c r="E2313" s="27" t="s">
        <v>587</v>
      </c>
      <c r="F2313" s="15" t="s">
        <v>81</v>
      </c>
      <c r="G2313" s="15" t="s">
        <v>5154</v>
      </c>
    </row>
    <row r="2314" spans="1:7" ht="22.5" x14ac:dyDescent="0.2">
      <c r="A2314" s="14" t="s">
        <v>5155</v>
      </c>
      <c r="B2314" s="15" t="s">
        <v>5090</v>
      </c>
      <c r="C2314" s="15" t="s">
        <v>291</v>
      </c>
      <c r="D2314" s="27" t="s">
        <v>3069</v>
      </c>
      <c r="E2314" s="27" t="s">
        <v>3070</v>
      </c>
      <c r="F2314" s="15" t="s">
        <v>502</v>
      </c>
      <c r="G2314" s="15" t="s">
        <v>5156</v>
      </c>
    </row>
    <row r="2315" spans="1:7" ht="22.5" x14ac:dyDescent="0.2">
      <c r="A2315" s="14" t="s">
        <v>5157</v>
      </c>
      <c r="B2315" s="15" t="s">
        <v>5090</v>
      </c>
      <c r="C2315" s="15" t="s">
        <v>154</v>
      </c>
      <c r="D2315" s="27" t="s">
        <v>742</v>
      </c>
      <c r="E2315" s="27" t="s">
        <v>743</v>
      </c>
      <c r="F2315" s="15" t="s">
        <v>502</v>
      </c>
      <c r="G2315" s="15" t="s">
        <v>5158</v>
      </c>
    </row>
    <row r="2316" spans="1:7" ht="22.5" x14ac:dyDescent="0.2">
      <c r="A2316" s="14" t="s">
        <v>5159</v>
      </c>
      <c r="B2316" s="15" t="s">
        <v>5090</v>
      </c>
      <c r="C2316" s="15" t="s">
        <v>293</v>
      </c>
      <c r="D2316" s="27" t="s">
        <v>738</v>
      </c>
      <c r="E2316" s="27" t="s">
        <v>5160</v>
      </c>
      <c r="F2316" s="15" t="s">
        <v>502</v>
      </c>
      <c r="G2316" s="15" t="s">
        <v>5161</v>
      </c>
    </row>
    <row r="2317" spans="1:7" ht="22.5" x14ac:dyDescent="0.2">
      <c r="A2317" s="14" t="s">
        <v>5162</v>
      </c>
      <c r="B2317" s="15" t="s">
        <v>5090</v>
      </c>
      <c r="C2317" s="15" t="s">
        <v>157</v>
      </c>
      <c r="D2317" s="27" t="s">
        <v>4030</v>
      </c>
      <c r="E2317" s="27" t="s">
        <v>5163</v>
      </c>
      <c r="F2317" s="15" t="s">
        <v>502</v>
      </c>
      <c r="G2317" s="15" t="s">
        <v>5164</v>
      </c>
    </row>
    <row r="2318" spans="1:7" ht="22.5" x14ac:dyDescent="0.2">
      <c r="A2318" s="14" t="s">
        <v>5165</v>
      </c>
      <c r="B2318" s="15" t="s">
        <v>5090</v>
      </c>
      <c r="C2318" s="15" t="s">
        <v>158</v>
      </c>
      <c r="D2318" s="27" t="s">
        <v>781</v>
      </c>
      <c r="E2318" s="27" t="s">
        <v>5166</v>
      </c>
      <c r="F2318" s="15" t="s">
        <v>502</v>
      </c>
      <c r="G2318" s="15" t="s">
        <v>5167</v>
      </c>
    </row>
    <row r="2319" spans="1:7" ht="14.25" customHeight="1" x14ac:dyDescent="0.2">
      <c r="A2319" s="16"/>
      <c r="B2319" s="16"/>
      <c r="C2319" s="13"/>
      <c r="D2319" s="28"/>
      <c r="E2319" s="21" t="s">
        <v>5168</v>
      </c>
      <c r="F2319" s="13"/>
      <c r="G2319" s="13"/>
    </row>
    <row r="2320" spans="1:7" ht="22.5" x14ac:dyDescent="0.2">
      <c r="A2320" s="14" t="s">
        <v>5169</v>
      </c>
      <c r="B2320" s="15" t="s">
        <v>5090</v>
      </c>
      <c r="C2320" s="15" t="s">
        <v>178</v>
      </c>
      <c r="D2320" s="27" t="s">
        <v>578</v>
      </c>
      <c r="E2320" s="27" t="s">
        <v>579</v>
      </c>
      <c r="F2320" s="15" t="s">
        <v>51</v>
      </c>
      <c r="G2320" s="15" t="s">
        <v>5170</v>
      </c>
    </row>
    <row r="2321" spans="1:7" ht="14.25" x14ac:dyDescent="0.2">
      <c r="A2321" s="14" t="s">
        <v>5171</v>
      </c>
      <c r="B2321" s="15" t="s">
        <v>5090</v>
      </c>
      <c r="C2321" s="15" t="s">
        <v>283</v>
      </c>
      <c r="D2321" s="27" t="s">
        <v>582</v>
      </c>
      <c r="E2321" s="27" t="s">
        <v>583</v>
      </c>
      <c r="F2321" s="15" t="s">
        <v>81</v>
      </c>
      <c r="G2321" s="15" t="s">
        <v>5172</v>
      </c>
    </row>
    <row r="2322" spans="1:7" ht="14.25" x14ac:dyDescent="0.2">
      <c r="A2322" s="14" t="s">
        <v>5173</v>
      </c>
      <c r="B2322" s="15" t="s">
        <v>5090</v>
      </c>
      <c r="C2322" s="15" t="s">
        <v>181</v>
      </c>
      <c r="D2322" s="27" t="s">
        <v>586</v>
      </c>
      <c r="E2322" s="27" t="s">
        <v>587</v>
      </c>
      <c r="F2322" s="15" t="s">
        <v>81</v>
      </c>
      <c r="G2322" s="15" t="s">
        <v>5174</v>
      </c>
    </row>
    <row r="2323" spans="1:7" ht="22.5" x14ac:dyDescent="0.2">
      <c r="A2323" s="14" t="s">
        <v>5175</v>
      </c>
      <c r="B2323" s="15" t="s">
        <v>5090</v>
      </c>
      <c r="C2323" s="15" t="s">
        <v>182</v>
      </c>
      <c r="D2323" s="27" t="s">
        <v>738</v>
      </c>
      <c r="E2323" s="27" t="s">
        <v>4051</v>
      </c>
      <c r="F2323" s="15" t="s">
        <v>502</v>
      </c>
      <c r="G2323" s="15" t="s">
        <v>5176</v>
      </c>
    </row>
    <row r="2324" spans="1:7" ht="14.25" x14ac:dyDescent="0.2">
      <c r="A2324" s="14" t="s">
        <v>5177</v>
      </c>
      <c r="B2324" s="15" t="s">
        <v>5090</v>
      </c>
      <c r="C2324" s="15" t="s">
        <v>165</v>
      </c>
      <c r="D2324" s="27" t="s">
        <v>2218</v>
      </c>
      <c r="E2324" s="27" t="s">
        <v>2219</v>
      </c>
      <c r="F2324" s="15" t="s">
        <v>110</v>
      </c>
      <c r="G2324" s="15" t="s">
        <v>5178</v>
      </c>
    </row>
    <row r="2325" spans="1:7" ht="22.5" x14ac:dyDescent="0.2">
      <c r="A2325" s="14" t="s">
        <v>5179</v>
      </c>
      <c r="B2325" s="15" t="s">
        <v>5090</v>
      </c>
      <c r="C2325" s="15" t="s">
        <v>151</v>
      </c>
      <c r="D2325" s="27" t="s">
        <v>4220</v>
      </c>
      <c r="E2325" s="27" t="s">
        <v>5180</v>
      </c>
      <c r="F2325" s="15" t="s">
        <v>110</v>
      </c>
      <c r="G2325" s="15" t="s">
        <v>5178</v>
      </c>
    </row>
    <row r="2326" spans="1:7" ht="14.25" x14ac:dyDescent="0.2">
      <c r="A2326" s="14" t="s">
        <v>5181</v>
      </c>
      <c r="B2326" s="15" t="s">
        <v>5090</v>
      </c>
      <c r="C2326" s="15" t="s">
        <v>168</v>
      </c>
      <c r="D2326" s="27" t="s">
        <v>5182</v>
      </c>
      <c r="E2326" s="27" t="s">
        <v>5183</v>
      </c>
      <c r="F2326" s="15" t="s">
        <v>81</v>
      </c>
      <c r="G2326" s="15" t="s">
        <v>5184</v>
      </c>
    </row>
    <row r="2327" spans="1:7" ht="22.5" x14ac:dyDescent="0.2">
      <c r="A2327" s="14" t="s">
        <v>5185</v>
      </c>
      <c r="B2327" s="15" t="s">
        <v>5090</v>
      </c>
      <c r="C2327" s="15" t="s">
        <v>183</v>
      </c>
      <c r="D2327" s="27" t="s">
        <v>5186</v>
      </c>
      <c r="E2327" s="27" t="s">
        <v>5187</v>
      </c>
      <c r="F2327" s="15" t="s">
        <v>1071</v>
      </c>
      <c r="G2327" s="15" t="s">
        <v>5188</v>
      </c>
    </row>
    <row r="2328" spans="1:7" ht="14.25" customHeight="1" x14ac:dyDescent="0.2">
      <c r="A2328" s="16"/>
      <c r="B2328" s="16"/>
      <c r="C2328" s="13"/>
      <c r="D2328" s="28"/>
      <c r="E2328" s="21" t="s">
        <v>5189</v>
      </c>
      <c r="F2328" s="13"/>
      <c r="G2328" s="13"/>
    </row>
    <row r="2329" spans="1:7" ht="14.25" x14ac:dyDescent="0.2">
      <c r="A2329" s="14" t="s">
        <v>5190</v>
      </c>
      <c r="B2329" s="15" t="s">
        <v>5090</v>
      </c>
      <c r="C2329" s="15" t="s">
        <v>311</v>
      </c>
      <c r="D2329" s="27" t="s">
        <v>798</v>
      </c>
      <c r="E2329" s="27" t="s">
        <v>4082</v>
      </c>
      <c r="F2329" s="15" t="s">
        <v>110</v>
      </c>
      <c r="G2329" s="15" t="s">
        <v>5191</v>
      </c>
    </row>
    <row r="2330" spans="1:7" ht="14.25" x14ac:dyDescent="0.2">
      <c r="A2330" s="14" t="s">
        <v>5192</v>
      </c>
      <c r="B2330" s="15" t="s">
        <v>5090</v>
      </c>
      <c r="C2330" s="15" t="s">
        <v>156</v>
      </c>
      <c r="D2330" s="27" t="s">
        <v>634</v>
      </c>
      <c r="E2330" s="27" t="s">
        <v>635</v>
      </c>
      <c r="F2330" s="15" t="s">
        <v>502</v>
      </c>
      <c r="G2330" s="15" t="s">
        <v>5193</v>
      </c>
    </row>
    <row r="2331" spans="1:7" ht="14.25" x14ac:dyDescent="0.2">
      <c r="A2331" s="14" t="s">
        <v>5194</v>
      </c>
      <c r="B2331" s="15" t="s">
        <v>5090</v>
      </c>
      <c r="C2331" s="15" t="s">
        <v>144</v>
      </c>
      <c r="D2331" s="27" t="s">
        <v>804</v>
      </c>
      <c r="E2331" s="27" t="s">
        <v>805</v>
      </c>
      <c r="F2331" s="15" t="s">
        <v>502</v>
      </c>
      <c r="G2331" s="15" t="s">
        <v>5195</v>
      </c>
    </row>
    <row r="2332" spans="1:7" ht="14.25" x14ac:dyDescent="0.2">
      <c r="A2332" s="14" t="s">
        <v>5196</v>
      </c>
      <c r="B2332" s="15" t="s">
        <v>5090</v>
      </c>
      <c r="C2332" s="15" t="s">
        <v>201</v>
      </c>
      <c r="D2332" s="27" t="s">
        <v>638</v>
      </c>
      <c r="E2332" s="27" t="s">
        <v>639</v>
      </c>
      <c r="F2332" s="15" t="s">
        <v>518</v>
      </c>
      <c r="G2332" s="15" t="s">
        <v>5197</v>
      </c>
    </row>
    <row r="2333" spans="1:7" ht="22.5" x14ac:dyDescent="0.2">
      <c r="A2333" s="14" t="s">
        <v>5198</v>
      </c>
      <c r="B2333" s="15" t="s">
        <v>5090</v>
      </c>
      <c r="C2333" s="15" t="s">
        <v>204</v>
      </c>
      <c r="D2333" s="27" t="s">
        <v>626</v>
      </c>
      <c r="E2333" s="27" t="s">
        <v>627</v>
      </c>
      <c r="F2333" s="15" t="s">
        <v>110</v>
      </c>
      <c r="G2333" s="15" t="s">
        <v>5199</v>
      </c>
    </row>
    <row r="2334" spans="1:7" ht="14.25" x14ac:dyDescent="0.2">
      <c r="A2334" s="14" t="s">
        <v>5200</v>
      </c>
      <c r="B2334" s="15" t="s">
        <v>5090</v>
      </c>
      <c r="C2334" s="15" t="s">
        <v>175</v>
      </c>
      <c r="D2334" s="27" t="s">
        <v>634</v>
      </c>
      <c r="E2334" s="27" t="s">
        <v>635</v>
      </c>
      <c r="F2334" s="15" t="s">
        <v>502</v>
      </c>
      <c r="G2334" s="15" t="s">
        <v>5201</v>
      </c>
    </row>
    <row r="2335" spans="1:7" ht="14.25" x14ac:dyDescent="0.2">
      <c r="A2335" s="14" t="s">
        <v>5202</v>
      </c>
      <c r="B2335" s="15" t="s">
        <v>5090</v>
      </c>
      <c r="C2335" s="15" t="s">
        <v>170</v>
      </c>
      <c r="D2335" s="27" t="s">
        <v>630</v>
      </c>
      <c r="E2335" s="27" t="s">
        <v>631</v>
      </c>
      <c r="F2335" s="15" t="s">
        <v>502</v>
      </c>
      <c r="G2335" s="15" t="s">
        <v>5203</v>
      </c>
    </row>
    <row r="2336" spans="1:7" ht="14.25" x14ac:dyDescent="0.2">
      <c r="A2336" s="14" t="s">
        <v>5204</v>
      </c>
      <c r="B2336" s="15" t="s">
        <v>5090</v>
      </c>
      <c r="C2336" s="15" t="s">
        <v>207</v>
      </c>
      <c r="D2336" s="27" t="s">
        <v>638</v>
      </c>
      <c r="E2336" s="27" t="s">
        <v>639</v>
      </c>
      <c r="F2336" s="15" t="s">
        <v>518</v>
      </c>
      <c r="G2336" s="15" t="s">
        <v>5205</v>
      </c>
    </row>
    <row r="2337" spans="1:7" ht="14.25" customHeight="1" x14ac:dyDescent="0.2">
      <c r="A2337" s="16"/>
      <c r="B2337" s="16"/>
      <c r="C2337" s="13"/>
      <c r="D2337" s="28"/>
      <c r="E2337" s="21" t="s">
        <v>5206</v>
      </c>
      <c r="F2337" s="13"/>
      <c r="G2337" s="13"/>
    </row>
    <row r="2338" spans="1:7" ht="22.5" x14ac:dyDescent="0.2">
      <c r="A2338" s="14" t="s">
        <v>5207</v>
      </c>
      <c r="B2338" s="15" t="s">
        <v>5090</v>
      </c>
      <c r="C2338" s="15" t="s">
        <v>208</v>
      </c>
      <c r="D2338" s="27" t="s">
        <v>831</v>
      </c>
      <c r="E2338" s="27" t="s">
        <v>832</v>
      </c>
      <c r="F2338" s="15" t="s">
        <v>502</v>
      </c>
      <c r="G2338" s="15" t="s">
        <v>5208</v>
      </c>
    </row>
    <row r="2339" spans="1:7" ht="33.75" x14ac:dyDescent="0.2">
      <c r="A2339" s="14" t="s">
        <v>5209</v>
      </c>
      <c r="B2339" s="15" t="s">
        <v>5090</v>
      </c>
      <c r="C2339" s="15" t="s">
        <v>220</v>
      </c>
      <c r="D2339" s="27" t="s">
        <v>835</v>
      </c>
      <c r="E2339" s="27" t="s">
        <v>836</v>
      </c>
      <c r="F2339" s="15" t="s">
        <v>502</v>
      </c>
      <c r="G2339" s="15" t="s">
        <v>5208</v>
      </c>
    </row>
    <row r="2340" spans="1:7" ht="14.25" x14ac:dyDescent="0.2">
      <c r="A2340" s="14" t="s">
        <v>5210</v>
      </c>
      <c r="B2340" s="15" t="s">
        <v>5090</v>
      </c>
      <c r="C2340" s="15" t="s">
        <v>223</v>
      </c>
      <c r="D2340" s="27" t="s">
        <v>838</v>
      </c>
      <c r="E2340" s="27" t="s">
        <v>839</v>
      </c>
      <c r="F2340" s="15" t="s">
        <v>110</v>
      </c>
      <c r="G2340" s="15" t="s">
        <v>5211</v>
      </c>
    </row>
    <row r="2341" spans="1:7" ht="14.25" x14ac:dyDescent="0.2">
      <c r="A2341" s="14" t="s">
        <v>5212</v>
      </c>
      <c r="B2341" s="15" t="s">
        <v>5090</v>
      </c>
      <c r="C2341" s="15" t="s">
        <v>226</v>
      </c>
      <c r="D2341" s="27" t="s">
        <v>999</v>
      </c>
      <c r="E2341" s="27" t="s">
        <v>1000</v>
      </c>
      <c r="F2341" s="15" t="s">
        <v>110</v>
      </c>
      <c r="G2341" s="15" t="s">
        <v>5211</v>
      </c>
    </row>
    <row r="2342" spans="1:7" ht="14.25" customHeight="1" x14ac:dyDescent="0.2">
      <c r="A2342" s="16"/>
      <c r="B2342" s="16"/>
      <c r="C2342" s="13"/>
      <c r="D2342" s="28"/>
      <c r="E2342" s="21" t="s">
        <v>5213</v>
      </c>
      <c r="F2342" s="13"/>
      <c r="G2342" s="13"/>
    </row>
    <row r="2343" spans="1:7" ht="22.5" x14ac:dyDescent="0.2">
      <c r="A2343" s="14" t="s">
        <v>5214</v>
      </c>
      <c r="B2343" s="15" t="s">
        <v>5090</v>
      </c>
      <c r="C2343" s="15" t="s">
        <v>229</v>
      </c>
      <c r="D2343" s="27" t="s">
        <v>850</v>
      </c>
      <c r="E2343" s="27" t="s">
        <v>851</v>
      </c>
      <c r="F2343" s="15" t="s">
        <v>502</v>
      </c>
      <c r="G2343" s="15" t="s">
        <v>5215</v>
      </c>
    </row>
    <row r="2344" spans="1:7" ht="22.5" x14ac:dyDescent="0.2">
      <c r="A2344" s="14" t="s">
        <v>5216</v>
      </c>
      <c r="B2344" s="15" t="s">
        <v>5090</v>
      </c>
      <c r="C2344" s="15" t="s">
        <v>231</v>
      </c>
      <c r="D2344" s="27" t="s">
        <v>854</v>
      </c>
      <c r="E2344" s="27" t="s">
        <v>855</v>
      </c>
      <c r="F2344" s="15" t="s">
        <v>502</v>
      </c>
      <c r="G2344" s="15" t="s">
        <v>5215</v>
      </c>
    </row>
    <row r="2345" spans="1:7" ht="14.25" x14ac:dyDescent="0.2">
      <c r="A2345" s="14" t="s">
        <v>5217</v>
      </c>
      <c r="B2345" s="15" t="s">
        <v>5090</v>
      </c>
      <c r="C2345" s="15" t="s">
        <v>236</v>
      </c>
      <c r="D2345" s="27" t="s">
        <v>838</v>
      </c>
      <c r="E2345" s="27" t="s">
        <v>839</v>
      </c>
      <c r="F2345" s="15" t="s">
        <v>110</v>
      </c>
      <c r="G2345" s="15" t="s">
        <v>5218</v>
      </c>
    </row>
    <row r="2346" spans="1:7" ht="14.25" x14ac:dyDescent="0.2">
      <c r="A2346" s="14" t="s">
        <v>5219</v>
      </c>
      <c r="B2346" s="15" t="s">
        <v>5090</v>
      </c>
      <c r="C2346" s="15" t="s">
        <v>239</v>
      </c>
      <c r="D2346" s="27" t="s">
        <v>999</v>
      </c>
      <c r="E2346" s="27" t="s">
        <v>1000</v>
      </c>
      <c r="F2346" s="15" t="s">
        <v>110</v>
      </c>
      <c r="G2346" s="15" t="s">
        <v>5220</v>
      </c>
    </row>
    <row r="2347" spans="1:7" ht="14.25" customHeight="1" x14ac:dyDescent="0.2">
      <c r="A2347" s="16"/>
      <c r="B2347" s="16"/>
      <c r="C2347" s="13"/>
      <c r="D2347" s="28"/>
      <c r="E2347" s="21" t="s">
        <v>5221</v>
      </c>
      <c r="F2347" s="13"/>
      <c r="G2347" s="13"/>
    </row>
    <row r="2348" spans="1:7" ht="14.25" x14ac:dyDescent="0.2">
      <c r="A2348" s="14" t="s">
        <v>5222</v>
      </c>
      <c r="B2348" s="15" t="s">
        <v>5090</v>
      </c>
      <c r="C2348" s="15" t="s">
        <v>241</v>
      </c>
      <c r="D2348" s="27" t="s">
        <v>906</v>
      </c>
      <c r="E2348" s="27" t="s">
        <v>907</v>
      </c>
      <c r="F2348" s="15" t="s">
        <v>502</v>
      </c>
      <c r="G2348" s="15" t="s">
        <v>5223</v>
      </c>
    </row>
    <row r="2349" spans="1:7" ht="22.5" x14ac:dyDescent="0.2">
      <c r="A2349" s="14" t="s">
        <v>5224</v>
      </c>
      <c r="B2349" s="15" t="s">
        <v>5090</v>
      </c>
      <c r="C2349" s="15" t="s">
        <v>243</v>
      </c>
      <c r="D2349" s="27" t="s">
        <v>5225</v>
      </c>
      <c r="E2349" s="27" t="s">
        <v>5226</v>
      </c>
      <c r="F2349" s="15" t="s">
        <v>502</v>
      </c>
      <c r="G2349" s="15" t="s">
        <v>5223</v>
      </c>
    </row>
    <row r="2350" spans="1:7" ht="14.25" x14ac:dyDescent="0.2">
      <c r="A2350" s="14" t="s">
        <v>5227</v>
      </c>
      <c r="B2350" s="15" t="s">
        <v>5090</v>
      </c>
      <c r="C2350" s="15" t="s">
        <v>248</v>
      </c>
      <c r="D2350" s="27" t="s">
        <v>838</v>
      </c>
      <c r="E2350" s="27" t="s">
        <v>839</v>
      </c>
      <c r="F2350" s="15" t="s">
        <v>110</v>
      </c>
      <c r="G2350" s="15" t="s">
        <v>5228</v>
      </c>
    </row>
    <row r="2351" spans="1:7" ht="14.25" x14ac:dyDescent="0.2">
      <c r="A2351" s="14" t="s">
        <v>5229</v>
      </c>
      <c r="B2351" s="15" t="s">
        <v>5090</v>
      </c>
      <c r="C2351" s="15" t="s">
        <v>251</v>
      </c>
      <c r="D2351" s="27" t="s">
        <v>999</v>
      </c>
      <c r="E2351" s="27" t="s">
        <v>1000</v>
      </c>
      <c r="F2351" s="15" t="s">
        <v>110</v>
      </c>
      <c r="G2351" s="15" t="s">
        <v>5230</v>
      </c>
    </row>
    <row r="2352" spans="1:7" s="11" customFormat="1" ht="14.25" x14ac:dyDescent="0.2">
      <c r="A2352" s="9" t="s">
        <v>1017</v>
      </c>
      <c r="B2352" s="9" t="s">
        <v>5231</v>
      </c>
      <c r="C2352" s="9"/>
      <c r="D2352" s="29"/>
      <c r="E2352" s="22" t="s">
        <v>1055</v>
      </c>
      <c r="F2352" s="10"/>
      <c r="G2352" s="10"/>
    </row>
    <row r="2353" spans="1:7" ht="14.25" customHeight="1" x14ac:dyDescent="0.2">
      <c r="A2353" s="16"/>
      <c r="B2353" s="16"/>
      <c r="C2353" s="13"/>
      <c r="D2353" s="28"/>
      <c r="E2353" s="21" t="s">
        <v>5232</v>
      </c>
      <c r="F2353" s="13"/>
      <c r="G2353" s="13"/>
    </row>
    <row r="2354" spans="1:7" ht="14.25" x14ac:dyDescent="0.2">
      <c r="A2354" s="14" t="s">
        <v>5233</v>
      </c>
      <c r="B2354" s="15" t="s">
        <v>5090</v>
      </c>
      <c r="C2354" s="15" t="s">
        <v>256</v>
      </c>
      <c r="D2354" s="27" t="s">
        <v>5234</v>
      </c>
      <c r="E2354" s="27" t="s">
        <v>5235</v>
      </c>
      <c r="F2354" s="15" t="s">
        <v>110</v>
      </c>
      <c r="G2354" s="15" t="s">
        <v>5236</v>
      </c>
    </row>
    <row r="2355" spans="1:7" ht="14.25" x14ac:dyDescent="0.2">
      <c r="A2355" s="14" t="s">
        <v>5237</v>
      </c>
      <c r="B2355" s="15" t="s">
        <v>5090</v>
      </c>
      <c r="C2355" s="15" t="s">
        <v>218</v>
      </c>
      <c r="D2355" s="27" t="s">
        <v>5238</v>
      </c>
      <c r="E2355" s="27" t="s">
        <v>5239</v>
      </c>
      <c r="F2355" s="15" t="s">
        <v>949</v>
      </c>
      <c r="G2355" s="15" t="s">
        <v>5240</v>
      </c>
    </row>
    <row r="2356" spans="1:7" ht="14.25" x14ac:dyDescent="0.2">
      <c r="A2356" s="14" t="s">
        <v>5241</v>
      </c>
      <c r="B2356" s="15" t="s">
        <v>5090</v>
      </c>
      <c r="C2356" s="15" t="s">
        <v>295</v>
      </c>
      <c r="D2356" s="27" t="s">
        <v>5242</v>
      </c>
      <c r="E2356" s="27" t="s">
        <v>5243</v>
      </c>
      <c r="F2356" s="15" t="s">
        <v>949</v>
      </c>
      <c r="G2356" s="15" t="s">
        <v>5244</v>
      </c>
    </row>
    <row r="2357" spans="1:7" ht="22.5" x14ac:dyDescent="0.2">
      <c r="A2357" s="14" t="s">
        <v>5245</v>
      </c>
      <c r="B2357" s="15" t="s">
        <v>5090</v>
      </c>
      <c r="C2357" s="15" t="s">
        <v>254</v>
      </c>
      <c r="D2357" s="27" t="s">
        <v>5246</v>
      </c>
      <c r="E2357" s="27" t="s">
        <v>5247</v>
      </c>
      <c r="F2357" s="15" t="s">
        <v>110</v>
      </c>
      <c r="G2357" s="15" t="s">
        <v>5236</v>
      </c>
    </row>
    <row r="2358" spans="1:7" ht="14.25" x14ac:dyDescent="0.2">
      <c r="A2358" s="14" t="s">
        <v>5248</v>
      </c>
      <c r="B2358" s="15" t="s">
        <v>5090</v>
      </c>
      <c r="C2358" s="15" t="s">
        <v>286</v>
      </c>
      <c r="D2358" s="27" t="s">
        <v>5249</v>
      </c>
      <c r="E2358" s="27" t="s">
        <v>5250</v>
      </c>
      <c r="F2358" s="15" t="s">
        <v>502</v>
      </c>
      <c r="G2358" s="15" t="s">
        <v>5251</v>
      </c>
    </row>
    <row r="2359" spans="1:7" ht="14.25" x14ac:dyDescent="0.2">
      <c r="A2359" s="14" t="s">
        <v>5252</v>
      </c>
      <c r="B2359" s="15" t="s">
        <v>5090</v>
      </c>
      <c r="C2359" s="15" t="s">
        <v>260</v>
      </c>
      <c r="D2359" s="27" t="s">
        <v>1069</v>
      </c>
      <c r="E2359" s="27" t="s">
        <v>1070</v>
      </c>
      <c r="F2359" s="15" t="s">
        <v>1071</v>
      </c>
      <c r="G2359" s="15" t="s">
        <v>5253</v>
      </c>
    </row>
    <row r="2360" spans="1:7" ht="14.25" x14ac:dyDescent="0.2">
      <c r="A2360" s="14" t="s">
        <v>5254</v>
      </c>
      <c r="B2360" s="15" t="s">
        <v>5090</v>
      </c>
      <c r="C2360" s="15" t="s">
        <v>309</v>
      </c>
      <c r="D2360" s="27" t="s">
        <v>1075</v>
      </c>
      <c r="E2360" s="27" t="s">
        <v>1076</v>
      </c>
      <c r="F2360" s="15" t="s">
        <v>1077</v>
      </c>
      <c r="G2360" s="15" t="s">
        <v>5255</v>
      </c>
    </row>
    <row r="2361" spans="1:7" ht="22.5" x14ac:dyDescent="0.2">
      <c r="A2361" s="14" t="s">
        <v>5256</v>
      </c>
      <c r="B2361" s="15" t="s">
        <v>5090</v>
      </c>
      <c r="C2361" s="15" t="s">
        <v>265</v>
      </c>
      <c r="D2361" s="27" t="s">
        <v>1081</v>
      </c>
      <c r="E2361" s="27" t="s">
        <v>1082</v>
      </c>
      <c r="F2361" s="15" t="s">
        <v>1077</v>
      </c>
      <c r="G2361" s="15" t="s">
        <v>5255</v>
      </c>
    </row>
    <row r="2362" spans="1:7" ht="14.25" x14ac:dyDescent="0.2">
      <c r="A2362" s="14" t="s">
        <v>5257</v>
      </c>
      <c r="B2362" s="15" t="s">
        <v>5090</v>
      </c>
      <c r="C2362" s="15" t="s">
        <v>263</v>
      </c>
      <c r="D2362" s="27" t="s">
        <v>1085</v>
      </c>
      <c r="E2362" s="27" t="s">
        <v>1086</v>
      </c>
      <c r="F2362" s="15" t="s">
        <v>648</v>
      </c>
      <c r="G2362" s="15" t="s">
        <v>34</v>
      </c>
    </row>
    <row r="2363" spans="1:7" ht="14.25" x14ac:dyDescent="0.2">
      <c r="A2363" s="14" t="s">
        <v>5258</v>
      </c>
      <c r="B2363" s="15" t="s">
        <v>5090</v>
      </c>
      <c r="C2363" s="15" t="s">
        <v>297</v>
      </c>
      <c r="D2363" s="27" t="s">
        <v>1089</v>
      </c>
      <c r="E2363" s="27" t="s">
        <v>1090</v>
      </c>
      <c r="F2363" s="15" t="s">
        <v>648</v>
      </c>
      <c r="G2363" s="15" t="s">
        <v>34</v>
      </c>
    </row>
    <row r="2364" spans="1:7" s="11" customFormat="1" ht="14.25" x14ac:dyDescent="0.2">
      <c r="A2364" s="9" t="s">
        <v>1022</v>
      </c>
      <c r="B2364" s="9" t="s">
        <v>5259</v>
      </c>
      <c r="C2364" s="9"/>
      <c r="D2364" s="29"/>
      <c r="E2364" s="22" t="s">
        <v>5260</v>
      </c>
      <c r="F2364" s="10"/>
      <c r="G2364" s="10"/>
    </row>
    <row r="2365" spans="1:7" ht="14.25" customHeight="1" x14ac:dyDescent="0.2">
      <c r="A2365" s="16"/>
      <c r="B2365" s="16"/>
      <c r="C2365" s="13"/>
      <c r="D2365" s="28"/>
      <c r="E2365" s="21" t="s">
        <v>5261</v>
      </c>
      <c r="F2365" s="13"/>
      <c r="G2365" s="13"/>
    </row>
    <row r="2366" spans="1:7" ht="22.5" x14ac:dyDescent="0.2">
      <c r="A2366" s="14" t="s">
        <v>5262</v>
      </c>
      <c r="B2366" s="15" t="s">
        <v>5090</v>
      </c>
      <c r="C2366" s="15" t="s">
        <v>267</v>
      </c>
      <c r="D2366" s="27" t="s">
        <v>842</v>
      </c>
      <c r="E2366" s="27" t="s">
        <v>843</v>
      </c>
      <c r="F2366" s="15" t="s">
        <v>110</v>
      </c>
      <c r="G2366" s="15" t="s">
        <v>5263</v>
      </c>
    </row>
    <row r="2367" spans="1:7" ht="45" x14ac:dyDescent="0.2">
      <c r="A2367" s="14" t="s">
        <v>5264</v>
      </c>
      <c r="B2367" s="15" t="s">
        <v>5090</v>
      </c>
      <c r="C2367" s="15" t="s">
        <v>276</v>
      </c>
      <c r="D2367" s="27" t="s">
        <v>845</v>
      </c>
      <c r="E2367" s="27" t="s">
        <v>846</v>
      </c>
      <c r="F2367" s="15" t="s">
        <v>518</v>
      </c>
      <c r="G2367" s="15" t="s">
        <v>5265</v>
      </c>
    </row>
    <row r="2368" spans="1:7" ht="14.25" x14ac:dyDescent="0.2">
      <c r="A2368" s="14" t="s">
        <v>5266</v>
      </c>
      <c r="B2368" s="15" t="s">
        <v>5090</v>
      </c>
      <c r="C2368" s="15" t="s">
        <v>196</v>
      </c>
      <c r="D2368" s="27" t="s">
        <v>5267</v>
      </c>
      <c r="E2368" s="27" t="s">
        <v>5268</v>
      </c>
      <c r="F2368" s="15" t="s">
        <v>949</v>
      </c>
      <c r="G2368" s="15" t="s">
        <v>5269</v>
      </c>
    </row>
    <row r="2369" spans="1:7" ht="22.5" x14ac:dyDescent="0.2">
      <c r="A2369" s="14" t="s">
        <v>5270</v>
      </c>
      <c r="B2369" s="15" t="s">
        <v>5090</v>
      </c>
      <c r="C2369" s="15" t="s">
        <v>206</v>
      </c>
      <c r="D2369" s="27" t="s">
        <v>5271</v>
      </c>
      <c r="E2369" s="27" t="s">
        <v>5272</v>
      </c>
      <c r="F2369" s="15" t="s">
        <v>110</v>
      </c>
      <c r="G2369" s="15" t="s">
        <v>5273</v>
      </c>
    </row>
    <row r="2370" spans="1:7" ht="14.25" x14ac:dyDescent="0.2">
      <c r="A2370" s="14" t="s">
        <v>5274</v>
      </c>
      <c r="B2370" s="15" t="s">
        <v>5090</v>
      </c>
      <c r="C2370" s="15" t="s">
        <v>278</v>
      </c>
      <c r="D2370" s="27" t="s">
        <v>5275</v>
      </c>
      <c r="E2370" s="27" t="s">
        <v>5276</v>
      </c>
      <c r="F2370" s="15" t="s">
        <v>502</v>
      </c>
      <c r="G2370" s="15" t="s">
        <v>5277</v>
      </c>
    </row>
    <row r="2371" spans="1:7" ht="22.5" x14ac:dyDescent="0.2">
      <c r="A2371" s="14" t="s">
        <v>5278</v>
      </c>
      <c r="B2371" s="15" t="s">
        <v>5090</v>
      </c>
      <c r="C2371" s="15" t="s">
        <v>288</v>
      </c>
      <c r="D2371" s="27" t="s">
        <v>5279</v>
      </c>
      <c r="E2371" s="27" t="s">
        <v>5280</v>
      </c>
      <c r="F2371" s="15" t="s">
        <v>518</v>
      </c>
      <c r="G2371" s="15" t="s">
        <v>5281</v>
      </c>
    </row>
    <row r="2372" spans="1:7" ht="22.5" x14ac:dyDescent="0.2">
      <c r="A2372" s="14" t="s">
        <v>5282</v>
      </c>
      <c r="B2372" s="15" t="s">
        <v>5090</v>
      </c>
      <c r="C2372" s="15" t="s">
        <v>194</v>
      </c>
      <c r="D2372" s="27" t="s">
        <v>5283</v>
      </c>
      <c r="E2372" s="27" t="s">
        <v>5284</v>
      </c>
      <c r="F2372" s="15" t="s">
        <v>110</v>
      </c>
      <c r="G2372" s="15" t="s">
        <v>5273</v>
      </c>
    </row>
    <row r="2373" spans="1:7" ht="14.25" x14ac:dyDescent="0.2">
      <c r="A2373" s="14" t="s">
        <v>5285</v>
      </c>
      <c r="B2373" s="15" t="s">
        <v>5090</v>
      </c>
      <c r="C2373" s="15" t="s">
        <v>266</v>
      </c>
      <c r="D2373" s="27" t="s">
        <v>5286</v>
      </c>
      <c r="E2373" s="27" t="s">
        <v>5287</v>
      </c>
      <c r="F2373" s="15" t="s">
        <v>502</v>
      </c>
      <c r="G2373" s="15" t="s">
        <v>5288</v>
      </c>
    </row>
    <row r="2374" spans="1:7" ht="14.25" x14ac:dyDescent="0.2">
      <c r="A2374" s="14" t="s">
        <v>5289</v>
      </c>
      <c r="B2374" s="15" t="s">
        <v>5090</v>
      </c>
      <c r="C2374" s="15" t="s">
        <v>184</v>
      </c>
      <c r="D2374" s="27" t="s">
        <v>5290</v>
      </c>
      <c r="E2374" s="27" t="s">
        <v>5291</v>
      </c>
      <c r="F2374" s="15" t="s">
        <v>502</v>
      </c>
      <c r="G2374" s="15" t="s">
        <v>5292</v>
      </c>
    </row>
    <row r="2375" spans="1:7" ht="14.25" x14ac:dyDescent="0.2">
      <c r="A2375" s="14" t="s">
        <v>5293</v>
      </c>
      <c r="B2375" s="15" t="s">
        <v>5090</v>
      </c>
      <c r="C2375" s="15" t="s">
        <v>289</v>
      </c>
      <c r="D2375" s="27" t="s">
        <v>5294</v>
      </c>
      <c r="E2375" s="27" t="s">
        <v>5295</v>
      </c>
      <c r="F2375" s="15" t="s">
        <v>518</v>
      </c>
      <c r="G2375" s="15" t="s">
        <v>5296</v>
      </c>
    </row>
    <row r="2376" spans="1:7" s="8" customFormat="1" ht="15" customHeight="1" x14ac:dyDescent="0.2">
      <c r="A2376" s="7"/>
      <c r="B2376" s="7"/>
      <c r="C2376" s="7"/>
      <c r="D2376" s="26"/>
      <c r="E2376" s="20" t="s">
        <v>5297</v>
      </c>
      <c r="F2376" s="7"/>
      <c r="G2376" s="7"/>
    </row>
    <row r="2377" spans="1:7" s="11" customFormat="1" ht="25.5" x14ac:dyDescent="0.2">
      <c r="A2377" s="9" t="s">
        <v>1027</v>
      </c>
      <c r="B2377" s="9" t="s">
        <v>5298</v>
      </c>
      <c r="C2377" s="9"/>
      <c r="D2377" s="29"/>
      <c r="E2377" s="22" t="s">
        <v>5299</v>
      </c>
      <c r="F2377" s="10"/>
      <c r="G2377" s="10"/>
    </row>
    <row r="2378" spans="1:7" ht="22.5" x14ac:dyDescent="0.2">
      <c r="A2378" s="14" t="s">
        <v>5300</v>
      </c>
      <c r="B2378" s="15" t="s">
        <v>5301</v>
      </c>
      <c r="C2378" s="15" t="s">
        <v>12</v>
      </c>
      <c r="D2378" s="27" t="s">
        <v>1880</v>
      </c>
      <c r="E2378" s="27" t="s">
        <v>1881</v>
      </c>
      <c r="F2378" s="15" t="s">
        <v>648</v>
      </c>
      <c r="G2378" s="15" t="s">
        <v>12</v>
      </c>
    </row>
    <row r="2379" spans="1:7" ht="45" x14ac:dyDescent="0.2">
      <c r="A2379" s="14" t="s">
        <v>5302</v>
      </c>
      <c r="B2379" s="15" t="s">
        <v>5301</v>
      </c>
      <c r="C2379" s="15" t="s">
        <v>24</v>
      </c>
      <c r="D2379" s="27" t="s">
        <v>5303</v>
      </c>
      <c r="E2379" s="27" t="s">
        <v>5304</v>
      </c>
      <c r="F2379" s="15" t="s">
        <v>652</v>
      </c>
      <c r="G2379" s="15" t="s">
        <v>12</v>
      </c>
    </row>
    <row r="2380" spans="1:7" ht="22.5" x14ac:dyDescent="0.2">
      <c r="A2380" s="14"/>
      <c r="B2380" s="15" t="s">
        <v>5301</v>
      </c>
      <c r="C2380" s="15" t="s">
        <v>30</v>
      </c>
      <c r="D2380" s="27" t="s">
        <v>675</v>
      </c>
      <c r="E2380" s="27" t="s">
        <v>676</v>
      </c>
      <c r="F2380" s="15" t="s">
        <v>502</v>
      </c>
      <c r="G2380" s="15"/>
    </row>
    <row r="2381" spans="1:7" ht="45" x14ac:dyDescent="0.2">
      <c r="A2381" s="14" t="s">
        <v>5305</v>
      </c>
      <c r="B2381" s="15" t="s">
        <v>5301</v>
      </c>
      <c r="C2381" s="15" t="s">
        <v>34</v>
      </c>
      <c r="D2381" s="27" t="s">
        <v>5306</v>
      </c>
      <c r="E2381" s="27" t="s">
        <v>5307</v>
      </c>
      <c r="F2381" s="15" t="s">
        <v>652</v>
      </c>
      <c r="G2381" s="15" t="s">
        <v>12</v>
      </c>
    </row>
    <row r="2382" spans="1:7" ht="14.25" x14ac:dyDescent="0.2">
      <c r="A2382" s="14" t="s">
        <v>5308</v>
      </c>
      <c r="B2382" s="15" t="s">
        <v>5301</v>
      </c>
      <c r="C2382" s="15" t="s">
        <v>40</v>
      </c>
      <c r="D2382" s="27" t="s">
        <v>1914</v>
      </c>
      <c r="E2382" s="27" t="s">
        <v>1915</v>
      </c>
      <c r="F2382" s="15" t="s">
        <v>648</v>
      </c>
      <c r="G2382" s="15" t="s">
        <v>12</v>
      </c>
    </row>
    <row r="2383" spans="1:7" ht="45" x14ac:dyDescent="0.2">
      <c r="A2383" s="14" t="s">
        <v>5309</v>
      </c>
      <c r="B2383" s="15" t="s">
        <v>5301</v>
      </c>
      <c r="C2383" s="15" t="s">
        <v>43</v>
      </c>
      <c r="D2383" s="27" t="s">
        <v>5310</v>
      </c>
      <c r="E2383" s="27" t="s">
        <v>5311</v>
      </c>
      <c r="F2383" s="15" t="s">
        <v>648</v>
      </c>
      <c r="G2383" s="15" t="s">
        <v>12</v>
      </c>
    </row>
    <row r="2384" spans="1:7" ht="22.5" x14ac:dyDescent="0.2">
      <c r="A2384" s="14" t="s">
        <v>5312</v>
      </c>
      <c r="B2384" s="15" t="s">
        <v>5301</v>
      </c>
      <c r="C2384" s="15" t="s">
        <v>48</v>
      </c>
      <c r="D2384" s="27" t="s">
        <v>1880</v>
      </c>
      <c r="E2384" s="27" t="s">
        <v>1881</v>
      </c>
      <c r="F2384" s="15" t="s">
        <v>648</v>
      </c>
      <c r="G2384" s="15" t="s">
        <v>12</v>
      </c>
    </row>
    <row r="2385" spans="1:7" ht="45" x14ac:dyDescent="0.2">
      <c r="A2385" s="14" t="s">
        <v>5313</v>
      </c>
      <c r="B2385" s="15" t="s">
        <v>5301</v>
      </c>
      <c r="C2385" s="15" t="s">
        <v>55</v>
      </c>
      <c r="D2385" s="27" t="s">
        <v>5314</v>
      </c>
      <c r="E2385" s="27" t="s">
        <v>5315</v>
      </c>
      <c r="F2385" s="15" t="s">
        <v>652</v>
      </c>
      <c r="G2385" s="15" t="s">
        <v>12</v>
      </c>
    </row>
    <row r="2386" spans="1:7" ht="14.25" x14ac:dyDescent="0.2">
      <c r="A2386" s="14" t="s">
        <v>5316</v>
      </c>
      <c r="B2386" s="15" t="s">
        <v>5301</v>
      </c>
      <c r="C2386" s="15" t="s">
        <v>58</v>
      </c>
      <c r="D2386" s="27" t="s">
        <v>5317</v>
      </c>
      <c r="E2386" s="27" t="s">
        <v>5318</v>
      </c>
      <c r="F2386" s="15" t="s">
        <v>648</v>
      </c>
      <c r="G2386" s="15" t="s">
        <v>12</v>
      </c>
    </row>
    <row r="2387" spans="1:7" ht="45" x14ac:dyDescent="0.2">
      <c r="A2387" s="14" t="s">
        <v>5319</v>
      </c>
      <c r="B2387" s="15" t="s">
        <v>5301</v>
      </c>
      <c r="C2387" s="15" t="s">
        <v>60</v>
      </c>
      <c r="D2387" s="27" t="s">
        <v>5320</v>
      </c>
      <c r="E2387" s="27" t="s">
        <v>5321</v>
      </c>
      <c r="F2387" s="15" t="s">
        <v>652</v>
      </c>
      <c r="G2387" s="15" t="s">
        <v>12</v>
      </c>
    </row>
    <row r="2388" spans="1:7" ht="22.5" x14ac:dyDescent="0.2">
      <c r="A2388" s="14" t="s">
        <v>5322</v>
      </c>
      <c r="B2388" s="15" t="s">
        <v>5301</v>
      </c>
      <c r="C2388" s="15" t="s">
        <v>65</v>
      </c>
      <c r="D2388" s="27" t="s">
        <v>4765</v>
      </c>
      <c r="E2388" s="27" t="s">
        <v>4766</v>
      </c>
      <c r="F2388" s="15" t="s">
        <v>648</v>
      </c>
      <c r="G2388" s="15" t="s">
        <v>12</v>
      </c>
    </row>
    <row r="2389" spans="1:7" ht="45" x14ac:dyDescent="0.2">
      <c r="A2389" s="14" t="s">
        <v>5323</v>
      </c>
      <c r="B2389" s="15" t="s">
        <v>5301</v>
      </c>
      <c r="C2389" s="15" t="s">
        <v>68</v>
      </c>
      <c r="D2389" s="27" t="s">
        <v>5324</v>
      </c>
      <c r="E2389" s="27" t="s">
        <v>5325</v>
      </c>
      <c r="F2389" s="15" t="s">
        <v>652</v>
      </c>
      <c r="G2389" s="15" t="s">
        <v>12</v>
      </c>
    </row>
    <row r="2390" spans="1:7" ht="22.5" x14ac:dyDescent="0.2">
      <c r="A2390" s="14" t="s">
        <v>5326</v>
      </c>
      <c r="B2390" s="15" t="s">
        <v>5301</v>
      </c>
      <c r="C2390" s="15" t="s">
        <v>70</v>
      </c>
      <c r="D2390" s="27" t="s">
        <v>2505</v>
      </c>
      <c r="E2390" s="27" t="s">
        <v>2506</v>
      </c>
      <c r="F2390" s="15" t="s">
        <v>670</v>
      </c>
      <c r="G2390" s="15" t="s">
        <v>129</v>
      </c>
    </row>
    <row r="2391" spans="1:7" ht="45" x14ac:dyDescent="0.2">
      <c r="A2391" s="14" t="s">
        <v>5327</v>
      </c>
      <c r="B2391" s="15" t="s">
        <v>5301</v>
      </c>
      <c r="C2391" s="15" t="s">
        <v>73</v>
      </c>
      <c r="D2391" s="27" t="s">
        <v>5328</v>
      </c>
      <c r="E2391" s="27" t="s">
        <v>5329</v>
      </c>
      <c r="F2391" s="15" t="s">
        <v>659</v>
      </c>
      <c r="G2391" s="15" t="s">
        <v>12</v>
      </c>
    </row>
    <row r="2392" spans="1:7" ht="22.5" x14ac:dyDescent="0.2">
      <c r="A2392" s="14" t="s">
        <v>5330</v>
      </c>
      <c r="B2392" s="15" t="s">
        <v>5301</v>
      </c>
      <c r="C2392" s="15" t="s">
        <v>75</v>
      </c>
      <c r="D2392" s="27" t="s">
        <v>2505</v>
      </c>
      <c r="E2392" s="27" t="s">
        <v>2506</v>
      </c>
      <c r="F2392" s="15" t="s">
        <v>670</v>
      </c>
      <c r="G2392" s="15" t="s">
        <v>24</v>
      </c>
    </row>
    <row r="2393" spans="1:7" ht="45" x14ac:dyDescent="0.2">
      <c r="A2393" s="14" t="s">
        <v>5331</v>
      </c>
      <c r="B2393" s="15" t="s">
        <v>5301</v>
      </c>
      <c r="C2393" s="15" t="s">
        <v>87</v>
      </c>
      <c r="D2393" s="27" t="s">
        <v>5332</v>
      </c>
      <c r="E2393" s="27" t="s">
        <v>5333</v>
      </c>
      <c r="F2393" s="15" t="s">
        <v>1077</v>
      </c>
      <c r="G2393" s="15" t="s">
        <v>101</v>
      </c>
    </row>
    <row r="2394" spans="1:7" s="8" customFormat="1" ht="15" customHeight="1" x14ac:dyDescent="0.2">
      <c r="A2394" s="7"/>
      <c r="B2394" s="7"/>
      <c r="C2394" s="7"/>
      <c r="D2394" s="26"/>
      <c r="E2394" s="20" t="s">
        <v>5334</v>
      </c>
      <c r="F2394" s="7"/>
      <c r="G2394" s="7"/>
    </row>
    <row r="2395" spans="1:7" s="11" customFormat="1" ht="14.25" x14ac:dyDescent="0.2">
      <c r="A2395" s="9" t="s">
        <v>1032</v>
      </c>
      <c r="B2395" s="9" t="s">
        <v>5335</v>
      </c>
      <c r="C2395" s="9"/>
      <c r="D2395" s="29"/>
      <c r="E2395" s="22" t="s">
        <v>685</v>
      </c>
      <c r="F2395" s="10"/>
      <c r="G2395" s="10"/>
    </row>
    <row r="2396" spans="1:7" ht="14.25" customHeight="1" x14ac:dyDescent="0.2">
      <c r="A2396" s="16"/>
      <c r="B2396" s="16"/>
      <c r="C2396" s="13"/>
      <c r="D2396" s="28"/>
      <c r="E2396" s="21" t="s">
        <v>5336</v>
      </c>
      <c r="F2396" s="13"/>
      <c r="G2396" s="13"/>
    </row>
    <row r="2397" spans="1:7" ht="22.5" x14ac:dyDescent="0.2">
      <c r="A2397" s="14" t="s">
        <v>5337</v>
      </c>
      <c r="B2397" s="15" t="s">
        <v>5338</v>
      </c>
      <c r="C2397" s="15" t="s">
        <v>12</v>
      </c>
      <c r="D2397" s="27" t="s">
        <v>530</v>
      </c>
      <c r="E2397" s="27" t="s">
        <v>531</v>
      </c>
      <c r="F2397" s="15" t="s">
        <v>37</v>
      </c>
      <c r="G2397" s="15" t="s">
        <v>5339</v>
      </c>
    </row>
    <row r="2398" spans="1:7" ht="33.75" x14ac:dyDescent="0.2">
      <c r="A2398" s="14" t="s">
        <v>5340</v>
      </c>
      <c r="B2398" s="15" t="s">
        <v>5338</v>
      </c>
      <c r="C2398" s="15" t="s">
        <v>24</v>
      </c>
      <c r="D2398" s="27" t="s">
        <v>534</v>
      </c>
      <c r="E2398" s="27" t="s">
        <v>535</v>
      </c>
      <c r="F2398" s="15" t="s">
        <v>37</v>
      </c>
      <c r="G2398" s="15" t="s">
        <v>5341</v>
      </c>
    </row>
    <row r="2399" spans="1:7" ht="22.5" x14ac:dyDescent="0.2">
      <c r="A2399" s="14" t="s">
        <v>5342</v>
      </c>
      <c r="B2399" s="15" t="s">
        <v>5338</v>
      </c>
      <c r="C2399" s="15" t="s">
        <v>30</v>
      </c>
      <c r="D2399" s="27" t="s">
        <v>31</v>
      </c>
      <c r="E2399" s="27" t="s">
        <v>32</v>
      </c>
      <c r="F2399" s="15" t="s">
        <v>27</v>
      </c>
      <c r="G2399" s="15" t="s">
        <v>5343</v>
      </c>
    </row>
    <row r="2400" spans="1:7" ht="22.5" x14ac:dyDescent="0.2">
      <c r="A2400" s="14" t="s">
        <v>5344</v>
      </c>
      <c r="B2400" s="15" t="s">
        <v>5338</v>
      </c>
      <c r="C2400" s="15" t="s">
        <v>34</v>
      </c>
      <c r="D2400" s="27" t="s">
        <v>540</v>
      </c>
      <c r="E2400" s="27" t="s">
        <v>541</v>
      </c>
      <c r="F2400" s="15" t="s">
        <v>51</v>
      </c>
      <c r="G2400" s="15" t="s">
        <v>5345</v>
      </c>
    </row>
    <row r="2401" spans="1:7" ht="22.5" x14ac:dyDescent="0.2">
      <c r="A2401" s="14" t="s">
        <v>5346</v>
      </c>
      <c r="B2401" s="15" t="s">
        <v>5338</v>
      </c>
      <c r="C2401" s="15" t="s">
        <v>40</v>
      </c>
      <c r="D2401" s="27" t="s">
        <v>546</v>
      </c>
      <c r="E2401" s="27" t="s">
        <v>700</v>
      </c>
      <c r="F2401" s="15" t="s">
        <v>37</v>
      </c>
      <c r="G2401" s="15" t="s">
        <v>5347</v>
      </c>
    </row>
    <row r="2402" spans="1:7" ht="22.5" x14ac:dyDescent="0.2">
      <c r="A2402" s="14" t="s">
        <v>5348</v>
      </c>
      <c r="B2402" s="15" t="s">
        <v>5338</v>
      </c>
      <c r="C2402" s="15" t="s">
        <v>43</v>
      </c>
      <c r="D2402" s="27" t="s">
        <v>549</v>
      </c>
      <c r="E2402" s="27" t="s">
        <v>703</v>
      </c>
      <c r="F2402" s="15" t="s">
        <v>37</v>
      </c>
      <c r="G2402" s="15" t="s">
        <v>5347</v>
      </c>
    </row>
    <row r="2403" spans="1:7" ht="22.5" x14ac:dyDescent="0.2">
      <c r="A2403" s="14" t="s">
        <v>5349</v>
      </c>
      <c r="B2403" s="15" t="s">
        <v>5338</v>
      </c>
      <c r="C2403" s="15" t="s">
        <v>48</v>
      </c>
      <c r="D2403" s="27" t="s">
        <v>44</v>
      </c>
      <c r="E2403" s="27" t="s">
        <v>45</v>
      </c>
      <c r="F2403" s="15" t="s">
        <v>37</v>
      </c>
      <c r="G2403" s="15" t="s">
        <v>5350</v>
      </c>
    </row>
    <row r="2404" spans="1:7" ht="22.5" x14ac:dyDescent="0.2">
      <c r="A2404" s="14" t="s">
        <v>5351</v>
      </c>
      <c r="B2404" s="15" t="s">
        <v>5338</v>
      </c>
      <c r="C2404" s="15" t="s">
        <v>55</v>
      </c>
      <c r="D2404" s="27" t="s">
        <v>546</v>
      </c>
      <c r="E2404" s="27" t="s">
        <v>547</v>
      </c>
      <c r="F2404" s="15" t="s">
        <v>37</v>
      </c>
      <c r="G2404" s="15" t="s">
        <v>5350</v>
      </c>
    </row>
    <row r="2405" spans="1:7" ht="22.5" x14ac:dyDescent="0.2">
      <c r="A2405" s="14" t="s">
        <v>5352</v>
      </c>
      <c r="B2405" s="15" t="s">
        <v>5338</v>
      </c>
      <c r="C2405" s="15" t="s">
        <v>58</v>
      </c>
      <c r="D2405" s="27" t="s">
        <v>549</v>
      </c>
      <c r="E2405" s="27" t="s">
        <v>550</v>
      </c>
      <c r="F2405" s="15" t="s">
        <v>37</v>
      </c>
      <c r="G2405" s="15" t="s">
        <v>5350</v>
      </c>
    </row>
    <row r="2406" spans="1:7" ht="14.25" x14ac:dyDescent="0.2">
      <c r="A2406" s="14" t="s">
        <v>5353</v>
      </c>
      <c r="B2406" s="15" t="s">
        <v>5338</v>
      </c>
      <c r="C2406" s="15" t="s">
        <v>60</v>
      </c>
      <c r="D2406" s="27" t="s">
        <v>552</v>
      </c>
      <c r="E2406" s="27" t="s">
        <v>553</v>
      </c>
      <c r="F2406" s="15" t="s">
        <v>81</v>
      </c>
      <c r="G2406" s="15" t="s">
        <v>2057</v>
      </c>
    </row>
    <row r="2407" spans="1:7" ht="14.25" x14ac:dyDescent="0.2">
      <c r="A2407" s="14" t="s">
        <v>5354</v>
      </c>
      <c r="B2407" s="15" t="s">
        <v>5338</v>
      </c>
      <c r="C2407" s="15" t="s">
        <v>65</v>
      </c>
      <c r="D2407" s="27" t="s">
        <v>556</v>
      </c>
      <c r="E2407" s="27" t="s">
        <v>557</v>
      </c>
      <c r="F2407" s="15" t="s">
        <v>81</v>
      </c>
      <c r="G2407" s="15" t="s">
        <v>5355</v>
      </c>
    </row>
    <row r="2408" spans="1:7" ht="22.5" x14ac:dyDescent="0.2">
      <c r="A2408" s="14" t="s">
        <v>5356</v>
      </c>
      <c r="B2408" s="15" t="s">
        <v>5338</v>
      </c>
      <c r="C2408" s="15" t="s">
        <v>68</v>
      </c>
      <c r="D2408" s="27" t="s">
        <v>44</v>
      </c>
      <c r="E2408" s="27" t="s">
        <v>560</v>
      </c>
      <c r="F2408" s="15" t="s">
        <v>37</v>
      </c>
      <c r="G2408" s="15" t="s">
        <v>5357</v>
      </c>
    </row>
    <row r="2409" spans="1:7" ht="22.5" x14ac:dyDescent="0.2">
      <c r="A2409" s="14" t="s">
        <v>5358</v>
      </c>
      <c r="B2409" s="15" t="s">
        <v>5338</v>
      </c>
      <c r="C2409" s="15" t="s">
        <v>70</v>
      </c>
      <c r="D2409" s="27" t="s">
        <v>563</v>
      </c>
      <c r="E2409" s="27" t="s">
        <v>564</v>
      </c>
      <c r="F2409" s="15" t="s">
        <v>37</v>
      </c>
      <c r="G2409" s="15" t="s">
        <v>5357</v>
      </c>
    </row>
    <row r="2410" spans="1:7" ht="22.5" x14ac:dyDescent="0.2">
      <c r="A2410" s="14" t="s">
        <v>5359</v>
      </c>
      <c r="B2410" s="15" t="s">
        <v>5338</v>
      </c>
      <c r="C2410" s="15" t="s">
        <v>73</v>
      </c>
      <c r="D2410" s="27" t="s">
        <v>566</v>
      </c>
      <c r="E2410" s="27" t="s">
        <v>567</v>
      </c>
      <c r="F2410" s="15" t="s">
        <v>37</v>
      </c>
      <c r="G2410" s="15" t="s">
        <v>5357</v>
      </c>
    </row>
    <row r="2411" spans="1:7" s="11" customFormat="1" ht="14.25" x14ac:dyDescent="0.2">
      <c r="A2411" s="9" t="s">
        <v>1037</v>
      </c>
      <c r="B2411" s="9" t="s">
        <v>5360</v>
      </c>
      <c r="C2411" s="9"/>
      <c r="D2411" s="29"/>
      <c r="E2411" s="22" t="s">
        <v>354</v>
      </c>
      <c r="F2411" s="10"/>
      <c r="G2411" s="10"/>
    </row>
    <row r="2412" spans="1:7" ht="14.25" customHeight="1" x14ac:dyDescent="0.2">
      <c r="A2412" s="16"/>
      <c r="B2412" s="16"/>
      <c r="C2412" s="13"/>
      <c r="D2412" s="28"/>
      <c r="E2412" s="21" t="s">
        <v>5361</v>
      </c>
      <c r="F2412" s="13"/>
      <c r="G2412" s="13"/>
    </row>
    <row r="2413" spans="1:7" ht="14.25" x14ac:dyDescent="0.2">
      <c r="A2413" s="14" t="s">
        <v>5362</v>
      </c>
      <c r="B2413" s="15" t="s">
        <v>5338</v>
      </c>
      <c r="C2413" s="15" t="s">
        <v>75</v>
      </c>
      <c r="D2413" s="27" t="s">
        <v>570</v>
      </c>
      <c r="E2413" s="27" t="s">
        <v>571</v>
      </c>
      <c r="F2413" s="15" t="s">
        <v>51</v>
      </c>
      <c r="G2413" s="15" t="s">
        <v>5363</v>
      </c>
    </row>
    <row r="2414" spans="1:7" ht="14.25" x14ac:dyDescent="0.2">
      <c r="A2414" s="14" t="s">
        <v>5364</v>
      </c>
      <c r="B2414" s="15" t="s">
        <v>5338</v>
      </c>
      <c r="C2414" s="15" t="s">
        <v>87</v>
      </c>
      <c r="D2414" s="27" t="s">
        <v>5365</v>
      </c>
      <c r="E2414" s="27" t="s">
        <v>5366</v>
      </c>
      <c r="F2414" s="15" t="s">
        <v>81</v>
      </c>
      <c r="G2414" s="15" t="s">
        <v>5367</v>
      </c>
    </row>
    <row r="2415" spans="1:7" ht="22.5" x14ac:dyDescent="0.2">
      <c r="A2415" s="14" t="s">
        <v>5368</v>
      </c>
      <c r="B2415" s="15" t="s">
        <v>5338</v>
      </c>
      <c r="C2415" s="15" t="s">
        <v>89</v>
      </c>
      <c r="D2415" s="27" t="s">
        <v>578</v>
      </c>
      <c r="E2415" s="27" t="s">
        <v>579</v>
      </c>
      <c r="F2415" s="15" t="s">
        <v>51</v>
      </c>
      <c r="G2415" s="15" t="s">
        <v>5369</v>
      </c>
    </row>
    <row r="2416" spans="1:7" ht="14.25" x14ac:dyDescent="0.2">
      <c r="A2416" s="14" t="s">
        <v>5370</v>
      </c>
      <c r="B2416" s="15" t="s">
        <v>5338</v>
      </c>
      <c r="C2416" s="15" t="s">
        <v>90</v>
      </c>
      <c r="D2416" s="27" t="s">
        <v>582</v>
      </c>
      <c r="E2416" s="27" t="s">
        <v>583</v>
      </c>
      <c r="F2416" s="15" t="s">
        <v>81</v>
      </c>
      <c r="G2416" s="15" t="s">
        <v>5371</v>
      </c>
    </row>
    <row r="2417" spans="1:7" ht="14.25" x14ac:dyDescent="0.2">
      <c r="A2417" s="14" t="s">
        <v>5372</v>
      </c>
      <c r="B2417" s="15" t="s">
        <v>5338</v>
      </c>
      <c r="C2417" s="15" t="s">
        <v>91</v>
      </c>
      <c r="D2417" s="27" t="s">
        <v>586</v>
      </c>
      <c r="E2417" s="27" t="s">
        <v>587</v>
      </c>
      <c r="F2417" s="15" t="s">
        <v>81</v>
      </c>
      <c r="G2417" s="15" t="s">
        <v>5373</v>
      </c>
    </row>
    <row r="2418" spans="1:7" ht="33.75" x14ac:dyDescent="0.2">
      <c r="A2418" s="14" t="s">
        <v>5374</v>
      </c>
      <c r="B2418" s="15" t="s">
        <v>5338</v>
      </c>
      <c r="C2418" s="15" t="s">
        <v>101</v>
      </c>
      <c r="D2418" s="27" t="s">
        <v>590</v>
      </c>
      <c r="E2418" s="27" t="s">
        <v>591</v>
      </c>
      <c r="F2418" s="15" t="s">
        <v>81</v>
      </c>
      <c r="G2418" s="15" t="s">
        <v>5373</v>
      </c>
    </row>
    <row r="2419" spans="1:7" ht="22.5" x14ac:dyDescent="0.2">
      <c r="A2419" s="14" t="s">
        <v>5375</v>
      </c>
      <c r="B2419" s="15" t="s">
        <v>5338</v>
      </c>
      <c r="C2419" s="15" t="s">
        <v>106</v>
      </c>
      <c r="D2419" s="27" t="s">
        <v>734</v>
      </c>
      <c r="E2419" s="27" t="s">
        <v>5376</v>
      </c>
      <c r="F2419" s="15" t="s">
        <v>502</v>
      </c>
      <c r="G2419" s="15" t="s">
        <v>5377</v>
      </c>
    </row>
    <row r="2420" spans="1:7" ht="22.5" x14ac:dyDescent="0.2">
      <c r="A2420" s="14" t="s">
        <v>5378</v>
      </c>
      <c r="B2420" s="15" t="s">
        <v>5338</v>
      </c>
      <c r="C2420" s="15" t="s">
        <v>107</v>
      </c>
      <c r="D2420" s="27" t="s">
        <v>742</v>
      </c>
      <c r="E2420" s="27" t="s">
        <v>743</v>
      </c>
      <c r="F2420" s="15" t="s">
        <v>502</v>
      </c>
      <c r="G2420" s="15" t="s">
        <v>5379</v>
      </c>
    </row>
    <row r="2421" spans="1:7" ht="14.25" customHeight="1" x14ac:dyDescent="0.2">
      <c r="A2421" s="16"/>
      <c r="B2421" s="16"/>
      <c r="C2421" s="13"/>
      <c r="D2421" s="28"/>
      <c r="E2421" s="21" t="s">
        <v>5380</v>
      </c>
      <c r="F2421" s="13"/>
      <c r="G2421" s="13"/>
    </row>
    <row r="2422" spans="1:7" ht="22.5" x14ac:dyDescent="0.2">
      <c r="A2422" s="14" t="s">
        <v>5382</v>
      </c>
      <c r="B2422" s="15" t="s">
        <v>5338</v>
      </c>
      <c r="C2422" s="15" t="s">
        <v>108</v>
      </c>
      <c r="D2422" s="27" t="s">
        <v>734</v>
      </c>
      <c r="E2422" s="27" t="s">
        <v>5383</v>
      </c>
      <c r="F2422" s="15" t="s">
        <v>502</v>
      </c>
      <c r="G2422" s="15" t="s">
        <v>5381</v>
      </c>
    </row>
    <row r="2423" spans="1:7" ht="14.25" customHeight="1" x14ac:dyDescent="0.2">
      <c r="A2423" s="16"/>
      <c r="B2423" s="16"/>
      <c r="C2423" s="13"/>
      <c r="D2423" s="28"/>
      <c r="E2423" s="21" t="s">
        <v>5384</v>
      </c>
      <c r="F2423" s="13"/>
      <c r="G2423" s="13"/>
    </row>
    <row r="2424" spans="1:7" ht="22.5" x14ac:dyDescent="0.2">
      <c r="A2424" s="14" t="s">
        <v>5385</v>
      </c>
      <c r="B2424" s="15" t="s">
        <v>5338</v>
      </c>
      <c r="C2424" s="15" t="s">
        <v>109</v>
      </c>
      <c r="D2424" s="27" t="s">
        <v>578</v>
      </c>
      <c r="E2424" s="27" t="s">
        <v>5386</v>
      </c>
      <c r="F2424" s="15" t="s">
        <v>51</v>
      </c>
      <c r="G2424" s="15" t="s">
        <v>5387</v>
      </c>
    </row>
    <row r="2425" spans="1:7" ht="22.5" x14ac:dyDescent="0.2">
      <c r="A2425" s="14" t="s">
        <v>5388</v>
      </c>
      <c r="B2425" s="15" t="s">
        <v>5338</v>
      </c>
      <c r="C2425" s="15" t="s">
        <v>122</v>
      </c>
      <c r="D2425" s="27" t="s">
        <v>5389</v>
      </c>
      <c r="E2425" s="27" t="s">
        <v>5390</v>
      </c>
      <c r="F2425" s="15" t="s">
        <v>81</v>
      </c>
      <c r="G2425" s="15" t="s">
        <v>5391</v>
      </c>
    </row>
    <row r="2426" spans="1:7" ht="14.25" x14ac:dyDescent="0.2">
      <c r="A2426" s="14" t="s">
        <v>5392</v>
      </c>
      <c r="B2426" s="15" t="s">
        <v>5338</v>
      </c>
      <c r="C2426" s="15" t="s">
        <v>126</v>
      </c>
      <c r="D2426" s="27" t="s">
        <v>5393</v>
      </c>
      <c r="E2426" s="27" t="s">
        <v>5394</v>
      </c>
      <c r="F2426" s="15" t="s">
        <v>949</v>
      </c>
      <c r="G2426" s="15" t="s">
        <v>5395</v>
      </c>
    </row>
    <row r="2427" spans="1:7" ht="45" x14ac:dyDescent="0.2">
      <c r="A2427" s="14" t="s">
        <v>5396</v>
      </c>
      <c r="B2427" s="15" t="s">
        <v>5338</v>
      </c>
      <c r="C2427" s="15" t="s">
        <v>124</v>
      </c>
      <c r="D2427" s="27" t="s">
        <v>5397</v>
      </c>
      <c r="E2427" s="27" t="s">
        <v>5398</v>
      </c>
      <c r="F2427" s="15" t="s">
        <v>648</v>
      </c>
      <c r="G2427" s="15" t="s">
        <v>5399</v>
      </c>
    </row>
    <row r="2428" spans="1:7" ht="14.25" x14ac:dyDescent="0.2">
      <c r="A2428" s="14" t="s">
        <v>5400</v>
      </c>
      <c r="B2428" s="15" t="s">
        <v>5338</v>
      </c>
      <c r="C2428" s="15" t="s">
        <v>129</v>
      </c>
      <c r="D2428" s="27" t="s">
        <v>582</v>
      </c>
      <c r="E2428" s="27" t="s">
        <v>583</v>
      </c>
      <c r="F2428" s="15" t="s">
        <v>81</v>
      </c>
      <c r="G2428" s="15" t="s">
        <v>5401</v>
      </c>
    </row>
    <row r="2429" spans="1:7" ht="14.25" x14ac:dyDescent="0.2">
      <c r="A2429" s="14" t="s">
        <v>5402</v>
      </c>
      <c r="B2429" s="15" t="s">
        <v>5338</v>
      </c>
      <c r="C2429" s="15" t="s">
        <v>133</v>
      </c>
      <c r="D2429" s="27" t="s">
        <v>586</v>
      </c>
      <c r="E2429" s="27" t="s">
        <v>587</v>
      </c>
      <c r="F2429" s="15" t="s">
        <v>81</v>
      </c>
      <c r="G2429" s="15" t="s">
        <v>5403</v>
      </c>
    </row>
    <row r="2430" spans="1:7" ht="33.75" x14ac:dyDescent="0.2">
      <c r="A2430" s="14" t="s">
        <v>5404</v>
      </c>
      <c r="B2430" s="15" t="s">
        <v>5338</v>
      </c>
      <c r="C2430" s="15" t="s">
        <v>136</v>
      </c>
      <c r="D2430" s="27" t="s">
        <v>590</v>
      </c>
      <c r="E2430" s="27" t="s">
        <v>591</v>
      </c>
      <c r="F2430" s="15" t="s">
        <v>81</v>
      </c>
      <c r="G2430" s="15" t="s">
        <v>5403</v>
      </c>
    </row>
    <row r="2431" spans="1:7" ht="22.5" x14ac:dyDescent="0.2">
      <c r="A2431" s="14" t="s">
        <v>5405</v>
      </c>
      <c r="B2431" s="15" t="s">
        <v>5338</v>
      </c>
      <c r="C2431" s="15" t="s">
        <v>141</v>
      </c>
      <c r="D2431" s="27" t="s">
        <v>734</v>
      </c>
      <c r="E2431" s="27" t="s">
        <v>5383</v>
      </c>
      <c r="F2431" s="15" t="s">
        <v>502</v>
      </c>
      <c r="G2431" s="15" t="s">
        <v>5406</v>
      </c>
    </row>
    <row r="2432" spans="1:7" ht="22.5" x14ac:dyDescent="0.2">
      <c r="A2432" s="14" t="s">
        <v>5407</v>
      </c>
      <c r="B2432" s="15" t="s">
        <v>5338</v>
      </c>
      <c r="C2432" s="15" t="s">
        <v>144</v>
      </c>
      <c r="D2432" s="27" t="s">
        <v>742</v>
      </c>
      <c r="E2432" s="27" t="s">
        <v>743</v>
      </c>
      <c r="F2432" s="15" t="s">
        <v>502</v>
      </c>
      <c r="G2432" s="15" t="s">
        <v>5408</v>
      </c>
    </row>
    <row r="2433" spans="1:7" ht="14.25" x14ac:dyDescent="0.2">
      <c r="A2433" s="14" t="s">
        <v>5409</v>
      </c>
      <c r="B2433" s="15" t="s">
        <v>5338</v>
      </c>
      <c r="C2433" s="15" t="s">
        <v>146</v>
      </c>
      <c r="D2433" s="27" t="s">
        <v>777</v>
      </c>
      <c r="E2433" s="27" t="s">
        <v>778</v>
      </c>
      <c r="F2433" s="15" t="s">
        <v>502</v>
      </c>
      <c r="G2433" s="15" t="s">
        <v>5410</v>
      </c>
    </row>
    <row r="2434" spans="1:7" ht="14.25" x14ac:dyDescent="0.2">
      <c r="A2434" s="14" t="s">
        <v>5411</v>
      </c>
      <c r="B2434" s="15" t="s">
        <v>5338</v>
      </c>
      <c r="C2434" s="15" t="s">
        <v>151</v>
      </c>
      <c r="D2434" s="27" t="s">
        <v>5412</v>
      </c>
      <c r="E2434" s="27" t="s">
        <v>5413</v>
      </c>
      <c r="F2434" s="15" t="s">
        <v>502</v>
      </c>
      <c r="G2434" s="15" t="s">
        <v>5414</v>
      </c>
    </row>
    <row r="2435" spans="1:7" ht="33.75" x14ac:dyDescent="0.2">
      <c r="A2435" s="14" t="s">
        <v>5415</v>
      </c>
      <c r="B2435" s="15" t="s">
        <v>5338</v>
      </c>
      <c r="C2435" s="15" t="s">
        <v>154</v>
      </c>
      <c r="D2435" s="27" t="s">
        <v>1607</v>
      </c>
      <c r="E2435" s="27" t="s">
        <v>1608</v>
      </c>
      <c r="F2435" s="15" t="s">
        <v>502</v>
      </c>
      <c r="G2435" s="15" t="s">
        <v>5416</v>
      </c>
    </row>
    <row r="2436" spans="1:7" ht="33.75" x14ac:dyDescent="0.2">
      <c r="A2436" s="14" t="s">
        <v>5417</v>
      </c>
      <c r="B2436" s="15" t="s">
        <v>5338</v>
      </c>
      <c r="C2436" s="15" t="s">
        <v>156</v>
      </c>
      <c r="D2436" s="27" t="s">
        <v>5418</v>
      </c>
      <c r="E2436" s="27" t="s">
        <v>5419</v>
      </c>
      <c r="F2436" s="15" t="s">
        <v>1077</v>
      </c>
      <c r="G2436" s="15" t="s">
        <v>1451</v>
      </c>
    </row>
    <row r="2437" spans="1:7" ht="14.25" customHeight="1" x14ac:dyDescent="0.2">
      <c r="A2437" s="16"/>
      <c r="B2437" s="16"/>
      <c r="C2437" s="13"/>
      <c r="D2437" s="28"/>
      <c r="E2437" s="21" t="s">
        <v>5420</v>
      </c>
      <c r="F2437" s="13"/>
      <c r="G2437" s="13"/>
    </row>
    <row r="2438" spans="1:7" ht="22.5" x14ac:dyDescent="0.2">
      <c r="A2438" s="14" t="s">
        <v>5421</v>
      </c>
      <c r="B2438" s="15" t="s">
        <v>5338</v>
      </c>
      <c r="C2438" s="15" t="s">
        <v>157</v>
      </c>
      <c r="D2438" s="27" t="s">
        <v>5422</v>
      </c>
      <c r="E2438" s="27" t="s">
        <v>5423</v>
      </c>
      <c r="F2438" s="15" t="s">
        <v>648</v>
      </c>
      <c r="G2438" s="15" t="s">
        <v>30</v>
      </c>
    </row>
    <row r="2439" spans="1:7" ht="22.5" x14ac:dyDescent="0.2">
      <c r="A2439" s="14" t="s">
        <v>5424</v>
      </c>
      <c r="B2439" s="15" t="s">
        <v>5338</v>
      </c>
      <c r="C2439" s="15" t="s">
        <v>158</v>
      </c>
      <c r="D2439" s="27" t="s">
        <v>5425</v>
      </c>
      <c r="E2439" s="27" t="s">
        <v>5426</v>
      </c>
      <c r="F2439" s="15" t="s">
        <v>110</v>
      </c>
      <c r="G2439" s="15" t="s">
        <v>5427</v>
      </c>
    </row>
    <row r="2440" spans="1:7" ht="14.25" x14ac:dyDescent="0.2">
      <c r="A2440" s="14" t="s">
        <v>5428</v>
      </c>
      <c r="B2440" s="15" t="s">
        <v>5338</v>
      </c>
      <c r="C2440" s="15" t="s">
        <v>165</v>
      </c>
      <c r="D2440" s="27" t="s">
        <v>5429</v>
      </c>
      <c r="E2440" s="27" t="s">
        <v>5430</v>
      </c>
      <c r="F2440" s="15" t="s">
        <v>518</v>
      </c>
      <c r="G2440" s="15" t="s">
        <v>5431</v>
      </c>
    </row>
    <row r="2441" spans="1:7" ht="45" x14ac:dyDescent="0.2">
      <c r="A2441" s="14" t="s">
        <v>5432</v>
      </c>
      <c r="B2441" s="15" t="s">
        <v>5338</v>
      </c>
      <c r="C2441" s="15" t="s">
        <v>168</v>
      </c>
      <c r="D2441" s="27" t="s">
        <v>5433</v>
      </c>
      <c r="E2441" s="27" t="s">
        <v>5434</v>
      </c>
      <c r="F2441" s="15" t="s">
        <v>949</v>
      </c>
      <c r="G2441" s="15" t="s">
        <v>5435</v>
      </c>
    </row>
    <row r="2442" spans="1:7" ht="45" x14ac:dyDescent="0.2">
      <c r="A2442" s="14" t="s">
        <v>5436</v>
      </c>
      <c r="B2442" s="15" t="s">
        <v>5338</v>
      </c>
      <c r="C2442" s="15" t="s">
        <v>170</v>
      </c>
      <c r="D2442" s="27" t="s">
        <v>5437</v>
      </c>
      <c r="E2442" s="27" t="s">
        <v>5438</v>
      </c>
      <c r="F2442" s="15" t="s">
        <v>518</v>
      </c>
      <c r="G2442" s="15" t="s">
        <v>5439</v>
      </c>
    </row>
    <row r="2443" spans="1:7" ht="45" x14ac:dyDescent="0.2">
      <c r="A2443" s="14" t="s">
        <v>5440</v>
      </c>
      <c r="B2443" s="15" t="s">
        <v>5338</v>
      </c>
      <c r="C2443" s="15" t="s">
        <v>175</v>
      </c>
      <c r="D2443" s="27" t="s">
        <v>5441</v>
      </c>
      <c r="E2443" s="27" t="s">
        <v>5442</v>
      </c>
      <c r="F2443" s="15" t="s">
        <v>648</v>
      </c>
      <c r="G2443" s="15" t="s">
        <v>5443</v>
      </c>
    </row>
    <row r="2444" spans="1:7" ht="14.25" customHeight="1" x14ac:dyDescent="0.2">
      <c r="A2444" s="16"/>
      <c r="B2444" s="16"/>
      <c r="C2444" s="13"/>
      <c r="D2444" s="28"/>
      <c r="E2444" s="21" t="s">
        <v>5444</v>
      </c>
      <c r="F2444" s="13"/>
      <c r="G2444" s="13"/>
    </row>
    <row r="2445" spans="1:7" ht="14.25" x14ac:dyDescent="0.2">
      <c r="A2445" s="14" t="s">
        <v>5445</v>
      </c>
      <c r="B2445" s="15" t="s">
        <v>5338</v>
      </c>
      <c r="C2445" s="15" t="s">
        <v>178</v>
      </c>
      <c r="D2445" s="27" t="s">
        <v>4056</v>
      </c>
      <c r="E2445" s="27" t="s">
        <v>4057</v>
      </c>
      <c r="F2445" s="15" t="s">
        <v>110</v>
      </c>
      <c r="G2445" s="15" t="s">
        <v>5446</v>
      </c>
    </row>
    <row r="2446" spans="1:7" ht="14.25" x14ac:dyDescent="0.2">
      <c r="A2446" s="14" t="s">
        <v>5447</v>
      </c>
      <c r="B2446" s="15" t="s">
        <v>5338</v>
      </c>
      <c r="C2446" s="15" t="s">
        <v>181</v>
      </c>
      <c r="D2446" s="27" t="s">
        <v>5448</v>
      </c>
      <c r="E2446" s="27" t="s">
        <v>5449</v>
      </c>
      <c r="F2446" s="15" t="s">
        <v>81</v>
      </c>
      <c r="G2446" s="15" t="s">
        <v>5450</v>
      </c>
    </row>
    <row r="2447" spans="1:7" ht="22.5" x14ac:dyDescent="0.2">
      <c r="A2447" s="14" t="s">
        <v>5451</v>
      </c>
      <c r="B2447" s="15" t="s">
        <v>5338</v>
      </c>
      <c r="C2447" s="15" t="s">
        <v>182</v>
      </c>
      <c r="D2447" s="27" t="s">
        <v>4060</v>
      </c>
      <c r="E2447" s="27" t="s">
        <v>5452</v>
      </c>
      <c r="F2447" s="15" t="s">
        <v>110</v>
      </c>
      <c r="G2447" s="15" t="s">
        <v>5446</v>
      </c>
    </row>
    <row r="2448" spans="1:7" ht="14.25" x14ac:dyDescent="0.2">
      <c r="A2448" s="14" t="s">
        <v>5453</v>
      </c>
      <c r="B2448" s="15" t="s">
        <v>5338</v>
      </c>
      <c r="C2448" s="15" t="s">
        <v>183</v>
      </c>
      <c r="D2448" s="27" t="s">
        <v>5448</v>
      </c>
      <c r="E2448" s="27" t="s">
        <v>5449</v>
      </c>
      <c r="F2448" s="15" t="s">
        <v>81</v>
      </c>
      <c r="G2448" s="15" t="s">
        <v>5454</v>
      </c>
    </row>
    <row r="2449" spans="1:7" ht="22.5" x14ac:dyDescent="0.2">
      <c r="A2449" s="14" t="s">
        <v>5455</v>
      </c>
      <c r="B2449" s="15" t="s">
        <v>5338</v>
      </c>
      <c r="C2449" s="15" t="s">
        <v>191</v>
      </c>
      <c r="D2449" s="27" t="s">
        <v>5456</v>
      </c>
      <c r="E2449" s="27" t="s">
        <v>5457</v>
      </c>
      <c r="F2449" s="15" t="s">
        <v>110</v>
      </c>
      <c r="G2449" s="15" t="s">
        <v>5446</v>
      </c>
    </row>
    <row r="2450" spans="1:7" ht="45" x14ac:dyDescent="0.2">
      <c r="A2450" s="14" t="s">
        <v>5458</v>
      </c>
      <c r="B2450" s="15" t="s">
        <v>5338</v>
      </c>
      <c r="C2450" s="15" t="s">
        <v>194</v>
      </c>
      <c r="D2450" s="27" t="s">
        <v>5459</v>
      </c>
      <c r="E2450" s="27" t="s">
        <v>5460</v>
      </c>
      <c r="F2450" s="15" t="s">
        <v>648</v>
      </c>
      <c r="G2450" s="15" t="s">
        <v>5461</v>
      </c>
    </row>
    <row r="2451" spans="1:7" ht="22.5" x14ac:dyDescent="0.2">
      <c r="A2451" s="14" t="s">
        <v>5462</v>
      </c>
      <c r="B2451" s="15" t="s">
        <v>5338</v>
      </c>
      <c r="C2451" s="15" t="s">
        <v>196</v>
      </c>
      <c r="D2451" s="27" t="s">
        <v>5463</v>
      </c>
      <c r="E2451" s="27" t="s">
        <v>5464</v>
      </c>
      <c r="F2451" s="15" t="s">
        <v>1071</v>
      </c>
      <c r="G2451" s="15" t="s">
        <v>5465</v>
      </c>
    </row>
    <row r="2452" spans="1:7" ht="14.25" x14ac:dyDescent="0.2">
      <c r="A2452" s="14" t="s">
        <v>5466</v>
      </c>
      <c r="B2452" s="15" t="s">
        <v>5338</v>
      </c>
      <c r="C2452" s="15" t="s">
        <v>201</v>
      </c>
      <c r="D2452" s="27" t="s">
        <v>5467</v>
      </c>
      <c r="E2452" s="27" t="s">
        <v>5468</v>
      </c>
      <c r="F2452" s="15" t="s">
        <v>71</v>
      </c>
      <c r="G2452" s="15" t="s">
        <v>5469</v>
      </c>
    </row>
    <row r="2453" spans="1:7" ht="45" x14ac:dyDescent="0.2">
      <c r="A2453" s="14" t="s">
        <v>5470</v>
      </c>
      <c r="B2453" s="15" t="s">
        <v>5338</v>
      </c>
      <c r="C2453" s="15" t="s">
        <v>204</v>
      </c>
      <c r="D2453" s="27" t="s">
        <v>5471</v>
      </c>
      <c r="E2453" s="27" t="s">
        <v>5472</v>
      </c>
      <c r="F2453" s="15" t="s">
        <v>1077</v>
      </c>
      <c r="G2453" s="15" t="s">
        <v>5473</v>
      </c>
    </row>
    <row r="2454" spans="1:7" ht="22.5" x14ac:dyDescent="0.2">
      <c r="A2454" s="14" t="s">
        <v>5474</v>
      </c>
      <c r="B2454" s="15" t="s">
        <v>5338</v>
      </c>
      <c r="C2454" s="15" t="s">
        <v>206</v>
      </c>
      <c r="D2454" s="27" t="s">
        <v>626</v>
      </c>
      <c r="E2454" s="27" t="s">
        <v>627</v>
      </c>
      <c r="F2454" s="15" t="s">
        <v>110</v>
      </c>
      <c r="G2454" s="15" t="s">
        <v>5475</v>
      </c>
    </row>
    <row r="2455" spans="1:7" ht="14.25" x14ac:dyDescent="0.2">
      <c r="A2455" s="14" t="s">
        <v>5476</v>
      </c>
      <c r="B2455" s="15" t="s">
        <v>5338</v>
      </c>
      <c r="C2455" s="15" t="s">
        <v>207</v>
      </c>
      <c r="D2455" s="27" t="s">
        <v>630</v>
      </c>
      <c r="E2455" s="27" t="s">
        <v>631</v>
      </c>
      <c r="F2455" s="15" t="s">
        <v>502</v>
      </c>
      <c r="G2455" s="15" t="s">
        <v>5477</v>
      </c>
    </row>
    <row r="2456" spans="1:7" ht="14.25" x14ac:dyDescent="0.2">
      <c r="A2456" s="14" t="s">
        <v>5478</v>
      </c>
      <c r="B2456" s="15" t="s">
        <v>5338</v>
      </c>
      <c r="C2456" s="15" t="s">
        <v>208</v>
      </c>
      <c r="D2456" s="27" t="s">
        <v>634</v>
      </c>
      <c r="E2456" s="27" t="s">
        <v>635</v>
      </c>
      <c r="F2456" s="15" t="s">
        <v>502</v>
      </c>
      <c r="G2456" s="15" t="s">
        <v>5479</v>
      </c>
    </row>
    <row r="2457" spans="1:7" ht="14.25" x14ac:dyDescent="0.2">
      <c r="A2457" s="14" t="s">
        <v>5480</v>
      </c>
      <c r="B2457" s="15" t="s">
        <v>5338</v>
      </c>
      <c r="C2457" s="15" t="s">
        <v>220</v>
      </c>
      <c r="D2457" s="27" t="s">
        <v>638</v>
      </c>
      <c r="E2457" s="27" t="s">
        <v>639</v>
      </c>
      <c r="F2457" s="15" t="s">
        <v>518</v>
      </c>
      <c r="G2457" s="15" t="s">
        <v>5481</v>
      </c>
    </row>
    <row r="2458" spans="1:7" ht="14.25" x14ac:dyDescent="0.2">
      <c r="A2458" s="14" t="s">
        <v>5482</v>
      </c>
      <c r="B2458" s="15" t="s">
        <v>5338</v>
      </c>
      <c r="C2458" s="15" t="s">
        <v>223</v>
      </c>
      <c r="D2458" s="27" t="s">
        <v>5483</v>
      </c>
      <c r="E2458" s="27" t="s">
        <v>5484</v>
      </c>
      <c r="F2458" s="15" t="s">
        <v>110</v>
      </c>
      <c r="G2458" s="15" t="s">
        <v>5485</v>
      </c>
    </row>
    <row r="2459" spans="1:7" ht="14.25" x14ac:dyDescent="0.2">
      <c r="A2459" s="14" t="s">
        <v>5486</v>
      </c>
      <c r="B2459" s="15" t="s">
        <v>5338</v>
      </c>
      <c r="C2459" s="15" t="s">
        <v>226</v>
      </c>
      <c r="D2459" s="27" t="s">
        <v>5487</v>
      </c>
      <c r="E2459" s="27" t="s">
        <v>5488</v>
      </c>
      <c r="F2459" s="15" t="s">
        <v>949</v>
      </c>
      <c r="G2459" s="15" t="s">
        <v>5489</v>
      </c>
    </row>
    <row r="2460" spans="1:7" s="8" customFormat="1" ht="15" customHeight="1" x14ac:dyDescent="0.2">
      <c r="A2460" s="7"/>
      <c r="B2460" s="7"/>
      <c r="C2460" s="7"/>
      <c r="D2460" s="26"/>
      <c r="E2460" s="20" t="s">
        <v>5490</v>
      </c>
      <c r="F2460" s="7"/>
      <c r="G2460" s="7"/>
    </row>
    <row r="2461" spans="1:7" s="11" customFormat="1" ht="14.25" x14ac:dyDescent="0.2">
      <c r="A2461" s="9" t="s">
        <v>1045</v>
      </c>
      <c r="B2461" s="9" t="s">
        <v>5491</v>
      </c>
      <c r="C2461" s="9"/>
      <c r="D2461" s="29"/>
      <c r="E2461" s="22" t="s">
        <v>5492</v>
      </c>
      <c r="F2461" s="10"/>
      <c r="G2461" s="10"/>
    </row>
    <row r="2462" spans="1:7" ht="33.75" x14ac:dyDescent="0.2">
      <c r="A2462" s="14" t="s">
        <v>5493</v>
      </c>
      <c r="B2462" s="15" t="s">
        <v>5494</v>
      </c>
      <c r="C2462" s="15" t="s">
        <v>12</v>
      </c>
      <c r="D2462" s="27" t="s">
        <v>3816</v>
      </c>
      <c r="E2462" s="27" t="s">
        <v>3817</v>
      </c>
      <c r="F2462" s="15" t="s">
        <v>648</v>
      </c>
      <c r="G2462" s="15" t="s">
        <v>24</v>
      </c>
    </row>
    <row r="2463" spans="1:7" ht="45" x14ac:dyDescent="0.2">
      <c r="A2463" s="14" t="s">
        <v>5495</v>
      </c>
      <c r="B2463" s="15" t="s">
        <v>5494</v>
      </c>
      <c r="C2463" s="15" t="s">
        <v>24</v>
      </c>
      <c r="D2463" s="27" t="s">
        <v>5496</v>
      </c>
      <c r="E2463" s="27" t="s">
        <v>5497</v>
      </c>
      <c r="F2463" s="15" t="s">
        <v>652</v>
      </c>
      <c r="G2463" s="15" t="s">
        <v>30</v>
      </c>
    </row>
    <row r="2464" spans="1:7" ht="22.5" x14ac:dyDescent="0.2">
      <c r="A2464" s="14" t="s">
        <v>5498</v>
      </c>
      <c r="B2464" s="15" t="s">
        <v>5494</v>
      </c>
      <c r="C2464" s="15" t="s">
        <v>30</v>
      </c>
      <c r="D2464" s="27" t="s">
        <v>1874</v>
      </c>
      <c r="E2464" s="27" t="s">
        <v>1875</v>
      </c>
      <c r="F2464" s="15" t="s">
        <v>648</v>
      </c>
      <c r="G2464" s="15" t="s">
        <v>24</v>
      </c>
    </row>
    <row r="2465" spans="1:7" ht="45" x14ac:dyDescent="0.2">
      <c r="A2465" s="14" t="s">
        <v>5499</v>
      </c>
      <c r="B2465" s="15" t="s">
        <v>5494</v>
      </c>
      <c r="C2465" s="15" t="s">
        <v>34</v>
      </c>
      <c r="D2465" s="27" t="s">
        <v>5500</v>
      </c>
      <c r="E2465" s="27" t="s">
        <v>5501</v>
      </c>
      <c r="F2465" s="15" t="s">
        <v>652</v>
      </c>
      <c r="G2465" s="15" t="s">
        <v>24</v>
      </c>
    </row>
    <row r="2466" spans="1:7" ht="22.5" x14ac:dyDescent="0.2">
      <c r="A2466" s="14" t="s">
        <v>5502</v>
      </c>
      <c r="B2466" s="15" t="s">
        <v>5494</v>
      </c>
      <c r="C2466" s="15" t="s">
        <v>40</v>
      </c>
      <c r="D2466" s="27" t="s">
        <v>1899</v>
      </c>
      <c r="E2466" s="27" t="s">
        <v>1900</v>
      </c>
      <c r="F2466" s="15" t="s">
        <v>502</v>
      </c>
      <c r="G2466" s="15" t="s">
        <v>1234</v>
      </c>
    </row>
    <row r="2467" spans="1:7" ht="45" x14ac:dyDescent="0.2">
      <c r="A2467" s="14" t="s">
        <v>5503</v>
      </c>
      <c r="B2467" s="15" t="s">
        <v>5494</v>
      </c>
      <c r="C2467" s="15" t="s">
        <v>43</v>
      </c>
      <c r="D2467" s="27" t="s">
        <v>5504</v>
      </c>
      <c r="E2467" s="27" t="s">
        <v>5505</v>
      </c>
      <c r="F2467" s="15" t="s">
        <v>652</v>
      </c>
      <c r="G2467" s="15" t="s">
        <v>34</v>
      </c>
    </row>
    <row r="2468" spans="1:7" s="8" customFormat="1" ht="15" customHeight="1" x14ac:dyDescent="0.2">
      <c r="A2468" s="7"/>
      <c r="B2468" s="7"/>
      <c r="C2468" s="7"/>
      <c r="D2468" s="26"/>
      <c r="E2468" s="20" t="s">
        <v>5506</v>
      </c>
      <c r="F2468" s="7"/>
      <c r="G2468" s="7"/>
    </row>
    <row r="2469" spans="1:7" s="11" customFormat="1" ht="14.25" x14ac:dyDescent="0.2">
      <c r="A2469" s="9" t="s">
        <v>1050</v>
      </c>
      <c r="B2469" s="9" t="s">
        <v>5507</v>
      </c>
      <c r="C2469" s="9"/>
      <c r="D2469" s="29"/>
      <c r="E2469" s="22" t="s">
        <v>5508</v>
      </c>
      <c r="F2469" s="10"/>
      <c r="G2469" s="10"/>
    </row>
    <row r="2470" spans="1:7" ht="22.5" x14ac:dyDescent="0.2">
      <c r="A2470" s="14" t="s">
        <v>5509</v>
      </c>
      <c r="B2470" s="15" t="s">
        <v>5510</v>
      </c>
      <c r="C2470" s="15" t="s">
        <v>12</v>
      </c>
      <c r="D2470" s="27" t="s">
        <v>530</v>
      </c>
      <c r="E2470" s="27" t="s">
        <v>531</v>
      </c>
      <c r="F2470" s="15" t="s">
        <v>37</v>
      </c>
      <c r="G2470" s="15" t="s">
        <v>5511</v>
      </c>
    </row>
    <row r="2471" spans="1:7" ht="33.75" x14ac:dyDescent="0.2">
      <c r="A2471" s="14" t="s">
        <v>5512</v>
      </c>
      <c r="B2471" s="15" t="s">
        <v>5510</v>
      </c>
      <c r="C2471" s="15" t="s">
        <v>24</v>
      </c>
      <c r="D2471" s="27" t="s">
        <v>534</v>
      </c>
      <c r="E2471" s="27" t="s">
        <v>535</v>
      </c>
      <c r="F2471" s="15" t="s">
        <v>37</v>
      </c>
      <c r="G2471" s="15" t="s">
        <v>5513</v>
      </c>
    </row>
    <row r="2472" spans="1:7" ht="22.5" x14ac:dyDescent="0.2">
      <c r="A2472" s="14" t="s">
        <v>5514</v>
      </c>
      <c r="B2472" s="15" t="s">
        <v>5510</v>
      </c>
      <c r="C2472" s="15" t="s">
        <v>30</v>
      </c>
      <c r="D2472" s="27" t="s">
        <v>31</v>
      </c>
      <c r="E2472" s="27" t="s">
        <v>32</v>
      </c>
      <c r="F2472" s="15" t="s">
        <v>27</v>
      </c>
      <c r="G2472" s="15" t="s">
        <v>5515</v>
      </c>
    </row>
    <row r="2473" spans="1:7" ht="22.5" x14ac:dyDescent="0.2">
      <c r="A2473" s="14" t="s">
        <v>5516</v>
      </c>
      <c r="B2473" s="15" t="s">
        <v>5510</v>
      </c>
      <c r="C2473" s="15" t="s">
        <v>34</v>
      </c>
      <c r="D2473" s="27" t="s">
        <v>5517</v>
      </c>
      <c r="E2473" s="27" t="s">
        <v>5518</v>
      </c>
      <c r="F2473" s="15" t="s">
        <v>51</v>
      </c>
      <c r="G2473" s="15" t="s">
        <v>5519</v>
      </c>
    </row>
    <row r="2474" spans="1:7" ht="22.5" x14ac:dyDescent="0.2">
      <c r="A2474" s="14" t="s">
        <v>5520</v>
      </c>
      <c r="B2474" s="15" t="s">
        <v>5510</v>
      </c>
      <c r="C2474" s="15" t="s">
        <v>40</v>
      </c>
      <c r="D2474" s="27" t="s">
        <v>5521</v>
      </c>
      <c r="E2474" s="27" t="s">
        <v>5522</v>
      </c>
      <c r="F2474" s="15" t="s">
        <v>37</v>
      </c>
      <c r="G2474" s="15" t="s">
        <v>5523</v>
      </c>
    </row>
    <row r="2475" spans="1:7" ht="22.5" x14ac:dyDescent="0.2">
      <c r="A2475" s="14" t="s">
        <v>5524</v>
      </c>
      <c r="B2475" s="15" t="s">
        <v>5510</v>
      </c>
      <c r="C2475" s="15" t="s">
        <v>43</v>
      </c>
      <c r="D2475" s="27" t="s">
        <v>552</v>
      </c>
      <c r="E2475" s="27" t="s">
        <v>2174</v>
      </c>
      <c r="F2475" s="15" t="s">
        <v>81</v>
      </c>
      <c r="G2475" s="15" t="s">
        <v>5525</v>
      </c>
    </row>
    <row r="2476" spans="1:7" ht="14.25" x14ac:dyDescent="0.2">
      <c r="A2476" s="14" t="s">
        <v>5526</v>
      </c>
      <c r="B2476" s="15" t="s">
        <v>5510</v>
      </c>
      <c r="C2476" s="15" t="s">
        <v>48</v>
      </c>
      <c r="D2476" s="27" t="s">
        <v>2177</v>
      </c>
      <c r="E2476" s="27" t="s">
        <v>2178</v>
      </c>
      <c r="F2476" s="15" t="s">
        <v>81</v>
      </c>
      <c r="G2476" s="15" t="s">
        <v>5527</v>
      </c>
    </row>
    <row r="2477" spans="1:7" ht="22.5" x14ac:dyDescent="0.2">
      <c r="A2477" s="14" t="s">
        <v>5528</v>
      </c>
      <c r="B2477" s="15" t="s">
        <v>5510</v>
      </c>
      <c r="C2477" s="15" t="s">
        <v>55</v>
      </c>
      <c r="D2477" s="27" t="s">
        <v>5521</v>
      </c>
      <c r="E2477" s="27" t="s">
        <v>5529</v>
      </c>
      <c r="F2477" s="15" t="s">
        <v>37</v>
      </c>
      <c r="G2477" s="15" t="s">
        <v>5530</v>
      </c>
    </row>
    <row r="2478" spans="1:7" ht="14.25" x14ac:dyDescent="0.2">
      <c r="A2478" s="14" t="s">
        <v>5531</v>
      </c>
      <c r="B2478" s="15" t="s">
        <v>5510</v>
      </c>
      <c r="C2478" s="15" t="s">
        <v>58</v>
      </c>
      <c r="D2478" s="27" t="s">
        <v>556</v>
      </c>
      <c r="E2478" s="27" t="s">
        <v>557</v>
      </c>
      <c r="F2478" s="15" t="s">
        <v>81</v>
      </c>
      <c r="G2478" s="15" t="s">
        <v>5532</v>
      </c>
    </row>
    <row r="2479" spans="1:7" ht="14.25" x14ac:dyDescent="0.2">
      <c r="A2479" s="14" t="s">
        <v>5533</v>
      </c>
      <c r="B2479" s="15" t="s">
        <v>5510</v>
      </c>
      <c r="C2479" s="15" t="s">
        <v>60</v>
      </c>
      <c r="D2479" s="27" t="s">
        <v>49</v>
      </c>
      <c r="E2479" s="27" t="s">
        <v>50</v>
      </c>
      <c r="F2479" s="15" t="s">
        <v>51</v>
      </c>
      <c r="G2479" s="15" t="s">
        <v>5534</v>
      </c>
    </row>
    <row r="2480" spans="1:7" ht="14.25" customHeight="1" x14ac:dyDescent="0.2">
      <c r="A2480" s="16"/>
      <c r="B2480" s="16"/>
      <c r="C2480" s="13"/>
      <c r="D2480" s="28"/>
      <c r="E2480" s="21" t="s">
        <v>5535</v>
      </c>
      <c r="F2480" s="13"/>
      <c r="G2480" s="13"/>
    </row>
    <row r="2481" spans="1:7" ht="22.5" x14ac:dyDescent="0.2">
      <c r="A2481" s="14" t="s">
        <v>5536</v>
      </c>
      <c r="B2481" s="15" t="s">
        <v>5510</v>
      </c>
      <c r="C2481" s="15" t="s">
        <v>65</v>
      </c>
      <c r="D2481" s="27" t="s">
        <v>5517</v>
      </c>
      <c r="E2481" s="27" t="s">
        <v>5537</v>
      </c>
      <c r="F2481" s="15" t="s">
        <v>51</v>
      </c>
      <c r="G2481" s="15" t="s">
        <v>5538</v>
      </c>
    </row>
    <row r="2482" spans="1:7" ht="22.5" x14ac:dyDescent="0.2">
      <c r="A2482" s="14" t="s">
        <v>5539</v>
      </c>
      <c r="B2482" s="15" t="s">
        <v>5510</v>
      </c>
      <c r="C2482" s="15" t="s">
        <v>68</v>
      </c>
      <c r="D2482" s="27" t="s">
        <v>5540</v>
      </c>
      <c r="E2482" s="27" t="s">
        <v>5541</v>
      </c>
      <c r="F2482" s="15" t="s">
        <v>484</v>
      </c>
      <c r="G2482" s="15" t="s">
        <v>5542</v>
      </c>
    </row>
    <row r="2483" spans="1:7" ht="14.25" x14ac:dyDescent="0.2">
      <c r="A2483" s="14" t="s">
        <v>5543</v>
      </c>
      <c r="B2483" s="15" t="s">
        <v>5510</v>
      </c>
      <c r="C2483" s="15" t="s">
        <v>70</v>
      </c>
      <c r="D2483" s="27" t="s">
        <v>5544</v>
      </c>
      <c r="E2483" s="27" t="s">
        <v>5545</v>
      </c>
      <c r="F2483" s="15" t="s">
        <v>81</v>
      </c>
      <c r="G2483" s="15" t="s">
        <v>5546</v>
      </c>
    </row>
    <row r="2484" spans="1:7" ht="14.25" x14ac:dyDescent="0.2">
      <c r="A2484" s="14" t="s">
        <v>5547</v>
      </c>
      <c r="B2484" s="15" t="s">
        <v>5510</v>
      </c>
      <c r="C2484" s="15" t="s">
        <v>73</v>
      </c>
      <c r="D2484" s="27" t="s">
        <v>711</v>
      </c>
      <c r="E2484" s="27" t="s">
        <v>3050</v>
      </c>
      <c r="F2484" s="15" t="s">
        <v>81</v>
      </c>
      <c r="G2484" s="15" t="s">
        <v>5548</v>
      </c>
    </row>
    <row r="2485" spans="1:7" ht="14.25" x14ac:dyDescent="0.2">
      <c r="A2485" s="14" t="s">
        <v>5549</v>
      </c>
      <c r="B2485" s="15" t="s">
        <v>5510</v>
      </c>
      <c r="C2485" s="15" t="s">
        <v>75</v>
      </c>
      <c r="D2485" s="27" t="s">
        <v>570</v>
      </c>
      <c r="E2485" s="27" t="s">
        <v>571</v>
      </c>
      <c r="F2485" s="15" t="s">
        <v>51</v>
      </c>
      <c r="G2485" s="15" t="s">
        <v>5550</v>
      </c>
    </row>
    <row r="2486" spans="1:7" ht="14.25" x14ac:dyDescent="0.2">
      <c r="A2486" s="14" t="s">
        <v>5551</v>
      </c>
      <c r="B2486" s="15" t="s">
        <v>5510</v>
      </c>
      <c r="C2486" s="15" t="s">
        <v>87</v>
      </c>
      <c r="D2486" s="27" t="s">
        <v>722</v>
      </c>
      <c r="E2486" s="27" t="s">
        <v>723</v>
      </c>
      <c r="F2486" s="15" t="s">
        <v>81</v>
      </c>
      <c r="G2486" s="15" t="s">
        <v>5552</v>
      </c>
    </row>
    <row r="2487" spans="1:7" ht="14.25" x14ac:dyDescent="0.2">
      <c r="A2487" s="14" t="s">
        <v>5553</v>
      </c>
      <c r="B2487" s="15" t="s">
        <v>5510</v>
      </c>
      <c r="C2487" s="15" t="s">
        <v>89</v>
      </c>
      <c r="D2487" s="27" t="s">
        <v>747</v>
      </c>
      <c r="E2487" s="27" t="s">
        <v>748</v>
      </c>
      <c r="F2487" s="15" t="s">
        <v>51</v>
      </c>
      <c r="G2487" s="15" t="s">
        <v>5554</v>
      </c>
    </row>
    <row r="2488" spans="1:7" ht="14.25" x14ac:dyDescent="0.2">
      <c r="A2488" s="14" t="s">
        <v>5555</v>
      </c>
      <c r="B2488" s="15" t="s">
        <v>5510</v>
      </c>
      <c r="C2488" s="15" t="s">
        <v>90</v>
      </c>
      <c r="D2488" s="27" t="s">
        <v>586</v>
      </c>
      <c r="E2488" s="27" t="s">
        <v>587</v>
      </c>
      <c r="F2488" s="15" t="s">
        <v>81</v>
      </c>
      <c r="G2488" s="15" t="s">
        <v>5556</v>
      </c>
    </row>
    <row r="2489" spans="1:7" ht="33.75" x14ac:dyDescent="0.2">
      <c r="A2489" s="14" t="s">
        <v>5557</v>
      </c>
      <c r="B2489" s="15" t="s">
        <v>5510</v>
      </c>
      <c r="C2489" s="15" t="s">
        <v>91</v>
      </c>
      <c r="D2489" s="27" t="s">
        <v>590</v>
      </c>
      <c r="E2489" s="27" t="s">
        <v>732</v>
      </c>
      <c r="F2489" s="15" t="s">
        <v>81</v>
      </c>
      <c r="G2489" s="15" t="s">
        <v>5556</v>
      </c>
    </row>
    <row r="2490" spans="1:7" ht="22.5" x14ac:dyDescent="0.2">
      <c r="A2490" s="14" t="s">
        <v>5558</v>
      </c>
      <c r="B2490" s="15" t="s">
        <v>5510</v>
      </c>
      <c r="C2490" s="15" t="s">
        <v>101</v>
      </c>
      <c r="D2490" s="27" t="s">
        <v>738</v>
      </c>
      <c r="E2490" s="27" t="s">
        <v>739</v>
      </c>
      <c r="F2490" s="15" t="s">
        <v>502</v>
      </c>
      <c r="G2490" s="15" t="s">
        <v>5559</v>
      </c>
    </row>
    <row r="2491" spans="1:7" ht="22.5" x14ac:dyDescent="0.2">
      <c r="A2491" s="14" t="s">
        <v>5560</v>
      </c>
      <c r="B2491" s="15" t="s">
        <v>5510</v>
      </c>
      <c r="C2491" s="15" t="s">
        <v>106</v>
      </c>
      <c r="D2491" s="27" t="s">
        <v>5561</v>
      </c>
      <c r="E2491" s="27" t="s">
        <v>5562</v>
      </c>
      <c r="F2491" s="15" t="s">
        <v>502</v>
      </c>
      <c r="G2491" s="15" t="s">
        <v>5563</v>
      </c>
    </row>
    <row r="2492" spans="1:7" ht="14.25" customHeight="1" x14ac:dyDescent="0.2">
      <c r="A2492" s="16"/>
      <c r="B2492" s="16"/>
      <c r="C2492" s="13"/>
      <c r="D2492" s="28"/>
      <c r="E2492" s="21" t="s">
        <v>5564</v>
      </c>
      <c r="F2492" s="13"/>
      <c r="G2492" s="13"/>
    </row>
    <row r="2493" spans="1:7" ht="14.25" x14ac:dyDescent="0.2">
      <c r="A2493" s="14" t="s">
        <v>5565</v>
      </c>
      <c r="B2493" s="15" t="s">
        <v>5510</v>
      </c>
      <c r="C2493" s="15" t="s">
        <v>107</v>
      </c>
      <c r="D2493" s="27" t="s">
        <v>570</v>
      </c>
      <c r="E2493" s="27" t="s">
        <v>571</v>
      </c>
      <c r="F2493" s="15" t="s">
        <v>51</v>
      </c>
      <c r="G2493" s="15" t="s">
        <v>5566</v>
      </c>
    </row>
    <row r="2494" spans="1:7" ht="14.25" x14ac:dyDescent="0.2">
      <c r="A2494" s="14" t="s">
        <v>5567</v>
      </c>
      <c r="B2494" s="15" t="s">
        <v>5510</v>
      </c>
      <c r="C2494" s="15" t="s">
        <v>108</v>
      </c>
      <c r="D2494" s="27" t="s">
        <v>722</v>
      </c>
      <c r="E2494" s="27" t="s">
        <v>723</v>
      </c>
      <c r="F2494" s="15" t="s">
        <v>81</v>
      </c>
      <c r="G2494" s="15" t="s">
        <v>5568</v>
      </c>
    </row>
    <row r="2495" spans="1:7" ht="14.25" x14ac:dyDescent="0.2">
      <c r="A2495" s="14" t="s">
        <v>5569</v>
      </c>
      <c r="B2495" s="15" t="s">
        <v>5510</v>
      </c>
      <c r="C2495" s="15" t="s">
        <v>109</v>
      </c>
      <c r="D2495" s="27" t="s">
        <v>747</v>
      </c>
      <c r="E2495" s="27" t="s">
        <v>748</v>
      </c>
      <c r="F2495" s="15" t="s">
        <v>51</v>
      </c>
      <c r="G2495" s="15" t="s">
        <v>5570</v>
      </c>
    </row>
    <row r="2496" spans="1:7" ht="14.25" x14ac:dyDescent="0.2">
      <c r="A2496" s="14" t="s">
        <v>5571</v>
      </c>
      <c r="B2496" s="15" t="s">
        <v>5510</v>
      </c>
      <c r="C2496" s="15" t="s">
        <v>122</v>
      </c>
      <c r="D2496" s="27" t="s">
        <v>586</v>
      </c>
      <c r="E2496" s="27" t="s">
        <v>587</v>
      </c>
      <c r="F2496" s="15" t="s">
        <v>81</v>
      </c>
      <c r="G2496" s="15" t="s">
        <v>5572</v>
      </c>
    </row>
    <row r="2497" spans="1:7" ht="33.75" x14ac:dyDescent="0.2">
      <c r="A2497" s="14" t="s">
        <v>5573</v>
      </c>
      <c r="B2497" s="15" t="s">
        <v>5510</v>
      </c>
      <c r="C2497" s="15" t="s">
        <v>126</v>
      </c>
      <c r="D2497" s="27" t="s">
        <v>590</v>
      </c>
      <c r="E2497" s="27" t="s">
        <v>732</v>
      </c>
      <c r="F2497" s="15" t="s">
        <v>81</v>
      </c>
      <c r="G2497" s="15" t="s">
        <v>5572</v>
      </c>
    </row>
    <row r="2498" spans="1:7" ht="22.5" x14ac:dyDescent="0.2">
      <c r="A2498" s="14" t="s">
        <v>5574</v>
      </c>
      <c r="B2498" s="15" t="s">
        <v>5510</v>
      </c>
      <c r="C2498" s="15" t="s">
        <v>124</v>
      </c>
      <c r="D2498" s="27" t="s">
        <v>734</v>
      </c>
      <c r="E2498" s="27" t="s">
        <v>4010</v>
      </c>
      <c r="F2498" s="15" t="s">
        <v>502</v>
      </c>
      <c r="G2498" s="15" t="s">
        <v>5575</v>
      </c>
    </row>
    <row r="2499" spans="1:7" ht="22.5" x14ac:dyDescent="0.2">
      <c r="A2499" s="14" t="s">
        <v>5576</v>
      </c>
      <c r="B2499" s="15" t="s">
        <v>5510</v>
      </c>
      <c r="C2499" s="15" t="s">
        <v>129</v>
      </c>
      <c r="D2499" s="27" t="s">
        <v>738</v>
      </c>
      <c r="E2499" s="27" t="s">
        <v>739</v>
      </c>
      <c r="F2499" s="15" t="s">
        <v>502</v>
      </c>
      <c r="G2499" s="15" t="s">
        <v>5577</v>
      </c>
    </row>
    <row r="2500" spans="1:7" ht="22.5" x14ac:dyDescent="0.2">
      <c r="A2500" s="14" t="s">
        <v>5578</v>
      </c>
      <c r="B2500" s="15" t="s">
        <v>5510</v>
      </c>
      <c r="C2500" s="15" t="s">
        <v>133</v>
      </c>
      <c r="D2500" s="27" t="s">
        <v>742</v>
      </c>
      <c r="E2500" s="27" t="s">
        <v>743</v>
      </c>
      <c r="F2500" s="15" t="s">
        <v>502</v>
      </c>
      <c r="G2500" s="15" t="s">
        <v>5579</v>
      </c>
    </row>
    <row r="2501" spans="1:7" ht="22.5" x14ac:dyDescent="0.2">
      <c r="A2501" s="14" t="s">
        <v>5580</v>
      </c>
      <c r="B2501" s="15" t="s">
        <v>5510</v>
      </c>
      <c r="C2501" s="15" t="s">
        <v>136</v>
      </c>
      <c r="D2501" s="27" t="s">
        <v>5561</v>
      </c>
      <c r="E2501" s="27" t="s">
        <v>5581</v>
      </c>
      <c r="F2501" s="15" t="s">
        <v>502</v>
      </c>
      <c r="G2501" s="15" t="s">
        <v>5582</v>
      </c>
    </row>
    <row r="2502" spans="1:7" ht="14.25" x14ac:dyDescent="0.2">
      <c r="A2502" s="14" t="s">
        <v>5583</v>
      </c>
      <c r="B2502" s="15" t="s">
        <v>5510</v>
      </c>
      <c r="C2502" s="15" t="s">
        <v>141</v>
      </c>
      <c r="D2502" s="27" t="s">
        <v>819</v>
      </c>
      <c r="E2502" s="27" t="s">
        <v>820</v>
      </c>
      <c r="F2502" s="15" t="s">
        <v>502</v>
      </c>
      <c r="G2502" s="15" t="s">
        <v>5584</v>
      </c>
    </row>
    <row r="2503" spans="1:7" ht="14.25" customHeight="1" x14ac:dyDescent="0.2">
      <c r="A2503" s="16"/>
      <c r="B2503" s="16"/>
      <c r="C2503" s="13"/>
      <c r="D2503" s="28"/>
      <c r="E2503" s="21" t="s">
        <v>5585</v>
      </c>
      <c r="F2503" s="13"/>
      <c r="G2503" s="13"/>
    </row>
    <row r="2504" spans="1:7" ht="22.5" x14ac:dyDescent="0.2">
      <c r="A2504" s="14" t="s">
        <v>5586</v>
      </c>
      <c r="B2504" s="15" t="s">
        <v>5510</v>
      </c>
      <c r="C2504" s="15" t="s">
        <v>144</v>
      </c>
      <c r="D2504" s="27" t="s">
        <v>626</v>
      </c>
      <c r="E2504" s="27" t="s">
        <v>627</v>
      </c>
      <c r="F2504" s="15" t="s">
        <v>110</v>
      </c>
      <c r="G2504" s="15" t="s">
        <v>5587</v>
      </c>
    </row>
    <row r="2505" spans="1:7" ht="14.25" x14ac:dyDescent="0.2">
      <c r="A2505" s="14" t="s">
        <v>5588</v>
      </c>
      <c r="B2505" s="15" t="s">
        <v>5510</v>
      </c>
      <c r="C2505" s="15" t="s">
        <v>146</v>
      </c>
      <c r="D2505" s="27" t="s">
        <v>630</v>
      </c>
      <c r="E2505" s="27" t="s">
        <v>631</v>
      </c>
      <c r="F2505" s="15" t="s">
        <v>502</v>
      </c>
      <c r="G2505" s="15" t="s">
        <v>5589</v>
      </c>
    </row>
    <row r="2506" spans="1:7" ht="14.25" x14ac:dyDescent="0.2">
      <c r="A2506" s="14" t="s">
        <v>5590</v>
      </c>
      <c r="B2506" s="15" t="s">
        <v>5510</v>
      </c>
      <c r="C2506" s="15" t="s">
        <v>151</v>
      </c>
      <c r="D2506" s="27" t="s">
        <v>634</v>
      </c>
      <c r="E2506" s="27" t="s">
        <v>635</v>
      </c>
      <c r="F2506" s="15" t="s">
        <v>502</v>
      </c>
      <c r="G2506" s="15" t="s">
        <v>5591</v>
      </c>
    </row>
    <row r="2507" spans="1:7" ht="14.25" x14ac:dyDescent="0.2">
      <c r="A2507" s="14" t="s">
        <v>5592</v>
      </c>
      <c r="B2507" s="15" t="s">
        <v>5510</v>
      </c>
      <c r="C2507" s="15" t="s">
        <v>154</v>
      </c>
      <c r="D2507" s="27" t="s">
        <v>638</v>
      </c>
      <c r="E2507" s="27" t="s">
        <v>639</v>
      </c>
      <c r="F2507" s="15" t="s">
        <v>518</v>
      </c>
      <c r="G2507" s="15" t="s">
        <v>5593</v>
      </c>
    </row>
    <row r="2508" spans="1:7" ht="14.25" customHeight="1" x14ac:dyDescent="0.2">
      <c r="A2508" s="16"/>
      <c r="B2508" s="16"/>
      <c r="C2508" s="13"/>
      <c r="D2508" s="28"/>
      <c r="E2508" s="21" t="s">
        <v>5594</v>
      </c>
      <c r="F2508" s="13"/>
      <c r="G2508" s="13"/>
    </row>
    <row r="2509" spans="1:7" ht="22.5" x14ac:dyDescent="0.2">
      <c r="A2509" s="14" t="s">
        <v>5595</v>
      </c>
      <c r="B2509" s="15" t="s">
        <v>5510</v>
      </c>
      <c r="C2509" s="15" t="s">
        <v>156</v>
      </c>
      <c r="D2509" s="27" t="s">
        <v>5596</v>
      </c>
      <c r="E2509" s="27" t="s">
        <v>5597</v>
      </c>
      <c r="F2509" s="15" t="s">
        <v>648</v>
      </c>
      <c r="G2509" s="15" t="s">
        <v>12</v>
      </c>
    </row>
    <row r="2510" spans="1:7" ht="22.5" x14ac:dyDescent="0.2">
      <c r="A2510" s="14" t="s">
        <v>5598</v>
      </c>
      <c r="B2510" s="15" t="s">
        <v>5510</v>
      </c>
      <c r="C2510" s="15" t="s">
        <v>157</v>
      </c>
      <c r="D2510" s="27" t="s">
        <v>5596</v>
      </c>
      <c r="E2510" s="27" t="s">
        <v>5597</v>
      </c>
      <c r="F2510" s="15" t="s">
        <v>648</v>
      </c>
      <c r="G2510" s="15" t="s">
        <v>12</v>
      </c>
    </row>
    <row r="2511" spans="1:7" ht="22.5" x14ac:dyDescent="0.2">
      <c r="A2511" s="14" t="s">
        <v>5599</v>
      </c>
      <c r="B2511" s="15" t="s">
        <v>5510</v>
      </c>
      <c r="C2511" s="15" t="s">
        <v>158</v>
      </c>
      <c r="D2511" s="27" t="s">
        <v>5600</v>
      </c>
      <c r="E2511" s="27" t="s">
        <v>5601</v>
      </c>
      <c r="F2511" s="15" t="s">
        <v>648</v>
      </c>
      <c r="G2511" s="15" t="s">
        <v>12</v>
      </c>
    </row>
    <row r="2512" spans="1:7" s="8" customFormat="1" ht="15" customHeight="1" x14ac:dyDescent="0.2">
      <c r="A2512" s="7"/>
      <c r="B2512" s="7"/>
      <c r="C2512" s="7"/>
      <c r="D2512" s="26"/>
      <c r="E2512" s="20" t="s">
        <v>5602</v>
      </c>
      <c r="F2512" s="7"/>
      <c r="G2512" s="7"/>
    </row>
    <row r="2513" spans="1:7" s="11" customFormat="1" ht="14.25" x14ac:dyDescent="0.2">
      <c r="A2513" s="9" t="s">
        <v>1058</v>
      </c>
      <c r="B2513" s="9" t="s">
        <v>5603</v>
      </c>
      <c r="C2513" s="9"/>
      <c r="D2513" s="29"/>
      <c r="E2513" s="22" t="s">
        <v>5604</v>
      </c>
      <c r="F2513" s="10"/>
      <c r="G2513" s="10"/>
    </row>
    <row r="2514" spans="1:7" ht="33.75" x14ac:dyDescent="0.2">
      <c r="A2514" s="14" t="s">
        <v>5605</v>
      </c>
      <c r="B2514" s="15" t="s">
        <v>5606</v>
      </c>
      <c r="C2514" s="15" t="s">
        <v>12</v>
      </c>
      <c r="D2514" s="27" t="s">
        <v>2298</v>
      </c>
      <c r="E2514" s="27" t="s">
        <v>2299</v>
      </c>
      <c r="F2514" s="15" t="s">
        <v>648</v>
      </c>
      <c r="G2514" s="15" t="s">
        <v>24</v>
      </c>
    </row>
    <row r="2515" spans="1:7" ht="45" x14ac:dyDescent="0.2">
      <c r="A2515" s="14" t="s">
        <v>5607</v>
      </c>
      <c r="B2515" s="15" t="s">
        <v>5606</v>
      </c>
      <c r="C2515" s="15" t="s">
        <v>24</v>
      </c>
      <c r="D2515" s="27" t="s">
        <v>5608</v>
      </c>
      <c r="E2515" s="27" t="s">
        <v>5609</v>
      </c>
      <c r="F2515" s="15" t="s">
        <v>652</v>
      </c>
      <c r="G2515" s="15" t="s">
        <v>24</v>
      </c>
    </row>
    <row r="2516" spans="1:7" ht="22.5" x14ac:dyDescent="0.2">
      <c r="A2516" s="14" t="s">
        <v>5610</v>
      </c>
      <c r="B2516" s="15" t="s">
        <v>5606</v>
      </c>
      <c r="C2516" s="15" t="s">
        <v>30</v>
      </c>
      <c r="D2516" s="27" t="s">
        <v>5611</v>
      </c>
      <c r="E2516" s="27" t="s">
        <v>5612</v>
      </c>
      <c r="F2516" s="15" t="s">
        <v>648</v>
      </c>
      <c r="G2516" s="15" t="s">
        <v>12</v>
      </c>
    </row>
    <row r="2517" spans="1:7" ht="45" x14ac:dyDescent="0.2">
      <c r="A2517" s="14" t="s">
        <v>5613</v>
      </c>
      <c r="B2517" s="15" t="s">
        <v>5606</v>
      </c>
      <c r="C2517" s="15" t="s">
        <v>34</v>
      </c>
      <c r="D2517" s="27" t="s">
        <v>5614</v>
      </c>
      <c r="E2517" s="27" t="s">
        <v>5615</v>
      </c>
      <c r="F2517" s="15" t="s">
        <v>652</v>
      </c>
      <c r="G2517" s="15" t="s">
        <v>12</v>
      </c>
    </row>
    <row r="2518" spans="1:7" ht="45" x14ac:dyDescent="0.2">
      <c r="A2518" s="14" t="s">
        <v>5616</v>
      </c>
      <c r="B2518" s="15" t="s">
        <v>5606</v>
      </c>
      <c r="C2518" s="15" t="s">
        <v>40</v>
      </c>
      <c r="D2518" s="27" t="s">
        <v>5617</v>
      </c>
      <c r="E2518" s="27" t="s">
        <v>5618</v>
      </c>
      <c r="F2518" s="15" t="s">
        <v>652</v>
      </c>
      <c r="G2518" s="15" t="s">
        <v>12</v>
      </c>
    </row>
    <row r="2519" spans="1:7" ht="22.5" x14ac:dyDescent="0.2">
      <c r="A2519" s="14" t="s">
        <v>5619</v>
      </c>
      <c r="B2519" s="15" t="s">
        <v>5606</v>
      </c>
      <c r="C2519" s="15" t="s">
        <v>43</v>
      </c>
      <c r="D2519" s="27" t="s">
        <v>668</v>
      </c>
      <c r="E2519" s="27" t="s">
        <v>669</v>
      </c>
      <c r="F2519" s="15" t="s">
        <v>670</v>
      </c>
      <c r="G2519" s="15" t="s">
        <v>24</v>
      </c>
    </row>
    <row r="2520" spans="1:7" ht="45" x14ac:dyDescent="0.2">
      <c r="A2520" s="14" t="s">
        <v>5620</v>
      </c>
      <c r="B2520" s="15" t="s">
        <v>5606</v>
      </c>
      <c r="C2520" s="15" t="s">
        <v>48</v>
      </c>
      <c r="D2520" s="27" t="s">
        <v>5621</v>
      </c>
      <c r="E2520" s="27" t="s">
        <v>5622</v>
      </c>
      <c r="F2520" s="15" t="s">
        <v>652</v>
      </c>
      <c r="G2520" s="15" t="s">
        <v>12</v>
      </c>
    </row>
    <row r="2521" spans="1:7" ht="45" x14ac:dyDescent="0.2">
      <c r="A2521" s="14" t="s">
        <v>5623</v>
      </c>
      <c r="B2521" s="15" t="s">
        <v>5606</v>
      </c>
      <c r="C2521" s="15" t="s">
        <v>55</v>
      </c>
      <c r="D2521" s="27" t="s">
        <v>5624</v>
      </c>
      <c r="E2521" s="27" t="s">
        <v>4936</v>
      </c>
      <c r="F2521" s="15" t="s">
        <v>652</v>
      </c>
      <c r="G2521" s="15" t="s">
        <v>12</v>
      </c>
    </row>
    <row r="2522" spans="1:7" ht="45" x14ac:dyDescent="0.2">
      <c r="A2522" s="14" t="s">
        <v>5625</v>
      </c>
      <c r="B2522" s="15" t="s">
        <v>5606</v>
      </c>
      <c r="C2522" s="15" t="s">
        <v>58</v>
      </c>
      <c r="D2522" s="27" t="s">
        <v>5626</v>
      </c>
      <c r="E2522" s="27" t="s">
        <v>1984</v>
      </c>
      <c r="F2522" s="15" t="s">
        <v>652</v>
      </c>
      <c r="G2522" s="15" t="s">
        <v>12</v>
      </c>
    </row>
    <row r="2523" spans="1:7" s="11" customFormat="1" ht="14.25" x14ac:dyDescent="0.2">
      <c r="A2523" s="9" t="s">
        <v>1063</v>
      </c>
      <c r="B2523" s="9" t="s">
        <v>5627</v>
      </c>
      <c r="C2523" s="9"/>
      <c r="D2523" s="29"/>
      <c r="E2523" s="22" t="s">
        <v>5628</v>
      </c>
      <c r="F2523" s="10"/>
      <c r="G2523" s="10"/>
    </row>
    <row r="2524" spans="1:7" ht="22.5" x14ac:dyDescent="0.2">
      <c r="A2524" s="14" t="s">
        <v>5629</v>
      </c>
      <c r="B2524" s="15" t="s">
        <v>5606</v>
      </c>
      <c r="C2524" s="15" t="s">
        <v>60</v>
      </c>
      <c r="D2524" s="27" t="s">
        <v>5630</v>
      </c>
      <c r="E2524" s="27" t="s">
        <v>5631</v>
      </c>
      <c r="F2524" s="15" t="s">
        <v>648</v>
      </c>
      <c r="G2524" s="15" t="s">
        <v>12</v>
      </c>
    </row>
    <row r="2525" spans="1:7" ht="45" x14ac:dyDescent="0.2">
      <c r="A2525" s="14" t="s">
        <v>5632</v>
      </c>
      <c r="B2525" s="15" t="s">
        <v>5606</v>
      </c>
      <c r="C2525" s="15" t="s">
        <v>65</v>
      </c>
      <c r="D2525" s="27" t="s">
        <v>5633</v>
      </c>
      <c r="E2525" s="27" t="s">
        <v>5634</v>
      </c>
      <c r="F2525" s="15" t="s">
        <v>652</v>
      </c>
      <c r="G2525" s="15" t="s">
        <v>12</v>
      </c>
    </row>
    <row r="2526" spans="1:7" ht="22.5" x14ac:dyDescent="0.2">
      <c r="A2526" s="14" t="s">
        <v>5635</v>
      </c>
      <c r="B2526" s="15" t="s">
        <v>5606</v>
      </c>
      <c r="C2526" s="15" t="s">
        <v>68</v>
      </c>
      <c r="D2526" s="27" t="s">
        <v>4917</v>
      </c>
      <c r="E2526" s="27" t="s">
        <v>4918</v>
      </c>
      <c r="F2526" s="15" t="s">
        <v>648</v>
      </c>
      <c r="G2526" s="15" t="s">
        <v>12</v>
      </c>
    </row>
    <row r="2527" spans="1:7" ht="45" x14ac:dyDescent="0.2">
      <c r="A2527" s="14" t="s">
        <v>5636</v>
      </c>
      <c r="B2527" s="15" t="s">
        <v>5606</v>
      </c>
      <c r="C2527" s="15" t="s">
        <v>70</v>
      </c>
      <c r="D2527" s="27" t="s">
        <v>5637</v>
      </c>
      <c r="E2527" s="27" t="s">
        <v>5638</v>
      </c>
      <c r="F2527" s="15" t="s">
        <v>652</v>
      </c>
      <c r="G2527" s="15" t="s">
        <v>12</v>
      </c>
    </row>
    <row r="2528" spans="1:7" ht="22.5" x14ac:dyDescent="0.2">
      <c r="A2528" s="14" t="s">
        <v>5639</v>
      </c>
      <c r="B2528" s="15" t="s">
        <v>5606</v>
      </c>
      <c r="C2528" s="15" t="s">
        <v>73</v>
      </c>
      <c r="D2528" s="27" t="s">
        <v>675</v>
      </c>
      <c r="E2528" s="27" t="s">
        <v>676</v>
      </c>
      <c r="F2528" s="15" t="s">
        <v>502</v>
      </c>
      <c r="G2528" s="15" t="s">
        <v>237</v>
      </c>
    </row>
    <row r="2529" spans="1:7" ht="45" x14ac:dyDescent="0.2">
      <c r="A2529" s="14" t="s">
        <v>5640</v>
      </c>
      <c r="B2529" s="15" t="s">
        <v>5606</v>
      </c>
      <c r="C2529" s="15" t="s">
        <v>75</v>
      </c>
      <c r="D2529" s="27" t="s">
        <v>5641</v>
      </c>
      <c r="E2529" s="27" t="s">
        <v>5642</v>
      </c>
      <c r="F2529" s="15" t="s">
        <v>652</v>
      </c>
      <c r="G2529" s="15" t="s">
        <v>12</v>
      </c>
    </row>
    <row r="2530" spans="1:7" ht="45" x14ac:dyDescent="0.2">
      <c r="A2530" s="14" t="s">
        <v>5643</v>
      </c>
      <c r="B2530" s="15" t="s">
        <v>5606</v>
      </c>
      <c r="C2530" s="15" t="s">
        <v>87</v>
      </c>
      <c r="D2530" s="27" t="s">
        <v>5644</v>
      </c>
      <c r="E2530" s="27" t="s">
        <v>1984</v>
      </c>
      <c r="F2530" s="15" t="s">
        <v>652</v>
      </c>
      <c r="G2530" s="15" t="s">
        <v>12</v>
      </c>
    </row>
    <row r="2531" spans="1:7" s="8" customFormat="1" ht="15" customHeight="1" x14ac:dyDescent="0.2">
      <c r="A2531" s="7"/>
      <c r="B2531" s="7"/>
      <c r="C2531" s="7"/>
      <c r="D2531" s="26"/>
      <c r="E2531" s="20" t="s">
        <v>5645</v>
      </c>
      <c r="F2531" s="7"/>
      <c r="G2531" s="7"/>
    </row>
    <row r="2532" spans="1:7" s="11" customFormat="1" ht="25.5" x14ac:dyDescent="0.2">
      <c r="A2532" s="9" t="s">
        <v>1068</v>
      </c>
      <c r="B2532" s="9" t="s">
        <v>5646</v>
      </c>
      <c r="C2532" s="9"/>
      <c r="D2532" s="29"/>
      <c r="E2532" s="22" t="s">
        <v>5647</v>
      </c>
      <c r="F2532" s="10"/>
      <c r="G2532" s="10"/>
    </row>
    <row r="2533" spans="1:7" ht="14.25" customHeight="1" x14ac:dyDescent="0.2">
      <c r="A2533" s="16"/>
      <c r="B2533" s="16"/>
      <c r="C2533" s="13"/>
      <c r="D2533" s="28"/>
      <c r="E2533" s="21" t="s">
        <v>5648</v>
      </c>
      <c r="F2533" s="13"/>
      <c r="G2533" s="13"/>
    </row>
    <row r="2534" spans="1:7" ht="22.5" x14ac:dyDescent="0.2">
      <c r="A2534" s="14" t="s">
        <v>5649</v>
      </c>
      <c r="B2534" s="15" t="s">
        <v>5650</v>
      </c>
      <c r="C2534" s="15" t="s">
        <v>12</v>
      </c>
      <c r="D2534" s="27" t="s">
        <v>530</v>
      </c>
      <c r="E2534" s="27" t="s">
        <v>531</v>
      </c>
      <c r="F2534" s="15" t="s">
        <v>37</v>
      </c>
      <c r="G2534" s="15" t="s">
        <v>5651</v>
      </c>
    </row>
    <row r="2535" spans="1:7" ht="33.75" x14ac:dyDescent="0.2">
      <c r="A2535" s="14" t="s">
        <v>5652</v>
      </c>
      <c r="B2535" s="15" t="s">
        <v>5650</v>
      </c>
      <c r="C2535" s="15" t="s">
        <v>24</v>
      </c>
      <c r="D2535" s="27" t="s">
        <v>534</v>
      </c>
      <c r="E2535" s="27" t="s">
        <v>535</v>
      </c>
      <c r="F2535" s="15" t="s">
        <v>37</v>
      </c>
      <c r="G2535" s="15" t="s">
        <v>5653</v>
      </c>
    </row>
    <row r="2536" spans="1:7" ht="22.5" x14ac:dyDescent="0.2">
      <c r="A2536" s="14" t="s">
        <v>5654</v>
      </c>
      <c r="B2536" s="15" t="s">
        <v>5650</v>
      </c>
      <c r="C2536" s="15" t="s">
        <v>30</v>
      </c>
      <c r="D2536" s="27" t="s">
        <v>31</v>
      </c>
      <c r="E2536" s="27" t="s">
        <v>32</v>
      </c>
      <c r="F2536" s="15" t="s">
        <v>27</v>
      </c>
      <c r="G2536" s="15" t="s">
        <v>5655</v>
      </c>
    </row>
    <row r="2537" spans="1:7" ht="22.5" x14ac:dyDescent="0.2">
      <c r="A2537" s="14" t="s">
        <v>5656</v>
      </c>
      <c r="B2537" s="15" t="s">
        <v>5650</v>
      </c>
      <c r="C2537" s="15" t="s">
        <v>34</v>
      </c>
      <c r="D2537" s="27" t="s">
        <v>1583</v>
      </c>
      <c r="E2537" s="27" t="s">
        <v>1584</v>
      </c>
      <c r="F2537" s="15" t="s">
        <v>51</v>
      </c>
      <c r="G2537" s="15" t="s">
        <v>5657</v>
      </c>
    </row>
    <row r="2538" spans="1:7" ht="22.5" x14ac:dyDescent="0.2">
      <c r="A2538" s="14" t="s">
        <v>5658</v>
      </c>
      <c r="B2538" s="15" t="s">
        <v>5650</v>
      </c>
      <c r="C2538" s="15" t="s">
        <v>40</v>
      </c>
      <c r="D2538" s="27" t="s">
        <v>49</v>
      </c>
      <c r="E2538" s="27" t="s">
        <v>5659</v>
      </c>
      <c r="F2538" s="15" t="s">
        <v>51</v>
      </c>
      <c r="G2538" s="15" t="s">
        <v>5660</v>
      </c>
    </row>
    <row r="2539" spans="1:7" ht="22.5" x14ac:dyDescent="0.2">
      <c r="A2539" s="14" t="s">
        <v>5661</v>
      </c>
      <c r="B2539" s="15" t="s">
        <v>5650</v>
      </c>
      <c r="C2539" s="15" t="s">
        <v>43</v>
      </c>
      <c r="D2539" s="27" t="s">
        <v>44</v>
      </c>
      <c r="E2539" s="27" t="s">
        <v>45</v>
      </c>
      <c r="F2539" s="15" t="s">
        <v>37</v>
      </c>
      <c r="G2539" s="15" t="s">
        <v>5662</v>
      </c>
    </row>
    <row r="2540" spans="1:7" ht="14.25" x14ac:dyDescent="0.2">
      <c r="A2540" s="14" t="s">
        <v>5663</v>
      </c>
      <c r="B2540" s="15" t="s">
        <v>5650</v>
      </c>
      <c r="C2540" s="15" t="s">
        <v>48</v>
      </c>
      <c r="D2540" s="27" t="s">
        <v>49</v>
      </c>
      <c r="E2540" s="27" t="s">
        <v>50</v>
      </c>
      <c r="F2540" s="15" t="s">
        <v>51</v>
      </c>
      <c r="G2540" s="15" t="s">
        <v>5664</v>
      </c>
    </row>
    <row r="2541" spans="1:7" ht="22.5" x14ac:dyDescent="0.2">
      <c r="A2541" s="14" t="s">
        <v>5665</v>
      </c>
      <c r="B2541" s="15" t="s">
        <v>5650</v>
      </c>
      <c r="C2541" s="15" t="s">
        <v>55</v>
      </c>
      <c r="D2541" s="27" t="s">
        <v>552</v>
      </c>
      <c r="E2541" s="27" t="s">
        <v>2174</v>
      </c>
      <c r="F2541" s="15" t="s">
        <v>81</v>
      </c>
      <c r="G2541" s="15" t="s">
        <v>5666</v>
      </c>
    </row>
    <row r="2542" spans="1:7" ht="14.25" x14ac:dyDescent="0.2">
      <c r="A2542" s="14" t="s">
        <v>5667</v>
      </c>
      <c r="B2542" s="15" t="s">
        <v>5650</v>
      </c>
      <c r="C2542" s="15" t="s">
        <v>58</v>
      </c>
      <c r="D2542" s="27" t="s">
        <v>2177</v>
      </c>
      <c r="E2542" s="27" t="s">
        <v>2178</v>
      </c>
      <c r="F2542" s="15" t="s">
        <v>81</v>
      </c>
      <c r="G2542" s="15" t="s">
        <v>5668</v>
      </c>
    </row>
    <row r="2543" spans="1:7" ht="22.5" x14ac:dyDescent="0.2">
      <c r="A2543" s="14" t="s">
        <v>5669</v>
      </c>
      <c r="B2543" s="15" t="s">
        <v>5650</v>
      </c>
      <c r="C2543" s="15" t="s">
        <v>60</v>
      </c>
      <c r="D2543" s="27" t="s">
        <v>44</v>
      </c>
      <c r="E2543" s="27" t="s">
        <v>5670</v>
      </c>
      <c r="F2543" s="15" t="s">
        <v>37</v>
      </c>
      <c r="G2543" s="15" t="s">
        <v>5671</v>
      </c>
    </row>
    <row r="2544" spans="1:7" ht="14.25" x14ac:dyDescent="0.2">
      <c r="A2544" s="14" t="s">
        <v>5672</v>
      </c>
      <c r="B2544" s="15" t="s">
        <v>5650</v>
      </c>
      <c r="C2544" s="15" t="s">
        <v>65</v>
      </c>
      <c r="D2544" s="27" t="s">
        <v>556</v>
      </c>
      <c r="E2544" s="27" t="s">
        <v>557</v>
      </c>
      <c r="F2544" s="15" t="s">
        <v>81</v>
      </c>
      <c r="G2544" s="15" t="s">
        <v>5673</v>
      </c>
    </row>
    <row r="2545" spans="1:7" ht="14.25" x14ac:dyDescent="0.2">
      <c r="A2545" s="14" t="s">
        <v>5674</v>
      </c>
      <c r="B2545" s="15" t="s">
        <v>5650</v>
      </c>
      <c r="C2545" s="15" t="s">
        <v>68</v>
      </c>
      <c r="D2545" s="27" t="s">
        <v>49</v>
      </c>
      <c r="E2545" s="27" t="s">
        <v>50</v>
      </c>
      <c r="F2545" s="15" t="s">
        <v>51</v>
      </c>
      <c r="G2545" s="15" t="s">
        <v>5675</v>
      </c>
    </row>
    <row r="2546" spans="1:7" ht="14.25" customHeight="1" x14ac:dyDescent="0.2">
      <c r="A2546" s="16"/>
      <c r="B2546" s="16"/>
      <c r="C2546" s="13"/>
      <c r="D2546" s="28"/>
      <c r="E2546" s="21" t="s">
        <v>5676</v>
      </c>
      <c r="F2546" s="13"/>
      <c r="G2546" s="13"/>
    </row>
    <row r="2547" spans="1:7" ht="14.25" x14ac:dyDescent="0.2">
      <c r="A2547" s="14" t="s">
        <v>5677</v>
      </c>
      <c r="B2547" s="15" t="s">
        <v>5650</v>
      </c>
      <c r="C2547" s="15" t="s">
        <v>70</v>
      </c>
      <c r="D2547" s="27" t="s">
        <v>570</v>
      </c>
      <c r="E2547" s="27" t="s">
        <v>571</v>
      </c>
      <c r="F2547" s="15" t="s">
        <v>51</v>
      </c>
      <c r="G2547" s="15" t="s">
        <v>5678</v>
      </c>
    </row>
    <row r="2548" spans="1:7" ht="14.25" x14ac:dyDescent="0.2">
      <c r="A2548" s="14" t="s">
        <v>5679</v>
      </c>
      <c r="B2548" s="15" t="s">
        <v>5650</v>
      </c>
      <c r="C2548" s="15" t="s">
        <v>73</v>
      </c>
      <c r="D2548" s="27" t="s">
        <v>722</v>
      </c>
      <c r="E2548" s="27" t="s">
        <v>723</v>
      </c>
      <c r="F2548" s="15" t="s">
        <v>81</v>
      </c>
      <c r="G2548" s="15" t="s">
        <v>5680</v>
      </c>
    </row>
    <row r="2549" spans="1:7" ht="14.25" x14ac:dyDescent="0.2">
      <c r="A2549" s="14" t="s">
        <v>5681</v>
      </c>
      <c r="B2549" s="15" t="s">
        <v>5650</v>
      </c>
      <c r="C2549" s="15" t="s">
        <v>75</v>
      </c>
      <c r="D2549" s="27" t="s">
        <v>747</v>
      </c>
      <c r="E2549" s="27" t="s">
        <v>748</v>
      </c>
      <c r="F2549" s="15" t="s">
        <v>51</v>
      </c>
      <c r="G2549" s="15" t="s">
        <v>5682</v>
      </c>
    </row>
    <row r="2550" spans="1:7" ht="14.25" x14ac:dyDescent="0.2">
      <c r="A2550" s="14" t="s">
        <v>5683</v>
      </c>
      <c r="B2550" s="15" t="s">
        <v>5650</v>
      </c>
      <c r="C2550" s="15" t="s">
        <v>87</v>
      </c>
      <c r="D2550" s="27" t="s">
        <v>586</v>
      </c>
      <c r="E2550" s="27" t="s">
        <v>587</v>
      </c>
      <c r="F2550" s="15" t="s">
        <v>81</v>
      </c>
      <c r="G2550" s="15" t="s">
        <v>5684</v>
      </c>
    </row>
    <row r="2551" spans="1:7" ht="33.75" x14ac:dyDescent="0.2">
      <c r="A2551" s="14" t="s">
        <v>5685</v>
      </c>
      <c r="B2551" s="15" t="s">
        <v>5650</v>
      </c>
      <c r="C2551" s="15" t="s">
        <v>89</v>
      </c>
      <c r="D2551" s="27" t="s">
        <v>590</v>
      </c>
      <c r="E2551" s="27" t="s">
        <v>732</v>
      </c>
      <c r="F2551" s="15" t="s">
        <v>81</v>
      </c>
      <c r="G2551" s="15" t="s">
        <v>5684</v>
      </c>
    </row>
    <row r="2552" spans="1:7" ht="14.25" x14ac:dyDescent="0.2">
      <c r="A2552" s="14" t="s">
        <v>5686</v>
      </c>
      <c r="B2552" s="15" t="s">
        <v>5650</v>
      </c>
      <c r="C2552" s="15" t="s">
        <v>90</v>
      </c>
      <c r="D2552" s="27" t="s">
        <v>608</v>
      </c>
      <c r="E2552" s="27" t="s">
        <v>609</v>
      </c>
      <c r="F2552" s="15" t="s">
        <v>502</v>
      </c>
      <c r="G2552" s="15" t="s">
        <v>5687</v>
      </c>
    </row>
    <row r="2553" spans="1:7" ht="14.25" x14ac:dyDescent="0.2">
      <c r="A2553" s="14" t="s">
        <v>5688</v>
      </c>
      <c r="B2553" s="15" t="s">
        <v>5650</v>
      </c>
      <c r="C2553" s="15" t="s">
        <v>91</v>
      </c>
      <c r="D2553" s="27" t="s">
        <v>5561</v>
      </c>
      <c r="E2553" s="27" t="s">
        <v>5689</v>
      </c>
      <c r="F2553" s="15" t="s">
        <v>502</v>
      </c>
      <c r="G2553" s="15" t="s">
        <v>5690</v>
      </c>
    </row>
    <row r="2554" spans="1:7" ht="14.25" x14ac:dyDescent="0.2">
      <c r="A2554" s="14" t="s">
        <v>5691</v>
      </c>
      <c r="B2554" s="15" t="s">
        <v>5650</v>
      </c>
      <c r="C2554" s="15" t="s">
        <v>101</v>
      </c>
      <c r="D2554" s="27" t="s">
        <v>5692</v>
      </c>
      <c r="E2554" s="27" t="s">
        <v>5693</v>
      </c>
      <c r="F2554" s="15" t="s">
        <v>502</v>
      </c>
      <c r="G2554" s="15" t="s">
        <v>5694</v>
      </c>
    </row>
    <row r="2555" spans="1:7" ht="22.5" x14ac:dyDescent="0.2">
      <c r="A2555" s="14" t="s">
        <v>5695</v>
      </c>
      <c r="B2555" s="15" t="s">
        <v>5650</v>
      </c>
      <c r="C2555" s="15" t="s">
        <v>106</v>
      </c>
      <c r="D2555" s="27" t="s">
        <v>2214</v>
      </c>
      <c r="E2555" s="27" t="s">
        <v>2215</v>
      </c>
      <c r="F2555" s="15" t="s">
        <v>502</v>
      </c>
      <c r="G2555" s="15" t="s">
        <v>5694</v>
      </c>
    </row>
    <row r="2556" spans="1:7" ht="14.25" customHeight="1" x14ac:dyDescent="0.2">
      <c r="A2556" s="16"/>
      <c r="B2556" s="16"/>
      <c r="C2556" s="13"/>
      <c r="D2556" s="28"/>
      <c r="E2556" s="21" t="s">
        <v>5696</v>
      </c>
      <c r="F2556" s="13"/>
      <c r="G2556" s="13"/>
    </row>
    <row r="2557" spans="1:7" ht="22.5" x14ac:dyDescent="0.2">
      <c r="A2557" s="14" t="s">
        <v>5697</v>
      </c>
      <c r="B2557" s="15" t="s">
        <v>5650</v>
      </c>
      <c r="C2557" s="15" t="s">
        <v>107</v>
      </c>
      <c r="D2557" s="27" t="s">
        <v>626</v>
      </c>
      <c r="E2557" s="27" t="s">
        <v>627</v>
      </c>
      <c r="F2557" s="15" t="s">
        <v>110</v>
      </c>
      <c r="G2557" s="15" t="s">
        <v>5698</v>
      </c>
    </row>
    <row r="2558" spans="1:7" ht="14.25" x14ac:dyDescent="0.2">
      <c r="A2558" s="14" t="s">
        <v>5699</v>
      </c>
      <c r="B2558" s="15" t="s">
        <v>5650</v>
      </c>
      <c r="C2558" s="15" t="s">
        <v>108</v>
      </c>
      <c r="D2558" s="27" t="s">
        <v>630</v>
      </c>
      <c r="E2558" s="27" t="s">
        <v>631</v>
      </c>
      <c r="F2558" s="15" t="s">
        <v>502</v>
      </c>
      <c r="G2558" s="15" t="s">
        <v>5700</v>
      </c>
    </row>
    <row r="2559" spans="1:7" ht="14.25" x14ac:dyDescent="0.2">
      <c r="A2559" s="14" t="s">
        <v>5701</v>
      </c>
      <c r="B2559" s="15" t="s">
        <v>5650</v>
      </c>
      <c r="C2559" s="15" t="s">
        <v>109</v>
      </c>
      <c r="D2559" s="27" t="s">
        <v>634</v>
      </c>
      <c r="E2559" s="27" t="s">
        <v>635</v>
      </c>
      <c r="F2559" s="15" t="s">
        <v>502</v>
      </c>
      <c r="G2559" s="15" t="s">
        <v>5702</v>
      </c>
    </row>
    <row r="2560" spans="1:7" ht="14.25" x14ac:dyDescent="0.2">
      <c r="A2560" s="14" t="s">
        <v>5703</v>
      </c>
      <c r="B2560" s="15" t="s">
        <v>5650</v>
      </c>
      <c r="C2560" s="15" t="s">
        <v>122</v>
      </c>
      <c r="D2560" s="27" t="s">
        <v>638</v>
      </c>
      <c r="E2560" s="27" t="s">
        <v>639</v>
      </c>
      <c r="F2560" s="15" t="s">
        <v>518</v>
      </c>
      <c r="G2560" s="15" t="s">
        <v>5704</v>
      </c>
    </row>
    <row r="2561" spans="1:7" ht="14.25" customHeight="1" x14ac:dyDescent="0.2">
      <c r="A2561" s="16"/>
      <c r="B2561" s="16"/>
      <c r="C2561" s="13"/>
      <c r="D2561" s="28"/>
      <c r="E2561" s="21" t="s">
        <v>5705</v>
      </c>
      <c r="F2561" s="13"/>
      <c r="G2561" s="13"/>
    </row>
    <row r="2562" spans="1:7" ht="22.5" x14ac:dyDescent="0.2">
      <c r="A2562" s="14" t="s">
        <v>5706</v>
      </c>
      <c r="B2562" s="15" t="s">
        <v>5650</v>
      </c>
      <c r="C2562" s="15" t="s">
        <v>126</v>
      </c>
      <c r="D2562" s="27" t="s">
        <v>5707</v>
      </c>
      <c r="E2562" s="27" t="s">
        <v>5708</v>
      </c>
      <c r="F2562" s="15" t="s">
        <v>648</v>
      </c>
      <c r="G2562" s="15" t="s">
        <v>12</v>
      </c>
    </row>
    <row r="2563" spans="1:7" ht="45" x14ac:dyDescent="0.2">
      <c r="A2563" s="14" t="s">
        <v>5709</v>
      </c>
      <c r="B2563" s="15" t="s">
        <v>5650</v>
      </c>
      <c r="C2563" s="15" t="s">
        <v>124</v>
      </c>
      <c r="D2563" s="27" t="s">
        <v>5710</v>
      </c>
      <c r="E2563" s="27" t="s">
        <v>5711</v>
      </c>
      <c r="F2563" s="15" t="s">
        <v>648</v>
      </c>
      <c r="G2563" s="15" t="s">
        <v>12</v>
      </c>
    </row>
    <row r="2564" spans="1:7" ht="22.5" x14ac:dyDescent="0.2">
      <c r="A2564" s="14" t="s">
        <v>5712</v>
      </c>
      <c r="B2564" s="15" t="s">
        <v>5650</v>
      </c>
      <c r="C2564" s="15" t="s">
        <v>129</v>
      </c>
      <c r="D2564" s="27" t="s">
        <v>5713</v>
      </c>
      <c r="E2564" s="27" t="s">
        <v>5714</v>
      </c>
      <c r="F2564" s="15" t="s">
        <v>648</v>
      </c>
      <c r="G2564" s="15" t="s">
        <v>24</v>
      </c>
    </row>
    <row r="2565" spans="1:7" ht="56.25" x14ac:dyDescent="0.2">
      <c r="A2565" s="14" t="s">
        <v>5715</v>
      </c>
      <c r="B2565" s="15" t="s">
        <v>5650</v>
      </c>
      <c r="C2565" s="15" t="s">
        <v>133</v>
      </c>
      <c r="D2565" s="27" t="s">
        <v>5716</v>
      </c>
      <c r="E2565" s="27" t="s">
        <v>5717</v>
      </c>
      <c r="F2565" s="15" t="s">
        <v>648</v>
      </c>
      <c r="G2565" s="15" t="s">
        <v>24</v>
      </c>
    </row>
    <row r="2566" spans="1:7" ht="22.5" x14ac:dyDescent="0.2">
      <c r="A2566" s="14" t="s">
        <v>5718</v>
      </c>
      <c r="B2566" s="15" t="s">
        <v>5650</v>
      </c>
      <c r="C2566" s="15" t="s">
        <v>136</v>
      </c>
      <c r="D2566" s="27" t="s">
        <v>1221</v>
      </c>
      <c r="E2566" s="27" t="s">
        <v>1222</v>
      </c>
      <c r="F2566" s="15" t="s">
        <v>648</v>
      </c>
      <c r="G2566" s="15" t="s">
        <v>30</v>
      </c>
    </row>
    <row r="2567" spans="1:7" ht="33.75" x14ac:dyDescent="0.2">
      <c r="A2567" s="14" t="s">
        <v>5719</v>
      </c>
      <c r="B2567" s="15" t="s">
        <v>5650</v>
      </c>
      <c r="C2567" s="15" t="s">
        <v>141</v>
      </c>
      <c r="D2567" s="27" t="s">
        <v>5720</v>
      </c>
      <c r="E2567" s="27" t="s">
        <v>5721</v>
      </c>
      <c r="F2567" s="15" t="s">
        <v>648</v>
      </c>
      <c r="G2567" s="15" t="s">
        <v>30</v>
      </c>
    </row>
    <row r="2568" spans="1:7" s="8" customFormat="1" ht="15" customHeight="1" x14ac:dyDescent="0.2">
      <c r="A2568" s="7"/>
      <c r="B2568" s="7"/>
      <c r="C2568" s="7"/>
      <c r="D2568" s="26"/>
      <c r="E2568" s="20" t="s">
        <v>5722</v>
      </c>
      <c r="F2568" s="7"/>
      <c r="G2568" s="7"/>
    </row>
    <row r="2569" spans="1:7" s="11" customFormat="1" ht="14.25" x14ac:dyDescent="0.2">
      <c r="A2569" s="9" t="s">
        <v>1074</v>
      </c>
      <c r="B2569" s="9" t="s">
        <v>5723</v>
      </c>
      <c r="C2569" s="9"/>
      <c r="D2569" s="29"/>
      <c r="E2569" s="22" t="s">
        <v>5724</v>
      </c>
      <c r="F2569" s="10"/>
      <c r="G2569" s="10"/>
    </row>
    <row r="2570" spans="1:7" ht="14.25" customHeight="1" x14ac:dyDescent="0.2">
      <c r="A2570" s="16"/>
      <c r="B2570" s="16"/>
      <c r="C2570" s="13"/>
      <c r="D2570" s="28"/>
      <c r="E2570" s="21" t="s">
        <v>5725</v>
      </c>
      <c r="F2570" s="13"/>
      <c r="G2570" s="13"/>
    </row>
    <row r="2571" spans="1:7" ht="22.5" x14ac:dyDescent="0.2">
      <c r="A2571" s="14" t="s">
        <v>5726</v>
      </c>
      <c r="B2571" s="15" t="s">
        <v>5727</v>
      </c>
      <c r="C2571" s="15" t="s">
        <v>12</v>
      </c>
      <c r="D2571" s="27" t="s">
        <v>530</v>
      </c>
      <c r="E2571" s="27" t="s">
        <v>531</v>
      </c>
      <c r="F2571" s="15" t="s">
        <v>37</v>
      </c>
      <c r="G2571" s="15" t="s">
        <v>5728</v>
      </c>
    </row>
    <row r="2572" spans="1:7" ht="33.75" x14ac:dyDescent="0.2">
      <c r="A2572" s="14" t="s">
        <v>5729</v>
      </c>
      <c r="B2572" s="15" t="s">
        <v>5727</v>
      </c>
      <c r="C2572" s="15" t="s">
        <v>24</v>
      </c>
      <c r="D2572" s="27" t="s">
        <v>534</v>
      </c>
      <c r="E2572" s="27" t="s">
        <v>535</v>
      </c>
      <c r="F2572" s="15" t="s">
        <v>37</v>
      </c>
      <c r="G2572" s="15" t="s">
        <v>5730</v>
      </c>
    </row>
    <row r="2573" spans="1:7" ht="22.5" x14ac:dyDescent="0.2">
      <c r="A2573" s="14" t="s">
        <v>5731</v>
      </c>
      <c r="B2573" s="15" t="s">
        <v>5727</v>
      </c>
      <c r="C2573" s="15" t="s">
        <v>30</v>
      </c>
      <c r="D2573" s="27" t="s">
        <v>31</v>
      </c>
      <c r="E2573" s="27" t="s">
        <v>32</v>
      </c>
      <c r="F2573" s="15" t="s">
        <v>27</v>
      </c>
      <c r="G2573" s="15" t="s">
        <v>5732</v>
      </c>
    </row>
    <row r="2574" spans="1:7" ht="22.5" x14ac:dyDescent="0.2">
      <c r="A2574" s="14" t="s">
        <v>5733</v>
      </c>
      <c r="B2574" s="15" t="s">
        <v>5727</v>
      </c>
      <c r="C2574" s="15" t="s">
        <v>34</v>
      </c>
      <c r="D2574" s="27" t="s">
        <v>5517</v>
      </c>
      <c r="E2574" s="27" t="s">
        <v>5734</v>
      </c>
      <c r="F2574" s="15" t="s">
        <v>51</v>
      </c>
      <c r="G2574" s="15" t="s">
        <v>5735</v>
      </c>
    </row>
    <row r="2575" spans="1:7" ht="22.5" x14ac:dyDescent="0.2">
      <c r="A2575" s="14" t="s">
        <v>5736</v>
      </c>
      <c r="B2575" s="15" t="s">
        <v>5727</v>
      </c>
      <c r="C2575" s="15" t="s">
        <v>40</v>
      </c>
      <c r="D2575" s="27" t="s">
        <v>5521</v>
      </c>
      <c r="E2575" s="27" t="s">
        <v>5522</v>
      </c>
      <c r="F2575" s="15" t="s">
        <v>37</v>
      </c>
      <c r="G2575" s="15" t="s">
        <v>5737</v>
      </c>
    </row>
    <row r="2576" spans="1:7" ht="14.25" x14ac:dyDescent="0.2">
      <c r="A2576" s="14" t="s">
        <v>5738</v>
      </c>
      <c r="B2576" s="15" t="s">
        <v>5727</v>
      </c>
      <c r="C2576" s="15" t="s">
        <v>43</v>
      </c>
      <c r="D2576" s="27" t="s">
        <v>49</v>
      </c>
      <c r="E2576" s="27" t="s">
        <v>50</v>
      </c>
      <c r="F2576" s="15" t="s">
        <v>51</v>
      </c>
      <c r="G2576" s="15" t="s">
        <v>3319</v>
      </c>
    </row>
    <row r="2577" spans="1:7" ht="22.5" x14ac:dyDescent="0.2">
      <c r="A2577" s="14" t="s">
        <v>5739</v>
      </c>
      <c r="B2577" s="15" t="s">
        <v>5727</v>
      </c>
      <c r="C2577" s="15" t="s">
        <v>48</v>
      </c>
      <c r="D2577" s="27" t="s">
        <v>552</v>
      </c>
      <c r="E2577" s="27" t="s">
        <v>2174</v>
      </c>
      <c r="F2577" s="15" t="s">
        <v>81</v>
      </c>
      <c r="G2577" s="15" t="s">
        <v>197</v>
      </c>
    </row>
    <row r="2578" spans="1:7" ht="14.25" x14ac:dyDescent="0.2">
      <c r="A2578" s="14" t="s">
        <v>5740</v>
      </c>
      <c r="B2578" s="15" t="s">
        <v>5727</v>
      </c>
      <c r="C2578" s="15" t="s">
        <v>55</v>
      </c>
      <c r="D2578" s="27" t="s">
        <v>2177</v>
      </c>
      <c r="E2578" s="27" t="s">
        <v>2178</v>
      </c>
      <c r="F2578" s="15" t="s">
        <v>81</v>
      </c>
      <c r="G2578" s="15" t="s">
        <v>5741</v>
      </c>
    </row>
    <row r="2579" spans="1:7" ht="22.5" x14ac:dyDescent="0.2">
      <c r="A2579" s="14" t="s">
        <v>5742</v>
      </c>
      <c r="B2579" s="15" t="s">
        <v>5727</v>
      </c>
      <c r="C2579" s="15" t="s">
        <v>58</v>
      </c>
      <c r="D2579" s="27" t="s">
        <v>5521</v>
      </c>
      <c r="E2579" s="27" t="s">
        <v>5529</v>
      </c>
      <c r="F2579" s="15" t="s">
        <v>37</v>
      </c>
      <c r="G2579" s="15" t="s">
        <v>5743</v>
      </c>
    </row>
    <row r="2580" spans="1:7" ht="14.25" x14ac:dyDescent="0.2">
      <c r="A2580" s="14" t="s">
        <v>5744</v>
      </c>
      <c r="B2580" s="15" t="s">
        <v>5727</v>
      </c>
      <c r="C2580" s="15" t="s">
        <v>60</v>
      </c>
      <c r="D2580" s="27" t="s">
        <v>556</v>
      </c>
      <c r="E2580" s="27" t="s">
        <v>557</v>
      </c>
      <c r="F2580" s="15" t="s">
        <v>81</v>
      </c>
      <c r="G2580" s="15" t="s">
        <v>5745</v>
      </c>
    </row>
    <row r="2581" spans="1:7" ht="14.25" x14ac:dyDescent="0.2">
      <c r="A2581" s="14" t="s">
        <v>5746</v>
      </c>
      <c r="B2581" s="15" t="s">
        <v>5727</v>
      </c>
      <c r="C2581" s="15" t="s">
        <v>65</v>
      </c>
      <c r="D2581" s="27" t="s">
        <v>49</v>
      </c>
      <c r="E2581" s="27" t="s">
        <v>50</v>
      </c>
      <c r="F2581" s="15" t="s">
        <v>51</v>
      </c>
      <c r="G2581" s="15" t="s">
        <v>5747</v>
      </c>
    </row>
    <row r="2582" spans="1:7" ht="14.25" customHeight="1" x14ac:dyDescent="0.2">
      <c r="A2582" s="16"/>
      <c r="B2582" s="16"/>
      <c r="C2582" s="13"/>
      <c r="D2582" s="28"/>
      <c r="E2582" s="21" t="s">
        <v>5748</v>
      </c>
      <c r="F2582" s="13"/>
      <c r="G2582" s="13"/>
    </row>
    <row r="2583" spans="1:7" ht="14.25" x14ac:dyDescent="0.2">
      <c r="A2583" s="14" t="s">
        <v>5749</v>
      </c>
      <c r="B2583" s="15" t="s">
        <v>5727</v>
      </c>
      <c r="C2583" s="15" t="s">
        <v>68</v>
      </c>
      <c r="D2583" s="27" t="s">
        <v>570</v>
      </c>
      <c r="E2583" s="27" t="s">
        <v>571</v>
      </c>
      <c r="F2583" s="15" t="s">
        <v>51</v>
      </c>
      <c r="G2583" s="15" t="s">
        <v>1598</v>
      </c>
    </row>
    <row r="2584" spans="1:7" ht="14.25" x14ac:dyDescent="0.2">
      <c r="A2584" s="14" t="s">
        <v>5750</v>
      </c>
      <c r="B2584" s="15" t="s">
        <v>5727</v>
      </c>
      <c r="C2584" s="15" t="s">
        <v>70</v>
      </c>
      <c r="D2584" s="27" t="s">
        <v>722</v>
      </c>
      <c r="E2584" s="27" t="s">
        <v>723</v>
      </c>
      <c r="F2584" s="15" t="s">
        <v>81</v>
      </c>
      <c r="G2584" s="15" t="s">
        <v>5751</v>
      </c>
    </row>
    <row r="2585" spans="1:7" ht="14.25" x14ac:dyDescent="0.2">
      <c r="A2585" s="14" t="s">
        <v>5752</v>
      </c>
      <c r="B2585" s="15" t="s">
        <v>5727</v>
      </c>
      <c r="C2585" s="15" t="s">
        <v>73</v>
      </c>
      <c r="D2585" s="27" t="s">
        <v>747</v>
      </c>
      <c r="E2585" s="27" t="s">
        <v>748</v>
      </c>
      <c r="F2585" s="15" t="s">
        <v>51</v>
      </c>
      <c r="G2585" s="15" t="s">
        <v>5753</v>
      </c>
    </row>
    <row r="2586" spans="1:7" ht="14.25" x14ac:dyDescent="0.2">
      <c r="A2586" s="14" t="s">
        <v>5754</v>
      </c>
      <c r="B2586" s="15" t="s">
        <v>5727</v>
      </c>
      <c r="C2586" s="15" t="s">
        <v>75</v>
      </c>
      <c r="D2586" s="27" t="s">
        <v>586</v>
      </c>
      <c r="E2586" s="27" t="s">
        <v>587</v>
      </c>
      <c r="F2586" s="15" t="s">
        <v>81</v>
      </c>
      <c r="G2586" s="15" t="s">
        <v>5755</v>
      </c>
    </row>
    <row r="2587" spans="1:7" ht="33.75" x14ac:dyDescent="0.2">
      <c r="A2587" s="14" t="s">
        <v>5756</v>
      </c>
      <c r="B2587" s="15" t="s">
        <v>5727</v>
      </c>
      <c r="C2587" s="15" t="s">
        <v>87</v>
      </c>
      <c r="D2587" s="27" t="s">
        <v>590</v>
      </c>
      <c r="E2587" s="27" t="s">
        <v>732</v>
      </c>
      <c r="F2587" s="15" t="s">
        <v>81</v>
      </c>
      <c r="G2587" s="15" t="s">
        <v>5755</v>
      </c>
    </row>
    <row r="2588" spans="1:7" ht="22.5" x14ac:dyDescent="0.2">
      <c r="A2588" s="14" t="s">
        <v>5757</v>
      </c>
      <c r="B2588" s="15" t="s">
        <v>5727</v>
      </c>
      <c r="C2588" s="15" t="s">
        <v>89</v>
      </c>
      <c r="D2588" s="27" t="s">
        <v>738</v>
      </c>
      <c r="E2588" s="27" t="s">
        <v>739</v>
      </c>
      <c r="F2588" s="15" t="s">
        <v>502</v>
      </c>
      <c r="G2588" s="15" t="s">
        <v>5758</v>
      </c>
    </row>
    <row r="2589" spans="1:7" ht="22.5" x14ac:dyDescent="0.2">
      <c r="A2589" s="14" t="s">
        <v>5759</v>
      </c>
      <c r="B2589" s="15" t="s">
        <v>5727</v>
      </c>
      <c r="C2589" s="15" t="s">
        <v>90</v>
      </c>
      <c r="D2589" s="27" t="s">
        <v>5561</v>
      </c>
      <c r="E2589" s="27" t="s">
        <v>5562</v>
      </c>
      <c r="F2589" s="15" t="s">
        <v>502</v>
      </c>
      <c r="G2589" s="15" t="s">
        <v>5760</v>
      </c>
    </row>
    <row r="2590" spans="1:7" ht="14.25" x14ac:dyDescent="0.2">
      <c r="A2590" s="14" t="s">
        <v>5761</v>
      </c>
      <c r="B2590" s="15" t="s">
        <v>5727</v>
      </c>
      <c r="C2590" s="15" t="s">
        <v>91</v>
      </c>
      <c r="D2590" s="27" t="s">
        <v>5692</v>
      </c>
      <c r="E2590" s="27" t="s">
        <v>5693</v>
      </c>
      <c r="F2590" s="15" t="s">
        <v>502</v>
      </c>
      <c r="G2590" s="15" t="s">
        <v>5762</v>
      </c>
    </row>
    <row r="2591" spans="1:7" ht="22.5" x14ac:dyDescent="0.2">
      <c r="A2591" s="14" t="s">
        <v>5763</v>
      </c>
      <c r="B2591" s="15" t="s">
        <v>5727</v>
      </c>
      <c r="C2591" s="15" t="s">
        <v>101</v>
      </c>
      <c r="D2591" s="27" t="s">
        <v>2214</v>
      </c>
      <c r="E2591" s="27" t="s">
        <v>2215</v>
      </c>
      <c r="F2591" s="15" t="s">
        <v>502</v>
      </c>
      <c r="G2591" s="15" t="s">
        <v>5762</v>
      </c>
    </row>
    <row r="2592" spans="1:7" ht="14.25" customHeight="1" x14ac:dyDescent="0.2">
      <c r="A2592" s="16"/>
      <c r="B2592" s="16"/>
      <c r="C2592" s="13"/>
      <c r="D2592" s="28"/>
      <c r="E2592" s="21" t="s">
        <v>5764</v>
      </c>
      <c r="F2592" s="13"/>
      <c r="G2592" s="13"/>
    </row>
    <row r="2593" spans="1:7" ht="22.5" x14ac:dyDescent="0.2">
      <c r="A2593" s="14" t="s">
        <v>5765</v>
      </c>
      <c r="B2593" s="15" t="s">
        <v>5727</v>
      </c>
      <c r="C2593" s="15" t="s">
        <v>106</v>
      </c>
      <c r="D2593" s="27" t="s">
        <v>626</v>
      </c>
      <c r="E2593" s="27" t="s">
        <v>627</v>
      </c>
      <c r="F2593" s="15" t="s">
        <v>110</v>
      </c>
      <c r="G2593" s="15" t="s">
        <v>5766</v>
      </c>
    </row>
    <row r="2594" spans="1:7" ht="14.25" x14ac:dyDescent="0.2">
      <c r="A2594" s="14" t="s">
        <v>5767</v>
      </c>
      <c r="B2594" s="15" t="s">
        <v>5727</v>
      </c>
      <c r="C2594" s="15" t="s">
        <v>107</v>
      </c>
      <c r="D2594" s="27" t="s">
        <v>630</v>
      </c>
      <c r="E2594" s="27" t="s">
        <v>631</v>
      </c>
      <c r="F2594" s="15" t="s">
        <v>502</v>
      </c>
      <c r="G2594" s="15" t="s">
        <v>5768</v>
      </c>
    </row>
    <row r="2595" spans="1:7" ht="14.25" x14ac:dyDescent="0.2">
      <c r="A2595" s="14" t="s">
        <v>5769</v>
      </c>
      <c r="B2595" s="15" t="s">
        <v>5727</v>
      </c>
      <c r="C2595" s="15" t="s">
        <v>108</v>
      </c>
      <c r="D2595" s="27" t="s">
        <v>634</v>
      </c>
      <c r="E2595" s="27" t="s">
        <v>635</v>
      </c>
      <c r="F2595" s="15" t="s">
        <v>502</v>
      </c>
      <c r="G2595" s="15" t="s">
        <v>5770</v>
      </c>
    </row>
    <row r="2596" spans="1:7" ht="14.25" x14ac:dyDescent="0.2">
      <c r="A2596" s="14" t="s">
        <v>5771</v>
      </c>
      <c r="B2596" s="15" t="s">
        <v>5727</v>
      </c>
      <c r="C2596" s="15" t="s">
        <v>109</v>
      </c>
      <c r="D2596" s="27" t="s">
        <v>638</v>
      </c>
      <c r="E2596" s="27" t="s">
        <v>639</v>
      </c>
      <c r="F2596" s="15" t="s">
        <v>518</v>
      </c>
      <c r="G2596" s="15" t="s">
        <v>5772</v>
      </c>
    </row>
    <row r="2597" spans="1:7" ht="14.25" customHeight="1" x14ac:dyDescent="0.2">
      <c r="A2597" s="16"/>
      <c r="B2597" s="16"/>
      <c r="C2597" s="13"/>
      <c r="D2597" s="28"/>
      <c r="E2597" s="21" t="s">
        <v>5773</v>
      </c>
      <c r="F2597" s="13"/>
      <c r="G2597" s="13"/>
    </row>
    <row r="2598" spans="1:7" ht="22.5" x14ac:dyDescent="0.2">
      <c r="A2598" s="14" t="s">
        <v>5774</v>
      </c>
      <c r="B2598" s="15" t="s">
        <v>5727</v>
      </c>
      <c r="C2598" s="15" t="s">
        <v>122</v>
      </c>
      <c r="D2598" s="27" t="s">
        <v>5775</v>
      </c>
      <c r="E2598" s="27" t="s">
        <v>5776</v>
      </c>
      <c r="F2598" s="15" t="s">
        <v>648</v>
      </c>
      <c r="G2598" s="15" t="s">
        <v>12</v>
      </c>
    </row>
    <row r="2599" spans="1:7" ht="22.5" x14ac:dyDescent="0.2">
      <c r="A2599" s="14" t="s">
        <v>5777</v>
      </c>
      <c r="B2599" s="15" t="s">
        <v>5727</v>
      </c>
      <c r="C2599" s="15" t="s">
        <v>126</v>
      </c>
      <c r="D2599" s="27" t="s">
        <v>5778</v>
      </c>
      <c r="E2599" s="27" t="s">
        <v>5779</v>
      </c>
      <c r="F2599" s="15" t="s">
        <v>5780</v>
      </c>
      <c r="G2599" s="15" t="s">
        <v>12</v>
      </c>
    </row>
    <row r="2600" spans="1:7" s="8" customFormat="1" ht="15" customHeight="1" x14ac:dyDescent="0.2">
      <c r="A2600" s="7"/>
      <c r="B2600" s="7"/>
      <c r="C2600" s="7"/>
      <c r="D2600" s="26"/>
      <c r="E2600" s="20" t="s">
        <v>5781</v>
      </c>
      <c r="F2600" s="7"/>
      <c r="G2600" s="7"/>
    </row>
    <row r="2601" spans="1:7" s="11" customFormat="1" ht="14.25" x14ac:dyDescent="0.2">
      <c r="A2601" s="9" t="s">
        <v>1080</v>
      </c>
      <c r="B2601" s="9" t="s">
        <v>5782</v>
      </c>
      <c r="C2601" s="9"/>
      <c r="D2601" s="29"/>
      <c r="E2601" s="22" t="s">
        <v>5783</v>
      </c>
      <c r="F2601" s="10"/>
      <c r="G2601" s="10"/>
    </row>
    <row r="2602" spans="1:7" ht="14.25" customHeight="1" x14ac:dyDescent="0.2">
      <c r="A2602" s="16"/>
      <c r="B2602" s="16"/>
      <c r="C2602" s="13"/>
      <c r="D2602" s="28"/>
      <c r="E2602" s="21" t="s">
        <v>5784</v>
      </c>
      <c r="F2602" s="13"/>
      <c r="G2602" s="13"/>
    </row>
    <row r="2603" spans="1:7" ht="22.5" x14ac:dyDescent="0.2">
      <c r="A2603" s="14" t="s">
        <v>5785</v>
      </c>
      <c r="B2603" s="15" t="s">
        <v>5786</v>
      </c>
      <c r="C2603" s="15" t="s">
        <v>12</v>
      </c>
      <c r="D2603" s="27" t="s">
        <v>530</v>
      </c>
      <c r="E2603" s="27" t="s">
        <v>531</v>
      </c>
      <c r="F2603" s="15" t="s">
        <v>37</v>
      </c>
      <c r="G2603" s="15" t="s">
        <v>5787</v>
      </c>
    </row>
    <row r="2604" spans="1:7" ht="33.75" x14ac:dyDescent="0.2">
      <c r="A2604" s="14" t="s">
        <v>5788</v>
      </c>
      <c r="B2604" s="15" t="s">
        <v>5786</v>
      </c>
      <c r="C2604" s="15" t="s">
        <v>24</v>
      </c>
      <c r="D2604" s="27" t="s">
        <v>534</v>
      </c>
      <c r="E2604" s="27" t="s">
        <v>535</v>
      </c>
      <c r="F2604" s="15" t="s">
        <v>37</v>
      </c>
      <c r="G2604" s="15" t="s">
        <v>5789</v>
      </c>
    </row>
    <row r="2605" spans="1:7" ht="22.5" x14ac:dyDescent="0.2">
      <c r="A2605" s="14" t="s">
        <v>5790</v>
      </c>
      <c r="B2605" s="15" t="s">
        <v>5786</v>
      </c>
      <c r="C2605" s="15" t="s">
        <v>30</v>
      </c>
      <c r="D2605" s="27" t="s">
        <v>31</v>
      </c>
      <c r="E2605" s="27" t="s">
        <v>32</v>
      </c>
      <c r="F2605" s="15" t="s">
        <v>27</v>
      </c>
      <c r="G2605" s="15" t="s">
        <v>5791</v>
      </c>
    </row>
    <row r="2606" spans="1:7" ht="22.5" x14ac:dyDescent="0.2">
      <c r="A2606" s="14" t="s">
        <v>5792</v>
      </c>
      <c r="B2606" s="15" t="s">
        <v>5786</v>
      </c>
      <c r="C2606" s="15" t="s">
        <v>34</v>
      </c>
      <c r="D2606" s="27" t="s">
        <v>5517</v>
      </c>
      <c r="E2606" s="27" t="s">
        <v>5734</v>
      </c>
      <c r="F2606" s="15" t="s">
        <v>51</v>
      </c>
      <c r="G2606" s="15" t="s">
        <v>5793</v>
      </c>
    </row>
    <row r="2607" spans="1:7" ht="22.5" x14ac:dyDescent="0.2">
      <c r="A2607" s="14" t="s">
        <v>5794</v>
      </c>
      <c r="B2607" s="15" t="s">
        <v>5786</v>
      </c>
      <c r="C2607" s="15" t="s">
        <v>40</v>
      </c>
      <c r="D2607" s="27" t="s">
        <v>5521</v>
      </c>
      <c r="E2607" s="27" t="s">
        <v>5522</v>
      </c>
      <c r="F2607" s="15" t="s">
        <v>37</v>
      </c>
      <c r="G2607" s="15" t="s">
        <v>5795</v>
      </c>
    </row>
    <row r="2608" spans="1:7" ht="14.25" x14ac:dyDescent="0.2">
      <c r="A2608" s="14" t="s">
        <v>5796</v>
      </c>
      <c r="B2608" s="15" t="s">
        <v>5786</v>
      </c>
      <c r="C2608" s="15" t="s">
        <v>43</v>
      </c>
      <c r="D2608" s="27" t="s">
        <v>49</v>
      </c>
      <c r="E2608" s="27" t="s">
        <v>50</v>
      </c>
      <c r="F2608" s="15" t="s">
        <v>51</v>
      </c>
      <c r="G2608" s="15" t="s">
        <v>5797</v>
      </c>
    </row>
    <row r="2609" spans="1:7" ht="22.5" x14ac:dyDescent="0.2">
      <c r="A2609" s="14" t="s">
        <v>5798</v>
      </c>
      <c r="B2609" s="15" t="s">
        <v>5786</v>
      </c>
      <c r="C2609" s="15" t="s">
        <v>48</v>
      </c>
      <c r="D2609" s="27" t="s">
        <v>552</v>
      </c>
      <c r="E2609" s="27" t="s">
        <v>2174</v>
      </c>
      <c r="F2609" s="15" t="s">
        <v>81</v>
      </c>
      <c r="G2609" s="15" t="s">
        <v>5799</v>
      </c>
    </row>
    <row r="2610" spans="1:7" ht="14.25" x14ac:dyDescent="0.2">
      <c r="A2610" s="14" t="s">
        <v>5800</v>
      </c>
      <c r="B2610" s="15" t="s">
        <v>5786</v>
      </c>
      <c r="C2610" s="15" t="s">
        <v>55</v>
      </c>
      <c r="D2610" s="27" t="s">
        <v>2177</v>
      </c>
      <c r="E2610" s="27" t="s">
        <v>2178</v>
      </c>
      <c r="F2610" s="15" t="s">
        <v>81</v>
      </c>
      <c r="G2610" s="15" t="s">
        <v>5801</v>
      </c>
    </row>
    <row r="2611" spans="1:7" ht="22.5" x14ac:dyDescent="0.2">
      <c r="A2611" s="14" t="s">
        <v>5802</v>
      </c>
      <c r="B2611" s="15" t="s">
        <v>5786</v>
      </c>
      <c r="C2611" s="15" t="s">
        <v>58</v>
      </c>
      <c r="D2611" s="27" t="s">
        <v>5521</v>
      </c>
      <c r="E2611" s="27" t="s">
        <v>5529</v>
      </c>
      <c r="F2611" s="15" t="s">
        <v>37</v>
      </c>
      <c r="G2611" s="15" t="s">
        <v>5803</v>
      </c>
    </row>
    <row r="2612" spans="1:7" ht="14.25" x14ac:dyDescent="0.2">
      <c r="A2612" s="14" t="s">
        <v>5804</v>
      </c>
      <c r="B2612" s="15" t="s">
        <v>5786</v>
      </c>
      <c r="C2612" s="15" t="s">
        <v>60</v>
      </c>
      <c r="D2612" s="27" t="s">
        <v>556</v>
      </c>
      <c r="E2612" s="27" t="s">
        <v>557</v>
      </c>
      <c r="F2612" s="15" t="s">
        <v>81</v>
      </c>
      <c r="G2612" s="15" t="s">
        <v>5805</v>
      </c>
    </row>
    <row r="2613" spans="1:7" ht="14.25" x14ac:dyDescent="0.2">
      <c r="A2613" s="14" t="s">
        <v>5806</v>
      </c>
      <c r="B2613" s="15" t="s">
        <v>5786</v>
      </c>
      <c r="C2613" s="15" t="s">
        <v>65</v>
      </c>
      <c r="D2613" s="27" t="s">
        <v>49</v>
      </c>
      <c r="E2613" s="27" t="s">
        <v>50</v>
      </c>
      <c r="F2613" s="15" t="s">
        <v>51</v>
      </c>
      <c r="G2613" s="15" t="s">
        <v>5807</v>
      </c>
    </row>
    <row r="2614" spans="1:7" ht="14.25" customHeight="1" x14ac:dyDescent="0.2">
      <c r="A2614" s="16"/>
      <c r="B2614" s="16"/>
      <c r="C2614" s="13"/>
      <c r="D2614" s="28"/>
      <c r="E2614" s="21" t="s">
        <v>5808</v>
      </c>
      <c r="F2614" s="13"/>
      <c r="G2614" s="13"/>
    </row>
    <row r="2615" spans="1:7" ht="14.25" x14ac:dyDescent="0.2">
      <c r="A2615" s="14" t="s">
        <v>5809</v>
      </c>
      <c r="B2615" s="15" t="s">
        <v>5786</v>
      </c>
      <c r="C2615" s="15" t="s">
        <v>68</v>
      </c>
      <c r="D2615" s="27" t="s">
        <v>570</v>
      </c>
      <c r="E2615" s="27" t="s">
        <v>571</v>
      </c>
      <c r="F2615" s="15" t="s">
        <v>51</v>
      </c>
      <c r="G2615" s="15" t="s">
        <v>5066</v>
      </c>
    </row>
    <row r="2616" spans="1:7" ht="14.25" x14ac:dyDescent="0.2">
      <c r="A2616" s="14" t="s">
        <v>5810</v>
      </c>
      <c r="B2616" s="15" t="s">
        <v>5786</v>
      </c>
      <c r="C2616" s="15" t="s">
        <v>70</v>
      </c>
      <c r="D2616" s="27" t="s">
        <v>722</v>
      </c>
      <c r="E2616" s="27" t="s">
        <v>723</v>
      </c>
      <c r="F2616" s="15" t="s">
        <v>81</v>
      </c>
      <c r="G2616" s="15" t="s">
        <v>5811</v>
      </c>
    </row>
    <row r="2617" spans="1:7" ht="14.25" x14ac:dyDescent="0.2">
      <c r="A2617" s="14" t="s">
        <v>5812</v>
      </c>
      <c r="B2617" s="15" t="s">
        <v>5786</v>
      </c>
      <c r="C2617" s="15" t="s">
        <v>73</v>
      </c>
      <c r="D2617" s="27" t="s">
        <v>747</v>
      </c>
      <c r="E2617" s="27" t="s">
        <v>748</v>
      </c>
      <c r="F2617" s="15" t="s">
        <v>51</v>
      </c>
      <c r="G2617" s="15" t="s">
        <v>5033</v>
      </c>
    </row>
    <row r="2618" spans="1:7" ht="14.25" x14ac:dyDescent="0.2">
      <c r="A2618" s="14" t="s">
        <v>5813</v>
      </c>
      <c r="B2618" s="15" t="s">
        <v>5786</v>
      </c>
      <c r="C2618" s="15" t="s">
        <v>75</v>
      </c>
      <c r="D2618" s="27" t="s">
        <v>586</v>
      </c>
      <c r="E2618" s="27" t="s">
        <v>587</v>
      </c>
      <c r="F2618" s="15" t="s">
        <v>81</v>
      </c>
      <c r="G2618" s="15" t="s">
        <v>5814</v>
      </c>
    </row>
    <row r="2619" spans="1:7" ht="33.75" x14ac:dyDescent="0.2">
      <c r="A2619" s="14" t="s">
        <v>5815</v>
      </c>
      <c r="B2619" s="15" t="s">
        <v>5786</v>
      </c>
      <c r="C2619" s="15" t="s">
        <v>87</v>
      </c>
      <c r="D2619" s="27" t="s">
        <v>590</v>
      </c>
      <c r="E2619" s="27" t="s">
        <v>732</v>
      </c>
      <c r="F2619" s="15" t="s">
        <v>81</v>
      </c>
      <c r="G2619" s="15" t="s">
        <v>5814</v>
      </c>
    </row>
    <row r="2620" spans="1:7" ht="22.5" x14ac:dyDescent="0.2">
      <c r="A2620" s="14" t="s">
        <v>5816</v>
      </c>
      <c r="B2620" s="15" t="s">
        <v>5786</v>
      </c>
      <c r="C2620" s="15" t="s">
        <v>89</v>
      </c>
      <c r="D2620" s="27" t="s">
        <v>738</v>
      </c>
      <c r="E2620" s="27" t="s">
        <v>739</v>
      </c>
      <c r="F2620" s="15" t="s">
        <v>502</v>
      </c>
      <c r="G2620" s="15" t="s">
        <v>5817</v>
      </c>
    </row>
    <row r="2621" spans="1:7" ht="22.5" x14ac:dyDescent="0.2">
      <c r="A2621" s="14" t="s">
        <v>5818</v>
      </c>
      <c r="B2621" s="15" t="s">
        <v>5786</v>
      </c>
      <c r="C2621" s="15" t="s">
        <v>90</v>
      </c>
      <c r="D2621" s="27" t="s">
        <v>742</v>
      </c>
      <c r="E2621" s="27" t="s">
        <v>5819</v>
      </c>
      <c r="F2621" s="15" t="s">
        <v>502</v>
      </c>
      <c r="G2621" s="15" t="s">
        <v>5820</v>
      </c>
    </row>
    <row r="2622" spans="1:7" ht="22.5" x14ac:dyDescent="0.2">
      <c r="A2622" s="14" t="s">
        <v>5821</v>
      </c>
      <c r="B2622" s="15" t="s">
        <v>5786</v>
      </c>
      <c r="C2622" s="15" t="s">
        <v>91</v>
      </c>
      <c r="D2622" s="27" t="s">
        <v>5561</v>
      </c>
      <c r="E2622" s="27" t="s">
        <v>5562</v>
      </c>
      <c r="F2622" s="15" t="s">
        <v>502</v>
      </c>
      <c r="G2622" s="15" t="s">
        <v>5822</v>
      </c>
    </row>
    <row r="2623" spans="1:7" ht="14.25" x14ac:dyDescent="0.2">
      <c r="A2623" s="14" t="s">
        <v>5823</v>
      </c>
      <c r="B2623" s="15" t="s">
        <v>5786</v>
      </c>
      <c r="C2623" s="15" t="s">
        <v>101</v>
      </c>
      <c r="D2623" s="27" t="s">
        <v>819</v>
      </c>
      <c r="E2623" s="27" t="s">
        <v>820</v>
      </c>
      <c r="F2623" s="15" t="s">
        <v>502</v>
      </c>
      <c r="G2623" s="15" t="s">
        <v>5824</v>
      </c>
    </row>
    <row r="2624" spans="1:7" ht="14.25" customHeight="1" x14ac:dyDescent="0.2">
      <c r="A2624" s="16"/>
      <c r="B2624" s="16"/>
      <c r="C2624" s="13"/>
      <c r="D2624" s="28"/>
      <c r="E2624" s="21" t="s">
        <v>5825</v>
      </c>
      <c r="F2624" s="13"/>
      <c r="G2624" s="13"/>
    </row>
    <row r="2625" spans="1:7" ht="22.5" x14ac:dyDescent="0.2">
      <c r="A2625" s="14" t="s">
        <v>5826</v>
      </c>
      <c r="B2625" s="15" t="s">
        <v>5786</v>
      </c>
      <c r="C2625" s="15" t="s">
        <v>106</v>
      </c>
      <c r="D2625" s="27" t="s">
        <v>5517</v>
      </c>
      <c r="E2625" s="27" t="s">
        <v>5827</v>
      </c>
      <c r="F2625" s="15" t="s">
        <v>51</v>
      </c>
      <c r="G2625" s="15" t="s">
        <v>602</v>
      </c>
    </row>
    <row r="2626" spans="1:7" ht="22.5" x14ac:dyDescent="0.2">
      <c r="A2626" s="14" t="s">
        <v>5828</v>
      </c>
      <c r="B2626" s="15" t="s">
        <v>5786</v>
      </c>
      <c r="C2626" s="15" t="s">
        <v>107</v>
      </c>
      <c r="D2626" s="27" t="s">
        <v>5540</v>
      </c>
      <c r="E2626" s="27" t="s">
        <v>5541</v>
      </c>
      <c r="F2626" s="15" t="s">
        <v>484</v>
      </c>
      <c r="G2626" s="15" t="s">
        <v>5829</v>
      </c>
    </row>
    <row r="2627" spans="1:7" ht="14.25" x14ac:dyDescent="0.2">
      <c r="A2627" s="14" t="s">
        <v>5830</v>
      </c>
      <c r="B2627" s="15" t="s">
        <v>5786</v>
      </c>
      <c r="C2627" s="15" t="s">
        <v>108</v>
      </c>
      <c r="D2627" s="27" t="s">
        <v>5544</v>
      </c>
      <c r="E2627" s="27" t="s">
        <v>5545</v>
      </c>
      <c r="F2627" s="15" t="s">
        <v>81</v>
      </c>
      <c r="G2627" s="15" t="s">
        <v>5831</v>
      </c>
    </row>
    <row r="2628" spans="1:7" ht="14.25" x14ac:dyDescent="0.2">
      <c r="A2628" s="14" t="s">
        <v>5832</v>
      </c>
      <c r="B2628" s="15" t="s">
        <v>5786</v>
      </c>
      <c r="C2628" s="15" t="s">
        <v>109</v>
      </c>
      <c r="D2628" s="27" t="s">
        <v>711</v>
      </c>
      <c r="E2628" s="27" t="s">
        <v>3050</v>
      </c>
      <c r="F2628" s="15" t="s">
        <v>81</v>
      </c>
      <c r="G2628" s="15" t="s">
        <v>5833</v>
      </c>
    </row>
    <row r="2629" spans="1:7" ht="14.25" x14ac:dyDescent="0.2">
      <c r="A2629" s="14" t="s">
        <v>5834</v>
      </c>
      <c r="B2629" s="15" t="s">
        <v>5786</v>
      </c>
      <c r="C2629" s="15" t="s">
        <v>122</v>
      </c>
      <c r="D2629" s="27" t="s">
        <v>570</v>
      </c>
      <c r="E2629" s="27" t="s">
        <v>571</v>
      </c>
      <c r="F2629" s="15" t="s">
        <v>51</v>
      </c>
      <c r="G2629" s="15" t="s">
        <v>5835</v>
      </c>
    </row>
    <row r="2630" spans="1:7" ht="14.25" x14ac:dyDescent="0.2">
      <c r="A2630" s="14" t="s">
        <v>5836</v>
      </c>
      <c r="B2630" s="15" t="s">
        <v>5786</v>
      </c>
      <c r="C2630" s="15" t="s">
        <v>126</v>
      </c>
      <c r="D2630" s="27" t="s">
        <v>722</v>
      </c>
      <c r="E2630" s="27" t="s">
        <v>723</v>
      </c>
      <c r="F2630" s="15" t="s">
        <v>81</v>
      </c>
      <c r="G2630" s="15" t="s">
        <v>5837</v>
      </c>
    </row>
    <row r="2631" spans="1:7" ht="14.25" x14ac:dyDescent="0.2">
      <c r="A2631" s="14" t="s">
        <v>5838</v>
      </c>
      <c r="B2631" s="15" t="s">
        <v>5786</v>
      </c>
      <c r="C2631" s="15" t="s">
        <v>124</v>
      </c>
      <c r="D2631" s="27" t="s">
        <v>747</v>
      </c>
      <c r="E2631" s="27" t="s">
        <v>748</v>
      </c>
      <c r="F2631" s="15" t="s">
        <v>51</v>
      </c>
      <c r="G2631" s="15" t="s">
        <v>602</v>
      </c>
    </row>
    <row r="2632" spans="1:7" ht="14.25" x14ac:dyDescent="0.2">
      <c r="A2632" s="14" t="s">
        <v>5839</v>
      </c>
      <c r="B2632" s="15" t="s">
        <v>5786</v>
      </c>
      <c r="C2632" s="15" t="s">
        <v>129</v>
      </c>
      <c r="D2632" s="27" t="s">
        <v>586</v>
      </c>
      <c r="E2632" s="27" t="s">
        <v>587</v>
      </c>
      <c r="F2632" s="15" t="s">
        <v>81</v>
      </c>
      <c r="G2632" s="15" t="s">
        <v>5840</v>
      </c>
    </row>
    <row r="2633" spans="1:7" ht="33.75" x14ac:dyDescent="0.2">
      <c r="A2633" s="14" t="s">
        <v>5841</v>
      </c>
      <c r="B2633" s="15" t="s">
        <v>5786</v>
      </c>
      <c r="C2633" s="15" t="s">
        <v>133</v>
      </c>
      <c r="D2633" s="27" t="s">
        <v>590</v>
      </c>
      <c r="E2633" s="27" t="s">
        <v>732</v>
      </c>
      <c r="F2633" s="15" t="s">
        <v>81</v>
      </c>
      <c r="G2633" s="15" t="s">
        <v>5842</v>
      </c>
    </row>
    <row r="2634" spans="1:7" ht="22.5" x14ac:dyDescent="0.2">
      <c r="A2634" s="14" t="s">
        <v>5843</v>
      </c>
      <c r="B2634" s="15" t="s">
        <v>5786</v>
      </c>
      <c r="C2634" s="15" t="s">
        <v>136</v>
      </c>
      <c r="D2634" s="27" t="s">
        <v>738</v>
      </c>
      <c r="E2634" s="27" t="s">
        <v>739</v>
      </c>
      <c r="F2634" s="15" t="s">
        <v>502</v>
      </c>
      <c r="G2634" s="15" t="s">
        <v>5844</v>
      </c>
    </row>
    <row r="2635" spans="1:7" ht="22.5" x14ac:dyDescent="0.2">
      <c r="A2635" s="14" t="s">
        <v>5845</v>
      </c>
      <c r="B2635" s="15" t="s">
        <v>5786</v>
      </c>
      <c r="C2635" s="15" t="s">
        <v>141</v>
      </c>
      <c r="D2635" s="27" t="s">
        <v>5561</v>
      </c>
      <c r="E2635" s="27" t="s">
        <v>5846</v>
      </c>
      <c r="F2635" s="15" t="s">
        <v>502</v>
      </c>
      <c r="G2635" s="15" t="s">
        <v>5847</v>
      </c>
    </row>
    <row r="2636" spans="1:7" ht="14.25" customHeight="1" x14ac:dyDescent="0.2">
      <c r="A2636" s="16"/>
      <c r="B2636" s="16"/>
      <c r="C2636" s="13"/>
      <c r="D2636" s="28"/>
      <c r="E2636" s="21" t="s">
        <v>5848</v>
      </c>
      <c r="F2636" s="13"/>
      <c r="G2636" s="13"/>
    </row>
    <row r="2637" spans="1:7" ht="22.5" x14ac:dyDescent="0.2">
      <c r="A2637" s="14" t="s">
        <v>5849</v>
      </c>
      <c r="B2637" s="15" t="s">
        <v>5786</v>
      </c>
      <c r="C2637" s="15" t="s">
        <v>144</v>
      </c>
      <c r="D2637" s="27" t="s">
        <v>626</v>
      </c>
      <c r="E2637" s="27" t="s">
        <v>627</v>
      </c>
      <c r="F2637" s="15" t="s">
        <v>110</v>
      </c>
      <c r="G2637" s="15" t="s">
        <v>5587</v>
      </c>
    </row>
    <row r="2638" spans="1:7" ht="14.25" x14ac:dyDescent="0.2">
      <c r="A2638" s="14" t="s">
        <v>5850</v>
      </c>
      <c r="B2638" s="15" t="s">
        <v>5786</v>
      </c>
      <c r="C2638" s="15" t="s">
        <v>146</v>
      </c>
      <c r="D2638" s="27" t="s">
        <v>630</v>
      </c>
      <c r="E2638" s="27" t="s">
        <v>631</v>
      </c>
      <c r="F2638" s="15" t="s">
        <v>502</v>
      </c>
      <c r="G2638" s="15" t="s">
        <v>5589</v>
      </c>
    </row>
    <row r="2639" spans="1:7" ht="14.25" x14ac:dyDescent="0.2">
      <c r="A2639" s="14" t="s">
        <v>5851</v>
      </c>
      <c r="B2639" s="15" t="s">
        <v>5786</v>
      </c>
      <c r="C2639" s="15" t="s">
        <v>151</v>
      </c>
      <c r="D2639" s="27" t="s">
        <v>634</v>
      </c>
      <c r="E2639" s="27" t="s">
        <v>635</v>
      </c>
      <c r="F2639" s="15" t="s">
        <v>502</v>
      </c>
      <c r="G2639" s="15" t="s">
        <v>5591</v>
      </c>
    </row>
    <row r="2640" spans="1:7" ht="14.25" x14ac:dyDescent="0.2">
      <c r="A2640" s="14" t="s">
        <v>5852</v>
      </c>
      <c r="B2640" s="15" t="s">
        <v>5786</v>
      </c>
      <c r="C2640" s="15" t="s">
        <v>154</v>
      </c>
      <c r="D2640" s="27" t="s">
        <v>638</v>
      </c>
      <c r="E2640" s="27" t="s">
        <v>639</v>
      </c>
      <c r="F2640" s="15" t="s">
        <v>518</v>
      </c>
      <c r="G2640" s="15" t="s">
        <v>5593</v>
      </c>
    </row>
    <row r="2641" spans="1:7" ht="14.25" customHeight="1" x14ac:dyDescent="0.2">
      <c r="A2641" s="16"/>
      <c r="B2641" s="16"/>
      <c r="C2641" s="13"/>
      <c r="D2641" s="28"/>
      <c r="E2641" s="21" t="s">
        <v>5853</v>
      </c>
      <c r="F2641" s="13"/>
      <c r="G2641" s="13"/>
    </row>
    <row r="2642" spans="1:7" ht="22.5" x14ac:dyDescent="0.2">
      <c r="A2642" s="14" t="s">
        <v>5854</v>
      </c>
      <c r="B2642" s="15" t="s">
        <v>5786</v>
      </c>
      <c r="C2642" s="15" t="s">
        <v>156</v>
      </c>
      <c r="D2642" s="27" t="s">
        <v>5775</v>
      </c>
      <c r="E2642" s="27" t="s">
        <v>5776</v>
      </c>
      <c r="F2642" s="15" t="s">
        <v>648</v>
      </c>
      <c r="G2642" s="15" t="s">
        <v>12</v>
      </c>
    </row>
    <row r="2643" spans="1:7" ht="45" x14ac:dyDescent="0.2">
      <c r="A2643" s="14" t="s">
        <v>5855</v>
      </c>
      <c r="B2643" s="15" t="s">
        <v>5786</v>
      </c>
      <c r="C2643" s="15" t="s">
        <v>157</v>
      </c>
      <c r="D2643" s="27" t="s">
        <v>5856</v>
      </c>
      <c r="E2643" s="27" t="s">
        <v>5857</v>
      </c>
      <c r="F2643" s="15" t="s">
        <v>5780</v>
      </c>
      <c r="G2643" s="15" t="s">
        <v>12</v>
      </c>
    </row>
    <row r="2644" spans="1:7" s="8" customFormat="1" ht="15" customHeight="1" x14ac:dyDescent="0.2">
      <c r="A2644" s="7"/>
      <c r="B2644" s="7"/>
      <c r="C2644" s="7"/>
      <c r="D2644" s="26"/>
      <c r="E2644" s="20" t="s">
        <v>5858</v>
      </c>
      <c r="F2644" s="7"/>
      <c r="G2644" s="7"/>
    </row>
    <row r="2645" spans="1:7" s="11" customFormat="1" ht="14.25" x14ac:dyDescent="0.2">
      <c r="A2645" s="9" t="s">
        <v>1084</v>
      </c>
      <c r="B2645" s="9" t="s">
        <v>5859</v>
      </c>
      <c r="C2645" s="9"/>
      <c r="D2645" s="29"/>
      <c r="E2645" s="22" t="s">
        <v>5860</v>
      </c>
      <c r="F2645" s="10"/>
      <c r="G2645" s="10"/>
    </row>
    <row r="2646" spans="1:7" ht="14.25" customHeight="1" x14ac:dyDescent="0.2">
      <c r="A2646" s="16"/>
      <c r="B2646" s="16"/>
      <c r="C2646" s="13"/>
      <c r="D2646" s="28"/>
      <c r="E2646" s="21" t="s">
        <v>5861</v>
      </c>
      <c r="F2646" s="13"/>
      <c r="G2646" s="13"/>
    </row>
    <row r="2647" spans="1:7" ht="22.5" x14ac:dyDescent="0.2">
      <c r="A2647" s="14" t="s">
        <v>5862</v>
      </c>
      <c r="B2647" s="15" t="s">
        <v>5863</v>
      </c>
      <c r="C2647" s="15" t="s">
        <v>12</v>
      </c>
      <c r="D2647" s="27" t="s">
        <v>530</v>
      </c>
      <c r="E2647" s="27" t="s">
        <v>531</v>
      </c>
      <c r="F2647" s="15" t="s">
        <v>37</v>
      </c>
      <c r="G2647" s="15" t="s">
        <v>5864</v>
      </c>
    </row>
    <row r="2648" spans="1:7" ht="33.75" x14ac:dyDescent="0.2">
      <c r="A2648" s="14" t="s">
        <v>5865</v>
      </c>
      <c r="B2648" s="15" t="s">
        <v>5863</v>
      </c>
      <c r="C2648" s="15" t="s">
        <v>24</v>
      </c>
      <c r="D2648" s="27" t="s">
        <v>534</v>
      </c>
      <c r="E2648" s="27" t="s">
        <v>535</v>
      </c>
      <c r="F2648" s="15" t="s">
        <v>37</v>
      </c>
      <c r="G2648" s="15" t="s">
        <v>5866</v>
      </c>
    </row>
    <row r="2649" spans="1:7" ht="22.5" x14ac:dyDescent="0.2">
      <c r="A2649" s="14" t="s">
        <v>5867</v>
      </c>
      <c r="B2649" s="15" t="s">
        <v>5863</v>
      </c>
      <c r="C2649" s="15" t="s">
        <v>30</v>
      </c>
      <c r="D2649" s="27" t="s">
        <v>31</v>
      </c>
      <c r="E2649" s="27" t="s">
        <v>32</v>
      </c>
      <c r="F2649" s="15" t="s">
        <v>27</v>
      </c>
      <c r="G2649" s="15" t="s">
        <v>5868</v>
      </c>
    </row>
    <row r="2650" spans="1:7" ht="22.5" x14ac:dyDescent="0.2">
      <c r="A2650" s="14" t="s">
        <v>5869</v>
      </c>
      <c r="B2650" s="15" t="s">
        <v>5863</v>
      </c>
      <c r="C2650" s="15" t="s">
        <v>34</v>
      </c>
      <c r="D2650" s="27" t="s">
        <v>1583</v>
      </c>
      <c r="E2650" s="27" t="s">
        <v>5870</v>
      </c>
      <c r="F2650" s="15" t="s">
        <v>51</v>
      </c>
      <c r="G2650" s="15" t="s">
        <v>5871</v>
      </c>
    </row>
    <row r="2651" spans="1:7" ht="22.5" x14ac:dyDescent="0.2">
      <c r="A2651" s="14" t="s">
        <v>5872</v>
      </c>
      <c r="B2651" s="15" t="s">
        <v>5863</v>
      </c>
      <c r="C2651" s="15" t="s">
        <v>40</v>
      </c>
      <c r="D2651" s="27" t="s">
        <v>49</v>
      </c>
      <c r="E2651" s="27" t="s">
        <v>5873</v>
      </c>
      <c r="F2651" s="15" t="s">
        <v>51</v>
      </c>
      <c r="G2651" s="15" t="s">
        <v>5874</v>
      </c>
    </row>
    <row r="2652" spans="1:7" ht="22.5" x14ac:dyDescent="0.2">
      <c r="A2652" s="14" t="s">
        <v>5875</v>
      </c>
      <c r="B2652" s="15" t="s">
        <v>5863</v>
      </c>
      <c r="C2652" s="15" t="s">
        <v>43</v>
      </c>
      <c r="D2652" s="27" t="s">
        <v>5521</v>
      </c>
      <c r="E2652" s="27" t="s">
        <v>5522</v>
      </c>
      <c r="F2652" s="15" t="s">
        <v>37</v>
      </c>
      <c r="G2652" s="15" t="s">
        <v>5876</v>
      </c>
    </row>
    <row r="2653" spans="1:7" ht="14.25" x14ac:dyDescent="0.2">
      <c r="A2653" s="14" t="s">
        <v>5877</v>
      </c>
      <c r="B2653" s="15" t="s">
        <v>5863</v>
      </c>
      <c r="C2653" s="15" t="s">
        <v>48</v>
      </c>
      <c r="D2653" s="27" t="s">
        <v>49</v>
      </c>
      <c r="E2653" s="27" t="s">
        <v>50</v>
      </c>
      <c r="F2653" s="15" t="s">
        <v>51</v>
      </c>
      <c r="G2653" s="15" t="s">
        <v>5878</v>
      </c>
    </row>
    <row r="2654" spans="1:7" ht="22.5" x14ac:dyDescent="0.2">
      <c r="A2654" s="14" t="s">
        <v>5879</v>
      </c>
      <c r="B2654" s="15" t="s">
        <v>5863</v>
      </c>
      <c r="C2654" s="15" t="s">
        <v>55</v>
      </c>
      <c r="D2654" s="27" t="s">
        <v>552</v>
      </c>
      <c r="E2654" s="27" t="s">
        <v>2174</v>
      </c>
      <c r="F2654" s="15" t="s">
        <v>81</v>
      </c>
      <c r="G2654" s="15" t="s">
        <v>24</v>
      </c>
    </row>
    <row r="2655" spans="1:7" ht="14.25" x14ac:dyDescent="0.2">
      <c r="A2655" s="14" t="s">
        <v>5880</v>
      </c>
      <c r="B2655" s="15" t="s">
        <v>5863</v>
      </c>
      <c r="C2655" s="15" t="s">
        <v>58</v>
      </c>
      <c r="D2655" s="27" t="s">
        <v>2177</v>
      </c>
      <c r="E2655" s="27" t="s">
        <v>2178</v>
      </c>
      <c r="F2655" s="15" t="s">
        <v>81</v>
      </c>
      <c r="G2655" s="15" t="s">
        <v>5881</v>
      </c>
    </row>
    <row r="2656" spans="1:7" ht="22.5" x14ac:dyDescent="0.2">
      <c r="A2656" s="14" t="s">
        <v>5882</v>
      </c>
      <c r="B2656" s="15" t="s">
        <v>5863</v>
      </c>
      <c r="C2656" s="15" t="s">
        <v>60</v>
      </c>
      <c r="D2656" s="27" t="s">
        <v>5521</v>
      </c>
      <c r="E2656" s="27" t="s">
        <v>5529</v>
      </c>
      <c r="F2656" s="15" t="s">
        <v>37</v>
      </c>
      <c r="G2656" s="15" t="s">
        <v>5883</v>
      </c>
    </row>
    <row r="2657" spans="1:7" ht="14.25" x14ac:dyDescent="0.2">
      <c r="A2657" s="14" t="s">
        <v>5884</v>
      </c>
      <c r="B2657" s="15" t="s">
        <v>5863</v>
      </c>
      <c r="C2657" s="15" t="s">
        <v>65</v>
      </c>
      <c r="D2657" s="27" t="s">
        <v>556</v>
      </c>
      <c r="E2657" s="27" t="s">
        <v>557</v>
      </c>
      <c r="F2657" s="15" t="s">
        <v>81</v>
      </c>
      <c r="G2657" s="15" t="s">
        <v>5885</v>
      </c>
    </row>
    <row r="2658" spans="1:7" ht="14.25" x14ac:dyDescent="0.2">
      <c r="A2658" s="14" t="s">
        <v>5886</v>
      </c>
      <c r="B2658" s="15" t="s">
        <v>5863</v>
      </c>
      <c r="C2658" s="15" t="s">
        <v>68</v>
      </c>
      <c r="D2658" s="27" t="s">
        <v>49</v>
      </c>
      <c r="E2658" s="27" t="s">
        <v>50</v>
      </c>
      <c r="F2658" s="15" t="s">
        <v>51</v>
      </c>
      <c r="G2658" s="15" t="s">
        <v>5887</v>
      </c>
    </row>
    <row r="2659" spans="1:7" ht="14.25" customHeight="1" x14ac:dyDescent="0.2">
      <c r="A2659" s="16"/>
      <c r="B2659" s="16"/>
      <c r="C2659" s="13"/>
      <c r="D2659" s="28"/>
      <c r="E2659" s="21" t="s">
        <v>5888</v>
      </c>
      <c r="F2659" s="13"/>
      <c r="G2659" s="13"/>
    </row>
    <row r="2660" spans="1:7" ht="14.25" x14ac:dyDescent="0.2">
      <c r="A2660" s="14" t="s">
        <v>5889</v>
      </c>
      <c r="B2660" s="15" t="s">
        <v>5863</v>
      </c>
      <c r="C2660" s="15" t="s">
        <v>70</v>
      </c>
      <c r="D2660" s="27" t="s">
        <v>570</v>
      </c>
      <c r="E2660" s="27" t="s">
        <v>571</v>
      </c>
      <c r="F2660" s="15" t="s">
        <v>51</v>
      </c>
      <c r="G2660" s="15" t="s">
        <v>5890</v>
      </c>
    </row>
    <row r="2661" spans="1:7" ht="14.25" x14ac:dyDescent="0.2">
      <c r="A2661" s="14" t="s">
        <v>5891</v>
      </c>
      <c r="B2661" s="15" t="s">
        <v>5863</v>
      </c>
      <c r="C2661" s="15" t="s">
        <v>73</v>
      </c>
      <c r="D2661" s="27" t="s">
        <v>722</v>
      </c>
      <c r="E2661" s="27" t="s">
        <v>723</v>
      </c>
      <c r="F2661" s="15" t="s">
        <v>81</v>
      </c>
      <c r="G2661" s="15" t="s">
        <v>5892</v>
      </c>
    </row>
    <row r="2662" spans="1:7" ht="14.25" x14ac:dyDescent="0.2">
      <c r="A2662" s="14" t="s">
        <v>5893</v>
      </c>
      <c r="B2662" s="15" t="s">
        <v>5863</v>
      </c>
      <c r="C2662" s="15" t="s">
        <v>75</v>
      </c>
      <c r="D2662" s="27" t="s">
        <v>747</v>
      </c>
      <c r="E2662" s="27" t="s">
        <v>748</v>
      </c>
      <c r="F2662" s="15" t="s">
        <v>51</v>
      </c>
      <c r="G2662" s="15" t="s">
        <v>5894</v>
      </c>
    </row>
    <row r="2663" spans="1:7" ht="14.25" x14ac:dyDescent="0.2">
      <c r="A2663" s="14" t="s">
        <v>5895</v>
      </c>
      <c r="B2663" s="15" t="s">
        <v>5863</v>
      </c>
      <c r="C2663" s="15" t="s">
        <v>87</v>
      </c>
      <c r="D2663" s="27" t="s">
        <v>586</v>
      </c>
      <c r="E2663" s="27" t="s">
        <v>587</v>
      </c>
      <c r="F2663" s="15" t="s">
        <v>81</v>
      </c>
      <c r="G2663" s="15" t="s">
        <v>5896</v>
      </c>
    </row>
    <row r="2664" spans="1:7" ht="33.75" x14ac:dyDescent="0.2">
      <c r="A2664" s="14" t="s">
        <v>5897</v>
      </c>
      <c r="B2664" s="15" t="s">
        <v>5863</v>
      </c>
      <c r="C2664" s="15" t="s">
        <v>89</v>
      </c>
      <c r="D2664" s="27" t="s">
        <v>590</v>
      </c>
      <c r="E2664" s="27" t="s">
        <v>732</v>
      </c>
      <c r="F2664" s="15" t="s">
        <v>81</v>
      </c>
      <c r="G2664" s="15" t="s">
        <v>5896</v>
      </c>
    </row>
    <row r="2665" spans="1:7" ht="22.5" x14ac:dyDescent="0.2">
      <c r="A2665" s="14" t="s">
        <v>5898</v>
      </c>
      <c r="B2665" s="15" t="s">
        <v>5863</v>
      </c>
      <c r="C2665" s="15" t="s">
        <v>90</v>
      </c>
      <c r="D2665" s="27" t="s">
        <v>738</v>
      </c>
      <c r="E2665" s="27" t="s">
        <v>739</v>
      </c>
      <c r="F2665" s="15" t="s">
        <v>502</v>
      </c>
      <c r="G2665" s="15" t="s">
        <v>5899</v>
      </c>
    </row>
    <row r="2666" spans="1:7" ht="22.5" x14ac:dyDescent="0.2">
      <c r="A2666" s="14" t="s">
        <v>5900</v>
      </c>
      <c r="B2666" s="15" t="s">
        <v>5863</v>
      </c>
      <c r="C2666" s="15" t="s">
        <v>91</v>
      </c>
      <c r="D2666" s="27" t="s">
        <v>742</v>
      </c>
      <c r="E2666" s="27" t="s">
        <v>5819</v>
      </c>
      <c r="F2666" s="15" t="s">
        <v>502</v>
      </c>
      <c r="G2666" s="15" t="s">
        <v>5901</v>
      </c>
    </row>
    <row r="2667" spans="1:7" ht="22.5" x14ac:dyDescent="0.2">
      <c r="A2667" s="14" t="s">
        <v>5902</v>
      </c>
      <c r="B2667" s="15" t="s">
        <v>5863</v>
      </c>
      <c r="C2667" s="15" t="s">
        <v>101</v>
      </c>
      <c r="D2667" s="27" t="s">
        <v>5561</v>
      </c>
      <c r="E2667" s="27" t="s">
        <v>5903</v>
      </c>
      <c r="F2667" s="15" t="s">
        <v>502</v>
      </c>
      <c r="G2667" s="15" t="s">
        <v>5904</v>
      </c>
    </row>
    <row r="2668" spans="1:7" ht="14.25" x14ac:dyDescent="0.2">
      <c r="A2668" s="14" t="s">
        <v>5905</v>
      </c>
      <c r="B2668" s="15" t="s">
        <v>5863</v>
      </c>
      <c r="C2668" s="15" t="s">
        <v>106</v>
      </c>
      <c r="D2668" s="27" t="s">
        <v>819</v>
      </c>
      <c r="E2668" s="27" t="s">
        <v>820</v>
      </c>
      <c r="F2668" s="15" t="s">
        <v>502</v>
      </c>
      <c r="G2668" s="15" t="s">
        <v>5906</v>
      </c>
    </row>
    <row r="2669" spans="1:7" ht="14.25" customHeight="1" x14ac:dyDescent="0.2">
      <c r="A2669" s="16"/>
      <c r="B2669" s="16"/>
      <c r="C2669" s="13"/>
      <c r="D2669" s="28"/>
      <c r="E2669" s="21" t="s">
        <v>5907</v>
      </c>
      <c r="F2669" s="13"/>
      <c r="G2669" s="13"/>
    </row>
    <row r="2670" spans="1:7" ht="22.5" x14ac:dyDescent="0.2">
      <c r="A2670" s="14" t="s">
        <v>5908</v>
      </c>
      <c r="B2670" s="15" t="s">
        <v>5863</v>
      </c>
      <c r="C2670" s="15" t="s">
        <v>107</v>
      </c>
      <c r="D2670" s="27" t="s">
        <v>626</v>
      </c>
      <c r="E2670" s="27" t="s">
        <v>627</v>
      </c>
      <c r="F2670" s="15" t="s">
        <v>110</v>
      </c>
      <c r="G2670" s="15" t="s">
        <v>467</v>
      </c>
    </row>
    <row r="2671" spans="1:7" ht="14.25" x14ac:dyDescent="0.2">
      <c r="A2671" s="14" t="s">
        <v>5909</v>
      </c>
      <c r="B2671" s="15" t="s">
        <v>5863</v>
      </c>
      <c r="C2671" s="15" t="s">
        <v>108</v>
      </c>
      <c r="D2671" s="27" t="s">
        <v>630</v>
      </c>
      <c r="E2671" s="27" t="s">
        <v>631</v>
      </c>
      <c r="F2671" s="15" t="s">
        <v>502</v>
      </c>
      <c r="G2671" s="15" t="s">
        <v>5910</v>
      </c>
    </row>
    <row r="2672" spans="1:7" ht="14.25" x14ac:dyDescent="0.2">
      <c r="A2672" s="14" t="s">
        <v>5911</v>
      </c>
      <c r="B2672" s="15" t="s">
        <v>5863</v>
      </c>
      <c r="C2672" s="15" t="s">
        <v>109</v>
      </c>
      <c r="D2672" s="27" t="s">
        <v>634</v>
      </c>
      <c r="E2672" s="27" t="s">
        <v>635</v>
      </c>
      <c r="F2672" s="15" t="s">
        <v>502</v>
      </c>
      <c r="G2672" s="15" t="s">
        <v>5912</v>
      </c>
    </row>
    <row r="2673" spans="1:7" ht="14.25" x14ac:dyDescent="0.2">
      <c r="A2673" s="14" t="s">
        <v>5913</v>
      </c>
      <c r="B2673" s="15" t="s">
        <v>5863</v>
      </c>
      <c r="C2673" s="15" t="s">
        <v>122</v>
      </c>
      <c r="D2673" s="27" t="s">
        <v>638</v>
      </c>
      <c r="E2673" s="27" t="s">
        <v>639</v>
      </c>
      <c r="F2673" s="15" t="s">
        <v>518</v>
      </c>
      <c r="G2673" s="15" t="s">
        <v>5914</v>
      </c>
    </row>
    <row r="2674" spans="1:7" ht="14.25" customHeight="1" x14ac:dyDescent="0.2">
      <c r="A2674" s="16"/>
      <c r="B2674" s="16"/>
      <c r="C2674" s="13"/>
      <c r="D2674" s="28"/>
      <c r="E2674" s="21" t="s">
        <v>5915</v>
      </c>
      <c r="F2674" s="13"/>
      <c r="G2674" s="13"/>
    </row>
    <row r="2675" spans="1:7" ht="22.5" x14ac:dyDescent="0.2">
      <c r="A2675" s="14" t="s">
        <v>5916</v>
      </c>
      <c r="B2675" s="15" t="s">
        <v>5863</v>
      </c>
      <c r="C2675" s="15" t="s">
        <v>126</v>
      </c>
      <c r="D2675" s="27" t="s">
        <v>5917</v>
      </c>
      <c r="E2675" s="27" t="s">
        <v>5918</v>
      </c>
      <c r="F2675" s="15" t="s">
        <v>648</v>
      </c>
      <c r="G2675" s="15" t="s">
        <v>12</v>
      </c>
    </row>
    <row r="2676" spans="1:7" ht="45" x14ac:dyDescent="0.2">
      <c r="A2676" s="14" t="s">
        <v>5919</v>
      </c>
      <c r="B2676" s="15" t="s">
        <v>5863</v>
      </c>
      <c r="C2676" s="15" t="s">
        <v>124</v>
      </c>
      <c r="D2676" s="27" t="s">
        <v>5920</v>
      </c>
      <c r="E2676" s="27" t="s">
        <v>5921</v>
      </c>
      <c r="F2676" s="15" t="s">
        <v>5780</v>
      </c>
      <c r="G2676" s="15" t="s">
        <v>12</v>
      </c>
    </row>
    <row r="2677" spans="1:7" s="8" customFormat="1" ht="15" customHeight="1" x14ac:dyDescent="0.2">
      <c r="A2677" s="7"/>
      <c r="B2677" s="7"/>
      <c r="C2677" s="7"/>
      <c r="D2677" s="26"/>
      <c r="E2677" s="20" t="s">
        <v>5922</v>
      </c>
      <c r="F2677" s="7"/>
      <c r="G2677" s="7"/>
    </row>
    <row r="2678" spans="1:7" s="11" customFormat="1" ht="25.5" x14ac:dyDescent="0.2">
      <c r="A2678" s="9" t="s">
        <v>1088</v>
      </c>
      <c r="B2678" s="9" t="s">
        <v>5923</v>
      </c>
      <c r="C2678" s="9"/>
      <c r="D2678" s="29"/>
      <c r="E2678" s="22" t="s">
        <v>5924</v>
      </c>
      <c r="F2678" s="10"/>
      <c r="G2678" s="10"/>
    </row>
    <row r="2679" spans="1:7" ht="22.5" x14ac:dyDescent="0.2">
      <c r="A2679" s="14" t="s">
        <v>5925</v>
      </c>
      <c r="B2679" s="15" t="s">
        <v>5926</v>
      </c>
      <c r="C2679" s="15" t="s">
        <v>12</v>
      </c>
      <c r="D2679" s="27" t="s">
        <v>1886</v>
      </c>
      <c r="E2679" s="27" t="s">
        <v>1887</v>
      </c>
      <c r="F2679" s="15" t="s">
        <v>648</v>
      </c>
      <c r="G2679" s="15" t="s">
        <v>12</v>
      </c>
    </row>
    <row r="2680" spans="1:7" ht="45" x14ac:dyDescent="0.2">
      <c r="A2680" s="14" t="s">
        <v>5927</v>
      </c>
      <c r="B2680" s="15" t="s">
        <v>5926</v>
      </c>
      <c r="C2680" s="15" t="s">
        <v>24</v>
      </c>
      <c r="D2680" s="27" t="s">
        <v>5928</v>
      </c>
      <c r="E2680" s="27" t="s">
        <v>5929</v>
      </c>
      <c r="F2680" s="15" t="s">
        <v>652</v>
      </c>
      <c r="G2680" s="15" t="s">
        <v>12</v>
      </c>
    </row>
    <row r="2681" spans="1:7" ht="22.5" x14ac:dyDescent="0.2">
      <c r="A2681" s="14" t="s">
        <v>5930</v>
      </c>
      <c r="B2681" s="15" t="s">
        <v>5926</v>
      </c>
      <c r="C2681" s="15" t="s">
        <v>30</v>
      </c>
      <c r="D2681" s="27" t="s">
        <v>5931</v>
      </c>
      <c r="E2681" s="27" t="s">
        <v>5932</v>
      </c>
      <c r="F2681" s="15" t="s">
        <v>648</v>
      </c>
      <c r="G2681" s="15" t="s">
        <v>24</v>
      </c>
    </row>
    <row r="2682" spans="1:7" ht="45" x14ac:dyDescent="0.2">
      <c r="A2682" s="14" t="s">
        <v>5933</v>
      </c>
      <c r="B2682" s="15" t="s">
        <v>5926</v>
      </c>
      <c r="C2682" s="15" t="s">
        <v>34</v>
      </c>
      <c r="D2682" s="27" t="s">
        <v>5934</v>
      </c>
      <c r="E2682" s="27" t="s">
        <v>5935</v>
      </c>
      <c r="F2682" s="15" t="s">
        <v>652</v>
      </c>
      <c r="G2682" s="15" t="s">
        <v>24</v>
      </c>
    </row>
    <row r="2683" spans="1:7" ht="22.5" x14ac:dyDescent="0.2">
      <c r="A2683" s="14" t="s">
        <v>5936</v>
      </c>
      <c r="B2683" s="15" t="s">
        <v>5926</v>
      </c>
      <c r="C2683" s="15" t="s">
        <v>40</v>
      </c>
      <c r="D2683" s="27" t="s">
        <v>5937</v>
      </c>
      <c r="E2683" s="27" t="s">
        <v>5938</v>
      </c>
      <c r="F2683" s="15" t="s">
        <v>648</v>
      </c>
      <c r="G2683" s="15" t="s">
        <v>12</v>
      </c>
    </row>
    <row r="2684" spans="1:7" ht="45" x14ac:dyDescent="0.2">
      <c r="A2684" s="14" t="s">
        <v>5939</v>
      </c>
      <c r="B2684" s="15" t="s">
        <v>5926</v>
      </c>
      <c r="C2684" s="15" t="s">
        <v>43</v>
      </c>
      <c r="D2684" s="27" t="s">
        <v>5940</v>
      </c>
      <c r="E2684" s="27" t="s">
        <v>5941</v>
      </c>
      <c r="F2684" s="15" t="s">
        <v>652</v>
      </c>
      <c r="G2684" s="15" t="s">
        <v>12</v>
      </c>
    </row>
    <row r="2685" spans="1:7" ht="14.25" x14ac:dyDescent="0.2">
      <c r="A2685" s="14" t="s">
        <v>5942</v>
      </c>
      <c r="B2685" s="15" t="s">
        <v>5926</v>
      </c>
      <c r="C2685" s="15" t="s">
        <v>48</v>
      </c>
      <c r="D2685" s="27" t="s">
        <v>3822</v>
      </c>
      <c r="E2685" s="27" t="s">
        <v>3823</v>
      </c>
      <c r="F2685" s="15" t="s">
        <v>648</v>
      </c>
      <c r="G2685" s="15" t="s">
        <v>12</v>
      </c>
    </row>
    <row r="2686" spans="1:7" ht="45" x14ac:dyDescent="0.2">
      <c r="A2686" s="14" t="s">
        <v>5943</v>
      </c>
      <c r="B2686" s="15" t="s">
        <v>5926</v>
      </c>
      <c r="C2686" s="15" t="s">
        <v>55</v>
      </c>
      <c r="D2686" s="27" t="s">
        <v>5944</v>
      </c>
      <c r="E2686" s="27" t="s">
        <v>5945</v>
      </c>
      <c r="F2686" s="15" t="s">
        <v>652</v>
      </c>
      <c r="G2686" s="15" t="s">
        <v>12</v>
      </c>
    </row>
    <row r="2687" spans="1:7" ht="14.25" x14ac:dyDescent="0.2">
      <c r="A2687" s="14" t="s">
        <v>5946</v>
      </c>
      <c r="B2687" s="15" t="s">
        <v>5926</v>
      </c>
      <c r="C2687" s="15" t="s">
        <v>58</v>
      </c>
      <c r="D2687" s="27" t="s">
        <v>5947</v>
      </c>
      <c r="E2687" s="27" t="s">
        <v>5948</v>
      </c>
      <c r="F2687" s="15" t="s">
        <v>970</v>
      </c>
      <c r="G2687" s="15" t="s">
        <v>237</v>
      </c>
    </row>
    <row r="2688" spans="1:7" ht="45" x14ac:dyDescent="0.2">
      <c r="A2688" s="14" t="s">
        <v>5949</v>
      </c>
      <c r="B2688" s="15" t="s">
        <v>5926</v>
      </c>
      <c r="C2688" s="15" t="s">
        <v>60</v>
      </c>
      <c r="D2688" s="27" t="s">
        <v>5950</v>
      </c>
      <c r="E2688" s="27" t="s">
        <v>5951</v>
      </c>
      <c r="F2688" s="15" t="s">
        <v>652</v>
      </c>
      <c r="G2688" s="15" t="s">
        <v>12</v>
      </c>
    </row>
    <row r="2689" spans="1:7" ht="22.5" x14ac:dyDescent="0.2">
      <c r="A2689" s="14" t="s">
        <v>5952</v>
      </c>
      <c r="B2689" s="15" t="s">
        <v>5926</v>
      </c>
      <c r="C2689" s="15" t="s">
        <v>65</v>
      </c>
      <c r="D2689" s="27" t="s">
        <v>5713</v>
      </c>
      <c r="E2689" s="27" t="s">
        <v>5714</v>
      </c>
      <c r="F2689" s="15" t="s">
        <v>648</v>
      </c>
      <c r="G2689" s="15" t="s">
        <v>12</v>
      </c>
    </row>
    <row r="2690" spans="1:7" ht="45" x14ac:dyDescent="0.2">
      <c r="A2690" s="14" t="s">
        <v>5953</v>
      </c>
      <c r="B2690" s="15" t="s">
        <v>5926</v>
      </c>
      <c r="C2690" s="15" t="s">
        <v>68</v>
      </c>
      <c r="D2690" s="27" t="s">
        <v>5954</v>
      </c>
      <c r="E2690" s="27" t="s">
        <v>5955</v>
      </c>
      <c r="F2690" s="15" t="s">
        <v>652</v>
      </c>
      <c r="G2690" s="15" t="s">
        <v>12</v>
      </c>
    </row>
    <row r="2691" spans="1:7" ht="45" x14ac:dyDescent="0.2">
      <c r="A2691" s="14" t="s">
        <v>5956</v>
      </c>
      <c r="B2691" s="15" t="s">
        <v>5926</v>
      </c>
      <c r="C2691" s="15" t="s">
        <v>70</v>
      </c>
      <c r="D2691" s="27" t="s">
        <v>5957</v>
      </c>
      <c r="E2691" s="27" t="s">
        <v>5958</v>
      </c>
      <c r="F2691" s="15" t="s">
        <v>652</v>
      </c>
      <c r="G2691" s="15" t="s">
        <v>12</v>
      </c>
    </row>
    <row r="2692" spans="1:7" ht="45" x14ac:dyDescent="0.2">
      <c r="A2692" s="14" t="s">
        <v>5959</v>
      </c>
      <c r="B2692" s="15" t="s">
        <v>5926</v>
      </c>
      <c r="C2692" s="15" t="s">
        <v>73</v>
      </c>
      <c r="D2692" s="27" t="s">
        <v>5960</v>
      </c>
      <c r="E2692" s="27" t="s">
        <v>1984</v>
      </c>
      <c r="F2692" s="15" t="s">
        <v>652</v>
      </c>
      <c r="G2692" s="15" t="s">
        <v>12</v>
      </c>
    </row>
    <row r="2693" spans="1:7" s="11" customFormat="1" ht="25.5" x14ac:dyDescent="0.2">
      <c r="A2693" s="9" t="s">
        <v>2578</v>
      </c>
      <c r="B2693" s="9" t="s">
        <v>5961</v>
      </c>
      <c r="C2693" s="9"/>
      <c r="D2693" s="29"/>
      <c r="E2693" s="22" t="s">
        <v>5962</v>
      </c>
      <c r="F2693" s="10"/>
      <c r="G2693" s="10"/>
    </row>
    <row r="2694" spans="1:7" ht="22.5" x14ac:dyDescent="0.2">
      <c r="A2694" s="14" t="s">
        <v>5963</v>
      </c>
      <c r="B2694" s="15" t="s">
        <v>5926</v>
      </c>
      <c r="C2694" s="15" t="s">
        <v>75</v>
      </c>
      <c r="D2694" s="27" t="s">
        <v>1886</v>
      </c>
      <c r="E2694" s="27" t="s">
        <v>1887</v>
      </c>
      <c r="F2694" s="15" t="s">
        <v>648</v>
      </c>
      <c r="G2694" s="15" t="s">
        <v>30</v>
      </c>
    </row>
    <row r="2695" spans="1:7" ht="45" x14ac:dyDescent="0.2">
      <c r="A2695" s="14" t="s">
        <v>5964</v>
      </c>
      <c r="B2695" s="15" t="s">
        <v>5926</v>
      </c>
      <c r="C2695" s="15" t="s">
        <v>87</v>
      </c>
      <c r="D2695" s="27" t="s">
        <v>5965</v>
      </c>
      <c r="E2695" s="27" t="s">
        <v>5966</v>
      </c>
      <c r="F2695" s="15" t="s">
        <v>652</v>
      </c>
      <c r="G2695" s="15" t="s">
        <v>30</v>
      </c>
    </row>
    <row r="2696" spans="1:7" s="11" customFormat="1" ht="25.5" x14ac:dyDescent="0.2">
      <c r="A2696" s="9" t="s">
        <v>2581</v>
      </c>
      <c r="B2696" s="9" t="s">
        <v>5967</v>
      </c>
      <c r="C2696" s="9"/>
      <c r="D2696" s="29"/>
      <c r="E2696" s="22" t="s">
        <v>5968</v>
      </c>
      <c r="F2696" s="10"/>
      <c r="G2696" s="10"/>
    </row>
    <row r="2697" spans="1:7" ht="22.5" x14ac:dyDescent="0.2">
      <c r="A2697" s="14" t="s">
        <v>5969</v>
      </c>
      <c r="B2697" s="15" t="s">
        <v>5926</v>
      </c>
      <c r="C2697" s="15" t="s">
        <v>89</v>
      </c>
      <c r="D2697" s="27" t="s">
        <v>1874</v>
      </c>
      <c r="E2697" s="27" t="s">
        <v>1875</v>
      </c>
      <c r="F2697" s="15" t="s">
        <v>648</v>
      </c>
      <c r="G2697" s="15" t="s">
        <v>12</v>
      </c>
    </row>
    <row r="2698" spans="1:7" ht="45" x14ac:dyDescent="0.2">
      <c r="A2698" s="14" t="s">
        <v>5970</v>
      </c>
      <c r="B2698" s="15" t="s">
        <v>5926</v>
      </c>
      <c r="C2698" s="15" t="s">
        <v>90</v>
      </c>
      <c r="D2698" s="27" t="s">
        <v>5971</v>
      </c>
      <c r="E2698" s="27" t="s">
        <v>5972</v>
      </c>
      <c r="F2698" s="15" t="s">
        <v>652</v>
      </c>
      <c r="G2698" s="15" t="s">
        <v>12</v>
      </c>
    </row>
    <row r="2699" spans="1:7" s="8" customFormat="1" ht="15" customHeight="1" x14ac:dyDescent="0.2">
      <c r="A2699" s="7"/>
      <c r="B2699" s="7"/>
      <c r="C2699" s="7"/>
      <c r="D2699" s="26"/>
      <c r="E2699" s="20" t="s">
        <v>5973</v>
      </c>
      <c r="F2699" s="7"/>
      <c r="G2699" s="7"/>
    </row>
    <row r="2700" spans="1:7" s="11" customFormat="1" ht="14.25" x14ac:dyDescent="0.2">
      <c r="A2700" s="9" t="s">
        <v>2583</v>
      </c>
      <c r="B2700" s="9" t="s">
        <v>5974</v>
      </c>
      <c r="C2700" s="9"/>
      <c r="D2700" s="29"/>
      <c r="E2700" s="22" t="s">
        <v>370</v>
      </c>
      <c r="F2700" s="10"/>
      <c r="G2700" s="10"/>
    </row>
    <row r="2701" spans="1:7" ht="14.25" customHeight="1" x14ac:dyDescent="0.2">
      <c r="A2701" s="16"/>
      <c r="B2701" s="16"/>
      <c r="C2701" s="13"/>
      <c r="D2701" s="28"/>
      <c r="E2701" s="21" t="s">
        <v>5975</v>
      </c>
      <c r="F2701" s="13"/>
      <c r="G2701" s="13"/>
    </row>
    <row r="2702" spans="1:7" ht="22.5" x14ac:dyDescent="0.2">
      <c r="A2702" s="14" t="s">
        <v>5976</v>
      </c>
      <c r="B2702" s="15" t="s">
        <v>5977</v>
      </c>
      <c r="C2702" s="15" t="s">
        <v>12</v>
      </c>
      <c r="D2702" s="27" t="s">
        <v>530</v>
      </c>
      <c r="E2702" s="27" t="s">
        <v>531</v>
      </c>
      <c r="F2702" s="15" t="s">
        <v>37</v>
      </c>
      <c r="G2702" s="15" t="s">
        <v>5978</v>
      </c>
    </row>
    <row r="2703" spans="1:7" ht="33.75" x14ac:dyDescent="0.2">
      <c r="A2703" s="14" t="s">
        <v>5979</v>
      </c>
      <c r="B2703" s="15" t="s">
        <v>5977</v>
      </c>
      <c r="C2703" s="15" t="s">
        <v>24</v>
      </c>
      <c r="D2703" s="27" t="s">
        <v>534</v>
      </c>
      <c r="E2703" s="27" t="s">
        <v>535</v>
      </c>
      <c r="F2703" s="15" t="s">
        <v>37</v>
      </c>
      <c r="G2703" s="15" t="s">
        <v>5980</v>
      </c>
    </row>
    <row r="2704" spans="1:7" ht="22.5" x14ac:dyDescent="0.2">
      <c r="A2704" s="14" t="s">
        <v>5981</v>
      </c>
      <c r="B2704" s="15" t="s">
        <v>5977</v>
      </c>
      <c r="C2704" s="15" t="s">
        <v>30</v>
      </c>
      <c r="D2704" s="27" t="s">
        <v>31</v>
      </c>
      <c r="E2704" s="27" t="s">
        <v>32</v>
      </c>
      <c r="F2704" s="15" t="s">
        <v>27</v>
      </c>
      <c r="G2704" s="15" t="s">
        <v>5982</v>
      </c>
    </row>
    <row r="2705" spans="1:7" ht="22.5" x14ac:dyDescent="0.2">
      <c r="A2705" s="14" t="s">
        <v>5983</v>
      </c>
      <c r="B2705" s="15" t="s">
        <v>5977</v>
      </c>
      <c r="C2705" s="15" t="s">
        <v>34</v>
      </c>
      <c r="D2705" s="27" t="s">
        <v>1583</v>
      </c>
      <c r="E2705" s="27" t="s">
        <v>5870</v>
      </c>
      <c r="F2705" s="15" t="s">
        <v>51</v>
      </c>
      <c r="G2705" s="15" t="s">
        <v>5984</v>
      </c>
    </row>
    <row r="2706" spans="1:7" ht="22.5" x14ac:dyDescent="0.2">
      <c r="A2706" s="14" t="s">
        <v>5985</v>
      </c>
      <c r="B2706" s="15" t="s">
        <v>5977</v>
      </c>
      <c r="C2706" s="15" t="s">
        <v>40</v>
      </c>
      <c r="D2706" s="27" t="s">
        <v>49</v>
      </c>
      <c r="E2706" s="27" t="s">
        <v>5873</v>
      </c>
      <c r="F2706" s="15" t="s">
        <v>51</v>
      </c>
      <c r="G2706" s="15" t="s">
        <v>5986</v>
      </c>
    </row>
    <row r="2707" spans="1:7" ht="22.5" x14ac:dyDescent="0.2">
      <c r="A2707" s="14" t="s">
        <v>5987</v>
      </c>
      <c r="B2707" s="15" t="s">
        <v>5977</v>
      </c>
      <c r="C2707" s="15" t="s">
        <v>43</v>
      </c>
      <c r="D2707" s="27" t="s">
        <v>5521</v>
      </c>
      <c r="E2707" s="27" t="s">
        <v>5988</v>
      </c>
      <c r="F2707" s="15" t="s">
        <v>37</v>
      </c>
      <c r="G2707" s="15" t="s">
        <v>5989</v>
      </c>
    </row>
    <row r="2708" spans="1:7" ht="14.25" x14ac:dyDescent="0.2">
      <c r="A2708" s="14" t="s">
        <v>5990</v>
      </c>
      <c r="B2708" s="15" t="s">
        <v>5977</v>
      </c>
      <c r="C2708" s="15" t="s">
        <v>48</v>
      </c>
      <c r="D2708" s="27" t="s">
        <v>49</v>
      </c>
      <c r="E2708" s="27" t="s">
        <v>50</v>
      </c>
      <c r="F2708" s="15" t="s">
        <v>51</v>
      </c>
      <c r="G2708" s="15" t="s">
        <v>5991</v>
      </c>
    </row>
    <row r="2709" spans="1:7" ht="22.5" x14ac:dyDescent="0.2">
      <c r="A2709" s="14" t="s">
        <v>5992</v>
      </c>
      <c r="B2709" s="15" t="s">
        <v>5977</v>
      </c>
      <c r="C2709" s="15" t="s">
        <v>55</v>
      </c>
      <c r="D2709" s="27" t="s">
        <v>552</v>
      </c>
      <c r="E2709" s="27" t="s">
        <v>2174</v>
      </c>
      <c r="F2709" s="15" t="s">
        <v>81</v>
      </c>
      <c r="G2709" s="15" t="s">
        <v>5993</v>
      </c>
    </row>
    <row r="2710" spans="1:7" ht="14.25" x14ac:dyDescent="0.2">
      <c r="A2710" s="14" t="s">
        <v>5994</v>
      </c>
      <c r="B2710" s="15" t="s">
        <v>5977</v>
      </c>
      <c r="C2710" s="15" t="s">
        <v>58</v>
      </c>
      <c r="D2710" s="27" t="s">
        <v>2177</v>
      </c>
      <c r="E2710" s="27" t="s">
        <v>2178</v>
      </c>
      <c r="F2710" s="15" t="s">
        <v>81</v>
      </c>
      <c r="G2710" s="15" t="s">
        <v>5995</v>
      </c>
    </row>
    <row r="2711" spans="1:7" ht="22.5" x14ac:dyDescent="0.2">
      <c r="A2711" s="14" t="s">
        <v>5996</v>
      </c>
      <c r="B2711" s="15" t="s">
        <v>5977</v>
      </c>
      <c r="C2711" s="15" t="s">
        <v>60</v>
      </c>
      <c r="D2711" s="27" t="s">
        <v>5521</v>
      </c>
      <c r="E2711" s="27" t="s">
        <v>5529</v>
      </c>
      <c r="F2711" s="15" t="s">
        <v>37</v>
      </c>
      <c r="G2711" s="15" t="s">
        <v>5997</v>
      </c>
    </row>
    <row r="2712" spans="1:7" ht="14.25" x14ac:dyDescent="0.2">
      <c r="A2712" s="14" t="s">
        <v>5998</v>
      </c>
      <c r="B2712" s="15" t="s">
        <v>5977</v>
      </c>
      <c r="C2712" s="15" t="s">
        <v>65</v>
      </c>
      <c r="D2712" s="27" t="s">
        <v>556</v>
      </c>
      <c r="E2712" s="27" t="s">
        <v>557</v>
      </c>
      <c r="F2712" s="15" t="s">
        <v>81</v>
      </c>
      <c r="G2712" s="15" t="s">
        <v>5999</v>
      </c>
    </row>
    <row r="2713" spans="1:7" ht="14.25" x14ac:dyDescent="0.2">
      <c r="A2713" s="14" t="s">
        <v>6000</v>
      </c>
      <c r="B2713" s="15" t="s">
        <v>5977</v>
      </c>
      <c r="C2713" s="15" t="s">
        <v>68</v>
      </c>
      <c r="D2713" s="27" t="s">
        <v>49</v>
      </c>
      <c r="E2713" s="27" t="s">
        <v>50</v>
      </c>
      <c r="F2713" s="15" t="s">
        <v>51</v>
      </c>
      <c r="G2713" s="15" t="s">
        <v>6001</v>
      </c>
    </row>
    <row r="2714" spans="1:7" ht="14.25" customHeight="1" x14ac:dyDescent="0.2">
      <c r="A2714" s="16"/>
      <c r="B2714" s="16"/>
      <c r="C2714" s="13"/>
      <c r="D2714" s="28"/>
      <c r="E2714" s="21" t="s">
        <v>6002</v>
      </c>
      <c r="F2714" s="13"/>
      <c r="G2714" s="13"/>
    </row>
    <row r="2715" spans="1:7" ht="22.5" x14ac:dyDescent="0.2">
      <c r="A2715" s="14" t="s">
        <v>6003</v>
      </c>
      <c r="B2715" s="15" t="s">
        <v>5977</v>
      </c>
      <c r="C2715" s="15" t="s">
        <v>70</v>
      </c>
      <c r="D2715" s="27" t="s">
        <v>5517</v>
      </c>
      <c r="E2715" s="27" t="s">
        <v>5827</v>
      </c>
      <c r="F2715" s="15" t="s">
        <v>51</v>
      </c>
      <c r="G2715" s="15" t="s">
        <v>602</v>
      </c>
    </row>
    <row r="2716" spans="1:7" ht="22.5" x14ac:dyDescent="0.2">
      <c r="A2716" s="14" t="s">
        <v>6004</v>
      </c>
      <c r="B2716" s="15" t="s">
        <v>5977</v>
      </c>
      <c r="C2716" s="15" t="s">
        <v>73</v>
      </c>
      <c r="D2716" s="27" t="s">
        <v>5540</v>
      </c>
      <c r="E2716" s="27" t="s">
        <v>5541</v>
      </c>
      <c r="F2716" s="15" t="s">
        <v>484</v>
      </c>
      <c r="G2716" s="15" t="s">
        <v>5829</v>
      </c>
    </row>
    <row r="2717" spans="1:7" ht="14.25" x14ac:dyDescent="0.2">
      <c r="A2717" s="14" t="s">
        <v>6005</v>
      </c>
      <c r="B2717" s="15" t="s">
        <v>5977</v>
      </c>
      <c r="C2717" s="15" t="s">
        <v>75</v>
      </c>
      <c r="D2717" s="27" t="s">
        <v>5544</v>
      </c>
      <c r="E2717" s="27" t="s">
        <v>5545</v>
      </c>
      <c r="F2717" s="15" t="s">
        <v>81</v>
      </c>
      <c r="G2717" s="15" t="s">
        <v>5831</v>
      </c>
    </row>
    <row r="2718" spans="1:7" ht="14.25" x14ac:dyDescent="0.2">
      <c r="A2718" s="14" t="s">
        <v>6006</v>
      </c>
      <c r="B2718" s="15" t="s">
        <v>5977</v>
      </c>
      <c r="C2718" s="15" t="s">
        <v>87</v>
      </c>
      <c r="D2718" s="27" t="s">
        <v>711</v>
      </c>
      <c r="E2718" s="27" t="s">
        <v>3050</v>
      </c>
      <c r="F2718" s="15" t="s">
        <v>81</v>
      </c>
      <c r="G2718" s="15" t="s">
        <v>5833</v>
      </c>
    </row>
    <row r="2719" spans="1:7" ht="14.25" x14ac:dyDescent="0.2">
      <c r="A2719" s="14" t="s">
        <v>6007</v>
      </c>
      <c r="B2719" s="15" t="s">
        <v>5977</v>
      </c>
      <c r="C2719" s="15" t="s">
        <v>89</v>
      </c>
      <c r="D2719" s="27" t="s">
        <v>570</v>
      </c>
      <c r="E2719" s="27" t="s">
        <v>571</v>
      </c>
      <c r="F2719" s="15" t="s">
        <v>51</v>
      </c>
      <c r="G2719" s="15" t="s">
        <v>6008</v>
      </c>
    </row>
    <row r="2720" spans="1:7" ht="14.25" x14ac:dyDescent="0.2">
      <c r="A2720" s="14" t="s">
        <v>6009</v>
      </c>
      <c r="B2720" s="15" t="s">
        <v>5977</v>
      </c>
      <c r="C2720" s="15" t="s">
        <v>90</v>
      </c>
      <c r="D2720" s="27" t="s">
        <v>722</v>
      </c>
      <c r="E2720" s="27" t="s">
        <v>723</v>
      </c>
      <c r="F2720" s="15" t="s">
        <v>81</v>
      </c>
      <c r="G2720" s="15" t="s">
        <v>6010</v>
      </c>
    </row>
    <row r="2721" spans="1:7" ht="14.25" x14ac:dyDescent="0.2">
      <c r="A2721" s="14" t="s">
        <v>6011</v>
      </c>
      <c r="B2721" s="15" t="s">
        <v>5977</v>
      </c>
      <c r="C2721" s="15" t="s">
        <v>91</v>
      </c>
      <c r="D2721" s="27" t="s">
        <v>747</v>
      </c>
      <c r="E2721" s="27" t="s">
        <v>748</v>
      </c>
      <c r="F2721" s="15" t="s">
        <v>51</v>
      </c>
      <c r="G2721" s="15" t="s">
        <v>5033</v>
      </c>
    </row>
    <row r="2722" spans="1:7" ht="14.25" x14ac:dyDescent="0.2">
      <c r="A2722" s="14" t="s">
        <v>6012</v>
      </c>
      <c r="B2722" s="15" t="s">
        <v>5977</v>
      </c>
      <c r="C2722" s="15" t="s">
        <v>101</v>
      </c>
      <c r="D2722" s="27" t="s">
        <v>586</v>
      </c>
      <c r="E2722" s="27" t="s">
        <v>587</v>
      </c>
      <c r="F2722" s="15" t="s">
        <v>81</v>
      </c>
      <c r="G2722" s="15" t="s">
        <v>5814</v>
      </c>
    </row>
    <row r="2723" spans="1:7" ht="33.75" x14ac:dyDescent="0.2">
      <c r="A2723" s="14" t="s">
        <v>6013</v>
      </c>
      <c r="B2723" s="15" t="s">
        <v>5977</v>
      </c>
      <c r="C2723" s="15" t="s">
        <v>106</v>
      </c>
      <c r="D2723" s="27" t="s">
        <v>590</v>
      </c>
      <c r="E2723" s="27" t="s">
        <v>732</v>
      </c>
      <c r="F2723" s="15" t="s">
        <v>81</v>
      </c>
      <c r="G2723" s="15" t="s">
        <v>5814</v>
      </c>
    </row>
    <row r="2724" spans="1:7" ht="22.5" x14ac:dyDescent="0.2">
      <c r="A2724" s="14" t="s">
        <v>6014</v>
      </c>
      <c r="B2724" s="15" t="s">
        <v>5977</v>
      </c>
      <c r="C2724" s="15" t="s">
        <v>107</v>
      </c>
      <c r="D2724" s="27" t="s">
        <v>738</v>
      </c>
      <c r="E2724" s="27" t="s">
        <v>739</v>
      </c>
      <c r="F2724" s="15" t="s">
        <v>502</v>
      </c>
      <c r="G2724" s="15" t="s">
        <v>6015</v>
      </c>
    </row>
    <row r="2725" spans="1:7" ht="22.5" x14ac:dyDescent="0.2">
      <c r="A2725" s="14" t="s">
        <v>6016</v>
      </c>
      <c r="B2725" s="15" t="s">
        <v>5977</v>
      </c>
      <c r="C2725" s="15" t="s">
        <v>108</v>
      </c>
      <c r="D2725" s="27" t="s">
        <v>5561</v>
      </c>
      <c r="E2725" s="27" t="s">
        <v>5846</v>
      </c>
      <c r="F2725" s="15" t="s">
        <v>502</v>
      </c>
      <c r="G2725" s="15" t="s">
        <v>6017</v>
      </c>
    </row>
    <row r="2726" spans="1:7" ht="14.25" customHeight="1" x14ac:dyDescent="0.2">
      <c r="A2726" s="16"/>
      <c r="B2726" s="16"/>
      <c r="C2726" s="13"/>
      <c r="D2726" s="28"/>
      <c r="E2726" s="21" t="s">
        <v>6018</v>
      </c>
      <c r="F2726" s="13"/>
      <c r="G2726" s="13"/>
    </row>
    <row r="2727" spans="1:7" ht="14.25" x14ac:dyDescent="0.2">
      <c r="A2727" s="14" t="s">
        <v>6019</v>
      </c>
      <c r="B2727" s="15" t="s">
        <v>5977</v>
      </c>
      <c r="C2727" s="15" t="s">
        <v>109</v>
      </c>
      <c r="D2727" s="27" t="s">
        <v>570</v>
      </c>
      <c r="E2727" s="27" t="s">
        <v>571</v>
      </c>
      <c r="F2727" s="15" t="s">
        <v>51</v>
      </c>
      <c r="G2727" s="15" t="s">
        <v>5890</v>
      </c>
    </row>
    <row r="2728" spans="1:7" ht="14.25" x14ac:dyDescent="0.2">
      <c r="A2728" s="14" t="s">
        <v>6020</v>
      </c>
      <c r="B2728" s="15" t="s">
        <v>5977</v>
      </c>
      <c r="C2728" s="15" t="s">
        <v>122</v>
      </c>
      <c r="D2728" s="27" t="s">
        <v>722</v>
      </c>
      <c r="E2728" s="27" t="s">
        <v>723</v>
      </c>
      <c r="F2728" s="15" t="s">
        <v>81</v>
      </c>
      <c r="G2728" s="15" t="s">
        <v>5892</v>
      </c>
    </row>
    <row r="2729" spans="1:7" ht="14.25" x14ac:dyDescent="0.2">
      <c r="A2729" s="14" t="s">
        <v>6021</v>
      </c>
      <c r="B2729" s="15" t="s">
        <v>5977</v>
      </c>
      <c r="C2729" s="15" t="s">
        <v>126</v>
      </c>
      <c r="D2729" s="27" t="s">
        <v>747</v>
      </c>
      <c r="E2729" s="27" t="s">
        <v>748</v>
      </c>
      <c r="F2729" s="15" t="s">
        <v>51</v>
      </c>
      <c r="G2729" s="15" t="s">
        <v>6022</v>
      </c>
    </row>
    <row r="2730" spans="1:7" ht="14.25" x14ac:dyDescent="0.2">
      <c r="A2730" s="14" t="s">
        <v>6023</v>
      </c>
      <c r="B2730" s="15" t="s">
        <v>5977</v>
      </c>
      <c r="C2730" s="15" t="s">
        <v>124</v>
      </c>
      <c r="D2730" s="27" t="s">
        <v>586</v>
      </c>
      <c r="E2730" s="27" t="s">
        <v>587</v>
      </c>
      <c r="F2730" s="15" t="s">
        <v>81</v>
      </c>
      <c r="G2730" s="15" t="s">
        <v>6024</v>
      </c>
    </row>
    <row r="2731" spans="1:7" ht="33.75" x14ac:dyDescent="0.2">
      <c r="A2731" s="14" t="s">
        <v>6025</v>
      </c>
      <c r="B2731" s="15" t="s">
        <v>5977</v>
      </c>
      <c r="C2731" s="15" t="s">
        <v>129</v>
      </c>
      <c r="D2731" s="27" t="s">
        <v>590</v>
      </c>
      <c r="E2731" s="27" t="s">
        <v>732</v>
      </c>
      <c r="F2731" s="15" t="s">
        <v>81</v>
      </c>
      <c r="G2731" s="15" t="s">
        <v>6024</v>
      </c>
    </row>
    <row r="2732" spans="1:7" ht="22.5" x14ac:dyDescent="0.2">
      <c r="A2732" s="14" t="s">
        <v>6026</v>
      </c>
      <c r="B2732" s="15" t="s">
        <v>5977</v>
      </c>
      <c r="C2732" s="15" t="s">
        <v>133</v>
      </c>
      <c r="D2732" s="27" t="s">
        <v>738</v>
      </c>
      <c r="E2732" s="27" t="s">
        <v>739</v>
      </c>
      <c r="F2732" s="15" t="s">
        <v>502</v>
      </c>
      <c r="G2732" s="15" t="s">
        <v>5899</v>
      </c>
    </row>
    <row r="2733" spans="1:7" ht="22.5" x14ac:dyDescent="0.2">
      <c r="A2733" s="14" t="s">
        <v>6027</v>
      </c>
      <c r="B2733" s="15" t="s">
        <v>5977</v>
      </c>
      <c r="C2733" s="15" t="s">
        <v>136</v>
      </c>
      <c r="D2733" s="27" t="s">
        <v>742</v>
      </c>
      <c r="E2733" s="27" t="s">
        <v>5819</v>
      </c>
      <c r="F2733" s="15" t="s">
        <v>502</v>
      </c>
      <c r="G2733" s="15" t="s">
        <v>5901</v>
      </c>
    </row>
    <row r="2734" spans="1:7" ht="22.5" x14ac:dyDescent="0.2">
      <c r="A2734" s="14" t="s">
        <v>6028</v>
      </c>
      <c r="B2734" s="15" t="s">
        <v>5977</v>
      </c>
      <c r="C2734" s="15" t="s">
        <v>141</v>
      </c>
      <c r="D2734" s="27" t="s">
        <v>5561</v>
      </c>
      <c r="E2734" s="27" t="s">
        <v>5903</v>
      </c>
      <c r="F2734" s="15" t="s">
        <v>502</v>
      </c>
      <c r="G2734" s="15" t="s">
        <v>5904</v>
      </c>
    </row>
    <row r="2735" spans="1:7" ht="14.25" x14ac:dyDescent="0.2">
      <c r="A2735" s="14" t="s">
        <v>6029</v>
      </c>
      <c r="B2735" s="15" t="s">
        <v>5977</v>
      </c>
      <c r="C2735" s="15" t="s">
        <v>144</v>
      </c>
      <c r="D2735" s="27" t="s">
        <v>819</v>
      </c>
      <c r="E2735" s="27" t="s">
        <v>820</v>
      </c>
      <c r="F2735" s="15" t="s">
        <v>502</v>
      </c>
      <c r="G2735" s="15" t="s">
        <v>5906</v>
      </c>
    </row>
    <row r="2736" spans="1:7" ht="14.25" customHeight="1" x14ac:dyDescent="0.2">
      <c r="A2736" s="16"/>
      <c r="B2736" s="16"/>
      <c r="C2736" s="13"/>
      <c r="D2736" s="28"/>
      <c r="E2736" s="21" t="s">
        <v>6030</v>
      </c>
      <c r="F2736" s="13"/>
      <c r="G2736" s="13"/>
    </row>
    <row r="2737" spans="1:7" ht="22.5" x14ac:dyDescent="0.2">
      <c r="A2737" s="14" t="s">
        <v>6031</v>
      </c>
      <c r="B2737" s="15" t="s">
        <v>5977</v>
      </c>
      <c r="C2737" s="15" t="s">
        <v>146</v>
      </c>
      <c r="D2737" s="27" t="s">
        <v>626</v>
      </c>
      <c r="E2737" s="27" t="s">
        <v>627</v>
      </c>
      <c r="F2737" s="15" t="s">
        <v>110</v>
      </c>
      <c r="G2737" s="15" t="s">
        <v>6032</v>
      </c>
    </row>
    <row r="2738" spans="1:7" ht="14.25" x14ac:dyDescent="0.2">
      <c r="A2738" s="14" t="s">
        <v>6033</v>
      </c>
      <c r="B2738" s="15" t="s">
        <v>5977</v>
      </c>
      <c r="C2738" s="15" t="s">
        <v>151</v>
      </c>
      <c r="D2738" s="27" t="s">
        <v>630</v>
      </c>
      <c r="E2738" s="27" t="s">
        <v>631</v>
      </c>
      <c r="F2738" s="15" t="s">
        <v>502</v>
      </c>
      <c r="G2738" s="15" t="s">
        <v>6034</v>
      </c>
    </row>
    <row r="2739" spans="1:7" ht="14.25" x14ac:dyDescent="0.2">
      <c r="A2739" s="14" t="s">
        <v>6035</v>
      </c>
      <c r="B2739" s="15" t="s">
        <v>5977</v>
      </c>
      <c r="C2739" s="15" t="s">
        <v>154</v>
      </c>
      <c r="D2739" s="27" t="s">
        <v>634</v>
      </c>
      <c r="E2739" s="27" t="s">
        <v>635</v>
      </c>
      <c r="F2739" s="15" t="s">
        <v>502</v>
      </c>
      <c r="G2739" s="15" t="s">
        <v>6036</v>
      </c>
    </row>
    <row r="2740" spans="1:7" ht="14.25" x14ac:dyDescent="0.2">
      <c r="A2740" s="14" t="s">
        <v>6037</v>
      </c>
      <c r="B2740" s="15" t="s">
        <v>5977</v>
      </c>
      <c r="C2740" s="15" t="s">
        <v>156</v>
      </c>
      <c r="D2740" s="27" t="s">
        <v>638</v>
      </c>
      <c r="E2740" s="27" t="s">
        <v>639</v>
      </c>
      <c r="F2740" s="15" t="s">
        <v>518</v>
      </c>
      <c r="G2740" s="15" t="s">
        <v>6038</v>
      </c>
    </row>
    <row r="2741" spans="1:7" ht="14.25" customHeight="1" x14ac:dyDescent="0.2">
      <c r="A2741" s="16"/>
      <c r="B2741" s="16"/>
      <c r="C2741" s="13"/>
      <c r="D2741" s="28"/>
      <c r="E2741" s="21" t="s">
        <v>6039</v>
      </c>
      <c r="F2741" s="13"/>
      <c r="G2741" s="13"/>
    </row>
    <row r="2742" spans="1:7" ht="22.5" x14ac:dyDescent="0.2">
      <c r="A2742" s="14" t="s">
        <v>6040</v>
      </c>
      <c r="B2742" s="15" t="s">
        <v>5977</v>
      </c>
      <c r="C2742" s="15" t="s">
        <v>157</v>
      </c>
      <c r="D2742" s="27" t="s">
        <v>6041</v>
      </c>
      <c r="E2742" s="27" t="s">
        <v>6042</v>
      </c>
      <c r="F2742" s="15" t="s">
        <v>648</v>
      </c>
      <c r="G2742" s="15" t="s">
        <v>12</v>
      </c>
    </row>
    <row r="2743" spans="1:7" ht="22.5" x14ac:dyDescent="0.2">
      <c r="A2743" s="14" t="s">
        <v>6043</v>
      </c>
      <c r="B2743" s="15" t="s">
        <v>5977</v>
      </c>
      <c r="C2743" s="15" t="s">
        <v>158</v>
      </c>
      <c r="D2743" s="27" t="s">
        <v>6041</v>
      </c>
      <c r="E2743" s="27" t="s">
        <v>6042</v>
      </c>
      <c r="F2743" s="15" t="s">
        <v>648</v>
      </c>
      <c r="G2743" s="15" t="s">
        <v>12</v>
      </c>
    </row>
    <row r="2744" spans="1:7" ht="45" x14ac:dyDescent="0.2">
      <c r="A2744" s="14" t="s">
        <v>6044</v>
      </c>
      <c r="B2744" s="15" t="s">
        <v>5977</v>
      </c>
      <c r="C2744" s="15" t="s">
        <v>165</v>
      </c>
      <c r="D2744" s="27" t="s">
        <v>6045</v>
      </c>
      <c r="E2744" s="27" t="s">
        <v>6046</v>
      </c>
      <c r="F2744" s="15" t="s">
        <v>5780</v>
      </c>
      <c r="G2744" s="15" t="s">
        <v>12</v>
      </c>
    </row>
    <row r="2745" spans="1:7" s="8" customFormat="1" ht="15" customHeight="1" x14ac:dyDescent="0.2">
      <c r="A2745" s="7"/>
      <c r="B2745" s="7"/>
      <c r="C2745" s="7"/>
      <c r="D2745" s="26"/>
      <c r="E2745" s="20" t="s">
        <v>6047</v>
      </c>
      <c r="F2745" s="7"/>
      <c r="G2745" s="7"/>
    </row>
    <row r="2746" spans="1:7" s="11" customFormat="1" ht="25.5" x14ac:dyDescent="0.2">
      <c r="A2746" s="9" t="s">
        <v>2587</v>
      </c>
      <c r="B2746" s="9" t="s">
        <v>6048</v>
      </c>
      <c r="C2746" s="9"/>
      <c r="D2746" s="29"/>
      <c r="E2746" s="22" t="s">
        <v>6049</v>
      </c>
      <c r="F2746" s="10"/>
      <c r="G2746" s="10"/>
    </row>
    <row r="2747" spans="1:7" ht="14.25" customHeight="1" x14ac:dyDescent="0.2">
      <c r="A2747" s="16"/>
      <c r="B2747" s="16"/>
      <c r="C2747" s="13"/>
      <c r="D2747" s="28"/>
      <c r="E2747" s="21" t="s">
        <v>6050</v>
      </c>
      <c r="F2747" s="13"/>
      <c r="G2747" s="13"/>
    </row>
    <row r="2748" spans="1:7" ht="22.5" x14ac:dyDescent="0.2">
      <c r="A2748" s="14" t="s">
        <v>6051</v>
      </c>
      <c r="B2748" s="15" t="s">
        <v>6052</v>
      </c>
      <c r="C2748" s="15" t="s">
        <v>12</v>
      </c>
      <c r="D2748" s="27" t="s">
        <v>3749</v>
      </c>
      <c r="E2748" s="27" t="s">
        <v>3750</v>
      </c>
      <c r="F2748" s="15" t="s">
        <v>110</v>
      </c>
      <c r="G2748" s="15" t="s">
        <v>6053</v>
      </c>
    </row>
    <row r="2749" spans="1:7" ht="22.5" x14ac:dyDescent="0.2">
      <c r="A2749" s="14" t="s">
        <v>6054</v>
      </c>
      <c r="B2749" s="15" t="s">
        <v>6052</v>
      </c>
      <c r="C2749" s="15" t="s">
        <v>24</v>
      </c>
      <c r="D2749" s="27" t="s">
        <v>6055</v>
      </c>
      <c r="E2749" s="27" t="s">
        <v>6056</v>
      </c>
      <c r="F2749" s="15" t="s">
        <v>949</v>
      </c>
      <c r="G2749" s="15" t="s">
        <v>6057</v>
      </c>
    </row>
    <row r="2750" spans="1:7" ht="14.25" customHeight="1" x14ac:dyDescent="0.2">
      <c r="A2750" s="16"/>
      <c r="B2750" s="16"/>
      <c r="C2750" s="13"/>
      <c r="D2750" s="28"/>
      <c r="E2750" s="21" t="s">
        <v>6058</v>
      </c>
      <c r="F2750" s="13"/>
      <c r="G2750" s="13"/>
    </row>
    <row r="2751" spans="1:7" ht="14.25" x14ac:dyDescent="0.2">
      <c r="A2751" s="14" t="s">
        <v>6059</v>
      </c>
      <c r="B2751" s="15" t="s">
        <v>6052</v>
      </c>
      <c r="C2751" s="15" t="s">
        <v>30</v>
      </c>
      <c r="D2751" s="27" t="s">
        <v>2336</v>
      </c>
      <c r="E2751" s="27" t="s">
        <v>2337</v>
      </c>
      <c r="F2751" s="15" t="s">
        <v>648</v>
      </c>
      <c r="G2751" s="15" t="s">
        <v>12</v>
      </c>
    </row>
    <row r="2752" spans="1:7" ht="14.25" x14ac:dyDescent="0.2">
      <c r="A2752" s="14" t="s">
        <v>6060</v>
      </c>
      <c r="B2752" s="15" t="s">
        <v>6052</v>
      </c>
      <c r="C2752" s="15" t="s">
        <v>34</v>
      </c>
      <c r="D2752" s="27" t="s">
        <v>4861</v>
      </c>
      <c r="E2752" s="27" t="s">
        <v>4862</v>
      </c>
      <c r="F2752" s="15" t="s">
        <v>648</v>
      </c>
      <c r="G2752" s="15" t="s">
        <v>12</v>
      </c>
    </row>
    <row r="2753" spans="1:7" ht="14.25" customHeight="1" x14ac:dyDescent="0.2">
      <c r="A2753" s="16"/>
      <c r="B2753" s="16"/>
      <c r="C2753" s="13"/>
      <c r="D2753" s="28"/>
      <c r="E2753" s="21" t="s">
        <v>6061</v>
      </c>
      <c r="F2753" s="13"/>
      <c r="G2753" s="13"/>
    </row>
    <row r="2754" spans="1:7" ht="14.25" x14ac:dyDescent="0.2">
      <c r="A2754" s="14" t="s">
        <v>6062</v>
      </c>
      <c r="B2754" s="15" t="s">
        <v>6052</v>
      </c>
      <c r="C2754" s="15" t="s">
        <v>40</v>
      </c>
      <c r="D2754" s="27" t="s">
        <v>1654</v>
      </c>
      <c r="E2754" s="27" t="s">
        <v>1655</v>
      </c>
      <c r="F2754" s="15" t="s">
        <v>648</v>
      </c>
      <c r="G2754" s="15" t="s">
        <v>12</v>
      </c>
    </row>
    <row r="2755" spans="1:7" ht="22.5" x14ac:dyDescent="0.2">
      <c r="A2755" s="14" t="s">
        <v>6063</v>
      </c>
      <c r="B2755" s="15" t="s">
        <v>6052</v>
      </c>
      <c r="C2755" s="15" t="s">
        <v>43</v>
      </c>
      <c r="D2755" s="27" t="s">
        <v>6064</v>
      </c>
      <c r="E2755" s="27" t="s">
        <v>6065</v>
      </c>
      <c r="F2755" s="15" t="s">
        <v>648</v>
      </c>
      <c r="G2755" s="15" t="s">
        <v>12</v>
      </c>
    </row>
    <row r="2756" spans="1:7" s="8" customFormat="1" ht="15" customHeight="1" x14ac:dyDescent="0.2">
      <c r="A2756" s="7"/>
      <c r="B2756" s="7"/>
      <c r="C2756" s="7"/>
      <c r="D2756" s="26"/>
      <c r="E2756" s="20" t="s">
        <v>6066</v>
      </c>
      <c r="F2756" s="7"/>
      <c r="G2756" s="7"/>
    </row>
    <row r="2757" spans="1:7" s="11" customFormat="1" ht="14.25" x14ac:dyDescent="0.2">
      <c r="A2757" s="9" t="s">
        <v>2590</v>
      </c>
      <c r="B2757" s="9" t="s">
        <v>6067</v>
      </c>
      <c r="C2757" s="9"/>
      <c r="D2757" s="29"/>
      <c r="E2757" s="22" t="s">
        <v>5009</v>
      </c>
      <c r="F2757" s="10"/>
      <c r="G2757" s="10"/>
    </row>
    <row r="2758" spans="1:7" ht="22.5" x14ac:dyDescent="0.2">
      <c r="A2758" s="14" t="s">
        <v>6068</v>
      </c>
      <c r="B2758" s="15" t="s">
        <v>6069</v>
      </c>
      <c r="C2758" s="15" t="s">
        <v>12</v>
      </c>
      <c r="D2758" s="27" t="s">
        <v>1626</v>
      </c>
      <c r="E2758" s="27" t="s">
        <v>1627</v>
      </c>
      <c r="F2758" s="15" t="s">
        <v>1071</v>
      </c>
      <c r="G2758" s="15" t="s">
        <v>1634</v>
      </c>
    </row>
    <row r="2759" spans="1:7" ht="33.75" x14ac:dyDescent="0.2">
      <c r="A2759" s="14" t="s">
        <v>6070</v>
      </c>
      <c r="B2759" s="15" t="s">
        <v>6069</v>
      </c>
      <c r="C2759" s="15" t="s">
        <v>24</v>
      </c>
      <c r="D2759" s="27" t="s">
        <v>1629</v>
      </c>
      <c r="E2759" s="27" t="s">
        <v>1630</v>
      </c>
      <c r="F2759" s="15" t="s">
        <v>1077</v>
      </c>
      <c r="G2759" s="15" t="s">
        <v>40</v>
      </c>
    </row>
    <row r="2760" spans="1:7" ht="14.25" x14ac:dyDescent="0.2">
      <c r="A2760" s="14" t="s">
        <v>6071</v>
      </c>
      <c r="B2760" s="15" t="s">
        <v>6069</v>
      </c>
      <c r="C2760" s="15" t="s">
        <v>30</v>
      </c>
      <c r="D2760" s="27" t="s">
        <v>5019</v>
      </c>
      <c r="E2760" s="27" t="s">
        <v>5020</v>
      </c>
      <c r="F2760" s="15" t="s">
        <v>5021</v>
      </c>
      <c r="G2760" s="15" t="s">
        <v>6072</v>
      </c>
    </row>
    <row r="2761" spans="1:7" ht="22.5" x14ac:dyDescent="0.2">
      <c r="A2761" s="14" t="s">
        <v>6073</v>
      </c>
      <c r="B2761" s="15" t="s">
        <v>6069</v>
      </c>
      <c r="C2761" s="15" t="s">
        <v>34</v>
      </c>
      <c r="D2761" s="27" t="s">
        <v>5024</v>
      </c>
      <c r="E2761" s="27" t="s">
        <v>5025</v>
      </c>
      <c r="F2761" s="15" t="s">
        <v>648</v>
      </c>
      <c r="G2761" s="15" t="s">
        <v>12</v>
      </c>
    </row>
    <row r="2762" spans="1:7" ht="22.5" x14ac:dyDescent="0.2">
      <c r="A2762" s="14" t="s">
        <v>6074</v>
      </c>
      <c r="B2762" s="15" t="s">
        <v>6069</v>
      </c>
      <c r="C2762" s="15" t="s">
        <v>40</v>
      </c>
      <c r="D2762" s="27" t="s">
        <v>1682</v>
      </c>
      <c r="E2762" s="27" t="s">
        <v>1683</v>
      </c>
      <c r="F2762" s="15" t="s">
        <v>110</v>
      </c>
      <c r="G2762" s="15" t="s">
        <v>5033</v>
      </c>
    </row>
    <row r="2763" spans="1:7" s="11" customFormat="1" ht="25.5" x14ac:dyDescent="0.2">
      <c r="A2763" s="9" t="s">
        <v>2594</v>
      </c>
      <c r="B2763" s="9" t="s">
        <v>6075</v>
      </c>
      <c r="C2763" s="9"/>
      <c r="D2763" s="29"/>
      <c r="E2763" s="22" t="s">
        <v>6076</v>
      </c>
      <c r="F2763" s="10"/>
      <c r="G2763" s="10"/>
    </row>
    <row r="2764" spans="1:7" ht="22.5" x14ac:dyDescent="0.2">
      <c r="A2764" s="14" t="s">
        <v>6077</v>
      </c>
      <c r="B2764" s="15" t="s">
        <v>6069</v>
      </c>
      <c r="C2764" s="15" t="s">
        <v>43</v>
      </c>
      <c r="D2764" s="27" t="s">
        <v>1188</v>
      </c>
      <c r="E2764" s="27" t="s">
        <v>1189</v>
      </c>
      <c r="F2764" s="15" t="s">
        <v>648</v>
      </c>
      <c r="G2764" s="15" t="s">
        <v>55</v>
      </c>
    </row>
    <row r="2765" spans="1:7" ht="45" x14ac:dyDescent="0.2">
      <c r="A2765" s="14" t="s">
        <v>6078</v>
      </c>
      <c r="B2765" s="15" t="s">
        <v>6069</v>
      </c>
      <c r="C2765" s="15" t="s">
        <v>48</v>
      </c>
      <c r="D2765" s="27" t="s">
        <v>6079</v>
      </c>
      <c r="E2765" s="27" t="s">
        <v>6080</v>
      </c>
      <c r="F2765" s="15" t="s">
        <v>648</v>
      </c>
      <c r="G2765" s="15" t="s">
        <v>24</v>
      </c>
    </row>
    <row r="2766" spans="1:7" ht="45" x14ac:dyDescent="0.2">
      <c r="A2766" s="14" t="s">
        <v>6081</v>
      </c>
      <c r="B2766" s="15" t="s">
        <v>6069</v>
      </c>
      <c r="C2766" s="15" t="s">
        <v>55</v>
      </c>
      <c r="D2766" s="27" t="s">
        <v>6082</v>
      </c>
      <c r="E2766" s="27" t="s">
        <v>6083</v>
      </c>
      <c r="F2766" s="15" t="s">
        <v>648</v>
      </c>
      <c r="G2766" s="15" t="s">
        <v>43</v>
      </c>
    </row>
    <row r="2767" spans="1:7" ht="14.25" x14ac:dyDescent="0.2">
      <c r="A2767" s="14" t="s">
        <v>6084</v>
      </c>
      <c r="B2767" s="15" t="s">
        <v>6069</v>
      </c>
      <c r="C2767" s="15" t="s">
        <v>58</v>
      </c>
      <c r="D2767" s="27" t="s">
        <v>1122</v>
      </c>
      <c r="E2767" s="27" t="s">
        <v>1123</v>
      </c>
      <c r="F2767" s="15" t="s">
        <v>970</v>
      </c>
      <c r="G2767" s="15" t="s">
        <v>1183</v>
      </c>
    </row>
    <row r="2768" spans="1:7" ht="33.75" x14ac:dyDescent="0.2">
      <c r="A2768" s="14" t="s">
        <v>6085</v>
      </c>
      <c r="B2768" s="15" t="s">
        <v>6069</v>
      </c>
      <c r="C2768" s="15" t="s">
        <v>60</v>
      </c>
      <c r="D2768" s="27" t="s">
        <v>4333</v>
      </c>
      <c r="E2768" s="27" t="s">
        <v>4334</v>
      </c>
      <c r="F2768" s="15" t="s">
        <v>648</v>
      </c>
      <c r="G2768" s="15" t="s">
        <v>24</v>
      </c>
    </row>
    <row r="2769" spans="1:7" ht="14.25" x14ac:dyDescent="0.2">
      <c r="A2769" s="14" t="s">
        <v>6086</v>
      </c>
      <c r="B2769" s="15" t="s">
        <v>6069</v>
      </c>
      <c r="C2769" s="15" t="s">
        <v>65</v>
      </c>
      <c r="D2769" s="27" t="s">
        <v>1645</v>
      </c>
      <c r="E2769" s="27" t="s">
        <v>1646</v>
      </c>
      <c r="F2769" s="15" t="s">
        <v>648</v>
      </c>
      <c r="G2769" s="15" t="s">
        <v>30</v>
      </c>
    </row>
    <row r="2770" spans="1:7" ht="22.5" x14ac:dyDescent="0.2">
      <c r="A2770" s="14" t="s">
        <v>6087</v>
      </c>
      <c r="B2770" s="15" t="s">
        <v>6069</v>
      </c>
      <c r="C2770" s="15" t="s">
        <v>68</v>
      </c>
      <c r="D2770" s="27" t="s">
        <v>6088</v>
      </c>
      <c r="E2770" s="27" t="s">
        <v>6089</v>
      </c>
      <c r="F2770" s="15" t="s">
        <v>652</v>
      </c>
      <c r="G2770" s="15" t="s">
        <v>24</v>
      </c>
    </row>
    <row r="2771" spans="1:7" ht="14.25" x14ac:dyDescent="0.2">
      <c r="A2771" s="14" t="s">
        <v>6090</v>
      </c>
      <c r="B2771" s="15" t="s">
        <v>6069</v>
      </c>
      <c r="C2771" s="15" t="s">
        <v>70</v>
      </c>
      <c r="D2771" s="27" t="s">
        <v>6091</v>
      </c>
      <c r="E2771" s="27" t="s">
        <v>6092</v>
      </c>
      <c r="F2771" s="15" t="s">
        <v>648</v>
      </c>
      <c r="G2771" s="15" t="s">
        <v>12</v>
      </c>
    </row>
    <row r="2772" spans="1:7" ht="14.25" x14ac:dyDescent="0.2">
      <c r="A2772" s="14" t="s">
        <v>6093</v>
      </c>
      <c r="B2772" s="15" t="s">
        <v>6069</v>
      </c>
      <c r="C2772" s="15" t="s">
        <v>73</v>
      </c>
      <c r="D2772" s="27" t="s">
        <v>1712</v>
      </c>
      <c r="E2772" s="27" t="s">
        <v>1713</v>
      </c>
      <c r="F2772" s="15" t="s">
        <v>652</v>
      </c>
      <c r="G2772" s="15" t="s">
        <v>40</v>
      </c>
    </row>
    <row r="2773" spans="1:7" ht="22.5" x14ac:dyDescent="0.2">
      <c r="A2773" s="14" t="s">
        <v>6094</v>
      </c>
      <c r="B2773" s="15" t="s">
        <v>6069</v>
      </c>
      <c r="C2773" s="15" t="s">
        <v>75</v>
      </c>
      <c r="D2773" s="27" t="s">
        <v>6095</v>
      </c>
      <c r="E2773" s="27" t="s">
        <v>6096</v>
      </c>
      <c r="F2773" s="15" t="s">
        <v>652</v>
      </c>
      <c r="G2773" s="15" t="s">
        <v>40</v>
      </c>
    </row>
    <row r="2774" spans="1:7" ht="14.25" x14ac:dyDescent="0.2">
      <c r="A2774" s="14" t="s">
        <v>6097</v>
      </c>
      <c r="B2774" s="15" t="s">
        <v>6069</v>
      </c>
      <c r="C2774" s="15" t="s">
        <v>87</v>
      </c>
      <c r="D2774" s="27" t="s">
        <v>1175</v>
      </c>
      <c r="E2774" s="27" t="s">
        <v>1176</v>
      </c>
      <c r="F2774" s="15" t="s">
        <v>652</v>
      </c>
      <c r="G2774" s="15" t="s">
        <v>65</v>
      </c>
    </row>
    <row r="2775" spans="1:7" ht="22.5" x14ac:dyDescent="0.2">
      <c r="A2775" s="14" t="s">
        <v>6098</v>
      </c>
      <c r="B2775" s="15" t="s">
        <v>6069</v>
      </c>
      <c r="C2775" s="15" t="s">
        <v>89</v>
      </c>
      <c r="D2775" s="27" t="s">
        <v>1719</v>
      </c>
      <c r="E2775" s="27" t="s">
        <v>1720</v>
      </c>
      <c r="F2775" s="15" t="s">
        <v>648</v>
      </c>
      <c r="G2775" s="15" t="s">
        <v>65</v>
      </c>
    </row>
    <row r="2776" spans="1:7" ht="22.5" x14ac:dyDescent="0.2">
      <c r="A2776" s="14" t="s">
        <v>6099</v>
      </c>
      <c r="B2776" s="15" t="s">
        <v>6069</v>
      </c>
      <c r="C2776" s="15" t="s">
        <v>90</v>
      </c>
      <c r="D2776" s="27" t="s">
        <v>6100</v>
      </c>
      <c r="E2776" s="27" t="s">
        <v>6101</v>
      </c>
      <c r="F2776" s="15" t="s">
        <v>1071</v>
      </c>
      <c r="G2776" s="15" t="s">
        <v>72</v>
      </c>
    </row>
    <row r="2777" spans="1:7" ht="33.75" x14ac:dyDescent="0.2">
      <c r="A2777" s="14" t="s">
        <v>6102</v>
      </c>
      <c r="B2777" s="15" t="s">
        <v>6069</v>
      </c>
      <c r="C2777" s="15" t="s">
        <v>91</v>
      </c>
      <c r="D2777" s="27" t="s">
        <v>6103</v>
      </c>
      <c r="E2777" s="27" t="s">
        <v>6104</v>
      </c>
      <c r="F2777" s="15" t="s">
        <v>1077</v>
      </c>
      <c r="G2777" s="15" t="s">
        <v>55</v>
      </c>
    </row>
    <row r="2778" spans="1:7" ht="22.5" x14ac:dyDescent="0.2">
      <c r="A2778" s="14" t="s">
        <v>6105</v>
      </c>
      <c r="B2778" s="15" t="s">
        <v>6069</v>
      </c>
      <c r="C2778" s="15" t="s">
        <v>101</v>
      </c>
      <c r="D2778" s="27" t="s">
        <v>6106</v>
      </c>
      <c r="E2778" s="27" t="s">
        <v>6107</v>
      </c>
      <c r="F2778" s="15" t="s">
        <v>1071</v>
      </c>
      <c r="G2778" s="15" t="s">
        <v>451</v>
      </c>
    </row>
    <row r="2779" spans="1:7" ht="33.75" x14ac:dyDescent="0.2">
      <c r="A2779" s="14" t="s">
        <v>6108</v>
      </c>
      <c r="B2779" s="15" t="s">
        <v>6069</v>
      </c>
      <c r="C2779" s="15" t="s">
        <v>106</v>
      </c>
      <c r="D2779" s="27" t="s">
        <v>6109</v>
      </c>
      <c r="E2779" s="27" t="s">
        <v>6110</v>
      </c>
      <c r="F2779" s="15" t="s">
        <v>1077</v>
      </c>
      <c r="G2779" s="15" t="s">
        <v>12</v>
      </c>
    </row>
    <row r="2780" spans="1:7" ht="22.5" x14ac:dyDescent="0.2">
      <c r="A2780" s="14" t="s">
        <v>6111</v>
      </c>
      <c r="B2780" s="15" t="s">
        <v>6069</v>
      </c>
      <c r="C2780" s="15" t="s">
        <v>107</v>
      </c>
      <c r="D2780" s="27" t="s">
        <v>1660</v>
      </c>
      <c r="E2780" s="27" t="s">
        <v>1661</v>
      </c>
      <c r="F2780" s="15" t="s">
        <v>670</v>
      </c>
      <c r="G2780" s="15" t="s">
        <v>3534</v>
      </c>
    </row>
    <row r="2781" spans="1:7" ht="22.5" x14ac:dyDescent="0.2">
      <c r="A2781" s="14" t="s">
        <v>6112</v>
      </c>
      <c r="B2781" s="15" t="s">
        <v>6069</v>
      </c>
      <c r="C2781" s="15" t="s">
        <v>108</v>
      </c>
      <c r="D2781" s="27" t="s">
        <v>6113</v>
      </c>
      <c r="E2781" s="27" t="s">
        <v>6114</v>
      </c>
      <c r="F2781" s="15" t="s">
        <v>670</v>
      </c>
      <c r="G2781" s="15" t="s">
        <v>456</v>
      </c>
    </row>
    <row r="2782" spans="1:7" ht="22.5" x14ac:dyDescent="0.2">
      <c r="A2782" s="14" t="s">
        <v>6115</v>
      </c>
      <c r="B2782" s="15" t="s">
        <v>6069</v>
      </c>
      <c r="C2782" s="15" t="s">
        <v>109</v>
      </c>
      <c r="D2782" s="27" t="s">
        <v>6116</v>
      </c>
      <c r="E2782" s="27" t="s">
        <v>6117</v>
      </c>
      <c r="F2782" s="15" t="s">
        <v>670</v>
      </c>
      <c r="G2782" s="15" t="s">
        <v>6118</v>
      </c>
    </row>
    <row r="2783" spans="1:7" s="8" customFormat="1" ht="15" customHeight="1" x14ac:dyDescent="0.2">
      <c r="A2783" s="7"/>
      <c r="B2783" s="7"/>
      <c r="C2783" s="7"/>
      <c r="D2783" s="26"/>
      <c r="E2783" s="20" t="s">
        <v>6119</v>
      </c>
      <c r="F2783" s="7"/>
      <c r="G2783" s="7"/>
    </row>
    <row r="2784" spans="1:7" s="11" customFormat="1" ht="14.25" x14ac:dyDescent="0.2">
      <c r="A2784" s="9" t="s">
        <v>2596</v>
      </c>
      <c r="B2784" s="9" t="s">
        <v>6120</v>
      </c>
      <c r="C2784" s="9"/>
      <c r="D2784" s="29"/>
      <c r="E2784" s="22" t="s">
        <v>374</v>
      </c>
      <c r="F2784" s="10"/>
      <c r="G2784" s="10"/>
    </row>
    <row r="2785" spans="1:7" ht="14.25" customHeight="1" x14ac:dyDescent="0.2">
      <c r="A2785" s="16"/>
      <c r="B2785" s="16"/>
      <c r="C2785" s="13"/>
      <c r="D2785" s="28"/>
      <c r="E2785" s="21" t="s">
        <v>6121</v>
      </c>
      <c r="F2785" s="13"/>
      <c r="G2785" s="13"/>
    </row>
    <row r="2786" spans="1:7" ht="22.5" x14ac:dyDescent="0.2">
      <c r="A2786" s="14" t="s">
        <v>6122</v>
      </c>
      <c r="B2786" s="15" t="s">
        <v>6123</v>
      </c>
      <c r="C2786" s="15" t="s">
        <v>12</v>
      </c>
      <c r="D2786" s="27" t="s">
        <v>530</v>
      </c>
      <c r="E2786" s="27" t="s">
        <v>531</v>
      </c>
      <c r="F2786" s="15" t="s">
        <v>37</v>
      </c>
      <c r="G2786" s="15" t="s">
        <v>6124</v>
      </c>
    </row>
    <row r="2787" spans="1:7" ht="33.75" x14ac:dyDescent="0.2">
      <c r="A2787" s="14" t="s">
        <v>6125</v>
      </c>
      <c r="B2787" s="15" t="s">
        <v>6123</v>
      </c>
      <c r="C2787" s="15" t="s">
        <v>24</v>
      </c>
      <c r="D2787" s="27" t="s">
        <v>534</v>
      </c>
      <c r="E2787" s="27" t="s">
        <v>535</v>
      </c>
      <c r="F2787" s="15" t="s">
        <v>37</v>
      </c>
      <c r="G2787" s="15" t="s">
        <v>163</v>
      </c>
    </row>
    <row r="2788" spans="1:7" ht="22.5" x14ac:dyDescent="0.2">
      <c r="A2788" s="14" t="s">
        <v>6126</v>
      </c>
      <c r="B2788" s="15" t="s">
        <v>6123</v>
      </c>
      <c r="C2788" s="15" t="s">
        <v>30</v>
      </c>
      <c r="D2788" s="27" t="s">
        <v>31</v>
      </c>
      <c r="E2788" s="27" t="s">
        <v>32</v>
      </c>
      <c r="F2788" s="15" t="s">
        <v>27</v>
      </c>
      <c r="G2788" s="15" t="s">
        <v>166</v>
      </c>
    </row>
    <row r="2789" spans="1:7" ht="22.5" x14ac:dyDescent="0.2">
      <c r="A2789" s="14" t="s">
        <v>6127</v>
      </c>
      <c r="B2789" s="15" t="s">
        <v>6123</v>
      </c>
      <c r="C2789" s="15" t="s">
        <v>34</v>
      </c>
      <c r="D2789" s="27" t="s">
        <v>1583</v>
      </c>
      <c r="E2789" s="27" t="s">
        <v>5870</v>
      </c>
      <c r="F2789" s="15" t="s">
        <v>51</v>
      </c>
      <c r="G2789" s="15" t="s">
        <v>6128</v>
      </c>
    </row>
    <row r="2790" spans="1:7" ht="22.5" x14ac:dyDescent="0.2">
      <c r="A2790" s="14" t="s">
        <v>6129</v>
      </c>
      <c r="B2790" s="15" t="s">
        <v>6123</v>
      </c>
      <c r="C2790" s="15" t="s">
        <v>40</v>
      </c>
      <c r="D2790" s="27" t="s">
        <v>49</v>
      </c>
      <c r="E2790" s="27" t="s">
        <v>6130</v>
      </c>
      <c r="F2790" s="15" t="s">
        <v>51</v>
      </c>
      <c r="G2790" s="15" t="s">
        <v>3096</v>
      </c>
    </row>
    <row r="2791" spans="1:7" ht="22.5" x14ac:dyDescent="0.2">
      <c r="A2791" s="14" t="s">
        <v>6131</v>
      </c>
      <c r="B2791" s="15" t="s">
        <v>6123</v>
      </c>
      <c r="C2791" s="15" t="s">
        <v>43</v>
      </c>
      <c r="D2791" s="27" t="s">
        <v>5521</v>
      </c>
      <c r="E2791" s="27" t="s">
        <v>6132</v>
      </c>
      <c r="F2791" s="15" t="s">
        <v>37</v>
      </c>
      <c r="G2791" s="15" t="s">
        <v>6133</v>
      </c>
    </row>
    <row r="2792" spans="1:7" ht="14.25" x14ac:dyDescent="0.2">
      <c r="A2792" s="14" t="s">
        <v>6134</v>
      </c>
      <c r="B2792" s="15" t="s">
        <v>6123</v>
      </c>
      <c r="C2792" s="15" t="s">
        <v>48</v>
      </c>
      <c r="D2792" s="27" t="s">
        <v>49</v>
      </c>
      <c r="E2792" s="27" t="s">
        <v>50</v>
      </c>
      <c r="F2792" s="15" t="s">
        <v>51</v>
      </c>
      <c r="G2792" s="15" t="s">
        <v>6135</v>
      </c>
    </row>
    <row r="2793" spans="1:7" ht="22.5" x14ac:dyDescent="0.2">
      <c r="A2793" s="14" t="s">
        <v>6136</v>
      </c>
      <c r="B2793" s="15" t="s">
        <v>6123</v>
      </c>
      <c r="C2793" s="15" t="s">
        <v>55</v>
      </c>
      <c r="D2793" s="27" t="s">
        <v>552</v>
      </c>
      <c r="E2793" s="27" t="s">
        <v>2174</v>
      </c>
      <c r="F2793" s="15" t="s">
        <v>81</v>
      </c>
      <c r="G2793" s="15" t="s">
        <v>5799</v>
      </c>
    </row>
    <row r="2794" spans="1:7" ht="14.25" x14ac:dyDescent="0.2">
      <c r="A2794" s="14" t="s">
        <v>6137</v>
      </c>
      <c r="B2794" s="15" t="s">
        <v>6123</v>
      </c>
      <c r="C2794" s="15" t="s">
        <v>58</v>
      </c>
      <c r="D2794" s="27" t="s">
        <v>2177</v>
      </c>
      <c r="E2794" s="27" t="s">
        <v>2178</v>
      </c>
      <c r="F2794" s="15" t="s">
        <v>81</v>
      </c>
      <c r="G2794" s="15" t="s">
        <v>5801</v>
      </c>
    </row>
    <row r="2795" spans="1:7" ht="22.5" x14ac:dyDescent="0.2">
      <c r="A2795" s="14" t="s">
        <v>6138</v>
      </c>
      <c r="B2795" s="15" t="s">
        <v>6123</v>
      </c>
      <c r="C2795" s="15" t="s">
        <v>60</v>
      </c>
      <c r="D2795" s="27" t="s">
        <v>5521</v>
      </c>
      <c r="E2795" s="27" t="s">
        <v>5529</v>
      </c>
      <c r="F2795" s="15" t="s">
        <v>37</v>
      </c>
      <c r="G2795" s="15" t="s">
        <v>6139</v>
      </c>
    </row>
    <row r="2796" spans="1:7" ht="14.25" x14ac:dyDescent="0.2">
      <c r="A2796" s="14" t="s">
        <v>6140</v>
      </c>
      <c r="B2796" s="15" t="s">
        <v>6123</v>
      </c>
      <c r="C2796" s="15" t="s">
        <v>65</v>
      </c>
      <c r="D2796" s="27" t="s">
        <v>556</v>
      </c>
      <c r="E2796" s="27" t="s">
        <v>557</v>
      </c>
      <c r="F2796" s="15" t="s">
        <v>81</v>
      </c>
      <c r="G2796" s="15" t="s">
        <v>6141</v>
      </c>
    </row>
    <row r="2797" spans="1:7" ht="14.25" x14ac:dyDescent="0.2">
      <c r="A2797" s="14" t="s">
        <v>6142</v>
      </c>
      <c r="B2797" s="15" t="s">
        <v>6123</v>
      </c>
      <c r="C2797" s="15" t="s">
        <v>68</v>
      </c>
      <c r="D2797" s="27" t="s">
        <v>49</v>
      </c>
      <c r="E2797" s="27" t="s">
        <v>50</v>
      </c>
      <c r="F2797" s="15" t="s">
        <v>51</v>
      </c>
      <c r="G2797" s="15" t="s">
        <v>6143</v>
      </c>
    </row>
    <row r="2798" spans="1:7" ht="14.25" customHeight="1" x14ac:dyDescent="0.2">
      <c r="A2798" s="16"/>
      <c r="B2798" s="16"/>
      <c r="C2798" s="13"/>
      <c r="D2798" s="28"/>
      <c r="E2798" s="21" t="s">
        <v>6144</v>
      </c>
      <c r="F2798" s="13"/>
      <c r="G2798" s="13"/>
    </row>
    <row r="2799" spans="1:7" ht="14.25" x14ac:dyDescent="0.2">
      <c r="A2799" s="14" t="s">
        <v>6145</v>
      </c>
      <c r="B2799" s="15" t="s">
        <v>6123</v>
      </c>
      <c r="C2799" s="15" t="s">
        <v>70</v>
      </c>
      <c r="D2799" s="27" t="s">
        <v>570</v>
      </c>
      <c r="E2799" s="27" t="s">
        <v>571</v>
      </c>
      <c r="F2799" s="15" t="s">
        <v>51</v>
      </c>
      <c r="G2799" s="15" t="s">
        <v>6146</v>
      </c>
    </row>
    <row r="2800" spans="1:7" ht="14.25" x14ac:dyDescent="0.2">
      <c r="A2800" s="14" t="s">
        <v>6147</v>
      </c>
      <c r="B2800" s="15" t="s">
        <v>6123</v>
      </c>
      <c r="C2800" s="15" t="s">
        <v>73</v>
      </c>
      <c r="D2800" s="27" t="s">
        <v>722</v>
      </c>
      <c r="E2800" s="27" t="s">
        <v>723</v>
      </c>
      <c r="F2800" s="15" t="s">
        <v>81</v>
      </c>
      <c r="G2800" s="15" t="s">
        <v>6148</v>
      </c>
    </row>
    <row r="2801" spans="1:7" ht="14.25" x14ac:dyDescent="0.2">
      <c r="A2801" s="14" t="s">
        <v>6149</v>
      </c>
      <c r="B2801" s="15" t="s">
        <v>6123</v>
      </c>
      <c r="C2801" s="15" t="s">
        <v>75</v>
      </c>
      <c r="D2801" s="27" t="s">
        <v>747</v>
      </c>
      <c r="E2801" s="27" t="s">
        <v>748</v>
      </c>
      <c r="F2801" s="15" t="s">
        <v>51</v>
      </c>
      <c r="G2801" s="15" t="s">
        <v>5519</v>
      </c>
    </row>
    <row r="2802" spans="1:7" ht="14.25" x14ac:dyDescent="0.2">
      <c r="A2802" s="14" t="s">
        <v>6150</v>
      </c>
      <c r="B2802" s="15" t="s">
        <v>6123</v>
      </c>
      <c r="C2802" s="15" t="s">
        <v>87</v>
      </c>
      <c r="D2802" s="27" t="s">
        <v>586</v>
      </c>
      <c r="E2802" s="27" t="s">
        <v>587</v>
      </c>
      <c r="F2802" s="15" t="s">
        <v>81</v>
      </c>
      <c r="G2802" s="15" t="s">
        <v>6151</v>
      </c>
    </row>
    <row r="2803" spans="1:7" ht="33.75" x14ac:dyDescent="0.2">
      <c r="A2803" s="14" t="s">
        <v>6152</v>
      </c>
      <c r="B2803" s="15" t="s">
        <v>6123</v>
      </c>
      <c r="C2803" s="15" t="s">
        <v>89</v>
      </c>
      <c r="D2803" s="27" t="s">
        <v>590</v>
      </c>
      <c r="E2803" s="27" t="s">
        <v>732</v>
      </c>
      <c r="F2803" s="15" t="s">
        <v>81</v>
      </c>
      <c r="G2803" s="15" t="s">
        <v>6151</v>
      </c>
    </row>
    <row r="2804" spans="1:7" ht="22.5" x14ac:dyDescent="0.2">
      <c r="A2804" s="14" t="s">
        <v>6153</v>
      </c>
      <c r="B2804" s="15" t="s">
        <v>6123</v>
      </c>
      <c r="C2804" s="15" t="s">
        <v>90</v>
      </c>
      <c r="D2804" s="27" t="s">
        <v>738</v>
      </c>
      <c r="E2804" s="27" t="s">
        <v>739</v>
      </c>
      <c r="F2804" s="15" t="s">
        <v>502</v>
      </c>
      <c r="G2804" s="15" t="s">
        <v>5817</v>
      </c>
    </row>
    <row r="2805" spans="1:7" ht="22.5" x14ac:dyDescent="0.2">
      <c r="A2805" s="14" t="s">
        <v>6154</v>
      </c>
      <c r="B2805" s="15" t="s">
        <v>6123</v>
      </c>
      <c r="C2805" s="15" t="s">
        <v>91</v>
      </c>
      <c r="D2805" s="27" t="s">
        <v>742</v>
      </c>
      <c r="E2805" s="27" t="s">
        <v>6155</v>
      </c>
      <c r="F2805" s="15" t="s">
        <v>502</v>
      </c>
      <c r="G2805" s="15" t="s">
        <v>6156</v>
      </c>
    </row>
    <row r="2806" spans="1:7" ht="22.5" x14ac:dyDescent="0.2">
      <c r="A2806" s="14" t="s">
        <v>6157</v>
      </c>
      <c r="B2806" s="15" t="s">
        <v>6123</v>
      </c>
      <c r="C2806" s="15" t="s">
        <v>101</v>
      </c>
      <c r="D2806" s="27" t="s">
        <v>5561</v>
      </c>
      <c r="E2806" s="27" t="s">
        <v>5903</v>
      </c>
      <c r="F2806" s="15" t="s">
        <v>502</v>
      </c>
      <c r="G2806" s="15" t="s">
        <v>6158</v>
      </c>
    </row>
    <row r="2807" spans="1:7" ht="14.25" x14ac:dyDescent="0.2">
      <c r="A2807" s="14" t="s">
        <v>6159</v>
      </c>
      <c r="B2807" s="15" t="s">
        <v>6123</v>
      </c>
      <c r="C2807" s="15" t="s">
        <v>106</v>
      </c>
      <c r="D2807" s="27" t="s">
        <v>819</v>
      </c>
      <c r="E2807" s="27" t="s">
        <v>820</v>
      </c>
      <c r="F2807" s="15" t="s">
        <v>502</v>
      </c>
      <c r="G2807" s="15" t="s">
        <v>6160</v>
      </c>
    </row>
    <row r="2808" spans="1:7" ht="14.25" customHeight="1" x14ac:dyDescent="0.2">
      <c r="A2808" s="16"/>
      <c r="B2808" s="16"/>
      <c r="C2808" s="13"/>
      <c r="D2808" s="28"/>
      <c r="E2808" s="21" t="s">
        <v>6161</v>
      </c>
      <c r="F2808" s="13"/>
      <c r="G2808" s="13"/>
    </row>
    <row r="2809" spans="1:7" ht="22.5" x14ac:dyDescent="0.2">
      <c r="A2809" s="14" t="s">
        <v>6162</v>
      </c>
      <c r="B2809" s="15" t="s">
        <v>6123</v>
      </c>
      <c r="C2809" s="15" t="s">
        <v>107</v>
      </c>
      <c r="D2809" s="27" t="s">
        <v>626</v>
      </c>
      <c r="E2809" s="27" t="s">
        <v>627</v>
      </c>
      <c r="F2809" s="15" t="s">
        <v>110</v>
      </c>
      <c r="G2809" s="15" t="s">
        <v>5587</v>
      </c>
    </row>
    <row r="2810" spans="1:7" ht="14.25" x14ac:dyDescent="0.2">
      <c r="A2810" s="14" t="s">
        <v>6163</v>
      </c>
      <c r="B2810" s="15" t="s">
        <v>6123</v>
      </c>
      <c r="C2810" s="15" t="s">
        <v>108</v>
      </c>
      <c r="D2810" s="27" t="s">
        <v>630</v>
      </c>
      <c r="E2810" s="27" t="s">
        <v>631</v>
      </c>
      <c r="F2810" s="15" t="s">
        <v>502</v>
      </c>
      <c r="G2810" s="15" t="s">
        <v>5589</v>
      </c>
    </row>
    <row r="2811" spans="1:7" ht="14.25" x14ac:dyDescent="0.2">
      <c r="A2811" s="14" t="s">
        <v>6164</v>
      </c>
      <c r="B2811" s="15" t="s">
        <v>6123</v>
      </c>
      <c r="C2811" s="15" t="s">
        <v>109</v>
      </c>
      <c r="D2811" s="27" t="s">
        <v>634</v>
      </c>
      <c r="E2811" s="27" t="s">
        <v>635</v>
      </c>
      <c r="F2811" s="15" t="s">
        <v>502</v>
      </c>
      <c r="G2811" s="15" t="s">
        <v>5591</v>
      </c>
    </row>
    <row r="2812" spans="1:7" ht="14.25" x14ac:dyDescent="0.2">
      <c r="A2812" s="14" t="s">
        <v>6165</v>
      </c>
      <c r="B2812" s="15" t="s">
        <v>6123</v>
      </c>
      <c r="C2812" s="15" t="s">
        <v>122</v>
      </c>
      <c r="D2812" s="27" t="s">
        <v>638</v>
      </c>
      <c r="E2812" s="27" t="s">
        <v>639</v>
      </c>
      <c r="F2812" s="15" t="s">
        <v>518</v>
      </c>
      <c r="G2812" s="15" t="s">
        <v>5593</v>
      </c>
    </row>
    <row r="2813" spans="1:7" ht="14.25" customHeight="1" x14ac:dyDescent="0.2">
      <c r="A2813" s="16"/>
      <c r="B2813" s="16"/>
      <c r="C2813" s="13"/>
      <c r="D2813" s="28"/>
      <c r="E2813" s="21" t="s">
        <v>6166</v>
      </c>
      <c r="F2813" s="13"/>
      <c r="G2813" s="13"/>
    </row>
    <row r="2814" spans="1:7" ht="14.25" x14ac:dyDescent="0.2">
      <c r="A2814" s="14" t="s">
        <v>6167</v>
      </c>
      <c r="B2814" s="15" t="s">
        <v>6123</v>
      </c>
      <c r="C2814" s="15" t="s">
        <v>126</v>
      </c>
      <c r="D2814" s="27" t="s">
        <v>570</v>
      </c>
      <c r="E2814" s="27" t="s">
        <v>571</v>
      </c>
      <c r="F2814" s="15" t="s">
        <v>51</v>
      </c>
      <c r="G2814" s="15" t="s">
        <v>6168</v>
      </c>
    </row>
    <row r="2815" spans="1:7" ht="14.25" x14ac:dyDescent="0.2">
      <c r="A2815" s="14" t="s">
        <v>6169</v>
      </c>
      <c r="B2815" s="15" t="s">
        <v>6123</v>
      </c>
      <c r="C2815" s="15" t="s">
        <v>124</v>
      </c>
      <c r="D2815" s="27" t="s">
        <v>722</v>
      </c>
      <c r="E2815" s="27" t="s">
        <v>723</v>
      </c>
      <c r="F2815" s="15" t="s">
        <v>81</v>
      </c>
      <c r="G2815" s="15" t="s">
        <v>6170</v>
      </c>
    </row>
    <row r="2816" spans="1:7" ht="14.25" x14ac:dyDescent="0.2">
      <c r="A2816" s="14" t="s">
        <v>6171</v>
      </c>
      <c r="B2816" s="15" t="s">
        <v>6123</v>
      </c>
      <c r="C2816" s="15" t="s">
        <v>129</v>
      </c>
      <c r="D2816" s="27" t="s">
        <v>747</v>
      </c>
      <c r="E2816" s="27" t="s">
        <v>748</v>
      </c>
      <c r="F2816" s="15" t="s">
        <v>51</v>
      </c>
      <c r="G2816" s="15" t="s">
        <v>6172</v>
      </c>
    </row>
    <row r="2817" spans="1:7" ht="14.25" x14ac:dyDescent="0.2">
      <c r="A2817" s="14" t="s">
        <v>6173</v>
      </c>
      <c r="B2817" s="15" t="s">
        <v>6123</v>
      </c>
      <c r="C2817" s="15" t="s">
        <v>133</v>
      </c>
      <c r="D2817" s="27" t="s">
        <v>586</v>
      </c>
      <c r="E2817" s="27" t="s">
        <v>587</v>
      </c>
      <c r="F2817" s="15" t="s">
        <v>81</v>
      </c>
      <c r="G2817" s="15" t="s">
        <v>6174</v>
      </c>
    </row>
    <row r="2818" spans="1:7" ht="22.5" x14ac:dyDescent="0.2">
      <c r="A2818" s="14" t="s">
        <v>6175</v>
      </c>
      <c r="B2818" s="15" t="s">
        <v>6123</v>
      </c>
      <c r="C2818" s="15" t="s">
        <v>136</v>
      </c>
      <c r="D2818" s="27" t="s">
        <v>738</v>
      </c>
      <c r="E2818" s="27" t="s">
        <v>739</v>
      </c>
      <c r="F2818" s="15" t="s">
        <v>502</v>
      </c>
      <c r="G2818" s="15" t="s">
        <v>6176</v>
      </c>
    </row>
    <row r="2819" spans="1:7" ht="22.5" x14ac:dyDescent="0.2">
      <c r="A2819" s="14" t="s">
        <v>6177</v>
      </c>
      <c r="B2819" s="15" t="s">
        <v>6123</v>
      </c>
      <c r="C2819" s="15" t="s">
        <v>141</v>
      </c>
      <c r="D2819" s="27" t="s">
        <v>5561</v>
      </c>
      <c r="E2819" s="27" t="s">
        <v>6178</v>
      </c>
      <c r="F2819" s="15" t="s">
        <v>502</v>
      </c>
      <c r="G2819" s="15" t="s">
        <v>6179</v>
      </c>
    </row>
    <row r="2820" spans="1:7" ht="14.25" customHeight="1" x14ac:dyDescent="0.2">
      <c r="A2820" s="16"/>
      <c r="B2820" s="16"/>
      <c r="C2820" s="13"/>
      <c r="D2820" s="28"/>
      <c r="E2820" s="21" t="s">
        <v>6180</v>
      </c>
      <c r="F2820" s="13"/>
      <c r="G2820" s="13"/>
    </row>
    <row r="2821" spans="1:7" ht="22.5" x14ac:dyDescent="0.2">
      <c r="A2821" s="14" t="s">
        <v>6181</v>
      </c>
      <c r="B2821" s="15" t="s">
        <v>6123</v>
      </c>
      <c r="C2821" s="15" t="s">
        <v>144</v>
      </c>
      <c r="D2821" s="27" t="s">
        <v>6041</v>
      </c>
      <c r="E2821" s="27" t="s">
        <v>6042</v>
      </c>
      <c r="F2821" s="15" t="s">
        <v>648</v>
      </c>
      <c r="G2821" s="15" t="s">
        <v>12</v>
      </c>
    </row>
    <row r="2822" spans="1:7" ht="22.5" x14ac:dyDescent="0.2">
      <c r="A2822" s="14" t="s">
        <v>6182</v>
      </c>
      <c r="B2822" s="15" t="s">
        <v>6123</v>
      </c>
      <c r="C2822" s="15" t="s">
        <v>146</v>
      </c>
      <c r="D2822" s="27" t="s">
        <v>5917</v>
      </c>
      <c r="E2822" s="27" t="s">
        <v>5918</v>
      </c>
      <c r="F2822" s="15" t="s">
        <v>648</v>
      </c>
      <c r="G2822" s="15" t="s">
        <v>12</v>
      </c>
    </row>
    <row r="2823" spans="1:7" ht="45" x14ac:dyDescent="0.2">
      <c r="A2823" s="14" t="s">
        <v>6183</v>
      </c>
      <c r="B2823" s="15" t="s">
        <v>6123</v>
      </c>
      <c r="C2823" s="15" t="s">
        <v>151</v>
      </c>
      <c r="D2823" s="27" t="s">
        <v>6184</v>
      </c>
      <c r="E2823" s="27" t="s">
        <v>6185</v>
      </c>
      <c r="F2823" s="15" t="s">
        <v>5780</v>
      </c>
      <c r="G2823" s="15" t="s">
        <v>12</v>
      </c>
    </row>
    <row r="2824" spans="1:7" s="8" customFormat="1" ht="15" customHeight="1" x14ac:dyDescent="0.2">
      <c r="A2824" s="7"/>
      <c r="B2824" s="7"/>
      <c r="C2824" s="7"/>
      <c r="D2824" s="26"/>
      <c r="E2824" s="20" t="s">
        <v>6186</v>
      </c>
      <c r="F2824" s="7"/>
      <c r="G2824" s="7"/>
    </row>
    <row r="2825" spans="1:7" s="11" customFormat="1" ht="14.25" x14ac:dyDescent="0.2">
      <c r="A2825" s="9" t="s">
        <v>2600</v>
      </c>
      <c r="B2825" s="9" t="s">
        <v>6187</v>
      </c>
      <c r="C2825" s="9"/>
      <c r="D2825" s="29"/>
      <c r="E2825" s="22" t="s">
        <v>6188</v>
      </c>
      <c r="F2825" s="10"/>
      <c r="G2825" s="10"/>
    </row>
    <row r="2826" spans="1:7" ht="14.25" customHeight="1" x14ac:dyDescent="0.2">
      <c r="A2826" s="16"/>
      <c r="B2826" s="16"/>
      <c r="C2826" s="13"/>
      <c r="D2826" s="28"/>
      <c r="E2826" s="21" t="s">
        <v>6189</v>
      </c>
      <c r="F2826" s="13"/>
      <c r="G2826" s="13"/>
    </row>
    <row r="2827" spans="1:7" ht="22.5" x14ac:dyDescent="0.2">
      <c r="A2827" s="14" t="s">
        <v>6190</v>
      </c>
      <c r="B2827" s="15" t="s">
        <v>6191</v>
      </c>
      <c r="C2827" s="15" t="s">
        <v>12</v>
      </c>
      <c r="D2827" s="27" t="s">
        <v>530</v>
      </c>
      <c r="E2827" s="27" t="s">
        <v>531</v>
      </c>
      <c r="F2827" s="15" t="s">
        <v>37</v>
      </c>
      <c r="G2827" s="15" t="s">
        <v>6192</v>
      </c>
    </row>
    <row r="2828" spans="1:7" ht="33.75" x14ac:dyDescent="0.2">
      <c r="A2828" s="14" t="s">
        <v>6193</v>
      </c>
      <c r="B2828" s="15" t="s">
        <v>6191</v>
      </c>
      <c r="C2828" s="15" t="s">
        <v>24</v>
      </c>
      <c r="D2828" s="27" t="s">
        <v>534</v>
      </c>
      <c r="E2828" s="27" t="s">
        <v>535</v>
      </c>
      <c r="F2828" s="15" t="s">
        <v>37</v>
      </c>
      <c r="G2828" s="15" t="s">
        <v>6194</v>
      </c>
    </row>
    <row r="2829" spans="1:7" ht="22.5" x14ac:dyDescent="0.2">
      <c r="A2829" s="14" t="s">
        <v>6195</v>
      </c>
      <c r="B2829" s="15" t="s">
        <v>6191</v>
      </c>
      <c r="C2829" s="15" t="s">
        <v>30</v>
      </c>
      <c r="D2829" s="27" t="s">
        <v>31</v>
      </c>
      <c r="E2829" s="27" t="s">
        <v>32</v>
      </c>
      <c r="F2829" s="15" t="s">
        <v>27</v>
      </c>
      <c r="G2829" s="15" t="s">
        <v>6196</v>
      </c>
    </row>
    <row r="2830" spans="1:7" ht="22.5" x14ac:dyDescent="0.2">
      <c r="A2830" s="14" t="s">
        <v>6197</v>
      </c>
      <c r="B2830" s="15" t="s">
        <v>6191</v>
      </c>
      <c r="C2830" s="15" t="s">
        <v>34</v>
      </c>
      <c r="D2830" s="27" t="s">
        <v>1583</v>
      </c>
      <c r="E2830" s="27" t="s">
        <v>5870</v>
      </c>
      <c r="F2830" s="15" t="s">
        <v>51</v>
      </c>
      <c r="G2830" s="15" t="s">
        <v>6198</v>
      </c>
    </row>
    <row r="2831" spans="1:7" ht="22.5" x14ac:dyDescent="0.2">
      <c r="A2831" s="14" t="s">
        <v>6199</v>
      </c>
      <c r="B2831" s="15" t="s">
        <v>6191</v>
      </c>
      <c r="C2831" s="15" t="s">
        <v>40</v>
      </c>
      <c r="D2831" s="27" t="s">
        <v>49</v>
      </c>
      <c r="E2831" s="27" t="s">
        <v>6200</v>
      </c>
      <c r="F2831" s="15" t="s">
        <v>51</v>
      </c>
      <c r="G2831" s="15" t="s">
        <v>6201</v>
      </c>
    </row>
    <row r="2832" spans="1:7" ht="22.5" x14ac:dyDescent="0.2">
      <c r="A2832" s="14" t="s">
        <v>6202</v>
      </c>
      <c r="B2832" s="15" t="s">
        <v>6191</v>
      </c>
      <c r="C2832" s="15" t="s">
        <v>43</v>
      </c>
      <c r="D2832" s="27" t="s">
        <v>5521</v>
      </c>
      <c r="E2832" s="27" t="s">
        <v>5522</v>
      </c>
      <c r="F2832" s="15" t="s">
        <v>37</v>
      </c>
      <c r="G2832" s="15" t="s">
        <v>6203</v>
      </c>
    </row>
    <row r="2833" spans="1:7" ht="14.25" x14ac:dyDescent="0.2">
      <c r="A2833" s="14" t="s">
        <v>6204</v>
      </c>
      <c r="B2833" s="15" t="s">
        <v>6191</v>
      </c>
      <c r="C2833" s="15" t="s">
        <v>48</v>
      </c>
      <c r="D2833" s="27" t="s">
        <v>49</v>
      </c>
      <c r="E2833" s="27" t="s">
        <v>50</v>
      </c>
      <c r="F2833" s="15" t="s">
        <v>51</v>
      </c>
      <c r="G2833" s="15" t="s">
        <v>6205</v>
      </c>
    </row>
    <row r="2834" spans="1:7" ht="22.5" x14ac:dyDescent="0.2">
      <c r="A2834" s="14" t="s">
        <v>6206</v>
      </c>
      <c r="B2834" s="15" t="s">
        <v>6191</v>
      </c>
      <c r="C2834" s="15" t="s">
        <v>55</v>
      </c>
      <c r="D2834" s="27" t="s">
        <v>552</v>
      </c>
      <c r="E2834" s="27" t="s">
        <v>2174</v>
      </c>
      <c r="F2834" s="15" t="s">
        <v>81</v>
      </c>
      <c r="G2834" s="15" t="s">
        <v>6207</v>
      </c>
    </row>
    <row r="2835" spans="1:7" ht="14.25" x14ac:dyDescent="0.2">
      <c r="A2835" s="14" t="s">
        <v>6208</v>
      </c>
      <c r="B2835" s="15" t="s">
        <v>6191</v>
      </c>
      <c r="C2835" s="15" t="s">
        <v>58</v>
      </c>
      <c r="D2835" s="27" t="s">
        <v>2177</v>
      </c>
      <c r="E2835" s="27" t="s">
        <v>2178</v>
      </c>
      <c r="F2835" s="15" t="s">
        <v>81</v>
      </c>
      <c r="G2835" s="15" t="s">
        <v>5097</v>
      </c>
    </row>
    <row r="2836" spans="1:7" ht="22.5" x14ac:dyDescent="0.2">
      <c r="A2836" s="14" t="s">
        <v>6209</v>
      </c>
      <c r="B2836" s="15" t="s">
        <v>6191</v>
      </c>
      <c r="C2836" s="15" t="s">
        <v>60</v>
      </c>
      <c r="D2836" s="27" t="s">
        <v>5521</v>
      </c>
      <c r="E2836" s="27" t="s">
        <v>5529</v>
      </c>
      <c r="F2836" s="15" t="s">
        <v>37</v>
      </c>
      <c r="G2836" s="15" t="s">
        <v>6210</v>
      </c>
    </row>
    <row r="2837" spans="1:7" ht="14.25" x14ac:dyDescent="0.2">
      <c r="A2837" s="14" t="s">
        <v>6211</v>
      </c>
      <c r="B2837" s="15" t="s">
        <v>6191</v>
      </c>
      <c r="C2837" s="15" t="s">
        <v>65</v>
      </c>
      <c r="D2837" s="27" t="s">
        <v>556</v>
      </c>
      <c r="E2837" s="27" t="s">
        <v>557</v>
      </c>
      <c r="F2837" s="15" t="s">
        <v>81</v>
      </c>
      <c r="G2837" s="15" t="s">
        <v>6212</v>
      </c>
    </row>
    <row r="2838" spans="1:7" ht="14.25" x14ac:dyDescent="0.2">
      <c r="A2838" s="14" t="s">
        <v>6213</v>
      </c>
      <c r="B2838" s="15" t="s">
        <v>6191</v>
      </c>
      <c r="C2838" s="15" t="s">
        <v>68</v>
      </c>
      <c r="D2838" s="27" t="s">
        <v>49</v>
      </c>
      <c r="E2838" s="27" t="s">
        <v>50</v>
      </c>
      <c r="F2838" s="15" t="s">
        <v>51</v>
      </c>
      <c r="G2838" s="15" t="s">
        <v>6214</v>
      </c>
    </row>
    <row r="2839" spans="1:7" ht="14.25" customHeight="1" x14ac:dyDescent="0.2">
      <c r="A2839" s="16"/>
      <c r="B2839" s="16"/>
      <c r="C2839" s="13"/>
      <c r="D2839" s="28"/>
      <c r="E2839" s="21" t="s">
        <v>6215</v>
      </c>
      <c r="F2839" s="13"/>
      <c r="G2839" s="13"/>
    </row>
    <row r="2840" spans="1:7" ht="14.25" x14ac:dyDescent="0.2">
      <c r="A2840" s="14" t="s">
        <v>6216</v>
      </c>
      <c r="B2840" s="15" t="s">
        <v>6191</v>
      </c>
      <c r="C2840" s="15" t="s">
        <v>70</v>
      </c>
      <c r="D2840" s="27" t="s">
        <v>570</v>
      </c>
      <c r="E2840" s="27" t="s">
        <v>571</v>
      </c>
      <c r="F2840" s="15" t="s">
        <v>51</v>
      </c>
      <c r="G2840" s="15" t="s">
        <v>1598</v>
      </c>
    </row>
    <row r="2841" spans="1:7" ht="14.25" x14ac:dyDescent="0.2">
      <c r="A2841" s="14" t="s">
        <v>6217</v>
      </c>
      <c r="B2841" s="15" t="s">
        <v>6191</v>
      </c>
      <c r="C2841" s="15" t="s">
        <v>73</v>
      </c>
      <c r="D2841" s="27" t="s">
        <v>722</v>
      </c>
      <c r="E2841" s="27" t="s">
        <v>723</v>
      </c>
      <c r="F2841" s="15" t="s">
        <v>81</v>
      </c>
      <c r="G2841" s="15" t="s">
        <v>5751</v>
      </c>
    </row>
    <row r="2842" spans="1:7" ht="14.25" x14ac:dyDescent="0.2">
      <c r="A2842" s="14" t="s">
        <v>6218</v>
      </c>
      <c r="B2842" s="15" t="s">
        <v>6191</v>
      </c>
      <c r="C2842" s="15" t="s">
        <v>75</v>
      </c>
      <c r="D2842" s="27" t="s">
        <v>747</v>
      </c>
      <c r="E2842" s="27" t="s">
        <v>748</v>
      </c>
      <c r="F2842" s="15" t="s">
        <v>51</v>
      </c>
      <c r="G2842" s="15" t="s">
        <v>5033</v>
      </c>
    </row>
    <row r="2843" spans="1:7" ht="14.25" x14ac:dyDescent="0.2">
      <c r="A2843" s="14" t="s">
        <v>6219</v>
      </c>
      <c r="B2843" s="15" t="s">
        <v>6191</v>
      </c>
      <c r="C2843" s="15" t="s">
        <v>87</v>
      </c>
      <c r="D2843" s="27" t="s">
        <v>586</v>
      </c>
      <c r="E2843" s="27" t="s">
        <v>587</v>
      </c>
      <c r="F2843" s="15" t="s">
        <v>81</v>
      </c>
      <c r="G2843" s="15" t="s">
        <v>5814</v>
      </c>
    </row>
    <row r="2844" spans="1:7" ht="33.75" x14ac:dyDescent="0.2">
      <c r="A2844" s="14" t="s">
        <v>6220</v>
      </c>
      <c r="B2844" s="15" t="s">
        <v>6191</v>
      </c>
      <c r="C2844" s="15" t="s">
        <v>89</v>
      </c>
      <c r="D2844" s="27" t="s">
        <v>590</v>
      </c>
      <c r="E2844" s="27" t="s">
        <v>732</v>
      </c>
      <c r="F2844" s="15" t="s">
        <v>81</v>
      </c>
      <c r="G2844" s="15" t="s">
        <v>5814</v>
      </c>
    </row>
    <row r="2845" spans="1:7" ht="22.5" x14ac:dyDescent="0.2">
      <c r="A2845" s="14" t="s">
        <v>6221</v>
      </c>
      <c r="B2845" s="15" t="s">
        <v>6191</v>
      </c>
      <c r="C2845" s="15" t="s">
        <v>90</v>
      </c>
      <c r="D2845" s="27" t="s">
        <v>738</v>
      </c>
      <c r="E2845" s="27" t="s">
        <v>739</v>
      </c>
      <c r="F2845" s="15" t="s">
        <v>502</v>
      </c>
      <c r="G2845" s="15" t="s">
        <v>6222</v>
      </c>
    </row>
    <row r="2846" spans="1:7" ht="22.5" x14ac:dyDescent="0.2">
      <c r="A2846" s="14" t="s">
        <v>6223</v>
      </c>
      <c r="B2846" s="15" t="s">
        <v>6191</v>
      </c>
      <c r="C2846" s="15" t="s">
        <v>91</v>
      </c>
      <c r="D2846" s="27" t="s">
        <v>5561</v>
      </c>
      <c r="E2846" s="27" t="s">
        <v>6224</v>
      </c>
      <c r="F2846" s="15" t="s">
        <v>502</v>
      </c>
      <c r="G2846" s="15" t="s">
        <v>6225</v>
      </c>
    </row>
    <row r="2847" spans="1:7" ht="14.25" x14ac:dyDescent="0.2">
      <c r="A2847" s="14" t="s">
        <v>6226</v>
      </c>
      <c r="B2847" s="15" t="s">
        <v>6191</v>
      </c>
      <c r="C2847" s="15" t="s">
        <v>101</v>
      </c>
      <c r="D2847" s="27" t="s">
        <v>5692</v>
      </c>
      <c r="E2847" s="27" t="s">
        <v>5693</v>
      </c>
      <c r="F2847" s="15" t="s">
        <v>502</v>
      </c>
      <c r="G2847" s="15" t="s">
        <v>6227</v>
      </c>
    </row>
    <row r="2848" spans="1:7" ht="22.5" x14ac:dyDescent="0.2">
      <c r="A2848" s="14" t="s">
        <v>6228</v>
      </c>
      <c r="B2848" s="15" t="s">
        <v>6191</v>
      </c>
      <c r="C2848" s="15" t="s">
        <v>106</v>
      </c>
      <c r="D2848" s="27" t="s">
        <v>2214</v>
      </c>
      <c r="E2848" s="27" t="s">
        <v>2215</v>
      </c>
      <c r="F2848" s="15" t="s">
        <v>502</v>
      </c>
      <c r="G2848" s="15" t="s">
        <v>6227</v>
      </c>
    </row>
    <row r="2849" spans="1:7" ht="14.25" customHeight="1" x14ac:dyDescent="0.2">
      <c r="A2849" s="16"/>
      <c r="B2849" s="16"/>
      <c r="C2849" s="13"/>
      <c r="D2849" s="28"/>
      <c r="E2849" s="21" t="s">
        <v>6229</v>
      </c>
      <c r="F2849" s="13"/>
      <c r="G2849" s="13"/>
    </row>
    <row r="2850" spans="1:7" ht="22.5" x14ac:dyDescent="0.2">
      <c r="A2850" s="14" t="s">
        <v>6230</v>
      </c>
      <c r="B2850" s="15" t="s">
        <v>6191</v>
      </c>
      <c r="C2850" s="15" t="s">
        <v>107</v>
      </c>
      <c r="D2850" s="27" t="s">
        <v>626</v>
      </c>
      <c r="E2850" s="27" t="s">
        <v>627</v>
      </c>
      <c r="F2850" s="15" t="s">
        <v>110</v>
      </c>
      <c r="G2850" s="15" t="s">
        <v>6231</v>
      </c>
    </row>
    <row r="2851" spans="1:7" ht="14.25" x14ac:dyDescent="0.2">
      <c r="A2851" s="14" t="s">
        <v>6232</v>
      </c>
      <c r="B2851" s="15" t="s">
        <v>6191</v>
      </c>
      <c r="C2851" s="15" t="s">
        <v>108</v>
      </c>
      <c r="D2851" s="27" t="s">
        <v>630</v>
      </c>
      <c r="E2851" s="27" t="s">
        <v>631</v>
      </c>
      <c r="F2851" s="15" t="s">
        <v>502</v>
      </c>
      <c r="G2851" s="15" t="s">
        <v>6233</v>
      </c>
    </row>
    <row r="2852" spans="1:7" ht="14.25" x14ac:dyDescent="0.2">
      <c r="A2852" s="14" t="s">
        <v>6234</v>
      </c>
      <c r="B2852" s="15" t="s">
        <v>6191</v>
      </c>
      <c r="C2852" s="15" t="s">
        <v>109</v>
      </c>
      <c r="D2852" s="27" t="s">
        <v>634</v>
      </c>
      <c r="E2852" s="27" t="s">
        <v>635</v>
      </c>
      <c r="F2852" s="15" t="s">
        <v>502</v>
      </c>
      <c r="G2852" s="15" t="s">
        <v>6235</v>
      </c>
    </row>
    <row r="2853" spans="1:7" ht="14.25" x14ac:dyDescent="0.2">
      <c r="A2853" s="14" t="s">
        <v>6236</v>
      </c>
      <c r="B2853" s="15" t="s">
        <v>6191</v>
      </c>
      <c r="C2853" s="15" t="s">
        <v>122</v>
      </c>
      <c r="D2853" s="27" t="s">
        <v>638</v>
      </c>
      <c r="E2853" s="27" t="s">
        <v>639</v>
      </c>
      <c r="F2853" s="15" t="s">
        <v>518</v>
      </c>
      <c r="G2853" s="15" t="s">
        <v>158</v>
      </c>
    </row>
    <row r="2854" spans="1:7" ht="14.25" customHeight="1" x14ac:dyDescent="0.2">
      <c r="A2854" s="16"/>
      <c r="B2854" s="16"/>
      <c r="C2854" s="13"/>
      <c r="D2854" s="28"/>
      <c r="E2854" s="21" t="s">
        <v>6237</v>
      </c>
      <c r="F2854" s="13"/>
      <c r="G2854" s="13"/>
    </row>
    <row r="2855" spans="1:7" ht="22.5" x14ac:dyDescent="0.2">
      <c r="A2855" s="14" t="s">
        <v>6238</v>
      </c>
      <c r="B2855" s="15" t="s">
        <v>6191</v>
      </c>
      <c r="C2855" s="15" t="s">
        <v>126</v>
      </c>
      <c r="D2855" s="27" t="s">
        <v>1874</v>
      </c>
      <c r="E2855" s="27" t="s">
        <v>1875</v>
      </c>
      <c r="F2855" s="15" t="s">
        <v>648</v>
      </c>
      <c r="G2855" s="15" t="s">
        <v>12</v>
      </c>
    </row>
    <row r="2856" spans="1:7" ht="45" x14ac:dyDescent="0.2">
      <c r="A2856" s="14" t="s">
        <v>6239</v>
      </c>
      <c r="B2856" s="15" t="s">
        <v>6191</v>
      </c>
      <c r="C2856" s="15" t="s">
        <v>124</v>
      </c>
      <c r="D2856" s="27" t="s">
        <v>6240</v>
      </c>
      <c r="E2856" s="27" t="s">
        <v>6241</v>
      </c>
      <c r="F2856" s="15" t="s">
        <v>648</v>
      </c>
      <c r="G2856" s="15" t="s">
        <v>12</v>
      </c>
    </row>
    <row r="2857" spans="1:7" s="11" customFormat="1" ht="14.25" x14ac:dyDescent="0.2">
      <c r="A2857" s="9" t="s">
        <v>2498</v>
      </c>
      <c r="B2857" s="9" t="s">
        <v>6242</v>
      </c>
      <c r="C2857" s="9"/>
      <c r="D2857" s="29"/>
      <c r="E2857" s="22" t="s">
        <v>6243</v>
      </c>
      <c r="F2857" s="10"/>
      <c r="G2857" s="10"/>
    </row>
    <row r="2858" spans="1:7" ht="22.5" x14ac:dyDescent="0.2">
      <c r="A2858" s="14" t="s">
        <v>6244</v>
      </c>
      <c r="B2858" s="15" t="s">
        <v>6191</v>
      </c>
      <c r="C2858" s="15" t="s">
        <v>129</v>
      </c>
      <c r="D2858" s="27" t="s">
        <v>6245</v>
      </c>
      <c r="E2858" s="27" t="s">
        <v>6246</v>
      </c>
      <c r="F2858" s="15" t="s">
        <v>209</v>
      </c>
      <c r="G2858" s="15" t="s">
        <v>6247</v>
      </c>
    </row>
    <row r="2859" spans="1:7" ht="33.75" x14ac:dyDescent="0.2">
      <c r="A2859" s="14" t="s">
        <v>6248</v>
      </c>
      <c r="B2859" s="15" t="s">
        <v>6191</v>
      </c>
      <c r="C2859" s="15" t="s">
        <v>133</v>
      </c>
      <c r="D2859" s="27" t="s">
        <v>6249</v>
      </c>
      <c r="E2859" s="27" t="s">
        <v>6250</v>
      </c>
      <c r="F2859" s="15" t="s">
        <v>1077</v>
      </c>
      <c r="G2859" s="15" t="s">
        <v>43</v>
      </c>
    </row>
    <row r="2860" spans="1:7" ht="33.75" x14ac:dyDescent="0.2">
      <c r="A2860" s="14" t="s">
        <v>6251</v>
      </c>
      <c r="B2860" s="15" t="s">
        <v>6191</v>
      </c>
      <c r="C2860" s="15" t="s">
        <v>136</v>
      </c>
      <c r="D2860" s="27" t="s">
        <v>6252</v>
      </c>
      <c r="E2860" s="27" t="s">
        <v>6253</v>
      </c>
      <c r="F2860" s="15" t="s">
        <v>648</v>
      </c>
      <c r="G2860" s="15" t="s">
        <v>12</v>
      </c>
    </row>
    <row r="2861" spans="1:7" ht="22.5" x14ac:dyDescent="0.2">
      <c r="A2861" s="14" t="s">
        <v>6254</v>
      </c>
      <c r="B2861" s="15" t="s">
        <v>6191</v>
      </c>
      <c r="C2861" s="15" t="s">
        <v>141</v>
      </c>
      <c r="D2861" s="27" t="s">
        <v>6255</v>
      </c>
      <c r="E2861" s="27" t="s">
        <v>6256</v>
      </c>
      <c r="F2861" s="15" t="s">
        <v>648</v>
      </c>
      <c r="G2861" s="15" t="s">
        <v>12</v>
      </c>
    </row>
    <row r="2862" spans="1:7" ht="22.5" x14ac:dyDescent="0.2">
      <c r="A2862" s="14" t="s">
        <v>6257</v>
      </c>
      <c r="B2862" s="15" t="s">
        <v>6191</v>
      </c>
      <c r="C2862" s="15" t="s">
        <v>144</v>
      </c>
      <c r="D2862" s="27" t="s">
        <v>6258</v>
      </c>
      <c r="E2862" s="27" t="s">
        <v>6259</v>
      </c>
      <c r="F2862" s="15" t="s">
        <v>648</v>
      </c>
      <c r="G2862" s="15" t="s">
        <v>12</v>
      </c>
    </row>
    <row r="2863" spans="1:7" s="8" customFormat="1" ht="15" customHeight="1" x14ac:dyDescent="0.2">
      <c r="A2863" s="7"/>
      <c r="B2863" s="7"/>
      <c r="C2863" s="7"/>
      <c r="D2863" s="26"/>
      <c r="E2863" s="20" t="s">
        <v>6260</v>
      </c>
      <c r="F2863" s="7"/>
      <c r="G2863" s="7"/>
    </row>
    <row r="2864" spans="1:7" s="11" customFormat="1" ht="14.25" x14ac:dyDescent="0.2">
      <c r="A2864" s="9" t="s">
        <v>2606</v>
      </c>
      <c r="B2864" s="9" t="s">
        <v>6261</v>
      </c>
      <c r="C2864" s="9"/>
      <c r="D2864" s="29"/>
      <c r="E2864" s="22" t="s">
        <v>6262</v>
      </c>
      <c r="F2864" s="10"/>
      <c r="G2864" s="10"/>
    </row>
    <row r="2865" spans="1:7" ht="14.25" customHeight="1" x14ac:dyDescent="0.2">
      <c r="A2865" s="16"/>
      <c r="B2865" s="16"/>
      <c r="C2865" s="13"/>
      <c r="D2865" s="28"/>
      <c r="E2865" s="21" t="s">
        <v>5784</v>
      </c>
      <c r="F2865" s="13"/>
      <c r="G2865" s="13"/>
    </row>
    <row r="2866" spans="1:7" ht="22.5" x14ac:dyDescent="0.2">
      <c r="A2866" s="14" t="s">
        <v>6263</v>
      </c>
      <c r="B2866" s="15" t="s">
        <v>6264</v>
      </c>
      <c r="C2866" s="15" t="s">
        <v>12</v>
      </c>
      <c r="D2866" s="27" t="s">
        <v>530</v>
      </c>
      <c r="E2866" s="27" t="s">
        <v>531</v>
      </c>
      <c r="F2866" s="15" t="s">
        <v>37</v>
      </c>
      <c r="G2866" s="15" t="s">
        <v>5787</v>
      </c>
    </row>
    <row r="2867" spans="1:7" ht="33.75" x14ac:dyDescent="0.2">
      <c r="A2867" s="14" t="s">
        <v>6265</v>
      </c>
      <c r="B2867" s="15" t="s">
        <v>6264</v>
      </c>
      <c r="C2867" s="15" t="s">
        <v>24</v>
      </c>
      <c r="D2867" s="27" t="s">
        <v>534</v>
      </c>
      <c r="E2867" s="27" t="s">
        <v>535</v>
      </c>
      <c r="F2867" s="15" t="s">
        <v>37</v>
      </c>
      <c r="G2867" s="15" t="s">
        <v>5789</v>
      </c>
    </row>
    <row r="2868" spans="1:7" ht="22.5" x14ac:dyDescent="0.2">
      <c r="A2868" s="14" t="s">
        <v>6266</v>
      </c>
      <c r="B2868" s="15" t="s">
        <v>6264</v>
      </c>
      <c r="C2868" s="15" t="s">
        <v>30</v>
      </c>
      <c r="D2868" s="27" t="s">
        <v>31</v>
      </c>
      <c r="E2868" s="27" t="s">
        <v>32</v>
      </c>
      <c r="F2868" s="15" t="s">
        <v>27</v>
      </c>
      <c r="G2868" s="15" t="s">
        <v>5791</v>
      </c>
    </row>
    <row r="2869" spans="1:7" ht="22.5" x14ac:dyDescent="0.2">
      <c r="A2869" s="14" t="s">
        <v>6267</v>
      </c>
      <c r="B2869" s="15" t="s">
        <v>6264</v>
      </c>
      <c r="C2869" s="15" t="s">
        <v>34</v>
      </c>
      <c r="D2869" s="27" t="s">
        <v>5517</v>
      </c>
      <c r="E2869" s="27" t="s">
        <v>5734</v>
      </c>
      <c r="F2869" s="15" t="s">
        <v>51</v>
      </c>
      <c r="G2869" s="15" t="s">
        <v>5793</v>
      </c>
    </row>
    <row r="2870" spans="1:7" ht="22.5" x14ac:dyDescent="0.2">
      <c r="A2870" s="14" t="s">
        <v>6268</v>
      </c>
      <c r="B2870" s="15" t="s">
        <v>6264</v>
      </c>
      <c r="C2870" s="15" t="s">
        <v>40</v>
      </c>
      <c r="D2870" s="27" t="s">
        <v>5521</v>
      </c>
      <c r="E2870" s="27" t="s">
        <v>5522</v>
      </c>
      <c r="F2870" s="15" t="s">
        <v>37</v>
      </c>
      <c r="G2870" s="15" t="s">
        <v>5795</v>
      </c>
    </row>
    <row r="2871" spans="1:7" ht="14.25" x14ac:dyDescent="0.2">
      <c r="A2871" s="14" t="s">
        <v>6269</v>
      </c>
      <c r="B2871" s="15" t="s">
        <v>6264</v>
      </c>
      <c r="C2871" s="15" t="s">
        <v>43</v>
      </c>
      <c r="D2871" s="27" t="s">
        <v>49</v>
      </c>
      <c r="E2871" s="27" t="s">
        <v>50</v>
      </c>
      <c r="F2871" s="15" t="s">
        <v>51</v>
      </c>
      <c r="G2871" s="15" t="s">
        <v>5797</v>
      </c>
    </row>
    <row r="2872" spans="1:7" ht="22.5" x14ac:dyDescent="0.2">
      <c r="A2872" s="14" t="s">
        <v>6270</v>
      </c>
      <c r="B2872" s="15" t="s">
        <v>6264</v>
      </c>
      <c r="C2872" s="15" t="s">
        <v>48</v>
      </c>
      <c r="D2872" s="27" t="s">
        <v>552</v>
      </c>
      <c r="E2872" s="27" t="s">
        <v>2174</v>
      </c>
      <c r="F2872" s="15" t="s">
        <v>81</v>
      </c>
      <c r="G2872" s="15" t="s">
        <v>5799</v>
      </c>
    </row>
    <row r="2873" spans="1:7" ht="14.25" x14ac:dyDescent="0.2">
      <c r="A2873" s="14" t="s">
        <v>6271</v>
      </c>
      <c r="B2873" s="15" t="s">
        <v>6264</v>
      </c>
      <c r="C2873" s="15" t="s">
        <v>55</v>
      </c>
      <c r="D2873" s="27" t="s">
        <v>2177</v>
      </c>
      <c r="E2873" s="27" t="s">
        <v>2178</v>
      </c>
      <c r="F2873" s="15" t="s">
        <v>81</v>
      </c>
      <c r="G2873" s="15" t="s">
        <v>5801</v>
      </c>
    </row>
    <row r="2874" spans="1:7" ht="22.5" x14ac:dyDescent="0.2">
      <c r="A2874" s="14" t="s">
        <v>6272</v>
      </c>
      <c r="B2874" s="15" t="s">
        <v>6264</v>
      </c>
      <c r="C2874" s="15" t="s">
        <v>58</v>
      </c>
      <c r="D2874" s="27" t="s">
        <v>5521</v>
      </c>
      <c r="E2874" s="27" t="s">
        <v>5529</v>
      </c>
      <c r="F2874" s="15" t="s">
        <v>37</v>
      </c>
      <c r="G2874" s="15" t="s">
        <v>5803</v>
      </c>
    </row>
    <row r="2875" spans="1:7" ht="14.25" x14ac:dyDescent="0.2">
      <c r="A2875" s="14" t="s">
        <v>6273</v>
      </c>
      <c r="B2875" s="15" t="s">
        <v>6264</v>
      </c>
      <c r="C2875" s="15" t="s">
        <v>60</v>
      </c>
      <c r="D2875" s="27" t="s">
        <v>556</v>
      </c>
      <c r="E2875" s="27" t="s">
        <v>557</v>
      </c>
      <c r="F2875" s="15" t="s">
        <v>81</v>
      </c>
      <c r="G2875" s="15" t="s">
        <v>5805</v>
      </c>
    </row>
    <row r="2876" spans="1:7" ht="14.25" x14ac:dyDescent="0.2">
      <c r="A2876" s="14" t="s">
        <v>6274</v>
      </c>
      <c r="B2876" s="15" t="s">
        <v>6264</v>
      </c>
      <c r="C2876" s="15" t="s">
        <v>65</v>
      </c>
      <c r="D2876" s="27" t="s">
        <v>49</v>
      </c>
      <c r="E2876" s="27" t="s">
        <v>50</v>
      </c>
      <c r="F2876" s="15" t="s">
        <v>51</v>
      </c>
      <c r="G2876" s="15" t="s">
        <v>5807</v>
      </c>
    </row>
    <row r="2877" spans="1:7" ht="14.25" customHeight="1" x14ac:dyDescent="0.2">
      <c r="A2877" s="16"/>
      <c r="B2877" s="16"/>
      <c r="C2877" s="13"/>
      <c r="D2877" s="28"/>
      <c r="E2877" s="21" t="s">
        <v>5808</v>
      </c>
      <c r="F2877" s="13"/>
      <c r="G2877" s="13"/>
    </row>
    <row r="2878" spans="1:7" ht="14.25" x14ac:dyDescent="0.2">
      <c r="A2878" s="14" t="s">
        <v>6275</v>
      </c>
      <c r="B2878" s="15" t="s">
        <v>6264</v>
      </c>
      <c r="C2878" s="15" t="s">
        <v>68</v>
      </c>
      <c r="D2878" s="27" t="s">
        <v>570</v>
      </c>
      <c r="E2878" s="27" t="s">
        <v>571</v>
      </c>
      <c r="F2878" s="15" t="s">
        <v>51</v>
      </c>
      <c r="G2878" s="15" t="s">
        <v>5066</v>
      </c>
    </row>
    <row r="2879" spans="1:7" ht="14.25" x14ac:dyDescent="0.2">
      <c r="A2879" s="14" t="s">
        <v>6276</v>
      </c>
      <c r="B2879" s="15" t="s">
        <v>6264</v>
      </c>
      <c r="C2879" s="15" t="s">
        <v>70</v>
      </c>
      <c r="D2879" s="27" t="s">
        <v>722</v>
      </c>
      <c r="E2879" s="27" t="s">
        <v>723</v>
      </c>
      <c r="F2879" s="15" t="s">
        <v>81</v>
      </c>
      <c r="G2879" s="15" t="s">
        <v>5811</v>
      </c>
    </row>
    <row r="2880" spans="1:7" ht="14.25" x14ac:dyDescent="0.2">
      <c r="A2880" s="14" t="s">
        <v>6277</v>
      </c>
      <c r="B2880" s="15" t="s">
        <v>6264</v>
      </c>
      <c r="C2880" s="15" t="s">
        <v>73</v>
      </c>
      <c r="D2880" s="27" t="s">
        <v>747</v>
      </c>
      <c r="E2880" s="27" t="s">
        <v>748</v>
      </c>
      <c r="F2880" s="15" t="s">
        <v>51</v>
      </c>
      <c r="G2880" s="15" t="s">
        <v>5033</v>
      </c>
    </row>
    <row r="2881" spans="1:7" ht="14.25" x14ac:dyDescent="0.2">
      <c r="A2881" s="14" t="s">
        <v>6278</v>
      </c>
      <c r="B2881" s="15" t="s">
        <v>6264</v>
      </c>
      <c r="C2881" s="15" t="s">
        <v>75</v>
      </c>
      <c r="D2881" s="27" t="s">
        <v>586</v>
      </c>
      <c r="E2881" s="27" t="s">
        <v>587</v>
      </c>
      <c r="F2881" s="15" t="s">
        <v>81</v>
      </c>
      <c r="G2881" s="15" t="s">
        <v>5814</v>
      </c>
    </row>
    <row r="2882" spans="1:7" ht="33.75" x14ac:dyDescent="0.2">
      <c r="A2882" s="14" t="s">
        <v>6279</v>
      </c>
      <c r="B2882" s="15" t="s">
        <v>6264</v>
      </c>
      <c r="C2882" s="15" t="s">
        <v>87</v>
      </c>
      <c r="D2882" s="27" t="s">
        <v>590</v>
      </c>
      <c r="E2882" s="27" t="s">
        <v>732</v>
      </c>
      <c r="F2882" s="15" t="s">
        <v>81</v>
      </c>
      <c r="G2882" s="15" t="s">
        <v>5814</v>
      </c>
    </row>
    <row r="2883" spans="1:7" ht="22.5" x14ac:dyDescent="0.2">
      <c r="A2883" s="14" t="s">
        <v>6280</v>
      </c>
      <c r="B2883" s="15" t="s">
        <v>6264</v>
      </c>
      <c r="C2883" s="15" t="s">
        <v>89</v>
      </c>
      <c r="D2883" s="27" t="s">
        <v>738</v>
      </c>
      <c r="E2883" s="27" t="s">
        <v>739</v>
      </c>
      <c r="F2883" s="15" t="s">
        <v>502</v>
      </c>
      <c r="G2883" s="15" t="s">
        <v>5817</v>
      </c>
    </row>
    <row r="2884" spans="1:7" ht="22.5" x14ac:dyDescent="0.2">
      <c r="A2884" s="14" t="s">
        <v>6281</v>
      </c>
      <c r="B2884" s="15" t="s">
        <v>6264</v>
      </c>
      <c r="C2884" s="15" t="s">
        <v>90</v>
      </c>
      <c r="D2884" s="27" t="s">
        <v>742</v>
      </c>
      <c r="E2884" s="27" t="s">
        <v>5819</v>
      </c>
      <c r="F2884" s="15" t="s">
        <v>502</v>
      </c>
      <c r="G2884" s="15" t="s">
        <v>5820</v>
      </c>
    </row>
    <row r="2885" spans="1:7" ht="22.5" x14ac:dyDescent="0.2">
      <c r="A2885" s="14" t="s">
        <v>6282</v>
      </c>
      <c r="B2885" s="15" t="s">
        <v>6264</v>
      </c>
      <c r="C2885" s="15" t="s">
        <v>91</v>
      </c>
      <c r="D2885" s="27" t="s">
        <v>5561</v>
      </c>
      <c r="E2885" s="27" t="s">
        <v>5562</v>
      </c>
      <c r="F2885" s="15" t="s">
        <v>502</v>
      </c>
      <c r="G2885" s="15" t="s">
        <v>5822</v>
      </c>
    </row>
    <row r="2886" spans="1:7" ht="14.25" x14ac:dyDescent="0.2">
      <c r="A2886" s="14" t="s">
        <v>6283</v>
      </c>
      <c r="B2886" s="15" t="s">
        <v>6264</v>
      </c>
      <c r="C2886" s="15" t="s">
        <v>101</v>
      </c>
      <c r="D2886" s="27" t="s">
        <v>819</v>
      </c>
      <c r="E2886" s="27" t="s">
        <v>820</v>
      </c>
      <c r="F2886" s="15" t="s">
        <v>502</v>
      </c>
      <c r="G2886" s="15" t="s">
        <v>5824</v>
      </c>
    </row>
    <row r="2887" spans="1:7" ht="14.25" customHeight="1" x14ac:dyDescent="0.2">
      <c r="A2887" s="16"/>
      <c r="B2887" s="16"/>
      <c r="C2887" s="13"/>
      <c r="D2887" s="28"/>
      <c r="E2887" s="21" t="s">
        <v>5825</v>
      </c>
      <c r="F2887" s="13"/>
      <c r="G2887" s="13"/>
    </row>
    <row r="2888" spans="1:7" ht="22.5" x14ac:dyDescent="0.2">
      <c r="A2888" s="14" t="s">
        <v>6284</v>
      </c>
      <c r="B2888" s="15" t="s">
        <v>6264</v>
      </c>
      <c r="C2888" s="15" t="s">
        <v>106</v>
      </c>
      <c r="D2888" s="27" t="s">
        <v>5517</v>
      </c>
      <c r="E2888" s="27" t="s">
        <v>5827</v>
      </c>
      <c r="F2888" s="15" t="s">
        <v>51</v>
      </c>
      <c r="G2888" s="15" t="s">
        <v>602</v>
      </c>
    </row>
    <row r="2889" spans="1:7" ht="22.5" x14ac:dyDescent="0.2">
      <c r="A2889" s="14" t="s">
        <v>6285</v>
      </c>
      <c r="B2889" s="15" t="s">
        <v>6264</v>
      </c>
      <c r="C2889" s="15" t="s">
        <v>107</v>
      </c>
      <c r="D2889" s="27" t="s">
        <v>5540</v>
      </c>
      <c r="E2889" s="27" t="s">
        <v>5541</v>
      </c>
      <c r="F2889" s="15" t="s">
        <v>484</v>
      </c>
      <c r="G2889" s="15" t="s">
        <v>5829</v>
      </c>
    </row>
    <row r="2890" spans="1:7" ht="14.25" x14ac:dyDescent="0.2">
      <c r="A2890" s="14" t="s">
        <v>6286</v>
      </c>
      <c r="B2890" s="15" t="s">
        <v>6264</v>
      </c>
      <c r="C2890" s="15" t="s">
        <v>108</v>
      </c>
      <c r="D2890" s="27" t="s">
        <v>5544</v>
      </c>
      <c r="E2890" s="27" t="s">
        <v>5545</v>
      </c>
      <c r="F2890" s="15" t="s">
        <v>81</v>
      </c>
      <c r="G2890" s="15" t="s">
        <v>5831</v>
      </c>
    </row>
    <row r="2891" spans="1:7" ht="14.25" x14ac:dyDescent="0.2">
      <c r="A2891" s="14" t="s">
        <v>6287</v>
      </c>
      <c r="B2891" s="15" t="s">
        <v>6264</v>
      </c>
      <c r="C2891" s="15" t="s">
        <v>109</v>
      </c>
      <c r="D2891" s="27" t="s">
        <v>711</v>
      </c>
      <c r="E2891" s="27" t="s">
        <v>3050</v>
      </c>
      <c r="F2891" s="15" t="s">
        <v>81</v>
      </c>
      <c r="G2891" s="15" t="s">
        <v>5833</v>
      </c>
    </row>
    <row r="2892" spans="1:7" ht="14.25" x14ac:dyDescent="0.2">
      <c r="A2892" s="14" t="s">
        <v>6288</v>
      </c>
      <c r="B2892" s="15" t="s">
        <v>6264</v>
      </c>
      <c r="C2892" s="15" t="s">
        <v>122</v>
      </c>
      <c r="D2892" s="27" t="s">
        <v>570</v>
      </c>
      <c r="E2892" s="27" t="s">
        <v>571</v>
      </c>
      <c r="F2892" s="15" t="s">
        <v>51</v>
      </c>
      <c r="G2892" s="15" t="s">
        <v>5835</v>
      </c>
    </row>
    <row r="2893" spans="1:7" ht="14.25" x14ac:dyDescent="0.2">
      <c r="A2893" s="14" t="s">
        <v>6289</v>
      </c>
      <c r="B2893" s="15" t="s">
        <v>6264</v>
      </c>
      <c r="C2893" s="15" t="s">
        <v>126</v>
      </c>
      <c r="D2893" s="27" t="s">
        <v>722</v>
      </c>
      <c r="E2893" s="27" t="s">
        <v>723</v>
      </c>
      <c r="F2893" s="15" t="s">
        <v>81</v>
      </c>
      <c r="G2893" s="15" t="s">
        <v>5837</v>
      </c>
    </row>
    <row r="2894" spans="1:7" ht="14.25" x14ac:dyDescent="0.2">
      <c r="A2894" s="14" t="s">
        <v>6290</v>
      </c>
      <c r="B2894" s="15" t="s">
        <v>6264</v>
      </c>
      <c r="C2894" s="15" t="s">
        <v>124</v>
      </c>
      <c r="D2894" s="27" t="s">
        <v>747</v>
      </c>
      <c r="E2894" s="27" t="s">
        <v>748</v>
      </c>
      <c r="F2894" s="15" t="s">
        <v>51</v>
      </c>
      <c r="G2894" s="15" t="s">
        <v>602</v>
      </c>
    </row>
    <row r="2895" spans="1:7" ht="14.25" x14ac:dyDescent="0.2">
      <c r="A2895" s="14" t="s">
        <v>6291</v>
      </c>
      <c r="B2895" s="15" t="s">
        <v>6264</v>
      </c>
      <c r="C2895" s="15" t="s">
        <v>129</v>
      </c>
      <c r="D2895" s="27" t="s">
        <v>586</v>
      </c>
      <c r="E2895" s="27" t="s">
        <v>587</v>
      </c>
      <c r="F2895" s="15" t="s">
        <v>81</v>
      </c>
      <c r="G2895" s="15" t="s">
        <v>5840</v>
      </c>
    </row>
    <row r="2896" spans="1:7" ht="33.75" x14ac:dyDescent="0.2">
      <c r="A2896" s="14" t="s">
        <v>6292</v>
      </c>
      <c r="B2896" s="15" t="s">
        <v>6264</v>
      </c>
      <c r="C2896" s="15" t="s">
        <v>133</v>
      </c>
      <c r="D2896" s="27" t="s">
        <v>590</v>
      </c>
      <c r="E2896" s="27" t="s">
        <v>732</v>
      </c>
      <c r="F2896" s="15" t="s">
        <v>81</v>
      </c>
      <c r="G2896" s="15" t="s">
        <v>5842</v>
      </c>
    </row>
    <row r="2897" spans="1:7" ht="22.5" x14ac:dyDescent="0.2">
      <c r="A2897" s="14" t="s">
        <v>6293</v>
      </c>
      <c r="B2897" s="15" t="s">
        <v>6264</v>
      </c>
      <c r="C2897" s="15" t="s">
        <v>136</v>
      </c>
      <c r="D2897" s="27" t="s">
        <v>738</v>
      </c>
      <c r="E2897" s="27" t="s">
        <v>739</v>
      </c>
      <c r="F2897" s="15" t="s">
        <v>502</v>
      </c>
      <c r="G2897" s="15" t="s">
        <v>5844</v>
      </c>
    </row>
    <row r="2898" spans="1:7" ht="22.5" x14ac:dyDescent="0.2">
      <c r="A2898" s="14" t="s">
        <v>6294</v>
      </c>
      <c r="B2898" s="15" t="s">
        <v>6264</v>
      </c>
      <c r="C2898" s="15" t="s">
        <v>141</v>
      </c>
      <c r="D2898" s="27" t="s">
        <v>5561</v>
      </c>
      <c r="E2898" s="27" t="s">
        <v>5846</v>
      </c>
      <c r="F2898" s="15" t="s">
        <v>502</v>
      </c>
      <c r="G2898" s="15" t="s">
        <v>5847</v>
      </c>
    </row>
    <row r="2899" spans="1:7" ht="14.25" customHeight="1" x14ac:dyDescent="0.2">
      <c r="A2899" s="16"/>
      <c r="B2899" s="16"/>
      <c r="C2899" s="13"/>
      <c r="D2899" s="28"/>
      <c r="E2899" s="21" t="s">
        <v>5848</v>
      </c>
      <c r="F2899" s="13"/>
      <c r="G2899" s="13"/>
    </row>
    <row r="2900" spans="1:7" ht="22.5" x14ac:dyDescent="0.2">
      <c r="A2900" s="14" t="s">
        <v>6295</v>
      </c>
      <c r="B2900" s="15" t="s">
        <v>6264</v>
      </c>
      <c r="C2900" s="15" t="s">
        <v>144</v>
      </c>
      <c r="D2900" s="27" t="s">
        <v>626</v>
      </c>
      <c r="E2900" s="27" t="s">
        <v>627</v>
      </c>
      <c r="F2900" s="15" t="s">
        <v>110</v>
      </c>
      <c r="G2900" s="15" t="s">
        <v>5587</v>
      </c>
    </row>
    <row r="2901" spans="1:7" ht="14.25" x14ac:dyDescent="0.2">
      <c r="A2901" s="14" t="s">
        <v>6296</v>
      </c>
      <c r="B2901" s="15" t="s">
        <v>6264</v>
      </c>
      <c r="C2901" s="15" t="s">
        <v>146</v>
      </c>
      <c r="D2901" s="27" t="s">
        <v>630</v>
      </c>
      <c r="E2901" s="27" t="s">
        <v>631</v>
      </c>
      <c r="F2901" s="15" t="s">
        <v>502</v>
      </c>
      <c r="G2901" s="15" t="s">
        <v>5589</v>
      </c>
    </row>
    <row r="2902" spans="1:7" ht="14.25" x14ac:dyDescent="0.2">
      <c r="A2902" s="14" t="s">
        <v>6297</v>
      </c>
      <c r="B2902" s="15" t="s">
        <v>6264</v>
      </c>
      <c r="C2902" s="15" t="s">
        <v>151</v>
      </c>
      <c r="D2902" s="27" t="s">
        <v>634</v>
      </c>
      <c r="E2902" s="27" t="s">
        <v>635</v>
      </c>
      <c r="F2902" s="15" t="s">
        <v>502</v>
      </c>
      <c r="G2902" s="15" t="s">
        <v>5591</v>
      </c>
    </row>
    <row r="2903" spans="1:7" ht="14.25" x14ac:dyDescent="0.2">
      <c r="A2903" s="14" t="s">
        <v>6298</v>
      </c>
      <c r="B2903" s="15" t="s">
        <v>6264</v>
      </c>
      <c r="C2903" s="15" t="s">
        <v>154</v>
      </c>
      <c r="D2903" s="27" t="s">
        <v>638</v>
      </c>
      <c r="E2903" s="27" t="s">
        <v>639</v>
      </c>
      <c r="F2903" s="15" t="s">
        <v>518</v>
      </c>
      <c r="G2903" s="15" t="s">
        <v>5593</v>
      </c>
    </row>
    <row r="2904" spans="1:7" ht="14.25" customHeight="1" x14ac:dyDescent="0.2">
      <c r="A2904" s="16"/>
      <c r="B2904" s="16"/>
      <c r="C2904" s="13"/>
      <c r="D2904" s="28"/>
      <c r="E2904" s="21" t="s">
        <v>6299</v>
      </c>
      <c r="F2904" s="13"/>
      <c r="G2904" s="13"/>
    </row>
    <row r="2905" spans="1:7" ht="22.5" x14ac:dyDescent="0.2">
      <c r="A2905" s="14" t="s">
        <v>6300</v>
      </c>
      <c r="B2905" s="15" t="s">
        <v>6264</v>
      </c>
      <c r="C2905" s="15" t="s">
        <v>156</v>
      </c>
      <c r="D2905" s="27" t="s">
        <v>5775</v>
      </c>
      <c r="E2905" s="27" t="s">
        <v>5776</v>
      </c>
      <c r="F2905" s="15" t="s">
        <v>648</v>
      </c>
      <c r="G2905" s="15" t="s">
        <v>12</v>
      </c>
    </row>
    <row r="2906" spans="1:7" ht="45" x14ac:dyDescent="0.2">
      <c r="A2906" s="14" t="s">
        <v>6301</v>
      </c>
      <c r="B2906" s="15" t="s">
        <v>6264</v>
      </c>
      <c r="C2906" s="15" t="s">
        <v>157</v>
      </c>
      <c r="D2906" s="27" t="s">
        <v>6302</v>
      </c>
      <c r="E2906" s="27" t="s">
        <v>6303</v>
      </c>
      <c r="F2906" s="15" t="s">
        <v>5780</v>
      </c>
      <c r="G2906" s="15" t="s">
        <v>12</v>
      </c>
    </row>
    <row r="2907" spans="1:7" s="8" customFormat="1" ht="15" customHeight="1" x14ac:dyDescent="0.2">
      <c r="A2907" s="7"/>
      <c r="B2907" s="7"/>
      <c r="C2907" s="7"/>
      <c r="D2907" s="26"/>
      <c r="E2907" s="20" t="s">
        <v>6304</v>
      </c>
      <c r="F2907" s="7"/>
      <c r="G2907" s="7"/>
    </row>
    <row r="2908" spans="1:7" s="11" customFormat="1" ht="14.25" x14ac:dyDescent="0.2">
      <c r="A2908" s="9" t="s">
        <v>2610</v>
      </c>
      <c r="B2908" s="9" t="s">
        <v>6305</v>
      </c>
      <c r="C2908" s="9"/>
      <c r="D2908" s="29"/>
      <c r="E2908" s="22" t="s">
        <v>6306</v>
      </c>
      <c r="F2908" s="10"/>
      <c r="G2908" s="10"/>
    </row>
    <row r="2909" spans="1:7" ht="14.25" customHeight="1" x14ac:dyDescent="0.2">
      <c r="A2909" s="16"/>
      <c r="B2909" s="16"/>
      <c r="C2909" s="13"/>
      <c r="D2909" s="28"/>
      <c r="E2909" s="21" t="s">
        <v>6307</v>
      </c>
      <c r="F2909" s="13"/>
      <c r="G2909" s="13"/>
    </row>
    <row r="2910" spans="1:7" ht="22.5" x14ac:dyDescent="0.2">
      <c r="A2910" s="14" t="s">
        <v>6308</v>
      </c>
      <c r="B2910" s="15" t="s">
        <v>6309</v>
      </c>
      <c r="C2910" s="15" t="s">
        <v>12</v>
      </c>
      <c r="D2910" s="27" t="s">
        <v>688</v>
      </c>
      <c r="E2910" s="27" t="s">
        <v>689</v>
      </c>
      <c r="F2910" s="15" t="s">
        <v>37</v>
      </c>
      <c r="G2910" s="15" t="s">
        <v>6310</v>
      </c>
    </row>
    <row r="2911" spans="1:7" ht="22.5" x14ac:dyDescent="0.2">
      <c r="A2911" s="14" t="s">
        <v>6311</v>
      </c>
      <c r="B2911" s="15" t="s">
        <v>6309</v>
      </c>
      <c r="C2911" s="15" t="s">
        <v>24</v>
      </c>
      <c r="D2911" s="27" t="s">
        <v>137</v>
      </c>
      <c r="E2911" s="27" t="s">
        <v>694</v>
      </c>
      <c r="F2911" s="15" t="s">
        <v>37</v>
      </c>
      <c r="G2911" s="15" t="s">
        <v>92</v>
      </c>
    </row>
    <row r="2912" spans="1:7" ht="22.5" x14ac:dyDescent="0.2">
      <c r="A2912" s="14" t="s">
        <v>6312</v>
      </c>
      <c r="B2912" s="15" t="s">
        <v>6309</v>
      </c>
      <c r="C2912" s="15" t="s">
        <v>30</v>
      </c>
      <c r="D2912" s="27" t="s">
        <v>31</v>
      </c>
      <c r="E2912" s="27" t="s">
        <v>32</v>
      </c>
      <c r="F2912" s="15" t="s">
        <v>27</v>
      </c>
      <c r="G2912" s="15" t="s">
        <v>151</v>
      </c>
    </row>
    <row r="2913" spans="1:7" ht="22.5" x14ac:dyDescent="0.2">
      <c r="A2913" s="14" t="s">
        <v>6313</v>
      </c>
      <c r="B2913" s="15" t="s">
        <v>6309</v>
      </c>
      <c r="C2913" s="15" t="s">
        <v>34</v>
      </c>
      <c r="D2913" s="27" t="s">
        <v>44</v>
      </c>
      <c r="E2913" s="27" t="s">
        <v>3045</v>
      </c>
      <c r="F2913" s="15" t="s">
        <v>37</v>
      </c>
      <c r="G2913" s="15" t="s">
        <v>92</v>
      </c>
    </row>
    <row r="2914" spans="1:7" ht="14.25" x14ac:dyDescent="0.2">
      <c r="A2914" s="14" t="s">
        <v>6314</v>
      </c>
      <c r="B2914" s="15" t="s">
        <v>6309</v>
      </c>
      <c r="C2914" s="15" t="s">
        <v>40</v>
      </c>
      <c r="D2914" s="27" t="s">
        <v>711</v>
      </c>
      <c r="E2914" s="27" t="s">
        <v>3050</v>
      </c>
      <c r="F2914" s="15" t="s">
        <v>81</v>
      </c>
      <c r="G2914" s="15" t="s">
        <v>109</v>
      </c>
    </row>
    <row r="2915" spans="1:7" ht="14.25" x14ac:dyDescent="0.2">
      <c r="A2915" s="14" t="s">
        <v>6315</v>
      </c>
      <c r="B2915" s="15" t="s">
        <v>6309</v>
      </c>
      <c r="C2915" s="15" t="s">
        <v>43</v>
      </c>
      <c r="D2915" s="27" t="s">
        <v>49</v>
      </c>
      <c r="E2915" s="27" t="s">
        <v>50</v>
      </c>
      <c r="F2915" s="15" t="s">
        <v>51</v>
      </c>
      <c r="G2915" s="15" t="s">
        <v>1183</v>
      </c>
    </row>
    <row r="2916" spans="1:7" ht="22.5" x14ac:dyDescent="0.2">
      <c r="A2916" s="14" t="s">
        <v>6316</v>
      </c>
      <c r="B2916" s="15" t="s">
        <v>6309</v>
      </c>
      <c r="C2916" s="15" t="s">
        <v>48</v>
      </c>
      <c r="D2916" s="27" t="s">
        <v>44</v>
      </c>
      <c r="E2916" s="27" t="s">
        <v>560</v>
      </c>
      <c r="F2916" s="15" t="s">
        <v>37</v>
      </c>
      <c r="G2916" s="15" t="s">
        <v>6317</v>
      </c>
    </row>
    <row r="2917" spans="1:7" ht="14.25" x14ac:dyDescent="0.2">
      <c r="A2917" s="14" t="s">
        <v>6318</v>
      </c>
      <c r="B2917" s="15" t="s">
        <v>6309</v>
      </c>
      <c r="C2917" s="15" t="s">
        <v>55</v>
      </c>
      <c r="D2917" s="27" t="s">
        <v>49</v>
      </c>
      <c r="E2917" s="27" t="s">
        <v>50</v>
      </c>
      <c r="F2917" s="15" t="s">
        <v>51</v>
      </c>
      <c r="G2917" s="15" t="s">
        <v>602</v>
      </c>
    </row>
    <row r="2918" spans="1:7" ht="14.25" customHeight="1" x14ac:dyDescent="0.2">
      <c r="A2918" s="16"/>
      <c r="B2918" s="16"/>
      <c r="C2918" s="13"/>
      <c r="D2918" s="28"/>
      <c r="E2918" s="21" t="s">
        <v>6319</v>
      </c>
      <c r="F2918" s="13"/>
      <c r="G2918" s="13"/>
    </row>
    <row r="2919" spans="1:7" ht="14.25" x14ac:dyDescent="0.2">
      <c r="A2919" s="14" t="s">
        <v>6320</v>
      </c>
      <c r="B2919" s="15" t="s">
        <v>6309</v>
      </c>
      <c r="C2919" s="15" t="s">
        <v>58</v>
      </c>
      <c r="D2919" s="27" t="s">
        <v>570</v>
      </c>
      <c r="E2919" s="27" t="s">
        <v>571</v>
      </c>
      <c r="F2919" s="15" t="s">
        <v>51</v>
      </c>
      <c r="G2919" s="15" t="s">
        <v>6321</v>
      </c>
    </row>
    <row r="2920" spans="1:7" ht="14.25" x14ac:dyDescent="0.2">
      <c r="A2920" s="14" t="s">
        <v>6322</v>
      </c>
      <c r="B2920" s="15" t="s">
        <v>6309</v>
      </c>
      <c r="C2920" s="15" t="s">
        <v>60</v>
      </c>
      <c r="D2920" s="27" t="s">
        <v>574</v>
      </c>
      <c r="E2920" s="27" t="s">
        <v>575</v>
      </c>
      <c r="F2920" s="15" t="s">
        <v>81</v>
      </c>
      <c r="G2920" s="15" t="s">
        <v>2222</v>
      </c>
    </row>
    <row r="2921" spans="1:7" ht="22.5" x14ac:dyDescent="0.2">
      <c r="A2921" s="14" t="s">
        <v>6323</v>
      </c>
      <c r="B2921" s="15" t="s">
        <v>6309</v>
      </c>
      <c r="C2921" s="15" t="s">
        <v>65</v>
      </c>
      <c r="D2921" s="27" t="s">
        <v>578</v>
      </c>
      <c r="E2921" s="27" t="s">
        <v>579</v>
      </c>
      <c r="F2921" s="15" t="s">
        <v>51</v>
      </c>
      <c r="G2921" s="15" t="s">
        <v>6324</v>
      </c>
    </row>
    <row r="2922" spans="1:7" ht="14.25" x14ac:dyDescent="0.2">
      <c r="A2922" s="14" t="s">
        <v>6325</v>
      </c>
      <c r="B2922" s="15" t="s">
        <v>6309</v>
      </c>
      <c r="C2922" s="15" t="s">
        <v>68</v>
      </c>
      <c r="D2922" s="27" t="s">
        <v>6326</v>
      </c>
      <c r="E2922" s="27" t="s">
        <v>6327</v>
      </c>
      <c r="F2922" s="15" t="s">
        <v>81</v>
      </c>
      <c r="G2922" s="15" t="s">
        <v>6328</v>
      </c>
    </row>
    <row r="2923" spans="1:7" ht="14.25" x14ac:dyDescent="0.2">
      <c r="A2923" s="14" t="s">
        <v>6329</v>
      </c>
      <c r="B2923" s="15" t="s">
        <v>6309</v>
      </c>
      <c r="C2923" s="15" t="s">
        <v>70</v>
      </c>
      <c r="D2923" s="27" t="s">
        <v>586</v>
      </c>
      <c r="E2923" s="27" t="s">
        <v>587</v>
      </c>
      <c r="F2923" s="15" t="s">
        <v>81</v>
      </c>
      <c r="G2923" s="15" t="s">
        <v>6330</v>
      </c>
    </row>
    <row r="2924" spans="1:7" ht="33.75" x14ac:dyDescent="0.2">
      <c r="A2924" s="14" t="s">
        <v>6331</v>
      </c>
      <c r="B2924" s="15" t="s">
        <v>6309</v>
      </c>
      <c r="C2924" s="15" t="s">
        <v>73</v>
      </c>
      <c r="D2924" s="27" t="s">
        <v>590</v>
      </c>
      <c r="E2924" s="27" t="s">
        <v>732</v>
      </c>
      <c r="F2924" s="15" t="s">
        <v>81</v>
      </c>
      <c r="G2924" s="15" t="s">
        <v>6330</v>
      </c>
    </row>
    <row r="2925" spans="1:7" ht="22.5" x14ac:dyDescent="0.2">
      <c r="A2925" s="14" t="s">
        <v>6332</v>
      </c>
      <c r="B2925" s="15" t="s">
        <v>6309</v>
      </c>
      <c r="C2925" s="15" t="s">
        <v>75</v>
      </c>
      <c r="D2925" s="27" t="s">
        <v>742</v>
      </c>
      <c r="E2925" s="27" t="s">
        <v>743</v>
      </c>
      <c r="F2925" s="15" t="s">
        <v>502</v>
      </c>
      <c r="G2925" s="15" t="s">
        <v>6333</v>
      </c>
    </row>
    <row r="2926" spans="1:7" ht="22.5" x14ac:dyDescent="0.2">
      <c r="A2926" s="14" t="s">
        <v>6334</v>
      </c>
      <c r="B2926" s="15" t="s">
        <v>6309</v>
      </c>
      <c r="C2926" s="15" t="s">
        <v>87</v>
      </c>
      <c r="D2926" s="27" t="s">
        <v>738</v>
      </c>
      <c r="E2926" s="27" t="s">
        <v>739</v>
      </c>
      <c r="F2926" s="15" t="s">
        <v>502</v>
      </c>
      <c r="G2926" s="15" t="s">
        <v>6335</v>
      </c>
    </row>
    <row r="2927" spans="1:7" ht="14.25" customHeight="1" x14ac:dyDescent="0.2">
      <c r="A2927" s="16"/>
      <c r="B2927" s="16"/>
      <c r="C2927" s="13"/>
      <c r="D2927" s="28"/>
      <c r="E2927" s="21" t="s">
        <v>6336</v>
      </c>
      <c r="F2927" s="13"/>
      <c r="G2927" s="13"/>
    </row>
    <row r="2928" spans="1:7" ht="22.5" x14ac:dyDescent="0.2">
      <c r="A2928" s="14" t="s">
        <v>6337</v>
      </c>
      <c r="B2928" s="15" t="s">
        <v>6309</v>
      </c>
      <c r="C2928" s="15" t="s">
        <v>89</v>
      </c>
      <c r="D2928" s="27" t="s">
        <v>742</v>
      </c>
      <c r="E2928" s="27" t="s">
        <v>743</v>
      </c>
      <c r="F2928" s="15" t="s">
        <v>502</v>
      </c>
      <c r="G2928" s="15" t="s">
        <v>6338</v>
      </c>
    </row>
    <row r="2929" spans="1:7" ht="14.25" customHeight="1" x14ac:dyDescent="0.2">
      <c r="A2929" s="16"/>
      <c r="B2929" s="16"/>
      <c r="C2929" s="13"/>
      <c r="D2929" s="28"/>
      <c r="E2929" s="21" t="s">
        <v>6339</v>
      </c>
      <c r="F2929" s="13"/>
      <c r="G2929" s="13"/>
    </row>
    <row r="2930" spans="1:7" ht="22.5" x14ac:dyDescent="0.2">
      <c r="A2930" s="14" t="s">
        <v>6340</v>
      </c>
      <c r="B2930" s="15" t="s">
        <v>6309</v>
      </c>
      <c r="C2930" s="15" t="s">
        <v>90</v>
      </c>
      <c r="D2930" s="27" t="s">
        <v>6341</v>
      </c>
      <c r="E2930" s="27" t="s">
        <v>6342</v>
      </c>
      <c r="F2930" s="15" t="s">
        <v>51</v>
      </c>
      <c r="G2930" s="15" t="s">
        <v>6343</v>
      </c>
    </row>
    <row r="2931" spans="1:7" ht="14.25" x14ac:dyDescent="0.2">
      <c r="A2931" s="14" t="s">
        <v>6344</v>
      </c>
      <c r="B2931" s="15" t="s">
        <v>6309</v>
      </c>
      <c r="C2931" s="15" t="s">
        <v>91</v>
      </c>
      <c r="D2931" s="27" t="s">
        <v>586</v>
      </c>
      <c r="E2931" s="27" t="s">
        <v>587</v>
      </c>
      <c r="F2931" s="15" t="s">
        <v>81</v>
      </c>
      <c r="G2931" s="15" t="s">
        <v>6345</v>
      </c>
    </row>
    <row r="2932" spans="1:7" ht="33.75" x14ac:dyDescent="0.2">
      <c r="A2932" s="14" t="s">
        <v>6346</v>
      </c>
      <c r="B2932" s="15" t="s">
        <v>6309</v>
      </c>
      <c r="C2932" s="15" t="s">
        <v>101</v>
      </c>
      <c r="D2932" s="27" t="s">
        <v>590</v>
      </c>
      <c r="E2932" s="27" t="s">
        <v>732</v>
      </c>
      <c r="F2932" s="15" t="s">
        <v>81</v>
      </c>
      <c r="G2932" s="15" t="s">
        <v>6345</v>
      </c>
    </row>
    <row r="2933" spans="1:7" ht="14.25" x14ac:dyDescent="0.2">
      <c r="A2933" s="14" t="s">
        <v>6347</v>
      </c>
      <c r="B2933" s="15" t="s">
        <v>6309</v>
      </c>
      <c r="C2933" s="15" t="s">
        <v>106</v>
      </c>
      <c r="D2933" s="27" t="s">
        <v>597</v>
      </c>
      <c r="E2933" s="27" t="s">
        <v>598</v>
      </c>
      <c r="F2933" s="15" t="s">
        <v>502</v>
      </c>
      <c r="G2933" s="15" t="s">
        <v>6348</v>
      </c>
    </row>
    <row r="2934" spans="1:7" ht="14.25" x14ac:dyDescent="0.2">
      <c r="A2934" s="14" t="s">
        <v>6349</v>
      </c>
      <c r="B2934" s="15" t="s">
        <v>6309</v>
      </c>
      <c r="C2934" s="15" t="s">
        <v>107</v>
      </c>
      <c r="D2934" s="27" t="s">
        <v>781</v>
      </c>
      <c r="E2934" s="27" t="s">
        <v>782</v>
      </c>
      <c r="F2934" s="15" t="s">
        <v>502</v>
      </c>
      <c r="G2934" s="15" t="s">
        <v>6350</v>
      </c>
    </row>
    <row r="2935" spans="1:7" ht="14.25" customHeight="1" x14ac:dyDescent="0.2">
      <c r="A2935" s="16"/>
      <c r="B2935" s="16"/>
      <c r="C2935" s="13"/>
      <c r="D2935" s="28"/>
      <c r="E2935" s="21" t="s">
        <v>6351</v>
      </c>
      <c r="F2935" s="13"/>
      <c r="G2935" s="13"/>
    </row>
    <row r="2936" spans="1:7" ht="33.75" x14ac:dyDescent="0.2">
      <c r="A2936" s="14" t="s">
        <v>6352</v>
      </c>
      <c r="B2936" s="15" t="s">
        <v>6309</v>
      </c>
      <c r="C2936" s="15" t="s">
        <v>108</v>
      </c>
      <c r="D2936" s="27" t="s">
        <v>6353</v>
      </c>
      <c r="E2936" s="27" t="s">
        <v>6354</v>
      </c>
      <c r="F2936" s="15" t="s">
        <v>51</v>
      </c>
      <c r="G2936" s="15" t="s">
        <v>6355</v>
      </c>
    </row>
    <row r="2937" spans="1:7" ht="14.25" x14ac:dyDescent="0.2">
      <c r="A2937" s="14" t="s">
        <v>6356</v>
      </c>
      <c r="B2937" s="15" t="s">
        <v>6309</v>
      </c>
      <c r="C2937" s="15" t="s">
        <v>109</v>
      </c>
      <c r="D2937" s="27" t="s">
        <v>586</v>
      </c>
      <c r="E2937" s="27" t="s">
        <v>587</v>
      </c>
      <c r="F2937" s="15" t="s">
        <v>81</v>
      </c>
      <c r="G2937" s="15" t="s">
        <v>6357</v>
      </c>
    </row>
    <row r="2938" spans="1:7" ht="14.25" x14ac:dyDescent="0.2">
      <c r="A2938" s="14" t="s">
        <v>6358</v>
      </c>
      <c r="B2938" s="15" t="s">
        <v>6309</v>
      </c>
      <c r="C2938" s="15" t="s">
        <v>122</v>
      </c>
      <c r="D2938" s="27" t="s">
        <v>6359</v>
      </c>
      <c r="E2938" s="27" t="s">
        <v>6360</v>
      </c>
      <c r="F2938" s="15" t="s">
        <v>51</v>
      </c>
      <c r="G2938" s="15" t="s">
        <v>6361</v>
      </c>
    </row>
    <row r="2939" spans="1:7" ht="14.25" x14ac:dyDescent="0.2">
      <c r="A2939" s="14" t="s">
        <v>6362</v>
      </c>
      <c r="B2939" s="15" t="s">
        <v>6309</v>
      </c>
      <c r="C2939" s="15" t="s">
        <v>126</v>
      </c>
      <c r="D2939" s="27" t="s">
        <v>586</v>
      </c>
      <c r="E2939" s="27" t="s">
        <v>587</v>
      </c>
      <c r="F2939" s="15" t="s">
        <v>81</v>
      </c>
      <c r="G2939" s="15" t="s">
        <v>6363</v>
      </c>
    </row>
    <row r="2940" spans="1:7" ht="22.5" x14ac:dyDescent="0.2">
      <c r="A2940" s="14" t="s">
        <v>6364</v>
      </c>
      <c r="B2940" s="15" t="s">
        <v>6309</v>
      </c>
      <c r="C2940" s="15" t="s">
        <v>124</v>
      </c>
      <c r="D2940" s="27" t="s">
        <v>742</v>
      </c>
      <c r="E2940" s="27" t="s">
        <v>743</v>
      </c>
      <c r="F2940" s="15" t="s">
        <v>502</v>
      </c>
      <c r="G2940" s="15" t="s">
        <v>6365</v>
      </c>
    </row>
    <row r="2941" spans="1:7" ht="14.25" x14ac:dyDescent="0.2">
      <c r="A2941" s="14" t="s">
        <v>6366</v>
      </c>
      <c r="B2941" s="15" t="s">
        <v>6309</v>
      </c>
      <c r="C2941" s="15" t="s">
        <v>129</v>
      </c>
      <c r="D2941" s="27" t="s">
        <v>781</v>
      </c>
      <c r="E2941" s="27" t="s">
        <v>782</v>
      </c>
      <c r="F2941" s="15" t="s">
        <v>502</v>
      </c>
      <c r="G2941" s="15" t="s">
        <v>6367</v>
      </c>
    </row>
    <row r="2942" spans="1:7" ht="14.25" x14ac:dyDescent="0.2">
      <c r="A2942" s="14" t="s">
        <v>6368</v>
      </c>
      <c r="B2942" s="15" t="s">
        <v>6309</v>
      </c>
      <c r="C2942" s="15" t="s">
        <v>133</v>
      </c>
      <c r="D2942" s="27" t="s">
        <v>6369</v>
      </c>
      <c r="E2942" s="27" t="s">
        <v>6370</v>
      </c>
      <c r="F2942" s="15" t="s">
        <v>502</v>
      </c>
      <c r="G2942" s="15" t="s">
        <v>6371</v>
      </c>
    </row>
    <row r="2943" spans="1:7" ht="14.25" customHeight="1" x14ac:dyDescent="0.2">
      <c r="A2943" s="16"/>
      <c r="B2943" s="16"/>
      <c r="C2943" s="13"/>
      <c r="D2943" s="28"/>
      <c r="E2943" s="21" t="s">
        <v>6372</v>
      </c>
      <c r="F2943" s="13"/>
      <c r="G2943" s="13"/>
    </row>
    <row r="2944" spans="1:7" ht="22.5" x14ac:dyDescent="0.2">
      <c r="A2944" s="14" t="s">
        <v>6373</v>
      </c>
      <c r="B2944" s="15" t="s">
        <v>6309</v>
      </c>
      <c r="C2944" s="15" t="s">
        <v>136</v>
      </c>
      <c r="D2944" s="27" t="s">
        <v>6374</v>
      </c>
      <c r="E2944" s="27" t="s">
        <v>6375</v>
      </c>
      <c r="F2944" s="15" t="s">
        <v>51</v>
      </c>
      <c r="G2944" s="15" t="s">
        <v>6376</v>
      </c>
    </row>
    <row r="2945" spans="1:7" ht="14.25" x14ac:dyDescent="0.2">
      <c r="A2945" s="14" t="s">
        <v>6377</v>
      </c>
      <c r="B2945" s="15" t="s">
        <v>6309</v>
      </c>
      <c r="C2945" s="15" t="s">
        <v>141</v>
      </c>
      <c r="D2945" s="27" t="s">
        <v>6359</v>
      </c>
      <c r="E2945" s="27" t="s">
        <v>6360</v>
      </c>
      <c r="F2945" s="15" t="s">
        <v>51</v>
      </c>
      <c r="G2945" s="15" t="s">
        <v>6378</v>
      </c>
    </row>
    <row r="2946" spans="1:7" ht="14.25" x14ac:dyDescent="0.2">
      <c r="A2946" s="14" t="s">
        <v>6379</v>
      </c>
      <c r="B2946" s="15" t="s">
        <v>6309</v>
      </c>
      <c r="C2946" s="15" t="s">
        <v>144</v>
      </c>
      <c r="D2946" s="27" t="s">
        <v>586</v>
      </c>
      <c r="E2946" s="27" t="s">
        <v>587</v>
      </c>
      <c r="F2946" s="15" t="s">
        <v>81</v>
      </c>
      <c r="G2946" s="15" t="s">
        <v>6380</v>
      </c>
    </row>
    <row r="2947" spans="1:7" ht="22.5" x14ac:dyDescent="0.2">
      <c r="A2947" s="14" t="s">
        <v>6381</v>
      </c>
      <c r="B2947" s="15" t="s">
        <v>6309</v>
      </c>
      <c r="C2947" s="15" t="s">
        <v>146</v>
      </c>
      <c r="D2947" s="27" t="s">
        <v>742</v>
      </c>
      <c r="E2947" s="27" t="s">
        <v>743</v>
      </c>
      <c r="F2947" s="15" t="s">
        <v>502</v>
      </c>
      <c r="G2947" s="15" t="s">
        <v>6382</v>
      </c>
    </row>
    <row r="2948" spans="1:7" ht="14.25" x14ac:dyDescent="0.2">
      <c r="A2948" s="14" t="s">
        <v>6383</v>
      </c>
      <c r="B2948" s="15" t="s">
        <v>6309</v>
      </c>
      <c r="C2948" s="15" t="s">
        <v>151</v>
      </c>
      <c r="D2948" s="27" t="s">
        <v>823</v>
      </c>
      <c r="E2948" s="27" t="s">
        <v>6384</v>
      </c>
      <c r="F2948" s="15" t="s">
        <v>502</v>
      </c>
      <c r="G2948" s="15" t="s">
        <v>6385</v>
      </c>
    </row>
    <row r="2949" spans="1:7" ht="33.75" x14ac:dyDescent="0.2">
      <c r="A2949" s="14" t="s">
        <v>6386</v>
      </c>
      <c r="B2949" s="15" t="s">
        <v>6309</v>
      </c>
      <c r="C2949" s="15" t="s">
        <v>154</v>
      </c>
      <c r="D2949" s="27" t="s">
        <v>6387</v>
      </c>
      <c r="E2949" s="27" t="s">
        <v>6388</v>
      </c>
      <c r="F2949" s="15" t="s">
        <v>1077</v>
      </c>
      <c r="G2949" s="15" t="s">
        <v>1072</v>
      </c>
    </row>
    <row r="2950" spans="1:7" ht="22.5" x14ac:dyDescent="0.2">
      <c r="A2950" s="14" t="s">
        <v>6389</v>
      </c>
      <c r="B2950" s="15" t="s">
        <v>6309</v>
      </c>
      <c r="C2950" s="15" t="s">
        <v>156</v>
      </c>
      <c r="D2950" s="27" t="s">
        <v>6390</v>
      </c>
      <c r="E2950" s="27" t="s">
        <v>6391</v>
      </c>
      <c r="F2950" s="15" t="s">
        <v>81</v>
      </c>
      <c r="G2950" s="15" t="s">
        <v>1234</v>
      </c>
    </row>
    <row r="2951" spans="1:7" ht="22.5" x14ac:dyDescent="0.2">
      <c r="A2951" s="14" t="s">
        <v>6392</v>
      </c>
      <c r="B2951" s="15" t="s">
        <v>6309</v>
      </c>
      <c r="C2951" s="15" t="s">
        <v>157</v>
      </c>
      <c r="D2951" s="27" t="s">
        <v>6393</v>
      </c>
      <c r="E2951" s="27" t="s">
        <v>6394</v>
      </c>
      <c r="F2951" s="15" t="s">
        <v>949</v>
      </c>
      <c r="G2951" s="15" t="s">
        <v>6395</v>
      </c>
    </row>
    <row r="2952" spans="1:7" ht="14.25" customHeight="1" x14ac:dyDescent="0.2">
      <c r="A2952" s="16"/>
      <c r="B2952" s="16"/>
      <c r="C2952" s="13"/>
      <c r="D2952" s="28"/>
      <c r="E2952" s="21" t="s">
        <v>6396</v>
      </c>
      <c r="F2952" s="13"/>
      <c r="G2952" s="13"/>
    </row>
    <row r="2953" spans="1:7" ht="22.5" x14ac:dyDescent="0.2">
      <c r="A2953" s="14" t="s">
        <v>6397</v>
      </c>
      <c r="B2953" s="15" t="s">
        <v>6309</v>
      </c>
      <c r="C2953" s="15" t="s">
        <v>158</v>
      </c>
      <c r="D2953" s="27" t="s">
        <v>6398</v>
      </c>
      <c r="E2953" s="27" t="s">
        <v>6399</v>
      </c>
      <c r="F2953" s="15" t="s">
        <v>51</v>
      </c>
      <c r="G2953" s="15" t="s">
        <v>6400</v>
      </c>
    </row>
    <row r="2954" spans="1:7" ht="14.25" x14ac:dyDescent="0.2">
      <c r="A2954" s="14" t="s">
        <v>6401</v>
      </c>
      <c r="B2954" s="15" t="s">
        <v>6309</v>
      </c>
      <c r="C2954" s="15" t="s">
        <v>165</v>
      </c>
      <c r="D2954" s="27" t="s">
        <v>586</v>
      </c>
      <c r="E2954" s="27" t="s">
        <v>587</v>
      </c>
      <c r="F2954" s="15" t="s">
        <v>81</v>
      </c>
      <c r="G2954" s="15" t="s">
        <v>3803</v>
      </c>
    </row>
    <row r="2955" spans="1:7" ht="14.25" x14ac:dyDescent="0.2">
      <c r="A2955" s="14" t="s">
        <v>6402</v>
      </c>
      <c r="B2955" s="15" t="s">
        <v>6309</v>
      </c>
      <c r="C2955" s="15" t="s">
        <v>168</v>
      </c>
      <c r="D2955" s="27" t="s">
        <v>608</v>
      </c>
      <c r="E2955" s="27" t="s">
        <v>609</v>
      </c>
      <c r="F2955" s="15" t="s">
        <v>502</v>
      </c>
      <c r="G2955" s="15" t="s">
        <v>6403</v>
      </c>
    </row>
    <row r="2956" spans="1:7" s="11" customFormat="1" ht="14.25" x14ac:dyDescent="0.2">
      <c r="A2956" s="9" t="s">
        <v>2612</v>
      </c>
      <c r="B2956" s="9" t="s">
        <v>6404</v>
      </c>
      <c r="C2956" s="9"/>
      <c r="D2956" s="29"/>
      <c r="E2956" s="22" t="s">
        <v>6405</v>
      </c>
      <c r="F2956" s="10"/>
      <c r="G2956" s="10"/>
    </row>
    <row r="2957" spans="1:7" ht="14.25" customHeight="1" x14ac:dyDescent="0.2">
      <c r="A2957" s="16"/>
      <c r="B2957" s="16"/>
      <c r="C2957" s="13"/>
      <c r="D2957" s="28"/>
      <c r="E2957" s="21" t="s">
        <v>6406</v>
      </c>
      <c r="F2957" s="13"/>
      <c r="G2957" s="13"/>
    </row>
    <row r="2958" spans="1:7" ht="14.25" x14ac:dyDescent="0.2">
      <c r="A2958" s="14" t="s">
        <v>6407</v>
      </c>
      <c r="B2958" s="15" t="s">
        <v>6309</v>
      </c>
      <c r="C2958" s="15" t="s">
        <v>170</v>
      </c>
      <c r="D2958" s="27" t="s">
        <v>6408</v>
      </c>
      <c r="E2958" s="27" t="s">
        <v>6409</v>
      </c>
      <c r="F2958" s="15" t="s">
        <v>81</v>
      </c>
      <c r="G2958" s="15" t="s">
        <v>6410</v>
      </c>
    </row>
    <row r="2959" spans="1:7" ht="14.25" x14ac:dyDescent="0.2">
      <c r="A2959" s="14" t="s">
        <v>6411</v>
      </c>
      <c r="B2959" s="15" t="s">
        <v>6309</v>
      </c>
      <c r="C2959" s="15" t="s">
        <v>175</v>
      </c>
      <c r="D2959" s="27" t="s">
        <v>6412</v>
      </c>
      <c r="E2959" s="27" t="s">
        <v>6413</v>
      </c>
      <c r="F2959" s="15" t="s">
        <v>6414</v>
      </c>
      <c r="G2959" s="15" t="s">
        <v>6415</v>
      </c>
    </row>
    <row r="2960" spans="1:7" ht="14.25" x14ac:dyDescent="0.2">
      <c r="A2960" s="14" t="s">
        <v>6416</v>
      </c>
      <c r="B2960" s="15" t="s">
        <v>6309</v>
      </c>
      <c r="C2960" s="15" t="s">
        <v>178</v>
      </c>
      <c r="D2960" s="27" t="s">
        <v>6417</v>
      </c>
      <c r="E2960" s="27" t="s">
        <v>6418</v>
      </c>
      <c r="F2960" s="15" t="s">
        <v>502</v>
      </c>
      <c r="G2960" s="15" t="s">
        <v>6419</v>
      </c>
    </row>
    <row r="2961" spans="1:7" ht="14.25" x14ac:dyDescent="0.2">
      <c r="A2961" s="14" t="s">
        <v>6420</v>
      </c>
      <c r="B2961" s="15" t="s">
        <v>6309</v>
      </c>
      <c r="C2961" s="15" t="s">
        <v>181</v>
      </c>
      <c r="D2961" s="27" t="s">
        <v>6421</v>
      </c>
      <c r="E2961" s="27" t="s">
        <v>6422</v>
      </c>
      <c r="F2961" s="15" t="s">
        <v>502</v>
      </c>
      <c r="G2961" s="15" t="s">
        <v>6419</v>
      </c>
    </row>
    <row r="2962" spans="1:7" ht="22.5" x14ac:dyDescent="0.2">
      <c r="A2962" s="14" t="s">
        <v>6423</v>
      </c>
      <c r="B2962" s="15" t="s">
        <v>6309</v>
      </c>
      <c r="C2962" s="15" t="s">
        <v>182</v>
      </c>
      <c r="D2962" s="27" t="s">
        <v>6424</v>
      </c>
      <c r="E2962" s="27" t="s">
        <v>6425</v>
      </c>
      <c r="F2962" s="15" t="s">
        <v>110</v>
      </c>
      <c r="G2962" s="15" t="s">
        <v>6426</v>
      </c>
    </row>
    <row r="2963" spans="1:7" ht="14.25" x14ac:dyDescent="0.2">
      <c r="A2963" s="14" t="s">
        <v>6427</v>
      </c>
      <c r="B2963" s="15" t="s">
        <v>6309</v>
      </c>
      <c r="C2963" s="15" t="s">
        <v>183</v>
      </c>
      <c r="D2963" s="27" t="s">
        <v>6412</v>
      </c>
      <c r="E2963" s="27" t="s">
        <v>6413</v>
      </c>
      <c r="F2963" s="15" t="s">
        <v>6414</v>
      </c>
      <c r="G2963" s="15" t="s">
        <v>6428</v>
      </c>
    </row>
    <row r="2964" spans="1:7" ht="14.25" customHeight="1" x14ac:dyDescent="0.2">
      <c r="A2964" s="16"/>
      <c r="B2964" s="16"/>
      <c r="C2964" s="13"/>
      <c r="D2964" s="28"/>
      <c r="E2964" s="21" t="s">
        <v>6429</v>
      </c>
      <c r="F2964" s="13"/>
      <c r="G2964" s="13"/>
    </row>
    <row r="2965" spans="1:7" ht="14.25" x14ac:dyDescent="0.2">
      <c r="A2965" s="14" t="s">
        <v>6430</v>
      </c>
      <c r="B2965" s="15" t="s">
        <v>6309</v>
      </c>
      <c r="C2965" s="15" t="s">
        <v>191</v>
      </c>
      <c r="D2965" s="27" t="s">
        <v>5692</v>
      </c>
      <c r="E2965" s="27" t="s">
        <v>5693</v>
      </c>
      <c r="F2965" s="15" t="s">
        <v>502</v>
      </c>
      <c r="G2965" s="15" t="s">
        <v>6431</v>
      </c>
    </row>
    <row r="2966" spans="1:7" ht="14.25" x14ac:dyDescent="0.2">
      <c r="A2966" s="14" t="s">
        <v>6432</v>
      </c>
      <c r="B2966" s="15" t="s">
        <v>6309</v>
      </c>
      <c r="C2966" s="15" t="s">
        <v>194</v>
      </c>
      <c r="D2966" s="27" t="s">
        <v>6433</v>
      </c>
      <c r="E2966" s="27" t="s">
        <v>6434</v>
      </c>
      <c r="F2966" s="15" t="s">
        <v>502</v>
      </c>
      <c r="G2966" s="15" t="s">
        <v>6431</v>
      </c>
    </row>
    <row r="2967" spans="1:7" ht="14.25" x14ac:dyDescent="0.2">
      <c r="A2967" s="14" t="s">
        <v>6435</v>
      </c>
      <c r="B2967" s="15" t="s">
        <v>6309</v>
      </c>
      <c r="C2967" s="15" t="s">
        <v>196</v>
      </c>
      <c r="D2967" s="27" t="s">
        <v>6436</v>
      </c>
      <c r="E2967" s="27" t="s">
        <v>6437</v>
      </c>
      <c r="F2967" s="15" t="s">
        <v>502</v>
      </c>
      <c r="G2967" s="15" t="s">
        <v>6438</v>
      </c>
    </row>
    <row r="2968" spans="1:7" ht="22.5" x14ac:dyDescent="0.2">
      <c r="A2968" s="14" t="s">
        <v>6439</v>
      </c>
      <c r="B2968" s="15" t="s">
        <v>6309</v>
      </c>
      <c r="C2968" s="15" t="s">
        <v>201</v>
      </c>
      <c r="D2968" s="27" t="s">
        <v>6440</v>
      </c>
      <c r="E2968" s="27" t="s">
        <v>6441</v>
      </c>
      <c r="F2968" s="15" t="s">
        <v>502</v>
      </c>
      <c r="G2968" s="15" t="s">
        <v>6442</v>
      </c>
    </row>
    <row r="2969" spans="1:7" ht="14.25" x14ac:dyDescent="0.2">
      <c r="A2969" s="14" t="s">
        <v>6443</v>
      </c>
      <c r="B2969" s="15" t="s">
        <v>6309</v>
      </c>
      <c r="C2969" s="15" t="s">
        <v>204</v>
      </c>
      <c r="D2969" s="27" t="s">
        <v>6444</v>
      </c>
      <c r="E2969" s="27" t="s">
        <v>6445</v>
      </c>
      <c r="F2969" s="15" t="s">
        <v>71</v>
      </c>
      <c r="G2969" s="15" t="s">
        <v>72</v>
      </c>
    </row>
    <row r="2970" spans="1:7" ht="14.25" x14ac:dyDescent="0.2">
      <c r="A2970" s="14" t="s">
        <v>6446</v>
      </c>
      <c r="B2970" s="15" t="s">
        <v>6309</v>
      </c>
      <c r="C2970" s="15" t="s">
        <v>206</v>
      </c>
      <c r="D2970" s="27" t="s">
        <v>6417</v>
      </c>
      <c r="E2970" s="27" t="s">
        <v>6418</v>
      </c>
      <c r="F2970" s="15" t="s">
        <v>502</v>
      </c>
      <c r="G2970" s="15" t="s">
        <v>6447</v>
      </c>
    </row>
    <row r="2971" spans="1:7" ht="22.5" x14ac:dyDescent="0.2">
      <c r="A2971" s="14" t="s">
        <v>6448</v>
      </c>
      <c r="B2971" s="15" t="s">
        <v>6309</v>
      </c>
      <c r="C2971" s="15" t="s">
        <v>207</v>
      </c>
      <c r="D2971" s="27" t="s">
        <v>6449</v>
      </c>
      <c r="E2971" s="27" t="s">
        <v>6450</v>
      </c>
      <c r="F2971" s="15" t="s">
        <v>502</v>
      </c>
      <c r="G2971" s="15" t="s">
        <v>6451</v>
      </c>
    </row>
    <row r="2972" spans="1:7" ht="14.25" x14ac:dyDescent="0.2">
      <c r="A2972" s="14" t="s">
        <v>6452</v>
      </c>
      <c r="B2972" s="15" t="s">
        <v>6309</v>
      </c>
      <c r="C2972" s="15" t="s">
        <v>208</v>
      </c>
      <c r="D2972" s="27" t="s">
        <v>6453</v>
      </c>
      <c r="E2972" s="27" t="s">
        <v>6454</v>
      </c>
      <c r="F2972" s="15" t="s">
        <v>502</v>
      </c>
      <c r="G2972" s="15" t="s">
        <v>4425</v>
      </c>
    </row>
    <row r="2973" spans="1:7" s="11" customFormat="1" ht="14.25" x14ac:dyDescent="0.2">
      <c r="A2973" s="9" t="s">
        <v>2616</v>
      </c>
      <c r="B2973" s="9" t="s">
        <v>6455</v>
      </c>
      <c r="C2973" s="9"/>
      <c r="D2973" s="29"/>
      <c r="E2973" s="22" t="s">
        <v>6456</v>
      </c>
      <c r="F2973" s="10"/>
      <c r="G2973" s="10"/>
    </row>
    <row r="2974" spans="1:7" ht="14.25" x14ac:dyDescent="0.2">
      <c r="A2974" s="16"/>
      <c r="B2974" s="16"/>
      <c r="C2974" s="13"/>
      <c r="D2974" s="28"/>
      <c r="E2974" s="21" t="s">
        <v>6457</v>
      </c>
      <c r="F2974" s="13"/>
      <c r="G2974" s="13"/>
    </row>
    <row r="2975" spans="1:7" ht="22.5" x14ac:dyDescent="0.2">
      <c r="A2975" s="14" t="s">
        <v>6458</v>
      </c>
      <c r="B2975" s="15" t="s">
        <v>6309</v>
      </c>
      <c r="C2975" s="15" t="s">
        <v>220</v>
      </c>
      <c r="D2975" s="27" t="s">
        <v>6459</v>
      </c>
      <c r="E2975" s="27" t="s">
        <v>6460</v>
      </c>
      <c r="F2975" s="15" t="s">
        <v>110</v>
      </c>
      <c r="G2975" s="15" t="s">
        <v>6461</v>
      </c>
    </row>
    <row r="2976" spans="1:7" ht="22.5" x14ac:dyDescent="0.2">
      <c r="A2976" s="14" t="s">
        <v>6462</v>
      </c>
      <c r="B2976" s="15" t="s">
        <v>6309</v>
      </c>
      <c r="C2976" s="15" t="s">
        <v>223</v>
      </c>
      <c r="D2976" s="27" t="s">
        <v>6463</v>
      </c>
      <c r="E2976" s="27" t="s">
        <v>6464</v>
      </c>
      <c r="F2976" s="15" t="s">
        <v>949</v>
      </c>
      <c r="G2976" s="15" t="s">
        <v>6465</v>
      </c>
    </row>
    <row r="2977" spans="1:7" ht="14.25" x14ac:dyDescent="0.2">
      <c r="A2977" s="14" t="s">
        <v>6466</v>
      </c>
      <c r="B2977" s="15" t="s">
        <v>6309</v>
      </c>
      <c r="C2977" s="15" t="s">
        <v>226</v>
      </c>
      <c r="D2977" s="27" t="s">
        <v>6467</v>
      </c>
      <c r="E2977" s="27" t="s">
        <v>6468</v>
      </c>
      <c r="F2977" s="15" t="s">
        <v>652</v>
      </c>
      <c r="G2977" s="15" t="s">
        <v>40</v>
      </c>
    </row>
    <row r="2978" spans="1:7" ht="14.25" x14ac:dyDescent="0.2">
      <c r="A2978" s="16"/>
      <c r="B2978" s="16"/>
      <c r="C2978" s="13"/>
      <c r="D2978" s="28"/>
      <c r="E2978" s="21" t="s">
        <v>1030</v>
      </c>
      <c r="F2978" s="13"/>
      <c r="G2978" s="13"/>
    </row>
    <row r="2979" spans="1:7" ht="22.5" x14ac:dyDescent="0.2">
      <c r="A2979" s="14" t="s">
        <v>6469</v>
      </c>
      <c r="B2979" s="15" t="s">
        <v>6309</v>
      </c>
      <c r="C2979" s="15" t="s">
        <v>229</v>
      </c>
      <c r="D2979" s="27" t="s">
        <v>6470</v>
      </c>
      <c r="E2979" s="27" t="s">
        <v>6471</v>
      </c>
      <c r="F2979" s="15" t="s">
        <v>110</v>
      </c>
      <c r="G2979" s="15" t="s">
        <v>6472</v>
      </c>
    </row>
    <row r="2980" spans="1:7" ht="22.5" x14ac:dyDescent="0.2">
      <c r="A2980" s="14" t="s">
        <v>6473</v>
      </c>
      <c r="B2980" s="15" t="s">
        <v>6309</v>
      </c>
      <c r="C2980" s="15" t="s">
        <v>231</v>
      </c>
      <c r="D2980" s="27" t="s">
        <v>6474</v>
      </c>
      <c r="E2980" s="27" t="s">
        <v>6475</v>
      </c>
      <c r="F2980" s="15" t="s">
        <v>949</v>
      </c>
      <c r="G2980" s="15" t="s">
        <v>77</v>
      </c>
    </row>
    <row r="2981" spans="1:7" ht="22.5" x14ac:dyDescent="0.2">
      <c r="A2981" s="14" t="s">
        <v>6476</v>
      </c>
      <c r="B2981" s="15" t="s">
        <v>6309</v>
      </c>
      <c r="C2981" s="15" t="s">
        <v>236</v>
      </c>
      <c r="D2981" s="27" t="s">
        <v>6477</v>
      </c>
      <c r="E2981" s="27" t="s">
        <v>6478</v>
      </c>
      <c r="F2981" s="15" t="s">
        <v>949</v>
      </c>
      <c r="G2981" s="15" t="s">
        <v>2892</v>
      </c>
    </row>
    <row r="2982" spans="1:7" ht="22.5" x14ac:dyDescent="0.2">
      <c r="A2982" s="14" t="s">
        <v>6479</v>
      </c>
      <c r="B2982" s="15" t="s">
        <v>6309</v>
      </c>
      <c r="C2982" s="15" t="s">
        <v>239</v>
      </c>
      <c r="D2982" s="27" t="s">
        <v>6480</v>
      </c>
      <c r="E2982" s="27" t="s">
        <v>6481</v>
      </c>
      <c r="F2982" s="15" t="s">
        <v>949</v>
      </c>
      <c r="G2982" s="15" t="s">
        <v>24</v>
      </c>
    </row>
    <row r="2983" spans="1:7" s="11" customFormat="1" ht="14.25" x14ac:dyDescent="0.2">
      <c r="A2983" s="9" t="s">
        <v>519</v>
      </c>
      <c r="B2983" s="9" t="s">
        <v>6482</v>
      </c>
      <c r="C2983" s="9"/>
      <c r="D2983" s="29"/>
      <c r="E2983" s="22" t="s">
        <v>6483</v>
      </c>
      <c r="F2983" s="10"/>
      <c r="G2983" s="10"/>
    </row>
    <row r="2984" spans="1:7" ht="14.25" customHeight="1" x14ac:dyDescent="0.2">
      <c r="A2984" s="16"/>
      <c r="B2984" s="16"/>
      <c r="C2984" s="13"/>
      <c r="D2984" s="28"/>
      <c r="E2984" s="21" t="s">
        <v>6484</v>
      </c>
      <c r="F2984" s="13"/>
      <c r="G2984" s="13"/>
    </row>
    <row r="2985" spans="1:7" ht="22.5" x14ac:dyDescent="0.2">
      <c r="A2985" s="14" t="s">
        <v>6485</v>
      </c>
      <c r="B2985" s="15" t="s">
        <v>6309</v>
      </c>
      <c r="C2985" s="15" t="s">
        <v>241</v>
      </c>
      <c r="D2985" s="27" t="s">
        <v>6486</v>
      </c>
      <c r="E2985" s="27" t="s">
        <v>6487</v>
      </c>
      <c r="F2985" s="15" t="s">
        <v>110</v>
      </c>
      <c r="G2985" s="15" t="s">
        <v>6488</v>
      </c>
    </row>
    <row r="2986" spans="1:7" ht="22.5" x14ac:dyDescent="0.2">
      <c r="A2986" s="14" t="s">
        <v>6489</v>
      </c>
      <c r="B2986" s="15" t="s">
        <v>6309</v>
      </c>
      <c r="C2986" s="15" t="s">
        <v>243</v>
      </c>
      <c r="D2986" s="27" t="s">
        <v>6490</v>
      </c>
      <c r="E2986" s="27" t="s">
        <v>6491</v>
      </c>
      <c r="F2986" s="15" t="s">
        <v>110</v>
      </c>
      <c r="G2986" s="15" t="s">
        <v>6488</v>
      </c>
    </row>
    <row r="2987" spans="1:7" ht="14.25" x14ac:dyDescent="0.2">
      <c r="A2987" s="14" t="s">
        <v>6492</v>
      </c>
      <c r="B2987" s="15" t="s">
        <v>6309</v>
      </c>
      <c r="C2987" s="15" t="s">
        <v>248</v>
      </c>
      <c r="D2987" s="27" t="s">
        <v>6493</v>
      </c>
      <c r="E2987" s="27" t="s">
        <v>6494</v>
      </c>
      <c r="F2987" s="15" t="s">
        <v>502</v>
      </c>
      <c r="G2987" s="15" t="s">
        <v>3354</v>
      </c>
    </row>
    <row r="2988" spans="1:7" ht="14.25" customHeight="1" x14ac:dyDescent="0.2">
      <c r="A2988" s="16"/>
      <c r="B2988" s="16"/>
      <c r="C2988" s="13"/>
      <c r="D2988" s="28"/>
      <c r="E2988" s="21" t="s">
        <v>6495</v>
      </c>
      <c r="F2988" s="13"/>
      <c r="G2988" s="13"/>
    </row>
    <row r="2989" spans="1:7" ht="22.5" x14ac:dyDescent="0.2">
      <c r="A2989" s="14" t="s">
        <v>6496</v>
      </c>
      <c r="B2989" s="15" t="s">
        <v>6309</v>
      </c>
      <c r="C2989" s="15" t="s">
        <v>251</v>
      </c>
      <c r="D2989" s="27" t="s">
        <v>6497</v>
      </c>
      <c r="E2989" s="27" t="s">
        <v>6498</v>
      </c>
      <c r="F2989" s="15" t="s">
        <v>110</v>
      </c>
      <c r="G2989" s="15" t="s">
        <v>6499</v>
      </c>
    </row>
    <row r="2990" spans="1:7" ht="22.5" x14ac:dyDescent="0.2">
      <c r="A2990" s="14" t="s">
        <v>6500</v>
      </c>
      <c r="B2990" s="15" t="s">
        <v>6309</v>
      </c>
      <c r="C2990" s="15" t="s">
        <v>254</v>
      </c>
      <c r="D2990" s="27" t="s">
        <v>6501</v>
      </c>
      <c r="E2990" s="27" t="s">
        <v>6502</v>
      </c>
      <c r="F2990" s="15" t="s">
        <v>110</v>
      </c>
      <c r="G2990" s="15" t="s">
        <v>6499</v>
      </c>
    </row>
    <row r="2991" spans="1:7" ht="14.25" x14ac:dyDescent="0.2">
      <c r="A2991" s="14" t="s">
        <v>6503</v>
      </c>
      <c r="B2991" s="15" t="s">
        <v>6309</v>
      </c>
      <c r="C2991" s="15" t="s">
        <v>256</v>
      </c>
      <c r="D2991" s="27" t="s">
        <v>6493</v>
      </c>
      <c r="E2991" s="27" t="s">
        <v>6494</v>
      </c>
      <c r="F2991" s="15" t="s">
        <v>502</v>
      </c>
      <c r="G2991" s="15" t="s">
        <v>6504</v>
      </c>
    </row>
    <row r="2992" spans="1:7" s="11" customFormat="1" ht="14.25" x14ac:dyDescent="0.2">
      <c r="A2992" s="9" t="s">
        <v>2620</v>
      </c>
      <c r="B2992" s="9" t="s">
        <v>6505</v>
      </c>
      <c r="C2992" s="9"/>
      <c r="D2992" s="29"/>
      <c r="E2992" s="22" t="s">
        <v>6506</v>
      </c>
      <c r="F2992" s="10"/>
      <c r="G2992" s="10"/>
    </row>
    <row r="2993" spans="1:7" ht="14.25" x14ac:dyDescent="0.2">
      <c r="A2993" s="14" t="s">
        <v>6507</v>
      </c>
      <c r="B2993" s="15" t="s">
        <v>6309</v>
      </c>
      <c r="C2993" s="15" t="s">
        <v>260</v>
      </c>
      <c r="D2993" s="27" t="s">
        <v>6508</v>
      </c>
      <c r="E2993" s="27" t="s">
        <v>6509</v>
      </c>
      <c r="F2993" s="15" t="s">
        <v>110</v>
      </c>
      <c r="G2993" s="15" t="s">
        <v>6510</v>
      </c>
    </row>
    <row r="2994" spans="1:7" ht="14.25" x14ac:dyDescent="0.2">
      <c r="A2994" s="14" t="s">
        <v>6511</v>
      </c>
      <c r="B2994" s="15" t="s">
        <v>6309</v>
      </c>
      <c r="C2994" s="15" t="s">
        <v>263</v>
      </c>
      <c r="D2994" s="27" t="s">
        <v>6512</v>
      </c>
      <c r="E2994" s="27" t="s">
        <v>6513</v>
      </c>
      <c r="F2994" s="15" t="s">
        <v>110</v>
      </c>
      <c r="G2994" s="15" t="s">
        <v>6510</v>
      </c>
    </row>
    <row r="2995" spans="1:7" ht="22.5" x14ac:dyDescent="0.2">
      <c r="A2995" s="14" t="s">
        <v>6514</v>
      </c>
      <c r="B2995" s="15" t="s">
        <v>6309</v>
      </c>
      <c r="C2995" s="15" t="s">
        <v>265</v>
      </c>
      <c r="D2995" s="27" t="s">
        <v>5456</v>
      </c>
      <c r="E2995" s="27" t="s">
        <v>6515</v>
      </c>
      <c r="F2995" s="15" t="s">
        <v>110</v>
      </c>
      <c r="G2995" s="15" t="s">
        <v>6510</v>
      </c>
    </row>
    <row r="2996" spans="1:7" ht="22.5" x14ac:dyDescent="0.2">
      <c r="A2996" s="14" t="s">
        <v>6516</v>
      </c>
      <c r="B2996" s="15" t="s">
        <v>6309</v>
      </c>
      <c r="C2996" s="15" t="s">
        <v>266</v>
      </c>
      <c r="D2996" s="27" t="s">
        <v>6517</v>
      </c>
      <c r="E2996" s="27" t="s">
        <v>6518</v>
      </c>
      <c r="F2996" s="15" t="s">
        <v>81</v>
      </c>
      <c r="G2996" s="15" t="s">
        <v>6519</v>
      </c>
    </row>
    <row r="2997" spans="1:7" ht="14.25" x14ac:dyDescent="0.2">
      <c r="A2997" s="14" t="s">
        <v>6520</v>
      </c>
      <c r="B2997" s="15" t="s">
        <v>6309</v>
      </c>
      <c r="C2997" s="15" t="s">
        <v>267</v>
      </c>
      <c r="D2997" s="27" t="s">
        <v>6521</v>
      </c>
      <c r="E2997" s="27" t="s">
        <v>6522</v>
      </c>
      <c r="F2997" s="15" t="s">
        <v>110</v>
      </c>
      <c r="G2997" s="15" t="s">
        <v>6510</v>
      </c>
    </row>
    <row r="2998" spans="1:7" ht="14.25" x14ac:dyDescent="0.2">
      <c r="A2998" s="14" t="s">
        <v>6523</v>
      </c>
      <c r="B2998" s="15" t="s">
        <v>6309</v>
      </c>
      <c r="C2998" s="15" t="s">
        <v>184</v>
      </c>
      <c r="D2998" s="27" t="s">
        <v>6524</v>
      </c>
      <c r="E2998" s="27" t="s">
        <v>6525</v>
      </c>
      <c r="F2998" s="15" t="s">
        <v>110</v>
      </c>
      <c r="G2998" s="15" t="s">
        <v>6510</v>
      </c>
    </row>
    <row r="2999" spans="1:7" ht="14.25" x14ac:dyDescent="0.2">
      <c r="A2999" s="14" t="s">
        <v>6526</v>
      </c>
      <c r="B2999" s="15" t="s">
        <v>6309</v>
      </c>
      <c r="C2999" s="15" t="s">
        <v>276</v>
      </c>
      <c r="D2999" s="27" t="s">
        <v>6527</v>
      </c>
      <c r="E2999" s="27" t="s">
        <v>6528</v>
      </c>
      <c r="F2999" s="15" t="s">
        <v>949</v>
      </c>
      <c r="G2999" s="15" t="s">
        <v>6529</v>
      </c>
    </row>
    <row r="3000" spans="1:7" ht="14.25" x14ac:dyDescent="0.2">
      <c r="A3000" s="14" t="s">
        <v>6530</v>
      </c>
      <c r="B3000" s="15" t="s">
        <v>6309</v>
      </c>
      <c r="C3000" s="15" t="s">
        <v>278</v>
      </c>
      <c r="D3000" s="27" t="s">
        <v>6531</v>
      </c>
      <c r="E3000" s="27" t="s">
        <v>6532</v>
      </c>
      <c r="F3000" s="15" t="s">
        <v>502</v>
      </c>
      <c r="G3000" s="15" t="s">
        <v>6533</v>
      </c>
    </row>
    <row r="3001" spans="1:7" s="11" customFormat="1" ht="14.25" x14ac:dyDescent="0.2">
      <c r="A3001" s="9" t="s">
        <v>2623</v>
      </c>
      <c r="B3001" s="9" t="s">
        <v>6534</v>
      </c>
      <c r="C3001" s="9"/>
      <c r="D3001" s="29"/>
      <c r="E3001" s="22" t="s">
        <v>6535</v>
      </c>
      <c r="F3001" s="10"/>
      <c r="G3001" s="10"/>
    </row>
    <row r="3002" spans="1:7" ht="14.25" x14ac:dyDescent="0.2">
      <c r="A3002" s="14" t="s">
        <v>6536</v>
      </c>
      <c r="B3002" s="15" t="s">
        <v>6309</v>
      </c>
      <c r="C3002" s="15" t="s">
        <v>283</v>
      </c>
      <c r="D3002" s="27" t="s">
        <v>5234</v>
      </c>
      <c r="E3002" s="27" t="s">
        <v>5235</v>
      </c>
      <c r="F3002" s="15" t="s">
        <v>110</v>
      </c>
      <c r="G3002" s="15" t="s">
        <v>6499</v>
      </c>
    </row>
    <row r="3003" spans="1:7" ht="14.25" x14ac:dyDescent="0.2">
      <c r="A3003" s="14" t="s">
        <v>6537</v>
      </c>
      <c r="B3003" s="15" t="s">
        <v>6309</v>
      </c>
      <c r="C3003" s="15" t="s">
        <v>286</v>
      </c>
      <c r="D3003" s="27" t="s">
        <v>630</v>
      </c>
      <c r="E3003" s="27" t="s">
        <v>631</v>
      </c>
      <c r="F3003" s="15" t="s">
        <v>502</v>
      </c>
      <c r="G3003" s="15" t="s">
        <v>6538</v>
      </c>
    </row>
    <row r="3004" spans="1:7" ht="14.25" x14ac:dyDescent="0.2">
      <c r="A3004" s="14" t="s">
        <v>6539</v>
      </c>
      <c r="B3004" s="15" t="s">
        <v>6309</v>
      </c>
      <c r="C3004" s="15" t="s">
        <v>288</v>
      </c>
      <c r="D3004" s="27" t="s">
        <v>5238</v>
      </c>
      <c r="E3004" s="27" t="s">
        <v>5239</v>
      </c>
      <c r="F3004" s="15" t="s">
        <v>949</v>
      </c>
      <c r="G3004" s="15" t="s">
        <v>6540</v>
      </c>
    </row>
    <row r="3005" spans="1:7" ht="14.25" x14ac:dyDescent="0.2">
      <c r="A3005" s="14" t="s">
        <v>6541</v>
      </c>
      <c r="B3005" s="15" t="s">
        <v>6309</v>
      </c>
      <c r="C3005" s="15" t="s">
        <v>289</v>
      </c>
      <c r="D3005" s="27" t="s">
        <v>6542</v>
      </c>
      <c r="E3005" s="27" t="s">
        <v>6543</v>
      </c>
      <c r="F3005" s="15" t="s">
        <v>949</v>
      </c>
      <c r="G3005" s="15" t="s">
        <v>6544</v>
      </c>
    </row>
    <row r="3006" spans="1:7" ht="14.25" x14ac:dyDescent="0.2">
      <c r="A3006" s="14" t="s">
        <v>6545</v>
      </c>
      <c r="B3006" s="15" t="s">
        <v>6309</v>
      </c>
      <c r="C3006" s="15" t="s">
        <v>291</v>
      </c>
      <c r="D3006" s="27" t="s">
        <v>6546</v>
      </c>
      <c r="E3006" s="27" t="s">
        <v>6547</v>
      </c>
      <c r="F3006" s="15" t="s">
        <v>81</v>
      </c>
      <c r="G3006" s="15" t="s">
        <v>6548</v>
      </c>
    </row>
    <row r="3007" spans="1:7" ht="14.25" x14ac:dyDescent="0.2">
      <c r="A3007" s="14" t="s">
        <v>6549</v>
      </c>
      <c r="B3007" s="15" t="s">
        <v>6309</v>
      </c>
      <c r="C3007" s="15" t="s">
        <v>293</v>
      </c>
      <c r="D3007" s="27" t="s">
        <v>6550</v>
      </c>
      <c r="E3007" s="27" t="s">
        <v>6551</v>
      </c>
      <c r="F3007" s="15" t="s">
        <v>110</v>
      </c>
      <c r="G3007" s="15" t="s">
        <v>6552</v>
      </c>
    </row>
    <row r="3008" spans="1:7" ht="22.5" x14ac:dyDescent="0.2">
      <c r="A3008" s="14" t="s">
        <v>6553</v>
      </c>
      <c r="B3008" s="15" t="s">
        <v>6309</v>
      </c>
      <c r="C3008" s="15" t="s">
        <v>295</v>
      </c>
      <c r="D3008" s="27" t="s">
        <v>6554</v>
      </c>
      <c r="E3008" s="27" t="s">
        <v>6555</v>
      </c>
      <c r="F3008" s="15" t="s">
        <v>110</v>
      </c>
      <c r="G3008" s="15" t="s">
        <v>6556</v>
      </c>
    </row>
    <row r="3009" spans="1:7" ht="14.25" x14ac:dyDescent="0.2">
      <c r="A3009" s="14" t="s">
        <v>6557</v>
      </c>
      <c r="B3009" s="15" t="s">
        <v>6309</v>
      </c>
      <c r="C3009" s="15" t="s">
        <v>297</v>
      </c>
      <c r="D3009" s="27" t="s">
        <v>6558</v>
      </c>
      <c r="E3009" s="27" t="s">
        <v>6559</v>
      </c>
      <c r="F3009" s="15" t="s">
        <v>502</v>
      </c>
      <c r="G3009" s="15" t="s">
        <v>6560</v>
      </c>
    </row>
    <row r="3010" spans="1:7" ht="14.25" customHeight="1" x14ac:dyDescent="0.2">
      <c r="A3010" s="16"/>
      <c r="B3010" s="16"/>
      <c r="C3010" s="13"/>
      <c r="D3010" s="28"/>
      <c r="E3010" s="21" t="s">
        <v>6561</v>
      </c>
      <c r="F3010" s="13"/>
      <c r="G3010" s="13"/>
    </row>
    <row r="3011" spans="1:7" ht="14.25" x14ac:dyDescent="0.2">
      <c r="A3011" s="16"/>
      <c r="B3011" s="16"/>
      <c r="C3011" s="13"/>
      <c r="D3011" s="28"/>
      <c r="E3011" s="21" t="s">
        <v>6405</v>
      </c>
      <c r="F3011" s="13"/>
      <c r="G3011" s="13"/>
    </row>
    <row r="3012" spans="1:7" ht="22.5" x14ac:dyDescent="0.2">
      <c r="A3012" s="14" t="s">
        <v>6562</v>
      </c>
      <c r="B3012" s="15" t="s">
        <v>6309</v>
      </c>
      <c r="C3012" s="15" t="s">
        <v>309</v>
      </c>
      <c r="D3012" s="27" t="s">
        <v>6563</v>
      </c>
      <c r="E3012" s="27" t="s">
        <v>6564</v>
      </c>
      <c r="F3012" s="15" t="s">
        <v>110</v>
      </c>
      <c r="G3012" s="15" t="s">
        <v>6565</v>
      </c>
    </row>
    <row r="3013" spans="1:7" ht="14.25" x14ac:dyDescent="0.2">
      <c r="A3013" s="14" t="s">
        <v>6566</v>
      </c>
      <c r="B3013" s="15" t="s">
        <v>6309</v>
      </c>
      <c r="C3013" s="15" t="s">
        <v>311</v>
      </c>
      <c r="D3013" s="27" t="s">
        <v>6567</v>
      </c>
      <c r="E3013" s="27" t="s">
        <v>6568</v>
      </c>
      <c r="F3013" s="15" t="s">
        <v>970</v>
      </c>
      <c r="G3013" s="15" t="s">
        <v>6569</v>
      </c>
    </row>
    <row r="3014" spans="1:7" ht="14.25" x14ac:dyDescent="0.2">
      <c r="A3014" s="14" t="s">
        <v>6570</v>
      </c>
      <c r="B3014" s="15" t="s">
        <v>6309</v>
      </c>
      <c r="C3014" s="15" t="s">
        <v>218</v>
      </c>
      <c r="D3014" s="27" t="s">
        <v>980</v>
      </c>
      <c r="E3014" s="27" t="s">
        <v>981</v>
      </c>
      <c r="F3014" s="15" t="s">
        <v>81</v>
      </c>
      <c r="G3014" s="15" t="s">
        <v>6571</v>
      </c>
    </row>
    <row r="3015" spans="1:7" ht="14.25" x14ac:dyDescent="0.2">
      <c r="A3015" s="14" t="s">
        <v>6572</v>
      </c>
      <c r="B3015" s="15" t="s">
        <v>6309</v>
      </c>
      <c r="C3015" s="15" t="s">
        <v>922</v>
      </c>
      <c r="D3015" s="27" t="s">
        <v>6573</v>
      </c>
      <c r="E3015" s="27" t="s">
        <v>6574</v>
      </c>
      <c r="F3015" s="15" t="s">
        <v>110</v>
      </c>
      <c r="G3015" s="15" t="s">
        <v>6565</v>
      </c>
    </row>
    <row r="3016" spans="1:7" ht="22.5" x14ac:dyDescent="0.2">
      <c r="A3016" s="14" t="s">
        <v>6575</v>
      </c>
      <c r="B3016" s="15" t="s">
        <v>6309</v>
      </c>
      <c r="C3016" s="15" t="s">
        <v>924</v>
      </c>
      <c r="D3016" s="27" t="s">
        <v>6576</v>
      </c>
      <c r="E3016" s="27" t="s">
        <v>6577</v>
      </c>
      <c r="F3016" s="15" t="s">
        <v>110</v>
      </c>
      <c r="G3016" s="15" t="s">
        <v>6565</v>
      </c>
    </row>
    <row r="3017" spans="1:7" ht="14.25" x14ac:dyDescent="0.2">
      <c r="A3017" s="14" t="s">
        <v>6578</v>
      </c>
      <c r="B3017" s="15" t="s">
        <v>6309</v>
      </c>
      <c r="C3017" s="15" t="s">
        <v>927</v>
      </c>
      <c r="D3017" s="27" t="s">
        <v>6579</v>
      </c>
      <c r="E3017" s="27" t="s">
        <v>6580</v>
      </c>
      <c r="F3017" s="15" t="s">
        <v>110</v>
      </c>
      <c r="G3017" s="15" t="s">
        <v>6565</v>
      </c>
    </row>
    <row r="3018" spans="1:7" ht="14.25" x14ac:dyDescent="0.2">
      <c r="A3018" s="14" t="s">
        <v>6581</v>
      </c>
      <c r="B3018" s="15" t="s">
        <v>6309</v>
      </c>
      <c r="C3018" s="15" t="s">
        <v>930</v>
      </c>
      <c r="D3018" s="27" t="s">
        <v>6582</v>
      </c>
      <c r="E3018" s="27" t="s">
        <v>6583</v>
      </c>
      <c r="F3018" s="15" t="s">
        <v>6584</v>
      </c>
      <c r="G3018" s="15" t="s">
        <v>6585</v>
      </c>
    </row>
    <row r="3019" spans="1:7" s="8" customFormat="1" ht="15" customHeight="1" x14ac:dyDescent="0.2">
      <c r="A3019" s="7"/>
      <c r="B3019" s="7"/>
      <c r="C3019" s="7"/>
      <c r="D3019" s="26"/>
      <c r="E3019" s="20" t="s">
        <v>6586</v>
      </c>
      <c r="F3019" s="7"/>
      <c r="G3019" s="7"/>
    </row>
    <row r="3020" spans="1:7" s="11" customFormat="1" ht="25.5" x14ac:dyDescent="0.2">
      <c r="A3020" s="9" t="s">
        <v>2625</v>
      </c>
      <c r="B3020" s="9" t="s">
        <v>6587</v>
      </c>
      <c r="C3020" s="9"/>
      <c r="D3020" s="29"/>
      <c r="E3020" s="22" t="s">
        <v>6588</v>
      </c>
      <c r="F3020" s="10"/>
      <c r="G3020" s="10"/>
    </row>
    <row r="3021" spans="1:7" ht="22.5" x14ac:dyDescent="0.2">
      <c r="A3021" s="14" t="s">
        <v>6589</v>
      </c>
      <c r="B3021" s="15" t="s">
        <v>6590</v>
      </c>
      <c r="C3021" s="15" t="s">
        <v>12</v>
      </c>
      <c r="D3021" s="27" t="s">
        <v>1097</v>
      </c>
      <c r="E3021" s="27" t="s">
        <v>1098</v>
      </c>
      <c r="F3021" s="15" t="s">
        <v>1071</v>
      </c>
      <c r="G3021" s="15" t="s">
        <v>92</v>
      </c>
    </row>
    <row r="3022" spans="1:7" ht="33.75" x14ac:dyDescent="0.2">
      <c r="A3022" s="14" t="s">
        <v>6591</v>
      </c>
      <c r="B3022" s="15" t="s">
        <v>6590</v>
      </c>
      <c r="C3022" s="15" t="s">
        <v>24</v>
      </c>
      <c r="D3022" s="27" t="s">
        <v>1100</v>
      </c>
      <c r="E3022" s="27" t="s">
        <v>1101</v>
      </c>
      <c r="F3022" s="15" t="s">
        <v>1077</v>
      </c>
      <c r="G3022" s="15" t="s">
        <v>24</v>
      </c>
    </row>
    <row r="3023" spans="1:7" ht="22.5" x14ac:dyDescent="0.2">
      <c r="A3023" s="14" t="s">
        <v>6592</v>
      </c>
      <c r="B3023" s="15" t="s">
        <v>6590</v>
      </c>
      <c r="C3023" s="15" t="s">
        <v>30</v>
      </c>
      <c r="D3023" s="27" t="s">
        <v>1097</v>
      </c>
      <c r="E3023" s="27" t="s">
        <v>1098</v>
      </c>
      <c r="F3023" s="15" t="s">
        <v>1071</v>
      </c>
      <c r="G3023" s="15" t="s">
        <v>1104</v>
      </c>
    </row>
    <row r="3024" spans="1:7" ht="33.75" x14ac:dyDescent="0.2">
      <c r="A3024" s="14" t="s">
        <v>6593</v>
      </c>
      <c r="B3024" s="15" t="s">
        <v>6590</v>
      </c>
      <c r="C3024" s="15" t="s">
        <v>34</v>
      </c>
      <c r="D3024" s="27" t="s">
        <v>1106</v>
      </c>
      <c r="E3024" s="27" t="s">
        <v>1107</v>
      </c>
      <c r="F3024" s="15" t="s">
        <v>1077</v>
      </c>
      <c r="G3024" s="15" t="s">
        <v>1108</v>
      </c>
    </row>
    <row r="3025" spans="1:7" ht="22.5" x14ac:dyDescent="0.2">
      <c r="A3025" s="14" t="s">
        <v>6594</v>
      </c>
      <c r="B3025" s="15" t="s">
        <v>6590</v>
      </c>
      <c r="C3025" s="15" t="s">
        <v>40</v>
      </c>
      <c r="D3025" s="27" t="s">
        <v>4346</v>
      </c>
      <c r="E3025" s="27" t="s">
        <v>4347</v>
      </c>
      <c r="F3025" s="15" t="s">
        <v>648</v>
      </c>
      <c r="G3025" s="15" t="s">
        <v>12</v>
      </c>
    </row>
    <row r="3026" spans="1:7" ht="22.5" x14ac:dyDescent="0.2">
      <c r="A3026" s="14" t="s">
        <v>6595</v>
      </c>
      <c r="B3026" s="15" t="s">
        <v>6590</v>
      </c>
      <c r="C3026" s="15" t="s">
        <v>43</v>
      </c>
      <c r="D3026" s="27" t="s">
        <v>1113</v>
      </c>
      <c r="E3026" s="27" t="s">
        <v>1114</v>
      </c>
      <c r="F3026" s="15" t="s">
        <v>648</v>
      </c>
      <c r="G3026" s="15" t="s">
        <v>12</v>
      </c>
    </row>
    <row r="3027" spans="1:7" ht="45" x14ac:dyDescent="0.2">
      <c r="A3027" s="14" t="s">
        <v>6596</v>
      </c>
      <c r="B3027" s="15" t="s">
        <v>6590</v>
      </c>
      <c r="C3027" s="15" t="s">
        <v>48</v>
      </c>
      <c r="D3027" s="27" t="s">
        <v>3346</v>
      </c>
      <c r="E3027" s="27" t="s">
        <v>1117</v>
      </c>
      <c r="F3027" s="15" t="s">
        <v>648</v>
      </c>
      <c r="G3027" s="15" t="s">
        <v>12</v>
      </c>
    </row>
    <row r="3028" spans="1:7" ht="22.5" x14ac:dyDescent="0.2">
      <c r="A3028" s="14" t="s">
        <v>6597</v>
      </c>
      <c r="B3028" s="15" t="s">
        <v>6590</v>
      </c>
      <c r="C3028" s="15" t="s">
        <v>55</v>
      </c>
      <c r="D3028" s="27" t="s">
        <v>1119</v>
      </c>
      <c r="E3028" s="27" t="s">
        <v>1120</v>
      </c>
      <c r="F3028" s="15" t="s">
        <v>648</v>
      </c>
      <c r="G3028" s="15" t="s">
        <v>12</v>
      </c>
    </row>
    <row r="3029" spans="1:7" ht="14.25" x14ac:dyDescent="0.2">
      <c r="A3029" s="14" t="s">
        <v>6598</v>
      </c>
      <c r="B3029" s="15" t="s">
        <v>6590</v>
      </c>
      <c r="C3029" s="15" t="s">
        <v>58</v>
      </c>
      <c r="D3029" s="27" t="s">
        <v>1122</v>
      </c>
      <c r="E3029" s="27" t="s">
        <v>1123</v>
      </c>
      <c r="F3029" s="15" t="s">
        <v>970</v>
      </c>
      <c r="G3029" s="15" t="s">
        <v>237</v>
      </c>
    </row>
    <row r="3030" spans="1:7" ht="22.5" x14ac:dyDescent="0.2">
      <c r="A3030" s="14" t="s">
        <v>6599</v>
      </c>
      <c r="B3030" s="15" t="s">
        <v>6590</v>
      </c>
      <c r="C3030" s="15" t="s">
        <v>60</v>
      </c>
      <c r="D3030" s="27" t="s">
        <v>1125</v>
      </c>
      <c r="E3030" s="27" t="s">
        <v>1126</v>
      </c>
      <c r="F3030" s="15" t="s">
        <v>648</v>
      </c>
      <c r="G3030" s="15" t="s">
        <v>12</v>
      </c>
    </row>
    <row r="3031" spans="1:7" ht="14.25" x14ac:dyDescent="0.2">
      <c r="A3031" s="14" t="s">
        <v>6600</v>
      </c>
      <c r="B3031" s="15" t="s">
        <v>6590</v>
      </c>
      <c r="C3031" s="15" t="s">
        <v>65</v>
      </c>
      <c r="D3031" s="27" t="s">
        <v>1128</v>
      </c>
      <c r="E3031" s="27" t="s">
        <v>1129</v>
      </c>
      <c r="F3031" s="15" t="s">
        <v>648</v>
      </c>
      <c r="G3031" s="15" t="s">
        <v>24</v>
      </c>
    </row>
    <row r="3032" spans="1:7" ht="14.25" customHeight="1" x14ac:dyDescent="0.2">
      <c r="A3032" s="16"/>
      <c r="B3032" s="16"/>
      <c r="C3032" s="13"/>
      <c r="D3032" s="28"/>
      <c r="E3032" s="21" t="s">
        <v>1154</v>
      </c>
      <c r="F3032" s="13"/>
      <c r="G3032" s="13"/>
    </row>
    <row r="3033" spans="1:7" ht="14.25" x14ac:dyDescent="0.2">
      <c r="A3033" s="14" t="s">
        <v>6601</v>
      </c>
      <c r="B3033" s="15" t="s">
        <v>6590</v>
      </c>
      <c r="C3033" s="15" t="s">
        <v>68</v>
      </c>
      <c r="D3033" s="27" t="s">
        <v>1156</v>
      </c>
      <c r="E3033" s="27" t="s">
        <v>1157</v>
      </c>
      <c r="F3033" s="15" t="s">
        <v>648</v>
      </c>
      <c r="G3033" s="15" t="s">
        <v>12</v>
      </c>
    </row>
    <row r="3034" spans="1:7" ht="14.25" x14ac:dyDescent="0.2">
      <c r="A3034" s="14" t="s">
        <v>6602</v>
      </c>
      <c r="B3034" s="15" t="s">
        <v>6590</v>
      </c>
      <c r="C3034" s="15" t="s">
        <v>70</v>
      </c>
      <c r="D3034" s="27" t="s">
        <v>6603</v>
      </c>
      <c r="E3034" s="27" t="s">
        <v>6604</v>
      </c>
      <c r="F3034" s="15" t="s">
        <v>648</v>
      </c>
      <c r="G3034" s="15" t="s">
        <v>12</v>
      </c>
    </row>
    <row r="3035" spans="1:7" ht="22.5" x14ac:dyDescent="0.2">
      <c r="A3035" s="14" t="s">
        <v>6605</v>
      </c>
      <c r="B3035" s="15" t="s">
        <v>6590</v>
      </c>
      <c r="C3035" s="15" t="s">
        <v>73</v>
      </c>
      <c r="D3035" s="27" t="s">
        <v>1188</v>
      </c>
      <c r="E3035" s="27" t="s">
        <v>1189</v>
      </c>
      <c r="F3035" s="15" t="s">
        <v>648</v>
      </c>
      <c r="G3035" s="15" t="s">
        <v>12</v>
      </c>
    </row>
    <row r="3036" spans="1:7" ht="22.5" x14ac:dyDescent="0.2">
      <c r="A3036" s="14" t="s">
        <v>6606</v>
      </c>
      <c r="B3036" s="15" t="s">
        <v>6590</v>
      </c>
      <c r="C3036" s="15" t="s">
        <v>75</v>
      </c>
      <c r="D3036" s="27" t="s">
        <v>4329</v>
      </c>
      <c r="E3036" s="27" t="s">
        <v>4330</v>
      </c>
      <c r="F3036" s="15" t="s">
        <v>648</v>
      </c>
      <c r="G3036" s="15" t="s">
        <v>12</v>
      </c>
    </row>
    <row r="3037" spans="1:7" ht="14.25" x14ac:dyDescent="0.2">
      <c r="A3037" s="14" t="s">
        <v>6607</v>
      </c>
      <c r="B3037" s="15" t="s">
        <v>6590</v>
      </c>
      <c r="C3037" s="15" t="s">
        <v>87</v>
      </c>
      <c r="D3037" s="27" t="s">
        <v>1122</v>
      </c>
      <c r="E3037" s="27" t="s">
        <v>1123</v>
      </c>
      <c r="F3037" s="15" t="s">
        <v>970</v>
      </c>
      <c r="G3037" s="15" t="s">
        <v>237</v>
      </c>
    </row>
    <row r="3038" spans="1:7" ht="33.75" x14ac:dyDescent="0.2">
      <c r="A3038" s="14" t="s">
        <v>6608</v>
      </c>
      <c r="B3038" s="15" t="s">
        <v>6590</v>
      </c>
      <c r="C3038" s="15" t="s">
        <v>89</v>
      </c>
      <c r="D3038" s="27" t="s">
        <v>4333</v>
      </c>
      <c r="E3038" s="27" t="s">
        <v>4334</v>
      </c>
      <c r="F3038" s="15" t="s">
        <v>648</v>
      </c>
      <c r="G3038" s="15" t="s">
        <v>12</v>
      </c>
    </row>
    <row r="3039" spans="1:7" ht="22.5" x14ac:dyDescent="0.2">
      <c r="A3039" s="14" t="s">
        <v>6609</v>
      </c>
      <c r="B3039" s="15" t="s">
        <v>6590</v>
      </c>
      <c r="C3039" s="15" t="s">
        <v>90</v>
      </c>
      <c r="D3039" s="27" t="s">
        <v>1188</v>
      </c>
      <c r="E3039" s="27" t="s">
        <v>1189</v>
      </c>
      <c r="F3039" s="15" t="s">
        <v>648</v>
      </c>
      <c r="G3039" s="15" t="s">
        <v>30</v>
      </c>
    </row>
    <row r="3040" spans="1:7" ht="22.5" x14ac:dyDescent="0.2">
      <c r="A3040" s="14" t="s">
        <v>6610</v>
      </c>
      <c r="B3040" s="15" t="s">
        <v>6590</v>
      </c>
      <c r="C3040" s="15" t="s">
        <v>91</v>
      </c>
      <c r="D3040" s="27" t="s">
        <v>4337</v>
      </c>
      <c r="E3040" s="27" t="s">
        <v>4338</v>
      </c>
      <c r="F3040" s="15" t="s">
        <v>648</v>
      </c>
      <c r="G3040" s="15" t="s">
        <v>30</v>
      </c>
    </row>
    <row r="3041" spans="1:7" ht="14.25" x14ac:dyDescent="0.2">
      <c r="A3041" s="14" t="s">
        <v>6611</v>
      </c>
      <c r="B3041" s="15" t="s">
        <v>6590</v>
      </c>
      <c r="C3041" s="15" t="s">
        <v>101</v>
      </c>
      <c r="D3041" s="27" t="s">
        <v>1175</v>
      </c>
      <c r="E3041" s="27" t="s">
        <v>1176</v>
      </c>
      <c r="F3041" s="15" t="s">
        <v>652</v>
      </c>
      <c r="G3041" s="15" t="s">
        <v>12</v>
      </c>
    </row>
    <row r="3042" spans="1:7" ht="14.25" x14ac:dyDescent="0.2">
      <c r="A3042" s="14" t="s">
        <v>6612</v>
      </c>
      <c r="B3042" s="15" t="s">
        <v>6590</v>
      </c>
      <c r="C3042" s="15" t="s">
        <v>106</v>
      </c>
      <c r="D3042" s="27" t="s">
        <v>1178</v>
      </c>
      <c r="E3042" s="27" t="s">
        <v>1179</v>
      </c>
      <c r="F3042" s="15" t="s">
        <v>652</v>
      </c>
      <c r="G3042" s="15" t="s">
        <v>12</v>
      </c>
    </row>
    <row r="3043" spans="1:7" ht="14.25" x14ac:dyDescent="0.2">
      <c r="A3043" s="14" t="s">
        <v>6613</v>
      </c>
      <c r="B3043" s="15" t="s">
        <v>6590</v>
      </c>
      <c r="C3043" s="15" t="s">
        <v>107</v>
      </c>
      <c r="D3043" s="27" t="s">
        <v>4342</v>
      </c>
      <c r="E3043" s="27" t="s">
        <v>4343</v>
      </c>
      <c r="F3043" s="15" t="s">
        <v>970</v>
      </c>
      <c r="G3043" s="15" t="s">
        <v>1183</v>
      </c>
    </row>
    <row r="3044" spans="1:7" ht="22.5" x14ac:dyDescent="0.2">
      <c r="A3044" s="14" t="s">
        <v>6614</v>
      </c>
      <c r="B3044" s="15" t="s">
        <v>6590</v>
      </c>
      <c r="C3044" s="15" t="s">
        <v>108</v>
      </c>
      <c r="D3044" s="27" t="s">
        <v>1188</v>
      </c>
      <c r="E3044" s="27" t="s">
        <v>1189</v>
      </c>
      <c r="F3044" s="15" t="s">
        <v>648</v>
      </c>
      <c r="G3044" s="15" t="s">
        <v>12</v>
      </c>
    </row>
    <row r="3045" spans="1:7" ht="22.5" x14ac:dyDescent="0.2">
      <c r="A3045" s="14" t="s">
        <v>6615</v>
      </c>
      <c r="B3045" s="15" t="s">
        <v>6590</v>
      </c>
      <c r="C3045" s="15" t="s">
        <v>109</v>
      </c>
      <c r="D3045" s="27" t="s">
        <v>4346</v>
      </c>
      <c r="E3045" s="27" t="s">
        <v>4347</v>
      </c>
      <c r="F3045" s="15" t="s">
        <v>648</v>
      </c>
      <c r="G3045" s="15" t="s">
        <v>12</v>
      </c>
    </row>
    <row r="3046" spans="1:7" ht="14.25" customHeight="1" x14ac:dyDescent="0.2">
      <c r="A3046" s="16"/>
      <c r="B3046" s="16"/>
      <c r="C3046" s="13"/>
      <c r="D3046" s="28"/>
      <c r="E3046" s="21" t="s">
        <v>4381</v>
      </c>
      <c r="F3046" s="13"/>
      <c r="G3046" s="13"/>
    </row>
    <row r="3047" spans="1:7" ht="14.25" x14ac:dyDescent="0.2">
      <c r="A3047" s="14" t="s">
        <v>6616</v>
      </c>
      <c r="B3047" s="15" t="s">
        <v>6590</v>
      </c>
      <c r="C3047" s="15" t="s">
        <v>122</v>
      </c>
      <c r="D3047" s="27" t="s">
        <v>4383</v>
      </c>
      <c r="E3047" s="27" t="s">
        <v>4384</v>
      </c>
      <c r="F3047" s="15" t="s">
        <v>1230</v>
      </c>
      <c r="G3047" s="15" t="s">
        <v>237</v>
      </c>
    </row>
    <row r="3048" spans="1:7" ht="14.25" x14ac:dyDescent="0.2">
      <c r="A3048" s="14" t="s">
        <v>6617</v>
      </c>
      <c r="B3048" s="15" t="s">
        <v>6590</v>
      </c>
      <c r="C3048" s="15" t="s">
        <v>126</v>
      </c>
      <c r="D3048" s="27" t="s">
        <v>1232</v>
      </c>
      <c r="E3048" s="27" t="s">
        <v>1233</v>
      </c>
      <c r="F3048" s="15" t="s">
        <v>71</v>
      </c>
      <c r="G3048" s="15" t="s">
        <v>294</v>
      </c>
    </row>
    <row r="3049" spans="1:7" ht="14.25" x14ac:dyDescent="0.2">
      <c r="A3049" s="14" t="s">
        <v>6618</v>
      </c>
      <c r="B3049" s="15" t="s">
        <v>6590</v>
      </c>
      <c r="C3049" s="15" t="s">
        <v>124</v>
      </c>
      <c r="D3049" s="27" t="s">
        <v>4387</v>
      </c>
      <c r="E3049" s="27" t="s">
        <v>4388</v>
      </c>
      <c r="F3049" s="15" t="s">
        <v>648</v>
      </c>
      <c r="G3049" s="15" t="s">
        <v>12</v>
      </c>
    </row>
    <row r="3050" spans="1:7" ht="14.25" x14ac:dyDescent="0.2">
      <c r="A3050" s="14" t="s">
        <v>6619</v>
      </c>
      <c r="B3050" s="15" t="s">
        <v>6590</v>
      </c>
      <c r="C3050" s="15" t="s">
        <v>129</v>
      </c>
      <c r="D3050" s="27" t="s">
        <v>1236</v>
      </c>
      <c r="E3050" s="27" t="s">
        <v>1237</v>
      </c>
      <c r="F3050" s="15" t="s">
        <v>518</v>
      </c>
      <c r="G3050" s="15" t="s">
        <v>2537</v>
      </c>
    </row>
    <row r="3051" spans="1:7" ht="22.5" x14ac:dyDescent="0.2">
      <c r="A3051" s="14" t="s">
        <v>6620</v>
      </c>
      <c r="B3051" s="15" t="s">
        <v>6590</v>
      </c>
      <c r="C3051" s="15" t="s">
        <v>133</v>
      </c>
      <c r="D3051" s="27" t="s">
        <v>4391</v>
      </c>
      <c r="E3051" s="27" t="s">
        <v>4392</v>
      </c>
      <c r="F3051" s="15" t="s">
        <v>652</v>
      </c>
      <c r="G3051" s="15" t="s">
        <v>12</v>
      </c>
    </row>
    <row r="3052" spans="1:7" ht="14.25" x14ac:dyDescent="0.2">
      <c r="A3052" s="14" t="s">
        <v>6621</v>
      </c>
      <c r="B3052" s="15" t="s">
        <v>6590</v>
      </c>
      <c r="C3052" s="15" t="s">
        <v>136</v>
      </c>
      <c r="D3052" s="27" t="s">
        <v>4394</v>
      </c>
      <c r="E3052" s="27" t="s">
        <v>4395</v>
      </c>
      <c r="F3052" s="15" t="s">
        <v>652</v>
      </c>
      <c r="G3052" s="15" t="s">
        <v>12</v>
      </c>
    </row>
    <row r="3053" spans="1:7" ht="14.25" x14ac:dyDescent="0.2">
      <c r="A3053" s="14" t="s">
        <v>6622</v>
      </c>
      <c r="B3053" s="15" t="s">
        <v>6590</v>
      </c>
      <c r="C3053" s="15" t="s">
        <v>141</v>
      </c>
      <c r="D3053" s="27" t="s">
        <v>1228</v>
      </c>
      <c r="E3053" s="27" t="s">
        <v>1229</v>
      </c>
      <c r="F3053" s="15" t="s">
        <v>1230</v>
      </c>
      <c r="G3053" s="15" t="s">
        <v>237</v>
      </c>
    </row>
    <row r="3054" spans="1:7" ht="14.25" x14ac:dyDescent="0.2">
      <c r="A3054" s="14" t="s">
        <v>6623</v>
      </c>
      <c r="B3054" s="15" t="s">
        <v>6590</v>
      </c>
      <c r="C3054" s="15" t="s">
        <v>144</v>
      </c>
      <c r="D3054" s="27" t="s">
        <v>1232</v>
      </c>
      <c r="E3054" s="27" t="s">
        <v>1233</v>
      </c>
      <c r="F3054" s="15" t="s">
        <v>71</v>
      </c>
      <c r="G3054" s="15" t="s">
        <v>1234</v>
      </c>
    </row>
    <row r="3055" spans="1:7" ht="14.25" x14ac:dyDescent="0.2">
      <c r="A3055" s="14" t="s">
        <v>6624</v>
      </c>
      <c r="B3055" s="15" t="s">
        <v>6590</v>
      </c>
      <c r="C3055" s="15" t="s">
        <v>146</v>
      </c>
      <c r="D3055" s="27" t="s">
        <v>1236</v>
      </c>
      <c r="E3055" s="27" t="s">
        <v>1237</v>
      </c>
      <c r="F3055" s="15" t="s">
        <v>518</v>
      </c>
      <c r="G3055" s="15" t="s">
        <v>1183</v>
      </c>
    </row>
    <row r="3056" spans="1:7" ht="45" x14ac:dyDescent="0.2">
      <c r="A3056" s="14" t="s">
        <v>6625</v>
      </c>
      <c r="B3056" s="15" t="s">
        <v>6590</v>
      </c>
      <c r="C3056" s="15" t="s">
        <v>151</v>
      </c>
      <c r="D3056" s="27" t="s">
        <v>1239</v>
      </c>
      <c r="E3056" s="27" t="s">
        <v>1240</v>
      </c>
      <c r="F3056" s="15" t="s">
        <v>652</v>
      </c>
      <c r="G3056" s="15" t="s">
        <v>12</v>
      </c>
    </row>
    <row r="3057" spans="1:7" s="8" customFormat="1" ht="15" customHeight="1" x14ac:dyDescent="0.2">
      <c r="A3057" s="7"/>
      <c r="B3057" s="7"/>
      <c r="C3057" s="7"/>
      <c r="D3057" s="26"/>
      <c r="E3057" s="20" t="s">
        <v>6628</v>
      </c>
      <c r="F3057" s="7"/>
      <c r="G3057" s="7"/>
    </row>
    <row r="3058" spans="1:7" s="11" customFormat="1" ht="25.5" x14ac:dyDescent="0.2">
      <c r="A3058" s="9" t="s">
        <v>2629</v>
      </c>
      <c r="B3058" s="9" t="s">
        <v>6629</v>
      </c>
      <c r="C3058" s="9"/>
      <c r="D3058" s="29"/>
      <c r="E3058" s="22" t="s">
        <v>6630</v>
      </c>
      <c r="F3058" s="10"/>
      <c r="G3058" s="10"/>
    </row>
    <row r="3059" spans="1:7" ht="22.5" x14ac:dyDescent="0.2">
      <c r="A3059" s="14" t="s">
        <v>6631</v>
      </c>
      <c r="B3059" s="15" t="s">
        <v>6632</v>
      </c>
      <c r="C3059" s="15" t="s">
        <v>12</v>
      </c>
      <c r="D3059" s="27" t="s">
        <v>3383</v>
      </c>
      <c r="E3059" s="27" t="s">
        <v>3384</v>
      </c>
      <c r="F3059" s="15" t="s">
        <v>1071</v>
      </c>
      <c r="G3059" s="15" t="s">
        <v>1634</v>
      </c>
    </row>
    <row r="3060" spans="1:7" ht="22.5" x14ac:dyDescent="0.2">
      <c r="A3060" s="14" t="s">
        <v>6633</v>
      </c>
      <c r="B3060" s="15" t="s">
        <v>6632</v>
      </c>
      <c r="C3060" s="15" t="s">
        <v>24</v>
      </c>
      <c r="D3060" s="27" t="s">
        <v>3386</v>
      </c>
      <c r="E3060" s="27" t="s">
        <v>3387</v>
      </c>
      <c r="F3060" s="15" t="s">
        <v>71</v>
      </c>
      <c r="G3060" s="15" t="s">
        <v>6247</v>
      </c>
    </row>
    <row r="3061" spans="1:7" ht="22.5" x14ac:dyDescent="0.2">
      <c r="A3061" s="14" t="s">
        <v>6634</v>
      </c>
      <c r="B3061" s="15" t="s">
        <v>6632</v>
      </c>
      <c r="C3061" s="15" t="s">
        <v>30</v>
      </c>
      <c r="D3061" s="27" t="s">
        <v>3390</v>
      </c>
      <c r="E3061" s="27" t="s">
        <v>3391</v>
      </c>
      <c r="F3061" s="15" t="s">
        <v>648</v>
      </c>
      <c r="G3061" s="15" t="s">
        <v>6635</v>
      </c>
    </row>
    <row r="3062" spans="1:7" ht="22.5" x14ac:dyDescent="0.2">
      <c r="A3062" s="14" t="s">
        <v>6636</v>
      </c>
      <c r="B3062" s="15" t="s">
        <v>6632</v>
      </c>
      <c r="C3062" s="15" t="s">
        <v>34</v>
      </c>
      <c r="D3062" s="27" t="s">
        <v>1246</v>
      </c>
      <c r="E3062" s="27" t="s">
        <v>1247</v>
      </c>
      <c r="F3062" s="15" t="s">
        <v>1071</v>
      </c>
      <c r="G3062" s="15" t="s">
        <v>451</v>
      </c>
    </row>
    <row r="3063" spans="1:7" ht="22.5" x14ac:dyDescent="0.2">
      <c r="A3063" s="14" t="s">
        <v>6637</v>
      </c>
      <c r="B3063" s="15" t="s">
        <v>6632</v>
      </c>
      <c r="C3063" s="15" t="s">
        <v>40</v>
      </c>
      <c r="D3063" s="27" t="s">
        <v>1249</v>
      </c>
      <c r="E3063" s="27" t="s">
        <v>1250</v>
      </c>
      <c r="F3063" s="15" t="s">
        <v>71</v>
      </c>
      <c r="G3063" s="15" t="s">
        <v>1251</v>
      </c>
    </row>
    <row r="3064" spans="1:7" ht="22.5" x14ac:dyDescent="0.2">
      <c r="A3064" s="14" t="s">
        <v>6638</v>
      </c>
      <c r="B3064" s="15" t="s">
        <v>6632</v>
      </c>
      <c r="C3064" s="15" t="s">
        <v>43</v>
      </c>
      <c r="D3064" s="27" t="s">
        <v>1253</v>
      </c>
      <c r="E3064" s="27" t="s">
        <v>1254</v>
      </c>
      <c r="F3064" s="15" t="s">
        <v>648</v>
      </c>
      <c r="G3064" s="15" t="s">
        <v>1255</v>
      </c>
    </row>
    <row r="3065" spans="1:7" ht="14.25" x14ac:dyDescent="0.2">
      <c r="A3065" s="14" t="s">
        <v>6639</v>
      </c>
      <c r="B3065" s="15" t="s">
        <v>6632</v>
      </c>
      <c r="C3065" s="15" t="s">
        <v>48</v>
      </c>
      <c r="D3065" s="27" t="s">
        <v>4429</v>
      </c>
      <c r="E3065" s="27" t="s">
        <v>4430</v>
      </c>
      <c r="F3065" s="15" t="s">
        <v>648</v>
      </c>
      <c r="G3065" s="15" t="s">
        <v>12</v>
      </c>
    </row>
    <row r="3066" spans="1:7" ht="14.25" x14ac:dyDescent="0.2">
      <c r="A3066" s="14" t="s">
        <v>6640</v>
      </c>
      <c r="B3066" s="15" t="s">
        <v>6632</v>
      </c>
      <c r="C3066" s="15" t="s">
        <v>55</v>
      </c>
      <c r="D3066" s="27" t="s">
        <v>3397</v>
      </c>
      <c r="E3066" s="27" t="s">
        <v>3398</v>
      </c>
      <c r="F3066" s="15" t="s">
        <v>648</v>
      </c>
      <c r="G3066" s="15" t="s">
        <v>12</v>
      </c>
    </row>
    <row r="3067" spans="1:7" ht="14.25" x14ac:dyDescent="0.2">
      <c r="A3067" s="14" t="s">
        <v>6641</v>
      </c>
      <c r="B3067" s="15" t="s">
        <v>6632</v>
      </c>
      <c r="C3067" s="15" t="s">
        <v>58</v>
      </c>
      <c r="D3067" s="27" t="s">
        <v>4433</v>
      </c>
      <c r="E3067" s="27" t="s">
        <v>4434</v>
      </c>
      <c r="F3067" s="15" t="s">
        <v>648</v>
      </c>
      <c r="G3067" s="15" t="s">
        <v>12</v>
      </c>
    </row>
    <row r="3068" spans="1:7" s="8" customFormat="1" ht="15" customHeight="1" x14ac:dyDescent="0.2">
      <c r="A3068" s="7"/>
      <c r="B3068" s="7"/>
      <c r="C3068" s="7"/>
      <c r="D3068" s="26"/>
      <c r="E3068" s="20" t="s">
        <v>6642</v>
      </c>
      <c r="F3068" s="7"/>
      <c r="G3068" s="7"/>
    </row>
    <row r="3069" spans="1:7" s="11" customFormat="1" ht="25.5" x14ac:dyDescent="0.2">
      <c r="A3069" s="9" t="s">
        <v>2633</v>
      </c>
      <c r="B3069" s="9" t="s">
        <v>6643</v>
      </c>
      <c r="C3069" s="9"/>
      <c r="D3069" s="29"/>
      <c r="E3069" s="22" t="s">
        <v>6644</v>
      </c>
      <c r="F3069" s="10"/>
      <c r="G3069" s="10"/>
    </row>
    <row r="3070" spans="1:7" ht="22.5" x14ac:dyDescent="0.2">
      <c r="A3070" s="14" t="s">
        <v>6645</v>
      </c>
      <c r="B3070" s="15" t="s">
        <v>6646</v>
      </c>
      <c r="C3070" s="15" t="s">
        <v>12</v>
      </c>
      <c r="D3070" s="27" t="s">
        <v>1990</v>
      </c>
      <c r="E3070" s="27" t="s">
        <v>1991</v>
      </c>
      <c r="F3070" s="15" t="s">
        <v>648</v>
      </c>
      <c r="G3070" s="15" t="s">
        <v>24</v>
      </c>
    </row>
    <row r="3071" spans="1:7" ht="14.25" x14ac:dyDescent="0.2">
      <c r="A3071" s="14" t="s">
        <v>6648</v>
      </c>
      <c r="B3071" s="15" t="s">
        <v>6646</v>
      </c>
      <c r="C3071" s="15" t="s">
        <v>24</v>
      </c>
      <c r="D3071" s="27" t="s">
        <v>1442</v>
      </c>
      <c r="E3071" s="27" t="s">
        <v>1443</v>
      </c>
      <c r="F3071" s="15" t="s">
        <v>648</v>
      </c>
      <c r="G3071" s="15" t="s">
        <v>12</v>
      </c>
    </row>
    <row r="3072" spans="1:7" ht="22.5" x14ac:dyDescent="0.2">
      <c r="A3072" s="14" t="s">
        <v>6650</v>
      </c>
      <c r="B3072" s="15" t="s">
        <v>6646</v>
      </c>
      <c r="C3072" s="15" t="s">
        <v>30</v>
      </c>
      <c r="D3072" s="27" t="s">
        <v>1993</v>
      </c>
      <c r="E3072" s="27" t="s">
        <v>1994</v>
      </c>
      <c r="F3072" s="15" t="s">
        <v>648</v>
      </c>
      <c r="G3072" s="15" t="s">
        <v>34</v>
      </c>
    </row>
    <row r="3073" spans="1:7" ht="14.25" x14ac:dyDescent="0.2">
      <c r="A3073" s="14" t="s">
        <v>6651</v>
      </c>
      <c r="B3073" s="15" t="s">
        <v>6646</v>
      </c>
      <c r="C3073" s="15" t="s">
        <v>34</v>
      </c>
      <c r="D3073" s="27" t="s">
        <v>1442</v>
      </c>
      <c r="E3073" s="27" t="s">
        <v>1443</v>
      </c>
      <c r="F3073" s="15" t="s">
        <v>648</v>
      </c>
      <c r="G3073" s="15" t="s">
        <v>24</v>
      </c>
    </row>
    <row r="3074" spans="1:7" ht="14.25" x14ac:dyDescent="0.2">
      <c r="A3074" s="14" t="s">
        <v>6652</v>
      </c>
      <c r="B3074" s="15" t="s">
        <v>6646</v>
      </c>
      <c r="C3074" s="15" t="s">
        <v>40</v>
      </c>
      <c r="D3074" s="27" t="s">
        <v>1442</v>
      </c>
      <c r="E3074" s="27" t="s">
        <v>1443</v>
      </c>
      <c r="F3074" s="15" t="s">
        <v>648</v>
      </c>
      <c r="G3074" s="15" t="s">
        <v>30</v>
      </c>
    </row>
    <row r="3075" spans="1:7" ht="14.25" x14ac:dyDescent="0.2">
      <c r="A3075" s="14" t="s">
        <v>6656</v>
      </c>
      <c r="B3075" s="15" t="s">
        <v>6646</v>
      </c>
      <c r="C3075" s="15" t="s">
        <v>43</v>
      </c>
      <c r="D3075" s="27" t="s">
        <v>1999</v>
      </c>
      <c r="E3075" s="27" t="s">
        <v>2000</v>
      </c>
      <c r="F3075" s="15" t="s">
        <v>648</v>
      </c>
      <c r="G3075" s="15" t="s">
        <v>12</v>
      </c>
    </row>
    <row r="3076" spans="1:7" ht="22.5" x14ac:dyDescent="0.2">
      <c r="A3076" s="14" t="s">
        <v>6657</v>
      </c>
      <c r="B3076" s="15" t="s">
        <v>6646</v>
      </c>
      <c r="C3076" s="15" t="s">
        <v>48</v>
      </c>
      <c r="D3076" s="27" t="s">
        <v>6658</v>
      </c>
      <c r="E3076" s="27" t="s">
        <v>6659</v>
      </c>
      <c r="F3076" s="15" t="s">
        <v>648</v>
      </c>
      <c r="G3076" s="15" t="s">
        <v>12</v>
      </c>
    </row>
    <row r="3077" spans="1:7" ht="14.25" x14ac:dyDescent="0.2">
      <c r="A3077" s="14" t="s">
        <v>6661</v>
      </c>
      <c r="B3077" s="15" t="s">
        <v>6646</v>
      </c>
      <c r="C3077" s="15" t="s">
        <v>55</v>
      </c>
      <c r="D3077" s="27" t="s">
        <v>2003</v>
      </c>
      <c r="E3077" s="27" t="s">
        <v>2004</v>
      </c>
      <c r="F3077" s="15" t="s">
        <v>648</v>
      </c>
      <c r="G3077" s="15" t="s">
        <v>34</v>
      </c>
    </row>
    <row r="3078" spans="1:7" ht="14.25" x14ac:dyDescent="0.2">
      <c r="A3078" s="14" t="s">
        <v>6664</v>
      </c>
      <c r="B3078" s="15" t="s">
        <v>6646</v>
      </c>
      <c r="C3078" s="15" t="s">
        <v>58</v>
      </c>
      <c r="D3078" s="27" t="s">
        <v>2007</v>
      </c>
      <c r="E3078" s="27" t="s">
        <v>2008</v>
      </c>
      <c r="F3078" s="15" t="s">
        <v>648</v>
      </c>
      <c r="G3078" s="15" t="s">
        <v>40</v>
      </c>
    </row>
    <row r="3079" spans="1:7" ht="14.25" x14ac:dyDescent="0.2">
      <c r="A3079" s="14" t="s">
        <v>6665</v>
      </c>
      <c r="B3079" s="15" t="s">
        <v>6646</v>
      </c>
      <c r="C3079" s="15" t="s">
        <v>60</v>
      </c>
      <c r="D3079" s="27" t="s">
        <v>2003</v>
      </c>
      <c r="E3079" s="27" t="s">
        <v>2004</v>
      </c>
      <c r="F3079" s="15" t="s">
        <v>648</v>
      </c>
      <c r="G3079" s="15" t="s">
        <v>12</v>
      </c>
    </row>
    <row r="3080" spans="1:7" ht="14.25" customHeight="1" x14ac:dyDescent="0.2">
      <c r="A3080" s="16"/>
      <c r="B3080" s="16"/>
      <c r="C3080" s="13"/>
      <c r="D3080" s="28"/>
      <c r="E3080" s="21" t="s">
        <v>6666</v>
      </c>
      <c r="F3080" s="13"/>
      <c r="G3080" s="13"/>
    </row>
    <row r="3081" spans="1:7" ht="14.25" x14ac:dyDescent="0.2">
      <c r="A3081" s="14" t="s">
        <v>6667</v>
      </c>
      <c r="B3081" s="15" t="s">
        <v>6646</v>
      </c>
      <c r="C3081" s="15" t="s">
        <v>65</v>
      </c>
      <c r="D3081" s="27" t="s">
        <v>6668</v>
      </c>
      <c r="E3081" s="27" t="s">
        <v>6669</v>
      </c>
      <c r="F3081" s="15" t="s">
        <v>648</v>
      </c>
      <c r="G3081" s="15" t="s">
        <v>24</v>
      </c>
    </row>
    <row r="3082" spans="1:7" ht="45" x14ac:dyDescent="0.2">
      <c r="A3082" s="14" t="s">
        <v>6670</v>
      </c>
      <c r="B3082" s="15" t="s">
        <v>6646</v>
      </c>
      <c r="C3082" s="15" t="s">
        <v>68</v>
      </c>
      <c r="D3082" s="27" t="s">
        <v>6671</v>
      </c>
      <c r="E3082" s="27" t="s">
        <v>6672</v>
      </c>
      <c r="F3082" s="15" t="s">
        <v>648</v>
      </c>
      <c r="G3082" s="15" t="s">
        <v>12</v>
      </c>
    </row>
    <row r="3083" spans="1:7" ht="45" x14ac:dyDescent="0.2">
      <c r="A3083" s="14" t="s">
        <v>6673</v>
      </c>
      <c r="B3083" s="15" t="s">
        <v>6646</v>
      </c>
      <c r="C3083" s="15" t="s">
        <v>70</v>
      </c>
      <c r="D3083" s="27" t="s">
        <v>6674</v>
      </c>
      <c r="E3083" s="27" t="s">
        <v>6675</v>
      </c>
      <c r="F3083" s="15" t="s">
        <v>648</v>
      </c>
      <c r="G3083" s="15" t="s">
        <v>12</v>
      </c>
    </row>
    <row r="3084" spans="1:7" ht="45" x14ac:dyDescent="0.2">
      <c r="A3084" s="14" t="s">
        <v>6676</v>
      </c>
      <c r="B3084" s="15" t="s">
        <v>6646</v>
      </c>
      <c r="C3084" s="15" t="s">
        <v>73</v>
      </c>
      <c r="D3084" s="27" t="s">
        <v>6677</v>
      </c>
      <c r="E3084" s="27" t="s">
        <v>6678</v>
      </c>
      <c r="F3084" s="15" t="s">
        <v>648</v>
      </c>
      <c r="G3084" s="15" t="s">
        <v>12</v>
      </c>
    </row>
    <row r="3085" spans="1:7" ht="14.25" customHeight="1" x14ac:dyDescent="0.2">
      <c r="A3085" s="16"/>
      <c r="B3085" s="16"/>
      <c r="C3085" s="13"/>
      <c r="D3085" s="28"/>
      <c r="E3085" s="21" t="s">
        <v>6679</v>
      </c>
      <c r="F3085" s="13"/>
      <c r="G3085" s="13"/>
    </row>
    <row r="3086" spans="1:7" ht="45" x14ac:dyDescent="0.2">
      <c r="A3086" s="14" t="s">
        <v>6680</v>
      </c>
      <c r="B3086" s="15" t="s">
        <v>6646</v>
      </c>
      <c r="C3086" s="15" t="s">
        <v>75</v>
      </c>
      <c r="D3086" s="27" t="s">
        <v>6681</v>
      </c>
      <c r="E3086" s="27" t="s">
        <v>6682</v>
      </c>
      <c r="F3086" s="15" t="s">
        <v>648</v>
      </c>
      <c r="G3086" s="15" t="s">
        <v>12</v>
      </c>
    </row>
    <row r="3087" spans="1:7" ht="14.25" customHeight="1" x14ac:dyDescent="0.2">
      <c r="A3087" s="16"/>
      <c r="B3087" s="16"/>
      <c r="C3087" s="13"/>
      <c r="D3087" s="28"/>
      <c r="E3087" s="21" t="s">
        <v>2013</v>
      </c>
      <c r="F3087" s="13"/>
      <c r="G3087" s="13"/>
    </row>
    <row r="3088" spans="1:7" ht="22.5" x14ac:dyDescent="0.2">
      <c r="A3088" s="14" t="s">
        <v>6683</v>
      </c>
      <c r="B3088" s="15" t="s">
        <v>6646</v>
      </c>
      <c r="C3088" s="15" t="s">
        <v>87</v>
      </c>
      <c r="D3088" s="27" t="s">
        <v>2015</v>
      </c>
      <c r="E3088" s="27" t="s">
        <v>2016</v>
      </c>
      <c r="F3088" s="15" t="s">
        <v>1071</v>
      </c>
      <c r="G3088" s="15" t="s">
        <v>6684</v>
      </c>
    </row>
    <row r="3089" spans="1:7" ht="45" x14ac:dyDescent="0.2">
      <c r="A3089" s="14" t="s">
        <v>6685</v>
      </c>
      <c r="B3089" s="15" t="s">
        <v>6646</v>
      </c>
      <c r="C3089" s="15" t="s">
        <v>89</v>
      </c>
      <c r="D3089" s="27" t="s">
        <v>2019</v>
      </c>
      <c r="E3089" s="27" t="s">
        <v>2020</v>
      </c>
      <c r="F3089" s="15" t="s">
        <v>1077</v>
      </c>
      <c r="G3089" s="15" t="s">
        <v>183</v>
      </c>
    </row>
    <row r="3090" spans="1:7" ht="56.25" x14ac:dyDescent="0.2">
      <c r="A3090" s="14" t="s">
        <v>6686</v>
      </c>
      <c r="B3090" s="15" t="s">
        <v>6646</v>
      </c>
      <c r="C3090" s="15" t="s">
        <v>90</v>
      </c>
      <c r="D3090" s="27" t="s">
        <v>5062</v>
      </c>
      <c r="E3090" s="27" t="s">
        <v>5063</v>
      </c>
      <c r="F3090" s="15" t="s">
        <v>1459</v>
      </c>
      <c r="G3090" s="15" t="s">
        <v>5890</v>
      </c>
    </row>
    <row r="3091" spans="1:7" ht="14.25" x14ac:dyDescent="0.2">
      <c r="A3091" s="14" t="s">
        <v>6687</v>
      </c>
      <c r="B3091" s="15" t="s">
        <v>6646</v>
      </c>
      <c r="C3091" s="15" t="s">
        <v>91</v>
      </c>
      <c r="D3091" s="27" t="s">
        <v>2023</v>
      </c>
      <c r="E3091" s="27" t="s">
        <v>2024</v>
      </c>
      <c r="F3091" s="15" t="s">
        <v>1459</v>
      </c>
      <c r="G3091" s="15" t="s">
        <v>6022</v>
      </c>
    </row>
    <row r="3092" spans="1:7" ht="56.25" x14ac:dyDescent="0.2">
      <c r="A3092" s="14" t="s">
        <v>6688</v>
      </c>
      <c r="B3092" s="15" t="s">
        <v>6646</v>
      </c>
      <c r="C3092" s="15" t="s">
        <v>101</v>
      </c>
      <c r="D3092" s="27" t="s">
        <v>2027</v>
      </c>
      <c r="E3092" s="27" t="s">
        <v>2028</v>
      </c>
      <c r="F3092" s="15" t="s">
        <v>1459</v>
      </c>
      <c r="G3092" s="15" t="s">
        <v>5835</v>
      </c>
    </row>
    <row r="3093" spans="1:7" ht="56.25" x14ac:dyDescent="0.2">
      <c r="A3093" s="14" t="s">
        <v>6689</v>
      </c>
      <c r="B3093" s="15" t="s">
        <v>6646</v>
      </c>
      <c r="C3093" s="15" t="s">
        <v>106</v>
      </c>
      <c r="D3093" s="27" t="s">
        <v>6690</v>
      </c>
      <c r="E3093" s="27" t="s">
        <v>6691</v>
      </c>
      <c r="F3093" s="15" t="s">
        <v>1459</v>
      </c>
      <c r="G3093" s="15" t="s">
        <v>5890</v>
      </c>
    </row>
    <row r="3094" spans="1:7" ht="14.25" x14ac:dyDescent="0.2">
      <c r="A3094" s="14" t="s">
        <v>6692</v>
      </c>
      <c r="B3094" s="15" t="s">
        <v>6646</v>
      </c>
      <c r="C3094" s="15" t="s">
        <v>107</v>
      </c>
      <c r="D3094" s="27" t="s">
        <v>5069</v>
      </c>
      <c r="E3094" s="27" t="s">
        <v>5070</v>
      </c>
      <c r="F3094" s="15" t="s">
        <v>970</v>
      </c>
      <c r="G3094" s="15" t="s">
        <v>237</v>
      </c>
    </row>
    <row r="3095" spans="1:7" ht="14.25" customHeight="1" x14ac:dyDescent="0.2">
      <c r="A3095" s="16"/>
      <c r="B3095" s="16"/>
      <c r="C3095" s="13"/>
      <c r="D3095" s="28"/>
      <c r="E3095" s="21" t="s">
        <v>2030</v>
      </c>
      <c r="F3095" s="13"/>
      <c r="G3095" s="13"/>
    </row>
    <row r="3096" spans="1:7" ht="45" x14ac:dyDescent="0.2">
      <c r="A3096" s="14" t="s">
        <v>6693</v>
      </c>
      <c r="B3096" s="15" t="s">
        <v>6646</v>
      </c>
      <c r="C3096" s="15" t="s">
        <v>108</v>
      </c>
      <c r="D3096" s="27" t="s">
        <v>2032</v>
      </c>
      <c r="E3096" s="27" t="s">
        <v>2033</v>
      </c>
      <c r="F3096" s="15" t="s">
        <v>648</v>
      </c>
      <c r="G3096" s="15" t="s">
        <v>24</v>
      </c>
    </row>
    <row r="3097" spans="1:7" ht="45" x14ac:dyDescent="0.2">
      <c r="A3097" s="14" t="s">
        <v>6694</v>
      </c>
      <c r="B3097" s="15" t="s">
        <v>6646</v>
      </c>
      <c r="C3097" s="15" t="s">
        <v>109</v>
      </c>
      <c r="D3097" s="27" t="s">
        <v>6695</v>
      </c>
      <c r="E3097" s="27" t="s">
        <v>6647</v>
      </c>
      <c r="F3097" s="15" t="s">
        <v>648</v>
      </c>
      <c r="G3097" s="15" t="s">
        <v>24</v>
      </c>
    </row>
    <row r="3098" spans="1:7" ht="45" x14ac:dyDescent="0.2">
      <c r="A3098" s="14" t="s">
        <v>6696</v>
      </c>
      <c r="B3098" s="15" t="s">
        <v>6646</v>
      </c>
      <c r="C3098" s="15" t="s">
        <v>122</v>
      </c>
      <c r="D3098" s="27" t="s">
        <v>6697</v>
      </c>
      <c r="E3098" s="27" t="s">
        <v>6649</v>
      </c>
      <c r="F3098" s="15" t="s">
        <v>648</v>
      </c>
      <c r="G3098" s="15" t="s">
        <v>12</v>
      </c>
    </row>
    <row r="3099" spans="1:7" ht="45" x14ac:dyDescent="0.2">
      <c r="A3099" s="14" t="s">
        <v>6698</v>
      </c>
      <c r="B3099" s="15" t="s">
        <v>6646</v>
      </c>
      <c r="C3099" s="15" t="s">
        <v>126</v>
      </c>
      <c r="D3099" s="27" t="s">
        <v>2035</v>
      </c>
      <c r="E3099" s="27" t="s">
        <v>1995</v>
      </c>
      <c r="F3099" s="15" t="s">
        <v>648</v>
      </c>
      <c r="G3099" s="15" t="s">
        <v>34</v>
      </c>
    </row>
    <row r="3100" spans="1:7" ht="45" x14ac:dyDescent="0.2">
      <c r="A3100" s="14" t="s">
        <v>6699</v>
      </c>
      <c r="B3100" s="15" t="s">
        <v>6646</v>
      </c>
      <c r="C3100" s="15" t="s">
        <v>124</v>
      </c>
      <c r="D3100" s="27" t="s">
        <v>2037</v>
      </c>
      <c r="E3100" s="27" t="s">
        <v>1997</v>
      </c>
      <c r="F3100" s="15" t="s">
        <v>648</v>
      </c>
      <c r="G3100" s="15" t="s">
        <v>24</v>
      </c>
    </row>
    <row r="3101" spans="1:7" ht="45" x14ac:dyDescent="0.2">
      <c r="A3101" s="14" t="s">
        <v>6700</v>
      </c>
      <c r="B3101" s="15" t="s">
        <v>6646</v>
      </c>
      <c r="C3101" s="15" t="s">
        <v>129</v>
      </c>
      <c r="D3101" s="27" t="s">
        <v>6701</v>
      </c>
      <c r="E3101" s="27" t="s">
        <v>6653</v>
      </c>
      <c r="F3101" s="15" t="s">
        <v>648</v>
      </c>
      <c r="G3101" s="15" t="s">
        <v>12</v>
      </c>
    </row>
    <row r="3102" spans="1:7" ht="45" x14ac:dyDescent="0.2">
      <c r="A3102" s="14" t="s">
        <v>6702</v>
      </c>
      <c r="B3102" s="15" t="s">
        <v>6646</v>
      </c>
      <c r="C3102" s="15" t="s">
        <v>133</v>
      </c>
      <c r="D3102" s="27" t="s">
        <v>6703</v>
      </c>
      <c r="E3102" s="27" t="s">
        <v>6654</v>
      </c>
      <c r="F3102" s="15" t="s">
        <v>648</v>
      </c>
      <c r="G3102" s="15" t="s">
        <v>12</v>
      </c>
    </row>
    <row r="3103" spans="1:7" ht="45" x14ac:dyDescent="0.2">
      <c r="A3103" s="14" t="s">
        <v>6704</v>
      </c>
      <c r="B3103" s="15" t="s">
        <v>6646</v>
      </c>
      <c r="C3103" s="15" t="s">
        <v>136</v>
      </c>
      <c r="D3103" s="27" t="s">
        <v>6705</v>
      </c>
      <c r="E3103" s="27" t="s">
        <v>6655</v>
      </c>
      <c r="F3103" s="15" t="s">
        <v>648</v>
      </c>
      <c r="G3103" s="15" t="s">
        <v>12</v>
      </c>
    </row>
    <row r="3104" spans="1:7" ht="45" x14ac:dyDescent="0.2">
      <c r="A3104" s="14" t="s">
        <v>6706</v>
      </c>
      <c r="B3104" s="15" t="s">
        <v>6646</v>
      </c>
      <c r="C3104" s="15" t="s">
        <v>141</v>
      </c>
      <c r="D3104" s="27" t="s">
        <v>2039</v>
      </c>
      <c r="E3104" s="27" t="s">
        <v>2001</v>
      </c>
      <c r="F3104" s="15" t="s">
        <v>648</v>
      </c>
      <c r="G3104" s="15" t="s">
        <v>12</v>
      </c>
    </row>
    <row r="3105" spans="1:7" ht="45" x14ac:dyDescent="0.2">
      <c r="A3105" s="14" t="s">
        <v>6707</v>
      </c>
      <c r="B3105" s="15" t="s">
        <v>6646</v>
      </c>
      <c r="C3105" s="15" t="s">
        <v>144</v>
      </c>
      <c r="D3105" s="27" t="s">
        <v>6708</v>
      </c>
      <c r="E3105" s="27" t="s">
        <v>6660</v>
      </c>
      <c r="F3105" s="15" t="s">
        <v>648</v>
      </c>
      <c r="G3105" s="15" t="s">
        <v>12</v>
      </c>
    </row>
    <row r="3106" spans="1:7" ht="14.25" x14ac:dyDescent="0.2">
      <c r="A3106" s="14" t="s">
        <v>6709</v>
      </c>
      <c r="B3106" s="15" t="s">
        <v>6646</v>
      </c>
      <c r="C3106" s="15" t="s">
        <v>146</v>
      </c>
      <c r="D3106" s="27" t="s">
        <v>6710</v>
      </c>
      <c r="E3106" s="27" t="s">
        <v>6662</v>
      </c>
      <c r="F3106" s="15" t="s">
        <v>970</v>
      </c>
      <c r="G3106" s="15" t="s">
        <v>1183</v>
      </c>
    </row>
    <row r="3107" spans="1:7" ht="14.25" x14ac:dyDescent="0.2">
      <c r="A3107" s="14" t="s">
        <v>6711</v>
      </c>
      <c r="B3107" s="15" t="s">
        <v>6646</v>
      </c>
      <c r="C3107" s="15" t="s">
        <v>151</v>
      </c>
      <c r="D3107" s="27" t="s">
        <v>6712</v>
      </c>
      <c r="E3107" s="27" t="s">
        <v>6663</v>
      </c>
      <c r="F3107" s="15" t="s">
        <v>648</v>
      </c>
      <c r="G3107" s="15" t="s">
        <v>24</v>
      </c>
    </row>
    <row r="3108" spans="1:7" ht="14.25" x14ac:dyDescent="0.2">
      <c r="A3108" s="14" t="s">
        <v>6713</v>
      </c>
      <c r="B3108" s="15" t="s">
        <v>6646</v>
      </c>
      <c r="C3108" s="15" t="s">
        <v>154</v>
      </c>
      <c r="D3108" s="27" t="s">
        <v>2041</v>
      </c>
      <c r="E3108" s="27" t="s">
        <v>2005</v>
      </c>
      <c r="F3108" s="15" t="s">
        <v>648</v>
      </c>
      <c r="G3108" s="15" t="s">
        <v>24</v>
      </c>
    </row>
    <row r="3109" spans="1:7" ht="45" x14ac:dyDescent="0.2">
      <c r="A3109" s="14" t="s">
        <v>6714</v>
      </c>
      <c r="B3109" s="15" t="s">
        <v>6646</v>
      </c>
      <c r="C3109" s="15" t="s">
        <v>156</v>
      </c>
      <c r="D3109" s="27" t="s">
        <v>5082</v>
      </c>
      <c r="E3109" s="27" t="s">
        <v>5055</v>
      </c>
      <c r="F3109" s="15" t="s">
        <v>648</v>
      </c>
      <c r="G3109" s="15" t="s">
        <v>12</v>
      </c>
    </row>
    <row r="3110" spans="1:7" ht="45" x14ac:dyDescent="0.2">
      <c r="A3110" s="14" t="s">
        <v>6715</v>
      </c>
      <c r="B3110" s="15" t="s">
        <v>6646</v>
      </c>
      <c r="C3110" s="15" t="s">
        <v>157</v>
      </c>
      <c r="D3110" s="27" t="s">
        <v>2043</v>
      </c>
      <c r="E3110" s="27" t="s">
        <v>2009</v>
      </c>
      <c r="F3110" s="15" t="s">
        <v>648</v>
      </c>
      <c r="G3110" s="15" t="s">
        <v>30</v>
      </c>
    </row>
    <row r="3111" spans="1:7" ht="45" x14ac:dyDescent="0.2">
      <c r="A3111" s="14" t="s">
        <v>6716</v>
      </c>
      <c r="B3111" s="15" t="s">
        <v>6646</v>
      </c>
      <c r="C3111" s="15" t="s">
        <v>158</v>
      </c>
      <c r="D3111" s="27" t="s">
        <v>2045</v>
      </c>
      <c r="E3111" s="27" t="s">
        <v>2010</v>
      </c>
      <c r="F3111" s="15" t="s">
        <v>648</v>
      </c>
      <c r="G3111" s="15" t="s">
        <v>12</v>
      </c>
    </row>
    <row r="3112" spans="1:7" ht="45" x14ac:dyDescent="0.2">
      <c r="A3112" s="14" t="s">
        <v>6717</v>
      </c>
      <c r="B3112" s="15" t="s">
        <v>6646</v>
      </c>
      <c r="C3112" s="15" t="s">
        <v>165</v>
      </c>
      <c r="D3112" s="27" t="s">
        <v>2047</v>
      </c>
      <c r="E3112" s="27" t="s">
        <v>2012</v>
      </c>
      <c r="F3112" s="15" t="s">
        <v>648</v>
      </c>
      <c r="G3112" s="15" t="s">
        <v>12</v>
      </c>
    </row>
    <row r="3113" spans="1:7" s="8" customFormat="1" ht="15" customHeight="1" x14ac:dyDescent="0.2">
      <c r="A3113" s="7"/>
      <c r="B3113" s="7"/>
      <c r="C3113" s="7"/>
      <c r="D3113" s="26"/>
      <c r="E3113" s="20" t="s">
        <v>6718</v>
      </c>
      <c r="F3113" s="7"/>
      <c r="G3113" s="7"/>
    </row>
    <row r="3114" spans="1:7" s="11" customFormat="1" ht="14.25" x14ac:dyDescent="0.2">
      <c r="A3114" s="9" t="s">
        <v>2637</v>
      </c>
      <c r="B3114" s="9" t="s">
        <v>6719</v>
      </c>
      <c r="C3114" s="9"/>
      <c r="D3114" s="29"/>
      <c r="E3114" s="22" t="s">
        <v>6720</v>
      </c>
      <c r="F3114" s="10"/>
      <c r="G3114" s="10"/>
    </row>
    <row r="3115" spans="1:7" ht="14.25" x14ac:dyDescent="0.2">
      <c r="A3115" s="16"/>
      <c r="B3115" s="16"/>
      <c r="C3115" s="13"/>
      <c r="D3115" s="28"/>
      <c r="E3115" s="21" t="s">
        <v>6721</v>
      </c>
      <c r="F3115" s="13"/>
      <c r="G3115" s="13"/>
    </row>
    <row r="3116" spans="1:7" ht="14.25" x14ac:dyDescent="0.2">
      <c r="A3116" s="14" t="s">
        <v>6722</v>
      </c>
      <c r="B3116" s="15" t="s">
        <v>6723</v>
      </c>
      <c r="C3116" s="15" t="s">
        <v>12</v>
      </c>
      <c r="D3116" s="27" t="s">
        <v>1282</v>
      </c>
      <c r="E3116" s="27" t="s">
        <v>1283</v>
      </c>
      <c r="F3116" s="15" t="s">
        <v>648</v>
      </c>
      <c r="G3116" s="15" t="s">
        <v>65</v>
      </c>
    </row>
    <row r="3117" spans="1:7" ht="14.25" x14ac:dyDescent="0.2">
      <c r="A3117" s="14" t="s">
        <v>6724</v>
      </c>
      <c r="B3117" s="15" t="s">
        <v>6723</v>
      </c>
      <c r="C3117" s="15" t="s">
        <v>24</v>
      </c>
      <c r="D3117" s="27" t="s">
        <v>6725</v>
      </c>
      <c r="E3117" s="27" t="s">
        <v>6726</v>
      </c>
      <c r="F3117" s="15" t="s">
        <v>648</v>
      </c>
      <c r="G3117" s="15" t="s">
        <v>12</v>
      </c>
    </row>
    <row r="3118" spans="1:7" ht="45" x14ac:dyDescent="0.2">
      <c r="A3118" s="14" t="s">
        <v>6727</v>
      </c>
      <c r="B3118" s="15" t="s">
        <v>6723</v>
      </c>
      <c r="C3118" s="15" t="s">
        <v>30</v>
      </c>
      <c r="D3118" s="27" t="s">
        <v>6728</v>
      </c>
      <c r="E3118" s="27" t="s">
        <v>6729</v>
      </c>
      <c r="F3118" s="15" t="s">
        <v>648</v>
      </c>
      <c r="G3118" s="15" t="s">
        <v>12</v>
      </c>
    </row>
    <row r="3119" spans="1:7" ht="14.25" x14ac:dyDescent="0.2">
      <c r="A3119" s="14" t="s">
        <v>6730</v>
      </c>
      <c r="B3119" s="15" t="s">
        <v>6723</v>
      </c>
      <c r="C3119" s="15" t="s">
        <v>34</v>
      </c>
      <c r="D3119" s="27" t="s">
        <v>6731</v>
      </c>
      <c r="E3119" s="27" t="s">
        <v>6732</v>
      </c>
      <c r="F3119" s="15" t="s">
        <v>648</v>
      </c>
      <c r="G3119" s="15" t="s">
        <v>12</v>
      </c>
    </row>
    <row r="3120" spans="1:7" ht="22.5" x14ac:dyDescent="0.2">
      <c r="A3120" s="14" t="s">
        <v>6733</v>
      </c>
      <c r="B3120" s="15" t="s">
        <v>6723</v>
      </c>
      <c r="C3120" s="15" t="s">
        <v>40</v>
      </c>
      <c r="D3120" s="27" t="s">
        <v>6734</v>
      </c>
      <c r="E3120" s="27" t="s">
        <v>6735</v>
      </c>
      <c r="F3120" s="15" t="s">
        <v>648</v>
      </c>
      <c r="G3120" s="15" t="s">
        <v>34</v>
      </c>
    </row>
    <row r="3121" spans="1:7" ht="14.25" x14ac:dyDescent="0.2">
      <c r="A3121" s="14" t="s">
        <v>6736</v>
      </c>
      <c r="B3121" s="15" t="s">
        <v>6723</v>
      </c>
      <c r="C3121" s="15" t="s">
        <v>43</v>
      </c>
      <c r="D3121" s="27" t="s">
        <v>6737</v>
      </c>
      <c r="E3121" s="27" t="s">
        <v>6738</v>
      </c>
      <c r="F3121" s="15" t="s">
        <v>648</v>
      </c>
      <c r="G3121" s="15" t="s">
        <v>34</v>
      </c>
    </row>
    <row r="3122" spans="1:7" ht="45" x14ac:dyDescent="0.2">
      <c r="A3122" s="14" t="s">
        <v>6739</v>
      </c>
      <c r="B3122" s="15" t="s">
        <v>6723</v>
      </c>
      <c r="C3122" s="15" t="s">
        <v>48</v>
      </c>
      <c r="D3122" s="27" t="s">
        <v>6740</v>
      </c>
      <c r="E3122" s="27" t="s">
        <v>6741</v>
      </c>
      <c r="F3122" s="15" t="s">
        <v>648</v>
      </c>
      <c r="G3122" s="15" t="s">
        <v>24</v>
      </c>
    </row>
    <row r="3123" spans="1:7" ht="33.75" x14ac:dyDescent="0.2">
      <c r="A3123" s="14" t="s">
        <v>6742</v>
      </c>
      <c r="B3123" s="15" t="s">
        <v>6723</v>
      </c>
      <c r="C3123" s="15" t="s">
        <v>55</v>
      </c>
      <c r="D3123" s="27" t="s">
        <v>1263</v>
      </c>
      <c r="E3123" s="27" t="s">
        <v>1264</v>
      </c>
      <c r="F3123" s="15" t="s">
        <v>1077</v>
      </c>
      <c r="G3123" s="15" t="s">
        <v>1196</v>
      </c>
    </row>
    <row r="3124" spans="1:7" ht="45" x14ac:dyDescent="0.2">
      <c r="A3124" s="14" t="s">
        <v>6743</v>
      </c>
      <c r="B3124" s="15" t="s">
        <v>6723</v>
      </c>
      <c r="C3124" s="15" t="s">
        <v>58</v>
      </c>
      <c r="D3124" s="27" t="s">
        <v>6744</v>
      </c>
      <c r="E3124" s="27" t="s">
        <v>4558</v>
      </c>
      <c r="F3124" s="15" t="s">
        <v>648</v>
      </c>
      <c r="G3124" s="15" t="s">
        <v>12</v>
      </c>
    </row>
    <row r="3125" spans="1:7" ht="45" x14ac:dyDescent="0.2">
      <c r="A3125" s="14" t="s">
        <v>6745</v>
      </c>
      <c r="B3125" s="15" t="s">
        <v>6723</v>
      </c>
      <c r="C3125" s="15" t="s">
        <v>60</v>
      </c>
      <c r="D3125" s="27" t="s">
        <v>6746</v>
      </c>
      <c r="E3125" s="27" t="s">
        <v>6747</v>
      </c>
      <c r="F3125" s="15" t="s">
        <v>648</v>
      </c>
      <c r="G3125" s="15" t="s">
        <v>24</v>
      </c>
    </row>
    <row r="3126" spans="1:7" ht="45" x14ac:dyDescent="0.2">
      <c r="A3126" s="14" t="s">
        <v>6748</v>
      </c>
      <c r="B3126" s="15" t="s">
        <v>6723</v>
      </c>
      <c r="C3126" s="15" t="s">
        <v>65</v>
      </c>
      <c r="D3126" s="27" t="s">
        <v>6749</v>
      </c>
      <c r="E3126" s="27" t="s">
        <v>4564</v>
      </c>
      <c r="F3126" s="15" t="s">
        <v>648</v>
      </c>
      <c r="G3126" s="15" t="s">
        <v>12</v>
      </c>
    </row>
    <row r="3127" spans="1:7" ht="45" x14ac:dyDescent="0.2">
      <c r="A3127" s="14" t="s">
        <v>6750</v>
      </c>
      <c r="B3127" s="15" t="s">
        <v>6723</v>
      </c>
      <c r="C3127" s="15" t="s">
        <v>68</v>
      </c>
      <c r="D3127" s="27" t="s">
        <v>6751</v>
      </c>
      <c r="E3127" s="27" t="s">
        <v>1332</v>
      </c>
      <c r="F3127" s="15" t="s">
        <v>648</v>
      </c>
      <c r="G3127" s="15" t="s">
        <v>12</v>
      </c>
    </row>
    <row r="3128" spans="1:7" ht="45" x14ac:dyDescent="0.2">
      <c r="A3128" s="14" t="s">
        <v>6752</v>
      </c>
      <c r="B3128" s="15" t="s">
        <v>6723</v>
      </c>
      <c r="C3128" s="15" t="s">
        <v>70</v>
      </c>
      <c r="D3128" s="27" t="s">
        <v>6753</v>
      </c>
      <c r="E3128" s="27" t="s">
        <v>1335</v>
      </c>
      <c r="F3128" s="15" t="s">
        <v>648</v>
      </c>
      <c r="G3128" s="15" t="s">
        <v>12</v>
      </c>
    </row>
    <row r="3129" spans="1:7" ht="45" x14ac:dyDescent="0.2">
      <c r="A3129" s="14" t="s">
        <v>6754</v>
      </c>
      <c r="B3129" s="15" t="s">
        <v>6723</v>
      </c>
      <c r="C3129" s="15" t="s">
        <v>73</v>
      </c>
      <c r="D3129" s="27" t="s">
        <v>6755</v>
      </c>
      <c r="E3129" s="27" t="s">
        <v>1338</v>
      </c>
      <c r="F3129" s="15" t="s">
        <v>648</v>
      </c>
      <c r="G3129" s="15" t="s">
        <v>24</v>
      </c>
    </row>
    <row r="3130" spans="1:7" ht="14.25" customHeight="1" x14ac:dyDescent="0.2">
      <c r="A3130" s="16"/>
      <c r="B3130" s="16"/>
      <c r="C3130" s="13"/>
      <c r="D3130" s="28"/>
      <c r="E3130" s="21" t="s">
        <v>6756</v>
      </c>
      <c r="F3130" s="13"/>
      <c r="G3130" s="13"/>
    </row>
    <row r="3131" spans="1:7" ht="14.25" x14ac:dyDescent="0.2">
      <c r="A3131" s="14" t="s">
        <v>6757</v>
      </c>
      <c r="B3131" s="15" t="s">
        <v>6723</v>
      </c>
      <c r="C3131" s="15" t="s">
        <v>75</v>
      </c>
      <c r="D3131" s="27" t="s">
        <v>1282</v>
      </c>
      <c r="E3131" s="27" t="s">
        <v>1283</v>
      </c>
      <c r="F3131" s="15" t="s">
        <v>648</v>
      </c>
      <c r="G3131" s="15" t="s">
        <v>60</v>
      </c>
    </row>
    <row r="3132" spans="1:7" ht="14.25" x14ac:dyDescent="0.2">
      <c r="A3132" s="14" t="s">
        <v>6758</v>
      </c>
      <c r="B3132" s="15" t="s">
        <v>6723</v>
      </c>
      <c r="C3132" s="15" t="s">
        <v>87</v>
      </c>
      <c r="D3132" s="27" t="s">
        <v>6759</v>
      </c>
      <c r="E3132" s="27" t="s">
        <v>6760</v>
      </c>
      <c r="F3132" s="15" t="s">
        <v>648</v>
      </c>
      <c r="G3132" s="15" t="s">
        <v>24</v>
      </c>
    </row>
    <row r="3133" spans="1:7" ht="14.25" x14ac:dyDescent="0.2">
      <c r="A3133" s="14" t="s">
        <v>6761</v>
      </c>
      <c r="B3133" s="15" t="s">
        <v>6723</v>
      </c>
      <c r="C3133" s="15" t="s">
        <v>89</v>
      </c>
      <c r="D3133" s="27" t="s">
        <v>6731</v>
      </c>
      <c r="E3133" s="27" t="s">
        <v>6732</v>
      </c>
      <c r="F3133" s="15" t="s">
        <v>648</v>
      </c>
      <c r="G3133" s="15" t="s">
        <v>12</v>
      </c>
    </row>
    <row r="3134" spans="1:7" ht="45" x14ac:dyDescent="0.2">
      <c r="A3134" s="14" t="s">
        <v>6762</v>
      </c>
      <c r="B3134" s="15" t="s">
        <v>6723</v>
      </c>
      <c r="C3134" s="15" t="s">
        <v>90</v>
      </c>
      <c r="D3134" s="27" t="s">
        <v>6763</v>
      </c>
      <c r="E3134" s="27" t="s">
        <v>6764</v>
      </c>
      <c r="F3134" s="15" t="s">
        <v>648</v>
      </c>
      <c r="G3134" s="15" t="s">
        <v>24</v>
      </c>
    </row>
    <row r="3135" spans="1:7" ht="45" x14ac:dyDescent="0.2">
      <c r="A3135" s="14" t="s">
        <v>6765</v>
      </c>
      <c r="B3135" s="15" t="s">
        <v>6723</v>
      </c>
      <c r="C3135" s="15" t="s">
        <v>91</v>
      </c>
      <c r="D3135" s="27" t="s">
        <v>6766</v>
      </c>
      <c r="E3135" s="27" t="s">
        <v>4594</v>
      </c>
      <c r="F3135" s="15" t="s">
        <v>648</v>
      </c>
      <c r="G3135" s="15" t="s">
        <v>12</v>
      </c>
    </row>
    <row r="3136" spans="1:7" ht="45" x14ac:dyDescent="0.2">
      <c r="A3136" s="14" t="s">
        <v>6767</v>
      </c>
      <c r="B3136" s="15" t="s">
        <v>6723</v>
      </c>
      <c r="C3136" s="15" t="s">
        <v>101</v>
      </c>
      <c r="D3136" s="27" t="s">
        <v>4467</v>
      </c>
      <c r="E3136" s="27" t="s">
        <v>4468</v>
      </c>
      <c r="F3136" s="15" t="s">
        <v>648</v>
      </c>
      <c r="G3136" s="15" t="s">
        <v>24</v>
      </c>
    </row>
    <row r="3137" spans="1:7" ht="45" x14ac:dyDescent="0.2">
      <c r="A3137" s="14" t="s">
        <v>6768</v>
      </c>
      <c r="B3137" s="15" t="s">
        <v>6723</v>
      </c>
      <c r="C3137" s="15" t="s">
        <v>106</v>
      </c>
      <c r="D3137" s="27" t="s">
        <v>6769</v>
      </c>
      <c r="E3137" s="27" t="s">
        <v>4598</v>
      </c>
      <c r="F3137" s="15" t="s">
        <v>648</v>
      </c>
      <c r="G3137" s="15" t="s">
        <v>12</v>
      </c>
    </row>
    <row r="3138" spans="1:7" ht="45" x14ac:dyDescent="0.2">
      <c r="A3138" s="14" t="s">
        <v>6770</v>
      </c>
      <c r="B3138" s="15" t="s">
        <v>6723</v>
      </c>
      <c r="C3138" s="15" t="s">
        <v>107</v>
      </c>
      <c r="D3138" s="27" t="s">
        <v>6771</v>
      </c>
      <c r="E3138" s="27" t="s">
        <v>6772</v>
      </c>
      <c r="F3138" s="15" t="s">
        <v>648</v>
      </c>
      <c r="G3138" s="15" t="s">
        <v>12</v>
      </c>
    </row>
    <row r="3139" spans="1:7" ht="22.5" x14ac:dyDescent="0.2">
      <c r="A3139" s="14" t="s">
        <v>6773</v>
      </c>
      <c r="B3139" s="15" t="s">
        <v>6723</v>
      </c>
      <c r="C3139" s="15" t="s">
        <v>108</v>
      </c>
      <c r="D3139" s="27" t="s">
        <v>4495</v>
      </c>
      <c r="E3139" s="27" t="s">
        <v>4496</v>
      </c>
      <c r="F3139" s="15" t="s">
        <v>1077</v>
      </c>
      <c r="G3139" s="15" t="s">
        <v>2537</v>
      </c>
    </row>
    <row r="3140" spans="1:7" ht="22.5" x14ac:dyDescent="0.2">
      <c r="A3140" s="14" t="s">
        <v>6774</v>
      </c>
      <c r="B3140" s="15" t="s">
        <v>6723</v>
      </c>
      <c r="C3140" s="15" t="s">
        <v>109</v>
      </c>
      <c r="D3140" s="27" t="s">
        <v>6775</v>
      </c>
      <c r="E3140" s="27" t="s">
        <v>6776</v>
      </c>
      <c r="F3140" s="15" t="s">
        <v>648</v>
      </c>
      <c r="G3140" s="15" t="s">
        <v>12</v>
      </c>
    </row>
    <row r="3141" spans="1:7" ht="14.25" customHeight="1" x14ac:dyDescent="0.2">
      <c r="A3141" s="16"/>
      <c r="B3141" s="16"/>
      <c r="C3141" s="13"/>
      <c r="D3141" s="28"/>
      <c r="E3141" s="21" t="s">
        <v>6777</v>
      </c>
      <c r="F3141" s="13"/>
      <c r="G3141" s="13"/>
    </row>
    <row r="3142" spans="1:7" ht="22.5" x14ac:dyDescent="0.2">
      <c r="A3142" s="14" t="s">
        <v>6778</v>
      </c>
      <c r="B3142" s="15" t="s">
        <v>6723</v>
      </c>
      <c r="C3142" s="15" t="s">
        <v>122</v>
      </c>
      <c r="D3142" s="27" t="s">
        <v>1367</v>
      </c>
      <c r="E3142" s="27" t="s">
        <v>1368</v>
      </c>
      <c r="F3142" s="15" t="s">
        <v>648</v>
      </c>
      <c r="G3142" s="15" t="s">
        <v>24</v>
      </c>
    </row>
    <row r="3143" spans="1:7" ht="45" x14ac:dyDescent="0.2">
      <c r="A3143" s="14" t="s">
        <v>6779</v>
      </c>
      <c r="B3143" s="15" t="s">
        <v>6723</v>
      </c>
      <c r="C3143" s="15" t="s">
        <v>126</v>
      </c>
      <c r="D3143" s="27" t="s">
        <v>6780</v>
      </c>
      <c r="E3143" s="27" t="s">
        <v>6781</v>
      </c>
      <c r="F3143" s="15" t="s">
        <v>648</v>
      </c>
      <c r="G3143" s="15" t="s">
        <v>24</v>
      </c>
    </row>
    <row r="3144" spans="1:7" s="11" customFormat="1" ht="14.25" x14ac:dyDescent="0.2">
      <c r="A3144" s="9" t="s">
        <v>2639</v>
      </c>
      <c r="B3144" s="9" t="s">
        <v>6782</v>
      </c>
      <c r="C3144" s="9"/>
      <c r="D3144" s="29"/>
      <c r="E3144" s="22" t="s">
        <v>6783</v>
      </c>
      <c r="F3144" s="10"/>
      <c r="G3144" s="10"/>
    </row>
    <row r="3145" spans="1:7" ht="14.25" customHeight="1" x14ac:dyDescent="0.2">
      <c r="A3145" s="16"/>
      <c r="B3145" s="16"/>
      <c r="C3145" s="13"/>
      <c r="D3145" s="28"/>
      <c r="E3145" s="21" t="s">
        <v>1447</v>
      </c>
      <c r="F3145" s="13"/>
      <c r="G3145" s="13"/>
    </row>
    <row r="3146" spans="1:7" ht="14.25" x14ac:dyDescent="0.2">
      <c r="A3146" s="14" t="s">
        <v>6784</v>
      </c>
      <c r="B3146" s="15" t="s">
        <v>6723</v>
      </c>
      <c r="C3146" s="15" t="s">
        <v>124</v>
      </c>
      <c r="D3146" s="27" t="s">
        <v>2951</v>
      </c>
      <c r="E3146" s="27" t="s">
        <v>2952</v>
      </c>
      <c r="F3146" s="15" t="s">
        <v>1071</v>
      </c>
      <c r="G3146" s="15" t="s">
        <v>1265</v>
      </c>
    </row>
    <row r="3147" spans="1:7" ht="33.75" x14ac:dyDescent="0.2">
      <c r="A3147" s="14" t="s">
        <v>6785</v>
      </c>
      <c r="B3147" s="15" t="s">
        <v>6723</v>
      </c>
      <c r="C3147" s="15" t="s">
        <v>129</v>
      </c>
      <c r="D3147" s="27" t="s">
        <v>2954</v>
      </c>
      <c r="E3147" s="27" t="s">
        <v>2955</v>
      </c>
      <c r="F3147" s="15" t="s">
        <v>1071</v>
      </c>
      <c r="G3147" s="15" t="s">
        <v>6786</v>
      </c>
    </row>
    <row r="3148" spans="1:7" ht="33.75" x14ac:dyDescent="0.2">
      <c r="A3148" s="14" t="s">
        <v>6787</v>
      </c>
      <c r="B3148" s="15" t="s">
        <v>6723</v>
      </c>
      <c r="C3148" s="15" t="s">
        <v>133</v>
      </c>
      <c r="D3148" s="27" t="s">
        <v>6788</v>
      </c>
      <c r="E3148" s="27" t="s">
        <v>6789</v>
      </c>
      <c r="F3148" s="15" t="s">
        <v>1459</v>
      </c>
      <c r="G3148" s="15" t="s">
        <v>6790</v>
      </c>
    </row>
    <row r="3149" spans="1:7" ht="33.75" x14ac:dyDescent="0.2">
      <c r="A3149" s="14" t="s">
        <v>6791</v>
      </c>
      <c r="B3149" s="15" t="s">
        <v>6723</v>
      </c>
      <c r="C3149" s="15" t="s">
        <v>136</v>
      </c>
      <c r="D3149" s="27" t="s">
        <v>6792</v>
      </c>
      <c r="E3149" s="27" t="s">
        <v>6793</v>
      </c>
      <c r="F3149" s="15" t="s">
        <v>1459</v>
      </c>
      <c r="G3149" s="15" t="s">
        <v>6794</v>
      </c>
    </row>
    <row r="3150" spans="1:7" ht="33.75" x14ac:dyDescent="0.2">
      <c r="A3150" s="14" t="s">
        <v>6795</v>
      </c>
      <c r="B3150" s="15" t="s">
        <v>6723</v>
      </c>
      <c r="C3150" s="15" t="s">
        <v>141</v>
      </c>
      <c r="D3150" s="27" t="s">
        <v>6796</v>
      </c>
      <c r="E3150" s="27" t="s">
        <v>6797</v>
      </c>
      <c r="F3150" s="15" t="s">
        <v>1459</v>
      </c>
      <c r="G3150" s="15" t="s">
        <v>6798</v>
      </c>
    </row>
    <row r="3151" spans="1:7" ht="45" x14ac:dyDescent="0.2">
      <c r="A3151" s="14" t="s">
        <v>6799</v>
      </c>
      <c r="B3151" s="15" t="s">
        <v>6723</v>
      </c>
      <c r="C3151" s="15" t="s">
        <v>144</v>
      </c>
      <c r="D3151" s="27" t="s">
        <v>1510</v>
      </c>
      <c r="E3151" s="27" t="s">
        <v>1511</v>
      </c>
      <c r="F3151" s="15" t="s">
        <v>1077</v>
      </c>
      <c r="G3151" s="15" t="s">
        <v>6800</v>
      </c>
    </row>
    <row r="3152" spans="1:7" ht="45" x14ac:dyDescent="0.2">
      <c r="A3152" s="14" t="s">
        <v>6801</v>
      </c>
      <c r="B3152" s="15" t="s">
        <v>6723</v>
      </c>
      <c r="C3152" s="15" t="s">
        <v>146</v>
      </c>
      <c r="D3152" s="27" t="s">
        <v>6802</v>
      </c>
      <c r="E3152" s="27" t="s">
        <v>6803</v>
      </c>
      <c r="F3152" s="15" t="s">
        <v>1077</v>
      </c>
      <c r="G3152" s="15" t="s">
        <v>6804</v>
      </c>
    </row>
    <row r="3153" spans="1:7" ht="22.5" x14ac:dyDescent="0.2">
      <c r="A3153" s="14" t="s">
        <v>6805</v>
      </c>
      <c r="B3153" s="15" t="s">
        <v>6723</v>
      </c>
      <c r="C3153" s="15" t="s">
        <v>151</v>
      </c>
      <c r="D3153" s="27" t="s">
        <v>1490</v>
      </c>
      <c r="E3153" s="27" t="s">
        <v>1491</v>
      </c>
      <c r="F3153" s="15" t="s">
        <v>648</v>
      </c>
      <c r="G3153" s="15" t="s">
        <v>68</v>
      </c>
    </row>
    <row r="3154" spans="1:7" ht="45" x14ac:dyDescent="0.2">
      <c r="A3154" s="14" t="s">
        <v>6806</v>
      </c>
      <c r="B3154" s="15" t="s">
        <v>6723</v>
      </c>
      <c r="C3154" s="15" t="s">
        <v>154</v>
      </c>
      <c r="D3154" s="27" t="s">
        <v>6807</v>
      </c>
      <c r="E3154" s="27" t="s">
        <v>1494</v>
      </c>
      <c r="F3154" s="15" t="s">
        <v>648</v>
      </c>
      <c r="G3154" s="15" t="s">
        <v>68</v>
      </c>
    </row>
    <row r="3155" spans="1:7" ht="14.25" x14ac:dyDescent="0.2">
      <c r="A3155" s="14" t="s">
        <v>6808</v>
      </c>
      <c r="B3155" s="15" t="s">
        <v>6723</v>
      </c>
      <c r="C3155" s="15" t="s">
        <v>156</v>
      </c>
      <c r="D3155" s="27" t="s">
        <v>1496</v>
      </c>
      <c r="E3155" s="27" t="s">
        <v>1497</v>
      </c>
      <c r="F3155" s="15" t="s">
        <v>71</v>
      </c>
      <c r="G3155" s="15" t="s">
        <v>1569</v>
      </c>
    </row>
    <row r="3156" spans="1:7" ht="14.25" x14ac:dyDescent="0.2">
      <c r="A3156" s="14" t="s">
        <v>6809</v>
      </c>
      <c r="B3156" s="15" t="s">
        <v>6723</v>
      </c>
      <c r="C3156" s="15" t="s">
        <v>157</v>
      </c>
      <c r="D3156" s="27" t="s">
        <v>1499</v>
      </c>
      <c r="E3156" s="27" t="s">
        <v>1500</v>
      </c>
      <c r="F3156" s="15" t="s">
        <v>71</v>
      </c>
      <c r="G3156" s="15" t="s">
        <v>237</v>
      </c>
    </row>
    <row r="3157" spans="1:7" ht="14.25" customHeight="1" x14ac:dyDescent="0.2">
      <c r="A3157" s="16"/>
      <c r="B3157" s="16"/>
      <c r="C3157" s="13"/>
      <c r="D3157" s="28"/>
      <c r="E3157" s="21" t="s">
        <v>1513</v>
      </c>
      <c r="F3157" s="13"/>
      <c r="G3157" s="13"/>
    </row>
    <row r="3158" spans="1:7" ht="14.25" x14ac:dyDescent="0.2">
      <c r="A3158" s="14" t="s">
        <v>6810</v>
      </c>
      <c r="B3158" s="15" t="s">
        <v>6723</v>
      </c>
      <c r="C3158" s="15" t="s">
        <v>158</v>
      </c>
      <c r="D3158" s="27" t="s">
        <v>6811</v>
      </c>
      <c r="E3158" s="27" t="s">
        <v>6812</v>
      </c>
      <c r="F3158" s="15" t="s">
        <v>1071</v>
      </c>
      <c r="G3158" s="15" t="s">
        <v>1265</v>
      </c>
    </row>
    <row r="3159" spans="1:7" ht="14.25" x14ac:dyDescent="0.2">
      <c r="A3159" s="14" t="s">
        <v>6813</v>
      </c>
      <c r="B3159" s="15" t="s">
        <v>6723</v>
      </c>
      <c r="C3159" s="15" t="s">
        <v>165</v>
      </c>
      <c r="D3159" s="27" t="s">
        <v>6814</v>
      </c>
      <c r="E3159" s="27" t="s">
        <v>6815</v>
      </c>
      <c r="F3159" s="15" t="s">
        <v>1071</v>
      </c>
      <c r="G3159" s="15" t="s">
        <v>1265</v>
      </c>
    </row>
    <row r="3160" spans="1:7" ht="14.25" x14ac:dyDescent="0.2">
      <c r="A3160" s="14" t="s">
        <v>6816</v>
      </c>
      <c r="B3160" s="15" t="s">
        <v>6723</v>
      </c>
      <c r="C3160" s="15" t="s">
        <v>168</v>
      </c>
      <c r="D3160" s="27" t="s">
        <v>6817</v>
      </c>
      <c r="E3160" s="27" t="s">
        <v>6818</v>
      </c>
      <c r="F3160" s="15" t="s">
        <v>71</v>
      </c>
      <c r="G3160" s="15" t="s">
        <v>2537</v>
      </c>
    </row>
    <row r="3161" spans="1:7" ht="14.25" x14ac:dyDescent="0.2">
      <c r="A3161" s="14" t="s">
        <v>6819</v>
      </c>
      <c r="B3161" s="15" t="s">
        <v>6723</v>
      </c>
      <c r="C3161" s="15" t="s">
        <v>170</v>
      </c>
      <c r="D3161" s="27" t="s">
        <v>6820</v>
      </c>
      <c r="E3161" s="27" t="s">
        <v>6821</v>
      </c>
      <c r="F3161" s="15" t="s">
        <v>71</v>
      </c>
      <c r="G3161" s="15" t="s">
        <v>1183</v>
      </c>
    </row>
    <row r="3162" spans="1:7" ht="14.25" x14ac:dyDescent="0.2">
      <c r="A3162" s="14" t="s">
        <v>6822</v>
      </c>
      <c r="B3162" s="15" t="s">
        <v>6723</v>
      </c>
      <c r="C3162" s="15" t="s">
        <v>175</v>
      </c>
      <c r="D3162" s="27" t="s">
        <v>6823</v>
      </c>
      <c r="E3162" s="27" t="s">
        <v>6824</v>
      </c>
      <c r="F3162" s="15" t="s">
        <v>71</v>
      </c>
      <c r="G3162" s="15" t="s">
        <v>1183</v>
      </c>
    </row>
    <row r="3163" spans="1:7" ht="14.25" x14ac:dyDescent="0.2">
      <c r="A3163" s="14" t="s">
        <v>6825</v>
      </c>
      <c r="B3163" s="15" t="s">
        <v>6723</v>
      </c>
      <c r="C3163" s="15" t="s">
        <v>178</v>
      </c>
      <c r="D3163" s="27" t="s">
        <v>6826</v>
      </c>
      <c r="E3163" s="27" t="s">
        <v>6827</v>
      </c>
      <c r="F3163" s="15" t="s">
        <v>71</v>
      </c>
      <c r="G3163" s="15" t="s">
        <v>1183</v>
      </c>
    </row>
    <row r="3164" spans="1:7" ht="14.25" x14ac:dyDescent="0.2">
      <c r="A3164" s="14" t="s">
        <v>6828</v>
      </c>
      <c r="B3164" s="15" t="s">
        <v>6723</v>
      </c>
      <c r="C3164" s="15" t="s">
        <v>181</v>
      </c>
      <c r="D3164" s="27" t="s">
        <v>6829</v>
      </c>
      <c r="E3164" s="27" t="s">
        <v>6830</v>
      </c>
      <c r="F3164" s="15" t="s">
        <v>71</v>
      </c>
      <c r="G3164" s="15" t="s">
        <v>1183</v>
      </c>
    </row>
    <row r="3165" spans="1:7" ht="14.25" x14ac:dyDescent="0.2">
      <c r="A3165" s="14" t="s">
        <v>6831</v>
      </c>
      <c r="B3165" s="15" t="s">
        <v>6723</v>
      </c>
      <c r="C3165" s="15" t="s">
        <v>182</v>
      </c>
      <c r="D3165" s="27" t="s">
        <v>6832</v>
      </c>
      <c r="E3165" s="27" t="s">
        <v>6833</v>
      </c>
      <c r="F3165" s="15" t="s">
        <v>1071</v>
      </c>
      <c r="G3165" s="15" t="s">
        <v>55</v>
      </c>
    </row>
    <row r="3166" spans="1:7" ht="14.25" x14ac:dyDescent="0.2">
      <c r="A3166" s="14" t="s">
        <v>6834</v>
      </c>
      <c r="B3166" s="15" t="s">
        <v>6723</v>
      </c>
      <c r="C3166" s="15" t="s">
        <v>183</v>
      </c>
      <c r="D3166" s="27" t="s">
        <v>6835</v>
      </c>
      <c r="E3166" s="27" t="s">
        <v>6836</v>
      </c>
      <c r="F3166" s="15" t="s">
        <v>1077</v>
      </c>
      <c r="G3166" s="15" t="s">
        <v>6837</v>
      </c>
    </row>
    <row r="3167" spans="1:7" ht="14.25" x14ac:dyDescent="0.2">
      <c r="A3167" s="14" t="s">
        <v>6838</v>
      </c>
      <c r="B3167" s="15" t="s">
        <v>6723</v>
      </c>
      <c r="C3167" s="15" t="s">
        <v>191</v>
      </c>
      <c r="D3167" s="27" t="s">
        <v>6839</v>
      </c>
      <c r="E3167" s="27" t="s">
        <v>6840</v>
      </c>
      <c r="F3167" s="15" t="s">
        <v>71</v>
      </c>
      <c r="G3167" s="15" t="s">
        <v>1451</v>
      </c>
    </row>
    <row r="3168" spans="1:7" ht="14.25" customHeight="1" x14ac:dyDescent="0.2">
      <c r="A3168" s="16"/>
      <c r="B3168" s="16"/>
      <c r="C3168" s="13"/>
      <c r="D3168" s="28"/>
      <c r="E3168" s="21" t="s">
        <v>6841</v>
      </c>
      <c r="F3168" s="13"/>
      <c r="G3168" s="13"/>
    </row>
    <row r="3169" spans="1:7" ht="22.5" x14ac:dyDescent="0.2">
      <c r="A3169" s="14" t="s">
        <v>6842</v>
      </c>
      <c r="B3169" s="15" t="s">
        <v>6723</v>
      </c>
      <c r="C3169" s="15" t="s">
        <v>194</v>
      </c>
      <c r="D3169" s="27" t="s">
        <v>4615</v>
      </c>
      <c r="E3169" s="27" t="s">
        <v>4616</v>
      </c>
      <c r="F3169" s="15" t="s">
        <v>71</v>
      </c>
      <c r="G3169" s="15" t="s">
        <v>294</v>
      </c>
    </row>
    <row r="3170" spans="1:7" ht="45" x14ac:dyDescent="0.2">
      <c r="A3170" s="14" t="s">
        <v>6843</v>
      </c>
      <c r="B3170" s="15" t="s">
        <v>6723</v>
      </c>
      <c r="C3170" s="15" t="s">
        <v>196</v>
      </c>
      <c r="D3170" s="27" t="s">
        <v>6844</v>
      </c>
      <c r="E3170" s="27" t="s">
        <v>6845</v>
      </c>
      <c r="F3170" s="15" t="s">
        <v>648</v>
      </c>
      <c r="G3170" s="15" t="s">
        <v>34</v>
      </c>
    </row>
    <row r="3171" spans="1:7" ht="45" x14ac:dyDescent="0.2">
      <c r="A3171" s="14" t="s">
        <v>6846</v>
      </c>
      <c r="B3171" s="15" t="s">
        <v>6723</v>
      </c>
      <c r="C3171" s="15" t="s">
        <v>201</v>
      </c>
      <c r="D3171" s="27" t="s">
        <v>6847</v>
      </c>
      <c r="E3171" s="27" t="s">
        <v>6848</v>
      </c>
      <c r="F3171" s="15" t="s">
        <v>648</v>
      </c>
      <c r="G3171" s="15" t="s">
        <v>24</v>
      </c>
    </row>
    <row r="3172" spans="1:7" ht="14.25" customHeight="1" x14ac:dyDescent="0.2">
      <c r="A3172" s="16"/>
      <c r="B3172" s="16"/>
      <c r="C3172" s="13"/>
      <c r="D3172" s="28"/>
      <c r="E3172" s="21" t="s">
        <v>1409</v>
      </c>
      <c r="F3172" s="13"/>
      <c r="G3172" s="13"/>
    </row>
    <row r="3173" spans="1:7" ht="14.25" x14ac:dyDescent="0.2">
      <c r="A3173" s="14" t="s">
        <v>6849</v>
      </c>
      <c r="B3173" s="15" t="s">
        <v>6723</v>
      </c>
      <c r="C3173" s="15" t="s">
        <v>204</v>
      </c>
      <c r="D3173" s="27" t="s">
        <v>1411</v>
      </c>
      <c r="E3173" s="27" t="s">
        <v>1412</v>
      </c>
      <c r="F3173" s="15" t="s">
        <v>71</v>
      </c>
      <c r="G3173" s="15" t="s">
        <v>451</v>
      </c>
    </row>
    <row r="3174" spans="1:7" ht="22.5" x14ac:dyDescent="0.2">
      <c r="A3174" s="14" t="s">
        <v>6850</v>
      </c>
      <c r="B3174" s="15" t="s">
        <v>6723</v>
      </c>
      <c r="C3174" s="15" t="s">
        <v>206</v>
      </c>
      <c r="D3174" s="27" t="s">
        <v>6851</v>
      </c>
      <c r="E3174" s="27" t="s">
        <v>6852</v>
      </c>
      <c r="F3174" s="15" t="s">
        <v>970</v>
      </c>
      <c r="G3174" s="15" t="s">
        <v>237</v>
      </c>
    </row>
    <row r="3175" spans="1:7" ht="14.25" x14ac:dyDescent="0.2">
      <c r="A3175" s="14" t="s">
        <v>6853</v>
      </c>
      <c r="B3175" s="15" t="s">
        <v>6723</v>
      </c>
      <c r="C3175" s="15" t="s">
        <v>207</v>
      </c>
      <c r="D3175" s="27" t="s">
        <v>1420</v>
      </c>
      <c r="E3175" s="27" t="s">
        <v>1421</v>
      </c>
      <c r="F3175" s="15" t="s">
        <v>71</v>
      </c>
      <c r="G3175" s="15" t="s">
        <v>451</v>
      </c>
    </row>
    <row r="3176" spans="1:7" ht="22.5" x14ac:dyDescent="0.2">
      <c r="A3176" s="14" t="s">
        <v>6854</v>
      </c>
      <c r="B3176" s="15" t="s">
        <v>6723</v>
      </c>
      <c r="C3176" s="15" t="s">
        <v>208</v>
      </c>
      <c r="D3176" s="27" t="s">
        <v>6855</v>
      </c>
      <c r="E3176" s="27" t="s">
        <v>6856</v>
      </c>
      <c r="F3176" s="15" t="s">
        <v>970</v>
      </c>
      <c r="G3176" s="15" t="s">
        <v>237</v>
      </c>
    </row>
    <row r="3177" spans="1:7" ht="14.25" x14ac:dyDescent="0.2">
      <c r="A3177" s="14" t="s">
        <v>6857</v>
      </c>
      <c r="B3177" s="15" t="s">
        <v>6723</v>
      </c>
      <c r="C3177" s="15" t="s">
        <v>220</v>
      </c>
      <c r="D3177" s="27" t="s">
        <v>6858</v>
      </c>
      <c r="E3177" s="27" t="s">
        <v>6859</v>
      </c>
      <c r="F3177" s="15" t="s">
        <v>71</v>
      </c>
      <c r="G3177" s="15" t="s">
        <v>294</v>
      </c>
    </row>
    <row r="3178" spans="1:7" ht="22.5" x14ac:dyDescent="0.2">
      <c r="A3178" s="14" t="s">
        <v>6860</v>
      </c>
      <c r="B3178" s="15" t="s">
        <v>6723</v>
      </c>
      <c r="C3178" s="15" t="s">
        <v>223</v>
      </c>
      <c r="D3178" s="27" t="s">
        <v>6861</v>
      </c>
      <c r="E3178" s="27" t="s">
        <v>6862</v>
      </c>
      <c r="F3178" s="15" t="s">
        <v>71</v>
      </c>
      <c r="G3178" s="15" t="s">
        <v>294</v>
      </c>
    </row>
    <row r="3179" spans="1:7" ht="14.25" x14ac:dyDescent="0.2">
      <c r="A3179" s="14" t="s">
        <v>6863</v>
      </c>
      <c r="B3179" s="15" t="s">
        <v>6723</v>
      </c>
      <c r="C3179" s="15" t="s">
        <v>226</v>
      </c>
      <c r="D3179" s="27" t="s">
        <v>6864</v>
      </c>
      <c r="E3179" s="27" t="s">
        <v>6865</v>
      </c>
      <c r="F3179" s="15" t="s">
        <v>648</v>
      </c>
      <c r="G3179" s="15" t="s">
        <v>43</v>
      </c>
    </row>
    <row r="3180" spans="1:7" ht="14.25" customHeight="1" x14ac:dyDescent="0.2">
      <c r="A3180" s="16"/>
      <c r="B3180" s="16"/>
      <c r="C3180" s="13"/>
      <c r="D3180" s="28"/>
      <c r="E3180" s="21" t="s">
        <v>1558</v>
      </c>
      <c r="F3180" s="13"/>
      <c r="G3180" s="13"/>
    </row>
    <row r="3181" spans="1:7" ht="22.5" x14ac:dyDescent="0.2">
      <c r="A3181" s="14" t="s">
        <v>6866</v>
      </c>
      <c r="B3181" s="15" t="s">
        <v>6723</v>
      </c>
      <c r="C3181" s="15" t="s">
        <v>229</v>
      </c>
      <c r="D3181" s="27" t="s">
        <v>1560</v>
      </c>
      <c r="E3181" s="27" t="s">
        <v>1561</v>
      </c>
      <c r="F3181" s="15" t="s">
        <v>1071</v>
      </c>
      <c r="G3181" s="15" t="s">
        <v>1183</v>
      </c>
    </row>
    <row r="3182" spans="1:7" ht="14.25" x14ac:dyDescent="0.2">
      <c r="A3182" s="14" t="s">
        <v>6867</v>
      </c>
      <c r="B3182" s="15" t="s">
        <v>6723</v>
      </c>
      <c r="C3182" s="15" t="s">
        <v>231</v>
      </c>
      <c r="D3182" s="27" t="s">
        <v>1563</v>
      </c>
      <c r="E3182" s="27" t="s">
        <v>1564</v>
      </c>
      <c r="F3182" s="15" t="s">
        <v>502</v>
      </c>
      <c r="G3182" s="15" t="s">
        <v>6868</v>
      </c>
    </row>
    <row r="3183" spans="1:7" ht="14.25" x14ac:dyDescent="0.2">
      <c r="A3183" s="14" t="s">
        <v>6869</v>
      </c>
      <c r="B3183" s="15" t="s">
        <v>6723</v>
      </c>
      <c r="C3183" s="15" t="s">
        <v>236</v>
      </c>
      <c r="D3183" s="27" t="s">
        <v>1567</v>
      </c>
      <c r="E3183" s="27" t="s">
        <v>1568</v>
      </c>
      <c r="F3183" s="15" t="s">
        <v>970</v>
      </c>
      <c r="G3183" s="15" t="s">
        <v>1696</v>
      </c>
    </row>
    <row r="3184" spans="1:7" ht="14.25" x14ac:dyDescent="0.2">
      <c r="A3184" s="14" t="s">
        <v>6870</v>
      </c>
      <c r="B3184" s="15" t="s">
        <v>6723</v>
      </c>
      <c r="C3184" s="15" t="s">
        <v>239</v>
      </c>
      <c r="D3184" s="27" t="s">
        <v>1571</v>
      </c>
      <c r="E3184" s="27" t="s">
        <v>1572</v>
      </c>
      <c r="F3184" s="15" t="s">
        <v>502</v>
      </c>
      <c r="G3184" s="15" t="s">
        <v>6871</v>
      </c>
    </row>
    <row r="3185" spans="1:7" ht="14.25" customHeight="1" x14ac:dyDescent="0.2">
      <c r="A3185" s="16"/>
      <c r="B3185" s="16"/>
      <c r="C3185" s="13"/>
      <c r="D3185" s="28"/>
      <c r="E3185" s="21" t="s">
        <v>1574</v>
      </c>
      <c r="F3185" s="13"/>
      <c r="G3185" s="13"/>
    </row>
    <row r="3186" spans="1:7" ht="22.5" x14ac:dyDescent="0.2">
      <c r="A3186" s="14" t="s">
        <v>6872</v>
      </c>
      <c r="B3186" s="15" t="s">
        <v>6723</v>
      </c>
      <c r="C3186" s="15" t="s">
        <v>241</v>
      </c>
      <c r="D3186" s="27" t="s">
        <v>1577</v>
      </c>
      <c r="E3186" s="27" t="s">
        <v>1578</v>
      </c>
      <c r="F3186" s="15" t="s">
        <v>37</v>
      </c>
      <c r="G3186" s="15" t="s">
        <v>6873</v>
      </c>
    </row>
    <row r="3187" spans="1:7" ht="22.5" x14ac:dyDescent="0.2">
      <c r="A3187" s="14" t="s">
        <v>6874</v>
      </c>
      <c r="B3187" s="15" t="s">
        <v>6723</v>
      </c>
      <c r="C3187" s="15" t="s">
        <v>243</v>
      </c>
      <c r="D3187" s="27" t="s">
        <v>6875</v>
      </c>
      <c r="E3187" s="27" t="s">
        <v>6876</v>
      </c>
      <c r="F3187" s="15" t="s">
        <v>37</v>
      </c>
      <c r="G3187" s="15" t="s">
        <v>1957</v>
      </c>
    </row>
    <row r="3188" spans="1:7" ht="22.5" x14ac:dyDescent="0.2">
      <c r="A3188" s="14" t="s">
        <v>6877</v>
      </c>
      <c r="B3188" s="15" t="s">
        <v>6723</v>
      </c>
      <c r="C3188" s="15" t="s">
        <v>248</v>
      </c>
      <c r="D3188" s="27" t="s">
        <v>31</v>
      </c>
      <c r="E3188" s="27" t="s">
        <v>32</v>
      </c>
      <c r="F3188" s="15" t="s">
        <v>27</v>
      </c>
      <c r="G3188" s="15" t="s">
        <v>6878</v>
      </c>
    </row>
    <row r="3189" spans="1:7" ht="14.25" x14ac:dyDescent="0.2">
      <c r="A3189" s="14" t="s">
        <v>6879</v>
      </c>
      <c r="B3189" s="15" t="s">
        <v>6723</v>
      </c>
      <c r="C3189" s="15" t="s">
        <v>251</v>
      </c>
      <c r="D3189" s="27" t="s">
        <v>6880</v>
      </c>
      <c r="E3189" s="27" t="s">
        <v>6881</v>
      </c>
      <c r="F3189" s="15" t="s">
        <v>1071</v>
      </c>
      <c r="G3189" s="15" t="s">
        <v>6882</v>
      </c>
    </row>
    <row r="3190" spans="1:7" ht="14.25" x14ac:dyDescent="0.2">
      <c r="A3190" s="14" t="s">
        <v>6883</v>
      </c>
      <c r="B3190" s="15" t="s">
        <v>6723</v>
      </c>
      <c r="C3190" s="15" t="s">
        <v>254</v>
      </c>
      <c r="D3190" s="27" t="s">
        <v>556</v>
      </c>
      <c r="E3190" s="27" t="s">
        <v>557</v>
      </c>
      <c r="F3190" s="15" t="s">
        <v>81</v>
      </c>
      <c r="G3190" s="15" t="s">
        <v>6884</v>
      </c>
    </row>
    <row r="3191" spans="1:7" ht="22.5" x14ac:dyDescent="0.2">
      <c r="A3191" s="14" t="s">
        <v>6885</v>
      </c>
      <c r="B3191" s="15" t="s">
        <v>6723</v>
      </c>
      <c r="C3191" s="15" t="s">
        <v>256</v>
      </c>
      <c r="D3191" s="27" t="s">
        <v>44</v>
      </c>
      <c r="E3191" s="27" t="s">
        <v>1589</v>
      </c>
      <c r="F3191" s="15" t="s">
        <v>37</v>
      </c>
      <c r="G3191" s="15" t="s">
        <v>1957</v>
      </c>
    </row>
    <row r="3192" spans="1:7" ht="14.25" x14ac:dyDescent="0.2">
      <c r="A3192" s="14" t="s">
        <v>6886</v>
      </c>
      <c r="B3192" s="15" t="s">
        <v>6723</v>
      </c>
      <c r="C3192" s="15" t="s">
        <v>260</v>
      </c>
      <c r="D3192" s="27" t="s">
        <v>49</v>
      </c>
      <c r="E3192" s="27" t="s">
        <v>50</v>
      </c>
      <c r="F3192" s="15" t="s">
        <v>51</v>
      </c>
      <c r="G3192" s="15" t="s">
        <v>1621</v>
      </c>
    </row>
    <row r="3193" spans="1:7" ht="14.25" x14ac:dyDescent="0.2">
      <c r="A3193" s="14" t="s">
        <v>6887</v>
      </c>
      <c r="B3193" s="15" t="s">
        <v>6723</v>
      </c>
      <c r="C3193" s="15" t="s">
        <v>263</v>
      </c>
      <c r="D3193" s="27" t="s">
        <v>1596</v>
      </c>
      <c r="E3193" s="27" t="s">
        <v>1597</v>
      </c>
      <c r="F3193" s="15" t="s">
        <v>81</v>
      </c>
      <c r="G3193" s="15" t="s">
        <v>6888</v>
      </c>
    </row>
    <row r="3194" spans="1:7" ht="22.5" x14ac:dyDescent="0.2">
      <c r="A3194" s="14" t="s">
        <v>6889</v>
      </c>
      <c r="B3194" s="15" t="s">
        <v>6723</v>
      </c>
      <c r="C3194" s="15" t="s">
        <v>265</v>
      </c>
      <c r="D3194" s="27" t="s">
        <v>1600</v>
      </c>
      <c r="E3194" s="27" t="s">
        <v>1601</v>
      </c>
      <c r="F3194" s="15" t="s">
        <v>648</v>
      </c>
      <c r="G3194" s="15" t="s">
        <v>34</v>
      </c>
    </row>
    <row r="3195" spans="1:7" ht="14.25" x14ac:dyDescent="0.2">
      <c r="A3195" s="14" t="s">
        <v>6890</v>
      </c>
      <c r="B3195" s="15" t="s">
        <v>6723</v>
      </c>
      <c r="C3195" s="15" t="s">
        <v>266</v>
      </c>
      <c r="D3195" s="27" t="s">
        <v>1603</v>
      </c>
      <c r="E3195" s="27" t="s">
        <v>1604</v>
      </c>
      <c r="F3195" s="15" t="s">
        <v>502</v>
      </c>
      <c r="G3195" s="15" t="s">
        <v>6891</v>
      </c>
    </row>
    <row r="3196" spans="1:7" ht="33.75" x14ac:dyDescent="0.2">
      <c r="A3196" s="14" t="s">
        <v>6892</v>
      </c>
      <c r="B3196" s="15" t="s">
        <v>6723</v>
      </c>
      <c r="C3196" s="15" t="s">
        <v>267</v>
      </c>
      <c r="D3196" s="27" t="s">
        <v>1607</v>
      </c>
      <c r="E3196" s="27" t="s">
        <v>1608</v>
      </c>
      <c r="F3196" s="15" t="s">
        <v>502</v>
      </c>
      <c r="G3196" s="15" t="s">
        <v>6893</v>
      </c>
    </row>
    <row r="3197" spans="1:7" ht="22.5" x14ac:dyDescent="0.2">
      <c r="A3197" s="14" t="s">
        <v>6894</v>
      </c>
      <c r="B3197" s="15" t="s">
        <v>6723</v>
      </c>
      <c r="C3197" s="15" t="s">
        <v>184</v>
      </c>
      <c r="D3197" s="27" t="s">
        <v>6895</v>
      </c>
      <c r="E3197" s="27" t="s">
        <v>6896</v>
      </c>
      <c r="F3197" s="15" t="s">
        <v>1077</v>
      </c>
      <c r="G3197" s="15" t="s">
        <v>48</v>
      </c>
    </row>
    <row r="3198" spans="1:7" s="8" customFormat="1" ht="15" customHeight="1" x14ac:dyDescent="0.2">
      <c r="A3198" s="7"/>
      <c r="B3198" s="7"/>
      <c r="C3198" s="7"/>
      <c r="D3198" s="26"/>
      <c r="E3198" s="20" t="s">
        <v>6897</v>
      </c>
      <c r="F3198" s="7"/>
      <c r="G3198" s="7"/>
    </row>
    <row r="3199" spans="1:7" s="11" customFormat="1" ht="14.25" x14ac:dyDescent="0.2">
      <c r="A3199" s="9" t="s">
        <v>2643</v>
      </c>
      <c r="B3199" s="9" t="s">
        <v>6898</v>
      </c>
      <c r="C3199" s="9"/>
      <c r="D3199" s="29"/>
      <c r="E3199" s="22" t="s">
        <v>6899</v>
      </c>
      <c r="F3199" s="10"/>
      <c r="G3199" s="10"/>
    </row>
    <row r="3200" spans="1:7" ht="45" x14ac:dyDescent="0.2">
      <c r="A3200" s="14" t="s">
        <v>6900</v>
      </c>
      <c r="B3200" s="15" t="s">
        <v>6901</v>
      </c>
      <c r="C3200" s="15" t="s">
        <v>12</v>
      </c>
      <c r="D3200" s="27" t="s">
        <v>6902</v>
      </c>
      <c r="E3200" s="27" t="s">
        <v>1674</v>
      </c>
      <c r="F3200" s="15" t="s">
        <v>648</v>
      </c>
      <c r="G3200" s="15" t="s">
        <v>12</v>
      </c>
    </row>
    <row r="3201" spans="1:7" ht="45" x14ac:dyDescent="0.2">
      <c r="A3201" s="14" t="s">
        <v>6903</v>
      </c>
      <c r="B3201" s="15" t="s">
        <v>6901</v>
      </c>
      <c r="C3201" s="15" t="s">
        <v>24</v>
      </c>
      <c r="D3201" s="27" t="s">
        <v>6904</v>
      </c>
      <c r="E3201" s="27" t="s">
        <v>6905</v>
      </c>
      <c r="F3201" s="15" t="s">
        <v>648</v>
      </c>
      <c r="G3201" s="15" t="s">
        <v>12</v>
      </c>
    </row>
    <row r="3202" spans="1:7" s="8" customFormat="1" ht="15" customHeight="1" x14ac:dyDescent="0.2">
      <c r="A3202" s="7"/>
      <c r="B3202" s="7"/>
      <c r="C3202" s="7"/>
      <c r="D3202" s="26"/>
      <c r="E3202" s="20" t="s">
        <v>6906</v>
      </c>
      <c r="F3202" s="7"/>
      <c r="G3202" s="7"/>
    </row>
    <row r="3203" spans="1:7" s="11" customFormat="1" ht="14.25" x14ac:dyDescent="0.2">
      <c r="A3203" s="9" t="s">
        <v>2645</v>
      </c>
      <c r="B3203" s="9" t="s">
        <v>6907</v>
      </c>
      <c r="C3203" s="9"/>
      <c r="D3203" s="29"/>
      <c r="E3203" s="22" t="s">
        <v>6908</v>
      </c>
      <c r="F3203" s="10"/>
      <c r="G3203" s="10"/>
    </row>
    <row r="3204" spans="1:7" ht="14.25" customHeight="1" x14ac:dyDescent="0.2">
      <c r="A3204" s="16"/>
      <c r="B3204" s="16"/>
      <c r="C3204" s="13"/>
      <c r="D3204" s="28"/>
      <c r="E3204" s="21" t="s">
        <v>6909</v>
      </c>
      <c r="F3204" s="13"/>
      <c r="G3204" s="13"/>
    </row>
    <row r="3205" spans="1:7" ht="22.5" x14ac:dyDescent="0.2">
      <c r="A3205" s="14" t="s">
        <v>6910</v>
      </c>
      <c r="B3205" s="15" t="s">
        <v>6911</v>
      </c>
      <c r="C3205" s="15" t="s">
        <v>12</v>
      </c>
      <c r="D3205" s="27" t="s">
        <v>1807</v>
      </c>
      <c r="E3205" s="27" t="s">
        <v>1808</v>
      </c>
      <c r="F3205" s="15" t="s">
        <v>110</v>
      </c>
      <c r="G3205" s="15" t="s">
        <v>6912</v>
      </c>
    </row>
    <row r="3206" spans="1:7" ht="22.5" x14ac:dyDescent="0.2">
      <c r="A3206" s="14" t="s">
        <v>6913</v>
      </c>
      <c r="B3206" s="15" t="s">
        <v>6911</v>
      </c>
      <c r="C3206" s="15" t="s">
        <v>24</v>
      </c>
      <c r="D3206" s="27" t="s">
        <v>1811</v>
      </c>
      <c r="E3206" s="27" t="s">
        <v>6914</v>
      </c>
      <c r="F3206" s="15" t="s">
        <v>949</v>
      </c>
      <c r="G3206" s="15" t="s">
        <v>6915</v>
      </c>
    </row>
    <row r="3207" spans="1:7" ht="14.25" customHeight="1" x14ac:dyDescent="0.2">
      <c r="A3207" s="16"/>
      <c r="B3207" s="16"/>
      <c r="C3207" s="13"/>
      <c r="D3207" s="28"/>
      <c r="E3207" s="21" t="s">
        <v>6058</v>
      </c>
      <c r="F3207" s="13"/>
      <c r="G3207" s="13"/>
    </row>
    <row r="3208" spans="1:7" ht="14.25" x14ac:dyDescent="0.2">
      <c r="A3208" s="14" t="s">
        <v>6916</v>
      </c>
      <c r="B3208" s="15" t="s">
        <v>6911</v>
      </c>
      <c r="C3208" s="15" t="s">
        <v>30</v>
      </c>
      <c r="D3208" s="27" t="s">
        <v>2336</v>
      </c>
      <c r="E3208" s="27" t="s">
        <v>2337</v>
      </c>
      <c r="F3208" s="15" t="s">
        <v>648</v>
      </c>
      <c r="G3208" s="15" t="s">
        <v>12</v>
      </c>
    </row>
    <row r="3209" spans="1:7" ht="14.25" x14ac:dyDescent="0.2">
      <c r="A3209" s="14" t="s">
        <v>6917</v>
      </c>
      <c r="B3209" s="15" t="s">
        <v>6911</v>
      </c>
      <c r="C3209" s="15" t="s">
        <v>34</v>
      </c>
      <c r="D3209" s="27" t="s">
        <v>4855</v>
      </c>
      <c r="E3209" s="27" t="s">
        <v>4856</v>
      </c>
      <c r="F3209" s="15" t="s">
        <v>648</v>
      </c>
      <c r="G3209" s="15" t="s">
        <v>12</v>
      </c>
    </row>
    <row r="3210" spans="1:7" ht="14.25" customHeight="1" x14ac:dyDescent="0.2">
      <c r="A3210" s="16"/>
      <c r="B3210" s="16"/>
      <c r="C3210" s="13"/>
      <c r="D3210" s="28"/>
      <c r="E3210" s="21" t="s">
        <v>6061</v>
      </c>
      <c r="F3210" s="13"/>
      <c r="G3210" s="13"/>
    </row>
    <row r="3211" spans="1:7" ht="14.25" x14ac:dyDescent="0.2">
      <c r="A3211" s="14" t="s">
        <v>6918</v>
      </c>
      <c r="B3211" s="15" t="s">
        <v>6911</v>
      </c>
      <c r="C3211" s="15" t="s">
        <v>40</v>
      </c>
      <c r="D3211" s="27" t="s">
        <v>1654</v>
      </c>
      <c r="E3211" s="27" t="s">
        <v>1655</v>
      </c>
      <c r="F3211" s="15" t="s">
        <v>648</v>
      </c>
      <c r="G3211" s="15" t="s">
        <v>12</v>
      </c>
    </row>
    <row r="3212" spans="1:7" ht="22.5" x14ac:dyDescent="0.2">
      <c r="A3212" s="14" t="s">
        <v>6919</v>
      </c>
      <c r="B3212" s="15" t="s">
        <v>6911</v>
      </c>
      <c r="C3212" s="15" t="s">
        <v>43</v>
      </c>
      <c r="D3212" s="27" t="s">
        <v>6920</v>
      </c>
      <c r="E3212" s="27" t="s">
        <v>6921</v>
      </c>
      <c r="F3212" s="15" t="s">
        <v>648</v>
      </c>
      <c r="G3212" s="15" t="s">
        <v>12</v>
      </c>
    </row>
    <row r="3213" spans="1:7" ht="14.25" customHeight="1" x14ac:dyDescent="0.2">
      <c r="A3213" s="16"/>
      <c r="B3213" s="16"/>
      <c r="C3213" s="13"/>
      <c r="D3213" s="28"/>
      <c r="E3213" s="21" t="s">
        <v>6058</v>
      </c>
      <c r="F3213" s="13"/>
      <c r="G3213" s="13"/>
    </row>
    <row r="3214" spans="1:7" ht="14.25" x14ac:dyDescent="0.2">
      <c r="A3214" s="14" t="s">
        <v>6922</v>
      </c>
      <c r="B3214" s="15" t="s">
        <v>6911</v>
      </c>
      <c r="C3214" s="15" t="s">
        <v>48</v>
      </c>
      <c r="D3214" s="27" t="s">
        <v>2336</v>
      </c>
      <c r="E3214" s="27" t="s">
        <v>2337</v>
      </c>
      <c r="F3214" s="15" t="s">
        <v>648</v>
      </c>
      <c r="G3214" s="15" t="s">
        <v>12</v>
      </c>
    </row>
    <row r="3215" spans="1:7" ht="14.25" x14ac:dyDescent="0.2">
      <c r="A3215" s="14" t="s">
        <v>6923</v>
      </c>
      <c r="B3215" s="15" t="s">
        <v>6911</v>
      </c>
      <c r="C3215" s="15" t="s">
        <v>55</v>
      </c>
      <c r="D3215" s="27" t="s">
        <v>4858</v>
      </c>
      <c r="E3215" s="27" t="s">
        <v>4859</v>
      </c>
      <c r="F3215" s="15" t="s">
        <v>648</v>
      </c>
      <c r="G3215" s="15" t="s">
        <v>12</v>
      </c>
    </row>
    <row r="3216" spans="1:7" ht="14.25" customHeight="1" x14ac:dyDescent="0.2">
      <c r="A3216" s="16"/>
      <c r="B3216" s="16"/>
      <c r="C3216" s="13"/>
      <c r="D3216" s="28"/>
      <c r="E3216" s="21" t="s">
        <v>6061</v>
      </c>
      <c r="F3216" s="13"/>
      <c r="G3216" s="13"/>
    </row>
    <row r="3217" spans="1:7" ht="14.25" x14ac:dyDescent="0.2">
      <c r="A3217" s="14" t="s">
        <v>6924</v>
      </c>
      <c r="B3217" s="15" t="s">
        <v>6911</v>
      </c>
      <c r="C3217" s="15" t="s">
        <v>58</v>
      </c>
      <c r="D3217" s="27" t="s">
        <v>1654</v>
      </c>
      <c r="E3217" s="27" t="s">
        <v>1655</v>
      </c>
      <c r="F3217" s="15" t="s">
        <v>648</v>
      </c>
      <c r="G3217" s="15" t="s">
        <v>12</v>
      </c>
    </row>
    <row r="3218" spans="1:7" ht="22.5" x14ac:dyDescent="0.2">
      <c r="A3218" s="14" t="s">
        <v>6925</v>
      </c>
      <c r="B3218" s="15" t="s">
        <v>6911</v>
      </c>
      <c r="C3218" s="15" t="s">
        <v>60</v>
      </c>
      <c r="D3218" s="27" t="s">
        <v>6926</v>
      </c>
      <c r="E3218" s="27" t="s">
        <v>6927</v>
      </c>
      <c r="F3218" s="15" t="s">
        <v>648</v>
      </c>
      <c r="G3218" s="15" t="s">
        <v>12</v>
      </c>
    </row>
    <row r="3219" spans="1:7" s="11" customFormat="1" ht="14.25" x14ac:dyDescent="0.2">
      <c r="A3219" s="9" t="s">
        <v>2648</v>
      </c>
      <c r="B3219" s="9" t="s">
        <v>6928</v>
      </c>
      <c r="C3219" s="9"/>
      <c r="D3219" s="29"/>
      <c r="E3219" s="22" t="s">
        <v>6929</v>
      </c>
      <c r="F3219" s="10"/>
      <c r="G3219" s="10"/>
    </row>
    <row r="3220" spans="1:7" ht="14.25" x14ac:dyDescent="0.2">
      <c r="A3220" s="14" t="s">
        <v>6930</v>
      </c>
      <c r="B3220" s="15" t="s">
        <v>6911</v>
      </c>
      <c r="C3220" s="15" t="s">
        <v>65</v>
      </c>
      <c r="D3220" s="27" t="s">
        <v>6931</v>
      </c>
      <c r="E3220" s="27" t="s">
        <v>6932</v>
      </c>
      <c r="F3220" s="15" t="s">
        <v>6933</v>
      </c>
      <c r="G3220" s="15" t="s">
        <v>12</v>
      </c>
    </row>
    <row r="3221" spans="1:7" ht="45" x14ac:dyDescent="0.2">
      <c r="A3221" s="14" t="s">
        <v>6934</v>
      </c>
      <c r="B3221" s="15" t="s">
        <v>6911</v>
      </c>
      <c r="C3221" s="15" t="s">
        <v>68</v>
      </c>
      <c r="D3221" s="27" t="s">
        <v>6935</v>
      </c>
      <c r="E3221" s="27" t="s">
        <v>6936</v>
      </c>
      <c r="F3221" s="15" t="s">
        <v>648</v>
      </c>
      <c r="G3221" s="15" t="s">
        <v>12</v>
      </c>
    </row>
    <row r="3222" spans="1:7" s="8" customFormat="1" ht="15" customHeight="1" x14ac:dyDescent="0.2">
      <c r="A3222" s="7"/>
      <c r="B3222" s="7"/>
      <c r="C3222" s="7"/>
      <c r="D3222" s="26"/>
      <c r="E3222" s="20" t="s">
        <v>6937</v>
      </c>
      <c r="F3222" s="7"/>
      <c r="G3222" s="7"/>
    </row>
    <row r="3223" spans="1:7" s="11" customFormat="1" ht="14.25" x14ac:dyDescent="0.2">
      <c r="A3223" s="9" t="s">
        <v>2650</v>
      </c>
      <c r="B3223" s="9" t="s">
        <v>6938</v>
      </c>
      <c r="C3223" s="9"/>
      <c r="D3223" s="29"/>
      <c r="E3223" s="22" t="s">
        <v>6939</v>
      </c>
      <c r="F3223" s="10"/>
      <c r="G3223" s="10"/>
    </row>
    <row r="3224" spans="1:7" ht="14.25" x14ac:dyDescent="0.2">
      <c r="A3224" s="14" t="s">
        <v>6940</v>
      </c>
      <c r="B3224" s="15" t="s">
        <v>6941</v>
      </c>
      <c r="C3224" s="15" t="s">
        <v>12</v>
      </c>
      <c r="D3224" s="27" t="s">
        <v>6942</v>
      </c>
      <c r="E3224" s="27" t="s">
        <v>6943</v>
      </c>
      <c r="F3224" s="15" t="s">
        <v>71</v>
      </c>
      <c r="G3224" s="15" t="s">
        <v>460</v>
      </c>
    </row>
    <row r="3225" spans="1:7" ht="45" x14ac:dyDescent="0.2">
      <c r="A3225" s="14" t="s">
        <v>6944</v>
      </c>
      <c r="B3225" s="15" t="s">
        <v>6941</v>
      </c>
      <c r="C3225" s="15" t="s">
        <v>24</v>
      </c>
      <c r="D3225" s="27" t="s">
        <v>6945</v>
      </c>
      <c r="E3225" s="27" t="s">
        <v>6946</v>
      </c>
      <c r="F3225" s="15" t="s">
        <v>648</v>
      </c>
      <c r="G3225" s="15" t="s">
        <v>24</v>
      </c>
    </row>
    <row r="3226" spans="1:7" ht="45" x14ac:dyDescent="0.2">
      <c r="A3226" s="14" t="s">
        <v>6947</v>
      </c>
      <c r="B3226" s="15" t="s">
        <v>6941</v>
      </c>
      <c r="C3226" s="15" t="s">
        <v>30</v>
      </c>
      <c r="D3226" s="27" t="s">
        <v>6948</v>
      </c>
      <c r="E3226" s="27" t="s">
        <v>6949</v>
      </c>
      <c r="F3226" s="15" t="s">
        <v>648</v>
      </c>
      <c r="G3226" s="15" t="s">
        <v>12</v>
      </c>
    </row>
    <row r="3227" spans="1:7" ht="45" x14ac:dyDescent="0.2">
      <c r="A3227" s="14" t="s">
        <v>6950</v>
      </c>
      <c r="B3227" s="15" t="s">
        <v>6941</v>
      </c>
      <c r="C3227" s="15" t="s">
        <v>34</v>
      </c>
      <c r="D3227" s="27" t="s">
        <v>6951</v>
      </c>
      <c r="E3227" s="27" t="s">
        <v>6952</v>
      </c>
      <c r="F3227" s="15" t="s">
        <v>648</v>
      </c>
      <c r="G3227" s="15" t="s">
        <v>24</v>
      </c>
    </row>
    <row r="3228" spans="1:7" s="8" customFormat="1" ht="15" customHeight="1" x14ac:dyDescent="0.2">
      <c r="A3228" s="7"/>
      <c r="B3228" s="7"/>
      <c r="C3228" s="7"/>
      <c r="D3228" s="26"/>
      <c r="E3228" s="20" t="s">
        <v>6953</v>
      </c>
      <c r="F3228" s="7"/>
      <c r="G3228" s="7"/>
    </row>
    <row r="3229" spans="1:7" s="11" customFormat="1" ht="14.25" x14ac:dyDescent="0.2">
      <c r="A3229" s="9" t="s">
        <v>2652</v>
      </c>
      <c r="B3229" s="9" t="s">
        <v>6954</v>
      </c>
      <c r="C3229" s="9"/>
      <c r="D3229" s="29"/>
      <c r="E3229" s="22" t="s">
        <v>6955</v>
      </c>
      <c r="F3229" s="10"/>
      <c r="G3229" s="10"/>
    </row>
    <row r="3230" spans="1:7" ht="14.25" customHeight="1" x14ac:dyDescent="0.2">
      <c r="A3230" s="16"/>
      <c r="B3230" s="16"/>
      <c r="C3230" s="13"/>
      <c r="D3230" s="28"/>
      <c r="E3230" s="21" t="s">
        <v>6956</v>
      </c>
      <c r="F3230" s="13"/>
      <c r="G3230" s="13"/>
    </row>
    <row r="3231" spans="1:7" ht="22.5" x14ac:dyDescent="0.2">
      <c r="A3231" s="14" t="s">
        <v>6957</v>
      </c>
      <c r="B3231" s="15" t="s">
        <v>6958</v>
      </c>
      <c r="C3231" s="15" t="s">
        <v>12</v>
      </c>
      <c r="D3231" s="27" t="s">
        <v>688</v>
      </c>
      <c r="E3231" s="27" t="s">
        <v>689</v>
      </c>
      <c r="F3231" s="15" t="s">
        <v>37</v>
      </c>
      <c r="G3231" s="15" t="s">
        <v>6959</v>
      </c>
    </row>
    <row r="3232" spans="1:7" ht="22.5" x14ac:dyDescent="0.2">
      <c r="A3232" s="14" t="s">
        <v>6960</v>
      </c>
      <c r="B3232" s="15" t="s">
        <v>6958</v>
      </c>
      <c r="C3232" s="15" t="s">
        <v>24</v>
      </c>
      <c r="D3232" s="27" t="s">
        <v>137</v>
      </c>
      <c r="E3232" s="27" t="s">
        <v>694</v>
      </c>
      <c r="F3232" s="15" t="s">
        <v>37</v>
      </c>
      <c r="G3232" s="15" t="s">
        <v>6961</v>
      </c>
    </row>
    <row r="3233" spans="1:7" ht="22.5" x14ac:dyDescent="0.2">
      <c r="A3233" s="14" t="s">
        <v>6962</v>
      </c>
      <c r="B3233" s="15" t="s">
        <v>6958</v>
      </c>
      <c r="C3233" s="15" t="s">
        <v>30</v>
      </c>
      <c r="D3233" s="27" t="s">
        <v>5517</v>
      </c>
      <c r="E3233" s="27" t="s">
        <v>5734</v>
      </c>
      <c r="F3233" s="15" t="s">
        <v>51</v>
      </c>
      <c r="G3233" s="15" t="s">
        <v>572</v>
      </c>
    </row>
    <row r="3234" spans="1:7" ht="22.5" x14ac:dyDescent="0.2">
      <c r="A3234" s="14" t="s">
        <v>6963</v>
      </c>
      <c r="B3234" s="15" t="s">
        <v>6958</v>
      </c>
      <c r="C3234" s="15" t="s">
        <v>34</v>
      </c>
      <c r="D3234" s="27" t="s">
        <v>31</v>
      </c>
      <c r="E3234" s="27" t="s">
        <v>32</v>
      </c>
      <c r="F3234" s="15" t="s">
        <v>27</v>
      </c>
      <c r="G3234" s="15" t="s">
        <v>6964</v>
      </c>
    </row>
    <row r="3235" spans="1:7" ht="22.5" x14ac:dyDescent="0.2">
      <c r="A3235" s="14" t="s">
        <v>6965</v>
      </c>
      <c r="B3235" s="15" t="s">
        <v>6958</v>
      </c>
      <c r="C3235" s="15" t="s">
        <v>40</v>
      </c>
      <c r="D3235" s="27" t="s">
        <v>546</v>
      </c>
      <c r="E3235" s="27" t="s">
        <v>700</v>
      </c>
      <c r="F3235" s="15" t="s">
        <v>37</v>
      </c>
      <c r="G3235" s="15" t="s">
        <v>6966</v>
      </c>
    </row>
    <row r="3236" spans="1:7" ht="22.5" x14ac:dyDescent="0.2">
      <c r="A3236" s="14" t="s">
        <v>6967</v>
      </c>
      <c r="B3236" s="15" t="s">
        <v>6958</v>
      </c>
      <c r="C3236" s="15" t="s">
        <v>43</v>
      </c>
      <c r="D3236" s="27" t="s">
        <v>549</v>
      </c>
      <c r="E3236" s="27" t="s">
        <v>703</v>
      </c>
      <c r="F3236" s="15" t="s">
        <v>37</v>
      </c>
      <c r="G3236" s="15" t="s">
        <v>6966</v>
      </c>
    </row>
    <row r="3237" spans="1:7" ht="22.5" x14ac:dyDescent="0.2">
      <c r="A3237" s="14" t="s">
        <v>6968</v>
      </c>
      <c r="B3237" s="15" t="s">
        <v>6958</v>
      </c>
      <c r="C3237" s="15" t="s">
        <v>48</v>
      </c>
      <c r="D3237" s="27" t="s">
        <v>44</v>
      </c>
      <c r="E3237" s="27" t="s">
        <v>3045</v>
      </c>
      <c r="F3237" s="15" t="s">
        <v>37</v>
      </c>
      <c r="G3237" s="15" t="s">
        <v>6969</v>
      </c>
    </row>
    <row r="3238" spans="1:7" ht="22.5" x14ac:dyDescent="0.2">
      <c r="A3238" s="14" t="s">
        <v>6970</v>
      </c>
      <c r="B3238" s="15" t="s">
        <v>6958</v>
      </c>
      <c r="C3238" s="15" t="s">
        <v>55</v>
      </c>
      <c r="D3238" s="27" t="s">
        <v>546</v>
      </c>
      <c r="E3238" s="27" t="s">
        <v>547</v>
      </c>
      <c r="F3238" s="15" t="s">
        <v>37</v>
      </c>
      <c r="G3238" s="15" t="s">
        <v>6969</v>
      </c>
    </row>
    <row r="3239" spans="1:7" ht="22.5" x14ac:dyDescent="0.2">
      <c r="A3239" s="14" t="s">
        <v>6971</v>
      </c>
      <c r="B3239" s="15" t="s">
        <v>6958</v>
      </c>
      <c r="C3239" s="15" t="s">
        <v>58</v>
      </c>
      <c r="D3239" s="27" t="s">
        <v>549</v>
      </c>
      <c r="E3239" s="27" t="s">
        <v>709</v>
      </c>
      <c r="F3239" s="15" t="s">
        <v>37</v>
      </c>
      <c r="G3239" s="15" t="s">
        <v>6969</v>
      </c>
    </row>
    <row r="3240" spans="1:7" ht="14.25" x14ac:dyDescent="0.2">
      <c r="A3240" s="14" t="s">
        <v>6972</v>
      </c>
      <c r="B3240" s="15" t="s">
        <v>6958</v>
      </c>
      <c r="C3240" s="15" t="s">
        <v>60</v>
      </c>
      <c r="D3240" s="27" t="s">
        <v>711</v>
      </c>
      <c r="E3240" s="27" t="s">
        <v>3050</v>
      </c>
      <c r="F3240" s="15" t="s">
        <v>81</v>
      </c>
      <c r="G3240" s="15" t="s">
        <v>6973</v>
      </c>
    </row>
    <row r="3241" spans="1:7" ht="22.5" x14ac:dyDescent="0.2">
      <c r="A3241" s="14" t="s">
        <v>6974</v>
      </c>
      <c r="B3241" s="15" t="s">
        <v>6958</v>
      </c>
      <c r="C3241" s="15" t="s">
        <v>65</v>
      </c>
      <c r="D3241" s="27" t="s">
        <v>44</v>
      </c>
      <c r="E3241" s="27" t="s">
        <v>560</v>
      </c>
      <c r="F3241" s="15" t="s">
        <v>37</v>
      </c>
      <c r="G3241" s="15" t="s">
        <v>6975</v>
      </c>
    </row>
    <row r="3242" spans="1:7" ht="14.25" x14ac:dyDescent="0.2">
      <c r="A3242" s="14" t="s">
        <v>6976</v>
      </c>
      <c r="B3242" s="15" t="s">
        <v>6958</v>
      </c>
      <c r="C3242" s="15" t="s">
        <v>68</v>
      </c>
      <c r="D3242" s="27" t="s">
        <v>49</v>
      </c>
      <c r="E3242" s="27" t="s">
        <v>50</v>
      </c>
      <c r="F3242" s="15" t="s">
        <v>51</v>
      </c>
      <c r="G3242" s="15" t="s">
        <v>6977</v>
      </c>
    </row>
    <row r="3243" spans="1:7" ht="14.25" customHeight="1" x14ac:dyDescent="0.2">
      <c r="A3243" s="16"/>
      <c r="B3243" s="16"/>
      <c r="C3243" s="13"/>
      <c r="D3243" s="28"/>
      <c r="E3243" s="21" t="s">
        <v>6978</v>
      </c>
      <c r="F3243" s="13"/>
      <c r="G3243" s="13"/>
    </row>
    <row r="3244" spans="1:7" ht="14.25" x14ac:dyDescent="0.2">
      <c r="A3244" s="14" t="s">
        <v>6979</v>
      </c>
      <c r="B3244" s="15" t="s">
        <v>6958</v>
      </c>
      <c r="C3244" s="15" t="s">
        <v>70</v>
      </c>
      <c r="D3244" s="27" t="s">
        <v>570</v>
      </c>
      <c r="E3244" s="27" t="s">
        <v>571</v>
      </c>
      <c r="F3244" s="15" t="s">
        <v>51</v>
      </c>
      <c r="G3244" s="15" t="s">
        <v>572</v>
      </c>
    </row>
    <row r="3245" spans="1:7" ht="14.25" x14ac:dyDescent="0.2">
      <c r="A3245" s="14" t="s">
        <v>6980</v>
      </c>
      <c r="B3245" s="15" t="s">
        <v>6958</v>
      </c>
      <c r="C3245" s="15" t="s">
        <v>73</v>
      </c>
      <c r="D3245" s="27" t="s">
        <v>722</v>
      </c>
      <c r="E3245" s="27" t="s">
        <v>723</v>
      </c>
      <c r="F3245" s="15" t="s">
        <v>81</v>
      </c>
      <c r="G3245" s="15" t="s">
        <v>576</v>
      </c>
    </row>
    <row r="3246" spans="1:7" ht="22.5" x14ac:dyDescent="0.2">
      <c r="A3246" s="14" t="s">
        <v>6981</v>
      </c>
      <c r="B3246" s="15" t="s">
        <v>6958</v>
      </c>
      <c r="C3246" s="15" t="s">
        <v>75</v>
      </c>
      <c r="D3246" s="27" t="s">
        <v>726</v>
      </c>
      <c r="E3246" s="27" t="s">
        <v>727</v>
      </c>
      <c r="F3246" s="15" t="s">
        <v>51</v>
      </c>
      <c r="G3246" s="15" t="s">
        <v>6982</v>
      </c>
    </row>
    <row r="3247" spans="1:7" ht="14.25" x14ac:dyDescent="0.2">
      <c r="A3247" s="14" t="s">
        <v>6983</v>
      </c>
      <c r="B3247" s="15" t="s">
        <v>6958</v>
      </c>
      <c r="C3247" s="15" t="s">
        <v>87</v>
      </c>
      <c r="D3247" s="27" t="s">
        <v>586</v>
      </c>
      <c r="E3247" s="27" t="s">
        <v>587</v>
      </c>
      <c r="F3247" s="15" t="s">
        <v>81</v>
      </c>
      <c r="G3247" s="15" t="s">
        <v>6984</v>
      </c>
    </row>
    <row r="3248" spans="1:7" ht="22.5" x14ac:dyDescent="0.2">
      <c r="A3248" s="14" t="s">
        <v>6985</v>
      </c>
      <c r="B3248" s="15" t="s">
        <v>6958</v>
      </c>
      <c r="C3248" s="15" t="s">
        <v>89</v>
      </c>
      <c r="D3248" s="27" t="s">
        <v>6374</v>
      </c>
      <c r="E3248" s="27" t="s">
        <v>6375</v>
      </c>
      <c r="F3248" s="15" t="s">
        <v>51</v>
      </c>
      <c r="G3248" s="15" t="s">
        <v>6986</v>
      </c>
    </row>
    <row r="3249" spans="1:7" ht="14.25" x14ac:dyDescent="0.2">
      <c r="A3249" s="14" t="s">
        <v>6987</v>
      </c>
      <c r="B3249" s="15" t="s">
        <v>6958</v>
      </c>
      <c r="C3249" s="15" t="s">
        <v>90</v>
      </c>
      <c r="D3249" s="27" t="s">
        <v>586</v>
      </c>
      <c r="E3249" s="27" t="s">
        <v>587</v>
      </c>
      <c r="F3249" s="15" t="s">
        <v>81</v>
      </c>
      <c r="G3249" s="15" t="s">
        <v>6988</v>
      </c>
    </row>
    <row r="3250" spans="1:7" ht="22.5" x14ac:dyDescent="0.2">
      <c r="A3250" s="14" t="s">
        <v>6989</v>
      </c>
      <c r="B3250" s="15" t="s">
        <v>6958</v>
      </c>
      <c r="C3250" s="15" t="s">
        <v>91</v>
      </c>
      <c r="D3250" s="27" t="s">
        <v>738</v>
      </c>
      <c r="E3250" s="27" t="s">
        <v>739</v>
      </c>
      <c r="F3250" s="15" t="s">
        <v>502</v>
      </c>
      <c r="G3250" s="15" t="s">
        <v>6990</v>
      </c>
    </row>
    <row r="3251" spans="1:7" ht="22.5" x14ac:dyDescent="0.2">
      <c r="A3251" s="14" t="s">
        <v>6991</v>
      </c>
      <c r="B3251" s="15" t="s">
        <v>6958</v>
      </c>
      <c r="C3251" s="15" t="s">
        <v>101</v>
      </c>
      <c r="D3251" s="27" t="s">
        <v>734</v>
      </c>
      <c r="E3251" s="27" t="s">
        <v>735</v>
      </c>
      <c r="F3251" s="15" t="s">
        <v>502</v>
      </c>
      <c r="G3251" s="15" t="s">
        <v>6992</v>
      </c>
    </row>
    <row r="3252" spans="1:7" ht="22.5" x14ac:dyDescent="0.2">
      <c r="A3252" s="14" t="s">
        <v>6993</v>
      </c>
      <c r="B3252" s="15" t="s">
        <v>6958</v>
      </c>
      <c r="C3252" s="15" t="s">
        <v>106</v>
      </c>
      <c r="D3252" s="27" t="s">
        <v>738</v>
      </c>
      <c r="E3252" s="27" t="s">
        <v>6994</v>
      </c>
      <c r="F3252" s="15" t="s">
        <v>502</v>
      </c>
      <c r="G3252" s="15" t="s">
        <v>6995</v>
      </c>
    </row>
    <row r="3253" spans="1:7" ht="14.25" x14ac:dyDescent="0.2">
      <c r="A3253" s="14" t="s">
        <v>6996</v>
      </c>
      <c r="B3253" s="15" t="s">
        <v>6958</v>
      </c>
      <c r="C3253" s="15" t="s">
        <v>107</v>
      </c>
      <c r="D3253" s="27" t="s">
        <v>781</v>
      </c>
      <c r="E3253" s="27" t="s">
        <v>782</v>
      </c>
      <c r="F3253" s="15" t="s">
        <v>502</v>
      </c>
      <c r="G3253" s="15" t="s">
        <v>6997</v>
      </c>
    </row>
    <row r="3254" spans="1:7" ht="14.25" customHeight="1" x14ac:dyDescent="0.2">
      <c r="A3254" s="16"/>
      <c r="B3254" s="16"/>
      <c r="C3254" s="13"/>
      <c r="D3254" s="28"/>
      <c r="E3254" s="21" t="s">
        <v>6998</v>
      </c>
      <c r="F3254" s="13"/>
      <c r="G3254" s="13"/>
    </row>
    <row r="3255" spans="1:7" ht="14.25" x14ac:dyDescent="0.2">
      <c r="A3255" s="14" t="s">
        <v>6999</v>
      </c>
      <c r="B3255" s="15" t="s">
        <v>6958</v>
      </c>
      <c r="C3255" s="15" t="s">
        <v>108</v>
      </c>
      <c r="D3255" s="27" t="s">
        <v>570</v>
      </c>
      <c r="E3255" s="27" t="s">
        <v>571</v>
      </c>
      <c r="F3255" s="15" t="s">
        <v>51</v>
      </c>
      <c r="G3255" s="15" t="s">
        <v>3668</v>
      </c>
    </row>
    <row r="3256" spans="1:7" ht="14.25" x14ac:dyDescent="0.2">
      <c r="A3256" s="14" t="s">
        <v>7000</v>
      </c>
      <c r="B3256" s="15" t="s">
        <v>6958</v>
      </c>
      <c r="C3256" s="15" t="s">
        <v>109</v>
      </c>
      <c r="D3256" s="27" t="s">
        <v>4063</v>
      </c>
      <c r="E3256" s="27" t="s">
        <v>4064</v>
      </c>
      <c r="F3256" s="15" t="s">
        <v>81</v>
      </c>
      <c r="G3256" s="15" t="s">
        <v>7001</v>
      </c>
    </row>
    <row r="3257" spans="1:7" ht="14.25" x14ac:dyDescent="0.2">
      <c r="A3257" s="14" t="s">
        <v>7002</v>
      </c>
      <c r="B3257" s="15" t="s">
        <v>6958</v>
      </c>
      <c r="C3257" s="15" t="s">
        <v>122</v>
      </c>
      <c r="D3257" s="27" t="s">
        <v>4047</v>
      </c>
      <c r="E3257" s="27" t="s">
        <v>4048</v>
      </c>
      <c r="F3257" s="15" t="s">
        <v>502</v>
      </c>
      <c r="G3257" s="15" t="s">
        <v>7003</v>
      </c>
    </row>
    <row r="3258" spans="1:7" ht="22.5" x14ac:dyDescent="0.2">
      <c r="A3258" s="14" t="s">
        <v>7004</v>
      </c>
      <c r="B3258" s="15" t="s">
        <v>6958</v>
      </c>
      <c r="C3258" s="15" t="s">
        <v>126</v>
      </c>
      <c r="D3258" s="27" t="s">
        <v>738</v>
      </c>
      <c r="E3258" s="27" t="s">
        <v>4051</v>
      </c>
      <c r="F3258" s="15" t="s">
        <v>502</v>
      </c>
      <c r="G3258" s="15" t="s">
        <v>7003</v>
      </c>
    </row>
    <row r="3259" spans="1:7" ht="14.25" x14ac:dyDescent="0.2">
      <c r="A3259" s="14" t="s">
        <v>7005</v>
      </c>
      <c r="B3259" s="15" t="s">
        <v>6958</v>
      </c>
      <c r="C3259" s="15" t="s">
        <v>124</v>
      </c>
      <c r="D3259" s="27" t="s">
        <v>4056</v>
      </c>
      <c r="E3259" s="27" t="s">
        <v>4057</v>
      </c>
      <c r="F3259" s="15" t="s">
        <v>110</v>
      </c>
      <c r="G3259" s="15" t="s">
        <v>7006</v>
      </c>
    </row>
    <row r="3260" spans="1:7" ht="22.5" x14ac:dyDescent="0.2">
      <c r="A3260" s="14" t="s">
        <v>7007</v>
      </c>
      <c r="B3260" s="15" t="s">
        <v>6958</v>
      </c>
      <c r="C3260" s="15" t="s">
        <v>129</v>
      </c>
      <c r="D3260" s="27" t="s">
        <v>4060</v>
      </c>
      <c r="E3260" s="27" t="s">
        <v>4061</v>
      </c>
      <c r="F3260" s="15" t="s">
        <v>110</v>
      </c>
      <c r="G3260" s="15" t="s">
        <v>7006</v>
      </c>
    </row>
    <row r="3261" spans="1:7" ht="14.25" x14ac:dyDescent="0.2">
      <c r="A3261" s="14" t="s">
        <v>7008</v>
      </c>
      <c r="B3261" s="15" t="s">
        <v>6958</v>
      </c>
      <c r="C3261" s="15" t="s">
        <v>133</v>
      </c>
      <c r="D3261" s="27" t="s">
        <v>4063</v>
      </c>
      <c r="E3261" s="27" t="s">
        <v>4064</v>
      </c>
      <c r="F3261" s="15" t="s">
        <v>81</v>
      </c>
      <c r="G3261" s="15" t="s">
        <v>7009</v>
      </c>
    </row>
    <row r="3262" spans="1:7" ht="14.25" customHeight="1" x14ac:dyDescent="0.2">
      <c r="A3262" s="16"/>
      <c r="B3262" s="16"/>
      <c r="C3262" s="13"/>
      <c r="D3262" s="28"/>
      <c r="E3262" s="21" t="s">
        <v>7010</v>
      </c>
      <c r="F3262" s="13"/>
      <c r="G3262" s="13"/>
    </row>
    <row r="3263" spans="1:7" ht="14.25" x14ac:dyDescent="0.2">
      <c r="A3263" s="14" t="s">
        <v>7011</v>
      </c>
      <c r="B3263" s="15" t="s">
        <v>6958</v>
      </c>
      <c r="C3263" s="15" t="s">
        <v>136</v>
      </c>
      <c r="D3263" s="27" t="s">
        <v>798</v>
      </c>
      <c r="E3263" s="27" t="s">
        <v>7012</v>
      </c>
      <c r="F3263" s="15" t="s">
        <v>110</v>
      </c>
      <c r="G3263" s="15" t="s">
        <v>7013</v>
      </c>
    </row>
    <row r="3264" spans="1:7" ht="14.25" x14ac:dyDescent="0.2">
      <c r="A3264" s="14" t="s">
        <v>7014</v>
      </c>
      <c r="B3264" s="15" t="s">
        <v>6958</v>
      </c>
      <c r="C3264" s="15" t="s">
        <v>141</v>
      </c>
      <c r="D3264" s="27" t="s">
        <v>804</v>
      </c>
      <c r="E3264" s="27" t="s">
        <v>805</v>
      </c>
      <c r="F3264" s="15" t="s">
        <v>502</v>
      </c>
      <c r="G3264" s="15" t="s">
        <v>7015</v>
      </c>
    </row>
    <row r="3265" spans="1:7" ht="14.25" x14ac:dyDescent="0.2">
      <c r="A3265" s="14" t="s">
        <v>7016</v>
      </c>
      <c r="B3265" s="15" t="s">
        <v>6958</v>
      </c>
      <c r="C3265" s="15" t="s">
        <v>144</v>
      </c>
      <c r="D3265" s="27" t="s">
        <v>634</v>
      </c>
      <c r="E3265" s="27" t="s">
        <v>635</v>
      </c>
      <c r="F3265" s="15" t="s">
        <v>502</v>
      </c>
      <c r="G3265" s="15" t="s">
        <v>7017</v>
      </c>
    </row>
    <row r="3266" spans="1:7" ht="14.25" x14ac:dyDescent="0.2">
      <c r="A3266" s="14" t="s">
        <v>7018</v>
      </c>
      <c r="B3266" s="15" t="s">
        <v>6958</v>
      </c>
      <c r="C3266" s="15" t="s">
        <v>146</v>
      </c>
      <c r="D3266" s="27" t="s">
        <v>638</v>
      </c>
      <c r="E3266" s="27" t="s">
        <v>639</v>
      </c>
      <c r="F3266" s="15" t="s">
        <v>518</v>
      </c>
      <c r="G3266" s="15" t="s">
        <v>7019</v>
      </c>
    </row>
    <row r="3267" spans="1:7" ht="22.5" x14ac:dyDescent="0.2">
      <c r="A3267" s="14" t="s">
        <v>7020</v>
      </c>
      <c r="B3267" s="15" t="s">
        <v>6958</v>
      </c>
      <c r="C3267" s="15" t="s">
        <v>151</v>
      </c>
      <c r="D3267" s="27" t="s">
        <v>626</v>
      </c>
      <c r="E3267" s="27" t="s">
        <v>627</v>
      </c>
      <c r="F3267" s="15" t="s">
        <v>110</v>
      </c>
      <c r="G3267" s="15" t="s">
        <v>7021</v>
      </c>
    </row>
    <row r="3268" spans="1:7" ht="14.25" x14ac:dyDescent="0.2">
      <c r="A3268" s="14" t="s">
        <v>7022</v>
      </c>
      <c r="B3268" s="15" t="s">
        <v>6958</v>
      </c>
      <c r="C3268" s="15" t="s">
        <v>154</v>
      </c>
      <c r="D3268" s="27" t="s">
        <v>630</v>
      </c>
      <c r="E3268" s="27" t="s">
        <v>631</v>
      </c>
      <c r="F3268" s="15" t="s">
        <v>502</v>
      </c>
      <c r="G3268" s="15" t="s">
        <v>7023</v>
      </c>
    </row>
    <row r="3269" spans="1:7" ht="14.25" x14ac:dyDescent="0.2">
      <c r="A3269" s="14" t="s">
        <v>7024</v>
      </c>
      <c r="B3269" s="15" t="s">
        <v>6958</v>
      </c>
      <c r="C3269" s="15" t="s">
        <v>156</v>
      </c>
      <c r="D3269" s="27" t="s">
        <v>634</v>
      </c>
      <c r="E3269" s="27" t="s">
        <v>635</v>
      </c>
      <c r="F3269" s="15" t="s">
        <v>502</v>
      </c>
      <c r="G3269" s="15" t="s">
        <v>7025</v>
      </c>
    </row>
    <row r="3270" spans="1:7" ht="14.25" x14ac:dyDescent="0.2">
      <c r="A3270" s="14" t="s">
        <v>7026</v>
      </c>
      <c r="B3270" s="15" t="s">
        <v>6958</v>
      </c>
      <c r="C3270" s="15" t="s">
        <v>157</v>
      </c>
      <c r="D3270" s="27" t="s">
        <v>638</v>
      </c>
      <c r="E3270" s="27" t="s">
        <v>639</v>
      </c>
      <c r="F3270" s="15" t="s">
        <v>518</v>
      </c>
      <c r="G3270" s="15" t="s">
        <v>7027</v>
      </c>
    </row>
    <row r="3271" spans="1:7" ht="14.25" customHeight="1" x14ac:dyDescent="0.2">
      <c r="A3271" s="16"/>
      <c r="B3271" s="16"/>
      <c r="C3271" s="13"/>
      <c r="D3271" s="28"/>
      <c r="E3271" s="21" t="s">
        <v>7028</v>
      </c>
      <c r="F3271" s="13"/>
      <c r="G3271" s="13"/>
    </row>
    <row r="3272" spans="1:7" ht="22.5" x14ac:dyDescent="0.2">
      <c r="A3272" s="14" t="s">
        <v>7029</v>
      </c>
      <c r="B3272" s="15" t="s">
        <v>6958</v>
      </c>
      <c r="C3272" s="15" t="s">
        <v>158</v>
      </c>
      <c r="D3272" s="27" t="s">
        <v>3156</v>
      </c>
      <c r="E3272" s="27" t="s">
        <v>3157</v>
      </c>
      <c r="F3272" s="15" t="s">
        <v>502</v>
      </c>
      <c r="G3272" s="15" t="s">
        <v>7030</v>
      </c>
    </row>
    <row r="3273" spans="1:7" ht="14.25" x14ac:dyDescent="0.2">
      <c r="A3273" s="14" t="s">
        <v>7031</v>
      </c>
      <c r="B3273" s="15" t="s">
        <v>6958</v>
      </c>
      <c r="C3273" s="15" t="s">
        <v>165</v>
      </c>
      <c r="D3273" s="27" t="s">
        <v>5692</v>
      </c>
      <c r="E3273" s="27" t="s">
        <v>5693</v>
      </c>
      <c r="F3273" s="15" t="s">
        <v>502</v>
      </c>
      <c r="G3273" s="15" t="s">
        <v>7032</v>
      </c>
    </row>
    <row r="3274" spans="1:7" ht="22.5" x14ac:dyDescent="0.2">
      <c r="A3274" s="14" t="s">
        <v>7033</v>
      </c>
      <c r="B3274" s="15" t="s">
        <v>6958</v>
      </c>
      <c r="C3274" s="15" t="s">
        <v>168</v>
      </c>
      <c r="D3274" s="27" t="s">
        <v>827</v>
      </c>
      <c r="E3274" s="27" t="s">
        <v>828</v>
      </c>
      <c r="F3274" s="15" t="s">
        <v>502</v>
      </c>
      <c r="G3274" s="15" t="s">
        <v>7032</v>
      </c>
    </row>
    <row r="3275" spans="1:7" ht="14.25" customHeight="1" x14ac:dyDescent="0.2">
      <c r="A3275" s="16"/>
      <c r="B3275" s="16"/>
      <c r="C3275" s="13"/>
      <c r="D3275" s="28"/>
      <c r="E3275" s="21" t="s">
        <v>7034</v>
      </c>
      <c r="F3275" s="13"/>
      <c r="G3275" s="13"/>
    </row>
    <row r="3276" spans="1:7" ht="22.5" x14ac:dyDescent="0.2">
      <c r="A3276" s="14" t="s">
        <v>7035</v>
      </c>
      <c r="B3276" s="15" t="s">
        <v>6958</v>
      </c>
      <c r="C3276" s="15" t="s">
        <v>170</v>
      </c>
      <c r="D3276" s="27" t="s">
        <v>831</v>
      </c>
      <c r="E3276" s="27" t="s">
        <v>832</v>
      </c>
      <c r="F3276" s="15" t="s">
        <v>502</v>
      </c>
      <c r="G3276" s="15" t="s">
        <v>7036</v>
      </c>
    </row>
    <row r="3277" spans="1:7" ht="33.75" x14ac:dyDescent="0.2">
      <c r="A3277" s="14" t="s">
        <v>7037</v>
      </c>
      <c r="B3277" s="15" t="s">
        <v>6958</v>
      </c>
      <c r="C3277" s="15" t="s">
        <v>175</v>
      </c>
      <c r="D3277" s="27" t="s">
        <v>835</v>
      </c>
      <c r="E3277" s="27" t="s">
        <v>836</v>
      </c>
      <c r="F3277" s="15" t="s">
        <v>502</v>
      </c>
      <c r="G3277" s="15" t="s">
        <v>7036</v>
      </c>
    </row>
    <row r="3278" spans="1:7" ht="14.25" x14ac:dyDescent="0.2">
      <c r="A3278" s="14" t="s">
        <v>7038</v>
      </c>
      <c r="B3278" s="15" t="s">
        <v>6958</v>
      </c>
      <c r="C3278" s="15" t="s">
        <v>178</v>
      </c>
      <c r="D3278" s="27" t="s">
        <v>838</v>
      </c>
      <c r="E3278" s="27" t="s">
        <v>839</v>
      </c>
      <c r="F3278" s="15" t="s">
        <v>110</v>
      </c>
      <c r="G3278" s="15" t="s">
        <v>7039</v>
      </c>
    </row>
    <row r="3279" spans="1:7" ht="14.25" x14ac:dyDescent="0.2">
      <c r="A3279" s="14" t="s">
        <v>7040</v>
      </c>
      <c r="B3279" s="15" t="s">
        <v>6958</v>
      </c>
      <c r="C3279" s="15" t="s">
        <v>181</v>
      </c>
      <c r="D3279" s="27" t="s">
        <v>999</v>
      </c>
      <c r="E3279" s="27" t="s">
        <v>1000</v>
      </c>
      <c r="F3279" s="15" t="s">
        <v>110</v>
      </c>
      <c r="G3279" s="15" t="s">
        <v>7041</v>
      </c>
    </row>
    <row r="3280" spans="1:7" ht="14.25" customHeight="1" x14ac:dyDescent="0.2">
      <c r="A3280" s="16"/>
      <c r="B3280" s="16"/>
      <c r="C3280" s="13"/>
      <c r="D3280" s="28"/>
      <c r="E3280" s="21" t="s">
        <v>7042</v>
      </c>
      <c r="F3280" s="13"/>
      <c r="G3280" s="13"/>
    </row>
    <row r="3281" spans="1:7" ht="22.5" x14ac:dyDescent="0.2">
      <c r="A3281" s="14" t="s">
        <v>7043</v>
      </c>
      <c r="B3281" s="15" t="s">
        <v>6958</v>
      </c>
      <c r="C3281" s="15" t="s">
        <v>182</v>
      </c>
      <c r="D3281" s="27" t="s">
        <v>850</v>
      </c>
      <c r="E3281" s="27" t="s">
        <v>851</v>
      </c>
      <c r="F3281" s="15" t="s">
        <v>502</v>
      </c>
      <c r="G3281" s="15" t="s">
        <v>7044</v>
      </c>
    </row>
    <row r="3282" spans="1:7" ht="22.5" x14ac:dyDescent="0.2">
      <c r="A3282" s="14" t="s">
        <v>7045</v>
      </c>
      <c r="B3282" s="15" t="s">
        <v>6958</v>
      </c>
      <c r="C3282" s="15" t="s">
        <v>183</v>
      </c>
      <c r="D3282" s="27" t="s">
        <v>854</v>
      </c>
      <c r="E3282" s="27" t="s">
        <v>855</v>
      </c>
      <c r="F3282" s="15" t="s">
        <v>502</v>
      </c>
      <c r="G3282" s="15" t="s">
        <v>7044</v>
      </c>
    </row>
    <row r="3283" spans="1:7" ht="14.25" x14ac:dyDescent="0.2">
      <c r="A3283" s="14" t="s">
        <v>7046</v>
      </c>
      <c r="B3283" s="15" t="s">
        <v>6958</v>
      </c>
      <c r="C3283" s="15" t="s">
        <v>191</v>
      </c>
      <c r="D3283" s="27" t="s">
        <v>838</v>
      </c>
      <c r="E3283" s="27" t="s">
        <v>839</v>
      </c>
      <c r="F3283" s="15" t="s">
        <v>110</v>
      </c>
      <c r="G3283" s="15" t="s">
        <v>7047</v>
      </c>
    </row>
    <row r="3284" spans="1:7" ht="14.25" x14ac:dyDescent="0.2">
      <c r="A3284" s="14" t="s">
        <v>7048</v>
      </c>
      <c r="B3284" s="15" t="s">
        <v>6958</v>
      </c>
      <c r="C3284" s="15" t="s">
        <v>194</v>
      </c>
      <c r="D3284" s="27" t="s">
        <v>999</v>
      </c>
      <c r="E3284" s="27" t="s">
        <v>1000</v>
      </c>
      <c r="F3284" s="15" t="s">
        <v>110</v>
      </c>
      <c r="G3284" s="15" t="s">
        <v>7049</v>
      </c>
    </row>
    <row r="3285" spans="1:7" ht="14.25" customHeight="1" x14ac:dyDescent="0.2">
      <c r="A3285" s="16"/>
      <c r="B3285" s="16"/>
      <c r="C3285" s="13"/>
      <c r="D3285" s="28"/>
      <c r="E3285" s="21" t="s">
        <v>7050</v>
      </c>
      <c r="F3285" s="13"/>
      <c r="G3285" s="13"/>
    </row>
    <row r="3286" spans="1:7" ht="22.5" x14ac:dyDescent="0.2">
      <c r="A3286" s="14" t="s">
        <v>7051</v>
      </c>
      <c r="B3286" s="15" t="s">
        <v>6958</v>
      </c>
      <c r="C3286" s="15" t="s">
        <v>196</v>
      </c>
      <c r="D3286" s="27" t="s">
        <v>884</v>
      </c>
      <c r="E3286" s="27" t="s">
        <v>885</v>
      </c>
      <c r="F3286" s="15" t="s">
        <v>502</v>
      </c>
      <c r="G3286" s="15" t="s">
        <v>7052</v>
      </c>
    </row>
    <row r="3287" spans="1:7" ht="33.75" x14ac:dyDescent="0.2">
      <c r="A3287" s="14" t="s">
        <v>7053</v>
      </c>
      <c r="B3287" s="15" t="s">
        <v>6958</v>
      </c>
      <c r="C3287" s="15" t="s">
        <v>201</v>
      </c>
      <c r="D3287" s="27" t="s">
        <v>910</v>
      </c>
      <c r="E3287" s="27" t="s">
        <v>911</v>
      </c>
      <c r="F3287" s="15" t="s">
        <v>502</v>
      </c>
      <c r="G3287" s="15" t="s">
        <v>7054</v>
      </c>
    </row>
    <row r="3288" spans="1:7" ht="14.25" x14ac:dyDescent="0.2">
      <c r="A3288" s="14" t="s">
        <v>7055</v>
      </c>
      <c r="B3288" s="15" t="s">
        <v>6958</v>
      </c>
      <c r="C3288" s="15" t="s">
        <v>204</v>
      </c>
      <c r="D3288" s="27" t="s">
        <v>838</v>
      </c>
      <c r="E3288" s="27" t="s">
        <v>839</v>
      </c>
      <c r="F3288" s="15" t="s">
        <v>110</v>
      </c>
      <c r="G3288" s="15" t="s">
        <v>7056</v>
      </c>
    </row>
    <row r="3289" spans="1:7" ht="14.25" x14ac:dyDescent="0.2">
      <c r="A3289" s="14" t="s">
        <v>7057</v>
      </c>
      <c r="B3289" s="15" t="s">
        <v>6958</v>
      </c>
      <c r="C3289" s="15" t="s">
        <v>206</v>
      </c>
      <c r="D3289" s="27" t="s">
        <v>999</v>
      </c>
      <c r="E3289" s="27" t="s">
        <v>1000</v>
      </c>
      <c r="F3289" s="15" t="s">
        <v>110</v>
      </c>
      <c r="G3289" s="15" t="s">
        <v>7058</v>
      </c>
    </row>
    <row r="3290" spans="1:7" ht="14.25" customHeight="1" x14ac:dyDescent="0.2">
      <c r="A3290" s="16"/>
      <c r="B3290" s="16"/>
      <c r="C3290" s="13"/>
      <c r="D3290" s="28"/>
      <c r="E3290" s="21" t="s">
        <v>7059</v>
      </c>
      <c r="F3290" s="13"/>
      <c r="G3290" s="13"/>
    </row>
    <row r="3291" spans="1:7" ht="22.5" x14ac:dyDescent="0.2">
      <c r="A3291" s="14" t="s">
        <v>7060</v>
      </c>
      <c r="B3291" s="15" t="s">
        <v>6958</v>
      </c>
      <c r="C3291" s="15" t="s">
        <v>207</v>
      </c>
      <c r="D3291" s="27" t="s">
        <v>884</v>
      </c>
      <c r="E3291" s="27" t="s">
        <v>885</v>
      </c>
      <c r="F3291" s="15" t="s">
        <v>502</v>
      </c>
      <c r="G3291" s="15" t="s">
        <v>7061</v>
      </c>
    </row>
    <row r="3292" spans="1:7" ht="33.75" x14ac:dyDescent="0.2">
      <c r="A3292" s="14" t="s">
        <v>7062</v>
      </c>
      <c r="B3292" s="15" t="s">
        <v>6958</v>
      </c>
      <c r="C3292" s="15" t="s">
        <v>208</v>
      </c>
      <c r="D3292" s="27" t="s">
        <v>910</v>
      </c>
      <c r="E3292" s="27" t="s">
        <v>911</v>
      </c>
      <c r="F3292" s="15" t="s">
        <v>502</v>
      </c>
      <c r="G3292" s="15" t="s">
        <v>7063</v>
      </c>
    </row>
    <row r="3293" spans="1:7" ht="14.25" x14ac:dyDescent="0.2">
      <c r="A3293" s="14" t="s">
        <v>7064</v>
      </c>
      <c r="B3293" s="15" t="s">
        <v>6958</v>
      </c>
      <c r="C3293" s="15" t="s">
        <v>220</v>
      </c>
      <c r="D3293" s="27" t="s">
        <v>838</v>
      </c>
      <c r="E3293" s="27" t="s">
        <v>839</v>
      </c>
      <c r="F3293" s="15" t="s">
        <v>110</v>
      </c>
      <c r="G3293" s="15" t="s">
        <v>7065</v>
      </c>
    </row>
    <row r="3294" spans="1:7" ht="14.25" x14ac:dyDescent="0.2">
      <c r="A3294" s="14" t="s">
        <v>7066</v>
      </c>
      <c r="B3294" s="15" t="s">
        <v>6958</v>
      </c>
      <c r="C3294" s="15" t="s">
        <v>223</v>
      </c>
      <c r="D3294" s="27" t="s">
        <v>999</v>
      </c>
      <c r="E3294" s="27" t="s">
        <v>1000</v>
      </c>
      <c r="F3294" s="15" t="s">
        <v>110</v>
      </c>
      <c r="G3294" s="15" t="s">
        <v>7067</v>
      </c>
    </row>
    <row r="3295" spans="1:7" ht="14.25" customHeight="1" x14ac:dyDescent="0.2">
      <c r="A3295" s="16"/>
      <c r="B3295" s="16"/>
      <c r="C3295" s="13"/>
      <c r="D3295" s="28"/>
      <c r="E3295" s="21" t="s">
        <v>7068</v>
      </c>
      <c r="F3295" s="13"/>
      <c r="G3295" s="13"/>
    </row>
    <row r="3296" spans="1:7" ht="22.5" x14ac:dyDescent="0.2">
      <c r="A3296" s="14" t="s">
        <v>7069</v>
      </c>
      <c r="B3296" s="15" t="s">
        <v>6958</v>
      </c>
      <c r="C3296" s="15" t="s">
        <v>226</v>
      </c>
      <c r="D3296" s="27" t="s">
        <v>884</v>
      </c>
      <c r="E3296" s="27" t="s">
        <v>885</v>
      </c>
      <c r="F3296" s="15" t="s">
        <v>502</v>
      </c>
      <c r="G3296" s="15" t="s">
        <v>7070</v>
      </c>
    </row>
    <row r="3297" spans="1:7" ht="33.75" x14ac:dyDescent="0.2">
      <c r="A3297" s="14" t="s">
        <v>7071</v>
      </c>
      <c r="B3297" s="15" t="s">
        <v>6958</v>
      </c>
      <c r="C3297" s="15" t="s">
        <v>229</v>
      </c>
      <c r="D3297" s="27" t="s">
        <v>910</v>
      </c>
      <c r="E3297" s="27" t="s">
        <v>911</v>
      </c>
      <c r="F3297" s="15" t="s">
        <v>502</v>
      </c>
      <c r="G3297" s="15" t="s">
        <v>7070</v>
      </c>
    </row>
    <row r="3298" spans="1:7" ht="14.25" x14ac:dyDescent="0.2">
      <c r="A3298" s="14" t="s">
        <v>7072</v>
      </c>
      <c r="B3298" s="15" t="s">
        <v>6958</v>
      </c>
      <c r="C3298" s="15" t="s">
        <v>231</v>
      </c>
      <c r="D3298" s="27" t="s">
        <v>838</v>
      </c>
      <c r="E3298" s="27" t="s">
        <v>839</v>
      </c>
      <c r="F3298" s="15" t="s">
        <v>110</v>
      </c>
      <c r="G3298" s="15" t="s">
        <v>7073</v>
      </c>
    </row>
    <row r="3299" spans="1:7" ht="14.25" x14ac:dyDescent="0.2">
      <c r="A3299" s="14" t="s">
        <v>7074</v>
      </c>
      <c r="B3299" s="15" t="s">
        <v>6958</v>
      </c>
      <c r="C3299" s="15" t="s">
        <v>236</v>
      </c>
      <c r="D3299" s="27" t="s">
        <v>999</v>
      </c>
      <c r="E3299" s="27" t="s">
        <v>1000</v>
      </c>
      <c r="F3299" s="15" t="s">
        <v>110</v>
      </c>
      <c r="G3299" s="15" t="s">
        <v>7075</v>
      </c>
    </row>
    <row r="3300" spans="1:7" ht="14.25" customHeight="1" x14ac:dyDescent="0.2">
      <c r="A3300" s="16"/>
      <c r="B3300" s="16"/>
      <c r="C3300" s="13"/>
      <c r="D3300" s="28"/>
      <c r="E3300" s="21" t="s">
        <v>7076</v>
      </c>
      <c r="F3300" s="13"/>
      <c r="G3300" s="13"/>
    </row>
    <row r="3301" spans="1:7" ht="22.5" x14ac:dyDescent="0.2">
      <c r="A3301" s="14" t="s">
        <v>7077</v>
      </c>
      <c r="B3301" s="15" t="s">
        <v>6958</v>
      </c>
      <c r="C3301" s="15" t="s">
        <v>239</v>
      </c>
      <c r="D3301" s="27" t="s">
        <v>884</v>
      </c>
      <c r="E3301" s="27" t="s">
        <v>885</v>
      </c>
      <c r="F3301" s="15" t="s">
        <v>502</v>
      </c>
      <c r="G3301" s="15" t="s">
        <v>7078</v>
      </c>
    </row>
    <row r="3302" spans="1:7" ht="33.75" x14ac:dyDescent="0.2">
      <c r="A3302" s="14" t="s">
        <v>7079</v>
      </c>
      <c r="B3302" s="15" t="s">
        <v>6958</v>
      </c>
      <c r="C3302" s="15" t="s">
        <v>241</v>
      </c>
      <c r="D3302" s="27" t="s">
        <v>910</v>
      </c>
      <c r="E3302" s="27" t="s">
        <v>911</v>
      </c>
      <c r="F3302" s="15" t="s">
        <v>502</v>
      </c>
      <c r="G3302" s="15" t="s">
        <v>7078</v>
      </c>
    </row>
    <row r="3303" spans="1:7" ht="14.25" x14ac:dyDescent="0.2">
      <c r="A3303" s="14" t="s">
        <v>7080</v>
      </c>
      <c r="B3303" s="15" t="s">
        <v>6958</v>
      </c>
      <c r="C3303" s="15" t="s">
        <v>243</v>
      </c>
      <c r="D3303" s="27" t="s">
        <v>838</v>
      </c>
      <c r="E3303" s="27" t="s">
        <v>839</v>
      </c>
      <c r="F3303" s="15" t="s">
        <v>110</v>
      </c>
      <c r="G3303" s="15" t="s">
        <v>7081</v>
      </c>
    </row>
    <row r="3304" spans="1:7" ht="14.25" x14ac:dyDescent="0.2">
      <c r="A3304" s="14" t="s">
        <v>7082</v>
      </c>
      <c r="B3304" s="15" t="s">
        <v>6958</v>
      </c>
      <c r="C3304" s="15" t="s">
        <v>248</v>
      </c>
      <c r="D3304" s="27" t="s">
        <v>999</v>
      </c>
      <c r="E3304" s="27" t="s">
        <v>1000</v>
      </c>
      <c r="F3304" s="15" t="s">
        <v>110</v>
      </c>
      <c r="G3304" s="15" t="s">
        <v>7081</v>
      </c>
    </row>
    <row r="3305" spans="1:7" ht="14.25" customHeight="1" x14ac:dyDescent="0.2">
      <c r="A3305" s="16"/>
      <c r="B3305" s="16"/>
      <c r="C3305" s="13"/>
      <c r="D3305" s="28"/>
      <c r="E3305" s="21" t="s">
        <v>7083</v>
      </c>
      <c r="F3305" s="13"/>
      <c r="G3305" s="13"/>
    </row>
    <row r="3306" spans="1:7" ht="14.25" x14ac:dyDescent="0.2">
      <c r="A3306" s="14" t="s">
        <v>7084</v>
      </c>
      <c r="B3306" s="15" t="s">
        <v>6958</v>
      </c>
      <c r="C3306" s="15" t="s">
        <v>251</v>
      </c>
      <c r="D3306" s="27" t="s">
        <v>906</v>
      </c>
      <c r="E3306" s="27" t="s">
        <v>907</v>
      </c>
      <c r="F3306" s="15" t="s">
        <v>502</v>
      </c>
      <c r="G3306" s="15" t="s">
        <v>7085</v>
      </c>
    </row>
    <row r="3307" spans="1:7" ht="33.75" x14ac:dyDescent="0.2">
      <c r="A3307" s="14" t="s">
        <v>7086</v>
      </c>
      <c r="B3307" s="15" t="s">
        <v>6958</v>
      </c>
      <c r="C3307" s="15" t="s">
        <v>254</v>
      </c>
      <c r="D3307" s="27" t="s">
        <v>835</v>
      </c>
      <c r="E3307" s="27" t="s">
        <v>836</v>
      </c>
      <c r="F3307" s="15" t="s">
        <v>502</v>
      </c>
      <c r="G3307" s="15" t="s">
        <v>7085</v>
      </c>
    </row>
    <row r="3308" spans="1:7" ht="14.25" x14ac:dyDescent="0.2">
      <c r="A3308" s="14" t="s">
        <v>7087</v>
      </c>
      <c r="B3308" s="15" t="s">
        <v>6958</v>
      </c>
      <c r="C3308" s="15" t="s">
        <v>256</v>
      </c>
      <c r="D3308" s="27" t="s">
        <v>906</v>
      </c>
      <c r="E3308" s="27" t="s">
        <v>907</v>
      </c>
      <c r="F3308" s="15" t="s">
        <v>502</v>
      </c>
      <c r="G3308" s="15" t="s">
        <v>7088</v>
      </c>
    </row>
    <row r="3309" spans="1:7" ht="22.5" x14ac:dyDescent="0.2">
      <c r="A3309" s="14" t="s">
        <v>7089</v>
      </c>
      <c r="B3309" s="15" t="s">
        <v>6958</v>
      </c>
      <c r="C3309" s="15" t="s">
        <v>260</v>
      </c>
      <c r="D3309" s="27" t="s">
        <v>865</v>
      </c>
      <c r="E3309" s="27" t="s">
        <v>866</v>
      </c>
      <c r="F3309" s="15" t="s">
        <v>502</v>
      </c>
      <c r="G3309" s="15" t="s">
        <v>7088</v>
      </c>
    </row>
    <row r="3310" spans="1:7" ht="14.25" x14ac:dyDescent="0.2">
      <c r="A3310" s="14" t="s">
        <v>7090</v>
      </c>
      <c r="B3310" s="15" t="s">
        <v>6958</v>
      </c>
      <c r="C3310" s="15" t="s">
        <v>263</v>
      </c>
      <c r="D3310" s="27" t="s">
        <v>838</v>
      </c>
      <c r="E3310" s="27" t="s">
        <v>839</v>
      </c>
      <c r="F3310" s="15" t="s">
        <v>110</v>
      </c>
      <c r="G3310" s="15" t="s">
        <v>7091</v>
      </c>
    </row>
    <row r="3311" spans="1:7" ht="14.25" x14ac:dyDescent="0.2">
      <c r="A3311" s="14" t="s">
        <v>7092</v>
      </c>
      <c r="B3311" s="15" t="s">
        <v>6958</v>
      </c>
      <c r="C3311" s="15" t="s">
        <v>265</v>
      </c>
      <c r="D3311" s="27" t="s">
        <v>999</v>
      </c>
      <c r="E3311" s="27" t="s">
        <v>1000</v>
      </c>
      <c r="F3311" s="15" t="s">
        <v>110</v>
      </c>
      <c r="G3311" s="15" t="s">
        <v>7093</v>
      </c>
    </row>
    <row r="3312" spans="1:7" s="11" customFormat="1" ht="14.25" x14ac:dyDescent="0.2">
      <c r="A3312" s="9" t="s">
        <v>2655</v>
      </c>
      <c r="B3312" s="9" t="s">
        <v>7094</v>
      </c>
      <c r="C3312" s="9"/>
      <c r="D3312" s="29"/>
      <c r="E3312" s="22" t="s">
        <v>4187</v>
      </c>
      <c r="F3312" s="10"/>
      <c r="G3312" s="10"/>
    </row>
    <row r="3313" spans="1:7" ht="14.25" customHeight="1" x14ac:dyDescent="0.2">
      <c r="A3313" s="16"/>
      <c r="B3313" s="16"/>
      <c r="C3313" s="13"/>
      <c r="D3313" s="28"/>
      <c r="E3313" s="21" t="s">
        <v>7095</v>
      </c>
      <c r="F3313" s="13"/>
      <c r="G3313" s="13"/>
    </row>
    <row r="3314" spans="1:7" ht="22.5" x14ac:dyDescent="0.2">
      <c r="A3314" s="14" t="s">
        <v>7096</v>
      </c>
      <c r="B3314" s="15" t="s">
        <v>6958</v>
      </c>
      <c r="C3314" s="15" t="s">
        <v>266</v>
      </c>
      <c r="D3314" s="27" t="s">
        <v>842</v>
      </c>
      <c r="E3314" s="27" t="s">
        <v>843</v>
      </c>
      <c r="F3314" s="15" t="s">
        <v>110</v>
      </c>
      <c r="G3314" s="15" t="s">
        <v>7097</v>
      </c>
    </row>
    <row r="3315" spans="1:7" ht="45" x14ac:dyDescent="0.2">
      <c r="A3315" s="14" t="s">
        <v>7098</v>
      </c>
      <c r="B3315" s="15" t="s">
        <v>6958</v>
      </c>
      <c r="C3315" s="15" t="s">
        <v>267</v>
      </c>
      <c r="D3315" s="27" t="s">
        <v>845</v>
      </c>
      <c r="E3315" s="27" t="s">
        <v>846</v>
      </c>
      <c r="F3315" s="15" t="s">
        <v>518</v>
      </c>
      <c r="G3315" s="15" t="s">
        <v>7099</v>
      </c>
    </row>
    <row r="3316" spans="1:7" ht="14.25" customHeight="1" x14ac:dyDescent="0.2">
      <c r="A3316" s="16"/>
      <c r="B3316" s="16"/>
      <c r="C3316" s="13"/>
      <c r="D3316" s="28"/>
      <c r="E3316" s="21" t="s">
        <v>7100</v>
      </c>
      <c r="F3316" s="13"/>
      <c r="G3316" s="13"/>
    </row>
    <row r="3317" spans="1:7" ht="22.5" x14ac:dyDescent="0.2">
      <c r="A3317" s="14" t="s">
        <v>7101</v>
      </c>
      <c r="B3317" s="15" t="s">
        <v>6958</v>
      </c>
      <c r="C3317" s="15" t="s">
        <v>184</v>
      </c>
      <c r="D3317" s="27" t="s">
        <v>937</v>
      </c>
      <c r="E3317" s="27" t="s">
        <v>938</v>
      </c>
      <c r="F3317" s="15" t="s">
        <v>110</v>
      </c>
      <c r="G3317" s="15" t="s">
        <v>7102</v>
      </c>
    </row>
    <row r="3318" spans="1:7" ht="14.25" x14ac:dyDescent="0.2">
      <c r="A3318" s="14" t="s">
        <v>7103</v>
      </c>
      <c r="B3318" s="15" t="s">
        <v>6958</v>
      </c>
      <c r="C3318" s="15" t="s">
        <v>276</v>
      </c>
      <c r="D3318" s="27" t="s">
        <v>942</v>
      </c>
      <c r="E3318" s="27" t="s">
        <v>943</v>
      </c>
      <c r="F3318" s="15" t="s">
        <v>502</v>
      </c>
      <c r="G3318" s="15" t="s">
        <v>7104</v>
      </c>
    </row>
    <row r="3319" spans="1:7" ht="45" x14ac:dyDescent="0.2">
      <c r="A3319" s="14" t="s">
        <v>7105</v>
      </c>
      <c r="B3319" s="15" t="s">
        <v>6958</v>
      </c>
      <c r="C3319" s="15" t="s">
        <v>278</v>
      </c>
      <c r="D3319" s="27" t="s">
        <v>947</v>
      </c>
      <c r="E3319" s="27" t="s">
        <v>948</v>
      </c>
      <c r="F3319" s="15" t="s">
        <v>949</v>
      </c>
      <c r="G3319" s="15" t="s">
        <v>7106</v>
      </c>
    </row>
    <row r="3320" spans="1:7" ht="45" x14ac:dyDescent="0.2">
      <c r="A3320" s="14" t="s">
        <v>7107</v>
      </c>
      <c r="B3320" s="15" t="s">
        <v>6958</v>
      </c>
      <c r="C3320" s="15" t="s">
        <v>283</v>
      </c>
      <c r="D3320" s="27" t="s">
        <v>7108</v>
      </c>
      <c r="E3320" s="27" t="s">
        <v>7109</v>
      </c>
      <c r="F3320" s="15" t="s">
        <v>949</v>
      </c>
      <c r="G3320" s="15" t="s">
        <v>7110</v>
      </c>
    </row>
    <row r="3321" spans="1:7" ht="22.5" x14ac:dyDescent="0.2">
      <c r="A3321" s="14" t="s">
        <v>7111</v>
      </c>
      <c r="B3321" s="15" t="s">
        <v>6958</v>
      </c>
      <c r="C3321" s="15" t="s">
        <v>286</v>
      </c>
      <c r="D3321" s="27" t="s">
        <v>1059</v>
      </c>
      <c r="E3321" s="27" t="s">
        <v>1060</v>
      </c>
      <c r="F3321" s="15" t="s">
        <v>110</v>
      </c>
      <c r="G3321" s="15" t="s">
        <v>7112</v>
      </c>
    </row>
    <row r="3322" spans="1:7" ht="45" x14ac:dyDescent="0.2">
      <c r="A3322" s="14" t="s">
        <v>7113</v>
      </c>
      <c r="B3322" s="15" t="s">
        <v>6958</v>
      </c>
      <c r="C3322" s="15" t="s">
        <v>288</v>
      </c>
      <c r="D3322" s="27" t="s">
        <v>4212</v>
      </c>
      <c r="E3322" s="27" t="s">
        <v>4213</v>
      </c>
      <c r="F3322" s="15" t="s">
        <v>949</v>
      </c>
      <c r="G3322" s="15" t="s">
        <v>7114</v>
      </c>
    </row>
    <row r="3323" spans="1:7" ht="14.25" customHeight="1" x14ac:dyDescent="0.2">
      <c r="A3323" s="16"/>
      <c r="B3323" s="16"/>
      <c r="C3323" s="13"/>
      <c r="D3323" s="28"/>
      <c r="E3323" s="21" t="s">
        <v>7115</v>
      </c>
      <c r="F3323" s="13"/>
      <c r="G3323" s="13"/>
    </row>
    <row r="3324" spans="1:7" ht="14.25" x14ac:dyDescent="0.2">
      <c r="A3324" s="14" t="s">
        <v>7116</v>
      </c>
      <c r="B3324" s="15" t="s">
        <v>6958</v>
      </c>
      <c r="C3324" s="15" t="s">
        <v>289</v>
      </c>
      <c r="D3324" s="27" t="s">
        <v>7117</v>
      </c>
      <c r="E3324" s="27" t="s">
        <v>7118</v>
      </c>
      <c r="F3324" s="15" t="s">
        <v>1071</v>
      </c>
      <c r="G3324" s="15" t="s">
        <v>7119</v>
      </c>
    </row>
    <row r="3325" spans="1:7" ht="33.75" x14ac:dyDescent="0.2">
      <c r="A3325" s="14" t="s">
        <v>7120</v>
      </c>
      <c r="B3325" s="15" t="s">
        <v>6958</v>
      </c>
      <c r="C3325" s="15" t="s">
        <v>291</v>
      </c>
      <c r="D3325" s="27" t="s">
        <v>910</v>
      </c>
      <c r="E3325" s="27" t="s">
        <v>911</v>
      </c>
      <c r="F3325" s="15" t="s">
        <v>502</v>
      </c>
      <c r="G3325" s="15" t="s">
        <v>7121</v>
      </c>
    </row>
    <row r="3326" spans="1:7" s="11" customFormat="1" ht="14.25" x14ac:dyDescent="0.2">
      <c r="A3326" s="9" t="s">
        <v>2657</v>
      </c>
      <c r="B3326" s="9" t="s">
        <v>7122</v>
      </c>
      <c r="C3326" s="9"/>
      <c r="D3326" s="29"/>
      <c r="E3326" s="22" t="s">
        <v>7123</v>
      </c>
      <c r="F3326" s="10"/>
      <c r="G3326" s="10"/>
    </row>
    <row r="3327" spans="1:7" ht="14.25" x14ac:dyDescent="0.2">
      <c r="A3327" s="16"/>
      <c r="B3327" s="16"/>
      <c r="C3327" s="13"/>
      <c r="D3327" s="28"/>
      <c r="E3327" s="21" t="s">
        <v>3296</v>
      </c>
      <c r="F3327" s="13"/>
      <c r="G3327" s="13"/>
    </row>
    <row r="3328" spans="1:7" ht="14.25" x14ac:dyDescent="0.2">
      <c r="A3328" s="14" t="s">
        <v>7124</v>
      </c>
      <c r="B3328" s="15" t="s">
        <v>6958</v>
      </c>
      <c r="C3328" s="15" t="s">
        <v>293</v>
      </c>
      <c r="D3328" s="27" t="s">
        <v>2218</v>
      </c>
      <c r="E3328" s="27" t="s">
        <v>2219</v>
      </c>
      <c r="F3328" s="15" t="s">
        <v>110</v>
      </c>
      <c r="G3328" s="15" t="s">
        <v>7125</v>
      </c>
    </row>
    <row r="3329" spans="1:7" ht="22.5" x14ac:dyDescent="0.2">
      <c r="A3329" s="14" t="s">
        <v>7126</v>
      </c>
      <c r="B3329" s="15" t="s">
        <v>6958</v>
      </c>
      <c r="C3329" s="15" t="s">
        <v>295</v>
      </c>
      <c r="D3329" s="27" t="s">
        <v>4220</v>
      </c>
      <c r="E3329" s="27" t="s">
        <v>5180</v>
      </c>
      <c r="F3329" s="15" t="s">
        <v>110</v>
      </c>
      <c r="G3329" s="15" t="s">
        <v>7125</v>
      </c>
    </row>
    <row r="3330" spans="1:7" ht="14.25" x14ac:dyDescent="0.2">
      <c r="A3330" s="14" t="s">
        <v>7127</v>
      </c>
      <c r="B3330" s="15" t="s">
        <v>6958</v>
      </c>
      <c r="C3330" s="15" t="s">
        <v>297</v>
      </c>
      <c r="D3330" s="27" t="s">
        <v>1051</v>
      </c>
      <c r="E3330" s="27" t="s">
        <v>1052</v>
      </c>
      <c r="F3330" s="15" t="s">
        <v>81</v>
      </c>
      <c r="G3330" s="15" t="s">
        <v>7128</v>
      </c>
    </row>
    <row r="3331" spans="1:7" ht="14.25" x14ac:dyDescent="0.2">
      <c r="A3331" s="14" t="s">
        <v>7129</v>
      </c>
      <c r="B3331" s="15" t="s">
        <v>6958</v>
      </c>
      <c r="C3331" s="15" t="s">
        <v>309</v>
      </c>
      <c r="D3331" s="27" t="s">
        <v>7130</v>
      </c>
      <c r="E3331" s="27" t="s">
        <v>7131</v>
      </c>
      <c r="F3331" s="15" t="s">
        <v>110</v>
      </c>
      <c r="G3331" s="15" t="s">
        <v>7132</v>
      </c>
    </row>
    <row r="3332" spans="1:7" ht="14.25" x14ac:dyDescent="0.2">
      <c r="A3332" s="14" t="s">
        <v>7133</v>
      </c>
      <c r="B3332" s="15" t="s">
        <v>6958</v>
      </c>
      <c r="C3332" s="15" t="s">
        <v>311</v>
      </c>
      <c r="D3332" s="27" t="s">
        <v>7134</v>
      </c>
      <c r="E3332" s="27" t="s">
        <v>7135</v>
      </c>
      <c r="F3332" s="15" t="s">
        <v>518</v>
      </c>
      <c r="G3332" s="15" t="s">
        <v>7136</v>
      </c>
    </row>
    <row r="3333" spans="1:7" ht="14.25" x14ac:dyDescent="0.2">
      <c r="A3333" s="16"/>
      <c r="B3333" s="16"/>
      <c r="C3333" s="13"/>
      <c r="D3333" s="28"/>
      <c r="E3333" s="21" t="s">
        <v>7137</v>
      </c>
      <c r="F3333" s="13"/>
      <c r="G3333" s="13"/>
    </row>
    <row r="3334" spans="1:7" ht="14.25" x14ac:dyDescent="0.2">
      <c r="A3334" s="14" t="s">
        <v>7138</v>
      </c>
      <c r="B3334" s="15" t="s">
        <v>6958</v>
      </c>
      <c r="C3334" s="15" t="s">
        <v>218</v>
      </c>
      <c r="D3334" s="27" t="s">
        <v>2218</v>
      </c>
      <c r="E3334" s="27" t="s">
        <v>2219</v>
      </c>
      <c r="F3334" s="15" t="s">
        <v>110</v>
      </c>
      <c r="G3334" s="15" t="s">
        <v>7139</v>
      </c>
    </row>
    <row r="3335" spans="1:7" ht="22.5" x14ac:dyDescent="0.2">
      <c r="A3335" s="14" t="s">
        <v>7140</v>
      </c>
      <c r="B3335" s="15" t="s">
        <v>6958</v>
      </c>
      <c r="C3335" s="15" t="s">
        <v>922</v>
      </c>
      <c r="D3335" s="27" t="s">
        <v>4220</v>
      </c>
      <c r="E3335" s="27" t="s">
        <v>5180</v>
      </c>
      <c r="F3335" s="15" t="s">
        <v>110</v>
      </c>
      <c r="G3335" s="15" t="s">
        <v>7139</v>
      </c>
    </row>
    <row r="3336" spans="1:7" ht="14.25" x14ac:dyDescent="0.2">
      <c r="A3336" s="14" t="s">
        <v>7141</v>
      </c>
      <c r="B3336" s="15" t="s">
        <v>6958</v>
      </c>
      <c r="C3336" s="15" t="s">
        <v>924</v>
      </c>
      <c r="D3336" s="27" t="s">
        <v>1051</v>
      </c>
      <c r="E3336" s="27" t="s">
        <v>1052</v>
      </c>
      <c r="F3336" s="15" t="s">
        <v>81</v>
      </c>
      <c r="G3336" s="15" t="s">
        <v>7142</v>
      </c>
    </row>
    <row r="3337" spans="1:7" ht="22.5" x14ac:dyDescent="0.2">
      <c r="A3337" s="14" t="s">
        <v>7143</v>
      </c>
      <c r="B3337" s="15" t="s">
        <v>6958</v>
      </c>
      <c r="C3337" s="15" t="s">
        <v>927</v>
      </c>
      <c r="D3337" s="27" t="s">
        <v>1046</v>
      </c>
      <c r="E3337" s="27" t="s">
        <v>1047</v>
      </c>
      <c r="F3337" s="15" t="s">
        <v>110</v>
      </c>
      <c r="G3337" s="15" t="s">
        <v>7139</v>
      </c>
    </row>
    <row r="3338" spans="1:7" ht="14.25" x14ac:dyDescent="0.2">
      <c r="A3338" s="14" t="s">
        <v>7144</v>
      </c>
      <c r="B3338" s="15" t="s">
        <v>6958</v>
      </c>
      <c r="C3338" s="15" t="s">
        <v>930</v>
      </c>
      <c r="D3338" s="27" t="s">
        <v>1051</v>
      </c>
      <c r="E3338" s="27" t="s">
        <v>1052</v>
      </c>
      <c r="F3338" s="15" t="s">
        <v>81</v>
      </c>
      <c r="G3338" s="15" t="s">
        <v>7145</v>
      </c>
    </row>
    <row r="3339" spans="1:7" ht="14.25" x14ac:dyDescent="0.2">
      <c r="A3339" s="16"/>
      <c r="B3339" s="16"/>
      <c r="C3339" s="13"/>
      <c r="D3339" s="28"/>
      <c r="E3339" s="21" t="s">
        <v>7146</v>
      </c>
      <c r="F3339" s="13"/>
      <c r="G3339" s="13"/>
    </row>
    <row r="3340" spans="1:7" ht="14.25" x14ac:dyDescent="0.2">
      <c r="A3340" s="14" t="s">
        <v>7147</v>
      </c>
      <c r="B3340" s="15" t="s">
        <v>6958</v>
      </c>
      <c r="C3340" s="15" t="s">
        <v>936</v>
      </c>
      <c r="D3340" s="27" t="s">
        <v>570</v>
      </c>
      <c r="E3340" s="27" t="s">
        <v>571</v>
      </c>
      <c r="F3340" s="15" t="s">
        <v>51</v>
      </c>
      <c r="G3340" s="15" t="s">
        <v>7148</v>
      </c>
    </row>
    <row r="3341" spans="1:7" ht="14.25" x14ac:dyDescent="0.2">
      <c r="A3341" s="14" t="s">
        <v>7149</v>
      </c>
      <c r="B3341" s="15" t="s">
        <v>6958</v>
      </c>
      <c r="C3341" s="15" t="s">
        <v>941</v>
      </c>
      <c r="D3341" s="27" t="s">
        <v>4022</v>
      </c>
      <c r="E3341" s="27" t="s">
        <v>4023</v>
      </c>
      <c r="F3341" s="15" t="s">
        <v>81</v>
      </c>
      <c r="G3341" s="15" t="s">
        <v>7150</v>
      </c>
    </row>
    <row r="3342" spans="1:7" s="11" customFormat="1" ht="14.25" x14ac:dyDescent="0.2">
      <c r="A3342" s="9" t="s">
        <v>2661</v>
      </c>
      <c r="B3342" s="9" t="s">
        <v>7151</v>
      </c>
      <c r="C3342" s="9"/>
      <c r="D3342" s="29"/>
      <c r="E3342" s="22" t="s">
        <v>4238</v>
      </c>
      <c r="F3342" s="10"/>
      <c r="G3342" s="10"/>
    </row>
    <row r="3343" spans="1:7" ht="14.25" customHeight="1" x14ac:dyDescent="0.2">
      <c r="A3343" s="16"/>
      <c r="B3343" s="16"/>
      <c r="C3343" s="13"/>
      <c r="D3343" s="28"/>
      <c r="E3343" s="21" t="s">
        <v>7152</v>
      </c>
      <c r="F3343" s="13"/>
      <c r="G3343" s="13"/>
    </row>
    <row r="3344" spans="1:7" ht="14.25" x14ac:dyDescent="0.2">
      <c r="A3344" s="14" t="s">
        <v>7153</v>
      </c>
      <c r="B3344" s="15" t="s">
        <v>6958</v>
      </c>
      <c r="C3344" s="15" t="s">
        <v>946</v>
      </c>
      <c r="D3344" s="27" t="s">
        <v>4241</v>
      </c>
      <c r="E3344" s="27" t="s">
        <v>4242</v>
      </c>
      <c r="F3344" s="15" t="s">
        <v>949</v>
      </c>
      <c r="G3344" s="15" t="s">
        <v>7154</v>
      </c>
    </row>
    <row r="3345" spans="1:7" ht="22.5" x14ac:dyDescent="0.2">
      <c r="A3345" s="14" t="s">
        <v>7155</v>
      </c>
      <c r="B3345" s="15" t="s">
        <v>6958</v>
      </c>
      <c r="C3345" s="15" t="s">
        <v>952</v>
      </c>
      <c r="D3345" s="27" t="s">
        <v>7156</v>
      </c>
      <c r="E3345" s="27" t="s">
        <v>7157</v>
      </c>
      <c r="F3345" s="15" t="s">
        <v>648</v>
      </c>
      <c r="G3345" s="15" t="s">
        <v>12</v>
      </c>
    </row>
    <row r="3346" spans="1:7" ht="22.5" x14ac:dyDescent="0.2">
      <c r="A3346" s="14" t="s">
        <v>7158</v>
      </c>
      <c r="B3346" s="15" t="s">
        <v>6958</v>
      </c>
      <c r="C3346" s="15" t="s">
        <v>957</v>
      </c>
      <c r="D3346" s="27" t="s">
        <v>7159</v>
      </c>
      <c r="E3346" s="27" t="s">
        <v>7160</v>
      </c>
      <c r="F3346" s="15" t="s">
        <v>648</v>
      </c>
      <c r="G3346" s="15" t="s">
        <v>12</v>
      </c>
    </row>
    <row r="3347" spans="1:7" ht="22.5" x14ac:dyDescent="0.2">
      <c r="A3347" s="14" t="s">
        <v>7162</v>
      </c>
      <c r="B3347" s="15" t="s">
        <v>6958</v>
      </c>
      <c r="C3347" s="15" t="s">
        <v>962</v>
      </c>
      <c r="D3347" s="27" t="s">
        <v>7163</v>
      </c>
      <c r="E3347" s="27" t="s">
        <v>7164</v>
      </c>
      <c r="F3347" s="15" t="s">
        <v>502</v>
      </c>
      <c r="G3347" s="15" t="s">
        <v>7165</v>
      </c>
    </row>
    <row r="3348" spans="1:7" ht="14.25" x14ac:dyDescent="0.2">
      <c r="A3348" s="14" t="s">
        <v>7166</v>
      </c>
      <c r="B3348" s="15" t="s">
        <v>6958</v>
      </c>
      <c r="C3348" s="15" t="s">
        <v>967</v>
      </c>
      <c r="D3348" s="27" t="s">
        <v>7167</v>
      </c>
      <c r="E3348" s="27" t="s">
        <v>7168</v>
      </c>
      <c r="F3348" s="15" t="s">
        <v>502</v>
      </c>
      <c r="G3348" s="15" t="s">
        <v>7165</v>
      </c>
    </row>
    <row r="3349" spans="1:7" ht="22.5" x14ac:dyDescent="0.2">
      <c r="A3349" s="14" t="s">
        <v>7169</v>
      </c>
      <c r="B3349" s="15" t="s">
        <v>6958</v>
      </c>
      <c r="C3349" s="15" t="s">
        <v>973</v>
      </c>
      <c r="D3349" s="27" t="s">
        <v>7170</v>
      </c>
      <c r="E3349" s="27" t="s">
        <v>7171</v>
      </c>
      <c r="F3349" s="15" t="s">
        <v>502</v>
      </c>
      <c r="G3349" s="15" t="s">
        <v>7161</v>
      </c>
    </row>
    <row r="3350" spans="1:7" ht="14.25" x14ac:dyDescent="0.2">
      <c r="A3350" s="14" t="s">
        <v>7172</v>
      </c>
      <c r="B3350" s="15" t="s">
        <v>6958</v>
      </c>
      <c r="C3350" s="15" t="s">
        <v>979</v>
      </c>
      <c r="D3350" s="27" t="s">
        <v>1740</v>
      </c>
      <c r="E3350" s="27" t="s">
        <v>1741</v>
      </c>
      <c r="F3350" s="15" t="s">
        <v>648</v>
      </c>
      <c r="G3350" s="15" t="s">
        <v>30</v>
      </c>
    </row>
    <row r="3351" spans="1:7" ht="22.5" x14ac:dyDescent="0.2">
      <c r="A3351" s="14" t="s">
        <v>7173</v>
      </c>
      <c r="B3351" s="15" t="s">
        <v>6958</v>
      </c>
      <c r="C3351" s="15" t="s">
        <v>985</v>
      </c>
      <c r="D3351" s="27" t="s">
        <v>7174</v>
      </c>
      <c r="E3351" s="27" t="s">
        <v>7175</v>
      </c>
      <c r="F3351" s="15" t="s">
        <v>1071</v>
      </c>
      <c r="G3351" s="15" t="s">
        <v>3593</v>
      </c>
    </row>
    <row r="3352" spans="1:7" ht="14.25" x14ac:dyDescent="0.2">
      <c r="A3352" s="14" t="s">
        <v>7176</v>
      </c>
      <c r="B3352" s="15" t="s">
        <v>6958</v>
      </c>
      <c r="C3352" s="15" t="s">
        <v>988</v>
      </c>
      <c r="D3352" s="27" t="s">
        <v>7177</v>
      </c>
      <c r="E3352" s="27" t="s">
        <v>7178</v>
      </c>
      <c r="F3352" s="15" t="s">
        <v>648</v>
      </c>
      <c r="G3352" s="15" t="s">
        <v>30</v>
      </c>
    </row>
    <row r="3353" spans="1:7" ht="22.5" x14ac:dyDescent="0.2">
      <c r="A3353" s="14" t="s">
        <v>7179</v>
      </c>
      <c r="B3353" s="15" t="s">
        <v>6958</v>
      </c>
      <c r="C3353" s="15" t="s">
        <v>991</v>
      </c>
      <c r="D3353" s="27" t="s">
        <v>7180</v>
      </c>
      <c r="E3353" s="27" t="s">
        <v>7181</v>
      </c>
      <c r="F3353" s="15" t="s">
        <v>652</v>
      </c>
      <c r="G3353" s="15" t="s">
        <v>30</v>
      </c>
    </row>
    <row r="3354" spans="1:7" ht="22.5" x14ac:dyDescent="0.2">
      <c r="A3354" s="14" t="s">
        <v>7182</v>
      </c>
      <c r="B3354" s="15" t="s">
        <v>6958</v>
      </c>
      <c r="C3354" s="15" t="s">
        <v>995</v>
      </c>
      <c r="D3354" s="27" t="s">
        <v>7183</v>
      </c>
      <c r="E3354" s="27" t="s">
        <v>7184</v>
      </c>
      <c r="F3354" s="15" t="s">
        <v>648</v>
      </c>
      <c r="G3354" s="15" t="s">
        <v>30</v>
      </c>
    </row>
    <row r="3355" spans="1:7" ht="33.75" x14ac:dyDescent="0.2">
      <c r="A3355" s="14" t="s">
        <v>7185</v>
      </c>
      <c r="B3355" s="15" t="s">
        <v>6958</v>
      </c>
      <c r="C3355" s="15" t="s">
        <v>998</v>
      </c>
      <c r="D3355" s="27" t="s">
        <v>7186</v>
      </c>
      <c r="E3355" s="27" t="s">
        <v>7187</v>
      </c>
      <c r="F3355" s="15" t="s">
        <v>648</v>
      </c>
      <c r="G3355" s="15" t="s">
        <v>30</v>
      </c>
    </row>
    <row r="3356" spans="1:7" ht="14.25" x14ac:dyDescent="0.2">
      <c r="A3356" s="16"/>
      <c r="B3356" s="16"/>
      <c r="C3356" s="13"/>
      <c r="D3356" s="28"/>
      <c r="E3356" s="21" t="s">
        <v>1030</v>
      </c>
      <c r="F3356" s="13"/>
      <c r="G3356" s="13"/>
    </row>
    <row r="3357" spans="1:7" ht="45" x14ac:dyDescent="0.2">
      <c r="A3357" s="14" t="s">
        <v>7188</v>
      </c>
      <c r="B3357" s="15" t="s">
        <v>6958</v>
      </c>
      <c r="C3357" s="15" t="s">
        <v>1002</v>
      </c>
      <c r="D3357" s="27" t="s">
        <v>1033</v>
      </c>
      <c r="E3357" s="27" t="s">
        <v>1034</v>
      </c>
      <c r="F3357" s="15" t="s">
        <v>110</v>
      </c>
      <c r="G3357" s="15" t="s">
        <v>5538</v>
      </c>
    </row>
    <row r="3358" spans="1:7" ht="22.5" x14ac:dyDescent="0.2">
      <c r="A3358" s="14" t="s">
        <v>7189</v>
      </c>
      <c r="B3358" s="15" t="s">
        <v>6958</v>
      </c>
      <c r="C3358" s="15" t="s">
        <v>1005</v>
      </c>
      <c r="D3358" s="27" t="s">
        <v>7190</v>
      </c>
      <c r="E3358" s="27" t="s">
        <v>7191</v>
      </c>
      <c r="F3358" s="15" t="s">
        <v>949</v>
      </c>
      <c r="G3358" s="15" t="s">
        <v>7192</v>
      </c>
    </row>
    <row r="3359" spans="1:7" ht="14.25" x14ac:dyDescent="0.2">
      <c r="A3359" s="14" t="s">
        <v>7193</v>
      </c>
      <c r="B3359" s="15" t="s">
        <v>6958</v>
      </c>
      <c r="C3359" s="15" t="s">
        <v>1012</v>
      </c>
      <c r="D3359" s="27" t="s">
        <v>7194</v>
      </c>
      <c r="E3359" s="27" t="s">
        <v>7195</v>
      </c>
      <c r="F3359" s="15" t="s">
        <v>1071</v>
      </c>
      <c r="G3359" s="15" t="s">
        <v>294</v>
      </c>
    </row>
    <row r="3360" spans="1:7" ht="14.25" x14ac:dyDescent="0.2">
      <c r="A3360" s="14" t="s">
        <v>7196</v>
      </c>
      <c r="B3360" s="15" t="s">
        <v>6958</v>
      </c>
      <c r="C3360" s="15" t="s">
        <v>1017</v>
      </c>
      <c r="D3360" s="27" t="s">
        <v>7197</v>
      </c>
      <c r="E3360" s="27" t="s">
        <v>7198</v>
      </c>
      <c r="F3360" s="15" t="s">
        <v>1077</v>
      </c>
      <c r="G3360" s="15" t="s">
        <v>43</v>
      </c>
    </row>
    <row r="3361" spans="1:7" s="11" customFormat="1" ht="14.25" x14ac:dyDescent="0.2">
      <c r="A3361" s="9" t="s">
        <v>2664</v>
      </c>
      <c r="B3361" s="9" t="s">
        <v>7199</v>
      </c>
      <c r="C3361" s="9"/>
      <c r="D3361" s="29"/>
      <c r="E3361" s="22" t="s">
        <v>1055</v>
      </c>
      <c r="F3361" s="10"/>
      <c r="G3361" s="10"/>
    </row>
    <row r="3362" spans="1:7" ht="14.25" customHeight="1" x14ac:dyDescent="0.2">
      <c r="A3362" s="16"/>
      <c r="B3362" s="16"/>
      <c r="C3362" s="13"/>
      <c r="D3362" s="28"/>
      <c r="E3362" s="21" t="s">
        <v>7200</v>
      </c>
      <c r="F3362" s="13"/>
      <c r="G3362" s="13"/>
    </row>
    <row r="3363" spans="1:7" ht="22.5" x14ac:dyDescent="0.2">
      <c r="A3363" s="14" t="s">
        <v>7201</v>
      </c>
      <c r="B3363" s="15" t="s">
        <v>6958</v>
      </c>
      <c r="C3363" s="15" t="s">
        <v>1022</v>
      </c>
      <c r="D3363" s="27" t="s">
        <v>1059</v>
      </c>
      <c r="E3363" s="27" t="s">
        <v>1060</v>
      </c>
      <c r="F3363" s="15" t="s">
        <v>110</v>
      </c>
      <c r="G3363" s="15" t="s">
        <v>7202</v>
      </c>
    </row>
    <row r="3364" spans="1:7" ht="45" x14ac:dyDescent="0.2">
      <c r="A3364" s="14" t="s">
        <v>7203</v>
      </c>
      <c r="B3364" s="15" t="s">
        <v>6958</v>
      </c>
      <c r="C3364" s="15" t="s">
        <v>1027</v>
      </c>
      <c r="D3364" s="27" t="s">
        <v>1064</v>
      </c>
      <c r="E3364" s="27" t="s">
        <v>1065</v>
      </c>
      <c r="F3364" s="15" t="s">
        <v>949</v>
      </c>
      <c r="G3364" s="15" t="s">
        <v>7204</v>
      </c>
    </row>
    <row r="3365" spans="1:7" ht="14.25" x14ac:dyDescent="0.2">
      <c r="A3365" s="14" t="s">
        <v>7205</v>
      </c>
      <c r="B3365" s="15" t="s">
        <v>6958</v>
      </c>
      <c r="C3365" s="15" t="s">
        <v>1032</v>
      </c>
      <c r="D3365" s="27" t="s">
        <v>1069</v>
      </c>
      <c r="E3365" s="27" t="s">
        <v>1070</v>
      </c>
      <c r="F3365" s="15" t="s">
        <v>1071</v>
      </c>
      <c r="G3365" s="15" t="s">
        <v>7206</v>
      </c>
    </row>
    <row r="3366" spans="1:7" ht="14.25" x14ac:dyDescent="0.2">
      <c r="A3366" s="14" t="s">
        <v>7207</v>
      </c>
      <c r="B3366" s="15" t="s">
        <v>6958</v>
      </c>
      <c r="C3366" s="15" t="s">
        <v>1037</v>
      </c>
      <c r="D3366" s="27" t="s">
        <v>1075</v>
      </c>
      <c r="E3366" s="27" t="s">
        <v>1076</v>
      </c>
      <c r="F3366" s="15" t="s">
        <v>1077</v>
      </c>
      <c r="G3366" s="15" t="s">
        <v>7208</v>
      </c>
    </row>
    <row r="3367" spans="1:7" ht="22.5" x14ac:dyDescent="0.2">
      <c r="A3367" s="14" t="s">
        <v>7209</v>
      </c>
      <c r="B3367" s="15" t="s">
        <v>6958</v>
      </c>
      <c r="C3367" s="15" t="s">
        <v>1045</v>
      </c>
      <c r="D3367" s="27" t="s">
        <v>1081</v>
      </c>
      <c r="E3367" s="27" t="s">
        <v>1082</v>
      </c>
      <c r="F3367" s="15" t="s">
        <v>1077</v>
      </c>
      <c r="G3367" s="15" t="s">
        <v>7208</v>
      </c>
    </row>
    <row r="3368" spans="1:7" ht="14.25" x14ac:dyDescent="0.2">
      <c r="A3368" s="14" t="s">
        <v>7210</v>
      </c>
      <c r="B3368" s="15" t="s">
        <v>6958</v>
      </c>
      <c r="C3368" s="15" t="s">
        <v>1050</v>
      </c>
      <c r="D3368" s="27" t="s">
        <v>1085</v>
      </c>
      <c r="E3368" s="27" t="s">
        <v>1086</v>
      </c>
      <c r="F3368" s="15" t="s">
        <v>648</v>
      </c>
      <c r="G3368" s="15" t="s">
        <v>34</v>
      </c>
    </row>
    <row r="3369" spans="1:7" ht="22.5" x14ac:dyDescent="0.2">
      <c r="A3369" s="14" t="s">
        <v>7211</v>
      </c>
      <c r="B3369" s="15" t="s">
        <v>6958</v>
      </c>
      <c r="C3369" s="15" t="s">
        <v>1058</v>
      </c>
      <c r="D3369" s="27" t="s">
        <v>7212</v>
      </c>
      <c r="E3369" s="27" t="s">
        <v>7213</v>
      </c>
      <c r="F3369" s="15" t="s">
        <v>648</v>
      </c>
      <c r="G3369" s="15" t="s">
        <v>34</v>
      </c>
    </row>
    <row r="3370" spans="1:7" s="8" customFormat="1" ht="15" customHeight="1" x14ac:dyDescent="0.2">
      <c r="A3370" s="7"/>
      <c r="B3370" s="7"/>
      <c r="C3370" s="7"/>
      <c r="D3370" s="26"/>
      <c r="E3370" s="20" t="s">
        <v>7214</v>
      </c>
      <c r="F3370" s="7"/>
      <c r="G3370" s="7"/>
    </row>
    <row r="3371" spans="1:7" s="11" customFormat="1" ht="14.25" x14ac:dyDescent="0.2">
      <c r="A3371" s="9" t="s">
        <v>2668</v>
      </c>
      <c r="B3371" s="9" t="s">
        <v>7215</v>
      </c>
      <c r="C3371" s="9"/>
      <c r="D3371" s="29"/>
      <c r="E3371" s="22" t="s">
        <v>1258</v>
      </c>
      <c r="F3371" s="10"/>
      <c r="G3371" s="10"/>
    </row>
    <row r="3372" spans="1:7" ht="14.25" customHeight="1" x14ac:dyDescent="0.2">
      <c r="A3372" s="16"/>
      <c r="B3372" s="16"/>
      <c r="C3372" s="13"/>
      <c r="D3372" s="28"/>
      <c r="E3372" s="21" t="s">
        <v>7216</v>
      </c>
      <c r="F3372" s="13"/>
      <c r="G3372" s="13"/>
    </row>
    <row r="3373" spans="1:7" ht="14.25" x14ac:dyDescent="0.2">
      <c r="A3373" s="14" t="s">
        <v>7217</v>
      </c>
      <c r="B3373" s="15" t="s">
        <v>7218</v>
      </c>
      <c r="C3373" s="15" t="s">
        <v>12</v>
      </c>
      <c r="D3373" s="27" t="s">
        <v>1282</v>
      </c>
      <c r="E3373" s="27" t="s">
        <v>1283</v>
      </c>
      <c r="F3373" s="15" t="s">
        <v>648</v>
      </c>
      <c r="G3373" s="15" t="s">
        <v>87</v>
      </c>
    </row>
    <row r="3374" spans="1:7" ht="14.25" x14ac:dyDescent="0.2">
      <c r="A3374" s="14" t="s">
        <v>7219</v>
      </c>
      <c r="B3374" s="15" t="s">
        <v>7218</v>
      </c>
      <c r="C3374" s="15" t="s">
        <v>24</v>
      </c>
      <c r="D3374" s="27" t="s">
        <v>6725</v>
      </c>
      <c r="E3374" s="27" t="s">
        <v>6726</v>
      </c>
      <c r="F3374" s="15" t="s">
        <v>648</v>
      </c>
      <c r="G3374" s="15" t="s">
        <v>12</v>
      </c>
    </row>
    <row r="3375" spans="1:7" ht="45" x14ac:dyDescent="0.2">
      <c r="A3375" s="14" t="s">
        <v>7220</v>
      </c>
      <c r="B3375" s="15" t="s">
        <v>7218</v>
      </c>
      <c r="C3375" s="15" t="s">
        <v>30</v>
      </c>
      <c r="D3375" s="27" t="s">
        <v>7221</v>
      </c>
      <c r="E3375" s="27" t="s">
        <v>7222</v>
      </c>
      <c r="F3375" s="15" t="s">
        <v>648</v>
      </c>
      <c r="G3375" s="15" t="s">
        <v>12</v>
      </c>
    </row>
    <row r="3376" spans="1:7" ht="14.25" x14ac:dyDescent="0.2">
      <c r="A3376" s="14" t="s">
        <v>7223</v>
      </c>
      <c r="B3376" s="15" t="s">
        <v>7218</v>
      </c>
      <c r="C3376" s="15" t="s">
        <v>34</v>
      </c>
      <c r="D3376" s="27" t="s">
        <v>6731</v>
      </c>
      <c r="E3376" s="27" t="s">
        <v>6732</v>
      </c>
      <c r="F3376" s="15" t="s">
        <v>648</v>
      </c>
      <c r="G3376" s="15" t="s">
        <v>30</v>
      </c>
    </row>
    <row r="3377" spans="1:7" ht="22.5" x14ac:dyDescent="0.2">
      <c r="A3377" s="14" t="s">
        <v>7224</v>
      </c>
      <c r="B3377" s="15" t="s">
        <v>7218</v>
      </c>
      <c r="C3377" s="15" t="s">
        <v>40</v>
      </c>
      <c r="D3377" s="27" t="s">
        <v>7225</v>
      </c>
      <c r="E3377" s="27" t="s">
        <v>7226</v>
      </c>
      <c r="F3377" s="15" t="s">
        <v>648</v>
      </c>
      <c r="G3377" s="15" t="s">
        <v>24</v>
      </c>
    </row>
    <row r="3378" spans="1:7" ht="14.25" x14ac:dyDescent="0.2">
      <c r="A3378" s="14" t="s">
        <v>7227</v>
      </c>
      <c r="B3378" s="15" t="s">
        <v>7218</v>
      </c>
      <c r="C3378" s="15" t="s">
        <v>43</v>
      </c>
      <c r="D3378" s="27" t="s">
        <v>1374</v>
      </c>
      <c r="E3378" s="27" t="s">
        <v>1375</v>
      </c>
      <c r="F3378" s="15" t="s">
        <v>648</v>
      </c>
      <c r="G3378" s="15" t="s">
        <v>12</v>
      </c>
    </row>
    <row r="3379" spans="1:7" ht="14.25" x14ac:dyDescent="0.2">
      <c r="A3379" s="14" t="s">
        <v>7228</v>
      </c>
      <c r="B3379" s="15" t="s">
        <v>7218</v>
      </c>
      <c r="C3379" s="15" t="s">
        <v>48</v>
      </c>
      <c r="D3379" s="27" t="s">
        <v>7229</v>
      </c>
      <c r="E3379" s="27" t="s">
        <v>7230</v>
      </c>
      <c r="F3379" s="15" t="s">
        <v>970</v>
      </c>
      <c r="G3379" s="15" t="s">
        <v>237</v>
      </c>
    </row>
    <row r="3380" spans="1:7" ht="14.25" x14ac:dyDescent="0.2">
      <c r="A3380" s="14" t="s">
        <v>7231</v>
      </c>
      <c r="B3380" s="15" t="s">
        <v>7218</v>
      </c>
      <c r="C3380" s="15" t="s">
        <v>55</v>
      </c>
      <c r="D3380" s="27" t="s">
        <v>1377</v>
      </c>
      <c r="E3380" s="27" t="s">
        <v>1378</v>
      </c>
      <c r="F3380" s="15" t="s">
        <v>648</v>
      </c>
      <c r="G3380" s="15" t="s">
        <v>30</v>
      </c>
    </row>
    <row r="3381" spans="1:7" ht="14.25" x14ac:dyDescent="0.2">
      <c r="A3381" s="14" t="s">
        <v>7232</v>
      </c>
      <c r="B3381" s="15" t="s">
        <v>7218</v>
      </c>
      <c r="C3381" s="15" t="s">
        <v>58</v>
      </c>
      <c r="D3381" s="27" t="s">
        <v>6731</v>
      </c>
      <c r="E3381" s="27" t="s">
        <v>6732</v>
      </c>
      <c r="F3381" s="15" t="s">
        <v>648</v>
      </c>
      <c r="G3381" s="15" t="s">
        <v>12</v>
      </c>
    </row>
    <row r="3382" spans="1:7" ht="14.25" x14ac:dyDescent="0.2">
      <c r="A3382" s="14" t="s">
        <v>7233</v>
      </c>
      <c r="B3382" s="15" t="s">
        <v>7218</v>
      </c>
      <c r="C3382" s="15" t="s">
        <v>60</v>
      </c>
      <c r="D3382" s="27" t="s">
        <v>6737</v>
      </c>
      <c r="E3382" s="27" t="s">
        <v>6738</v>
      </c>
      <c r="F3382" s="15" t="s">
        <v>648</v>
      </c>
      <c r="G3382" s="15" t="s">
        <v>12</v>
      </c>
    </row>
    <row r="3383" spans="1:7" ht="45" x14ac:dyDescent="0.2">
      <c r="A3383" s="14" t="s">
        <v>7234</v>
      </c>
      <c r="B3383" s="15" t="s">
        <v>7218</v>
      </c>
      <c r="C3383" s="15" t="s">
        <v>65</v>
      </c>
      <c r="D3383" s="27" t="s">
        <v>6740</v>
      </c>
      <c r="E3383" s="27" t="s">
        <v>6741</v>
      </c>
      <c r="F3383" s="15" t="s">
        <v>648</v>
      </c>
      <c r="G3383" s="15" t="s">
        <v>24</v>
      </c>
    </row>
    <row r="3384" spans="1:7" ht="33.75" x14ac:dyDescent="0.2">
      <c r="A3384" s="14" t="s">
        <v>7235</v>
      </c>
      <c r="B3384" s="15" t="s">
        <v>7218</v>
      </c>
      <c r="C3384" s="15" t="s">
        <v>68</v>
      </c>
      <c r="D3384" s="27" t="s">
        <v>1263</v>
      </c>
      <c r="E3384" s="27" t="s">
        <v>1264</v>
      </c>
      <c r="F3384" s="15" t="s">
        <v>1077</v>
      </c>
      <c r="G3384" s="15" t="s">
        <v>1196</v>
      </c>
    </row>
    <row r="3385" spans="1:7" ht="45" x14ac:dyDescent="0.2">
      <c r="A3385" s="14" t="s">
        <v>7236</v>
      </c>
      <c r="B3385" s="15" t="s">
        <v>7218</v>
      </c>
      <c r="C3385" s="15" t="s">
        <v>70</v>
      </c>
      <c r="D3385" s="27" t="s">
        <v>4557</v>
      </c>
      <c r="E3385" s="27" t="s">
        <v>4558</v>
      </c>
      <c r="F3385" s="15" t="s">
        <v>648</v>
      </c>
      <c r="G3385" s="15" t="s">
        <v>12</v>
      </c>
    </row>
    <row r="3386" spans="1:7" ht="45" x14ac:dyDescent="0.2">
      <c r="A3386" s="14" t="s">
        <v>7237</v>
      </c>
      <c r="B3386" s="15" t="s">
        <v>7218</v>
      </c>
      <c r="C3386" s="15" t="s">
        <v>73</v>
      </c>
      <c r="D3386" s="27" t="s">
        <v>6746</v>
      </c>
      <c r="E3386" s="27" t="s">
        <v>6747</v>
      </c>
      <c r="F3386" s="15" t="s">
        <v>648</v>
      </c>
      <c r="G3386" s="15" t="s">
        <v>24</v>
      </c>
    </row>
    <row r="3387" spans="1:7" ht="45" x14ac:dyDescent="0.2">
      <c r="A3387" s="14" t="s">
        <v>7238</v>
      </c>
      <c r="B3387" s="15" t="s">
        <v>7218</v>
      </c>
      <c r="C3387" s="15" t="s">
        <v>75</v>
      </c>
      <c r="D3387" s="27" t="s">
        <v>6749</v>
      </c>
      <c r="E3387" s="27" t="s">
        <v>4564</v>
      </c>
      <c r="F3387" s="15" t="s">
        <v>648</v>
      </c>
      <c r="G3387" s="15" t="s">
        <v>12</v>
      </c>
    </row>
    <row r="3388" spans="1:7" ht="45" x14ac:dyDescent="0.2">
      <c r="A3388" s="14" t="s">
        <v>7239</v>
      </c>
      <c r="B3388" s="15" t="s">
        <v>7218</v>
      </c>
      <c r="C3388" s="15" t="s">
        <v>87</v>
      </c>
      <c r="D3388" s="27" t="s">
        <v>7240</v>
      </c>
      <c r="E3388" s="27" t="s">
        <v>1332</v>
      </c>
      <c r="F3388" s="15" t="s">
        <v>648</v>
      </c>
      <c r="G3388" s="15" t="s">
        <v>12</v>
      </c>
    </row>
    <row r="3389" spans="1:7" ht="45" x14ac:dyDescent="0.2">
      <c r="A3389" s="14" t="s">
        <v>7241</v>
      </c>
      <c r="B3389" s="15" t="s">
        <v>7218</v>
      </c>
      <c r="C3389" s="15" t="s">
        <v>89</v>
      </c>
      <c r="D3389" s="27" t="s">
        <v>7242</v>
      </c>
      <c r="E3389" s="27" t="s">
        <v>1335</v>
      </c>
      <c r="F3389" s="15" t="s">
        <v>648</v>
      </c>
      <c r="G3389" s="15" t="s">
        <v>12</v>
      </c>
    </row>
    <row r="3390" spans="1:7" ht="45" x14ac:dyDescent="0.2">
      <c r="A3390" s="14" t="s">
        <v>7243</v>
      </c>
      <c r="B3390" s="15" t="s">
        <v>7218</v>
      </c>
      <c r="C3390" s="15" t="s">
        <v>90</v>
      </c>
      <c r="D3390" s="27" t="s">
        <v>7244</v>
      </c>
      <c r="E3390" s="27" t="s">
        <v>1338</v>
      </c>
      <c r="F3390" s="15" t="s">
        <v>648</v>
      </c>
      <c r="G3390" s="15" t="s">
        <v>24</v>
      </c>
    </row>
    <row r="3391" spans="1:7" ht="14.25" customHeight="1" x14ac:dyDescent="0.2">
      <c r="A3391" s="16"/>
      <c r="B3391" s="16"/>
      <c r="C3391" s="13"/>
      <c r="D3391" s="28"/>
      <c r="E3391" s="21" t="s">
        <v>7245</v>
      </c>
      <c r="F3391" s="13"/>
      <c r="G3391" s="13"/>
    </row>
    <row r="3392" spans="1:7" ht="14.25" x14ac:dyDescent="0.2">
      <c r="A3392" s="14" t="s">
        <v>7246</v>
      </c>
      <c r="B3392" s="15" t="s">
        <v>7218</v>
      </c>
      <c r="C3392" s="15" t="s">
        <v>91</v>
      </c>
      <c r="D3392" s="27" t="s">
        <v>1282</v>
      </c>
      <c r="E3392" s="27" t="s">
        <v>1283</v>
      </c>
      <c r="F3392" s="15" t="s">
        <v>648</v>
      </c>
      <c r="G3392" s="15" t="s">
        <v>60</v>
      </c>
    </row>
    <row r="3393" spans="1:7" ht="14.25" x14ac:dyDescent="0.2">
      <c r="A3393" s="14" t="s">
        <v>7247</v>
      </c>
      <c r="B3393" s="15" t="s">
        <v>7218</v>
      </c>
      <c r="C3393" s="15" t="s">
        <v>101</v>
      </c>
      <c r="D3393" s="27" t="s">
        <v>6759</v>
      </c>
      <c r="E3393" s="27" t="s">
        <v>6760</v>
      </c>
      <c r="F3393" s="15" t="s">
        <v>648</v>
      </c>
      <c r="G3393" s="15" t="s">
        <v>24</v>
      </c>
    </row>
    <row r="3394" spans="1:7" ht="14.25" x14ac:dyDescent="0.2">
      <c r="A3394" s="14" t="s">
        <v>7248</v>
      </c>
      <c r="B3394" s="15" t="s">
        <v>7218</v>
      </c>
      <c r="C3394" s="15" t="s">
        <v>106</v>
      </c>
      <c r="D3394" s="27" t="s">
        <v>1377</v>
      </c>
      <c r="E3394" s="27" t="s">
        <v>1378</v>
      </c>
      <c r="F3394" s="15" t="s">
        <v>648</v>
      </c>
      <c r="G3394" s="15" t="s">
        <v>12</v>
      </c>
    </row>
    <row r="3395" spans="1:7" ht="45" x14ac:dyDescent="0.2">
      <c r="A3395" s="14" t="s">
        <v>7249</v>
      </c>
      <c r="B3395" s="15" t="s">
        <v>7218</v>
      </c>
      <c r="C3395" s="15" t="s">
        <v>107</v>
      </c>
      <c r="D3395" s="27" t="s">
        <v>6763</v>
      </c>
      <c r="E3395" s="27" t="s">
        <v>6764</v>
      </c>
      <c r="F3395" s="15" t="s">
        <v>648</v>
      </c>
      <c r="G3395" s="15" t="s">
        <v>24</v>
      </c>
    </row>
    <row r="3396" spans="1:7" ht="45" x14ac:dyDescent="0.2">
      <c r="A3396" s="14" t="s">
        <v>7250</v>
      </c>
      <c r="B3396" s="15" t="s">
        <v>7218</v>
      </c>
      <c r="C3396" s="15" t="s">
        <v>108</v>
      </c>
      <c r="D3396" s="27" t="s">
        <v>7251</v>
      </c>
      <c r="E3396" s="27" t="s">
        <v>4594</v>
      </c>
      <c r="F3396" s="15" t="s">
        <v>648</v>
      </c>
      <c r="G3396" s="15" t="s">
        <v>12</v>
      </c>
    </row>
    <row r="3397" spans="1:7" ht="45" x14ac:dyDescent="0.2">
      <c r="A3397" s="14" t="s">
        <v>7252</v>
      </c>
      <c r="B3397" s="15" t="s">
        <v>7218</v>
      </c>
      <c r="C3397" s="15" t="s">
        <v>109</v>
      </c>
      <c r="D3397" s="27" t="s">
        <v>4467</v>
      </c>
      <c r="E3397" s="27" t="s">
        <v>4468</v>
      </c>
      <c r="F3397" s="15" t="s">
        <v>648</v>
      </c>
      <c r="G3397" s="15" t="s">
        <v>24</v>
      </c>
    </row>
    <row r="3398" spans="1:7" ht="45" x14ac:dyDescent="0.2">
      <c r="A3398" s="14" t="s">
        <v>7253</v>
      </c>
      <c r="B3398" s="15" t="s">
        <v>7218</v>
      </c>
      <c r="C3398" s="15" t="s">
        <v>122</v>
      </c>
      <c r="D3398" s="27" t="s">
        <v>6769</v>
      </c>
      <c r="E3398" s="27" t="s">
        <v>4598</v>
      </c>
      <c r="F3398" s="15" t="s">
        <v>648</v>
      </c>
      <c r="G3398" s="15" t="s">
        <v>12</v>
      </c>
    </row>
    <row r="3399" spans="1:7" ht="45" x14ac:dyDescent="0.2">
      <c r="A3399" s="14" t="s">
        <v>7254</v>
      </c>
      <c r="B3399" s="15" t="s">
        <v>7218</v>
      </c>
      <c r="C3399" s="15" t="s">
        <v>126</v>
      </c>
      <c r="D3399" s="27" t="s">
        <v>6771</v>
      </c>
      <c r="E3399" s="27" t="s">
        <v>6772</v>
      </c>
      <c r="F3399" s="15" t="s">
        <v>648</v>
      </c>
      <c r="G3399" s="15" t="s">
        <v>12</v>
      </c>
    </row>
    <row r="3400" spans="1:7" ht="22.5" x14ac:dyDescent="0.2">
      <c r="A3400" s="14" t="s">
        <v>7255</v>
      </c>
      <c r="B3400" s="15" t="s">
        <v>7218</v>
      </c>
      <c r="C3400" s="15" t="s">
        <v>124</v>
      </c>
      <c r="D3400" s="27" t="s">
        <v>4495</v>
      </c>
      <c r="E3400" s="27" t="s">
        <v>4496</v>
      </c>
      <c r="F3400" s="15" t="s">
        <v>1077</v>
      </c>
      <c r="G3400" s="15" t="s">
        <v>2537</v>
      </c>
    </row>
    <row r="3401" spans="1:7" ht="22.5" x14ac:dyDescent="0.2">
      <c r="A3401" s="14" t="s">
        <v>7256</v>
      </c>
      <c r="B3401" s="15" t="s">
        <v>7218</v>
      </c>
      <c r="C3401" s="15" t="s">
        <v>129</v>
      </c>
      <c r="D3401" s="27" t="s">
        <v>6775</v>
      </c>
      <c r="E3401" s="27" t="s">
        <v>6776</v>
      </c>
      <c r="F3401" s="15" t="s">
        <v>648</v>
      </c>
      <c r="G3401" s="15" t="s">
        <v>12</v>
      </c>
    </row>
    <row r="3402" spans="1:7" ht="14.25" customHeight="1" x14ac:dyDescent="0.2">
      <c r="A3402" s="16"/>
      <c r="B3402" s="16"/>
      <c r="C3402" s="13"/>
      <c r="D3402" s="28"/>
      <c r="E3402" s="21" t="s">
        <v>7257</v>
      </c>
      <c r="F3402" s="13"/>
      <c r="G3402" s="13"/>
    </row>
    <row r="3403" spans="1:7" ht="22.5" x14ac:dyDescent="0.2">
      <c r="A3403" s="14" t="s">
        <v>7258</v>
      </c>
      <c r="B3403" s="15" t="s">
        <v>7218</v>
      </c>
      <c r="C3403" s="15" t="s">
        <v>133</v>
      </c>
      <c r="D3403" s="27" t="s">
        <v>4495</v>
      </c>
      <c r="E3403" s="27" t="s">
        <v>4496</v>
      </c>
      <c r="F3403" s="15" t="s">
        <v>1077</v>
      </c>
      <c r="G3403" s="15" t="s">
        <v>2537</v>
      </c>
    </row>
    <row r="3404" spans="1:7" ht="22.5" x14ac:dyDescent="0.2">
      <c r="A3404" s="14" t="s">
        <v>7259</v>
      </c>
      <c r="B3404" s="15" t="s">
        <v>7218</v>
      </c>
      <c r="C3404" s="15" t="s">
        <v>136</v>
      </c>
      <c r="D3404" s="27" t="s">
        <v>6775</v>
      </c>
      <c r="E3404" s="27" t="s">
        <v>6776</v>
      </c>
      <c r="F3404" s="15" t="s">
        <v>648</v>
      </c>
      <c r="G3404" s="15" t="s">
        <v>12</v>
      </c>
    </row>
    <row r="3405" spans="1:7" ht="14.25" x14ac:dyDescent="0.2">
      <c r="A3405" s="14" t="s">
        <v>7260</v>
      </c>
      <c r="B3405" s="15" t="s">
        <v>7218</v>
      </c>
      <c r="C3405" s="15" t="s">
        <v>141</v>
      </c>
      <c r="D3405" s="27" t="s">
        <v>1282</v>
      </c>
      <c r="E3405" s="27" t="s">
        <v>1283</v>
      </c>
      <c r="F3405" s="15" t="s">
        <v>648</v>
      </c>
      <c r="G3405" s="15" t="s">
        <v>68</v>
      </c>
    </row>
    <row r="3406" spans="1:7" ht="45" x14ac:dyDescent="0.2">
      <c r="A3406" s="14" t="s">
        <v>7261</v>
      </c>
      <c r="B3406" s="15" t="s">
        <v>7218</v>
      </c>
      <c r="C3406" s="15" t="s">
        <v>144</v>
      </c>
      <c r="D3406" s="27" t="s">
        <v>7262</v>
      </c>
      <c r="E3406" s="27" t="s">
        <v>7263</v>
      </c>
      <c r="F3406" s="15" t="s">
        <v>648</v>
      </c>
      <c r="G3406" s="15" t="s">
        <v>12</v>
      </c>
    </row>
    <row r="3407" spans="1:7" ht="45" x14ac:dyDescent="0.2">
      <c r="A3407" s="14" t="s">
        <v>7264</v>
      </c>
      <c r="B3407" s="15" t="s">
        <v>7218</v>
      </c>
      <c r="C3407" s="15" t="s">
        <v>146</v>
      </c>
      <c r="D3407" s="27" t="s">
        <v>7265</v>
      </c>
      <c r="E3407" s="27" t="s">
        <v>7266</v>
      </c>
      <c r="F3407" s="15" t="s">
        <v>648</v>
      </c>
      <c r="G3407" s="15" t="s">
        <v>12</v>
      </c>
    </row>
    <row r="3408" spans="1:7" ht="45" x14ac:dyDescent="0.2">
      <c r="A3408" s="14" t="s">
        <v>7267</v>
      </c>
      <c r="B3408" s="15" t="s">
        <v>7218</v>
      </c>
      <c r="C3408" s="15" t="s">
        <v>151</v>
      </c>
      <c r="D3408" s="27" t="s">
        <v>7268</v>
      </c>
      <c r="E3408" s="27" t="s">
        <v>7269</v>
      </c>
      <c r="F3408" s="15" t="s">
        <v>648</v>
      </c>
      <c r="G3408" s="15" t="s">
        <v>12</v>
      </c>
    </row>
    <row r="3409" spans="1:7" ht="45" x14ac:dyDescent="0.2">
      <c r="A3409" s="14" t="s">
        <v>7270</v>
      </c>
      <c r="B3409" s="15" t="s">
        <v>7218</v>
      </c>
      <c r="C3409" s="15" t="s">
        <v>154</v>
      </c>
      <c r="D3409" s="27" t="s">
        <v>7271</v>
      </c>
      <c r="E3409" s="27" t="s">
        <v>7272</v>
      </c>
      <c r="F3409" s="15" t="s">
        <v>648</v>
      </c>
      <c r="G3409" s="15" t="s">
        <v>12</v>
      </c>
    </row>
    <row r="3410" spans="1:7" ht="45" x14ac:dyDescent="0.2">
      <c r="A3410" s="14" t="s">
        <v>7273</v>
      </c>
      <c r="B3410" s="15" t="s">
        <v>7218</v>
      </c>
      <c r="C3410" s="15" t="s">
        <v>156</v>
      </c>
      <c r="D3410" s="27" t="s">
        <v>7274</v>
      </c>
      <c r="E3410" s="27" t="s">
        <v>7275</v>
      </c>
      <c r="F3410" s="15" t="s">
        <v>648</v>
      </c>
      <c r="G3410" s="15" t="s">
        <v>30</v>
      </c>
    </row>
    <row r="3411" spans="1:7" ht="45" x14ac:dyDescent="0.2">
      <c r="A3411" s="14" t="s">
        <v>7276</v>
      </c>
      <c r="B3411" s="15" t="s">
        <v>7218</v>
      </c>
      <c r="C3411" s="15" t="s">
        <v>157</v>
      </c>
      <c r="D3411" s="27" t="s">
        <v>7277</v>
      </c>
      <c r="E3411" s="27" t="s">
        <v>7278</v>
      </c>
      <c r="F3411" s="15" t="s">
        <v>648</v>
      </c>
      <c r="G3411" s="15" t="s">
        <v>24</v>
      </c>
    </row>
    <row r="3412" spans="1:7" ht="14.25" x14ac:dyDescent="0.2">
      <c r="A3412" s="14" t="s">
        <v>7279</v>
      </c>
      <c r="B3412" s="15" t="s">
        <v>7218</v>
      </c>
      <c r="C3412" s="15" t="s">
        <v>158</v>
      </c>
      <c r="D3412" s="27" t="s">
        <v>7229</v>
      </c>
      <c r="E3412" s="27" t="s">
        <v>7230</v>
      </c>
      <c r="F3412" s="15" t="s">
        <v>970</v>
      </c>
      <c r="G3412" s="15" t="s">
        <v>1696</v>
      </c>
    </row>
    <row r="3413" spans="1:7" ht="14.25" customHeight="1" x14ac:dyDescent="0.2">
      <c r="A3413" s="16"/>
      <c r="B3413" s="16"/>
      <c r="C3413" s="13"/>
      <c r="D3413" s="28"/>
      <c r="E3413" s="21" t="s">
        <v>7280</v>
      </c>
      <c r="F3413" s="13"/>
      <c r="G3413" s="13"/>
    </row>
    <row r="3414" spans="1:7" ht="14.25" x14ac:dyDescent="0.2">
      <c r="A3414" s="14" t="s">
        <v>7281</v>
      </c>
      <c r="B3414" s="15" t="s">
        <v>7218</v>
      </c>
      <c r="C3414" s="15" t="s">
        <v>165</v>
      </c>
      <c r="D3414" s="27" t="s">
        <v>1389</v>
      </c>
      <c r="E3414" s="27" t="s">
        <v>1390</v>
      </c>
      <c r="F3414" s="15" t="s">
        <v>71</v>
      </c>
      <c r="G3414" s="15" t="s">
        <v>88</v>
      </c>
    </row>
    <row r="3415" spans="1:7" ht="45" x14ac:dyDescent="0.2">
      <c r="A3415" s="14" t="s">
        <v>7282</v>
      </c>
      <c r="B3415" s="15" t="s">
        <v>7218</v>
      </c>
      <c r="C3415" s="15" t="s">
        <v>168</v>
      </c>
      <c r="D3415" s="27" t="s">
        <v>7283</v>
      </c>
      <c r="E3415" s="27" t="s">
        <v>7284</v>
      </c>
      <c r="F3415" s="15" t="s">
        <v>648</v>
      </c>
      <c r="G3415" s="15" t="s">
        <v>70</v>
      </c>
    </row>
    <row r="3416" spans="1:7" ht="22.5" x14ac:dyDescent="0.2">
      <c r="A3416" s="14" t="s">
        <v>7285</v>
      </c>
      <c r="B3416" s="15" t="s">
        <v>7218</v>
      </c>
      <c r="C3416" s="15" t="s">
        <v>170</v>
      </c>
      <c r="D3416" s="27" t="s">
        <v>4615</v>
      </c>
      <c r="E3416" s="27" t="s">
        <v>4616</v>
      </c>
      <c r="F3416" s="15" t="s">
        <v>71</v>
      </c>
      <c r="G3416" s="15" t="s">
        <v>237</v>
      </c>
    </row>
    <row r="3417" spans="1:7" ht="45" x14ac:dyDescent="0.2">
      <c r="A3417" s="14" t="s">
        <v>7286</v>
      </c>
      <c r="B3417" s="15" t="s">
        <v>7218</v>
      </c>
      <c r="C3417" s="15" t="s">
        <v>175</v>
      </c>
      <c r="D3417" s="27" t="s">
        <v>7287</v>
      </c>
      <c r="E3417" s="27" t="s">
        <v>4619</v>
      </c>
      <c r="F3417" s="15" t="s">
        <v>648</v>
      </c>
      <c r="G3417" s="15" t="s">
        <v>34</v>
      </c>
    </row>
    <row r="3418" spans="1:7" ht="45" x14ac:dyDescent="0.2">
      <c r="A3418" s="14" t="s">
        <v>7288</v>
      </c>
      <c r="B3418" s="15" t="s">
        <v>7218</v>
      </c>
      <c r="C3418" s="15" t="s">
        <v>178</v>
      </c>
      <c r="D3418" s="27" t="s">
        <v>7289</v>
      </c>
      <c r="E3418" s="27" t="s">
        <v>7290</v>
      </c>
      <c r="F3418" s="15" t="s">
        <v>648</v>
      </c>
      <c r="G3418" s="15" t="s">
        <v>43</v>
      </c>
    </row>
    <row r="3419" spans="1:7" ht="22.5" x14ac:dyDescent="0.2">
      <c r="A3419" s="14" t="s">
        <v>7291</v>
      </c>
      <c r="B3419" s="15" t="s">
        <v>7218</v>
      </c>
      <c r="C3419" s="15" t="s">
        <v>181</v>
      </c>
      <c r="D3419" s="27" t="s">
        <v>7292</v>
      </c>
      <c r="E3419" s="27" t="s">
        <v>7293</v>
      </c>
      <c r="F3419" s="15" t="s">
        <v>71</v>
      </c>
      <c r="G3419" s="15" t="s">
        <v>460</v>
      </c>
    </row>
    <row r="3420" spans="1:7" ht="45" x14ac:dyDescent="0.2">
      <c r="A3420" s="14" t="s">
        <v>7294</v>
      </c>
      <c r="B3420" s="15" t="s">
        <v>7218</v>
      </c>
      <c r="C3420" s="15" t="s">
        <v>182</v>
      </c>
      <c r="D3420" s="27" t="s">
        <v>7295</v>
      </c>
      <c r="E3420" s="27" t="s">
        <v>7296</v>
      </c>
      <c r="F3420" s="15" t="s">
        <v>648</v>
      </c>
      <c r="G3420" s="15" t="s">
        <v>30</v>
      </c>
    </row>
    <row r="3421" spans="1:7" s="11" customFormat="1" ht="14.25" x14ac:dyDescent="0.2">
      <c r="A3421" s="9" t="s">
        <v>2672</v>
      </c>
      <c r="B3421" s="9" t="s">
        <v>7297</v>
      </c>
      <c r="C3421" s="9"/>
      <c r="D3421" s="29"/>
      <c r="E3421" s="22" t="s">
        <v>1409</v>
      </c>
      <c r="F3421" s="10"/>
      <c r="G3421" s="10"/>
    </row>
    <row r="3422" spans="1:7" ht="14.25" x14ac:dyDescent="0.2">
      <c r="A3422" s="14" t="s">
        <v>7298</v>
      </c>
      <c r="B3422" s="15" t="s">
        <v>7218</v>
      </c>
      <c r="C3422" s="15" t="s">
        <v>183</v>
      </c>
      <c r="D3422" s="27" t="s">
        <v>1420</v>
      </c>
      <c r="E3422" s="27" t="s">
        <v>1421</v>
      </c>
      <c r="F3422" s="15" t="s">
        <v>71</v>
      </c>
      <c r="G3422" s="15" t="s">
        <v>460</v>
      </c>
    </row>
    <row r="3423" spans="1:7" ht="22.5" x14ac:dyDescent="0.2">
      <c r="A3423" s="14" t="s">
        <v>7299</v>
      </c>
      <c r="B3423" s="15" t="s">
        <v>7218</v>
      </c>
      <c r="C3423" s="15" t="s">
        <v>191</v>
      </c>
      <c r="D3423" s="27" t="s">
        <v>6855</v>
      </c>
      <c r="E3423" s="27" t="s">
        <v>6856</v>
      </c>
      <c r="F3423" s="15" t="s">
        <v>970</v>
      </c>
      <c r="G3423" s="15" t="s">
        <v>1696</v>
      </c>
    </row>
    <row r="3424" spans="1:7" ht="14.25" x14ac:dyDescent="0.2">
      <c r="A3424" s="14" t="s">
        <v>7300</v>
      </c>
      <c r="B3424" s="15" t="s">
        <v>7218</v>
      </c>
      <c r="C3424" s="15" t="s">
        <v>194</v>
      </c>
      <c r="D3424" s="27" t="s">
        <v>1442</v>
      </c>
      <c r="E3424" s="27" t="s">
        <v>1443</v>
      </c>
      <c r="F3424" s="15" t="s">
        <v>648</v>
      </c>
      <c r="G3424" s="15" t="s">
        <v>24</v>
      </c>
    </row>
    <row r="3425" spans="1:7" ht="45" x14ac:dyDescent="0.2">
      <c r="A3425" s="14" t="s">
        <v>7301</v>
      </c>
      <c r="B3425" s="15" t="s">
        <v>7218</v>
      </c>
      <c r="C3425" s="15" t="s">
        <v>196</v>
      </c>
      <c r="D3425" s="27" t="s">
        <v>7302</v>
      </c>
      <c r="E3425" s="27" t="s">
        <v>7303</v>
      </c>
      <c r="F3425" s="15" t="s">
        <v>648</v>
      </c>
      <c r="G3425" s="15" t="s">
        <v>24</v>
      </c>
    </row>
    <row r="3426" spans="1:7" ht="14.25" x14ac:dyDescent="0.2">
      <c r="A3426" s="14" t="s">
        <v>7304</v>
      </c>
      <c r="B3426" s="15" t="s">
        <v>7218</v>
      </c>
      <c r="C3426" s="15" t="s">
        <v>201</v>
      </c>
      <c r="D3426" s="27" t="s">
        <v>6858</v>
      </c>
      <c r="E3426" s="27" t="s">
        <v>6859</v>
      </c>
      <c r="F3426" s="15" t="s">
        <v>71</v>
      </c>
      <c r="G3426" s="15" t="s">
        <v>72</v>
      </c>
    </row>
    <row r="3427" spans="1:7" ht="14.25" x14ac:dyDescent="0.2">
      <c r="A3427" s="14" t="s">
        <v>7305</v>
      </c>
      <c r="B3427" s="15" t="s">
        <v>7218</v>
      </c>
      <c r="C3427" s="15" t="s">
        <v>204</v>
      </c>
      <c r="D3427" s="27" t="s">
        <v>7306</v>
      </c>
      <c r="E3427" s="27" t="s">
        <v>7307</v>
      </c>
      <c r="F3427" s="15" t="s">
        <v>71</v>
      </c>
      <c r="G3427" s="15" t="s">
        <v>72</v>
      </c>
    </row>
    <row r="3428" spans="1:7" ht="14.25" x14ac:dyDescent="0.2">
      <c r="A3428" s="14" t="s">
        <v>7308</v>
      </c>
      <c r="B3428" s="15" t="s">
        <v>7218</v>
      </c>
      <c r="C3428" s="15" t="s">
        <v>206</v>
      </c>
      <c r="D3428" s="27" t="s">
        <v>7309</v>
      </c>
      <c r="E3428" s="27" t="s">
        <v>7310</v>
      </c>
      <c r="F3428" s="15" t="s">
        <v>71</v>
      </c>
      <c r="G3428" s="15" t="s">
        <v>292</v>
      </c>
    </row>
    <row r="3429" spans="1:7" ht="22.5" x14ac:dyDescent="0.2">
      <c r="A3429" s="14" t="s">
        <v>7311</v>
      </c>
      <c r="B3429" s="15" t="s">
        <v>7218</v>
      </c>
      <c r="C3429" s="15" t="s">
        <v>207</v>
      </c>
      <c r="D3429" s="27" t="s">
        <v>7312</v>
      </c>
      <c r="E3429" s="27" t="s">
        <v>7313</v>
      </c>
      <c r="F3429" s="15" t="s">
        <v>648</v>
      </c>
      <c r="G3429" s="15" t="s">
        <v>236</v>
      </c>
    </row>
    <row r="3430" spans="1:7" s="11" customFormat="1" ht="14.25" x14ac:dyDescent="0.2">
      <c r="A3430" s="9" t="s">
        <v>2674</v>
      </c>
      <c r="B3430" s="9" t="s">
        <v>7314</v>
      </c>
      <c r="C3430" s="9"/>
      <c r="D3430" s="29"/>
      <c r="E3430" s="22" t="s">
        <v>6783</v>
      </c>
      <c r="F3430" s="10"/>
      <c r="G3430" s="10"/>
    </row>
    <row r="3431" spans="1:7" ht="14.25" customHeight="1" x14ac:dyDescent="0.2">
      <c r="A3431" s="16"/>
      <c r="B3431" s="16"/>
      <c r="C3431" s="13"/>
      <c r="D3431" s="28"/>
      <c r="E3431" s="21" t="s">
        <v>1447</v>
      </c>
      <c r="F3431" s="13"/>
      <c r="G3431" s="13"/>
    </row>
    <row r="3432" spans="1:7" ht="14.25" x14ac:dyDescent="0.2">
      <c r="A3432" s="14" t="s">
        <v>7315</v>
      </c>
      <c r="B3432" s="15" t="s">
        <v>7218</v>
      </c>
      <c r="C3432" s="15" t="s">
        <v>208</v>
      </c>
      <c r="D3432" s="27" t="s">
        <v>1449</v>
      </c>
      <c r="E3432" s="27" t="s">
        <v>1450</v>
      </c>
      <c r="F3432" s="15" t="s">
        <v>1071</v>
      </c>
      <c r="G3432" s="15" t="s">
        <v>1569</v>
      </c>
    </row>
    <row r="3433" spans="1:7" ht="33.75" x14ac:dyDescent="0.2">
      <c r="A3433" s="14" t="s">
        <v>7316</v>
      </c>
      <c r="B3433" s="15" t="s">
        <v>7218</v>
      </c>
      <c r="C3433" s="15" t="s">
        <v>220</v>
      </c>
      <c r="D3433" s="27" t="s">
        <v>2954</v>
      </c>
      <c r="E3433" s="27" t="s">
        <v>2955</v>
      </c>
      <c r="F3433" s="15" t="s">
        <v>1071</v>
      </c>
      <c r="G3433" s="15" t="s">
        <v>240</v>
      </c>
    </row>
    <row r="3434" spans="1:7" ht="14.25" x14ac:dyDescent="0.2">
      <c r="A3434" s="14" t="s">
        <v>7317</v>
      </c>
      <c r="B3434" s="15" t="s">
        <v>7218</v>
      </c>
      <c r="C3434" s="15" t="s">
        <v>223</v>
      </c>
      <c r="D3434" s="27" t="s">
        <v>1453</v>
      </c>
      <c r="E3434" s="27" t="s">
        <v>1454</v>
      </c>
      <c r="F3434" s="15" t="s">
        <v>1071</v>
      </c>
      <c r="G3434" s="15" t="s">
        <v>7318</v>
      </c>
    </row>
    <row r="3435" spans="1:7" ht="33.75" x14ac:dyDescent="0.2">
      <c r="A3435" s="14" t="s">
        <v>7319</v>
      </c>
      <c r="B3435" s="15" t="s">
        <v>7218</v>
      </c>
      <c r="C3435" s="15" t="s">
        <v>226</v>
      </c>
      <c r="D3435" s="27" t="s">
        <v>7320</v>
      </c>
      <c r="E3435" s="27" t="s">
        <v>7321</v>
      </c>
      <c r="F3435" s="15" t="s">
        <v>1071</v>
      </c>
      <c r="G3435" s="15" t="s">
        <v>1501</v>
      </c>
    </row>
    <row r="3436" spans="1:7" ht="33.75" x14ac:dyDescent="0.2">
      <c r="A3436" s="14" t="s">
        <v>7322</v>
      </c>
      <c r="B3436" s="15" t="s">
        <v>7218</v>
      </c>
      <c r="C3436" s="15" t="s">
        <v>229</v>
      </c>
      <c r="D3436" s="27" t="s">
        <v>6788</v>
      </c>
      <c r="E3436" s="27" t="s">
        <v>6789</v>
      </c>
      <c r="F3436" s="15" t="s">
        <v>1459</v>
      </c>
      <c r="G3436" s="15" t="s">
        <v>7323</v>
      </c>
    </row>
    <row r="3437" spans="1:7" ht="33.75" x14ac:dyDescent="0.2">
      <c r="A3437" s="14" t="s">
        <v>7324</v>
      </c>
      <c r="B3437" s="15" t="s">
        <v>7218</v>
      </c>
      <c r="C3437" s="15" t="s">
        <v>231</v>
      </c>
      <c r="D3437" s="27" t="s">
        <v>6792</v>
      </c>
      <c r="E3437" s="27" t="s">
        <v>6793</v>
      </c>
      <c r="F3437" s="15" t="s">
        <v>1459</v>
      </c>
      <c r="G3437" s="15" t="s">
        <v>7325</v>
      </c>
    </row>
    <row r="3438" spans="1:7" ht="33.75" x14ac:dyDescent="0.2">
      <c r="A3438" s="14" t="s">
        <v>7326</v>
      </c>
      <c r="B3438" s="15" t="s">
        <v>7218</v>
      </c>
      <c r="C3438" s="15" t="s">
        <v>236</v>
      </c>
      <c r="D3438" s="27" t="s">
        <v>7327</v>
      </c>
      <c r="E3438" s="27" t="s">
        <v>7328</v>
      </c>
      <c r="F3438" s="15" t="s">
        <v>1459</v>
      </c>
      <c r="G3438" s="15" t="s">
        <v>1505</v>
      </c>
    </row>
    <row r="3439" spans="1:7" ht="33.75" x14ac:dyDescent="0.2">
      <c r="A3439" s="14" t="s">
        <v>7329</v>
      </c>
      <c r="B3439" s="15" t="s">
        <v>7218</v>
      </c>
      <c r="C3439" s="15" t="s">
        <v>239</v>
      </c>
      <c r="D3439" s="27" t="s">
        <v>7330</v>
      </c>
      <c r="E3439" s="27" t="s">
        <v>7331</v>
      </c>
      <c r="F3439" s="15" t="s">
        <v>1459</v>
      </c>
      <c r="G3439" s="15" t="s">
        <v>7332</v>
      </c>
    </row>
    <row r="3440" spans="1:7" ht="33.75" x14ac:dyDescent="0.2">
      <c r="A3440" s="14" t="s">
        <v>7333</v>
      </c>
      <c r="B3440" s="15" t="s">
        <v>7218</v>
      </c>
      <c r="C3440" s="15" t="s">
        <v>241</v>
      </c>
      <c r="D3440" s="27" t="s">
        <v>1503</v>
      </c>
      <c r="E3440" s="27" t="s">
        <v>1504</v>
      </c>
      <c r="F3440" s="15" t="s">
        <v>1459</v>
      </c>
      <c r="G3440" s="15" t="s">
        <v>7334</v>
      </c>
    </row>
    <row r="3441" spans="1:7" ht="33.75" x14ac:dyDescent="0.2">
      <c r="A3441" s="14" t="s">
        <v>7335</v>
      </c>
      <c r="B3441" s="15" t="s">
        <v>7218</v>
      </c>
      <c r="C3441" s="15" t="s">
        <v>243</v>
      </c>
      <c r="D3441" s="27" t="s">
        <v>7336</v>
      </c>
      <c r="E3441" s="27" t="s">
        <v>7337</v>
      </c>
      <c r="F3441" s="15" t="s">
        <v>1459</v>
      </c>
      <c r="G3441" s="15" t="s">
        <v>7338</v>
      </c>
    </row>
    <row r="3442" spans="1:7" ht="33.75" x14ac:dyDescent="0.2">
      <c r="A3442" s="14" t="s">
        <v>7339</v>
      </c>
      <c r="B3442" s="15" t="s">
        <v>7218</v>
      </c>
      <c r="C3442" s="15" t="s">
        <v>248</v>
      </c>
      <c r="D3442" s="27" t="s">
        <v>7340</v>
      </c>
      <c r="E3442" s="27" t="s">
        <v>7341</v>
      </c>
      <c r="F3442" s="15" t="s">
        <v>1459</v>
      </c>
      <c r="G3442" s="15" t="s">
        <v>7342</v>
      </c>
    </row>
    <row r="3443" spans="1:7" ht="45" x14ac:dyDescent="0.2">
      <c r="A3443" s="14" t="s">
        <v>7343</v>
      </c>
      <c r="B3443" s="15" t="s">
        <v>7218</v>
      </c>
      <c r="C3443" s="15" t="s">
        <v>251</v>
      </c>
      <c r="D3443" s="27" t="s">
        <v>7344</v>
      </c>
      <c r="E3443" s="27" t="s">
        <v>7345</v>
      </c>
      <c r="F3443" s="15" t="s">
        <v>1077</v>
      </c>
      <c r="G3443" s="15" t="s">
        <v>1488</v>
      </c>
    </row>
    <row r="3444" spans="1:7" ht="14.25" customHeight="1" x14ac:dyDescent="0.2">
      <c r="A3444" s="16"/>
      <c r="B3444" s="16"/>
      <c r="C3444" s="13"/>
      <c r="D3444" s="28"/>
      <c r="E3444" s="21" t="s">
        <v>4686</v>
      </c>
      <c r="F3444" s="13"/>
      <c r="G3444" s="13"/>
    </row>
    <row r="3445" spans="1:7" ht="14.25" x14ac:dyDescent="0.2">
      <c r="A3445" s="14" t="s">
        <v>7346</v>
      </c>
      <c r="B3445" s="15" t="s">
        <v>7218</v>
      </c>
      <c r="C3445" s="15" t="s">
        <v>254</v>
      </c>
      <c r="D3445" s="27" t="s">
        <v>7347</v>
      </c>
      <c r="E3445" s="27" t="s">
        <v>7348</v>
      </c>
      <c r="F3445" s="15" t="s">
        <v>1071</v>
      </c>
      <c r="G3445" s="15" t="s">
        <v>240</v>
      </c>
    </row>
    <row r="3446" spans="1:7" ht="33.75" x14ac:dyDescent="0.2">
      <c r="A3446" s="14" t="s">
        <v>7349</v>
      </c>
      <c r="B3446" s="15" t="s">
        <v>7218</v>
      </c>
      <c r="C3446" s="15" t="s">
        <v>256</v>
      </c>
      <c r="D3446" s="27" t="s">
        <v>7350</v>
      </c>
      <c r="E3446" s="27" t="s">
        <v>7351</v>
      </c>
      <c r="F3446" s="15" t="s">
        <v>670</v>
      </c>
      <c r="G3446" s="15" t="s">
        <v>7352</v>
      </c>
    </row>
    <row r="3447" spans="1:7" ht="14.25" x14ac:dyDescent="0.2">
      <c r="A3447" s="14" t="s">
        <v>7353</v>
      </c>
      <c r="B3447" s="15" t="s">
        <v>7218</v>
      </c>
      <c r="C3447" s="15" t="s">
        <v>260</v>
      </c>
      <c r="D3447" s="27" t="s">
        <v>1531</v>
      </c>
      <c r="E3447" s="27" t="s">
        <v>1532</v>
      </c>
      <c r="F3447" s="15" t="s">
        <v>1071</v>
      </c>
      <c r="G3447" s="15" t="s">
        <v>5035</v>
      </c>
    </row>
    <row r="3448" spans="1:7" ht="14.25" x14ac:dyDescent="0.2">
      <c r="A3448" s="14" t="s">
        <v>7354</v>
      </c>
      <c r="B3448" s="15" t="s">
        <v>7218</v>
      </c>
      <c r="C3448" s="15" t="s">
        <v>263</v>
      </c>
      <c r="D3448" s="27" t="s">
        <v>7355</v>
      </c>
      <c r="E3448" s="27" t="s">
        <v>7356</v>
      </c>
      <c r="F3448" s="15" t="s">
        <v>648</v>
      </c>
      <c r="G3448" s="15" t="s">
        <v>122</v>
      </c>
    </row>
    <row r="3449" spans="1:7" ht="22.5" x14ac:dyDescent="0.2">
      <c r="A3449" s="14" t="s">
        <v>7357</v>
      </c>
      <c r="B3449" s="15" t="s">
        <v>7218</v>
      </c>
      <c r="C3449" s="15" t="s">
        <v>265</v>
      </c>
      <c r="D3449" s="27" t="s">
        <v>7358</v>
      </c>
      <c r="E3449" s="27" t="s">
        <v>7359</v>
      </c>
      <c r="F3449" s="15" t="s">
        <v>648</v>
      </c>
      <c r="G3449" s="15" t="s">
        <v>60</v>
      </c>
    </row>
    <row r="3450" spans="1:7" ht="14.25" x14ac:dyDescent="0.2">
      <c r="A3450" s="14" t="s">
        <v>7360</v>
      </c>
      <c r="B3450" s="15" t="s">
        <v>7218</v>
      </c>
      <c r="C3450" s="15" t="s">
        <v>266</v>
      </c>
      <c r="D3450" s="27" t="s">
        <v>7361</v>
      </c>
      <c r="E3450" s="27" t="s">
        <v>7362</v>
      </c>
      <c r="F3450" s="15" t="s">
        <v>648</v>
      </c>
      <c r="G3450" s="15" t="s">
        <v>75</v>
      </c>
    </row>
    <row r="3451" spans="1:7" ht="14.25" x14ac:dyDescent="0.2">
      <c r="A3451" s="14" t="s">
        <v>7363</v>
      </c>
      <c r="B3451" s="15" t="s">
        <v>7218</v>
      </c>
      <c r="C3451" s="15" t="s">
        <v>267</v>
      </c>
      <c r="D3451" s="27" t="s">
        <v>1531</v>
      </c>
      <c r="E3451" s="27" t="s">
        <v>1532</v>
      </c>
      <c r="F3451" s="15" t="s">
        <v>1071</v>
      </c>
      <c r="G3451" s="15" t="s">
        <v>2781</v>
      </c>
    </row>
    <row r="3452" spans="1:7" ht="45" x14ac:dyDescent="0.2">
      <c r="A3452" s="14" t="s">
        <v>7364</v>
      </c>
      <c r="B3452" s="15" t="s">
        <v>7218</v>
      </c>
      <c r="C3452" s="15" t="s">
        <v>184</v>
      </c>
      <c r="D3452" s="27" t="s">
        <v>7365</v>
      </c>
      <c r="E3452" s="27" t="s">
        <v>7366</v>
      </c>
      <c r="F3452" s="15" t="s">
        <v>648</v>
      </c>
      <c r="G3452" s="15" t="s">
        <v>154</v>
      </c>
    </row>
    <row r="3453" spans="1:7" ht="14.25" x14ac:dyDescent="0.2">
      <c r="A3453" s="14" t="s">
        <v>7367</v>
      </c>
      <c r="B3453" s="15" t="s">
        <v>7218</v>
      </c>
      <c r="C3453" s="15" t="s">
        <v>276</v>
      </c>
      <c r="D3453" s="27" t="s">
        <v>7368</v>
      </c>
      <c r="E3453" s="27" t="s">
        <v>7369</v>
      </c>
      <c r="F3453" s="15" t="s">
        <v>648</v>
      </c>
      <c r="G3453" s="15" t="s">
        <v>7370</v>
      </c>
    </row>
    <row r="3454" spans="1:7" ht="14.25" x14ac:dyDescent="0.2">
      <c r="A3454" s="14" t="s">
        <v>7371</v>
      </c>
      <c r="B3454" s="15" t="s">
        <v>7218</v>
      </c>
      <c r="C3454" s="15" t="s">
        <v>278</v>
      </c>
      <c r="D3454" s="27" t="s">
        <v>1515</v>
      </c>
      <c r="E3454" s="27" t="s">
        <v>1516</v>
      </c>
      <c r="F3454" s="15" t="s">
        <v>209</v>
      </c>
      <c r="G3454" s="15" t="s">
        <v>294</v>
      </c>
    </row>
    <row r="3455" spans="1:7" ht="22.5" x14ac:dyDescent="0.2">
      <c r="A3455" s="14" t="s">
        <v>7372</v>
      </c>
      <c r="B3455" s="15" t="s">
        <v>7218</v>
      </c>
      <c r="C3455" s="15" t="s">
        <v>283</v>
      </c>
      <c r="D3455" s="27" t="s">
        <v>1518</v>
      </c>
      <c r="E3455" s="27" t="s">
        <v>1519</v>
      </c>
      <c r="F3455" s="15" t="s">
        <v>502</v>
      </c>
      <c r="G3455" s="15" t="s">
        <v>7373</v>
      </c>
    </row>
    <row r="3456" spans="1:7" ht="14.25" x14ac:dyDescent="0.2">
      <c r="A3456" s="14" t="s">
        <v>7374</v>
      </c>
      <c r="B3456" s="15" t="s">
        <v>7218</v>
      </c>
      <c r="C3456" s="15" t="s">
        <v>286</v>
      </c>
      <c r="D3456" s="27" t="s">
        <v>1522</v>
      </c>
      <c r="E3456" s="27" t="s">
        <v>1523</v>
      </c>
      <c r="F3456" s="15" t="s">
        <v>648</v>
      </c>
      <c r="G3456" s="15" t="s">
        <v>43</v>
      </c>
    </row>
    <row r="3457" spans="1:7" ht="14.25" x14ac:dyDescent="0.2">
      <c r="A3457" s="14" t="s">
        <v>7375</v>
      </c>
      <c r="B3457" s="15" t="s">
        <v>7218</v>
      </c>
      <c r="C3457" s="15" t="s">
        <v>288</v>
      </c>
      <c r="D3457" s="27" t="s">
        <v>1525</v>
      </c>
      <c r="E3457" s="27" t="s">
        <v>1526</v>
      </c>
      <c r="F3457" s="15" t="s">
        <v>648</v>
      </c>
      <c r="G3457" s="15" t="s">
        <v>43</v>
      </c>
    </row>
    <row r="3458" spans="1:7" ht="14.25" x14ac:dyDescent="0.2">
      <c r="A3458" s="14" t="s">
        <v>7376</v>
      </c>
      <c r="B3458" s="15" t="s">
        <v>7218</v>
      </c>
      <c r="C3458" s="15" t="s">
        <v>289</v>
      </c>
      <c r="D3458" s="27" t="s">
        <v>1528</v>
      </c>
      <c r="E3458" s="27" t="s">
        <v>1529</v>
      </c>
      <c r="F3458" s="15" t="s">
        <v>71</v>
      </c>
      <c r="G3458" s="15" t="s">
        <v>294</v>
      </c>
    </row>
    <row r="3459" spans="1:7" ht="14.25" customHeight="1" x14ac:dyDescent="0.2">
      <c r="A3459" s="16"/>
      <c r="B3459" s="16"/>
      <c r="C3459" s="13"/>
      <c r="D3459" s="28"/>
      <c r="E3459" s="21" t="s">
        <v>1558</v>
      </c>
      <c r="F3459" s="13"/>
      <c r="G3459" s="13"/>
    </row>
    <row r="3460" spans="1:7" ht="14.25" x14ac:dyDescent="0.2">
      <c r="A3460" s="14" t="s">
        <v>7377</v>
      </c>
      <c r="B3460" s="15" t="s">
        <v>7218</v>
      </c>
      <c r="C3460" s="15" t="s">
        <v>291</v>
      </c>
      <c r="D3460" s="27" t="s">
        <v>7378</v>
      </c>
      <c r="E3460" s="27" t="s">
        <v>7379</v>
      </c>
      <c r="F3460" s="15" t="s">
        <v>1071</v>
      </c>
      <c r="G3460" s="15" t="s">
        <v>7380</v>
      </c>
    </row>
    <row r="3461" spans="1:7" ht="14.25" x14ac:dyDescent="0.2">
      <c r="A3461" s="14" t="s">
        <v>7381</v>
      </c>
      <c r="B3461" s="15" t="s">
        <v>7218</v>
      </c>
      <c r="C3461" s="15" t="s">
        <v>293</v>
      </c>
      <c r="D3461" s="27" t="s">
        <v>1563</v>
      </c>
      <c r="E3461" s="27" t="s">
        <v>1564</v>
      </c>
      <c r="F3461" s="15" t="s">
        <v>502</v>
      </c>
      <c r="G3461" s="15" t="s">
        <v>7382</v>
      </c>
    </row>
    <row r="3462" spans="1:7" ht="14.25" x14ac:dyDescent="0.2">
      <c r="A3462" s="14" t="s">
        <v>7383</v>
      </c>
      <c r="B3462" s="15" t="s">
        <v>7218</v>
      </c>
      <c r="C3462" s="15" t="s">
        <v>295</v>
      </c>
      <c r="D3462" s="27" t="s">
        <v>1567</v>
      </c>
      <c r="E3462" s="27" t="s">
        <v>1568</v>
      </c>
      <c r="F3462" s="15" t="s">
        <v>970</v>
      </c>
      <c r="G3462" s="15" t="s">
        <v>2537</v>
      </c>
    </row>
    <row r="3463" spans="1:7" ht="14.25" x14ac:dyDescent="0.2">
      <c r="A3463" s="14" t="s">
        <v>7384</v>
      </c>
      <c r="B3463" s="15" t="s">
        <v>7218</v>
      </c>
      <c r="C3463" s="15" t="s">
        <v>297</v>
      </c>
      <c r="D3463" s="27" t="s">
        <v>1571</v>
      </c>
      <c r="E3463" s="27" t="s">
        <v>1572</v>
      </c>
      <c r="F3463" s="15" t="s">
        <v>502</v>
      </c>
      <c r="G3463" s="15" t="s">
        <v>7385</v>
      </c>
    </row>
    <row r="3464" spans="1:7" s="11" customFormat="1" ht="14.25" x14ac:dyDescent="0.2">
      <c r="A3464" s="9" t="s">
        <v>2678</v>
      </c>
      <c r="B3464" s="9" t="s">
        <v>7386</v>
      </c>
      <c r="C3464" s="9"/>
      <c r="D3464" s="29"/>
      <c r="E3464" s="22" t="s">
        <v>1574</v>
      </c>
      <c r="F3464" s="10"/>
      <c r="G3464" s="10"/>
    </row>
    <row r="3465" spans="1:7" ht="14.25" customHeight="1" x14ac:dyDescent="0.2">
      <c r="A3465" s="16"/>
      <c r="B3465" s="16"/>
      <c r="C3465" s="13"/>
      <c r="D3465" s="28"/>
      <c r="E3465" s="21" t="s">
        <v>7387</v>
      </c>
      <c r="F3465" s="13"/>
      <c r="G3465" s="13"/>
    </row>
    <row r="3466" spans="1:7" ht="22.5" x14ac:dyDescent="0.2">
      <c r="A3466" s="14" t="s">
        <v>7388</v>
      </c>
      <c r="B3466" s="15" t="s">
        <v>7218</v>
      </c>
      <c r="C3466" s="15" t="s">
        <v>309</v>
      </c>
      <c r="D3466" s="27" t="s">
        <v>1577</v>
      </c>
      <c r="E3466" s="27" t="s">
        <v>1578</v>
      </c>
      <c r="F3466" s="15" t="s">
        <v>37</v>
      </c>
      <c r="G3466" s="15" t="s">
        <v>5835</v>
      </c>
    </row>
    <row r="3467" spans="1:7" ht="22.5" x14ac:dyDescent="0.2">
      <c r="A3467" s="14" t="s">
        <v>7389</v>
      </c>
      <c r="B3467" s="15" t="s">
        <v>7218</v>
      </c>
      <c r="C3467" s="15" t="s">
        <v>311</v>
      </c>
      <c r="D3467" s="27" t="s">
        <v>31</v>
      </c>
      <c r="E3467" s="27" t="s">
        <v>32</v>
      </c>
      <c r="F3467" s="15" t="s">
        <v>27</v>
      </c>
      <c r="G3467" s="15" t="s">
        <v>7390</v>
      </c>
    </row>
    <row r="3468" spans="1:7" ht="22.5" x14ac:dyDescent="0.2">
      <c r="A3468" s="14" t="s">
        <v>7391</v>
      </c>
      <c r="B3468" s="15" t="s">
        <v>7218</v>
      </c>
      <c r="C3468" s="15" t="s">
        <v>218</v>
      </c>
      <c r="D3468" s="27" t="s">
        <v>44</v>
      </c>
      <c r="E3468" s="27" t="s">
        <v>1589</v>
      </c>
      <c r="F3468" s="15" t="s">
        <v>37</v>
      </c>
      <c r="G3468" s="15" t="s">
        <v>5835</v>
      </c>
    </row>
    <row r="3469" spans="1:7" ht="14.25" x14ac:dyDescent="0.2">
      <c r="A3469" s="14" t="s">
        <v>7392</v>
      </c>
      <c r="B3469" s="15" t="s">
        <v>7218</v>
      </c>
      <c r="C3469" s="15" t="s">
        <v>922</v>
      </c>
      <c r="D3469" s="27" t="s">
        <v>556</v>
      </c>
      <c r="E3469" s="27" t="s">
        <v>557</v>
      </c>
      <c r="F3469" s="15" t="s">
        <v>81</v>
      </c>
      <c r="G3469" s="15" t="s">
        <v>65</v>
      </c>
    </row>
    <row r="3470" spans="1:7" ht="14.25" x14ac:dyDescent="0.2">
      <c r="A3470" s="14" t="s">
        <v>7393</v>
      </c>
      <c r="B3470" s="15" t="s">
        <v>7218</v>
      </c>
      <c r="C3470" s="15" t="s">
        <v>924</v>
      </c>
      <c r="D3470" s="27" t="s">
        <v>49</v>
      </c>
      <c r="E3470" s="27" t="s">
        <v>50</v>
      </c>
      <c r="F3470" s="15" t="s">
        <v>51</v>
      </c>
      <c r="G3470" s="15" t="s">
        <v>456</v>
      </c>
    </row>
    <row r="3471" spans="1:7" s="8" customFormat="1" ht="15" customHeight="1" x14ac:dyDescent="0.2">
      <c r="A3471" s="7"/>
      <c r="B3471" s="7"/>
      <c r="C3471" s="7"/>
      <c r="D3471" s="26"/>
      <c r="E3471" s="20" t="s">
        <v>7394</v>
      </c>
      <c r="F3471" s="7"/>
      <c r="G3471" s="7"/>
    </row>
    <row r="3472" spans="1:7" s="11" customFormat="1" ht="14.25" x14ac:dyDescent="0.2">
      <c r="A3472" s="9" t="s">
        <v>2680</v>
      </c>
      <c r="B3472" s="9" t="s">
        <v>7395</v>
      </c>
      <c r="C3472" s="9"/>
      <c r="D3472" s="29"/>
      <c r="E3472" s="22" t="s">
        <v>1723</v>
      </c>
      <c r="F3472" s="10"/>
      <c r="G3472" s="10"/>
    </row>
    <row r="3473" spans="1:7" ht="14.25" x14ac:dyDescent="0.2">
      <c r="A3473" s="16"/>
      <c r="B3473" s="16"/>
      <c r="C3473" s="13"/>
      <c r="D3473" s="28"/>
      <c r="E3473" s="21" t="s">
        <v>7396</v>
      </c>
      <c r="F3473" s="13"/>
      <c r="G3473" s="13"/>
    </row>
    <row r="3474" spans="1:7" ht="22.5" x14ac:dyDescent="0.2">
      <c r="A3474" s="14" t="s">
        <v>7397</v>
      </c>
      <c r="B3474" s="15" t="s">
        <v>7398</v>
      </c>
      <c r="C3474" s="15" t="s">
        <v>12</v>
      </c>
      <c r="D3474" s="27" t="s">
        <v>1727</v>
      </c>
      <c r="E3474" s="27" t="s">
        <v>1728</v>
      </c>
      <c r="F3474" s="15" t="s">
        <v>648</v>
      </c>
      <c r="G3474" s="15" t="s">
        <v>12</v>
      </c>
    </row>
    <row r="3475" spans="1:7" ht="45" x14ac:dyDescent="0.2">
      <c r="A3475" s="14" t="s">
        <v>7399</v>
      </c>
      <c r="B3475" s="15" t="s">
        <v>7398</v>
      </c>
      <c r="C3475" s="15" t="s">
        <v>24</v>
      </c>
      <c r="D3475" s="27" t="s">
        <v>7400</v>
      </c>
      <c r="E3475" s="27" t="s">
        <v>7401</v>
      </c>
      <c r="F3475" s="15" t="s">
        <v>648</v>
      </c>
      <c r="G3475" s="15" t="s">
        <v>12</v>
      </c>
    </row>
    <row r="3476" spans="1:7" ht="14.25" x14ac:dyDescent="0.2">
      <c r="A3476" s="14" t="s">
        <v>7402</v>
      </c>
      <c r="B3476" s="15" t="s">
        <v>7398</v>
      </c>
      <c r="C3476" s="15" t="s">
        <v>30</v>
      </c>
      <c r="D3476" s="27" t="s">
        <v>1645</v>
      </c>
      <c r="E3476" s="27" t="s">
        <v>1646</v>
      </c>
      <c r="F3476" s="15" t="s">
        <v>648</v>
      </c>
      <c r="G3476" s="15" t="s">
        <v>30</v>
      </c>
    </row>
    <row r="3477" spans="1:7" ht="45" x14ac:dyDescent="0.2">
      <c r="A3477" s="14" t="s">
        <v>7403</v>
      </c>
      <c r="B3477" s="15" t="s">
        <v>7398</v>
      </c>
      <c r="C3477" s="15" t="s">
        <v>34</v>
      </c>
      <c r="D3477" s="27" t="s">
        <v>7404</v>
      </c>
      <c r="E3477" s="27" t="s">
        <v>1754</v>
      </c>
      <c r="F3477" s="15" t="s">
        <v>648</v>
      </c>
      <c r="G3477" s="15" t="s">
        <v>12</v>
      </c>
    </row>
    <row r="3478" spans="1:7" ht="45" x14ac:dyDescent="0.2">
      <c r="A3478" s="14" t="s">
        <v>7405</v>
      </c>
      <c r="B3478" s="15" t="s">
        <v>7398</v>
      </c>
      <c r="C3478" s="15" t="s">
        <v>40</v>
      </c>
      <c r="D3478" s="27" t="s">
        <v>7406</v>
      </c>
      <c r="E3478" s="27" t="s">
        <v>3704</v>
      </c>
      <c r="F3478" s="15" t="s">
        <v>648</v>
      </c>
      <c r="G3478" s="15" t="s">
        <v>12</v>
      </c>
    </row>
    <row r="3479" spans="1:7" ht="45" x14ac:dyDescent="0.2">
      <c r="A3479" s="14" t="s">
        <v>7407</v>
      </c>
      <c r="B3479" s="15" t="s">
        <v>7398</v>
      </c>
      <c r="C3479" s="15" t="s">
        <v>43</v>
      </c>
      <c r="D3479" s="27" t="s">
        <v>7408</v>
      </c>
      <c r="E3479" s="27" t="s">
        <v>1738</v>
      </c>
      <c r="F3479" s="15" t="s">
        <v>648</v>
      </c>
      <c r="G3479" s="15" t="s">
        <v>12</v>
      </c>
    </row>
    <row r="3480" spans="1:7" ht="22.5" x14ac:dyDescent="0.2">
      <c r="A3480" s="14" t="s">
        <v>7409</v>
      </c>
      <c r="B3480" s="15" t="s">
        <v>7398</v>
      </c>
      <c r="C3480" s="15" t="s">
        <v>48</v>
      </c>
      <c r="D3480" s="27" t="s">
        <v>1768</v>
      </c>
      <c r="E3480" s="27" t="s">
        <v>1769</v>
      </c>
      <c r="F3480" s="15" t="s">
        <v>648</v>
      </c>
      <c r="G3480" s="15" t="s">
        <v>12</v>
      </c>
    </row>
    <row r="3481" spans="1:7" ht="45" x14ac:dyDescent="0.2">
      <c r="A3481" s="14" t="s">
        <v>7410</v>
      </c>
      <c r="B3481" s="15" t="s">
        <v>7398</v>
      </c>
      <c r="C3481" s="15" t="s">
        <v>55</v>
      </c>
      <c r="D3481" s="27" t="s">
        <v>7411</v>
      </c>
      <c r="E3481" s="27" t="s">
        <v>7412</v>
      </c>
      <c r="F3481" s="15" t="s">
        <v>648</v>
      </c>
      <c r="G3481" s="15" t="s">
        <v>12</v>
      </c>
    </row>
    <row r="3482" spans="1:7" ht="22.5" x14ac:dyDescent="0.2">
      <c r="A3482" s="14" t="s">
        <v>7413</v>
      </c>
      <c r="B3482" s="15" t="s">
        <v>7398</v>
      </c>
      <c r="C3482" s="15" t="s">
        <v>58</v>
      </c>
      <c r="D3482" s="27" t="s">
        <v>1746</v>
      </c>
      <c r="E3482" s="27" t="s">
        <v>1747</v>
      </c>
      <c r="F3482" s="15" t="s">
        <v>648</v>
      </c>
      <c r="G3482" s="15" t="s">
        <v>12</v>
      </c>
    </row>
    <row r="3483" spans="1:7" ht="45" x14ac:dyDescent="0.2">
      <c r="A3483" s="14" t="s">
        <v>7414</v>
      </c>
      <c r="B3483" s="15" t="s">
        <v>7398</v>
      </c>
      <c r="C3483" s="15" t="s">
        <v>60</v>
      </c>
      <c r="D3483" s="27" t="s">
        <v>7415</v>
      </c>
      <c r="E3483" s="27" t="s">
        <v>7416</v>
      </c>
      <c r="F3483" s="15" t="s">
        <v>648</v>
      </c>
      <c r="G3483" s="15" t="s">
        <v>12</v>
      </c>
    </row>
    <row r="3484" spans="1:7" ht="22.5" x14ac:dyDescent="0.2">
      <c r="A3484" s="14" t="s">
        <v>7417</v>
      </c>
      <c r="B3484" s="15" t="s">
        <v>7398</v>
      </c>
      <c r="C3484" s="15" t="s">
        <v>65</v>
      </c>
      <c r="D3484" s="27" t="s">
        <v>1694</v>
      </c>
      <c r="E3484" s="27" t="s">
        <v>1695</v>
      </c>
      <c r="F3484" s="15" t="s">
        <v>970</v>
      </c>
      <c r="G3484" s="15" t="s">
        <v>237</v>
      </c>
    </row>
    <row r="3485" spans="1:7" ht="45" x14ac:dyDescent="0.2">
      <c r="A3485" s="14" t="s">
        <v>7418</v>
      </c>
      <c r="B3485" s="15" t="s">
        <v>7398</v>
      </c>
      <c r="C3485" s="15" t="s">
        <v>68</v>
      </c>
      <c r="D3485" s="27" t="s">
        <v>7419</v>
      </c>
      <c r="E3485" s="27" t="s">
        <v>7420</v>
      </c>
      <c r="F3485" s="15" t="s">
        <v>648</v>
      </c>
      <c r="G3485" s="15" t="s">
        <v>12</v>
      </c>
    </row>
    <row r="3486" spans="1:7" ht="14.25" x14ac:dyDescent="0.2">
      <c r="A3486" s="14" t="s">
        <v>7421</v>
      </c>
      <c r="B3486" s="15" t="s">
        <v>7398</v>
      </c>
      <c r="C3486" s="15" t="s">
        <v>70</v>
      </c>
      <c r="D3486" s="27" t="s">
        <v>1740</v>
      </c>
      <c r="E3486" s="27" t="s">
        <v>1741</v>
      </c>
      <c r="F3486" s="15" t="s">
        <v>648</v>
      </c>
      <c r="G3486" s="15" t="s">
        <v>12</v>
      </c>
    </row>
    <row r="3487" spans="1:7" ht="45" x14ac:dyDescent="0.2">
      <c r="A3487" s="14" t="s">
        <v>7422</v>
      </c>
      <c r="B3487" s="15" t="s">
        <v>7398</v>
      </c>
      <c r="C3487" s="15" t="s">
        <v>73</v>
      </c>
      <c r="D3487" s="27" t="s">
        <v>7423</v>
      </c>
      <c r="E3487" s="27" t="s">
        <v>7424</v>
      </c>
      <c r="F3487" s="15" t="s">
        <v>648</v>
      </c>
      <c r="G3487" s="15" t="s">
        <v>12</v>
      </c>
    </row>
    <row r="3488" spans="1:7" ht="14.25" x14ac:dyDescent="0.2">
      <c r="A3488" s="14" t="s">
        <v>7425</v>
      </c>
      <c r="B3488" s="15" t="s">
        <v>7398</v>
      </c>
      <c r="C3488" s="15" t="s">
        <v>75</v>
      </c>
      <c r="D3488" s="27" t="s">
        <v>1645</v>
      </c>
      <c r="E3488" s="27" t="s">
        <v>1646</v>
      </c>
      <c r="F3488" s="15" t="s">
        <v>648</v>
      </c>
      <c r="G3488" s="15" t="s">
        <v>24</v>
      </c>
    </row>
    <row r="3489" spans="1:7" ht="45" x14ac:dyDescent="0.2">
      <c r="A3489" s="14" t="s">
        <v>7426</v>
      </c>
      <c r="B3489" s="15" t="s">
        <v>7398</v>
      </c>
      <c r="C3489" s="15" t="s">
        <v>87</v>
      </c>
      <c r="D3489" s="27" t="s">
        <v>7427</v>
      </c>
      <c r="E3489" s="27" t="s">
        <v>1766</v>
      </c>
      <c r="F3489" s="15" t="s">
        <v>648</v>
      </c>
      <c r="G3489" s="15" t="s">
        <v>24</v>
      </c>
    </row>
    <row r="3490" spans="1:7" ht="14.25" x14ac:dyDescent="0.2">
      <c r="A3490" s="16"/>
      <c r="B3490" s="16"/>
      <c r="C3490" s="13"/>
      <c r="D3490" s="28"/>
      <c r="E3490" s="21" t="s">
        <v>7428</v>
      </c>
      <c r="F3490" s="13"/>
      <c r="G3490" s="13"/>
    </row>
    <row r="3491" spans="1:7" ht="14.25" x14ac:dyDescent="0.2">
      <c r="A3491" s="14" t="s">
        <v>7429</v>
      </c>
      <c r="B3491" s="15" t="s">
        <v>7398</v>
      </c>
      <c r="C3491" s="15" t="s">
        <v>89</v>
      </c>
      <c r="D3491" s="27" t="s">
        <v>1654</v>
      </c>
      <c r="E3491" s="27" t="s">
        <v>1655</v>
      </c>
      <c r="F3491" s="15" t="s">
        <v>648</v>
      </c>
      <c r="G3491" s="15" t="s">
        <v>12</v>
      </c>
    </row>
    <row r="3492" spans="1:7" ht="45" x14ac:dyDescent="0.2">
      <c r="A3492" s="14" t="s">
        <v>7430</v>
      </c>
      <c r="B3492" s="15" t="s">
        <v>7398</v>
      </c>
      <c r="C3492" s="15" t="s">
        <v>90</v>
      </c>
      <c r="D3492" s="27" t="s">
        <v>7431</v>
      </c>
      <c r="E3492" s="27" t="s">
        <v>7432</v>
      </c>
      <c r="F3492" s="15" t="s">
        <v>648</v>
      </c>
      <c r="G3492" s="15" t="s">
        <v>12</v>
      </c>
    </row>
    <row r="3493" spans="1:7" ht="14.25" x14ac:dyDescent="0.2">
      <c r="A3493" s="14" t="s">
        <v>7433</v>
      </c>
      <c r="B3493" s="15" t="s">
        <v>7398</v>
      </c>
      <c r="C3493" s="15" t="s">
        <v>91</v>
      </c>
      <c r="D3493" s="27" t="s">
        <v>4730</v>
      </c>
      <c r="E3493" s="27" t="s">
        <v>4731</v>
      </c>
      <c r="F3493" s="15" t="s">
        <v>949</v>
      </c>
      <c r="G3493" s="15" t="s">
        <v>7434</v>
      </c>
    </row>
    <row r="3494" spans="1:7" ht="45" x14ac:dyDescent="0.2">
      <c r="A3494" s="14" t="s">
        <v>7435</v>
      </c>
      <c r="B3494" s="15" t="s">
        <v>7398</v>
      </c>
      <c r="C3494" s="15" t="s">
        <v>101</v>
      </c>
      <c r="D3494" s="27" t="s">
        <v>7436</v>
      </c>
      <c r="E3494" s="27" t="s">
        <v>7437</v>
      </c>
      <c r="F3494" s="15" t="s">
        <v>648</v>
      </c>
      <c r="G3494" s="15" t="s">
        <v>12</v>
      </c>
    </row>
    <row r="3495" spans="1:7" ht="14.25" x14ac:dyDescent="0.2">
      <c r="A3495" s="14" t="s">
        <v>7438</v>
      </c>
      <c r="B3495" s="15" t="s">
        <v>7398</v>
      </c>
      <c r="C3495" s="15" t="s">
        <v>106</v>
      </c>
      <c r="D3495" s="27" t="s">
        <v>4737</v>
      </c>
      <c r="E3495" s="27" t="s">
        <v>4738</v>
      </c>
      <c r="F3495" s="15" t="s">
        <v>648</v>
      </c>
      <c r="G3495" s="15" t="s">
        <v>12</v>
      </c>
    </row>
    <row r="3496" spans="1:7" ht="45" x14ac:dyDescent="0.2">
      <c r="A3496" s="14" t="s">
        <v>7439</v>
      </c>
      <c r="B3496" s="15" t="s">
        <v>7398</v>
      </c>
      <c r="C3496" s="15" t="s">
        <v>107</v>
      </c>
      <c r="D3496" s="27" t="s">
        <v>7440</v>
      </c>
      <c r="E3496" s="27" t="s">
        <v>7441</v>
      </c>
      <c r="F3496" s="15" t="s">
        <v>648</v>
      </c>
      <c r="G3496" s="15" t="s">
        <v>12</v>
      </c>
    </row>
    <row r="3497" spans="1:7" ht="45" x14ac:dyDescent="0.2">
      <c r="A3497" s="14" t="s">
        <v>7442</v>
      </c>
      <c r="B3497" s="15" t="s">
        <v>7398</v>
      </c>
      <c r="C3497" s="15" t="s">
        <v>108</v>
      </c>
      <c r="D3497" s="27" t="s">
        <v>7443</v>
      </c>
      <c r="E3497" s="27" t="s">
        <v>7444</v>
      </c>
      <c r="F3497" s="15" t="s">
        <v>648</v>
      </c>
      <c r="G3497" s="15" t="s">
        <v>12</v>
      </c>
    </row>
    <row r="3498" spans="1:7" ht="14.25" x14ac:dyDescent="0.2">
      <c r="A3498" s="14" t="s">
        <v>7445</v>
      </c>
      <c r="B3498" s="15" t="s">
        <v>7398</v>
      </c>
      <c r="C3498" s="15" t="s">
        <v>109</v>
      </c>
      <c r="D3498" s="27" t="s">
        <v>4746</v>
      </c>
      <c r="E3498" s="27" t="s">
        <v>4747</v>
      </c>
      <c r="F3498" s="15" t="s">
        <v>648</v>
      </c>
      <c r="G3498" s="15" t="s">
        <v>12</v>
      </c>
    </row>
    <row r="3499" spans="1:7" ht="45" x14ac:dyDescent="0.2">
      <c r="A3499" s="14" t="s">
        <v>7446</v>
      </c>
      <c r="B3499" s="15" t="s">
        <v>7398</v>
      </c>
      <c r="C3499" s="15" t="s">
        <v>122</v>
      </c>
      <c r="D3499" s="27" t="s">
        <v>7447</v>
      </c>
      <c r="E3499" s="27" t="s">
        <v>7448</v>
      </c>
      <c r="F3499" s="15" t="s">
        <v>648</v>
      </c>
      <c r="G3499" s="15" t="s">
        <v>12</v>
      </c>
    </row>
    <row r="3500" spans="1:7" ht="22.5" x14ac:dyDescent="0.2">
      <c r="A3500" s="14" t="s">
        <v>7449</v>
      </c>
      <c r="B3500" s="15" t="s">
        <v>7398</v>
      </c>
      <c r="C3500" s="15" t="s">
        <v>126</v>
      </c>
      <c r="D3500" s="27" t="s">
        <v>7450</v>
      </c>
      <c r="E3500" s="27" t="s">
        <v>7451</v>
      </c>
      <c r="F3500" s="15" t="s">
        <v>648</v>
      </c>
      <c r="G3500" s="15" t="s">
        <v>12</v>
      </c>
    </row>
    <row r="3501" spans="1:7" ht="45" x14ac:dyDescent="0.2">
      <c r="A3501" s="14" t="s">
        <v>7452</v>
      </c>
      <c r="B3501" s="15" t="s">
        <v>7398</v>
      </c>
      <c r="C3501" s="15" t="s">
        <v>124</v>
      </c>
      <c r="D3501" s="27" t="s">
        <v>7453</v>
      </c>
      <c r="E3501" s="27" t="s">
        <v>7454</v>
      </c>
      <c r="F3501" s="15" t="s">
        <v>648</v>
      </c>
      <c r="G3501" s="15" t="s">
        <v>12</v>
      </c>
    </row>
    <row r="3502" spans="1:7" ht="14.25" x14ac:dyDescent="0.2">
      <c r="A3502" s="14" t="s">
        <v>7455</v>
      </c>
      <c r="B3502" s="15" t="s">
        <v>7398</v>
      </c>
      <c r="C3502" s="15" t="s">
        <v>129</v>
      </c>
      <c r="D3502" s="27" t="s">
        <v>1645</v>
      </c>
      <c r="E3502" s="27" t="s">
        <v>1646</v>
      </c>
      <c r="F3502" s="15" t="s">
        <v>648</v>
      </c>
      <c r="G3502" s="15" t="s">
        <v>30</v>
      </c>
    </row>
    <row r="3503" spans="1:7" ht="45" x14ac:dyDescent="0.2">
      <c r="A3503" s="14" t="s">
        <v>7456</v>
      </c>
      <c r="B3503" s="15" t="s">
        <v>7398</v>
      </c>
      <c r="C3503" s="15" t="s">
        <v>133</v>
      </c>
      <c r="D3503" s="27" t="s">
        <v>7457</v>
      </c>
      <c r="E3503" s="27" t="s">
        <v>1754</v>
      </c>
      <c r="F3503" s="15" t="s">
        <v>648</v>
      </c>
      <c r="G3503" s="15" t="s">
        <v>12</v>
      </c>
    </row>
    <row r="3504" spans="1:7" ht="45" x14ac:dyDescent="0.2">
      <c r="A3504" s="14" t="s">
        <v>7458</v>
      </c>
      <c r="B3504" s="15" t="s">
        <v>7398</v>
      </c>
      <c r="C3504" s="15" t="s">
        <v>136</v>
      </c>
      <c r="D3504" s="27" t="s">
        <v>7459</v>
      </c>
      <c r="E3504" s="27" t="s">
        <v>7460</v>
      </c>
      <c r="F3504" s="15" t="s">
        <v>648</v>
      </c>
      <c r="G3504" s="15" t="s">
        <v>12</v>
      </c>
    </row>
    <row r="3505" spans="1:7" ht="45" x14ac:dyDescent="0.2">
      <c r="A3505" s="14" t="s">
        <v>7461</v>
      </c>
      <c r="B3505" s="15" t="s">
        <v>7398</v>
      </c>
      <c r="C3505" s="15" t="s">
        <v>141</v>
      </c>
      <c r="D3505" s="27" t="s">
        <v>7462</v>
      </c>
      <c r="E3505" s="27" t="s">
        <v>1738</v>
      </c>
      <c r="F3505" s="15" t="s">
        <v>648</v>
      </c>
      <c r="G3505" s="15" t="s">
        <v>12</v>
      </c>
    </row>
    <row r="3506" spans="1:7" ht="22.5" x14ac:dyDescent="0.2">
      <c r="A3506" s="14" t="s">
        <v>7463</v>
      </c>
      <c r="B3506" s="15" t="s">
        <v>7398</v>
      </c>
      <c r="C3506" s="15" t="s">
        <v>144</v>
      </c>
      <c r="D3506" s="27" t="s">
        <v>1746</v>
      </c>
      <c r="E3506" s="27" t="s">
        <v>1747</v>
      </c>
      <c r="F3506" s="15" t="s">
        <v>648</v>
      </c>
      <c r="G3506" s="15" t="s">
        <v>12</v>
      </c>
    </row>
    <row r="3507" spans="1:7" ht="45" x14ac:dyDescent="0.2">
      <c r="A3507" s="14" t="s">
        <v>7464</v>
      </c>
      <c r="B3507" s="15" t="s">
        <v>7398</v>
      </c>
      <c r="C3507" s="15" t="s">
        <v>146</v>
      </c>
      <c r="D3507" s="27" t="s">
        <v>7465</v>
      </c>
      <c r="E3507" s="27" t="s">
        <v>1750</v>
      </c>
      <c r="F3507" s="15" t="s">
        <v>648</v>
      </c>
      <c r="G3507" s="15" t="s">
        <v>12</v>
      </c>
    </row>
    <row r="3508" spans="1:7" ht="14.25" x14ac:dyDescent="0.2">
      <c r="A3508" s="14" t="s">
        <v>7466</v>
      </c>
      <c r="B3508" s="15" t="s">
        <v>7398</v>
      </c>
      <c r="C3508" s="15" t="s">
        <v>151</v>
      </c>
      <c r="D3508" s="27" t="s">
        <v>1740</v>
      </c>
      <c r="E3508" s="27" t="s">
        <v>1741</v>
      </c>
      <c r="F3508" s="15" t="s">
        <v>648</v>
      </c>
      <c r="G3508" s="15" t="s">
        <v>12</v>
      </c>
    </row>
    <row r="3509" spans="1:7" ht="45" x14ac:dyDescent="0.2">
      <c r="A3509" s="14" t="s">
        <v>7467</v>
      </c>
      <c r="B3509" s="15" t="s">
        <v>7398</v>
      </c>
      <c r="C3509" s="15" t="s">
        <v>154</v>
      </c>
      <c r="D3509" s="27" t="s">
        <v>7468</v>
      </c>
      <c r="E3509" s="27" t="s">
        <v>4775</v>
      </c>
      <c r="F3509" s="15" t="s">
        <v>648</v>
      </c>
      <c r="G3509" s="15" t="s">
        <v>12</v>
      </c>
    </row>
    <row r="3510" spans="1:7" ht="14.25" x14ac:dyDescent="0.2">
      <c r="A3510" s="14" t="s">
        <v>7469</v>
      </c>
      <c r="B3510" s="15" t="s">
        <v>7398</v>
      </c>
      <c r="C3510" s="15" t="s">
        <v>156</v>
      </c>
      <c r="D3510" s="27" t="s">
        <v>1645</v>
      </c>
      <c r="E3510" s="27" t="s">
        <v>1646</v>
      </c>
      <c r="F3510" s="15" t="s">
        <v>648</v>
      </c>
      <c r="G3510" s="15" t="s">
        <v>24</v>
      </c>
    </row>
    <row r="3511" spans="1:7" ht="45" x14ac:dyDescent="0.2">
      <c r="A3511" s="14" t="s">
        <v>7470</v>
      </c>
      <c r="B3511" s="15" t="s">
        <v>7398</v>
      </c>
      <c r="C3511" s="15" t="s">
        <v>157</v>
      </c>
      <c r="D3511" s="27" t="s">
        <v>7471</v>
      </c>
      <c r="E3511" s="27" t="s">
        <v>4779</v>
      </c>
      <c r="F3511" s="15" t="s">
        <v>648</v>
      </c>
      <c r="G3511" s="15" t="s">
        <v>24</v>
      </c>
    </row>
    <row r="3512" spans="1:7" ht="14.25" x14ac:dyDescent="0.2">
      <c r="A3512" s="14" t="s">
        <v>7472</v>
      </c>
      <c r="B3512" s="15" t="s">
        <v>7398</v>
      </c>
      <c r="C3512" s="15" t="s">
        <v>158</v>
      </c>
      <c r="D3512" s="27" t="s">
        <v>1282</v>
      </c>
      <c r="E3512" s="27" t="s">
        <v>1283</v>
      </c>
      <c r="F3512" s="15" t="s">
        <v>648</v>
      </c>
      <c r="G3512" s="15" t="s">
        <v>12</v>
      </c>
    </row>
    <row r="3513" spans="1:7" ht="45" x14ac:dyDescent="0.2">
      <c r="A3513" s="14" t="s">
        <v>7473</v>
      </c>
      <c r="B3513" s="15" t="s">
        <v>7398</v>
      </c>
      <c r="C3513" s="15" t="s">
        <v>165</v>
      </c>
      <c r="D3513" s="27" t="s">
        <v>7474</v>
      </c>
      <c r="E3513" s="27" t="s">
        <v>4783</v>
      </c>
      <c r="F3513" s="15" t="s">
        <v>648</v>
      </c>
      <c r="G3513" s="15" t="s">
        <v>12</v>
      </c>
    </row>
    <row r="3514" spans="1:7" ht="22.5" x14ac:dyDescent="0.2">
      <c r="A3514" s="14" t="s">
        <v>7475</v>
      </c>
      <c r="B3514" s="15" t="s">
        <v>7398</v>
      </c>
      <c r="C3514" s="15" t="s">
        <v>168</v>
      </c>
      <c r="D3514" s="27" t="s">
        <v>1694</v>
      </c>
      <c r="E3514" s="27" t="s">
        <v>1695</v>
      </c>
      <c r="F3514" s="15" t="s">
        <v>970</v>
      </c>
      <c r="G3514" s="15" t="s">
        <v>237</v>
      </c>
    </row>
    <row r="3515" spans="1:7" ht="45" x14ac:dyDescent="0.2">
      <c r="A3515" s="14" t="s">
        <v>7476</v>
      </c>
      <c r="B3515" s="15" t="s">
        <v>7398</v>
      </c>
      <c r="C3515" s="15" t="s">
        <v>170</v>
      </c>
      <c r="D3515" s="27" t="s">
        <v>7477</v>
      </c>
      <c r="E3515" s="27" t="s">
        <v>7478</v>
      </c>
      <c r="F3515" s="15" t="s">
        <v>648</v>
      </c>
      <c r="G3515" s="15" t="s">
        <v>12</v>
      </c>
    </row>
    <row r="3516" spans="1:7" ht="14.25" x14ac:dyDescent="0.2">
      <c r="A3516" s="16"/>
      <c r="B3516" s="16"/>
      <c r="C3516" s="13"/>
      <c r="D3516" s="28"/>
      <c r="E3516" s="21" t="s">
        <v>7479</v>
      </c>
      <c r="F3516" s="13"/>
      <c r="G3516" s="13"/>
    </row>
    <row r="3517" spans="1:7" ht="22.5" x14ac:dyDescent="0.2">
      <c r="A3517" s="14" t="s">
        <v>7480</v>
      </c>
      <c r="B3517" s="15" t="s">
        <v>7398</v>
      </c>
      <c r="C3517" s="15" t="s">
        <v>175</v>
      </c>
      <c r="D3517" s="27" t="s">
        <v>1727</v>
      </c>
      <c r="E3517" s="27" t="s">
        <v>1728</v>
      </c>
      <c r="F3517" s="15" t="s">
        <v>648</v>
      </c>
      <c r="G3517" s="15" t="s">
        <v>12</v>
      </c>
    </row>
    <row r="3518" spans="1:7" ht="45" x14ac:dyDescent="0.2">
      <c r="A3518" s="14" t="s">
        <v>7481</v>
      </c>
      <c r="B3518" s="15" t="s">
        <v>7398</v>
      </c>
      <c r="C3518" s="15" t="s">
        <v>178</v>
      </c>
      <c r="D3518" s="27" t="s">
        <v>7482</v>
      </c>
      <c r="E3518" s="27" t="s">
        <v>7483</v>
      </c>
      <c r="F3518" s="15" t="s">
        <v>648</v>
      </c>
      <c r="G3518" s="15" t="s">
        <v>12</v>
      </c>
    </row>
    <row r="3519" spans="1:7" ht="14.25" x14ac:dyDescent="0.2">
      <c r="A3519" s="14" t="s">
        <v>7484</v>
      </c>
      <c r="B3519" s="15" t="s">
        <v>7398</v>
      </c>
      <c r="C3519" s="15" t="s">
        <v>181</v>
      </c>
      <c r="D3519" s="27" t="s">
        <v>1282</v>
      </c>
      <c r="E3519" s="27" t="s">
        <v>1283</v>
      </c>
      <c r="F3519" s="15" t="s">
        <v>648</v>
      </c>
      <c r="G3519" s="15" t="s">
        <v>12</v>
      </c>
    </row>
    <row r="3520" spans="1:7" ht="45" x14ac:dyDescent="0.2">
      <c r="A3520" s="14" t="s">
        <v>7485</v>
      </c>
      <c r="B3520" s="15" t="s">
        <v>7398</v>
      </c>
      <c r="C3520" s="15" t="s">
        <v>182</v>
      </c>
      <c r="D3520" s="27" t="s">
        <v>7486</v>
      </c>
      <c r="E3520" s="27" t="s">
        <v>7487</v>
      </c>
      <c r="F3520" s="15" t="s">
        <v>648</v>
      </c>
      <c r="G3520" s="15" t="s">
        <v>12</v>
      </c>
    </row>
    <row r="3521" spans="1:7" ht="14.25" x14ac:dyDescent="0.2">
      <c r="A3521" s="14" t="s">
        <v>7488</v>
      </c>
      <c r="B3521" s="15" t="s">
        <v>7398</v>
      </c>
      <c r="C3521" s="15" t="s">
        <v>183</v>
      </c>
      <c r="D3521" s="27" t="s">
        <v>1740</v>
      </c>
      <c r="E3521" s="27" t="s">
        <v>1741</v>
      </c>
      <c r="F3521" s="15" t="s">
        <v>648</v>
      </c>
      <c r="G3521" s="15" t="s">
        <v>12</v>
      </c>
    </row>
    <row r="3522" spans="1:7" ht="45" x14ac:dyDescent="0.2">
      <c r="A3522" s="14" t="s">
        <v>7489</v>
      </c>
      <c r="B3522" s="15" t="s">
        <v>7398</v>
      </c>
      <c r="C3522" s="15" t="s">
        <v>191</v>
      </c>
      <c r="D3522" s="27" t="s">
        <v>7490</v>
      </c>
      <c r="E3522" s="27" t="s">
        <v>7491</v>
      </c>
      <c r="F3522" s="15" t="s">
        <v>648</v>
      </c>
      <c r="G3522" s="15" t="s">
        <v>12</v>
      </c>
    </row>
    <row r="3523" spans="1:7" ht="22.5" x14ac:dyDescent="0.2">
      <c r="A3523" s="14" t="s">
        <v>7492</v>
      </c>
      <c r="B3523" s="15" t="s">
        <v>7398</v>
      </c>
      <c r="C3523" s="15" t="s">
        <v>194</v>
      </c>
      <c r="D3523" s="27" t="s">
        <v>1746</v>
      </c>
      <c r="E3523" s="27" t="s">
        <v>1747</v>
      </c>
      <c r="F3523" s="15" t="s">
        <v>648</v>
      </c>
      <c r="G3523" s="15" t="s">
        <v>12</v>
      </c>
    </row>
    <row r="3524" spans="1:7" ht="45" x14ac:dyDescent="0.2">
      <c r="A3524" s="14" t="s">
        <v>7493</v>
      </c>
      <c r="B3524" s="15" t="s">
        <v>7398</v>
      </c>
      <c r="C3524" s="15" t="s">
        <v>196</v>
      </c>
      <c r="D3524" s="27" t="s">
        <v>7494</v>
      </c>
      <c r="E3524" s="27" t="s">
        <v>3743</v>
      </c>
      <c r="F3524" s="15" t="s">
        <v>648</v>
      </c>
      <c r="G3524" s="15" t="s">
        <v>12</v>
      </c>
    </row>
    <row r="3525" spans="1:7" ht="14.25" customHeight="1" x14ac:dyDescent="0.2">
      <c r="A3525" s="16"/>
      <c r="B3525" s="16"/>
      <c r="C3525" s="13"/>
      <c r="D3525" s="28"/>
      <c r="E3525" s="21" t="s">
        <v>7495</v>
      </c>
      <c r="F3525" s="13"/>
      <c r="G3525" s="13"/>
    </row>
    <row r="3526" spans="1:7" ht="14.25" x14ac:dyDescent="0.2">
      <c r="A3526" s="14" t="s">
        <v>7496</v>
      </c>
      <c r="B3526" s="15" t="s">
        <v>7398</v>
      </c>
      <c r="C3526" s="15" t="s">
        <v>201</v>
      </c>
      <c r="D3526" s="27" t="s">
        <v>7497</v>
      </c>
      <c r="E3526" s="27" t="s">
        <v>7498</v>
      </c>
      <c r="F3526" s="15" t="s">
        <v>648</v>
      </c>
      <c r="G3526" s="15" t="s">
        <v>12</v>
      </c>
    </row>
    <row r="3527" spans="1:7" ht="45" x14ac:dyDescent="0.2">
      <c r="A3527" s="14" t="s">
        <v>7499</v>
      </c>
      <c r="B3527" s="15" t="s">
        <v>7398</v>
      </c>
      <c r="C3527" s="15" t="s">
        <v>204</v>
      </c>
      <c r="D3527" s="27" t="s">
        <v>7500</v>
      </c>
      <c r="E3527" s="27" t="s">
        <v>7501</v>
      </c>
      <c r="F3527" s="15" t="s">
        <v>648</v>
      </c>
      <c r="G3527" s="15" t="s">
        <v>12</v>
      </c>
    </row>
    <row r="3528" spans="1:7" ht="22.5" x14ac:dyDescent="0.2">
      <c r="A3528" s="14" t="s">
        <v>7502</v>
      </c>
      <c r="B3528" s="15" t="s">
        <v>7398</v>
      </c>
      <c r="C3528" s="15" t="s">
        <v>206</v>
      </c>
      <c r="D3528" s="27" t="s">
        <v>7503</v>
      </c>
      <c r="E3528" s="27" t="s">
        <v>7504</v>
      </c>
      <c r="F3528" s="15" t="s">
        <v>502</v>
      </c>
      <c r="G3528" s="15" t="s">
        <v>7505</v>
      </c>
    </row>
    <row r="3529" spans="1:7" ht="45" x14ac:dyDescent="0.2">
      <c r="A3529" s="14" t="s">
        <v>7506</v>
      </c>
      <c r="B3529" s="15" t="s">
        <v>7398</v>
      </c>
      <c r="C3529" s="15" t="s">
        <v>207</v>
      </c>
      <c r="D3529" s="27" t="s">
        <v>7507</v>
      </c>
      <c r="E3529" s="27" t="s">
        <v>7508</v>
      </c>
      <c r="F3529" s="15" t="s">
        <v>648</v>
      </c>
      <c r="G3529" s="15" t="s">
        <v>12</v>
      </c>
    </row>
    <row r="3530" spans="1:7" ht="22.5" x14ac:dyDescent="0.2">
      <c r="A3530" s="14" t="s">
        <v>7509</v>
      </c>
      <c r="B3530" s="15" t="s">
        <v>7398</v>
      </c>
      <c r="C3530" s="15" t="s">
        <v>208</v>
      </c>
      <c r="D3530" s="27" t="s">
        <v>1746</v>
      </c>
      <c r="E3530" s="27" t="s">
        <v>1747</v>
      </c>
      <c r="F3530" s="15" t="s">
        <v>648</v>
      </c>
      <c r="G3530" s="15" t="s">
        <v>12</v>
      </c>
    </row>
    <row r="3531" spans="1:7" ht="45" x14ac:dyDescent="0.2">
      <c r="A3531" s="14" t="s">
        <v>7510</v>
      </c>
      <c r="B3531" s="15" t="s">
        <v>7398</v>
      </c>
      <c r="C3531" s="15" t="s">
        <v>220</v>
      </c>
      <c r="D3531" s="27" t="s">
        <v>7511</v>
      </c>
      <c r="E3531" s="27" t="s">
        <v>7512</v>
      </c>
      <c r="F3531" s="15" t="s">
        <v>648</v>
      </c>
      <c r="G3531" s="15" t="s">
        <v>12</v>
      </c>
    </row>
    <row r="3532" spans="1:7" ht="14.25" x14ac:dyDescent="0.2">
      <c r="A3532" s="16"/>
      <c r="B3532" s="16"/>
      <c r="C3532" s="13"/>
      <c r="D3532" s="28"/>
      <c r="E3532" s="21" t="s">
        <v>7513</v>
      </c>
      <c r="F3532" s="13"/>
      <c r="G3532" s="13"/>
    </row>
    <row r="3533" spans="1:7" ht="14.25" x14ac:dyDescent="0.2">
      <c r="A3533" s="14" t="s">
        <v>7514</v>
      </c>
      <c r="B3533" s="15" t="s">
        <v>7398</v>
      </c>
      <c r="C3533" s="15" t="s">
        <v>223</v>
      </c>
      <c r="D3533" s="27" t="s">
        <v>7515</v>
      </c>
      <c r="E3533" s="27" t="s">
        <v>7516</v>
      </c>
      <c r="F3533" s="15" t="s">
        <v>648</v>
      </c>
      <c r="G3533" s="15" t="s">
        <v>12</v>
      </c>
    </row>
    <row r="3534" spans="1:7" ht="45" x14ac:dyDescent="0.2">
      <c r="A3534" s="14" t="s">
        <v>7517</v>
      </c>
      <c r="B3534" s="15" t="s">
        <v>7398</v>
      </c>
      <c r="C3534" s="15" t="s">
        <v>226</v>
      </c>
      <c r="D3534" s="27" t="s">
        <v>7518</v>
      </c>
      <c r="E3534" s="27" t="s">
        <v>7519</v>
      </c>
      <c r="F3534" s="15" t="s">
        <v>648</v>
      </c>
      <c r="G3534" s="15" t="s">
        <v>12</v>
      </c>
    </row>
    <row r="3535" spans="1:7" ht="22.5" x14ac:dyDescent="0.2">
      <c r="A3535" s="14" t="s">
        <v>7520</v>
      </c>
      <c r="B3535" s="15" t="s">
        <v>7398</v>
      </c>
      <c r="C3535" s="15" t="s">
        <v>229</v>
      </c>
      <c r="D3535" s="27" t="s">
        <v>7503</v>
      </c>
      <c r="E3535" s="27" t="s">
        <v>7504</v>
      </c>
      <c r="F3535" s="15" t="s">
        <v>502</v>
      </c>
      <c r="G3535" s="15" t="s">
        <v>7521</v>
      </c>
    </row>
    <row r="3536" spans="1:7" ht="45" x14ac:dyDescent="0.2">
      <c r="A3536" s="14" t="s">
        <v>7522</v>
      </c>
      <c r="B3536" s="15" t="s">
        <v>7398</v>
      </c>
      <c r="C3536" s="15" t="s">
        <v>231</v>
      </c>
      <c r="D3536" s="27" t="s">
        <v>7523</v>
      </c>
      <c r="E3536" s="27" t="s">
        <v>7524</v>
      </c>
      <c r="F3536" s="15" t="s">
        <v>648</v>
      </c>
      <c r="G3536" s="15" t="s">
        <v>12</v>
      </c>
    </row>
    <row r="3537" spans="1:7" ht="45" x14ac:dyDescent="0.2">
      <c r="A3537" s="14" t="s">
        <v>7525</v>
      </c>
      <c r="B3537" s="15" t="s">
        <v>7398</v>
      </c>
      <c r="C3537" s="15" t="s">
        <v>236</v>
      </c>
      <c r="D3537" s="27" t="s">
        <v>7526</v>
      </c>
      <c r="E3537" s="27" t="s">
        <v>7527</v>
      </c>
      <c r="F3537" s="15" t="s">
        <v>648</v>
      </c>
      <c r="G3537" s="15" t="s">
        <v>12</v>
      </c>
    </row>
    <row r="3538" spans="1:7" ht="22.5" x14ac:dyDescent="0.2">
      <c r="A3538" s="14" t="s">
        <v>7528</v>
      </c>
      <c r="B3538" s="15" t="s">
        <v>7398</v>
      </c>
      <c r="C3538" s="15" t="s">
        <v>239</v>
      </c>
      <c r="D3538" s="27" t="s">
        <v>1746</v>
      </c>
      <c r="E3538" s="27" t="s">
        <v>1747</v>
      </c>
      <c r="F3538" s="15" t="s">
        <v>648</v>
      </c>
      <c r="G3538" s="15" t="s">
        <v>12</v>
      </c>
    </row>
    <row r="3539" spans="1:7" ht="45" x14ac:dyDescent="0.2">
      <c r="A3539" s="14" t="s">
        <v>7529</v>
      </c>
      <c r="B3539" s="15" t="s">
        <v>7398</v>
      </c>
      <c r="C3539" s="15" t="s">
        <v>241</v>
      </c>
      <c r="D3539" s="27" t="s">
        <v>7530</v>
      </c>
      <c r="E3539" s="27" t="s">
        <v>7531</v>
      </c>
      <c r="F3539" s="15" t="s">
        <v>648</v>
      </c>
      <c r="G3539" s="15" t="s">
        <v>12</v>
      </c>
    </row>
    <row r="3540" spans="1:7" ht="14.25" x14ac:dyDescent="0.2">
      <c r="A3540" s="16"/>
      <c r="B3540" s="16"/>
      <c r="C3540" s="13"/>
      <c r="D3540" s="28"/>
      <c r="E3540" s="21" t="s">
        <v>7532</v>
      </c>
      <c r="F3540" s="13"/>
      <c r="G3540" s="13"/>
    </row>
    <row r="3541" spans="1:7" ht="22.5" x14ac:dyDescent="0.2">
      <c r="A3541" s="14" t="s">
        <v>7533</v>
      </c>
      <c r="B3541" s="15" t="s">
        <v>7398</v>
      </c>
      <c r="C3541" s="15" t="s">
        <v>243</v>
      </c>
      <c r="D3541" s="27" t="s">
        <v>7534</v>
      </c>
      <c r="E3541" s="27" t="s">
        <v>7535</v>
      </c>
      <c r="F3541" s="15" t="s">
        <v>648</v>
      </c>
      <c r="G3541" s="15" t="s">
        <v>12</v>
      </c>
    </row>
    <row r="3542" spans="1:7" ht="45" x14ac:dyDescent="0.2">
      <c r="A3542" s="14" t="s">
        <v>7536</v>
      </c>
      <c r="B3542" s="15" t="s">
        <v>7398</v>
      </c>
      <c r="C3542" s="15" t="s">
        <v>248</v>
      </c>
      <c r="D3542" s="27" t="s">
        <v>7537</v>
      </c>
      <c r="E3542" s="27" t="s">
        <v>7538</v>
      </c>
      <c r="F3542" s="15" t="s">
        <v>648</v>
      </c>
      <c r="G3542" s="15" t="s">
        <v>12</v>
      </c>
    </row>
    <row r="3543" spans="1:7" ht="14.25" customHeight="1" x14ac:dyDescent="0.2">
      <c r="A3543" s="16"/>
      <c r="B3543" s="16"/>
      <c r="C3543" s="13"/>
      <c r="D3543" s="28"/>
      <c r="E3543" s="21" t="s">
        <v>7539</v>
      </c>
      <c r="F3543" s="13"/>
      <c r="G3543" s="13"/>
    </row>
    <row r="3544" spans="1:7" ht="22.5" x14ac:dyDescent="0.2">
      <c r="A3544" s="14" t="s">
        <v>7540</v>
      </c>
      <c r="B3544" s="15" t="s">
        <v>7398</v>
      </c>
      <c r="C3544" s="15" t="s">
        <v>251</v>
      </c>
      <c r="D3544" s="27" t="s">
        <v>7541</v>
      </c>
      <c r="E3544" s="27" t="s">
        <v>7542</v>
      </c>
      <c r="F3544" s="15" t="s">
        <v>648</v>
      </c>
      <c r="G3544" s="15" t="s">
        <v>12</v>
      </c>
    </row>
    <row r="3545" spans="1:7" ht="22.5" x14ac:dyDescent="0.2">
      <c r="A3545" s="14" t="s">
        <v>7543</v>
      </c>
      <c r="B3545" s="15" t="s">
        <v>7398</v>
      </c>
      <c r="C3545" s="15" t="s">
        <v>254</v>
      </c>
      <c r="D3545" s="27" t="s">
        <v>7544</v>
      </c>
      <c r="E3545" s="27" t="s">
        <v>7545</v>
      </c>
      <c r="F3545" s="15" t="s">
        <v>648</v>
      </c>
      <c r="G3545" s="15" t="s">
        <v>12</v>
      </c>
    </row>
    <row r="3546" spans="1:7" ht="14.25" x14ac:dyDescent="0.2">
      <c r="A3546" s="14" t="s">
        <v>7546</v>
      </c>
      <c r="B3546" s="15" t="s">
        <v>7398</v>
      </c>
      <c r="C3546" s="15" t="s">
        <v>256</v>
      </c>
      <c r="D3546" s="27" t="s">
        <v>4868</v>
      </c>
      <c r="E3546" s="27" t="s">
        <v>4869</v>
      </c>
      <c r="F3546" s="15" t="s">
        <v>648</v>
      </c>
      <c r="G3546" s="15" t="s">
        <v>12</v>
      </c>
    </row>
    <row r="3547" spans="1:7" ht="45" x14ac:dyDescent="0.2">
      <c r="A3547" s="14" t="s">
        <v>7547</v>
      </c>
      <c r="B3547" s="15" t="s">
        <v>7398</v>
      </c>
      <c r="C3547" s="15" t="s">
        <v>260</v>
      </c>
      <c r="D3547" s="27" t="s">
        <v>7548</v>
      </c>
      <c r="E3547" s="27" t="s">
        <v>7549</v>
      </c>
      <c r="F3547" s="15" t="s">
        <v>648</v>
      </c>
      <c r="G3547" s="15" t="s">
        <v>12</v>
      </c>
    </row>
    <row r="3548" spans="1:7" ht="14.25" x14ac:dyDescent="0.2">
      <c r="A3548" s="14" t="s">
        <v>7550</v>
      </c>
      <c r="B3548" s="15" t="s">
        <v>7398</v>
      </c>
      <c r="C3548" s="15" t="s">
        <v>263</v>
      </c>
      <c r="D3548" s="27" t="s">
        <v>1654</v>
      </c>
      <c r="E3548" s="27" t="s">
        <v>1655</v>
      </c>
      <c r="F3548" s="15" t="s">
        <v>648</v>
      </c>
      <c r="G3548" s="15" t="s">
        <v>12</v>
      </c>
    </row>
    <row r="3549" spans="1:7" ht="45" x14ac:dyDescent="0.2">
      <c r="A3549" s="14" t="s">
        <v>7551</v>
      </c>
      <c r="B3549" s="15" t="s">
        <v>7398</v>
      </c>
      <c r="C3549" s="15" t="s">
        <v>265</v>
      </c>
      <c r="D3549" s="27" t="s">
        <v>7552</v>
      </c>
      <c r="E3549" s="27" t="s">
        <v>7553</v>
      </c>
      <c r="F3549" s="15" t="s">
        <v>648</v>
      </c>
      <c r="G3549" s="15" t="s">
        <v>12</v>
      </c>
    </row>
    <row r="3550" spans="1:7" ht="14.25" customHeight="1" x14ac:dyDescent="0.2">
      <c r="A3550" s="16"/>
      <c r="B3550" s="16"/>
      <c r="C3550" s="13"/>
      <c r="D3550" s="28"/>
      <c r="E3550" s="21" t="s">
        <v>7554</v>
      </c>
      <c r="F3550" s="13"/>
      <c r="G3550" s="13"/>
    </row>
    <row r="3551" spans="1:7" ht="22.5" x14ac:dyDescent="0.2">
      <c r="A3551" s="14" t="s">
        <v>7555</v>
      </c>
      <c r="B3551" s="15" t="s">
        <v>7398</v>
      </c>
      <c r="C3551" s="15" t="s">
        <v>266</v>
      </c>
      <c r="D3551" s="27" t="s">
        <v>7556</v>
      </c>
      <c r="E3551" s="27" t="s">
        <v>7557</v>
      </c>
      <c r="F3551" s="15" t="s">
        <v>110</v>
      </c>
      <c r="G3551" s="15" t="s">
        <v>7558</v>
      </c>
    </row>
    <row r="3552" spans="1:7" ht="22.5" x14ac:dyDescent="0.2">
      <c r="A3552" s="14" t="s">
        <v>7559</v>
      </c>
      <c r="B3552" s="15" t="s">
        <v>7398</v>
      </c>
      <c r="C3552" s="15" t="s">
        <v>267</v>
      </c>
      <c r="D3552" s="27" t="s">
        <v>7560</v>
      </c>
      <c r="E3552" s="27" t="s">
        <v>7561</v>
      </c>
      <c r="F3552" s="15" t="s">
        <v>949</v>
      </c>
      <c r="G3552" s="15" t="s">
        <v>7562</v>
      </c>
    </row>
    <row r="3553" spans="1:7" ht="22.5" x14ac:dyDescent="0.2">
      <c r="A3553" s="14" t="s">
        <v>7563</v>
      </c>
      <c r="B3553" s="15" t="s">
        <v>7398</v>
      </c>
      <c r="C3553" s="15" t="s">
        <v>184</v>
      </c>
      <c r="D3553" s="27" t="s">
        <v>7564</v>
      </c>
      <c r="E3553" s="27" t="s">
        <v>7565</v>
      </c>
      <c r="F3553" s="15" t="s">
        <v>110</v>
      </c>
      <c r="G3553" s="15" t="s">
        <v>3096</v>
      </c>
    </row>
    <row r="3554" spans="1:7" ht="22.5" x14ac:dyDescent="0.2">
      <c r="A3554" s="14" t="s">
        <v>7566</v>
      </c>
      <c r="B3554" s="15" t="s">
        <v>7398</v>
      </c>
      <c r="C3554" s="15" t="s">
        <v>276</v>
      </c>
      <c r="D3554" s="27" t="s">
        <v>7567</v>
      </c>
      <c r="E3554" s="27" t="s">
        <v>7568</v>
      </c>
      <c r="F3554" s="15" t="s">
        <v>949</v>
      </c>
      <c r="G3554" s="15" t="s">
        <v>7569</v>
      </c>
    </row>
    <row r="3555" spans="1:7" ht="14.25" customHeight="1" x14ac:dyDescent="0.2">
      <c r="A3555" s="16"/>
      <c r="B3555" s="16"/>
      <c r="C3555" s="13"/>
      <c r="D3555" s="28"/>
      <c r="E3555" s="21" t="s">
        <v>6909</v>
      </c>
      <c r="F3555" s="13"/>
      <c r="G3555" s="13"/>
    </row>
    <row r="3556" spans="1:7" ht="22.5" x14ac:dyDescent="0.2">
      <c r="A3556" s="14" t="s">
        <v>7570</v>
      </c>
      <c r="B3556" s="15" t="s">
        <v>7398</v>
      </c>
      <c r="C3556" s="15" t="s">
        <v>278</v>
      </c>
      <c r="D3556" s="27" t="s">
        <v>1807</v>
      </c>
      <c r="E3556" s="27" t="s">
        <v>1808</v>
      </c>
      <c r="F3556" s="15" t="s">
        <v>110</v>
      </c>
      <c r="G3556" s="15" t="s">
        <v>1818</v>
      </c>
    </row>
    <row r="3557" spans="1:7" ht="14.25" x14ac:dyDescent="0.2">
      <c r="A3557" s="14" t="s">
        <v>7571</v>
      </c>
      <c r="B3557" s="15" t="s">
        <v>7398</v>
      </c>
      <c r="C3557" s="15" t="s">
        <v>283</v>
      </c>
      <c r="D3557" s="27" t="s">
        <v>1811</v>
      </c>
      <c r="E3557" s="27" t="s">
        <v>7572</v>
      </c>
      <c r="F3557" s="15" t="s">
        <v>949</v>
      </c>
      <c r="G3557" s="15" t="s">
        <v>1822</v>
      </c>
    </row>
    <row r="3558" spans="1:7" ht="14.25" customHeight="1" x14ac:dyDescent="0.2">
      <c r="A3558" s="16"/>
      <c r="B3558" s="16"/>
      <c r="C3558" s="13"/>
      <c r="D3558" s="28"/>
      <c r="E3558" s="21" t="s">
        <v>7573</v>
      </c>
      <c r="F3558" s="13"/>
      <c r="G3558" s="13"/>
    </row>
    <row r="3559" spans="1:7" ht="22.5" x14ac:dyDescent="0.2">
      <c r="A3559" s="14" t="s">
        <v>7574</v>
      </c>
      <c r="B3559" s="15" t="s">
        <v>7398</v>
      </c>
      <c r="C3559" s="15" t="s">
        <v>286</v>
      </c>
      <c r="D3559" s="27" t="s">
        <v>7575</v>
      </c>
      <c r="E3559" s="27" t="s">
        <v>7576</v>
      </c>
      <c r="F3559" s="15" t="s">
        <v>110</v>
      </c>
      <c r="G3559" s="15" t="s">
        <v>7577</v>
      </c>
    </row>
    <row r="3560" spans="1:7" ht="14.25" x14ac:dyDescent="0.2">
      <c r="A3560" s="14" t="s">
        <v>7578</v>
      </c>
      <c r="B3560" s="15" t="s">
        <v>7398</v>
      </c>
      <c r="C3560" s="15" t="s">
        <v>288</v>
      </c>
      <c r="D3560" s="27" t="s">
        <v>6055</v>
      </c>
      <c r="E3560" s="27" t="s">
        <v>7579</v>
      </c>
      <c r="F3560" s="15" t="s">
        <v>949</v>
      </c>
      <c r="G3560" s="15" t="s">
        <v>7580</v>
      </c>
    </row>
    <row r="3561" spans="1:7" ht="14.25" customHeight="1" x14ac:dyDescent="0.2">
      <c r="A3561" s="16"/>
      <c r="B3561" s="16"/>
      <c r="C3561" s="13"/>
      <c r="D3561" s="28"/>
      <c r="E3561" s="21" t="s">
        <v>7581</v>
      </c>
      <c r="F3561" s="13"/>
      <c r="G3561" s="13"/>
    </row>
    <row r="3562" spans="1:7" ht="22.5" x14ac:dyDescent="0.2">
      <c r="A3562" s="14" t="s">
        <v>7582</v>
      </c>
      <c r="B3562" s="15" t="s">
        <v>7398</v>
      </c>
      <c r="C3562" s="15" t="s">
        <v>289</v>
      </c>
      <c r="D3562" s="27" t="s">
        <v>7583</v>
      </c>
      <c r="E3562" s="27" t="s">
        <v>7584</v>
      </c>
      <c r="F3562" s="15" t="s">
        <v>110</v>
      </c>
      <c r="G3562" s="15" t="s">
        <v>7585</v>
      </c>
    </row>
    <row r="3563" spans="1:7" ht="22.5" x14ac:dyDescent="0.2">
      <c r="A3563" s="14" t="s">
        <v>7586</v>
      </c>
      <c r="B3563" s="15" t="s">
        <v>7398</v>
      </c>
      <c r="C3563" s="15" t="s">
        <v>291</v>
      </c>
      <c r="D3563" s="27" t="s">
        <v>7587</v>
      </c>
      <c r="E3563" s="27" t="s">
        <v>7588</v>
      </c>
      <c r="F3563" s="15" t="s">
        <v>949</v>
      </c>
      <c r="G3563" s="15" t="s">
        <v>1613</v>
      </c>
    </row>
    <row r="3564" spans="1:7" ht="22.5" x14ac:dyDescent="0.2">
      <c r="A3564" s="14" t="s">
        <v>7589</v>
      </c>
      <c r="B3564" s="15" t="s">
        <v>7398</v>
      </c>
      <c r="C3564" s="15" t="s">
        <v>293</v>
      </c>
      <c r="D3564" s="27" t="s">
        <v>7587</v>
      </c>
      <c r="E3564" s="27" t="s">
        <v>7590</v>
      </c>
      <c r="F3564" s="15" t="s">
        <v>949</v>
      </c>
      <c r="G3564" s="15" t="s">
        <v>5993</v>
      </c>
    </row>
    <row r="3565" spans="1:7" ht="22.5" x14ac:dyDescent="0.2">
      <c r="A3565" s="14" t="s">
        <v>7591</v>
      </c>
      <c r="B3565" s="15" t="s">
        <v>7398</v>
      </c>
      <c r="C3565" s="15" t="s">
        <v>295</v>
      </c>
      <c r="D3565" s="27" t="s">
        <v>7587</v>
      </c>
      <c r="E3565" s="27" t="s">
        <v>7592</v>
      </c>
      <c r="F3565" s="15" t="s">
        <v>949</v>
      </c>
      <c r="G3565" s="15" t="s">
        <v>7593</v>
      </c>
    </row>
    <row r="3566" spans="1:7" ht="22.5" x14ac:dyDescent="0.2">
      <c r="A3566" s="14" t="s">
        <v>7594</v>
      </c>
      <c r="B3566" s="15" t="s">
        <v>7398</v>
      </c>
      <c r="C3566" s="15" t="s">
        <v>297</v>
      </c>
      <c r="D3566" s="27" t="s">
        <v>7595</v>
      </c>
      <c r="E3566" s="27" t="s">
        <v>7596</v>
      </c>
      <c r="F3566" s="15" t="s">
        <v>110</v>
      </c>
      <c r="G3566" s="15" t="s">
        <v>7597</v>
      </c>
    </row>
    <row r="3567" spans="1:7" ht="22.5" x14ac:dyDescent="0.2">
      <c r="A3567" s="14" t="s">
        <v>7598</v>
      </c>
      <c r="B3567" s="15" t="s">
        <v>7398</v>
      </c>
      <c r="C3567" s="15" t="s">
        <v>309</v>
      </c>
      <c r="D3567" s="27" t="s">
        <v>7599</v>
      </c>
      <c r="E3567" s="27" t="s">
        <v>7600</v>
      </c>
      <c r="F3567" s="15" t="s">
        <v>949</v>
      </c>
      <c r="G3567" s="15" t="s">
        <v>7601</v>
      </c>
    </row>
    <row r="3568" spans="1:7" ht="14.25" customHeight="1" x14ac:dyDescent="0.2">
      <c r="A3568" s="16"/>
      <c r="B3568" s="16"/>
      <c r="C3568" s="13"/>
      <c r="D3568" s="28"/>
      <c r="E3568" s="21" t="s">
        <v>6058</v>
      </c>
      <c r="F3568" s="13"/>
      <c r="G3568" s="13"/>
    </row>
    <row r="3569" spans="1:7" ht="14.25" x14ac:dyDescent="0.2">
      <c r="A3569" s="14" t="s">
        <v>7602</v>
      </c>
      <c r="B3569" s="15" t="s">
        <v>7398</v>
      </c>
      <c r="C3569" s="15" t="s">
        <v>311</v>
      </c>
      <c r="D3569" s="27" t="s">
        <v>2336</v>
      </c>
      <c r="E3569" s="27" t="s">
        <v>2337</v>
      </c>
      <c r="F3569" s="15" t="s">
        <v>648</v>
      </c>
      <c r="G3569" s="15" t="s">
        <v>24</v>
      </c>
    </row>
    <row r="3570" spans="1:7" ht="14.25" x14ac:dyDescent="0.2">
      <c r="A3570" s="14" t="s">
        <v>7603</v>
      </c>
      <c r="B3570" s="15" t="s">
        <v>7398</v>
      </c>
      <c r="C3570" s="15" t="s">
        <v>218</v>
      </c>
      <c r="D3570" s="27" t="s">
        <v>4858</v>
      </c>
      <c r="E3570" s="27" t="s">
        <v>4859</v>
      </c>
      <c r="F3570" s="15" t="s">
        <v>648</v>
      </c>
      <c r="G3570" s="15" t="s">
        <v>12</v>
      </c>
    </row>
    <row r="3571" spans="1:7" ht="14.25" x14ac:dyDescent="0.2">
      <c r="A3571" s="14" t="s">
        <v>7604</v>
      </c>
      <c r="B3571" s="15" t="s">
        <v>7398</v>
      </c>
      <c r="C3571" s="15" t="s">
        <v>922</v>
      </c>
      <c r="D3571" s="27" t="s">
        <v>7605</v>
      </c>
      <c r="E3571" s="27" t="s">
        <v>7606</v>
      </c>
      <c r="F3571" s="15" t="s">
        <v>648</v>
      </c>
      <c r="G3571" s="15" t="s">
        <v>12</v>
      </c>
    </row>
    <row r="3572" spans="1:7" ht="14.25" customHeight="1" x14ac:dyDescent="0.2">
      <c r="A3572" s="16"/>
      <c r="B3572" s="16"/>
      <c r="C3572" s="13"/>
      <c r="D3572" s="28"/>
      <c r="E3572" s="21" t="s">
        <v>3765</v>
      </c>
      <c r="F3572" s="13"/>
      <c r="G3572" s="13"/>
    </row>
    <row r="3573" spans="1:7" ht="14.25" x14ac:dyDescent="0.2">
      <c r="A3573" s="14" t="s">
        <v>7607</v>
      </c>
      <c r="B3573" s="15" t="s">
        <v>7398</v>
      </c>
      <c r="C3573" s="15" t="s">
        <v>924</v>
      </c>
      <c r="D3573" s="27" t="s">
        <v>3769</v>
      </c>
      <c r="E3573" s="27" t="s">
        <v>3770</v>
      </c>
      <c r="F3573" s="15" t="s">
        <v>648</v>
      </c>
      <c r="G3573" s="15" t="s">
        <v>70</v>
      </c>
    </row>
    <row r="3574" spans="1:7" ht="22.5" x14ac:dyDescent="0.2">
      <c r="A3574" s="14" t="s">
        <v>7608</v>
      </c>
      <c r="B3574" s="15" t="s">
        <v>7398</v>
      </c>
      <c r="C3574" s="15" t="s">
        <v>927</v>
      </c>
      <c r="D3574" s="27" t="s">
        <v>4865</v>
      </c>
      <c r="E3574" s="27" t="s">
        <v>4866</v>
      </c>
      <c r="F3574" s="15" t="s">
        <v>648</v>
      </c>
      <c r="G3574" s="15" t="s">
        <v>12</v>
      </c>
    </row>
    <row r="3575" spans="1:7" ht="45" x14ac:dyDescent="0.2">
      <c r="A3575" s="14" t="s">
        <v>7609</v>
      </c>
      <c r="B3575" s="15" t="s">
        <v>7398</v>
      </c>
      <c r="C3575" s="15" t="s">
        <v>930</v>
      </c>
      <c r="D3575" s="27" t="s">
        <v>7610</v>
      </c>
      <c r="E3575" s="27" t="s">
        <v>7611</v>
      </c>
      <c r="F3575" s="15" t="s">
        <v>648</v>
      </c>
      <c r="G3575" s="15" t="s">
        <v>12</v>
      </c>
    </row>
    <row r="3576" spans="1:7" ht="22.5" x14ac:dyDescent="0.2">
      <c r="A3576" s="14" t="s">
        <v>7612</v>
      </c>
      <c r="B3576" s="15" t="s">
        <v>7398</v>
      </c>
      <c r="C3576" s="15" t="s">
        <v>936</v>
      </c>
      <c r="D3576" s="27" t="s">
        <v>7613</v>
      </c>
      <c r="E3576" s="27" t="s">
        <v>7614</v>
      </c>
      <c r="F3576" s="15" t="s">
        <v>648</v>
      </c>
      <c r="G3576" s="15" t="s">
        <v>65</v>
      </c>
    </row>
    <row r="3577" spans="1:7" ht="14.25" customHeight="1" x14ac:dyDescent="0.2">
      <c r="A3577" s="16"/>
      <c r="B3577" s="16"/>
      <c r="C3577" s="13"/>
      <c r="D3577" s="28"/>
      <c r="E3577" s="21" t="s">
        <v>7615</v>
      </c>
      <c r="F3577" s="13"/>
      <c r="G3577" s="13"/>
    </row>
    <row r="3578" spans="1:7" ht="22.5" x14ac:dyDescent="0.2">
      <c r="A3578" s="14" t="s">
        <v>7616</v>
      </c>
      <c r="B3578" s="15" t="s">
        <v>7398</v>
      </c>
      <c r="C3578" s="15" t="s">
        <v>941</v>
      </c>
      <c r="D3578" s="27" t="s">
        <v>7617</v>
      </c>
      <c r="E3578" s="27" t="s">
        <v>7618</v>
      </c>
      <c r="F3578" s="15" t="s">
        <v>81</v>
      </c>
      <c r="G3578" s="15" t="s">
        <v>7619</v>
      </c>
    </row>
    <row r="3579" spans="1:7" ht="22.5" x14ac:dyDescent="0.2">
      <c r="A3579" s="14" t="s">
        <v>7620</v>
      </c>
      <c r="B3579" s="15" t="s">
        <v>7398</v>
      </c>
      <c r="C3579" s="15" t="s">
        <v>946</v>
      </c>
      <c r="D3579" s="27" t="s">
        <v>7621</v>
      </c>
      <c r="E3579" s="27" t="s">
        <v>7622</v>
      </c>
      <c r="F3579" s="15" t="s">
        <v>81</v>
      </c>
      <c r="G3579" s="15" t="s">
        <v>7623</v>
      </c>
    </row>
    <row r="3580" spans="1:7" ht="22.5" x14ac:dyDescent="0.2">
      <c r="A3580" s="14" t="s">
        <v>7624</v>
      </c>
      <c r="B3580" s="15" t="s">
        <v>7398</v>
      </c>
      <c r="C3580" s="15" t="s">
        <v>952</v>
      </c>
      <c r="D3580" s="27" t="s">
        <v>7625</v>
      </c>
      <c r="E3580" s="27" t="s">
        <v>7626</v>
      </c>
      <c r="F3580" s="15" t="s">
        <v>81</v>
      </c>
      <c r="G3580" s="15" t="s">
        <v>7627</v>
      </c>
    </row>
    <row r="3581" spans="1:7" ht="14.25" customHeight="1" x14ac:dyDescent="0.2">
      <c r="A3581" s="16"/>
      <c r="B3581" s="16"/>
      <c r="C3581" s="13"/>
      <c r="D3581" s="28"/>
      <c r="E3581" s="21" t="s">
        <v>6061</v>
      </c>
      <c r="F3581" s="13"/>
      <c r="G3581" s="13"/>
    </row>
    <row r="3582" spans="1:7" ht="14.25" x14ac:dyDescent="0.2">
      <c r="A3582" s="14" t="s">
        <v>7628</v>
      </c>
      <c r="B3582" s="15" t="s">
        <v>7398</v>
      </c>
      <c r="C3582" s="15" t="s">
        <v>957</v>
      </c>
      <c r="D3582" s="27" t="s">
        <v>1654</v>
      </c>
      <c r="E3582" s="27" t="s">
        <v>1655</v>
      </c>
      <c r="F3582" s="15" t="s">
        <v>648</v>
      </c>
      <c r="G3582" s="15" t="s">
        <v>12</v>
      </c>
    </row>
    <row r="3583" spans="1:7" ht="22.5" x14ac:dyDescent="0.2">
      <c r="A3583" s="14" t="s">
        <v>7629</v>
      </c>
      <c r="B3583" s="15" t="s">
        <v>7398</v>
      </c>
      <c r="C3583" s="15" t="s">
        <v>962</v>
      </c>
      <c r="D3583" s="27" t="s">
        <v>6926</v>
      </c>
      <c r="E3583" s="27" t="s">
        <v>6927</v>
      </c>
      <c r="F3583" s="15" t="s">
        <v>648</v>
      </c>
      <c r="G3583" s="15" t="s">
        <v>12</v>
      </c>
    </row>
    <row r="3584" spans="1:7" s="8" customFormat="1" ht="15" customHeight="1" x14ac:dyDescent="0.2">
      <c r="A3584" s="7"/>
      <c r="B3584" s="7"/>
      <c r="C3584" s="7"/>
      <c r="D3584" s="26"/>
      <c r="E3584" s="20" t="s">
        <v>7630</v>
      </c>
      <c r="F3584" s="7"/>
      <c r="G3584" s="7"/>
    </row>
    <row r="3585" spans="1:7" s="11" customFormat="1" ht="14.25" x14ac:dyDescent="0.2">
      <c r="A3585" s="9" t="s">
        <v>2684</v>
      </c>
      <c r="B3585" s="9" t="s">
        <v>7631</v>
      </c>
      <c r="C3585" s="9"/>
      <c r="D3585" s="29"/>
      <c r="E3585" s="22" t="s">
        <v>6783</v>
      </c>
      <c r="F3585" s="10"/>
      <c r="G3585" s="10"/>
    </row>
    <row r="3586" spans="1:7" ht="22.5" x14ac:dyDescent="0.2">
      <c r="A3586" s="14" t="s">
        <v>7632</v>
      </c>
      <c r="B3586" s="15" t="s">
        <v>7633</v>
      </c>
      <c r="C3586" s="15" t="s">
        <v>12</v>
      </c>
      <c r="D3586" s="27" t="s">
        <v>1619</v>
      </c>
      <c r="E3586" s="27" t="s">
        <v>1620</v>
      </c>
      <c r="F3586" s="15" t="s">
        <v>1071</v>
      </c>
      <c r="G3586" s="15" t="s">
        <v>6684</v>
      </c>
    </row>
    <row r="3587" spans="1:7" ht="33.75" x14ac:dyDescent="0.2">
      <c r="A3587" s="14" t="s">
        <v>7634</v>
      </c>
      <c r="B3587" s="15" t="s">
        <v>7633</v>
      </c>
      <c r="C3587" s="15" t="s">
        <v>24</v>
      </c>
      <c r="D3587" s="27" t="s">
        <v>1623</v>
      </c>
      <c r="E3587" s="27" t="s">
        <v>1624</v>
      </c>
      <c r="F3587" s="15" t="s">
        <v>1077</v>
      </c>
      <c r="G3587" s="15" t="s">
        <v>2648</v>
      </c>
    </row>
    <row r="3588" spans="1:7" ht="22.5" x14ac:dyDescent="0.2">
      <c r="A3588" s="14" t="s">
        <v>7635</v>
      </c>
      <c r="B3588" s="15" t="s">
        <v>7633</v>
      </c>
      <c r="C3588" s="15" t="s">
        <v>30</v>
      </c>
      <c r="D3588" s="27" t="s">
        <v>1626</v>
      </c>
      <c r="E3588" s="27" t="s">
        <v>1627</v>
      </c>
      <c r="F3588" s="15" t="s">
        <v>1071</v>
      </c>
      <c r="G3588" s="15" t="s">
        <v>1621</v>
      </c>
    </row>
    <row r="3589" spans="1:7" ht="33.75" x14ac:dyDescent="0.2">
      <c r="A3589" s="14" t="s">
        <v>7636</v>
      </c>
      <c r="B3589" s="15" t="s">
        <v>7633</v>
      </c>
      <c r="C3589" s="15" t="s">
        <v>34</v>
      </c>
      <c r="D3589" s="27" t="s">
        <v>1629</v>
      </c>
      <c r="E3589" s="27" t="s">
        <v>1630</v>
      </c>
      <c r="F3589" s="15" t="s">
        <v>1077</v>
      </c>
      <c r="G3589" s="15" t="s">
        <v>182</v>
      </c>
    </row>
    <row r="3590" spans="1:7" ht="22.5" x14ac:dyDescent="0.2">
      <c r="A3590" s="14" t="s">
        <v>7637</v>
      </c>
      <c r="B3590" s="15" t="s">
        <v>7633</v>
      </c>
      <c r="C3590" s="15" t="s">
        <v>40</v>
      </c>
      <c r="D3590" s="27" t="s">
        <v>1632</v>
      </c>
      <c r="E3590" s="27" t="s">
        <v>1633</v>
      </c>
      <c r="F3590" s="15" t="s">
        <v>1071</v>
      </c>
      <c r="G3590" s="15" t="s">
        <v>460</v>
      </c>
    </row>
    <row r="3591" spans="1:7" ht="33.75" x14ac:dyDescent="0.2">
      <c r="A3591" s="14" t="s">
        <v>7638</v>
      </c>
      <c r="B3591" s="15" t="s">
        <v>7633</v>
      </c>
      <c r="C3591" s="15" t="s">
        <v>43</v>
      </c>
      <c r="D3591" s="27" t="s">
        <v>1636</v>
      </c>
      <c r="E3591" s="27" t="s">
        <v>1637</v>
      </c>
      <c r="F3591" s="15" t="s">
        <v>1077</v>
      </c>
      <c r="G3591" s="15" t="s">
        <v>30</v>
      </c>
    </row>
    <row r="3592" spans="1:7" ht="14.25" x14ac:dyDescent="0.2">
      <c r="A3592" s="14" t="s">
        <v>7639</v>
      </c>
      <c r="B3592" s="15" t="s">
        <v>7633</v>
      </c>
      <c r="C3592" s="15" t="s">
        <v>48</v>
      </c>
      <c r="D3592" s="27" t="s">
        <v>3663</v>
      </c>
      <c r="E3592" s="27" t="s">
        <v>3664</v>
      </c>
      <c r="F3592" s="15" t="s">
        <v>1071</v>
      </c>
      <c r="G3592" s="15" t="s">
        <v>1265</v>
      </c>
    </row>
    <row r="3593" spans="1:7" ht="45" x14ac:dyDescent="0.2">
      <c r="A3593" s="14" t="s">
        <v>7640</v>
      </c>
      <c r="B3593" s="15" t="s">
        <v>7633</v>
      </c>
      <c r="C3593" s="15" t="s">
        <v>55</v>
      </c>
      <c r="D3593" s="27" t="s">
        <v>7641</v>
      </c>
      <c r="E3593" s="27" t="s">
        <v>1677</v>
      </c>
      <c r="F3593" s="15" t="s">
        <v>648</v>
      </c>
      <c r="G3593" s="15" t="s">
        <v>24</v>
      </c>
    </row>
    <row r="3594" spans="1:7" ht="45" x14ac:dyDescent="0.2">
      <c r="A3594" s="14" t="s">
        <v>7642</v>
      </c>
      <c r="B3594" s="15" t="s">
        <v>7633</v>
      </c>
      <c r="C3594" s="15" t="s">
        <v>58</v>
      </c>
      <c r="D3594" s="27" t="s">
        <v>5030</v>
      </c>
      <c r="E3594" s="27" t="s">
        <v>5031</v>
      </c>
      <c r="F3594" s="15" t="s">
        <v>648</v>
      </c>
      <c r="G3594" s="15" t="s">
        <v>90</v>
      </c>
    </row>
    <row r="3595" spans="1:7" ht="45" x14ac:dyDescent="0.2">
      <c r="A3595" s="14" t="s">
        <v>7643</v>
      </c>
      <c r="B3595" s="15" t="s">
        <v>7633</v>
      </c>
      <c r="C3595" s="15" t="s">
        <v>60</v>
      </c>
      <c r="D3595" s="27" t="s">
        <v>1679</v>
      </c>
      <c r="E3595" s="27" t="s">
        <v>1680</v>
      </c>
      <c r="F3595" s="15" t="s">
        <v>648</v>
      </c>
      <c r="G3595" s="15" t="s">
        <v>34</v>
      </c>
    </row>
    <row r="3596" spans="1:7" ht="22.5" x14ac:dyDescent="0.2">
      <c r="A3596" s="14" t="s">
        <v>7644</v>
      </c>
      <c r="B3596" s="15" t="s">
        <v>7633</v>
      </c>
      <c r="C3596" s="15" t="s">
        <v>65</v>
      </c>
      <c r="D3596" s="27" t="s">
        <v>1660</v>
      </c>
      <c r="E3596" s="27" t="s">
        <v>1661</v>
      </c>
      <c r="F3596" s="15" t="s">
        <v>670</v>
      </c>
      <c r="G3596" s="15" t="s">
        <v>48</v>
      </c>
    </row>
    <row r="3597" spans="1:7" ht="22.5" x14ac:dyDescent="0.2">
      <c r="A3597" s="14" t="s">
        <v>7645</v>
      </c>
      <c r="B3597" s="15" t="s">
        <v>7633</v>
      </c>
      <c r="C3597" s="15" t="s">
        <v>68</v>
      </c>
      <c r="D3597" s="27" t="s">
        <v>7646</v>
      </c>
      <c r="E3597" s="27" t="s">
        <v>7647</v>
      </c>
      <c r="F3597" s="15" t="s">
        <v>1077</v>
      </c>
      <c r="G3597" s="15" t="s">
        <v>254</v>
      </c>
    </row>
    <row r="3598" spans="1:7" ht="22.5" x14ac:dyDescent="0.2">
      <c r="A3598" s="14" t="s">
        <v>7648</v>
      </c>
      <c r="B3598" s="15" t="s">
        <v>7633</v>
      </c>
      <c r="C3598" s="15" t="s">
        <v>70</v>
      </c>
      <c r="D3598" s="27" t="s">
        <v>7649</v>
      </c>
      <c r="E3598" s="27" t="s">
        <v>7650</v>
      </c>
      <c r="F3598" s="15" t="s">
        <v>1077</v>
      </c>
      <c r="G3598" s="15" t="s">
        <v>65</v>
      </c>
    </row>
    <row r="3599" spans="1:7" ht="22.5" x14ac:dyDescent="0.2">
      <c r="A3599" s="14" t="s">
        <v>7651</v>
      </c>
      <c r="B3599" s="15" t="s">
        <v>7633</v>
      </c>
      <c r="C3599" s="15" t="s">
        <v>73</v>
      </c>
      <c r="D3599" s="27" t="s">
        <v>1682</v>
      </c>
      <c r="E3599" s="27" t="s">
        <v>1683</v>
      </c>
      <c r="F3599" s="15" t="s">
        <v>110</v>
      </c>
      <c r="G3599" s="15" t="s">
        <v>3668</v>
      </c>
    </row>
    <row r="3600" spans="1:7" ht="22.5" x14ac:dyDescent="0.2">
      <c r="A3600" s="14" t="s">
        <v>7652</v>
      </c>
      <c r="B3600" s="15" t="s">
        <v>7633</v>
      </c>
      <c r="C3600" s="15" t="s">
        <v>75</v>
      </c>
      <c r="D3600" s="27" t="s">
        <v>1686</v>
      </c>
      <c r="E3600" s="27" t="s">
        <v>1687</v>
      </c>
      <c r="F3600" s="15" t="s">
        <v>1071</v>
      </c>
      <c r="G3600" s="15" t="s">
        <v>7653</v>
      </c>
    </row>
    <row r="3601" spans="1:7" s="11" customFormat="1" ht="14.25" x14ac:dyDescent="0.2">
      <c r="A3601" s="9" t="s">
        <v>2689</v>
      </c>
      <c r="B3601" s="9" t="s">
        <v>7654</v>
      </c>
      <c r="C3601" s="9"/>
      <c r="D3601" s="29"/>
      <c r="E3601" s="22" t="s">
        <v>3672</v>
      </c>
      <c r="F3601" s="10"/>
      <c r="G3601" s="10"/>
    </row>
    <row r="3602" spans="1:7" ht="22.5" x14ac:dyDescent="0.2">
      <c r="A3602" s="14" t="s">
        <v>7655</v>
      </c>
      <c r="B3602" s="15" t="s">
        <v>7633</v>
      </c>
      <c r="C3602" s="15" t="s">
        <v>87</v>
      </c>
      <c r="D3602" s="27" t="s">
        <v>1691</v>
      </c>
      <c r="E3602" s="27" t="s">
        <v>1692</v>
      </c>
      <c r="F3602" s="15" t="s">
        <v>648</v>
      </c>
      <c r="G3602" s="15" t="s">
        <v>12</v>
      </c>
    </row>
    <row r="3603" spans="1:7" ht="22.5" x14ac:dyDescent="0.2">
      <c r="A3603" s="14" t="s">
        <v>7656</v>
      </c>
      <c r="B3603" s="15" t="s">
        <v>7633</v>
      </c>
      <c r="C3603" s="15" t="s">
        <v>89</v>
      </c>
      <c r="D3603" s="27" t="s">
        <v>1694</v>
      </c>
      <c r="E3603" s="27" t="s">
        <v>1695</v>
      </c>
      <c r="F3603" s="15" t="s">
        <v>970</v>
      </c>
      <c r="G3603" s="15" t="s">
        <v>1696</v>
      </c>
    </row>
    <row r="3604" spans="1:7" ht="45" x14ac:dyDescent="0.2">
      <c r="A3604" s="14" t="s">
        <v>7657</v>
      </c>
      <c r="B3604" s="15" t="s">
        <v>7633</v>
      </c>
      <c r="C3604" s="15" t="s">
        <v>90</v>
      </c>
      <c r="D3604" s="27" t="s">
        <v>5041</v>
      </c>
      <c r="E3604" s="27" t="s">
        <v>5042</v>
      </c>
      <c r="F3604" s="15" t="s">
        <v>659</v>
      </c>
      <c r="G3604" s="15" t="s">
        <v>12</v>
      </c>
    </row>
    <row r="3605" spans="1:7" ht="22.5" x14ac:dyDescent="0.2">
      <c r="A3605" s="14" t="s">
        <v>7658</v>
      </c>
      <c r="B3605" s="15" t="s">
        <v>7633</v>
      </c>
      <c r="C3605" s="15" t="s">
        <v>91</v>
      </c>
      <c r="D3605" s="27" t="s">
        <v>1188</v>
      </c>
      <c r="E3605" s="27" t="s">
        <v>1189</v>
      </c>
      <c r="F3605" s="15" t="s">
        <v>648</v>
      </c>
      <c r="G3605" s="15" t="s">
        <v>24</v>
      </c>
    </row>
    <row r="3606" spans="1:7" ht="22.5" x14ac:dyDescent="0.2">
      <c r="A3606" s="14" t="s">
        <v>7659</v>
      </c>
      <c r="B3606" s="15" t="s">
        <v>7633</v>
      </c>
      <c r="C3606" s="15" t="s">
        <v>101</v>
      </c>
      <c r="D3606" s="27" t="s">
        <v>1702</v>
      </c>
      <c r="E3606" s="27" t="s">
        <v>1703</v>
      </c>
      <c r="F3606" s="15" t="s">
        <v>648</v>
      </c>
      <c r="G3606" s="15" t="s">
        <v>34</v>
      </c>
    </row>
    <row r="3607" spans="1:7" ht="22.5" x14ac:dyDescent="0.2">
      <c r="A3607" s="14" t="s">
        <v>7660</v>
      </c>
      <c r="B3607" s="15" t="s">
        <v>7633</v>
      </c>
      <c r="C3607" s="15" t="s">
        <v>106</v>
      </c>
      <c r="D3607" s="27" t="s">
        <v>1705</v>
      </c>
      <c r="E3607" s="27" t="s">
        <v>1706</v>
      </c>
      <c r="F3607" s="15" t="s">
        <v>648</v>
      </c>
      <c r="G3607" s="15" t="s">
        <v>24</v>
      </c>
    </row>
    <row r="3608" spans="1:7" ht="22.5" x14ac:dyDescent="0.2">
      <c r="A3608" s="14" t="s">
        <v>7661</v>
      </c>
      <c r="B3608" s="15" t="s">
        <v>7633</v>
      </c>
      <c r="C3608" s="15" t="s">
        <v>107</v>
      </c>
      <c r="D3608" s="27" t="s">
        <v>1188</v>
      </c>
      <c r="E3608" s="27" t="s">
        <v>1189</v>
      </c>
      <c r="F3608" s="15" t="s">
        <v>648</v>
      </c>
      <c r="G3608" s="15" t="s">
        <v>24</v>
      </c>
    </row>
    <row r="3609" spans="1:7" ht="14.25" x14ac:dyDescent="0.2">
      <c r="A3609" s="14" t="s">
        <v>7662</v>
      </c>
      <c r="B3609" s="15" t="s">
        <v>7633</v>
      </c>
      <c r="C3609" s="15" t="s">
        <v>108</v>
      </c>
      <c r="D3609" s="27" t="s">
        <v>1709</v>
      </c>
      <c r="E3609" s="27" t="s">
        <v>1710</v>
      </c>
      <c r="F3609" s="15" t="s">
        <v>648</v>
      </c>
      <c r="G3609" s="15" t="s">
        <v>24</v>
      </c>
    </row>
    <row r="3610" spans="1:7" ht="14.25" x14ac:dyDescent="0.2">
      <c r="A3610" s="14" t="s">
        <v>7663</v>
      </c>
      <c r="B3610" s="15" t="s">
        <v>7633</v>
      </c>
      <c r="C3610" s="15" t="s">
        <v>109</v>
      </c>
      <c r="D3610" s="27" t="s">
        <v>1712</v>
      </c>
      <c r="E3610" s="27" t="s">
        <v>1713</v>
      </c>
      <c r="F3610" s="15" t="s">
        <v>652</v>
      </c>
      <c r="G3610" s="15" t="s">
        <v>24</v>
      </c>
    </row>
    <row r="3611" spans="1:7" ht="22.5" x14ac:dyDescent="0.2">
      <c r="A3611" s="14" t="s">
        <v>7664</v>
      </c>
      <c r="B3611" s="15" t="s">
        <v>7633</v>
      </c>
      <c r="C3611" s="15" t="s">
        <v>122</v>
      </c>
      <c r="D3611" s="27" t="s">
        <v>1715</v>
      </c>
      <c r="E3611" s="27" t="s">
        <v>1716</v>
      </c>
      <c r="F3611" s="15" t="s">
        <v>652</v>
      </c>
      <c r="G3611" s="15" t="s">
        <v>24</v>
      </c>
    </row>
    <row r="3612" spans="1:7" ht="14.25" x14ac:dyDescent="0.2">
      <c r="A3612" s="14" t="s">
        <v>7665</v>
      </c>
      <c r="B3612" s="15" t="s">
        <v>7633</v>
      </c>
      <c r="C3612" s="15" t="s">
        <v>126</v>
      </c>
      <c r="D3612" s="27" t="s">
        <v>1175</v>
      </c>
      <c r="E3612" s="27" t="s">
        <v>1176</v>
      </c>
      <c r="F3612" s="15" t="s">
        <v>652</v>
      </c>
      <c r="G3612" s="15" t="s">
        <v>43</v>
      </c>
    </row>
    <row r="3613" spans="1:7" ht="22.5" x14ac:dyDescent="0.2">
      <c r="A3613" s="14" t="s">
        <v>7666</v>
      </c>
      <c r="B3613" s="15" t="s">
        <v>7633</v>
      </c>
      <c r="C3613" s="15" t="s">
        <v>124</v>
      </c>
      <c r="D3613" s="27" t="s">
        <v>1719</v>
      </c>
      <c r="E3613" s="27" t="s">
        <v>1720</v>
      </c>
      <c r="F3613" s="15" t="s">
        <v>648</v>
      </c>
      <c r="G3613" s="15" t="s">
        <v>43</v>
      </c>
    </row>
    <row r="3614" spans="1:7" s="8" customFormat="1" ht="15" customHeight="1" x14ac:dyDescent="0.2">
      <c r="A3614" s="7"/>
      <c r="B3614" s="7"/>
      <c r="C3614" s="7"/>
      <c r="D3614" s="26"/>
      <c r="E3614" s="20" t="s">
        <v>7667</v>
      </c>
      <c r="F3614" s="7"/>
      <c r="G3614" s="7"/>
    </row>
    <row r="3615" spans="1:7" s="11" customFormat="1" ht="25.5" x14ac:dyDescent="0.2">
      <c r="A3615" s="9" t="s">
        <v>2693</v>
      </c>
      <c r="B3615" s="9" t="s">
        <v>7668</v>
      </c>
      <c r="C3615" s="9"/>
      <c r="D3615" s="29"/>
      <c r="E3615" s="22" t="s">
        <v>7669</v>
      </c>
      <c r="F3615" s="10"/>
      <c r="G3615" s="10"/>
    </row>
    <row r="3616" spans="1:7" ht="22.5" x14ac:dyDescent="0.2">
      <c r="A3616" s="14" t="s">
        <v>7670</v>
      </c>
      <c r="B3616" s="15" t="s">
        <v>7671</v>
      </c>
      <c r="C3616" s="15" t="s">
        <v>12</v>
      </c>
      <c r="D3616" s="27" t="s">
        <v>1990</v>
      </c>
      <c r="E3616" s="27" t="s">
        <v>1991</v>
      </c>
      <c r="F3616" s="15" t="s">
        <v>648</v>
      </c>
      <c r="G3616" s="15" t="s">
        <v>12</v>
      </c>
    </row>
    <row r="3617" spans="1:7" ht="22.5" x14ac:dyDescent="0.2">
      <c r="A3617" s="14" t="s">
        <v>7672</v>
      </c>
      <c r="B3617" s="15" t="s">
        <v>7671</v>
      </c>
      <c r="C3617" s="15" t="s">
        <v>24</v>
      </c>
      <c r="D3617" s="27" t="s">
        <v>1993</v>
      </c>
      <c r="E3617" s="27" t="s">
        <v>1994</v>
      </c>
      <c r="F3617" s="15" t="s">
        <v>648</v>
      </c>
      <c r="G3617" s="15" t="s">
        <v>34</v>
      </c>
    </row>
    <row r="3618" spans="1:7" ht="22.5" x14ac:dyDescent="0.2">
      <c r="A3618" s="14" t="s">
        <v>7673</v>
      </c>
      <c r="B3618" s="15" t="s">
        <v>7671</v>
      </c>
      <c r="C3618" s="15" t="s">
        <v>30</v>
      </c>
      <c r="D3618" s="27" t="s">
        <v>7674</v>
      </c>
      <c r="E3618" s="27" t="s">
        <v>7675</v>
      </c>
      <c r="F3618" s="15" t="s">
        <v>648</v>
      </c>
      <c r="G3618" s="15" t="s">
        <v>109</v>
      </c>
    </row>
    <row r="3619" spans="1:7" ht="14.25" x14ac:dyDescent="0.2">
      <c r="A3619" s="14" t="s">
        <v>7676</v>
      </c>
      <c r="B3619" s="15" t="s">
        <v>7671</v>
      </c>
      <c r="C3619" s="15" t="s">
        <v>34</v>
      </c>
      <c r="D3619" s="27" t="s">
        <v>1442</v>
      </c>
      <c r="E3619" s="27" t="s">
        <v>1443</v>
      </c>
      <c r="F3619" s="15" t="s">
        <v>648</v>
      </c>
      <c r="G3619" s="15" t="s">
        <v>24</v>
      </c>
    </row>
    <row r="3620" spans="1:7" ht="22.5" x14ac:dyDescent="0.2">
      <c r="A3620" s="14" t="s">
        <v>7677</v>
      </c>
      <c r="B3620" s="15" t="s">
        <v>7671</v>
      </c>
      <c r="C3620" s="15" t="s">
        <v>40</v>
      </c>
      <c r="D3620" s="27" t="s">
        <v>7678</v>
      </c>
      <c r="E3620" s="27" t="s">
        <v>7679</v>
      </c>
      <c r="F3620" s="15" t="s">
        <v>648</v>
      </c>
      <c r="G3620" s="15" t="s">
        <v>43</v>
      </c>
    </row>
    <row r="3621" spans="1:7" ht="22.5" x14ac:dyDescent="0.2">
      <c r="A3621" s="14" t="s">
        <v>7681</v>
      </c>
      <c r="B3621" s="15" t="s">
        <v>7671</v>
      </c>
      <c r="C3621" s="15" t="s">
        <v>43</v>
      </c>
      <c r="D3621" s="27" t="s">
        <v>7674</v>
      </c>
      <c r="E3621" s="27" t="s">
        <v>7675</v>
      </c>
      <c r="F3621" s="15" t="s">
        <v>648</v>
      </c>
      <c r="G3621" s="15" t="s">
        <v>30</v>
      </c>
    </row>
    <row r="3622" spans="1:7" ht="14.25" x14ac:dyDescent="0.2">
      <c r="A3622" s="14" t="s">
        <v>7683</v>
      </c>
      <c r="B3622" s="15" t="s">
        <v>7671</v>
      </c>
      <c r="C3622" s="15" t="s">
        <v>48</v>
      </c>
      <c r="D3622" s="27" t="s">
        <v>1442</v>
      </c>
      <c r="E3622" s="27" t="s">
        <v>1443</v>
      </c>
      <c r="F3622" s="15" t="s">
        <v>648</v>
      </c>
      <c r="G3622" s="15" t="s">
        <v>24</v>
      </c>
    </row>
    <row r="3623" spans="1:7" ht="14.25" x14ac:dyDescent="0.2">
      <c r="A3623" s="14" t="s">
        <v>7685</v>
      </c>
      <c r="B3623" s="15" t="s">
        <v>7671</v>
      </c>
      <c r="C3623" s="15" t="s">
        <v>55</v>
      </c>
      <c r="D3623" s="27" t="s">
        <v>7686</v>
      </c>
      <c r="E3623" s="27" t="s">
        <v>7687</v>
      </c>
      <c r="F3623" s="15" t="s">
        <v>7688</v>
      </c>
      <c r="G3623" s="15" t="s">
        <v>40</v>
      </c>
    </row>
    <row r="3624" spans="1:7" ht="14.25" x14ac:dyDescent="0.2">
      <c r="A3624" s="14" t="s">
        <v>7693</v>
      </c>
      <c r="B3624" s="15" t="s">
        <v>7671</v>
      </c>
      <c r="C3624" s="15" t="s">
        <v>58</v>
      </c>
      <c r="D3624" s="27" t="s">
        <v>1282</v>
      </c>
      <c r="E3624" s="27" t="s">
        <v>1283</v>
      </c>
      <c r="F3624" s="15" t="s">
        <v>648</v>
      </c>
      <c r="G3624" s="15" t="s">
        <v>12</v>
      </c>
    </row>
    <row r="3625" spans="1:7" ht="14.25" x14ac:dyDescent="0.2">
      <c r="A3625" s="14" t="s">
        <v>7695</v>
      </c>
      <c r="B3625" s="15" t="s">
        <v>7671</v>
      </c>
      <c r="C3625" s="15" t="s">
        <v>60</v>
      </c>
      <c r="D3625" s="27" t="s">
        <v>1442</v>
      </c>
      <c r="E3625" s="27" t="s">
        <v>1443</v>
      </c>
      <c r="F3625" s="15" t="s">
        <v>648</v>
      </c>
      <c r="G3625" s="15" t="s">
        <v>12</v>
      </c>
    </row>
    <row r="3626" spans="1:7" ht="14.25" x14ac:dyDescent="0.2">
      <c r="A3626" s="14" t="s">
        <v>7696</v>
      </c>
      <c r="B3626" s="15" t="s">
        <v>7671</v>
      </c>
      <c r="C3626" s="15" t="s">
        <v>65</v>
      </c>
      <c r="D3626" s="27" t="s">
        <v>1999</v>
      </c>
      <c r="E3626" s="27" t="s">
        <v>2000</v>
      </c>
      <c r="F3626" s="15" t="s">
        <v>648</v>
      </c>
      <c r="G3626" s="15" t="s">
        <v>12</v>
      </c>
    </row>
    <row r="3627" spans="1:7" ht="14.25" x14ac:dyDescent="0.2">
      <c r="A3627" s="14" t="s">
        <v>7697</v>
      </c>
      <c r="B3627" s="15" t="s">
        <v>7671</v>
      </c>
      <c r="C3627" s="15" t="s">
        <v>68</v>
      </c>
      <c r="D3627" s="27" t="s">
        <v>2003</v>
      </c>
      <c r="E3627" s="27" t="s">
        <v>2004</v>
      </c>
      <c r="F3627" s="15" t="s">
        <v>648</v>
      </c>
      <c r="G3627" s="15" t="s">
        <v>24</v>
      </c>
    </row>
    <row r="3628" spans="1:7" ht="14.25" x14ac:dyDescent="0.2">
      <c r="A3628" s="14" t="s">
        <v>7698</v>
      </c>
      <c r="B3628" s="15" t="s">
        <v>7671</v>
      </c>
      <c r="C3628" s="15" t="s">
        <v>70</v>
      </c>
      <c r="D3628" s="27" t="s">
        <v>2007</v>
      </c>
      <c r="E3628" s="27" t="s">
        <v>2008</v>
      </c>
      <c r="F3628" s="15" t="s">
        <v>648</v>
      </c>
      <c r="G3628" s="15" t="s">
        <v>55</v>
      </c>
    </row>
    <row r="3629" spans="1:7" ht="14.25" x14ac:dyDescent="0.2">
      <c r="A3629" s="14" t="s">
        <v>7699</v>
      </c>
      <c r="B3629" s="15" t="s">
        <v>7671</v>
      </c>
      <c r="C3629" s="15" t="s">
        <v>73</v>
      </c>
      <c r="D3629" s="27" t="s">
        <v>2003</v>
      </c>
      <c r="E3629" s="27" t="s">
        <v>2004</v>
      </c>
      <c r="F3629" s="15" t="s">
        <v>648</v>
      </c>
      <c r="G3629" s="15" t="s">
        <v>12</v>
      </c>
    </row>
    <row r="3630" spans="1:7" ht="14.25" customHeight="1" x14ac:dyDescent="0.2">
      <c r="A3630" s="16"/>
      <c r="B3630" s="16"/>
      <c r="C3630" s="13"/>
      <c r="D3630" s="28"/>
      <c r="E3630" s="21" t="s">
        <v>2013</v>
      </c>
      <c r="F3630" s="13"/>
      <c r="G3630" s="13"/>
    </row>
    <row r="3631" spans="1:7" ht="22.5" x14ac:dyDescent="0.2">
      <c r="A3631" s="14" t="s">
        <v>7700</v>
      </c>
      <c r="B3631" s="15" t="s">
        <v>7671</v>
      </c>
      <c r="C3631" s="15" t="s">
        <v>75</v>
      </c>
      <c r="D3631" s="27" t="s">
        <v>2015</v>
      </c>
      <c r="E3631" s="27" t="s">
        <v>2016</v>
      </c>
      <c r="F3631" s="15" t="s">
        <v>1071</v>
      </c>
      <c r="G3631" s="15" t="s">
        <v>7701</v>
      </c>
    </row>
    <row r="3632" spans="1:7" ht="45" x14ac:dyDescent="0.2">
      <c r="A3632" s="14" t="s">
        <v>7702</v>
      </c>
      <c r="B3632" s="15" t="s">
        <v>7671</v>
      </c>
      <c r="C3632" s="15" t="s">
        <v>87</v>
      </c>
      <c r="D3632" s="27" t="s">
        <v>2019</v>
      </c>
      <c r="E3632" s="27" t="s">
        <v>2020</v>
      </c>
      <c r="F3632" s="15" t="s">
        <v>1077</v>
      </c>
      <c r="G3632" s="15" t="s">
        <v>7703</v>
      </c>
    </row>
    <row r="3633" spans="1:7" ht="14.25" x14ac:dyDescent="0.2">
      <c r="A3633" s="14" t="s">
        <v>7704</v>
      </c>
      <c r="B3633" s="15" t="s">
        <v>7671</v>
      </c>
      <c r="C3633" s="15" t="s">
        <v>89</v>
      </c>
      <c r="D3633" s="27" t="s">
        <v>2023</v>
      </c>
      <c r="E3633" s="27" t="s">
        <v>2024</v>
      </c>
      <c r="F3633" s="15" t="s">
        <v>1459</v>
      </c>
      <c r="G3633" s="15" t="s">
        <v>7705</v>
      </c>
    </row>
    <row r="3634" spans="1:7" ht="56.25" x14ac:dyDescent="0.2">
      <c r="A3634" s="14" t="s">
        <v>7706</v>
      </c>
      <c r="B3634" s="15" t="s">
        <v>7671</v>
      </c>
      <c r="C3634" s="15" t="s">
        <v>90</v>
      </c>
      <c r="D3634" s="27" t="s">
        <v>2027</v>
      </c>
      <c r="E3634" s="27" t="s">
        <v>2028</v>
      </c>
      <c r="F3634" s="15" t="s">
        <v>1459</v>
      </c>
      <c r="G3634" s="15" t="s">
        <v>6247</v>
      </c>
    </row>
    <row r="3635" spans="1:7" ht="56.25" x14ac:dyDescent="0.2">
      <c r="A3635" s="14" t="s">
        <v>7707</v>
      </c>
      <c r="B3635" s="15" t="s">
        <v>7671</v>
      </c>
      <c r="C3635" s="15" t="s">
        <v>91</v>
      </c>
      <c r="D3635" s="27" t="s">
        <v>5062</v>
      </c>
      <c r="E3635" s="27" t="s">
        <v>5063</v>
      </c>
      <c r="F3635" s="15" t="s">
        <v>1459</v>
      </c>
      <c r="G3635" s="15" t="s">
        <v>2077</v>
      </c>
    </row>
    <row r="3636" spans="1:7" ht="14.25" customHeight="1" x14ac:dyDescent="0.2">
      <c r="A3636" s="16"/>
      <c r="B3636" s="16"/>
      <c r="C3636" s="13"/>
      <c r="D3636" s="28"/>
      <c r="E3636" s="21" t="s">
        <v>2030</v>
      </c>
      <c r="F3636" s="13"/>
      <c r="G3636" s="13"/>
    </row>
    <row r="3637" spans="1:7" ht="45" x14ac:dyDescent="0.2">
      <c r="A3637" s="14" t="s">
        <v>7708</v>
      </c>
      <c r="B3637" s="15" t="s">
        <v>7671</v>
      </c>
      <c r="C3637" s="15" t="s">
        <v>101</v>
      </c>
      <c r="D3637" s="27" t="s">
        <v>2032</v>
      </c>
      <c r="E3637" s="27" t="s">
        <v>2033</v>
      </c>
      <c r="F3637" s="15" t="s">
        <v>648</v>
      </c>
      <c r="G3637" s="15" t="s">
        <v>12</v>
      </c>
    </row>
    <row r="3638" spans="1:7" ht="45" x14ac:dyDescent="0.2">
      <c r="A3638" s="14" t="s">
        <v>7709</v>
      </c>
      <c r="B3638" s="15" t="s">
        <v>7671</v>
      </c>
      <c r="C3638" s="15" t="s">
        <v>106</v>
      </c>
      <c r="D3638" s="27" t="s">
        <v>2035</v>
      </c>
      <c r="E3638" s="27" t="s">
        <v>1995</v>
      </c>
      <c r="F3638" s="15" t="s">
        <v>648</v>
      </c>
      <c r="G3638" s="15" t="s">
        <v>34</v>
      </c>
    </row>
    <row r="3639" spans="1:7" ht="45" x14ac:dyDescent="0.2">
      <c r="A3639" s="14" t="s">
        <v>7710</v>
      </c>
      <c r="B3639" s="15" t="s">
        <v>7671</v>
      </c>
      <c r="C3639" s="15" t="s">
        <v>107</v>
      </c>
      <c r="D3639" s="27" t="s">
        <v>2037</v>
      </c>
      <c r="E3639" s="27" t="s">
        <v>1997</v>
      </c>
      <c r="F3639" s="15" t="s">
        <v>648</v>
      </c>
      <c r="G3639" s="15" t="s">
        <v>109</v>
      </c>
    </row>
    <row r="3640" spans="1:7" ht="14.25" x14ac:dyDescent="0.2">
      <c r="A3640" s="14" t="s">
        <v>7711</v>
      </c>
      <c r="B3640" s="15" t="s">
        <v>7671</v>
      </c>
      <c r="C3640" s="15" t="s">
        <v>108</v>
      </c>
      <c r="D3640" s="27" t="s">
        <v>7712</v>
      </c>
      <c r="E3640" s="27" t="s">
        <v>7680</v>
      </c>
      <c r="F3640" s="15" t="s">
        <v>71</v>
      </c>
      <c r="G3640" s="15" t="s">
        <v>294</v>
      </c>
    </row>
    <row r="3641" spans="1:7" ht="33.75" x14ac:dyDescent="0.2">
      <c r="A3641" s="14" t="s">
        <v>7713</v>
      </c>
      <c r="B3641" s="15" t="s">
        <v>7671</v>
      </c>
      <c r="C3641" s="15" t="s">
        <v>109</v>
      </c>
      <c r="D3641" s="27" t="s">
        <v>7714</v>
      </c>
      <c r="E3641" s="27" t="s">
        <v>7682</v>
      </c>
      <c r="F3641" s="15" t="s">
        <v>648</v>
      </c>
      <c r="G3641" s="15" t="s">
        <v>30</v>
      </c>
    </row>
    <row r="3642" spans="1:7" ht="45" x14ac:dyDescent="0.2">
      <c r="A3642" s="14" t="s">
        <v>7715</v>
      </c>
      <c r="B3642" s="15" t="s">
        <v>7671</v>
      </c>
      <c r="C3642" s="15" t="s">
        <v>122</v>
      </c>
      <c r="D3642" s="27" t="s">
        <v>7716</v>
      </c>
      <c r="E3642" s="27" t="s">
        <v>7684</v>
      </c>
      <c r="F3642" s="15" t="s">
        <v>648</v>
      </c>
      <c r="G3642" s="15" t="s">
        <v>24</v>
      </c>
    </row>
    <row r="3643" spans="1:7" ht="45" x14ac:dyDescent="0.2">
      <c r="A3643" s="14" t="s">
        <v>7717</v>
      </c>
      <c r="B3643" s="15" t="s">
        <v>7671</v>
      </c>
      <c r="C3643" s="15" t="s">
        <v>126</v>
      </c>
      <c r="D3643" s="27" t="s">
        <v>7718</v>
      </c>
      <c r="E3643" s="27" t="s">
        <v>7689</v>
      </c>
      <c r="F3643" s="15" t="s">
        <v>648</v>
      </c>
      <c r="G3643" s="15" t="s">
        <v>24</v>
      </c>
    </row>
    <row r="3644" spans="1:7" ht="45" x14ac:dyDescent="0.2">
      <c r="A3644" s="14" t="s">
        <v>7719</v>
      </c>
      <c r="B3644" s="15" t="s">
        <v>7671</v>
      </c>
      <c r="C3644" s="15" t="s">
        <v>124</v>
      </c>
      <c r="D3644" s="27" t="s">
        <v>7718</v>
      </c>
      <c r="E3644" s="27" t="s">
        <v>7689</v>
      </c>
      <c r="F3644" s="15" t="s">
        <v>648</v>
      </c>
      <c r="G3644" s="15" t="s">
        <v>24</v>
      </c>
    </row>
    <row r="3645" spans="1:7" ht="45" x14ac:dyDescent="0.2">
      <c r="A3645" s="14" t="s">
        <v>7720</v>
      </c>
      <c r="B3645" s="15" t="s">
        <v>7671</v>
      </c>
      <c r="C3645" s="15" t="s">
        <v>129</v>
      </c>
      <c r="D3645" s="27" t="s">
        <v>7721</v>
      </c>
      <c r="E3645" s="27" t="s">
        <v>7690</v>
      </c>
      <c r="F3645" s="15" t="s">
        <v>648</v>
      </c>
      <c r="G3645" s="15" t="s">
        <v>12</v>
      </c>
    </row>
    <row r="3646" spans="1:7" ht="45" x14ac:dyDescent="0.2">
      <c r="A3646" s="14" t="s">
        <v>7722</v>
      </c>
      <c r="B3646" s="15" t="s">
        <v>7671</v>
      </c>
      <c r="C3646" s="15" t="s">
        <v>133</v>
      </c>
      <c r="D3646" s="27" t="s">
        <v>7723</v>
      </c>
      <c r="E3646" s="27" t="s">
        <v>7691</v>
      </c>
      <c r="F3646" s="15" t="s">
        <v>648</v>
      </c>
      <c r="G3646" s="15" t="s">
        <v>12</v>
      </c>
    </row>
    <row r="3647" spans="1:7" ht="45" x14ac:dyDescent="0.2">
      <c r="A3647" s="14" t="s">
        <v>7724</v>
      </c>
      <c r="B3647" s="15" t="s">
        <v>7671</v>
      </c>
      <c r="C3647" s="15" t="s">
        <v>136</v>
      </c>
      <c r="D3647" s="27" t="s">
        <v>7725</v>
      </c>
      <c r="E3647" s="27" t="s">
        <v>7692</v>
      </c>
      <c r="F3647" s="15" t="s">
        <v>648</v>
      </c>
      <c r="G3647" s="15" t="s">
        <v>12</v>
      </c>
    </row>
    <row r="3648" spans="1:7" ht="45" x14ac:dyDescent="0.2">
      <c r="A3648" s="14" t="s">
        <v>7726</v>
      </c>
      <c r="B3648" s="15" t="s">
        <v>7671</v>
      </c>
      <c r="C3648" s="15" t="s">
        <v>141</v>
      </c>
      <c r="D3648" s="27" t="s">
        <v>7727</v>
      </c>
      <c r="E3648" s="27" t="s">
        <v>7694</v>
      </c>
      <c r="F3648" s="15" t="s">
        <v>648</v>
      </c>
      <c r="G3648" s="15" t="s">
        <v>12</v>
      </c>
    </row>
    <row r="3649" spans="1:7" ht="45" x14ac:dyDescent="0.2">
      <c r="A3649" s="14" t="s">
        <v>7728</v>
      </c>
      <c r="B3649" s="15" t="s">
        <v>7671</v>
      </c>
      <c r="C3649" s="15" t="s">
        <v>144</v>
      </c>
      <c r="D3649" s="27" t="s">
        <v>7729</v>
      </c>
      <c r="E3649" s="27" t="s">
        <v>5051</v>
      </c>
      <c r="F3649" s="15" t="s">
        <v>648</v>
      </c>
      <c r="G3649" s="15" t="s">
        <v>12</v>
      </c>
    </row>
    <row r="3650" spans="1:7" ht="45" x14ac:dyDescent="0.2">
      <c r="A3650" s="14" t="s">
        <v>7730</v>
      </c>
      <c r="B3650" s="15" t="s">
        <v>7671</v>
      </c>
      <c r="C3650" s="15" t="s">
        <v>146</v>
      </c>
      <c r="D3650" s="27" t="s">
        <v>2039</v>
      </c>
      <c r="E3650" s="27" t="s">
        <v>2001</v>
      </c>
      <c r="F3650" s="15" t="s">
        <v>648</v>
      </c>
      <c r="G3650" s="15" t="s">
        <v>12</v>
      </c>
    </row>
    <row r="3651" spans="1:7" ht="14.25" x14ac:dyDescent="0.2">
      <c r="A3651" s="14" t="s">
        <v>7731</v>
      </c>
      <c r="B3651" s="15" t="s">
        <v>7671</v>
      </c>
      <c r="C3651" s="15" t="s">
        <v>151</v>
      </c>
      <c r="D3651" s="27" t="s">
        <v>2041</v>
      </c>
      <c r="E3651" s="27" t="s">
        <v>2005</v>
      </c>
      <c r="F3651" s="15" t="s">
        <v>648</v>
      </c>
      <c r="G3651" s="15" t="s">
        <v>24</v>
      </c>
    </row>
    <row r="3652" spans="1:7" ht="45" x14ac:dyDescent="0.2">
      <c r="A3652" s="14" t="s">
        <v>7732</v>
      </c>
      <c r="B3652" s="15" t="s">
        <v>7671</v>
      </c>
      <c r="C3652" s="15" t="s">
        <v>154</v>
      </c>
      <c r="D3652" s="27" t="s">
        <v>5082</v>
      </c>
      <c r="E3652" s="27" t="s">
        <v>5055</v>
      </c>
      <c r="F3652" s="15" t="s">
        <v>648</v>
      </c>
      <c r="G3652" s="15" t="s">
        <v>12</v>
      </c>
    </row>
    <row r="3653" spans="1:7" ht="45" x14ac:dyDescent="0.2">
      <c r="A3653" s="14" t="s">
        <v>7733</v>
      </c>
      <c r="B3653" s="15" t="s">
        <v>7671</v>
      </c>
      <c r="C3653" s="15" t="s">
        <v>156</v>
      </c>
      <c r="D3653" s="27" t="s">
        <v>2043</v>
      </c>
      <c r="E3653" s="27" t="s">
        <v>2009</v>
      </c>
      <c r="F3653" s="15" t="s">
        <v>648</v>
      </c>
      <c r="G3653" s="15" t="s">
        <v>30</v>
      </c>
    </row>
    <row r="3654" spans="1:7" ht="45" x14ac:dyDescent="0.2">
      <c r="A3654" s="14" t="s">
        <v>7734</v>
      </c>
      <c r="B3654" s="15" t="s">
        <v>7671</v>
      </c>
      <c r="C3654" s="15" t="s">
        <v>157</v>
      </c>
      <c r="D3654" s="27" t="s">
        <v>2045</v>
      </c>
      <c r="E3654" s="27" t="s">
        <v>2010</v>
      </c>
      <c r="F3654" s="15" t="s">
        <v>648</v>
      </c>
      <c r="G3654" s="15" t="s">
        <v>12</v>
      </c>
    </row>
    <row r="3655" spans="1:7" ht="45" x14ac:dyDescent="0.2">
      <c r="A3655" s="14" t="s">
        <v>7735</v>
      </c>
      <c r="B3655" s="15" t="s">
        <v>7671</v>
      </c>
      <c r="C3655" s="15" t="s">
        <v>158</v>
      </c>
      <c r="D3655" s="27" t="s">
        <v>2047</v>
      </c>
      <c r="E3655" s="27" t="s">
        <v>2012</v>
      </c>
      <c r="F3655" s="15" t="s">
        <v>648</v>
      </c>
      <c r="G3655" s="15" t="s">
        <v>12</v>
      </c>
    </row>
    <row r="3656" spans="1:7" s="8" customFormat="1" ht="15" customHeight="1" x14ac:dyDescent="0.2">
      <c r="A3656" s="7"/>
      <c r="B3656" s="7"/>
      <c r="C3656" s="7"/>
      <c r="D3656" s="26"/>
      <c r="E3656" s="20" t="s">
        <v>7736</v>
      </c>
      <c r="F3656" s="7"/>
      <c r="G3656" s="7"/>
    </row>
    <row r="3657" spans="1:7" s="11" customFormat="1" ht="14.25" x14ac:dyDescent="0.2">
      <c r="A3657" s="9" t="s">
        <v>2697</v>
      </c>
      <c r="B3657" s="9" t="s">
        <v>7737</v>
      </c>
      <c r="C3657" s="9"/>
      <c r="D3657" s="29"/>
      <c r="E3657" s="22" t="s">
        <v>1258</v>
      </c>
      <c r="F3657" s="10"/>
      <c r="G3657" s="10"/>
    </row>
    <row r="3658" spans="1:7" ht="14.25" customHeight="1" x14ac:dyDescent="0.2">
      <c r="A3658" s="16"/>
      <c r="B3658" s="16"/>
      <c r="C3658" s="13"/>
      <c r="D3658" s="28"/>
      <c r="E3658" s="21" t="s">
        <v>7738</v>
      </c>
      <c r="F3658" s="13"/>
      <c r="G3658" s="13"/>
    </row>
    <row r="3659" spans="1:7" ht="22.5" x14ac:dyDescent="0.2">
      <c r="A3659" s="14" t="s">
        <v>7739</v>
      </c>
      <c r="B3659" s="15" t="s">
        <v>7740</v>
      </c>
      <c r="C3659" s="15" t="s">
        <v>12</v>
      </c>
      <c r="D3659" s="27" t="s">
        <v>7741</v>
      </c>
      <c r="E3659" s="27" t="s">
        <v>7742</v>
      </c>
      <c r="F3659" s="15" t="s">
        <v>37</v>
      </c>
      <c r="G3659" s="15" t="s">
        <v>6395</v>
      </c>
    </row>
    <row r="3660" spans="1:7" ht="33.75" x14ac:dyDescent="0.2">
      <c r="A3660" s="14" t="s">
        <v>7743</v>
      </c>
      <c r="B3660" s="15" t="s">
        <v>7740</v>
      </c>
      <c r="C3660" s="15" t="s">
        <v>24</v>
      </c>
      <c r="D3660" s="27" t="s">
        <v>7744</v>
      </c>
      <c r="E3660" s="27" t="s">
        <v>7745</v>
      </c>
      <c r="F3660" s="15" t="s">
        <v>37</v>
      </c>
      <c r="G3660" s="15" t="s">
        <v>7746</v>
      </c>
    </row>
    <row r="3661" spans="1:7" ht="22.5" x14ac:dyDescent="0.2">
      <c r="A3661" s="14" t="s">
        <v>7747</v>
      </c>
      <c r="B3661" s="15" t="s">
        <v>7740</v>
      </c>
      <c r="C3661" s="15" t="s">
        <v>30</v>
      </c>
      <c r="D3661" s="27" t="s">
        <v>31</v>
      </c>
      <c r="E3661" s="27" t="s">
        <v>32</v>
      </c>
      <c r="F3661" s="15" t="s">
        <v>27</v>
      </c>
      <c r="G3661" s="15" t="s">
        <v>7748</v>
      </c>
    </row>
    <row r="3662" spans="1:7" ht="22.5" x14ac:dyDescent="0.2">
      <c r="A3662" s="14" t="s">
        <v>7749</v>
      </c>
      <c r="B3662" s="15" t="s">
        <v>7740</v>
      </c>
      <c r="C3662" s="15" t="s">
        <v>34</v>
      </c>
      <c r="D3662" s="27" t="s">
        <v>5517</v>
      </c>
      <c r="E3662" s="27" t="s">
        <v>5734</v>
      </c>
      <c r="F3662" s="15" t="s">
        <v>51</v>
      </c>
      <c r="G3662" s="15" t="s">
        <v>7750</v>
      </c>
    </row>
    <row r="3663" spans="1:7" ht="22.5" x14ac:dyDescent="0.2">
      <c r="A3663" s="14" t="s">
        <v>7751</v>
      </c>
      <c r="B3663" s="15" t="s">
        <v>7740</v>
      </c>
      <c r="C3663" s="15" t="s">
        <v>40</v>
      </c>
      <c r="D3663" s="27" t="s">
        <v>44</v>
      </c>
      <c r="E3663" s="27" t="s">
        <v>3045</v>
      </c>
      <c r="F3663" s="15" t="s">
        <v>37</v>
      </c>
      <c r="G3663" s="15" t="s">
        <v>7752</v>
      </c>
    </row>
    <row r="3664" spans="1:7" ht="14.25" x14ac:dyDescent="0.2">
      <c r="A3664" s="14" t="s">
        <v>7753</v>
      </c>
      <c r="B3664" s="15" t="s">
        <v>7740</v>
      </c>
      <c r="C3664" s="15" t="s">
        <v>43</v>
      </c>
      <c r="D3664" s="27" t="s">
        <v>49</v>
      </c>
      <c r="E3664" s="27" t="s">
        <v>50</v>
      </c>
      <c r="F3664" s="15" t="s">
        <v>51</v>
      </c>
      <c r="G3664" s="15" t="s">
        <v>7754</v>
      </c>
    </row>
    <row r="3665" spans="1:7" ht="22.5" x14ac:dyDescent="0.2">
      <c r="A3665" s="14" t="s">
        <v>7755</v>
      </c>
      <c r="B3665" s="15" t="s">
        <v>7740</v>
      </c>
      <c r="C3665" s="15" t="s">
        <v>48</v>
      </c>
      <c r="D3665" s="27" t="s">
        <v>3988</v>
      </c>
      <c r="E3665" s="27" t="s">
        <v>3989</v>
      </c>
      <c r="F3665" s="15" t="s">
        <v>81</v>
      </c>
      <c r="G3665" s="15" t="s">
        <v>7756</v>
      </c>
    </row>
    <row r="3666" spans="1:7" ht="22.5" x14ac:dyDescent="0.2">
      <c r="A3666" s="14" t="s">
        <v>7757</v>
      </c>
      <c r="B3666" s="15" t="s">
        <v>7740</v>
      </c>
      <c r="C3666" s="15" t="s">
        <v>55</v>
      </c>
      <c r="D3666" s="27" t="s">
        <v>44</v>
      </c>
      <c r="E3666" s="27" t="s">
        <v>560</v>
      </c>
      <c r="F3666" s="15" t="s">
        <v>37</v>
      </c>
      <c r="G3666" s="15" t="s">
        <v>6395</v>
      </c>
    </row>
    <row r="3667" spans="1:7" ht="14.25" x14ac:dyDescent="0.2">
      <c r="A3667" s="14" t="s">
        <v>7758</v>
      </c>
      <c r="B3667" s="15" t="s">
        <v>7740</v>
      </c>
      <c r="C3667" s="15" t="s">
        <v>58</v>
      </c>
      <c r="D3667" s="27" t="s">
        <v>49</v>
      </c>
      <c r="E3667" s="27" t="s">
        <v>50</v>
      </c>
      <c r="F3667" s="15" t="s">
        <v>51</v>
      </c>
      <c r="G3667" s="15" t="s">
        <v>7593</v>
      </c>
    </row>
    <row r="3668" spans="1:7" ht="14.25" customHeight="1" x14ac:dyDescent="0.2">
      <c r="A3668" s="16"/>
      <c r="B3668" s="16"/>
      <c r="C3668" s="13"/>
      <c r="D3668" s="28"/>
      <c r="E3668" s="21" t="s">
        <v>7759</v>
      </c>
      <c r="F3668" s="13"/>
      <c r="G3668" s="13"/>
    </row>
    <row r="3669" spans="1:7" ht="14.25" x14ac:dyDescent="0.2">
      <c r="A3669" s="14" t="s">
        <v>7760</v>
      </c>
      <c r="B3669" s="15" t="s">
        <v>7740</v>
      </c>
      <c r="C3669" s="15" t="s">
        <v>60</v>
      </c>
      <c r="D3669" s="27" t="s">
        <v>570</v>
      </c>
      <c r="E3669" s="27" t="s">
        <v>571</v>
      </c>
      <c r="F3669" s="15" t="s">
        <v>51</v>
      </c>
      <c r="G3669" s="15" t="s">
        <v>7761</v>
      </c>
    </row>
    <row r="3670" spans="1:7" ht="14.25" x14ac:dyDescent="0.2">
      <c r="A3670" s="14" t="s">
        <v>7762</v>
      </c>
      <c r="B3670" s="15" t="s">
        <v>7740</v>
      </c>
      <c r="C3670" s="15" t="s">
        <v>65</v>
      </c>
      <c r="D3670" s="27" t="s">
        <v>5365</v>
      </c>
      <c r="E3670" s="27" t="s">
        <v>5366</v>
      </c>
      <c r="F3670" s="15" t="s">
        <v>81</v>
      </c>
      <c r="G3670" s="15" t="s">
        <v>7763</v>
      </c>
    </row>
    <row r="3671" spans="1:7" ht="22.5" x14ac:dyDescent="0.2">
      <c r="A3671" s="14" t="s">
        <v>7764</v>
      </c>
      <c r="B3671" s="15" t="s">
        <v>7740</v>
      </c>
      <c r="C3671" s="15" t="s">
        <v>68</v>
      </c>
      <c r="D3671" s="27" t="s">
        <v>6374</v>
      </c>
      <c r="E3671" s="27" t="s">
        <v>6375</v>
      </c>
      <c r="F3671" s="15" t="s">
        <v>51</v>
      </c>
      <c r="G3671" s="15" t="s">
        <v>7765</v>
      </c>
    </row>
    <row r="3672" spans="1:7" ht="14.25" x14ac:dyDescent="0.2">
      <c r="A3672" s="14" t="s">
        <v>7766</v>
      </c>
      <c r="B3672" s="15" t="s">
        <v>7740</v>
      </c>
      <c r="C3672" s="15" t="s">
        <v>70</v>
      </c>
      <c r="D3672" s="27" t="s">
        <v>586</v>
      </c>
      <c r="E3672" s="27" t="s">
        <v>587</v>
      </c>
      <c r="F3672" s="15" t="s">
        <v>81</v>
      </c>
      <c r="G3672" s="15" t="s">
        <v>7767</v>
      </c>
    </row>
    <row r="3673" spans="1:7" ht="22.5" x14ac:dyDescent="0.2">
      <c r="A3673" s="14" t="s">
        <v>7768</v>
      </c>
      <c r="B3673" s="15" t="s">
        <v>7740</v>
      </c>
      <c r="C3673" s="15" t="s">
        <v>73</v>
      </c>
      <c r="D3673" s="27" t="s">
        <v>742</v>
      </c>
      <c r="E3673" s="27" t="s">
        <v>743</v>
      </c>
      <c r="F3673" s="15" t="s">
        <v>502</v>
      </c>
      <c r="G3673" s="15" t="s">
        <v>7769</v>
      </c>
    </row>
    <row r="3674" spans="1:7" ht="22.5" x14ac:dyDescent="0.2">
      <c r="A3674" s="14" t="s">
        <v>7770</v>
      </c>
      <c r="B3674" s="15" t="s">
        <v>7740</v>
      </c>
      <c r="C3674" s="15" t="s">
        <v>75</v>
      </c>
      <c r="D3674" s="27" t="s">
        <v>734</v>
      </c>
      <c r="E3674" s="27" t="s">
        <v>735</v>
      </c>
      <c r="F3674" s="15" t="s">
        <v>502</v>
      </c>
      <c r="G3674" s="15" t="s">
        <v>7771</v>
      </c>
    </row>
    <row r="3675" spans="1:7" ht="22.5" x14ac:dyDescent="0.2">
      <c r="A3675" s="14" t="s">
        <v>7772</v>
      </c>
      <c r="B3675" s="15" t="s">
        <v>7740</v>
      </c>
      <c r="C3675" s="15" t="s">
        <v>87</v>
      </c>
      <c r="D3675" s="27" t="s">
        <v>738</v>
      </c>
      <c r="E3675" s="27" t="s">
        <v>739</v>
      </c>
      <c r="F3675" s="15" t="s">
        <v>502</v>
      </c>
      <c r="G3675" s="15" t="s">
        <v>7773</v>
      </c>
    </row>
    <row r="3676" spans="1:7" ht="14.25" x14ac:dyDescent="0.2">
      <c r="A3676" s="14" t="s">
        <v>7774</v>
      </c>
      <c r="B3676" s="15" t="s">
        <v>7740</v>
      </c>
      <c r="C3676" s="15" t="s">
        <v>89</v>
      </c>
      <c r="D3676" s="27" t="s">
        <v>777</v>
      </c>
      <c r="E3676" s="27" t="s">
        <v>778</v>
      </c>
      <c r="F3676" s="15" t="s">
        <v>502</v>
      </c>
      <c r="G3676" s="15" t="s">
        <v>7775</v>
      </c>
    </row>
    <row r="3677" spans="1:7" ht="14.25" customHeight="1" x14ac:dyDescent="0.2">
      <c r="A3677" s="16"/>
      <c r="B3677" s="16"/>
      <c r="C3677" s="13"/>
      <c r="D3677" s="28"/>
      <c r="E3677" s="21" t="s">
        <v>7776</v>
      </c>
      <c r="F3677" s="13"/>
      <c r="G3677" s="13"/>
    </row>
    <row r="3678" spans="1:7" ht="22.5" x14ac:dyDescent="0.2">
      <c r="A3678" s="14" t="s">
        <v>7778</v>
      </c>
      <c r="B3678" s="15" t="s">
        <v>7740</v>
      </c>
      <c r="C3678" s="15" t="s">
        <v>90</v>
      </c>
      <c r="D3678" s="27" t="s">
        <v>734</v>
      </c>
      <c r="E3678" s="27" t="s">
        <v>4010</v>
      </c>
      <c r="F3678" s="15" t="s">
        <v>502</v>
      </c>
      <c r="G3678" s="15" t="s">
        <v>7777</v>
      </c>
    </row>
    <row r="3679" spans="1:7" ht="14.25" customHeight="1" x14ac:dyDescent="0.2">
      <c r="A3679" s="16"/>
      <c r="B3679" s="16"/>
      <c r="C3679" s="13"/>
      <c r="D3679" s="28"/>
      <c r="E3679" s="21" t="s">
        <v>7779</v>
      </c>
      <c r="F3679" s="13"/>
      <c r="G3679" s="13"/>
    </row>
    <row r="3680" spans="1:7" ht="22.5" x14ac:dyDescent="0.2">
      <c r="A3680" s="14" t="s">
        <v>7780</v>
      </c>
      <c r="B3680" s="15" t="s">
        <v>7740</v>
      </c>
      <c r="C3680" s="15" t="s">
        <v>91</v>
      </c>
      <c r="D3680" s="27" t="s">
        <v>6341</v>
      </c>
      <c r="E3680" s="27" t="s">
        <v>6342</v>
      </c>
      <c r="F3680" s="15" t="s">
        <v>51</v>
      </c>
      <c r="G3680" s="15" t="s">
        <v>7781</v>
      </c>
    </row>
    <row r="3681" spans="1:7" ht="14.25" x14ac:dyDescent="0.2">
      <c r="A3681" s="14" t="s">
        <v>7782</v>
      </c>
      <c r="B3681" s="15" t="s">
        <v>7740</v>
      </c>
      <c r="C3681" s="15" t="s">
        <v>101</v>
      </c>
      <c r="D3681" s="27" t="s">
        <v>586</v>
      </c>
      <c r="E3681" s="27" t="s">
        <v>587</v>
      </c>
      <c r="F3681" s="15" t="s">
        <v>81</v>
      </c>
      <c r="G3681" s="15" t="s">
        <v>7783</v>
      </c>
    </row>
    <row r="3682" spans="1:7" ht="14.25" x14ac:dyDescent="0.2">
      <c r="A3682" s="14" t="s">
        <v>7784</v>
      </c>
      <c r="B3682" s="15" t="s">
        <v>7740</v>
      </c>
      <c r="C3682" s="15" t="s">
        <v>106</v>
      </c>
      <c r="D3682" s="27" t="s">
        <v>7785</v>
      </c>
      <c r="E3682" s="27" t="s">
        <v>7786</v>
      </c>
      <c r="F3682" s="15" t="s">
        <v>502</v>
      </c>
      <c r="G3682" s="15" t="s">
        <v>7787</v>
      </c>
    </row>
    <row r="3683" spans="1:7" ht="14.25" x14ac:dyDescent="0.2">
      <c r="A3683" s="14" t="s">
        <v>7788</v>
      </c>
      <c r="B3683" s="15" t="s">
        <v>7740</v>
      </c>
      <c r="C3683" s="15" t="s">
        <v>107</v>
      </c>
      <c r="D3683" s="27" t="s">
        <v>781</v>
      </c>
      <c r="E3683" s="27" t="s">
        <v>782</v>
      </c>
      <c r="F3683" s="15" t="s">
        <v>502</v>
      </c>
      <c r="G3683" s="15" t="s">
        <v>7789</v>
      </c>
    </row>
    <row r="3684" spans="1:7" ht="14.25" x14ac:dyDescent="0.2">
      <c r="A3684" s="14" t="s">
        <v>7790</v>
      </c>
      <c r="B3684" s="15" t="s">
        <v>7740</v>
      </c>
      <c r="C3684" s="15" t="s">
        <v>108</v>
      </c>
      <c r="D3684" s="27" t="s">
        <v>2201</v>
      </c>
      <c r="E3684" s="27" t="s">
        <v>2205</v>
      </c>
      <c r="F3684" s="15" t="s">
        <v>502</v>
      </c>
      <c r="G3684" s="15" t="s">
        <v>7791</v>
      </c>
    </row>
    <row r="3685" spans="1:7" ht="14.25" customHeight="1" x14ac:dyDescent="0.2">
      <c r="A3685" s="16"/>
      <c r="B3685" s="16"/>
      <c r="C3685" s="13"/>
      <c r="D3685" s="28"/>
      <c r="E3685" s="21" t="s">
        <v>7792</v>
      </c>
      <c r="F3685" s="13"/>
      <c r="G3685" s="13"/>
    </row>
    <row r="3686" spans="1:7" ht="22.5" x14ac:dyDescent="0.2">
      <c r="A3686" s="14" t="s">
        <v>7793</v>
      </c>
      <c r="B3686" s="15" t="s">
        <v>7740</v>
      </c>
      <c r="C3686" s="15" t="s">
        <v>109</v>
      </c>
      <c r="D3686" s="27" t="s">
        <v>7794</v>
      </c>
      <c r="E3686" s="27" t="s">
        <v>7795</v>
      </c>
      <c r="F3686" s="15" t="s">
        <v>51</v>
      </c>
      <c r="G3686" s="15" t="s">
        <v>7796</v>
      </c>
    </row>
    <row r="3687" spans="1:7" ht="14.25" x14ac:dyDescent="0.2">
      <c r="A3687" s="14" t="s">
        <v>7797</v>
      </c>
      <c r="B3687" s="15" t="s">
        <v>7740</v>
      </c>
      <c r="C3687" s="15" t="s">
        <v>122</v>
      </c>
      <c r="D3687" s="27" t="s">
        <v>586</v>
      </c>
      <c r="E3687" s="27" t="s">
        <v>587</v>
      </c>
      <c r="F3687" s="15" t="s">
        <v>81</v>
      </c>
      <c r="G3687" s="15" t="s">
        <v>7798</v>
      </c>
    </row>
    <row r="3688" spans="1:7" ht="22.5" x14ac:dyDescent="0.2">
      <c r="A3688" s="14" t="s">
        <v>7799</v>
      </c>
      <c r="B3688" s="15" t="s">
        <v>7740</v>
      </c>
      <c r="C3688" s="15" t="s">
        <v>126</v>
      </c>
      <c r="D3688" s="27" t="s">
        <v>734</v>
      </c>
      <c r="E3688" s="27" t="s">
        <v>3077</v>
      </c>
      <c r="F3688" s="15" t="s">
        <v>502</v>
      </c>
      <c r="G3688" s="15" t="s">
        <v>7800</v>
      </c>
    </row>
    <row r="3689" spans="1:7" ht="22.5" x14ac:dyDescent="0.2">
      <c r="A3689" s="14" t="s">
        <v>7801</v>
      </c>
      <c r="B3689" s="15" t="s">
        <v>7740</v>
      </c>
      <c r="C3689" s="15" t="s">
        <v>124</v>
      </c>
      <c r="D3689" s="27" t="s">
        <v>7802</v>
      </c>
      <c r="E3689" s="27" t="s">
        <v>7803</v>
      </c>
      <c r="F3689" s="15" t="s">
        <v>502</v>
      </c>
      <c r="G3689" s="15" t="s">
        <v>7804</v>
      </c>
    </row>
    <row r="3690" spans="1:7" ht="14.25" customHeight="1" x14ac:dyDescent="0.2">
      <c r="A3690" s="16"/>
      <c r="B3690" s="16"/>
      <c r="C3690" s="13"/>
      <c r="D3690" s="28"/>
      <c r="E3690" s="21" t="s">
        <v>7805</v>
      </c>
      <c r="F3690" s="13"/>
      <c r="G3690" s="13"/>
    </row>
    <row r="3691" spans="1:7" ht="14.25" x14ac:dyDescent="0.2">
      <c r="A3691" s="14" t="s">
        <v>7806</v>
      </c>
      <c r="B3691" s="15" t="s">
        <v>7740</v>
      </c>
      <c r="C3691" s="15" t="s">
        <v>129</v>
      </c>
      <c r="D3691" s="27" t="s">
        <v>76</v>
      </c>
      <c r="E3691" s="27" t="s">
        <v>7807</v>
      </c>
      <c r="F3691" s="15" t="s">
        <v>71</v>
      </c>
      <c r="G3691" s="15" t="s">
        <v>7808</v>
      </c>
    </row>
    <row r="3692" spans="1:7" ht="22.5" x14ac:dyDescent="0.2">
      <c r="A3692" s="14" t="s">
        <v>7809</v>
      </c>
      <c r="B3692" s="15" t="s">
        <v>7740</v>
      </c>
      <c r="C3692" s="15" t="s">
        <v>133</v>
      </c>
      <c r="D3692" s="27" t="s">
        <v>7810</v>
      </c>
      <c r="E3692" s="27" t="s">
        <v>7811</v>
      </c>
      <c r="F3692" s="15" t="s">
        <v>648</v>
      </c>
      <c r="G3692" s="15" t="s">
        <v>48</v>
      </c>
    </row>
    <row r="3693" spans="1:7" ht="22.5" x14ac:dyDescent="0.2">
      <c r="A3693" s="14" t="s">
        <v>7812</v>
      </c>
      <c r="B3693" s="15" t="s">
        <v>7740</v>
      </c>
      <c r="C3693" s="15" t="s">
        <v>136</v>
      </c>
      <c r="D3693" s="27" t="s">
        <v>7813</v>
      </c>
      <c r="E3693" s="27" t="s">
        <v>7814</v>
      </c>
      <c r="F3693" s="15" t="s">
        <v>648</v>
      </c>
      <c r="G3693" s="15" t="s">
        <v>68</v>
      </c>
    </row>
    <row r="3694" spans="1:7" ht="22.5" x14ac:dyDescent="0.2">
      <c r="A3694" s="14" t="s">
        <v>7815</v>
      </c>
      <c r="B3694" s="15" t="s">
        <v>7740</v>
      </c>
      <c r="C3694" s="15" t="s">
        <v>141</v>
      </c>
      <c r="D3694" s="27" t="s">
        <v>7816</v>
      </c>
      <c r="E3694" s="27" t="s">
        <v>7817</v>
      </c>
      <c r="F3694" s="15" t="s">
        <v>648</v>
      </c>
      <c r="G3694" s="15" t="s">
        <v>122</v>
      </c>
    </row>
    <row r="3695" spans="1:7" ht="22.5" x14ac:dyDescent="0.2">
      <c r="A3695" s="14" t="s">
        <v>7818</v>
      </c>
      <c r="B3695" s="15" t="s">
        <v>7740</v>
      </c>
      <c r="C3695" s="15" t="s">
        <v>144</v>
      </c>
      <c r="D3695" s="27" t="s">
        <v>7819</v>
      </c>
      <c r="E3695" s="27" t="s">
        <v>7820</v>
      </c>
      <c r="F3695" s="15" t="s">
        <v>648</v>
      </c>
      <c r="G3695" s="15" t="s">
        <v>133</v>
      </c>
    </row>
    <row r="3696" spans="1:7" ht="22.5" x14ac:dyDescent="0.2">
      <c r="A3696" s="14" t="s">
        <v>7821</v>
      </c>
      <c r="B3696" s="15" t="s">
        <v>7740</v>
      </c>
      <c r="C3696" s="15" t="s">
        <v>146</v>
      </c>
      <c r="D3696" s="27" t="s">
        <v>7822</v>
      </c>
      <c r="E3696" s="27" t="s">
        <v>7823</v>
      </c>
      <c r="F3696" s="15" t="s">
        <v>648</v>
      </c>
      <c r="G3696" s="15" t="s">
        <v>12</v>
      </c>
    </row>
    <row r="3697" spans="1:7" ht="22.5" x14ac:dyDescent="0.2">
      <c r="A3697" s="14" t="s">
        <v>7824</v>
      </c>
      <c r="B3697" s="15" t="s">
        <v>7740</v>
      </c>
      <c r="C3697" s="15" t="s">
        <v>151</v>
      </c>
      <c r="D3697" s="27" t="s">
        <v>7825</v>
      </c>
      <c r="E3697" s="27" t="s">
        <v>7826</v>
      </c>
      <c r="F3697" s="15" t="s">
        <v>648</v>
      </c>
      <c r="G3697" s="15" t="s">
        <v>12</v>
      </c>
    </row>
    <row r="3698" spans="1:7" ht="22.5" x14ac:dyDescent="0.2">
      <c r="A3698" s="14" t="s">
        <v>7827</v>
      </c>
      <c r="B3698" s="15" t="s">
        <v>7740</v>
      </c>
      <c r="C3698" s="15" t="s">
        <v>154</v>
      </c>
      <c r="D3698" s="27" t="s">
        <v>7828</v>
      </c>
      <c r="E3698" s="27" t="s">
        <v>7829</v>
      </c>
      <c r="F3698" s="15" t="s">
        <v>648</v>
      </c>
      <c r="G3698" s="15" t="s">
        <v>12</v>
      </c>
    </row>
    <row r="3699" spans="1:7" ht="22.5" x14ac:dyDescent="0.2">
      <c r="A3699" s="14" t="s">
        <v>7830</v>
      </c>
      <c r="B3699" s="15" t="s">
        <v>7740</v>
      </c>
      <c r="C3699" s="15" t="s">
        <v>156</v>
      </c>
      <c r="D3699" s="27" t="s">
        <v>7831</v>
      </c>
      <c r="E3699" s="27" t="s">
        <v>7832</v>
      </c>
      <c r="F3699" s="15" t="s">
        <v>648</v>
      </c>
      <c r="G3699" s="15" t="s">
        <v>24</v>
      </c>
    </row>
    <row r="3700" spans="1:7" ht="14.25" customHeight="1" x14ac:dyDescent="0.2">
      <c r="A3700" s="16"/>
      <c r="B3700" s="16"/>
      <c r="C3700" s="13"/>
      <c r="D3700" s="28"/>
      <c r="E3700" s="21" t="s">
        <v>7833</v>
      </c>
      <c r="F3700" s="13"/>
      <c r="G3700" s="13"/>
    </row>
    <row r="3701" spans="1:7" ht="22.5" x14ac:dyDescent="0.2">
      <c r="A3701" s="14" t="s">
        <v>7835</v>
      </c>
      <c r="B3701" s="15" t="s">
        <v>7740</v>
      </c>
      <c r="C3701" s="15" t="s">
        <v>157</v>
      </c>
      <c r="D3701" s="27" t="s">
        <v>738</v>
      </c>
      <c r="E3701" s="27" t="s">
        <v>739</v>
      </c>
      <c r="F3701" s="15" t="s">
        <v>502</v>
      </c>
      <c r="G3701" s="15" t="s">
        <v>7834</v>
      </c>
    </row>
    <row r="3702" spans="1:7" ht="33.75" x14ac:dyDescent="0.2">
      <c r="A3702" s="14" t="s">
        <v>7836</v>
      </c>
      <c r="B3702" s="15" t="s">
        <v>7740</v>
      </c>
      <c r="C3702" s="15" t="s">
        <v>158</v>
      </c>
      <c r="D3702" s="27" t="s">
        <v>6353</v>
      </c>
      <c r="E3702" s="27" t="s">
        <v>6354</v>
      </c>
      <c r="F3702" s="15" t="s">
        <v>51</v>
      </c>
      <c r="G3702" s="15" t="s">
        <v>7837</v>
      </c>
    </row>
    <row r="3703" spans="1:7" ht="14.25" x14ac:dyDescent="0.2">
      <c r="A3703" s="14" t="s">
        <v>7838</v>
      </c>
      <c r="B3703" s="15" t="s">
        <v>7740</v>
      </c>
      <c r="C3703" s="15" t="s">
        <v>165</v>
      </c>
      <c r="D3703" s="27" t="s">
        <v>7839</v>
      </c>
      <c r="E3703" s="27" t="s">
        <v>7840</v>
      </c>
      <c r="F3703" s="15" t="s">
        <v>81</v>
      </c>
      <c r="G3703" s="15" t="s">
        <v>7841</v>
      </c>
    </row>
    <row r="3704" spans="1:7" ht="22.5" x14ac:dyDescent="0.2">
      <c r="A3704" s="14" t="s">
        <v>7842</v>
      </c>
      <c r="B3704" s="15" t="s">
        <v>7740</v>
      </c>
      <c r="C3704" s="15" t="s">
        <v>168</v>
      </c>
      <c r="D3704" s="27" t="s">
        <v>738</v>
      </c>
      <c r="E3704" s="27" t="s">
        <v>739</v>
      </c>
      <c r="F3704" s="15" t="s">
        <v>502</v>
      </c>
      <c r="G3704" s="15" t="s">
        <v>7843</v>
      </c>
    </row>
    <row r="3705" spans="1:7" ht="14.25" x14ac:dyDescent="0.2">
      <c r="A3705" s="14" t="s">
        <v>7844</v>
      </c>
      <c r="B3705" s="15" t="s">
        <v>7740</v>
      </c>
      <c r="C3705" s="15" t="s">
        <v>170</v>
      </c>
      <c r="D3705" s="27" t="s">
        <v>781</v>
      </c>
      <c r="E3705" s="27" t="s">
        <v>782</v>
      </c>
      <c r="F3705" s="15" t="s">
        <v>502</v>
      </c>
      <c r="G3705" s="15" t="s">
        <v>7845</v>
      </c>
    </row>
    <row r="3706" spans="1:7" ht="14.25" x14ac:dyDescent="0.2">
      <c r="A3706" s="14" t="s">
        <v>7846</v>
      </c>
      <c r="B3706" s="15" t="s">
        <v>7740</v>
      </c>
      <c r="C3706" s="15" t="s">
        <v>175</v>
      </c>
      <c r="D3706" s="27" t="s">
        <v>6417</v>
      </c>
      <c r="E3706" s="27" t="s">
        <v>6418</v>
      </c>
      <c r="F3706" s="15" t="s">
        <v>502</v>
      </c>
      <c r="G3706" s="15" t="s">
        <v>7847</v>
      </c>
    </row>
    <row r="3707" spans="1:7" ht="14.25" x14ac:dyDescent="0.2">
      <c r="A3707" s="14" t="s">
        <v>7848</v>
      </c>
      <c r="B3707" s="15" t="s">
        <v>7740</v>
      </c>
      <c r="C3707" s="15" t="s">
        <v>178</v>
      </c>
      <c r="D3707" s="27" t="s">
        <v>6421</v>
      </c>
      <c r="E3707" s="27" t="s">
        <v>6422</v>
      </c>
      <c r="F3707" s="15" t="s">
        <v>502</v>
      </c>
      <c r="G3707" s="15" t="s">
        <v>7847</v>
      </c>
    </row>
    <row r="3708" spans="1:7" s="11" customFormat="1" ht="14.25" x14ac:dyDescent="0.2">
      <c r="A3708" s="9" t="s">
        <v>2701</v>
      </c>
      <c r="B3708" s="9" t="s">
        <v>7849</v>
      </c>
      <c r="C3708" s="9"/>
      <c r="D3708" s="29"/>
      <c r="E3708" s="22" t="s">
        <v>7850</v>
      </c>
      <c r="F3708" s="10"/>
      <c r="G3708" s="10"/>
    </row>
    <row r="3709" spans="1:7" ht="14.25" customHeight="1" x14ac:dyDescent="0.2">
      <c r="A3709" s="16"/>
      <c r="B3709" s="16"/>
      <c r="C3709" s="13"/>
      <c r="D3709" s="28"/>
      <c r="E3709" s="21" t="s">
        <v>7851</v>
      </c>
      <c r="F3709" s="13"/>
      <c r="G3709" s="13"/>
    </row>
    <row r="3710" spans="1:7" ht="33.75" x14ac:dyDescent="0.2">
      <c r="A3710" s="14" t="s">
        <v>7852</v>
      </c>
      <c r="B3710" s="15" t="s">
        <v>7740</v>
      </c>
      <c r="C3710" s="15" t="s">
        <v>181</v>
      </c>
      <c r="D3710" s="27" t="s">
        <v>7853</v>
      </c>
      <c r="E3710" s="27" t="s">
        <v>7854</v>
      </c>
      <c r="F3710" s="15" t="s">
        <v>71</v>
      </c>
      <c r="G3710" s="15" t="s">
        <v>7855</v>
      </c>
    </row>
    <row r="3711" spans="1:7" ht="14.25" x14ac:dyDescent="0.2">
      <c r="A3711" s="14" t="s">
        <v>7856</v>
      </c>
      <c r="B3711" s="15" t="s">
        <v>7740</v>
      </c>
      <c r="C3711" s="15" t="s">
        <v>182</v>
      </c>
      <c r="D3711" s="27" t="s">
        <v>582</v>
      </c>
      <c r="E3711" s="27" t="s">
        <v>583</v>
      </c>
      <c r="F3711" s="15" t="s">
        <v>81</v>
      </c>
      <c r="G3711" s="15" t="s">
        <v>7857</v>
      </c>
    </row>
    <row r="3712" spans="1:7" ht="22.5" x14ac:dyDescent="0.2">
      <c r="A3712" s="14" t="s">
        <v>7858</v>
      </c>
      <c r="B3712" s="15" t="s">
        <v>7740</v>
      </c>
      <c r="C3712" s="15" t="s">
        <v>183</v>
      </c>
      <c r="D3712" s="27" t="s">
        <v>7859</v>
      </c>
      <c r="E3712" s="27" t="s">
        <v>7860</v>
      </c>
      <c r="F3712" s="15" t="s">
        <v>81</v>
      </c>
      <c r="G3712" s="15" t="s">
        <v>7861</v>
      </c>
    </row>
    <row r="3713" spans="1:7" ht="22.5" x14ac:dyDescent="0.2">
      <c r="A3713" s="14" t="s">
        <v>7862</v>
      </c>
      <c r="B3713" s="15" t="s">
        <v>7740</v>
      </c>
      <c r="C3713" s="15" t="s">
        <v>191</v>
      </c>
      <c r="D3713" s="27" t="s">
        <v>7863</v>
      </c>
      <c r="E3713" s="27" t="s">
        <v>7864</v>
      </c>
      <c r="F3713" s="15" t="s">
        <v>81</v>
      </c>
      <c r="G3713" s="15" t="s">
        <v>7865</v>
      </c>
    </row>
    <row r="3714" spans="1:7" ht="14.25" customHeight="1" x14ac:dyDescent="0.2">
      <c r="A3714" s="16"/>
      <c r="B3714" s="16"/>
      <c r="C3714" s="13"/>
      <c r="D3714" s="28"/>
      <c r="E3714" s="21" t="s">
        <v>7866</v>
      </c>
      <c r="F3714" s="13"/>
      <c r="G3714" s="13"/>
    </row>
    <row r="3715" spans="1:7" ht="33.75" x14ac:dyDescent="0.2">
      <c r="A3715" s="14" t="s">
        <v>7867</v>
      </c>
      <c r="B3715" s="15" t="s">
        <v>7740</v>
      </c>
      <c r="C3715" s="15" t="s">
        <v>194</v>
      </c>
      <c r="D3715" s="27" t="s">
        <v>7868</v>
      </c>
      <c r="E3715" s="27" t="s">
        <v>7869</v>
      </c>
      <c r="F3715" s="15" t="s">
        <v>51</v>
      </c>
      <c r="G3715" s="15" t="s">
        <v>7870</v>
      </c>
    </row>
    <row r="3716" spans="1:7" ht="14.25" x14ac:dyDescent="0.2">
      <c r="A3716" s="14" t="s">
        <v>7871</v>
      </c>
      <c r="B3716" s="15" t="s">
        <v>7740</v>
      </c>
      <c r="C3716" s="15" t="s">
        <v>196</v>
      </c>
      <c r="D3716" s="27" t="s">
        <v>582</v>
      </c>
      <c r="E3716" s="27" t="s">
        <v>583</v>
      </c>
      <c r="F3716" s="15" t="s">
        <v>81</v>
      </c>
      <c r="G3716" s="15" t="s">
        <v>7872</v>
      </c>
    </row>
    <row r="3717" spans="1:7" ht="14.25" x14ac:dyDescent="0.2">
      <c r="A3717" s="14" t="s">
        <v>7873</v>
      </c>
      <c r="B3717" s="15" t="s">
        <v>7740</v>
      </c>
      <c r="C3717" s="15" t="s">
        <v>201</v>
      </c>
      <c r="D3717" s="27" t="s">
        <v>586</v>
      </c>
      <c r="E3717" s="27" t="s">
        <v>587</v>
      </c>
      <c r="F3717" s="15" t="s">
        <v>81</v>
      </c>
      <c r="G3717" s="15" t="s">
        <v>7874</v>
      </c>
    </row>
    <row r="3718" spans="1:7" ht="14.25" x14ac:dyDescent="0.2">
      <c r="A3718" s="14" t="s">
        <v>7875</v>
      </c>
      <c r="B3718" s="15" t="s">
        <v>7740</v>
      </c>
      <c r="C3718" s="15" t="s">
        <v>204</v>
      </c>
      <c r="D3718" s="27" t="s">
        <v>608</v>
      </c>
      <c r="E3718" s="27" t="s">
        <v>609</v>
      </c>
      <c r="F3718" s="15" t="s">
        <v>502</v>
      </c>
      <c r="G3718" s="15" t="s">
        <v>7876</v>
      </c>
    </row>
    <row r="3719" spans="1:7" ht="14.25" x14ac:dyDescent="0.2">
      <c r="A3719" s="14" t="s">
        <v>7877</v>
      </c>
      <c r="B3719" s="15" t="s">
        <v>7740</v>
      </c>
      <c r="C3719" s="15" t="s">
        <v>206</v>
      </c>
      <c r="D3719" s="27" t="s">
        <v>6369</v>
      </c>
      <c r="E3719" s="27" t="s">
        <v>6370</v>
      </c>
      <c r="F3719" s="15" t="s">
        <v>502</v>
      </c>
      <c r="G3719" s="15" t="s">
        <v>7878</v>
      </c>
    </row>
    <row r="3720" spans="1:7" s="11" customFormat="1" ht="14.25" x14ac:dyDescent="0.2">
      <c r="A3720" s="9" t="s">
        <v>2704</v>
      </c>
      <c r="B3720" s="9" t="s">
        <v>7879</v>
      </c>
      <c r="C3720" s="9"/>
      <c r="D3720" s="29"/>
      <c r="E3720" s="22" t="s">
        <v>6405</v>
      </c>
      <c r="F3720" s="10"/>
      <c r="G3720" s="10"/>
    </row>
    <row r="3721" spans="1:7" ht="14.25" customHeight="1" x14ac:dyDescent="0.2">
      <c r="A3721" s="16"/>
      <c r="B3721" s="16"/>
      <c r="C3721" s="13"/>
      <c r="D3721" s="28"/>
      <c r="E3721" s="21" t="s">
        <v>7880</v>
      </c>
      <c r="F3721" s="13"/>
      <c r="G3721" s="13"/>
    </row>
    <row r="3722" spans="1:7" ht="14.25" x14ac:dyDescent="0.2">
      <c r="A3722" s="14" t="s">
        <v>7881</v>
      </c>
      <c r="B3722" s="15" t="s">
        <v>7740</v>
      </c>
      <c r="C3722" s="15" t="s">
        <v>207</v>
      </c>
      <c r="D3722" s="27" t="s">
        <v>6408</v>
      </c>
      <c r="E3722" s="27" t="s">
        <v>6409</v>
      </c>
      <c r="F3722" s="15" t="s">
        <v>81</v>
      </c>
      <c r="G3722" s="15" t="s">
        <v>7882</v>
      </c>
    </row>
    <row r="3723" spans="1:7" ht="14.25" x14ac:dyDescent="0.2">
      <c r="A3723" s="14" t="s">
        <v>7883</v>
      </c>
      <c r="B3723" s="15" t="s">
        <v>7740</v>
      </c>
      <c r="C3723" s="15" t="s">
        <v>208</v>
      </c>
      <c r="D3723" s="27" t="s">
        <v>6412</v>
      </c>
      <c r="E3723" s="27" t="s">
        <v>6413</v>
      </c>
      <c r="F3723" s="15" t="s">
        <v>6414</v>
      </c>
      <c r="G3723" s="15" t="s">
        <v>7884</v>
      </c>
    </row>
    <row r="3724" spans="1:7" ht="14.25" x14ac:dyDescent="0.2">
      <c r="A3724" s="14" t="s">
        <v>7885</v>
      </c>
      <c r="B3724" s="15" t="s">
        <v>7740</v>
      </c>
      <c r="C3724" s="15" t="s">
        <v>220</v>
      </c>
      <c r="D3724" s="27" t="s">
        <v>7886</v>
      </c>
      <c r="E3724" s="27" t="s">
        <v>7887</v>
      </c>
      <c r="F3724" s="15" t="s">
        <v>81</v>
      </c>
      <c r="G3724" s="15" t="s">
        <v>7888</v>
      </c>
    </row>
    <row r="3725" spans="1:7" ht="14.25" x14ac:dyDescent="0.2">
      <c r="A3725" s="14" t="s">
        <v>7889</v>
      </c>
      <c r="B3725" s="15" t="s">
        <v>7740</v>
      </c>
      <c r="C3725" s="15" t="s">
        <v>223</v>
      </c>
      <c r="D3725" s="27" t="s">
        <v>6412</v>
      </c>
      <c r="E3725" s="27" t="s">
        <v>6413</v>
      </c>
      <c r="F3725" s="15" t="s">
        <v>6414</v>
      </c>
      <c r="G3725" s="15" t="s">
        <v>7890</v>
      </c>
    </row>
    <row r="3726" spans="1:7" ht="14.25" x14ac:dyDescent="0.2">
      <c r="A3726" s="14" t="s">
        <v>7891</v>
      </c>
      <c r="B3726" s="15" t="s">
        <v>7740</v>
      </c>
      <c r="C3726" s="15" t="s">
        <v>226</v>
      </c>
      <c r="D3726" s="27" t="s">
        <v>6417</v>
      </c>
      <c r="E3726" s="27" t="s">
        <v>6418</v>
      </c>
      <c r="F3726" s="15" t="s">
        <v>502</v>
      </c>
      <c r="G3726" s="15" t="s">
        <v>7892</v>
      </c>
    </row>
    <row r="3727" spans="1:7" ht="14.25" x14ac:dyDescent="0.2">
      <c r="A3727" s="14" t="s">
        <v>7893</v>
      </c>
      <c r="B3727" s="15" t="s">
        <v>7740</v>
      </c>
      <c r="C3727" s="15" t="s">
        <v>229</v>
      </c>
      <c r="D3727" s="27" t="s">
        <v>6421</v>
      </c>
      <c r="E3727" s="27" t="s">
        <v>6422</v>
      </c>
      <c r="F3727" s="15" t="s">
        <v>502</v>
      </c>
      <c r="G3727" s="15" t="s">
        <v>7892</v>
      </c>
    </row>
    <row r="3728" spans="1:7" ht="22.5" x14ac:dyDescent="0.2">
      <c r="A3728" s="14" t="s">
        <v>7894</v>
      </c>
      <c r="B3728" s="15" t="s">
        <v>7740</v>
      </c>
      <c r="C3728" s="15" t="s">
        <v>231</v>
      </c>
      <c r="D3728" s="27" t="s">
        <v>6424</v>
      </c>
      <c r="E3728" s="27" t="s">
        <v>6425</v>
      </c>
      <c r="F3728" s="15" t="s">
        <v>110</v>
      </c>
      <c r="G3728" s="15" t="s">
        <v>7895</v>
      </c>
    </row>
    <row r="3729" spans="1:7" ht="14.25" x14ac:dyDescent="0.2">
      <c r="A3729" s="14" t="s">
        <v>7896</v>
      </c>
      <c r="B3729" s="15" t="s">
        <v>7740</v>
      </c>
      <c r="C3729" s="15" t="s">
        <v>236</v>
      </c>
      <c r="D3729" s="27" t="s">
        <v>6412</v>
      </c>
      <c r="E3729" s="27" t="s">
        <v>6413</v>
      </c>
      <c r="F3729" s="15" t="s">
        <v>6414</v>
      </c>
      <c r="G3729" s="15" t="s">
        <v>7897</v>
      </c>
    </row>
    <row r="3730" spans="1:7" ht="14.25" customHeight="1" x14ac:dyDescent="0.2">
      <c r="A3730" s="16"/>
      <c r="B3730" s="16"/>
      <c r="C3730" s="13"/>
      <c r="D3730" s="28"/>
      <c r="E3730" s="21" t="s">
        <v>7898</v>
      </c>
      <c r="F3730" s="13"/>
      <c r="G3730" s="13"/>
    </row>
    <row r="3731" spans="1:7" ht="14.25" x14ac:dyDescent="0.2">
      <c r="A3731" s="14" t="s">
        <v>7899</v>
      </c>
      <c r="B3731" s="15" t="s">
        <v>7740</v>
      </c>
      <c r="C3731" s="15" t="s">
        <v>239</v>
      </c>
      <c r="D3731" s="27" t="s">
        <v>5692</v>
      </c>
      <c r="E3731" s="27" t="s">
        <v>5693</v>
      </c>
      <c r="F3731" s="15" t="s">
        <v>502</v>
      </c>
      <c r="G3731" s="15" t="s">
        <v>7900</v>
      </c>
    </row>
    <row r="3732" spans="1:7" ht="22.5" x14ac:dyDescent="0.2">
      <c r="A3732" s="14" t="s">
        <v>7901</v>
      </c>
      <c r="B3732" s="15" t="s">
        <v>7740</v>
      </c>
      <c r="C3732" s="15" t="s">
        <v>241</v>
      </c>
      <c r="D3732" s="27" t="s">
        <v>2214</v>
      </c>
      <c r="E3732" s="27" t="s">
        <v>2215</v>
      </c>
      <c r="F3732" s="15" t="s">
        <v>502</v>
      </c>
      <c r="G3732" s="15" t="s">
        <v>7900</v>
      </c>
    </row>
    <row r="3733" spans="1:7" ht="14.25" x14ac:dyDescent="0.2">
      <c r="A3733" s="14" t="s">
        <v>7902</v>
      </c>
      <c r="B3733" s="15" t="s">
        <v>7740</v>
      </c>
      <c r="C3733" s="15" t="s">
        <v>243</v>
      </c>
      <c r="D3733" s="27" t="s">
        <v>6436</v>
      </c>
      <c r="E3733" s="27" t="s">
        <v>6437</v>
      </c>
      <c r="F3733" s="15" t="s">
        <v>502</v>
      </c>
      <c r="G3733" s="15" t="s">
        <v>7903</v>
      </c>
    </row>
    <row r="3734" spans="1:7" ht="22.5" x14ac:dyDescent="0.2">
      <c r="A3734" s="14" t="s">
        <v>7904</v>
      </c>
      <c r="B3734" s="15" t="s">
        <v>7740</v>
      </c>
      <c r="C3734" s="15" t="s">
        <v>248</v>
      </c>
      <c r="D3734" s="27" t="s">
        <v>6440</v>
      </c>
      <c r="E3734" s="27" t="s">
        <v>6441</v>
      </c>
      <c r="F3734" s="15" t="s">
        <v>502</v>
      </c>
      <c r="G3734" s="15" t="s">
        <v>7905</v>
      </c>
    </row>
    <row r="3735" spans="1:7" ht="14.25" x14ac:dyDescent="0.2">
      <c r="A3735" s="14" t="s">
        <v>7906</v>
      </c>
      <c r="B3735" s="15" t="s">
        <v>7740</v>
      </c>
      <c r="C3735" s="15" t="s">
        <v>251</v>
      </c>
      <c r="D3735" s="27" t="s">
        <v>6444</v>
      </c>
      <c r="E3735" s="27" t="s">
        <v>6445</v>
      </c>
      <c r="F3735" s="15" t="s">
        <v>71</v>
      </c>
      <c r="G3735" s="15" t="s">
        <v>5525</v>
      </c>
    </row>
    <row r="3736" spans="1:7" ht="14.25" x14ac:dyDescent="0.2">
      <c r="A3736" s="14" t="s">
        <v>7907</v>
      </c>
      <c r="B3736" s="15" t="s">
        <v>7740</v>
      </c>
      <c r="C3736" s="15" t="s">
        <v>254</v>
      </c>
      <c r="D3736" s="27" t="s">
        <v>6417</v>
      </c>
      <c r="E3736" s="27" t="s">
        <v>6418</v>
      </c>
      <c r="F3736" s="15" t="s">
        <v>502</v>
      </c>
      <c r="G3736" s="15" t="s">
        <v>7908</v>
      </c>
    </row>
    <row r="3737" spans="1:7" ht="22.5" x14ac:dyDescent="0.2">
      <c r="A3737" s="14" t="s">
        <v>7909</v>
      </c>
      <c r="B3737" s="15" t="s">
        <v>7740</v>
      </c>
      <c r="C3737" s="15" t="s">
        <v>256</v>
      </c>
      <c r="D3737" s="27" t="s">
        <v>7910</v>
      </c>
      <c r="E3737" s="27" t="s">
        <v>7911</v>
      </c>
      <c r="F3737" s="15" t="s">
        <v>502</v>
      </c>
      <c r="G3737" s="15" t="s">
        <v>7908</v>
      </c>
    </row>
    <row r="3738" spans="1:7" ht="22.5" x14ac:dyDescent="0.2">
      <c r="A3738" s="14" t="s">
        <v>7912</v>
      </c>
      <c r="B3738" s="15" t="s">
        <v>7740</v>
      </c>
      <c r="C3738" s="15" t="s">
        <v>260</v>
      </c>
      <c r="D3738" s="27" t="s">
        <v>7913</v>
      </c>
      <c r="E3738" s="27" t="s">
        <v>7914</v>
      </c>
      <c r="F3738" s="15" t="s">
        <v>51</v>
      </c>
      <c r="G3738" s="15" t="s">
        <v>7915</v>
      </c>
    </row>
    <row r="3739" spans="1:7" ht="14.25" x14ac:dyDescent="0.2">
      <c r="A3739" s="14" t="s">
        <v>7916</v>
      </c>
      <c r="B3739" s="15" t="s">
        <v>7740</v>
      </c>
      <c r="C3739" s="15" t="s">
        <v>263</v>
      </c>
      <c r="D3739" s="27" t="s">
        <v>586</v>
      </c>
      <c r="E3739" s="27" t="s">
        <v>587</v>
      </c>
      <c r="F3739" s="15" t="s">
        <v>81</v>
      </c>
      <c r="G3739" s="15" t="s">
        <v>7917</v>
      </c>
    </row>
    <row r="3740" spans="1:7" ht="14.25" x14ac:dyDescent="0.2">
      <c r="A3740" s="14" t="s">
        <v>7918</v>
      </c>
      <c r="B3740" s="15" t="s">
        <v>7740</v>
      </c>
      <c r="C3740" s="15" t="s">
        <v>265</v>
      </c>
      <c r="D3740" s="27" t="s">
        <v>7919</v>
      </c>
      <c r="E3740" s="27" t="s">
        <v>7920</v>
      </c>
      <c r="F3740" s="15" t="s">
        <v>51</v>
      </c>
      <c r="G3740" s="15" t="s">
        <v>6008</v>
      </c>
    </row>
    <row r="3741" spans="1:7" ht="14.25" x14ac:dyDescent="0.2">
      <c r="A3741" s="14" t="s">
        <v>7921</v>
      </c>
      <c r="B3741" s="15" t="s">
        <v>7740</v>
      </c>
      <c r="C3741" s="15" t="s">
        <v>266</v>
      </c>
      <c r="D3741" s="27" t="s">
        <v>574</v>
      </c>
      <c r="E3741" s="27" t="s">
        <v>575</v>
      </c>
      <c r="F3741" s="15" t="s">
        <v>81</v>
      </c>
      <c r="G3741" s="15" t="s">
        <v>7922</v>
      </c>
    </row>
    <row r="3742" spans="1:7" s="11" customFormat="1" ht="14.25" x14ac:dyDescent="0.2">
      <c r="A3742" s="9" t="s">
        <v>2708</v>
      </c>
      <c r="B3742" s="9" t="s">
        <v>7923</v>
      </c>
      <c r="C3742" s="9"/>
      <c r="D3742" s="29"/>
      <c r="E3742" s="22" t="s">
        <v>7924</v>
      </c>
      <c r="F3742" s="10"/>
      <c r="G3742" s="10"/>
    </row>
    <row r="3743" spans="1:7" ht="14.25" x14ac:dyDescent="0.2">
      <c r="A3743" s="14" t="s">
        <v>7925</v>
      </c>
      <c r="B3743" s="15" t="s">
        <v>7740</v>
      </c>
      <c r="C3743" s="15" t="s">
        <v>267</v>
      </c>
      <c r="D3743" s="27" t="s">
        <v>7926</v>
      </c>
      <c r="E3743" s="27" t="s">
        <v>7927</v>
      </c>
      <c r="F3743" s="15" t="s">
        <v>51</v>
      </c>
      <c r="G3743" s="15" t="s">
        <v>7928</v>
      </c>
    </row>
    <row r="3744" spans="1:7" ht="14.25" x14ac:dyDescent="0.2">
      <c r="A3744" s="14" t="s">
        <v>7929</v>
      </c>
      <c r="B3744" s="15" t="s">
        <v>7740</v>
      </c>
      <c r="C3744" s="15" t="s">
        <v>184</v>
      </c>
      <c r="D3744" s="27" t="s">
        <v>747</v>
      </c>
      <c r="E3744" s="27" t="s">
        <v>748</v>
      </c>
      <c r="F3744" s="15" t="s">
        <v>51</v>
      </c>
      <c r="G3744" s="15" t="s">
        <v>7930</v>
      </c>
    </row>
    <row r="3745" spans="1:7" ht="14.25" x14ac:dyDescent="0.2">
      <c r="A3745" s="14" t="s">
        <v>7931</v>
      </c>
      <c r="B3745" s="15" t="s">
        <v>7740</v>
      </c>
      <c r="C3745" s="15" t="s">
        <v>276</v>
      </c>
      <c r="D3745" s="27" t="s">
        <v>586</v>
      </c>
      <c r="E3745" s="27" t="s">
        <v>587</v>
      </c>
      <c r="F3745" s="15" t="s">
        <v>81</v>
      </c>
      <c r="G3745" s="15" t="s">
        <v>7932</v>
      </c>
    </row>
    <row r="3746" spans="1:7" ht="14.25" x14ac:dyDescent="0.2">
      <c r="A3746" s="14" t="s">
        <v>7933</v>
      </c>
      <c r="B3746" s="15" t="s">
        <v>7740</v>
      </c>
      <c r="C3746" s="15" t="s">
        <v>278</v>
      </c>
      <c r="D3746" s="27" t="s">
        <v>608</v>
      </c>
      <c r="E3746" s="27" t="s">
        <v>609</v>
      </c>
      <c r="F3746" s="15" t="s">
        <v>502</v>
      </c>
      <c r="G3746" s="15" t="s">
        <v>7934</v>
      </c>
    </row>
    <row r="3747" spans="1:7" ht="14.25" x14ac:dyDescent="0.2">
      <c r="A3747" s="14" t="s">
        <v>7935</v>
      </c>
      <c r="B3747" s="15" t="s">
        <v>7740</v>
      </c>
      <c r="C3747" s="15" t="s">
        <v>283</v>
      </c>
      <c r="D3747" s="27" t="s">
        <v>777</v>
      </c>
      <c r="E3747" s="27" t="s">
        <v>778</v>
      </c>
      <c r="F3747" s="15" t="s">
        <v>502</v>
      </c>
      <c r="G3747" s="15" t="s">
        <v>7936</v>
      </c>
    </row>
    <row r="3748" spans="1:7" ht="14.25" x14ac:dyDescent="0.2">
      <c r="A3748" s="14" t="s">
        <v>7937</v>
      </c>
      <c r="B3748" s="15" t="s">
        <v>7740</v>
      </c>
      <c r="C3748" s="15" t="s">
        <v>286</v>
      </c>
      <c r="D3748" s="27" t="s">
        <v>6369</v>
      </c>
      <c r="E3748" s="27" t="s">
        <v>6370</v>
      </c>
      <c r="F3748" s="15" t="s">
        <v>502</v>
      </c>
      <c r="G3748" s="15" t="s">
        <v>7938</v>
      </c>
    </row>
    <row r="3749" spans="1:7" s="11" customFormat="1" ht="14.25" x14ac:dyDescent="0.2">
      <c r="A3749" s="9" t="s">
        <v>2712</v>
      </c>
      <c r="B3749" s="9" t="s">
        <v>7939</v>
      </c>
      <c r="C3749" s="9"/>
      <c r="D3749" s="29"/>
      <c r="E3749" s="22" t="s">
        <v>7940</v>
      </c>
      <c r="F3749" s="10"/>
      <c r="G3749" s="10"/>
    </row>
    <row r="3750" spans="1:7" ht="14.25" x14ac:dyDescent="0.2">
      <c r="A3750" s="14" t="s">
        <v>7941</v>
      </c>
      <c r="B3750" s="15" t="s">
        <v>7740</v>
      </c>
      <c r="C3750" s="15" t="s">
        <v>288</v>
      </c>
      <c r="D3750" s="27" t="s">
        <v>7942</v>
      </c>
      <c r="E3750" s="27" t="s">
        <v>7943</v>
      </c>
      <c r="F3750" s="15" t="s">
        <v>51</v>
      </c>
      <c r="G3750" s="15" t="s">
        <v>7944</v>
      </c>
    </row>
    <row r="3751" spans="1:7" ht="14.25" x14ac:dyDescent="0.2">
      <c r="A3751" s="14" t="s">
        <v>7945</v>
      </c>
      <c r="B3751" s="15" t="s">
        <v>7740</v>
      </c>
      <c r="C3751" s="15" t="s">
        <v>289</v>
      </c>
      <c r="D3751" s="27" t="s">
        <v>556</v>
      </c>
      <c r="E3751" s="27" t="s">
        <v>557</v>
      </c>
      <c r="F3751" s="15" t="s">
        <v>81</v>
      </c>
      <c r="G3751" s="15" t="s">
        <v>7946</v>
      </c>
    </row>
    <row r="3752" spans="1:7" ht="14.25" x14ac:dyDescent="0.2">
      <c r="A3752" s="14" t="s">
        <v>7947</v>
      </c>
      <c r="B3752" s="15" t="s">
        <v>7740</v>
      </c>
      <c r="C3752" s="15" t="s">
        <v>291</v>
      </c>
      <c r="D3752" s="27" t="s">
        <v>7948</v>
      </c>
      <c r="E3752" s="27" t="s">
        <v>7949</v>
      </c>
      <c r="F3752" s="15" t="s">
        <v>51</v>
      </c>
      <c r="G3752" s="15" t="s">
        <v>1587</v>
      </c>
    </row>
    <row r="3753" spans="1:7" ht="14.25" x14ac:dyDescent="0.2">
      <c r="A3753" s="14" t="s">
        <v>7950</v>
      </c>
      <c r="B3753" s="15" t="s">
        <v>7740</v>
      </c>
      <c r="C3753" s="15" t="s">
        <v>293</v>
      </c>
      <c r="D3753" s="27" t="s">
        <v>7951</v>
      </c>
      <c r="E3753" s="27" t="s">
        <v>7952</v>
      </c>
      <c r="F3753" s="15" t="s">
        <v>81</v>
      </c>
      <c r="G3753" s="15" t="s">
        <v>7953</v>
      </c>
    </row>
    <row r="3754" spans="1:7" ht="22.5" x14ac:dyDescent="0.2">
      <c r="A3754" s="14" t="s">
        <v>7954</v>
      </c>
      <c r="B3754" s="15" t="s">
        <v>7740</v>
      </c>
      <c r="C3754" s="15" t="s">
        <v>295</v>
      </c>
      <c r="D3754" s="27" t="s">
        <v>7955</v>
      </c>
      <c r="E3754" s="27" t="s">
        <v>7956</v>
      </c>
      <c r="F3754" s="15" t="s">
        <v>484</v>
      </c>
      <c r="G3754" s="15" t="s">
        <v>7957</v>
      </c>
    </row>
    <row r="3755" spans="1:7" ht="22.5" x14ac:dyDescent="0.2">
      <c r="A3755" s="14" t="s">
        <v>7958</v>
      </c>
      <c r="B3755" s="15" t="s">
        <v>7740</v>
      </c>
      <c r="C3755" s="15" t="s">
        <v>297</v>
      </c>
      <c r="D3755" s="27" t="s">
        <v>7959</v>
      </c>
      <c r="E3755" s="27" t="s">
        <v>7960</v>
      </c>
      <c r="F3755" s="15" t="s">
        <v>484</v>
      </c>
      <c r="G3755" s="15" t="s">
        <v>7961</v>
      </c>
    </row>
    <row r="3756" spans="1:7" ht="14.25" x14ac:dyDescent="0.2">
      <c r="A3756" s="14" t="s">
        <v>7962</v>
      </c>
      <c r="B3756" s="15" t="s">
        <v>7740</v>
      </c>
      <c r="C3756" s="15" t="s">
        <v>309</v>
      </c>
      <c r="D3756" s="27" t="s">
        <v>4063</v>
      </c>
      <c r="E3756" s="27" t="s">
        <v>4064</v>
      </c>
      <c r="F3756" s="15" t="s">
        <v>81</v>
      </c>
      <c r="G3756" s="15" t="s">
        <v>7963</v>
      </c>
    </row>
    <row r="3757" spans="1:7" ht="14.25" x14ac:dyDescent="0.2">
      <c r="A3757" s="14" t="s">
        <v>7964</v>
      </c>
      <c r="B3757" s="15" t="s">
        <v>7740</v>
      </c>
      <c r="C3757" s="15" t="s">
        <v>311</v>
      </c>
      <c r="D3757" s="27" t="s">
        <v>7965</v>
      </c>
      <c r="E3757" s="27" t="s">
        <v>7966</v>
      </c>
      <c r="F3757" s="15" t="s">
        <v>484</v>
      </c>
      <c r="G3757" s="15" t="s">
        <v>7957</v>
      </c>
    </row>
    <row r="3758" spans="1:7" ht="14.25" x14ac:dyDescent="0.2">
      <c r="A3758" s="14" t="s">
        <v>7967</v>
      </c>
      <c r="B3758" s="15" t="s">
        <v>7740</v>
      </c>
      <c r="C3758" s="15" t="s">
        <v>218</v>
      </c>
      <c r="D3758" s="27" t="s">
        <v>7968</v>
      </c>
      <c r="E3758" s="27" t="s">
        <v>7969</v>
      </c>
      <c r="F3758" s="15" t="s">
        <v>502</v>
      </c>
      <c r="G3758" s="15" t="s">
        <v>7970</v>
      </c>
    </row>
    <row r="3759" spans="1:7" ht="14.25" x14ac:dyDescent="0.2">
      <c r="A3759" s="14" t="s">
        <v>7971</v>
      </c>
      <c r="B3759" s="15" t="s">
        <v>7740</v>
      </c>
      <c r="C3759" s="15" t="s">
        <v>922</v>
      </c>
      <c r="D3759" s="27" t="s">
        <v>7972</v>
      </c>
      <c r="E3759" s="27" t="s">
        <v>7973</v>
      </c>
      <c r="F3759" s="15" t="s">
        <v>1071</v>
      </c>
      <c r="G3759" s="15" t="s">
        <v>7974</v>
      </c>
    </row>
    <row r="3760" spans="1:7" ht="22.5" x14ac:dyDescent="0.2">
      <c r="A3760" s="14" t="s">
        <v>7975</v>
      </c>
      <c r="B3760" s="15" t="s">
        <v>7740</v>
      </c>
      <c r="C3760" s="15" t="s">
        <v>924</v>
      </c>
      <c r="D3760" s="27" t="s">
        <v>7976</v>
      </c>
      <c r="E3760" s="27" t="s">
        <v>7977</v>
      </c>
      <c r="F3760" s="15" t="s">
        <v>648</v>
      </c>
      <c r="G3760" s="15" t="s">
        <v>2498</v>
      </c>
    </row>
    <row r="3761" spans="1:7" ht="14.25" x14ac:dyDescent="0.2">
      <c r="A3761" s="14" t="s">
        <v>7978</v>
      </c>
      <c r="B3761" s="15" t="s">
        <v>7740</v>
      </c>
      <c r="C3761" s="15" t="s">
        <v>927</v>
      </c>
      <c r="D3761" s="27" t="s">
        <v>7979</v>
      </c>
      <c r="E3761" s="27" t="s">
        <v>7980</v>
      </c>
      <c r="F3761" s="15" t="s">
        <v>81</v>
      </c>
      <c r="G3761" s="15" t="s">
        <v>7981</v>
      </c>
    </row>
    <row r="3762" spans="1:7" ht="14.25" x14ac:dyDescent="0.2">
      <c r="A3762" s="14" t="s">
        <v>7982</v>
      </c>
      <c r="B3762" s="15" t="s">
        <v>7740</v>
      </c>
      <c r="C3762" s="15" t="s">
        <v>930</v>
      </c>
      <c r="D3762" s="27" t="s">
        <v>4063</v>
      </c>
      <c r="E3762" s="27" t="s">
        <v>4064</v>
      </c>
      <c r="F3762" s="15" t="s">
        <v>81</v>
      </c>
      <c r="G3762" s="15" t="s">
        <v>7983</v>
      </c>
    </row>
    <row r="3763" spans="1:7" ht="14.25" x14ac:dyDescent="0.2">
      <c r="A3763" s="14" t="s">
        <v>7984</v>
      </c>
      <c r="B3763" s="15" t="s">
        <v>7740</v>
      </c>
      <c r="C3763" s="15" t="s">
        <v>936</v>
      </c>
      <c r="D3763" s="27" t="s">
        <v>4063</v>
      </c>
      <c r="E3763" s="27" t="s">
        <v>4064</v>
      </c>
      <c r="F3763" s="15" t="s">
        <v>81</v>
      </c>
      <c r="G3763" s="15" t="s">
        <v>7985</v>
      </c>
    </row>
    <row r="3764" spans="1:7" ht="14.25" x14ac:dyDescent="0.2">
      <c r="A3764" s="14" t="s">
        <v>7986</v>
      </c>
      <c r="B3764" s="15" t="s">
        <v>7740</v>
      </c>
      <c r="C3764" s="15" t="s">
        <v>941</v>
      </c>
      <c r="D3764" s="27" t="s">
        <v>7979</v>
      </c>
      <c r="E3764" s="27" t="s">
        <v>7980</v>
      </c>
      <c r="F3764" s="15" t="s">
        <v>81</v>
      </c>
      <c r="G3764" s="15" t="s">
        <v>7987</v>
      </c>
    </row>
    <row r="3765" spans="1:7" s="11" customFormat="1" ht="38.25" x14ac:dyDescent="0.2">
      <c r="A3765" s="9" t="s">
        <v>2715</v>
      </c>
      <c r="B3765" s="9" t="s">
        <v>7988</v>
      </c>
      <c r="C3765" s="9"/>
      <c r="D3765" s="29"/>
      <c r="E3765" s="22" t="s">
        <v>7989</v>
      </c>
      <c r="F3765" s="10"/>
      <c r="G3765" s="10"/>
    </row>
    <row r="3766" spans="1:7" ht="14.25" customHeight="1" x14ac:dyDescent="0.2">
      <c r="A3766" s="16"/>
      <c r="B3766" s="16"/>
      <c r="C3766" s="13"/>
      <c r="D3766" s="28"/>
      <c r="E3766" s="21" t="s">
        <v>7990</v>
      </c>
      <c r="F3766" s="13"/>
      <c r="G3766" s="13"/>
    </row>
    <row r="3767" spans="1:7" ht="22.5" x14ac:dyDescent="0.2">
      <c r="A3767" s="14" t="s">
        <v>7991</v>
      </c>
      <c r="B3767" s="15" t="s">
        <v>7740</v>
      </c>
      <c r="C3767" s="15" t="s">
        <v>946</v>
      </c>
      <c r="D3767" s="27" t="s">
        <v>7992</v>
      </c>
      <c r="E3767" s="27" t="s">
        <v>7993</v>
      </c>
      <c r="F3767" s="15" t="s">
        <v>110</v>
      </c>
      <c r="G3767" s="15" t="s">
        <v>7994</v>
      </c>
    </row>
    <row r="3768" spans="1:7" ht="14.25" x14ac:dyDescent="0.2">
      <c r="A3768" s="14" t="s">
        <v>7995</v>
      </c>
      <c r="B3768" s="15" t="s">
        <v>7740</v>
      </c>
      <c r="C3768" s="15" t="s">
        <v>952</v>
      </c>
      <c r="D3768" s="27" t="s">
        <v>7996</v>
      </c>
      <c r="E3768" s="27" t="s">
        <v>7997</v>
      </c>
      <c r="F3768" s="15" t="s">
        <v>949</v>
      </c>
      <c r="G3768" s="15" t="s">
        <v>7998</v>
      </c>
    </row>
    <row r="3769" spans="1:7" ht="14.25" x14ac:dyDescent="0.2">
      <c r="A3769" s="14" t="s">
        <v>7999</v>
      </c>
      <c r="B3769" s="15" t="s">
        <v>7740</v>
      </c>
      <c r="C3769" s="15" t="s">
        <v>957</v>
      </c>
      <c r="D3769" s="27" t="s">
        <v>8000</v>
      </c>
      <c r="E3769" s="27" t="s">
        <v>8001</v>
      </c>
      <c r="F3769" s="15" t="s">
        <v>110</v>
      </c>
      <c r="G3769" s="15" t="s">
        <v>8002</v>
      </c>
    </row>
    <row r="3770" spans="1:7" ht="14.25" x14ac:dyDescent="0.2">
      <c r="A3770" s="14" t="s">
        <v>8003</v>
      </c>
      <c r="B3770" s="15" t="s">
        <v>7740</v>
      </c>
      <c r="C3770" s="15" t="s">
        <v>962</v>
      </c>
      <c r="D3770" s="27" t="s">
        <v>8004</v>
      </c>
      <c r="E3770" s="27" t="s">
        <v>8005</v>
      </c>
      <c r="F3770" s="15" t="s">
        <v>502</v>
      </c>
      <c r="G3770" s="15" t="s">
        <v>8006</v>
      </c>
    </row>
    <row r="3771" spans="1:7" ht="14.25" x14ac:dyDescent="0.2">
      <c r="A3771" s="14" t="s">
        <v>8007</v>
      </c>
      <c r="B3771" s="15" t="s">
        <v>7740</v>
      </c>
      <c r="C3771" s="15" t="s">
        <v>967</v>
      </c>
      <c r="D3771" s="27" t="s">
        <v>7996</v>
      </c>
      <c r="E3771" s="27" t="s">
        <v>7997</v>
      </c>
      <c r="F3771" s="15" t="s">
        <v>949</v>
      </c>
      <c r="G3771" s="15" t="s">
        <v>8008</v>
      </c>
    </row>
    <row r="3772" spans="1:7" ht="14.25" x14ac:dyDescent="0.2">
      <c r="A3772" s="14" t="s">
        <v>8009</v>
      </c>
      <c r="B3772" s="15" t="s">
        <v>7740</v>
      </c>
      <c r="C3772" s="15" t="s">
        <v>973</v>
      </c>
      <c r="D3772" s="27" t="s">
        <v>8010</v>
      </c>
      <c r="E3772" s="27" t="s">
        <v>8011</v>
      </c>
      <c r="F3772" s="15" t="s">
        <v>949</v>
      </c>
      <c r="G3772" s="15" t="s">
        <v>8012</v>
      </c>
    </row>
    <row r="3773" spans="1:7" ht="22.5" x14ac:dyDescent="0.2">
      <c r="A3773" s="14" t="s">
        <v>8013</v>
      </c>
      <c r="B3773" s="15" t="s">
        <v>7740</v>
      </c>
      <c r="C3773" s="15" t="s">
        <v>979</v>
      </c>
      <c r="D3773" s="27" t="s">
        <v>6554</v>
      </c>
      <c r="E3773" s="27" t="s">
        <v>6555</v>
      </c>
      <c r="F3773" s="15" t="s">
        <v>110</v>
      </c>
      <c r="G3773" s="15" t="s">
        <v>8014</v>
      </c>
    </row>
    <row r="3774" spans="1:7" ht="14.25" x14ac:dyDescent="0.2">
      <c r="A3774" s="14" t="s">
        <v>8015</v>
      </c>
      <c r="B3774" s="15" t="s">
        <v>7740</v>
      </c>
      <c r="C3774" s="15" t="s">
        <v>985</v>
      </c>
      <c r="D3774" s="27" t="s">
        <v>6558</v>
      </c>
      <c r="E3774" s="27" t="s">
        <v>6559</v>
      </c>
      <c r="F3774" s="15" t="s">
        <v>502</v>
      </c>
      <c r="G3774" s="15" t="s">
        <v>8016</v>
      </c>
    </row>
    <row r="3775" spans="1:7" s="11" customFormat="1" ht="14.25" x14ac:dyDescent="0.2">
      <c r="A3775" s="9" t="s">
        <v>2719</v>
      </c>
      <c r="B3775" s="9" t="s">
        <v>8017</v>
      </c>
      <c r="C3775" s="9"/>
      <c r="D3775" s="29"/>
      <c r="E3775" s="22" t="s">
        <v>1055</v>
      </c>
      <c r="F3775" s="10"/>
      <c r="G3775" s="10"/>
    </row>
    <row r="3776" spans="1:7" ht="14.25" customHeight="1" x14ac:dyDescent="0.2">
      <c r="A3776" s="16"/>
      <c r="B3776" s="16"/>
      <c r="C3776" s="13"/>
      <c r="D3776" s="28"/>
      <c r="E3776" s="21" t="s">
        <v>8018</v>
      </c>
      <c r="F3776" s="13"/>
      <c r="G3776" s="13"/>
    </row>
    <row r="3777" spans="1:7" ht="14.25" x14ac:dyDescent="0.2">
      <c r="A3777" s="14" t="s">
        <v>8019</v>
      </c>
      <c r="B3777" s="15" t="s">
        <v>7740</v>
      </c>
      <c r="C3777" s="15" t="s">
        <v>988</v>
      </c>
      <c r="D3777" s="27" t="s">
        <v>5234</v>
      </c>
      <c r="E3777" s="27" t="s">
        <v>5235</v>
      </c>
      <c r="F3777" s="15" t="s">
        <v>110</v>
      </c>
      <c r="G3777" s="15" t="s">
        <v>8020</v>
      </c>
    </row>
    <row r="3778" spans="1:7" ht="14.25" x14ac:dyDescent="0.2">
      <c r="A3778" s="14" t="s">
        <v>8021</v>
      </c>
      <c r="B3778" s="15" t="s">
        <v>7740</v>
      </c>
      <c r="C3778" s="15" t="s">
        <v>991</v>
      </c>
      <c r="D3778" s="27" t="s">
        <v>630</v>
      </c>
      <c r="E3778" s="27" t="s">
        <v>631</v>
      </c>
      <c r="F3778" s="15" t="s">
        <v>502</v>
      </c>
      <c r="G3778" s="15" t="s">
        <v>8022</v>
      </c>
    </row>
    <row r="3779" spans="1:7" ht="14.25" x14ac:dyDescent="0.2">
      <c r="A3779" s="14" t="s">
        <v>8023</v>
      </c>
      <c r="B3779" s="15" t="s">
        <v>7740</v>
      </c>
      <c r="C3779" s="15" t="s">
        <v>995</v>
      </c>
      <c r="D3779" s="27" t="s">
        <v>5238</v>
      </c>
      <c r="E3779" s="27" t="s">
        <v>5239</v>
      </c>
      <c r="F3779" s="15" t="s">
        <v>949</v>
      </c>
      <c r="G3779" s="15" t="s">
        <v>8024</v>
      </c>
    </row>
    <row r="3780" spans="1:7" ht="14.25" x14ac:dyDescent="0.2">
      <c r="A3780" s="14" t="s">
        <v>8025</v>
      </c>
      <c r="B3780" s="15" t="s">
        <v>7740</v>
      </c>
      <c r="C3780" s="15" t="s">
        <v>998</v>
      </c>
      <c r="D3780" s="27" t="s">
        <v>6542</v>
      </c>
      <c r="E3780" s="27" t="s">
        <v>6543</v>
      </c>
      <c r="F3780" s="15" t="s">
        <v>949</v>
      </c>
      <c r="G3780" s="15" t="s">
        <v>8026</v>
      </c>
    </row>
    <row r="3781" spans="1:7" ht="22.5" x14ac:dyDescent="0.2">
      <c r="A3781" s="14" t="s">
        <v>8027</v>
      </c>
      <c r="B3781" s="15" t="s">
        <v>7740</v>
      </c>
      <c r="C3781" s="15" t="s">
        <v>1002</v>
      </c>
      <c r="D3781" s="27" t="s">
        <v>8028</v>
      </c>
      <c r="E3781" s="27" t="s">
        <v>8029</v>
      </c>
      <c r="F3781" s="15" t="s">
        <v>110</v>
      </c>
      <c r="G3781" s="15" t="s">
        <v>8020</v>
      </c>
    </row>
    <row r="3782" spans="1:7" ht="14.25" x14ac:dyDescent="0.2">
      <c r="A3782" s="14" t="s">
        <v>8030</v>
      </c>
      <c r="B3782" s="15" t="s">
        <v>7740</v>
      </c>
      <c r="C3782" s="15" t="s">
        <v>1005</v>
      </c>
      <c r="D3782" s="27" t="s">
        <v>556</v>
      </c>
      <c r="E3782" s="27" t="s">
        <v>557</v>
      </c>
      <c r="F3782" s="15" t="s">
        <v>81</v>
      </c>
      <c r="G3782" s="15" t="s">
        <v>8031</v>
      </c>
    </row>
    <row r="3783" spans="1:7" ht="22.5" x14ac:dyDescent="0.2">
      <c r="A3783" s="14" t="s">
        <v>8032</v>
      </c>
      <c r="B3783" s="15" t="s">
        <v>7740</v>
      </c>
      <c r="C3783" s="15" t="s">
        <v>1012</v>
      </c>
      <c r="D3783" s="27" t="s">
        <v>8033</v>
      </c>
      <c r="E3783" s="27" t="s">
        <v>8034</v>
      </c>
      <c r="F3783" s="15" t="s">
        <v>81</v>
      </c>
      <c r="G3783" s="15" t="s">
        <v>8035</v>
      </c>
    </row>
    <row r="3784" spans="1:7" ht="14.25" x14ac:dyDescent="0.2">
      <c r="A3784" s="14" t="s">
        <v>8036</v>
      </c>
      <c r="B3784" s="15" t="s">
        <v>7740</v>
      </c>
      <c r="C3784" s="15" t="s">
        <v>1017</v>
      </c>
      <c r="D3784" s="27" t="s">
        <v>6546</v>
      </c>
      <c r="E3784" s="27" t="s">
        <v>6547</v>
      </c>
      <c r="F3784" s="15" t="s">
        <v>81</v>
      </c>
      <c r="G3784" s="15" t="s">
        <v>8037</v>
      </c>
    </row>
    <row r="3785" spans="1:7" ht="14.25" x14ac:dyDescent="0.2">
      <c r="A3785" s="14" t="s">
        <v>8038</v>
      </c>
      <c r="B3785" s="15" t="s">
        <v>7740</v>
      </c>
      <c r="C3785" s="15" t="s">
        <v>1022</v>
      </c>
      <c r="D3785" s="27" t="s">
        <v>6550</v>
      </c>
      <c r="E3785" s="27" t="s">
        <v>6551</v>
      </c>
      <c r="F3785" s="15" t="s">
        <v>110</v>
      </c>
      <c r="G3785" s="15" t="s">
        <v>8039</v>
      </c>
    </row>
    <row r="3786" spans="1:7" ht="14.25" x14ac:dyDescent="0.2">
      <c r="A3786" s="14" t="s">
        <v>8040</v>
      </c>
      <c r="B3786" s="15" t="s">
        <v>7740</v>
      </c>
      <c r="C3786" s="15" t="s">
        <v>1027</v>
      </c>
      <c r="D3786" s="27" t="s">
        <v>5234</v>
      </c>
      <c r="E3786" s="27" t="s">
        <v>5235</v>
      </c>
      <c r="F3786" s="15" t="s">
        <v>110</v>
      </c>
      <c r="G3786" s="15" t="s">
        <v>8039</v>
      </c>
    </row>
    <row r="3787" spans="1:7" ht="14.25" x14ac:dyDescent="0.2">
      <c r="A3787" s="14" t="s">
        <v>8041</v>
      </c>
      <c r="B3787" s="15" t="s">
        <v>7740</v>
      </c>
      <c r="C3787" s="15" t="s">
        <v>1032</v>
      </c>
      <c r="D3787" s="27" t="s">
        <v>630</v>
      </c>
      <c r="E3787" s="27" t="s">
        <v>631</v>
      </c>
      <c r="F3787" s="15" t="s">
        <v>502</v>
      </c>
      <c r="G3787" s="15" t="s">
        <v>8042</v>
      </c>
    </row>
    <row r="3788" spans="1:7" ht="14.25" x14ac:dyDescent="0.2">
      <c r="A3788" s="14" t="s">
        <v>8043</v>
      </c>
      <c r="B3788" s="15" t="s">
        <v>7740</v>
      </c>
      <c r="C3788" s="15" t="s">
        <v>1037</v>
      </c>
      <c r="D3788" s="27" t="s">
        <v>5238</v>
      </c>
      <c r="E3788" s="27" t="s">
        <v>5239</v>
      </c>
      <c r="F3788" s="15" t="s">
        <v>949</v>
      </c>
      <c r="G3788" s="15" t="s">
        <v>8044</v>
      </c>
    </row>
    <row r="3789" spans="1:7" ht="14.25" x14ac:dyDescent="0.2">
      <c r="A3789" s="14" t="s">
        <v>8045</v>
      </c>
      <c r="B3789" s="15" t="s">
        <v>7740</v>
      </c>
      <c r="C3789" s="15" t="s">
        <v>1045</v>
      </c>
      <c r="D3789" s="27" t="s">
        <v>8046</v>
      </c>
      <c r="E3789" s="27" t="s">
        <v>8047</v>
      </c>
      <c r="F3789" s="15" t="s">
        <v>949</v>
      </c>
      <c r="G3789" s="15" t="s">
        <v>8048</v>
      </c>
    </row>
    <row r="3790" spans="1:7" ht="14.25" x14ac:dyDescent="0.2">
      <c r="A3790" s="14" t="s">
        <v>8049</v>
      </c>
      <c r="B3790" s="15" t="s">
        <v>7740</v>
      </c>
      <c r="C3790" s="15" t="s">
        <v>1050</v>
      </c>
      <c r="D3790" s="27" t="s">
        <v>8050</v>
      </c>
      <c r="E3790" s="27" t="s">
        <v>8051</v>
      </c>
      <c r="F3790" s="15" t="s">
        <v>648</v>
      </c>
      <c r="G3790" s="15" t="s">
        <v>30</v>
      </c>
    </row>
    <row r="3791" spans="1:7" ht="14.25" x14ac:dyDescent="0.2">
      <c r="A3791" s="14" t="s">
        <v>8052</v>
      </c>
      <c r="B3791" s="15" t="s">
        <v>7740</v>
      </c>
      <c r="C3791" s="15" t="s">
        <v>1058</v>
      </c>
      <c r="D3791" s="27" t="s">
        <v>8053</v>
      </c>
      <c r="E3791" s="27" t="s">
        <v>8054</v>
      </c>
      <c r="F3791" s="15" t="s">
        <v>949</v>
      </c>
      <c r="G3791" s="15" t="s">
        <v>1451</v>
      </c>
    </row>
    <row r="3792" spans="1:7" ht="14.25" x14ac:dyDescent="0.2">
      <c r="A3792" s="14" t="s">
        <v>8055</v>
      </c>
      <c r="B3792" s="15" t="s">
        <v>7740</v>
      </c>
      <c r="C3792" s="15" t="s">
        <v>1063</v>
      </c>
      <c r="D3792" s="27" t="s">
        <v>8056</v>
      </c>
      <c r="E3792" s="27" t="s">
        <v>8057</v>
      </c>
      <c r="F3792" s="15" t="s">
        <v>652</v>
      </c>
      <c r="G3792" s="15" t="s">
        <v>30</v>
      </c>
    </row>
    <row r="3793" spans="1:7" ht="14.25" customHeight="1" x14ac:dyDescent="0.2">
      <c r="A3793" s="16"/>
      <c r="B3793" s="16"/>
      <c r="C3793" s="13"/>
      <c r="D3793" s="28"/>
      <c r="E3793" s="21" t="s">
        <v>8058</v>
      </c>
      <c r="F3793" s="13"/>
      <c r="G3793" s="13"/>
    </row>
    <row r="3794" spans="1:7" ht="22.5" x14ac:dyDescent="0.2">
      <c r="A3794" s="14" t="s">
        <v>8059</v>
      </c>
      <c r="B3794" s="15" t="s">
        <v>7740</v>
      </c>
      <c r="C3794" s="15" t="s">
        <v>1068</v>
      </c>
      <c r="D3794" s="27" t="s">
        <v>6554</v>
      </c>
      <c r="E3794" s="27" t="s">
        <v>6555</v>
      </c>
      <c r="F3794" s="15" t="s">
        <v>110</v>
      </c>
      <c r="G3794" s="15" t="s">
        <v>8039</v>
      </c>
    </row>
    <row r="3795" spans="1:7" ht="14.25" x14ac:dyDescent="0.2">
      <c r="A3795" s="14" t="s">
        <v>8060</v>
      </c>
      <c r="B3795" s="15" t="s">
        <v>7740</v>
      </c>
      <c r="C3795" s="15" t="s">
        <v>1074</v>
      </c>
      <c r="D3795" s="27" t="s">
        <v>6558</v>
      </c>
      <c r="E3795" s="27" t="s">
        <v>6559</v>
      </c>
      <c r="F3795" s="15" t="s">
        <v>502</v>
      </c>
      <c r="G3795" s="15" t="s">
        <v>8061</v>
      </c>
    </row>
    <row r="3796" spans="1:7" ht="14.25" x14ac:dyDescent="0.2">
      <c r="A3796" s="14" t="s">
        <v>8062</v>
      </c>
      <c r="B3796" s="15" t="s">
        <v>7740</v>
      </c>
      <c r="C3796" s="15" t="s">
        <v>1080</v>
      </c>
      <c r="D3796" s="27" t="s">
        <v>1075</v>
      </c>
      <c r="E3796" s="27" t="s">
        <v>1076</v>
      </c>
      <c r="F3796" s="15" t="s">
        <v>1077</v>
      </c>
      <c r="G3796" s="15" t="s">
        <v>8063</v>
      </c>
    </row>
    <row r="3797" spans="1:7" ht="22.5" x14ac:dyDescent="0.2">
      <c r="A3797" s="14" t="s">
        <v>8064</v>
      </c>
      <c r="B3797" s="15" t="s">
        <v>7740</v>
      </c>
      <c r="C3797" s="15" t="s">
        <v>1084</v>
      </c>
      <c r="D3797" s="27" t="s">
        <v>1081</v>
      </c>
      <c r="E3797" s="27" t="s">
        <v>1082</v>
      </c>
      <c r="F3797" s="15" t="s">
        <v>1077</v>
      </c>
      <c r="G3797" s="15" t="s">
        <v>8063</v>
      </c>
    </row>
    <row r="3798" spans="1:7" ht="22.5" x14ac:dyDescent="0.2">
      <c r="A3798" s="14" t="s">
        <v>8065</v>
      </c>
      <c r="B3798" s="15" t="s">
        <v>7740</v>
      </c>
      <c r="C3798" s="15" t="s">
        <v>1088</v>
      </c>
      <c r="D3798" s="27" t="s">
        <v>8066</v>
      </c>
      <c r="E3798" s="27" t="s">
        <v>8067</v>
      </c>
      <c r="F3798" s="15" t="s">
        <v>970</v>
      </c>
      <c r="G3798" s="15" t="s">
        <v>8068</v>
      </c>
    </row>
    <row r="3799" spans="1:7" ht="22.5" x14ac:dyDescent="0.2">
      <c r="A3799" s="14" t="s">
        <v>8069</v>
      </c>
      <c r="B3799" s="15" t="s">
        <v>7740</v>
      </c>
      <c r="C3799" s="15" t="s">
        <v>2578</v>
      </c>
      <c r="D3799" s="27" t="s">
        <v>8070</v>
      </c>
      <c r="E3799" s="27" t="s">
        <v>8071</v>
      </c>
      <c r="F3799" s="15" t="s">
        <v>648</v>
      </c>
      <c r="G3799" s="15" t="s">
        <v>73</v>
      </c>
    </row>
    <row r="3800" spans="1:7" ht="14.25" x14ac:dyDescent="0.2">
      <c r="A3800" s="14" t="s">
        <v>8072</v>
      </c>
      <c r="B3800" s="15" t="s">
        <v>7740</v>
      </c>
      <c r="C3800" s="15" t="s">
        <v>2581</v>
      </c>
      <c r="D3800" s="27" t="s">
        <v>1085</v>
      </c>
      <c r="E3800" s="27" t="s">
        <v>1086</v>
      </c>
      <c r="F3800" s="15" t="s">
        <v>648</v>
      </c>
      <c r="G3800" s="15" t="s">
        <v>48</v>
      </c>
    </row>
    <row r="3801" spans="1:7" ht="22.5" x14ac:dyDescent="0.2">
      <c r="A3801" s="14" t="s">
        <v>8073</v>
      </c>
      <c r="B3801" s="15" t="s">
        <v>7740</v>
      </c>
      <c r="C3801" s="15" t="s">
        <v>2583</v>
      </c>
      <c r="D3801" s="27" t="s">
        <v>7212</v>
      </c>
      <c r="E3801" s="27" t="s">
        <v>7213</v>
      </c>
      <c r="F3801" s="15" t="s">
        <v>648</v>
      </c>
      <c r="G3801" s="15" t="s">
        <v>48</v>
      </c>
    </row>
    <row r="3802" spans="1:7" ht="14.25" x14ac:dyDescent="0.2">
      <c r="A3802" s="14" t="s">
        <v>8074</v>
      </c>
      <c r="B3802" s="15" t="s">
        <v>7740</v>
      </c>
      <c r="C3802" s="15" t="s">
        <v>2587</v>
      </c>
      <c r="D3802" s="27" t="s">
        <v>1069</v>
      </c>
      <c r="E3802" s="27" t="s">
        <v>1070</v>
      </c>
      <c r="F3802" s="15" t="s">
        <v>1071</v>
      </c>
      <c r="G3802" s="15" t="s">
        <v>8075</v>
      </c>
    </row>
    <row r="3803" spans="1:7" ht="14.25" x14ac:dyDescent="0.2">
      <c r="A3803" s="14" t="s">
        <v>8076</v>
      </c>
      <c r="B3803" s="15" t="s">
        <v>7740</v>
      </c>
      <c r="C3803" s="15" t="s">
        <v>2590</v>
      </c>
      <c r="D3803" s="27" t="s">
        <v>8077</v>
      </c>
      <c r="E3803" s="27" t="s">
        <v>8078</v>
      </c>
      <c r="F3803" s="15" t="s">
        <v>502</v>
      </c>
      <c r="G3803" s="15" t="s">
        <v>8079</v>
      </c>
    </row>
    <row r="3804" spans="1:7" ht="14.25" x14ac:dyDescent="0.2">
      <c r="A3804" s="14" t="s">
        <v>8080</v>
      </c>
      <c r="B3804" s="15" t="s">
        <v>7740</v>
      </c>
      <c r="C3804" s="15" t="s">
        <v>2594</v>
      </c>
      <c r="D3804" s="27" t="s">
        <v>8081</v>
      </c>
      <c r="E3804" s="27" t="s">
        <v>8082</v>
      </c>
      <c r="F3804" s="15" t="s">
        <v>648</v>
      </c>
      <c r="G3804" s="15" t="s">
        <v>2650</v>
      </c>
    </row>
    <row r="3805" spans="1:7" ht="14.25" x14ac:dyDescent="0.2">
      <c r="A3805" s="14" t="s">
        <v>8083</v>
      </c>
      <c r="B3805" s="15" t="s">
        <v>7740</v>
      </c>
      <c r="C3805" s="15" t="s">
        <v>2596</v>
      </c>
      <c r="D3805" s="27" t="s">
        <v>8084</v>
      </c>
      <c r="E3805" s="27" t="s">
        <v>8085</v>
      </c>
      <c r="F3805" s="15" t="s">
        <v>1071</v>
      </c>
      <c r="G3805" s="15" t="s">
        <v>2741</v>
      </c>
    </row>
    <row r="3806" spans="1:7" ht="14.25" x14ac:dyDescent="0.2">
      <c r="A3806" s="14" t="s">
        <v>8086</v>
      </c>
      <c r="B3806" s="15" t="s">
        <v>7740</v>
      </c>
      <c r="C3806" s="15" t="s">
        <v>2600</v>
      </c>
      <c r="D3806" s="27" t="s">
        <v>8087</v>
      </c>
      <c r="E3806" s="27" t="s">
        <v>8088</v>
      </c>
      <c r="F3806" s="15" t="s">
        <v>502</v>
      </c>
      <c r="G3806" s="15" t="s">
        <v>8089</v>
      </c>
    </row>
    <row r="3807" spans="1:7" s="11" customFormat="1" ht="14.25" x14ac:dyDescent="0.2">
      <c r="A3807" s="9" t="s">
        <v>2724</v>
      </c>
      <c r="B3807" s="9" t="s">
        <v>8090</v>
      </c>
      <c r="C3807" s="9"/>
      <c r="D3807" s="29"/>
      <c r="E3807" s="22" t="s">
        <v>8091</v>
      </c>
      <c r="F3807" s="10"/>
      <c r="G3807" s="10"/>
    </row>
    <row r="3808" spans="1:7" ht="14.25" x14ac:dyDescent="0.2">
      <c r="A3808" s="16"/>
      <c r="B3808" s="16"/>
      <c r="C3808" s="13"/>
      <c r="D3808" s="28"/>
      <c r="E3808" s="21" t="s">
        <v>6457</v>
      </c>
      <c r="F3808" s="13"/>
      <c r="G3808" s="13"/>
    </row>
    <row r="3809" spans="1:7" ht="22.5" x14ac:dyDescent="0.2">
      <c r="A3809" s="14" t="s">
        <v>8092</v>
      </c>
      <c r="B3809" s="15" t="s">
        <v>7740</v>
      </c>
      <c r="C3809" s="15" t="s">
        <v>2498</v>
      </c>
      <c r="D3809" s="27" t="s">
        <v>1013</v>
      </c>
      <c r="E3809" s="27" t="s">
        <v>1014</v>
      </c>
      <c r="F3809" s="15" t="s">
        <v>110</v>
      </c>
      <c r="G3809" s="15" t="s">
        <v>8093</v>
      </c>
    </row>
    <row r="3810" spans="1:7" ht="22.5" x14ac:dyDescent="0.2">
      <c r="A3810" s="14" t="s">
        <v>8094</v>
      </c>
      <c r="B3810" s="15" t="s">
        <v>7740</v>
      </c>
      <c r="C3810" s="15" t="s">
        <v>2606</v>
      </c>
      <c r="D3810" s="27" t="s">
        <v>1018</v>
      </c>
      <c r="E3810" s="27" t="s">
        <v>1019</v>
      </c>
      <c r="F3810" s="15" t="s">
        <v>949</v>
      </c>
      <c r="G3810" s="15" t="s">
        <v>8095</v>
      </c>
    </row>
    <row r="3811" spans="1:7" ht="22.5" x14ac:dyDescent="0.2">
      <c r="A3811" s="14" t="s">
        <v>8096</v>
      </c>
      <c r="B3811" s="15" t="s">
        <v>7740</v>
      </c>
      <c r="C3811" s="15" t="s">
        <v>2610</v>
      </c>
      <c r="D3811" s="27" t="s">
        <v>8097</v>
      </c>
      <c r="E3811" s="27" t="s">
        <v>8098</v>
      </c>
      <c r="F3811" s="15" t="s">
        <v>949</v>
      </c>
      <c r="G3811" s="15" t="s">
        <v>8099</v>
      </c>
    </row>
    <row r="3812" spans="1:7" ht="22.5" x14ac:dyDescent="0.2">
      <c r="A3812" s="14" t="s">
        <v>8100</v>
      </c>
      <c r="B3812" s="15" t="s">
        <v>7740</v>
      </c>
      <c r="C3812" s="15" t="s">
        <v>2612</v>
      </c>
      <c r="D3812" s="27" t="s">
        <v>8101</v>
      </c>
      <c r="E3812" s="27" t="s">
        <v>8102</v>
      </c>
      <c r="F3812" s="15" t="s">
        <v>949</v>
      </c>
      <c r="G3812" s="15" t="s">
        <v>8103</v>
      </c>
    </row>
    <row r="3813" spans="1:7" ht="22.5" x14ac:dyDescent="0.2">
      <c r="A3813" s="14" t="s">
        <v>8104</v>
      </c>
      <c r="B3813" s="15" t="s">
        <v>7740</v>
      </c>
      <c r="C3813" s="15" t="s">
        <v>2616</v>
      </c>
      <c r="D3813" s="27" t="s">
        <v>6459</v>
      </c>
      <c r="E3813" s="27" t="s">
        <v>6460</v>
      </c>
      <c r="F3813" s="15" t="s">
        <v>110</v>
      </c>
      <c r="G3813" s="15" t="s">
        <v>8105</v>
      </c>
    </row>
    <row r="3814" spans="1:7" ht="22.5" x14ac:dyDescent="0.2">
      <c r="A3814" s="14" t="s">
        <v>8106</v>
      </c>
      <c r="B3814" s="15" t="s">
        <v>7740</v>
      </c>
      <c r="C3814" s="15" t="s">
        <v>519</v>
      </c>
      <c r="D3814" s="27" t="s">
        <v>8107</v>
      </c>
      <c r="E3814" s="27" t="s">
        <v>8108</v>
      </c>
      <c r="F3814" s="15" t="s">
        <v>949</v>
      </c>
      <c r="G3814" s="15" t="s">
        <v>8109</v>
      </c>
    </row>
    <row r="3815" spans="1:7" ht="14.25" x14ac:dyDescent="0.2">
      <c r="A3815" s="16"/>
      <c r="B3815" s="16"/>
      <c r="C3815" s="13"/>
      <c r="D3815" s="28"/>
      <c r="E3815" s="21" t="s">
        <v>1030</v>
      </c>
      <c r="F3815" s="13"/>
      <c r="G3815" s="13"/>
    </row>
    <row r="3816" spans="1:7" ht="22.5" x14ac:dyDescent="0.2">
      <c r="A3816" s="14" t="s">
        <v>8110</v>
      </c>
      <c r="B3816" s="15" t="s">
        <v>7740</v>
      </c>
      <c r="C3816" s="15" t="s">
        <v>2620</v>
      </c>
      <c r="D3816" s="27" t="s">
        <v>6470</v>
      </c>
      <c r="E3816" s="27" t="s">
        <v>6471</v>
      </c>
      <c r="F3816" s="15" t="s">
        <v>110</v>
      </c>
      <c r="G3816" s="15" t="s">
        <v>8111</v>
      </c>
    </row>
    <row r="3817" spans="1:7" ht="22.5" x14ac:dyDescent="0.2">
      <c r="A3817" s="14" t="s">
        <v>8112</v>
      </c>
      <c r="B3817" s="15" t="s">
        <v>7740</v>
      </c>
      <c r="C3817" s="15" t="s">
        <v>2623</v>
      </c>
      <c r="D3817" s="27" t="s">
        <v>8113</v>
      </c>
      <c r="E3817" s="27" t="s">
        <v>8114</v>
      </c>
      <c r="F3817" s="15" t="s">
        <v>949</v>
      </c>
      <c r="G3817" s="15" t="s">
        <v>8115</v>
      </c>
    </row>
    <row r="3818" spans="1:7" ht="22.5" x14ac:dyDescent="0.2">
      <c r="A3818" s="14" t="s">
        <v>8116</v>
      </c>
      <c r="B3818" s="15" t="s">
        <v>7740</v>
      </c>
      <c r="C3818" s="15" t="s">
        <v>2625</v>
      </c>
      <c r="D3818" s="27" t="s">
        <v>8117</v>
      </c>
      <c r="E3818" s="27" t="s">
        <v>8118</v>
      </c>
      <c r="F3818" s="15" t="s">
        <v>949</v>
      </c>
      <c r="G3818" s="15" t="s">
        <v>8119</v>
      </c>
    </row>
    <row r="3819" spans="1:7" ht="22.5" x14ac:dyDescent="0.2">
      <c r="A3819" s="14" t="s">
        <v>8120</v>
      </c>
      <c r="B3819" s="15" t="s">
        <v>7740</v>
      </c>
      <c r="C3819" s="15" t="s">
        <v>2629</v>
      </c>
      <c r="D3819" s="27" t="s">
        <v>8121</v>
      </c>
      <c r="E3819" s="27" t="s">
        <v>8122</v>
      </c>
      <c r="F3819" s="15" t="s">
        <v>949</v>
      </c>
      <c r="G3819" s="15" t="s">
        <v>8123</v>
      </c>
    </row>
    <row r="3820" spans="1:7" ht="22.5" x14ac:dyDescent="0.2">
      <c r="A3820" s="14" t="s">
        <v>8124</v>
      </c>
      <c r="B3820" s="15" t="s">
        <v>7740</v>
      </c>
      <c r="C3820" s="15" t="s">
        <v>2633</v>
      </c>
      <c r="D3820" s="27" t="s">
        <v>8125</v>
      </c>
      <c r="E3820" s="27" t="s">
        <v>8126</v>
      </c>
      <c r="F3820" s="15" t="s">
        <v>110</v>
      </c>
      <c r="G3820" s="15" t="s">
        <v>8127</v>
      </c>
    </row>
    <row r="3821" spans="1:7" ht="22.5" x14ac:dyDescent="0.2">
      <c r="A3821" s="14" t="s">
        <v>8128</v>
      </c>
      <c r="B3821" s="15" t="s">
        <v>7740</v>
      </c>
      <c r="C3821" s="15" t="s">
        <v>2637</v>
      </c>
      <c r="D3821" s="27" t="s">
        <v>8129</v>
      </c>
      <c r="E3821" s="27" t="s">
        <v>8130</v>
      </c>
      <c r="F3821" s="15" t="s">
        <v>949</v>
      </c>
      <c r="G3821" s="15" t="s">
        <v>8131</v>
      </c>
    </row>
    <row r="3822" spans="1:7" ht="14.25" x14ac:dyDescent="0.2">
      <c r="A3822" s="14" t="s">
        <v>8132</v>
      </c>
      <c r="B3822" s="15" t="s">
        <v>7740</v>
      </c>
      <c r="C3822" s="15" t="s">
        <v>2639</v>
      </c>
      <c r="D3822" s="27" t="s">
        <v>7194</v>
      </c>
      <c r="E3822" s="27" t="s">
        <v>7195</v>
      </c>
      <c r="F3822" s="15" t="s">
        <v>1071</v>
      </c>
      <c r="G3822" s="15" t="s">
        <v>8133</v>
      </c>
    </row>
    <row r="3823" spans="1:7" ht="14.25" x14ac:dyDescent="0.2">
      <c r="A3823" s="14" t="s">
        <v>8134</v>
      </c>
      <c r="B3823" s="15" t="s">
        <v>7740</v>
      </c>
      <c r="C3823" s="15" t="s">
        <v>2643</v>
      </c>
      <c r="D3823" s="27" t="s">
        <v>8135</v>
      </c>
      <c r="E3823" s="27" t="s">
        <v>8136</v>
      </c>
      <c r="F3823" s="15" t="s">
        <v>1077</v>
      </c>
      <c r="G3823" s="15" t="s">
        <v>8137</v>
      </c>
    </row>
    <row r="3824" spans="1:7" ht="14.25" customHeight="1" x14ac:dyDescent="0.2">
      <c r="A3824" s="16"/>
      <c r="B3824" s="16"/>
      <c r="C3824" s="13"/>
      <c r="D3824" s="28"/>
      <c r="E3824" s="21" t="s">
        <v>8138</v>
      </c>
      <c r="F3824" s="13"/>
      <c r="G3824" s="13"/>
    </row>
    <row r="3825" spans="1:7" ht="22.5" x14ac:dyDescent="0.2">
      <c r="A3825" s="14" t="s">
        <v>8139</v>
      </c>
      <c r="B3825" s="15" t="s">
        <v>7740</v>
      </c>
      <c r="C3825" s="15" t="s">
        <v>2645</v>
      </c>
      <c r="D3825" s="27" t="s">
        <v>8140</v>
      </c>
      <c r="E3825" s="27" t="s">
        <v>8141</v>
      </c>
      <c r="F3825" s="15" t="s">
        <v>110</v>
      </c>
      <c r="G3825" s="15" t="s">
        <v>8142</v>
      </c>
    </row>
    <row r="3826" spans="1:7" ht="22.5" x14ac:dyDescent="0.2">
      <c r="A3826" s="14" t="s">
        <v>8143</v>
      </c>
      <c r="B3826" s="15" t="s">
        <v>7740</v>
      </c>
      <c r="C3826" s="15" t="s">
        <v>2648</v>
      </c>
      <c r="D3826" s="27" t="s">
        <v>8144</v>
      </c>
      <c r="E3826" s="27" t="s">
        <v>8145</v>
      </c>
      <c r="F3826" s="15" t="s">
        <v>502</v>
      </c>
      <c r="G3826" s="15" t="s">
        <v>6888</v>
      </c>
    </row>
    <row r="3827" spans="1:7" ht="22.5" x14ac:dyDescent="0.2">
      <c r="A3827" s="14" t="s">
        <v>8146</v>
      </c>
      <c r="B3827" s="15" t="s">
        <v>7740</v>
      </c>
      <c r="C3827" s="15" t="s">
        <v>2650</v>
      </c>
      <c r="D3827" s="27" t="s">
        <v>8147</v>
      </c>
      <c r="E3827" s="27" t="s">
        <v>8148</v>
      </c>
      <c r="F3827" s="15" t="s">
        <v>949</v>
      </c>
      <c r="G3827" s="15" t="s">
        <v>8149</v>
      </c>
    </row>
    <row r="3828" spans="1:7" ht="33.75" x14ac:dyDescent="0.2">
      <c r="A3828" s="14" t="s">
        <v>8150</v>
      </c>
      <c r="B3828" s="15" t="s">
        <v>7740</v>
      </c>
      <c r="C3828" s="15" t="s">
        <v>2652</v>
      </c>
      <c r="D3828" s="27" t="s">
        <v>8151</v>
      </c>
      <c r="E3828" s="27" t="s">
        <v>8152</v>
      </c>
      <c r="F3828" s="15" t="s">
        <v>949</v>
      </c>
      <c r="G3828" s="15" t="s">
        <v>6465</v>
      </c>
    </row>
    <row r="3829" spans="1:7" ht="22.5" x14ac:dyDescent="0.2">
      <c r="A3829" s="14" t="s">
        <v>8153</v>
      </c>
      <c r="B3829" s="15" t="s">
        <v>7740</v>
      </c>
      <c r="C3829" s="15" t="s">
        <v>2655</v>
      </c>
      <c r="D3829" s="27" t="s">
        <v>8154</v>
      </c>
      <c r="E3829" s="27" t="s">
        <v>8155</v>
      </c>
      <c r="F3829" s="15" t="s">
        <v>1077</v>
      </c>
      <c r="G3829" s="15" t="s">
        <v>8156</v>
      </c>
    </row>
    <row r="3830" spans="1:7" s="11" customFormat="1" ht="14.25" x14ac:dyDescent="0.2">
      <c r="A3830" s="9" t="s">
        <v>2728</v>
      </c>
      <c r="B3830" s="9" t="s">
        <v>8157</v>
      </c>
      <c r="C3830" s="9"/>
      <c r="D3830" s="29"/>
      <c r="E3830" s="22" t="s">
        <v>8158</v>
      </c>
      <c r="F3830" s="10"/>
      <c r="G3830" s="10"/>
    </row>
    <row r="3831" spans="1:7" ht="14.25" customHeight="1" x14ac:dyDescent="0.2">
      <c r="A3831" s="16"/>
      <c r="B3831" s="16"/>
      <c r="C3831" s="13"/>
      <c r="D3831" s="28"/>
      <c r="E3831" s="21" t="s">
        <v>8159</v>
      </c>
      <c r="F3831" s="13"/>
      <c r="G3831" s="13"/>
    </row>
    <row r="3832" spans="1:7" ht="14.25" x14ac:dyDescent="0.2">
      <c r="A3832" s="14" t="s">
        <v>8160</v>
      </c>
      <c r="B3832" s="15" t="s">
        <v>7740</v>
      </c>
      <c r="C3832" s="15" t="s">
        <v>2657</v>
      </c>
      <c r="D3832" s="27" t="s">
        <v>8161</v>
      </c>
      <c r="E3832" s="27" t="s">
        <v>8162</v>
      </c>
      <c r="F3832" s="15" t="s">
        <v>110</v>
      </c>
      <c r="G3832" s="15" t="s">
        <v>8163</v>
      </c>
    </row>
    <row r="3833" spans="1:7" ht="22.5" x14ac:dyDescent="0.2">
      <c r="A3833" s="14" t="s">
        <v>8164</v>
      </c>
      <c r="B3833" s="15" t="s">
        <v>7740</v>
      </c>
      <c r="C3833" s="15" t="s">
        <v>2661</v>
      </c>
      <c r="D3833" s="27" t="s">
        <v>8165</v>
      </c>
      <c r="E3833" s="27" t="s">
        <v>8166</v>
      </c>
      <c r="F3833" s="15" t="s">
        <v>81</v>
      </c>
      <c r="G3833" s="15" t="s">
        <v>8167</v>
      </c>
    </row>
    <row r="3834" spans="1:7" ht="14.25" x14ac:dyDescent="0.2">
      <c r="A3834" s="14" t="s">
        <v>8168</v>
      </c>
      <c r="B3834" s="15" t="s">
        <v>7740</v>
      </c>
      <c r="C3834" s="15" t="s">
        <v>2664</v>
      </c>
      <c r="D3834" s="27" t="s">
        <v>4230</v>
      </c>
      <c r="E3834" s="27" t="s">
        <v>4231</v>
      </c>
      <c r="F3834" s="15" t="s">
        <v>81</v>
      </c>
      <c r="G3834" s="15" t="s">
        <v>8169</v>
      </c>
    </row>
    <row r="3835" spans="1:7" ht="14.25" x14ac:dyDescent="0.2">
      <c r="A3835" s="14" t="s">
        <v>8170</v>
      </c>
      <c r="B3835" s="15" t="s">
        <v>7740</v>
      </c>
      <c r="C3835" s="15" t="s">
        <v>2668</v>
      </c>
      <c r="D3835" s="27" t="s">
        <v>574</v>
      </c>
      <c r="E3835" s="27" t="s">
        <v>575</v>
      </c>
      <c r="F3835" s="15" t="s">
        <v>81</v>
      </c>
      <c r="G3835" s="15" t="s">
        <v>8171</v>
      </c>
    </row>
    <row r="3836" spans="1:7" ht="14.25" x14ac:dyDescent="0.2">
      <c r="A3836" s="14" t="s">
        <v>8172</v>
      </c>
      <c r="B3836" s="15" t="s">
        <v>7740</v>
      </c>
      <c r="C3836" s="15" t="s">
        <v>2672</v>
      </c>
      <c r="D3836" s="27" t="s">
        <v>798</v>
      </c>
      <c r="E3836" s="27" t="s">
        <v>8173</v>
      </c>
      <c r="F3836" s="15" t="s">
        <v>110</v>
      </c>
      <c r="G3836" s="15" t="s">
        <v>8163</v>
      </c>
    </row>
    <row r="3837" spans="1:7" ht="14.25" x14ac:dyDescent="0.2">
      <c r="A3837" s="14" t="s">
        <v>8174</v>
      </c>
      <c r="B3837" s="15" t="s">
        <v>7740</v>
      </c>
      <c r="C3837" s="15" t="s">
        <v>2674</v>
      </c>
      <c r="D3837" s="27" t="s">
        <v>804</v>
      </c>
      <c r="E3837" s="27" t="s">
        <v>805</v>
      </c>
      <c r="F3837" s="15" t="s">
        <v>502</v>
      </c>
      <c r="G3837" s="15" t="s">
        <v>8175</v>
      </c>
    </row>
    <row r="3838" spans="1:7" ht="14.25" x14ac:dyDescent="0.2">
      <c r="A3838" s="14" t="s">
        <v>8176</v>
      </c>
      <c r="B3838" s="15" t="s">
        <v>7740</v>
      </c>
      <c r="C3838" s="15" t="s">
        <v>2678</v>
      </c>
      <c r="D3838" s="27" t="s">
        <v>634</v>
      </c>
      <c r="E3838" s="27" t="s">
        <v>635</v>
      </c>
      <c r="F3838" s="15" t="s">
        <v>502</v>
      </c>
      <c r="G3838" s="15" t="s">
        <v>8177</v>
      </c>
    </row>
    <row r="3839" spans="1:7" ht="14.25" x14ac:dyDescent="0.2">
      <c r="A3839" s="14" t="s">
        <v>8178</v>
      </c>
      <c r="B3839" s="15" t="s">
        <v>7740</v>
      </c>
      <c r="C3839" s="15" t="s">
        <v>2680</v>
      </c>
      <c r="D3839" s="27" t="s">
        <v>638</v>
      </c>
      <c r="E3839" s="27" t="s">
        <v>639</v>
      </c>
      <c r="F3839" s="15" t="s">
        <v>518</v>
      </c>
      <c r="G3839" s="15" t="s">
        <v>8179</v>
      </c>
    </row>
    <row r="3840" spans="1:7" ht="22.5" x14ac:dyDescent="0.2">
      <c r="A3840" s="14" t="s">
        <v>8180</v>
      </c>
      <c r="B3840" s="15" t="s">
        <v>7740</v>
      </c>
      <c r="C3840" s="15" t="s">
        <v>2684</v>
      </c>
      <c r="D3840" s="27" t="s">
        <v>5456</v>
      </c>
      <c r="E3840" s="27" t="s">
        <v>6515</v>
      </c>
      <c r="F3840" s="15" t="s">
        <v>110</v>
      </c>
      <c r="G3840" s="15" t="s">
        <v>8163</v>
      </c>
    </row>
    <row r="3841" spans="1:7" ht="22.5" x14ac:dyDescent="0.2">
      <c r="A3841" s="14" t="s">
        <v>8181</v>
      </c>
      <c r="B3841" s="15" t="s">
        <v>7740</v>
      </c>
      <c r="C3841" s="15" t="s">
        <v>2689</v>
      </c>
      <c r="D3841" s="27" t="s">
        <v>8033</v>
      </c>
      <c r="E3841" s="27" t="s">
        <v>8034</v>
      </c>
      <c r="F3841" s="15" t="s">
        <v>81</v>
      </c>
      <c r="G3841" s="15" t="s">
        <v>8182</v>
      </c>
    </row>
    <row r="3842" spans="1:7" ht="14.25" x14ac:dyDescent="0.2">
      <c r="A3842" s="14" t="s">
        <v>8183</v>
      </c>
      <c r="B3842" s="15" t="s">
        <v>7740</v>
      </c>
      <c r="C3842" s="15" t="s">
        <v>2693</v>
      </c>
      <c r="D3842" s="27" t="s">
        <v>2218</v>
      </c>
      <c r="E3842" s="27" t="s">
        <v>2219</v>
      </c>
      <c r="F3842" s="15" t="s">
        <v>110</v>
      </c>
      <c r="G3842" s="15" t="s">
        <v>8163</v>
      </c>
    </row>
    <row r="3843" spans="1:7" ht="22.5" x14ac:dyDescent="0.2">
      <c r="A3843" s="14" t="s">
        <v>8184</v>
      </c>
      <c r="B3843" s="15" t="s">
        <v>7740</v>
      </c>
      <c r="C3843" s="15" t="s">
        <v>2697</v>
      </c>
      <c r="D3843" s="27" t="s">
        <v>4220</v>
      </c>
      <c r="E3843" s="27" t="s">
        <v>8185</v>
      </c>
      <c r="F3843" s="15" t="s">
        <v>110</v>
      </c>
      <c r="G3843" s="15" t="s">
        <v>8163</v>
      </c>
    </row>
    <row r="3844" spans="1:7" ht="14.25" x14ac:dyDescent="0.2">
      <c r="A3844" s="14" t="s">
        <v>8186</v>
      </c>
      <c r="B3844" s="15" t="s">
        <v>7740</v>
      </c>
      <c r="C3844" s="15" t="s">
        <v>2701</v>
      </c>
      <c r="D3844" s="27" t="s">
        <v>1051</v>
      </c>
      <c r="E3844" s="27" t="s">
        <v>1052</v>
      </c>
      <c r="F3844" s="15" t="s">
        <v>81</v>
      </c>
      <c r="G3844" s="15" t="s">
        <v>8187</v>
      </c>
    </row>
    <row r="3845" spans="1:7" ht="14.25" x14ac:dyDescent="0.2">
      <c r="A3845" s="14" t="s">
        <v>8188</v>
      </c>
      <c r="B3845" s="15" t="s">
        <v>7740</v>
      </c>
      <c r="C3845" s="15" t="s">
        <v>2704</v>
      </c>
      <c r="D3845" s="27" t="s">
        <v>8189</v>
      </c>
      <c r="E3845" s="27" t="s">
        <v>8190</v>
      </c>
      <c r="F3845" s="15" t="s">
        <v>110</v>
      </c>
      <c r="G3845" s="15" t="s">
        <v>8163</v>
      </c>
    </row>
    <row r="3846" spans="1:7" ht="14.25" x14ac:dyDescent="0.2">
      <c r="A3846" s="14" t="s">
        <v>8191</v>
      </c>
      <c r="B3846" s="15" t="s">
        <v>7740</v>
      </c>
      <c r="C3846" s="15" t="s">
        <v>2708</v>
      </c>
      <c r="D3846" s="27" t="s">
        <v>8192</v>
      </c>
      <c r="E3846" s="27" t="s">
        <v>8193</v>
      </c>
      <c r="F3846" s="15" t="s">
        <v>81</v>
      </c>
      <c r="G3846" s="15" t="s">
        <v>8194</v>
      </c>
    </row>
    <row r="3847" spans="1:7" ht="14.25" customHeight="1" x14ac:dyDescent="0.2">
      <c r="A3847" s="16"/>
      <c r="B3847" s="16"/>
      <c r="C3847" s="13"/>
      <c r="D3847" s="28"/>
      <c r="E3847" s="21" t="s">
        <v>8195</v>
      </c>
      <c r="F3847" s="13"/>
      <c r="G3847" s="13"/>
    </row>
    <row r="3848" spans="1:7" ht="14.25" x14ac:dyDescent="0.2">
      <c r="A3848" s="14" t="s">
        <v>8196</v>
      </c>
      <c r="B3848" s="15" t="s">
        <v>7740</v>
      </c>
      <c r="C3848" s="15" t="s">
        <v>2712</v>
      </c>
      <c r="D3848" s="27" t="s">
        <v>8161</v>
      </c>
      <c r="E3848" s="27" t="s">
        <v>8162</v>
      </c>
      <c r="F3848" s="15" t="s">
        <v>110</v>
      </c>
      <c r="G3848" s="15" t="s">
        <v>8197</v>
      </c>
    </row>
    <row r="3849" spans="1:7" ht="22.5" x14ac:dyDescent="0.2">
      <c r="A3849" s="14" t="s">
        <v>8198</v>
      </c>
      <c r="B3849" s="15" t="s">
        <v>7740</v>
      </c>
      <c r="C3849" s="15" t="s">
        <v>2715</v>
      </c>
      <c r="D3849" s="27" t="s">
        <v>8165</v>
      </c>
      <c r="E3849" s="27" t="s">
        <v>8166</v>
      </c>
      <c r="F3849" s="15" t="s">
        <v>81</v>
      </c>
      <c r="G3849" s="15" t="s">
        <v>8199</v>
      </c>
    </row>
    <row r="3850" spans="1:7" ht="14.25" x14ac:dyDescent="0.2">
      <c r="A3850" s="14" t="s">
        <v>8200</v>
      </c>
      <c r="B3850" s="15" t="s">
        <v>7740</v>
      </c>
      <c r="C3850" s="15" t="s">
        <v>2719</v>
      </c>
      <c r="D3850" s="27" t="s">
        <v>4230</v>
      </c>
      <c r="E3850" s="27" t="s">
        <v>4231</v>
      </c>
      <c r="F3850" s="15" t="s">
        <v>81</v>
      </c>
      <c r="G3850" s="15" t="s">
        <v>8201</v>
      </c>
    </row>
    <row r="3851" spans="1:7" ht="14.25" x14ac:dyDescent="0.2">
      <c r="A3851" s="14" t="s">
        <v>8202</v>
      </c>
      <c r="B3851" s="15" t="s">
        <v>7740</v>
      </c>
      <c r="C3851" s="15" t="s">
        <v>2724</v>
      </c>
      <c r="D3851" s="27" t="s">
        <v>574</v>
      </c>
      <c r="E3851" s="27" t="s">
        <v>575</v>
      </c>
      <c r="F3851" s="15" t="s">
        <v>81</v>
      </c>
      <c r="G3851" s="15" t="s">
        <v>8203</v>
      </c>
    </row>
    <row r="3852" spans="1:7" ht="14.25" x14ac:dyDescent="0.2">
      <c r="A3852" s="14" t="s">
        <v>8204</v>
      </c>
      <c r="B3852" s="15" t="s">
        <v>7740</v>
      </c>
      <c r="C3852" s="15" t="s">
        <v>2728</v>
      </c>
      <c r="D3852" s="27" t="s">
        <v>798</v>
      </c>
      <c r="E3852" s="27" t="s">
        <v>8173</v>
      </c>
      <c r="F3852" s="15" t="s">
        <v>110</v>
      </c>
      <c r="G3852" s="15" t="s">
        <v>8197</v>
      </c>
    </row>
    <row r="3853" spans="1:7" ht="14.25" x14ac:dyDescent="0.2">
      <c r="A3853" s="14" t="s">
        <v>8205</v>
      </c>
      <c r="B3853" s="15" t="s">
        <v>7740</v>
      </c>
      <c r="C3853" s="15" t="s">
        <v>2732</v>
      </c>
      <c r="D3853" s="27" t="s">
        <v>804</v>
      </c>
      <c r="E3853" s="27" t="s">
        <v>805</v>
      </c>
      <c r="F3853" s="15" t="s">
        <v>502</v>
      </c>
      <c r="G3853" s="15" t="s">
        <v>8206</v>
      </c>
    </row>
    <row r="3854" spans="1:7" ht="14.25" x14ac:dyDescent="0.2">
      <c r="A3854" s="14" t="s">
        <v>8207</v>
      </c>
      <c r="B3854" s="15" t="s">
        <v>7740</v>
      </c>
      <c r="C3854" s="15" t="s">
        <v>2736</v>
      </c>
      <c r="D3854" s="27" t="s">
        <v>634</v>
      </c>
      <c r="E3854" s="27" t="s">
        <v>635</v>
      </c>
      <c r="F3854" s="15" t="s">
        <v>502</v>
      </c>
      <c r="G3854" s="15" t="s">
        <v>8208</v>
      </c>
    </row>
    <row r="3855" spans="1:7" ht="14.25" x14ac:dyDescent="0.2">
      <c r="A3855" s="14" t="s">
        <v>8209</v>
      </c>
      <c r="B3855" s="15" t="s">
        <v>7740</v>
      </c>
      <c r="C3855" s="15" t="s">
        <v>2740</v>
      </c>
      <c r="D3855" s="27" t="s">
        <v>638</v>
      </c>
      <c r="E3855" s="27" t="s">
        <v>639</v>
      </c>
      <c r="F3855" s="15" t="s">
        <v>518</v>
      </c>
      <c r="G3855" s="15" t="s">
        <v>8210</v>
      </c>
    </row>
    <row r="3856" spans="1:7" ht="22.5" x14ac:dyDescent="0.2">
      <c r="A3856" s="14" t="s">
        <v>8211</v>
      </c>
      <c r="B3856" s="15" t="s">
        <v>7740</v>
      </c>
      <c r="C3856" s="15" t="s">
        <v>2743</v>
      </c>
      <c r="D3856" s="27" t="s">
        <v>5456</v>
      </c>
      <c r="E3856" s="27" t="s">
        <v>6515</v>
      </c>
      <c r="F3856" s="15" t="s">
        <v>110</v>
      </c>
      <c r="G3856" s="15" t="s">
        <v>8197</v>
      </c>
    </row>
    <row r="3857" spans="1:7" ht="22.5" x14ac:dyDescent="0.2">
      <c r="A3857" s="14" t="s">
        <v>8212</v>
      </c>
      <c r="B3857" s="15" t="s">
        <v>7740</v>
      </c>
      <c r="C3857" s="15" t="s">
        <v>2747</v>
      </c>
      <c r="D3857" s="27" t="s">
        <v>8033</v>
      </c>
      <c r="E3857" s="27" t="s">
        <v>8034</v>
      </c>
      <c r="F3857" s="15" t="s">
        <v>81</v>
      </c>
      <c r="G3857" s="15" t="s">
        <v>8213</v>
      </c>
    </row>
    <row r="3858" spans="1:7" ht="14.25" x14ac:dyDescent="0.2">
      <c r="A3858" s="14" t="s">
        <v>8214</v>
      </c>
      <c r="B3858" s="15" t="s">
        <v>7740</v>
      </c>
      <c r="C3858" s="15" t="s">
        <v>2750</v>
      </c>
      <c r="D3858" s="27" t="s">
        <v>2218</v>
      </c>
      <c r="E3858" s="27" t="s">
        <v>2219</v>
      </c>
      <c r="F3858" s="15" t="s">
        <v>110</v>
      </c>
      <c r="G3858" s="15" t="s">
        <v>8197</v>
      </c>
    </row>
    <row r="3859" spans="1:7" ht="22.5" x14ac:dyDescent="0.2">
      <c r="A3859" s="14" t="s">
        <v>8215</v>
      </c>
      <c r="B3859" s="15" t="s">
        <v>7740</v>
      </c>
      <c r="C3859" s="15" t="s">
        <v>2754</v>
      </c>
      <c r="D3859" s="27" t="s">
        <v>4220</v>
      </c>
      <c r="E3859" s="27" t="s">
        <v>8216</v>
      </c>
      <c r="F3859" s="15" t="s">
        <v>110</v>
      </c>
      <c r="G3859" s="15" t="s">
        <v>8197</v>
      </c>
    </row>
    <row r="3860" spans="1:7" ht="14.25" x14ac:dyDescent="0.2">
      <c r="A3860" s="14" t="s">
        <v>8217</v>
      </c>
      <c r="B3860" s="15" t="s">
        <v>7740</v>
      </c>
      <c r="C3860" s="15" t="s">
        <v>2759</v>
      </c>
      <c r="D3860" s="27" t="s">
        <v>1051</v>
      </c>
      <c r="E3860" s="27" t="s">
        <v>1052</v>
      </c>
      <c r="F3860" s="15" t="s">
        <v>81</v>
      </c>
      <c r="G3860" s="15" t="s">
        <v>8218</v>
      </c>
    </row>
    <row r="3861" spans="1:7" ht="14.25" x14ac:dyDescent="0.2">
      <c r="A3861" s="14" t="s">
        <v>8219</v>
      </c>
      <c r="B3861" s="15" t="s">
        <v>7740</v>
      </c>
      <c r="C3861" s="15" t="s">
        <v>2763</v>
      </c>
      <c r="D3861" s="27" t="s">
        <v>8220</v>
      </c>
      <c r="E3861" s="27" t="s">
        <v>8221</v>
      </c>
      <c r="F3861" s="15" t="s">
        <v>110</v>
      </c>
      <c r="G3861" s="15" t="s">
        <v>8197</v>
      </c>
    </row>
    <row r="3862" spans="1:7" ht="22.5" x14ac:dyDescent="0.2">
      <c r="A3862" s="14" t="s">
        <v>8222</v>
      </c>
      <c r="B3862" s="15" t="s">
        <v>7740</v>
      </c>
      <c r="C3862" s="15" t="s">
        <v>2768</v>
      </c>
      <c r="D3862" s="27" t="s">
        <v>8223</v>
      </c>
      <c r="E3862" s="27" t="s">
        <v>8224</v>
      </c>
      <c r="F3862" s="15" t="s">
        <v>949</v>
      </c>
      <c r="G3862" s="15" t="s">
        <v>8225</v>
      </c>
    </row>
    <row r="3863" spans="1:7" ht="14.25" x14ac:dyDescent="0.2">
      <c r="A3863" s="14" t="s">
        <v>8226</v>
      </c>
      <c r="B3863" s="15" t="s">
        <v>7740</v>
      </c>
      <c r="C3863" s="15" t="s">
        <v>2772</v>
      </c>
      <c r="D3863" s="27" t="s">
        <v>8227</v>
      </c>
      <c r="E3863" s="27" t="s">
        <v>8228</v>
      </c>
      <c r="F3863" s="15" t="s">
        <v>1071</v>
      </c>
      <c r="G3863" s="15" t="s">
        <v>8229</v>
      </c>
    </row>
    <row r="3864" spans="1:7" ht="14.25" x14ac:dyDescent="0.2">
      <c r="A3864" s="14" t="s">
        <v>8230</v>
      </c>
      <c r="B3864" s="15" t="s">
        <v>7740</v>
      </c>
      <c r="C3864" s="15" t="s">
        <v>2776</v>
      </c>
      <c r="D3864" s="27" t="s">
        <v>8231</v>
      </c>
      <c r="E3864" s="27" t="s">
        <v>8232</v>
      </c>
      <c r="F3864" s="15" t="s">
        <v>1077</v>
      </c>
      <c r="G3864" s="15" t="s">
        <v>8233</v>
      </c>
    </row>
    <row r="3865" spans="1:7" ht="14.25" x14ac:dyDescent="0.2">
      <c r="A3865" s="14" t="s">
        <v>8234</v>
      </c>
      <c r="B3865" s="15" t="s">
        <v>7740</v>
      </c>
      <c r="C3865" s="15" t="s">
        <v>2780</v>
      </c>
      <c r="D3865" s="27" t="s">
        <v>8235</v>
      </c>
      <c r="E3865" s="27" t="s">
        <v>8236</v>
      </c>
      <c r="F3865" s="15" t="s">
        <v>71</v>
      </c>
      <c r="G3865" s="15" t="s">
        <v>1428</v>
      </c>
    </row>
    <row r="3866" spans="1:7" ht="14.25" x14ac:dyDescent="0.2">
      <c r="A3866" s="14" t="s">
        <v>8237</v>
      </c>
      <c r="B3866" s="15" t="s">
        <v>7740</v>
      </c>
      <c r="C3866" s="15" t="s">
        <v>2783</v>
      </c>
      <c r="D3866" s="27" t="s">
        <v>8238</v>
      </c>
      <c r="E3866" s="27" t="s">
        <v>8239</v>
      </c>
      <c r="F3866" s="15" t="s">
        <v>71</v>
      </c>
      <c r="G3866" s="15" t="s">
        <v>1428</v>
      </c>
    </row>
    <row r="3867" spans="1:7" ht="14.25" x14ac:dyDescent="0.2">
      <c r="A3867" s="14" t="s">
        <v>8240</v>
      </c>
      <c r="B3867" s="15" t="s">
        <v>7740</v>
      </c>
      <c r="C3867" s="15" t="s">
        <v>2787</v>
      </c>
      <c r="D3867" s="27" t="s">
        <v>8241</v>
      </c>
      <c r="E3867" s="27" t="s">
        <v>8242</v>
      </c>
      <c r="F3867" s="15" t="s">
        <v>71</v>
      </c>
      <c r="G3867" s="15" t="s">
        <v>8243</v>
      </c>
    </row>
    <row r="3868" spans="1:7" ht="14.25" x14ac:dyDescent="0.2">
      <c r="A3868" s="14" t="s">
        <v>8244</v>
      </c>
      <c r="B3868" s="15" t="s">
        <v>7740</v>
      </c>
      <c r="C3868" s="15" t="s">
        <v>2790</v>
      </c>
      <c r="D3868" s="27" t="s">
        <v>8245</v>
      </c>
      <c r="E3868" s="27" t="s">
        <v>8246</v>
      </c>
      <c r="F3868" s="15" t="s">
        <v>71</v>
      </c>
      <c r="G3868" s="15" t="s">
        <v>4315</v>
      </c>
    </row>
    <row r="3869" spans="1:7" ht="14.25" x14ac:dyDescent="0.2">
      <c r="A3869" s="14" t="s">
        <v>8247</v>
      </c>
      <c r="B3869" s="15" t="s">
        <v>7740</v>
      </c>
      <c r="C3869" s="15" t="s">
        <v>1546</v>
      </c>
      <c r="D3869" s="27" t="s">
        <v>8248</v>
      </c>
      <c r="E3869" s="27" t="s">
        <v>8249</v>
      </c>
      <c r="F3869" s="15" t="s">
        <v>71</v>
      </c>
      <c r="G3869" s="15" t="s">
        <v>4315</v>
      </c>
    </row>
    <row r="3870" spans="1:7" ht="14.25" customHeight="1" x14ac:dyDescent="0.2">
      <c r="A3870" s="16"/>
      <c r="B3870" s="16"/>
      <c r="C3870" s="13"/>
      <c r="D3870" s="28"/>
      <c r="E3870" s="21" t="s">
        <v>8250</v>
      </c>
      <c r="F3870" s="13"/>
      <c r="G3870" s="13"/>
    </row>
    <row r="3871" spans="1:7" ht="14.25" x14ac:dyDescent="0.2">
      <c r="A3871" s="14" t="s">
        <v>8251</v>
      </c>
      <c r="B3871" s="15" t="s">
        <v>7740</v>
      </c>
      <c r="C3871" s="15" t="s">
        <v>2797</v>
      </c>
      <c r="D3871" s="27" t="s">
        <v>8161</v>
      </c>
      <c r="E3871" s="27" t="s">
        <v>8162</v>
      </c>
      <c r="F3871" s="15" t="s">
        <v>110</v>
      </c>
      <c r="G3871" s="15" t="s">
        <v>8252</v>
      </c>
    </row>
    <row r="3872" spans="1:7" ht="22.5" x14ac:dyDescent="0.2">
      <c r="A3872" s="14" t="s">
        <v>8253</v>
      </c>
      <c r="B3872" s="15" t="s">
        <v>7740</v>
      </c>
      <c r="C3872" s="15" t="s">
        <v>2801</v>
      </c>
      <c r="D3872" s="27" t="s">
        <v>8165</v>
      </c>
      <c r="E3872" s="27" t="s">
        <v>8166</v>
      </c>
      <c r="F3872" s="15" t="s">
        <v>81</v>
      </c>
      <c r="G3872" s="15" t="s">
        <v>8254</v>
      </c>
    </row>
    <row r="3873" spans="1:7" ht="14.25" x14ac:dyDescent="0.2">
      <c r="A3873" s="14" t="s">
        <v>8255</v>
      </c>
      <c r="B3873" s="15" t="s">
        <v>7740</v>
      </c>
      <c r="C3873" s="15" t="s">
        <v>2805</v>
      </c>
      <c r="D3873" s="27" t="s">
        <v>4230</v>
      </c>
      <c r="E3873" s="27" t="s">
        <v>4231</v>
      </c>
      <c r="F3873" s="15" t="s">
        <v>81</v>
      </c>
      <c r="G3873" s="15" t="s">
        <v>8256</v>
      </c>
    </row>
    <row r="3874" spans="1:7" ht="14.25" x14ac:dyDescent="0.2">
      <c r="A3874" s="14" t="s">
        <v>8257</v>
      </c>
      <c r="B3874" s="15" t="s">
        <v>7740</v>
      </c>
      <c r="C3874" s="15" t="s">
        <v>2809</v>
      </c>
      <c r="D3874" s="27" t="s">
        <v>574</v>
      </c>
      <c r="E3874" s="27" t="s">
        <v>575</v>
      </c>
      <c r="F3874" s="15" t="s">
        <v>81</v>
      </c>
      <c r="G3874" s="15" t="s">
        <v>8258</v>
      </c>
    </row>
    <row r="3875" spans="1:7" ht="14.25" x14ac:dyDescent="0.2">
      <c r="A3875" s="14" t="s">
        <v>8259</v>
      </c>
      <c r="B3875" s="15" t="s">
        <v>7740</v>
      </c>
      <c r="C3875" s="15" t="s">
        <v>2813</v>
      </c>
      <c r="D3875" s="27" t="s">
        <v>798</v>
      </c>
      <c r="E3875" s="27" t="s">
        <v>8173</v>
      </c>
      <c r="F3875" s="15" t="s">
        <v>110</v>
      </c>
      <c r="G3875" s="15" t="s">
        <v>8252</v>
      </c>
    </row>
    <row r="3876" spans="1:7" ht="14.25" x14ac:dyDescent="0.2">
      <c r="A3876" s="14" t="s">
        <v>8260</v>
      </c>
      <c r="B3876" s="15" t="s">
        <v>7740</v>
      </c>
      <c r="C3876" s="15" t="s">
        <v>2817</v>
      </c>
      <c r="D3876" s="27" t="s">
        <v>804</v>
      </c>
      <c r="E3876" s="27" t="s">
        <v>805</v>
      </c>
      <c r="F3876" s="15" t="s">
        <v>502</v>
      </c>
      <c r="G3876" s="15" t="s">
        <v>8261</v>
      </c>
    </row>
    <row r="3877" spans="1:7" ht="14.25" x14ac:dyDescent="0.2">
      <c r="A3877" s="14" t="s">
        <v>8262</v>
      </c>
      <c r="B3877" s="15" t="s">
        <v>7740</v>
      </c>
      <c r="C3877" s="15" t="s">
        <v>2821</v>
      </c>
      <c r="D3877" s="27" t="s">
        <v>634</v>
      </c>
      <c r="E3877" s="27" t="s">
        <v>635</v>
      </c>
      <c r="F3877" s="15" t="s">
        <v>502</v>
      </c>
      <c r="G3877" s="15" t="s">
        <v>8263</v>
      </c>
    </row>
    <row r="3878" spans="1:7" ht="14.25" x14ac:dyDescent="0.2">
      <c r="A3878" s="14" t="s">
        <v>8264</v>
      </c>
      <c r="B3878" s="15" t="s">
        <v>7740</v>
      </c>
      <c r="C3878" s="15" t="s">
        <v>2825</v>
      </c>
      <c r="D3878" s="27" t="s">
        <v>638</v>
      </c>
      <c r="E3878" s="27" t="s">
        <v>639</v>
      </c>
      <c r="F3878" s="15" t="s">
        <v>518</v>
      </c>
      <c r="G3878" s="15" t="s">
        <v>8265</v>
      </c>
    </row>
    <row r="3879" spans="1:7" ht="22.5" x14ac:dyDescent="0.2">
      <c r="A3879" s="14" t="s">
        <v>8266</v>
      </c>
      <c r="B3879" s="15" t="s">
        <v>7740</v>
      </c>
      <c r="C3879" s="15" t="s">
        <v>2829</v>
      </c>
      <c r="D3879" s="27" t="s">
        <v>5456</v>
      </c>
      <c r="E3879" s="27" t="s">
        <v>6515</v>
      </c>
      <c r="F3879" s="15" t="s">
        <v>110</v>
      </c>
      <c r="G3879" s="15" t="s">
        <v>8252</v>
      </c>
    </row>
    <row r="3880" spans="1:7" ht="22.5" x14ac:dyDescent="0.2">
      <c r="A3880" s="14" t="s">
        <v>8267</v>
      </c>
      <c r="B3880" s="15" t="s">
        <v>7740</v>
      </c>
      <c r="C3880" s="15" t="s">
        <v>2833</v>
      </c>
      <c r="D3880" s="27" t="s">
        <v>8033</v>
      </c>
      <c r="E3880" s="27" t="s">
        <v>8034</v>
      </c>
      <c r="F3880" s="15" t="s">
        <v>81</v>
      </c>
      <c r="G3880" s="15" t="s">
        <v>8268</v>
      </c>
    </row>
    <row r="3881" spans="1:7" ht="14.25" x14ac:dyDescent="0.2">
      <c r="A3881" s="14" t="s">
        <v>8269</v>
      </c>
      <c r="B3881" s="15" t="s">
        <v>7740</v>
      </c>
      <c r="C3881" s="15" t="s">
        <v>2836</v>
      </c>
      <c r="D3881" s="27" t="s">
        <v>2218</v>
      </c>
      <c r="E3881" s="27" t="s">
        <v>2219</v>
      </c>
      <c r="F3881" s="15" t="s">
        <v>110</v>
      </c>
      <c r="G3881" s="15" t="s">
        <v>8252</v>
      </c>
    </row>
    <row r="3882" spans="1:7" ht="22.5" x14ac:dyDescent="0.2">
      <c r="A3882" s="14" t="s">
        <v>8270</v>
      </c>
      <c r="B3882" s="15" t="s">
        <v>7740</v>
      </c>
      <c r="C3882" s="15" t="s">
        <v>2840</v>
      </c>
      <c r="D3882" s="27" t="s">
        <v>4220</v>
      </c>
      <c r="E3882" s="27" t="s">
        <v>8185</v>
      </c>
      <c r="F3882" s="15" t="s">
        <v>110</v>
      </c>
      <c r="G3882" s="15" t="s">
        <v>8252</v>
      </c>
    </row>
    <row r="3883" spans="1:7" ht="14.25" x14ac:dyDescent="0.2">
      <c r="A3883" s="14" t="s">
        <v>8271</v>
      </c>
      <c r="B3883" s="15" t="s">
        <v>7740</v>
      </c>
      <c r="C3883" s="15" t="s">
        <v>2844</v>
      </c>
      <c r="D3883" s="27" t="s">
        <v>1051</v>
      </c>
      <c r="E3883" s="27" t="s">
        <v>1052</v>
      </c>
      <c r="F3883" s="15" t="s">
        <v>81</v>
      </c>
      <c r="G3883" s="15" t="s">
        <v>8272</v>
      </c>
    </row>
    <row r="3884" spans="1:7" ht="33.75" x14ac:dyDescent="0.2">
      <c r="A3884" s="14" t="s">
        <v>8273</v>
      </c>
      <c r="B3884" s="15" t="s">
        <v>7740</v>
      </c>
      <c r="C3884" s="15" t="s">
        <v>2848</v>
      </c>
      <c r="D3884" s="27" t="s">
        <v>8274</v>
      </c>
      <c r="E3884" s="27" t="s">
        <v>8275</v>
      </c>
      <c r="F3884" s="15" t="s">
        <v>110</v>
      </c>
      <c r="G3884" s="15" t="s">
        <v>8252</v>
      </c>
    </row>
    <row r="3885" spans="1:7" ht="14.25" customHeight="1" x14ac:dyDescent="0.2">
      <c r="A3885" s="16"/>
      <c r="B3885" s="16"/>
      <c r="C3885" s="13"/>
      <c r="D3885" s="28"/>
      <c r="E3885" s="21" t="s">
        <v>8276</v>
      </c>
      <c r="F3885" s="13"/>
      <c r="G3885" s="13"/>
    </row>
    <row r="3886" spans="1:7" ht="14.25" x14ac:dyDescent="0.2">
      <c r="A3886" s="14" t="s">
        <v>8277</v>
      </c>
      <c r="B3886" s="15" t="s">
        <v>7740</v>
      </c>
      <c r="C3886" s="15" t="s">
        <v>2852</v>
      </c>
      <c r="D3886" s="27" t="s">
        <v>8189</v>
      </c>
      <c r="E3886" s="27" t="s">
        <v>8190</v>
      </c>
      <c r="F3886" s="15" t="s">
        <v>110</v>
      </c>
      <c r="G3886" s="15" t="s">
        <v>8278</v>
      </c>
    </row>
    <row r="3887" spans="1:7" ht="14.25" x14ac:dyDescent="0.2">
      <c r="A3887" s="14" t="s">
        <v>8279</v>
      </c>
      <c r="B3887" s="15" t="s">
        <v>7740</v>
      </c>
      <c r="C3887" s="15" t="s">
        <v>2856</v>
      </c>
      <c r="D3887" s="27" t="s">
        <v>8192</v>
      </c>
      <c r="E3887" s="27" t="s">
        <v>8193</v>
      </c>
      <c r="F3887" s="15" t="s">
        <v>81</v>
      </c>
      <c r="G3887" s="15" t="s">
        <v>8280</v>
      </c>
    </row>
    <row r="3888" spans="1:7" s="11" customFormat="1" ht="14.25" x14ac:dyDescent="0.2">
      <c r="A3888" s="9" t="s">
        <v>2732</v>
      </c>
      <c r="B3888" s="9" t="s">
        <v>8281</v>
      </c>
      <c r="C3888" s="9"/>
      <c r="D3888" s="29"/>
      <c r="E3888" s="22" t="s">
        <v>8282</v>
      </c>
      <c r="F3888" s="10"/>
      <c r="G3888" s="10"/>
    </row>
    <row r="3889" spans="1:7" ht="14.25" customHeight="1" x14ac:dyDescent="0.2">
      <c r="A3889" s="16"/>
      <c r="B3889" s="16"/>
      <c r="C3889" s="13"/>
      <c r="D3889" s="28"/>
      <c r="E3889" s="21" t="s">
        <v>6484</v>
      </c>
      <c r="F3889" s="13"/>
      <c r="G3889" s="13"/>
    </row>
    <row r="3890" spans="1:7" ht="22.5" x14ac:dyDescent="0.2">
      <c r="A3890" s="14" t="s">
        <v>8283</v>
      </c>
      <c r="B3890" s="15" t="s">
        <v>7740</v>
      </c>
      <c r="C3890" s="15" t="s">
        <v>2861</v>
      </c>
      <c r="D3890" s="27" t="s">
        <v>6486</v>
      </c>
      <c r="E3890" s="27" t="s">
        <v>6487</v>
      </c>
      <c r="F3890" s="15" t="s">
        <v>110</v>
      </c>
      <c r="G3890" s="15" t="s">
        <v>8284</v>
      </c>
    </row>
    <row r="3891" spans="1:7" ht="22.5" x14ac:dyDescent="0.2">
      <c r="A3891" s="14" t="s">
        <v>8285</v>
      </c>
      <c r="B3891" s="15" t="s">
        <v>7740</v>
      </c>
      <c r="C3891" s="15" t="s">
        <v>2863</v>
      </c>
      <c r="D3891" s="27" t="s">
        <v>6490</v>
      </c>
      <c r="E3891" s="27" t="s">
        <v>6491</v>
      </c>
      <c r="F3891" s="15" t="s">
        <v>110</v>
      </c>
      <c r="G3891" s="15" t="s">
        <v>8284</v>
      </c>
    </row>
    <row r="3892" spans="1:7" ht="14.25" x14ac:dyDescent="0.2">
      <c r="A3892" s="14" t="s">
        <v>8286</v>
      </c>
      <c r="B3892" s="15" t="s">
        <v>7740</v>
      </c>
      <c r="C3892" s="15" t="s">
        <v>2867</v>
      </c>
      <c r="D3892" s="27" t="s">
        <v>6493</v>
      </c>
      <c r="E3892" s="27" t="s">
        <v>6494</v>
      </c>
      <c r="F3892" s="15" t="s">
        <v>502</v>
      </c>
      <c r="G3892" s="15" t="s">
        <v>8287</v>
      </c>
    </row>
    <row r="3893" spans="1:7" ht="22.5" x14ac:dyDescent="0.2">
      <c r="A3893" s="14" t="s">
        <v>8288</v>
      </c>
      <c r="B3893" s="15" t="s">
        <v>7740</v>
      </c>
      <c r="C3893" s="15" t="s">
        <v>2871</v>
      </c>
      <c r="D3893" s="27" t="s">
        <v>6486</v>
      </c>
      <c r="E3893" s="27" t="s">
        <v>6487</v>
      </c>
      <c r="F3893" s="15" t="s">
        <v>110</v>
      </c>
      <c r="G3893" s="15" t="s">
        <v>8289</v>
      </c>
    </row>
    <row r="3894" spans="1:7" ht="14.25" x14ac:dyDescent="0.2">
      <c r="A3894" s="14" t="s">
        <v>8290</v>
      </c>
      <c r="B3894" s="15" t="s">
        <v>7740</v>
      </c>
      <c r="C3894" s="15" t="s">
        <v>2875</v>
      </c>
      <c r="D3894" s="27" t="s">
        <v>8291</v>
      </c>
      <c r="E3894" s="27" t="s">
        <v>8292</v>
      </c>
      <c r="F3894" s="15" t="s">
        <v>110</v>
      </c>
      <c r="G3894" s="15" t="s">
        <v>8289</v>
      </c>
    </row>
    <row r="3895" spans="1:7" ht="14.25" x14ac:dyDescent="0.2">
      <c r="A3895" s="14" t="s">
        <v>8293</v>
      </c>
      <c r="B3895" s="15" t="s">
        <v>7740</v>
      </c>
      <c r="C3895" s="15" t="s">
        <v>2879</v>
      </c>
      <c r="D3895" s="27" t="s">
        <v>8294</v>
      </c>
      <c r="E3895" s="27" t="s">
        <v>8295</v>
      </c>
      <c r="F3895" s="15" t="s">
        <v>518</v>
      </c>
      <c r="G3895" s="15" t="s">
        <v>8296</v>
      </c>
    </row>
    <row r="3896" spans="1:7" ht="33.75" x14ac:dyDescent="0.2">
      <c r="A3896" s="14" t="s">
        <v>8297</v>
      </c>
      <c r="B3896" s="15" t="s">
        <v>7740</v>
      </c>
      <c r="C3896" s="15" t="s">
        <v>2883</v>
      </c>
      <c r="D3896" s="27" t="s">
        <v>8298</v>
      </c>
      <c r="E3896" s="27" t="s">
        <v>8299</v>
      </c>
      <c r="F3896" s="15" t="s">
        <v>110</v>
      </c>
      <c r="G3896" s="15" t="s">
        <v>8289</v>
      </c>
    </row>
    <row r="3897" spans="1:7" ht="33.75" x14ac:dyDescent="0.2">
      <c r="A3897" s="14" t="s">
        <v>8300</v>
      </c>
      <c r="B3897" s="15" t="s">
        <v>7740</v>
      </c>
      <c r="C3897" s="15" t="s">
        <v>8301</v>
      </c>
      <c r="D3897" s="27" t="s">
        <v>8302</v>
      </c>
      <c r="E3897" s="27" t="s">
        <v>8303</v>
      </c>
      <c r="F3897" s="15" t="s">
        <v>949</v>
      </c>
      <c r="G3897" s="15" t="s">
        <v>8304</v>
      </c>
    </row>
    <row r="3898" spans="1:7" ht="14.25" customHeight="1" x14ac:dyDescent="0.2">
      <c r="A3898" s="16"/>
      <c r="B3898" s="16"/>
      <c r="C3898" s="13"/>
      <c r="D3898" s="28"/>
      <c r="E3898" s="21" t="s">
        <v>6495</v>
      </c>
      <c r="F3898" s="13"/>
      <c r="G3898" s="13"/>
    </row>
    <row r="3899" spans="1:7" ht="22.5" x14ac:dyDescent="0.2">
      <c r="A3899" s="14" t="s">
        <v>8305</v>
      </c>
      <c r="B3899" s="15" t="s">
        <v>7740</v>
      </c>
      <c r="C3899" s="15" t="s">
        <v>8306</v>
      </c>
      <c r="D3899" s="27" t="s">
        <v>8307</v>
      </c>
      <c r="E3899" s="27" t="s">
        <v>8308</v>
      </c>
      <c r="F3899" s="15" t="s">
        <v>110</v>
      </c>
      <c r="G3899" s="15" t="s">
        <v>8309</v>
      </c>
    </row>
    <row r="3900" spans="1:7" ht="22.5" x14ac:dyDescent="0.2">
      <c r="A3900" s="14" t="s">
        <v>8310</v>
      </c>
      <c r="B3900" s="15" t="s">
        <v>7740</v>
      </c>
      <c r="C3900" s="15" t="s">
        <v>8311</v>
      </c>
      <c r="D3900" s="27" t="s">
        <v>6497</v>
      </c>
      <c r="E3900" s="27" t="s">
        <v>6498</v>
      </c>
      <c r="F3900" s="15" t="s">
        <v>110</v>
      </c>
      <c r="G3900" s="15" t="s">
        <v>8312</v>
      </c>
    </row>
    <row r="3901" spans="1:7" ht="22.5" x14ac:dyDescent="0.2">
      <c r="A3901" s="14" t="s">
        <v>8313</v>
      </c>
      <c r="B3901" s="15" t="s">
        <v>7740</v>
      </c>
      <c r="C3901" s="15" t="s">
        <v>8314</v>
      </c>
      <c r="D3901" s="27" t="s">
        <v>6501</v>
      </c>
      <c r="E3901" s="27" t="s">
        <v>6502</v>
      </c>
      <c r="F3901" s="15" t="s">
        <v>110</v>
      </c>
      <c r="G3901" s="15" t="s">
        <v>8312</v>
      </c>
    </row>
    <row r="3902" spans="1:7" ht="14.25" x14ac:dyDescent="0.2">
      <c r="A3902" s="14" t="s">
        <v>8315</v>
      </c>
      <c r="B3902" s="15" t="s">
        <v>7740</v>
      </c>
      <c r="C3902" s="15" t="s">
        <v>8316</v>
      </c>
      <c r="D3902" s="27" t="s">
        <v>6493</v>
      </c>
      <c r="E3902" s="27" t="s">
        <v>6494</v>
      </c>
      <c r="F3902" s="15" t="s">
        <v>502</v>
      </c>
      <c r="G3902" s="15" t="s">
        <v>8317</v>
      </c>
    </row>
    <row r="3903" spans="1:7" ht="14.25" customHeight="1" x14ac:dyDescent="0.2">
      <c r="A3903" s="16"/>
      <c r="B3903" s="16"/>
      <c r="C3903" s="13"/>
      <c r="D3903" s="28"/>
      <c r="E3903" s="21" t="s">
        <v>8318</v>
      </c>
      <c r="F3903" s="13"/>
      <c r="G3903" s="13"/>
    </row>
    <row r="3904" spans="1:7" ht="14.25" x14ac:dyDescent="0.2">
      <c r="A3904" s="16"/>
      <c r="B3904" s="16"/>
      <c r="C3904" s="13"/>
      <c r="D3904" s="28"/>
      <c r="E3904" s="21" t="s">
        <v>6405</v>
      </c>
      <c r="F3904" s="13"/>
      <c r="G3904" s="13"/>
    </row>
    <row r="3905" spans="1:7" ht="22.5" x14ac:dyDescent="0.2">
      <c r="A3905" s="14" t="s">
        <v>8319</v>
      </c>
      <c r="B3905" s="15" t="s">
        <v>7740</v>
      </c>
      <c r="C3905" s="15" t="s">
        <v>8320</v>
      </c>
      <c r="D3905" s="27" t="s">
        <v>6563</v>
      </c>
      <c r="E3905" s="27" t="s">
        <v>6564</v>
      </c>
      <c r="F3905" s="15" t="s">
        <v>110</v>
      </c>
      <c r="G3905" s="15" t="s">
        <v>8321</v>
      </c>
    </row>
    <row r="3906" spans="1:7" ht="14.25" x14ac:dyDescent="0.2">
      <c r="A3906" s="14" t="s">
        <v>8322</v>
      </c>
      <c r="B3906" s="15" t="s">
        <v>7740</v>
      </c>
      <c r="C3906" s="15" t="s">
        <v>8323</v>
      </c>
      <c r="D3906" s="27" t="s">
        <v>6567</v>
      </c>
      <c r="E3906" s="27" t="s">
        <v>6568</v>
      </c>
      <c r="F3906" s="15" t="s">
        <v>970</v>
      </c>
      <c r="G3906" s="15" t="s">
        <v>8324</v>
      </c>
    </row>
    <row r="3907" spans="1:7" ht="14.25" x14ac:dyDescent="0.2">
      <c r="A3907" s="14" t="s">
        <v>8325</v>
      </c>
      <c r="B3907" s="15" t="s">
        <v>7740</v>
      </c>
      <c r="C3907" s="15" t="s">
        <v>8326</v>
      </c>
      <c r="D3907" s="27" t="s">
        <v>980</v>
      </c>
      <c r="E3907" s="27" t="s">
        <v>981</v>
      </c>
      <c r="F3907" s="15" t="s">
        <v>81</v>
      </c>
      <c r="G3907" s="15" t="s">
        <v>8327</v>
      </c>
    </row>
    <row r="3908" spans="1:7" ht="14.25" x14ac:dyDescent="0.2">
      <c r="A3908" s="14" t="s">
        <v>8328</v>
      </c>
      <c r="B3908" s="15" t="s">
        <v>7740</v>
      </c>
      <c r="C3908" s="15" t="s">
        <v>8329</v>
      </c>
      <c r="D3908" s="27" t="s">
        <v>6573</v>
      </c>
      <c r="E3908" s="27" t="s">
        <v>6574</v>
      </c>
      <c r="F3908" s="15" t="s">
        <v>110</v>
      </c>
      <c r="G3908" s="15" t="s">
        <v>8321</v>
      </c>
    </row>
    <row r="3909" spans="1:7" ht="22.5" x14ac:dyDescent="0.2">
      <c r="A3909" s="14" t="s">
        <v>8330</v>
      </c>
      <c r="B3909" s="15" t="s">
        <v>7740</v>
      </c>
      <c r="C3909" s="15" t="s">
        <v>8331</v>
      </c>
      <c r="D3909" s="27" t="s">
        <v>6576</v>
      </c>
      <c r="E3909" s="27" t="s">
        <v>6577</v>
      </c>
      <c r="F3909" s="15" t="s">
        <v>110</v>
      </c>
      <c r="G3909" s="15" t="s">
        <v>8321</v>
      </c>
    </row>
    <row r="3910" spans="1:7" ht="14.25" x14ac:dyDescent="0.2">
      <c r="A3910" s="14" t="s">
        <v>8332</v>
      </c>
      <c r="B3910" s="15" t="s">
        <v>7740</v>
      </c>
      <c r="C3910" s="15" t="s">
        <v>8333</v>
      </c>
      <c r="D3910" s="27" t="s">
        <v>6579</v>
      </c>
      <c r="E3910" s="27" t="s">
        <v>6580</v>
      </c>
      <c r="F3910" s="15" t="s">
        <v>110</v>
      </c>
      <c r="G3910" s="15" t="s">
        <v>8321</v>
      </c>
    </row>
    <row r="3911" spans="1:7" ht="14.25" x14ac:dyDescent="0.2">
      <c r="A3911" s="14" t="s">
        <v>8334</v>
      </c>
      <c r="B3911" s="15" t="s">
        <v>7740</v>
      </c>
      <c r="C3911" s="15" t="s">
        <v>8335</v>
      </c>
      <c r="D3911" s="27" t="s">
        <v>6582</v>
      </c>
      <c r="E3911" s="27" t="s">
        <v>6583</v>
      </c>
      <c r="F3911" s="15" t="s">
        <v>6584</v>
      </c>
      <c r="G3911" s="15" t="s">
        <v>8336</v>
      </c>
    </row>
    <row r="3912" spans="1:7" s="8" customFormat="1" ht="15" customHeight="1" x14ac:dyDescent="0.2">
      <c r="A3912" s="7"/>
      <c r="B3912" s="7"/>
      <c r="C3912" s="7"/>
      <c r="D3912" s="26"/>
      <c r="E3912" s="20" t="s">
        <v>8337</v>
      </c>
      <c r="F3912" s="7"/>
      <c r="G3912" s="7"/>
    </row>
    <row r="3913" spans="1:7" s="11" customFormat="1" ht="25.5" x14ac:dyDescent="0.2">
      <c r="A3913" s="9" t="s">
        <v>2736</v>
      </c>
      <c r="B3913" s="9" t="s">
        <v>8338</v>
      </c>
      <c r="C3913" s="9"/>
      <c r="D3913" s="29"/>
      <c r="E3913" s="22" t="s">
        <v>8339</v>
      </c>
      <c r="F3913" s="10"/>
      <c r="G3913" s="10"/>
    </row>
    <row r="3914" spans="1:7" ht="22.5" x14ac:dyDescent="0.2">
      <c r="A3914" s="14" t="s">
        <v>8340</v>
      </c>
      <c r="B3914" s="15" t="s">
        <v>8341</v>
      </c>
      <c r="C3914" s="15" t="s">
        <v>12</v>
      </c>
      <c r="D3914" s="27" t="s">
        <v>8342</v>
      </c>
      <c r="E3914" s="27" t="s">
        <v>8343</v>
      </c>
      <c r="F3914" s="15" t="s">
        <v>1071</v>
      </c>
      <c r="G3914" s="15" t="s">
        <v>294</v>
      </c>
    </row>
    <row r="3915" spans="1:7" ht="33.75" x14ac:dyDescent="0.2">
      <c r="A3915" s="14" t="s">
        <v>8344</v>
      </c>
      <c r="B3915" s="15" t="s">
        <v>8341</v>
      </c>
      <c r="C3915" s="15" t="s">
        <v>24</v>
      </c>
      <c r="D3915" s="27" t="s">
        <v>8345</v>
      </c>
      <c r="E3915" s="27" t="s">
        <v>8346</v>
      </c>
      <c r="F3915" s="15" t="s">
        <v>1077</v>
      </c>
      <c r="G3915" s="15" t="s">
        <v>8347</v>
      </c>
    </row>
    <row r="3916" spans="1:7" ht="22.5" x14ac:dyDescent="0.2">
      <c r="A3916" s="14" t="s">
        <v>8348</v>
      </c>
      <c r="B3916" s="15" t="s">
        <v>8341</v>
      </c>
      <c r="C3916" s="15" t="s">
        <v>30</v>
      </c>
      <c r="D3916" s="27" t="s">
        <v>8349</v>
      </c>
      <c r="E3916" s="27" t="s">
        <v>8343</v>
      </c>
      <c r="F3916" s="15" t="s">
        <v>1071</v>
      </c>
      <c r="G3916" s="15" t="s">
        <v>2364</v>
      </c>
    </row>
    <row r="3917" spans="1:7" ht="33.75" x14ac:dyDescent="0.2">
      <c r="A3917" s="14" t="s">
        <v>8350</v>
      </c>
      <c r="B3917" s="15" t="s">
        <v>8341</v>
      </c>
      <c r="C3917" s="15" t="s">
        <v>34</v>
      </c>
      <c r="D3917" s="27" t="s">
        <v>8351</v>
      </c>
      <c r="E3917" s="27" t="s">
        <v>8352</v>
      </c>
      <c r="F3917" s="15" t="s">
        <v>1077</v>
      </c>
      <c r="G3917" s="15" t="s">
        <v>8353</v>
      </c>
    </row>
    <row r="3918" spans="1:7" ht="22.5" x14ac:dyDescent="0.2">
      <c r="A3918" s="14" t="s">
        <v>8354</v>
      </c>
      <c r="B3918" s="15" t="s">
        <v>8341</v>
      </c>
      <c r="C3918" s="15" t="s">
        <v>40</v>
      </c>
      <c r="D3918" s="27" t="s">
        <v>8355</v>
      </c>
      <c r="E3918" s="27" t="s">
        <v>8356</v>
      </c>
      <c r="F3918" s="15" t="s">
        <v>1071</v>
      </c>
      <c r="G3918" s="15" t="s">
        <v>1072</v>
      </c>
    </row>
    <row r="3919" spans="1:7" ht="33.75" x14ac:dyDescent="0.2">
      <c r="A3919" s="14" t="s">
        <v>8357</v>
      </c>
      <c r="B3919" s="15" t="s">
        <v>8341</v>
      </c>
      <c r="C3919" s="15" t="s">
        <v>43</v>
      </c>
      <c r="D3919" s="27" t="s">
        <v>8358</v>
      </c>
      <c r="E3919" s="27" t="s">
        <v>8359</v>
      </c>
      <c r="F3919" s="15" t="s">
        <v>1077</v>
      </c>
      <c r="G3919" s="15" t="s">
        <v>8360</v>
      </c>
    </row>
    <row r="3920" spans="1:7" ht="22.5" x14ac:dyDescent="0.2">
      <c r="A3920" s="14" t="s">
        <v>8361</v>
      </c>
      <c r="B3920" s="15" t="s">
        <v>8341</v>
      </c>
      <c r="C3920" s="15" t="s">
        <v>48</v>
      </c>
      <c r="D3920" s="27" t="s">
        <v>1097</v>
      </c>
      <c r="E3920" s="27" t="s">
        <v>1098</v>
      </c>
      <c r="F3920" s="15" t="s">
        <v>1071</v>
      </c>
      <c r="G3920" s="15" t="s">
        <v>1072</v>
      </c>
    </row>
    <row r="3921" spans="1:7" ht="33.75" x14ac:dyDescent="0.2">
      <c r="A3921" s="14" t="s">
        <v>8362</v>
      </c>
      <c r="B3921" s="15" t="s">
        <v>8341</v>
      </c>
      <c r="C3921" s="15" t="s">
        <v>55</v>
      </c>
      <c r="D3921" s="27" t="s">
        <v>1100</v>
      </c>
      <c r="E3921" s="27" t="s">
        <v>1101</v>
      </c>
      <c r="F3921" s="15" t="s">
        <v>1077</v>
      </c>
      <c r="G3921" s="15" t="s">
        <v>8363</v>
      </c>
    </row>
    <row r="3922" spans="1:7" ht="22.5" x14ac:dyDescent="0.2">
      <c r="A3922" s="14" t="s">
        <v>8364</v>
      </c>
      <c r="B3922" s="15" t="s">
        <v>8341</v>
      </c>
      <c r="C3922" s="15" t="s">
        <v>58</v>
      </c>
      <c r="D3922" s="27" t="s">
        <v>1097</v>
      </c>
      <c r="E3922" s="27" t="s">
        <v>1098</v>
      </c>
      <c r="F3922" s="15" t="s">
        <v>1071</v>
      </c>
      <c r="G3922" s="15" t="s">
        <v>8365</v>
      </c>
    </row>
    <row r="3923" spans="1:7" ht="33.75" x14ac:dyDescent="0.2">
      <c r="A3923" s="14" t="s">
        <v>8366</v>
      </c>
      <c r="B3923" s="15" t="s">
        <v>8341</v>
      </c>
      <c r="C3923" s="15" t="s">
        <v>60</v>
      </c>
      <c r="D3923" s="27" t="s">
        <v>1106</v>
      </c>
      <c r="E3923" s="27" t="s">
        <v>1107</v>
      </c>
      <c r="F3923" s="15" t="s">
        <v>1077</v>
      </c>
      <c r="G3923" s="15" t="s">
        <v>8367</v>
      </c>
    </row>
    <row r="3924" spans="1:7" ht="14.25" x14ac:dyDescent="0.2">
      <c r="A3924" s="14" t="s">
        <v>8368</v>
      </c>
      <c r="B3924" s="15" t="s">
        <v>8341</v>
      </c>
      <c r="C3924" s="15" t="s">
        <v>65</v>
      </c>
      <c r="D3924" s="27" t="s">
        <v>8369</v>
      </c>
      <c r="E3924" s="27" t="s">
        <v>8370</v>
      </c>
      <c r="F3924" s="15" t="s">
        <v>648</v>
      </c>
      <c r="G3924" s="15" t="s">
        <v>68</v>
      </c>
    </row>
    <row r="3925" spans="1:7" ht="14.25" x14ac:dyDescent="0.2">
      <c r="A3925" s="14" t="s">
        <v>8371</v>
      </c>
      <c r="B3925" s="15" t="s">
        <v>8341</v>
      </c>
      <c r="C3925" s="15" t="s">
        <v>68</v>
      </c>
      <c r="D3925" s="27" t="s">
        <v>8372</v>
      </c>
      <c r="E3925" s="27" t="s">
        <v>8373</v>
      </c>
      <c r="F3925" s="15" t="s">
        <v>648</v>
      </c>
      <c r="G3925" s="15" t="s">
        <v>24</v>
      </c>
    </row>
    <row r="3926" spans="1:7" ht="14.25" x14ac:dyDescent="0.2">
      <c r="A3926" s="14" t="s">
        <v>8374</v>
      </c>
      <c r="B3926" s="15" t="s">
        <v>8341</v>
      </c>
      <c r="C3926" s="15" t="s">
        <v>70</v>
      </c>
      <c r="D3926" s="27" t="s">
        <v>8375</v>
      </c>
      <c r="E3926" s="27" t="s">
        <v>8376</v>
      </c>
      <c r="F3926" s="15" t="s">
        <v>648</v>
      </c>
      <c r="G3926" s="15" t="s">
        <v>34</v>
      </c>
    </row>
    <row r="3927" spans="1:7" ht="14.25" x14ac:dyDescent="0.2">
      <c r="A3927" s="14" t="s">
        <v>8377</v>
      </c>
      <c r="B3927" s="15" t="s">
        <v>8341</v>
      </c>
      <c r="C3927" s="15" t="s">
        <v>73</v>
      </c>
      <c r="D3927" s="27" t="s">
        <v>1110</v>
      </c>
      <c r="E3927" s="27" t="s">
        <v>8378</v>
      </c>
      <c r="F3927" s="15" t="s">
        <v>648</v>
      </c>
      <c r="G3927" s="15" t="s">
        <v>60</v>
      </c>
    </row>
    <row r="3928" spans="1:7" ht="22.5" x14ac:dyDescent="0.2">
      <c r="A3928" s="14" t="s">
        <v>8379</v>
      </c>
      <c r="B3928" s="15" t="s">
        <v>8341</v>
      </c>
      <c r="C3928" s="15" t="s">
        <v>75</v>
      </c>
      <c r="D3928" s="27" t="s">
        <v>1110</v>
      </c>
      <c r="E3928" s="27" t="s">
        <v>1111</v>
      </c>
      <c r="F3928" s="15" t="s">
        <v>648</v>
      </c>
      <c r="G3928" s="15" t="s">
        <v>156</v>
      </c>
    </row>
    <row r="3929" spans="1:7" ht="22.5" x14ac:dyDescent="0.2">
      <c r="A3929" s="14" t="s">
        <v>8380</v>
      </c>
      <c r="B3929" s="15" t="s">
        <v>8341</v>
      </c>
      <c r="C3929" s="15" t="s">
        <v>87</v>
      </c>
      <c r="D3929" s="27" t="s">
        <v>1660</v>
      </c>
      <c r="E3929" s="27" t="s">
        <v>1661</v>
      </c>
      <c r="F3929" s="15" t="s">
        <v>670</v>
      </c>
      <c r="G3929" s="15" t="s">
        <v>8381</v>
      </c>
    </row>
    <row r="3930" spans="1:7" ht="22.5" x14ac:dyDescent="0.2">
      <c r="A3930" s="14" t="s">
        <v>8382</v>
      </c>
      <c r="B3930" s="15" t="s">
        <v>8341</v>
      </c>
      <c r="C3930" s="15" t="s">
        <v>89</v>
      </c>
      <c r="D3930" s="27" t="s">
        <v>8383</v>
      </c>
      <c r="E3930" s="27" t="s">
        <v>8384</v>
      </c>
      <c r="F3930" s="15" t="s">
        <v>670</v>
      </c>
      <c r="G3930" s="15" t="s">
        <v>6072</v>
      </c>
    </row>
    <row r="3931" spans="1:7" ht="22.5" x14ac:dyDescent="0.2">
      <c r="A3931" s="14" t="s">
        <v>8385</v>
      </c>
      <c r="B3931" s="15" t="s">
        <v>8341</v>
      </c>
      <c r="C3931" s="15" t="s">
        <v>90</v>
      </c>
      <c r="D3931" s="27" t="s">
        <v>8386</v>
      </c>
      <c r="E3931" s="27" t="s">
        <v>8387</v>
      </c>
      <c r="F3931" s="15" t="s">
        <v>670</v>
      </c>
      <c r="G3931" s="15" t="s">
        <v>8388</v>
      </c>
    </row>
    <row r="3932" spans="1:7" ht="22.5" x14ac:dyDescent="0.2">
      <c r="A3932" s="14" t="s">
        <v>8389</v>
      </c>
      <c r="B3932" s="15" t="s">
        <v>8341</v>
      </c>
      <c r="C3932" s="15" t="s">
        <v>91</v>
      </c>
      <c r="D3932" s="27" t="s">
        <v>8390</v>
      </c>
      <c r="E3932" s="27" t="s">
        <v>8391</v>
      </c>
      <c r="F3932" s="15" t="s">
        <v>670</v>
      </c>
      <c r="G3932" s="15" t="s">
        <v>8068</v>
      </c>
    </row>
    <row r="3933" spans="1:7" ht="22.5" x14ac:dyDescent="0.2">
      <c r="A3933" s="14" t="s">
        <v>8392</v>
      </c>
      <c r="B3933" s="15" t="s">
        <v>8341</v>
      </c>
      <c r="C3933" s="15" t="s">
        <v>101</v>
      </c>
      <c r="D3933" s="27" t="s">
        <v>8393</v>
      </c>
      <c r="E3933" s="27" t="s">
        <v>8394</v>
      </c>
      <c r="F3933" s="15" t="s">
        <v>670</v>
      </c>
      <c r="G3933" s="15" t="s">
        <v>8395</v>
      </c>
    </row>
    <row r="3934" spans="1:7" ht="22.5" x14ac:dyDescent="0.2">
      <c r="A3934" s="14" t="s">
        <v>8396</v>
      </c>
      <c r="B3934" s="15" t="s">
        <v>8341</v>
      </c>
      <c r="C3934" s="15" t="s">
        <v>106</v>
      </c>
      <c r="D3934" s="27" t="s">
        <v>8397</v>
      </c>
      <c r="E3934" s="27" t="s">
        <v>8398</v>
      </c>
      <c r="F3934" s="15" t="s">
        <v>670</v>
      </c>
      <c r="G3934" s="15" t="s">
        <v>1554</v>
      </c>
    </row>
    <row r="3935" spans="1:7" ht="14.25" x14ac:dyDescent="0.2">
      <c r="A3935" s="14" t="s">
        <v>8399</v>
      </c>
      <c r="B3935" s="15" t="s">
        <v>8341</v>
      </c>
      <c r="C3935" s="15" t="s">
        <v>107</v>
      </c>
      <c r="D3935" s="27" t="s">
        <v>8400</v>
      </c>
      <c r="E3935" s="27" t="s">
        <v>8401</v>
      </c>
      <c r="F3935" s="15" t="s">
        <v>648</v>
      </c>
      <c r="G3935" s="15" t="s">
        <v>30</v>
      </c>
    </row>
    <row r="3936" spans="1:7" ht="22.5" x14ac:dyDescent="0.2">
      <c r="A3936" s="14" t="s">
        <v>8402</v>
      </c>
      <c r="B3936" s="15" t="s">
        <v>8341</v>
      </c>
      <c r="C3936" s="15" t="s">
        <v>108</v>
      </c>
      <c r="D3936" s="27" t="s">
        <v>8403</v>
      </c>
      <c r="E3936" s="27" t="s">
        <v>8404</v>
      </c>
      <c r="F3936" s="15" t="s">
        <v>648</v>
      </c>
      <c r="G3936" s="15" t="s">
        <v>30</v>
      </c>
    </row>
    <row r="3937" spans="1:7" ht="22.5" x14ac:dyDescent="0.2">
      <c r="A3937" s="14" t="s">
        <v>8405</v>
      </c>
      <c r="B3937" s="15" t="s">
        <v>8341</v>
      </c>
      <c r="C3937" s="15" t="s">
        <v>109</v>
      </c>
      <c r="D3937" s="27" t="s">
        <v>4346</v>
      </c>
      <c r="E3937" s="27" t="s">
        <v>4347</v>
      </c>
      <c r="F3937" s="15" t="s">
        <v>648</v>
      </c>
      <c r="G3937" s="15" t="s">
        <v>12</v>
      </c>
    </row>
    <row r="3938" spans="1:7" ht="14.25" x14ac:dyDescent="0.2">
      <c r="A3938" s="14" t="s">
        <v>8406</v>
      </c>
      <c r="B3938" s="15" t="s">
        <v>8341</v>
      </c>
      <c r="C3938" s="15" t="s">
        <v>122</v>
      </c>
      <c r="D3938" s="27" t="s">
        <v>8407</v>
      </c>
      <c r="E3938" s="27" t="s">
        <v>8408</v>
      </c>
      <c r="F3938" s="15" t="s">
        <v>648</v>
      </c>
      <c r="G3938" s="15" t="s">
        <v>34</v>
      </c>
    </row>
    <row r="3939" spans="1:7" ht="22.5" x14ac:dyDescent="0.2">
      <c r="A3939" s="14" t="s">
        <v>8409</v>
      </c>
      <c r="B3939" s="15" t="s">
        <v>8341</v>
      </c>
      <c r="C3939" s="15" t="s">
        <v>126</v>
      </c>
      <c r="D3939" s="27" t="s">
        <v>8410</v>
      </c>
      <c r="E3939" s="27" t="s">
        <v>8411</v>
      </c>
      <c r="F3939" s="15" t="s">
        <v>648</v>
      </c>
      <c r="G3939" s="15" t="s">
        <v>8412</v>
      </c>
    </row>
    <row r="3940" spans="1:7" ht="22.5" x14ac:dyDescent="0.2">
      <c r="A3940" s="14" t="s">
        <v>8413</v>
      </c>
      <c r="B3940" s="15" t="s">
        <v>8341</v>
      </c>
      <c r="C3940" s="15" t="s">
        <v>124</v>
      </c>
      <c r="D3940" s="27" t="s">
        <v>8414</v>
      </c>
      <c r="E3940" s="27" t="s">
        <v>8415</v>
      </c>
      <c r="F3940" s="15" t="s">
        <v>648</v>
      </c>
      <c r="G3940" s="15" t="s">
        <v>34</v>
      </c>
    </row>
    <row r="3941" spans="1:7" ht="14.25" x14ac:dyDescent="0.2">
      <c r="A3941" s="14" t="s">
        <v>8416</v>
      </c>
      <c r="B3941" s="15" t="s">
        <v>8341</v>
      </c>
      <c r="C3941" s="15" t="s">
        <v>129</v>
      </c>
      <c r="D3941" s="27" t="s">
        <v>1128</v>
      </c>
      <c r="E3941" s="27" t="s">
        <v>1129</v>
      </c>
      <c r="F3941" s="15" t="s">
        <v>648</v>
      </c>
      <c r="G3941" s="15" t="s">
        <v>55</v>
      </c>
    </row>
    <row r="3942" spans="1:7" ht="22.5" x14ac:dyDescent="0.2">
      <c r="A3942" s="14" t="s">
        <v>8417</v>
      </c>
      <c r="B3942" s="15" t="s">
        <v>8341</v>
      </c>
      <c r="C3942" s="15" t="s">
        <v>133</v>
      </c>
      <c r="D3942" s="27" t="s">
        <v>8418</v>
      </c>
      <c r="E3942" s="27" t="s">
        <v>8419</v>
      </c>
      <c r="F3942" s="15" t="s">
        <v>648</v>
      </c>
      <c r="G3942" s="15" t="s">
        <v>55</v>
      </c>
    </row>
    <row r="3943" spans="1:7" ht="22.5" x14ac:dyDescent="0.2">
      <c r="A3943" s="14" t="s">
        <v>8420</v>
      </c>
      <c r="B3943" s="15" t="s">
        <v>8341</v>
      </c>
      <c r="C3943" s="15" t="s">
        <v>136</v>
      </c>
      <c r="D3943" s="27" t="s">
        <v>8421</v>
      </c>
      <c r="E3943" s="27" t="s">
        <v>8422</v>
      </c>
      <c r="F3943" s="15" t="s">
        <v>648</v>
      </c>
      <c r="G3943" s="15" t="s">
        <v>12</v>
      </c>
    </row>
    <row r="3944" spans="1:7" ht="22.5" x14ac:dyDescent="0.2">
      <c r="A3944" s="14" t="s">
        <v>8423</v>
      </c>
      <c r="B3944" s="15" t="s">
        <v>8341</v>
      </c>
      <c r="C3944" s="15" t="s">
        <v>141</v>
      </c>
      <c r="D3944" s="27" t="s">
        <v>8424</v>
      </c>
      <c r="E3944" s="27" t="s">
        <v>8425</v>
      </c>
      <c r="F3944" s="15" t="s">
        <v>648</v>
      </c>
      <c r="G3944" s="15" t="s">
        <v>12</v>
      </c>
    </row>
    <row r="3945" spans="1:7" ht="14.25" x14ac:dyDescent="0.2">
      <c r="A3945" s="14" t="s">
        <v>8426</v>
      </c>
      <c r="B3945" s="15" t="s">
        <v>8341</v>
      </c>
      <c r="C3945" s="15" t="s">
        <v>144</v>
      </c>
      <c r="D3945" s="27" t="s">
        <v>8427</v>
      </c>
      <c r="E3945" s="27" t="s">
        <v>8428</v>
      </c>
      <c r="F3945" s="15" t="s">
        <v>970</v>
      </c>
      <c r="G3945" s="15" t="s">
        <v>237</v>
      </c>
    </row>
    <row r="3946" spans="1:7" ht="22.5" x14ac:dyDescent="0.2">
      <c r="A3946" s="14" t="s">
        <v>8429</v>
      </c>
      <c r="B3946" s="15" t="s">
        <v>8341</v>
      </c>
      <c r="C3946" s="15" t="s">
        <v>146</v>
      </c>
      <c r="D3946" s="27" t="s">
        <v>1113</v>
      </c>
      <c r="E3946" s="27" t="s">
        <v>1114</v>
      </c>
      <c r="F3946" s="15" t="s">
        <v>648</v>
      </c>
      <c r="G3946" s="15" t="s">
        <v>12</v>
      </c>
    </row>
    <row r="3947" spans="1:7" ht="22.5" x14ac:dyDescent="0.2">
      <c r="A3947" s="14" t="s">
        <v>8430</v>
      </c>
      <c r="B3947" s="15" t="s">
        <v>8341</v>
      </c>
      <c r="C3947" s="15" t="s">
        <v>151</v>
      </c>
      <c r="D3947" s="27" t="s">
        <v>8431</v>
      </c>
      <c r="E3947" s="27" t="s">
        <v>8432</v>
      </c>
      <c r="F3947" s="15" t="s">
        <v>648</v>
      </c>
      <c r="G3947" s="15" t="s">
        <v>12</v>
      </c>
    </row>
    <row r="3948" spans="1:7" ht="22.5" x14ac:dyDescent="0.2">
      <c r="A3948" s="14" t="s">
        <v>8433</v>
      </c>
      <c r="B3948" s="15" t="s">
        <v>8341</v>
      </c>
      <c r="C3948" s="15" t="s">
        <v>154</v>
      </c>
      <c r="D3948" s="27" t="s">
        <v>1119</v>
      </c>
      <c r="E3948" s="27" t="s">
        <v>1120</v>
      </c>
      <c r="F3948" s="15" t="s">
        <v>648</v>
      </c>
      <c r="G3948" s="15" t="s">
        <v>12</v>
      </c>
    </row>
    <row r="3949" spans="1:7" ht="14.25" x14ac:dyDescent="0.2">
      <c r="A3949" s="14" t="s">
        <v>8434</v>
      </c>
      <c r="B3949" s="15" t="s">
        <v>8341</v>
      </c>
      <c r="C3949" s="15" t="s">
        <v>156</v>
      </c>
      <c r="D3949" s="27" t="s">
        <v>1122</v>
      </c>
      <c r="E3949" s="27" t="s">
        <v>1123</v>
      </c>
      <c r="F3949" s="15" t="s">
        <v>970</v>
      </c>
      <c r="G3949" s="15" t="s">
        <v>237</v>
      </c>
    </row>
    <row r="3950" spans="1:7" ht="22.5" x14ac:dyDescent="0.2">
      <c r="A3950" s="14" t="s">
        <v>8435</v>
      </c>
      <c r="B3950" s="15" t="s">
        <v>8341</v>
      </c>
      <c r="C3950" s="15" t="s">
        <v>157</v>
      </c>
      <c r="D3950" s="27" t="s">
        <v>1125</v>
      </c>
      <c r="E3950" s="27" t="s">
        <v>1126</v>
      </c>
      <c r="F3950" s="15" t="s">
        <v>648</v>
      </c>
      <c r="G3950" s="15" t="s">
        <v>12</v>
      </c>
    </row>
    <row r="3951" spans="1:7" ht="14.25" x14ac:dyDescent="0.2">
      <c r="A3951" s="14" t="s">
        <v>8436</v>
      </c>
      <c r="B3951" s="15" t="s">
        <v>8341</v>
      </c>
      <c r="C3951" s="15" t="s">
        <v>158</v>
      </c>
      <c r="D3951" s="27" t="s">
        <v>1128</v>
      </c>
      <c r="E3951" s="27" t="s">
        <v>1129</v>
      </c>
      <c r="F3951" s="15" t="s">
        <v>648</v>
      </c>
      <c r="G3951" s="15" t="s">
        <v>24</v>
      </c>
    </row>
    <row r="3952" spans="1:7" ht="14.25" customHeight="1" x14ac:dyDescent="0.2">
      <c r="A3952" s="16"/>
      <c r="B3952" s="16"/>
      <c r="C3952" s="13"/>
      <c r="D3952" s="28"/>
      <c r="E3952" s="21" t="s">
        <v>1154</v>
      </c>
      <c r="F3952" s="13"/>
      <c r="G3952" s="13"/>
    </row>
    <row r="3953" spans="1:7" ht="14.25" x14ac:dyDescent="0.2">
      <c r="A3953" s="14" t="s">
        <v>8437</v>
      </c>
      <c r="B3953" s="15" t="s">
        <v>8341</v>
      </c>
      <c r="C3953" s="15" t="s">
        <v>165</v>
      </c>
      <c r="D3953" s="27" t="s">
        <v>1156</v>
      </c>
      <c r="E3953" s="27" t="s">
        <v>1157</v>
      </c>
      <c r="F3953" s="15" t="s">
        <v>648</v>
      </c>
      <c r="G3953" s="15" t="s">
        <v>12</v>
      </c>
    </row>
    <row r="3954" spans="1:7" ht="14.25" x14ac:dyDescent="0.2">
      <c r="A3954" s="14" t="s">
        <v>8438</v>
      </c>
      <c r="B3954" s="15" t="s">
        <v>8341</v>
      </c>
      <c r="C3954" s="15" t="s">
        <v>168</v>
      </c>
      <c r="D3954" s="27" t="s">
        <v>1159</v>
      </c>
      <c r="E3954" s="27" t="s">
        <v>1160</v>
      </c>
      <c r="F3954" s="15" t="s">
        <v>648</v>
      </c>
      <c r="G3954" s="15" t="s">
        <v>12</v>
      </c>
    </row>
    <row r="3955" spans="1:7" ht="22.5" x14ac:dyDescent="0.2">
      <c r="A3955" s="14" t="s">
        <v>8439</v>
      </c>
      <c r="B3955" s="15" t="s">
        <v>8341</v>
      </c>
      <c r="C3955" s="15" t="s">
        <v>170</v>
      </c>
      <c r="D3955" s="27" t="s">
        <v>1146</v>
      </c>
      <c r="E3955" s="27" t="s">
        <v>1147</v>
      </c>
      <c r="F3955" s="15" t="s">
        <v>648</v>
      </c>
      <c r="G3955" s="15" t="s">
        <v>12</v>
      </c>
    </row>
    <row r="3956" spans="1:7" ht="22.5" x14ac:dyDescent="0.2">
      <c r="A3956" s="14" t="s">
        <v>8440</v>
      </c>
      <c r="B3956" s="15" t="s">
        <v>8341</v>
      </c>
      <c r="C3956" s="15" t="s">
        <v>175</v>
      </c>
      <c r="D3956" s="27" t="s">
        <v>8441</v>
      </c>
      <c r="E3956" s="27" t="s">
        <v>8442</v>
      </c>
      <c r="F3956" s="15" t="s">
        <v>648</v>
      </c>
      <c r="G3956" s="15" t="s">
        <v>12</v>
      </c>
    </row>
    <row r="3957" spans="1:7" ht="14.25" x14ac:dyDescent="0.2">
      <c r="A3957" s="14" t="s">
        <v>8443</v>
      </c>
      <c r="B3957" s="15" t="s">
        <v>8341</v>
      </c>
      <c r="C3957" s="15" t="s">
        <v>178</v>
      </c>
      <c r="D3957" s="27" t="s">
        <v>8444</v>
      </c>
      <c r="E3957" s="27" t="s">
        <v>8445</v>
      </c>
      <c r="F3957" s="15" t="s">
        <v>970</v>
      </c>
      <c r="G3957" s="15" t="s">
        <v>237</v>
      </c>
    </row>
    <row r="3958" spans="1:7" ht="33.75" x14ac:dyDescent="0.2">
      <c r="A3958" s="14" t="s">
        <v>8446</v>
      </c>
      <c r="B3958" s="15" t="s">
        <v>8341</v>
      </c>
      <c r="C3958" s="15" t="s">
        <v>181</v>
      </c>
      <c r="D3958" s="27" t="s">
        <v>8447</v>
      </c>
      <c r="E3958" s="27" t="s">
        <v>8448</v>
      </c>
      <c r="F3958" s="15" t="s">
        <v>648</v>
      </c>
      <c r="G3958" s="15" t="s">
        <v>12</v>
      </c>
    </row>
    <row r="3959" spans="1:7" ht="22.5" x14ac:dyDescent="0.2">
      <c r="A3959" s="14" t="s">
        <v>8449</v>
      </c>
      <c r="B3959" s="15" t="s">
        <v>8341</v>
      </c>
      <c r="C3959" s="15" t="s">
        <v>182</v>
      </c>
      <c r="D3959" s="27" t="s">
        <v>1146</v>
      </c>
      <c r="E3959" s="27" t="s">
        <v>1147</v>
      </c>
      <c r="F3959" s="15" t="s">
        <v>648</v>
      </c>
      <c r="G3959" s="15" t="s">
        <v>30</v>
      </c>
    </row>
    <row r="3960" spans="1:7" ht="22.5" x14ac:dyDescent="0.2">
      <c r="A3960" s="14" t="s">
        <v>8450</v>
      </c>
      <c r="B3960" s="15" t="s">
        <v>8341</v>
      </c>
      <c r="C3960" s="15" t="s">
        <v>183</v>
      </c>
      <c r="D3960" s="27" t="s">
        <v>8451</v>
      </c>
      <c r="E3960" s="27" t="s">
        <v>8452</v>
      </c>
      <c r="F3960" s="15" t="s">
        <v>648</v>
      </c>
      <c r="G3960" s="15" t="s">
        <v>30</v>
      </c>
    </row>
    <row r="3961" spans="1:7" ht="14.25" x14ac:dyDescent="0.2">
      <c r="A3961" s="14" t="s">
        <v>8453</v>
      </c>
      <c r="B3961" s="15" t="s">
        <v>8341</v>
      </c>
      <c r="C3961" s="15" t="s">
        <v>191</v>
      </c>
      <c r="D3961" s="27" t="s">
        <v>1175</v>
      </c>
      <c r="E3961" s="27" t="s">
        <v>1176</v>
      </c>
      <c r="F3961" s="15" t="s">
        <v>652</v>
      </c>
      <c r="G3961" s="15" t="s">
        <v>12</v>
      </c>
    </row>
    <row r="3962" spans="1:7" ht="14.25" x14ac:dyDescent="0.2">
      <c r="A3962" s="14" t="s">
        <v>8454</v>
      </c>
      <c r="B3962" s="15" t="s">
        <v>8341</v>
      </c>
      <c r="C3962" s="15" t="s">
        <v>194</v>
      </c>
      <c r="D3962" s="27" t="s">
        <v>1178</v>
      </c>
      <c r="E3962" s="27" t="s">
        <v>1179</v>
      </c>
      <c r="F3962" s="15" t="s">
        <v>652</v>
      </c>
      <c r="G3962" s="15" t="s">
        <v>12</v>
      </c>
    </row>
    <row r="3963" spans="1:7" ht="14.25" x14ac:dyDescent="0.2">
      <c r="A3963" s="14" t="s">
        <v>8455</v>
      </c>
      <c r="B3963" s="15" t="s">
        <v>8341</v>
      </c>
      <c r="C3963" s="15" t="s">
        <v>196</v>
      </c>
      <c r="D3963" s="27" t="s">
        <v>1181</v>
      </c>
      <c r="E3963" s="27" t="s">
        <v>1182</v>
      </c>
      <c r="F3963" s="15" t="s">
        <v>970</v>
      </c>
      <c r="G3963" s="15" t="s">
        <v>1183</v>
      </c>
    </row>
    <row r="3964" spans="1:7" ht="14.25" x14ac:dyDescent="0.2">
      <c r="A3964" s="14" t="s">
        <v>8456</v>
      </c>
      <c r="B3964" s="15" t="s">
        <v>8341</v>
      </c>
      <c r="C3964" s="15" t="s">
        <v>201</v>
      </c>
      <c r="D3964" s="27" t="s">
        <v>8457</v>
      </c>
      <c r="E3964" s="27" t="s">
        <v>8458</v>
      </c>
      <c r="F3964" s="15" t="s">
        <v>970</v>
      </c>
      <c r="G3964" s="15" t="s">
        <v>1183</v>
      </c>
    </row>
    <row r="3965" spans="1:7" ht="22.5" x14ac:dyDescent="0.2">
      <c r="A3965" s="14" t="s">
        <v>8459</v>
      </c>
      <c r="B3965" s="15" t="s">
        <v>8341</v>
      </c>
      <c r="C3965" s="15" t="s">
        <v>204</v>
      </c>
      <c r="D3965" s="27" t="s">
        <v>1188</v>
      </c>
      <c r="E3965" s="27" t="s">
        <v>1189</v>
      </c>
      <c r="F3965" s="15" t="s">
        <v>648</v>
      </c>
      <c r="G3965" s="15" t="s">
        <v>12</v>
      </c>
    </row>
    <row r="3966" spans="1:7" ht="22.5" x14ac:dyDescent="0.2">
      <c r="A3966" s="14" t="s">
        <v>8460</v>
      </c>
      <c r="B3966" s="15" t="s">
        <v>8341</v>
      </c>
      <c r="C3966" s="15" t="s">
        <v>206</v>
      </c>
      <c r="D3966" s="27" t="s">
        <v>4346</v>
      </c>
      <c r="E3966" s="27" t="s">
        <v>4347</v>
      </c>
      <c r="F3966" s="15" t="s">
        <v>648</v>
      </c>
      <c r="G3966" s="15" t="s">
        <v>12</v>
      </c>
    </row>
    <row r="3967" spans="1:7" s="11" customFormat="1" ht="14.25" x14ac:dyDescent="0.2">
      <c r="A3967" s="9" t="s">
        <v>2740</v>
      </c>
      <c r="B3967" s="9" t="s">
        <v>8461</v>
      </c>
      <c r="C3967" s="9"/>
      <c r="D3967" s="29"/>
      <c r="E3967" s="22" t="s">
        <v>8462</v>
      </c>
      <c r="F3967" s="10"/>
      <c r="G3967" s="10"/>
    </row>
    <row r="3968" spans="1:7" ht="14.25" x14ac:dyDescent="0.2">
      <c r="A3968" s="14" t="s">
        <v>8463</v>
      </c>
      <c r="B3968" s="15" t="s">
        <v>8341</v>
      </c>
      <c r="C3968" s="15" t="s">
        <v>207</v>
      </c>
      <c r="D3968" s="27" t="s">
        <v>4383</v>
      </c>
      <c r="E3968" s="27" t="s">
        <v>4384</v>
      </c>
      <c r="F3968" s="15" t="s">
        <v>1230</v>
      </c>
      <c r="G3968" s="15" t="s">
        <v>1696</v>
      </c>
    </row>
    <row r="3969" spans="1:7" ht="14.25" x14ac:dyDescent="0.2">
      <c r="A3969" s="14" t="s">
        <v>8464</v>
      </c>
      <c r="B3969" s="15" t="s">
        <v>8341</v>
      </c>
      <c r="C3969" s="15" t="s">
        <v>208</v>
      </c>
      <c r="D3969" s="27" t="s">
        <v>1232</v>
      </c>
      <c r="E3969" s="27" t="s">
        <v>1233</v>
      </c>
      <c r="F3969" s="15" t="s">
        <v>71</v>
      </c>
      <c r="G3969" s="15" t="s">
        <v>8142</v>
      </c>
    </row>
    <row r="3970" spans="1:7" ht="14.25" x14ac:dyDescent="0.2">
      <c r="A3970" s="14" t="s">
        <v>8465</v>
      </c>
      <c r="B3970" s="15" t="s">
        <v>8341</v>
      </c>
      <c r="C3970" s="15" t="s">
        <v>220</v>
      </c>
      <c r="D3970" s="27" t="s">
        <v>4387</v>
      </c>
      <c r="E3970" s="27" t="s">
        <v>4388</v>
      </c>
      <c r="F3970" s="15" t="s">
        <v>648</v>
      </c>
      <c r="G3970" s="15" t="s">
        <v>30</v>
      </c>
    </row>
    <row r="3971" spans="1:7" ht="14.25" x14ac:dyDescent="0.2">
      <c r="A3971" s="14" t="s">
        <v>8466</v>
      </c>
      <c r="B3971" s="15" t="s">
        <v>8341</v>
      </c>
      <c r="C3971" s="15" t="s">
        <v>223</v>
      </c>
      <c r="D3971" s="27" t="s">
        <v>1236</v>
      </c>
      <c r="E3971" s="27" t="s">
        <v>1237</v>
      </c>
      <c r="F3971" s="15" t="s">
        <v>518</v>
      </c>
      <c r="G3971" s="15" t="s">
        <v>7380</v>
      </c>
    </row>
    <row r="3972" spans="1:7" ht="22.5" x14ac:dyDescent="0.2">
      <c r="A3972" s="14" t="s">
        <v>8467</v>
      </c>
      <c r="B3972" s="15" t="s">
        <v>8341</v>
      </c>
      <c r="C3972" s="15" t="s">
        <v>226</v>
      </c>
      <c r="D3972" s="27" t="s">
        <v>4391</v>
      </c>
      <c r="E3972" s="27" t="s">
        <v>4392</v>
      </c>
      <c r="F3972" s="15" t="s">
        <v>652</v>
      </c>
      <c r="G3972" s="15" t="s">
        <v>30</v>
      </c>
    </row>
    <row r="3973" spans="1:7" ht="14.25" x14ac:dyDescent="0.2">
      <c r="A3973" s="14" t="s">
        <v>8468</v>
      </c>
      <c r="B3973" s="15" t="s">
        <v>8341</v>
      </c>
      <c r="C3973" s="15" t="s">
        <v>229</v>
      </c>
      <c r="D3973" s="27" t="s">
        <v>4394</v>
      </c>
      <c r="E3973" s="27" t="s">
        <v>4395</v>
      </c>
      <c r="F3973" s="15" t="s">
        <v>652</v>
      </c>
      <c r="G3973" s="15" t="s">
        <v>30</v>
      </c>
    </row>
    <row r="3974" spans="1:7" ht="14.25" x14ac:dyDescent="0.2">
      <c r="A3974" s="14" t="s">
        <v>8469</v>
      </c>
      <c r="B3974" s="15" t="s">
        <v>8341</v>
      </c>
      <c r="C3974" s="15" t="s">
        <v>231</v>
      </c>
      <c r="D3974" s="27" t="s">
        <v>1228</v>
      </c>
      <c r="E3974" s="27" t="s">
        <v>1229</v>
      </c>
      <c r="F3974" s="15" t="s">
        <v>1230</v>
      </c>
      <c r="G3974" s="15" t="s">
        <v>8470</v>
      </c>
    </row>
    <row r="3975" spans="1:7" ht="14.25" x14ac:dyDescent="0.2">
      <c r="A3975" s="14" t="s">
        <v>8471</v>
      </c>
      <c r="B3975" s="15" t="s">
        <v>8341</v>
      </c>
      <c r="C3975" s="15" t="s">
        <v>236</v>
      </c>
      <c r="D3975" s="27" t="s">
        <v>1232</v>
      </c>
      <c r="E3975" s="27" t="s">
        <v>1233</v>
      </c>
      <c r="F3975" s="15" t="s">
        <v>71</v>
      </c>
      <c r="G3975" s="15" t="s">
        <v>4003</v>
      </c>
    </row>
    <row r="3976" spans="1:7" ht="14.25" x14ac:dyDescent="0.2">
      <c r="A3976" s="14" t="s">
        <v>8472</v>
      </c>
      <c r="B3976" s="15" t="s">
        <v>8341</v>
      </c>
      <c r="C3976" s="15" t="s">
        <v>239</v>
      </c>
      <c r="D3976" s="27" t="s">
        <v>1236</v>
      </c>
      <c r="E3976" s="27" t="s">
        <v>1237</v>
      </c>
      <c r="F3976" s="15" t="s">
        <v>518</v>
      </c>
      <c r="G3976" s="15" t="s">
        <v>7601</v>
      </c>
    </row>
    <row r="3977" spans="1:7" ht="45" x14ac:dyDescent="0.2">
      <c r="A3977" s="14" t="s">
        <v>8473</v>
      </c>
      <c r="B3977" s="15" t="s">
        <v>8341</v>
      </c>
      <c r="C3977" s="15" t="s">
        <v>241</v>
      </c>
      <c r="D3977" s="27" t="s">
        <v>1239</v>
      </c>
      <c r="E3977" s="27" t="s">
        <v>1240</v>
      </c>
      <c r="F3977" s="15" t="s">
        <v>652</v>
      </c>
      <c r="G3977" s="15" t="s">
        <v>90</v>
      </c>
    </row>
    <row r="3978" spans="1:7" ht="14.25" x14ac:dyDescent="0.2">
      <c r="A3978" s="14" t="s">
        <v>8474</v>
      </c>
      <c r="B3978" s="15" t="s">
        <v>8341</v>
      </c>
      <c r="C3978" s="15" t="s">
        <v>243</v>
      </c>
      <c r="D3978" s="27" t="s">
        <v>8475</v>
      </c>
      <c r="E3978" s="27" t="s">
        <v>8476</v>
      </c>
      <c r="F3978" s="15" t="s">
        <v>1230</v>
      </c>
      <c r="G3978" s="15" t="s">
        <v>2537</v>
      </c>
    </row>
    <row r="3979" spans="1:7" ht="22.5" x14ac:dyDescent="0.2">
      <c r="A3979" s="14" t="s">
        <v>8477</v>
      </c>
      <c r="B3979" s="15" t="s">
        <v>8341</v>
      </c>
      <c r="C3979" s="15" t="s">
        <v>248</v>
      </c>
      <c r="D3979" s="27" t="s">
        <v>4404</v>
      </c>
      <c r="E3979" s="27" t="s">
        <v>4405</v>
      </c>
      <c r="F3979" s="15" t="s">
        <v>648</v>
      </c>
      <c r="G3979" s="15" t="s">
        <v>34</v>
      </c>
    </row>
    <row r="3980" spans="1:7" ht="14.25" x14ac:dyDescent="0.2">
      <c r="A3980" s="14" t="s">
        <v>8478</v>
      </c>
      <c r="B3980" s="15" t="s">
        <v>8341</v>
      </c>
      <c r="C3980" s="15" t="s">
        <v>251</v>
      </c>
      <c r="D3980" s="27" t="s">
        <v>8479</v>
      </c>
      <c r="E3980" s="27" t="s">
        <v>8480</v>
      </c>
      <c r="F3980" s="15" t="s">
        <v>652</v>
      </c>
      <c r="G3980" s="15" t="s">
        <v>34</v>
      </c>
    </row>
    <row r="3981" spans="1:7" ht="14.25" x14ac:dyDescent="0.2">
      <c r="A3981" s="14" t="s">
        <v>8481</v>
      </c>
      <c r="B3981" s="15" t="s">
        <v>8341</v>
      </c>
      <c r="C3981" s="15" t="s">
        <v>254</v>
      </c>
      <c r="D3981" s="27" t="s">
        <v>4410</v>
      </c>
      <c r="E3981" s="27" t="s">
        <v>4411</v>
      </c>
      <c r="F3981" s="15" t="s">
        <v>970</v>
      </c>
      <c r="G3981" s="15" t="s">
        <v>2537</v>
      </c>
    </row>
    <row r="3982" spans="1:7" ht="22.5" x14ac:dyDescent="0.2">
      <c r="A3982" s="14" t="s">
        <v>8482</v>
      </c>
      <c r="B3982" s="15" t="s">
        <v>8341</v>
      </c>
      <c r="C3982" s="15" t="s">
        <v>256</v>
      </c>
      <c r="D3982" s="27" t="s">
        <v>4413</v>
      </c>
      <c r="E3982" s="27" t="s">
        <v>4414</v>
      </c>
      <c r="F3982" s="15" t="s">
        <v>652</v>
      </c>
      <c r="G3982" s="15" t="s">
        <v>34</v>
      </c>
    </row>
    <row r="3983" spans="1:7" ht="14.25" x14ac:dyDescent="0.2">
      <c r="A3983" s="14" t="s">
        <v>8483</v>
      </c>
      <c r="B3983" s="15" t="s">
        <v>8341</v>
      </c>
      <c r="C3983" s="15" t="s">
        <v>260</v>
      </c>
      <c r="D3983" s="27" t="s">
        <v>1228</v>
      </c>
      <c r="E3983" s="27" t="s">
        <v>1229</v>
      </c>
      <c r="F3983" s="15" t="s">
        <v>1230</v>
      </c>
      <c r="G3983" s="15" t="s">
        <v>1072</v>
      </c>
    </row>
    <row r="3984" spans="1:7" ht="14.25" x14ac:dyDescent="0.2">
      <c r="A3984" s="14" t="s">
        <v>8484</v>
      </c>
      <c r="B3984" s="15" t="s">
        <v>8341</v>
      </c>
      <c r="C3984" s="15" t="s">
        <v>263</v>
      </c>
      <c r="D3984" s="27" t="s">
        <v>1232</v>
      </c>
      <c r="E3984" s="27" t="s">
        <v>1233</v>
      </c>
      <c r="F3984" s="15" t="s">
        <v>71</v>
      </c>
      <c r="G3984" s="15" t="s">
        <v>1183</v>
      </c>
    </row>
    <row r="3985" spans="1:7" ht="14.25" x14ac:dyDescent="0.2">
      <c r="A3985" s="14" t="s">
        <v>8485</v>
      </c>
      <c r="B3985" s="15" t="s">
        <v>8341</v>
      </c>
      <c r="C3985" s="15" t="s">
        <v>265</v>
      </c>
      <c r="D3985" s="27" t="s">
        <v>1236</v>
      </c>
      <c r="E3985" s="27" t="s">
        <v>1237</v>
      </c>
      <c r="F3985" s="15" t="s">
        <v>518</v>
      </c>
      <c r="G3985" s="15" t="s">
        <v>12</v>
      </c>
    </row>
    <row r="3986" spans="1:7" ht="14.25" x14ac:dyDescent="0.2">
      <c r="A3986" s="14" t="s">
        <v>8486</v>
      </c>
      <c r="B3986" s="15" t="s">
        <v>8341</v>
      </c>
      <c r="C3986" s="15" t="s">
        <v>266</v>
      </c>
      <c r="D3986" s="27" t="s">
        <v>8487</v>
      </c>
      <c r="E3986" s="27" t="s">
        <v>8488</v>
      </c>
      <c r="F3986" s="15" t="s">
        <v>648</v>
      </c>
      <c r="G3986" s="15" t="s">
        <v>40</v>
      </c>
    </row>
    <row r="3987" spans="1:7" ht="14.25" x14ac:dyDescent="0.2">
      <c r="A3987" s="14" t="s">
        <v>8489</v>
      </c>
      <c r="B3987" s="15" t="s">
        <v>8341</v>
      </c>
      <c r="C3987" s="15" t="s">
        <v>267</v>
      </c>
      <c r="D3987" s="27" t="s">
        <v>8479</v>
      </c>
      <c r="E3987" s="27" t="s">
        <v>8480</v>
      </c>
      <c r="F3987" s="15" t="s">
        <v>652</v>
      </c>
      <c r="G3987" s="15" t="s">
        <v>40</v>
      </c>
    </row>
    <row r="3988" spans="1:7" ht="14.25" x14ac:dyDescent="0.2">
      <c r="A3988" s="14" t="s">
        <v>8490</v>
      </c>
      <c r="B3988" s="15" t="s">
        <v>8341</v>
      </c>
      <c r="C3988" s="15" t="s">
        <v>184</v>
      </c>
      <c r="D3988" s="27" t="s">
        <v>4410</v>
      </c>
      <c r="E3988" s="27" t="s">
        <v>4411</v>
      </c>
      <c r="F3988" s="15" t="s">
        <v>970</v>
      </c>
      <c r="G3988" s="15" t="s">
        <v>1072</v>
      </c>
    </row>
    <row r="3989" spans="1:7" ht="22.5" x14ac:dyDescent="0.2">
      <c r="A3989" s="14" t="s">
        <v>8491</v>
      </c>
      <c r="B3989" s="15" t="s">
        <v>8341</v>
      </c>
      <c r="C3989" s="15" t="s">
        <v>276</v>
      </c>
      <c r="D3989" s="27" t="s">
        <v>6626</v>
      </c>
      <c r="E3989" s="27" t="s">
        <v>6627</v>
      </c>
      <c r="F3989" s="15" t="s">
        <v>652</v>
      </c>
      <c r="G3989" s="15" t="s">
        <v>40</v>
      </c>
    </row>
    <row r="3990" spans="1:7" ht="14.25" x14ac:dyDescent="0.2">
      <c r="A3990" s="14" t="s">
        <v>8492</v>
      </c>
      <c r="B3990" s="15" t="s">
        <v>8341</v>
      </c>
      <c r="C3990" s="15" t="s">
        <v>278</v>
      </c>
      <c r="D3990" s="27" t="s">
        <v>1228</v>
      </c>
      <c r="E3990" s="27" t="s">
        <v>1229</v>
      </c>
      <c r="F3990" s="15" t="s">
        <v>1230</v>
      </c>
      <c r="G3990" s="15" t="s">
        <v>1072</v>
      </c>
    </row>
    <row r="3991" spans="1:7" ht="14.25" x14ac:dyDescent="0.2">
      <c r="A3991" s="14" t="s">
        <v>8493</v>
      </c>
      <c r="B3991" s="15" t="s">
        <v>8341</v>
      </c>
      <c r="C3991" s="15" t="s">
        <v>283</v>
      </c>
      <c r="D3991" s="27" t="s">
        <v>1232</v>
      </c>
      <c r="E3991" s="27" t="s">
        <v>1233</v>
      </c>
      <c r="F3991" s="15" t="s">
        <v>71</v>
      </c>
      <c r="G3991" s="15" t="s">
        <v>1183</v>
      </c>
    </row>
    <row r="3992" spans="1:7" ht="14.25" x14ac:dyDescent="0.2">
      <c r="A3992" s="14" t="s">
        <v>8494</v>
      </c>
      <c r="B3992" s="15" t="s">
        <v>8341</v>
      </c>
      <c r="C3992" s="15" t="s">
        <v>286</v>
      </c>
      <c r="D3992" s="27" t="s">
        <v>1236</v>
      </c>
      <c r="E3992" s="27" t="s">
        <v>1237</v>
      </c>
      <c r="F3992" s="15" t="s">
        <v>518</v>
      </c>
      <c r="G3992" s="15" t="s">
        <v>12</v>
      </c>
    </row>
    <row r="3993" spans="1:7" ht="14.25" x14ac:dyDescent="0.2">
      <c r="A3993" s="14" t="s">
        <v>8495</v>
      </c>
      <c r="B3993" s="15" t="s">
        <v>8341</v>
      </c>
      <c r="C3993" s="15" t="s">
        <v>288</v>
      </c>
      <c r="D3993" s="27" t="s">
        <v>8496</v>
      </c>
      <c r="E3993" s="27" t="s">
        <v>8497</v>
      </c>
      <c r="F3993" s="15" t="s">
        <v>648</v>
      </c>
      <c r="G3993" s="15" t="s">
        <v>40</v>
      </c>
    </row>
    <row r="3994" spans="1:7" ht="14.25" x14ac:dyDescent="0.2">
      <c r="A3994" s="14" t="s">
        <v>8498</v>
      </c>
      <c r="B3994" s="15" t="s">
        <v>8341</v>
      </c>
      <c r="C3994" s="15" t="s">
        <v>289</v>
      </c>
      <c r="D3994" s="27" t="s">
        <v>8479</v>
      </c>
      <c r="E3994" s="27" t="s">
        <v>8480</v>
      </c>
      <c r="F3994" s="15" t="s">
        <v>652</v>
      </c>
      <c r="G3994" s="15" t="s">
        <v>40</v>
      </c>
    </row>
    <row r="3995" spans="1:7" ht="14.25" x14ac:dyDescent="0.2">
      <c r="A3995" s="14" t="s">
        <v>8499</v>
      </c>
      <c r="B3995" s="15" t="s">
        <v>8341</v>
      </c>
      <c r="C3995" s="15" t="s">
        <v>291</v>
      </c>
      <c r="D3995" s="27" t="s">
        <v>4410</v>
      </c>
      <c r="E3995" s="27" t="s">
        <v>4411</v>
      </c>
      <c r="F3995" s="15" t="s">
        <v>970</v>
      </c>
      <c r="G3995" s="15" t="s">
        <v>1072</v>
      </c>
    </row>
    <row r="3996" spans="1:7" ht="22.5" x14ac:dyDescent="0.2">
      <c r="A3996" s="14" t="s">
        <v>8500</v>
      </c>
      <c r="B3996" s="15" t="s">
        <v>8341</v>
      </c>
      <c r="C3996" s="15" t="s">
        <v>293</v>
      </c>
      <c r="D3996" s="27" t="s">
        <v>8501</v>
      </c>
      <c r="E3996" s="27" t="s">
        <v>8502</v>
      </c>
      <c r="F3996" s="15" t="s">
        <v>652</v>
      </c>
      <c r="G3996" s="15" t="s">
        <v>40</v>
      </c>
    </row>
    <row r="3997" spans="1:7" s="8" customFormat="1" ht="15" customHeight="1" x14ac:dyDescent="0.2">
      <c r="A3997" s="7"/>
      <c r="B3997" s="7"/>
      <c r="C3997" s="7"/>
      <c r="D3997" s="26"/>
      <c r="E3997" s="20" t="s">
        <v>8503</v>
      </c>
      <c r="F3997" s="7"/>
      <c r="G3997" s="7"/>
    </row>
    <row r="3998" spans="1:7" s="11" customFormat="1" ht="14.25" x14ac:dyDescent="0.2">
      <c r="A3998" s="9" t="s">
        <v>2743</v>
      </c>
      <c r="B3998" s="9" t="s">
        <v>8504</v>
      </c>
      <c r="C3998" s="9"/>
      <c r="D3998" s="29"/>
      <c r="E3998" s="22" t="s">
        <v>8505</v>
      </c>
      <c r="F3998" s="10"/>
      <c r="G3998" s="10"/>
    </row>
    <row r="3999" spans="1:7" ht="22.5" x14ac:dyDescent="0.2">
      <c r="A3999" s="14" t="s">
        <v>8506</v>
      </c>
      <c r="B3999" s="15" t="s">
        <v>8507</v>
      </c>
      <c r="C3999" s="15" t="s">
        <v>12</v>
      </c>
      <c r="D3999" s="27" t="s">
        <v>3383</v>
      </c>
      <c r="E3999" s="27" t="s">
        <v>3384</v>
      </c>
      <c r="F3999" s="15" t="s">
        <v>1071</v>
      </c>
      <c r="G3999" s="15" t="s">
        <v>1613</v>
      </c>
    </row>
    <row r="4000" spans="1:7" ht="22.5" x14ac:dyDescent="0.2">
      <c r="A4000" s="14" t="s">
        <v>8508</v>
      </c>
      <c r="B4000" s="15" t="s">
        <v>8507</v>
      </c>
      <c r="C4000" s="15" t="s">
        <v>24</v>
      </c>
      <c r="D4000" s="27" t="s">
        <v>3386</v>
      </c>
      <c r="E4000" s="27" t="s">
        <v>3387</v>
      </c>
      <c r="F4000" s="15" t="s">
        <v>71</v>
      </c>
      <c r="G4000" s="15" t="s">
        <v>74</v>
      </c>
    </row>
    <row r="4001" spans="1:7" ht="22.5" x14ac:dyDescent="0.2">
      <c r="A4001" s="14" t="s">
        <v>8509</v>
      </c>
      <c r="B4001" s="15" t="s">
        <v>8507</v>
      </c>
      <c r="C4001" s="15" t="s">
        <v>30</v>
      </c>
      <c r="D4001" s="27" t="s">
        <v>3390</v>
      </c>
      <c r="E4001" s="27" t="s">
        <v>3391</v>
      </c>
      <c r="F4001" s="15" t="s">
        <v>648</v>
      </c>
      <c r="G4001" s="15" t="s">
        <v>8510</v>
      </c>
    </row>
    <row r="4002" spans="1:7" ht="22.5" x14ac:dyDescent="0.2">
      <c r="A4002" s="14" t="s">
        <v>8511</v>
      </c>
      <c r="B4002" s="15" t="s">
        <v>8507</v>
      </c>
      <c r="C4002" s="15" t="s">
        <v>34</v>
      </c>
      <c r="D4002" s="27" t="s">
        <v>1246</v>
      </c>
      <c r="E4002" s="27" t="s">
        <v>1247</v>
      </c>
      <c r="F4002" s="15" t="s">
        <v>1071</v>
      </c>
      <c r="G4002" s="15" t="s">
        <v>1696</v>
      </c>
    </row>
    <row r="4003" spans="1:7" ht="22.5" x14ac:dyDescent="0.2">
      <c r="A4003" s="14" t="s">
        <v>8512</v>
      </c>
      <c r="B4003" s="15" t="s">
        <v>8507</v>
      </c>
      <c r="C4003" s="15" t="s">
        <v>40</v>
      </c>
      <c r="D4003" s="27" t="s">
        <v>1249</v>
      </c>
      <c r="E4003" s="27" t="s">
        <v>1250</v>
      </c>
      <c r="F4003" s="15" t="s">
        <v>71</v>
      </c>
      <c r="G4003" s="15" t="s">
        <v>7597</v>
      </c>
    </row>
    <row r="4004" spans="1:7" ht="22.5" x14ac:dyDescent="0.2">
      <c r="A4004" s="14" t="s">
        <v>8513</v>
      </c>
      <c r="B4004" s="15" t="s">
        <v>8507</v>
      </c>
      <c r="C4004" s="15" t="s">
        <v>43</v>
      </c>
      <c r="D4004" s="27" t="s">
        <v>1253</v>
      </c>
      <c r="E4004" s="27" t="s">
        <v>1254</v>
      </c>
      <c r="F4004" s="15" t="s">
        <v>648</v>
      </c>
      <c r="G4004" s="15" t="s">
        <v>8514</v>
      </c>
    </row>
    <row r="4005" spans="1:7" ht="14.25" x14ac:dyDescent="0.2">
      <c r="A4005" s="14" t="s">
        <v>8515</v>
      </c>
      <c r="B4005" s="15" t="s">
        <v>8507</v>
      </c>
      <c r="C4005" s="15" t="s">
        <v>48</v>
      </c>
      <c r="D4005" s="27" t="s">
        <v>4429</v>
      </c>
      <c r="E4005" s="27" t="s">
        <v>4430</v>
      </c>
      <c r="F4005" s="15" t="s">
        <v>648</v>
      </c>
      <c r="G4005" s="15" t="s">
        <v>40</v>
      </c>
    </row>
    <row r="4006" spans="1:7" ht="14.25" x14ac:dyDescent="0.2">
      <c r="A4006" s="14" t="s">
        <v>8516</v>
      </c>
      <c r="B4006" s="15" t="s">
        <v>8507</v>
      </c>
      <c r="C4006" s="15" t="s">
        <v>55</v>
      </c>
      <c r="D4006" s="27" t="s">
        <v>3397</v>
      </c>
      <c r="E4006" s="27" t="s">
        <v>3398</v>
      </c>
      <c r="F4006" s="15" t="s">
        <v>648</v>
      </c>
      <c r="G4006" s="15" t="s">
        <v>55</v>
      </c>
    </row>
    <row r="4007" spans="1:7" ht="14.25" x14ac:dyDescent="0.2">
      <c r="A4007" s="14" t="s">
        <v>8517</v>
      </c>
      <c r="B4007" s="15" t="s">
        <v>8507</v>
      </c>
      <c r="C4007" s="15" t="s">
        <v>58</v>
      </c>
      <c r="D4007" s="27" t="s">
        <v>4433</v>
      </c>
      <c r="E4007" s="27" t="s">
        <v>4434</v>
      </c>
      <c r="F4007" s="15" t="s">
        <v>648</v>
      </c>
      <c r="G4007" s="15" t="s">
        <v>30</v>
      </c>
    </row>
    <row r="4008" spans="1:7" ht="14.25" x14ac:dyDescent="0.2">
      <c r="A4008" s="14" t="s">
        <v>8518</v>
      </c>
      <c r="B4008" s="15" t="s">
        <v>8507</v>
      </c>
      <c r="C4008" s="15" t="s">
        <v>60</v>
      </c>
      <c r="D4008" s="27" t="s">
        <v>1654</v>
      </c>
      <c r="E4008" s="27" t="s">
        <v>1655</v>
      </c>
      <c r="F4008" s="15" t="s">
        <v>648</v>
      </c>
      <c r="G4008" s="15" t="s">
        <v>12</v>
      </c>
    </row>
    <row r="4009" spans="1:7" ht="22.5" x14ac:dyDescent="0.2">
      <c r="A4009" s="14" t="s">
        <v>8519</v>
      </c>
      <c r="B4009" s="15" t="s">
        <v>8507</v>
      </c>
      <c r="C4009" s="15" t="s">
        <v>65</v>
      </c>
      <c r="D4009" s="27" t="s">
        <v>8520</v>
      </c>
      <c r="E4009" s="27" t="s">
        <v>8521</v>
      </c>
      <c r="F4009" s="15" t="s">
        <v>648</v>
      </c>
      <c r="G4009" s="15" t="s">
        <v>12</v>
      </c>
    </row>
    <row r="4010" spans="1:7" ht="14.25" x14ac:dyDescent="0.2">
      <c r="A4010" s="14" t="s">
        <v>8522</v>
      </c>
      <c r="B4010" s="15" t="s">
        <v>8507</v>
      </c>
      <c r="C4010" s="15" t="s">
        <v>68</v>
      </c>
      <c r="D4010" s="27" t="s">
        <v>8523</v>
      </c>
      <c r="E4010" s="27" t="s">
        <v>8524</v>
      </c>
      <c r="F4010" s="15" t="s">
        <v>1230</v>
      </c>
      <c r="G4010" s="15" t="s">
        <v>1613</v>
      </c>
    </row>
    <row r="4011" spans="1:7" ht="22.5" x14ac:dyDescent="0.2">
      <c r="A4011" s="14" t="s">
        <v>8525</v>
      </c>
      <c r="B4011" s="15" t="s">
        <v>8507</v>
      </c>
      <c r="C4011" s="15" t="s">
        <v>70</v>
      </c>
      <c r="D4011" s="27" t="s">
        <v>8526</v>
      </c>
      <c r="E4011" s="27" t="s">
        <v>8527</v>
      </c>
      <c r="F4011" s="15" t="s">
        <v>648</v>
      </c>
      <c r="G4011" s="15" t="s">
        <v>65</v>
      </c>
    </row>
    <row r="4012" spans="1:7" s="8" customFormat="1" ht="15" customHeight="1" x14ac:dyDescent="0.2">
      <c r="A4012" s="7"/>
      <c r="B4012" s="7"/>
      <c r="C4012" s="7"/>
      <c r="D4012" s="26"/>
      <c r="E4012" s="20" t="s">
        <v>8528</v>
      </c>
      <c r="F4012" s="7"/>
      <c r="G4012" s="7"/>
    </row>
    <row r="4013" spans="1:7" ht="14.25" x14ac:dyDescent="0.2">
      <c r="A4013" s="5" t="s">
        <v>2747</v>
      </c>
      <c r="B4013" s="5"/>
      <c r="C4013" s="5"/>
      <c r="D4013" s="30"/>
      <c r="E4013" s="23" t="s">
        <v>8529</v>
      </c>
      <c r="F4013" s="6"/>
      <c r="G4013" s="6" t="s">
        <v>15</v>
      </c>
    </row>
    <row r="4014" spans="1:7" ht="14.25" x14ac:dyDescent="0.2">
      <c r="A4014" s="16"/>
      <c r="B4014" s="16"/>
      <c r="C4014" s="16"/>
      <c r="D4014" s="27"/>
      <c r="E4014" s="33" t="s">
        <v>2277</v>
      </c>
      <c r="F4014" s="16"/>
      <c r="G4014" s="16"/>
    </row>
    <row r="4015" spans="1:7" s="11" customFormat="1" ht="14.25" x14ac:dyDescent="0.2">
      <c r="A4015" s="9" t="s">
        <v>2750</v>
      </c>
      <c r="B4015" s="9" t="s">
        <v>8530</v>
      </c>
      <c r="C4015" s="9"/>
      <c r="D4015" s="29"/>
      <c r="E4015" s="22" t="s">
        <v>8531</v>
      </c>
      <c r="F4015" s="10"/>
      <c r="G4015" s="10"/>
    </row>
    <row r="4016" spans="1:7" ht="14.25" customHeight="1" x14ac:dyDescent="0.2">
      <c r="A4016" s="16"/>
      <c r="B4016" s="16"/>
      <c r="C4016" s="13"/>
      <c r="D4016" s="28"/>
      <c r="E4016" s="21" t="s">
        <v>8532</v>
      </c>
      <c r="F4016" s="13"/>
      <c r="G4016" s="13"/>
    </row>
    <row r="4017" spans="1:7" ht="14.25" x14ac:dyDescent="0.2">
      <c r="A4017" s="14" t="s">
        <v>8533</v>
      </c>
      <c r="B4017" s="15" t="s">
        <v>8534</v>
      </c>
      <c r="C4017" s="15" t="s">
        <v>12</v>
      </c>
      <c r="D4017" s="27" t="s">
        <v>1746</v>
      </c>
      <c r="E4017" s="27" t="s">
        <v>8535</v>
      </c>
      <c r="F4017" s="15" t="s">
        <v>648</v>
      </c>
      <c r="G4017" s="15" t="s">
        <v>12</v>
      </c>
    </row>
    <row r="4018" spans="1:7" ht="22.5" x14ac:dyDescent="0.2">
      <c r="A4018" s="14" t="s">
        <v>8536</v>
      </c>
      <c r="B4018" s="15" t="s">
        <v>8534</v>
      </c>
      <c r="C4018" s="15" t="s">
        <v>24</v>
      </c>
      <c r="D4018" s="27" t="s">
        <v>8537</v>
      </c>
      <c r="E4018" s="27" t="s">
        <v>8538</v>
      </c>
      <c r="F4018" s="15" t="s">
        <v>648</v>
      </c>
      <c r="G4018" s="15" t="s">
        <v>12</v>
      </c>
    </row>
    <row r="4019" spans="1:7" ht="14.25" x14ac:dyDescent="0.2">
      <c r="A4019" s="14" t="s">
        <v>8539</v>
      </c>
      <c r="B4019" s="15" t="s">
        <v>8534</v>
      </c>
      <c r="C4019" s="15" t="s">
        <v>30</v>
      </c>
      <c r="D4019" s="27" t="s">
        <v>1282</v>
      </c>
      <c r="E4019" s="27" t="s">
        <v>1283</v>
      </c>
      <c r="F4019" s="15" t="s">
        <v>648</v>
      </c>
      <c r="G4019" s="15" t="s">
        <v>60</v>
      </c>
    </row>
    <row r="4020" spans="1:7" ht="14.25" x14ac:dyDescent="0.2">
      <c r="A4020" s="14" t="s">
        <v>8540</v>
      </c>
      <c r="B4020" s="15" t="s">
        <v>8534</v>
      </c>
      <c r="C4020" s="15" t="s">
        <v>34</v>
      </c>
      <c r="D4020" s="27" t="s">
        <v>1374</v>
      </c>
      <c r="E4020" s="27" t="s">
        <v>1375</v>
      </c>
      <c r="F4020" s="15" t="s">
        <v>648</v>
      </c>
      <c r="G4020" s="15" t="s">
        <v>12</v>
      </c>
    </row>
    <row r="4021" spans="1:7" ht="14.25" x14ac:dyDescent="0.2">
      <c r="A4021" s="14" t="s">
        <v>8541</v>
      </c>
      <c r="B4021" s="15" t="s">
        <v>8534</v>
      </c>
      <c r="C4021" s="15" t="s">
        <v>40</v>
      </c>
      <c r="D4021" s="27" t="s">
        <v>6731</v>
      </c>
      <c r="E4021" s="27" t="s">
        <v>6732</v>
      </c>
      <c r="F4021" s="15" t="s">
        <v>648</v>
      </c>
      <c r="G4021" s="15" t="s">
        <v>43</v>
      </c>
    </row>
    <row r="4022" spans="1:7" ht="45" x14ac:dyDescent="0.2">
      <c r="A4022" s="14" t="s">
        <v>8542</v>
      </c>
      <c r="B4022" s="15" t="s">
        <v>8534</v>
      </c>
      <c r="C4022" s="15" t="s">
        <v>43</v>
      </c>
      <c r="D4022" s="27" t="s">
        <v>8543</v>
      </c>
      <c r="E4022" s="27" t="s">
        <v>8544</v>
      </c>
      <c r="F4022" s="15" t="s">
        <v>648</v>
      </c>
      <c r="G4022" s="15" t="s">
        <v>30</v>
      </c>
    </row>
    <row r="4023" spans="1:7" ht="14.25" customHeight="1" x14ac:dyDescent="0.2">
      <c r="A4023" s="16"/>
      <c r="B4023" s="16"/>
      <c r="C4023" s="13"/>
      <c r="D4023" s="28"/>
      <c r="E4023" s="21" t="s">
        <v>8545</v>
      </c>
      <c r="F4023" s="13"/>
      <c r="G4023" s="13"/>
    </row>
    <row r="4024" spans="1:7" ht="14.25" x14ac:dyDescent="0.2">
      <c r="A4024" s="14" t="s">
        <v>8546</v>
      </c>
      <c r="B4024" s="15" t="s">
        <v>8534</v>
      </c>
      <c r="C4024" s="15" t="s">
        <v>48</v>
      </c>
      <c r="D4024" s="27" t="s">
        <v>1746</v>
      </c>
      <c r="E4024" s="27" t="s">
        <v>8535</v>
      </c>
      <c r="F4024" s="15" t="s">
        <v>648</v>
      </c>
      <c r="G4024" s="15" t="s">
        <v>12</v>
      </c>
    </row>
    <row r="4025" spans="1:7" ht="22.5" x14ac:dyDescent="0.2">
      <c r="A4025" s="14" t="s">
        <v>8547</v>
      </c>
      <c r="B4025" s="15" t="s">
        <v>8534</v>
      </c>
      <c r="C4025" s="15" t="s">
        <v>55</v>
      </c>
      <c r="D4025" s="27" t="s">
        <v>8537</v>
      </c>
      <c r="E4025" s="27" t="s">
        <v>8538</v>
      </c>
      <c r="F4025" s="15" t="s">
        <v>648</v>
      </c>
      <c r="G4025" s="15" t="s">
        <v>12</v>
      </c>
    </row>
    <row r="4026" spans="1:7" ht="14.25" x14ac:dyDescent="0.2">
      <c r="A4026" s="14" t="s">
        <v>8548</v>
      </c>
      <c r="B4026" s="15" t="s">
        <v>8534</v>
      </c>
      <c r="C4026" s="15" t="s">
        <v>58</v>
      </c>
      <c r="D4026" s="27" t="s">
        <v>1282</v>
      </c>
      <c r="E4026" s="27" t="s">
        <v>1283</v>
      </c>
      <c r="F4026" s="15" t="s">
        <v>648</v>
      </c>
      <c r="G4026" s="15" t="s">
        <v>70</v>
      </c>
    </row>
    <row r="4027" spans="1:7" ht="14.25" x14ac:dyDescent="0.2">
      <c r="A4027" s="14" t="s">
        <v>8549</v>
      </c>
      <c r="B4027" s="15" t="s">
        <v>8534</v>
      </c>
      <c r="C4027" s="15" t="s">
        <v>60</v>
      </c>
      <c r="D4027" s="27" t="s">
        <v>1374</v>
      </c>
      <c r="E4027" s="27" t="s">
        <v>1375</v>
      </c>
      <c r="F4027" s="15" t="s">
        <v>648</v>
      </c>
      <c r="G4027" s="15" t="s">
        <v>12</v>
      </c>
    </row>
    <row r="4028" spans="1:7" ht="14.25" x14ac:dyDescent="0.2">
      <c r="A4028" s="14" t="s">
        <v>8550</v>
      </c>
      <c r="B4028" s="15" t="s">
        <v>8534</v>
      </c>
      <c r="C4028" s="15" t="s">
        <v>65</v>
      </c>
      <c r="D4028" s="27" t="s">
        <v>6731</v>
      </c>
      <c r="E4028" s="27" t="s">
        <v>6732</v>
      </c>
      <c r="F4028" s="15" t="s">
        <v>648</v>
      </c>
      <c r="G4028" s="15" t="s">
        <v>43</v>
      </c>
    </row>
    <row r="4029" spans="1:7" ht="45" x14ac:dyDescent="0.2">
      <c r="A4029" s="14" t="s">
        <v>8551</v>
      </c>
      <c r="B4029" s="15" t="s">
        <v>8534</v>
      </c>
      <c r="C4029" s="15" t="s">
        <v>68</v>
      </c>
      <c r="D4029" s="27" t="s">
        <v>8543</v>
      </c>
      <c r="E4029" s="27" t="s">
        <v>8544</v>
      </c>
      <c r="F4029" s="15" t="s">
        <v>648</v>
      </c>
      <c r="G4029" s="15" t="s">
        <v>43</v>
      </c>
    </row>
    <row r="4030" spans="1:7" ht="14.25" customHeight="1" x14ac:dyDescent="0.2">
      <c r="A4030" s="16"/>
      <c r="B4030" s="16"/>
      <c r="C4030" s="13"/>
      <c r="D4030" s="28"/>
      <c r="E4030" s="21" t="s">
        <v>8552</v>
      </c>
      <c r="F4030" s="13"/>
      <c r="G4030" s="13"/>
    </row>
    <row r="4031" spans="1:7" ht="14.25" x14ac:dyDescent="0.2">
      <c r="A4031" s="14" t="s">
        <v>8553</v>
      </c>
      <c r="B4031" s="15" t="s">
        <v>8534</v>
      </c>
      <c r="C4031" s="15" t="s">
        <v>70</v>
      </c>
      <c r="D4031" s="27" t="s">
        <v>1314</v>
      </c>
      <c r="E4031" s="27" t="s">
        <v>1315</v>
      </c>
      <c r="F4031" s="15" t="s">
        <v>648</v>
      </c>
      <c r="G4031" s="15" t="s">
        <v>34</v>
      </c>
    </row>
    <row r="4032" spans="1:7" ht="22.5" x14ac:dyDescent="0.2">
      <c r="A4032" s="14" t="s">
        <v>8554</v>
      </c>
      <c r="B4032" s="15" t="s">
        <v>8534</v>
      </c>
      <c r="C4032" s="15" t="s">
        <v>73</v>
      </c>
      <c r="D4032" s="27" t="s">
        <v>8555</v>
      </c>
      <c r="E4032" s="27" t="s">
        <v>8556</v>
      </c>
      <c r="F4032" s="15" t="s">
        <v>648</v>
      </c>
      <c r="G4032" s="15" t="s">
        <v>34</v>
      </c>
    </row>
    <row r="4033" spans="1:7" s="11" customFormat="1" ht="14.25" x14ac:dyDescent="0.2">
      <c r="A4033" s="9" t="s">
        <v>2754</v>
      </c>
      <c r="B4033" s="9" t="s">
        <v>8557</v>
      </c>
      <c r="C4033" s="9"/>
      <c r="D4033" s="29"/>
      <c r="E4033" s="22" t="s">
        <v>6783</v>
      </c>
      <c r="F4033" s="10"/>
      <c r="G4033" s="10"/>
    </row>
    <row r="4034" spans="1:7" ht="14.25" customHeight="1" x14ac:dyDescent="0.2">
      <c r="A4034" s="16"/>
      <c r="B4034" s="16"/>
      <c r="C4034" s="13"/>
      <c r="D4034" s="28"/>
      <c r="E4034" s="21" t="s">
        <v>8558</v>
      </c>
      <c r="F4034" s="13"/>
      <c r="G4034" s="13"/>
    </row>
    <row r="4035" spans="1:7" ht="14.25" x14ac:dyDescent="0.2">
      <c r="A4035" s="14" t="s">
        <v>8559</v>
      </c>
      <c r="B4035" s="15" t="s">
        <v>8534</v>
      </c>
      <c r="C4035" s="15" t="s">
        <v>75</v>
      </c>
      <c r="D4035" s="27" t="s">
        <v>1282</v>
      </c>
      <c r="E4035" s="27" t="s">
        <v>1283</v>
      </c>
      <c r="F4035" s="15" t="s">
        <v>648</v>
      </c>
      <c r="G4035" s="15" t="s">
        <v>58</v>
      </c>
    </row>
    <row r="4036" spans="1:7" ht="14.25" x14ac:dyDescent="0.2">
      <c r="A4036" s="14" t="s">
        <v>8560</v>
      </c>
      <c r="B4036" s="15" t="s">
        <v>8534</v>
      </c>
      <c r="C4036" s="15" t="s">
        <v>87</v>
      </c>
      <c r="D4036" s="27" t="s">
        <v>8561</v>
      </c>
      <c r="E4036" s="27" t="s">
        <v>8562</v>
      </c>
      <c r="F4036" s="15" t="s">
        <v>648</v>
      </c>
      <c r="G4036" s="15" t="s">
        <v>24</v>
      </c>
    </row>
    <row r="4037" spans="1:7" ht="14.25" x14ac:dyDescent="0.2">
      <c r="A4037" s="14" t="s">
        <v>8563</v>
      </c>
      <c r="B4037" s="15" t="s">
        <v>8534</v>
      </c>
      <c r="C4037" s="15" t="s">
        <v>89</v>
      </c>
      <c r="D4037" s="27" t="s">
        <v>1377</v>
      </c>
      <c r="E4037" s="27" t="s">
        <v>1378</v>
      </c>
      <c r="F4037" s="15" t="s">
        <v>648</v>
      </c>
      <c r="G4037" s="15" t="s">
        <v>12</v>
      </c>
    </row>
    <row r="4038" spans="1:7" ht="45" x14ac:dyDescent="0.2">
      <c r="A4038" s="14" t="s">
        <v>8564</v>
      </c>
      <c r="B4038" s="15" t="s">
        <v>8534</v>
      </c>
      <c r="C4038" s="15" t="s">
        <v>90</v>
      </c>
      <c r="D4038" s="27" t="s">
        <v>4570</v>
      </c>
      <c r="E4038" s="27" t="s">
        <v>8565</v>
      </c>
      <c r="F4038" s="15" t="s">
        <v>648</v>
      </c>
      <c r="G4038" s="15" t="s">
        <v>12</v>
      </c>
    </row>
    <row r="4039" spans="1:7" ht="14.25" x14ac:dyDescent="0.2">
      <c r="A4039" s="14" t="s">
        <v>8566</v>
      </c>
      <c r="B4039" s="15" t="s">
        <v>8534</v>
      </c>
      <c r="C4039" s="15" t="s">
        <v>91</v>
      </c>
      <c r="D4039" s="27" t="s">
        <v>8567</v>
      </c>
      <c r="E4039" s="27" t="s">
        <v>8568</v>
      </c>
      <c r="F4039" s="15" t="s">
        <v>970</v>
      </c>
      <c r="G4039" s="15" t="s">
        <v>1183</v>
      </c>
    </row>
    <row r="4040" spans="1:7" ht="45" x14ac:dyDescent="0.2">
      <c r="A4040" s="14" t="s">
        <v>8569</v>
      </c>
      <c r="B4040" s="15" t="s">
        <v>8534</v>
      </c>
      <c r="C4040" s="15" t="s">
        <v>101</v>
      </c>
      <c r="D4040" s="27" t="s">
        <v>4467</v>
      </c>
      <c r="E4040" s="27" t="s">
        <v>4468</v>
      </c>
      <c r="F4040" s="15" t="s">
        <v>648</v>
      </c>
      <c r="G4040" s="15" t="s">
        <v>24</v>
      </c>
    </row>
    <row r="4041" spans="1:7" ht="45" x14ac:dyDescent="0.2">
      <c r="A4041" s="14" t="s">
        <v>8570</v>
      </c>
      <c r="B4041" s="15" t="s">
        <v>8534</v>
      </c>
      <c r="C4041" s="15" t="s">
        <v>106</v>
      </c>
      <c r="D4041" s="27" t="s">
        <v>4597</v>
      </c>
      <c r="E4041" s="27" t="s">
        <v>4598</v>
      </c>
      <c r="F4041" s="15" t="s">
        <v>648</v>
      </c>
      <c r="G4041" s="15" t="s">
        <v>12</v>
      </c>
    </row>
    <row r="4042" spans="1:7" ht="45" x14ac:dyDescent="0.2">
      <c r="A4042" s="14" t="s">
        <v>8571</v>
      </c>
      <c r="B4042" s="15" t="s">
        <v>8534</v>
      </c>
      <c r="C4042" s="15" t="s">
        <v>107</v>
      </c>
      <c r="D4042" s="27" t="s">
        <v>6771</v>
      </c>
      <c r="E4042" s="27" t="s">
        <v>6772</v>
      </c>
      <c r="F4042" s="15" t="s">
        <v>648</v>
      </c>
      <c r="G4042" s="15" t="s">
        <v>12</v>
      </c>
    </row>
    <row r="4043" spans="1:7" ht="22.5" x14ac:dyDescent="0.2">
      <c r="A4043" s="14" t="s">
        <v>8572</v>
      </c>
      <c r="B4043" s="15" t="s">
        <v>8534</v>
      </c>
      <c r="C4043" s="15" t="s">
        <v>108</v>
      </c>
      <c r="D4043" s="27" t="s">
        <v>4495</v>
      </c>
      <c r="E4043" s="27" t="s">
        <v>4496</v>
      </c>
      <c r="F4043" s="15" t="s">
        <v>1077</v>
      </c>
      <c r="G4043" s="15" t="s">
        <v>2537</v>
      </c>
    </row>
    <row r="4044" spans="1:7" ht="22.5" x14ac:dyDescent="0.2">
      <c r="A4044" s="14" t="s">
        <v>8573</v>
      </c>
      <c r="B4044" s="15" t="s">
        <v>8534</v>
      </c>
      <c r="C4044" s="15" t="s">
        <v>109</v>
      </c>
      <c r="D4044" s="27" t="s">
        <v>6775</v>
      </c>
      <c r="E4044" s="27" t="s">
        <v>6776</v>
      </c>
      <c r="F4044" s="15" t="s">
        <v>648</v>
      </c>
      <c r="G4044" s="15" t="s">
        <v>12</v>
      </c>
    </row>
    <row r="4045" spans="1:7" ht="14.25" customHeight="1" x14ac:dyDescent="0.2">
      <c r="A4045" s="16"/>
      <c r="B4045" s="16"/>
      <c r="C4045" s="13"/>
      <c r="D4045" s="28"/>
      <c r="E4045" s="21" t="s">
        <v>8574</v>
      </c>
      <c r="F4045" s="13"/>
      <c r="G4045" s="13"/>
    </row>
    <row r="4046" spans="1:7" ht="22.5" x14ac:dyDescent="0.2">
      <c r="A4046" s="14" t="s">
        <v>8575</v>
      </c>
      <c r="B4046" s="15" t="s">
        <v>8534</v>
      </c>
      <c r="C4046" s="15" t="s">
        <v>122</v>
      </c>
      <c r="D4046" s="27" t="s">
        <v>4495</v>
      </c>
      <c r="E4046" s="27" t="s">
        <v>4496</v>
      </c>
      <c r="F4046" s="15" t="s">
        <v>1077</v>
      </c>
      <c r="G4046" s="15" t="s">
        <v>189</v>
      </c>
    </row>
    <row r="4047" spans="1:7" ht="22.5" x14ac:dyDescent="0.2">
      <c r="A4047" s="14" t="s">
        <v>8576</v>
      </c>
      <c r="B4047" s="15" t="s">
        <v>8534</v>
      </c>
      <c r="C4047" s="15" t="s">
        <v>126</v>
      </c>
      <c r="D4047" s="27" t="s">
        <v>3494</v>
      </c>
      <c r="E4047" s="27" t="s">
        <v>3495</v>
      </c>
      <c r="F4047" s="15" t="s">
        <v>648</v>
      </c>
      <c r="G4047" s="15" t="s">
        <v>12</v>
      </c>
    </row>
    <row r="4048" spans="1:7" ht="14.25" x14ac:dyDescent="0.2">
      <c r="A4048" s="14" t="s">
        <v>8577</v>
      </c>
      <c r="B4048" s="15" t="s">
        <v>8534</v>
      </c>
      <c r="C4048" s="15" t="s">
        <v>124</v>
      </c>
      <c r="D4048" s="27" t="s">
        <v>1282</v>
      </c>
      <c r="E4048" s="27" t="s">
        <v>1283</v>
      </c>
      <c r="F4048" s="15" t="s">
        <v>648</v>
      </c>
      <c r="G4048" s="15" t="s">
        <v>43</v>
      </c>
    </row>
    <row r="4049" spans="1:7" ht="14.25" x14ac:dyDescent="0.2">
      <c r="A4049" s="14" t="s">
        <v>8578</v>
      </c>
      <c r="B4049" s="15" t="s">
        <v>8534</v>
      </c>
      <c r="C4049" s="15" t="s">
        <v>129</v>
      </c>
      <c r="D4049" s="27" t="s">
        <v>1374</v>
      </c>
      <c r="E4049" s="27" t="s">
        <v>1375</v>
      </c>
      <c r="F4049" s="15" t="s">
        <v>648</v>
      </c>
      <c r="G4049" s="15" t="s">
        <v>12</v>
      </c>
    </row>
    <row r="4050" spans="1:7" ht="45" x14ac:dyDescent="0.2">
      <c r="A4050" s="14" t="s">
        <v>8579</v>
      </c>
      <c r="B4050" s="15" t="s">
        <v>8534</v>
      </c>
      <c r="C4050" s="15" t="s">
        <v>133</v>
      </c>
      <c r="D4050" s="27" t="s">
        <v>4600</v>
      </c>
      <c r="E4050" s="27" t="s">
        <v>3426</v>
      </c>
      <c r="F4050" s="15" t="s">
        <v>648</v>
      </c>
      <c r="G4050" s="15" t="s">
        <v>12</v>
      </c>
    </row>
    <row r="4051" spans="1:7" ht="22.5" x14ac:dyDescent="0.2">
      <c r="A4051" s="14" t="s">
        <v>8580</v>
      </c>
      <c r="B4051" s="15" t="s">
        <v>8534</v>
      </c>
      <c r="C4051" s="15" t="s">
        <v>136</v>
      </c>
      <c r="D4051" s="27" t="s">
        <v>6737</v>
      </c>
      <c r="E4051" s="27" t="s">
        <v>8581</v>
      </c>
      <c r="F4051" s="15" t="s">
        <v>648</v>
      </c>
      <c r="G4051" s="15" t="s">
        <v>30</v>
      </c>
    </row>
    <row r="4052" spans="1:7" ht="14.25" x14ac:dyDescent="0.2">
      <c r="A4052" s="14" t="s">
        <v>8582</v>
      </c>
      <c r="B4052" s="15" t="s">
        <v>8534</v>
      </c>
      <c r="C4052" s="15" t="s">
        <v>141</v>
      </c>
      <c r="D4052" s="27" t="s">
        <v>1377</v>
      </c>
      <c r="E4052" s="27" t="s">
        <v>1378</v>
      </c>
      <c r="F4052" s="15" t="s">
        <v>648</v>
      </c>
      <c r="G4052" s="15" t="s">
        <v>12</v>
      </c>
    </row>
    <row r="4053" spans="1:7" ht="14.25" customHeight="1" x14ac:dyDescent="0.2">
      <c r="A4053" s="16"/>
      <c r="B4053" s="16"/>
      <c r="C4053" s="13"/>
      <c r="D4053" s="28"/>
      <c r="E4053" s="21" t="s">
        <v>8583</v>
      </c>
      <c r="F4053" s="13"/>
      <c r="G4053" s="13"/>
    </row>
    <row r="4054" spans="1:7" ht="22.5" x14ac:dyDescent="0.2">
      <c r="A4054" s="14" t="s">
        <v>8584</v>
      </c>
      <c r="B4054" s="15" t="s">
        <v>8534</v>
      </c>
      <c r="C4054" s="15" t="s">
        <v>144</v>
      </c>
      <c r="D4054" s="27" t="s">
        <v>4495</v>
      </c>
      <c r="E4054" s="27" t="s">
        <v>4496</v>
      </c>
      <c r="F4054" s="15" t="s">
        <v>1077</v>
      </c>
      <c r="G4054" s="15" t="s">
        <v>1569</v>
      </c>
    </row>
    <row r="4055" spans="1:7" ht="22.5" x14ac:dyDescent="0.2">
      <c r="A4055" s="14" t="s">
        <v>8585</v>
      </c>
      <c r="B4055" s="15" t="s">
        <v>8534</v>
      </c>
      <c r="C4055" s="15" t="s">
        <v>146</v>
      </c>
      <c r="D4055" s="27" t="s">
        <v>3494</v>
      </c>
      <c r="E4055" s="27" t="s">
        <v>3495</v>
      </c>
      <c r="F4055" s="15" t="s">
        <v>648</v>
      </c>
      <c r="G4055" s="15" t="s">
        <v>24</v>
      </c>
    </row>
    <row r="4056" spans="1:7" ht="14.25" x14ac:dyDescent="0.2">
      <c r="A4056" s="14" t="s">
        <v>8586</v>
      </c>
      <c r="B4056" s="15" t="s">
        <v>8534</v>
      </c>
      <c r="C4056" s="15" t="s">
        <v>151</v>
      </c>
      <c r="D4056" s="27" t="s">
        <v>1282</v>
      </c>
      <c r="E4056" s="27" t="s">
        <v>1283</v>
      </c>
      <c r="F4056" s="15" t="s">
        <v>648</v>
      </c>
      <c r="G4056" s="15" t="s">
        <v>101</v>
      </c>
    </row>
    <row r="4057" spans="1:7" ht="14.25" x14ac:dyDescent="0.2">
      <c r="A4057" s="14" t="s">
        <v>8587</v>
      </c>
      <c r="B4057" s="15" t="s">
        <v>8534</v>
      </c>
      <c r="C4057" s="15" t="s">
        <v>154</v>
      </c>
      <c r="D4057" s="27" t="s">
        <v>6737</v>
      </c>
      <c r="E4057" s="27" t="s">
        <v>6738</v>
      </c>
      <c r="F4057" s="15" t="s">
        <v>648</v>
      </c>
      <c r="G4057" s="15" t="s">
        <v>24</v>
      </c>
    </row>
    <row r="4058" spans="1:7" ht="14.25" x14ac:dyDescent="0.2">
      <c r="A4058" s="14" t="s">
        <v>8588</v>
      </c>
      <c r="B4058" s="15" t="s">
        <v>8534</v>
      </c>
      <c r="C4058" s="15" t="s">
        <v>156</v>
      </c>
      <c r="D4058" s="27" t="s">
        <v>1377</v>
      </c>
      <c r="E4058" s="27" t="s">
        <v>1378</v>
      </c>
      <c r="F4058" s="15" t="s">
        <v>648</v>
      </c>
      <c r="G4058" s="15" t="s">
        <v>58</v>
      </c>
    </row>
    <row r="4059" spans="1:7" ht="14.25" x14ac:dyDescent="0.2">
      <c r="A4059" s="14" t="s">
        <v>8589</v>
      </c>
      <c r="B4059" s="15" t="s">
        <v>8534</v>
      </c>
      <c r="C4059" s="15" t="s">
        <v>157</v>
      </c>
      <c r="D4059" s="27" t="s">
        <v>6731</v>
      </c>
      <c r="E4059" s="27" t="s">
        <v>6732</v>
      </c>
      <c r="F4059" s="15" t="s">
        <v>648</v>
      </c>
      <c r="G4059" s="15" t="s">
        <v>58</v>
      </c>
    </row>
    <row r="4060" spans="1:7" ht="14.25" customHeight="1" x14ac:dyDescent="0.2">
      <c r="A4060" s="16"/>
      <c r="B4060" s="16"/>
      <c r="C4060" s="13"/>
      <c r="D4060" s="28"/>
      <c r="E4060" s="21" t="s">
        <v>8590</v>
      </c>
      <c r="F4060" s="13"/>
      <c r="G4060" s="13"/>
    </row>
    <row r="4061" spans="1:7" ht="22.5" x14ac:dyDescent="0.2">
      <c r="A4061" s="14" t="s">
        <v>8591</v>
      </c>
      <c r="B4061" s="15" t="s">
        <v>8534</v>
      </c>
      <c r="C4061" s="15" t="s">
        <v>158</v>
      </c>
      <c r="D4061" s="27" t="s">
        <v>4495</v>
      </c>
      <c r="E4061" s="27" t="s">
        <v>4496</v>
      </c>
      <c r="F4061" s="15" t="s">
        <v>1077</v>
      </c>
      <c r="G4061" s="15" t="s">
        <v>1696</v>
      </c>
    </row>
    <row r="4062" spans="1:7" ht="22.5" x14ac:dyDescent="0.2">
      <c r="A4062" s="14" t="s">
        <v>8592</v>
      </c>
      <c r="B4062" s="15" t="s">
        <v>8534</v>
      </c>
      <c r="C4062" s="15" t="s">
        <v>165</v>
      </c>
      <c r="D4062" s="27" t="s">
        <v>8593</v>
      </c>
      <c r="E4062" s="27" t="s">
        <v>8594</v>
      </c>
      <c r="F4062" s="15" t="s">
        <v>648</v>
      </c>
      <c r="G4062" s="15" t="s">
        <v>12</v>
      </c>
    </row>
    <row r="4063" spans="1:7" ht="14.25" x14ac:dyDescent="0.2">
      <c r="A4063" s="14" t="s">
        <v>8595</v>
      </c>
      <c r="B4063" s="15" t="s">
        <v>8534</v>
      </c>
      <c r="C4063" s="15" t="s">
        <v>168</v>
      </c>
      <c r="D4063" s="27" t="s">
        <v>1282</v>
      </c>
      <c r="E4063" s="27" t="s">
        <v>1283</v>
      </c>
      <c r="F4063" s="15" t="s">
        <v>648</v>
      </c>
      <c r="G4063" s="15" t="s">
        <v>34</v>
      </c>
    </row>
    <row r="4064" spans="1:7" ht="14.25" x14ac:dyDescent="0.2">
      <c r="A4064" s="14" t="s">
        <v>8596</v>
      </c>
      <c r="B4064" s="15" t="s">
        <v>8534</v>
      </c>
      <c r="C4064" s="15" t="s">
        <v>170</v>
      </c>
      <c r="D4064" s="27" t="s">
        <v>6737</v>
      </c>
      <c r="E4064" s="27" t="s">
        <v>6738</v>
      </c>
      <c r="F4064" s="15" t="s">
        <v>648</v>
      </c>
      <c r="G4064" s="15" t="s">
        <v>12</v>
      </c>
    </row>
    <row r="4065" spans="1:7" ht="14.25" x14ac:dyDescent="0.2">
      <c r="A4065" s="14" t="s">
        <v>8597</v>
      </c>
      <c r="B4065" s="15" t="s">
        <v>8534</v>
      </c>
      <c r="C4065" s="15" t="s">
        <v>175</v>
      </c>
      <c r="D4065" s="27" t="s">
        <v>1377</v>
      </c>
      <c r="E4065" s="27" t="s">
        <v>1378</v>
      </c>
      <c r="F4065" s="15" t="s">
        <v>648</v>
      </c>
      <c r="G4065" s="15" t="s">
        <v>30</v>
      </c>
    </row>
    <row r="4066" spans="1:7" ht="14.25" customHeight="1" x14ac:dyDescent="0.2">
      <c r="A4066" s="16"/>
      <c r="B4066" s="16"/>
      <c r="C4066" s="13"/>
      <c r="D4066" s="28"/>
      <c r="E4066" s="21" t="s">
        <v>8598</v>
      </c>
      <c r="F4066" s="13"/>
      <c r="G4066" s="13"/>
    </row>
    <row r="4067" spans="1:7" ht="22.5" x14ac:dyDescent="0.2">
      <c r="A4067" s="14" t="s">
        <v>8599</v>
      </c>
      <c r="B4067" s="15" t="s">
        <v>8534</v>
      </c>
      <c r="C4067" s="15" t="s">
        <v>178</v>
      </c>
      <c r="D4067" s="27" t="s">
        <v>4495</v>
      </c>
      <c r="E4067" s="27" t="s">
        <v>4496</v>
      </c>
      <c r="F4067" s="15" t="s">
        <v>1077</v>
      </c>
      <c r="G4067" s="15" t="s">
        <v>1696</v>
      </c>
    </row>
    <row r="4068" spans="1:7" ht="22.5" x14ac:dyDescent="0.2">
      <c r="A4068" s="14" t="s">
        <v>8600</v>
      </c>
      <c r="B4068" s="15" t="s">
        <v>8534</v>
      </c>
      <c r="C4068" s="15" t="s">
        <v>181</v>
      </c>
      <c r="D4068" s="27" t="s">
        <v>8593</v>
      </c>
      <c r="E4068" s="27" t="s">
        <v>8594</v>
      </c>
      <c r="F4068" s="15" t="s">
        <v>648</v>
      </c>
      <c r="G4068" s="15" t="s">
        <v>12</v>
      </c>
    </row>
    <row r="4069" spans="1:7" ht="14.25" x14ac:dyDescent="0.2">
      <c r="A4069" s="14" t="s">
        <v>8601</v>
      </c>
      <c r="B4069" s="15" t="s">
        <v>8534</v>
      </c>
      <c r="C4069" s="15" t="s">
        <v>182</v>
      </c>
      <c r="D4069" s="27" t="s">
        <v>1282</v>
      </c>
      <c r="E4069" s="27" t="s">
        <v>1283</v>
      </c>
      <c r="F4069" s="15" t="s">
        <v>648</v>
      </c>
      <c r="G4069" s="15" t="s">
        <v>40</v>
      </c>
    </row>
    <row r="4070" spans="1:7" ht="14.25" x14ac:dyDescent="0.2">
      <c r="A4070" s="14" t="s">
        <v>8602</v>
      </c>
      <c r="B4070" s="15" t="s">
        <v>8534</v>
      </c>
      <c r="C4070" s="15" t="s">
        <v>183</v>
      </c>
      <c r="D4070" s="27" t="s">
        <v>6737</v>
      </c>
      <c r="E4070" s="27" t="s">
        <v>6738</v>
      </c>
      <c r="F4070" s="15" t="s">
        <v>648</v>
      </c>
      <c r="G4070" s="15" t="s">
        <v>12</v>
      </c>
    </row>
    <row r="4071" spans="1:7" ht="14.25" x14ac:dyDescent="0.2">
      <c r="A4071" s="14" t="s">
        <v>8603</v>
      </c>
      <c r="B4071" s="15" t="s">
        <v>8534</v>
      </c>
      <c r="C4071" s="15" t="s">
        <v>191</v>
      </c>
      <c r="D4071" s="27" t="s">
        <v>1377</v>
      </c>
      <c r="E4071" s="27" t="s">
        <v>1378</v>
      </c>
      <c r="F4071" s="15" t="s">
        <v>648</v>
      </c>
      <c r="G4071" s="15" t="s">
        <v>24</v>
      </c>
    </row>
    <row r="4072" spans="1:7" ht="14.25" x14ac:dyDescent="0.2">
      <c r="A4072" s="14" t="s">
        <v>8604</v>
      </c>
      <c r="B4072" s="15" t="s">
        <v>8534</v>
      </c>
      <c r="C4072" s="15" t="s">
        <v>194</v>
      </c>
      <c r="D4072" s="27" t="s">
        <v>6731</v>
      </c>
      <c r="E4072" s="27" t="s">
        <v>6732</v>
      </c>
      <c r="F4072" s="15" t="s">
        <v>648</v>
      </c>
      <c r="G4072" s="15" t="s">
        <v>24</v>
      </c>
    </row>
    <row r="4073" spans="1:7" ht="14.25" customHeight="1" x14ac:dyDescent="0.2">
      <c r="A4073" s="16"/>
      <c r="B4073" s="16"/>
      <c r="C4073" s="13"/>
      <c r="D4073" s="28"/>
      <c r="E4073" s="21" t="s">
        <v>8605</v>
      </c>
      <c r="F4073" s="13"/>
      <c r="G4073" s="13"/>
    </row>
    <row r="4074" spans="1:7" ht="22.5" x14ac:dyDescent="0.2">
      <c r="A4074" s="14" t="s">
        <v>8606</v>
      </c>
      <c r="B4074" s="15" t="s">
        <v>8534</v>
      </c>
      <c r="C4074" s="15" t="s">
        <v>196</v>
      </c>
      <c r="D4074" s="27" t="s">
        <v>4495</v>
      </c>
      <c r="E4074" s="27" t="s">
        <v>4496</v>
      </c>
      <c r="F4074" s="15" t="s">
        <v>1077</v>
      </c>
      <c r="G4074" s="15" t="s">
        <v>1696</v>
      </c>
    </row>
    <row r="4075" spans="1:7" ht="45" x14ac:dyDescent="0.2">
      <c r="A4075" s="14" t="s">
        <v>8607</v>
      </c>
      <c r="B4075" s="15" t="s">
        <v>8534</v>
      </c>
      <c r="C4075" s="15" t="s">
        <v>201</v>
      </c>
      <c r="D4075" s="27" t="s">
        <v>8608</v>
      </c>
      <c r="E4075" s="27" t="s">
        <v>8609</v>
      </c>
      <c r="F4075" s="15" t="s">
        <v>648</v>
      </c>
      <c r="G4075" s="15" t="s">
        <v>12</v>
      </c>
    </row>
    <row r="4076" spans="1:7" ht="14.25" x14ac:dyDescent="0.2">
      <c r="A4076" s="14" t="s">
        <v>8610</v>
      </c>
      <c r="B4076" s="15" t="s">
        <v>8534</v>
      </c>
      <c r="C4076" s="15" t="s">
        <v>204</v>
      </c>
      <c r="D4076" s="27" t="s">
        <v>1282</v>
      </c>
      <c r="E4076" s="27" t="s">
        <v>1283</v>
      </c>
      <c r="F4076" s="15" t="s">
        <v>648</v>
      </c>
      <c r="G4076" s="15" t="s">
        <v>34</v>
      </c>
    </row>
    <row r="4077" spans="1:7" ht="14.25" x14ac:dyDescent="0.2">
      <c r="A4077" s="14" t="s">
        <v>8611</v>
      </c>
      <c r="B4077" s="15" t="s">
        <v>8534</v>
      </c>
      <c r="C4077" s="15" t="s">
        <v>206</v>
      </c>
      <c r="D4077" s="27" t="s">
        <v>6737</v>
      </c>
      <c r="E4077" s="27" t="s">
        <v>6738</v>
      </c>
      <c r="F4077" s="15" t="s">
        <v>648</v>
      </c>
      <c r="G4077" s="15" t="s">
        <v>12</v>
      </c>
    </row>
    <row r="4078" spans="1:7" ht="22.5" x14ac:dyDescent="0.2">
      <c r="A4078" s="14" t="s">
        <v>8612</v>
      </c>
      <c r="B4078" s="15" t="s">
        <v>8534</v>
      </c>
      <c r="C4078" s="15" t="s">
        <v>207</v>
      </c>
      <c r="D4078" s="27" t="s">
        <v>7225</v>
      </c>
      <c r="E4078" s="27" t="s">
        <v>7226</v>
      </c>
      <c r="F4078" s="15" t="s">
        <v>648</v>
      </c>
      <c r="G4078" s="15" t="s">
        <v>12</v>
      </c>
    </row>
    <row r="4079" spans="1:7" ht="14.25" x14ac:dyDescent="0.2">
      <c r="A4079" s="14" t="s">
        <v>8613</v>
      </c>
      <c r="B4079" s="15" t="s">
        <v>8534</v>
      </c>
      <c r="C4079" s="15" t="s">
        <v>208</v>
      </c>
      <c r="D4079" s="27" t="s">
        <v>6731</v>
      </c>
      <c r="E4079" s="27" t="s">
        <v>6732</v>
      </c>
      <c r="F4079" s="15" t="s">
        <v>648</v>
      </c>
      <c r="G4079" s="15" t="s">
        <v>24</v>
      </c>
    </row>
    <row r="4080" spans="1:7" ht="14.25" customHeight="1" x14ac:dyDescent="0.2">
      <c r="A4080" s="16"/>
      <c r="B4080" s="16"/>
      <c r="C4080" s="13"/>
      <c r="D4080" s="28"/>
      <c r="E4080" s="21" t="s">
        <v>8614</v>
      </c>
      <c r="F4080" s="13"/>
      <c r="G4080" s="13"/>
    </row>
    <row r="4081" spans="1:7" ht="22.5" x14ac:dyDescent="0.2">
      <c r="A4081" s="14" t="s">
        <v>8615</v>
      </c>
      <c r="B4081" s="15" t="s">
        <v>8534</v>
      </c>
      <c r="C4081" s="15" t="s">
        <v>220</v>
      </c>
      <c r="D4081" s="27" t="s">
        <v>4495</v>
      </c>
      <c r="E4081" s="27" t="s">
        <v>4496</v>
      </c>
      <c r="F4081" s="15" t="s">
        <v>1077</v>
      </c>
      <c r="G4081" s="15" t="s">
        <v>2537</v>
      </c>
    </row>
    <row r="4082" spans="1:7" ht="45" x14ac:dyDescent="0.2">
      <c r="A4082" s="14" t="s">
        <v>8616</v>
      </c>
      <c r="B4082" s="15" t="s">
        <v>8534</v>
      </c>
      <c r="C4082" s="15" t="s">
        <v>223</v>
      </c>
      <c r="D4082" s="27" t="s">
        <v>8617</v>
      </c>
      <c r="E4082" s="27" t="s">
        <v>8618</v>
      </c>
      <c r="F4082" s="15" t="s">
        <v>648</v>
      </c>
      <c r="G4082" s="15" t="s">
        <v>12</v>
      </c>
    </row>
    <row r="4083" spans="1:7" ht="14.25" customHeight="1" x14ac:dyDescent="0.2">
      <c r="A4083" s="16"/>
      <c r="B4083" s="16"/>
      <c r="C4083" s="13"/>
      <c r="D4083" s="28"/>
      <c r="E4083" s="21" t="s">
        <v>8619</v>
      </c>
      <c r="F4083" s="13"/>
      <c r="G4083" s="13"/>
    </row>
    <row r="4084" spans="1:7" ht="22.5" x14ac:dyDescent="0.2">
      <c r="A4084" s="14" t="s">
        <v>8620</v>
      </c>
      <c r="B4084" s="15" t="s">
        <v>8534</v>
      </c>
      <c r="C4084" s="15" t="s">
        <v>226</v>
      </c>
      <c r="D4084" s="27" t="s">
        <v>4495</v>
      </c>
      <c r="E4084" s="27" t="s">
        <v>4496</v>
      </c>
      <c r="F4084" s="15" t="s">
        <v>1077</v>
      </c>
      <c r="G4084" s="15" t="s">
        <v>2537</v>
      </c>
    </row>
    <row r="4085" spans="1:7" ht="45" x14ac:dyDescent="0.2">
      <c r="A4085" s="14" t="s">
        <v>8621</v>
      </c>
      <c r="B4085" s="15" t="s">
        <v>8534</v>
      </c>
      <c r="C4085" s="15" t="s">
        <v>229</v>
      </c>
      <c r="D4085" s="27" t="s">
        <v>8617</v>
      </c>
      <c r="E4085" s="27" t="s">
        <v>8618</v>
      </c>
      <c r="F4085" s="15" t="s">
        <v>648</v>
      </c>
      <c r="G4085" s="15" t="s">
        <v>12</v>
      </c>
    </row>
    <row r="4086" spans="1:7" ht="14.25" customHeight="1" x14ac:dyDescent="0.2">
      <c r="A4086" s="16"/>
      <c r="B4086" s="16"/>
      <c r="C4086" s="13"/>
      <c r="D4086" s="28"/>
      <c r="E4086" s="21" t="s">
        <v>8622</v>
      </c>
      <c r="F4086" s="13"/>
      <c r="G4086" s="13"/>
    </row>
    <row r="4087" spans="1:7" ht="22.5" x14ac:dyDescent="0.2">
      <c r="A4087" s="14" t="s">
        <v>8623</v>
      </c>
      <c r="B4087" s="15" t="s">
        <v>8534</v>
      </c>
      <c r="C4087" s="15" t="s">
        <v>231</v>
      </c>
      <c r="D4087" s="27" t="s">
        <v>4495</v>
      </c>
      <c r="E4087" s="27" t="s">
        <v>4496</v>
      </c>
      <c r="F4087" s="15" t="s">
        <v>1077</v>
      </c>
      <c r="G4087" s="15" t="s">
        <v>2537</v>
      </c>
    </row>
    <row r="4088" spans="1:7" ht="45" x14ac:dyDescent="0.2">
      <c r="A4088" s="14" t="s">
        <v>8624</v>
      </c>
      <c r="B4088" s="15" t="s">
        <v>8534</v>
      </c>
      <c r="C4088" s="15" t="s">
        <v>236</v>
      </c>
      <c r="D4088" s="27" t="s">
        <v>8625</v>
      </c>
      <c r="E4088" s="27" t="s">
        <v>8626</v>
      </c>
      <c r="F4088" s="15" t="s">
        <v>648</v>
      </c>
      <c r="G4088" s="15" t="s">
        <v>12</v>
      </c>
    </row>
    <row r="4089" spans="1:7" ht="45" x14ac:dyDescent="0.2">
      <c r="A4089" s="14" t="s">
        <v>8627</v>
      </c>
      <c r="B4089" s="15" t="s">
        <v>8534</v>
      </c>
      <c r="C4089" s="15" t="s">
        <v>239</v>
      </c>
      <c r="D4089" s="27" t="s">
        <v>8628</v>
      </c>
      <c r="E4089" s="27" t="s">
        <v>8629</v>
      </c>
      <c r="F4089" s="15" t="s">
        <v>648</v>
      </c>
      <c r="G4089" s="15" t="s">
        <v>40</v>
      </c>
    </row>
    <row r="4090" spans="1:7" ht="14.25" customHeight="1" x14ac:dyDescent="0.2">
      <c r="A4090" s="16"/>
      <c r="B4090" s="16"/>
      <c r="C4090" s="13"/>
      <c r="D4090" s="28"/>
      <c r="E4090" s="21" t="s">
        <v>8630</v>
      </c>
      <c r="F4090" s="13"/>
      <c r="G4090" s="13"/>
    </row>
    <row r="4091" spans="1:7" ht="22.5" x14ac:dyDescent="0.2">
      <c r="A4091" s="14" t="s">
        <v>8631</v>
      </c>
      <c r="B4091" s="15" t="s">
        <v>8534</v>
      </c>
      <c r="C4091" s="15" t="s">
        <v>241</v>
      </c>
      <c r="D4091" s="27" t="s">
        <v>4495</v>
      </c>
      <c r="E4091" s="27" t="s">
        <v>4496</v>
      </c>
      <c r="F4091" s="15" t="s">
        <v>1077</v>
      </c>
      <c r="G4091" s="15" t="s">
        <v>2537</v>
      </c>
    </row>
    <row r="4092" spans="1:7" ht="45" x14ac:dyDescent="0.2">
      <c r="A4092" s="14" t="s">
        <v>8632</v>
      </c>
      <c r="B4092" s="15" t="s">
        <v>8534</v>
      </c>
      <c r="C4092" s="15" t="s">
        <v>243</v>
      </c>
      <c r="D4092" s="27" t="s">
        <v>8633</v>
      </c>
      <c r="E4092" s="27" t="s">
        <v>8634</v>
      </c>
      <c r="F4092" s="15" t="s">
        <v>648</v>
      </c>
      <c r="G4092" s="15" t="s">
        <v>12</v>
      </c>
    </row>
    <row r="4093" spans="1:7" ht="14.25" customHeight="1" x14ac:dyDescent="0.2">
      <c r="A4093" s="16"/>
      <c r="B4093" s="16"/>
      <c r="C4093" s="13"/>
      <c r="D4093" s="28"/>
      <c r="E4093" s="21" t="s">
        <v>8635</v>
      </c>
      <c r="F4093" s="13"/>
      <c r="G4093" s="13"/>
    </row>
    <row r="4094" spans="1:7" ht="22.5" x14ac:dyDescent="0.2">
      <c r="A4094" s="14" t="s">
        <v>8636</v>
      </c>
      <c r="B4094" s="15" t="s">
        <v>8534</v>
      </c>
      <c r="C4094" s="15" t="s">
        <v>248</v>
      </c>
      <c r="D4094" s="27" t="s">
        <v>4495</v>
      </c>
      <c r="E4094" s="27" t="s">
        <v>4496</v>
      </c>
      <c r="F4094" s="15" t="s">
        <v>1077</v>
      </c>
      <c r="G4094" s="15" t="s">
        <v>2537</v>
      </c>
    </row>
    <row r="4095" spans="1:7" ht="22.5" x14ac:dyDescent="0.2">
      <c r="A4095" s="14" t="s">
        <v>8637</v>
      </c>
      <c r="B4095" s="15" t="s">
        <v>8534</v>
      </c>
      <c r="C4095" s="15" t="s">
        <v>251</v>
      </c>
      <c r="D4095" s="27" t="s">
        <v>6775</v>
      </c>
      <c r="E4095" s="27" t="s">
        <v>6776</v>
      </c>
      <c r="F4095" s="15" t="s">
        <v>648</v>
      </c>
      <c r="G4095" s="15" t="s">
        <v>12</v>
      </c>
    </row>
    <row r="4096" spans="1:7" ht="14.25" x14ac:dyDescent="0.2">
      <c r="A4096" s="14" t="s">
        <v>8638</v>
      </c>
      <c r="B4096" s="15" t="s">
        <v>8534</v>
      </c>
      <c r="C4096" s="15" t="s">
        <v>254</v>
      </c>
      <c r="D4096" s="27" t="s">
        <v>1282</v>
      </c>
      <c r="E4096" s="27" t="s">
        <v>1283</v>
      </c>
      <c r="F4096" s="15" t="s">
        <v>648</v>
      </c>
      <c r="G4096" s="15" t="s">
        <v>40</v>
      </c>
    </row>
    <row r="4097" spans="1:7" ht="45" x14ac:dyDescent="0.2">
      <c r="A4097" s="14" t="s">
        <v>8639</v>
      </c>
      <c r="B4097" s="15" t="s">
        <v>8534</v>
      </c>
      <c r="C4097" s="15" t="s">
        <v>256</v>
      </c>
      <c r="D4097" s="27" t="s">
        <v>7262</v>
      </c>
      <c r="E4097" s="27" t="s">
        <v>8640</v>
      </c>
      <c r="F4097" s="15" t="s">
        <v>648</v>
      </c>
      <c r="G4097" s="15" t="s">
        <v>12</v>
      </c>
    </row>
    <row r="4098" spans="1:7" ht="14.25" x14ac:dyDescent="0.2">
      <c r="A4098" s="14" t="s">
        <v>8641</v>
      </c>
      <c r="B4098" s="15" t="s">
        <v>8534</v>
      </c>
      <c r="C4098" s="15" t="s">
        <v>260</v>
      </c>
      <c r="D4098" s="27" t="s">
        <v>8642</v>
      </c>
      <c r="E4098" s="27" t="s">
        <v>8643</v>
      </c>
      <c r="F4098" s="15" t="s">
        <v>648</v>
      </c>
      <c r="G4098" s="15" t="s">
        <v>12</v>
      </c>
    </row>
    <row r="4099" spans="1:7" ht="14.25" x14ac:dyDescent="0.2">
      <c r="A4099" s="14" t="s">
        <v>8644</v>
      </c>
      <c r="B4099" s="15" t="s">
        <v>8534</v>
      </c>
      <c r="C4099" s="15" t="s">
        <v>263</v>
      </c>
      <c r="D4099" s="27" t="s">
        <v>6731</v>
      </c>
      <c r="E4099" s="27" t="s">
        <v>6732</v>
      </c>
      <c r="F4099" s="15" t="s">
        <v>648</v>
      </c>
      <c r="G4099" s="15" t="s">
        <v>30</v>
      </c>
    </row>
    <row r="4100" spans="1:7" ht="14.25" customHeight="1" x14ac:dyDescent="0.2">
      <c r="A4100" s="16"/>
      <c r="B4100" s="16"/>
      <c r="C4100" s="13"/>
      <c r="D4100" s="28"/>
      <c r="E4100" s="21" t="s">
        <v>8645</v>
      </c>
      <c r="F4100" s="13"/>
      <c r="G4100" s="13"/>
    </row>
    <row r="4101" spans="1:7" ht="22.5" x14ac:dyDescent="0.2">
      <c r="A4101" s="14" t="s">
        <v>8646</v>
      </c>
      <c r="B4101" s="15" t="s">
        <v>8534</v>
      </c>
      <c r="C4101" s="15" t="s">
        <v>265</v>
      </c>
      <c r="D4101" s="27" t="s">
        <v>4495</v>
      </c>
      <c r="E4101" s="27" t="s">
        <v>4496</v>
      </c>
      <c r="F4101" s="15" t="s">
        <v>1077</v>
      </c>
      <c r="G4101" s="15" t="s">
        <v>2537</v>
      </c>
    </row>
    <row r="4102" spans="1:7" ht="22.5" x14ac:dyDescent="0.2">
      <c r="A4102" s="14" t="s">
        <v>8647</v>
      </c>
      <c r="B4102" s="15" t="s">
        <v>8534</v>
      </c>
      <c r="C4102" s="15" t="s">
        <v>266</v>
      </c>
      <c r="D4102" s="27" t="s">
        <v>6775</v>
      </c>
      <c r="E4102" s="27" t="s">
        <v>6776</v>
      </c>
      <c r="F4102" s="15" t="s">
        <v>648</v>
      </c>
      <c r="G4102" s="15" t="s">
        <v>12</v>
      </c>
    </row>
    <row r="4103" spans="1:7" ht="14.25" x14ac:dyDescent="0.2">
      <c r="A4103" s="14" t="s">
        <v>8648</v>
      </c>
      <c r="B4103" s="15" t="s">
        <v>8534</v>
      </c>
      <c r="C4103" s="15" t="s">
        <v>267</v>
      </c>
      <c r="D4103" s="27" t="s">
        <v>1282</v>
      </c>
      <c r="E4103" s="27" t="s">
        <v>1283</v>
      </c>
      <c r="F4103" s="15" t="s">
        <v>648</v>
      </c>
      <c r="G4103" s="15" t="s">
        <v>58</v>
      </c>
    </row>
    <row r="4104" spans="1:7" ht="14.25" x14ac:dyDescent="0.2">
      <c r="A4104" s="14" t="s">
        <v>8649</v>
      </c>
      <c r="B4104" s="15" t="s">
        <v>8534</v>
      </c>
      <c r="C4104" s="15" t="s">
        <v>184</v>
      </c>
      <c r="D4104" s="27" t="s">
        <v>1374</v>
      </c>
      <c r="E4104" s="27" t="s">
        <v>1375</v>
      </c>
      <c r="F4104" s="15" t="s">
        <v>648</v>
      </c>
      <c r="G4104" s="15" t="s">
        <v>12</v>
      </c>
    </row>
    <row r="4105" spans="1:7" ht="14.25" x14ac:dyDescent="0.2">
      <c r="A4105" s="14" t="s">
        <v>8650</v>
      </c>
      <c r="B4105" s="15" t="s">
        <v>8534</v>
      </c>
      <c r="C4105" s="15" t="s">
        <v>276</v>
      </c>
      <c r="D4105" s="27" t="s">
        <v>1377</v>
      </c>
      <c r="E4105" s="27" t="s">
        <v>1378</v>
      </c>
      <c r="F4105" s="15" t="s">
        <v>648</v>
      </c>
      <c r="G4105" s="15" t="s">
        <v>34</v>
      </c>
    </row>
    <row r="4106" spans="1:7" ht="14.25" x14ac:dyDescent="0.2">
      <c r="A4106" s="14" t="s">
        <v>8651</v>
      </c>
      <c r="B4106" s="15" t="s">
        <v>8534</v>
      </c>
      <c r="C4106" s="15" t="s">
        <v>278</v>
      </c>
      <c r="D4106" s="27" t="s">
        <v>6731</v>
      </c>
      <c r="E4106" s="27" t="s">
        <v>6732</v>
      </c>
      <c r="F4106" s="15" t="s">
        <v>648</v>
      </c>
      <c r="G4106" s="15" t="s">
        <v>34</v>
      </c>
    </row>
    <row r="4107" spans="1:7" ht="14.25" customHeight="1" x14ac:dyDescent="0.2">
      <c r="A4107" s="16"/>
      <c r="B4107" s="16"/>
      <c r="C4107" s="13"/>
      <c r="D4107" s="28"/>
      <c r="E4107" s="21" t="s">
        <v>8652</v>
      </c>
      <c r="F4107" s="13"/>
      <c r="G4107" s="13"/>
    </row>
    <row r="4108" spans="1:7" ht="22.5" x14ac:dyDescent="0.2">
      <c r="A4108" s="14" t="s">
        <v>8653</v>
      </c>
      <c r="B4108" s="15" t="s">
        <v>8534</v>
      </c>
      <c r="C4108" s="15" t="s">
        <v>283</v>
      </c>
      <c r="D4108" s="27" t="s">
        <v>4495</v>
      </c>
      <c r="E4108" s="27" t="s">
        <v>4496</v>
      </c>
      <c r="F4108" s="15" t="s">
        <v>1077</v>
      </c>
      <c r="G4108" s="15" t="s">
        <v>5035</v>
      </c>
    </row>
    <row r="4109" spans="1:7" ht="45" x14ac:dyDescent="0.2">
      <c r="A4109" s="14" t="s">
        <v>8654</v>
      </c>
      <c r="B4109" s="15" t="s">
        <v>8534</v>
      </c>
      <c r="C4109" s="15" t="s">
        <v>286</v>
      </c>
      <c r="D4109" s="27" t="s">
        <v>8625</v>
      </c>
      <c r="E4109" s="27" t="s">
        <v>8655</v>
      </c>
      <c r="F4109" s="15" t="s">
        <v>648</v>
      </c>
      <c r="G4109" s="15" t="s">
        <v>12</v>
      </c>
    </row>
    <row r="4110" spans="1:7" ht="14.25" x14ac:dyDescent="0.2">
      <c r="A4110" s="14" t="s">
        <v>8656</v>
      </c>
      <c r="B4110" s="15" t="s">
        <v>8534</v>
      </c>
      <c r="C4110" s="15" t="s">
        <v>288</v>
      </c>
      <c r="D4110" s="27" t="s">
        <v>1282</v>
      </c>
      <c r="E4110" s="27" t="s">
        <v>1283</v>
      </c>
      <c r="F4110" s="15" t="s">
        <v>648</v>
      </c>
      <c r="G4110" s="15" t="s">
        <v>154</v>
      </c>
    </row>
    <row r="4111" spans="1:7" ht="45" x14ac:dyDescent="0.2">
      <c r="A4111" s="14" t="s">
        <v>8657</v>
      </c>
      <c r="B4111" s="15" t="s">
        <v>8534</v>
      </c>
      <c r="C4111" s="15" t="s">
        <v>289</v>
      </c>
      <c r="D4111" s="27" t="s">
        <v>8658</v>
      </c>
      <c r="E4111" s="27" t="s">
        <v>8659</v>
      </c>
      <c r="F4111" s="15" t="s">
        <v>648</v>
      </c>
      <c r="G4111" s="15" t="s">
        <v>12</v>
      </c>
    </row>
    <row r="4112" spans="1:7" ht="14.25" x14ac:dyDescent="0.2">
      <c r="A4112" s="14" t="s">
        <v>8660</v>
      </c>
      <c r="B4112" s="15" t="s">
        <v>8534</v>
      </c>
      <c r="C4112" s="15" t="s">
        <v>291</v>
      </c>
      <c r="D4112" s="27" t="s">
        <v>8661</v>
      </c>
      <c r="E4112" s="27" t="s">
        <v>8662</v>
      </c>
      <c r="F4112" s="15" t="s">
        <v>648</v>
      </c>
      <c r="G4112" s="15" t="s">
        <v>12</v>
      </c>
    </row>
    <row r="4113" spans="1:7" ht="14.25" x14ac:dyDescent="0.2">
      <c r="A4113" s="14" t="s">
        <v>8663</v>
      </c>
      <c r="B4113" s="15" t="s">
        <v>8534</v>
      </c>
      <c r="C4113" s="15" t="s">
        <v>293</v>
      </c>
      <c r="D4113" s="27" t="s">
        <v>8642</v>
      </c>
      <c r="E4113" s="27" t="s">
        <v>8643</v>
      </c>
      <c r="F4113" s="15" t="s">
        <v>648</v>
      </c>
      <c r="G4113" s="15" t="s">
        <v>34</v>
      </c>
    </row>
    <row r="4114" spans="1:7" ht="14.25" x14ac:dyDescent="0.2">
      <c r="A4114" s="14" t="s">
        <v>8664</v>
      </c>
      <c r="B4114" s="15" t="s">
        <v>8534</v>
      </c>
      <c r="C4114" s="15" t="s">
        <v>295</v>
      </c>
      <c r="D4114" s="27" t="s">
        <v>6737</v>
      </c>
      <c r="E4114" s="27" t="s">
        <v>6738</v>
      </c>
      <c r="F4114" s="15" t="s">
        <v>648</v>
      </c>
      <c r="G4114" s="15" t="s">
        <v>58</v>
      </c>
    </row>
    <row r="4115" spans="1:7" ht="45" x14ac:dyDescent="0.2">
      <c r="A4115" s="14" t="s">
        <v>8665</v>
      </c>
      <c r="B4115" s="15" t="s">
        <v>8534</v>
      </c>
      <c r="C4115" s="15" t="s">
        <v>297</v>
      </c>
      <c r="D4115" s="27" t="s">
        <v>8543</v>
      </c>
      <c r="E4115" s="27" t="s">
        <v>8666</v>
      </c>
      <c r="F4115" s="15" t="s">
        <v>648</v>
      </c>
      <c r="G4115" s="15" t="s">
        <v>101</v>
      </c>
    </row>
    <row r="4116" spans="1:7" ht="45" x14ac:dyDescent="0.2">
      <c r="A4116" s="14" t="s">
        <v>8667</v>
      </c>
      <c r="B4116" s="15" t="s">
        <v>8534</v>
      </c>
      <c r="C4116" s="15" t="s">
        <v>309</v>
      </c>
      <c r="D4116" s="27" t="s">
        <v>8668</v>
      </c>
      <c r="E4116" s="27" t="s">
        <v>8669</v>
      </c>
      <c r="F4116" s="15" t="s">
        <v>648</v>
      </c>
      <c r="G4116" s="15" t="s">
        <v>24</v>
      </c>
    </row>
    <row r="4117" spans="1:7" ht="45" x14ac:dyDescent="0.2">
      <c r="A4117" s="14" t="s">
        <v>8670</v>
      </c>
      <c r="B4117" s="15" t="s">
        <v>8534</v>
      </c>
      <c r="C4117" s="15" t="s">
        <v>311</v>
      </c>
      <c r="D4117" s="27" t="s">
        <v>8671</v>
      </c>
      <c r="E4117" s="27" t="s">
        <v>8672</v>
      </c>
      <c r="F4117" s="15" t="s">
        <v>648</v>
      </c>
      <c r="G4117" s="15" t="s">
        <v>40</v>
      </c>
    </row>
    <row r="4118" spans="1:7" ht="14.25" x14ac:dyDescent="0.2">
      <c r="A4118" s="14" t="s">
        <v>8673</v>
      </c>
      <c r="B4118" s="15" t="s">
        <v>8534</v>
      </c>
      <c r="C4118" s="15" t="s">
        <v>218</v>
      </c>
      <c r="D4118" s="27" t="s">
        <v>8674</v>
      </c>
      <c r="E4118" s="27" t="s">
        <v>8675</v>
      </c>
      <c r="F4118" s="15" t="s">
        <v>648</v>
      </c>
      <c r="G4118" s="15" t="s">
        <v>68</v>
      </c>
    </row>
    <row r="4119" spans="1:7" ht="45" x14ac:dyDescent="0.2">
      <c r="A4119" s="14" t="s">
        <v>8676</v>
      </c>
      <c r="B4119" s="15" t="s">
        <v>8534</v>
      </c>
      <c r="C4119" s="15" t="s">
        <v>922</v>
      </c>
      <c r="D4119" s="27" t="s">
        <v>8677</v>
      </c>
      <c r="E4119" s="27" t="s">
        <v>8629</v>
      </c>
      <c r="F4119" s="15" t="s">
        <v>648</v>
      </c>
      <c r="G4119" s="15" t="s">
        <v>40</v>
      </c>
    </row>
    <row r="4120" spans="1:7" ht="14.25" customHeight="1" x14ac:dyDescent="0.2">
      <c r="A4120" s="16"/>
      <c r="B4120" s="16"/>
      <c r="C4120" s="13"/>
      <c r="D4120" s="28"/>
      <c r="E4120" s="21" t="s">
        <v>8678</v>
      </c>
      <c r="F4120" s="13"/>
      <c r="G4120" s="13"/>
    </row>
    <row r="4121" spans="1:7" ht="33.75" x14ac:dyDescent="0.2">
      <c r="A4121" s="14" t="s">
        <v>8679</v>
      </c>
      <c r="B4121" s="15" t="s">
        <v>8534</v>
      </c>
      <c r="C4121" s="15" t="s">
        <v>924</v>
      </c>
      <c r="D4121" s="27" t="s">
        <v>1263</v>
      </c>
      <c r="E4121" s="27" t="s">
        <v>1264</v>
      </c>
      <c r="F4121" s="15" t="s">
        <v>1077</v>
      </c>
      <c r="G4121" s="15" t="s">
        <v>8395</v>
      </c>
    </row>
    <row r="4122" spans="1:7" ht="22.5" x14ac:dyDescent="0.2">
      <c r="A4122" s="14" t="s">
        <v>8680</v>
      </c>
      <c r="B4122" s="15" t="s">
        <v>8534</v>
      </c>
      <c r="C4122" s="15" t="s">
        <v>927</v>
      </c>
      <c r="D4122" s="27" t="s">
        <v>8681</v>
      </c>
      <c r="E4122" s="27" t="s">
        <v>8682</v>
      </c>
      <c r="F4122" s="15" t="s">
        <v>648</v>
      </c>
      <c r="G4122" s="15" t="s">
        <v>65</v>
      </c>
    </row>
    <row r="4123" spans="1:7" ht="14.25" x14ac:dyDescent="0.2">
      <c r="A4123" s="14" t="s">
        <v>8683</v>
      </c>
      <c r="B4123" s="15" t="s">
        <v>8534</v>
      </c>
      <c r="C4123" s="15" t="s">
        <v>930</v>
      </c>
      <c r="D4123" s="27" t="s">
        <v>1282</v>
      </c>
      <c r="E4123" s="27" t="s">
        <v>1283</v>
      </c>
      <c r="F4123" s="15" t="s">
        <v>648</v>
      </c>
      <c r="G4123" s="15" t="s">
        <v>146</v>
      </c>
    </row>
    <row r="4124" spans="1:7" ht="14.25" x14ac:dyDescent="0.2">
      <c r="A4124" s="14" t="s">
        <v>8684</v>
      </c>
      <c r="B4124" s="15" t="s">
        <v>8534</v>
      </c>
      <c r="C4124" s="15" t="s">
        <v>936</v>
      </c>
      <c r="D4124" s="27" t="s">
        <v>1374</v>
      </c>
      <c r="E4124" s="27" t="s">
        <v>1375</v>
      </c>
      <c r="F4124" s="15" t="s">
        <v>648</v>
      </c>
      <c r="G4124" s="15" t="s">
        <v>73</v>
      </c>
    </row>
    <row r="4125" spans="1:7" ht="45" x14ac:dyDescent="0.2">
      <c r="A4125" s="14" t="s">
        <v>8685</v>
      </c>
      <c r="B4125" s="15" t="s">
        <v>8534</v>
      </c>
      <c r="C4125" s="15" t="s">
        <v>941</v>
      </c>
      <c r="D4125" s="27" t="s">
        <v>8543</v>
      </c>
      <c r="E4125" s="27" t="s">
        <v>8544</v>
      </c>
      <c r="F4125" s="15" t="s">
        <v>648</v>
      </c>
      <c r="G4125" s="15" t="s">
        <v>91</v>
      </c>
    </row>
    <row r="4126" spans="1:7" s="11" customFormat="1" ht="14.25" x14ac:dyDescent="0.2">
      <c r="A4126" s="9" t="s">
        <v>2759</v>
      </c>
      <c r="B4126" s="9" t="s">
        <v>8686</v>
      </c>
      <c r="C4126" s="9"/>
      <c r="D4126" s="29"/>
      <c r="E4126" s="22" t="s">
        <v>7280</v>
      </c>
      <c r="F4126" s="10"/>
      <c r="G4126" s="10"/>
    </row>
    <row r="4127" spans="1:7" ht="22.5" x14ac:dyDescent="0.2">
      <c r="A4127" s="14" t="s">
        <v>8687</v>
      </c>
      <c r="B4127" s="15" t="s">
        <v>8534</v>
      </c>
      <c r="C4127" s="15" t="s">
        <v>946</v>
      </c>
      <c r="D4127" s="27" t="s">
        <v>4615</v>
      </c>
      <c r="E4127" s="27" t="s">
        <v>4616</v>
      </c>
      <c r="F4127" s="15" t="s">
        <v>71</v>
      </c>
      <c r="G4127" s="15" t="s">
        <v>8688</v>
      </c>
    </row>
    <row r="4128" spans="1:7" ht="45" x14ac:dyDescent="0.2">
      <c r="A4128" s="14" t="s">
        <v>8689</v>
      </c>
      <c r="B4128" s="15" t="s">
        <v>8534</v>
      </c>
      <c r="C4128" s="15" t="s">
        <v>952</v>
      </c>
      <c r="D4128" s="27" t="s">
        <v>8690</v>
      </c>
      <c r="E4128" s="27" t="s">
        <v>8691</v>
      </c>
      <c r="F4128" s="15" t="s">
        <v>648</v>
      </c>
      <c r="G4128" s="15" t="s">
        <v>183</v>
      </c>
    </row>
    <row r="4129" spans="1:7" ht="45" x14ac:dyDescent="0.2">
      <c r="A4129" s="14" t="s">
        <v>8692</v>
      </c>
      <c r="B4129" s="15" t="s">
        <v>8534</v>
      </c>
      <c r="C4129" s="15" t="s">
        <v>957</v>
      </c>
      <c r="D4129" s="27" t="s">
        <v>8693</v>
      </c>
      <c r="E4129" s="27" t="s">
        <v>8694</v>
      </c>
      <c r="F4129" s="15" t="s">
        <v>648</v>
      </c>
      <c r="G4129" s="15" t="s">
        <v>12</v>
      </c>
    </row>
    <row r="4130" spans="1:7" ht="45" x14ac:dyDescent="0.2">
      <c r="A4130" s="14" t="s">
        <v>8695</v>
      </c>
      <c r="B4130" s="15" t="s">
        <v>8534</v>
      </c>
      <c r="C4130" s="15" t="s">
        <v>962</v>
      </c>
      <c r="D4130" s="27" t="s">
        <v>8696</v>
      </c>
      <c r="E4130" s="27" t="s">
        <v>8697</v>
      </c>
      <c r="F4130" s="15" t="s">
        <v>648</v>
      </c>
      <c r="G4130" s="15" t="s">
        <v>108</v>
      </c>
    </row>
    <row r="4131" spans="1:7" ht="45" x14ac:dyDescent="0.2">
      <c r="A4131" s="14" t="s">
        <v>8698</v>
      </c>
      <c r="B4131" s="15" t="s">
        <v>8534</v>
      </c>
      <c r="C4131" s="15" t="s">
        <v>967</v>
      </c>
      <c r="D4131" s="27" t="s">
        <v>8699</v>
      </c>
      <c r="E4131" s="27" t="s">
        <v>8700</v>
      </c>
      <c r="F4131" s="15" t="s">
        <v>648</v>
      </c>
      <c r="G4131" s="15" t="s">
        <v>154</v>
      </c>
    </row>
    <row r="4132" spans="1:7" ht="45" x14ac:dyDescent="0.2">
      <c r="A4132" s="14" t="s">
        <v>8701</v>
      </c>
      <c r="B4132" s="15" t="s">
        <v>8534</v>
      </c>
      <c r="C4132" s="15" t="s">
        <v>973</v>
      </c>
      <c r="D4132" s="27" t="s">
        <v>8702</v>
      </c>
      <c r="E4132" s="27" t="s">
        <v>8703</v>
      </c>
      <c r="F4132" s="15" t="s">
        <v>648</v>
      </c>
      <c r="G4132" s="15" t="s">
        <v>24</v>
      </c>
    </row>
    <row r="4133" spans="1:7" ht="45" x14ac:dyDescent="0.2">
      <c r="A4133" s="14" t="s">
        <v>8704</v>
      </c>
      <c r="B4133" s="15" t="s">
        <v>8534</v>
      </c>
      <c r="C4133" s="15" t="s">
        <v>979</v>
      </c>
      <c r="D4133" s="27" t="s">
        <v>8705</v>
      </c>
      <c r="E4133" s="27" t="s">
        <v>8706</v>
      </c>
      <c r="F4133" s="15" t="s">
        <v>648</v>
      </c>
      <c r="G4133" s="15" t="s">
        <v>136</v>
      </c>
    </row>
    <row r="4134" spans="1:7" ht="45" x14ac:dyDescent="0.2">
      <c r="A4134" s="14" t="s">
        <v>8707</v>
      </c>
      <c r="B4134" s="15" t="s">
        <v>8534</v>
      </c>
      <c r="C4134" s="15" t="s">
        <v>985</v>
      </c>
      <c r="D4134" s="27" t="s">
        <v>8702</v>
      </c>
      <c r="E4134" s="27" t="s">
        <v>8703</v>
      </c>
      <c r="F4134" s="15" t="s">
        <v>648</v>
      </c>
      <c r="G4134" s="15" t="s">
        <v>34</v>
      </c>
    </row>
    <row r="4135" spans="1:7" ht="45" x14ac:dyDescent="0.2">
      <c r="A4135" s="14" t="s">
        <v>8708</v>
      </c>
      <c r="B4135" s="15" t="s">
        <v>8534</v>
      </c>
      <c r="C4135" s="15" t="s">
        <v>988</v>
      </c>
      <c r="D4135" s="27" t="s">
        <v>8709</v>
      </c>
      <c r="E4135" s="27" t="s">
        <v>6845</v>
      </c>
      <c r="F4135" s="15" t="s">
        <v>648</v>
      </c>
      <c r="G4135" s="15" t="s">
        <v>68</v>
      </c>
    </row>
    <row r="4136" spans="1:7" ht="45" x14ac:dyDescent="0.2">
      <c r="A4136" s="14" t="s">
        <v>8710</v>
      </c>
      <c r="B4136" s="15" t="s">
        <v>8534</v>
      </c>
      <c r="C4136" s="15" t="s">
        <v>991</v>
      </c>
      <c r="D4136" s="27" t="s">
        <v>8711</v>
      </c>
      <c r="E4136" s="27" t="s">
        <v>8712</v>
      </c>
      <c r="F4136" s="15" t="s">
        <v>648</v>
      </c>
      <c r="G4136" s="15" t="s">
        <v>30</v>
      </c>
    </row>
    <row r="4137" spans="1:7" ht="45" x14ac:dyDescent="0.2">
      <c r="A4137" s="14" t="s">
        <v>8713</v>
      </c>
      <c r="B4137" s="15" t="s">
        <v>8534</v>
      </c>
      <c r="C4137" s="15" t="s">
        <v>995</v>
      </c>
      <c r="D4137" s="27" t="s">
        <v>8705</v>
      </c>
      <c r="E4137" s="27" t="s">
        <v>8706</v>
      </c>
      <c r="F4137" s="15" t="s">
        <v>648</v>
      </c>
      <c r="G4137" s="15" t="s">
        <v>129</v>
      </c>
    </row>
    <row r="4138" spans="1:7" ht="45" x14ac:dyDescent="0.2">
      <c r="A4138" s="14" t="s">
        <v>8714</v>
      </c>
      <c r="B4138" s="15" t="s">
        <v>8534</v>
      </c>
      <c r="C4138" s="15" t="s">
        <v>998</v>
      </c>
      <c r="D4138" s="27" t="s">
        <v>8715</v>
      </c>
      <c r="E4138" s="27" t="s">
        <v>8700</v>
      </c>
      <c r="F4138" s="15" t="s">
        <v>648</v>
      </c>
      <c r="G4138" s="15" t="s">
        <v>24</v>
      </c>
    </row>
    <row r="4139" spans="1:7" ht="45" x14ac:dyDescent="0.2">
      <c r="A4139" s="14" t="s">
        <v>8716</v>
      </c>
      <c r="B4139" s="15" t="s">
        <v>8534</v>
      </c>
      <c r="C4139" s="15" t="s">
        <v>1002</v>
      </c>
      <c r="D4139" s="27" t="s">
        <v>8717</v>
      </c>
      <c r="E4139" s="27" t="s">
        <v>8718</v>
      </c>
      <c r="F4139" s="15" t="s">
        <v>648</v>
      </c>
      <c r="G4139" s="15" t="s">
        <v>48</v>
      </c>
    </row>
    <row r="4140" spans="1:7" ht="45" x14ac:dyDescent="0.2">
      <c r="A4140" s="14" t="s">
        <v>8719</v>
      </c>
      <c r="B4140" s="15" t="s">
        <v>8534</v>
      </c>
      <c r="C4140" s="15" t="s">
        <v>1005</v>
      </c>
      <c r="D4140" s="27" t="s">
        <v>8720</v>
      </c>
      <c r="E4140" s="27" t="s">
        <v>8721</v>
      </c>
      <c r="F4140" s="15" t="s">
        <v>648</v>
      </c>
      <c r="G4140" s="15" t="s">
        <v>106</v>
      </c>
    </row>
    <row r="4141" spans="1:7" ht="45" x14ac:dyDescent="0.2">
      <c r="A4141" s="14" t="s">
        <v>8722</v>
      </c>
      <c r="B4141" s="15" t="s">
        <v>8534</v>
      </c>
      <c r="C4141" s="15" t="s">
        <v>1012</v>
      </c>
      <c r="D4141" s="27" t="s">
        <v>8723</v>
      </c>
      <c r="E4141" s="27" t="s">
        <v>8724</v>
      </c>
      <c r="F4141" s="15" t="s">
        <v>648</v>
      </c>
      <c r="G4141" s="15" t="s">
        <v>30</v>
      </c>
    </row>
    <row r="4142" spans="1:7" ht="45" x14ac:dyDescent="0.2">
      <c r="A4142" s="14" t="s">
        <v>8725</v>
      </c>
      <c r="B4142" s="15" t="s">
        <v>8534</v>
      </c>
      <c r="C4142" s="15" t="s">
        <v>1017</v>
      </c>
      <c r="D4142" s="27" t="s">
        <v>8726</v>
      </c>
      <c r="E4142" s="27" t="s">
        <v>8727</v>
      </c>
      <c r="F4142" s="15" t="s">
        <v>648</v>
      </c>
      <c r="G4142" s="15" t="s">
        <v>106</v>
      </c>
    </row>
    <row r="4143" spans="1:7" ht="45" x14ac:dyDescent="0.2">
      <c r="A4143" s="14" t="s">
        <v>8728</v>
      </c>
      <c r="B4143" s="15" t="s">
        <v>8534</v>
      </c>
      <c r="C4143" s="15" t="s">
        <v>1022</v>
      </c>
      <c r="D4143" s="27" t="s">
        <v>8729</v>
      </c>
      <c r="E4143" s="27" t="s">
        <v>8730</v>
      </c>
      <c r="F4143" s="15" t="s">
        <v>648</v>
      </c>
      <c r="G4143" s="15" t="s">
        <v>43</v>
      </c>
    </row>
    <row r="4144" spans="1:7" s="11" customFormat="1" ht="14.25" x14ac:dyDescent="0.2">
      <c r="A4144" s="9" t="s">
        <v>2763</v>
      </c>
      <c r="B4144" s="9" t="s">
        <v>8731</v>
      </c>
      <c r="C4144" s="9"/>
      <c r="D4144" s="29"/>
      <c r="E4144" s="22" t="s">
        <v>1409</v>
      </c>
      <c r="F4144" s="10"/>
      <c r="G4144" s="10"/>
    </row>
    <row r="4145" spans="1:7" ht="14.25" x14ac:dyDescent="0.2">
      <c r="A4145" s="14" t="s">
        <v>8732</v>
      </c>
      <c r="B4145" s="15" t="s">
        <v>8534</v>
      </c>
      <c r="C4145" s="15" t="s">
        <v>1027</v>
      </c>
      <c r="D4145" s="27" t="s">
        <v>1420</v>
      </c>
      <c r="E4145" s="27" t="s">
        <v>1421</v>
      </c>
      <c r="F4145" s="15" t="s">
        <v>71</v>
      </c>
      <c r="G4145" s="15" t="s">
        <v>8733</v>
      </c>
    </row>
    <row r="4146" spans="1:7" ht="22.5" x14ac:dyDescent="0.2">
      <c r="A4146" s="14" t="s">
        <v>8734</v>
      </c>
      <c r="B4146" s="15" t="s">
        <v>8534</v>
      </c>
      <c r="C4146" s="15" t="s">
        <v>1032</v>
      </c>
      <c r="D4146" s="27" t="s">
        <v>6855</v>
      </c>
      <c r="E4146" s="27" t="s">
        <v>6856</v>
      </c>
      <c r="F4146" s="15" t="s">
        <v>970</v>
      </c>
      <c r="G4146" s="15" t="s">
        <v>7569</v>
      </c>
    </row>
    <row r="4147" spans="1:7" ht="14.25" x14ac:dyDescent="0.2">
      <c r="A4147" s="14" t="s">
        <v>8735</v>
      </c>
      <c r="B4147" s="15" t="s">
        <v>8534</v>
      </c>
      <c r="C4147" s="15" t="s">
        <v>1037</v>
      </c>
      <c r="D4147" s="27" t="s">
        <v>1411</v>
      </c>
      <c r="E4147" s="27" t="s">
        <v>1412</v>
      </c>
      <c r="F4147" s="15" t="s">
        <v>71</v>
      </c>
      <c r="G4147" s="15" t="s">
        <v>4315</v>
      </c>
    </row>
    <row r="4148" spans="1:7" ht="22.5" x14ac:dyDescent="0.2">
      <c r="A4148" s="14" t="s">
        <v>8736</v>
      </c>
      <c r="B4148" s="15" t="s">
        <v>8534</v>
      </c>
      <c r="C4148" s="15" t="s">
        <v>1045</v>
      </c>
      <c r="D4148" s="27" t="s">
        <v>6851</v>
      </c>
      <c r="E4148" s="27" t="s">
        <v>6852</v>
      </c>
      <c r="F4148" s="15" t="s">
        <v>970</v>
      </c>
      <c r="G4148" s="15" t="s">
        <v>1696</v>
      </c>
    </row>
    <row r="4149" spans="1:7" ht="22.5" x14ac:dyDescent="0.2">
      <c r="A4149" s="14" t="s">
        <v>8737</v>
      </c>
      <c r="B4149" s="15" t="s">
        <v>8534</v>
      </c>
      <c r="C4149" s="15" t="s">
        <v>1050</v>
      </c>
      <c r="D4149" s="27" t="s">
        <v>8738</v>
      </c>
      <c r="E4149" s="27" t="s">
        <v>8739</v>
      </c>
      <c r="F4149" s="15" t="s">
        <v>970</v>
      </c>
      <c r="G4149" s="15" t="s">
        <v>3534</v>
      </c>
    </row>
    <row r="4150" spans="1:7" ht="14.25" x14ac:dyDescent="0.2">
      <c r="A4150" s="14" t="s">
        <v>8740</v>
      </c>
      <c r="B4150" s="15" t="s">
        <v>8534</v>
      </c>
      <c r="C4150" s="15" t="s">
        <v>1058</v>
      </c>
      <c r="D4150" s="27" t="s">
        <v>8741</v>
      </c>
      <c r="E4150" s="27" t="s">
        <v>8742</v>
      </c>
      <c r="F4150" s="15" t="s">
        <v>970</v>
      </c>
      <c r="G4150" s="15" t="s">
        <v>1072</v>
      </c>
    </row>
    <row r="4151" spans="1:7" ht="14.25" x14ac:dyDescent="0.2">
      <c r="A4151" s="14" t="s">
        <v>8743</v>
      </c>
      <c r="B4151" s="15" t="s">
        <v>8534</v>
      </c>
      <c r="C4151" s="15" t="s">
        <v>1063</v>
      </c>
      <c r="D4151" s="27" t="s">
        <v>1442</v>
      </c>
      <c r="E4151" s="27" t="s">
        <v>1443</v>
      </c>
      <c r="F4151" s="15" t="s">
        <v>648</v>
      </c>
      <c r="G4151" s="15" t="s">
        <v>43</v>
      </c>
    </row>
    <row r="4152" spans="1:7" ht="45" x14ac:dyDescent="0.2">
      <c r="A4152" s="14" t="s">
        <v>8744</v>
      </c>
      <c r="B4152" s="15" t="s">
        <v>8534</v>
      </c>
      <c r="C4152" s="15" t="s">
        <v>1068</v>
      </c>
      <c r="D4152" s="27" t="s">
        <v>4650</v>
      </c>
      <c r="E4152" s="27" t="s">
        <v>4651</v>
      </c>
      <c r="F4152" s="15" t="s">
        <v>648</v>
      </c>
      <c r="G4152" s="15" t="s">
        <v>43</v>
      </c>
    </row>
    <row r="4153" spans="1:7" ht="14.25" x14ac:dyDescent="0.2">
      <c r="A4153" s="14" t="s">
        <v>8745</v>
      </c>
      <c r="B4153" s="15" t="s">
        <v>8534</v>
      </c>
      <c r="C4153" s="15" t="s">
        <v>1074</v>
      </c>
      <c r="D4153" s="27" t="s">
        <v>6858</v>
      </c>
      <c r="E4153" s="27" t="s">
        <v>6859</v>
      </c>
      <c r="F4153" s="15" t="s">
        <v>71</v>
      </c>
      <c r="G4153" s="15" t="s">
        <v>8746</v>
      </c>
    </row>
    <row r="4154" spans="1:7" ht="22.5" x14ac:dyDescent="0.2">
      <c r="A4154" s="14" t="s">
        <v>8747</v>
      </c>
      <c r="B4154" s="15" t="s">
        <v>8534</v>
      </c>
      <c r="C4154" s="15" t="s">
        <v>1080</v>
      </c>
      <c r="D4154" s="27" t="s">
        <v>6861</v>
      </c>
      <c r="E4154" s="27" t="s">
        <v>6862</v>
      </c>
      <c r="F4154" s="15" t="s">
        <v>71</v>
      </c>
      <c r="G4154" s="15" t="s">
        <v>8748</v>
      </c>
    </row>
    <row r="4155" spans="1:7" ht="45" x14ac:dyDescent="0.2">
      <c r="A4155" s="14" t="s">
        <v>8749</v>
      </c>
      <c r="B4155" s="15" t="s">
        <v>8534</v>
      </c>
      <c r="C4155" s="15" t="s">
        <v>1084</v>
      </c>
      <c r="D4155" s="27" t="s">
        <v>8750</v>
      </c>
      <c r="E4155" s="27" t="s">
        <v>8751</v>
      </c>
      <c r="F4155" s="15" t="s">
        <v>648</v>
      </c>
      <c r="G4155" s="15" t="s">
        <v>70</v>
      </c>
    </row>
    <row r="4156" spans="1:7" ht="14.25" x14ac:dyDescent="0.2">
      <c r="A4156" s="14" t="s">
        <v>8752</v>
      </c>
      <c r="B4156" s="15" t="s">
        <v>8534</v>
      </c>
      <c r="C4156" s="15" t="s">
        <v>1088</v>
      </c>
      <c r="D4156" s="27" t="s">
        <v>8753</v>
      </c>
      <c r="E4156" s="27" t="s">
        <v>8754</v>
      </c>
      <c r="F4156" s="15" t="s">
        <v>71</v>
      </c>
      <c r="G4156" s="15" t="s">
        <v>460</v>
      </c>
    </row>
    <row r="4157" spans="1:7" ht="14.25" x14ac:dyDescent="0.2">
      <c r="A4157" s="14" t="s">
        <v>8755</v>
      </c>
      <c r="B4157" s="15" t="s">
        <v>8534</v>
      </c>
      <c r="C4157" s="15" t="s">
        <v>2578</v>
      </c>
      <c r="D4157" s="27" t="s">
        <v>8756</v>
      </c>
      <c r="E4157" s="27" t="s">
        <v>8757</v>
      </c>
      <c r="F4157" s="15" t="s">
        <v>71</v>
      </c>
      <c r="G4157" s="15" t="s">
        <v>1569</v>
      </c>
    </row>
    <row r="4158" spans="1:7" ht="14.25" x14ac:dyDescent="0.2">
      <c r="A4158" s="14" t="s">
        <v>8758</v>
      </c>
      <c r="B4158" s="15" t="s">
        <v>8534</v>
      </c>
      <c r="C4158" s="15" t="s">
        <v>2581</v>
      </c>
      <c r="D4158" s="27" t="s">
        <v>7306</v>
      </c>
      <c r="E4158" s="27" t="s">
        <v>7307</v>
      </c>
      <c r="F4158" s="15" t="s">
        <v>71</v>
      </c>
      <c r="G4158" s="15" t="s">
        <v>1634</v>
      </c>
    </row>
    <row r="4159" spans="1:7" ht="14.25" x14ac:dyDescent="0.2">
      <c r="A4159" s="14" t="s">
        <v>8759</v>
      </c>
      <c r="B4159" s="15" t="s">
        <v>8534</v>
      </c>
      <c r="C4159" s="15" t="s">
        <v>2583</v>
      </c>
      <c r="D4159" s="27" t="s">
        <v>8760</v>
      </c>
      <c r="E4159" s="27" t="s">
        <v>8761</v>
      </c>
      <c r="F4159" s="15" t="s">
        <v>6414</v>
      </c>
      <c r="G4159" s="15" t="s">
        <v>4257</v>
      </c>
    </row>
    <row r="4160" spans="1:7" ht="14.25" x14ac:dyDescent="0.2">
      <c r="A4160" s="14" t="s">
        <v>8762</v>
      </c>
      <c r="B4160" s="15" t="s">
        <v>8534</v>
      </c>
      <c r="C4160" s="15" t="s">
        <v>2587</v>
      </c>
      <c r="D4160" s="27" t="s">
        <v>8763</v>
      </c>
      <c r="E4160" s="27" t="s">
        <v>8764</v>
      </c>
      <c r="F4160" s="15" t="s">
        <v>970</v>
      </c>
      <c r="G4160" s="15" t="s">
        <v>8765</v>
      </c>
    </row>
    <row r="4161" spans="1:7" s="11" customFormat="1" ht="14.25" x14ac:dyDescent="0.2">
      <c r="A4161" s="9" t="s">
        <v>2768</v>
      </c>
      <c r="B4161" s="9" t="s">
        <v>8766</v>
      </c>
      <c r="C4161" s="9"/>
      <c r="D4161" s="29"/>
      <c r="E4161" s="22" t="s">
        <v>1447</v>
      </c>
      <c r="F4161" s="10"/>
      <c r="G4161" s="10"/>
    </row>
    <row r="4162" spans="1:7" ht="22.5" x14ac:dyDescent="0.2">
      <c r="A4162" s="14" t="s">
        <v>8767</v>
      </c>
      <c r="B4162" s="15" t="s">
        <v>8534</v>
      </c>
      <c r="C4162" s="15" t="s">
        <v>2590</v>
      </c>
      <c r="D4162" s="27" t="s">
        <v>8768</v>
      </c>
      <c r="E4162" s="27" t="s">
        <v>8769</v>
      </c>
      <c r="F4162" s="15" t="s">
        <v>1071</v>
      </c>
      <c r="G4162" s="15" t="s">
        <v>8770</v>
      </c>
    </row>
    <row r="4163" spans="1:7" ht="33.75" x14ac:dyDescent="0.2">
      <c r="A4163" s="14" t="s">
        <v>8771</v>
      </c>
      <c r="B4163" s="15" t="s">
        <v>8534</v>
      </c>
      <c r="C4163" s="15" t="s">
        <v>2594</v>
      </c>
      <c r="D4163" s="27" t="s">
        <v>2954</v>
      </c>
      <c r="E4163" s="27" t="s">
        <v>2955</v>
      </c>
      <c r="F4163" s="15" t="s">
        <v>1071</v>
      </c>
      <c r="G4163" s="15" t="s">
        <v>8770</v>
      </c>
    </row>
    <row r="4164" spans="1:7" ht="14.25" x14ac:dyDescent="0.2">
      <c r="A4164" s="14" t="s">
        <v>8772</v>
      </c>
      <c r="B4164" s="15" t="s">
        <v>8534</v>
      </c>
      <c r="C4164" s="15" t="s">
        <v>2596</v>
      </c>
      <c r="D4164" s="27" t="s">
        <v>1453</v>
      </c>
      <c r="E4164" s="27" t="s">
        <v>1454</v>
      </c>
      <c r="F4164" s="15" t="s">
        <v>1071</v>
      </c>
      <c r="G4164" s="15" t="s">
        <v>8773</v>
      </c>
    </row>
    <row r="4165" spans="1:7" ht="33.75" x14ac:dyDescent="0.2">
      <c r="A4165" s="14" t="s">
        <v>8774</v>
      </c>
      <c r="B4165" s="15" t="s">
        <v>8534</v>
      </c>
      <c r="C4165" s="15" t="s">
        <v>2600</v>
      </c>
      <c r="D4165" s="27" t="s">
        <v>7320</v>
      </c>
      <c r="E4165" s="27" t="s">
        <v>7321</v>
      </c>
      <c r="F4165" s="15" t="s">
        <v>1071</v>
      </c>
      <c r="G4165" s="15" t="s">
        <v>8775</v>
      </c>
    </row>
    <row r="4166" spans="1:7" ht="33.75" x14ac:dyDescent="0.2">
      <c r="A4166" s="14" t="s">
        <v>8776</v>
      </c>
      <c r="B4166" s="15" t="s">
        <v>8534</v>
      </c>
      <c r="C4166" s="15" t="s">
        <v>2498</v>
      </c>
      <c r="D4166" s="27" t="s">
        <v>6788</v>
      </c>
      <c r="E4166" s="27" t="s">
        <v>6789</v>
      </c>
      <c r="F4166" s="15" t="s">
        <v>1459</v>
      </c>
      <c r="G4166" s="15" t="s">
        <v>8777</v>
      </c>
    </row>
    <row r="4167" spans="1:7" ht="33.75" x14ac:dyDescent="0.2">
      <c r="A4167" s="14" t="s">
        <v>8778</v>
      </c>
      <c r="B4167" s="15" t="s">
        <v>8534</v>
      </c>
      <c r="C4167" s="15" t="s">
        <v>2606</v>
      </c>
      <c r="D4167" s="27" t="s">
        <v>6792</v>
      </c>
      <c r="E4167" s="27" t="s">
        <v>6793</v>
      </c>
      <c r="F4167" s="15" t="s">
        <v>1459</v>
      </c>
      <c r="G4167" s="15" t="s">
        <v>8779</v>
      </c>
    </row>
    <row r="4168" spans="1:7" ht="33.75" x14ac:dyDescent="0.2">
      <c r="A4168" s="14" t="s">
        <v>8780</v>
      </c>
      <c r="B4168" s="15" t="s">
        <v>8534</v>
      </c>
      <c r="C4168" s="15" t="s">
        <v>2610</v>
      </c>
      <c r="D4168" s="27" t="s">
        <v>7327</v>
      </c>
      <c r="E4168" s="27" t="s">
        <v>7328</v>
      </c>
      <c r="F4168" s="15" t="s">
        <v>1459</v>
      </c>
      <c r="G4168" s="15" t="s">
        <v>3542</v>
      </c>
    </row>
    <row r="4169" spans="1:7" ht="33.75" x14ac:dyDescent="0.2">
      <c r="A4169" s="14" t="s">
        <v>8781</v>
      </c>
      <c r="B4169" s="15" t="s">
        <v>8534</v>
      </c>
      <c r="C4169" s="15" t="s">
        <v>2612</v>
      </c>
      <c r="D4169" s="27" t="s">
        <v>7330</v>
      </c>
      <c r="E4169" s="27" t="s">
        <v>7331</v>
      </c>
      <c r="F4169" s="15" t="s">
        <v>1459</v>
      </c>
      <c r="G4169" s="15" t="s">
        <v>3542</v>
      </c>
    </row>
    <row r="4170" spans="1:7" ht="33.75" x14ac:dyDescent="0.2">
      <c r="A4170" s="14" t="s">
        <v>8782</v>
      </c>
      <c r="B4170" s="15" t="s">
        <v>8534</v>
      </c>
      <c r="C4170" s="15" t="s">
        <v>2616</v>
      </c>
      <c r="D4170" s="27" t="s">
        <v>1503</v>
      </c>
      <c r="E4170" s="27" t="s">
        <v>1504</v>
      </c>
      <c r="F4170" s="15" t="s">
        <v>1459</v>
      </c>
      <c r="G4170" s="15" t="s">
        <v>8783</v>
      </c>
    </row>
    <row r="4171" spans="1:7" ht="33.75" x14ac:dyDescent="0.2">
      <c r="A4171" s="14" t="s">
        <v>8784</v>
      </c>
      <c r="B4171" s="15" t="s">
        <v>8534</v>
      </c>
      <c r="C4171" s="15" t="s">
        <v>519</v>
      </c>
      <c r="D4171" s="27" t="s">
        <v>8785</v>
      </c>
      <c r="E4171" s="27" t="s">
        <v>8786</v>
      </c>
      <c r="F4171" s="15" t="s">
        <v>1459</v>
      </c>
      <c r="G4171" s="15" t="s">
        <v>1460</v>
      </c>
    </row>
    <row r="4172" spans="1:7" ht="33.75" x14ac:dyDescent="0.2">
      <c r="A4172" s="14" t="s">
        <v>8787</v>
      </c>
      <c r="B4172" s="15" t="s">
        <v>8534</v>
      </c>
      <c r="C4172" s="15" t="s">
        <v>2620</v>
      </c>
      <c r="D4172" s="27" t="s">
        <v>8788</v>
      </c>
      <c r="E4172" s="27" t="s">
        <v>8789</v>
      </c>
      <c r="F4172" s="15" t="s">
        <v>1459</v>
      </c>
      <c r="G4172" s="15" t="s">
        <v>7338</v>
      </c>
    </row>
    <row r="4173" spans="1:7" ht="22.5" x14ac:dyDescent="0.2">
      <c r="A4173" s="14" t="s">
        <v>8790</v>
      </c>
      <c r="B4173" s="15" t="s">
        <v>8534</v>
      </c>
      <c r="C4173" s="15" t="s">
        <v>2623</v>
      </c>
      <c r="D4173" s="27" t="s">
        <v>8791</v>
      </c>
      <c r="E4173" s="27" t="s">
        <v>8792</v>
      </c>
      <c r="F4173" s="15" t="s">
        <v>1077</v>
      </c>
      <c r="G4173" s="15" t="s">
        <v>8793</v>
      </c>
    </row>
    <row r="4174" spans="1:7" ht="33.75" x14ac:dyDescent="0.2">
      <c r="A4174" s="14" t="s">
        <v>8794</v>
      </c>
      <c r="B4174" s="15" t="s">
        <v>8534</v>
      </c>
      <c r="C4174" s="15" t="s">
        <v>2625</v>
      </c>
      <c r="D4174" s="27" t="s">
        <v>7336</v>
      </c>
      <c r="E4174" s="27" t="s">
        <v>7337</v>
      </c>
      <c r="F4174" s="15" t="s">
        <v>1459</v>
      </c>
      <c r="G4174" s="15" t="s">
        <v>8795</v>
      </c>
    </row>
    <row r="4175" spans="1:7" ht="33.75" x14ac:dyDescent="0.2">
      <c r="A4175" s="14" t="s">
        <v>8796</v>
      </c>
      <c r="B4175" s="15" t="s">
        <v>8534</v>
      </c>
      <c r="C4175" s="15" t="s">
        <v>2629</v>
      </c>
      <c r="D4175" s="27" t="s">
        <v>7340</v>
      </c>
      <c r="E4175" s="27" t="s">
        <v>7341</v>
      </c>
      <c r="F4175" s="15" t="s">
        <v>1459</v>
      </c>
      <c r="G4175" s="15" t="s">
        <v>7342</v>
      </c>
    </row>
    <row r="4176" spans="1:7" ht="45" x14ac:dyDescent="0.2">
      <c r="A4176" s="14" t="s">
        <v>8797</v>
      </c>
      <c r="B4176" s="15" t="s">
        <v>8534</v>
      </c>
      <c r="C4176" s="15" t="s">
        <v>2633</v>
      </c>
      <c r="D4176" s="27" t="s">
        <v>1510</v>
      </c>
      <c r="E4176" s="27" t="s">
        <v>1511</v>
      </c>
      <c r="F4176" s="15" t="s">
        <v>1077</v>
      </c>
      <c r="G4176" s="15" t="s">
        <v>1464</v>
      </c>
    </row>
    <row r="4177" spans="1:7" ht="14.25" x14ac:dyDescent="0.2">
      <c r="A4177" s="14" t="s">
        <v>8798</v>
      </c>
      <c r="B4177" s="15" t="s">
        <v>8534</v>
      </c>
      <c r="C4177" s="15" t="s">
        <v>2637</v>
      </c>
      <c r="D4177" s="27" t="s">
        <v>1499</v>
      </c>
      <c r="E4177" s="27" t="s">
        <v>1500</v>
      </c>
      <c r="F4177" s="15" t="s">
        <v>71</v>
      </c>
      <c r="G4177" s="15" t="s">
        <v>4370</v>
      </c>
    </row>
    <row r="4178" spans="1:7" ht="14.25" x14ac:dyDescent="0.2">
      <c r="A4178" s="14" t="s">
        <v>8799</v>
      </c>
      <c r="B4178" s="15" t="s">
        <v>8534</v>
      </c>
      <c r="C4178" s="15" t="s">
        <v>2639</v>
      </c>
      <c r="D4178" s="27" t="s">
        <v>7347</v>
      </c>
      <c r="E4178" s="27" t="s">
        <v>7348</v>
      </c>
      <c r="F4178" s="15" t="s">
        <v>1071</v>
      </c>
      <c r="G4178" s="15" t="s">
        <v>8770</v>
      </c>
    </row>
    <row r="4179" spans="1:7" ht="22.5" x14ac:dyDescent="0.2">
      <c r="A4179" s="14" t="s">
        <v>8800</v>
      </c>
      <c r="B4179" s="15" t="s">
        <v>8534</v>
      </c>
      <c r="C4179" s="15" t="s">
        <v>2643</v>
      </c>
      <c r="D4179" s="27" t="s">
        <v>8801</v>
      </c>
      <c r="E4179" s="27" t="s">
        <v>8802</v>
      </c>
      <c r="F4179" s="15" t="s">
        <v>670</v>
      </c>
      <c r="G4179" s="15" t="s">
        <v>8803</v>
      </c>
    </row>
    <row r="4180" spans="1:7" ht="22.5" x14ac:dyDescent="0.2">
      <c r="A4180" s="14" t="s">
        <v>8804</v>
      </c>
      <c r="B4180" s="15" t="s">
        <v>8534</v>
      </c>
      <c r="C4180" s="15" t="s">
        <v>2645</v>
      </c>
      <c r="D4180" s="27" t="s">
        <v>8805</v>
      </c>
      <c r="E4180" s="27" t="s">
        <v>8806</v>
      </c>
      <c r="F4180" s="15" t="s">
        <v>670</v>
      </c>
      <c r="G4180" s="15" t="s">
        <v>151</v>
      </c>
    </row>
    <row r="4181" spans="1:7" ht="22.5" x14ac:dyDescent="0.2">
      <c r="A4181" s="14" t="s">
        <v>8807</v>
      </c>
      <c r="B4181" s="15" t="s">
        <v>8534</v>
      </c>
      <c r="C4181" s="15" t="s">
        <v>2648</v>
      </c>
      <c r="D4181" s="27" t="s">
        <v>8808</v>
      </c>
      <c r="E4181" s="27" t="s">
        <v>8809</v>
      </c>
      <c r="F4181" s="15" t="s">
        <v>670</v>
      </c>
      <c r="G4181" s="15" t="s">
        <v>30</v>
      </c>
    </row>
    <row r="4182" spans="1:7" ht="45" x14ac:dyDescent="0.2">
      <c r="A4182" s="14" t="s">
        <v>8810</v>
      </c>
      <c r="B4182" s="15" t="s">
        <v>8534</v>
      </c>
      <c r="C4182" s="15" t="s">
        <v>2650</v>
      </c>
      <c r="D4182" s="27" t="s">
        <v>8811</v>
      </c>
      <c r="E4182" s="27" t="s">
        <v>8812</v>
      </c>
      <c r="F4182" s="15" t="s">
        <v>648</v>
      </c>
      <c r="G4182" s="15" t="s">
        <v>8813</v>
      </c>
    </row>
    <row r="4183" spans="1:7" ht="14.25" x14ac:dyDescent="0.2">
      <c r="A4183" s="14" t="s">
        <v>8814</v>
      </c>
      <c r="B4183" s="15" t="s">
        <v>8534</v>
      </c>
      <c r="C4183" s="15" t="s">
        <v>2652</v>
      </c>
      <c r="D4183" s="27" t="s">
        <v>6839</v>
      </c>
      <c r="E4183" s="27" t="s">
        <v>6840</v>
      </c>
      <c r="F4183" s="15" t="s">
        <v>71</v>
      </c>
      <c r="G4183" s="15" t="s">
        <v>8815</v>
      </c>
    </row>
    <row r="4184" spans="1:7" ht="14.25" x14ac:dyDescent="0.2">
      <c r="A4184" s="14" t="s">
        <v>8816</v>
      </c>
      <c r="B4184" s="15" t="s">
        <v>8534</v>
      </c>
      <c r="C4184" s="15" t="s">
        <v>2655</v>
      </c>
      <c r="D4184" s="27" t="s">
        <v>8817</v>
      </c>
      <c r="E4184" s="27" t="s">
        <v>8818</v>
      </c>
      <c r="F4184" s="15" t="s">
        <v>71</v>
      </c>
      <c r="G4184" s="15" t="s">
        <v>7380</v>
      </c>
    </row>
    <row r="4185" spans="1:7" s="11" customFormat="1" ht="14.25" x14ac:dyDescent="0.2">
      <c r="A4185" s="9" t="s">
        <v>2772</v>
      </c>
      <c r="B4185" s="9" t="s">
        <v>8819</v>
      </c>
      <c r="C4185" s="9"/>
      <c r="D4185" s="29"/>
      <c r="E4185" s="22" t="s">
        <v>4686</v>
      </c>
      <c r="F4185" s="10"/>
      <c r="G4185" s="10"/>
    </row>
    <row r="4186" spans="1:7" ht="14.25" x14ac:dyDescent="0.2">
      <c r="A4186" s="14" t="s">
        <v>8820</v>
      </c>
      <c r="B4186" s="15" t="s">
        <v>8534</v>
      </c>
      <c r="C4186" s="15" t="s">
        <v>2657</v>
      </c>
      <c r="D4186" s="27" t="s">
        <v>8821</v>
      </c>
      <c r="E4186" s="27" t="s">
        <v>8822</v>
      </c>
      <c r="F4186" s="15" t="s">
        <v>71</v>
      </c>
      <c r="G4186" s="15" t="s">
        <v>8823</v>
      </c>
    </row>
    <row r="4187" spans="1:7" ht="14.25" x14ac:dyDescent="0.2">
      <c r="A4187" s="14" t="s">
        <v>8824</v>
      </c>
      <c r="B4187" s="15" t="s">
        <v>8534</v>
      </c>
      <c r="C4187" s="15" t="s">
        <v>2661</v>
      </c>
      <c r="D4187" s="27" t="s">
        <v>1531</v>
      </c>
      <c r="E4187" s="27" t="s">
        <v>1532</v>
      </c>
      <c r="F4187" s="15" t="s">
        <v>1071</v>
      </c>
      <c r="G4187" s="15" t="s">
        <v>8825</v>
      </c>
    </row>
    <row r="4188" spans="1:7" ht="22.5" x14ac:dyDescent="0.2">
      <c r="A4188" s="14" t="s">
        <v>8826</v>
      </c>
      <c r="B4188" s="15" t="s">
        <v>8534</v>
      </c>
      <c r="C4188" s="15" t="s">
        <v>2664</v>
      </c>
      <c r="D4188" s="27" t="s">
        <v>8827</v>
      </c>
      <c r="E4188" s="27" t="s">
        <v>8828</v>
      </c>
      <c r="F4188" s="15" t="s">
        <v>648</v>
      </c>
      <c r="G4188" s="15" t="s">
        <v>30</v>
      </c>
    </row>
    <row r="4189" spans="1:7" ht="45" x14ac:dyDescent="0.2">
      <c r="A4189" s="14" t="s">
        <v>8829</v>
      </c>
      <c r="B4189" s="15" t="s">
        <v>8534</v>
      </c>
      <c r="C4189" s="15" t="s">
        <v>2668</v>
      </c>
      <c r="D4189" s="27" t="s">
        <v>8830</v>
      </c>
      <c r="E4189" s="27" t="s">
        <v>1536</v>
      </c>
      <c r="F4189" s="15" t="s">
        <v>1077</v>
      </c>
      <c r="G4189" s="15" t="s">
        <v>2776</v>
      </c>
    </row>
    <row r="4190" spans="1:7" ht="45" x14ac:dyDescent="0.2">
      <c r="A4190" s="14" t="s">
        <v>8831</v>
      </c>
      <c r="B4190" s="15" t="s">
        <v>8534</v>
      </c>
      <c r="C4190" s="15" t="s">
        <v>2672</v>
      </c>
      <c r="D4190" s="27" t="s">
        <v>8832</v>
      </c>
      <c r="E4190" s="27" t="s">
        <v>8833</v>
      </c>
      <c r="F4190" s="15" t="s">
        <v>1077</v>
      </c>
      <c r="G4190" s="15" t="s">
        <v>68</v>
      </c>
    </row>
    <row r="4191" spans="1:7" ht="45" x14ac:dyDescent="0.2">
      <c r="A4191" s="14" t="s">
        <v>8834</v>
      </c>
      <c r="B4191" s="15" t="s">
        <v>8534</v>
      </c>
      <c r="C4191" s="15" t="s">
        <v>2674</v>
      </c>
      <c r="D4191" s="27" t="s">
        <v>8835</v>
      </c>
      <c r="E4191" s="27" t="s">
        <v>8836</v>
      </c>
      <c r="F4191" s="15" t="s">
        <v>1077</v>
      </c>
      <c r="G4191" s="15" t="s">
        <v>991</v>
      </c>
    </row>
    <row r="4192" spans="1:7" ht="14.25" x14ac:dyDescent="0.2">
      <c r="A4192" s="14" t="s">
        <v>8837</v>
      </c>
      <c r="B4192" s="15" t="s">
        <v>8534</v>
      </c>
      <c r="C4192" s="15" t="s">
        <v>2678</v>
      </c>
      <c r="D4192" s="27" t="s">
        <v>7355</v>
      </c>
      <c r="E4192" s="27" t="s">
        <v>7356</v>
      </c>
      <c r="F4192" s="15" t="s">
        <v>648</v>
      </c>
      <c r="G4192" s="15" t="s">
        <v>34</v>
      </c>
    </row>
    <row r="4193" spans="1:7" ht="45" x14ac:dyDescent="0.2">
      <c r="A4193" s="14" t="s">
        <v>8838</v>
      </c>
      <c r="B4193" s="15" t="s">
        <v>8534</v>
      </c>
      <c r="C4193" s="15" t="s">
        <v>2680</v>
      </c>
      <c r="D4193" s="27" t="s">
        <v>8839</v>
      </c>
      <c r="E4193" s="27" t="s">
        <v>8840</v>
      </c>
      <c r="F4193" s="15" t="s">
        <v>648</v>
      </c>
      <c r="G4193" s="15" t="s">
        <v>12</v>
      </c>
    </row>
    <row r="4194" spans="1:7" ht="45" x14ac:dyDescent="0.2">
      <c r="A4194" s="14" t="s">
        <v>8841</v>
      </c>
      <c r="B4194" s="15" t="s">
        <v>8534</v>
      </c>
      <c r="C4194" s="15" t="s">
        <v>2684</v>
      </c>
      <c r="D4194" s="27" t="s">
        <v>8842</v>
      </c>
      <c r="E4194" s="27" t="s">
        <v>8843</v>
      </c>
      <c r="F4194" s="15" t="s">
        <v>648</v>
      </c>
      <c r="G4194" s="15" t="s">
        <v>12</v>
      </c>
    </row>
    <row r="4195" spans="1:7" ht="45" x14ac:dyDescent="0.2">
      <c r="A4195" s="14" t="s">
        <v>8844</v>
      </c>
      <c r="B4195" s="15" t="s">
        <v>8534</v>
      </c>
      <c r="C4195" s="15" t="s">
        <v>2689</v>
      </c>
      <c r="D4195" s="27" t="s">
        <v>8845</v>
      </c>
      <c r="E4195" s="27" t="s">
        <v>8846</v>
      </c>
      <c r="F4195" s="15" t="s">
        <v>648</v>
      </c>
      <c r="G4195" s="15" t="s">
        <v>43</v>
      </c>
    </row>
    <row r="4196" spans="1:7" ht="45" x14ac:dyDescent="0.2">
      <c r="A4196" s="14" t="s">
        <v>8847</v>
      </c>
      <c r="B4196" s="15" t="s">
        <v>8534</v>
      </c>
      <c r="C4196" s="15" t="s">
        <v>2693</v>
      </c>
      <c r="D4196" s="27" t="s">
        <v>8848</v>
      </c>
      <c r="E4196" s="27" t="s">
        <v>8849</v>
      </c>
      <c r="F4196" s="15" t="s">
        <v>648</v>
      </c>
      <c r="G4196" s="15" t="s">
        <v>12</v>
      </c>
    </row>
    <row r="4197" spans="1:7" ht="14.25" x14ac:dyDescent="0.2">
      <c r="A4197" s="14" t="s">
        <v>8850</v>
      </c>
      <c r="B4197" s="15" t="s">
        <v>8534</v>
      </c>
      <c r="C4197" s="15" t="s">
        <v>2697</v>
      </c>
      <c r="D4197" s="27" t="s">
        <v>8851</v>
      </c>
      <c r="E4197" s="27" t="s">
        <v>8852</v>
      </c>
      <c r="F4197" s="15" t="s">
        <v>648</v>
      </c>
      <c r="G4197" s="15" t="s">
        <v>48</v>
      </c>
    </row>
    <row r="4198" spans="1:7" ht="14.25" x14ac:dyDescent="0.2">
      <c r="A4198" s="14" t="s">
        <v>8853</v>
      </c>
      <c r="B4198" s="15" t="s">
        <v>8534</v>
      </c>
      <c r="C4198" s="15" t="s">
        <v>2701</v>
      </c>
      <c r="D4198" s="27" t="s">
        <v>1541</v>
      </c>
      <c r="E4198" s="27" t="s">
        <v>1542</v>
      </c>
      <c r="F4198" s="15" t="s">
        <v>648</v>
      </c>
      <c r="G4198" s="15" t="s">
        <v>24</v>
      </c>
    </row>
    <row r="4199" spans="1:7" ht="45" x14ac:dyDescent="0.2">
      <c r="A4199" s="14" t="s">
        <v>8854</v>
      </c>
      <c r="B4199" s="15" t="s">
        <v>8534</v>
      </c>
      <c r="C4199" s="15" t="s">
        <v>2704</v>
      </c>
      <c r="D4199" s="27" t="s">
        <v>8855</v>
      </c>
      <c r="E4199" s="27" t="s">
        <v>8856</v>
      </c>
      <c r="F4199" s="15" t="s">
        <v>648</v>
      </c>
      <c r="G4199" s="15" t="s">
        <v>55</v>
      </c>
    </row>
    <row r="4200" spans="1:7" ht="14.25" x14ac:dyDescent="0.2">
      <c r="A4200" s="14" t="s">
        <v>8857</v>
      </c>
      <c r="B4200" s="15" t="s">
        <v>8534</v>
      </c>
      <c r="C4200" s="15" t="s">
        <v>2708</v>
      </c>
      <c r="D4200" s="27" t="s">
        <v>1541</v>
      </c>
      <c r="E4200" s="27" t="s">
        <v>1542</v>
      </c>
      <c r="F4200" s="15" t="s">
        <v>648</v>
      </c>
      <c r="G4200" s="15" t="s">
        <v>68</v>
      </c>
    </row>
    <row r="4201" spans="1:7" ht="14.25" x14ac:dyDescent="0.2">
      <c r="A4201" s="14" t="s">
        <v>8858</v>
      </c>
      <c r="B4201" s="15" t="s">
        <v>8534</v>
      </c>
      <c r="C4201" s="15" t="s">
        <v>2712</v>
      </c>
      <c r="D4201" s="27" t="s">
        <v>8859</v>
      </c>
      <c r="E4201" s="27" t="s">
        <v>8860</v>
      </c>
      <c r="F4201" s="15" t="s">
        <v>648</v>
      </c>
      <c r="G4201" s="15" t="s">
        <v>58</v>
      </c>
    </row>
    <row r="4202" spans="1:7" ht="14.25" x14ac:dyDescent="0.2">
      <c r="A4202" s="14" t="s">
        <v>8861</v>
      </c>
      <c r="B4202" s="15" t="s">
        <v>8534</v>
      </c>
      <c r="C4202" s="15" t="s">
        <v>2715</v>
      </c>
      <c r="D4202" s="27" t="s">
        <v>8862</v>
      </c>
      <c r="E4202" s="27" t="s">
        <v>8863</v>
      </c>
      <c r="F4202" s="15" t="s">
        <v>648</v>
      </c>
      <c r="G4202" s="15" t="s">
        <v>12</v>
      </c>
    </row>
    <row r="4203" spans="1:7" ht="14.25" x14ac:dyDescent="0.2">
      <c r="A4203" s="14" t="s">
        <v>8864</v>
      </c>
      <c r="B4203" s="15" t="s">
        <v>8534</v>
      </c>
      <c r="C4203" s="15" t="s">
        <v>2719</v>
      </c>
      <c r="D4203" s="27" t="s">
        <v>8865</v>
      </c>
      <c r="E4203" s="27" t="s">
        <v>8866</v>
      </c>
      <c r="F4203" s="15" t="s">
        <v>648</v>
      </c>
      <c r="G4203" s="15" t="s">
        <v>30</v>
      </c>
    </row>
    <row r="4204" spans="1:7" ht="14.25" x14ac:dyDescent="0.2">
      <c r="A4204" s="14" t="s">
        <v>8867</v>
      </c>
      <c r="B4204" s="15" t="s">
        <v>8534</v>
      </c>
      <c r="C4204" s="15" t="s">
        <v>2724</v>
      </c>
      <c r="D4204" s="27" t="s">
        <v>8868</v>
      </c>
      <c r="E4204" s="27" t="s">
        <v>8869</v>
      </c>
      <c r="F4204" s="15" t="s">
        <v>648</v>
      </c>
      <c r="G4204" s="15" t="s">
        <v>91</v>
      </c>
    </row>
    <row r="4205" spans="1:7" ht="45" x14ac:dyDescent="0.2">
      <c r="A4205" s="14" t="s">
        <v>8870</v>
      </c>
      <c r="B4205" s="15" t="s">
        <v>8534</v>
      </c>
      <c r="C4205" s="15" t="s">
        <v>2728</v>
      </c>
      <c r="D4205" s="27" t="s">
        <v>8871</v>
      </c>
      <c r="E4205" s="27" t="s">
        <v>8872</v>
      </c>
      <c r="F4205" s="15" t="s">
        <v>648</v>
      </c>
      <c r="G4205" s="15" t="s">
        <v>927</v>
      </c>
    </row>
    <row r="4206" spans="1:7" ht="14.25" x14ac:dyDescent="0.2">
      <c r="A4206" s="14" t="s">
        <v>8873</v>
      </c>
      <c r="B4206" s="15" t="s">
        <v>8534</v>
      </c>
      <c r="C4206" s="15" t="s">
        <v>2732</v>
      </c>
      <c r="D4206" s="27" t="s">
        <v>8874</v>
      </c>
      <c r="E4206" s="27" t="s">
        <v>8875</v>
      </c>
      <c r="F4206" s="15" t="s">
        <v>648</v>
      </c>
      <c r="G4206" s="15" t="s">
        <v>55</v>
      </c>
    </row>
    <row r="4207" spans="1:7" ht="14.25" x14ac:dyDescent="0.2">
      <c r="A4207" s="14" t="s">
        <v>8876</v>
      </c>
      <c r="B4207" s="15" t="s">
        <v>8534</v>
      </c>
      <c r="C4207" s="15" t="s">
        <v>2736</v>
      </c>
      <c r="D4207" s="27" t="s">
        <v>8877</v>
      </c>
      <c r="E4207" s="27" t="s">
        <v>8878</v>
      </c>
      <c r="F4207" s="15" t="s">
        <v>648</v>
      </c>
      <c r="G4207" s="15" t="s">
        <v>2612</v>
      </c>
    </row>
    <row r="4208" spans="1:7" ht="14.25" x14ac:dyDescent="0.2">
      <c r="A4208" s="14" t="s">
        <v>8879</v>
      </c>
      <c r="B4208" s="15" t="s">
        <v>8534</v>
      </c>
      <c r="C4208" s="15" t="s">
        <v>2740</v>
      </c>
      <c r="D4208" s="27" t="s">
        <v>8880</v>
      </c>
      <c r="E4208" s="27" t="s">
        <v>8881</v>
      </c>
      <c r="F4208" s="15" t="s">
        <v>648</v>
      </c>
      <c r="G4208" s="15" t="s">
        <v>60</v>
      </c>
    </row>
    <row r="4209" spans="1:7" ht="14.25" x14ac:dyDescent="0.2">
      <c r="A4209" s="14" t="s">
        <v>8882</v>
      </c>
      <c r="B4209" s="15" t="s">
        <v>8534</v>
      </c>
      <c r="C4209" s="15" t="s">
        <v>2743</v>
      </c>
      <c r="D4209" s="27" t="s">
        <v>8883</v>
      </c>
      <c r="E4209" s="27" t="s">
        <v>8884</v>
      </c>
      <c r="F4209" s="15" t="s">
        <v>648</v>
      </c>
      <c r="G4209" s="15" t="s">
        <v>30</v>
      </c>
    </row>
    <row r="4210" spans="1:7" ht="14.25" x14ac:dyDescent="0.2">
      <c r="A4210" s="14" t="s">
        <v>8885</v>
      </c>
      <c r="B4210" s="15" t="s">
        <v>8534</v>
      </c>
      <c r="C4210" s="15" t="s">
        <v>2747</v>
      </c>
      <c r="D4210" s="27" t="s">
        <v>8886</v>
      </c>
      <c r="E4210" s="27" t="s">
        <v>8887</v>
      </c>
      <c r="F4210" s="15" t="s">
        <v>648</v>
      </c>
      <c r="G4210" s="15" t="s">
        <v>34</v>
      </c>
    </row>
    <row r="4211" spans="1:7" ht="14.25" x14ac:dyDescent="0.2">
      <c r="A4211" s="14" t="s">
        <v>8888</v>
      </c>
      <c r="B4211" s="15" t="s">
        <v>8534</v>
      </c>
      <c r="C4211" s="15" t="s">
        <v>2750</v>
      </c>
      <c r="D4211" s="27" t="s">
        <v>8889</v>
      </c>
      <c r="E4211" s="27" t="s">
        <v>8890</v>
      </c>
      <c r="F4211" s="15" t="s">
        <v>648</v>
      </c>
      <c r="G4211" s="15" t="s">
        <v>75</v>
      </c>
    </row>
    <row r="4212" spans="1:7" ht="14.25" x14ac:dyDescent="0.2">
      <c r="A4212" s="14" t="s">
        <v>8891</v>
      </c>
      <c r="B4212" s="15" t="s">
        <v>8534</v>
      </c>
      <c r="C4212" s="15" t="s">
        <v>2754</v>
      </c>
      <c r="D4212" s="27" t="s">
        <v>8883</v>
      </c>
      <c r="E4212" s="27" t="s">
        <v>8884</v>
      </c>
      <c r="F4212" s="15" t="s">
        <v>648</v>
      </c>
      <c r="G4212" s="15" t="s">
        <v>12</v>
      </c>
    </row>
    <row r="4213" spans="1:7" ht="45" x14ac:dyDescent="0.2">
      <c r="A4213" s="14" t="s">
        <v>8892</v>
      </c>
      <c r="B4213" s="15" t="s">
        <v>8534</v>
      </c>
      <c r="C4213" s="15" t="s">
        <v>2759</v>
      </c>
      <c r="D4213" s="27" t="s">
        <v>8893</v>
      </c>
      <c r="E4213" s="27" t="s">
        <v>8894</v>
      </c>
      <c r="F4213" s="15" t="s">
        <v>648</v>
      </c>
      <c r="G4213" s="15" t="s">
        <v>126</v>
      </c>
    </row>
    <row r="4214" spans="1:7" ht="45" x14ac:dyDescent="0.2">
      <c r="A4214" s="14" t="s">
        <v>8895</v>
      </c>
      <c r="B4214" s="15" t="s">
        <v>8534</v>
      </c>
      <c r="C4214" s="15" t="s">
        <v>2763</v>
      </c>
      <c r="D4214" s="27" t="s">
        <v>8896</v>
      </c>
      <c r="E4214" s="27" t="s">
        <v>8897</v>
      </c>
      <c r="F4214" s="15" t="s">
        <v>648</v>
      </c>
      <c r="G4214" s="15" t="s">
        <v>34</v>
      </c>
    </row>
    <row r="4215" spans="1:7" ht="45" x14ac:dyDescent="0.2">
      <c r="A4215" s="14" t="s">
        <v>8898</v>
      </c>
      <c r="B4215" s="15" t="s">
        <v>8534</v>
      </c>
      <c r="C4215" s="15" t="s">
        <v>2768</v>
      </c>
      <c r="D4215" s="27" t="s">
        <v>8899</v>
      </c>
      <c r="E4215" s="27" t="s">
        <v>8900</v>
      </c>
      <c r="F4215" s="15" t="s">
        <v>648</v>
      </c>
      <c r="G4215" s="15" t="s">
        <v>24</v>
      </c>
    </row>
    <row r="4216" spans="1:7" ht="45" x14ac:dyDescent="0.2">
      <c r="A4216" s="14" t="s">
        <v>8901</v>
      </c>
      <c r="B4216" s="15" t="s">
        <v>8534</v>
      </c>
      <c r="C4216" s="15" t="s">
        <v>2772</v>
      </c>
      <c r="D4216" s="27" t="s">
        <v>8902</v>
      </c>
      <c r="E4216" s="27" t="s">
        <v>8903</v>
      </c>
      <c r="F4216" s="15" t="s">
        <v>648</v>
      </c>
      <c r="G4216" s="15" t="s">
        <v>12</v>
      </c>
    </row>
    <row r="4217" spans="1:7" ht="33.75" x14ac:dyDescent="0.2">
      <c r="A4217" s="14" t="s">
        <v>8904</v>
      </c>
      <c r="B4217" s="15" t="s">
        <v>8534</v>
      </c>
      <c r="C4217" s="15" t="s">
        <v>2776</v>
      </c>
      <c r="D4217" s="27" t="s">
        <v>8905</v>
      </c>
      <c r="E4217" s="27" t="s">
        <v>8906</v>
      </c>
      <c r="F4217" s="15" t="s">
        <v>648</v>
      </c>
      <c r="G4217" s="15" t="s">
        <v>24</v>
      </c>
    </row>
    <row r="4218" spans="1:7" ht="45" x14ac:dyDescent="0.2">
      <c r="A4218" s="14" t="s">
        <v>8907</v>
      </c>
      <c r="B4218" s="15" t="s">
        <v>8534</v>
      </c>
      <c r="C4218" s="15" t="s">
        <v>2780</v>
      </c>
      <c r="D4218" s="27" t="s">
        <v>8908</v>
      </c>
      <c r="E4218" s="27" t="s">
        <v>8909</v>
      </c>
      <c r="F4218" s="15" t="s">
        <v>648</v>
      </c>
      <c r="G4218" s="15" t="s">
        <v>8910</v>
      </c>
    </row>
    <row r="4219" spans="1:7" ht="45" x14ac:dyDescent="0.2">
      <c r="A4219" s="14" t="s">
        <v>8911</v>
      </c>
      <c r="B4219" s="15" t="s">
        <v>8534</v>
      </c>
      <c r="C4219" s="15" t="s">
        <v>2783</v>
      </c>
      <c r="D4219" s="27" t="s">
        <v>8912</v>
      </c>
      <c r="E4219" s="27" t="s">
        <v>8913</v>
      </c>
      <c r="F4219" s="15" t="s">
        <v>648</v>
      </c>
      <c r="G4219" s="15" t="s">
        <v>2674</v>
      </c>
    </row>
    <row r="4220" spans="1:7" ht="14.25" x14ac:dyDescent="0.2">
      <c r="A4220" s="14" t="s">
        <v>8914</v>
      </c>
      <c r="B4220" s="15" t="s">
        <v>8534</v>
      </c>
      <c r="C4220" s="15" t="s">
        <v>2787</v>
      </c>
      <c r="D4220" s="27" t="s">
        <v>1531</v>
      </c>
      <c r="E4220" s="27" t="s">
        <v>1532</v>
      </c>
      <c r="F4220" s="15" t="s">
        <v>1071</v>
      </c>
      <c r="G4220" s="15" t="s">
        <v>8915</v>
      </c>
    </row>
    <row r="4221" spans="1:7" ht="45" x14ac:dyDescent="0.2">
      <c r="A4221" s="14" t="s">
        <v>8916</v>
      </c>
      <c r="B4221" s="15" t="s">
        <v>8534</v>
      </c>
      <c r="C4221" s="15" t="s">
        <v>2790</v>
      </c>
      <c r="D4221" s="27" t="s">
        <v>8917</v>
      </c>
      <c r="E4221" s="27" t="s">
        <v>8918</v>
      </c>
      <c r="F4221" s="15" t="s">
        <v>648</v>
      </c>
      <c r="G4221" s="15" t="s">
        <v>286</v>
      </c>
    </row>
    <row r="4222" spans="1:7" ht="45" x14ac:dyDescent="0.2">
      <c r="A4222" s="14" t="s">
        <v>8919</v>
      </c>
      <c r="B4222" s="15" t="s">
        <v>8534</v>
      </c>
      <c r="C4222" s="15" t="s">
        <v>1546</v>
      </c>
      <c r="D4222" s="27" t="s">
        <v>8920</v>
      </c>
      <c r="E4222" s="27" t="s">
        <v>8921</v>
      </c>
      <c r="F4222" s="15" t="s">
        <v>648</v>
      </c>
      <c r="G4222" s="15" t="s">
        <v>8922</v>
      </c>
    </row>
    <row r="4223" spans="1:7" ht="14.25" customHeight="1" x14ac:dyDescent="0.2">
      <c r="A4223" s="16"/>
      <c r="B4223" s="16"/>
      <c r="C4223" s="13"/>
      <c r="D4223" s="28"/>
      <c r="E4223" s="21" t="s">
        <v>8923</v>
      </c>
      <c r="F4223" s="13"/>
      <c r="G4223" s="13"/>
    </row>
    <row r="4224" spans="1:7" ht="22.5" x14ac:dyDescent="0.2">
      <c r="A4224" s="14" t="s">
        <v>8924</v>
      </c>
      <c r="B4224" s="15" t="s">
        <v>8534</v>
      </c>
      <c r="C4224" s="15" t="s">
        <v>2797</v>
      </c>
      <c r="D4224" s="27" t="s">
        <v>8925</v>
      </c>
      <c r="E4224" s="27" t="s">
        <v>8926</v>
      </c>
      <c r="F4224" s="15" t="s">
        <v>1071</v>
      </c>
      <c r="G4224" s="15" t="s">
        <v>8927</v>
      </c>
    </row>
    <row r="4225" spans="1:7" ht="22.5" x14ac:dyDescent="0.2">
      <c r="A4225" s="14" t="s">
        <v>8928</v>
      </c>
      <c r="B4225" s="15" t="s">
        <v>8534</v>
      </c>
      <c r="C4225" s="15" t="s">
        <v>2801</v>
      </c>
      <c r="D4225" s="27" t="s">
        <v>8929</v>
      </c>
      <c r="E4225" s="27" t="s">
        <v>8930</v>
      </c>
      <c r="F4225" s="15" t="s">
        <v>502</v>
      </c>
      <c r="G4225" s="15" t="s">
        <v>8931</v>
      </c>
    </row>
    <row r="4226" spans="1:7" ht="45" x14ac:dyDescent="0.2">
      <c r="A4226" s="14" t="s">
        <v>8932</v>
      </c>
      <c r="B4226" s="15" t="s">
        <v>8534</v>
      </c>
      <c r="C4226" s="15" t="s">
        <v>2805</v>
      </c>
      <c r="D4226" s="27" t="s">
        <v>8933</v>
      </c>
      <c r="E4226" s="27" t="s">
        <v>8934</v>
      </c>
      <c r="F4226" s="15" t="s">
        <v>648</v>
      </c>
      <c r="G4226" s="15" t="s">
        <v>48</v>
      </c>
    </row>
    <row r="4227" spans="1:7" ht="22.5" x14ac:dyDescent="0.2">
      <c r="A4227" s="14" t="s">
        <v>8935</v>
      </c>
      <c r="B4227" s="15" t="s">
        <v>8534</v>
      </c>
      <c r="C4227" s="15" t="s">
        <v>2809</v>
      </c>
      <c r="D4227" s="27" t="s">
        <v>8925</v>
      </c>
      <c r="E4227" s="27" t="s">
        <v>8936</v>
      </c>
      <c r="F4227" s="15" t="s">
        <v>1071</v>
      </c>
      <c r="G4227" s="15" t="s">
        <v>24</v>
      </c>
    </row>
    <row r="4228" spans="1:7" ht="22.5" x14ac:dyDescent="0.2">
      <c r="A4228" s="14" t="s">
        <v>8937</v>
      </c>
      <c r="B4228" s="15" t="s">
        <v>8534</v>
      </c>
      <c r="C4228" s="15" t="s">
        <v>2813</v>
      </c>
      <c r="D4228" s="27" t="s">
        <v>8929</v>
      </c>
      <c r="E4228" s="27" t="s">
        <v>8930</v>
      </c>
      <c r="F4228" s="15" t="s">
        <v>502</v>
      </c>
      <c r="G4228" s="15" t="s">
        <v>5753</v>
      </c>
    </row>
    <row r="4229" spans="1:7" ht="22.5" x14ac:dyDescent="0.2">
      <c r="A4229" s="14" t="s">
        <v>8938</v>
      </c>
      <c r="B4229" s="15" t="s">
        <v>8534</v>
      </c>
      <c r="C4229" s="15" t="s">
        <v>2817</v>
      </c>
      <c r="D4229" s="27" t="s">
        <v>8939</v>
      </c>
      <c r="E4229" s="27" t="s">
        <v>8940</v>
      </c>
      <c r="F4229" s="15" t="s">
        <v>1071</v>
      </c>
      <c r="G4229" s="15" t="s">
        <v>7974</v>
      </c>
    </row>
    <row r="4230" spans="1:7" ht="14.25" x14ac:dyDescent="0.2">
      <c r="A4230" s="14" t="s">
        <v>8941</v>
      </c>
      <c r="B4230" s="15" t="s">
        <v>8534</v>
      </c>
      <c r="C4230" s="15" t="s">
        <v>2821</v>
      </c>
      <c r="D4230" s="27" t="s">
        <v>8942</v>
      </c>
      <c r="E4230" s="27" t="s">
        <v>8943</v>
      </c>
      <c r="F4230" s="15" t="s">
        <v>502</v>
      </c>
      <c r="G4230" s="15" t="s">
        <v>8944</v>
      </c>
    </row>
    <row r="4231" spans="1:7" ht="22.5" x14ac:dyDescent="0.2">
      <c r="A4231" s="14" t="s">
        <v>8945</v>
      </c>
      <c r="B4231" s="15" t="s">
        <v>8534</v>
      </c>
      <c r="C4231" s="15" t="s">
        <v>2825</v>
      </c>
      <c r="D4231" s="27" t="s">
        <v>1560</v>
      </c>
      <c r="E4231" s="27" t="s">
        <v>1561</v>
      </c>
      <c r="F4231" s="15" t="s">
        <v>1071</v>
      </c>
      <c r="G4231" s="15" t="s">
        <v>4694</v>
      </c>
    </row>
    <row r="4232" spans="1:7" ht="14.25" x14ac:dyDescent="0.2">
      <c r="A4232" s="14" t="s">
        <v>8946</v>
      </c>
      <c r="B4232" s="15" t="s">
        <v>8534</v>
      </c>
      <c r="C4232" s="15" t="s">
        <v>2829</v>
      </c>
      <c r="D4232" s="27" t="s">
        <v>1563</v>
      </c>
      <c r="E4232" s="27" t="s">
        <v>1564</v>
      </c>
      <c r="F4232" s="15" t="s">
        <v>502</v>
      </c>
      <c r="G4232" s="15" t="s">
        <v>8947</v>
      </c>
    </row>
    <row r="4233" spans="1:7" ht="14.25" x14ac:dyDescent="0.2">
      <c r="A4233" s="14" t="s">
        <v>8948</v>
      </c>
      <c r="B4233" s="15" t="s">
        <v>8534</v>
      </c>
      <c r="C4233" s="15" t="s">
        <v>2833</v>
      </c>
      <c r="D4233" s="27" t="s">
        <v>1567</v>
      </c>
      <c r="E4233" s="27" t="s">
        <v>1568</v>
      </c>
      <c r="F4233" s="15" t="s">
        <v>970</v>
      </c>
      <c r="G4233" s="15" t="s">
        <v>3534</v>
      </c>
    </row>
    <row r="4234" spans="1:7" ht="14.25" x14ac:dyDescent="0.2">
      <c r="A4234" s="14" t="s">
        <v>8949</v>
      </c>
      <c r="B4234" s="15" t="s">
        <v>8534</v>
      </c>
      <c r="C4234" s="15" t="s">
        <v>2836</v>
      </c>
      <c r="D4234" s="27" t="s">
        <v>1571</v>
      </c>
      <c r="E4234" s="27" t="s">
        <v>1572</v>
      </c>
      <c r="F4234" s="15" t="s">
        <v>502</v>
      </c>
      <c r="G4234" s="15" t="s">
        <v>8950</v>
      </c>
    </row>
    <row r="4235" spans="1:7" ht="14.25" x14ac:dyDescent="0.2">
      <c r="A4235" s="14" t="s">
        <v>8951</v>
      </c>
      <c r="B4235" s="15" t="s">
        <v>8534</v>
      </c>
      <c r="C4235" s="15" t="s">
        <v>2840</v>
      </c>
      <c r="D4235" s="27" t="s">
        <v>8952</v>
      </c>
      <c r="E4235" s="27" t="s">
        <v>8953</v>
      </c>
      <c r="F4235" s="15" t="s">
        <v>648</v>
      </c>
      <c r="G4235" s="15" t="s">
        <v>2672</v>
      </c>
    </row>
    <row r="4236" spans="1:7" s="11" customFormat="1" ht="14.25" x14ac:dyDescent="0.2">
      <c r="A4236" s="9" t="s">
        <v>2776</v>
      </c>
      <c r="B4236" s="9" t="s">
        <v>8954</v>
      </c>
      <c r="C4236" s="9"/>
      <c r="D4236" s="29"/>
      <c r="E4236" s="22" t="s">
        <v>1574</v>
      </c>
      <c r="F4236" s="10"/>
      <c r="G4236" s="10"/>
    </row>
    <row r="4237" spans="1:7" ht="14.25" customHeight="1" x14ac:dyDescent="0.2">
      <c r="A4237" s="16"/>
      <c r="B4237" s="16"/>
      <c r="C4237" s="13"/>
      <c r="D4237" s="28"/>
      <c r="E4237" s="21" t="s">
        <v>8955</v>
      </c>
      <c r="F4237" s="13"/>
      <c r="G4237" s="13"/>
    </row>
    <row r="4238" spans="1:7" ht="22.5" x14ac:dyDescent="0.2">
      <c r="A4238" s="14" t="s">
        <v>8956</v>
      </c>
      <c r="B4238" s="15" t="s">
        <v>8534</v>
      </c>
      <c r="C4238" s="15" t="s">
        <v>2844</v>
      </c>
      <c r="D4238" s="27" t="s">
        <v>8957</v>
      </c>
      <c r="E4238" s="27" t="s">
        <v>8958</v>
      </c>
      <c r="F4238" s="15" t="s">
        <v>648</v>
      </c>
      <c r="G4238" s="15" t="s">
        <v>58</v>
      </c>
    </row>
    <row r="4239" spans="1:7" ht="22.5" x14ac:dyDescent="0.2">
      <c r="A4239" s="14" t="s">
        <v>8959</v>
      </c>
      <c r="B4239" s="15" t="s">
        <v>8534</v>
      </c>
      <c r="C4239" s="15" t="s">
        <v>2848</v>
      </c>
      <c r="D4239" s="27" t="s">
        <v>1583</v>
      </c>
      <c r="E4239" s="27" t="s">
        <v>1584</v>
      </c>
      <c r="F4239" s="15" t="s">
        <v>51</v>
      </c>
      <c r="G4239" s="15" t="s">
        <v>8960</v>
      </c>
    </row>
    <row r="4240" spans="1:7" ht="14.25" x14ac:dyDescent="0.2">
      <c r="A4240" s="14" t="s">
        <v>8961</v>
      </c>
      <c r="B4240" s="15" t="s">
        <v>8534</v>
      </c>
      <c r="C4240" s="15" t="s">
        <v>2852</v>
      </c>
      <c r="D4240" s="27" t="s">
        <v>1586</v>
      </c>
      <c r="E4240" s="27" t="s">
        <v>1594</v>
      </c>
      <c r="F4240" s="15" t="s">
        <v>51</v>
      </c>
      <c r="G4240" s="15" t="s">
        <v>8960</v>
      </c>
    </row>
    <row r="4241" spans="1:7" ht="14.25" customHeight="1" x14ac:dyDescent="0.2">
      <c r="A4241" s="16"/>
      <c r="B4241" s="16"/>
      <c r="C4241" s="13"/>
      <c r="D4241" s="28"/>
      <c r="E4241" s="21" t="s">
        <v>8962</v>
      </c>
      <c r="F4241" s="13"/>
      <c r="G4241" s="13"/>
    </row>
    <row r="4242" spans="1:7" ht="14.25" x14ac:dyDescent="0.2">
      <c r="A4242" s="14" t="s">
        <v>8963</v>
      </c>
      <c r="B4242" s="15" t="s">
        <v>8534</v>
      </c>
      <c r="C4242" s="15" t="s">
        <v>2856</v>
      </c>
      <c r="D4242" s="27" t="s">
        <v>1596</v>
      </c>
      <c r="E4242" s="27" t="s">
        <v>1597</v>
      </c>
      <c r="F4242" s="15" t="s">
        <v>81</v>
      </c>
      <c r="G4242" s="15" t="s">
        <v>8964</v>
      </c>
    </row>
    <row r="4243" spans="1:7" ht="22.5" x14ac:dyDescent="0.2">
      <c r="A4243" s="14" t="s">
        <v>8965</v>
      </c>
      <c r="B4243" s="15" t="s">
        <v>8534</v>
      </c>
      <c r="C4243" s="15" t="s">
        <v>2861</v>
      </c>
      <c r="D4243" s="27" t="s">
        <v>1600</v>
      </c>
      <c r="E4243" s="27" t="s">
        <v>1601</v>
      </c>
      <c r="F4243" s="15" t="s">
        <v>648</v>
      </c>
      <c r="G4243" s="15" t="s">
        <v>8323</v>
      </c>
    </row>
    <row r="4244" spans="1:7" ht="14.25" x14ac:dyDescent="0.2">
      <c r="A4244" s="14" t="s">
        <v>8966</v>
      </c>
      <c r="B4244" s="15" t="s">
        <v>8534</v>
      </c>
      <c r="C4244" s="15" t="s">
        <v>2863</v>
      </c>
      <c r="D4244" s="27" t="s">
        <v>1603</v>
      </c>
      <c r="E4244" s="27" t="s">
        <v>1604</v>
      </c>
      <c r="F4244" s="15" t="s">
        <v>502</v>
      </c>
      <c r="G4244" s="15" t="s">
        <v>8967</v>
      </c>
    </row>
    <row r="4245" spans="1:7" ht="33.75" x14ac:dyDescent="0.2">
      <c r="A4245" s="14" t="s">
        <v>8968</v>
      </c>
      <c r="B4245" s="15" t="s">
        <v>8534</v>
      </c>
      <c r="C4245" s="15" t="s">
        <v>2867</v>
      </c>
      <c r="D4245" s="27" t="s">
        <v>1607</v>
      </c>
      <c r="E4245" s="27" t="s">
        <v>1608</v>
      </c>
      <c r="F4245" s="15" t="s">
        <v>502</v>
      </c>
      <c r="G4245" s="15" t="s">
        <v>8969</v>
      </c>
    </row>
    <row r="4246" spans="1:7" ht="22.5" x14ac:dyDescent="0.2">
      <c r="A4246" s="14" t="s">
        <v>8970</v>
      </c>
      <c r="B4246" s="15" t="s">
        <v>8534</v>
      </c>
      <c r="C4246" s="15" t="s">
        <v>2871</v>
      </c>
      <c r="D4246" s="27" t="s">
        <v>6895</v>
      </c>
      <c r="E4246" s="27" t="s">
        <v>6896</v>
      </c>
      <c r="F4246" s="15" t="s">
        <v>1077</v>
      </c>
      <c r="G4246" s="15" t="s">
        <v>136</v>
      </c>
    </row>
    <row r="4247" spans="1:7" s="8" customFormat="1" ht="15" customHeight="1" x14ac:dyDescent="0.2">
      <c r="A4247" s="7"/>
      <c r="B4247" s="7"/>
      <c r="C4247" s="7"/>
      <c r="D4247" s="26"/>
      <c r="E4247" s="20" t="s">
        <v>8971</v>
      </c>
      <c r="F4247" s="7"/>
      <c r="G4247" s="7"/>
    </row>
    <row r="4248" spans="1:7" s="11" customFormat="1" ht="14.25" x14ac:dyDescent="0.2">
      <c r="A4248" s="9" t="s">
        <v>2780</v>
      </c>
      <c r="B4248" s="9" t="s">
        <v>8972</v>
      </c>
      <c r="C4248" s="9"/>
      <c r="D4248" s="29"/>
      <c r="E4248" s="22" t="s">
        <v>8973</v>
      </c>
      <c r="F4248" s="10"/>
      <c r="G4248" s="10"/>
    </row>
    <row r="4249" spans="1:7" ht="14.25" x14ac:dyDescent="0.2">
      <c r="A4249" s="16"/>
      <c r="B4249" s="16"/>
      <c r="C4249" s="13"/>
      <c r="D4249" s="28"/>
      <c r="E4249" s="21" t="s">
        <v>8974</v>
      </c>
      <c r="F4249" s="13"/>
      <c r="G4249" s="13"/>
    </row>
    <row r="4250" spans="1:7" ht="22.5" x14ac:dyDescent="0.2">
      <c r="A4250" s="14" t="s">
        <v>8975</v>
      </c>
      <c r="B4250" s="15" t="s">
        <v>8976</v>
      </c>
      <c r="C4250" s="15" t="s">
        <v>12</v>
      </c>
      <c r="D4250" s="27" t="s">
        <v>1727</v>
      </c>
      <c r="E4250" s="27" t="s">
        <v>1728</v>
      </c>
      <c r="F4250" s="15" t="s">
        <v>648</v>
      </c>
      <c r="G4250" s="15" t="s">
        <v>12</v>
      </c>
    </row>
    <row r="4251" spans="1:7" ht="45" x14ac:dyDescent="0.2">
      <c r="A4251" s="14" t="s">
        <v>8977</v>
      </c>
      <c r="B4251" s="15" t="s">
        <v>8976</v>
      </c>
      <c r="C4251" s="15" t="s">
        <v>24</v>
      </c>
      <c r="D4251" s="27" t="s">
        <v>8978</v>
      </c>
      <c r="E4251" s="27" t="s">
        <v>8979</v>
      </c>
      <c r="F4251" s="15" t="s">
        <v>648</v>
      </c>
      <c r="G4251" s="15" t="s">
        <v>12</v>
      </c>
    </row>
    <row r="4252" spans="1:7" ht="22.5" x14ac:dyDescent="0.2">
      <c r="A4252" s="14" t="s">
        <v>8980</v>
      </c>
      <c r="B4252" s="15" t="s">
        <v>8976</v>
      </c>
      <c r="C4252" s="15" t="s">
        <v>30</v>
      </c>
      <c r="D4252" s="27" t="s">
        <v>1746</v>
      </c>
      <c r="E4252" s="27" t="s">
        <v>1747</v>
      </c>
      <c r="F4252" s="15" t="s">
        <v>648</v>
      </c>
      <c r="G4252" s="15" t="s">
        <v>12</v>
      </c>
    </row>
    <row r="4253" spans="1:7" ht="45" x14ac:dyDescent="0.2">
      <c r="A4253" s="14" t="s">
        <v>8981</v>
      </c>
      <c r="B4253" s="15" t="s">
        <v>8976</v>
      </c>
      <c r="C4253" s="15" t="s">
        <v>34</v>
      </c>
      <c r="D4253" s="27" t="s">
        <v>8982</v>
      </c>
      <c r="E4253" s="27" t="s">
        <v>1750</v>
      </c>
      <c r="F4253" s="15" t="s">
        <v>648</v>
      </c>
      <c r="G4253" s="15" t="s">
        <v>12</v>
      </c>
    </row>
    <row r="4254" spans="1:7" ht="14.25" x14ac:dyDescent="0.2">
      <c r="A4254" s="14" t="s">
        <v>8983</v>
      </c>
      <c r="B4254" s="15" t="s">
        <v>8976</v>
      </c>
      <c r="C4254" s="15" t="s">
        <v>40</v>
      </c>
      <c r="D4254" s="27" t="s">
        <v>1645</v>
      </c>
      <c r="E4254" s="27" t="s">
        <v>1646</v>
      </c>
      <c r="F4254" s="15" t="s">
        <v>648</v>
      </c>
      <c r="G4254" s="15" t="s">
        <v>30</v>
      </c>
    </row>
    <row r="4255" spans="1:7" ht="45" x14ac:dyDescent="0.2">
      <c r="A4255" s="14" t="s">
        <v>8984</v>
      </c>
      <c r="B4255" s="15" t="s">
        <v>8976</v>
      </c>
      <c r="C4255" s="15" t="s">
        <v>43</v>
      </c>
      <c r="D4255" s="27" t="s">
        <v>8985</v>
      </c>
      <c r="E4255" s="27" t="s">
        <v>1754</v>
      </c>
      <c r="F4255" s="15" t="s">
        <v>648</v>
      </c>
      <c r="G4255" s="15" t="s">
        <v>12</v>
      </c>
    </row>
    <row r="4256" spans="1:7" ht="45" x14ac:dyDescent="0.2">
      <c r="A4256" s="14" t="s">
        <v>8986</v>
      </c>
      <c r="B4256" s="15" t="s">
        <v>8976</v>
      </c>
      <c r="C4256" s="15" t="s">
        <v>48</v>
      </c>
      <c r="D4256" s="27" t="s">
        <v>8987</v>
      </c>
      <c r="E4256" s="27" t="s">
        <v>7460</v>
      </c>
      <c r="F4256" s="15" t="s">
        <v>648</v>
      </c>
      <c r="G4256" s="15" t="s">
        <v>12</v>
      </c>
    </row>
    <row r="4257" spans="1:7" ht="45" x14ac:dyDescent="0.2">
      <c r="A4257" s="14" t="s">
        <v>8988</v>
      </c>
      <c r="B4257" s="15" t="s">
        <v>8976</v>
      </c>
      <c r="C4257" s="15" t="s">
        <v>55</v>
      </c>
      <c r="D4257" s="27" t="s">
        <v>8989</v>
      </c>
      <c r="E4257" s="27" t="s">
        <v>1738</v>
      </c>
      <c r="F4257" s="15" t="s">
        <v>648</v>
      </c>
      <c r="G4257" s="15" t="s">
        <v>12</v>
      </c>
    </row>
    <row r="4258" spans="1:7" ht="22.5" x14ac:dyDescent="0.2">
      <c r="A4258" s="14" t="s">
        <v>8990</v>
      </c>
      <c r="B4258" s="15" t="s">
        <v>8976</v>
      </c>
      <c r="C4258" s="15" t="s">
        <v>58</v>
      </c>
      <c r="D4258" s="27" t="s">
        <v>1768</v>
      </c>
      <c r="E4258" s="27" t="s">
        <v>1769</v>
      </c>
      <c r="F4258" s="15" t="s">
        <v>648</v>
      </c>
      <c r="G4258" s="15" t="s">
        <v>12</v>
      </c>
    </row>
    <row r="4259" spans="1:7" ht="45" x14ac:dyDescent="0.2">
      <c r="A4259" s="14" t="s">
        <v>8991</v>
      </c>
      <c r="B4259" s="15" t="s">
        <v>8976</v>
      </c>
      <c r="C4259" s="15" t="s">
        <v>60</v>
      </c>
      <c r="D4259" s="27" t="s">
        <v>8992</v>
      </c>
      <c r="E4259" s="27" t="s">
        <v>8993</v>
      </c>
      <c r="F4259" s="15" t="s">
        <v>648</v>
      </c>
      <c r="G4259" s="15" t="s">
        <v>12</v>
      </c>
    </row>
    <row r="4260" spans="1:7" ht="22.5" x14ac:dyDescent="0.2">
      <c r="A4260" s="14" t="s">
        <v>8994</v>
      </c>
      <c r="B4260" s="15" t="s">
        <v>8976</v>
      </c>
      <c r="C4260" s="15" t="s">
        <v>65</v>
      </c>
      <c r="D4260" s="27" t="s">
        <v>1694</v>
      </c>
      <c r="E4260" s="27" t="s">
        <v>1695</v>
      </c>
      <c r="F4260" s="15" t="s">
        <v>970</v>
      </c>
      <c r="G4260" s="15" t="s">
        <v>237</v>
      </c>
    </row>
    <row r="4261" spans="1:7" ht="45" x14ac:dyDescent="0.2">
      <c r="A4261" s="14" t="s">
        <v>8995</v>
      </c>
      <c r="B4261" s="15" t="s">
        <v>8976</v>
      </c>
      <c r="C4261" s="15" t="s">
        <v>68</v>
      </c>
      <c r="D4261" s="27" t="s">
        <v>8996</v>
      </c>
      <c r="E4261" s="27" t="s">
        <v>8997</v>
      </c>
      <c r="F4261" s="15" t="s">
        <v>648</v>
      </c>
      <c r="G4261" s="15" t="s">
        <v>12</v>
      </c>
    </row>
    <row r="4262" spans="1:7" ht="14.25" x14ac:dyDescent="0.2">
      <c r="A4262" s="14" t="s">
        <v>8998</v>
      </c>
      <c r="B4262" s="15" t="s">
        <v>8976</v>
      </c>
      <c r="C4262" s="15" t="s">
        <v>70</v>
      </c>
      <c r="D4262" s="27" t="s">
        <v>1740</v>
      </c>
      <c r="E4262" s="27" t="s">
        <v>1741</v>
      </c>
      <c r="F4262" s="15" t="s">
        <v>648</v>
      </c>
      <c r="G4262" s="15" t="s">
        <v>12</v>
      </c>
    </row>
    <row r="4263" spans="1:7" ht="45" x14ac:dyDescent="0.2">
      <c r="A4263" s="14" t="s">
        <v>8999</v>
      </c>
      <c r="B4263" s="15" t="s">
        <v>8976</v>
      </c>
      <c r="C4263" s="15" t="s">
        <v>73</v>
      </c>
      <c r="D4263" s="27" t="s">
        <v>9000</v>
      </c>
      <c r="E4263" s="27" t="s">
        <v>9001</v>
      </c>
      <c r="F4263" s="15" t="s">
        <v>648</v>
      </c>
      <c r="G4263" s="15" t="s">
        <v>12</v>
      </c>
    </row>
    <row r="4264" spans="1:7" ht="14.25" x14ac:dyDescent="0.2">
      <c r="A4264" s="14" t="s">
        <v>9002</v>
      </c>
      <c r="B4264" s="15" t="s">
        <v>8976</v>
      </c>
      <c r="C4264" s="15" t="s">
        <v>75</v>
      </c>
      <c r="D4264" s="27" t="s">
        <v>1645</v>
      </c>
      <c r="E4264" s="27" t="s">
        <v>1646</v>
      </c>
      <c r="F4264" s="15" t="s">
        <v>648</v>
      </c>
      <c r="G4264" s="15" t="s">
        <v>24</v>
      </c>
    </row>
    <row r="4265" spans="1:7" ht="45" x14ac:dyDescent="0.2">
      <c r="A4265" s="14" t="s">
        <v>9003</v>
      </c>
      <c r="B4265" s="15" t="s">
        <v>8976</v>
      </c>
      <c r="C4265" s="15" t="s">
        <v>87</v>
      </c>
      <c r="D4265" s="27" t="s">
        <v>9004</v>
      </c>
      <c r="E4265" s="27" t="s">
        <v>1766</v>
      </c>
      <c r="F4265" s="15" t="s">
        <v>648</v>
      </c>
      <c r="G4265" s="15" t="s">
        <v>24</v>
      </c>
    </row>
    <row r="4266" spans="1:7" ht="14.25" customHeight="1" x14ac:dyDescent="0.2">
      <c r="A4266" s="16"/>
      <c r="B4266" s="16"/>
      <c r="C4266" s="13"/>
      <c r="D4266" s="28"/>
      <c r="E4266" s="21" t="s">
        <v>9005</v>
      </c>
      <c r="F4266" s="13"/>
      <c r="G4266" s="13"/>
    </row>
    <row r="4267" spans="1:7" ht="22.5" x14ac:dyDescent="0.2">
      <c r="A4267" s="14" t="s">
        <v>9006</v>
      </c>
      <c r="B4267" s="15" t="s">
        <v>8976</v>
      </c>
      <c r="C4267" s="15" t="s">
        <v>89</v>
      </c>
      <c r="D4267" s="27" t="s">
        <v>1727</v>
      </c>
      <c r="E4267" s="27" t="s">
        <v>1728</v>
      </c>
      <c r="F4267" s="15" t="s">
        <v>648</v>
      </c>
      <c r="G4267" s="15" t="s">
        <v>12</v>
      </c>
    </row>
    <row r="4268" spans="1:7" ht="45" x14ac:dyDescent="0.2">
      <c r="A4268" s="14" t="s">
        <v>9007</v>
      </c>
      <c r="B4268" s="15" t="s">
        <v>8976</v>
      </c>
      <c r="C4268" s="15" t="s">
        <v>90</v>
      </c>
      <c r="D4268" s="27" t="s">
        <v>9008</v>
      </c>
      <c r="E4268" s="27" t="s">
        <v>9009</v>
      </c>
      <c r="F4268" s="15" t="s">
        <v>648</v>
      </c>
      <c r="G4268" s="15" t="s">
        <v>12</v>
      </c>
    </row>
    <row r="4269" spans="1:7" ht="22.5" x14ac:dyDescent="0.2">
      <c r="A4269" s="14" t="s">
        <v>9010</v>
      </c>
      <c r="B4269" s="15" t="s">
        <v>8976</v>
      </c>
      <c r="C4269" s="15" t="s">
        <v>91</v>
      </c>
      <c r="D4269" s="27" t="s">
        <v>1746</v>
      </c>
      <c r="E4269" s="27" t="s">
        <v>1747</v>
      </c>
      <c r="F4269" s="15" t="s">
        <v>648</v>
      </c>
      <c r="G4269" s="15" t="s">
        <v>12</v>
      </c>
    </row>
    <row r="4270" spans="1:7" ht="45" x14ac:dyDescent="0.2">
      <c r="A4270" s="14" t="s">
        <v>9011</v>
      </c>
      <c r="B4270" s="15" t="s">
        <v>8976</v>
      </c>
      <c r="C4270" s="15" t="s">
        <v>101</v>
      </c>
      <c r="D4270" s="27" t="s">
        <v>9012</v>
      </c>
      <c r="E4270" s="27" t="s">
        <v>1750</v>
      </c>
      <c r="F4270" s="15" t="s">
        <v>648</v>
      </c>
      <c r="G4270" s="15" t="s">
        <v>12</v>
      </c>
    </row>
    <row r="4271" spans="1:7" ht="14.25" x14ac:dyDescent="0.2">
      <c r="A4271" s="14" t="s">
        <v>9013</v>
      </c>
      <c r="B4271" s="15" t="s">
        <v>8976</v>
      </c>
      <c r="C4271" s="15" t="s">
        <v>106</v>
      </c>
      <c r="D4271" s="27" t="s">
        <v>1645</v>
      </c>
      <c r="E4271" s="27" t="s">
        <v>1646</v>
      </c>
      <c r="F4271" s="15" t="s">
        <v>648</v>
      </c>
      <c r="G4271" s="15" t="s">
        <v>48</v>
      </c>
    </row>
    <row r="4272" spans="1:7" ht="45" x14ac:dyDescent="0.2">
      <c r="A4272" s="14" t="s">
        <v>9014</v>
      </c>
      <c r="B4272" s="15" t="s">
        <v>8976</v>
      </c>
      <c r="C4272" s="15" t="s">
        <v>107</v>
      </c>
      <c r="D4272" s="27" t="s">
        <v>9015</v>
      </c>
      <c r="E4272" s="27" t="s">
        <v>7460</v>
      </c>
      <c r="F4272" s="15" t="s">
        <v>648</v>
      </c>
      <c r="G4272" s="15" t="s">
        <v>12</v>
      </c>
    </row>
    <row r="4273" spans="1:7" ht="45" x14ac:dyDescent="0.2">
      <c r="A4273" s="14" t="s">
        <v>9016</v>
      </c>
      <c r="B4273" s="15" t="s">
        <v>8976</v>
      </c>
      <c r="C4273" s="15" t="s">
        <v>108</v>
      </c>
      <c r="D4273" s="27" t="s">
        <v>9017</v>
      </c>
      <c r="E4273" s="27" t="s">
        <v>1738</v>
      </c>
      <c r="F4273" s="15" t="s">
        <v>648</v>
      </c>
      <c r="G4273" s="15" t="s">
        <v>12</v>
      </c>
    </row>
    <row r="4274" spans="1:7" ht="45" x14ac:dyDescent="0.2">
      <c r="A4274" s="14" t="s">
        <v>9018</v>
      </c>
      <c r="B4274" s="15" t="s">
        <v>8976</v>
      </c>
      <c r="C4274" s="15" t="s">
        <v>109</v>
      </c>
      <c r="D4274" s="27" t="s">
        <v>9019</v>
      </c>
      <c r="E4274" s="27" t="s">
        <v>1754</v>
      </c>
      <c r="F4274" s="15" t="s">
        <v>648</v>
      </c>
      <c r="G4274" s="15" t="s">
        <v>40</v>
      </c>
    </row>
    <row r="4275" spans="1:7" ht="22.5" x14ac:dyDescent="0.2">
      <c r="A4275" s="14" t="s">
        <v>9020</v>
      </c>
      <c r="B4275" s="15" t="s">
        <v>8976</v>
      </c>
      <c r="C4275" s="15" t="s">
        <v>122</v>
      </c>
      <c r="D4275" s="27" t="s">
        <v>1694</v>
      </c>
      <c r="E4275" s="27" t="s">
        <v>1695</v>
      </c>
      <c r="F4275" s="15" t="s">
        <v>970</v>
      </c>
      <c r="G4275" s="15" t="s">
        <v>237</v>
      </c>
    </row>
    <row r="4276" spans="1:7" ht="45" x14ac:dyDescent="0.2">
      <c r="A4276" s="14" t="s">
        <v>9021</v>
      </c>
      <c r="B4276" s="15" t="s">
        <v>8976</v>
      </c>
      <c r="C4276" s="15" t="s">
        <v>126</v>
      </c>
      <c r="D4276" s="27" t="s">
        <v>9022</v>
      </c>
      <c r="E4276" s="27" t="s">
        <v>7478</v>
      </c>
      <c r="F4276" s="15" t="s">
        <v>648</v>
      </c>
      <c r="G4276" s="15" t="s">
        <v>12</v>
      </c>
    </row>
    <row r="4277" spans="1:7" ht="14.25" x14ac:dyDescent="0.2">
      <c r="A4277" s="14" t="s">
        <v>9023</v>
      </c>
      <c r="B4277" s="15" t="s">
        <v>8976</v>
      </c>
      <c r="C4277" s="15" t="s">
        <v>124</v>
      </c>
      <c r="D4277" s="27" t="s">
        <v>1740</v>
      </c>
      <c r="E4277" s="27" t="s">
        <v>1741</v>
      </c>
      <c r="F4277" s="15" t="s">
        <v>648</v>
      </c>
      <c r="G4277" s="15" t="s">
        <v>12</v>
      </c>
    </row>
    <row r="4278" spans="1:7" ht="45" x14ac:dyDescent="0.2">
      <c r="A4278" s="14" t="s">
        <v>9024</v>
      </c>
      <c r="B4278" s="15" t="s">
        <v>8976</v>
      </c>
      <c r="C4278" s="15" t="s">
        <v>129</v>
      </c>
      <c r="D4278" s="27" t="s">
        <v>9025</v>
      </c>
      <c r="E4278" s="27" t="s">
        <v>4775</v>
      </c>
      <c r="F4278" s="15" t="s">
        <v>648</v>
      </c>
      <c r="G4278" s="15" t="s">
        <v>12</v>
      </c>
    </row>
    <row r="4279" spans="1:7" ht="45" x14ac:dyDescent="0.2">
      <c r="A4279" s="14" t="s">
        <v>9026</v>
      </c>
      <c r="B4279" s="15" t="s">
        <v>8976</v>
      </c>
      <c r="C4279" s="15" t="s">
        <v>133</v>
      </c>
      <c r="D4279" s="27" t="s">
        <v>9027</v>
      </c>
      <c r="E4279" s="27" t="s">
        <v>9028</v>
      </c>
      <c r="F4279" s="15" t="s">
        <v>648</v>
      </c>
      <c r="G4279" s="15" t="s">
        <v>12</v>
      </c>
    </row>
    <row r="4280" spans="1:7" ht="14.25" x14ac:dyDescent="0.2">
      <c r="A4280" s="14" t="s">
        <v>9029</v>
      </c>
      <c r="B4280" s="15" t="s">
        <v>8976</v>
      </c>
      <c r="C4280" s="15" t="s">
        <v>136</v>
      </c>
      <c r="D4280" s="27" t="s">
        <v>1282</v>
      </c>
      <c r="E4280" s="27" t="s">
        <v>1283</v>
      </c>
      <c r="F4280" s="15" t="s">
        <v>648</v>
      </c>
      <c r="G4280" s="15" t="s">
        <v>24</v>
      </c>
    </row>
    <row r="4281" spans="1:7" ht="45" x14ac:dyDescent="0.2">
      <c r="A4281" s="14" t="s">
        <v>9030</v>
      </c>
      <c r="B4281" s="15" t="s">
        <v>8976</v>
      </c>
      <c r="C4281" s="15" t="s">
        <v>141</v>
      </c>
      <c r="D4281" s="27" t="s">
        <v>9031</v>
      </c>
      <c r="E4281" s="27" t="s">
        <v>4779</v>
      </c>
      <c r="F4281" s="15" t="s">
        <v>648</v>
      </c>
      <c r="G4281" s="15" t="s">
        <v>24</v>
      </c>
    </row>
    <row r="4282" spans="1:7" ht="22.5" x14ac:dyDescent="0.2">
      <c r="A4282" s="14" t="s">
        <v>9032</v>
      </c>
      <c r="B4282" s="15" t="s">
        <v>8976</v>
      </c>
      <c r="C4282" s="15" t="s">
        <v>144</v>
      </c>
      <c r="D4282" s="27" t="s">
        <v>1768</v>
      </c>
      <c r="E4282" s="27" t="s">
        <v>1769</v>
      </c>
      <c r="F4282" s="15" t="s">
        <v>648</v>
      </c>
      <c r="G4282" s="15" t="s">
        <v>24</v>
      </c>
    </row>
    <row r="4283" spans="1:7" ht="45" x14ac:dyDescent="0.2">
      <c r="A4283" s="14" t="s">
        <v>9033</v>
      </c>
      <c r="B4283" s="15" t="s">
        <v>8976</v>
      </c>
      <c r="C4283" s="15" t="s">
        <v>146</v>
      </c>
      <c r="D4283" s="27" t="s">
        <v>9034</v>
      </c>
      <c r="E4283" s="27" t="s">
        <v>9035</v>
      </c>
      <c r="F4283" s="15" t="s">
        <v>648</v>
      </c>
      <c r="G4283" s="15" t="s">
        <v>24</v>
      </c>
    </row>
    <row r="4284" spans="1:7" ht="14.25" x14ac:dyDescent="0.2">
      <c r="A4284" s="16"/>
      <c r="B4284" s="16"/>
      <c r="C4284" s="13"/>
      <c r="D4284" s="28"/>
      <c r="E4284" s="21" t="s">
        <v>9036</v>
      </c>
      <c r="F4284" s="13"/>
      <c r="G4284" s="13"/>
    </row>
    <row r="4285" spans="1:7" ht="14.25" x14ac:dyDescent="0.2">
      <c r="A4285" s="14" t="s">
        <v>9037</v>
      </c>
      <c r="B4285" s="15" t="s">
        <v>8976</v>
      </c>
      <c r="C4285" s="15" t="s">
        <v>151</v>
      </c>
      <c r="D4285" s="27" t="s">
        <v>9038</v>
      </c>
      <c r="E4285" s="27" t="s">
        <v>9039</v>
      </c>
      <c r="F4285" s="15" t="s">
        <v>648</v>
      </c>
      <c r="G4285" s="15" t="s">
        <v>12</v>
      </c>
    </row>
    <row r="4286" spans="1:7" ht="45" x14ac:dyDescent="0.2">
      <c r="A4286" s="14" t="s">
        <v>9040</v>
      </c>
      <c r="B4286" s="15" t="s">
        <v>8976</v>
      </c>
      <c r="C4286" s="15" t="s">
        <v>154</v>
      </c>
      <c r="D4286" s="27" t="s">
        <v>9041</v>
      </c>
      <c r="E4286" s="27" t="s">
        <v>9042</v>
      </c>
      <c r="F4286" s="15" t="s">
        <v>648</v>
      </c>
      <c r="G4286" s="15" t="s">
        <v>12</v>
      </c>
    </row>
    <row r="4287" spans="1:7" ht="45" x14ac:dyDescent="0.2">
      <c r="A4287" s="14" t="s">
        <v>9043</v>
      </c>
      <c r="B4287" s="15" t="s">
        <v>8976</v>
      </c>
      <c r="C4287" s="15" t="s">
        <v>156</v>
      </c>
      <c r="D4287" s="27" t="s">
        <v>9044</v>
      </c>
      <c r="E4287" s="27" t="s">
        <v>9045</v>
      </c>
      <c r="F4287" s="15" t="s">
        <v>648</v>
      </c>
      <c r="G4287" s="15" t="s">
        <v>12</v>
      </c>
    </row>
    <row r="4288" spans="1:7" ht="14.25" customHeight="1" x14ac:dyDescent="0.2">
      <c r="A4288" s="16"/>
      <c r="B4288" s="16"/>
      <c r="C4288" s="13"/>
      <c r="D4288" s="28"/>
      <c r="E4288" s="21" t="s">
        <v>9046</v>
      </c>
      <c r="F4288" s="13"/>
      <c r="G4288" s="13"/>
    </row>
    <row r="4289" spans="1:7" ht="22.5" x14ac:dyDescent="0.2">
      <c r="A4289" s="14" t="s">
        <v>9047</v>
      </c>
      <c r="B4289" s="15" t="s">
        <v>8976</v>
      </c>
      <c r="C4289" s="15" t="s">
        <v>157</v>
      </c>
      <c r="D4289" s="27" t="s">
        <v>1727</v>
      </c>
      <c r="E4289" s="27" t="s">
        <v>1728</v>
      </c>
      <c r="F4289" s="15" t="s">
        <v>648</v>
      </c>
      <c r="G4289" s="15" t="s">
        <v>12</v>
      </c>
    </row>
    <row r="4290" spans="1:7" ht="45" x14ac:dyDescent="0.2">
      <c r="A4290" s="14" t="s">
        <v>9048</v>
      </c>
      <c r="B4290" s="15" t="s">
        <v>8976</v>
      </c>
      <c r="C4290" s="15" t="s">
        <v>158</v>
      </c>
      <c r="D4290" s="27" t="s">
        <v>9049</v>
      </c>
      <c r="E4290" s="27" t="s">
        <v>9050</v>
      </c>
      <c r="F4290" s="15" t="s">
        <v>648</v>
      </c>
      <c r="G4290" s="15" t="s">
        <v>12</v>
      </c>
    </row>
    <row r="4291" spans="1:7" ht="22.5" x14ac:dyDescent="0.2">
      <c r="A4291" s="14" t="s">
        <v>9051</v>
      </c>
      <c r="B4291" s="15" t="s">
        <v>8976</v>
      </c>
      <c r="C4291" s="15" t="s">
        <v>165</v>
      </c>
      <c r="D4291" s="27" t="s">
        <v>1746</v>
      </c>
      <c r="E4291" s="27" t="s">
        <v>1747</v>
      </c>
      <c r="F4291" s="15" t="s">
        <v>648</v>
      </c>
      <c r="G4291" s="15" t="s">
        <v>12</v>
      </c>
    </row>
    <row r="4292" spans="1:7" ht="45" x14ac:dyDescent="0.2">
      <c r="A4292" s="14" t="s">
        <v>9052</v>
      </c>
      <c r="B4292" s="15" t="s">
        <v>8976</v>
      </c>
      <c r="C4292" s="15" t="s">
        <v>168</v>
      </c>
      <c r="D4292" s="27" t="s">
        <v>9053</v>
      </c>
      <c r="E4292" s="27" t="s">
        <v>1750</v>
      </c>
      <c r="F4292" s="15" t="s">
        <v>648</v>
      </c>
      <c r="G4292" s="15" t="s">
        <v>12</v>
      </c>
    </row>
    <row r="4293" spans="1:7" ht="14.25" x14ac:dyDescent="0.2">
      <c r="A4293" s="14" t="s">
        <v>9054</v>
      </c>
      <c r="B4293" s="15" t="s">
        <v>8976</v>
      </c>
      <c r="C4293" s="15" t="s">
        <v>170</v>
      </c>
      <c r="D4293" s="27" t="s">
        <v>1645</v>
      </c>
      <c r="E4293" s="27" t="s">
        <v>1646</v>
      </c>
      <c r="F4293" s="15" t="s">
        <v>648</v>
      </c>
      <c r="G4293" s="15" t="s">
        <v>48</v>
      </c>
    </row>
    <row r="4294" spans="1:7" ht="45" x14ac:dyDescent="0.2">
      <c r="A4294" s="14" t="s">
        <v>9055</v>
      </c>
      <c r="B4294" s="15" t="s">
        <v>8976</v>
      </c>
      <c r="C4294" s="15" t="s">
        <v>175</v>
      </c>
      <c r="D4294" s="27" t="s">
        <v>9056</v>
      </c>
      <c r="E4294" s="27" t="s">
        <v>3704</v>
      </c>
      <c r="F4294" s="15" t="s">
        <v>648</v>
      </c>
      <c r="G4294" s="15" t="s">
        <v>12</v>
      </c>
    </row>
    <row r="4295" spans="1:7" ht="45" x14ac:dyDescent="0.2">
      <c r="A4295" s="14" t="s">
        <v>9057</v>
      </c>
      <c r="B4295" s="15" t="s">
        <v>8976</v>
      </c>
      <c r="C4295" s="15" t="s">
        <v>178</v>
      </c>
      <c r="D4295" s="27" t="s">
        <v>9058</v>
      </c>
      <c r="E4295" s="27" t="s">
        <v>1738</v>
      </c>
      <c r="F4295" s="15" t="s">
        <v>648</v>
      </c>
      <c r="G4295" s="15" t="s">
        <v>12</v>
      </c>
    </row>
    <row r="4296" spans="1:7" ht="45" x14ac:dyDescent="0.2">
      <c r="A4296" s="14" t="s">
        <v>9059</v>
      </c>
      <c r="B4296" s="15" t="s">
        <v>8976</v>
      </c>
      <c r="C4296" s="15" t="s">
        <v>181</v>
      </c>
      <c r="D4296" s="27" t="s">
        <v>9060</v>
      </c>
      <c r="E4296" s="27" t="s">
        <v>1754</v>
      </c>
      <c r="F4296" s="15" t="s">
        <v>648</v>
      </c>
      <c r="G4296" s="15" t="s">
        <v>40</v>
      </c>
    </row>
    <row r="4297" spans="1:7" ht="14.25" x14ac:dyDescent="0.2">
      <c r="A4297" s="14" t="s">
        <v>9061</v>
      </c>
      <c r="B4297" s="15" t="s">
        <v>8976</v>
      </c>
      <c r="C4297" s="15" t="s">
        <v>182</v>
      </c>
      <c r="D4297" s="27" t="s">
        <v>1740</v>
      </c>
      <c r="E4297" s="27" t="s">
        <v>1741</v>
      </c>
      <c r="F4297" s="15" t="s">
        <v>648</v>
      </c>
      <c r="G4297" s="15" t="s">
        <v>12</v>
      </c>
    </row>
    <row r="4298" spans="1:7" ht="45" x14ac:dyDescent="0.2">
      <c r="A4298" s="14" t="s">
        <v>9062</v>
      </c>
      <c r="B4298" s="15" t="s">
        <v>8976</v>
      </c>
      <c r="C4298" s="15" t="s">
        <v>183</v>
      </c>
      <c r="D4298" s="27" t="s">
        <v>9063</v>
      </c>
      <c r="E4298" s="27" t="s">
        <v>9064</v>
      </c>
      <c r="F4298" s="15" t="s">
        <v>648</v>
      </c>
      <c r="G4298" s="15" t="s">
        <v>12</v>
      </c>
    </row>
    <row r="4299" spans="1:7" ht="22.5" x14ac:dyDescent="0.2">
      <c r="A4299" s="14" t="s">
        <v>9065</v>
      </c>
      <c r="B4299" s="15" t="s">
        <v>8976</v>
      </c>
      <c r="C4299" s="15" t="s">
        <v>191</v>
      </c>
      <c r="D4299" s="27" t="s">
        <v>1694</v>
      </c>
      <c r="E4299" s="27" t="s">
        <v>1695</v>
      </c>
      <c r="F4299" s="15" t="s">
        <v>970</v>
      </c>
      <c r="G4299" s="15" t="s">
        <v>237</v>
      </c>
    </row>
    <row r="4300" spans="1:7" ht="45" x14ac:dyDescent="0.2">
      <c r="A4300" s="14" t="s">
        <v>9066</v>
      </c>
      <c r="B4300" s="15" t="s">
        <v>8976</v>
      </c>
      <c r="C4300" s="15" t="s">
        <v>194</v>
      </c>
      <c r="D4300" s="27" t="s">
        <v>9067</v>
      </c>
      <c r="E4300" s="27" t="s">
        <v>9068</v>
      </c>
      <c r="F4300" s="15" t="s">
        <v>648</v>
      </c>
      <c r="G4300" s="15" t="s">
        <v>12</v>
      </c>
    </row>
    <row r="4301" spans="1:7" ht="14.25" x14ac:dyDescent="0.2">
      <c r="A4301" s="14" t="s">
        <v>9069</v>
      </c>
      <c r="B4301" s="15" t="s">
        <v>8976</v>
      </c>
      <c r="C4301" s="15" t="s">
        <v>196</v>
      </c>
      <c r="D4301" s="27" t="s">
        <v>1740</v>
      </c>
      <c r="E4301" s="27" t="s">
        <v>1741</v>
      </c>
      <c r="F4301" s="15" t="s">
        <v>648</v>
      </c>
      <c r="G4301" s="15" t="s">
        <v>12</v>
      </c>
    </row>
    <row r="4302" spans="1:7" ht="45" x14ac:dyDescent="0.2">
      <c r="A4302" s="14" t="s">
        <v>9070</v>
      </c>
      <c r="B4302" s="15" t="s">
        <v>8976</v>
      </c>
      <c r="C4302" s="15" t="s">
        <v>201</v>
      </c>
      <c r="D4302" s="27" t="s">
        <v>9071</v>
      </c>
      <c r="E4302" s="27" t="s">
        <v>9072</v>
      </c>
      <c r="F4302" s="15" t="s">
        <v>648</v>
      </c>
      <c r="G4302" s="15" t="s">
        <v>12</v>
      </c>
    </row>
    <row r="4303" spans="1:7" ht="14.25" x14ac:dyDescent="0.2">
      <c r="A4303" s="14" t="s">
        <v>9073</v>
      </c>
      <c r="B4303" s="15" t="s">
        <v>8976</v>
      </c>
      <c r="C4303" s="15" t="s">
        <v>204</v>
      </c>
      <c r="D4303" s="27" t="s">
        <v>1282</v>
      </c>
      <c r="E4303" s="27" t="s">
        <v>1283</v>
      </c>
      <c r="F4303" s="15" t="s">
        <v>648</v>
      </c>
      <c r="G4303" s="15" t="s">
        <v>24</v>
      </c>
    </row>
    <row r="4304" spans="1:7" ht="45" x14ac:dyDescent="0.2">
      <c r="A4304" s="14" t="s">
        <v>9074</v>
      </c>
      <c r="B4304" s="15" t="s">
        <v>8976</v>
      </c>
      <c r="C4304" s="15" t="s">
        <v>206</v>
      </c>
      <c r="D4304" s="27" t="s">
        <v>9075</v>
      </c>
      <c r="E4304" s="27" t="s">
        <v>4779</v>
      </c>
      <c r="F4304" s="15" t="s">
        <v>648</v>
      </c>
      <c r="G4304" s="15" t="s">
        <v>24</v>
      </c>
    </row>
    <row r="4305" spans="1:7" ht="22.5" x14ac:dyDescent="0.2">
      <c r="A4305" s="14" t="s">
        <v>9076</v>
      </c>
      <c r="B4305" s="15" t="s">
        <v>8976</v>
      </c>
      <c r="C4305" s="15" t="s">
        <v>207</v>
      </c>
      <c r="D4305" s="27" t="s">
        <v>1768</v>
      </c>
      <c r="E4305" s="27" t="s">
        <v>1769</v>
      </c>
      <c r="F4305" s="15" t="s">
        <v>648</v>
      </c>
      <c r="G4305" s="15" t="s">
        <v>24</v>
      </c>
    </row>
    <row r="4306" spans="1:7" ht="45" x14ac:dyDescent="0.2">
      <c r="A4306" s="14" t="s">
        <v>9077</v>
      </c>
      <c r="B4306" s="15" t="s">
        <v>8976</v>
      </c>
      <c r="C4306" s="15" t="s">
        <v>208</v>
      </c>
      <c r="D4306" s="27" t="s">
        <v>9078</v>
      </c>
      <c r="E4306" s="27" t="s">
        <v>9079</v>
      </c>
      <c r="F4306" s="15" t="s">
        <v>648</v>
      </c>
      <c r="G4306" s="15" t="s">
        <v>24</v>
      </c>
    </row>
    <row r="4307" spans="1:7" ht="14.25" x14ac:dyDescent="0.2">
      <c r="A4307" s="16"/>
      <c r="B4307" s="16"/>
      <c r="C4307" s="13"/>
      <c r="D4307" s="28"/>
      <c r="E4307" s="21" t="s">
        <v>9036</v>
      </c>
      <c r="F4307" s="13"/>
      <c r="G4307" s="13"/>
    </row>
    <row r="4308" spans="1:7" ht="14.25" x14ac:dyDescent="0.2">
      <c r="A4308" s="14" t="s">
        <v>9080</v>
      </c>
      <c r="B4308" s="15" t="s">
        <v>8976</v>
      </c>
      <c r="C4308" s="15" t="s">
        <v>220</v>
      </c>
      <c r="D4308" s="27" t="s">
        <v>9038</v>
      </c>
      <c r="E4308" s="27" t="s">
        <v>9039</v>
      </c>
      <c r="F4308" s="15" t="s">
        <v>648</v>
      </c>
      <c r="G4308" s="15" t="s">
        <v>12</v>
      </c>
    </row>
    <row r="4309" spans="1:7" ht="45" x14ac:dyDescent="0.2">
      <c r="A4309" s="14" t="s">
        <v>9081</v>
      </c>
      <c r="B4309" s="15" t="s">
        <v>8976</v>
      </c>
      <c r="C4309" s="15" t="s">
        <v>223</v>
      </c>
      <c r="D4309" s="27" t="s">
        <v>9082</v>
      </c>
      <c r="E4309" s="27" t="s">
        <v>9083</v>
      </c>
      <c r="F4309" s="15" t="s">
        <v>648</v>
      </c>
      <c r="G4309" s="15" t="s">
        <v>12</v>
      </c>
    </row>
    <row r="4310" spans="1:7" ht="45" x14ac:dyDescent="0.2">
      <c r="A4310" s="14" t="s">
        <v>9084</v>
      </c>
      <c r="B4310" s="15" t="s">
        <v>8976</v>
      </c>
      <c r="C4310" s="15" t="s">
        <v>226</v>
      </c>
      <c r="D4310" s="27" t="s">
        <v>9085</v>
      </c>
      <c r="E4310" s="27" t="s">
        <v>9086</v>
      </c>
      <c r="F4310" s="15" t="s">
        <v>648</v>
      </c>
      <c r="G4310" s="15" t="s">
        <v>12</v>
      </c>
    </row>
    <row r="4311" spans="1:7" s="11" customFormat="1" ht="14.25" x14ac:dyDescent="0.2">
      <c r="A4311" s="9" t="s">
        <v>2783</v>
      </c>
      <c r="B4311" s="9" t="s">
        <v>9087</v>
      </c>
      <c r="C4311" s="9"/>
      <c r="D4311" s="29"/>
      <c r="E4311" s="22" t="s">
        <v>9088</v>
      </c>
      <c r="F4311" s="10"/>
      <c r="G4311" s="10"/>
    </row>
    <row r="4312" spans="1:7" ht="14.25" customHeight="1" x14ac:dyDescent="0.2">
      <c r="A4312" s="16"/>
      <c r="B4312" s="16"/>
      <c r="C4312" s="13"/>
      <c r="D4312" s="28"/>
      <c r="E4312" s="21" t="s">
        <v>9089</v>
      </c>
      <c r="F4312" s="13"/>
      <c r="G4312" s="13"/>
    </row>
    <row r="4313" spans="1:7" ht="22.5" x14ac:dyDescent="0.2">
      <c r="A4313" s="14" t="s">
        <v>9090</v>
      </c>
      <c r="B4313" s="15" t="s">
        <v>8976</v>
      </c>
      <c r="C4313" s="15" t="s">
        <v>229</v>
      </c>
      <c r="D4313" s="27" t="s">
        <v>1727</v>
      </c>
      <c r="E4313" s="27" t="s">
        <v>1728</v>
      </c>
      <c r="F4313" s="15" t="s">
        <v>648</v>
      </c>
      <c r="G4313" s="15" t="s">
        <v>12</v>
      </c>
    </row>
    <row r="4314" spans="1:7" ht="45" x14ac:dyDescent="0.2">
      <c r="A4314" s="14" t="s">
        <v>9091</v>
      </c>
      <c r="B4314" s="15" t="s">
        <v>8976</v>
      </c>
      <c r="C4314" s="15" t="s">
        <v>231</v>
      </c>
      <c r="D4314" s="27" t="s">
        <v>9092</v>
      </c>
      <c r="E4314" s="27" t="s">
        <v>9093</v>
      </c>
      <c r="F4314" s="15" t="s">
        <v>648</v>
      </c>
      <c r="G4314" s="15" t="s">
        <v>12</v>
      </c>
    </row>
    <row r="4315" spans="1:7" ht="22.5" x14ac:dyDescent="0.2">
      <c r="A4315" s="14" t="s">
        <v>9094</v>
      </c>
      <c r="B4315" s="15" t="s">
        <v>8976</v>
      </c>
      <c r="C4315" s="15" t="s">
        <v>236</v>
      </c>
      <c r="D4315" s="27" t="s">
        <v>1746</v>
      </c>
      <c r="E4315" s="27" t="s">
        <v>1747</v>
      </c>
      <c r="F4315" s="15" t="s">
        <v>648</v>
      </c>
      <c r="G4315" s="15" t="s">
        <v>12</v>
      </c>
    </row>
    <row r="4316" spans="1:7" ht="45" x14ac:dyDescent="0.2">
      <c r="A4316" s="14" t="s">
        <v>9095</v>
      </c>
      <c r="B4316" s="15" t="s">
        <v>8976</v>
      </c>
      <c r="C4316" s="15" t="s">
        <v>239</v>
      </c>
      <c r="D4316" s="27" t="s">
        <v>9096</v>
      </c>
      <c r="E4316" s="27" t="s">
        <v>1750</v>
      </c>
      <c r="F4316" s="15" t="s">
        <v>648</v>
      </c>
      <c r="G4316" s="15" t="s">
        <v>12</v>
      </c>
    </row>
    <row r="4317" spans="1:7" ht="14.25" x14ac:dyDescent="0.2">
      <c r="A4317" s="14" t="s">
        <v>9097</v>
      </c>
      <c r="B4317" s="15" t="s">
        <v>8976</v>
      </c>
      <c r="C4317" s="15" t="s">
        <v>241</v>
      </c>
      <c r="D4317" s="27" t="s">
        <v>1645</v>
      </c>
      <c r="E4317" s="27" t="s">
        <v>1646</v>
      </c>
      <c r="F4317" s="15" t="s">
        <v>648</v>
      </c>
      <c r="G4317" s="15" t="s">
        <v>48</v>
      </c>
    </row>
    <row r="4318" spans="1:7" ht="45" x14ac:dyDescent="0.2">
      <c r="A4318" s="14" t="s">
        <v>9098</v>
      </c>
      <c r="B4318" s="15" t="s">
        <v>8976</v>
      </c>
      <c r="C4318" s="15" t="s">
        <v>243</v>
      </c>
      <c r="D4318" s="27" t="s">
        <v>9099</v>
      </c>
      <c r="E4318" s="27" t="s">
        <v>7460</v>
      </c>
      <c r="F4318" s="15" t="s">
        <v>648</v>
      </c>
      <c r="G4318" s="15" t="s">
        <v>12</v>
      </c>
    </row>
    <row r="4319" spans="1:7" ht="45" x14ac:dyDescent="0.2">
      <c r="A4319" s="14" t="s">
        <v>9100</v>
      </c>
      <c r="B4319" s="15" t="s">
        <v>8976</v>
      </c>
      <c r="C4319" s="15" t="s">
        <v>248</v>
      </c>
      <c r="D4319" s="27" t="s">
        <v>9101</v>
      </c>
      <c r="E4319" s="27" t="s">
        <v>1738</v>
      </c>
      <c r="F4319" s="15" t="s">
        <v>648</v>
      </c>
      <c r="G4319" s="15" t="s">
        <v>12</v>
      </c>
    </row>
    <row r="4320" spans="1:7" ht="45" x14ac:dyDescent="0.2">
      <c r="A4320" s="14" t="s">
        <v>9102</v>
      </c>
      <c r="B4320" s="15" t="s">
        <v>8976</v>
      </c>
      <c r="C4320" s="15" t="s">
        <v>251</v>
      </c>
      <c r="D4320" s="27" t="s">
        <v>9103</v>
      </c>
      <c r="E4320" s="27" t="s">
        <v>1754</v>
      </c>
      <c r="F4320" s="15" t="s">
        <v>648</v>
      </c>
      <c r="G4320" s="15" t="s">
        <v>40</v>
      </c>
    </row>
    <row r="4321" spans="1:7" ht="14.25" x14ac:dyDescent="0.2">
      <c r="A4321" s="14" t="s">
        <v>9104</v>
      </c>
      <c r="B4321" s="15" t="s">
        <v>8976</v>
      </c>
      <c r="C4321" s="15" t="s">
        <v>254</v>
      </c>
      <c r="D4321" s="27" t="s">
        <v>1740</v>
      </c>
      <c r="E4321" s="27" t="s">
        <v>1741</v>
      </c>
      <c r="F4321" s="15" t="s">
        <v>648</v>
      </c>
      <c r="G4321" s="15" t="s">
        <v>12</v>
      </c>
    </row>
    <row r="4322" spans="1:7" ht="45" x14ac:dyDescent="0.2">
      <c r="A4322" s="14" t="s">
        <v>9105</v>
      </c>
      <c r="B4322" s="15" t="s">
        <v>8976</v>
      </c>
      <c r="C4322" s="15" t="s">
        <v>256</v>
      </c>
      <c r="D4322" s="27" t="s">
        <v>9106</v>
      </c>
      <c r="E4322" s="27" t="s">
        <v>9107</v>
      </c>
      <c r="F4322" s="15" t="s">
        <v>648</v>
      </c>
      <c r="G4322" s="15" t="s">
        <v>12</v>
      </c>
    </row>
    <row r="4323" spans="1:7" ht="22.5" x14ac:dyDescent="0.2">
      <c r="A4323" s="14" t="s">
        <v>9108</v>
      </c>
      <c r="B4323" s="15" t="s">
        <v>8976</v>
      </c>
      <c r="C4323" s="15" t="s">
        <v>260</v>
      </c>
      <c r="D4323" s="27" t="s">
        <v>1694</v>
      </c>
      <c r="E4323" s="27" t="s">
        <v>1695</v>
      </c>
      <c r="F4323" s="15" t="s">
        <v>970</v>
      </c>
      <c r="G4323" s="15" t="s">
        <v>237</v>
      </c>
    </row>
    <row r="4324" spans="1:7" ht="45" x14ac:dyDescent="0.2">
      <c r="A4324" s="14" t="s">
        <v>9109</v>
      </c>
      <c r="B4324" s="15" t="s">
        <v>8976</v>
      </c>
      <c r="C4324" s="15" t="s">
        <v>263</v>
      </c>
      <c r="D4324" s="27" t="s">
        <v>9110</v>
      </c>
      <c r="E4324" s="27" t="s">
        <v>9111</v>
      </c>
      <c r="F4324" s="15" t="s">
        <v>648</v>
      </c>
      <c r="G4324" s="15" t="s">
        <v>12</v>
      </c>
    </row>
    <row r="4325" spans="1:7" ht="14.25" x14ac:dyDescent="0.2">
      <c r="A4325" s="14" t="s">
        <v>9112</v>
      </c>
      <c r="B4325" s="15" t="s">
        <v>8976</v>
      </c>
      <c r="C4325" s="15" t="s">
        <v>265</v>
      </c>
      <c r="D4325" s="27" t="s">
        <v>1740</v>
      </c>
      <c r="E4325" s="27" t="s">
        <v>1741</v>
      </c>
      <c r="F4325" s="15" t="s">
        <v>648</v>
      </c>
      <c r="G4325" s="15" t="s">
        <v>12</v>
      </c>
    </row>
    <row r="4326" spans="1:7" ht="45" x14ac:dyDescent="0.2">
      <c r="A4326" s="14" t="s">
        <v>9113</v>
      </c>
      <c r="B4326" s="15" t="s">
        <v>8976</v>
      </c>
      <c r="C4326" s="15" t="s">
        <v>266</v>
      </c>
      <c r="D4326" s="27" t="s">
        <v>9114</v>
      </c>
      <c r="E4326" s="27" t="s">
        <v>9115</v>
      </c>
      <c r="F4326" s="15" t="s">
        <v>648</v>
      </c>
      <c r="G4326" s="15" t="s">
        <v>12</v>
      </c>
    </row>
    <row r="4327" spans="1:7" ht="14.25" x14ac:dyDescent="0.2">
      <c r="A4327" s="14" t="s">
        <v>9116</v>
      </c>
      <c r="B4327" s="15" t="s">
        <v>8976</v>
      </c>
      <c r="C4327" s="15" t="s">
        <v>267</v>
      </c>
      <c r="D4327" s="27" t="s">
        <v>1282</v>
      </c>
      <c r="E4327" s="27" t="s">
        <v>1283</v>
      </c>
      <c r="F4327" s="15" t="s">
        <v>648</v>
      </c>
      <c r="G4327" s="15" t="s">
        <v>24</v>
      </c>
    </row>
    <row r="4328" spans="1:7" ht="45" x14ac:dyDescent="0.2">
      <c r="A4328" s="14" t="s">
        <v>9117</v>
      </c>
      <c r="B4328" s="15" t="s">
        <v>8976</v>
      </c>
      <c r="C4328" s="15" t="s">
        <v>184</v>
      </c>
      <c r="D4328" s="27" t="s">
        <v>9118</v>
      </c>
      <c r="E4328" s="27" t="s">
        <v>4779</v>
      </c>
      <c r="F4328" s="15" t="s">
        <v>648</v>
      </c>
      <c r="G4328" s="15" t="s">
        <v>24</v>
      </c>
    </row>
    <row r="4329" spans="1:7" ht="22.5" x14ac:dyDescent="0.2">
      <c r="A4329" s="14" t="s">
        <v>9119</v>
      </c>
      <c r="B4329" s="15" t="s">
        <v>8976</v>
      </c>
      <c r="C4329" s="15" t="s">
        <v>276</v>
      </c>
      <c r="D4329" s="27" t="s">
        <v>1768</v>
      </c>
      <c r="E4329" s="27" t="s">
        <v>1769</v>
      </c>
      <c r="F4329" s="15" t="s">
        <v>648</v>
      </c>
      <c r="G4329" s="15" t="s">
        <v>24</v>
      </c>
    </row>
    <row r="4330" spans="1:7" ht="45" x14ac:dyDescent="0.2">
      <c r="A4330" s="14" t="s">
        <v>9120</v>
      </c>
      <c r="B4330" s="15" t="s">
        <v>8976</v>
      </c>
      <c r="C4330" s="15" t="s">
        <v>278</v>
      </c>
      <c r="D4330" s="27" t="s">
        <v>9121</v>
      </c>
      <c r="E4330" s="27" t="s">
        <v>9122</v>
      </c>
      <c r="F4330" s="15" t="s">
        <v>648</v>
      </c>
      <c r="G4330" s="15" t="s">
        <v>24</v>
      </c>
    </row>
    <row r="4331" spans="1:7" ht="14.25" x14ac:dyDescent="0.2">
      <c r="A4331" s="16"/>
      <c r="B4331" s="16"/>
      <c r="C4331" s="13"/>
      <c r="D4331" s="28"/>
      <c r="E4331" s="21" t="s">
        <v>9036</v>
      </c>
      <c r="F4331" s="13"/>
      <c r="G4331" s="13"/>
    </row>
    <row r="4332" spans="1:7" ht="14.25" x14ac:dyDescent="0.2">
      <c r="A4332" s="14" t="s">
        <v>9123</v>
      </c>
      <c r="B4332" s="15" t="s">
        <v>8976</v>
      </c>
      <c r="C4332" s="15" t="s">
        <v>283</v>
      </c>
      <c r="D4332" s="27" t="s">
        <v>9038</v>
      </c>
      <c r="E4332" s="27" t="s">
        <v>9039</v>
      </c>
      <c r="F4332" s="15" t="s">
        <v>648</v>
      </c>
      <c r="G4332" s="15" t="s">
        <v>12</v>
      </c>
    </row>
    <row r="4333" spans="1:7" ht="45" x14ac:dyDescent="0.2">
      <c r="A4333" s="14" t="s">
        <v>9124</v>
      </c>
      <c r="B4333" s="15" t="s">
        <v>8976</v>
      </c>
      <c r="C4333" s="15" t="s">
        <v>286</v>
      </c>
      <c r="D4333" s="27" t="s">
        <v>9125</v>
      </c>
      <c r="E4333" s="27" t="s">
        <v>9126</v>
      </c>
      <c r="F4333" s="15" t="s">
        <v>648</v>
      </c>
      <c r="G4333" s="15" t="s">
        <v>12</v>
      </c>
    </row>
    <row r="4334" spans="1:7" ht="45" x14ac:dyDescent="0.2">
      <c r="A4334" s="14" t="s">
        <v>9127</v>
      </c>
      <c r="B4334" s="15" t="s">
        <v>8976</v>
      </c>
      <c r="C4334" s="15" t="s">
        <v>288</v>
      </c>
      <c r="D4334" s="27" t="s">
        <v>9128</v>
      </c>
      <c r="E4334" s="27" t="s">
        <v>9129</v>
      </c>
      <c r="F4334" s="15" t="s">
        <v>648</v>
      </c>
      <c r="G4334" s="15" t="s">
        <v>12</v>
      </c>
    </row>
    <row r="4335" spans="1:7" s="11" customFormat="1" ht="14.25" x14ac:dyDescent="0.2">
      <c r="A4335" s="9" t="s">
        <v>2787</v>
      </c>
      <c r="B4335" s="9" t="s">
        <v>9130</v>
      </c>
      <c r="C4335" s="9"/>
      <c r="D4335" s="29"/>
      <c r="E4335" s="22" t="s">
        <v>9131</v>
      </c>
      <c r="F4335" s="10"/>
      <c r="G4335" s="10"/>
    </row>
    <row r="4336" spans="1:7" ht="14.25" customHeight="1" x14ac:dyDescent="0.2">
      <c r="A4336" s="16"/>
      <c r="B4336" s="16"/>
      <c r="C4336" s="13"/>
      <c r="D4336" s="28"/>
      <c r="E4336" s="21" t="s">
        <v>9132</v>
      </c>
      <c r="F4336" s="13"/>
      <c r="G4336" s="13"/>
    </row>
    <row r="4337" spans="1:7" ht="22.5" x14ac:dyDescent="0.2">
      <c r="A4337" s="14" t="s">
        <v>9133</v>
      </c>
      <c r="B4337" s="15" t="s">
        <v>8976</v>
      </c>
      <c r="C4337" s="15" t="s">
        <v>289</v>
      </c>
      <c r="D4337" s="27" t="s">
        <v>1727</v>
      </c>
      <c r="E4337" s="27" t="s">
        <v>1728</v>
      </c>
      <c r="F4337" s="15" t="s">
        <v>648</v>
      </c>
      <c r="G4337" s="15" t="s">
        <v>12</v>
      </c>
    </row>
    <row r="4338" spans="1:7" ht="45" x14ac:dyDescent="0.2">
      <c r="A4338" s="14" t="s">
        <v>9134</v>
      </c>
      <c r="B4338" s="15" t="s">
        <v>8976</v>
      </c>
      <c r="C4338" s="15" t="s">
        <v>291</v>
      </c>
      <c r="D4338" s="27" t="s">
        <v>9135</v>
      </c>
      <c r="E4338" s="27" t="s">
        <v>9136</v>
      </c>
      <c r="F4338" s="15" t="s">
        <v>648</v>
      </c>
      <c r="G4338" s="15" t="s">
        <v>12</v>
      </c>
    </row>
    <row r="4339" spans="1:7" ht="22.5" x14ac:dyDescent="0.2">
      <c r="A4339" s="14" t="s">
        <v>9137</v>
      </c>
      <c r="B4339" s="15" t="s">
        <v>8976</v>
      </c>
      <c r="C4339" s="15" t="s">
        <v>293</v>
      </c>
      <c r="D4339" s="27" t="s">
        <v>1746</v>
      </c>
      <c r="E4339" s="27" t="s">
        <v>1747</v>
      </c>
      <c r="F4339" s="15" t="s">
        <v>648</v>
      </c>
      <c r="G4339" s="15" t="s">
        <v>12</v>
      </c>
    </row>
    <row r="4340" spans="1:7" ht="45" x14ac:dyDescent="0.2">
      <c r="A4340" s="14" t="s">
        <v>9138</v>
      </c>
      <c r="B4340" s="15" t="s">
        <v>8976</v>
      </c>
      <c r="C4340" s="15" t="s">
        <v>295</v>
      </c>
      <c r="D4340" s="27" t="s">
        <v>9139</v>
      </c>
      <c r="E4340" s="27" t="s">
        <v>3743</v>
      </c>
      <c r="F4340" s="15" t="s">
        <v>648</v>
      </c>
      <c r="G4340" s="15" t="s">
        <v>12</v>
      </c>
    </row>
    <row r="4341" spans="1:7" ht="22.5" x14ac:dyDescent="0.2">
      <c r="A4341" s="14" t="s">
        <v>9140</v>
      </c>
      <c r="B4341" s="15" t="s">
        <v>8976</v>
      </c>
      <c r="C4341" s="15" t="s">
        <v>297</v>
      </c>
      <c r="D4341" s="27" t="s">
        <v>1768</v>
      </c>
      <c r="E4341" s="27" t="s">
        <v>1769</v>
      </c>
      <c r="F4341" s="15" t="s">
        <v>648</v>
      </c>
      <c r="G4341" s="15" t="s">
        <v>12</v>
      </c>
    </row>
    <row r="4342" spans="1:7" ht="45" x14ac:dyDescent="0.2">
      <c r="A4342" s="14" t="s">
        <v>9141</v>
      </c>
      <c r="B4342" s="15" t="s">
        <v>8976</v>
      </c>
      <c r="C4342" s="15" t="s">
        <v>309</v>
      </c>
      <c r="D4342" s="27" t="s">
        <v>9142</v>
      </c>
      <c r="E4342" s="27" t="s">
        <v>9143</v>
      </c>
      <c r="F4342" s="15" t="s">
        <v>648</v>
      </c>
      <c r="G4342" s="15" t="s">
        <v>12</v>
      </c>
    </row>
    <row r="4343" spans="1:7" ht="14.25" x14ac:dyDescent="0.2">
      <c r="A4343" s="14" t="s">
        <v>9144</v>
      </c>
      <c r="B4343" s="15" t="s">
        <v>8976</v>
      </c>
      <c r="C4343" s="15" t="s">
        <v>311</v>
      </c>
      <c r="D4343" s="27" t="s">
        <v>1740</v>
      </c>
      <c r="E4343" s="27" t="s">
        <v>1741</v>
      </c>
      <c r="F4343" s="15" t="s">
        <v>648</v>
      </c>
      <c r="G4343" s="15" t="s">
        <v>12</v>
      </c>
    </row>
    <row r="4344" spans="1:7" ht="45" x14ac:dyDescent="0.2">
      <c r="A4344" s="14" t="s">
        <v>9145</v>
      </c>
      <c r="B4344" s="15" t="s">
        <v>8976</v>
      </c>
      <c r="C4344" s="15" t="s">
        <v>218</v>
      </c>
      <c r="D4344" s="27" t="s">
        <v>9146</v>
      </c>
      <c r="E4344" s="27" t="s">
        <v>9147</v>
      </c>
      <c r="F4344" s="15" t="s">
        <v>648</v>
      </c>
      <c r="G4344" s="15" t="s">
        <v>12</v>
      </c>
    </row>
    <row r="4345" spans="1:7" ht="14.25" x14ac:dyDescent="0.2">
      <c r="A4345" s="16"/>
      <c r="B4345" s="16"/>
      <c r="C4345" s="13"/>
      <c r="D4345" s="28"/>
      <c r="E4345" s="21" t="s">
        <v>9148</v>
      </c>
      <c r="F4345" s="13"/>
      <c r="G4345" s="13"/>
    </row>
    <row r="4346" spans="1:7" ht="14.25" x14ac:dyDescent="0.2">
      <c r="A4346" s="14" t="s">
        <v>9149</v>
      </c>
      <c r="B4346" s="15" t="s">
        <v>8976</v>
      </c>
      <c r="C4346" s="15" t="s">
        <v>922</v>
      </c>
      <c r="D4346" s="27" t="s">
        <v>7515</v>
      </c>
      <c r="E4346" s="27" t="s">
        <v>7516</v>
      </c>
      <c r="F4346" s="15" t="s">
        <v>648</v>
      </c>
      <c r="G4346" s="15" t="s">
        <v>24</v>
      </c>
    </row>
    <row r="4347" spans="1:7" ht="45" x14ac:dyDescent="0.2">
      <c r="A4347" s="14" t="s">
        <v>9150</v>
      </c>
      <c r="B4347" s="15" t="s">
        <v>8976</v>
      </c>
      <c r="C4347" s="15" t="s">
        <v>924</v>
      </c>
      <c r="D4347" s="27" t="s">
        <v>9151</v>
      </c>
      <c r="E4347" s="27" t="s">
        <v>9152</v>
      </c>
      <c r="F4347" s="15" t="s">
        <v>648</v>
      </c>
      <c r="G4347" s="15" t="s">
        <v>24</v>
      </c>
    </row>
    <row r="4348" spans="1:7" ht="22.5" x14ac:dyDescent="0.2">
      <c r="A4348" s="14" t="s">
        <v>9153</v>
      </c>
      <c r="B4348" s="15" t="s">
        <v>8976</v>
      </c>
      <c r="C4348" s="15" t="s">
        <v>927</v>
      </c>
      <c r="D4348" s="27" t="s">
        <v>9154</v>
      </c>
      <c r="E4348" s="27" t="s">
        <v>9155</v>
      </c>
      <c r="F4348" s="15" t="s">
        <v>71</v>
      </c>
      <c r="G4348" s="15" t="s">
        <v>92</v>
      </c>
    </row>
    <row r="4349" spans="1:7" ht="45" x14ac:dyDescent="0.2">
      <c r="A4349" s="14" t="s">
        <v>9156</v>
      </c>
      <c r="B4349" s="15" t="s">
        <v>8976</v>
      </c>
      <c r="C4349" s="15" t="s">
        <v>930</v>
      </c>
      <c r="D4349" s="27" t="s">
        <v>9157</v>
      </c>
      <c r="E4349" s="27" t="s">
        <v>9158</v>
      </c>
      <c r="F4349" s="15" t="s">
        <v>648</v>
      </c>
      <c r="G4349" s="15" t="s">
        <v>24</v>
      </c>
    </row>
    <row r="4350" spans="1:7" ht="14.25" x14ac:dyDescent="0.2">
      <c r="A4350" s="14" t="s">
        <v>9159</v>
      </c>
      <c r="B4350" s="15" t="s">
        <v>8976</v>
      </c>
      <c r="C4350" s="15" t="s">
        <v>936</v>
      </c>
      <c r="D4350" s="27" t="s">
        <v>1282</v>
      </c>
      <c r="E4350" s="27" t="s">
        <v>1283</v>
      </c>
      <c r="F4350" s="15" t="s">
        <v>648</v>
      </c>
      <c r="G4350" s="15" t="s">
        <v>24</v>
      </c>
    </row>
    <row r="4351" spans="1:7" ht="45" x14ac:dyDescent="0.2">
      <c r="A4351" s="14" t="s">
        <v>9160</v>
      </c>
      <c r="B4351" s="15" t="s">
        <v>8976</v>
      </c>
      <c r="C4351" s="15" t="s">
        <v>941</v>
      </c>
      <c r="D4351" s="27" t="s">
        <v>9161</v>
      </c>
      <c r="E4351" s="27" t="s">
        <v>9162</v>
      </c>
      <c r="F4351" s="15" t="s">
        <v>648</v>
      </c>
      <c r="G4351" s="15" t="s">
        <v>24</v>
      </c>
    </row>
    <row r="4352" spans="1:7" ht="14.25" x14ac:dyDescent="0.2">
      <c r="A4352" s="16"/>
      <c r="B4352" s="16"/>
      <c r="C4352" s="13"/>
      <c r="D4352" s="28"/>
      <c r="E4352" s="21" t="s">
        <v>9163</v>
      </c>
      <c r="F4352" s="13"/>
      <c r="G4352" s="13"/>
    </row>
    <row r="4353" spans="1:7" ht="22.5" x14ac:dyDescent="0.2">
      <c r="A4353" s="14" t="s">
        <v>9164</v>
      </c>
      <c r="B4353" s="15" t="s">
        <v>8976</v>
      </c>
      <c r="C4353" s="15" t="s">
        <v>946</v>
      </c>
      <c r="D4353" s="27" t="s">
        <v>9165</v>
      </c>
      <c r="E4353" s="27" t="s">
        <v>9166</v>
      </c>
      <c r="F4353" s="15" t="s">
        <v>648</v>
      </c>
      <c r="G4353" s="15" t="s">
        <v>24</v>
      </c>
    </row>
    <row r="4354" spans="1:7" ht="45" x14ac:dyDescent="0.2">
      <c r="A4354" s="14" t="s">
        <v>9167</v>
      </c>
      <c r="B4354" s="15" t="s">
        <v>8976</v>
      </c>
      <c r="C4354" s="15" t="s">
        <v>952</v>
      </c>
      <c r="D4354" s="27" t="s">
        <v>9168</v>
      </c>
      <c r="E4354" s="27" t="s">
        <v>9169</v>
      </c>
      <c r="F4354" s="15" t="s">
        <v>648</v>
      </c>
      <c r="G4354" s="15" t="s">
        <v>24</v>
      </c>
    </row>
    <row r="4355" spans="1:7" ht="45" x14ac:dyDescent="0.2">
      <c r="A4355" s="14" t="s">
        <v>9170</v>
      </c>
      <c r="B4355" s="15" t="s">
        <v>8976</v>
      </c>
      <c r="C4355" s="15" t="s">
        <v>957</v>
      </c>
      <c r="D4355" s="27" t="s">
        <v>9171</v>
      </c>
      <c r="E4355" s="27" t="s">
        <v>9172</v>
      </c>
      <c r="F4355" s="15" t="s">
        <v>648</v>
      </c>
      <c r="G4355" s="15" t="s">
        <v>24</v>
      </c>
    </row>
    <row r="4356" spans="1:7" ht="14.25" x14ac:dyDescent="0.2">
      <c r="A4356" s="14" t="s">
        <v>9173</v>
      </c>
      <c r="B4356" s="15" t="s">
        <v>8976</v>
      </c>
      <c r="C4356" s="15" t="s">
        <v>962</v>
      </c>
      <c r="D4356" s="27" t="s">
        <v>4746</v>
      </c>
      <c r="E4356" s="27" t="s">
        <v>4747</v>
      </c>
      <c r="F4356" s="15" t="s">
        <v>648</v>
      </c>
      <c r="G4356" s="15" t="s">
        <v>12</v>
      </c>
    </row>
    <row r="4357" spans="1:7" ht="45" x14ac:dyDescent="0.2">
      <c r="A4357" s="14" t="s">
        <v>9174</v>
      </c>
      <c r="B4357" s="15" t="s">
        <v>8976</v>
      </c>
      <c r="C4357" s="15" t="s">
        <v>967</v>
      </c>
      <c r="D4357" s="27" t="s">
        <v>9175</v>
      </c>
      <c r="E4357" s="27" t="s">
        <v>9176</v>
      </c>
      <c r="F4357" s="15" t="s">
        <v>648</v>
      </c>
      <c r="G4357" s="15" t="s">
        <v>12</v>
      </c>
    </row>
    <row r="4358" spans="1:7" ht="14.25" x14ac:dyDescent="0.2">
      <c r="A4358" s="14" t="s">
        <v>9177</v>
      </c>
      <c r="B4358" s="15" t="s">
        <v>8976</v>
      </c>
      <c r="C4358" s="15" t="s">
        <v>973</v>
      </c>
      <c r="D4358" s="27" t="s">
        <v>9178</v>
      </c>
      <c r="E4358" s="27" t="s">
        <v>9179</v>
      </c>
      <c r="F4358" s="15" t="s">
        <v>648</v>
      </c>
      <c r="G4358" s="15" t="s">
        <v>12</v>
      </c>
    </row>
    <row r="4359" spans="1:7" ht="45" x14ac:dyDescent="0.2">
      <c r="A4359" s="14" t="s">
        <v>9180</v>
      </c>
      <c r="B4359" s="15" t="s">
        <v>8976</v>
      </c>
      <c r="C4359" s="15" t="s">
        <v>979</v>
      </c>
      <c r="D4359" s="27" t="s">
        <v>9181</v>
      </c>
      <c r="E4359" s="27" t="s">
        <v>9182</v>
      </c>
      <c r="F4359" s="15" t="s">
        <v>648</v>
      </c>
      <c r="G4359" s="15" t="s">
        <v>12</v>
      </c>
    </row>
    <row r="4360" spans="1:7" ht="22.5" x14ac:dyDescent="0.2">
      <c r="A4360" s="14" t="s">
        <v>9183</v>
      </c>
      <c r="B4360" s="15" t="s">
        <v>8976</v>
      </c>
      <c r="C4360" s="15" t="s">
        <v>985</v>
      </c>
      <c r="D4360" s="27" t="s">
        <v>1746</v>
      </c>
      <c r="E4360" s="27" t="s">
        <v>1747</v>
      </c>
      <c r="F4360" s="15" t="s">
        <v>648</v>
      </c>
      <c r="G4360" s="15" t="s">
        <v>12</v>
      </c>
    </row>
    <row r="4361" spans="1:7" ht="45" x14ac:dyDescent="0.2">
      <c r="A4361" s="14" t="s">
        <v>9184</v>
      </c>
      <c r="B4361" s="15" t="s">
        <v>8976</v>
      </c>
      <c r="C4361" s="15" t="s">
        <v>988</v>
      </c>
      <c r="D4361" s="27" t="s">
        <v>9185</v>
      </c>
      <c r="E4361" s="27" t="s">
        <v>3743</v>
      </c>
      <c r="F4361" s="15" t="s">
        <v>648</v>
      </c>
      <c r="G4361" s="15" t="s">
        <v>12</v>
      </c>
    </row>
    <row r="4362" spans="1:7" ht="22.5" x14ac:dyDescent="0.2">
      <c r="A4362" s="14" t="s">
        <v>9186</v>
      </c>
      <c r="B4362" s="15" t="s">
        <v>8976</v>
      </c>
      <c r="C4362" s="15" t="s">
        <v>991</v>
      </c>
      <c r="D4362" s="27" t="s">
        <v>1768</v>
      </c>
      <c r="E4362" s="27" t="s">
        <v>1769</v>
      </c>
      <c r="F4362" s="15" t="s">
        <v>648</v>
      </c>
      <c r="G4362" s="15" t="s">
        <v>12</v>
      </c>
    </row>
    <row r="4363" spans="1:7" ht="45" x14ac:dyDescent="0.2">
      <c r="A4363" s="14" t="s">
        <v>9187</v>
      </c>
      <c r="B4363" s="15" t="s">
        <v>8976</v>
      </c>
      <c r="C4363" s="15" t="s">
        <v>995</v>
      </c>
      <c r="D4363" s="27" t="s">
        <v>9188</v>
      </c>
      <c r="E4363" s="27" t="s">
        <v>9189</v>
      </c>
      <c r="F4363" s="15" t="s">
        <v>648</v>
      </c>
      <c r="G4363" s="15" t="s">
        <v>12</v>
      </c>
    </row>
    <row r="4364" spans="1:7" ht="14.25" x14ac:dyDescent="0.2">
      <c r="A4364" s="14" t="s">
        <v>9190</v>
      </c>
      <c r="B4364" s="15" t="s">
        <v>8976</v>
      </c>
      <c r="C4364" s="15" t="s">
        <v>998</v>
      </c>
      <c r="D4364" s="27" t="s">
        <v>1740</v>
      </c>
      <c r="E4364" s="27" t="s">
        <v>1741</v>
      </c>
      <c r="F4364" s="15" t="s">
        <v>648</v>
      </c>
      <c r="G4364" s="15" t="s">
        <v>12</v>
      </c>
    </row>
    <row r="4365" spans="1:7" ht="45" x14ac:dyDescent="0.2">
      <c r="A4365" s="14" t="s">
        <v>9191</v>
      </c>
      <c r="B4365" s="15" t="s">
        <v>8976</v>
      </c>
      <c r="C4365" s="15" t="s">
        <v>1002</v>
      </c>
      <c r="D4365" s="27" t="s">
        <v>9192</v>
      </c>
      <c r="E4365" s="27" t="s">
        <v>7491</v>
      </c>
      <c r="F4365" s="15" t="s">
        <v>648</v>
      </c>
      <c r="G4365" s="15" t="s">
        <v>12</v>
      </c>
    </row>
    <row r="4366" spans="1:7" ht="14.25" customHeight="1" x14ac:dyDescent="0.2">
      <c r="A4366" s="16"/>
      <c r="B4366" s="16"/>
      <c r="C4366" s="13"/>
      <c r="D4366" s="28"/>
      <c r="E4366" s="21" t="s">
        <v>9193</v>
      </c>
      <c r="F4366" s="13"/>
      <c r="G4366" s="13"/>
    </row>
    <row r="4367" spans="1:7" ht="22.5" x14ac:dyDescent="0.2">
      <c r="A4367" s="14" t="s">
        <v>9194</v>
      </c>
      <c r="B4367" s="15" t="s">
        <v>8976</v>
      </c>
      <c r="C4367" s="15" t="s">
        <v>1005</v>
      </c>
      <c r="D4367" s="27" t="s">
        <v>1727</v>
      </c>
      <c r="E4367" s="27" t="s">
        <v>1728</v>
      </c>
      <c r="F4367" s="15" t="s">
        <v>648</v>
      </c>
      <c r="G4367" s="15" t="s">
        <v>12</v>
      </c>
    </row>
    <row r="4368" spans="1:7" ht="45" x14ac:dyDescent="0.2">
      <c r="A4368" s="14" t="s">
        <v>9195</v>
      </c>
      <c r="B4368" s="15" t="s">
        <v>8976</v>
      </c>
      <c r="C4368" s="15" t="s">
        <v>1012</v>
      </c>
      <c r="D4368" s="27" t="s">
        <v>9196</v>
      </c>
      <c r="E4368" s="27" t="s">
        <v>9197</v>
      </c>
      <c r="F4368" s="15" t="s">
        <v>648</v>
      </c>
      <c r="G4368" s="15" t="s">
        <v>12</v>
      </c>
    </row>
    <row r="4369" spans="1:7" ht="22.5" x14ac:dyDescent="0.2">
      <c r="A4369" s="14" t="s">
        <v>9198</v>
      </c>
      <c r="B4369" s="15" t="s">
        <v>8976</v>
      </c>
      <c r="C4369" s="15" t="s">
        <v>1017</v>
      </c>
      <c r="D4369" s="27" t="s">
        <v>1746</v>
      </c>
      <c r="E4369" s="27" t="s">
        <v>1747</v>
      </c>
      <c r="F4369" s="15" t="s">
        <v>648</v>
      </c>
      <c r="G4369" s="15" t="s">
        <v>12</v>
      </c>
    </row>
    <row r="4370" spans="1:7" ht="45" x14ac:dyDescent="0.2">
      <c r="A4370" s="14" t="s">
        <v>9199</v>
      </c>
      <c r="B4370" s="15" t="s">
        <v>8976</v>
      </c>
      <c r="C4370" s="15" t="s">
        <v>1022</v>
      </c>
      <c r="D4370" s="27" t="s">
        <v>9200</v>
      </c>
      <c r="E4370" s="27" t="s">
        <v>3743</v>
      </c>
      <c r="F4370" s="15" t="s">
        <v>648</v>
      </c>
      <c r="G4370" s="15" t="s">
        <v>12</v>
      </c>
    </row>
    <row r="4371" spans="1:7" ht="14.25" x14ac:dyDescent="0.2">
      <c r="A4371" s="14" t="s">
        <v>9201</v>
      </c>
      <c r="B4371" s="15" t="s">
        <v>8976</v>
      </c>
      <c r="C4371" s="15" t="s">
        <v>1027</v>
      </c>
      <c r="D4371" s="27" t="s">
        <v>1645</v>
      </c>
      <c r="E4371" s="27" t="s">
        <v>1646</v>
      </c>
      <c r="F4371" s="15" t="s">
        <v>648</v>
      </c>
      <c r="G4371" s="15" t="s">
        <v>30</v>
      </c>
    </row>
    <row r="4372" spans="1:7" ht="45" x14ac:dyDescent="0.2">
      <c r="A4372" s="14" t="s">
        <v>9202</v>
      </c>
      <c r="B4372" s="15" t="s">
        <v>8976</v>
      </c>
      <c r="C4372" s="15" t="s">
        <v>1032</v>
      </c>
      <c r="D4372" s="27" t="s">
        <v>9203</v>
      </c>
      <c r="E4372" s="27" t="s">
        <v>1754</v>
      </c>
      <c r="F4372" s="15" t="s">
        <v>648</v>
      </c>
      <c r="G4372" s="15" t="s">
        <v>30</v>
      </c>
    </row>
    <row r="4373" spans="1:7" ht="14.25" x14ac:dyDescent="0.2">
      <c r="A4373" s="14" t="s">
        <v>9204</v>
      </c>
      <c r="B4373" s="15" t="s">
        <v>8976</v>
      </c>
      <c r="C4373" s="15" t="s">
        <v>1037</v>
      </c>
      <c r="D4373" s="27" t="s">
        <v>1740</v>
      </c>
      <c r="E4373" s="27" t="s">
        <v>1741</v>
      </c>
      <c r="F4373" s="15" t="s">
        <v>648</v>
      </c>
      <c r="G4373" s="15" t="s">
        <v>24</v>
      </c>
    </row>
    <row r="4374" spans="1:7" ht="45" x14ac:dyDescent="0.2">
      <c r="A4374" s="14" t="s">
        <v>9205</v>
      </c>
      <c r="B4374" s="15" t="s">
        <v>8976</v>
      </c>
      <c r="C4374" s="15" t="s">
        <v>1045</v>
      </c>
      <c r="D4374" s="27" t="s">
        <v>9206</v>
      </c>
      <c r="E4374" s="27" t="s">
        <v>9147</v>
      </c>
      <c r="F4374" s="15" t="s">
        <v>648</v>
      </c>
      <c r="G4374" s="15" t="s">
        <v>24</v>
      </c>
    </row>
    <row r="4375" spans="1:7" ht="22.5" x14ac:dyDescent="0.2">
      <c r="A4375" s="14" t="s">
        <v>9207</v>
      </c>
      <c r="B4375" s="15" t="s">
        <v>8976</v>
      </c>
      <c r="C4375" s="15" t="s">
        <v>1050</v>
      </c>
      <c r="D4375" s="27" t="s">
        <v>1768</v>
      </c>
      <c r="E4375" s="27" t="s">
        <v>1769</v>
      </c>
      <c r="F4375" s="15" t="s">
        <v>648</v>
      </c>
      <c r="G4375" s="15" t="s">
        <v>24</v>
      </c>
    </row>
    <row r="4376" spans="1:7" ht="45" x14ac:dyDescent="0.2">
      <c r="A4376" s="14" t="s">
        <v>9208</v>
      </c>
      <c r="B4376" s="15" t="s">
        <v>8976</v>
      </c>
      <c r="C4376" s="15" t="s">
        <v>1058</v>
      </c>
      <c r="D4376" s="27" t="s">
        <v>9209</v>
      </c>
      <c r="E4376" s="27" t="s">
        <v>9143</v>
      </c>
      <c r="F4376" s="15" t="s">
        <v>648</v>
      </c>
      <c r="G4376" s="15" t="s">
        <v>24</v>
      </c>
    </row>
    <row r="4377" spans="1:7" ht="14.25" customHeight="1" x14ac:dyDescent="0.2">
      <c r="A4377" s="16"/>
      <c r="B4377" s="16"/>
      <c r="C4377" s="13"/>
      <c r="D4377" s="28"/>
      <c r="E4377" s="21" t="s">
        <v>9210</v>
      </c>
      <c r="F4377" s="13"/>
      <c r="G4377" s="13"/>
    </row>
    <row r="4378" spans="1:7" ht="22.5" x14ac:dyDescent="0.2">
      <c r="A4378" s="14" t="s">
        <v>9211</v>
      </c>
      <c r="B4378" s="15" t="s">
        <v>8976</v>
      </c>
      <c r="C4378" s="15" t="s">
        <v>1063</v>
      </c>
      <c r="D4378" s="27" t="s">
        <v>1727</v>
      </c>
      <c r="E4378" s="27" t="s">
        <v>1728</v>
      </c>
      <c r="F4378" s="15" t="s">
        <v>648</v>
      </c>
      <c r="G4378" s="15" t="s">
        <v>24</v>
      </c>
    </row>
    <row r="4379" spans="1:7" ht="45" x14ac:dyDescent="0.2">
      <c r="A4379" s="14" t="s">
        <v>9212</v>
      </c>
      <c r="B4379" s="15" t="s">
        <v>8976</v>
      </c>
      <c r="C4379" s="15" t="s">
        <v>1068</v>
      </c>
      <c r="D4379" s="27" t="s">
        <v>9213</v>
      </c>
      <c r="E4379" s="27" t="s">
        <v>9197</v>
      </c>
      <c r="F4379" s="15" t="s">
        <v>648</v>
      </c>
      <c r="G4379" s="15" t="s">
        <v>24</v>
      </c>
    </row>
    <row r="4380" spans="1:7" ht="22.5" x14ac:dyDescent="0.2">
      <c r="A4380" s="14" t="s">
        <v>9214</v>
      </c>
      <c r="B4380" s="15" t="s">
        <v>8976</v>
      </c>
      <c r="C4380" s="15" t="s">
        <v>1074</v>
      </c>
      <c r="D4380" s="27" t="s">
        <v>1746</v>
      </c>
      <c r="E4380" s="27" t="s">
        <v>1747</v>
      </c>
      <c r="F4380" s="15" t="s">
        <v>648</v>
      </c>
      <c r="G4380" s="15" t="s">
        <v>24</v>
      </c>
    </row>
    <row r="4381" spans="1:7" ht="45" x14ac:dyDescent="0.2">
      <c r="A4381" s="14" t="s">
        <v>9215</v>
      </c>
      <c r="B4381" s="15" t="s">
        <v>8976</v>
      </c>
      <c r="C4381" s="15" t="s">
        <v>1080</v>
      </c>
      <c r="D4381" s="27" t="s">
        <v>9216</v>
      </c>
      <c r="E4381" s="27" t="s">
        <v>3743</v>
      </c>
      <c r="F4381" s="15" t="s">
        <v>648</v>
      </c>
      <c r="G4381" s="15" t="s">
        <v>24</v>
      </c>
    </row>
    <row r="4382" spans="1:7" ht="14.25" x14ac:dyDescent="0.2">
      <c r="A4382" s="14" t="s">
        <v>9217</v>
      </c>
      <c r="B4382" s="15" t="s">
        <v>8976</v>
      </c>
      <c r="C4382" s="15" t="s">
        <v>1084</v>
      </c>
      <c r="D4382" s="27" t="s">
        <v>1645</v>
      </c>
      <c r="E4382" s="27" t="s">
        <v>1646</v>
      </c>
      <c r="F4382" s="15" t="s">
        <v>648</v>
      </c>
      <c r="G4382" s="15" t="s">
        <v>43</v>
      </c>
    </row>
    <row r="4383" spans="1:7" ht="45" x14ac:dyDescent="0.2">
      <c r="A4383" s="14" t="s">
        <v>9218</v>
      </c>
      <c r="B4383" s="15" t="s">
        <v>8976</v>
      </c>
      <c r="C4383" s="15" t="s">
        <v>1088</v>
      </c>
      <c r="D4383" s="27" t="s">
        <v>9219</v>
      </c>
      <c r="E4383" s="27" t="s">
        <v>1754</v>
      </c>
      <c r="F4383" s="15" t="s">
        <v>648</v>
      </c>
      <c r="G4383" s="15" t="s">
        <v>43</v>
      </c>
    </row>
    <row r="4384" spans="1:7" ht="14.25" x14ac:dyDescent="0.2">
      <c r="A4384" s="14" t="s">
        <v>9220</v>
      </c>
      <c r="B4384" s="15" t="s">
        <v>8976</v>
      </c>
      <c r="C4384" s="15" t="s">
        <v>2578</v>
      </c>
      <c r="D4384" s="27" t="s">
        <v>1740</v>
      </c>
      <c r="E4384" s="27" t="s">
        <v>1741</v>
      </c>
      <c r="F4384" s="15" t="s">
        <v>648</v>
      </c>
      <c r="G4384" s="15" t="s">
        <v>34</v>
      </c>
    </row>
    <row r="4385" spans="1:7" ht="45" x14ac:dyDescent="0.2">
      <c r="A4385" s="14" t="s">
        <v>9221</v>
      </c>
      <c r="B4385" s="15" t="s">
        <v>8976</v>
      </c>
      <c r="C4385" s="15" t="s">
        <v>2581</v>
      </c>
      <c r="D4385" s="27" t="s">
        <v>9222</v>
      </c>
      <c r="E4385" s="27" t="s">
        <v>9147</v>
      </c>
      <c r="F4385" s="15" t="s">
        <v>648</v>
      </c>
      <c r="G4385" s="15" t="s">
        <v>34</v>
      </c>
    </row>
    <row r="4386" spans="1:7" ht="22.5" x14ac:dyDescent="0.2">
      <c r="A4386" s="14" t="s">
        <v>9223</v>
      </c>
      <c r="B4386" s="15" t="s">
        <v>8976</v>
      </c>
      <c r="C4386" s="15" t="s">
        <v>2583</v>
      </c>
      <c r="D4386" s="27" t="s">
        <v>1768</v>
      </c>
      <c r="E4386" s="27" t="s">
        <v>1769</v>
      </c>
      <c r="F4386" s="15" t="s">
        <v>648</v>
      </c>
      <c r="G4386" s="15" t="s">
        <v>34</v>
      </c>
    </row>
    <row r="4387" spans="1:7" ht="45" x14ac:dyDescent="0.2">
      <c r="A4387" s="14" t="s">
        <v>9224</v>
      </c>
      <c r="B4387" s="15" t="s">
        <v>8976</v>
      </c>
      <c r="C4387" s="15" t="s">
        <v>2587</v>
      </c>
      <c r="D4387" s="27" t="s">
        <v>9225</v>
      </c>
      <c r="E4387" s="27" t="s">
        <v>9143</v>
      </c>
      <c r="F4387" s="15" t="s">
        <v>648</v>
      </c>
      <c r="G4387" s="15" t="s">
        <v>34</v>
      </c>
    </row>
    <row r="4388" spans="1:7" ht="14.25" customHeight="1" x14ac:dyDescent="0.2">
      <c r="A4388" s="16"/>
      <c r="B4388" s="16"/>
      <c r="C4388" s="13"/>
      <c r="D4388" s="28"/>
      <c r="E4388" s="21" t="s">
        <v>9226</v>
      </c>
      <c r="F4388" s="13"/>
      <c r="G4388" s="13"/>
    </row>
    <row r="4389" spans="1:7" ht="22.5" x14ac:dyDescent="0.2">
      <c r="A4389" s="14" t="s">
        <v>9227</v>
      </c>
      <c r="B4389" s="15" t="s">
        <v>8976</v>
      </c>
      <c r="C4389" s="15" t="s">
        <v>2590</v>
      </c>
      <c r="D4389" s="27" t="s">
        <v>1727</v>
      </c>
      <c r="E4389" s="27" t="s">
        <v>1728</v>
      </c>
      <c r="F4389" s="15" t="s">
        <v>648</v>
      </c>
      <c r="G4389" s="15" t="s">
        <v>12</v>
      </c>
    </row>
    <row r="4390" spans="1:7" ht="45" x14ac:dyDescent="0.2">
      <c r="A4390" s="14" t="s">
        <v>9228</v>
      </c>
      <c r="B4390" s="15" t="s">
        <v>8976</v>
      </c>
      <c r="C4390" s="15" t="s">
        <v>2594</v>
      </c>
      <c r="D4390" s="27" t="s">
        <v>9229</v>
      </c>
      <c r="E4390" s="27" t="s">
        <v>9197</v>
      </c>
      <c r="F4390" s="15" t="s">
        <v>648</v>
      </c>
      <c r="G4390" s="15" t="s">
        <v>12</v>
      </c>
    </row>
    <row r="4391" spans="1:7" ht="22.5" x14ac:dyDescent="0.2">
      <c r="A4391" s="14" t="s">
        <v>9230</v>
      </c>
      <c r="B4391" s="15" t="s">
        <v>8976</v>
      </c>
      <c r="C4391" s="15" t="s">
        <v>2596</v>
      </c>
      <c r="D4391" s="27" t="s">
        <v>1746</v>
      </c>
      <c r="E4391" s="27" t="s">
        <v>1747</v>
      </c>
      <c r="F4391" s="15" t="s">
        <v>648</v>
      </c>
      <c r="G4391" s="15" t="s">
        <v>12</v>
      </c>
    </row>
    <row r="4392" spans="1:7" ht="45" x14ac:dyDescent="0.2">
      <c r="A4392" s="14" t="s">
        <v>9231</v>
      </c>
      <c r="B4392" s="15" t="s">
        <v>8976</v>
      </c>
      <c r="C4392" s="15" t="s">
        <v>2600</v>
      </c>
      <c r="D4392" s="27" t="s">
        <v>9232</v>
      </c>
      <c r="E4392" s="27" t="s">
        <v>3743</v>
      </c>
      <c r="F4392" s="15" t="s">
        <v>648</v>
      </c>
      <c r="G4392" s="15" t="s">
        <v>12</v>
      </c>
    </row>
    <row r="4393" spans="1:7" ht="14.25" x14ac:dyDescent="0.2">
      <c r="A4393" s="14" t="s">
        <v>9233</v>
      </c>
      <c r="B4393" s="15" t="s">
        <v>8976</v>
      </c>
      <c r="C4393" s="15" t="s">
        <v>2498</v>
      </c>
      <c r="D4393" s="27" t="s">
        <v>1645</v>
      </c>
      <c r="E4393" s="27" t="s">
        <v>1646</v>
      </c>
      <c r="F4393" s="15" t="s">
        <v>648</v>
      </c>
      <c r="G4393" s="15" t="s">
        <v>30</v>
      </c>
    </row>
    <row r="4394" spans="1:7" ht="45" x14ac:dyDescent="0.2">
      <c r="A4394" s="14" t="s">
        <v>9234</v>
      </c>
      <c r="B4394" s="15" t="s">
        <v>8976</v>
      </c>
      <c r="C4394" s="15" t="s">
        <v>2606</v>
      </c>
      <c r="D4394" s="27" t="s">
        <v>9235</v>
      </c>
      <c r="E4394" s="27" t="s">
        <v>1754</v>
      </c>
      <c r="F4394" s="15" t="s">
        <v>648</v>
      </c>
      <c r="G4394" s="15" t="s">
        <v>30</v>
      </c>
    </row>
    <row r="4395" spans="1:7" ht="14.25" x14ac:dyDescent="0.2">
      <c r="A4395" s="14" t="s">
        <v>9236</v>
      </c>
      <c r="B4395" s="15" t="s">
        <v>8976</v>
      </c>
      <c r="C4395" s="15" t="s">
        <v>2610</v>
      </c>
      <c r="D4395" s="27" t="s">
        <v>1740</v>
      </c>
      <c r="E4395" s="27" t="s">
        <v>1741</v>
      </c>
      <c r="F4395" s="15" t="s">
        <v>648</v>
      </c>
      <c r="G4395" s="15" t="s">
        <v>24</v>
      </c>
    </row>
    <row r="4396" spans="1:7" ht="45" x14ac:dyDescent="0.2">
      <c r="A4396" s="14" t="s">
        <v>9237</v>
      </c>
      <c r="B4396" s="15" t="s">
        <v>8976</v>
      </c>
      <c r="C4396" s="15" t="s">
        <v>2612</v>
      </c>
      <c r="D4396" s="27" t="s">
        <v>9238</v>
      </c>
      <c r="E4396" s="27" t="s">
        <v>9147</v>
      </c>
      <c r="F4396" s="15" t="s">
        <v>648</v>
      </c>
      <c r="G4396" s="15" t="s">
        <v>24</v>
      </c>
    </row>
    <row r="4397" spans="1:7" ht="22.5" x14ac:dyDescent="0.2">
      <c r="A4397" s="14" t="s">
        <v>9239</v>
      </c>
      <c r="B4397" s="15" t="s">
        <v>8976</v>
      </c>
      <c r="C4397" s="15" t="s">
        <v>2616</v>
      </c>
      <c r="D4397" s="27" t="s">
        <v>1768</v>
      </c>
      <c r="E4397" s="27" t="s">
        <v>1769</v>
      </c>
      <c r="F4397" s="15" t="s">
        <v>648</v>
      </c>
      <c r="G4397" s="15" t="s">
        <v>24</v>
      </c>
    </row>
    <row r="4398" spans="1:7" ht="45" x14ac:dyDescent="0.2">
      <c r="A4398" s="14" t="s">
        <v>9240</v>
      </c>
      <c r="B4398" s="15" t="s">
        <v>8976</v>
      </c>
      <c r="C4398" s="15" t="s">
        <v>519</v>
      </c>
      <c r="D4398" s="27" t="s">
        <v>9241</v>
      </c>
      <c r="E4398" s="27" t="s">
        <v>9143</v>
      </c>
      <c r="F4398" s="15" t="s">
        <v>648</v>
      </c>
      <c r="G4398" s="15" t="s">
        <v>24</v>
      </c>
    </row>
    <row r="4399" spans="1:7" ht="14.25" customHeight="1" x14ac:dyDescent="0.2">
      <c r="A4399" s="16"/>
      <c r="B4399" s="16"/>
      <c r="C4399" s="13"/>
      <c r="D4399" s="28"/>
      <c r="E4399" s="21" t="s">
        <v>9242</v>
      </c>
      <c r="F4399" s="13"/>
      <c r="G4399" s="13"/>
    </row>
    <row r="4400" spans="1:7" ht="22.5" x14ac:dyDescent="0.2">
      <c r="A4400" s="14" t="s">
        <v>9243</v>
      </c>
      <c r="B4400" s="15" t="s">
        <v>8976</v>
      </c>
      <c r="C4400" s="15" t="s">
        <v>2620</v>
      </c>
      <c r="D4400" s="27" t="s">
        <v>1727</v>
      </c>
      <c r="E4400" s="27" t="s">
        <v>1728</v>
      </c>
      <c r="F4400" s="15" t="s">
        <v>648</v>
      </c>
      <c r="G4400" s="15" t="s">
        <v>12</v>
      </c>
    </row>
    <row r="4401" spans="1:7" ht="45" x14ac:dyDescent="0.2">
      <c r="A4401" s="14" t="s">
        <v>9244</v>
      </c>
      <c r="B4401" s="15" t="s">
        <v>8976</v>
      </c>
      <c r="C4401" s="15" t="s">
        <v>2623</v>
      </c>
      <c r="D4401" s="27" t="s">
        <v>9245</v>
      </c>
      <c r="E4401" s="27" t="s">
        <v>9197</v>
      </c>
      <c r="F4401" s="15" t="s">
        <v>648</v>
      </c>
      <c r="G4401" s="15" t="s">
        <v>12</v>
      </c>
    </row>
    <row r="4402" spans="1:7" ht="22.5" x14ac:dyDescent="0.2">
      <c r="A4402" s="14" t="s">
        <v>9246</v>
      </c>
      <c r="B4402" s="15" t="s">
        <v>8976</v>
      </c>
      <c r="C4402" s="15" t="s">
        <v>2625</v>
      </c>
      <c r="D4402" s="27" t="s">
        <v>1746</v>
      </c>
      <c r="E4402" s="27" t="s">
        <v>1747</v>
      </c>
      <c r="F4402" s="15" t="s">
        <v>648</v>
      </c>
      <c r="G4402" s="15" t="s">
        <v>12</v>
      </c>
    </row>
    <row r="4403" spans="1:7" ht="45" x14ac:dyDescent="0.2">
      <c r="A4403" s="14" t="s">
        <v>9247</v>
      </c>
      <c r="B4403" s="15" t="s">
        <v>8976</v>
      </c>
      <c r="C4403" s="15" t="s">
        <v>2629</v>
      </c>
      <c r="D4403" s="27" t="s">
        <v>9248</v>
      </c>
      <c r="E4403" s="27" t="s">
        <v>3743</v>
      </c>
      <c r="F4403" s="15" t="s">
        <v>648</v>
      </c>
      <c r="G4403" s="15" t="s">
        <v>12</v>
      </c>
    </row>
    <row r="4404" spans="1:7" ht="14.25" x14ac:dyDescent="0.2">
      <c r="A4404" s="14" t="s">
        <v>9249</v>
      </c>
      <c r="B4404" s="15" t="s">
        <v>8976</v>
      </c>
      <c r="C4404" s="15" t="s">
        <v>2633</v>
      </c>
      <c r="D4404" s="27" t="s">
        <v>1645</v>
      </c>
      <c r="E4404" s="27" t="s">
        <v>1646</v>
      </c>
      <c r="F4404" s="15" t="s">
        <v>648</v>
      </c>
      <c r="G4404" s="15" t="s">
        <v>30</v>
      </c>
    </row>
    <row r="4405" spans="1:7" ht="45" x14ac:dyDescent="0.2">
      <c r="A4405" s="14" t="s">
        <v>9250</v>
      </c>
      <c r="B4405" s="15" t="s">
        <v>8976</v>
      </c>
      <c r="C4405" s="15" t="s">
        <v>2637</v>
      </c>
      <c r="D4405" s="27" t="s">
        <v>9251</v>
      </c>
      <c r="E4405" s="27" t="s">
        <v>1754</v>
      </c>
      <c r="F4405" s="15" t="s">
        <v>648</v>
      </c>
      <c r="G4405" s="15" t="s">
        <v>30</v>
      </c>
    </row>
    <row r="4406" spans="1:7" ht="14.25" x14ac:dyDescent="0.2">
      <c r="A4406" s="14" t="s">
        <v>9252</v>
      </c>
      <c r="B4406" s="15" t="s">
        <v>8976</v>
      </c>
      <c r="C4406" s="15" t="s">
        <v>2639</v>
      </c>
      <c r="D4406" s="27" t="s">
        <v>1740</v>
      </c>
      <c r="E4406" s="27" t="s">
        <v>1741</v>
      </c>
      <c r="F4406" s="15" t="s">
        <v>648</v>
      </c>
      <c r="G4406" s="15" t="s">
        <v>24</v>
      </c>
    </row>
    <row r="4407" spans="1:7" ht="45" x14ac:dyDescent="0.2">
      <c r="A4407" s="14" t="s">
        <v>9253</v>
      </c>
      <c r="B4407" s="15" t="s">
        <v>8976</v>
      </c>
      <c r="C4407" s="15" t="s">
        <v>2643</v>
      </c>
      <c r="D4407" s="27" t="s">
        <v>9254</v>
      </c>
      <c r="E4407" s="27" t="s">
        <v>9147</v>
      </c>
      <c r="F4407" s="15" t="s">
        <v>648</v>
      </c>
      <c r="G4407" s="15" t="s">
        <v>24</v>
      </c>
    </row>
    <row r="4408" spans="1:7" ht="22.5" x14ac:dyDescent="0.2">
      <c r="A4408" s="14" t="s">
        <v>9255</v>
      </c>
      <c r="B4408" s="15" t="s">
        <v>8976</v>
      </c>
      <c r="C4408" s="15" t="s">
        <v>2645</v>
      </c>
      <c r="D4408" s="27" t="s">
        <v>1768</v>
      </c>
      <c r="E4408" s="27" t="s">
        <v>1769</v>
      </c>
      <c r="F4408" s="15" t="s">
        <v>648</v>
      </c>
      <c r="G4408" s="15" t="s">
        <v>24</v>
      </c>
    </row>
    <row r="4409" spans="1:7" ht="45" x14ac:dyDescent="0.2">
      <c r="A4409" s="14" t="s">
        <v>9256</v>
      </c>
      <c r="B4409" s="15" t="s">
        <v>8976</v>
      </c>
      <c r="C4409" s="15" t="s">
        <v>2648</v>
      </c>
      <c r="D4409" s="27" t="s">
        <v>9257</v>
      </c>
      <c r="E4409" s="27" t="s">
        <v>9143</v>
      </c>
      <c r="F4409" s="15" t="s">
        <v>648</v>
      </c>
      <c r="G4409" s="15" t="s">
        <v>24</v>
      </c>
    </row>
    <row r="4410" spans="1:7" ht="14.25" customHeight="1" x14ac:dyDescent="0.2">
      <c r="A4410" s="16"/>
      <c r="B4410" s="16"/>
      <c r="C4410" s="13"/>
      <c r="D4410" s="28"/>
      <c r="E4410" s="21" t="s">
        <v>9258</v>
      </c>
      <c r="F4410" s="13"/>
      <c r="G4410" s="13"/>
    </row>
    <row r="4411" spans="1:7" ht="22.5" x14ac:dyDescent="0.2">
      <c r="A4411" s="14" t="s">
        <v>9259</v>
      </c>
      <c r="B4411" s="15" t="s">
        <v>8976</v>
      </c>
      <c r="C4411" s="15" t="s">
        <v>2650</v>
      </c>
      <c r="D4411" s="27" t="s">
        <v>1727</v>
      </c>
      <c r="E4411" s="27" t="s">
        <v>1728</v>
      </c>
      <c r="F4411" s="15" t="s">
        <v>648</v>
      </c>
      <c r="G4411" s="15" t="s">
        <v>12</v>
      </c>
    </row>
    <row r="4412" spans="1:7" ht="45" x14ac:dyDescent="0.2">
      <c r="A4412" s="14" t="s">
        <v>9260</v>
      </c>
      <c r="B4412" s="15" t="s">
        <v>8976</v>
      </c>
      <c r="C4412" s="15" t="s">
        <v>2652</v>
      </c>
      <c r="D4412" s="27" t="s">
        <v>9261</v>
      </c>
      <c r="E4412" s="27" t="s">
        <v>9262</v>
      </c>
      <c r="F4412" s="15" t="s">
        <v>648</v>
      </c>
      <c r="G4412" s="15" t="s">
        <v>12</v>
      </c>
    </row>
    <row r="4413" spans="1:7" ht="22.5" x14ac:dyDescent="0.2">
      <c r="A4413" s="14" t="s">
        <v>9263</v>
      </c>
      <c r="B4413" s="15" t="s">
        <v>8976</v>
      </c>
      <c r="C4413" s="15" t="s">
        <v>2655</v>
      </c>
      <c r="D4413" s="27" t="s">
        <v>1746</v>
      </c>
      <c r="E4413" s="27" t="s">
        <v>1747</v>
      </c>
      <c r="F4413" s="15" t="s">
        <v>648</v>
      </c>
      <c r="G4413" s="15" t="s">
        <v>12</v>
      </c>
    </row>
    <row r="4414" spans="1:7" ht="45" x14ac:dyDescent="0.2">
      <c r="A4414" s="14" t="s">
        <v>9264</v>
      </c>
      <c r="B4414" s="15" t="s">
        <v>8976</v>
      </c>
      <c r="C4414" s="15" t="s">
        <v>2657</v>
      </c>
      <c r="D4414" s="27" t="s">
        <v>9265</v>
      </c>
      <c r="E4414" s="27" t="s">
        <v>3743</v>
      </c>
      <c r="F4414" s="15" t="s">
        <v>648</v>
      </c>
      <c r="G4414" s="15" t="s">
        <v>12</v>
      </c>
    </row>
    <row r="4415" spans="1:7" ht="14.25" x14ac:dyDescent="0.2">
      <c r="A4415" s="14" t="s">
        <v>9266</v>
      </c>
      <c r="B4415" s="15" t="s">
        <v>8976</v>
      </c>
      <c r="C4415" s="15" t="s">
        <v>2661</v>
      </c>
      <c r="D4415" s="27" t="s">
        <v>1645</v>
      </c>
      <c r="E4415" s="27" t="s">
        <v>1646</v>
      </c>
      <c r="F4415" s="15" t="s">
        <v>648</v>
      </c>
      <c r="G4415" s="15" t="s">
        <v>30</v>
      </c>
    </row>
    <row r="4416" spans="1:7" ht="45" x14ac:dyDescent="0.2">
      <c r="A4416" s="14" t="s">
        <v>9267</v>
      </c>
      <c r="B4416" s="15" t="s">
        <v>8976</v>
      </c>
      <c r="C4416" s="15" t="s">
        <v>2664</v>
      </c>
      <c r="D4416" s="27" t="s">
        <v>9268</v>
      </c>
      <c r="E4416" s="27" t="s">
        <v>1754</v>
      </c>
      <c r="F4416" s="15" t="s">
        <v>648</v>
      </c>
      <c r="G4416" s="15" t="s">
        <v>30</v>
      </c>
    </row>
    <row r="4417" spans="1:7" ht="14.25" x14ac:dyDescent="0.2">
      <c r="A4417" s="14" t="s">
        <v>9269</v>
      </c>
      <c r="B4417" s="15" t="s">
        <v>8976</v>
      </c>
      <c r="C4417" s="15" t="s">
        <v>2668</v>
      </c>
      <c r="D4417" s="27" t="s">
        <v>1740</v>
      </c>
      <c r="E4417" s="27" t="s">
        <v>1741</v>
      </c>
      <c r="F4417" s="15" t="s">
        <v>648</v>
      </c>
      <c r="G4417" s="15" t="s">
        <v>24</v>
      </c>
    </row>
    <row r="4418" spans="1:7" ht="45" x14ac:dyDescent="0.2">
      <c r="A4418" s="14" t="s">
        <v>9270</v>
      </c>
      <c r="B4418" s="15" t="s">
        <v>8976</v>
      </c>
      <c r="C4418" s="15" t="s">
        <v>2672</v>
      </c>
      <c r="D4418" s="27" t="s">
        <v>9271</v>
      </c>
      <c r="E4418" s="27" t="s">
        <v>9147</v>
      </c>
      <c r="F4418" s="15" t="s">
        <v>648</v>
      </c>
      <c r="G4418" s="15" t="s">
        <v>24</v>
      </c>
    </row>
    <row r="4419" spans="1:7" ht="22.5" x14ac:dyDescent="0.2">
      <c r="A4419" s="14" t="s">
        <v>9272</v>
      </c>
      <c r="B4419" s="15" t="s">
        <v>8976</v>
      </c>
      <c r="C4419" s="15" t="s">
        <v>2674</v>
      </c>
      <c r="D4419" s="27" t="s">
        <v>1768</v>
      </c>
      <c r="E4419" s="27" t="s">
        <v>1769</v>
      </c>
      <c r="F4419" s="15" t="s">
        <v>648</v>
      </c>
      <c r="G4419" s="15" t="s">
        <v>24</v>
      </c>
    </row>
    <row r="4420" spans="1:7" ht="45" x14ac:dyDescent="0.2">
      <c r="A4420" s="14" t="s">
        <v>9273</v>
      </c>
      <c r="B4420" s="15" t="s">
        <v>8976</v>
      </c>
      <c r="C4420" s="15" t="s">
        <v>2678</v>
      </c>
      <c r="D4420" s="27" t="s">
        <v>9274</v>
      </c>
      <c r="E4420" s="27" t="s">
        <v>9275</v>
      </c>
      <c r="F4420" s="15" t="s">
        <v>648</v>
      </c>
      <c r="G4420" s="15" t="s">
        <v>24</v>
      </c>
    </row>
    <row r="4421" spans="1:7" ht="14.25" customHeight="1" x14ac:dyDescent="0.2">
      <c r="A4421" s="16"/>
      <c r="B4421" s="16"/>
      <c r="C4421" s="13"/>
      <c r="D4421" s="28"/>
      <c r="E4421" s="21" t="s">
        <v>9276</v>
      </c>
      <c r="F4421" s="13"/>
      <c r="G4421" s="13"/>
    </row>
    <row r="4422" spans="1:7" ht="22.5" x14ac:dyDescent="0.2">
      <c r="A4422" s="14" t="s">
        <v>9277</v>
      </c>
      <c r="B4422" s="15" t="s">
        <v>8976</v>
      </c>
      <c r="C4422" s="15" t="s">
        <v>2680</v>
      </c>
      <c r="D4422" s="27" t="s">
        <v>1727</v>
      </c>
      <c r="E4422" s="27" t="s">
        <v>1728</v>
      </c>
      <c r="F4422" s="15" t="s">
        <v>648</v>
      </c>
      <c r="G4422" s="15" t="s">
        <v>12</v>
      </c>
    </row>
    <row r="4423" spans="1:7" ht="45" x14ac:dyDescent="0.2">
      <c r="A4423" s="14" t="s">
        <v>9278</v>
      </c>
      <c r="B4423" s="15" t="s">
        <v>8976</v>
      </c>
      <c r="C4423" s="15" t="s">
        <v>2684</v>
      </c>
      <c r="D4423" s="27" t="s">
        <v>9279</v>
      </c>
      <c r="E4423" s="27" t="s">
        <v>9197</v>
      </c>
      <c r="F4423" s="15" t="s">
        <v>648</v>
      </c>
      <c r="G4423" s="15" t="s">
        <v>12</v>
      </c>
    </row>
    <row r="4424" spans="1:7" ht="22.5" x14ac:dyDescent="0.2">
      <c r="A4424" s="14" t="s">
        <v>9280</v>
      </c>
      <c r="B4424" s="15" t="s">
        <v>8976</v>
      </c>
      <c r="C4424" s="15" t="s">
        <v>2689</v>
      </c>
      <c r="D4424" s="27" t="s">
        <v>1746</v>
      </c>
      <c r="E4424" s="27" t="s">
        <v>1747</v>
      </c>
      <c r="F4424" s="15" t="s">
        <v>648</v>
      </c>
      <c r="G4424" s="15" t="s">
        <v>12</v>
      </c>
    </row>
    <row r="4425" spans="1:7" ht="45" x14ac:dyDescent="0.2">
      <c r="A4425" s="14" t="s">
        <v>9281</v>
      </c>
      <c r="B4425" s="15" t="s">
        <v>8976</v>
      </c>
      <c r="C4425" s="15" t="s">
        <v>2693</v>
      </c>
      <c r="D4425" s="27" t="s">
        <v>9282</v>
      </c>
      <c r="E4425" s="27" t="s">
        <v>3743</v>
      </c>
      <c r="F4425" s="15" t="s">
        <v>648</v>
      </c>
      <c r="G4425" s="15" t="s">
        <v>12</v>
      </c>
    </row>
    <row r="4426" spans="1:7" ht="14.25" x14ac:dyDescent="0.2">
      <c r="A4426" s="14" t="s">
        <v>9283</v>
      </c>
      <c r="B4426" s="15" t="s">
        <v>8976</v>
      </c>
      <c r="C4426" s="15" t="s">
        <v>2697</v>
      </c>
      <c r="D4426" s="27" t="s">
        <v>1645</v>
      </c>
      <c r="E4426" s="27" t="s">
        <v>1646</v>
      </c>
      <c r="F4426" s="15" t="s">
        <v>648</v>
      </c>
      <c r="G4426" s="15" t="s">
        <v>30</v>
      </c>
    </row>
    <row r="4427" spans="1:7" ht="45" x14ac:dyDescent="0.2">
      <c r="A4427" s="14" t="s">
        <v>9284</v>
      </c>
      <c r="B4427" s="15" t="s">
        <v>8976</v>
      </c>
      <c r="C4427" s="15" t="s">
        <v>2701</v>
      </c>
      <c r="D4427" s="27" t="s">
        <v>9285</v>
      </c>
      <c r="E4427" s="27" t="s">
        <v>1754</v>
      </c>
      <c r="F4427" s="15" t="s">
        <v>648</v>
      </c>
      <c r="G4427" s="15" t="s">
        <v>30</v>
      </c>
    </row>
    <row r="4428" spans="1:7" ht="14.25" x14ac:dyDescent="0.2">
      <c r="A4428" s="14" t="s">
        <v>9286</v>
      </c>
      <c r="B4428" s="15" t="s">
        <v>8976</v>
      </c>
      <c r="C4428" s="15" t="s">
        <v>2704</v>
      </c>
      <c r="D4428" s="27" t="s">
        <v>1740</v>
      </c>
      <c r="E4428" s="27" t="s">
        <v>1741</v>
      </c>
      <c r="F4428" s="15" t="s">
        <v>648</v>
      </c>
      <c r="G4428" s="15" t="s">
        <v>24</v>
      </c>
    </row>
    <row r="4429" spans="1:7" ht="45" x14ac:dyDescent="0.2">
      <c r="A4429" s="14" t="s">
        <v>9287</v>
      </c>
      <c r="B4429" s="15" t="s">
        <v>8976</v>
      </c>
      <c r="C4429" s="15" t="s">
        <v>2708</v>
      </c>
      <c r="D4429" s="27" t="s">
        <v>9288</v>
      </c>
      <c r="E4429" s="27" t="s">
        <v>9147</v>
      </c>
      <c r="F4429" s="15" t="s">
        <v>648</v>
      </c>
      <c r="G4429" s="15" t="s">
        <v>24</v>
      </c>
    </row>
    <row r="4430" spans="1:7" ht="22.5" x14ac:dyDescent="0.2">
      <c r="A4430" s="14" t="s">
        <v>9289</v>
      </c>
      <c r="B4430" s="15" t="s">
        <v>8976</v>
      </c>
      <c r="C4430" s="15" t="s">
        <v>2712</v>
      </c>
      <c r="D4430" s="27" t="s">
        <v>1768</v>
      </c>
      <c r="E4430" s="27" t="s">
        <v>1769</v>
      </c>
      <c r="F4430" s="15" t="s">
        <v>648</v>
      </c>
      <c r="G4430" s="15" t="s">
        <v>24</v>
      </c>
    </row>
    <row r="4431" spans="1:7" ht="45" x14ac:dyDescent="0.2">
      <c r="A4431" s="14" t="s">
        <v>9290</v>
      </c>
      <c r="B4431" s="15" t="s">
        <v>8976</v>
      </c>
      <c r="C4431" s="15" t="s">
        <v>2715</v>
      </c>
      <c r="D4431" s="27" t="s">
        <v>9291</v>
      </c>
      <c r="E4431" s="27" t="s">
        <v>9143</v>
      </c>
      <c r="F4431" s="15" t="s">
        <v>648</v>
      </c>
      <c r="G4431" s="15" t="s">
        <v>24</v>
      </c>
    </row>
    <row r="4432" spans="1:7" ht="14.25" customHeight="1" x14ac:dyDescent="0.2">
      <c r="A4432" s="16"/>
      <c r="B4432" s="16"/>
      <c r="C4432" s="13"/>
      <c r="D4432" s="28"/>
      <c r="E4432" s="21" t="s">
        <v>9292</v>
      </c>
      <c r="F4432" s="13"/>
      <c r="G4432" s="13"/>
    </row>
    <row r="4433" spans="1:7" ht="22.5" x14ac:dyDescent="0.2">
      <c r="A4433" s="14" t="s">
        <v>9293</v>
      </c>
      <c r="B4433" s="15" t="s">
        <v>8976</v>
      </c>
      <c r="C4433" s="15" t="s">
        <v>2719</v>
      </c>
      <c r="D4433" s="27" t="s">
        <v>1727</v>
      </c>
      <c r="E4433" s="27" t="s">
        <v>1728</v>
      </c>
      <c r="F4433" s="15" t="s">
        <v>648</v>
      </c>
      <c r="G4433" s="15" t="s">
        <v>12</v>
      </c>
    </row>
    <row r="4434" spans="1:7" ht="45" x14ac:dyDescent="0.2">
      <c r="A4434" s="14" t="s">
        <v>9294</v>
      </c>
      <c r="B4434" s="15" t="s">
        <v>8976</v>
      </c>
      <c r="C4434" s="15" t="s">
        <v>2724</v>
      </c>
      <c r="D4434" s="27" t="s">
        <v>9295</v>
      </c>
      <c r="E4434" s="27" t="s">
        <v>9197</v>
      </c>
      <c r="F4434" s="15" t="s">
        <v>648</v>
      </c>
      <c r="G4434" s="15" t="s">
        <v>12</v>
      </c>
    </row>
    <row r="4435" spans="1:7" ht="22.5" x14ac:dyDescent="0.2">
      <c r="A4435" s="14" t="s">
        <v>9296</v>
      </c>
      <c r="B4435" s="15" t="s">
        <v>8976</v>
      </c>
      <c r="C4435" s="15" t="s">
        <v>2728</v>
      </c>
      <c r="D4435" s="27" t="s">
        <v>1746</v>
      </c>
      <c r="E4435" s="27" t="s">
        <v>1747</v>
      </c>
      <c r="F4435" s="15" t="s">
        <v>648</v>
      </c>
      <c r="G4435" s="15" t="s">
        <v>12</v>
      </c>
    </row>
    <row r="4436" spans="1:7" ht="45" x14ac:dyDescent="0.2">
      <c r="A4436" s="14" t="s">
        <v>9297</v>
      </c>
      <c r="B4436" s="15" t="s">
        <v>8976</v>
      </c>
      <c r="C4436" s="15" t="s">
        <v>2732</v>
      </c>
      <c r="D4436" s="27" t="s">
        <v>9298</v>
      </c>
      <c r="E4436" s="27" t="s">
        <v>3743</v>
      </c>
      <c r="F4436" s="15" t="s">
        <v>648</v>
      </c>
      <c r="G4436" s="15" t="s">
        <v>12</v>
      </c>
    </row>
    <row r="4437" spans="1:7" ht="14.25" x14ac:dyDescent="0.2">
      <c r="A4437" s="14" t="s">
        <v>9299</v>
      </c>
      <c r="B4437" s="15" t="s">
        <v>8976</v>
      </c>
      <c r="C4437" s="15" t="s">
        <v>2736</v>
      </c>
      <c r="D4437" s="27" t="s">
        <v>1645</v>
      </c>
      <c r="E4437" s="27" t="s">
        <v>1646</v>
      </c>
      <c r="F4437" s="15" t="s">
        <v>648</v>
      </c>
      <c r="G4437" s="15" t="s">
        <v>30</v>
      </c>
    </row>
    <row r="4438" spans="1:7" ht="45" x14ac:dyDescent="0.2">
      <c r="A4438" s="14" t="s">
        <v>9300</v>
      </c>
      <c r="B4438" s="15" t="s">
        <v>8976</v>
      </c>
      <c r="C4438" s="15" t="s">
        <v>2740</v>
      </c>
      <c r="D4438" s="27" t="s">
        <v>9301</v>
      </c>
      <c r="E4438" s="27" t="s">
        <v>1754</v>
      </c>
      <c r="F4438" s="15" t="s">
        <v>648</v>
      </c>
      <c r="G4438" s="15" t="s">
        <v>30</v>
      </c>
    </row>
    <row r="4439" spans="1:7" ht="14.25" x14ac:dyDescent="0.2">
      <c r="A4439" s="14" t="s">
        <v>9302</v>
      </c>
      <c r="B4439" s="15" t="s">
        <v>8976</v>
      </c>
      <c r="C4439" s="15" t="s">
        <v>2743</v>
      </c>
      <c r="D4439" s="27" t="s">
        <v>1740</v>
      </c>
      <c r="E4439" s="27" t="s">
        <v>1741</v>
      </c>
      <c r="F4439" s="15" t="s">
        <v>648</v>
      </c>
      <c r="G4439" s="15" t="s">
        <v>24</v>
      </c>
    </row>
    <row r="4440" spans="1:7" ht="45" x14ac:dyDescent="0.2">
      <c r="A4440" s="14" t="s">
        <v>9303</v>
      </c>
      <c r="B4440" s="15" t="s">
        <v>8976</v>
      </c>
      <c r="C4440" s="15" t="s">
        <v>2747</v>
      </c>
      <c r="D4440" s="27" t="s">
        <v>9304</v>
      </c>
      <c r="E4440" s="27" t="s">
        <v>9147</v>
      </c>
      <c r="F4440" s="15" t="s">
        <v>648</v>
      </c>
      <c r="G4440" s="15" t="s">
        <v>24</v>
      </c>
    </row>
    <row r="4441" spans="1:7" ht="22.5" x14ac:dyDescent="0.2">
      <c r="A4441" s="14" t="s">
        <v>9305</v>
      </c>
      <c r="B4441" s="15" t="s">
        <v>8976</v>
      </c>
      <c r="C4441" s="15" t="s">
        <v>2750</v>
      </c>
      <c r="D4441" s="27" t="s">
        <v>1768</v>
      </c>
      <c r="E4441" s="27" t="s">
        <v>1769</v>
      </c>
      <c r="F4441" s="15" t="s">
        <v>648</v>
      </c>
      <c r="G4441" s="15" t="s">
        <v>24</v>
      </c>
    </row>
    <row r="4442" spans="1:7" ht="45" x14ac:dyDescent="0.2">
      <c r="A4442" s="14" t="s">
        <v>9306</v>
      </c>
      <c r="B4442" s="15" t="s">
        <v>8976</v>
      </c>
      <c r="C4442" s="15" t="s">
        <v>2754</v>
      </c>
      <c r="D4442" s="27" t="s">
        <v>9307</v>
      </c>
      <c r="E4442" s="27" t="s">
        <v>9143</v>
      </c>
      <c r="F4442" s="15" t="s">
        <v>648</v>
      </c>
      <c r="G4442" s="15" t="s">
        <v>24</v>
      </c>
    </row>
    <row r="4443" spans="1:7" s="11" customFormat="1" ht="14.25" x14ac:dyDescent="0.2">
      <c r="A4443" s="9" t="s">
        <v>2790</v>
      </c>
      <c r="B4443" s="9" t="s">
        <v>9308</v>
      </c>
      <c r="C4443" s="9"/>
      <c r="D4443" s="29"/>
      <c r="E4443" s="22" t="s">
        <v>6929</v>
      </c>
      <c r="F4443" s="10"/>
      <c r="G4443" s="10"/>
    </row>
    <row r="4444" spans="1:7" ht="14.25" x14ac:dyDescent="0.2">
      <c r="A4444" s="14" t="s">
        <v>9309</v>
      </c>
      <c r="B4444" s="15" t="s">
        <v>8976</v>
      </c>
      <c r="C4444" s="15" t="s">
        <v>2759</v>
      </c>
      <c r="D4444" s="27" t="s">
        <v>6931</v>
      </c>
      <c r="E4444" s="27" t="s">
        <v>6932</v>
      </c>
      <c r="F4444" s="15" t="s">
        <v>6933</v>
      </c>
      <c r="G4444" s="15" t="s">
        <v>68</v>
      </c>
    </row>
    <row r="4445" spans="1:7" ht="45" x14ac:dyDescent="0.2">
      <c r="A4445" s="14" t="s">
        <v>9310</v>
      </c>
      <c r="B4445" s="15" t="s">
        <v>8976</v>
      </c>
      <c r="C4445" s="15" t="s">
        <v>2763</v>
      </c>
      <c r="D4445" s="27" t="s">
        <v>9311</v>
      </c>
      <c r="E4445" s="27" t="s">
        <v>9312</v>
      </c>
      <c r="F4445" s="15" t="s">
        <v>648</v>
      </c>
      <c r="G4445" s="15" t="s">
        <v>34</v>
      </c>
    </row>
    <row r="4446" spans="1:7" ht="45" x14ac:dyDescent="0.2">
      <c r="A4446" s="14" t="s">
        <v>9313</v>
      </c>
      <c r="B4446" s="15" t="s">
        <v>8976</v>
      </c>
      <c r="C4446" s="15" t="s">
        <v>2768</v>
      </c>
      <c r="D4446" s="27" t="s">
        <v>9314</v>
      </c>
      <c r="E4446" s="27" t="s">
        <v>6936</v>
      </c>
      <c r="F4446" s="15" t="s">
        <v>648</v>
      </c>
      <c r="G4446" s="15" t="s">
        <v>48</v>
      </c>
    </row>
    <row r="4447" spans="1:7" ht="45" x14ac:dyDescent="0.2">
      <c r="A4447" s="14" t="s">
        <v>9315</v>
      </c>
      <c r="B4447" s="15" t="s">
        <v>8976</v>
      </c>
      <c r="C4447" s="15" t="s">
        <v>2772</v>
      </c>
      <c r="D4447" s="27" t="s">
        <v>9316</v>
      </c>
      <c r="E4447" s="27" t="s">
        <v>9317</v>
      </c>
      <c r="F4447" s="15" t="s">
        <v>648</v>
      </c>
      <c r="G4447" s="15" t="s">
        <v>12</v>
      </c>
    </row>
    <row r="4448" spans="1:7" s="11" customFormat="1" ht="14.25" x14ac:dyDescent="0.2">
      <c r="A4448" s="9" t="s">
        <v>1546</v>
      </c>
      <c r="B4448" s="9" t="s">
        <v>9318</v>
      </c>
      <c r="C4448" s="9"/>
      <c r="D4448" s="29"/>
      <c r="E4448" s="22" t="s">
        <v>9319</v>
      </c>
      <c r="F4448" s="10"/>
      <c r="G4448" s="10"/>
    </row>
    <row r="4449" spans="1:7" ht="14.25" customHeight="1" x14ac:dyDescent="0.2">
      <c r="A4449" s="16"/>
      <c r="B4449" s="16"/>
      <c r="C4449" s="13"/>
      <c r="D4449" s="28"/>
      <c r="E4449" s="21" t="s">
        <v>9320</v>
      </c>
      <c r="F4449" s="13"/>
      <c r="G4449" s="13"/>
    </row>
    <row r="4450" spans="1:7" ht="22.5" x14ac:dyDescent="0.2">
      <c r="A4450" s="14" t="s">
        <v>9321</v>
      </c>
      <c r="B4450" s="15" t="s">
        <v>8976</v>
      </c>
      <c r="C4450" s="15" t="s">
        <v>2776</v>
      </c>
      <c r="D4450" s="27" t="s">
        <v>7575</v>
      </c>
      <c r="E4450" s="27" t="s">
        <v>7576</v>
      </c>
      <c r="F4450" s="15" t="s">
        <v>110</v>
      </c>
      <c r="G4450" s="15" t="s">
        <v>9322</v>
      </c>
    </row>
    <row r="4451" spans="1:7" ht="22.5" x14ac:dyDescent="0.2">
      <c r="A4451" s="14" t="s">
        <v>9323</v>
      </c>
      <c r="B4451" s="15" t="s">
        <v>8976</v>
      </c>
      <c r="C4451" s="15" t="s">
        <v>2780</v>
      </c>
      <c r="D4451" s="27" t="s">
        <v>1837</v>
      </c>
      <c r="E4451" s="27" t="s">
        <v>9324</v>
      </c>
      <c r="F4451" s="15" t="s">
        <v>949</v>
      </c>
      <c r="G4451" s="15" t="s">
        <v>9325</v>
      </c>
    </row>
    <row r="4452" spans="1:7" ht="22.5" x14ac:dyDescent="0.2">
      <c r="A4452" s="14" t="s">
        <v>9326</v>
      </c>
      <c r="B4452" s="15" t="s">
        <v>8976</v>
      </c>
      <c r="C4452" s="15" t="s">
        <v>2783</v>
      </c>
      <c r="D4452" s="27" t="s">
        <v>7583</v>
      </c>
      <c r="E4452" s="27" t="s">
        <v>7584</v>
      </c>
      <c r="F4452" s="15" t="s">
        <v>110</v>
      </c>
      <c r="G4452" s="15" t="s">
        <v>3106</v>
      </c>
    </row>
    <row r="4453" spans="1:7" ht="22.5" x14ac:dyDescent="0.2">
      <c r="A4453" s="14" t="s">
        <v>9327</v>
      </c>
      <c r="B4453" s="15" t="s">
        <v>8976</v>
      </c>
      <c r="C4453" s="15" t="s">
        <v>2787</v>
      </c>
      <c r="D4453" s="27" t="s">
        <v>7587</v>
      </c>
      <c r="E4453" s="27" t="s">
        <v>9328</v>
      </c>
      <c r="F4453" s="15" t="s">
        <v>949</v>
      </c>
      <c r="G4453" s="15" t="s">
        <v>9329</v>
      </c>
    </row>
    <row r="4454" spans="1:7" ht="14.25" customHeight="1" x14ac:dyDescent="0.2">
      <c r="A4454" s="16"/>
      <c r="B4454" s="16"/>
      <c r="C4454" s="13"/>
      <c r="D4454" s="28"/>
      <c r="E4454" s="21" t="s">
        <v>9330</v>
      </c>
      <c r="F4454" s="13"/>
      <c r="G4454" s="13"/>
    </row>
    <row r="4455" spans="1:7" ht="22.5" x14ac:dyDescent="0.2">
      <c r="A4455" s="14" t="s">
        <v>9331</v>
      </c>
      <c r="B4455" s="15" t="s">
        <v>8976</v>
      </c>
      <c r="C4455" s="15" t="s">
        <v>2790</v>
      </c>
      <c r="D4455" s="27" t="s">
        <v>1807</v>
      </c>
      <c r="E4455" s="27" t="s">
        <v>1808</v>
      </c>
      <c r="F4455" s="15" t="s">
        <v>110</v>
      </c>
      <c r="G4455" s="15" t="s">
        <v>9332</v>
      </c>
    </row>
    <row r="4456" spans="1:7" ht="22.5" x14ac:dyDescent="0.2">
      <c r="A4456" s="14" t="s">
        <v>9333</v>
      </c>
      <c r="B4456" s="15" t="s">
        <v>8976</v>
      </c>
      <c r="C4456" s="15" t="s">
        <v>1546</v>
      </c>
      <c r="D4456" s="27" t="s">
        <v>1811</v>
      </c>
      <c r="E4456" s="27" t="s">
        <v>9334</v>
      </c>
      <c r="F4456" s="15" t="s">
        <v>949</v>
      </c>
      <c r="G4456" s="15" t="s">
        <v>9335</v>
      </c>
    </row>
    <row r="4457" spans="1:7" ht="22.5" x14ac:dyDescent="0.2">
      <c r="A4457" s="14" t="s">
        <v>9336</v>
      </c>
      <c r="B4457" s="15" t="s">
        <v>8976</v>
      </c>
      <c r="C4457" s="15" t="s">
        <v>2797</v>
      </c>
      <c r="D4457" s="27" t="s">
        <v>4838</v>
      </c>
      <c r="E4457" s="27" t="s">
        <v>4839</v>
      </c>
      <c r="F4457" s="15" t="s">
        <v>110</v>
      </c>
      <c r="G4457" s="15" t="s">
        <v>9337</v>
      </c>
    </row>
    <row r="4458" spans="1:7" ht="22.5" x14ac:dyDescent="0.2">
      <c r="A4458" s="14" t="s">
        <v>9338</v>
      </c>
      <c r="B4458" s="15" t="s">
        <v>8976</v>
      </c>
      <c r="C4458" s="15" t="s">
        <v>2801</v>
      </c>
      <c r="D4458" s="27" t="s">
        <v>4842</v>
      </c>
      <c r="E4458" s="27" t="s">
        <v>9339</v>
      </c>
      <c r="F4458" s="15" t="s">
        <v>949</v>
      </c>
      <c r="G4458" s="15" t="s">
        <v>73</v>
      </c>
    </row>
    <row r="4459" spans="1:7" ht="22.5" x14ac:dyDescent="0.2">
      <c r="A4459" s="14" t="s">
        <v>9340</v>
      </c>
      <c r="B4459" s="15" t="s">
        <v>8976</v>
      </c>
      <c r="C4459" s="15" t="s">
        <v>2805</v>
      </c>
      <c r="D4459" s="27" t="s">
        <v>4842</v>
      </c>
      <c r="E4459" s="27" t="s">
        <v>9341</v>
      </c>
      <c r="F4459" s="15" t="s">
        <v>949</v>
      </c>
      <c r="G4459" s="15" t="s">
        <v>7318</v>
      </c>
    </row>
    <row r="4460" spans="1:7" ht="22.5" x14ac:dyDescent="0.2">
      <c r="A4460" s="14" t="s">
        <v>9342</v>
      </c>
      <c r="B4460" s="15" t="s">
        <v>8976</v>
      </c>
      <c r="C4460" s="15" t="s">
        <v>2809</v>
      </c>
      <c r="D4460" s="27" t="s">
        <v>4842</v>
      </c>
      <c r="E4460" s="27" t="s">
        <v>9343</v>
      </c>
      <c r="F4460" s="15" t="s">
        <v>949</v>
      </c>
      <c r="G4460" s="15" t="s">
        <v>7569</v>
      </c>
    </row>
    <row r="4461" spans="1:7" ht="22.5" x14ac:dyDescent="0.2">
      <c r="A4461" s="14" t="s">
        <v>9344</v>
      </c>
      <c r="B4461" s="15" t="s">
        <v>8976</v>
      </c>
      <c r="C4461" s="15" t="s">
        <v>2813</v>
      </c>
      <c r="D4461" s="27" t="s">
        <v>9345</v>
      </c>
      <c r="E4461" s="27" t="s">
        <v>9346</v>
      </c>
      <c r="F4461" s="15" t="s">
        <v>110</v>
      </c>
      <c r="G4461" s="15" t="s">
        <v>580</v>
      </c>
    </row>
    <row r="4462" spans="1:7" ht="22.5" x14ac:dyDescent="0.2">
      <c r="A4462" s="14" t="s">
        <v>9347</v>
      </c>
      <c r="B4462" s="15" t="s">
        <v>8976</v>
      </c>
      <c r="C4462" s="15" t="s">
        <v>2817</v>
      </c>
      <c r="D4462" s="27" t="s">
        <v>4842</v>
      </c>
      <c r="E4462" s="27" t="s">
        <v>9348</v>
      </c>
      <c r="F4462" s="15" t="s">
        <v>949</v>
      </c>
      <c r="G4462" s="15" t="s">
        <v>9349</v>
      </c>
    </row>
    <row r="4463" spans="1:7" ht="22.5" x14ac:dyDescent="0.2">
      <c r="A4463" s="14" t="s">
        <v>9350</v>
      </c>
      <c r="B4463" s="15" t="s">
        <v>8976</v>
      </c>
      <c r="C4463" s="15" t="s">
        <v>2821</v>
      </c>
      <c r="D4463" s="27" t="s">
        <v>4842</v>
      </c>
      <c r="E4463" s="27" t="s">
        <v>9351</v>
      </c>
      <c r="F4463" s="15" t="s">
        <v>949</v>
      </c>
      <c r="G4463" s="15" t="s">
        <v>9352</v>
      </c>
    </row>
    <row r="4464" spans="1:7" ht="22.5" x14ac:dyDescent="0.2">
      <c r="A4464" s="14" t="s">
        <v>9353</v>
      </c>
      <c r="B4464" s="15" t="s">
        <v>8976</v>
      </c>
      <c r="C4464" s="15" t="s">
        <v>2825</v>
      </c>
      <c r="D4464" s="27" t="s">
        <v>4842</v>
      </c>
      <c r="E4464" s="27" t="s">
        <v>9354</v>
      </c>
      <c r="F4464" s="15" t="s">
        <v>949</v>
      </c>
      <c r="G4464" s="15" t="s">
        <v>75</v>
      </c>
    </row>
    <row r="4465" spans="1:7" ht="14.25" customHeight="1" x14ac:dyDescent="0.2">
      <c r="A4465" s="16"/>
      <c r="B4465" s="16"/>
      <c r="C4465" s="13"/>
      <c r="D4465" s="28"/>
      <c r="E4465" s="21" t="s">
        <v>9355</v>
      </c>
      <c r="F4465" s="13"/>
      <c r="G4465" s="13"/>
    </row>
    <row r="4466" spans="1:7" ht="22.5" x14ac:dyDescent="0.2">
      <c r="A4466" s="14" t="s">
        <v>9356</v>
      </c>
      <c r="B4466" s="15" t="s">
        <v>8976</v>
      </c>
      <c r="C4466" s="15" t="s">
        <v>2829</v>
      </c>
      <c r="D4466" s="27" t="s">
        <v>7583</v>
      </c>
      <c r="E4466" s="27" t="s">
        <v>7584</v>
      </c>
      <c r="F4466" s="15" t="s">
        <v>110</v>
      </c>
      <c r="G4466" s="15" t="s">
        <v>8133</v>
      </c>
    </row>
    <row r="4467" spans="1:7" ht="22.5" x14ac:dyDescent="0.2">
      <c r="A4467" s="14" t="s">
        <v>9357</v>
      </c>
      <c r="B4467" s="15" t="s">
        <v>8976</v>
      </c>
      <c r="C4467" s="15" t="s">
        <v>2833</v>
      </c>
      <c r="D4467" s="27" t="s">
        <v>7587</v>
      </c>
      <c r="E4467" s="27" t="s">
        <v>9358</v>
      </c>
      <c r="F4467" s="15" t="s">
        <v>949</v>
      </c>
      <c r="G4467" s="15" t="s">
        <v>65</v>
      </c>
    </row>
    <row r="4468" spans="1:7" ht="22.5" x14ac:dyDescent="0.2">
      <c r="A4468" s="14" t="s">
        <v>9359</v>
      </c>
      <c r="B4468" s="15" t="s">
        <v>8976</v>
      </c>
      <c r="C4468" s="15" t="s">
        <v>2836</v>
      </c>
      <c r="D4468" s="27" t="s">
        <v>7587</v>
      </c>
      <c r="E4468" s="27" t="s">
        <v>9360</v>
      </c>
      <c r="F4468" s="15" t="s">
        <v>949</v>
      </c>
      <c r="G4468" s="15" t="s">
        <v>9361</v>
      </c>
    </row>
    <row r="4469" spans="1:7" ht="22.5" x14ac:dyDescent="0.2">
      <c r="A4469" s="14" t="s">
        <v>9362</v>
      </c>
      <c r="B4469" s="15" t="s">
        <v>8976</v>
      </c>
      <c r="C4469" s="15" t="s">
        <v>2840</v>
      </c>
      <c r="D4469" s="27" t="s">
        <v>7587</v>
      </c>
      <c r="E4469" s="27" t="s">
        <v>9363</v>
      </c>
      <c r="F4469" s="15" t="s">
        <v>949</v>
      </c>
      <c r="G4469" s="15" t="s">
        <v>9364</v>
      </c>
    </row>
    <row r="4470" spans="1:7" ht="22.5" x14ac:dyDescent="0.2">
      <c r="A4470" s="14" t="s">
        <v>9365</v>
      </c>
      <c r="B4470" s="15" t="s">
        <v>8976</v>
      </c>
      <c r="C4470" s="15" t="s">
        <v>2844</v>
      </c>
      <c r="D4470" s="27" t="s">
        <v>7587</v>
      </c>
      <c r="E4470" s="27" t="s">
        <v>9366</v>
      </c>
      <c r="F4470" s="15" t="s">
        <v>949</v>
      </c>
      <c r="G4470" s="15" t="s">
        <v>9367</v>
      </c>
    </row>
    <row r="4471" spans="1:7" ht="14.25" customHeight="1" x14ac:dyDescent="0.2">
      <c r="A4471" s="16"/>
      <c r="B4471" s="16"/>
      <c r="C4471" s="13"/>
      <c r="D4471" s="28"/>
      <c r="E4471" s="21" t="s">
        <v>9368</v>
      </c>
      <c r="F4471" s="13"/>
      <c r="G4471" s="13"/>
    </row>
    <row r="4472" spans="1:7" ht="22.5" x14ac:dyDescent="0.2">
      <c r="A4472" s="14" t="s">
        <v>9369</v>
      </c>
      <c r="B4472" s="15" t="s">
        <v>8976</v>
      </c>
      <c r="C4472" s="15" t="s">
        <v>2848</v>
      </c>
      <c r="D4472" s="27" t="s">
        <v>9370</v>
      </c>
      <c r="E4472" s="27" t="s">
        <v>9371</v>
      </c>
      <c r="F4472" s="15" t="s">
        <v>110</v>
      </c>
      <c r="G4472" s="15" t="s">
        <v>9372</v>
      </c>
    </row>
    <row r="4473" spans="1:7" ht="22.5" x14ac:dyDescent="0.2">
      <c r="A4473" s="14" t="s">
        <v>9373</v>
      </c>
      <c r="B4473" s="15" t="s">
        <v>8976</v>
      </c>
      <c r="C4473" s="15" t="s">
        <v>2852</v>
      </c>
      <c r="D4473" s="27" t="s">
        <v>9374</v>
      </c>
      <c r="E4473" s="27" t="s">
        <v>9375</v>
      </c>
      <c r="F4473" s="15" t="s">
        <v>949</v>
      </c>
      <c r="G4473" s="15" t="s">
        <v>9376</v>
      </c>
    </row>
    <row r="4474" spans="1:7" ht="22.5" x14ac:dyDescent="0.2">
      <c r="A4474" s="14" t="s">
        <v>9377</v>
      </c>
      <c r="B4474" s="15" t="s">
        <v>8976</v>
      </c>
      <c r="C4474" s="15" t="s">
        <v>2856</v>
      </c>
      <c r="D4474" s="27" t="s">
        <v>9378</v>
      </c>
      <c r="E4474" s="27" t="s">
        <v>9379</v>
      </c>
      <c r="F4474" s="15" t="s">
        <v>949</v>
      </c>
      <c r="G4474" s="15" t="s">
        <v>9380</v>
      </c>
    </row>
    <row r="4475" spans="1:7" ht="22.5" x14ac:dyDescent="0.2">
      <c r="A4475" s="14" t="s">
        <v>9381</v>
      </c>
      <c r="B4475" s="15" t="s">
        <v>8976</v>
      </c>
      <c r="C4475" s="15" t="s">
        <v>2861</v>
      </c>
      <c r="D4475" s="27" t="s">
        <v>9382</v>
      </c>
      <c r="E4475" s="27" t="s">
        <v>9383</v>
      </c>
      <c r="F4475" s="15" t="s">
        <v>110</v>
      </c>
      <c r="G4475" s="15" t="s">
        <v>3503</v>
      </c>
    </row>
    <row r="4476" spans="1:7" ht="22.5" x14ac:dyDescent="0.2">
      <c r="A4476" s="14" t="s">
        <v>9384</v>
      </c>
      <c r="B4476" s="15" t="s">
        <v>8976</v>
      </c>
      <c r="C4476" s="15" t="s">
        <v>2863</v>
      </c>
      <c r="D4476" s="27" t="s">
        <v>7567</v>
      </c>
      <c r="E4476" s="27" t="s">
        <v>9385</v>
      </c>
      <c r="F4476" s="15" t="s">
        <v>949</v>
      </c>
      <c r="G4476" s="15" t="s">
        <v>108</v>
      </c>
    </row>
    <row r="4477" spans="1:7" ht="14.25" customHeight="1" x14ac:dyDescent="0.2">
      <c r="A4477" s="16"/>
      <c r="B4477" s="16"/>
      <c r="C4477" s="13"/>
      <c r="D4477" s="28"/>
      <c r="E4477" s="21" t="s">
        <v>9386</v>
      </c>
      <c r="F4477" s="13"/>
      <c r="G4477" s="13"/>
    </row>
    <row r="4478" spans="1:7" ht="22.5" x14ac:dyDescent="0.2">
      <c r="A4478" s="14" t="s">
        <v>9387</v>
      </c>
      <c r="B4478" s="15" t="s">
        <v>8976</v>
      </c>
      <c r="C4478" s="15" t="s">
        <v>2867</v>
      </c>
      <c r="D4478" s="27" t="s">
        <v>9388</v>
      </c>
      <c r="E4478" s="27" t="s">
        <v>9389</v>
      </c>
      <c r="F4478" s="15" t="s">
        <v>110</v>
      </c>
      <c r="G4478" s="15" t="s">
        <v>9390</v>
      </c>
    </row>
    <row r="4479" spans="1:7" ht="45" x14ac:dyDescent="0.2">
      <c r="A4479" s="14" t="s">
        <v>9391</v>
      </c>
      <c r="B4479" s="15" t="s">
        <v>8976</v>
      </c>
      <c r="C4479" s="15" t="s">
        <v>2871</v>
      </c>
      <c r="D4479" s="27" t="s">
        <v>9392</v>
      </c>
      <c r="E4479" s="27" t="s">
        <v>9393</v>
      </c>
      <c r="F4479" s="15" t="s">
        <v>949</v>
      </c>
      <c r="G4479" s="15" t="s">
        <v>9394</v>
      </c>
    </row>
    <row r="4480" spans="1:7" ht="14.25" customHeight="1" x14ac:dyDescent="0.2">
      <c r="A4480" s="16"/>
      <c r="B4480" s="16"/>
      <c r="C4480" s="13"/>
      <c r="D4480" s="28"/>
      <c r="E4480" s="21" t="s">
        <v>9395</v>
      </c>
      <c r="F4480" s="13"/>
      <c r="G4480" s="13"/>
    </row>
    <row r="4481" spans="1:7" ht="22.5" x14ac:dyDescent="0.2">
      <c r="A4481" s="14" t="s">
        <v>9396</v>
      </c>
      <c r="B4481" s="15" t="s">
        <v>8976</v>
      </c>
      <c r="C4481" s="15" t="s">
        <v>2875</v>
      </c>
      <c r="D4481" s="27" t="s">
        <v>9388</v>
      </c>
      <c r="E4481" s="27" t="s">
        <v>9389</v>
      </c>
      <c r="F4481" s="15" t="s">
        <v>110</v>
      </c>
      <c r="G4481" s="15" t="s">
        <v>9397</v>
      </c>
    </row>
    <row r="4482" spans="1:7" ht="45" x14ac:dyDescent="0.2">
      <c r="A4482" s="14" t="s">
        <v>9398</v>
      </c>
      <c r="B4482" s="15" t="s">
        <v>8976</v>
      </c>
      <c r="C4482" s="15" t="s">
        <v>2879</v>
      </c>
      <c r="D4482" s="27" t="s">
        <v>9399</v>
      </c>
      <c r="E4482" s="27" t="s">
        <v>9400</v>
      </c>
      <c r="F4482" s="15" t="s">
        <v>949</v>
      </c>
      <c r="G4482" s="15" t="s">
        <v>9401</v>
      </c>
    </row>
    <row r="4483" spans="1:7" ht="14.25" customHeight="1" x14ac:dyDescent="0.2">
      <c r="A4483" s="16"/>
      <c r="B4483" s="16"/>
      <c r="C4483" s="13"/>
      <c r="D4483" s="28"/>
      <c r="E4483" s="21" t="s">
        <v>9402</v>
      </c>
      <c r="F4483" s="13"/>
      <c r="G4483" s="13"/>
    </row>
    <row r="4484" spans="1:7" ht="22.5" x14ac:dyDescent="0.2">
      <c r="A4484" s="14" t="s">
        <v>9403</v>
      </c>
      <c r="B4484" s="15" t="s">
        <v>8976</v>
      </c>
      <c r="C4484" s="15" t="s">
        <v>2883</v>
      </c>
      <c r="D4484" s="27" t="s">
        <v>9404</v>
      </c>
      <c r="E4484" s="27" t="s">
        <v>9405</v>
      </c>
      <c r="F4484" s="15" t="s">
        <v>110</v>
      </c>
      <c r="G4484" s="15" t="s">
        <v>9406</v>
      </c>
    </row>
    <row r="4485" spans="1:7" ht="22.5" x14ac:dyDescent="0.2">
      <c r="A4485" s="14" t="s">
        <v>9407</v>
      </c>
      <c r="B4485" s="15" t="s">
        <v>8976</v>
      </c>
      <c r="C4485" s="15" t="s">
        <v>8301</v>
      </c>
      <c r="D4485" s="27" t="s">
        <v>9408</v>
      </c>
      <c r="E4485" s="27" t="s">
        <v>9409</v>
      </c>
      <c r="F4485" s="15" t="s">
        <v>110</v>
      </c>
      <c r="G4485" s="15" t="s">
        <v>9410</v>
      </c>
    </row>
    <row r="4486" spans="1:7" ht="45" x14ac:dyDescent="0.2">
      <c r="A4486" s="14" t="s">
        <v>9411</v>
      </c>
      <c r="B4486" s="15" t="s">
        <v>8976</v>
      </c>
      <c r="C4486" s="15" t="s">
        <v>8306</v>
      </c>
      <c r="D4486" s="27" t="s">
        <v>9412</v>
      </c>
      <c r="E4486" s="27" t="s">
        <v>9413</v>
      </c>
      <c r="F4486" s="15" t="s">
        <v>949</v>
      </c>
      <c r="G4486" s="15" t="s">
        <v>9414</v>
      </c>
    </row>
    <row r="4487" spans="1:7" ht="14.25" customHeight="1" x14ac:dyDescent="0.2">
      <c r="A4487" s="16"/>
      <c r="B4487" s="16"/>
      <c r="C4487" s="13"/>
      <c r="D4487" s="28"/>
      <c r="E4487" s="21" t="s">
        <v>9415</v>
      </c>
      <c r="F4487" s="13"/>
      <c r="G4487" s="13"/>
    </row>
    <row r="4488" spans="1:7" ht="22.5" x14ac:dyDescent="0.2">
      <c r="A4488" s="14" t="s">
        <v>9416</v>
      </c>
      <c r="B4488" s="15" t="s">
        <v>8976</v>
      </c>
      <c r="C4488" s="15" t="s">
        <v>8311</v>
      </c>
      <c r="D4488" s="27" t="s">
        <v>9382</v>
      </c>
      <c r="E4488" s="27" t="s">
        <v>9383</v>
      </c>
      <c r="F4488" s="15" t="s">
        <v>110</v>
      </c>
      <c r="G4488" s="15" t="s">
        <v>7112</v>
      </c>
    </row>
    <row r="4489" spans="1:7" ht="45" x14ac:dyDescent="0.2">
      <c r="A4489" s="14" t="s">
        <v>9417</v>
      </c>
      <c r="B4489" s="15" t="s">
        <v>8976</v>
      </c>
      <c r="C4489" s="15" t="s">
        <v>8314</v>
      </c>
      <c r="D4489" s="27" t="s">
        <v>9418</v>
      </c>
      <c r="E4489" s="27" t="s">
        <v>9419</v>
      </c>
      <c r="F4489" s="15" t="s">
        <v>949</v>
      </c>
      <c r="G4489" s="15" t="s">
        <v>7114</v>
      </c>
    </row>
    <row r="4490" spans="1:7" ht="14.25" x14ac:dyDescent="0.2">
      <c r="A4490" s="16"/>
      <c r="B4490" s="16"/>
      <c r="C4490" s="13"/>
      <c r="D4490" s="28"/>
      <c r="E4490" s="21" t="s">
        <v>9420</v>
      </c>
      <c r="F4490" s="13"/>
      <c r="G4490" s="13"/>
    </row>
    <row r="4491" spans="1:7" ht="22.5" x14ac:dyDescent="0.2">
      <c r="A4491" s="14" t="s">
        <v>9421</v>
      </c>
      <c r="B4491" s="15" t="s">
        <v>8976</v>
      </c>
      <c r="C4491" s="15" t="s">
        <v>8316</v>
      </c>
      <c r="D4491" s="27" t="s">
        <v>6255</v>
      </c>
      <c r="E4491" s="27" t="s">
        <v>6256</v>
      </c>
      <c r="F4491" s="15" t="s">
        <v>648</v>
      </c>
      <c r="G4491" s="15" t="s">
        <v>34</v>
      </c>
    </row>
    <row r="4492" spans="1:7" ht="22.5" x14ac:dyDescent="0.2">
      <c r="A4492" s="14" t="s">
        <v>9422</v>
      </c>
      <c r="B4492" s="15" t="s">
        <v>8976</v>
      </c>
      <c r="C4492" s="15" t="s">
        <v>8320</v>
      </c>
      <c r="D4492" s="27" t="s">
        <v>6258</v>
      </c>
      <c r="E4492" s="27" t="s">
        <v>9423</v>
      </c>
      <c r="F4492" s="15" t="s">
        <v>648</v>
      </c>
      <c r="G4492" s="15" t="s">
        <v>34</v>
      </c>
    </row>
    <row r="4493" spans="1:7" ht="22.5" x14ac:dyDescent="0.2">
      <c r="A4493" s="14" t="s">
        <v>9424</v>
      </c>
      <c r="B4493" s="15" t="s">
        <v>8976</v>
      </c>
      <c r="C4493" s="15" t="s">
        <v>8323</v>
      </c>
      <c r="D4493" s="27" t="s">
        <v>6255</v>
      </c>
      <c r="E4493" s="27" t="s">
        <v>6256</v>
      </c>
      <c r="F4493" s="15" t="s">
        <v>648</v>
      </c>
      <c r="G4493" s="15" t="s">
        <v>12</v>
      </c>
    </row>
    <row r="4494" spans="1:7" ht="22.5" x14ac:dyDescent="0.2">
      <c r="A4494" s="14" t="s">
        <v>9425</v>
      </c>
      <c r="B4494" s="15" t="s">
        <v>8976</v>
      </c>
      <c r="C4494" s="15" t="s">
        <v>8326</v>
      </c>
      <c r="D4494" s="27" t="s">
        <v>6258</v>
      </c>
      <c r="E4494" s="27" t="s">
        <v>6259</v>
      </c>
      <c r="F4494" s="15" t="s">
        <v>648</v>
      </c>
      <c r="G4494" s="15" t="s">
        <v>12</v>
      </c>
    </row>
    <row r="4495" spans="1:7" ht="22.5" x14ac:dyDescent="0.2">
      <c r="A4495" s="14" t="s">
        <v>9426</v>
      </c>
      <c r="B4495" s="15" t="s">
        <v>8976</v>
      </c>
      <c r="C4495" s="15" t="s">
        <v>8329</v>
      </c>
      <c r="D4495" s="27" t="s">
        <v>9427</v>
      </c>
      <c r="E4495" s="27" t="s">
        <v>9428</v>
      </c>
      <c r="F4495" s="15" t="s">
        <v>648</v>
      </c>
      <c r="G4495" s="15" t="s">
        <v>24</v>
      </c>
    </row>
    <row r="4496" spans="1:7" ht="22.5" x14ac:dyDescent="0.2">
      <c r="A4496" s="14" t="s">
        <v>9429</v>
      </c>
      <c r="B4496" s="15" t="s">
        <v>8976</v>
      </c>
      <c r="C4496" s="15" t="s">
        <v>8331</v>
      </c>
      <c r="D4496" s="27" t="s">
        <v>9430</v>
      </c>
      <c r="E4496" s="27" t="s">
        <v>9431</v>
      </c>
      <c r="F4496" s="15" t="s">
        <v>648</v>
      </c>
      <c r="G4496" s="15" t="s">
        <v>24</v>
      </c>
    </row>
    <row r="4497" spans="1:7" ht="22.5" x14ac:dyDescent="0.2">
      <c r="A4497" s="14" t="s">
        <v>9432</v>
      </c>
      <c r="B4497" s="15" t="s">
        <v>8976</v>
      </c>
      <c r="C4497" s="15" t="s">
        <v>8333</v>
      </c>
      <c r="D4497" s="27" t="s">
        <v>9433</v>
      </c>
      <c r="E4497" s="27" t="s">
        <v>9434</v>
      </c>
      <c r="F4497" s="15" t="s">
        <v>648</v>
      </c>
      <c r="G4497" s="15" t="s">
        <v>40</v>
      </c>
    </row>
    <row r="4498" spans="1:7" ht="22.5" x14ac:dyDescent="0.2">
      <c r="A4498" s="14" t="s">
        <v>9435</v>
      </c>
      <c r="B4498" s="15" t="s">
        <v>8976</v>
      </c>
      <c r="C4498" s="15" t="s">
        <v>8335</v>
      </c>
      <c r="D4498" s="27" t="s">
        <v>9436</v>
      </c>
      <c r="E4498" s="27" t="s">
        <v>9437</v>
      </c>
      <c r="F4498" s="15" t="s">
        <v>648</v>
      </c>
      <c r="G4498" s="15" t="s">
        <v>40</v>
      </c>
    </row>
    <row r="4499" spans="1:7" ht="22.5" x14ac:dyDescent="0.2">
      <c r="A4499" s="14" t="s">
        <v>9438</v>
      </c>
      <c r="B4499" s="15" t="s">
        <v>8976</v>
      </c>
      <c r="C4499" s="15" t="s">
        <v>9439</v>
      </c>
      <c r="D4499" s="27" t="s">
        <v>9440</v>
      </c>
      <c r="E4499" s="27" t="s">
        <v>9441</v>
      </c>
      <c r="F4499" s="15" t="s">
        <v>648</v>
      </c>
      <c r="G4499" s="15" t="s">
        <v>24</v>
      </c>
    </row>
    <row r="4500" spans="1:7" ht="22.5" x14ac:dyDescent="0.2">
      <c r="A4500" s="14" t="s">
        <v>9442</v>
      </c>
      <c r="B4500" s="15" t="s">
        <v>8976</v>
      </c>
      <c r="C4500" s="15" t="s">
        <v>9443</v>
      </c>
      <c r="D4500" s="27" t="s">
        <v>9444</v>
      </c>
      <c r="E4500" s="27" t="s">
        <v>9445</v>
      </c>
      <c r="F4500" s="15" t="s">
        <v>648</v>
      </c>
      <c r="G4500" s="15" t="s">
        <v>24</v>
      </c>
    </row>
    <row r="4501" spans="1:7" ht="14.25" customHeight="1" x14ac:dyDescent="0.2">
      <c r="A4501" s="16"/>
      <c r="B4501" s="16"/>
      <c r="C4501" s="13"/>
      <c r="D4501" s="28"/>
      <c r="E4501" s="21" t="s">
        <v>9446</v>
      </c>
      <c r="F4501" s="13"/>
      <c r="G4501" s="13"/>
    </row>
    <row r="4502" spans="1:7" ht="14.25" x14ac:dyDescent="0.2">
      <c r="A4502" s="14" t="s">
        <v>9447</v>
      </c>
      <c r="B4502" s="15" t="s">
        <v>8976</v>
      </c>
      <c r="C4502" s="15" t="s">
        <v>9448</v>
      </c>
      <c r="D4502" s="27" t="s">
        <v>9449</v>
      </c>
      <c r="E4502" s="27" t="s">
        <v>9450</v>
      </c>
      <c r="F4502" s="15" t="s">
        <v>648</v>
      </c>
      <c r="G4502" s="15" t="s">
        <v>87</v>
      </c>
    </row>
    <row r="4503" spans="1:7" ht="22.5" x14ac:dyDescent="0.2">
      <c r="A4503" s="14" t="s">
        <v>9451</v>
      </c>
      <c r="B4503" s="15" t="s">
        <v>8976</v>
      </c>
      <c r="C4503" s="15" t="s">
        <v>9452</v>
      </c>
      <c r="D4503" s="27" t="s">
        <v>9453</v>
      </c>
      <c r="E4503" s="27" t="s">
        <v>9454</v>
      </c>
      <c r="F4503" s="15" t="s">
        <v>648</v>
      </c>
      <c r="G4503" s="15" t="s">
        <v>87</v>
      </c>
    </row>
    <row r="4504" spans="1:7" ht="14.25" customHeight="1" x14ac:dyDescent="0.2">
      <c r="A4504" s="16"/>
      <c r="B4504" s="16"/>
      <c r="C4504" s="13"/>
      <c r="D4504" s="28"/>
      <c r="E4504" s="21" t="s">
        <v>7539</v>
      </c>
      <c r="F4504" s="13"/>
      <c r="G4504" s="13"/>
    </row>
    <row r="4505" spans="1:7" ht="14.25" x14ac:dyDescent="0.2">
      <c r="A4505" s="14" t="s">
        <v>9455</v>
      </c>
      <c r="B4505" s="15" t="s">
        <v>8976</v>
      </c>
      <c r="C4505" s="15" t="s">
        <v>9456</v>
      </c>
      <c r="D4505" s="27" t="s">
        <v>1654</v>
      </c>
      <c r="E4505" s="27" t="s">
        <v>1655</v>
      </c>
      <c r="F4505" s="15" t="s">
        <v>648</v>
      </c>
      <c r="G4505" s="15" t="s">
        <v>73</v>
      </c>
    </row>
    <row r="4506" spans="1:7" ht="45" x14ac:dyDescent="0.2">
      <c r="A4506" s="14" t="s">
        <v>9457</v>
      </c>
      <c r="B4506" s="15" t="s">
        <v>8976</v>
      </c>
      <c r="C4506" s="15" t="s">
        <v>9458</v>
      </c>
      <c r="D4506" s="27" t="s">
        <v>9459</v>
      </c>
      <c r="E4506" s="27" t="s">
        <v>9460</v>
      </c>
      <c r="F4506" s="15" t="s">
        <v>648</v>
      </c>
      <c r="G4506" s="15" t="s">
        <v>12</v>
      </c>
    </row>
    <row r="4507" spans="1:7" ht="45" x14ac:dyDescent="0.2">
      <c r="A4507" s="14" t="s">
        <v>9461</v>
      </c>
      <c r="B4507" s="15" t="s">
        <v>8976</v>
      </c>
      <c r="C4507" s="15" t="s">
        <v>9462</v>
      </c>
      <c r="D4507" s="27" t="s">
        <v>9463</v>
      </c>
      <c r="E4507" s="27" t="s">
        <v>9464</v>
      </c>
      <c r="F4507" s="15" t="s">
        <v>648</v>
      </c>
      <c r="G4507" s="15" t="s">
        <v>24</v>
      </c>
    </row>
    <row r="4508" spans="1:7" ht="45" x14ac:dyDescent="0.2">
      <c r="A4508" s="14" t="s">
        <v>9465</v>
      </c>
      <c r="B4508" s="15" t="s">
        <v>8976</v>
      </c>
      <c r="C4508" s="15" t="s">
        <v>9466</v>
      </c>
      <c r="D4508" s="27" t="s">
        <v>9467</v>
      </c>
      <c r="E4508" s="27" t="s">
        <v>9468</v>
      </c>
      <c r="F4508" s="15" t="s">
        <v>648</v>
      </c>
      <c r="G4508" s="15" t="s">
        <v>30</v>
      </c>
    </row>
    <row r="4509" spans="1:7" ht="45" x14ac:dyDescent="0.2">
      <c r="A4509" s="14" t="s">
        <v>9469</v>
      </c>
      <c r="B4509" s="15" t="s">
        <v>8976</v>
      </c>
      <c r="C4509" s="15" t="s">
        <v>9470</v>
      </c>
      <c r="D4509" s="27" t="s">
        <v>9471</v>
      </c>
      <c r="E4509" s="27" t="s">
        <v>9472</v>
      </c>
      <c r="F4509" s="15" t="s">
        <v>648</v>
      </c>
      <c r="G4509" s="15" t="s">
        <v>48</v>
      </c>
    </row>
    <row r="4510" spans="1:7" ht="45" x14ac:dyDescent="0.2">
      <c r="A4510" s="14" t="s">
        <v>9473</v>
      </c>
      <c r="B4510" s="15" t="s">
        <v>8976</v>
      </c>
      <c r="C4510" s="15" t="s">
        <v>9474</v>
      </c>
      <c r="D4510" s="27" t="s">
        <v>9475</v>
      </c>
      <c r="E4510" s="27" t="s">
        <v>9476</v>
      </c>
      <c r="F4510" s="15" t="s">
        <v>648</v>
      </c>
      <c r="G4510" s="15" t="s">
        <v>12</v>
      </c>
    </row>
    <row r="4511" spans="1:7" ht="14.25" x14ac:dyDescent="0.2">
      <c r="A4511" s="14" t="s">
        <v>9477</v>
      </c>
      <c r="B4511" s="15" t="s">
        <v>8976</v>
      </c>
      <c r="C4511" s="15" t="s">
        <v>9478</v>
      </c>
      <c r="D4511" s="27" t="s">
        <v>9449</v>
      </c>
      <c r="E4511" s="27" t="s">
        <v>9450</v>
      </c>
      <c r="F4511" s="15" t="s">
        <v>648</v>
      </c>
      <c r="G4511" s="15" t="s">
        <v>24</v>
      </c>
    </row>
    <row r="4512" spans="1:7" ht="14.25" x14ac:dyDescent="0.2">
      <c r="A4512" s="14" t="s">
        <v>9479</v>
      </c>
      <c r="B4512" s="15" t="s">
        <v>8976</v>
      </c>
      <c r="C4512" s="15" t="s">
        <v>9480</v>
      </c>
      <c r="D4512" s="27" t="s">
        <v>9178</v>
      </c>
      <c r="E4512" s="27" t="s">
        <v>9179</v>
      </c>
      <c r="F4512" s="15" t="s">
        <v>648</v>
      </c>
      <c r="G4512" s="15" t="s">
        <v>34</v>
      </c>
    </row>
    <row r="4513" spans="1:7" ht="14.25" x14ac:dyDescent="0.2">
      <c r="A4513" s="14" t="s">
        <v>9481</v>
      </c>
      <c r="B4513" s="15" t="s">
        <v>8976</v>
      </c>
      <c r="C4513" s="15" t="s">
        <v>9482</v>
      </c>
      <c r="D4513" s="27" t="s">
        <v>9483</v>
      </c>
      <c r="E4513" s="27" t="s">
        <v>9484</v>
      </c>
      <c r="F4513" s="15" t="s">
        <v>648</v>
      </c>
      <c r="G4513" s="15" t="s">
        <v>12</v>
      </c>
    </row>
    <row r="4514" spans="1:7" ht="45" x14ac:dyDescent="0.2">
      <c r="A4514" s="14" t="s">
        <v>9485</v>
      </c>
      <c r="B4514" s="15" t="s">
        <v>8976</v>
      </c>
      <c r="C4514" s="15" t="s">
        <v>9486</v>
      </c>
      <c r="D4514" s="27" t="s">
        <v>9487</v>
      </c>
      <c r="E4514" s="27" t="s">
        <v>9488</v>
      </c>
      <c r="F4514" s="15" t="s">
        <v>648</v>
      </c>
      <c r="G4514" s="15" t="s">
        <v>30</v>
      </c>
    </row>
    <row r="4515" spans="1:7" ht="45" x14ac:dyDescent="0.2">
      <c r="A4515" s="14" t="s">
        <v>9489</v>
      </c>
      <c r="B4515" s="15" t="s">
        <v>8976</v>
      </c>
      <c r="C4515" s="15" t="s">
        <v>9490</v>
      </c>
      <c r="D4515" s="27" t="s">
        <v>9491</v>
      </c>
      <c r="E4515" s="27" t="s">
        <v>9492</v>
      </c>
      <c r="F4515" s="15" t="s">
        <v>648</v>
      </c>
      <c r="G4515" s="15" t="s">
        <v>30</v>
      </c>
    </row>
    <row r="4516" spans="1:7" ht="45" x14ac:dyDescent="0.2">
      <c r="A4516" s="14" t="s">
        <v>9493</v>
      </c>
      <c r="B4516" s="15" t="s">
        <v>8976</v>
      </c>
      <c r="C4516" s="15" t="s">
        <v>9494</v>
      </c>
      <c r="D4516" s="27" t="s">
        <v>9495</v>
      </c>
      <c r="E4516" s="27" t="s">
        <v>9496</v>
      </c>
      <c r="F4516" s="15" t="s">
        <v>648</v>
      </c>
      <c r="G4516" s="15" t="s">
        <v>12</v>
      </c>
    </row>
    <row r="4517" spans="1:7" ht="22.5" x14ac:dyDescent="0.2">
      <c r="A4517" s="14" t="s">
        <v>9497</v>
      </c>
      <c r="B4517" s="15" t="s">
        <v>8976</v>
      </c>
      <c r="C4517" s="15" t="s">
        <v>9498</v>
      </c>
      <c r="D4517" s="27" t="s">
        <v>7617</v>
      </c>
      <c r="E4517" s="27" t="s">
        <v>7618</v>
      </c>
      <c r="F4517" s="15" t="s">
        <v>81</v>
      </c>
      <c r="G4517" s="15" t="s">
        <v>9499</v>
      </c>
    </row>
    <row r="4518" spans="1:7" ht="22.5" x14ac:dyDescent="0.2">
      <c r="A4518" s="14" t="s">
        <v>9500</v>
      </c>
      <c r="B4518" s="15" t="s">
        <v>8976</v>
      </c>
      <c r="C4518" s="15" t="s">
        <v>9501</v>
      </c>
      <c r="D4518" s="27" t="s">
        <v>9502</v>
      </c>
      <c r="E4518" s="27" t="s">
        <v>9503</v>
      </c>
      <c r="F4518" s="15" t="s">
        <v>81</v>
      </c>
      <c r="G4518" s="15" t="s">
        <v>9504</v>
      </c>
    </row>
    <row r="4519" spans="1:7" ht="14.25" customHeight="1" x14ac:dyDescent="0.2">
      <c r="A4519" s="16"/>
      <c r="B4519" s="16"/>
      <c r="C4519" s="13"/>
      <c r="D4519" s="28"/>
      <c r="E4519" s="21" t="s">
        <v>3765</v>
      </c>
      <c r="F4519" s="13"/>
      <c r="G4519" s="13"/>
    </row>
    <row r="4520" spans="1:7" ht="14.25" x14ac:dyDescent="0.2">
      <c r="A4520" s="14" t="s">
        <v>9505</v>
      </c>
      <c r="B4520" s="15" t="s">
        <v>8976</v>
      </c>
      <c r="C4520" s="15" t="s">
        <v>9506</v>
      </c>
      <c r="D4520" s="27" t="s">
        <v>4268</v>
      </c>
      <c r="E4520" s="27" t="s">
        <v>4269</v>
      </c>
      <c r="F4520" s="15" t="s">
        <v>648</v>
      </c>
      <c r="G4520" s="15" t="s">
        <v>24</v>
      </c>
    </row>
    <row r="4521" spans="1:7" ht="22.5" x14ac:dyDescent="0.2">
      <c r="A4521" s="14" t="s">
        <v>9507</v>
      </c>
      <c r="B4521" s="15" t="s">
        <v>8976</v>
      </c>
      <c r="C4521" s="15" t="s">
        <v>2990</v>
      </c>
      <c r="D4521" s="27" t="s">
        <v>9508</v>
      </c>
      <c r="E4521" s="27" t="s">
        <v>9509</v>
      </c>
      <c r="F4521" s="15" t="s">
        <v>648</v>
      </c>
      <c r="G4521" s="15" t="s">
        <v>12</v>
      </c>
    </row>
    <row r="4522" spans="1:7" ht="45" x14ac:dyDescent="0.2">
      <c r="A4522" s="14" t="s">
        <v>9510</v>
      </c>
      <c r="B4522" s="15" t="s">
        <v>8976</v>
      </c>
      <c r="C4522" s="15" t="s">
        <v>9511</v>
      </c>
      <c r="D4522" s="27" t="s">
        <v>9512</v>
      </c>
      <c r="E4522" s="27" t="s">
        <v>9513</v>
      </c>
      <c r="F4522" s="15" t="s">
        <v>648</v>
      </c>
      <c r="G4522" s="15" t="s">
        <v>12</v>
      </c>
    </row>
    <row r="4523" spans="1:7" s="11" customFormat="1" ht="14.25" x14ac:dyDescent="0.2">
      <c r="A4523" s="9" t="s">
        <v>2797</v>
      </c>
      <c r="B4523" s="9" t="s">
        <v>9514</v>
      </c>
      <c r="C4523" s="9"/>
      <c r="D4523" s="29"/>
      <c r="E4523" s="22" t="s">
        <v>9515</v>
      </c>
      <c r="F4523" s="10"/>
      <c r="G4523" s="10"/>
    </row>
    <row r="4524" spans="1:7" ht="14.25" x14ac:dyDescent="0.2">
      <c r="A4524" s="16"/>
      <c r="B4524" s="16"/>
      <c r="C4524" s="13"/>
      <c r="D4524" s="28"/>
      <c r="E4524" s="21" t="s">
        <v>9516</v>
      </c>
      <c r="F4524" s="13"/>
      <c r="G4524" s="13"/>
    </row>
    <row r="4525" spans="1:7" ht="14.25" x14ac:dyDescent="0.2">
      <c r="A4525" s="14" t="s">
        <v>9517</v>
      </c>
      <c r="B4525" s="15" t="s">
        <v>8976</v>
      </c>
      <c r="C4525" s="15" t="s">
        <v>9518</v>
      </c>
      <c r="D4525" s="27" t="s">
        <v>7515</v>
      </c>
      <c r="E4525" s="27" t="s">
        <v>7516</v>
      </c>
      <c r="F4525" s="15" t="s">
        <v>648</v>
      </c>
      <c r="G4525" s="15" t="s">
        <v>12</v>
      </c>
    </row>
    <row r="4526" spans="1:7" ht="45" x14ac:dyDescent="0.2">
      <c r="A4526" s="14" t="s">
        <v>9519</v>
      </c>
      <c r="B4526" s="15" t="s">
        <v>8976</v>
      </c>
      <c r="C4526" s="15" t="s">
        <v>9520</v>
      </c>
      <c r="D4526" s="27" t="s">
        <v>9521</v>
      </c>
      <c r="E4526" s="27" t="s">
        <v>9522</v>
      </c>
      <c r="F4526" s="15" t="s">
        <v>648</v>
      </c>
      <c r="G4526" s="15" t="s">
        <v>12</v>
      </c>
    </row>
    <row r="4527" spans="1:7" ht="22.5" x14ac:dyDescent="0.2">
      <c r="A4527" s="14" t="s">
        <v>9523</v>
      </c>
      <c r="B4527" s="15" t="s">
        <v>8976</v>
      </c>
      <c r="C4527" s="15" t="s">
        <v>9524</v>
      </c>
      <c r="D4527" s="27" t="s">
        <v>9154</v>
      </c>
      <c r="E4527" s="27" t="s">
        <v>9155</v>
      </c>
      <c r="F4527" s="15" t="s">
        <v>71</v>
      </c>
      <c r="G4527" s="15" t="s">
        <v>451</v>
      </c>
    </row>
    <row r="4528" spans="1:7" ht="45" x14ac:dyDescent="0.2">
      <c r="A4528" s="14" t="s">
        <v>9525</v>
      </c>
      <c r="B4528" s="15" t="s">
        <v>8976</v>
      </c>
      <c r="C4528" s="15" t="s">
        <v>9526</v>
      </c>
      <c r="D4528" s="27" t="s">
        <v>9527</v>
      </c>
      <c r="E4528" s="27" t="s">
        <v>9528</v>
      </c>
      <c r="F4528" s="15" t="s">
        <v>648</v>
      </c>
      <c r="G4528" s="15" t="s">
        <v>12</v>
      </c>
    </row>
    <row r="4529" spans="1:7" ht="22.5" x14ac:dyDescent="0.2">
      <c r="A4529" s="14" t="s">
        <v>9529</v>
      </c>
      <c r="B4529" s="15" t="s">
        <v>8976</v>
      </c>
      <c r="C4529" s="15" t="s">
        <v>9530</v>
      </c>
      <c r="D4529" s="27" t="s">
        <v>1746</v>
      </c>
      <c r="E4529" s="27" t="s">
        <v>1747</v>
      </c>
      <c r="F4529" s="15" t="s">
        <v>648</v>
      </c>
      <c r="G4529" s="15" t="s">
        <v>12</v>
      </c>
    </row>
    <row r="4530" spans="1:7" ht="45" x14ac:dyDescent="0.2">
      <c r="A4530" s="14" t="s">
        <v>9531</v>
      </c>
      <c r="B4530" s="15" t="s">
        <v>8976</v>
      </c>
      <c r="C4530" s="15" t="s">
        <v>9532</v>
      </c>
      <c r="D4530" s="27" t="s">
        <v>9533</v>
      </c>
      <c r="E4530" s="27" t="s">
        <v>7512</v>
      </c>
      <c r="F4530" s="15" t="s">
        <v>648</v>
      </c>
      <c r="G4530" s="15" t="s">
        <v>12</v>
      </c>
    </row>
    <row r="4531" spans="1:7" ht="14.25" x14ac:dyDescent="0.2">
      <c r="A4531" s="16"/>
      <c r="B4531" s="16"/>
      <c r="C4531" s="13"/>
      <c r="D4531" s="28"/>
      <c r="E4531" s="21" t="s">
        <v>9534</v>
      </c>
      <c r="F4531" s="13"/>
      <c r="G4531" s="13"/>
    </row>
    <row r="4532" spans="1:7" ht="14.25" x14ac:dyDescent="0.2">
      <c r="A4532" s="14" t="s">
        <v>9535</v>
      </c>
      <c r="B4532" s="15" t="s">
        <v>8976</v>
      </c>
      <c r="C4532" s="15" t="s">
        <v>9536</v>
      </c>
      <c r="D4532" s="27" t="s">
        <v>7515</v>
      </c>
      <c r="E4532" s="27" t="s">
        <v>7516</v>
      </c>
      <c r="F4532" s="15" t="s">
        <v>648</v>
      </c>
      <c r="G4532" s="15" t="s">
        <v>12</v>
      </c>
    </row>
    <row r="4533" spans="1:7" ht="45" x14ac:dyDescent="0.2">
      <c r="A4533" s="14" t="s">
        <v>9537</v>
      </c>
      <c r="B4533" s="15" t="s">
        <v>8976</v>
      </c>
      <c r="C4533" s="15" t="s">
        <v>9538</v>
      </c>
      <c r="D4533" s="27" t="s">
        <v>9521</v>
      </c>
      <c r="E4533" s="27" t="s">
        <v>9539</v>
      </c>
      <c r="F4533" s="15" t="s">
        <v>648</v>
      </c>
      <c r="G4533" s="15" t="s">
        <v>12</v>
      </c>
    </row>
    <row r="4534" spans="1:7" ht="22.5" x14ac:dyDescent="0.2">
      <c r="A4534" s="14" t="s">
        <v>9540</v>
      </c>
      <c r="B4534" s="15" t="s">
        <v>8976</v>
      </c>
      <c r="C4534" s="15" t="s">
        <v>9541</v>
      </c>
      <c r="D4534" s="27" t="s">
        <v>9154</v>
      </c>
      <c r="E4534" s="27" t="s">
        <v>9155</v>
      </c>
      <c r="F4534" s="15" t="s">
        <v>71</v>
      </c>
      <c r="G4534" s="15" t="s">
        <v>451</v>
      </c>
    </row>
    <row r="4535" spans="1:7" ht="45" x14ac:dyDescent="0.2">
      <c r="A4535" s="14" t="s">
        <v>9542</v>
      </c>
      <c r="B4535" s="15" t="s">
        <v>8976</v>
      </c>
      <c r="C4535" s="15" t="s">
        <v>9543</v>
      </c>
      <c r="D4535" s="27" t="s">
        <v>9527</v>
      </c>
      <c r="E4535" s="27" t="s">
        <v>9544</v>
      </c>
      <c r="F4535" s="15" t="s">
        <v>648</v>
      </c>
      <c r="G4535" s="15" t="s">
        <v>12</v>
      </c>
    </row>
    <row r="4536" spans="1:7" ht="22.5" x14ac:dyDescent="0.2">
      <c r="A4536" s="14" t="s">
        <v>9545</v>
      </c>
      <c r="B4536" s="15" t="s">
        <v>8976</v>
      </c>
      <c r="C4536" s="15" t="s">
        <v>931</v>
      </c>
      <c r="D4536" s="27" t="s">
        <v>1746</v>
      </c>
      <c r="E4536" s="27" t="s">
        <v>1747</v>
      </c>
      <c r="F4536" s="15" t="s">
        <v>648</v>
      </c>
      <c r="G4536" s="15" t="s">
        <v>12</v>
      </c>
    </row>
    <row r="4537" spans="1:7" ht="45" x14ac:dyDescent="0.2">
      <c r="A4537" s="14" t="s">
        <v>9546</v>
      </c>
      <c r="B4537" s="15" t="s">
        <v>8976</v>
      </c>
      <c r="C4537" s="15" t="s">
        <v>9547</v>
      </c>
      <c r="D4537" s="27" t="s">
        <v>9548</v>
      </c>
      <c r="E4537" s="27" t="s">
        <v>9549</v>
      </c>
      <c r="F4537" s="15" t="s">
        <v>648</v>
      </c>
      <c r="G4537" s="15" t="s">
        <v>12</v>
      </c>
    </row>
    <row r="4538" spans="1:7" ht="14.25" x14ac:dyDescent="0.2">
      <c r="A4538" s="16"/>
      <c r="B4538" s="16"/>
      <c r="C4538" s="13"/>
      <c r="D4538" s="28"/>
      <c r="E4538" s="21" t="s">
        <v>7532</v>
      </c>
      <c r="F4538" s="13"/>
      <c r="G4538" s="13"/>
    </row>
    <row r="4539" spans="1:7" ht="14.25" x14ac:dyDescent="0.2">
      <c r="A4539" s="14" t="s">
        <v>9550</v>
      </c>
      <c r="B4539" s="15" t="s">
        <v>8976</v>
      </c>
      <c r="C4539" s="15" t="s">
        <v>9551</v>
      </c>
      <c r="D4539" s="27" t="s">
        <v>9552</v>
      </c>
      <c r="E4539" s="27" t="s">
        <v>9553</v>
      </c>
      <c r="F4539" s="15" t="s">
        <v>648</v>
      </c>
      <c r="G4539" s="15" t="s">
        <v>34</v>
      </c>
    </row>
    <row r="4540" spans="1:7" ht="45" x14ac:dyDescent="0.2">
      <c r="A4540" s="14" t="s">
        <v>9554</v>
      </c>
      <c r="B4540" s="15" t="s">
        <v>8976</v>
      </c>
      <c r="C4540" s="15" t="s">
        <v>1476</v>
      </c>
      <c r="D4540" s="27" t="s">
        <v>9555</v>
      </c>
      <c r="E4540" s="27" t="s">
        <v>9556</v>
      </c>
      <c r="F4540" s="15" t="s">
        <v>648</v>
      </c>
      <c r="G4540" s="15" t="s">
        <v>34</v>
      </c>
    </row>
    <row r="4541" spans="1:7" s="11" customFormat="1" ht="14.25" x14ac:dyDescent="0.2">
      <c r="A4541" s="9" t="s">
        <v>2801</v>
      </c>
      <c r="B4541" s="9" t="s">
        <v>9557</v>
      </c>
      <c r="C4541" s="9"/>
      <c r="D4541" s="29"/>
      <c r="E4541" s="22" t="s">
        <v>9558</v>
      </c>
      <c r="F4541" s="10"/>
      <c r="G4541" s="10"/>
    </row>
    <row r="4542" spans="1:7" ht="14.25" customHeight="1" x14ac:dyDescent="0.2">
      <c r="A4542" s="16"/>
      <c r="B4542" s="16"/>
      <c r="C4542" s="13"/>
      <c r="D4542" s="28"/>
      <c r="E4542" s="21" t="s">
        <v>9559</v>
      </c>
      <c r="F4542" s="13"/>
      <c r="G4542" s="13"/>
    </row>
    <row r="4543" spans="1:7" ht="22.5" x14ac:dyDescent="0.2">
      <c r="A4543" s="14" t="s">
        <v>9560</v>
      </c>
      <c r="B4543" s="15" t="s">
        <v>8976</v>
      </c>
      <c r="C4543" s="15" t="s">
        <v>9561</v>
      </c>
      <c r="D4543" s="27" t="s">
        <v>7503</v>
      </c>
      <c r="E4543" s="27" t="s">
        <v>7504</v>
      </c>
      <c r="F4543" s="15" t="s">
        <v>502</v>
      </c>
      <c r="G4543" s="15" t="s">
        <v>9562</v>
      </c>
    </row>
    <row r="4544" spans="1:7" ht="45" x14ac:dyDescent="0.2">
      <c r="A4544" s="14" t="s">
        <v>9563</v>
      </c>
      <c r="B4544" s="15" t="s">
        <v>8976</v>
      </c>
      <c r="C4544" s="15" t="s">
        <v>9564</v>
      </c>
      <c r="D4544" s="27" t="s">
        <v>9565</v>
      </c>
      <c r="E4544" s="27" t="s">
        <v>9566</v>
      </c>
      <c r="F4544" s="15" t="s">
        <v>648</v>
      </c>
      <c r="G4544" s="15" t="s">
        <v>12</v>
      </c>
    </row>
    <row r="4545" spans="1:7" ht="45" x14ac:dyDescent="0.2">
      <c r="A4545" s="14" t="s">
        <v>9567</v>
      </c>
      <c r="B4545" s="15" t="s">
        <v>8976</v>
      </c>
      <c r="C4545" s="15" t="s">
        <v>9568</v>
      </c>
      <c r="D4545" s="27" t="s">
        <v>9569</v>
      </c>
      <c r="E4545" s="27" t="s">
        <v>9570</v>
      </c>
      <c r="F4545" s="15" t="s">
        <v>648</v>
      </c>
      <c r="G4545" s="15" t="s">
        <v>12</v>
      </c>
    </row>
    <row r="4546" spans="1:7" ht="14.25" x14ac:dyDescent="0.2">
      <c r="A4546" s="14" t="s">
        <v>9571</v>
      </c>
      <c r="B4546" s="15" t="s">
        <v>8976</v>
      </c>
      <c r="C4546" s="15" t="s">
        <v>9572</v>
      </c>
      <c r="D4546" s="27" t="s">
        <v>7515</v>
      </c>
      <c r="E4546" s="27" t="s">
        <v>7516</v>
      </c>
      <c r="F4546" s="15" t="s">
        <v>648</v>
      </c>
      <c r="G4546" s="15" t="s">
        <v>12</v>
      </c>
    </row>
    <row r="4547" spans="1:7" ht="45" x14ac:dyDescent="0.2">
      <c r="A4547" s="14" t="s">
        <v>9573</v>
      </c>
      <c r="B4547" s="15" t="s">
        <v>8976</v>
      </c>
      <c r="C4547" s="15" t="s">
        <v>3012</v>
      </c>
      <c r="D4547" s="27" t="s">
        <v>9574</v>
      </c>
      <c r="E4547" s="27" t="s">
        <v>9575</v>
      </c>
      <c r="F4547" s="15" t="s">
        <v>648</v>
      </c>
      <c r="G4547" s="15" t="s">
        <v>12</v>
      </c>
    </row>
    <row r="4548" spans="1:7" ht="22.5" x14ac:dyDescent="0.2">
      <c r="A4548" s="14" t="s">
        <v>9576</v>
      </c>
      <c r="B4548" s="15" t="s">
        <v>8976</v>
      </c>
      <c r="C4548" s="15" t="s">
        <v>9577</v>
      </c>
      <c r="D4548" s="27" t="s">
        <v>1746</v>
      </c>
      <c r="E4548" s="27" t="s">
        <v>1747</v>
      </c>
      <c r="F4548" s="15" t="s">
        <v>648</v>
      </c>
      <c r="G4548" s="15" t="s">
        <v>12</v>
      </c>
    </row>
    <row r="4549" spans="1:7" ht="45" x14ac:dyDescent="0.2">
      <c r="A4549" s="14" t="s">
        <v>9578</v>
      </c>
      <c r="B4549" s="15" t="s">
        <v>8976</v>
      </c>
      <c r="C4549" s="15" t="s">
        <v>9579</v>
      </c>
      <c r="D4549" s="27" t="s">
        <v>9580</v>
      </c>
      <c r="E4549" s="27" t="s">
        <v>9581</v>
      </c>
      <c r="F4549" s="15" t="s">
        <v>648</v>
      </c>
      <c r="G4549" s="15" t="s">
        <v>12</v>
      </c>
    </row>
    <row r="4550" spans="1:7" ht="14.25" customHeight="1" x14ac:dyDescent="0.2">
      <c r="A4550" s="16"/>
      <c r="B4550" s="16"/>
      <c r="C4550" s="13"/>
      <c r="D4550" s="28"/>
      <c r="E4550" s="21" t="s">
        <v>9582</v>
      </c>
      <c r="F4550" s="13"/>
      <c r="G4550" s="13"/>
    </row>
    <row r="4551" spans="1:7" ht="22.5" x14ac:dyDescent="0.2">
      <c r="A4551" s="14" t="s">
        <v>9583</v>
      </c>
      <c r="B4551" s="15" t="s">
        <v>8976</v>
      </c>
      <c r="C4551" s="15" t="s">
        <v>9584</v>
      </c>
      <c r="D4551" s="27" t="s">
        <v>7503</v>
      </c>
      <c r="E4551" s="27" t="s">
        <v>7504</v>
      </c>
      <c r="F4551" s="15" t="s">
        <v>502</v>
      </c>
      <c r="G4551" s="15" t="s">
        <v>9562</v>
      </c>
    </row>
    <row r="4552" spans="1:7" ht="45" x14ac:dyDescent="0.2">
      <c r="A4552" s="14" t="s">
        <v>9585</v>
      </c>
      <c r="B4552" s="15" t="s">
        <v>8976</v>
      </c>
      <c r="C4552" s="15" t="s">
        <v>9586</v>
      </c>
      <c r="D4552" s="27" t="s">
        <v>9587</v>
      </c>
      <c r="E4552" s="27" t="s">
        <v>9566</v>
      </c>
      <c r="F4552" s="15" t="s">
        <v>648</v>
      </c>
      <c r="G4552" s="15" t="s">
        <v>12</v>
      </c>
    </row>
    <row r="4553" spans="1:7" ht="45" x14ac:dyDescent="0.2">
      <c r="A4553" s="14" t="s">
        <v>9588</v>
      </c>
      <c r="B4553" s="15" t="s">
        <v>8976</v>
      </c>
      <c r="C4553" s="15" t="s">
        <v>9589</v>
      </c>
      <c r="D4553" s="27" t="s">
        <v>9569</v>
      </c>
      <c r="E4553" s="27" t="s">
        <v>9570</v>
      </c>
      <c r="F4553" s="15" t="s">
        <v>648</v>
      </c>
      <c r="G4553" s="15" t="s">
        <v>12</v>
      </c>
    </row>
    <row r="4554" spans="1:7" ht="14.25" x14ac:dyDescent="0.2">
      <c r="A4554" s="14" t="s">
        <v>9590</v>
      </c>
      <c r="B4554" s="15" t="s">
        <v>8976</v>
      </c>
      <c r="C4554" s="15" t="s">
        <v>9591</v>
      </c>
      <c r="D4554" s="27" t="s">
        <v>7515</v>
      </c>
      <c r="E4554" s="27" t="s">
        <v>7516</v>
      </c>
      <c r="F4554" s="15" t="s">
        <v>648</v>
      </c>
      <c r="G4554" s="15" t="s">
        <v>12</v>
      </c>
    </row>
    <row r="4555" spans="1:7" ht="45" x14ac:dyDescent="0.2">
      <c r="A4555" s="14" t="s">
        <v>9592</v>
      </c>
      <c r="B4555" s="15" t="s">
        <v>8976</v>
      </c>
      <c r="C4555" s="15" t="s">
        <v>9593</v>
      </c>
      <c r="D4555" s="27" t="s">
        <v>9574</v>
      </c>
      <c r="E4555" s="27" t="s">
        <v>9575</v>
      </c>
      <c r="F4555" s="15" t="s">
        <v>648</v>
      </c>
      <c r="G4555" s="15" t="s">
        <v>12</v>
      </c>
    </row>
    <row r="4556" spans="1:7" ht="22.5" x14ac:dyDescent="0.2">
      <c r="A4556" s="14" t="s">
        <v>9594</v>
      </c>
      <c r="B4556" s="15" t="s">
        <v>8976</v>
      </c>
      <c r="C4556" s="15" t="s">
        <v>9595</v>
      </c>
      <c r="D4556" s="27" t="s">
        <v>1746</v>
      </c>
      <c r="E4556" s="27" t="s">
        <v>1747</v>
      </c>
      <c r="F4556" s="15" t="s">
        <v>648</v>
      </c>
      <c r="G4556" s="15" t="s">
        <v>12</v>
      </c>
    </row>
    <row r="4557" spans="1:7" ht="45" x14ac:dyDescent="0.2">
      <c r="A4557" s="14" t="s">
        <v>9596</v>
      </c>
      <c r="B4557" s="15" t="s">
        <v>8976</v>
      </c>
      <c r="C4557" s="15" t="s">
        <v>9597</v>
      </c>
      <c r="D4557" s="27" t="s">
        <v>9580</v>
      </c>
      <c r="E4557" s="27" t="s">
        <v>9581</v>
      </c>
      <c r="F4557" s="15" t="s">
        <v>648</v>
      </c>
      <c r="G4557" s="15" t="s">
        <v>12</v>
      </c>
    </row>
    <row r="4558" spans="1:7" ht="14.25" x14ac:dyDescent="0.2">
      <c r="A4558" s="16"/>
      <c r="B4558" s="16"/>
      <c r="C4558" s="13"/>
      <c r="D4558" s="28"/>
      <c r="E4558" s="21" t="s">
        <v>1840</v>
      </c>
      <c r="F4558" s="13"/>
      <c r="G4558" s="13"/>
    </row>
    <row r="4559" spans="1:7" ht="14.25" x14ac:dyDescent="0.2">
      <c r="A4559" s="14" t="s">
        <v>9598</v>
      </c>
      <c r="B4559" s="15" t="s">
        <v>8976</v>
      </c>
      <c r="C4559" s="15" t="s">
        <v>9599</v>
      </c>
      <c r="D4559" s="27" t="s">
        <v>9483</v>
      </c>
      <c r="E4559" s="27" t="s">
        <v>9484</v>
      </c>
      <c r="F4559" s="15" t="s">
        <v>648</v>
      </c>
      <c r="G4559" s="15" t="s">
        <v>24</v>
      </c>
    </row>
    <row r="4560" spans="1:7" ht="45" x14ac:dyDescent="0.2">
      <c r="A4560" s="14" t="s">
        <v>9600</v>
      </c>
      <c r="B4560" s="15" t="s">
        <v>8976</v>
      </c>
      <c r="C4560" s="15" t="s">
        <v>9601</v>
      </c>
      <c r="D4560" s="27" t="s">
        <v>9602</v>
      </c>
      <c r="E4560" s="27" t="s">
        <v>9603</v>
      </c>
      <c r="F4560" s="15" t="s">
        <v>648</v>
      </c>
      <c r="G4560" s="15" t="s">
        <v>24</v>
      </c>
    </row>
    <row r="4561" spans="1:7" ht="14.25" x14ac:dyDescent="0.2">
      <c r="A4561" s="14" t="s">
        <v>9604</v>
      </c>
      <c r="B4561" s="15" t="s">
        <v>8976</v>
      </c>
      <c r="C4561" s="15" t="s">
        <v>9605</v>
      </c>
      <c r="D4561" s="27" t="s">
        <v>9178</v>
      </c>
      <c r="E4561" s="27" t="s">
        <v>9179</v>
      </c>
      <c r="F4561" s="15" t="s">
        <v>648</v>
      </c>
      <c r="G4561" s="15" t="s">
        <v>24</v>
      </c>
    </row>
    <row r="4562" spans="1:7" ht="45" x14ac:dyDescent="0.2">
      <c r="A4562" s="14" t="s">
        <v>9606</v>
      </c>
      <c r="B4562" s="15" t="s">
        <v>8976</v>
      </c>
      <c r="C4562" s="15" t="s">
        <v>9607</v>
      </c>
      <c r="D4562" s="27" t="s">
        <v>9608</v>
      </c>
      <c r="E4562" s="27" t="s">
        <v>9609</v>
      </c>
      <c r="F4562" s="15" t="s">
        <v>648</v>
      </c>
      <c r="G4562" s="15" t="s">
        <v>24</v>
      </c>
    </row>
    <row r="4563" spans="1:7" ht="14.25" customHeight="1" x14ac:dyDescent="0.2">
      <c r="A4563" s="16"/>
      <c r="B4563" s="16"/>
      <c r="C4563" s="13"/>
      <c r="D4563" s="28"/>
      <c r="E4563" s="21" t="s">
        <v>9610</v>
      </c>
      <c r="F4563" s="13"/>
      <c r="G4563" s="13"/>
    </row>
    <row r="4564" spans="1:7" ht="22.5" x14ac:dyDescent="0.2">
      <c r="A4564" s="14" t="s">
        <v>9611</v>
      </c>
      <c r="B4564" s="15" t="s">
        <v>8976</v>
      </c>
      <c r="C4564" s="15" t="s">
        <v>9612</v>
      </c>
      <c r="D4564" s="27" t="s">
        <v>7556</v>
      </c>
      <c r="E4564" s="27" t="s">
        <v>7557</v>
      </c>
      <c r="F4564" s="15" t="s">
        <v>110</v>
      </c>
      <c r="G4564" s="15" t="s">
        <v>9613</v>
      </c>
    </row>
    <row r="4565" spans="1:7" ht="14.25" x14ac:dyDescent="0.2">
      <c r="A4565" s="14" t="s">
        <v>9614</v>
      </c>
      <c r="B4565" s="15" t="s">
        <v>8976</v>
      </c>
      <c r="C4565" s="15" t="s">
        <v>9615</v>
      </c>
      <c r="D4565" s="27" t="s">
        <v>1837</v>
      </c>
      <c r="E4565" s="27" t="s">
        <v>9616</v>
      </c>
      <c r="F4565" s="15" t="s">
        <v>949</v>
      </c>
      <c r="G4565" s="15" t="s">
        <v>9617</v>
      </c>
    </row>
    <row r="4566" spans="1:7" ht="22.5" x14ac:dyDescent="0.2">
      <c r="A4566" s="14" t="s">
        <v>9618</v>
      </c>
      <c r="B4566" s="15" t="s">
        <v>8976</v>
      </c>
      <c r="C4566" s="15" t="s">
        <v>9619</v>
      </c>
      <c r="D4566" s="27" t="s">
        <v>9382</v>
      </c>
      <c r="E4566" s="27" t="s">
        <v>9383</v>
      </c>
      <c r="F4566" s="15" t="s">
        <v>110</v>
      </c>
      <c r="G4566" s="15" t="s">
        <v>9620</v>
      </c>
    </row>
    <row r="4567" spans="1:7" ht="22.5" x14ac:dyDescent="0.2">
      <c r="A4567" s="14" t="s">
        <v>9621</v>
      </c>
      <c r="B4567" s="15" t="s">
        <v>8976</v>
      </c>
      <c r="C4567" s="15" t="s">
        <v>9622</v>
      </c>
      <c r="D4567" s="27" t="s">
        <v>7587</v>
      </c>
      <c r="E4567" s="27" t="s">
        <v>9366</v>
      </c>
      <c r="F4567" s="15" t="s">
        <v>949</v>
      </c>
      <c r="G4567" s="15" t="s">
        <v>9623</v>
      </c>
    </row>
    <row r="4568" spans="1:7" ht="22.5" x14ac:dyDescent="0.2">
      <c r="A4568" s="14" t="s">
        <v>9624</v>
      </c>
      <c r="B4568" s="15" t="s">
        <v>8976</v>
      </c>
      <c r="C4568" s="15" t="s">
        <v>9625</v>
      </c>
      <c r="D4568" s="27" t="s">
        <v>7564</v>
      </c>
      <c r="E4568" s="27" t="s">
        <v>7565</v>
      </c>
      <c r="F4568" s="15" t="s">
        <v>110</v>
      </c>
      <c r="G4568" s="15" t="s">
        <v>9626</v>
      </c>
    </row>
    <row r="4569" spans="1:7" ht="22.5" x14ac:dyDescent="0.2">
      <c r="A4569" s="14" t="s">
        <v>9627</v>
      </c>
      <c r="B4569" s="15" t="s">
        <v>8976</v>
      </c>
      <c r="C4569" s="15" t="s">
        <v>9628</v>
      </c>
      <c r="D4569" s="27" t="s">
        <v>7599</v>
      </c>
      <c r="E4569" s="27" t="s">
        <v>9629</v>
      </c>
      <c r="F4569" s="15" t="s">
        <v>949</v>
      </c>
      <c r="G4569" s="15" t="s">
        <v>158</v>
      </c>
    </row>
    <row r="4570" spans="1:7" s="11" customFormat="1" ht="14.25" x14ac:dyDescent="0.2">
      <c r="A4570" s="9" t="s">
        <v>2805</v>
      </c>
      <c r="B4570" s="9" t="s">
        <v>9630</v>
      </c>
      <c r="C4570" s="9"/>
      <c r="D4570" s="29"/>
      <c r="E4570" s="22" t="s">
        <v>9631</v>
      </c>
      <c r="F4570" s="10"/>
      <c r="G4570" s="10"/>
    </row>
    <row r="4571" spans="1:7" ht="14.25" x14ac:dyDescent="0.2">
      <c r="A4571" s="14" t="s">
        <v>9632</v>
      </c>
      <c r="B4571" s="15" t="s">
        <v>8976</v>
      </c>
      <c r="C4571" s="15" t="s">
        <v>9633</v>
      </c>
      <c r="D4571" s="27" t="s">
        <v>9634</v>
      </c>
      <c r="E4571" s="27" t="s">
        <v>9635</v>
      </c>
      <c r="F4571" s="15" t="s">
        <v>648</v>
      </c>
      <c r="G4571" s="15" t="s">
        <v>68</v>
      </c>
    </row>
    <row r="4572" spans="1:7" ht="45" x14ac:dyDescent="0.2">
      <c r="A4572" s="14" t="s">
        <v>9636</v>
      </c>
      <c r="B4572" s="15" t="s">
        <v>8976</v>
      </c>
      <c r="C4572" s="15" t="s">
        <v>9637</v>
      </c>
      <c r="D4572" s="27" t="s">
        <v>9638</v>
      </c>
      <c r="E4572" s="27" t="s">
        <v>9639</v>
      </c>
      <c r="F4572" s="15" t="s">
        <v>648</v>
      </c>
      <c r="G4572" s="15" t="s">
        <v>68</v>
      </c>
    </row>
    <row r="4573" spans="1:7" s="8" customFormat="1" ht="15" customHeight="1" x14ac:dyDescent="0.2">
      <c r="A4573" s="7"/>
      <c r="B4573" s="7"/>
      <c r="C4573" s="7"/>
      <c r="D4573" s="26"/>
      <c r="E4573" s="20" t="s">
        <v>9640</v>
      </c>
      <c r="F4573" s="7"/>
      <c r="G4573" s="7"/>
    </row>
    <row r="4574" spans="1:7" s="11" customFormat="1" ht="14.25" x14ac:dyDescent="0.2">
      <c r="A4574" s="9" t="s">
        <v>2809</v>
      </c>
      <c r="B4574" s="9" t="s">
        <v>9641</v>
      </c>
      <c r="C4574" s="9"/>
      <c r="D4574" s="29"/>
      <c r="E4574" s="22" t="s">
        <v>9642</v>
      </c>
      <c r="F4574" s="10"/>
      <c r="G4574" s="10"/>
    </row>
    <row r="4575" spans="1:7" ht="22.5" x14ac:dyDescent="0.2">
      <c r="A4575" s="14" t="s">
        <v>9643</v>
      </c>
      <c r="B4575" s="15" t="s">
        <v>9644</v>
      </c>
      <c r="C4575" s="15" t="s">
        <v>12</v>
      </c>
      <c r="D4575" s="27" t="s">
        <v>9645</v>
      </c>
      <c r="E4575" s="27" t="s">
        <v>9646</v>
      </c>
      <c r="F4575" s="15" t="s">
        <v>1071</v>
      </c>
      <c r="G4575" s="15" t="s">
        <v>237</v>
      </c>
    </row>
    <row r="4576" spans="1:7" ht="22.5" x14ac:dyDescent="0.2">
      <c r="A4576" s="14" t="s">
        <v>9647</v>
      </c>
      <c r="B4576" s="15" t="s">
        <v>9644</v>
      </c>
      <c r="C4576" s="15" t="s">
        <v>24</v>
      </c>
      <c r="D4576" s="27" t="s">
        <v>9648</v>
      </c>
      <c r="E4576" s="27" t="s">
        <v>9649</v>
      </c>
      <c r="F4576" s="15" t="s">
        <v>1077</v>
      </c>
      <c r="G4576" s="15" t="s">
        <v>60</v>
      </c>
    </row>
    <row r="4577" spans="1:7" ht="22.5" x14ac:dyDescent="0.2">
      <c r="A4577" s="14" t="s">
        <v>9650</v>
      </c>
      <c r="B4577" s="15" t="s">
        <v>9644</v>
      </c>
      <c r="C4577" s="15" t="s">
        <v>30</v>
      </c>
      <c r="D4577" s="27" t="s">
        <v>3636</v>
      </c>
      <c r="E4577" s="27" t="s">
        <v>3637</v>
      </c>
      <c r="F4577" s="15" t="s">
        <v>1071</v>
      </c>
      <c r="G4577" s="15" t="s">
        <v>8470</v>
      </c>
    </row>
    <row r="4578" spans="1:7" ht="33.75" x14ac:dyDescent="0.2">
      <c r="A4578" s="14" t="s">
        <v>9651</v>
      </c>
      <c r="B4578" s="15" t="s">
        <v>9644</v>
      </c>
      <c r="C4578" s="15" t="s">
        <v>34</v>
      </c>
      <c r="D4578" s="27" t="s">
        <v>3639</v>
      </c>
      <c r="E4578" s="27" t="s">
        <v>3640</v>
      </c>
      <c r="F4578" s="15" t="s">
        <v>1077</v>
      </c>
      <c r="G4578" s="15" t="s">
        <v>2776</v>
      </c>
    </row>
    <row r="4579" spans="1:7" ht="22.5" x14ac:dyDescent="0.2">
      <c r="A4579" s="14" t="s">
        <v>9652</v>
      </c>
      <c r="B4579" s="15" t="s">
        <v>9644</v>
      </c>
      <c r="C4579" s="15" t="s">
        <v>40</v>
      </c>
      <c r="D4579" s="27" t="s">
        <v>1619</v>
      </c>
      <c r="E4579" s="27" t="s">
        <v>1620</v>
      </c>
      <c r="F4579" s="15" t="s">
        <v>1071</v>
      </c>
      <c r="G4579" s="15" t="s">
        <v>9653</v>
      </c>
    </row>
    <row r="4580" spans="1:7" ht="33.75" x14ac:dyDescent="0.2">
      <c r="A4580" s="14" t="s">
        <v>9654</v>
      </c>
      <c r="B4580" s="15" t="s">
        <v>9644</v>
      </c>
      <c r="C4580" s="15" t="s">
        <v>43</v>
      </c>
      <c r="D4580" s="27" t="s">
        <v>1623</v>
      </c>
      <c r="E4580" s="27" t="s">
        <v>1624</v>
      </c>
      <c r="F4580" s="15" t="s">
        <v>1077</v>
      </c>
      <c r="G4580" s="15" t="s">
        <v>9490</v>
      </c>
    </row>
    <row r="4581" spans="1:7" ht="22.5" x14ac:dyDescent="0.2">
      <c r="A4581" s="14" t="s">
        <v>9655</v>
      </c>
      <c r="B4581" s="15" t="s">
        <v>9644</v>
      </c>
      <c r="C4581" s="15" t="s">
        <v>48</v>
      </c>
      <c r="D4581" s="27" t="s">
        <v>1626</v>
      </c>
      <c r="E4581" s="27" t="s">
        <v>1627</v>
      </c>
      <c r="F4581" s="15" t="s">
        <v>1071</v>
      </c>
      <c r="G4581" s="15" t="s">
        <v>1451</v>
      </c>
    </row>
    <row r="4582" spans="1:7" ht="33.75" x14ac:dyDescent="0.2">
      <c r="A4582" s="14" t="s">
        <v>9656</v>
      </c>
      <c r="B4582" s="15" t="s">
        <v>9644</v>
      </c>
      <c r="C4582" s="15" t="s">
        <v>55</v>
      </c>
      <c r="D4582" s="27" t="s">
        <v>1629</v>
      </c>
      <c r="E4582" s="27" t="s">
        <v>1630</v>
      </c>
      <c r="F4582" s="15" t="s">
        <v>1077</v>
      </c>
      <c r="G4582" s="15" t="s">
        <v>2661</v>
      </c>
    </row>
    <row r="4583" spans="1:7" ht="22.5" x14ac:dyDescent="0.2">
      <c r="A4583" s="14" t="s">
        <v>9657</v>
      </c>
      <c r="B4583" s="15" t="s">
        <v>9644</v>
      </c>
      <c r="C4583" s="15" t="s">
        <v>58</v>
      </c>
      <c r="D4583" s="27" t="s">
        <v>1632</v>
      </c>
      <c r="E4583" s="27" t="s">
        <v>1633</v>
      </c>
      <c r="F4583" s="15" t="s">
        <v>1071</v>
      </c>
      <c r="G4583" s="15" t="s">
        <v>77</v>
      </c>
    </row>
    <row r="4584" spans="1:7" ht="33.75" x14ac:dyDescent="0.2">
      <c r="A4584" s="14" t="s">
        <v>9658</v>
      </c>
      <c r="B4584" s="15" t="s">
        <v>9644</v>
      </c>
      <c r="C4584" s="15" t="s">
        <v>60</v>
      </c>
      <c r="D4584" s="27" t="s">
        <v>1636</v>
      </c>
      <c r="E4584" s="27" t="s">
        <v>1637</v>
      </c>
      <c r="F4584" s="15" t="s">
        <v>1077</v>
      </c>
      <c r="G4584" s="15" t="s">
        <v>122</v>
      </c>
    </row>
    <row r="4585" spans="1:7" ht="45" x14ac:dyDescent="0.2">
      <c r="A4585" s="14" t="s">
        <v>9659</v>
      </c>
      <c r="B4585" s="15" t="s">
        <v>9644</v>
      </c>
      <c r="C4585" s="15" t="s">
        <v>65</v>
      </c>
      <c r="D4585" s="27" t="s">
        <v>1676</v>
      </c>
      <c r="E4585" s="27" t="s">
        <v>1677</v>
      </c>
      <c r="F4585" s="15" t="s">
        <v>648</v>
      </c>
      <c r="G4585" s="15" t="s">
        <v>34</v>
      </c>
    </row>
    <row r="4586" spans="1:7" ht="45" x14ac:dyDescent="0.2">
      <c r="A4586" s="14" t="s">
        <v>9660</v>
      </c>
      <c r="B4586" s="15" t="s">
        <v>9644</v>
      </c>
      <c r="C4586" s="15" t="s">
        <v>68</v>
      </c>
      <c r="D4586" s="27" t="s">
        <v>9661</v>
      </c>
      <c r="E4586" s="27" t="s">
        <v>1680</v>
      </c>
      <c r="F4586" s="15" t="s">
        <v>648</v>
      </c>
      <c r="G4586" s="15" t="s">
        <v>108</v>
      </c>
    </row>
    <row r="4587" spans="1:7" ht="45" x14ac:dyDescent="0.2">
      <c r="A4587" s="14" t="s">
        <v>9662</v>
      </c>
      <c r="B4587" s="15" t="s">
        <v>9644</v>
      </c>
      <c r="C4587" s="15" t="s">
        <v>70</v>
      </c>
      <c r="D4587" s="27" t="s">
        <v>9663</v>
      </c>
      <c r="E4587" s="27" t="s">
        <v>9664</v>
      </c>
      <c r="F4587" s="15" t="s">
        <v>648</v>
      </c>
      <c r="G4587" s="15" t="s">
        <v>108</v>
      </c>
    </row>
    <row r="4588" spans="1:7" ht="45" x14ac:dyDescent="0.2">
      <c r="A4588" s="14" t="s">
        <v>9665</v>
      </c>
      <c r="B4588" s="15" t="s">
        <v>9644</v>
      </c>
      <c r="C4588" s="15" t="s">
        <v>73</v>
      </c>
      <c r="D4588" s="27" t="s">
        <v>9666</v>
      </c>
      <c r="E4588" s="27" t="s">
        <v>9667</v>
      </c>
      <c r="F4588" s="15" t="s">
        <v>648</v>
      </c>
      <c r="G4588" s="15" t="s">
        <v>108</v>
      </c>
    </row>
    <row r="4589" spans="1:7" ht="14.25" x14ac:dyDescent="0.2">
      <c r="A4589" s="14" t="s">
        <v>9668</v>
      </c>
      <c r="B4589" s="15" t="s">
        <v>9644</v>
      </c>
      <c r="C4589" s="15" t="s">
        <v>75</v>
      </c>
      <c r="D4589" s="27" t="s">
        <v>8400</v>
      </c>
      <c r="E4589" s="27" t="s">
        <v>8401</v>
      </c>
      <c r="F4589" s="15" t="s">
        <v>648</v>
      </c>
      <c r="G4589" s="15" t="s">
        <v>34</v>
      </c>
    </row>
    <row r="4590" spans="1:7" ht="22.5" x14ac:dyDescent="0.2">
      <c r="A4590" s="14" t="s">
        <v>9669</v>
      </c>
      <c r="B4590" s="15" t="s">
        <v>9644</v>
      </c>
      <c r="C4590" s="15" t="s">
        <v>87</v>
      </c>
      <c r="D4590" s="27" t="s">
        <v>9670</v>
      </c>
      <c r="E4590" s="27" t="s">
        <v>9671</v>
      </c>
      <c r="F4590" s="15" t="s">
        <v>648</v>
      </c>
      <c r="G4590" s="15" t="s">
        <v>34</v>
      </c>
    </row>
    <row r="4591" spans="1:7" ht="14.25" x14ac:dyDescent="0.2">
      <c r="A4591" s="14" t="s">
        <v>9672</v>
      </c>
      <c r="B4591" s="15" t="s">
        <v>9644</v>
      </c>
      <c r="C4591" s="15" t="s">
        <v>89</v>
      </c>
      <c r="D4591" s="27" t="s">
        <v>9673</v>
      </c>
      <c r="E4591" s="27" t="s">
        <v>9674</v>
      </c>
      <c r="F4591" s="15" t="s">
        <v>518</v>
      </c>
      <c r="G4591" s="15" t="s">
        <v>168</v>
      </c>
    </row>
    <row r="4592" spans="1:7" ht="14.25" x14ac:dyDescent="0.2">
      <c r="A4592" s="14" t="s">
        <v>9675</v>
      </c>
      <c r="B4592" s="15" t="s">
        <v>9644</v>
      </c>
      <c r="C4592" s="15" t="s">
        <v>90</v>
      </c>
      <c r="D4592" s="27" t="s">
        <v>5019</v>
      </c>
      <c r="E4592" s="27" t="s">
        <v>5020</v>
      </c>
      <c r="F4592" s="15" t="s">
        <v>5021</v>
      </c>
      <c r="G4592" s="15" t="s">
        <v>9676</v>
      </c>
    </row>
    <row r="4593" spans="1:7" ht="22.5" x14ac:dyDescent="0.2">
      <c r="A4593" s="14" t="s">
        <v>9677</v>
      </c>
      <c r="B4593" s="15" t="s">
        <v>9644</v>
      </c>
      <c r="C4593" s="15" t="s">
        <v>91</v>
      </c>
      <c r="D4593" s="27" t="s">
        <v>9678</v>
      </c>
      <c r="E4593" s="27" t="s">
        <v>9679</v>
      </c>
      <c r="F4593" s="15" t="s">
        <v>648</v>
      </c>
      <c r="G4593" s="15" t="s">
        <v>48</v>
      </c>
    </row>
    <row r="4594" spans="1:7" ht="22.5" x14ac:dyDescent="0.2">
      <c r="A4594" s="14" t="s">
        <v>9680</v>
      </c>
      <c r="B4594" s="15" t="s">
        <v>9644</v>
      </c>
      <c r="C4594" s="15" t="s">
        <v>101</v>
      </c>
      <c r="D4594" s="27" t="s">
        <v>5024</v>
      </c>
      <c r="E4594" s="27" t="s">
        <v>5025</v>
      </c>
      <c r="F4594" s="15" t="s">
        <v>648</v>
      </c>
      <c r="G4594" s="15" t="s">
        <v>48</v>
      </c>
    </row>
    <row r="4595" spans="1:7" ht="22.5" x14ac:dyDescent="0.2">
      <c r="A4595" s="14" t="s">
        <v>9681</v>
      </c>
      <c r="B4595" s="15" t="s">
        <v>9644</v>
      </c>
      <c r="C4595" s="15" t="s">
        <v>106</v>
      </c>
      <c r="D4595" s="27" t="s">
        <v>5027</v>
      </c>
      <c r="E4595" s="27" t="s">
        <v>5028</v>
      </c>
      <c r="F4595" s="15" t="s">
        <v>648</v>
      </c>
      <c r="G4595" s="15" t="s">
        <v>30</v>
      </c>
    </row>
    <row r="4596" spans="1:7" ht="22.5" x14ac:dyDescent="0.2">
      <c r="A4596" s="14" t="s">
        <v>9682</v>
      </c>
      <c r="B4596" s="15" t="s">
        <v>9644</v>
      </c>
      <c r="C4596" s="15" t="s">
        <v>107</v>
      </c>
      <c r="D4596" s="27" t="s">
        <v>9683</v>
      </c>
      <c r="E4596" s="27" t="s">
        <v>9684</v>
      </c>
      <c r="F4596" s="15" t="s">
        <v>648</v>
      </c>
      <c r="G4596" s="15" t="s">
        <v>58</v>
      </c>
    </row>
    <row r="4597" spans="1:7" ht="22.5" x14ac:dyDescent="0.2">
      <c r="A4597" s="14" t="s">
        <v>9685</v>
      </c>
      <c r="B4597" s="15" t="s">
        <v>9644</v>
      </c>
      <c r="C4597" s="15" t="s">
        <v>108</v>
      </c>
      <c r="D4597" s="27" t="s">
        <v>9686</v>
      </c>
      <c r="E4597" s="27" t="s">
        <v>9687</v>
      </c>
      <c r="F4597" s="15" t="s">
        <v>648</v>
      </c>
      <c r="G4597" s="15" t="s">
        <v>24</v>
      </c>
    </row>
    <row r="4598" spans="1:7" ht="14.25" x14ac:dyDescent="0.2">
      <c r="A4598" s="14" t="s">
        <v>9688</v>
      </c>
      <c r="B4598" s="15" t="s">
        <v>9644</v>
      </c>
      <c r="C4598" s="15" t="s">
        <v>109</v>
      </c>
      <c r="D4598" s="27" t="s">
        <v>5019</v>
      </c>
      <c r="E4598" s="27" t="s">
        <v>5020</v>
      </c>
      <c r="F4598" s="15" t="s">
        <v>5021</v>
      </c>
      <c r="G4598" s="15" t="s">
        <v>9689</v>
      </c>
    </row>
    <row r="4599" spans="1:7" ht="22.5" x14ac:dyDescent="0.2">
      <c r="A4599" s="14" t="s">
        <v>9690</v>
      </c>
      <c r="B4599" s="15" t="s">
        <v>9644</v>
      </c>
      <c r="C4599" s="15" t="s">
        <v>122</v>
      </c>
      <c r="D4599" s="27" t="s">
        <v>9691</v>
      </c>
      <c r="E4599" s="27" t="s">
        <v>9692</v>
      </c>
      <c r="F4599" s="15" t="s">
        <v>648</v>
      </c>
      <c r="G4599" s="15" t="s">
        <v>24</v>
      </c>
    </row>
    <row r="4600" spans="1:7" ht="22.5" x14ac:dyDescent="0.2">
      <c r="A4600" s="14" t="s">
        <v>9693</v>
      </c>
      <c r="B4600" s="15" t="s">
        <v>9644</v>
      </c>
      <c r="C4600" s="15" t="s">
        <v>126</v>
      </c>
      <c r="D4600" s="27" t="s">
        <v>9694</v>
      </c>
      <c r="E4600" s="27" t="s">
        <v>9695</v>
      </c>
      <c r="F4600" s="15" t="s">
        <v>648</v>
      </c>
      <c r="G4600" s="15" t="s">
        <v>48</v>
      </c>
    </row>
    <row r="4601" spans="1:7" ht="22.5" x14ac:dyDescent="0.2">
      <c r="A4601" s="14" t="s">
        <v>9696</v>
      </c>
      <c r="B4601" s="15" t="s">
        <v>9644</v>
      </c>
      <c r="C4601" s="15" t="s">
        <v>124</v>
      </c>
      <c r="D4601" s="27" t="s">
        <v>9697</v>
      </c>
      <c r="E4601" s="27" t="s">
        <v>9698</v>
      </c>
      <c r="F4601" s="15" t="s">
        <v>648</v>
      </c>
      <c r="G4601" s="15" t="s">
        <v>55</v>
      </c>
    </row>
    <row r="4602" spans="1:7" ht="22.5" x14ac:dyDescent="0.2">
      <c r="A4602" s="14" t="s">
        <v>9699</v>
      </c>
      <c r="B4602" s="15" t="s">
        <v>9644</v>
      </c>
      <c r="C4602" s="15" t="s">
        <v>129</v>
      </c>
      <c r="D4602" s="27" t="s">
        <v>9700</v>
      </c>
      <c r="E4602" s="27" t="s">
        <v>9701</v>
      </c>
      <c r="F4602" s="15" t="s">
        <v>648</v>
      </c>
      <c r="G4602" s="15" t="s">
        <v>60</v>
      </c>
    </row>
    <row r="4603" spans="1:7" ht="22.5" x14ac:dyDescent="0.2">
      <c r="A4603" s="14" t="s">
        <v>9702</v>
      </c>
      <c r="B4603" s="15" t="s">
        <v>9644</v>
      </c>
      <c r="C4603" s="15" t="s">
        <v>133</v>
      </c>
      <c r="D4603" s="27" t="s">
        <v>9703</v>
      </c>
      <c r="E4603" s="27" t="s">
        <v>9704</v>
      </c>
      <c r="F4603" s="15" t="s">
        <v>648</v>
      </c>
      <c r="G4603" s="15" t="s">
        <v>12</v>
      </c>
    </row>
    <row r="4604" spans="1:7" ht="22.5" x14ac:dyDescent="0.2">
      <c r="A4604" s="14" t="s">
        <v>9705</v>
      </c>
      <c r="B4604" s="15" t="s">
        <v>9644</v>
      </c>
      <c r="C4604" s="15" t="s">
        <v>136</v>
      </c>
      <c r="D4604" s="27" t="s">
        <v>1682</v>
      </c>
      <c r="E4604" s="27" t="s">
        <v>1683</v>
      </c>
      <c r="F4604" s="15" t="s">
        <v>110</v>
      </c>
      <c r="G4604" s="15" t="s">
        <v>9706</v>
      </c>
    </row>
    <row r="4605" spans="1:7" ht="22.5" x14ac:dyDescent="0.2">
      <c r="A4605" s="14" t="s">
        <v>9707</v>
      </c>
      <c r="B4605" s="15" t="s">
        <v>9644</v>
      </c>
      <c r="C4605" s="15" t="s">
        <v>141</v>
      </c>
      <c r="D4605" s="27" t="s">
        <v>1660</v>
      </c>
      <c r="E4605" s="27" t="s">
        <v>1661</v>
      </c>
      <c r="F4605" s="15" t="s">
        <v>670</v>
      </c>
      <c r="G4605" s="15" t="s">
        <v>91</v>
      </c>
    </row>
    <row r="4606" spans="1:7" ht="22.5" x14ac:dyDescent="0.2">
      <c r="A4606" s="14" t="s">
        <v>9708</v>
      </c>
      <c r="B4606" s="15" t="s">
        <v>9644</v>
      </c>
      <c r="C4606" s="15" t="s">
        <v>144</v>
      </c>
      <c r="D4606" s="27" t="s">
        <v>9709</v>
      </c>
      <c r="E4606" s="27" t="s">
        <v>9710</v>
      </c>
      <c r="F4606" s="15" t="s">
        <v>1077</v>
      </c>
      <c r="G4606" s="15" t="s">
        <v>924</v>
      </c>
    </row>
    <row r="4607" spans="1:7" ht="22.5" x14ac:dyDescent="0.2">
      <c r="A4607" s="14" t="s">
        <v>9711</v>
      </c>
      <c r="B4607" s="15" t="s">
        <v>9644</v>
      </c>
      <c r="C4607" s="15" t="s">
        <v>146</v>
      </c>
      <c r="D4607" s="27" t="s">
        <v>1664</v>
      </c>
      <c r="E4607" s="27" t="s">
        <v>1665</v>
      </c>
      <c r="F4607" s="15" t="s">
        <v>1077</v>
      </c>
      <c r="G4607" s="15" t="s">
        <v>286</v>
      </c>
    </row>
    <row r="4608" spans="1:7" ht="22.5" x14ac:dyDescent="0.2">
      <c r="A4608" s="14" t="s">
        <v>9712</v>
      </c>
      <c r="B4608" s="15" t="s">
        <v>9644</v>
      </c>
      <c r="C4608" s="15" t="s">
        <v>151</v>
      </c>
      <c r="D4608" s="27" t="s">
        <v>1668</v>
      </c>
      <c r="E4608" s="27" t="s">
        <v>1669</v>
      </c>
      <c r="F4608" s="15" t="s">
        <v>1077</v>
      </c>
      <c r="G4608" s="15" t="s">
        <v>181</v>
      </c>
    </row>
    <row r="4609" spans="1:7" ht="22.5" x14ac:dyDescent="0.2">
      <c r="A4609" s="14" t="s">
        <v>9713</v>
      </c>
      <c r="B4609" s="15" t="s">
        <v>9644</v>
      </c>
      <c r="C4609" s="15" t="s">
        <v>154</v>
      </c>
      <c r="D4609" s="27" t="s">
        <v>1686</v>
      </c>
      <c r="E4609" s="27" t="s">
        <v>1687</v>
      </c>
      <c r="F4609" s="15" t="s">
        <v>1071</v>
      </c>
      <c r="G4609" s="15" t="s">
        <v>9714</v>
      </c>
    </row>
    <row r="4610" spans="1:7" ht="14.25" customHeight="1" x14ac:dyDescent="0.2">
      <c r="A4610" s="16"/>
      <c r="B4610" s="16"/>
      <c r="C4610" s="13"/>
      <c r="D4610" s="28"/>
      <c r="E4610" s="21" t="s">
        <v>9715</v>
      </c>
      <c r="F4610" s="13"/>
      <c r="G4610" s="13"/>
    </row>
    <row r="4611" spans="1:7" ht="45" x14ac:dyDescent="0.2">
      <c r="A4611" s="14" t="s">
        <v>9716</v>
      </c>
      <c r="B4611" s="15" t="s">
        <v>9644</v>
      </c>
      <c r="C4611" s="15" t="s">
        <v>156</v>
      </c>
      <c r="D4611" s="27" t="s">
        <v>9717</v>
      </c>
      <c r="E4611" s="27" t="s">
        <v>9718</v>
      </c>
      <c r="F4611" s="15" t="s">
        <v>648</v>
      </c>
      <c r="G4611" s="15" t="s">
        <v>12</v>
      </c>
    </row>
    <row r="4612" spans="1:7" s="11" customFormat="1" ht="14.25" x14ac:dyDescent="0.2">
      <c r="A4612" s="9" t="s">
        <v>2813</v>
      </c>
      <c r="B4612" s="9" t="s">
        <v>9719</v>
      </c>
      <c r="C4612" s="9"/>
      <c r="D4612" s="29"/>
      <c r="E4612" s="22" t="s">
        <v>1689</v>
      </c>
      <c r="F4612" s="10"/>
      <c r="G4612" s="10"/>
    </row>
    <row r="4613" spans="1:7" ht="22.5" x14ac:dyDescent="0.2">
      <c r="A4613" s="14" t="s">
        <v>9720</v>
      </c>
      <c r="B4613" s="15" t="s">
        <v>9644</v>
      </c>
      <c r="C4613" s="15" t="s">
        <v>157</v>
      </c>
      <c r="D4613" s="27" t="s">
        <v>1691</v>
      </c>
      <c r="E4613" s="27" t="s">
        <v>9721</v>
      </c>
      <c r="F4613" s="15" t="s">
        <v>648</v>
      </c>
      <c r="G4613" s="15" t="s">
        <v>12</v>
      </c>
    </row>
    <row r="4614" spans="1:7" ht="22.5" x14ac:dyDescent="0.2">
      <c r="A4614" s="14" t="s">
        <v>9722</v>
      </c>
      <c r="B4614" s="15" t="s">
        <v>9644</v>
      </c>
      <c r="C4614" s="15" t="s">
        <v>158</v>
      </c>
      <c r="D4614" s="27" t="s">
        <v>1694</v>
      </c>
      <c r="E4614" s="27" t="s">
        <v>1695</v>
      </c>
      <c r="F4614" s="15" t="s">
        <v>970</v>
      </c>
      <c r="G4614" s="15" t="s">
        <v>1696</v>
      </c>
    </row>
    <row r="4615" spans="1:7" ht="45" x14ac:dyDescent="0.2">
      <c r="A4615" s="14" t="s">
        <v>9723</v>
      </c>
      <c r="B4615" s="15" t="s">
        <v>9644</v>
      </c>
      <c r="C4615" s="15" t="s">
        <v>165</v>
      </c>
      <c r="D4615" s="27" t="s">
        <v>9724</v>
      </c>
      <c r="E4615" s="27" t="s">
        <v>9725</v>
      </c>
      <c r="F4615" s="15" t="s">
        <v>659</v>
      </c>
      <c r="G4615" s="15" t="s">
        <v>12</v>
      </c>
    </row>
    <row r="4616" spans="1:7" ht="22.5" x14ac:dyDescent="0.2">
      <c r="A4616" s="14" t="s">
        <v>9726</v>
      </c>
      <c r="B4616" s="15" t="s">
        <v>9644</v>
      </c>
      <c r="C4616" s="15" t="s">
        <v>168</v>
      </c>
      <c r="D4616" s="27" t="s">
        <v>1146</v>
      </c>
      <c r="E4616" s="27" t="s">
        <v>1147</v>
      </c>
      <c r="F4616" s="15" t="s">
        <v>648</v>
      </c>
      <c r="G4616" s="15" t="s">
        <v>30</v>
      </c>
    </row>
    <row r="4617" spans="1:7" ht="22.5" x14ac:dyDescent="0.2">
      <c r="A4617" s="14" t="s">
        <v>9727</v>
      </c>
      <c r="B4617" s="15" t="s">
        <v>9644</v>
      </c>
      <c r="C4617" s="15" t="s">
        <v>170</v>
      </c>
      <c r="D4617" s="27" t="s">
        <v>3678</v>
      </c>
      <c r="E4617" s="27" t="s">
        <v>3679</v>
      </c>
      <c r="F4617" s="15" t="s">
        <v>648</v>
      </c>
      <c r="G4617" s="15" t="s">
        <v>43</v>
      </c>
    </row>
    <row r="4618" spans="1:7" ht="22.5" x14ac:dyDescent="0.2">
      <c r="A4618" s="14" t="s">
        <v>9728</v>
      </c>
      <c r="B4618" s="15" t="s">
        <v>9644</v>
      </c>
      <c r="C4618" s="15" t="s">
        <v>175</v>
      </c>
      <c r="D4618" s="27" t="s">
        <v>3681</v>
      </c>
      <c r="E4618" s="27" t="s">
        <v>3682</v>
      </c>
      <c r="F4618" s="15" t="s">
        <v>648</v>
      </c>
      <c r="G4618" s="15" t="s">
        <v>30</v>
      </c>
    </row>
    <row r="4619" spans="1:7" ht="22.5" x14ac:dyDescent="0.2">
      <c r="A4619" s="14" t="s">
        <v>9729</v>
      </c>
      <c r="B4619" s="15" t="s">
        <v>9644</v>
      </c>
      <c r="C4619" s="15" t="s">
        <v>178</v>
      </c>
      <c r="D4619" s="27" t="s">
        <v>1188</v>
      </c>
      <c r="E4619" s="27" t="s">
        <v>1189</v>
      </c>
      <c r="F4619" s="15" t="s">
        <v>648</v>
      </c>
      <c r="G4619" s="15" t="s">
        <v>12</v>
      </c>
    </row>
    <row r="4620" spans="1:7" ht="22.5" x14ac:dyDescent="0.2">
      <c r="A4620" s="14" t="s">
        <v>9730</v>
      </c>
      <c r="B4620" s="15" t="s">
        <v>9644</v>
      </c>
      <c r="C4620" s="15" t="s">
        <v>181</v>
      </c>
      <c r="D4620" s="27" t="s">
        <v>1702</v>
      </c>
      <c r="E4620" s="27" t="s">
        <v>1703</v>
      </c>
      <c r="F4620" s="15" t="s">
        <v>648</v>
      </c>
      <c r="G4620" s="15" t="s">
        <v>24</v>
      </c>
    </row>
    <row r="4621" spans="1:7" ht="22.5" x14ac:dyDescent="0.2">
      <c r="A4621" s="14" t="s">
        <v>9731</v>
      </c>
      <c r="B4621" s="15" t="s">
        <v>9644</v>
      </c>
      <c r="C4621" s="15" t="s">
        <v>182</v>
      </c>
      <c r="D4621" s="27" t="s">
        <v>1705</v>
      </c>
      <c r="E4621" s="27" t="s">
        <v>1706</v>
      </c>
      <c r="F4621" s="15" t="s">
        <v>648</v>
      </c>
      <c r="G4621" s="15" t="s">
        <v>12</v>
      </c>
    </row>
    <row r="4622" spans="1:7" ht="22.5" x14ac:dyDescent="0.2">
      <c r="A4622" s="14" t="s">
        <v>9732</v>
      </c>
      <c r="B4622" s="15" t="s">
        <v>9644</v>
      </c>
      <c r="C4622" s="15" t="s">
        <v>183</v>
      </c>
      <c r="D4622" s="27" t="s">
        <v>1188</v>
      </c>
      <c r="E4622" s="27" t="s">
        <v>1189</v>
      </c>
      <c r="F4622" s="15" t="s">
        <v>648</v>
      </c>
      <c r="G4622" s="15" t="s">
        <v>24</v>
      </c>
    </row>
    <row r="4623" spans="1:7" ht="14.25" x14ac:dyDescent="0.2">
      <c r="A4623" s="14" t="s">
        <v>9733</v>
      </c>
      <c r="B4623" s="15" t="s">
        <v>9644</v>
      </c>
      <c r="C4623" s="15" t="s">
        <v>191</v>
      </c>
      <c r="D4623" s="27" t="s">
        <v>1709</v>
      </c>
      <c r="E4623" s="27" t="s">
        <v>1710</v>
      </c>
      <c r="F4623" s="15" t="s">
        <v>648</v>
      </c>
      <c r="G4623" s="15" t="s">
        <v>24</v>
      </c>
    </row>
    <row r="4624" spans="1:7" ht="14.25" x14ac:dyDescent="0.2">
      <c r="A4624" s="14" t="s">
        <v>9734</v>
      </c>
      <c r="B4624" s="15" t="s">
        <v>9644</v>
      </c>
      <c r="C4624" s="15" t="s">
        <v>194</v>
      </c>
      <c r="D4624" s="27" t="s">
        <v>1712</v>
      </c>
      <c r="E4624" s="27" t="s">
        <v>1713</v>
      </c>
      <c r="F4624" s="15" t="s">
        <v>652</v>
      </c>
      <c r="G4624" s="15" t="s">
        <v>34</v>
      </c>
    </row>
    <row r="4625" spans="1:7" ht="22.5" x14ac:dyDescent="0.2">
      <c r="A4625" s="14" t="s">
        <v>9735</v>
      </c>
      <c r="B4625" s="15" t="s">
        <v>9644</v>
      </c>
      <c r="C4625" s="15" t="s">
        <v>196</v>
      </c>
      <c r="D4625" s="27" t="s">
        <v>1715</v>
      </c>
      <c r="E4625" s="27" t="s">
        <v>1716</v>
      </c>
      <c r="F4625" s="15" t="s">
        <v>652</v>
      </c>
      <c r="G4625" s="15" t="s">
        <v>34</v>
      </c>
    </row>
    <row r="4626" spans="1:7" ht="14.25" x14ac:dyDescent="0.2">
      <c r="A4626" s="14" t="s">
        <v>9736</v>
      </c>
      <c r="B4626" s="15" t="s">
        <v>9644</v>
      </c>
      <c r="C4626" s="15" t="s">
        <v>201</v>
      </c>
      <c r="D4626" s="27" t="s">
        <v>1175</v>
      </c>
      <c r="E4626" s="27" t="s">
        <v>1176</v>
      </c>
      <c r="F4626" s="15" t="s">
        <v>652</v>
      </c>
      <c r="G4626" s="15" t="s">
        <v>68</v>
      </c>
    </row>
    <row r="4627" spans="1:7" ht="22.5" x14ac:dyDescent="0.2">
      <c r="A4627" s="14" t="s">
        <v>9737</v>
      </c>
      <c r="B4627" s="15" t="s">
        <v>9644</v>
      </c>
      <c r="C4627" s="15" t="s">
        <v>204</v>
      </c>
      <c r="D4627" s="27" t="s">
        <v>1719</v>
      </c>
      <c r="E4627" s="27" t="s">
        <v>1720</v>
      </c>
      <c r="F4627" s="15" t="s">
        <v>648</v>
      </c>
      <c r="G4627" s="15" t="s">
        <v>68</v>
      </c>
    </row>
    <row r="4628" spans="1:7" s="8" customFormat="1" ht="15" customHeight="1" x14ac:dyDescent="0.2">
      <c r="A4628" s="7"/>
      <c r="B4628" s="7"/>
      <c r="C4628" s="7"/>
      <c r="D4628" s="26"/>
      <c r="E4628" s="20" t="s">
        <v>9738</v>
      </c>
      <c r="F4628" s="7"/>
      <c r="G4628" s="7"/>
    </row>
    <row r="4629" spans="1:7" s="11" customFormat="1" ht="25.5" x14ac:dyDescent="0.2">
      <c r="A4629" s="9" t="s">
        <v>2817</v>
      </c>
      <c r="B4629" s="9" t="s">
        <v>9739</v>
      </c>
      <c r="C4629" s="9"/>
      <c r="D4629" s="29"/>
      <c r="E4629" s="22" t="s">
        <v>9740</v>
      </c>
      <c r="F4629" s="10"/>
      <c r="G4629" s="10"/>
    </row>
    <row r="4630" spans="1:7" ht="22.5" x14ac:dyDescent="0.2">
      <c r="A4630" s="14" t="s">
        <v>9741</v>
      </c>
      <c r="B4630" s="15" t="s">
        <v>9742</v>
      </c>
      <c r="C4630" s="15" t="s">
        <v>12</v>
      </c>
      <c r="D4630" s="27" t="s">
        <v>1990</v>
      </c>
      <c r="E4630" s="27" t="s">
        <v>1991</v>
      </c>
      <c r="F4630" s="15" t="s">
        <v>648</v>
      </c>
      <c r="G4630" s="15" t="s">
        <v>12</v>
      </c>
    </row>
    <row r="4631" spans="1:7" ht="22.5" x14ac:dyDescent="0.2">
      <c r="A4631" s="14" t="s">
        <v>9743</v>
      </c>
      <c r="B4631" s="15" t="s">
        <v>9742</v>
      </c>
      <c r="C4631" s="15" t="s">
        <v>24</v>
      </c>
      <c r="D4631" s="27" t="s">
        <v>1993</v>
      </c>
      <c r="E4631" s="27" t="s">
        <v>1994</v>
      </c>
      <c r="F4631" s="15" t="s">
        <v>648</v>
      </c>
      <c r="G4631" s="15" t="s">
        <v>220</v>
      </c>
    </row>
    <row r="4632" spans="1:7" ht="14.25" x14ac:dyDescent="0.2">
      <c r="A4632" s="14" t="s">
        <v>9744</v>
      </c>
      <c r="B4632" s="15" t="s">
        <v>9742</v>
      </c>
      <c r="C4632" s="15" t="s">
        <v>30</v>
      </c>
      <c r="D4632" s="27" t="s">
        <v>1442</v>
      </c>
      <c r="E4632" s="27" t="s">
        <v>1443</v>
      </c>
      <c r="F4632" s="15" t="s">
        <v>648</v>
      </c>
      <c r="G4632" s="15" t="s">
        <v>43</v>
      </c>
    </row>
    <row r="4633" spans="1:7" ht="22.5" x14ac:dyDescent="0.2">
      <c r="A4633" s="14" t="s">
        <v>9745</v>
      </c>
      <c r="B4633" s="15" t="s">
        <v>9742</v>
      </c>
      <c r="C4633" s="15" t="s">
        <v>34</v>
      </c>
      <c r="D4633" s="27" t="s">
        <v>7678</v>
      </c>
      <c r="E4633" s="27" t="s">
        <v>7679</v>
      </c>
      <c r="F4633" s="15" t="s">
        <v>648</v>
      </c>
      <c r="G4633" s="15" t="s">
        <v>24</v>
      </c>
    </row>
    <row r="4634" spans="1:7" ht="22.5" x14ac:dyDescent="0.2">
      <c r="A4634" s="14" t="s">
        <v>9746</v>
      </c>
      <c r="B4634" s="15" t="s">
        <v>9742</v>
      </c>
      <c r="C4634" s="15" t="s">
        <v>40</v>
      </c>
      <c r="D4634" s="27" t="s">
        <v>7674</v>
      </c>
      <c r="E4634" s="27" t="s">
        <v>7675</v>
      </c>
      <c r="F4634" s="15" t="s">
        <v>648</v>
      </c>
      <c r="G4634" s="15" t="s">
        <v>24</v>
      </c>
    </row>
    <row r="4635" spans="1:7" ht="14.25" x14ac:dyDescent="0.2">
      <c r="A4635" s="14" t="s">
        <v>9747</v>
      </c>
      <c r="B4635" s="15" t="s">
        <v>9742</v>
      </c>
      <c r="C4635" s="15" t="s">
        <v>43</v>
      </c>
      <c r="D4635" s="27" t="s">
        <v>1442</v>
      </c>
      <c r="E4635" s="27" t="s">
        <v>1443</v>
      </c>
      <c r="F4635" s="15" t="s">
        <v>648</v>
      </c>
      <c r="G4635" s="15" t="s">
        <v>58</v>
      </c>
    </row>
    <row r="4636" spans="1:7" ht="14.25" x14ac:dyDescent="0.2">
      <c r="A4636" s="14" t="s">
        <v>9748</v>
      </c>
      <c r="B4636" s="15" t="s">
        <v>9742</v>
      </c>
      <c r="C4636" s="15" t="s">
        <v>48</v>
      </c>
      <c r="D4636" s="27" t="s">
        <v>7686</v>
      </c>
      <c r="E4636" s="27" t="s">
        <v>7687</v>
      </c>
      <c r="F4636" s="15" t="s">
        <v>7688</v>
      </c>
      <c r="G4636" s="15" t="s">
        <v>87</v>
      </c>
    </row>
    <row r="4637" spans="1:7" ht="14.25" x14ac:dyDescent="0.2">
      <c r="A4637" s="14" t="s">
        <v>9751</v>
      </c>
      <c r="B4637" s="15" t="s">
        <v>9742</v>
      </c>
      <c r="C4637" s="15" t="s">
        <v>55</v>
      </c>
      <c r="D4637" s="27" t="s">
        <v>1282</v>
      </c>
      <c r="E4637" s="27" t="s">
        <v>1283</v>
      </c>
      <c r="F4637" s="15" t="s">
        <v>648</v>
      </c>
      <c r="G4637" s="15" t="s">
        <v>122</v>
      </c>
    </row>
    <row r="4638" spans="1:7" ht="14.25" x14ac:dyDescent="0.2">
      <c r="A4638" s="14" t="s">
        <v>9752</v>
      </c>
      <c r="B4638" s="15" t="s">
        <v>9742</v>
      </c>
      <c r="C4638" s="15" t="s">
        <v>58</v>
      </c>
      <c r="D4638" s="27" t="s">
        <v>1442</v>
      </c>
      <c r="E4638" s="27" t="s">
        <v>1443</v>
      </c>
      <c r="F4638" s="15" t="s">
        <v>648</v>
      </c>
      <c r="G4638" s="15" t="s">
        <v>24</v>
      </c>
    </row>
    <row r="4639" spans="1:7" ht="14.25" x14ac:dyDescent="0.2">
      <c r="A4639" s="14" t="s">
        <v>9754</v>
      </c>
      <c r="B4639" s="15" t="s">
        <v>9742</v>
      </c>
      <c r="C4639" s="15" t="s">
        <v>60</v>
      </c>
      <c r="D4639" s="27" t="s">
        <v>1999</v>
      </c>
      <c r="E4639" s="27" t="s">
        <v>2000</v>
      </c>
      <c r="F4639" s="15" t="s">
        <v>648</v>
      </c>
      <c r="G4639" s="15" t="s">
        <v>12</v>
      </c>
    </row>
    <row r="4640" spans="1:7" ht="14.25" x14ac:dyDescent="0.2">
      <c r="A4640" s="14" t="s">
        <v>9755</v>
      </c>
      <c r="B4640" s="15" t="s">
        <v>9742</v>
      </c>
      <c r="C4640" s="15" t="s">
        <v>65</v>
      </c>
      <c r="D4640" s="27" t="s">
        <v>2003</v>
      </c>
      <c r="E4640" s="27" t="s">
        <v>2004</v>
      </c>
      <c r="F4640" s="15" t="s">
        <v>648</v>
      </c>
      <c r="G4640" s="15" t="s">
        <v>24</v>
      </c>
    </row>
    <row r="4641" spans="1:7" ht="14.25" x14ac:dyDescent="0.2">
      <c r="A4641" s="14" t="s">
        <v>9756</v>
      </c>
      <c r="B4641" s="15" t="s">
        <v>9742</v>
      </c>
      <c r="C4641" s="15" t="s">
        <v>68</v>
      </c>
      <c r="D4641" s="27" t="s">
        <v>2007</v>
      </c>
      <c r="E4641" s="27" t="s">
        <v>2008</v>
      </c>
      <c r="F4641" s="15" t="s">
        <v>648</v>
      </c>
      <c r="G4641" s="15" t="s">
        <v>73</v>
      </c>
    </row>
    <row r="4642" spans="1:7" ht="14.25" x14ac:dyDescent="0.2">
      <c r="A4642" s="14" t="s">
        <v>9757</v>
      </c>
      <c r="B4642" s="15" t="s">
        <v>9742</v>
      </c>
      <c r="C4642" s="15" t="s">
        <v>70</v>
      </c>
      <c r="D4642" s="27" t="s">
        <v>2003</v>
      </c>
      <c r="E4642" s="27" t="s">
        <v>2004</v>
      </c>
      <c r="F4642" s="15" t="s">
        <v>648</v>
      </c>
      <c r="G4642" s="15" t="s">
        <v>12</v>
      </c>
    </row>
    <row r="4643" spans="1:7" ht="14.25" customHeight="1" x14ac:dyDescent="0.2">
      <c r="A4643" s="16"/>
      <c r="B4643" s="16"/>
      <c r="C4643" s="13"/>
      <c r="D4643" s="28"/>
      <c r="E4643" s="21" t="s">
        <v>2013</v>
      </c>
      <c r="F4643" s="13"/>
      <c r="G4643" s="13"/>
    </row>
    <row r="4644" spans="1:7" ht="22.5" x14ac:dyDescent="0.2">
      <c r="A4644" s="14" t="s">
        <v>9758</v>
      </c>
      <c r="B4644" s="15" t="s">
        <v>9742</v>
      </c>
      <c r="C4644" s="15" t="s">
        <v>73</v>
      </c>
      <c r="D4644" s="27" t="s">
        <v>2015</v>
      </c>
      <c r="E4644" s="27" t="s">
        <v>2016</v>
      </c>
      <c r="F4644" s="15" t="s">
        <v>1071</v>
      </c>
      <c r="G4644" s="15" t="s">
        <v>9759</v>
      </c>
    </row>
    <row r="4645" spans="1:7" ht="45" x14ac:dyDescent="0.2">
      <c r="A4645" s="14" t="s">
        <v>9760</v>
      </c>
      <c r="B4645" s="15" t="s">
        <v>9742</v>
      </c>
      <c r="C4645" s="15" t="s">
        <v>75</v>
      </c>
      <c r="D4645" s="27" t="s">
        <v>2019</v>
      </c>
      <c r="E4645" s="27" t="s">
        <v>2020</v>
      </c>
      <c r="F4645" s="15" t="s">
        <v>1077</v>
      </c>
      <c r="G4645" s="15" t="s">
        <v>9761</v>
      </c>
    </row>
    <row r="4646" spans="1:7" ht="14.25" x14ac:dyDescent="0.2">
      <c r="A4646" s="14" t="s">
        <v>9762</v>
      </c>
      <c r="B4646" s="15" t="s">
        <v>9742</v>
      </c>
      <c r="C4646" s="15" t="s">
        <v>87</v>
      </c>
      <c r="D4646" s="27" t="s">
        <v>2023</v>
      </c>
      <c r="E4646" s="27" t="s">
        <v>2024</v>
      </c>
      <c r="F4646" s="15" t="s">
        <v>1459</v>
      </c>
      <c r="G4646" s="15" t="s">
        <v>9763</v>
      </c>
    </row>
    <row r="4647" spans="1:7" ht="56.25" x14ac:dyDescent="0.2">
      <c r="A4647" s="14" t="s">
        <v>9764</v>
      </c>
      <c r="B4647" s="15" t="s">
        <v>9742</v>
      </c>
      <c r="C4647" s="15" t="s">
        <v>89</v>
      </c>
      <c r="D4647" s="27" t="s">
        <v>5062</v>
      </c>
      <c r="E4647" s="27" t="s">
        <v>5063</v>
      </c>
      <c r="F4647" s="15" t="s">
        <v>1459</v>
      </c>
      <c r="G4647" s="15" t="s">
        <v>9765</v>
      </c>
    </row>
    <row r="4648" spans="1:7" ht="56.25" x14ac:dyDescent="0.2">
      <c r="A4648" s="14" t="s">
        <v>9766</v>
      </c>
      <c r="B4648" s="15" t="s">
        <v>9742</v>
      </c>
      <c r="C4648" s="15" t="s">
        <v>90</v>
      </c>
      <c r="D4648" s="27" t="s">
        <v>2027</v>
      </c>
      <c r="E4648" s="27" t="s">
        <v>2028</v>
      </c>
      <c r="F4648" s="15" t="s">
        <v>1459</v>
      </c>
      <c r="G4648" s="15" t="s">
        <v>6247</v>
      </c>
    </row>
    <row r="4649" spans="1:7" ht="14.25" customHeight="1" x14ac:dyDescent="0.2">
      <c r="A4649" s="16"/>
      <c r="B4649" s="16"/>
      <c r="C4649" s="13"/>
      <c r="D4649" s="28"/>
      <c r="E4649" s="21" t="s">
        <v>5071</v>
      </c>
      <c r="F4649" s="13"/>
      <c r="G4649" s="13"/>
    </row>
    <row r="4650" spans="1:7" ht="45" x14ac:dyDescent="0.2">
      <c r="A4650" s="14" t="s">
        <v>9767</v>
      </c>
      <c r="B4650" s="15" t="s">
        <v>9742</v>
      </c>
      <c r="C4650" s="15" t="s">
        <v>91</v>
      </c>
      <c r="D4650" s="27" t="s">
        <v>2032</v>
      </c>
      <c r="E4650" s="27" t="s">
        <v>2033</v>
      </c>
      <c r="F4650" s="15" t="s">
        <v>648</v>
      </c>
      <c r="G4650" s="15" t="s">
        <v>12</v>
      </c>
    </row>
    <row r="4651" spans="1:7" ht="45" x14ac:dyDescent="0.2">
      <c r="A4651" s="14" t="s">
        <v>9768</v>
      </c>
      <c r="B4651" s="15" t="s">
        <v>9742</v>
      </c>
      <c r="C4651" s="15" t="s">
        <v>101</v>
      </c>
      <c r="D4651" s="27" t="s">
        <v>2035</v>
      </c>
      <c r="E4651" s="27" t="s">
        <v>1995</v>
      </c>
      <c r="F4651" s="15" t="s">
        <v>648</v>
      </c>
      <c r="G4651" s="15" t="s">
        <v>220</v>
      </c>
    </row>
    <row r="4652" spans="1:7" ht="45" x14ac:dyDescent="0.2">
      <c r="A4652" s="14" t="s">
        <v>9769</v>
      </c>
      <c r="B4652" s="15" t="s">
        <v>9742</v>
      </c>
      <c r="C4652" s="15" t="s">
        <v>106</v>
      </c>
      <c r="D4652" s="27" t="s">
        <v>2037</v>
      </c>
      <c r="E4652" s="27" t="s">
        <v>1997</v>
      </c>
      <c r="F4652" s="15" t="s">
        <v>648</v>
      </c>
      <c r="G4652" s="15" t="s">
        <v>43</v>
      </c>
    </row>
    <row r="4653" spans="1:7" ht="14.25" x14ac:dyDescent="0.2">
      <c r="A4653" s="14" t="s">
        <v>9770</v>
      </c>
      <c r="B4653" s="15" t="s">
        <v>9742</v>
      </c>
      <c r="C4653" s="15" t="s">
        <v>107</v>
      </c>
      <c r="D4653" s="27" t="s">
        <v>7712</v>
      </c>
      <c r="E4653" s="27" t="s">
        <v>7680</v>
      </c>
      <c r="F4653" s="15" t="s">
        <v>71</v>
      </c>
      <c r="G4653" s="15" t="s">
        <v>92</v>
      </c>
    </row>
    <row r="4654" spans="1:7" ht="45" x14ac:dyDescent="0.2">
      <c r="A4654" s="14" t="s">
        <v>9771</v>
      </c>
      <c r="B4654" s="15" t="s">
        <v>9742</v>
      </c>
      <c r="C4654" s="15" t="s">
        <v>108</v>
      </c>
      <c r="D4654" s="27" t="s">
        <v>9772</v>
      </c>
      <c r="E4654" s="27" t="s">
        <v>7682</v>
      </c>
      <c r="F4654" s="15" t="s">
        <v>648</v>
      </c>
      <c r="G4654" s="15" t="s">
        <v>24</v>
      </c>
    </row>
    <row r="4655" spans="1:7" ht="45" x14ac:dyDescent="0.2">
      <c r="A4655" s="14" t="s">
        <v>9773</v>
      </c>
      <c r="B4655" s="15" t="s">
        <v>9742</v>
      </c>
      <c r="C4655" s="15" t="s">
        <v>109</v>
      </c>
      <c r="D4655" s="27" t="s">
        <v>7716</v>
      </c>
      <c r="E4655" s="27" t="s">
        <v>7684</v>
      </c>
      <c r="F4655" s="15" t="s">
        <v>648</v>
      </c>
      <c r="G4655" s="15" t="s">
        <v>58</v>
      </c>
    </row>
    <row r="4656" spans="1:7" ht="45" x14ac:dyDescent="0.2">
      <c r="A4656" s="14" t="s">
        <v>9774</v>
      </c>
      <c r="B4656" s="15" t="s">
        <v>9742</v>
      </c>
      <c r="C4656" s="15" t="s">
        <v>122</v>
      </c>
      <c r="D4656" s="27" t="s">
        <v>9775</v>
      </c>
      <c r="E4656" s="27" t="s">
        <v>9749</v>
      </c>
      <c r="F4656" s="15" t="s">
        <v>648</v>
      </c>
      <c r="G4656" s="15" t="s">
        <v>65</v>
      </c>
    </row>
    <row r="4657" spans="1:7" ht="45" x14ac:dyDescent="0.2">
      <c r="A4657" s="14" t="s">
        <v>9776</v>
      </c>
      <c r="B4657" s="15" t="s">
        <v>9742</v>
      </c>
      <c r="C4657" s="15" t="s">
        <v>126</v>
      </c>
      <c r="D4657" s="27" t="s">
        <v>9777</v>
      </c>
      <c r="E4657" s="27" t="s">
        <v>9750</v>
      </c>
      <c r="F4657" s="15" t="s">
        <v>648</v>
      </c>
      <c r="G4657" s="15" t="s">
        <v>24</v>
      </c>
    </row>
    <row r="4658" spans="1:7" ht="45" x14ac:dyDescent="0.2">
      <c r="A4658" s="14" t="s">
        <v>9778</v>
      </c>
      <c r="B4658" s="15" t="s">
        <v>9742</v>
      </c>
      <c r="C4658" s="15" t="s">
        <v>124</v>
      </c>
      <c r="D4658" s="27" t="s">
        <v>9779</v>
      </c>
      <c r="E4658" s="27" t="s">
        <v>9749</v>
      </c>
      <c r="F4658" s="15" t="s">
        <v>648</v>
      </c>
      <c r="G4658" s="15" t="s">
        <v>12</v>
      </c>
    </row>
    <row r="4659" spans="1:7" ht="45" x14ac:dyDescent="0.2">
      <c r="A4659" s="14" t="s">
        <v>9780</v>
      </c>
      <c r="B4659" s="15" t="s">
        <v>9742</v>
      </c>
      <c r="C4659" s="15" t="s">
        <v>129</v>
      </c>
      <c r="D4659" s="27" t="s">
        <v>9781</v>
      </c>
      <c r="E4659" s="27" t="s">
        <v>9782</v>
      </c>
      <c r="F4659" s="15" t="s">
        <v>648</v>
      </c>
      <c r="G4659" s="15" t="s">
        <v>12</v>
      </c>
    </row>
    <row r="4660" spans="1:7" ht="45" x14ac:dyDescent="0.2">
      <c r="A4660" s="14" t="s">
        <v>9783</v>
      </c>
      <c r="B4660" s="15" t="s">
        <v>9742</v>
      </c>
      <c r="C4660" s="15" t="s">
        <v>133</v>
      </c>
      <c r="D4660" s="27" t="s">
        <v>7718</v>
      </c>
      <c r="E4660" s="27" t="s">
        <v>7689</v>
      </c>
      <c r="F4660" s="15" t="s">
        <v>648</v>
      </c>
      <c r="G4660" s="15" t="s">
        <v>12</v>
      </c>
    </row>
    <row r="4661" spans="1:7" ht="45" x14ac:dyDescent="0.2">
      <c r="A4661" s="14" t="s">
        <v>9784</v>
      </c>
      <c r="B4661" s="15" t="s">
        <v>9742</v>
      </c>
      <c r="C4661" s="15" t="s">
        <v>136</v>
      </c>
      <c r="D4661" s="27" t="s">
        <v>7727</v>
      </c>
      <c r="E4661" s="27" t="s">
        <v>7694</v>
      </c>
      <c r="F4661" s="15" t="s">
        <v>648</v>
      </c>
      <c r="G4661" s="15" t="s">
        <v>122</v>
      </c>
    </row>
    <row r="4662" spans="1:7" ht="45" x14ac:dyDescent="0.2">
      <c r="A4662" s="14" t="s">
        <v>9785</v>
      </c>
      <c r="B4662" s="15" t="s">
        <v>9742</v>
      </c>
      <c r="C4662" s="15" t="s">
        <v>141</v>
      </c>
      <c r="D4662" s="27" t="s">
        <v>9786</v>
      </c>
      <c r="E4662" s="27" t="s">
        <v>9753</v>
      </c>
      <c r="F4662" s="15" t="s">
        <v>648</v>
      </c>
      <c r="G4662" s="15" t="s">
        <v>12</v>
      </c>
    </row>
    <row r="4663" spans="1:7" ht="45" x14ac:dyDescent="0.2">
      <c r="A4663" s="14" t="s">
        <v>9787</v>
      </c>
      <c r="B4663" s="15" t="s">
        <v>9742</v>
      </c>
      <c r="C4663" s="15" t="s">
        <v>144</v>
      </c>
      <c r="D4663" s="27" t="s">
        <v>7729</v>
      </c>
      <c r="E4663" s="27" t="s">
        <v>5051</v>
      </c>
      <c r="F4663" s="15" t="s">
        <v>648</v>
      </c>
      <c r="G4663" s="15" t="s">
        <v>12</v>
      </c>
    </row>
    <row r="4664" spans="1:7" ht="45" x14ac:dyDescent="0.2">
      <c r="A4664" s="14" t="s">
        <v>9788</v>
      </c>
      <c r="B4664" s="15" t="s">
        <v>9742</v>
      </c>
      <c r="C4664" s="15" t="s">
        <v>146</v>
      </c>
      <c r="D4664" s="27" t="s">
        <v>2039</v>
      </c>
      <c r="E4664" s="27" t="s">
        <v>2001</v>
      </c>
      <c r="F4664" s="15" t="s">
        <v>648</v>
      </c>
      <c r="G4664" s="15" t="s">
        <v>12</v>
      </c>
    </row>
    <row r="4665" spans="1:7" ht="14.25" x14ac:dyDescent="0.2">
      <c r="A4665" s="14" t="s">
        <v>9789</v>
      </c>
      <c r="B4665" s="15" t="s">
        <v>9742</v>
      </c>
      <c r="C4665" s="15" t="s">
        <v>151</v>
      </c>
      <c r="D4665" s="27" t="s">
        <v>2041</v>
      </c>
      <c r="E4665" s="27" t="s">
        <v>2005</v>
      </c>
      <c r="F4665" s="15" t="s">
        <v>648</v>
      </c>
      <c r="G4665" s="15" t="s">
        <v>24</v>
      </c>
    </row>
    <row r="4666" spans="1:7" ht="45" x14ac:dyDescent="0.2">
      <c r="A4666" s="14" t="s">
        <v>9790</v>
      </c>
      <c r="B4666" s="15" t="s">
        <v>9742</v>
      </c>
      <c r="C4666" s="15" t="s">
        <v>154</v>
      </c>
      <c r="D4666" s="27" t="s">
        <v>5082</v>
      </c>
      <c r="E4666" s="27" t="s">
        <v>5055</v>
      </c>
      <c r="F4666" s="15" t="s">
        <v>648</v>
      </c>
      <c r="G4666" s="15" t="s">
        <v>43</v>
      </c>
    </row>
    <row r="4667" spans="1:7" ht="45" x14ac:dyDescent="0.2">
      <c r="A4667" s="14" t="s">
        <v>9791</v>
      </c>
      <c r="B4667" s="15" t="s">
        <v>9742</v>
      </c>
      <c r="C4667" s="15" t="s">
        <v>156</v>
      </c>
      <c r="D4667" s="27" t="s">
        <v>9792</v>
      </c>
      <c r="E4667" s="27" t="s">
        <v>2009</v>
      </c>
      <c r="F4667" s="15" t="s">
        <v>648</v>
      </c>
      <c r="G4667" s="15" t="s">
        <v>43</v>
      </c>
    </row>
    <row r="4668" spans="1:7" ht="45" x14ac:dyDescent="0.2">
      <c r="A4668" s="14" t="s">
        <v>9793</v>
      </c>
      <c r="B4668" s="15" t="s">
        <v>9742</v>
      </c>
      <c r="C4668" s="15" t="s">
        <v>157</v>
      </c>
      <c r="D4668" s="27" t="s">
        <v>2045</v>
      </c>
      <c r="E4668" s="27" t="s">
        <v>2010</v>
      </c>
      <c r="F4668" s="15" t="s">
        <v>648</v>
      </c>
      <c r="G4668" s="15" t="s">
        <v>24</v>
      </c>
    </row>
    <row r="4669" spans="1:7" ht="45" x14ac:dyDescent="0.2">
      <c r="A4669" s="14" t="s">
        <v>9794</v>
      </c>
      <c r="B4669" s="15" t="s">
        <v>9742</v>
      </c>
      <c r="C4669" s="15" t="s">
        <v>158</v>
      </c>
      <c r="D4669" s="27" t="s">
        <v>2047</v>
      </c>
      <c r="E4669" s="27" t="s">
        <v>2012</v>
      </c>
      <c r="F4669" s="15" t="s">
        <v>648</v>
      </c>
      <c r="G4669" s="15" t="s">
        <v>12</v>
      </c>
    </row>
    <row r="4670" spans="1:7" s="8" customFormat="1" ht="15" customHeight="1" x14ac:dyDescent="0.2">
      <c r="A4670" s="7"/>
      <c r="B4670" s="7"/>
      <c r="C4670" s="7"/>
      <c r="D4670" s="26"/>
      <c r="E4670" s="20" t="s">
        <v>9795</v>
      </c>
      <c r="F4670" s="7"/>
      <c r="G4670" s="7"/>
    </row>
    <row r="4671" spans="1:7" s="11" customFormat="1" ht="14.25" x14ac:dyDescent="0.2">
      <c r="A4671" s="9" t="s">
        <v>2821</v>
      </c>
      <c r="B4671" s="9" t="s">
        <v>9796</v>
      </c>
      <c r="C4671" s="9"/>
      <c r="D4671" s="29"/>
      <c r="E4671" s="22" t="s">
        <v>9797</v>
      </c>
      <c r="F4671" s="10"/>
      <c r="G4671" s="10"/>
    </row>
    <row r="4672" spans="1:7" ht="14.25" x14ac:dyDescent="0.2">
      <c r="A4672" s="14" t="s">
        <v>9798</v>
      </c>
      <c r="B4672" s="15" t="s">
        <v>9799</v>
      </c>
      <c r="C4672" s="15" t="s">
        <v>12</v>
      </c>
      <c r="D4672" s="27" t="s">
        <v>9800</v>
      </c>
      <c r="E4672" s="27" t="s">
        <v>9801</v>
      </c>
      <c r="F4672" s="15" t="s">
        <v>648</v>
      </c>
      <c r="G4672" s="15" t="s">
        <v>12</v>
      </c>
    </row>
    <row r="4673" spans="1:7" ht="45" x14ac:dyDescent="0.2">
      <c r="A4673" s="14" t="s">
        <v>9802</v>
      </c>
      <c r="B4673" s="15" t="s">
        <v>9799</v>
      </c>
      <c r="C4673" s="15" t="s">
        <v>24</v>
      </c>
      <c r="D4673" s="27" t="s">
        <v>9803</v>
      </c>
      <c r="E4673" s="27" t="s">
        <v>9804</v>
      </c>
      <c r="F4673" s="15" t="s">
        <v>648</v>
      </c>
      <c r="G4673" s="15" t="s">
        <v>12</v>
      </c>
    </row>
    <row r="4674" spans="1:7" ht="14.25" x14ac:dyDescent="0.2">
      <c r="A4674" s="14" t="s">
        <v>9805</v>
      </c>
      <c r="B4674" s="15" t="s">
        <v>9799</v>
      </c>
      <c r="C4674" s="15" t="s">
        <v>30</v>
      </c>
      <c r="D4674" s="27" t="s">
        <v>9806</v>
      </c>
      <c r="E4674" s="27" t="s">
        <v>9807</v>
      </c>
      <c r="F4674" s="15" t="s">
        <v>648</v>
      </c>
      <c r="G4674" s="15" t="s">
        <v>12</v>
      </c>
    </row>
    <row r="4675" spans="1:7" ht="45" x14ac:dyDescent="0.2">
      <c r="A4675" s="14" t="s">
        <v>9808</v>
      </c>
      <c r="B4675" s="15" t="s">
        <v>9799</v>
      </c>
      <c r="C4675" s="15" t="s">
        <v>34</v>
      </c>
      <c r="D4675" s="27" t="s">
        <v>9809</v>
      </c>
      <c r="E4675" s="27" t="s">
        <v>9810</v>
      </c>
      <c r="F4675" s="15" t="s">
        <v>648</v>
      </c>
      <c r="G4675" s="15" t="s">
        <v>12</v>
      </c>
    </row>
    <row r="4676" spans="1:7" ht="14.25" x14ac:dyDescent="0.2">
      <c r="A4676" s="14" t="s">
        <v>9811</v>
      </c>
      <c r="B4676" s="15" t="s">
        <v>9799</v>
      </c>
      <c r="C4676" s="15" t="s">
        <v>40</v>
      </c>
      <c r="D4676" s="27" t="s">
        <v>9812</v>
      </c>
      <c r="E4676" s="27" t="s">
        <v>9813</v>
      </c>
      <c r="F4676" s="15" t="s">
        <v>648</v>
      </c>
      <c r="G4676" s="15" t="s">
        <v>24</v>
      </c>
    </row>
    <row r="4677" spans="1:7" ht="45" x14ac:dyDescent="0.2">
      <c r="A4677" s="14" t="s">
        <v>9814</v>
      </c>
      <c r="B4677" s="15" t="s">
        <v>9799</v>
      </c>
      <c r="C4677" s="15" t="s">
        <v>43</v>
      </c>
      <c r="D4677" s="27" t="s">
        <v>9815</v>
      </c>
      <c r="E4677" s="27" t="s">
        <v>9816</v>
      </c>
      <c r="F4677" s="15" t="s">
        <v>648</v>
      </c>
      <c r="G4677" s="15" t="s">
        <v>12</v>
      </c>
    </row>
    <row r="4678" spans="1:7" ht="45" x14ac:dyDescent="0.2">
      <c r="A4678" s="14" t="s">
        <v>9817</v>
      </c>
      <c r="B4678" s="15" t="s">
        <v>9799</v>
      </c>
      <c r="C4678" s="15" t="s">
        <v>48</v>
      </c>
      <c r="D4678" s="27" t="s">
        <v>9818</v>
      </c>
      <c r="E4678" s="27" t="s">
        <v>9819</v>
      </c>
      <c r="F4678" s="15" t="s">
        <v>648</v>
      </c>
      <c r="G4678" s="15" t="s">
        <v>12</v>
      </c>
    </row>
    <row r="4679" spans="1:7" ht="14.25" x14ac:dyDescent="0.2">
      <c r="A4679" s="14" t="s">
        <v>9820</v>
      </c>
      <c r="B4679" s="15" t="s">
        <v>9799</v>
      </c>
      <c r="C4679" s="15" t="s">
        <v>55</v>
      </c>
      <c r="D4679" s="27" t="s">
        <v>2003</v>
      </c>
      <c r="E4679" s="27" t="s">
        <v>2004</v>
      </c>
      <c r="F4679" s="15" t="s">
        <v>648</v>
      </c>
      <c r="G4679" s="15" t="s">
        <v>24</v>
      </c>
    </row>
    <row r="4680" spans="1:7" ht="45" x14ac:dyDescent="0.2">
      <c r="A4680" s="14" t="s">
        <v>9821</v>
      </c>
      <c r="B4680" s="15" t="s">
        <v>9799</v>
      </c>
      <c r="C4680" s="15" t="s">
        <v>58</v>
      </c>
      <c r="D4680" s="27" t="s">
        <v>9822</v>
      </c>
      <c r="E4680" s="27" t="s">
        <v>9823</v>
      </c>
      <c r="F4680" s="15" t="s">
        <v>648</v>
      </c>
      <c r="G4680" s="15" t="s">
        <v>12</v>
      </c>
    </row>
    <row r="4681" spans="1:7" ht="45" x14ac:dyDescent="0.2">
      <c r="A4681" s="14" t="s">
        <v>9824</v>
      </c>
      <c r="B4681" s="15" t="s">
        <v>9799</v>
      </c>
      <c r="C4681" s="15" t="s">
        <v>60</v>
      </c>
      <c r="D4681" s="27" t="s">
        <v>9825</v>
      </c>
      <c r="E4681" s="27" t="s">
        <v>9826</v>
      </c>
      <c r="F4681" s="15" t="s">
        <v>648</v>
      </c>
      <c r="G4681" s="15" t="s">
        <v>12</v>
      </c>
    </row>
    <row r="4682" spans="1:7" ht="45" x14ac:dyDescent="0.2">
      <c r="A4682" s="14" t="s">
        <v>9827</v>
      </c>
      <c r="B4682" s="15" t="s">
        <v>9799</v>
      </c>
      <c r="C4682" s="15" t="s">
        <v>65</v>
      </c>
      <c r="D4682" s="27" t="s">
        <v>9828</v>
      </c>
      <c r="E4682" s="27" t="s">
        <v>9829</v>
      </c>
      <c r="F4682" s="15" t="s">
        <v>648</v>
      </c>
      <c r="G4682" s="15" t="s">
        <v>126</v>
      </c>
    </row>
    <row r="4683" spans="1:7" ht="14.25" x14ac:dyDescent="0.2">
      <c r="A4683" s="14" t="s">
        <v>9830</v>
      </c>
      <c r="B4683" s="15" t="s">
        <v>9799</v>
      </c>
      <c r="C4683" s="15" t="s">
        <v>68</v>
      </c>
      <c r="D4683" s="27" t="s">
        <v>6858</v>
      </c>
      <c r="E4683" s="27" t="s">
        <v>6859</v>
      </c>
      <c r="F4683" s="15" t="s">
        <v>71</v>
      </c>
      <c r="G4683" s="15" t="s">
        <v>88</v>
      </c>
    </row>
    <row r="4684" spans="1:7" ht="45" x14ac:dyDescent="0.2">
      <c r="A4684" s="14" t="s">
        <v>9831</v>
      </c>
      <c r="B4684" s="15" t="s">
        <v>9799</v>
      </c>
      <c r="C4684" s="15" t="s">
        <v>70</v>
      </c>
      <c r="D4684" s="27" t="s">
        <v>9832</v>
      </c>
      <c r="E4684" s="27" t="s">
        <v>9833</v>
      </c>
      <c r="F4684" s="15" t="s">
        <v>648</v>
      </c>
      <c r="G4684" s="15" t="s">
        <v>70</v>
      </c>
    </row>
    <row r="4685" spans="1:7" ht="45" x14ac:dyDescent="0.2">
      <c r="A4685" s="14" t="s">
        <v>9834</v>
      </c>
      <c r="B4685" s="15" t="s">
        <v>9799</v>
      </c>
      <c r="C4685" s="15" t="s">
        <v>73</v>
      </c>
      <c r="D4685" s="27" t="s">
        <v>9835</v>
      </c>
      <c r="E4685" s="27" t="s">
        <v>9836</v>
      </c>
      <c r="F4685" s="15" t="s">
        <v>648</v>
      </c>
      <c r="G4685" s="15" t="s">
        <v>154</v>
      </c>
    </row>
    <row r="4686" spans="1:7" ht="22.5" x14ac:dyDescent="0.2">
      <c r="A4686" s="14" t="s">
        <v>9837</v>
      </c>
      <c r="B4686" s="15" t="s">
        <v>9799</v>
      </c>
      <c r="C4686" s="15" t="s">
        <v>75</v>
      </c>
      <c r="D4686" s="27" t="s">
        <v>9838</v>
      </c>
      <c r="E4686" s="27" t="s">
        <v>9839</v>
      </c>
      <c r="F4686" s="15" t="s">
        <v>648</v>
      </c>
      <c r="G4686" s="15" t="s">
        <v>12</v>
      </c>
    </row>
    <row r="4687" spans="1:7" ht="45" x14ac:dyDescent="0.2">
      <c r="A4687" s="14" t="s">
        <v>9840</v>
      </c>
      <c r="B4687" s="15" t="s">
        <v>9799</v>
      </c>
      <c r="C4687" s="15" t="s">
        <v>87</v>
      </c>
      <c r="D4687" s="27" t="s">
        <v>9841</v>
      </c>
      <c r="E4687" s="27" t="s">
        <v>9842</v>
      </c>
      <c r="F4687" s="15" t="s">
        <v>648</v>
      </c>
      <c r="G4687" s="15" t="s">
        <v>12</v>
      </c>
    </row>
    <row r="4688" spans="1:7" ht="45" x14ac:dyDescent="0.2">
      <c r="A4688" s="14" t="s">
        <v>9843</v>
      </c>
      <c r="B4688" s="15" t="s">
        <v>9799</v>
      </c>
      <c r="C4688" s="15" t="s">
        <v>89</v>
      </c>
      <c r="D4688" s="27" t="s">
        <v>9844</v>
      </c>
      <c r="E4688" s="27" t="s">
        <v>9845</v>
      </c>
      <c r="F4688" s="15" t="s">
        <v>648</v>
      </c>
      <c r="G4688" s="15" t="s">
        <v>12</v>
      </c>
    </row>
    <row r="4689" spans="1:7" ht="22.5" x14ac:dyDescent="0.2">
      <c r="A4689" s="14" t="s">
        <v>9846</v>
      </c>
      <c r="B4689" s="15" t="s">
        <v>9799</v>
      </c>
      <c r="C4689" s="15" t="s">
        <v>90</v>
      </c>
      <c r="D4689" s="27" t="s">
        <v>9847</v>
      </c>
      <c r="E4689" s="27" t="s">
        <v>9848</v>
      </c>
      <c r="F4689" s="15" t="s">
        <v>1071</v>
      </c>
      <c r="G4689" s="15" t="s">
        <v>9849</v>
      </c>
    </row>
    <row r="4690" spans="1:7" ht="14.25" x14ac:dyDescent="0.2">
      <c r="A4690" s="14" t="s">
        <v>9850</v>
      </c>
      <c r="B4690" s="15" t="s">
        <v>9799</v>
      </c>
      <c r="C4690" s="15" t="s">
        <v>91</v>
      </c>
      <c r="D4690" s="27" t="s">
        <v>9851</v>
      </c>
      <c r="E4690" s="27" t="s">
        <v>9852</v>
      </c>
      <c r="F4690" s="15" t="s">
        <v>1459</v>
      </c>
      <c r="G4690" s="15" t="s">
        <v>9853</v>
      </c>
    </row>
    <row r="4691" spans="1:7" ht="14.25" x14ac:dyDescent="0.2">
      <c r="A4691" s="14" t="s">
        <v>9854</v>
      </c>
      <c r="B4691" s="15" t="s">
        <v>9799</v>
      </c>
      <c r="C4691" s="15" t="s">
        <v>101</v>
      </c>
      <c r="D4691" s="27" t="s">
        <v>9855</v>
      </c>
      <c r="E4691" s="27" t="s">
        <v>9856</v>
      </c>
      <c r="F4691" s="15" t="s">
        <v>648</v>
      </c>
      <c r="G4691" s="15" t="s">
        <v>55</v>
      </c>
    </row>
    <row r="4692" spans="1:7" ht="45" x14ac:dyDescent="0.2">
      <c r="A4692" s="14" t="s">
        <v>9857</v>
      </c>
      <c r="B4692" s="15" t="s">
        <v>9799</v>
      </c>
      <c r="C4692" s="15" t="s">
        <v>106</v>
      </c>
      <c r="D4692" s="27" t="s">
        <v>9858</v>
      </c>
      <c r="E4692" s="27" t="s">
        <v>9859</v>
      </c>
      <c r="F4692" s="15" t="s">
        <v>648</v>
      </c>
      <c r="G4692" s="15" t="s">
        <v>55</v>
      </c>
    </row>
    <row r="4693" spans="1:7" ht="14.25" x14ac:dyDescent="0.2">
      <c r="A4693" s="14" t="s">
        <v>9860</v>
      </c>
      <c r="B4693" s="15" t="s">
        <v>9799</v>
      </c>
      <c r="C4693" s="15" t="s">
        <v>107</v>
      </c>
      <c r="D4693" s="27" t="s">
        <v>9861</v>
      </c>
      <c r="E4693" s="27" t="s">
        <v>9862</v>
      </c>
      <c r="F4693" s="15" t="s">
        <v>648</v>
      </c>
      <c r="G4693" s="15" t="s">
        <v>12</v>
      </c>
    </row>
    <row r="4694" spans="1:7" ht="45" x14ac:dyDescent="0.2">
      <c r="A4694" s="14" t="s">
        <v>9863</v>
      </c>
      <c r="B4694" s="15" t="s">
        <v>9799</v>
      </c>
      <c r="C4694" s="15" t="s">
        <v>108</v>
      </c>
      <c r="D4694" s="27" t="s">
        <v>9864</v>
      </c>
      <c r="E4694" s="27" t="s">
        <v>9865</v>
      </c>
      <c r="F4694" s="15" t="s">
        <v>648</v>
      </c>
      <c r="G4694" s="15" t="s">
        <v>12</v>
      </c>
    </row>
    <row r="4695" spans="1:7" ht="14.25" x14ac:dyDescent="0.2">
      <c r="A4695" s="14" t="s">
        <v>9866</v>
      </c>
      <c r="B4695" s="15" t="s">
        <v>9799</v>
      </c>
      <c r="C4695" s="15" t="s">
        <v>109</v>
      </c>
      <c r="D4695" s="27" t="s">
        <v>2003</v>
      </c>
      <c r="E4695" s="27" t="s">
        <v>2004</v>
      </c>
      <c r="F4695" s="15" t="s">
        <v>648</v>
      </c>
      <c r="G4695" s="15" t="s">
        <v>24</v>
      </c>
    </row>
    <row r="4696" spans="1:7" ht="45" x14ac:dyDescent="0.2">
      <c r="A4696" s="14" t="s">
        <v>9867</v>
      </c>
      <c r="B4696" s="15" t="s">
        <v>9799</v>
      </c>
      <c r="C4696" s="15" t="s">
        <v>122</v>
      </c>
      <c r="D4696" s="27" t="s">
        <v>9868</v>
      </c>
      <c r="E4696" s="27" t="s">
        <v>9869</v>
      </c>
      <c r="F4696" s="15" t="s">
        <v>648</v>
      </c>
      <c r="G4696" s="15" t="s">
        <v>12</v>
      </c>
    </row>
    <row r="4697" spans="1:7" ht="45" x14ac:dyDescent="0.2">
      <c r="A4697" s="14" t="s">
        <v>9870</v>
      </c>
      <c r="B4697" s="15" t="s">
        <v>9799</v>
      </c>
      <c r="C4697" s="15" t="s">
        <v>126</v>
      </c>
      <c r="D4697" s="27" t="s">
        <v>9871</v>
      </c>
      <c r="E4697" s="27" t="s">
        <v>9872</v>
      </c>
      <c r="F4697" s="15" t="s">
        <v>648</v>
      </c>
      <c r="G4697" s="15" t="s">
        <v>12</v>
      </c>
    </row>
    <row r="4698" spans="1:7" ht="14.25" x14ac:dyDescent="0.2">
      <c r="A4698" s="14" t="s">
        <v>9873</v>
      </c>
      <c r="B4698" s="15" t="s">
        <v>9799</v>
      </c>
      <c r="C4698" s="15" t="s">
        <v>124</v>
      </c>
      <c r="D4698" s="27" t="s">
        <v>9634</v>
      </c>
      <c r="E4698" s="27" t="s">
        <v>9635</v>
      </c>
      <c r="F4698" s="15" t="s">
        <v>9874</v>
      </c>
      <c r="G4698" s="15" t="s">
        <v>12</v>
      </c>
    </row>
    <row r="4699" spans="1:7" ht="45" x14ac:dyDescent="0.2">
      <c r="A4699" s="14" t="s">
        <v>9875</v>
      </c>
      <c r="B4699" s="15" t="s">
        <v>9799</v>
      </c>
      <c r="C4699" s="15" t="s">
        <v>129</v>
      </c>
      <c r="D4699" s="27" t="s">
        <v>9876</v>
      </c>
      <c r="E4699" s="27" t="s">
        <v>9877</v>
      </c>
      <c r="F4699" s="15" t="s">
        <v>648</v>
      </c>
      <c r="G4699" s="15" t="s">
        <v>12</v>
      </c>
    </row>
    <row r="4700" spans="1:7" ht="45" x14ac:dyDescent="0.2">
      <c r="A4700" s="14" t="s">
        <v>9878</v>
      </c>
      <c r="B4700" s="15" t="s">
        <v>9799</v>
      </c>
      <c r="C4700" s="15" t="s">
        <v>133</v>
      </c>
      <c r="D4700" s="27" t="s">
        <v>9879</v>
      </c>
      <c r="E4700" s="27" t="s">
        <v>9880</v>
      </c>
      <c r="F4700" s="15" t="s">
        <v>648</v>
      </c>
      <c r="G4700" s="15" t="s">
        <v>12</v>
      </c>
    </row>
    <row r="4701" spans="1:7" ht="45" x14ac:dyDescent="0.2">
      <c r="A4701" s="14" t="s">
        <v>9881</v>
      </c>
      <c r="B4701" s="15" t="s">
        <v>9799</v>
      </c>
      <c r="C4701" s="15" t="s">
        <v>136</v>
      </c>
      <c r="D4701" s="27" t="s">
        <v>9882</v>
      </c>
      <c r="E4701" s="27" t="s">
        <v>9883</v>
      </c>
      <c r="F4701" s="15" t="s">
        <v>648</v>
      </c>
      <c r="G4701" s="15" t="s">
        <v>12</v>
      </c>
    </row>
    <row r="4702" spans="1:7" ht="45" x14ac:dyDescent="0.2">
      <c r="A4702" s="14" t="s">
        <v>9884</v>
      </c>
      <c r="B4702" s="15" t="s">
        <v>9799</v>
      </c>
      <c r="C4702" s="15" t="s">
        <v>141</v>
      </c>
      <c r="D4702" s="27" t="s">
        <v>9885</v>
      </c>
      <c r="E4702" s="27" t="s">
        <v>9886</v>
      </c>
      <c r="F4702" s="15" t="s">
        <v>648</v>
      </c>
      <c r="G4702" s="15" t="s">
        <v>12</v>
      </c>
    </row>
    <row r="4703" spans="1:7" s="8" customFormat="1" ht="15" customHeight="1" x14ac:dyDescent="0.2">
      <c r="A4703" s="7"/>
      <c r="B4703" s="7"/>
      <c r="C4703" s="7"/>
      <c r="D4703" s="26"/>
      <c r="E4703" s="20" t="s">
        <v>9887</v>
      </c>
      <c r="F4703" s="7"/>
      <c r="G4703" s="7"/>
    </row>
    <row r="4704" spans="1:7" s="11" customFormat="1" ht="14.25" x14ac:dyDescent="0.2">
      <c r="A4704" s="9" t="s">
        <v>2825</v>
      </c>
      <c r="B4704" s="9" t="s">
        <v>9888</v>
      </c>
      <c r="C4704" s="9"/>
      <c r="D4704" s="29"/>
      <c r="E4704" s="22" t="s">
        <v>9889</v>
      </c>
      <c r="F4704" s="10"/>
      <c r="G4704" s="10"/>
    </row>
    <row r="4705" spans="1:7" ht="14.25" x14ac:dyDescent="0.2">
      <c r="A4705" s="14" t="s">
        <v>9890</v>
      </c>
      <c r="B4705" s="15" t="s">
        <v>9891</v>
      </c>
      <c r="C4705" s="15" t="s">
        <v>12</v>
      </c>
      <c r="D4705" s="27" t="s">
        <v>9892</v>
      </c>
      <c r="E4705" s="27" t="s">
        <v>9893</v>
      </c>
      <c r="F4705" s="15" t="s">
        <v>648</v>
      </c>
      <c r="G4705" s="15" t="s">
        <v>24</v>
      </c>
    </row>
    <row r="4706" spans="1:7" ht="45" x14ac:dyDescent="0.2">
      <c r="A4706" s="14" t="s">
        <v>9894</v>
      </c>
      <c r="B4706" s="15" t="s">
        <v>9891</v>
      </c>
      <c r="C4706" s="15" t="s">
        <v>24</v>
      </c>
      <c r="D4706" s="27" t="s">
        <v>9895</v>
      </c>
      <c r="E4706" s="27" t="s">
        <v>9896</v>
      </c>
      <c r="F4706" s="15" t="s">
        <v>648</v>
      </c>
      <c r="G4706" s="15" t="s">
        <v>24</v>
      </c>
    </row>
    <row r="4707" spans="1:7" ht="14.25" x14ac:dyDescent="0.2">
      <c r="A4707" s="14" t="s">
        <v>9897</v>
      </c>
      <c r="B4707" s="15" t="s">
        <v>9891</v>
      </c>
      <c r="C4707" s="15" t="s">
        <v>30</v>
      </c>
      <c r="D4707" s="27" t="s">
        <v>9898</v>
      </c>
      <c r="E4707" s="27" t="s">
        <v>9899</v>
      </c>
      <c r="F4707" s="15" t="s">
        <v>648</v>
      </c>
      <c r="G4707" s="15" t="s">
        <v>70</v>
      </c>
    </row>
    <row r="4708" spans="1:7" ht="14.25" x14ac:dyDescent="0.2">
      <c r="A4708" s="14" t="s">
        <v>9900</v>
      </c>
      <c r="B4708" s="15" t="s">
        <v>9891</v>
      </c>
      <c r="C4708" s="15" t="s">
        <v>34</v>
      </c>
      <c r="D4708" s="27" t="s">
        <v>9901</v>
      </c>
      <c r="E4708" s="27" t="s">
        <v>9902</v>
      </c>
      <c r="F4708" s="15" t="s">
        <v>71</v>
      </c>
      <c r="G4708" s="15" t="s">
        <v>88</v>
      </c>
    </row>
    <row r="4709" spans="1:7" ht="14.25" x14ac:dyDescent="0.2">
      <c r="A4709" s="14" t="s">
        <v>9903</v>
      </c>
      <c r="B4709" s="15" t="s">
        <v>9891</v>
      </c>
      <c r="C4709" s="15" t="s">
        <v>40</v>
      </c>
      <c r="D4709" s="27" t="s">
        <v>9904</v>
      </c>
      <c r="E4709" s="27" t="s">
        <v>9905</v>
      </c>
      <c r="F4709" s="15" t="s">
        <v>648</v>
      </c>
      <c r="G4709" s="15" t="s">
        <v>70</v>
      </c>
    </row>
    <row r="4710" spans="1:7" ht="45" x14ac:dyDescent="0.2">
      <c r="A4710" s="14" t="s">
        <v>9906</v>
      </c>
      <c r="B4710" s="15" t="s">
        <v>9891</v>
      </c>
      <c r="C4710" s="15" t="s">
        <v>43</v>
      </c>
      <c r="D4710" s="27" t="s">
        <v>9907</v>
      </c>
      <c r="E4710" s="27" t="s">
        <v>9908</v>
      </c>
      <c r="F4710" s="15" t="s">
        <v>648</v>
      </c>
      <c r="G4710" s="15" t="s">
        <v>70</v>
      </c>
    </row>
    <row r="4711" spans="1:7" ht="14.25" x14ac:dyDescent="0.2">
      <c r="A4711" s="14" t="s">
        <v>9909</v>
      </c>
      <c r="B4711" s="15" t="s">
        <v>9891</v>
      </c>
      <c r="C4711" s="15" t="s">
        <v>48</v>
      </c>
      <c r="D4711" s="27" t="s">
        <v>9847</v>
      </c>
      <c r="E4711" s="27" t="s">
        <v>9910</v>
      </c>
      <c r="F4711" s="15" t="s">
        <v>1071</v>
      </c>
      <c r="G4711" s="15" t="s">
        <v>9911</v>
      </c>
    </row>
    <row r="4712" spans="1:7" ht="45" x14ac:dyDescent="0.2">
      <c r="A4712" s="14" t="s">
        <v>9912</v>
      </c>
      <c r="B4712" s="15" t="s">
        <v>9891</v>
      </c>
      <c r="C4712" s="15" t="s">
        <v>55</v>
      </c>
      <c r="D4712" s="27" t="s">
        <v>9913</v>
      </c>
      <c r="E4712" s="27" t="s">
        <v>9914</v>
      </c>
      <c r="F4712" s="15" t="s">
        <v>1459</v>
      </c>
      <c r="G4712" s="15" t="s">
        <v>9915</v>
      </c>
    </row>
    <row r="4713" spans="1:7" s="8" customFormat="1" ht="15" customHeight="1" x14ac:dyDescent="0.2">
      <c r="A4713" s="7"/>
      <c r="B4713" s="7"/>
      <c r="C4713" s="7"/>
      <c r="D4713" s="26"/>
      <c r="E4713" s="20" t="s">
        <v>9916</v>
      </c>
      <c r="F4713" s="7"/>
      <c r="G4713" s="7"/>
    </row>
    <row r="4714" spans="1:7" s="11" customFormat="1" ht="14.25" x14ac:dyDescent="0.2">
      <c r="A4714" s="9" t="s">
        <v>2829</v>
      </c>
      <c r="B4714" s="9" t="s">
        <v>9917</v>
      </c>
      <c r="C4714" s="9"/>
      <c r="D4714" s="29"/>
      <c r="E4714" s="22" t="s">
        <v>9918</v>
      </c>
      <c r="F4714" s="10"/>
      <c r="G4714" s="10"/>
    </row>
    <row r="4715" spans="1:7" ht="14.25" x14ac:dyDescent="0.2">
      <c r="A4715" s="14" t="s">
        <v>9919</v>
      </c>
      <c r="B4715" s="15" t="s">
        <v>9920</v>
      </c>
      <c r="C4715" s="15" t="s">
        <v>12</v>
      </c>
      <c r="D4715" s="27" t="s">
        <v>9921</v>
      </c>
      <c r="E4715" s="27" t="s">
        <v>9922</v>
      </c>
      <c r="F4715" s="15" t="s">
        <v>648</v>
      </c>
      <c r="G4715" s="15" t="s">
        <v>89</v>
      </c>
    </row>
    <row r="4716" spans="1:7" ht="45" x14ac:dyDescent="0.2">
      <c r="A4716" s="14" t="s">
        <v>9923</v>
      </c>
      <c r="B4716" s="15" t="s">
        <v>9920</v>
      </c>
      <c r="C4716" s="15" t="s">
        <v>24</v>
      </c>
      <c r="D4716" s="27" t="s">
        <v>9924</v>
      </c>
      <c r="E4716" s="27" t="s">
        <v>9925</v>
      </c>
      <c r="F4716" s="15" t="s">
        <v>648</v>
      </c>
      <c r="G4716" s="15" t="s">
        <v>89</v>
      </c>
    </row>
    <row r="4717" spans="1:7" ht="45" x14ac:dyDescent="0.2">
      <c r="A4717" s="14" t="s">
        <v>9926</v>
      </c>
      <c r="B4717" s="15" t="s">
        <v>9920</v>
      </c>
      <c r="C4717" s="15" t="s">
        <v>30</v>
      </c>
      <c r="D4717" s="27" t="s">
        <v>9927</v>
      </c>
      <c r="E4717" s="27" t="s">
        <v>9928</v>
      </c>
      <c r="F4717" s="15" t="s">
        <v>648</v>
      </c>
      <c r="G4717" s="15" t="s">
        <v>12</v>
      </c>
    </row>
    <row r="4718" spans="1:7" s="8" customFormat="1" ht="15" customHeight="1" x14ac:dyDescent="0.2">
      <c r="A4718" s="7"/>
      <c r="B4718" s="7"/>
      <c r="C4718" s="7"/>
      <c r="D4718" s="26"/>
      <c r="E4718" s="20" t="s">
        <v>9929</v>
      </c>
      <c r="F4718" s="7"/>
      <c r="G4718" s="7"/>
    </row>
    <row r="4719" spans="1:7" s="11" customFormat="1" ht="14.25" x14ac:dyDescent="0.2">
      <c r="A4719" s="9" t="s">
        <v>2833</v>
      </c>
      <c r="B4719" s="9" t="s">
        <v>9930</v>
      </c>
      <c r="C4719" s="9"/>
      <c r="D4719" s="29"/>
      <c r="E4719" s="22" t="s">
        <v>9931</v>
      </c>
      <c r="F4719" s="10"/>
      <c r="G4719" s="10"/>
    </row>
    <row r="4720" spans="1:7" ht="14.25" x14ac:dyDescent="0.2">
      <c r="A4720" s="14" t="s">
        <v>9932</v>
      </c>
      <c r="B4720" s="15" t="s">
        <v>9933</v>
      </c>
      <c r="C4720" s="15" t="s">
        <v>12</v>
      </c>
      <c r="D4720" s="27" t="s">
        <v>9934</v>
      </c>
      <c r="E4720" s="27" t="s">
        <v>9935</v>
      </c>
      <c r="F4720" s="15" t="s">
        <v>648</v>
      </c>
      <c r="G4720" s="15" t="s">
        <v>12</v>
      </c>
    </row>
    <row r="4721" spans="1:7" ht="45" x14ac:dyDescent="0.2">
      <c r="A4721" s="14" t="s">
        <v>9936</v>
      </c>
      <c r="B4721" s="15" t="s">
        <v>9933</v>
      </c>
      <c r="C4721" s="15" t="s">
        <v>24</v>
      </c>
      <c r="D4721" s="27" t="s">
        <v>9937</v>
      </c>
      <c r="E4721" s="27" t="s">
        <v>9938</v>
      </c>
      <c r="F4721" s="15" t="s">
        <v>648</v>
      </c>
      <c r="G4721" s="15" t="s">
        <v>12</v>
      </c>
    </row>
    <row r="4722" spans="1:7" ht="14.25" x14ac:dyDescent="0.2">
      <c r="A4722" s="14" t="s">
        <v>9939</v>
      </c>
      <c r="B4722" s="15" t="s">
        <v>9933</v>
      </c>
      <c r="C4722" s="15" t="s">
        <v>30</v>
      </c>
      <c r="D4722" s="27" t="s">
        <v>9806</v>
      </c>
      <c r="E4722" s="27" t="s">
        <v>9807</v>
      </c>
      <c r="F4722" s="15" t="s">
        <v>648</v>
      </c>
      <c r="G4722" s="15" t="s">
        <v>12</v>
      </c>
    </row>
    <row r="4723" spans="1:7" ht="45" x14ac:dyDescent="0.2">
      <c r="A4723" s="14" t="s">
        <v>9940</v>
      </c>
      <c r="B4723" s="15" t="s">
        <v>9933</v>
      </c>
      <c r="C4723" s="15" t="s">
        <v>34</v>
      </c>
      <c r="D4723" s="27" t="s">
        <v>9941</v>
      </c>
      <c r="E4723" s="27" t="s">
        <v>9942</v>
      </c>
      <c r="F4723" s="15" t="s">
        <v>648</v>
      </c>
      <c r="G4723" s="15" t="s">
        <v>12</v>
      </c>
    </row>
    <row r="4724" spans="1:7" ht="14.25" x14ac:dyDescent="0.2">
      <c r="A4724" s="14" t="s">
        <v>9943</v>
      </c>
      <c r="B4724" s="15" t="s">
        <v>9933</v>
      </c>
      <c r="C4724" s="15" t="s">
        <v>40</v>
      </c>
      <c r="D4724" s="27" t="s">
        <v>9944</v>
      </c>
      <c r="E4724" s="27" t="s">
        <v>9945</v>
      </c>
      <c r="F4724" s="15" t="s">
        <v>648</v>
      </c>
      <c r="G4724" s="15" t="s">
        <v>12</v>
      </c>
    </row>
    <row r="4725" spans="1:7" ht="45" x14ac:dyDescent="0.2">
      <c r="A4725" s="14" t="s">
        <v>9946</v>
      </c>
      <c r="B4725" s="15" t="s">
        <v>9933</v>
      </c>
      <c r="C4725" s="15" t="s">
        <v>43</v>
      </c>
      <c r="D4725" s="27" t="s">
        <v>9947</v>
      </c>
      <c r="E4725" s="27" t="s">
        <v>9948</v>
      </c>
      <c r="F4725" s="15" t="s">
        <v>648</v>
      </c>
      <c r="G4725" s="15" t="s">
        <v>12</v>
      </c>
    </row>
    <row r="4726" spans="1:7" ht="45" x14ac:dyDescent="0.2">
      <c r="A4726" s="14" t="s">
        <v>9949</v>
      </c>
      <c r="B4726" s="15" t="s">
        <v>9933</v>
      </c>
      <c r="C4726" s="15" t="s">
        <v>48</v>
      </c>
      <c r="D4726" s="27" t="s">
        <v>9950</v>
      </c>
      <c r="E4726" s="27" t="s">
        <v>9951</v>
      </c>
      <c r="F4726" s="15" t="s">
        <v>648</v>
      </c>
      <c r="G4726" s="15" t="s">
        <v>12</v>
      </c>
    </row>
    <row r="4727" spans="1:7" ht="14.25" x14ac:dyDescent="0.2">
      <c r="A4727" s="14" t="s">
        <v>9952</v>
      </c>
      <c r="B4727" s="15" t="s">
        <v>9933</v>
      </c>
      <c r="C4727" s="15" t="s">
        <v>55</v>
      </c>
      <c r="D4727" s="27" t="s">
        <v>9953</v>
      </c>
      <c r="E4727" s="27" t="s">
        <v>9954</v>
      </c>
      <c r="F4727" s="15" t="s">
        <v>648</v>
      </c>
      <c r="G4727" s="15" t="s">
        <v>12</v>
      </c>
    </row>
    <row r="4728" spans="1:7" ht="14.25" x14ac:dyDescent="0.2">
      <c r="A4728" s="14" t="s">
        <v>9955</v>
      </c>
      <c r="B4728" s="15" t="s">
        <v>9933</v>
      </c>
      <c r="C4728" s="15" t="s">
        <v>58</v>
      </c>
      <c r="D4728" s="27" t="s">
        <v>9956</v>
      </c>
      <c r="E4728" s="27" t="s">
        <v>9957</v>
      </c>
      <c r="F4728" s="15" t="s">
        <v>648</v>
      </c>
      <c r="G4728" s="15" t="s">
        <v>12</v>
      </c>
    </row>
    <row r="4729" spans="1:7" ht="14.25" x14ac:dyDescent="0.2">
      <c r="A4729" s="14" t="s">
        <v>9958</v>
      </c>
      <c r="B4729" s="15" t="s">
        <v>9933</v>
      </c>
      <c r="C4729" s="15" t="s">
        <v>60</v>
      </c>
      <c r="D4729" s="27" t="s">
        <v>9847</v>
      </c>
      <c r="E4729" s="27" t="s">
        <v>9910</v>
      </c>
      <c r="F4729" s="15" t="s">
        <v>1071</v>
      </c>
      <c r="G4729" s="15" t="s">
        <v>9959</v>
      </c>
    </row>
    <row r="4730" spans="1:7" ht="45" x14ac:dyDescent="0.2">
      <c r="A4730" s="14" t="s">
        <v>9960</v>
      </c>
      <c r="B4730" s="15" t="s">
        <v>9933</v>
      </c>
      <c r="C4730" s="15" t="s">
        <v>65</v>
      </c>
      <c r="D4730" s="27" t="s">
        <v>9961</v>
      </c>
      <c r="E4730" s="27" t="s">
        <v>9962</v>
      </c>
      <c r="F4730" s="15" t="s">
        <v>1077</v>
      </c>
      <c r="G4730" s="15" t="s">
        <v>9963</v>
      </c>
    </row>
    <row r="4731" spans="1:7" ht="22.5" x14ac:dyDescent="0.2">
      <c r="A4731" s="14" t="s">
        <v>9964</v>
      </c>
      <c r="B4731" s="15" t="s">
        <v>9933</v>
      </c>
      <c r="C4731" s="15" t="s">
        <v>68</v>
      </c>
      <c r="D4731" s="27" t="s">
        <v>9965</v>
      </c>
      <c r="E4731" s="27" t="s">
        <v>9966</v>
      </c>
      <c r="F4731" s="15" t="s">
        <v>1459</v>
      </c>
      <c r="G4731" s="15" t="s">
        <v>9967</v>
      </c>
    </row>
    <row r="4732" spans="1:7" s="8" customFormat="1" ht="15" customHeight="1" x14ac:dyDescent="0.2">
      <c r="A4732" s="7"/>
      <c r="B4732" s="7"/>
      <c r="C4732" s="7"/>
      <c r="D4732" s="26"/>
      <c r="E4732" s="20" t="s">
        <v>9968</v>
      </c>
      <c r="F4732" s="7"/>
      <c r="G4732" s="7"/>
    </row>
    <row r="4733" spans="1:7" s="11" customFormat="1" ht="14.25" x14ac:dyDescent="0.2">
      <c r="A4733" s="9" t="s">
        <v>2836</v>
      </c>
      <c r="B4733" s="9" t="s">
        <v>9969</v>
      </c>
      <c r="C4733" s="9"/>
      <c r="D4733" s="29"/>
      <c r="E4733" s="22" t="s">
        <v>9970</v>
      </c>
      <c r="F4733" s="10"/>
      <c r="G4733" s="10"/>
    </row>
    <row r="4734" spans="1:7" ht="14.25" x14ac:dyDescent="0.2">
      <c r="A4734" s="14" t="s">
        <v>9971</v>
      </c>
      <c r="B4734" s="15" t="s">
        <v>9972</v>
      </c>
      <c r="C4734" s="15" t="s">
        <v>12</v>
      </c>
      <c r="D4734" s="27" t="s">
        <v>6942</v>
      </c>
      <c r="E4734" s="27" t="s">
        <v>6943</v>
      </c>
      <c r="F4734" s="15" t="s">
        <v>71</v>
      </c>
      <c r="G4734" s="15" t="s">
        <v>1104</v>
      </c>
    </row>
    <row r="4735" spans="1:7" ht="45" x14ac:dyDescent="0.2">
      <c r="A4735" s="14" t="s">
        <v>9973</v>
      </c>
      <c r="B4735" s="15" t="s">
        <v>9972</v>
      </c>
      <c r="C4735" s="15" t="s">
        <v>24</v>
      </c>
      <c r="D4735" s="27" t="s">
        <v>9974</v>
      </c>
      <c r="E4735" s="27" t="s">
        <v>9975</v>
      </c>
      <c r="F4735" s="15" t="s">
        <v>648</v>
      </c>
      <c r="G4735" s="15" t="s">
        <v>24</v>
      </c>
    </row>
    <row r="4736" spans="1:7" ht="45" x14ac:dyDescent="0.2">
      <c r="A4736" s="14" t="s">
        <v>9976</v>
      </c>
      <c r="B4736" s="15" t="s">
        <v>9972</v>
      </c>
      <c r="C4736" s="15" t="s">
        <v>30</v>
      </c>
      <c r="D4736" s="27" t="s">
        <v>9977</v>
      </c>
      <c r="E4736" s="27" t="s">
        <v>9978</v>
      </c>
      <c r="F4736" s="15" t="s">
        <v>648</v>
      </c>
      <c r="G4736" s="15" t="s">
        <v>60</v>
      </c>
    </row>
    <row r="4737" spans="1:7" ht="45" x14ac:dyDescent="0.2">
      <c r="A4737" s="14" t="s">
        <v>9979</v>
      </c>
      <c r="B4737" s="15" t="s">
        <v>9972</v>
      </c>
      <c r="C4737" s="15" t="s">
        <v>34</v>
      </c>
      <c r="D4737" s="27" t="s">
        <v>9980</v>
      </c>
      <c r="E4737" s="27" t="s">
        <v>9981</v>
      </c>
      <c r="F4737" s="15" t="s">
        <v>648</v>
      </c>
      <c r="G4737" s="15" t="s">
        <v>70</v>
      </c>
    </row>
    <row r="4738" spans="1:7" ht="14.25" x14ac:dyDescent="0.2">
      <c r="A4738" s="14" t="s">
        <v>9982</v>
      </c>
      <c r="B4738" s="15" t="s">
        <v>9972</v>
      </c>
      <c r="C4738" s="15" t="s">
        <v>40</v>
      </c>
      <c r="D4738" s="27" t="s">
        <v>9634</v>
      </c>
      <c r="E4738" s="27" t="s">
        <v>9635</v>
      </c>
      <c r="F4738" s="15" t="s">
        <v>9874</v>
      </c>
      <c r="G4738" s="15" t="s">
        <v>126</v>
      </c>
    </row>
    <row r="4739" spans="1:7" ht="45" x14ac:dyDescent="0.2">
      <c r="A4739" s="14" t="s">
        <v>9983</v>
      </c>
      <c r="B4739" s="15" t="s">
        <v>9972</v>
      </c>
      <c r="C4739" s="15" t="s">
        <v>43</v>
      </c>
      <c r="D4739" s="27" t="s">
        <v>9984</v>
      </c>
      <c r="E4739" s="27" t="s">
        <v>9877</v>
      </c>
      <c r="F4739" s="15" t="s">
        <v>648</v>
      </c>
      <c r="G4739" s="15" t="s">
        <v>70</v>
      </c>
    </row>
    <row r="4740" spans="1:7" ht="45" x14ac:dyDescent="0.2">
      <c r="A4740" s="14" t="s">
        <v>9985</v>
      </c>
      <c r="B4740" s="15" t="s">
        <v>9972</v>
      </c>
      <c r="C4740" s="15" t="s">
        <v>48</v>
      </c>
      <c r="D4740" s="27" t="s">
        <v>9986</v>
      </c>
      <c r="E4740" s="27" t="s">
        <v>9883</v>
      </c>
      <c r="F4740" s="15" t="s">
        <v>648</v>
      </c>
      <c r="G4740" s="15" t="s">
        <v>70</v>
      </c>
    </row>
    <row r="4741" spans="1:7" ht="45" x14ac:dyDescent="0.2">
      <c r="A4741" s="14" t="s">
        <v>9987</v>
      </c>
      <c r="B4741" s="15" t="s">
        <v>9972</v>
      </c>
      <c r="C4741" s="15" t="s">
        <v>55</v>
      </c>
      <c r="D4741" s="27" t="s">
        <v>6945</v>
      </c>
      <c r="E4741" s="27" t="s">
        <v>6946</v>
      </c>
      <c r="F4741" s="15" t="s">
        <v>648</v>
      </c>
      <c r="G4741" s="15" t="s">
        <v>141</v>
      </c>
    </row>
    <row r="4742" spans="1:7" ht="14.25" x14ac:dyDescent="0.2">
      <c r="A4742" s="14" t="s">
        <v>9988</v>
      </c>
      <c r="B4742" s="15" t="s">
        <v>9972</v>
      </c>
      <c r="C4742" s="15" t="s">
        <v>58</v>
      </c>
      <c r="D4742" s="27" t="s">
        <v>6942</v>
      </c>
      <c r="E4742" s="27" t="s">
        <v>6943</v>
      </c>
      <c r="F4742" s="15" t="s">
        <v>71</v>
      </c>
      <c r="G4742" s="15" t="s">
        <v>9989</v>
      </c>
    </row>
    <row r="4743" spans="1:7" ht="45" x14ac:dyDescent="0.2">
      <c r="A4743" s="14" t="s">
        <v>9990</v>
      </c>
      <c r="B4743" s="15" t="s">
        <v>9972</v>
      </c>
      <c r="C4743" s="15" t="s">
        <v>60</v>
      </c>
      <c r="D4743" s="27" t="s">
        <v>9991</v>
      </c>
      <c r="E4743" s="27" t="s">
        <v>9992</v>
      </c>
      <c r="F4743" s="15" t="s">
        <v>648</v>
      </c>
      <c r="G4743" s="15" t="s">
        <v>126</v>
      </c>
    </row>
    <row r="4744" spans="1:7" ht="45" x14ac:dyDescent="0.2">
      <c r="A4744" s="14" t="s">
        <v>9993</v>
      </c>
      <c r="B4744" s="15" t="s">
        <v>9972</v>
      </c>
      <c r="C4744" s="15" t="s">
        <v>65</v>
      </c>
      <c r="D4744" s="27" t="s">
        <v>6948</v>
      </c>
      <c r="E4744" s="27" t="s">
        <v>6949</v>
      </c>
      <c r="F4744" s="15" t="s">
        <v>648</v>
      </c>
      <c r="G4744" s="15" t="s">
        <v>55</v>
      </c>
    </row>
    <row r="4745" spans="1:7" ht="45" x14ac:dyDescent="0.2">
      <c r="A4745" s="14" t="s">
        <v>9994</v>
      </c>
      <c r="B4745" s="15" t="s">
        <v>9972</v>
      </c>
      <c r="C4745" s="15" t="s">
        <v>68</v>
      </c>
      <c r="D4745" s="27" t="s">
        <v>9995</v>
      </c>
      <c r="E4745" s="27" t="s">
        <v>9996</v>
      </c>
      <c r="F4745" s="15" t="s">
        <v>648</v>
      </c>
      <c r="G4745" s="15" t="s">
        <v>34</v>
      </c>
    </row>
    <row r="4746" spans="1:7" ht="45" x14ac:dyDescent="0.2">
      <c r="A4746" s="14" t="s">
        <v>9997</v>
      </c>
      <c r="B4746" s="15" t="s">
        <v>9972</v>
      </c>
      <c r="C4746" s="15" t="s">
        <v>70</v>
      </c>
      <c r="D4746" s="27" t="s">
        <v>9998</v>
      </c>
      <c r="E4746" s="27" t="s">
        <v>9999</v>
      </c>
      <c r="F4746" s="15" t="s">
        <v>648</v>
      </c>
      <c r="G4746" s="15" t="s">
        <v>30</v>
      </c>
    </row>
    <row r="4747" spans="1:7" ht="14.25" x14ac:dyDescent="0.2">
      <c r="A4747" s="14" t="s">
        <v>10000</v>
      </c>
      <c r="B4747" s="15" t="s">
        <v>9972</v>
      </c>
      <c r="C4747" s="15" t="s">
        <v>73</v>
      </c>
      <c r="D4747" s="27" t="s">
        <v>9634</v>
      </c>
      <c r="E4747" s="27" t="s">
        <v>9635</v>
      </c>
      <c r="F4747" s="15" t="s">
        <v>9874</v>
      </c>
      <c r="G4747" s="15" t="s">
        <v>68</v>
      </c>
    </row>
    <row r="4748" spans="1:7" ht="45" x14ac:dyDescent="0.2">
      <c r="A4748" s="14" t="s">
        <v>10001</v>
      </c>
      <c r="B4748" s="15" t="s">
        <v>9972</v>
      </c>
      <c r="C4748" s="15" t="s">
        <v>75</v>
      </c>
      <c r="D4748" s="27" t="s">
        <v>10002</v>
      </c>
      <c r="E4748" s="27" t="s">
        <v>10003</v>
      </c>
      <c r="F4748" s="15" t="s">
        <v>648</v>
      </c>
      <c r="G4748" s="15" t="s">
        <v>68</v>
      </c>
    </row>
    <row r="4749" spans="1:7" ht="14.25" x14ac:dyDescent="0.2">
      <c r="A4749" s="14" t="s">
        <v>10004</v>
      </c>
      <c r="B4749" s="15" t="s">
        <v>9972</v>
      </c>
      <c r="C4749" s="15" t="s">
        <v>87</v>
      </c>
      <c r="D4749" s="27" t="s">
        <v>6942</v>
      </c>
      <c r="E4749" s="27" t="s">
        <v>6943</v>
      </c>
      <c r="F4749" s="15" t="s">
        <v>71</v>
      </c>
      <c r="G4749" s="15" t="s">
        <v>10005</v>
      </c>
    </row>
    <row r="4750" spans="1:7" ht="45" x14ac:dyDescent="0.2">
      <c r="A4750" s="14" t="s">
        <v>10006</v>
      </c>
      <c r="B4750" s="15" t="s">
        <v>9972</v>
      </c>
      <c r="C4750" s="15" t="s">
        <v>89</v>
      </c>
      <c r="D4750" s="27" t="s">
        <v>10007</v>
      </c>
      <c r="E4750" s="27" t="s">
        <v>10008</v>
      </c>
      <c r="F4750" s="15" t="s">
        <v>648</v>
      </c>
      <c r="G4750" s="15" t="s">
        <v>34</v>
      </c>
    </row>
    <row r="4751" spans="1:7" ht="45" x14ac:dyDescent="0.2">
      <c r="A4751" s="14" t="s">
        <v>10009</v>
      </c>
      <c r="B4751" s="15" t="s">
        <v>9972</v>
      </c>
      <c r="C4751" s="15" t="s">
        <v>90</v>
      </c>
      <c r="D4751" s="27" t="s">
        <v>10010</v>
      </c>
      <c r="E4751" s="27" t="s">
        <v>10011</v>
      </c>
      <c r="F4751" s="15" t="s">
        <v>648</v>
      </c>
      <c r="G4751" s="15" t="s">
        <v>34</v>
      </c>
    </row>
    <row r="4752" spans="1:7" ht="45" x14ac:dyDescent="0.2">
      <c r="A4752" s="14" t="s">
        <v>10012</v>
      </c>
      <c r="B4752" s="15" t="s">
        <v>9972</v>
      </c>
      <c r="C4752" s="15" t="s">
        <v>91</v>
      </c>
      <c r="D4752" s="27" t="s">
        <v>6951</v>
      </c>
      <c r="E4752" s="27" t="s">
        <v>6952</v>
      </c>
      <c r="F4752" s="15" t="s">
        <v>648</v>
      </c>
      <c r="G4752" s="15" t="s">
        <v>43</v>
      </c>
    </row>
    <row r="4753" spans="1:7" ht="45" x14ac:dyDescent="0.2">
      <c r="A4753" s="14" t="s">
        <v>10013</v>
      </c>
      <c r="B4753" s="15" t="s">
        <v>9972</v>
      </c>
      <c r="C4753" s="15" t="s">
        <v>101</v>
      </c>
      <c r="D4753" s="27" t="s">
        <v>9995</v>
      </c>
      <c r="E4753" s="27" t="s">
        <v>10014</v>
      </c>
      <c r="F4753" s="15" t="s">
        <v>648</v>
      </c>
      <c r="G4753" s="15" t="s">
        <v>136</v>
      </c>
    </row>
    <row r="4754" spans="1:7" ht="45" x14ac:dyDescent="0.2">
      <c r="A4754" s="14" t="s">
        <v>10015</v>
      </c>
      <c r="B4754" s="15" t="s">
        <v>9972</v>
      </c>
      <c r="C4754" s="15" t="s">
        <v>106</v>
      </c>
      <c r="D4754" s="27" t="s">
        <v>10016</v>
      </c>
      <c r="E4754" s="27" t="s">
        <v>10017</v>
      </c>
      <c r="F4754" s="15" t="s">
        <v>648</v>
      </c>
      <c r="G4754" s="15" t="s">
        <v>34</v>
      </c>
    </row>
    <row r="4755" spans="1:7" ht="45" x14ac:dyDescent="0.2">
      <c r="A4755" s="14" t="s">
        <v>10018</v>
      </c>
      <c r="B4755" s="15" t="s">
        <v>9972</v>
      </c>
      <c r="C4755" s="15" t="s">
        <v>107</v>
      </c>
      <c r="D4755" s="27" t="s">
        <v>6951</v>
      </c>
      <c r="E4755" s="27" t="s">
        <v>6952</v>
      </c>
      <c r="F4755" s="15" t="s">
        <v>648</v>
      </c>
      <c r="G4755" s="15" t="s">
        <v>40</v>
      </c>
    </row>
    <row r="4756" spans="1:7" ht="45" x14ac:dyDescent="0.2">
      <c r="A4756" s="14" t="s">
        <v>10019</v>
      </c>
      <c r="B4756" s="15" t="s">
        <v>9972</v>
      </c>
      <c r="C4756" s="15" t="s">
        <v>108</v>
      </c>
      <c r="D4756" s="27" t="s">
        <v>10020</v>
      </c>
      <c r="E4756" s="27" t="s">
        <v>10021</v>
      </c>
      <c r="F4756" s="15" t="s">
        <v>648</v>
      </c>
      <c r="G4756" s="15" t="s">
        <v>24</v>
      </c>
    </row>
    <row r="4757" spans="1:7" ht="14.25" x14ac:dyDescent="0.2">
      <c r="A4757" s="14" t="s">
        <v>10022</v>
      </c>
      <c r="B4757" s="15" t="s">
        <v>9972</v>
      </c>
      <c r="C4757" s="15" t="s">
        <v>109</v>
      </c>
      <c r="D4757" s="27" t="s">
        <v>10023</v>
      </c>
      <c r="E4757" s="27" t="s">
        <v>10024</v>
      </c>
      <c r="F4757" s="15" t="s">
        <v>1230</v>
      </c>
      <c r="G4757" s="15" t="s">
        <v>1451</v>
      </c>
    </row>
    <row r="4758" spans="1:7" ht="45" x14ac:dyDescent="0.2">
      <c r="A4758" s="14" t="s">
        <v>10025</v>
      </c>
      <c r="B4758" s="15" t="s">
        <v>9972</v>
      </c>
      <c r="C4758" s="15" t="s">
        <v>122</v>
      </c>
      <c r="D4758" s="27" t="s">
        <v>10026</v>
      </c>
      <c r="E4758" s="27" t="s">
        <v>10027</v>
      </c>
      <c r="F4758" s="15" t="s">
        <v>648</v>
      </c>
      <c r="G4758" s="15" t="s">
        <v>75</v>
      </c>
    </row>
    <row r="4759" spans="1:7" ht="14.25" x14ac:dyDescent="0.2">
      <c r="A4759" s="14" t="s">
        <v>10028</v>
      </c>
      <c r="B4759" s="15" t="s">
        <v>9972</v>
      </c>
      <c r="C4759" s="15" t="s">
        <v>126</v>
      </c>
      <c r="D4759" s="27" t="s">
        <v>6942</v>
      </c>
      <c r="E4759" s="27" t="s">
        <v>6943</v>
      </c>
      <c r="F4759" s="15" t="s">
        <v>71</v>
      </c>
      <c r="G4759" s="15" t="s">
        <v>3308</v>
      </c>
    </row>
    <row r="4760" spans="1:7" ht="45" x14ac:dyDescent="0.2">
      <c r="A4760" s="14" t="s">
        <v>10029</v>
      </c>
      <c r="B4760" s="15" t="s">
        <v>9972</v>
      </c>
      <c r="C4760" s="15" t="s">
        <v>124</v>
      </c>
      <c r="D4760" s="27" t="s">
        <v>10030</v>
      </c>
      <c r="E4760" s="27" t="s">
        <v>10031</v>
      </c>
      <c r="F4760" s="15" t="s">
        <v>648</v>
      </c>
      <c r="G4760" s="15" t="s">
        <v>90</v>
      </c>
    </row>
    <row r="4761" spans="1:7" ht="45" x14ac:dyDescent="0.2">
      <c r="A4761" s="14" t="s">
        <v>10032</v>
      </c>
      <c r="B4761" s="15" t="s">
        <v>9972</v>
      </c>
      <c r="C4761" s="15" t="s">
        <v>129</v>
      </c>
      <c r="D4761" s="27" t="s">
        <v>10033</v>
      </c>
      <c r="E4761" s="27" t="s">
        <v>10034</v>
      </c>
      <c r="F4761" s="15" t="s">
        <v>648</v>
      </c>
      <c r="G4761" s="15" t="s">
        <v>87</v>
      </c>
    </row>
    <row r="4762" spans="1:7" ht="45" x14ac:dyDescent="0.2">
      <c r="A4762" s="14" t="s">
        <v>10035</v>
      </c>
      <c r="B4762" s="15" t="s">
        <v>9972</v>
      </c>
      <c r="C4762" s="15" t="s">
        <v>133</v>
      </c>
      <c r="D4762" s="27" t="s">
        <v>10036</v>
      </c>
      <c r="E4762" s="27" t="s">
        <v>10037</v>
      </c>
      <c r="F4762" s="15" t="s">
        <v>648</v>
      </c>
      <c r="G4762" s="15" t="s">
        <v>24</v>
      </c>
    </row>
    <row r="4763" spans="1:7" ht="45" x14ac:dyDescent="0.2">
      <c r="A4763" s="14" t="s">
        <v>10038</v>
      </c>
      <c r="B4763" s="15" t="s">
        <v>9972</v>
      </c>
      <c r="C4763" s="15" t="s">
        <v>136</v>
      </c>
      <c r="D4763" s="27" t="s">
        <v>10039</v>
      </c>
      <c r="E4763" s="27" t="s">
        <v>10040</v>
      </c>
      <c r="F4763" s="15" t="s">
        <v>648</v>
      </c>
      <c r="G4763" s="15" t="s">
        <v>12</v>
      </c>
    </row>
    <row r="4764" spans="1:7" ht="45" x14ac:dyDescent="0.2">
      <c r="A4764" s="14" t="s">
        <v>10041</v>
      </c>
      <c r="B4764" s="15" t="s">
        <v>9972</v>
      </c>
      <c r="C4764" s="15" t="s">
        <v>141</v>
      </c>
      <c r="D4764" s="27" t="s">
        <v>10042</v>
      </c>
      <c r="E4764" s="27" t="s">
        <v>10043</v>
      </c>
      <c r="F4764" s="15" t="s">
        <v>648</v>
      </c>
      <c r="G4764" s="15" t="s">
        <v>12</v>
      </c>
    </row>
    <row r="4765" spans="1:7" ht="45" x14ac:dyDescent="0.2">
      <c r="A4765" s="14" t="s">
        <v>10044</v>
      </c>
      <c r="B4765" s="15" t="s">
        <v>9972</v>
      </c>
      <c r="C4765" s="15" t="s">
        <v>144</v>
      </c>
      <c r="D4765" s="27" t="s">
        <v>10045</v>
      </c>
      <c r="E4765" s="27" t="s">
        <v>10046</v>
      </c>
      <c r="F4765" s="15" t="s">
        <v>648</v>
      </c>
      <c r="G4765" s="15" t="s">
        <v>106</v>
      </c>
    </row>
    <row r="4766" spans="1:7" ht="14.25" x14ac:dyDescent="0.2">
      <c r="A4766" s="14" t="s">
        <v>10047</v>
      </c>
      <c r="B4766" s="15" t="s">
        <v>9972</v>
      </c>
      <c r="C4766" s="15" t="s">
        <v>146</v>
      </c>
      <c r="D4766" s="27" t="s">
        <v>10048</v>
      </c>
      <c r="E4766" s="27" t="s">
        <v>10049</v>
      </c>
      <c r="F4766" s="15" t="s">
        <v>648</v>
      </c>
      <c r="G4766" s="15" t="s">
        <v>87</v>
      </c>
    </row>
    <row r="4767" spans="1:7" ht="45" x14ac:dyDescent="0.2">
      <c r="A4767" s="14" t="s">
        <v>10050</v>
      </c>
      <c r="B4767" s="15" t="s">
        <v>9972</v>
      </c>
      <c r="C4767" s="15" t="s">
        <v>151</v>
      </c>
      <c r="D4767" s="27" t="s">
        <v>10051</v>
      </c>
      <c r="E4767" s="27" t="s">
        <v>10052</v>
      </c>
      <c r="F4767" s="15" t="s">
        <v>648</v>
      </c>
      <c r="G4767" s="15" t="s">
        <v>87</v>
      </c>
    </row>
    <row r="4768" spans="1:7" ht="14.25" x14ac:dyDescent="0.2">
      <c r="A4768" s="14" t="s">
        <v>10053</v>
      </c>
      <c r="B4768" s="15" t="s">
        <v>9972</v>
      </c>
      <c r="C4768" s="15" t="s">
        <v>154</v>
      </c>
      <c r="D4768" s="27" t="s">
        <v>10054</v>
      </c>
      <c r="E4768" s="27" t="s">
        <v>10055</v>
      </c>
      <c r="F4768" s="15" t="s">
        <v>648</v>
      </c>
      <c r="G4768" s="15" t="s">
        <v>24</v>
      </c>
    </row>
    <row r="4769" spans="1:7" ht="45" x14ac:dyDescent="0.2">
      <c r="A4769" s="14" t="s">
        <v>10056</v>
      </c>
      <c r="B4769" s="15" t="s">
        <v>9972</v>
      </c>
      <c r="C4769" s="15" t="s">
        <v>156</v>
      </c>
      <c r="D4769" s="27" t="s">
        <v>10057</v>
      </c>
      <c r="E4769" s="27" t="s">
        <v>10058</v>
      </c>
      <c r="F4769" s="15" t="s">
        <v>648</v>
      </c>
      <c r="G4769" s="15" t="s">
        <v>24</v>
      </c>
    </row>
    <row r="4770" spans="1:7" ht="14.25" x14ac:dyDescent="0.2">
      <c r="A4770" s="14" t="s">
        <v>10059</v>
      </c>
      <c r="B4770" s="15" t="s">
        <v>9972</v>
      </c>
      <c r="C4770" s="15" t="s">
        <v>157</v>
      </c>
      <c r="D4770" s="27" t="s">
        <v>6942</v>
      </c>
      <c r="E4770" s="27" t="s">
        <v>6943</v>
      </c>
      <c r="F4770" s="15" t="s">
        <v>71</v>
      </c>
      <c r="G4770" s="15" t="s">
        <v>1234</v>
      </c>
    </row>
    <row r="4771" spans="1:7" ht="45" x14ac:dyDescent="0.2">
      <c r="A4771" s="14" t="s">
        <v>10060</v>
      </c>
      <c r="B4771" s="15" t="s">
        <v>9972</v>
      </c>
      <c r="C4771" s="15" t="s">
        <v>158</v>
      </c>
      <c r="D4771" s="27" t="s">
        <v>10061</v>
      </c>
      <c r="E4771" s="27" t="s">
        <v>10062</v>
      </c>
      <c r="F4771" s="15" t="s">
        <v>648</v>
      </c>
      <c r="G4771" s="15" t="s">
        <v>34</v>
      </c>
    </row>
    <row r="4772" spans="1:7" ht="14.25" x14ac:dyDescent="0.2">
      <c r="A4772" s="14" t="s">
        <v>10063</v>
      </c>
      <c r="B4772" s="15" t="s">
        <v>9972</v>
      </c>
      <c r="C4772" s="15" t="s">
        <v>165</v>
      </c>
      <c r="D4772" s="27" t="s">
        <v>6668</v>
      </c>
      <c r="E4772" s="27" t="s">
        <v>6669</v>
      </c>
      <c r="F4772" s="15" t="s">
        <v>648</v>
      </c>
      <c r="G4772" s="15" t="s">
        <v>34</v>
      </c>
    </row>
    <row r="4773" spans="1:7" ht="45" x14ac:dyDescent="0.2">
      <c r="A4773" s="14" t="s">
        <v>10064</v>
      </c>
      <c r="B4773" s="15" t="s">
        <v>9972</v>
      </c>
      <c r="C4773" s="15" t="s">
        <v>168</v>
      </c>
      <c r="D4773" s="27" t="s">
        <v>10065</v>
      </c>
      <c r="E4773" s="27" t="s">
        <v>10066</v>
      </c>
      <c r="F4773" s="15" t="s">
        <v>648</v>
      </c>
      <c r="G4773" s="15" t="s">
        <v>34</v>
      </c>
    </row>
    <row r="4774" spans="1:7" ht="14.25" x14ac:dyDescent="0.2">
      <c r="A4774" s="14" t="s">
        <v>10067</v>
      </c>
      <c r="B4774" s="15" t="s">
        <v>9972</v>
      </c>
      <c r="C4774" s="15" t="s">
        <v>170</v>
      </c>
      <c r="D4774" s="27" t="s">
        <v>10068</v>
      </c>
      <c r="E4774" s="27" t="s">
        <v>10069</v>
      </c>
      <c r="F4774" s="15" t="s">
        <v>648</v>
      </c>
      <c r="G4774" s="15" t="s">
        <v>34</v>
      </c>
    </row>
    <row r="4775" spans="1:7" ht="45" x14ac:dyDescent="0.2">
      <c r="A4775" s="14" t="s">
        <v>10070</v>
      </c>
      <c r="B4775" s="15" t="s">
        <v>9972</v>
      </c>
      <c r="C4775" s="15" t="s">
        <v>175</v>
      </c>
      <c r="D4775" s="27" t="s">
        <v>10071</v>
      </c>
      <c r="E4775" s="27" t="s">
        <v>10072</v>
      </c>
      <c r="F4775" s="15" t="s">
        <v>648</v>
      </c>
      <c r="G4775" s="15" t="s">
        <v>24</v>
      </c>
    </row>
    <row r="4776" spans="1:7" ht="45" x14ac:dyDescent="0.2">
      <c r="A4776" s="14" t="s">
        <v>10073</v>
      </c>
      <c r="B4776" s="15" t="s">
        <v>9972</v>
      </c>
      <c r="C4776" s="15" t="s">
        <v>178</v>
      </c>
      <c r="D4776" s="27" t="s">
        <v>10074</v>
      </c>
      <c r="E4776" s="27" t="s">
        <v>10075</v>
      </c>
      <c r="F4776" s="15" t="s">
        <v>648</v>
      </c>
      <c r="G4776" s="15" t="s">
        <v>24</v>
      </c>
    </row>
    <row r="4777" spans="1:7" ht="14.25" x14ac:dyDescent="0.2">
      <c r="A4777" s="14" t="s">
        <v>10076</v>
      </c>
      <c r="B4777" s="15" t="s">
        <v>9972</v>
      </c>
      <c r="C4777" s="15" t="s">
        <v>181</v>
      </c>
      <c r="D4777" s="27" t="s">
        <v>6668</v>
      </c>
      <c r="E4777" s="27" t="s">
        <v>6669</v>
      </c>
      <c r="F4777" s="15" t="s">
        <v>648</v>
      </c>
      <c r="G4777" s="15" t="s">
        <v>24</v>
      </c>
    </row>
    <row r="4778" spans="1:7" ht="45" x14ac:dyDescent="0.2">
      <c r="A4778" s="14" t="s">
        <v>10077</v>
      </c>
      <c r="B4778" s="15" t="s">
        <v>9972</v>
      </c>
      <c r="C4778" s="15" t="s">
        <v>182</v>
      </c>
      <c r="D4778" s="27" t="s">
        <v>10078</v>
      </c>
      <c r="E4778" s="27" t="s">
        <v>10079</v>
      </c>
      <c r="F4778" s="15" t="s">
        <v>648</v>
      </c>
      <c r="G4778" s="15" t="s">
        <v>24</v>
      </c>
    </row>
    <row r="4779" spans="1:7" ht="14.25" x14ac:dyDescent="0.2">
      <c r="A4779" s="14" t="s">
        <v>10080</v>
      </c>
      <c r="B4779" s="15" t="s">
        <v>9972</v>
      </c>
      <c r="C4779" s="15" t="s">
        <v>183</v>
      </c>
      <c r="D4779" s="27" t="s">
        <v>10081</v>
      </c>
      <c r="E4779" s="27" t="s">
        <v>10082</v>
      </c>
      <c r="F4779" s="15" t="s">
        <v>648</v>
      </c>
      <c r="G4779" s="15" t="s">
        <v>58</v>
      </c>
    </row>
    <row r="4780" spans="1:7" ht="45" x14ac:dyDescent="0.2">
      <c r="A4780" s="14" t="s">
        <v>10083</v>
      </c>
      <c r="B4780" s="15" t="s">
        <v>9972</v>
      </c>
      <c r="C4780" s="15" t="s">
        <v>191</v>
      </c>
      <c r="D4780" s="27" t="s">
        <v>10084</v>
      </c>
      <c r="E4780" s="27" t="s">
        <v>10085</v>
      </c>
      <c r="F4780" s="15" t="s">
        <v>648</v>
      </c>
      <c r="G4780" s="15" t="s">
        <v>43</v>
      </c>
    </row>
    <row r="4781" spans="1:7" ht="45" x14ac:dyDescent="0.2">
      <c r="A4781" s="14" t="s">
        <v>10086</v>
      </c>
      <c r="B4781" s="15" t="s">
        <v>9972</v>
      </c>
      <c r="C4781" s="15" t="s">
        <v>194</v>
      </c>
      <c r="D4781" s="27" t="s">
        <v>10087</v>
      </c>
      <c r="E4781" s="27" t="s">
        <v>10088</v>
      </c>
      <c r="F4781" s="15" t="s">
        <v>648</v>
      </c>
      <c r="G4781" s="15" t="s">
        <v>30</v>
      </c>
    </row>
    <row r="4782" spans="1:7" ht="14.25" x14ac:dyDescent="0.2">
      <c r="A4782" s="14" t="s">
        <v>10089</v>
      </c>
      <c r="B4782" s="15" t="s">
        <v>9972</v>
      </c>
      <c r="C4782" s="15" t="s">
        <v>196</v>
      </c>
      <c r="D4782" s="27" t="s">
        <v>6942</v>
      </c>
      <c r="E4782" s="27" t="s">
        <v>6943</v>
      </c>
      <c r="F4782" s="15" t="s">
        <v>71</v>
      </c>
      <c r="G4782" s="15" t="s">
        <v>1234</v>
      </c>
    </row>
    <row r="4783" spans="1:7" ht="45" x14ac:dyDescent="0.2">
      <c r="A4783" s="14" t="s">
        <v>10090</v>
      </c>
      <c r="B4783" s="15" t="s">
        <v>9972</v>
      </c>
      <c r="C4783" s="15" t="s">
        <v>201</v>
      </c>
      <c r="D4783" s="27" t="s">
        <v>10091</v>
      </c>
      <c r="E4783" s="27" t="s">
        <v>10092</v>
      </c>
      <c r="F4783" s="15" t="s">
        <v>648</v>
      </c>
      <c r="G4783" s="15" t="s">
        <v>34</v>
      </c>
    </row>
    <row r="4784" spans="1:7" ht="14.25" x14ac:dyDescent="0.2">
      <c r="A4784" s="14" t="s">
        <v>10093</v>
      </c>
      <c r="B4784" s="15" t="s">
        <v>9972</v>
      </c>
      <c r="C4784" s="15" t="s">
        <v>204</v>
      </c>
      <c r="D4784" s="27" t="s">
        <v>6668</v>
      </c>
      <c r="E4784" s="27" t="s">
        <v>6669</v>
      </c>
      <c r="F4784" s="15" t="s">
        <v>648</v>
      </c>
      <c r="G4784" s="15" t="s">
        <v>48</v>
      </c>
    </row>
    <row r="4785" spans="1:7" ht="45" x14ac:dyDescent="0.2">
      <c r="A4785" s="14" t="s">
        <v>10094</v>
      </c>
      <c r="B4785" s="15" t="s">
        <v>9972</v>
      </c>
      <c r="C4785" s="15" t="s">
        <v>206</v>
      </c>
      <c r="D4785" s="27" t="s">
        <v>10095</v>
      </c>
      <c r="E4785" s="27" t="s">
        <v>10096</v>
      </c>
      <c r="F4785" s="15" t="s">
        <v>648</v>
      </c>
      <c r="G4785" s="15" t="s">
        <v>12</v>
      </c>
    </row>
    <row r="4786" spans="1:7" ht="45" x14ac:dyDescent="0.2">
      <c r="A4786" s="14" t="s">
        <v>10097</v>
      </c>
      <c r="B4786" s="15" t="s">
        <v>9972</v>
      </c>
      <c r="C4786" s="15" t="s">
        <v>207</v>
      </c>
      <c r="D4786" s="27" t="s">
        <v>10098</v>
      </c>
      <c r="E4786" s="27" t="s">
        <v>10099</v>
      </c>
      <c r="F4786" s="15" t="s">
        <v>648</v>
      </c>
      <c r="G4786" s="15" t="s">
        <v>12</v>
      </c>
    </row>
    <row r="4787" spans="1:7" ht="45" x14ac:dyDescent="0.2">
      <c r="A4787" s="14" t="s">
        <v>10100</v>
      </c>
      <c r="B4787" s="15" t="s">
        <v>9972</v>
      </c>
      <c r="C4787" s="15" t="s">
        <v>208</v>
      </c>
      <c r="D4787" s="27" t="s">
        <v>10101</v>
      </c>
      <c r="E4787" s="27" t="s">
        <v>10102</v>
      </c>
      <c r="F4787" s="15" t="s">
        <v>648</v>
      </c>
      <c r="G4787" s="15" t="s">
        <v>12</v>
      </c>
    </row>
    <row r="4788" spans="1:7" ht="45" x14ac:dyDescent="0.2">
      <c r="A4788" s="14" t="s">
        <v>10103</v>
      </c>
      <c r="B4788" s="15" t="s">
        <v>9972</v>
      </c>
      <c r="C4788" s="15" t="s">
        <v>220</v>
      </c>
      <c r="D4788" s="27" t="s">
        <v>10104</v>
      </c>
      <c r="E4788" s="27" t="s">
        <v>10105</v>
      </c>
      <c r="F4788" s="15" t="s">
        <v>648</v>
      </c>
      <c r="G4788" s="15" t="s">
        <v>12</v>
      </c>
    </row>
    <row r="4789" spans="1:7" ht="45" x14ac:dyDescent="0.2">
      <c r="A4789" s="14" t="s">
        <v>10106</v>
      </c>
      <c r="B4789" s="15" t="s">
        <v>9972</v>
      </c>
      <c r="C4789" s="15" t="s">
        <v>223</v>
      </c>
      <c r="D4789" s="27" t="s">
        <v>10107</v>
      </c>
      <c r="E4789" s="27" t="s">
        <v>10108</v>
      </c>
      <c r="F4789" s="15" t="s">
        <v>648</v>
      </c>
      <c r="G4789" s="15" t="s">
        <v>12</v>
      </c>
    </row>
    <row r="4790" spans="1:7" ht="45" x14ac:dyDescent="0.2">
      <c r="A4790" s="14" t="s">
        <v>10109</v>
      </c>
      <c r="B4790" s="15" t="s">
        <v>9972</v>
      </c>
      <c r="C4790" s="15" t="s">
        <v>226</v>
      </c>
      <c r="D4790" s="27" t="s">
        <v>10110</v>
      </c>
      <c r="E4790" s="27" t="s">
        <v>10111</v>
      </c>
      <c r="F4790" s="15" t="s">
        <v>648</v>
      </c>
      <c r="G4790" s="15" t="s">
        <v>12</v>
      </c>
    </row>
    <row r="4791" spans="1:7" ht="45" x14ac:dyDescent="0.2">
      <c r="A4791" s="14" t="s">
        <v>10112</v>
      </c>
      <c r="B4791" s="15" t="s">
        <v>9972</v>
      </c>
      <c r="C4791" s="15" t="s">
        <v>229</v>
      </c>
      <c r="D4791" s="27" t="s">
        <v>10113</v>
      </c>
      <c r="E4791" s="27" t="s">
        <v>10114</v>
      </c>
      <c r="F4791" s="15" t="s">
        <v>648</v>
      </c>
      <c r="G4791" s="15" t="s">
        <v>12</v>
      </c>
    </row>
    <row r="4792" spans="1:7" ht="14.25" x14ac:dyDescent="0.2">
      <c r="A4792" s="14" t="s">
        <v>10115</v>
      </c>
      <c r="B4792" s="15" t="s">
        <v>9972</v>
      </c>
      <c r="C4792" s="15" t="s">
        <v>231</v>
      </c>
      <c r="D4792" s="27" t="s">
        <v>10116</v>
      </c>
      <c r="E4792" s="27" t="s">
        <v>10117</v>
      </c>
      <c r="F4792" s="15" t="s">
        <v>648</v>
      </c>
      <c r="G4792" s="15" t="s">
        <v>30</v>
      </c>
    </row>
    <row r="4793" spans="1:7" ht="45" x14ac:dyDescent="0.2">
      <c r="A4793" s="14" t="s">
        <v>10118</v>
      </c>
      <c r="B4793" s="15" t="s">
        <v>9972</v>
      </c>
      <c r="C4793" s="15" t="s">
        <v>236</v>
      </c>
      <c r="D4793" s="27" t="s">
        <v>10119</v>
      </c>
      <c r="E4793" s="27" t="s">
        <v>10120</v>
      </c>
      <c r="F4793" s="15" t="s">
        <v>648</v>
      </c>
      <c r="G4793" s="15" t="s">
        <v>30</v>
      </c>
    </row>
    <row r="4794" spans="1:7" ht="14.25" x14ac:dyDescent="0.2">
      <c r="A4794" s="14" t="s">
        <v>10121</v>
      </c>
      <c r="B4794" s="15" t="s">
        <v>9972</v>
      </c>
      <c r="C4794" s="15" t="s">
        <v>239</v>
      </c>
      <c r="D4794" s="27" t="s">
        <v>10122</v>
      </c>
      <c r="E4794" s="27" t="s">
        <v>10123</v>
      </c>
      <c r="F4794" s="15" t="s">
        <v>648</v>
      </c>
      <c r="G4794" s="15" t="s">
        <v>12</v>
      </c>
    </row>
    <row r="4795" spans="1:7" ht="45" x14ac:dyDescent="0.2">
      <c r="A4795" s="14" t="s">
        <v>10124</v>
      </c>
      <c r="B4795" s="15" t="s">
        <v>9972</v>
      </c>
      <c r="C4795" s="15" t="s">
        <v>241</v>
      </c>
      <c r="D4795" s="27" t="s">
        <v>10125</v>
      </c>
      <c r="E4795" s="27" t="s">
        <v>10126</v>
      </c>
      <c r="F4795" s="15" t="s">
        <v>648</v>
      </c>
      <c r="G4795" s="15" t="s">
        <v>12</v>
      </c>
    </row>
    <row r="4796" spans="1:7" ht="14.25" x14ac:dyDescent="0.2">
      <c r="A4796" s="14" t="s">
        <v>10127</v>
      </c>
      <c r="B4796" s="15" t="s">
        <v>9972</v>
      </c>
      <c r="C4796" s="15" t="s">
        <v>243</v>
      </c>
      <c r="D4796" s="27" t="s">
        <v>6942</v>
      </c>
      <c r="E4796" s="27" t="s">
        <v>6943</v>
      </c>
      <c r="F4796" s="15" t="s">
        <v>71</v>
      </c>
      <c r="G4796" s="15" t="s">
        <v>88</v>
      </c>
    </row>
    <row r="4797" spans="1:7" ht="45" x14ac:dyDescent="0.2">
      <c r="A4797" s="14" t="s">
        <v>10128</v>
      </c>
      <c r="B4797" s="15" t="s">
        <v>9972</v>
      </c>
      <c r="C4797" s="15" t="s">
        <v>248</v>
      </c>
      <c r="D4797" s="27" t="s">
        <v>10129</v>
      </c>
      <c r="E4797" s="27" t="s">
        <v>10130</v>
      </c>
      <c r="F4797" s="15" t="s">
        <v>648</v>
      </c>
      <c r="G4797" s="15" t="s">
        <v>65</v>
      </c>
    </row>
    <row r="4798" spans="1:7" ht="45" x14ac:dyDescent="0.2">
      <c r="A4798" s="14" t="s">
        <v>10131</v>
      </c>
      <c r="B4798" s="15" t="s">
        <v>9972</v>
      </c>
      <c r="C4798" s="15" t="s">
        <v>251</v>
      </c>
      <c r="D4798" s="27" t="s">
        <v>10132</v>
      </c>
      <c r="E4798" s="27" t="s">
        <v>10133</v>
      </c>
      <c r="F4798" s="15" t="s">
        <v>648</v>
      </c>
      <c r="G4798" s="15" t="s">
        <v>24</v>
      </c>
    </row>
    <row r="4799" spans="1:7" ht="14.25" x14ac:dyDescent="0.2">
      <c r="A4799" s="14" t="s">
        <v>10134</v>
      </c>
      <c r="B4799" s="15" t="s">
        <v>9972</v>
      </c>
      <c r="C4799" s="15" t="s">
        <v>254</v>
      </c>
      <c r="D4799" s="27" t="s">
        <v>10122</v>
      </c>
      <c r="E4799" s="27" t="s">
        <v>10123</v>
      </c>
      <c r="F4799" s="15" t="s">
        <v>648</v>
      </c>
      <c r="G4799" s="15" t="s">
        <v>12</v>
      </c>
    </row>
    <row r="4800" spans="1:7" ht="45" x14ac:dyDescent="0.2">
      <c r="A4800" s="14" t="s">
        <v>10135</v>
      </c>
      <c r="B4800" s="15" t="s">
        <v>9972</v>
      </c>
      <c r="C4800" s="15" t="s">
        <v>256</v>
      </c>
      <c r="D4800" s="27" t="s">
        <v>10136</v>
      </c>
      <c r="E4800" s="27" t="s">
        <v>10137</v>
      </c>
      <c r="F4800" s="15" t="s">
        <v>648</v>
      </c>
      <c r="G4800" s="15" t="s">
        <v>12</v>
      </c>
    </row>
    <row r="4801" spans="1:7" ht="14.25" x14ac:dyDescent="0.2">
      <c r="A4801" s="14" t="s">
        <v>10138</v>
      </c>
      <c r="B4801" s="15" t="s">
        <v>9972</v>
      </c>
      <c r="C4801" s="15" t="s">
        <v>260</v>
      </c>
      <c r="D4801" s="27" t="s">
        <v>6668</v>
      </c>
      <c r="E4801" s="27" t="s">
        <v>6669</v>
      </c>
      <c r="F4801" s="15" t="s">
        <v>648</v>
      </c>
      <c r="G4801" s="15" t="s">
        <v>12</v>
      </c>
    </row>
    <row r="4802" spans="1:7" ht="45" x14ac:dyDescent="0.2">
      <c r="A4802" s="14" t="s">
        <v>10139</v>
      </c>
      <c r="B4802" s="15" t="s">
        <v>9972</v>
      </c>
      <c r="C4802" s="15" t="s">
        <v>263</v>
      </c>
      <c r="D4802" s="27" t="s">
        <v>10140</v>
      </c>
      <c r="E4802" s="27" t="s">
        <v>10141</v>
      </c>
      <c r="F4802" s="15" t="s">
        <v>648</v>
      </c>
      <c r="G4802" s="15" t="s">
        <v>12</v>
      </c>
    </row>
    <row r="4803" spans="1:7" ht="45" x14ac:dyDescent="0.2">
      <c r="A4803" s="14" t="s">
        <v>10142</v>
      </c>
      <c r="B4803" s="15" t="s">
        <v>9972</v>
      </c>
      <c r="C4803" s="15" t="s">
        <v>265</v>
      </c>
      <c r="D4803" s="27" t="s">
        <v>10143</v>
      </c>
      <c r="E4803" s="27" t="s">
        <v>10144</v>
      </c>
      <c r="F4803" s="15" t="s">
        <v>648</v>
      </c>
      <c r="G4803" s="15" t="s">
        <v>30</v>
      </c>
    </row>
    <row r="4804" spans="1:7" s="8" customFormat="1" ht="15" customHeight="1" x14ac:dyDescent="0.2">
      <c r="A4804" s="7"/>
      <c r="B4804" s="7"/>
      <c r="C4804" s="7"/>
      <c r="D4804" s="26"/>
      <c r="E4804" s="20" t="s">
        <v>10145</v>
      </c>
      <c r="F4804" s="7"/>
      <c r="G4804" s="7"/>
    </row>
    <row r="4805" spans="1:7" s="11" customFormat="1" ht="14.25" x14ac:dyDescent="0.2">
      <c r="A4805" s="9" t="s">
        <v>2840</v>
      </c>
      <c r="B4805" s="9" t="s">
        <v>10146</v>
      </c>
      <c r="C4805" s="9"/>
      <c r="D4805" s="29"/>
      <c r="E4805" s="22" t="s">
        <v>10147</v>
      </c>
      <c r="F4805" s="10"/>
      <c r="G4805" s="10"/>
    </row>
    <row r="4806" spans="1:7" ht="14.25" customHeight="1" x14ac:dyDescent="0.2">
      <c r="A4806" s="16"/>
      <c r="B4806" s="16"/>
      <c r="C4806" s="13"/>
      <c r="D4806" s="28"/>
      <c r="E4806" s="21" t="s">
        <v>10148</v>
      </c>
      <c r="F4806" s="13"/>
      <c r="G4806" s="13"/>
    </row>
    <row r="4807" spans="1:7" ht="22.5" x14ac:dyDescent="0.2">
      <c r="A4807" s="14" t="s">
        <v>10149</v>
      </c>
      <c r="B4807" s="15" t="s">
        <v>10150</v>
      </c>
      <c r="C4807" s="15" t="s">
        <v>12</v>
      </c>
      <c r="D4807" s="27" t="s">
        <v>688</v>
      </c>
      <c r="E4807" s="27" t="s">
        <v>689</v>
      </c>
      <c r="F4807" s="15" t="s">
        <v>37</v>
      </c>
      <c r="G4807" s="15" t="s">
        <v>10151</v>
      </c>
    </row>
    <row r="4808" spans="1:7" ht="22.5" x14ac:dyDescent="0.2">
      <c r="A4808" s="14" t="s">
        <v>10152</v>
      </c>
      <c r="B4808" s="15" t="s">
        <v>10150</v>
      </c>
      <c r="C4808" s="15" t="s">
        <v>24</v>
      </c>
      <c r="D4808" s="27" t="s">
        <v>137</v>
      </c>
      <c r="E4808" s="27" t="s">
        <v>694</v>
      </c>
      <c r="F4808" s="15" t="s">
        <v>37</v>
      </c>
      <c r="G4808" s="15" t="s">
        <v>10153</v>
      </c>
    </row>
    <row r="4809" spans="1:7" ht="22.5" x14ac:dyDescent="0.2">
      <c r="A4809" s="14" t="s">
        <v>10154</v>
      </c>
      <c r="B4809" s="15" t="s">
        <v>10150</v>
      </c>
      <c r="C4809" s="15" t="s">
        <v>30</v>
      </c>
      <c r="D4809" s="27" t="s">
        <v>31</v>
      </c>
      <c r="E4809" s="27" t="s">
        <v>32</v>
      </c>
      <c r="F4809" s="15" t="s">
        <v>27</v>
      </c>
      <c r="G4809" s="15" t="s">
        <v>10155</v>
      </c>
    </row>
    <row r="4810" spans="1:7" ht="22.5" x14ac:dyDescent="0.2">
      <c r="A4810" s="14" t="s">
        <v>10156</v>
      </c>
      <c r="B4810" s="15" t="s">
        <v>10150</v>
      </c>
      <c r="C4810" s="15" t="s">
        <v>34</v>
      </c>
      <c r="D4810" s="27" t="s">
        <v>44</v>
      </c>
      <c r="E4810" s="27" t="s">
        <v>3045</v>
      </c>
      <c r="F4810" s="15" t="s">
        <v>37</v>
      </c>
      <c r="G4810" s="15" t="s">
        <v>10157</v>
      </c>
    </row>
    <row r="4811" spans="1:7" ht="14.25" x14ac:dyDescent="0.2">
      <c r="A4811" s="14" t="s">
        <v>10158</v>
      </c>
      <c r="B4811" s="15" t="s">
        <v>10150</v>
      </c>
      <c r="C4811" s="15" t="s">
        <v>40</v>
      </c>
      <c r="D4811" s="27" t="s">
        <v>711</v>
      </c>
      <c r="E4811" s="27" t="s">
        <v>3050</v>
      </c>
      <c r="F4811" s="15" t="s">
        <v>81</v>
      </c>
      <c r="G4811" s="15" t="s">
        <v>10159</v>
      </c>
    </row>
    <row r="4812" spans="1:7" ht="14.25" x14ac:dyDescent="0.2">
      <c r="A4812" s="14" t="s">
        <v>10160</v>
      </c>
      <c r="B4812" s="15" t="s">
        <v>10150</v>
      </c>
      <c r="C4812" s="15" t="s">
        <v>43</v>
      </c>
      <c r="D4812" s="27" t="s">
        <v>49</v>
      </c>
      <c r="E4812" s="27" t="s">
        <v>50</v>
      </c>
      <c r="F4812" s="15" t="s">
        <v>51</v>
      </c>
      <c r="G4812" s="15" t="s">
        <v>10161</v>
      </c>
    </row>
    <row r="4813" spans="1:7" ht="22.5" x14ac:dyDescent="0.2">
      <c r="A4813" s="14" t="s">
        <v>10162</v>
      </c>
      <c r="B4813" s="15" t="s">
        <v>10150</v>
      </c>
      <c r="C4813" s="15" t="s">
        <v>48</v>
      </c>
      <c r="D4813" s="27" t="s">
        <v>44</v>
      </c>
      <c r="E4813" s="27" t="s">
        <v>560</v>
      </c>
      <c r="F4813" s="15" t="s">
        <v>37</v>
      </c>
      <c r="G4813" s="15" t="s">
        <v>10151</v>
      </c>
    </row>
    <row r="4814" spans="1:7" ht="14.25" x14ac:dyDescent="0.2">
      <c r="A4814" s="14" t="s">
        <v>10163</v>
      </c>
      <c r="B4814" s="15" t="s">
        <v>10150</v>
      </c>
      <c r="C4814" s="15" t="s">
        <v>55</v>
      </c>
      <c r="D4814" s="27" t="s">
        <v>49</v>
      </c>
      <c r="E4814" s="27" t="s">
        <v>50</v>
      </c>
      <c r="F4814" s="15" t="s">
        <v>51</v>
      </c>
      <c r="G4814" s="15" t="s">
        <v>10164</v>
      </c>
    </row>
    <row r="4815" spans="1:7" ht="14.25" customHeight="1" x14ac:dyDescent="0.2">
      <c r="A4815" s="16"/>
      <c r="B4815" s="16"/>
      <c r="C4815" s="13"/>
      <c r="D4815" s="28"/>
      <c r="E4815" s="21" t="s">
        <v>10165</v>
      </c>
      <c r="F4815" s="13"/>
      <c r="G4815" s="13"/>
    </row>
    <row r="4816" spans="1:7" ht="14.25" x14ac:dyDescent="0.2">
      <c r="A4816" s="14" t="s">
        <v>10166</v>
      </c>
      <c r="B4816" s="15" t="s">
        <v>10150</v>
      </c>
      <c r="C4816" s="15" t="s">
        <v>58</v>
      </c>
      <c r="D4816" s="27" t="s">
        <v>570</v>
      </c>
      <c r="E4816" s="27" t="s">
        <v>571</v>
      </c>
      <c r="F4816" s="15" t="s">
        <v>51</v>
      </c>
      <c r="G4816" s="15" t="s">
        <v>10167</v>
      </c>
    </row>
    <row r="4817" spans="1:7" ht="14.25" x14ac:dyDescent="0.2">
      <c r="A4817" s="14" t="s">
        <v>10168</v>
      </c>
      <c r="B4817" s="15" t="s">
        <v>10150</v>
      </c>
      <c r="C4817" s="15" t="s">
        <v>60</v>
      </c>
      <c r="D4817" s="27" t="s">
        <v>574</v>
      </c>
      <c r="E4817" s="27" t="s">
        <v>575</v>
      </c>
      <c r="F4817" s="15" t="s">
        <v>81</v>
      </c>
      <c r="G4817" s="15" t="s">
        <v>10169</v>
      </c>
    </row>
    <row r="4818" spans="1:7" ht="22.5" x14ac:dyDescent="0.2">
      <c r="A4818" s="14" t="s">
        <v>10170</v>
      </c>
      <c r="B4818" s="15" t="s">
        <v>10150</v>
      </c>
      <c r="C4818" s="15" t="s">
        <v>65</v>
      </c>
      <c r="D4818" s="27" t="s">
        <v>10171</v>
      </c>
      <c r="E4818" s="27" t="s">
        <v>10172</v>
      </c>
      <c r="F4818" s="15" t="s">
        <v>51</v>
      </c>
      <c r="G4818" s="15" t="s">
        <v>10173</v>
      </c>
    </row>
    <row r="4819" spans="1:7" ht="14.25" x14ac:dyDescent="0.2">
      <c r="A4819" s="14" t="s">
        <v>10174</v>
      </c>
      <c r="B4819" s="15" t="s">
        <v>10150</v>
      </c>
      <c r="C4819" s="15" t="s">
        <v>68</v>
      </c>
      <c r="D4819" s="27" t="s">
        <v>586</v>
      </c>
      <c r="E4819" s="27" t="s">
        <v>587</v>
      </c>
      <c r="F4819" s="15" t="s">
        <v>81</v>
      </c>
      <c r="G4819" s="15" t="s">
        <v>10175</v>
      </c>
    </row>
    <row r="4820" spans="1:7" ht="33.75" x14ac:dyDescent="0.2">
      <c r="A4820" s="14" t="s">
        <v>10176</v>
      </c>
      <c r="B4820" s="15" t="s">
        <v>10150</v>
      </c>
      <c r="C4820" s="15" t="s">
        <v>70</v>
      </c>
      <c r="D4820" s="27" t="s">
        <v>590</v>
      </c>
      <c r="E4820" s="27" t="s">
        <v>732</v>
      </c>
      <c r="F4820" s="15" t="s">
        <v>81</v>
      </c>
      <c r="G4820" s="15" t="s">
        <v>10175</v>
      </c>
    </row>
    <row r="4821" spans="1:7" ht="22.5" x14ac:dyDescent="0.2">
      <c r="A4821" s="14" t="s">
        <v>10177</v>
      </c>
      <c r="B4821" s="15" t="s">
        <v>10150</v>
      </c>
      <c r="C4821" s="15" t="s">
        <v>73</v>
      </c>
      <c r="D4821" s="27" t="s">
        <v>742</v>
      </c>
      <c r="E4821" s="27" t="s">
        <v>743</v>
      </c>
      <c r="F4821" s="15" t="s">
        <v>502</v>
      </c>
      <c r="G4821" s="15" t="s">
        <v>10178</v>
      </c>
    </row>
    <row r="4822" spans="1:7" ht="14.25" x14ac:dyDescent="0.2">
      <c r="A4822" s="14" t="s">
        <v>10179</v>
      </c>
      <c r="B4822" s="15" t="s">
        <v>10150</v>
      </c>
      <c r="C4822" s="15" t="s">
        <v>75</v>
      </c>
      <c r="D4822" s="27" t="s">
        <v>5561</v>
      </c>
      <c r="E4822" s="27" t="s">
        <v>5689</v>
      </c>
      <c r="F4822" s="15" t="s">
        <v>502</v>
      </c>
      <c r="G4822" s="15" t="s">
        <v>10180</v>
      </c>
    </row>
    <row r="4823" spans="1:7" ht="14.25" customHeight="1" x14ac:dyDescent="0.2">
      <c r="A4823" s="16"/>
      <c r="B4823" s="16"/>
      <c r="C4823" s="13"/>
      <c r="D4823" s="28"/>
      <c r="E4823" s="21" t="s">
        <v>10181</v>
      </c>
      <c r="F4823" s="13"/>
      <c r="G4823" s="13"/>
    </row>
    <row r="4824" spans="1:7" ht="22.5" x14ac:dyDescent="0.2">
      <c r="A4824" s="14" t="s">
        <v>10182</v>
      </c>
      <c r="B4824" s="15" t="s">
        <v>10150</v>
      </c>
      <c r="C4824" s="15" t="s">
        <v>87</v>
      </c>
      <c r="D4824" s="27" t="s">
        <v>6374</v>
      </c>
      <c r="E4824" s="27" t="s">
        <v>6375</v>
      </c>
      <c r="F4824" s="15" t="s">
        <v>51</v>
      </c>
      <c r="G4824" s="15" t="s">
        <v>460</v>
      </c>
    </row>
    <row r="4825" spans="1:7" ht="14.25" x14ac:dyDescent="0.2">
      <c r="A4825" s="14" t="s">
        <v>10183</v>
      </c>
      <c r="B4825" s="15" t="s">
        <v>10150</v>
      </c>
      <c r="C4825" s="15" t="s">
        <v>89</v>
      </c>
      <c r="D4825" s="27" t="s">
        <v>586</v>
      </c>
      <c r="E4825" s="27" t="s">
        <v>587</v>
      </c>
      <c r="F4825" s="15" t="s">
        <v>81</v>
      </c>
      <c r="G4825" s="15" t="s">
        <v>10184</v>
      </c>
    </row>
    <row r="4826" spans="1:7" ht="22.5" x14ac:dyDescent="0.2">
      <c r="A4826" s="14" t="s">
        <v>10185</v>
      </c>
      <c r="B4826" s="15" t="s">
        <v>10150</v>
      </c>
      <c r="C4826" s="15" t="s">
        <v>90</v>
      </c>
      <c r="D4826" s="27" t="s">
        <v>738</v>
      </c>
      <c r="E4826" s="27" t="s">
        <v>739</v>
      </c>
      <c r="F4826" s="15" t="s">
        <v>502</v>
      </c>
      <c r="G4826" s="15" t="s">
        <v>10186</v>
      </c>
    </row>
    <row r="4827" spans="1:7" ht="14.25" x14ac:dyDescent="0.2">
      <c r="A4827" s="14" t="s">
        <v>10187</v>
      </c>
      <c r="B4827" s="15" t="s">
        <v>10150</v>
      </c>
      <c r="C4827" s="15" t="s">
        <v>91</v>
      </c>
      <c r="D4827" s="27" t="s">
        <v>781</v>
      </c>
      <c r="E4827" s="27" t="s">
        <v>782</v>
      </c>
      <c r="F4827" s="15" t="s">
        <v>502</v>
      </c>
      <c r="G4827" s="15" t="s">
        <v>10188</v>
      </c>
    </row>
    <row r="4828" spans="1:7" ht="14.25" customHeight="1" x14ac:dyDescent="0.2">
      <c r="A4828" s="16"/>
      <c r="B4828" s="16"/>
      <c r="C4828" s="13"/>
      <c r="D4828" s="28"/>
      <c r="E4828" s="21" t="s">
        <v>10189</v>
      </c>
      <c r="F4828" s="13"/>
      <c r="G4828" s="13"/>
    </row>
    <row r="4829" spans="1:7" ht="22.5" x14ac:dyDescent="0.2">
      <c r="A4829" s="14" t="s">
        <v>10190</v>
      </c>
      <c r="B4829" s="15" t="s">
        <v>10150</v>
      </c>
      <c r="C4829" s="15" t="s">
        <v>101</v>
      </c>
      <c r="D4829" s="27" t="s">
        <v>742</v>
      </c>
      <c r="E4829" s="27" t="s">
        <v>743</v>
      </c>
      <c r="F4829" s="15" t="s">
        <v>502</v>
      </c>
      <c r="G4829" s="15" t="s">
        <v>10191</v>
      </c>
    </row>
    <row r="4830" spans="1:7" ht="14.25" customHeight="1" x14ac:dyDescent="0.2">
      <c r="A4830" s="16"/>
      <c r="B4830" s="16"/>
      <c r="C4830" s="13"/>
      <c r="D4830" s="28"/>
      <c r="E4830" s="21" t="s">
        <v>10192</v>
      </c>
      <c r="F4830" s="13"/>
      <c r="G4830" s="13"/>
    </row>
    <row r="4831" spans="1:7" ht="22.5" x14ac:dyDescent="0.2">
      <c r="A4831" s="14" t="s">
        <v>10193</v>
      </c>
      <c r="B4831" s="15" t="s">
        <v>10150</v>
      </c>
      <c r="C4831" s="15" t="s">
        <v>106</v>
      </c>
      <c r="D4831" s="27" t="s">
        <v>6341</v>
      </c>
      <c r="E4831" s="27" t="s">
        <v>6342</v>
      </c>
      <c r="F4831" s="15" t="s">
        <v>51</v>
      </c>
      <c r="G4831" s="15" t="s">
        <v>4420</v>
      </c>
    </row>
    <row r="4832" spans="1:7" ht="14.25" x14ac:dyDescent="0.2">
      <c r="A4832" s="14" t="s">
        <v>10194</v>
      </c>
      <c r="B4832" s="15" t="s">
        <v>10150</v>
      </c>
      <c r="C4832" s="15" t="s">
        <v>107</v>
      </c>
      <c r="D4832" s="27" t="s">
        <v>586</v>
      </c>
      <c r="E4832" s="27" t="s">
        <v>587</v>
      </c>
      <c r="F4832" s="15" t="s">
        <v>81</v>
      </c>
      <c r="G4832" s="15" t="s">
        <v>10195</v>
      </c>
    </row>
    <row r="4833" spans="1:7" ht="33.75" x14ac:dyDescent="0.2">
      <c r="A4833" s="14" t="s">
        <v>10196</v>
      </c>
      <c r="B4833" s="15" t="s">
        <v>10150</v>
      </c>
      <c r="C4833" s="15" t="s">
        <v>108</v>
      </c>
      <c r="D4833" s="27" t="s">
        <v>590</v>
      </c>
      <c r="E4833" s="27" t="s">
        <v>732</v>
      </c>
      <c r="F4833" s="15" t="s">
        <v>81</v>
      </c>
      <c r="G4833" s="15" t="s">
        <v>10195</v>
      </c>
    </row>
    <row r="4834" spans="1:7" ht="14.25" x14ac:dyDescent="0.2">
      <c r="A4834" s="14" t="s">
        <v>10197</v>
      </c>
      <c r="B4834" s="15" t="s">
        <v>10150</v>
      </c>
      <c r="C4834" s="15" t="s">
        <v>109</v>
      </c>
      <c r="D4834" s="27" t="s">
        <v>597</v>
      </c>
      <c r="E4834" s="27" t="s">
        <v>598</v>
      </c>
      <c r="F4834" s="15" t="s">
        <v>502</v>
      </c>
      <c r="G4834" s="15" t="s">
        <v>10198</v>
      </c>
    </row>
    <row r="4835" spans="1:7" ht="14.25" x14ac:dyDescent="0.2">
      <c r="A4835" s="14" t="s">
        <v>10199</v>
      </c>
      <c r="B4835" s="15" t="s">
        <v>10150</v>
      </c>
      <c r="C4835" s="15" t="s">
        <v>122</v>
      </c>
      <c r="D4835" s="27" t="s">
        <v>781</v>
      </c>
      <c r="E4835" s="27" t="s">
        <v>782</v>
      </c>
      <c r="F4835" s="15" t="s">
        <v>502</v>
      </c>
      <c r="G4835" s="15" t="s">
        <v>10200</v>
      </c>
    </row>
    <row r="4836" spans="1:7" ht="14.25" customHeight="1" x14ac:dyDescent="0.2">
      <c r="A4836" s="16"/>
      <c r="B4836" s="16"/>
      <c r="C4836" s="13"/>
      <c r="D4836" s="28"/>
      <c r="E4836" s="21" t="s">
        <v>10201</v>
      </c>
      <c r="F4836" s="13"/>
      <c r="G4836" s="13"/>
    </row>
    <row r="4837" spans="1:7" ht="33.75" x14ac:dyDescent="0.2">
      <c r="A4837" s="14" t="s">
        <v>10202</v>
      </c>
      <c r="B4837" s="15" t="s">
        <v>10150</v>
      </c>
      <c r="C4837" s="15" t="s">
        <v>126</v>
      </c>
      <c r="D4837" s="27" t="s">
        <v>6353</v>
      </c>
      <c r="E4837" s="27" t="s">
        <v>6354</v>
      </c>
      <c r="F4837" s="15" t="s">
        <v>51</v>
      </c>
      <c r="G4837" s="15" t="s">
        <v>5066</v>
      </c>
    </row>
    <row r="4838" spans="1:7" ht="14.25" x14ac:dyDescent="0.2">
      <c r="A4838" s="14" t="s">
        <v>10203</v>
      </c>
      <c r="B4838" s="15" t="s">
        <v>10150</v>
      </c>
      <c r="C4838" s="15" t="s">
        <v>124</v>
      </c>
      <c r="D4838" s="27" t="s">
        <v>586</v>
      </c>
      <c r="E4838" s="27" t="s">
        <v>587</v>
      </c>
      <c r="F4838" s="15" t="s">
        <v>81</v>
      </c>
      <c r="G4838" s="15" t="s">
        <v>10204</v>
      </c>
    </row>
    <row r="4839" spans="1:7" ht="14.25" x14ac:dyDescent="0.2">
      <c r="A4839" s="14" t="s">
        <v>10205</v>
      </c>
      <c r="B4839" s="15" t="s">
        <v>10150</v>
      </c>
      <c r="C4839" s="15" t="s">
        <v>129</v>
      </c>
      <c r="D4839" s="27" t="s">
        <v>6359</v>
      </c>
      <c r="E4839" s="27" t="s">
        <v>6360</v>
      </c>
      <c r="F4839" s="15" t="s">
        <v>51</v>
      </c>
      <c r="G4839" s="15" t="s">
        <v>6247</v>
      </c>
    </row>
    <row r="4840" spans="1:7" ht="14.25" x14ac:dyDescent="0.2">
      <c r="A4840" s="14" t="s">
        <v>10206</v>
      </c>
      <c r="B4840" s="15" t="s">
        <v>10150</v>
      </c>
      <c r="C4840" s="15" t="s">
        <v>133</v>
      </c>
      <c r="D4840" s="27" t="s">
        <v>586</v>
      </c>
      <c r="E4840" s="27" t="s">
        <v>587</v>
      </c>
      <c r="F4840" s="15" t="s">
        <v>81</v>
      </c>
      <c r="G4840" s="15" t="s">
        <v>10207</v>
      </c>
    </row>
    <row r="4841" spans="1:7" ht="22.5" x14ac:dyDescent="0.2">
      <c r="A4841" s="14" t="s">
        <v>10208</v>
      </c>
      <c r="B4841" s="15" t="s">
        <v>10150</v>
      </c>
      <c r="C4841" s="15" t="s">
        <v>136</v>
      </c>
      <c r="D4841" s="27" t="s">
        <v>742</v>
      </c>
      <c r="E4841" s="27" t="s">
        <v>743</v>
      </c>
      <c r="F4841" s="15" t="s">
        <v>502</v>
      </c>
      <c r="G4841" s="15" t="s">
        <v>10209</v>
      </c>
    </row>
    <row r="4842" spans="1:7" ht="14.25" x14ac:dyDescent="0.2">
      <c r="A4842" s="14" t="s">
        <v>10210</v>
      </c>
      <c r="B4842" s="15" t="s">
        <v>10150</v>
      </c>
      <c r="C4842" s="15" t="s">
        <v>141</v>
      </c>
      <c r="D4842" s="27" t="s">
        <v>781</v>
      </c>
      <c r="E4842" s="27" t="s">
        <v>782</v>
      </c>
      <c r="F4842" s="15" t="s">
        <v>502</v>
      </c>
      <c r="G4842" s="15" t="s">
        <v>10211</v>
      </c>
    </row>
    <row r="4843" spans="1:7" ht="14.25" x14ac:dyDescent="0.2">
      <c r="A4843" s="14" t="s">
        <v>10212</v>
      </c>
      <c r="B4843" s="15" t="s">
        <v>10150</v>
      </c>
      <c r="C4843" s="15" t="s">
        <v>144</v>
      </c>
      <c r="D4843" s="27" t="s">
        <v>6369</v>
      </c>
      <c r="E4843" s="27" t="s">
        <v>6370</v>
      </c>
      <c r="F4843" s="15" t="s">
        <v>502</v>
      </c>
      <c r="G4843" s="15" t="s">
        <v>10213</v>
      </c>
    </row>
    <row r="4844" spans="1:7" ht="14.25" customHeight="1" x14ac:dyDescent="0.2">
      <c r="A4844" s="16"/>
      <c r="B4844" s="16"/>
      <c r="C4844" s="13"/>
      <c r="D4844" s="28"/>
      <c r="E4844" s="21" t="s">
        <v>10214</v>
      </c>
      <c r="F4844" s="13"/>
      <c r="G4844" s="13"/>
    </row>
    <row r="4845" spans="1:7" ht="22.5" x14ac:dyDescent="0.2">
      <c r="A4845" s="14" t="s">
        <v>10215</v>
      </c>
      <c r="B4845" s="15" t="s">
        <v>10150</v>
      </c>
      <c r="C4845" s="15" t="s">
        <v>146</v>
      </c>
      <c r="D4845" s="27" t="s">
        <v>6398</v>
      </c>
      <c r="E4845" s="27" t="s">
        <v>6399</v>
      </c>
      <c r="F4845" s="15" t="s">
        <v>51</v>
      </c>
      <c r="G4845" s="15" t="s">
        <v>3106</v>
      </c>
    </row>
    <row r="4846" spans="1:7" ht="14.25" x14ac:dyDescent="0.2">
      <c r="A4846" s="14" t="s">
        <v>10216</v>
      </c>
      <c r="B4846" s="15" t="s">
        <v>10150</v>
      </c>
      <c r="C4846" s="15" t="s">
        <v>151</v>
      </c>
      <c r="D4846" s="27" t="s">
        <v>586</v>
      </c>
      <c r="E4846" s="27" t="s">
        <v>587</v>
      </c>
      <c r="F4846" s="15" t="s">
        <v>81</v>
      </c>
      <c r="G4846" s="15" t="s">
        <v>10217</v>
      </c>
    </row>
    <row r="4847" spans="1:7" ht="14.25" x14ac:dyDescent="0.2">
      <c r="A4847" s="14" t="s">
        <v>10218</v>
      </c>
      <c r="B4847" s="15" t="s">
        <v>10150</v>
      </c>
      <c r="C4847" s="15" t="s">
        <v>154</v>
      </c>
      <c r="D4847" s="27" t="s">
        <v>608</v>
      </c>
      <c r="E4847" s="27" t="s">
        <v>609</v>
      </c>
      <c r="F4847" s="15" t="s">
        <v>502</v>
      </c>
      <c r="G4847" s="15" t="s">
        <v>10219</v>
      </c>
    </row>
    <row r="4848" spans="1:7" ht="14.25" customHeight="1" x14ac:dyDescent="0.2">
      <c r="A4848" s="16"/>
      <c r="B4848" s="16"/>
      <c r="C4848" s="13"/>
      <c r="D4848" s="28"/>
      <c r="E4848" s="21" t="s">
        <v>10220</v>
      </c>
      <c r="F4848" s="13"/>
      <c r="G4848" s="13"/>
    </row>
    <row r="4849" spans="1:7" ht="14.25" x14ac:dyDescent="0.2">
      <c r="A4849" s="14" t="s">
        <v>10221</v>
      </c>
      <c r="B4849" s="15" t="s">
        <v>10150</v>
      </c>
      <c r="C4849" s="15" t="s">
        <v>156</v>
      </c>
      <c r="D4849" s="27" t="s">
        <v>10222</v>
      </c>
      <c r="E4849" s="27" t="s">
        <v>10223</v>
      </c>
      <c r="F4849" s="15" t="s">
        <v>81</v>
      </c>
      <c r="G4849" s="15" t="s">
        <v>9911</v>
      </c>
    </row>
    <row r="4850" spans="1:7" ht="14.25" x14ac:dyDescent="0.2">
      <c r="A4850" s="14" t="s">
        <v>10224</v>
      </c>
      <c r="B4850" s="15" t="s">
        <v>10150</v>
      </c>
      <c r="C4850" s="15" t="s">
        <v>157</v>
      </c>
      <c r="D4850" s="27" t="s">
        <v>586</v>
      </c>
      <c r="E4850" s="27" t="s">
        <v>587</v>
      </c>
      <c r="F4850" s="15" t="s">
        <v>81</v>
      </c>
      <c r="G4850" s="15" t="s">
        <v>10225</v>
      </c>
    </row>
    <row r="4851" spans="1:7" ht="22.5" x14ac:dyDescent="0.2">
      <c r="A4851" s="14" t="s">
        <v>10226</v>
      </c>
      <c r="B4851" s="15" t="s">
        <v>10150</v>
      </c>
      <c r="C4851" s="15" t="s">
        <v>158</v>
      </c>
      <c r="D4851" s="27" t="s">
        <v>738</v>
      </c>
      <c r="E4851" s="27" t="s">
        <v>739</v>
      </c>
      <c r="F4851" s="15" t="s">
        <v>502</v>
      </c>
      <c r="G4851" s="15" t="s">
        <v>10227</v>
      </c>
    </row>
    <row r="4852" spans="1:7" ht="14.25" x14ac:dyDescent="0.2">
      <c r="A4852" s="14" t="s">
        <v>10228</v>
      </c>
      <c r="B4852" s="15" t="s">
        <v>10150</v>
      </c>
      <c r="C4852" s="15" t="s">
        <v>165</v>
      </c>
      <c r="D4852" s="27" t="s">
        <v>777</v>
      </c>
      <c r="E4852" s="27" t="s">
        <v>778</v>
      </c>
      <c r="F4852" s="15" t="s">
        <v>502</v>
      </c>
      <c r="G4852" s="15" t="s">
        <v>10229</v>
      </c>
    </row>
    <row r="4853" spans="1:7" s="11" customFormat="1" ht="14.25" x14ac:dyDescent="0.2">
      <c r="A4853" s="9" t="s">
        <v>2844</v>
      </c>
      <c r="B4853" s="9" t="s">
        <v>10230</v>
      </c>
      <c r="C4853" s="9"/>
      <c r="D4853" s="29"/>
      <c r="E4853" s="22" t="s">
        <v>6405</v>
      </c>
      <c r="F4853" s="10"/>
      <c r="G4853" s="10"/>
    </row>
    <row r="4854" spans="1:7" ht="14.25" customHeight="1" x14ac:dyDescent="0.2">
      <c r="A4854" s="16"/>
      <c r="B4854" s="16"/>
      <c r="C4854" s="13"/>
      <c r="D4854" s="28"/>
      <c r="E4854" s="21" t="s">
        <v>10231</v>
      </c>
      <c r="F4854" s="13"/>
      <c r="G4854" s="13"/>
    </row>
    <row r="4855" spans="1:7" ht="14.25" x14ac:dyDescent="0.2">
      <c r="A4855" s="14" t="s">
        <v>10232</v>
      </c>
      <c r="B4855" s="15" t="s">
        <v>10150</v>
      </c>
      <c r="C4855" s="15" t="s">
        <v>168</v>
      </c>
      <c r="D4855" s="27" t="s">
        <v>6408</v>
      </c>
      <c r="E4855" s="27" t="s">
        <v>6409</v>
      </c>
      <c r="F4855" s="15" t="s">
        <v>81</v>
      </c>
      <c r="G4855" s="15" t="s">
        <v>10233</v>
      </c>
    </row>
    <row r="4856" spans="1:7" ht="14.25" x14ac:dyDescent="0.2">
      <c r="A4856" s="14" t="s">
        <v>10234</v>
      </c>
      <c r="B4856" s="15" t="s">
        <v>10150</v>
      </c>
      <c r="C4856" s="15" t="s">
        <v>170</v>
      </c>
      <c r="D4856" s="27" t="s">
        <v>6412</v>
      </c>
      <c r="E4856" s="27" t="s">
        <v>6413</v>
      </c>
      <c r="F4856" s="15" t="s">
        <v>6414</v>
      </c>
      <c r="G4856" s="15" t="s">
        <v>10235</v>
      </c>
    </row>
    <row r="4857" spans="1:7" ht="14.25" x14ac:dyDescent="0.2">
      <c r="A4857" s="14" t="s">
        <v>10236</v>
      </c>
      <c r="B4857" s="15" t="s">
        <v>10150</v>
      </c>
      <c r="C4857" s="15" t="s">
        <v>175</v>
      </c>
      <c r="D4857" s="27" t="s">
        <v>6417</v>
      </c>
      <c r="E4857" s="27" t="s">
        <v>6418</v>
      </c>
      <c r="F4857" s="15" t="s">
        <v>502</v>
      </c>
      <c r="G4857" s="15" t="s">
        <v>10237</v>
      </c>
    </row>
    <row r="4858" spans="1:7" ht="14.25" x14ac:dyDescent="0.2">
      <c r="A4858" s="14" t="s">
        <v>10238</v>
      </c>
      <c r="B4858" s="15" t="s">
        <v>10150</v>
      </c>
      <c r="C4858" s="15" t="s">
        <v>178</v>
      </c>
      <c r="D4858" s="27" t="s">
        <v>6421</v>
      </c>
      <c r="E4858" s="27" t="s">
        <v>6422</v>
      </c>
      <c r="F4858" s="15" t="s">
        <v>502</v>
      </c>
      <c r="G4858" s="15" t="s">
        <v>10237</v>
      </c>
    </row>
    <row r="4859" spans="1:7" s="11" customFormat="1" ht="14.25" x14ac:dyDescent="0.2">
      <c r="A4859" s="9" t="s">
        <v>2848</v>
      </c>
      <c r="B4859" s="9" t="s">
        <v>10239</v>
      </c>
      <c r="C4859" s="9"/>
      <c r="D4859" s="29"/>
      <c r="E4859" s="22" t="s">
        <v>10240</v>
      </c>
      <c r="F4859" s="10"/>
      <c r="G4859" s="10"/>
    </row>
    <row r="4860" spans="1:7" ht="14.25" x14ac:dyDescent="0.2">
      <c r="A4860" s="16"/>
      <c r="B4860" s="16"/>
      <c r="C4860" s="13"/>
      <c r="D4860" s="28"/>
      <c r="E4860" s="21" t="s">
        <v>6457</v>
      </c>
      <c r="F4860" s="13"/>
      <c r="G4860" s="13"/>
    </row>
    <row r="4861" spans="1:7" ht="22.5" x14ac:dyDescent="0.2">
      <c r="A4861" s="14" t="s">
        <v>10241</v>
      </c>
      <c r="B4861" s="15" t="s">
        <v>10150</v>
      </c>
      <c r="C4861" s="15" t="s">
        <v>181</v>
      </c>
      <c r="D4861" s="27" t="s">
        <v>10242</v>
      </c>
      <c r="E4861" s="27" t="s">
        <v>10243</v>
      </c>
      <c r="F4861" s="15" t="s">
        <v>110</v>
      </c>
      <c r="G4861" s="15" t="s">
        <v>10244</v>
      </c>
    </row>
    <row r="4862" spans="1:7" ht="22.5" x14ac:dyDescent="0.2">
      <c r="A4862" s="14" t="s">
        <v>10245</v>
      </c>
      <c r="B4862" s="15" t="s">
        <v>10150</v>
      </c>
      <c r="C4862" s="15" t="s">
        <v>182</v>
      </c>
      <c r="D4862" s="27" t="s">
        <v>8097</v>
      </c>
      <c r="E4862" s="27" t="s">
        <v>8098</v>
      </c>
      <c r="F4862" s="15" t="s">
        <v>949</v>
      </c>
      <c r="G4862" s="15" t="s">
        <v>10246</v>
      </c>
    </row>
    <row r="4863" spans="1:7" ht="14.25" x14ac:dyDescent="0.2">
      <c r="A4863" s="16"/>
      <c r="B4863" s="16"/>
      <c r="C4863" s="13"/>
      <c r="D4863" s="28"/>
      <c r="E4863" s="21" t="s">
        <v>1030</v>
      </c>
      <c r="F4863" s="13"/>
      <c r="G4863" s="13"/>
    </row>
    <row r="4864" spans="1:7" ht="33.75" x14ac:dyDescent="0.2">
      <c r="A4864" s="14" t="s">
        <v>10247</v>
      </c>
      <c r="B4864" s="15" t="s">
        <v>10150</v>
      </c>
      <c r="C4864" s="15" t="s">
        <v>183</v>
      </c>
      <c r="D4864" s="27" t="s">
        <v>4260</v>
      </c>
      <c r="E4864" s="27" t="s">
        <v>4261</v>
      </c>
      <c r="F4864" s="15" t="s">
        <v>110</v>
      </c>
      <c r="G4864" s="15" t="s">
        <v>292</v>
      </c>
    </row>
    <row r="4865" spans="1:7" ht="22.5" x14ac:dyDescent="0.2">
      <c r="A4865" s="14" t="s">
        <v>10248</v>
      </c>
      <c r="B4865" s="15" t="s">
        <v>10150</v>
      </c>
      <c r="C4865" s="15" t="s">
        <v>191</v>
      </c>
      <c r="D4865" s="27" t="s">
        <v>8129</v>
      </c>
      <c r="E4865" s="27" t="s">
        <v>8130</v>
      </c>
      <c r="F4865" s="15" t="s">
        <v>949</v>
      </c>
      <c r="G4865" s="15" t="s">
        <v>58</v>
      </c>
    </row>
    <row r="4866" spans="1:7" s="11" customFormat="1" ht="14.25" x14ac:dyDescent="0.2">
      <c r="A4866" s="9" t="s">
        <v>2852</v>
      </c>
      <c r="B4866" s="9" t="s">
        <v>10249</v>
      </c>
      <c r="C4866" s="9"/>
      <c r="D4866" s="29"/>
      <c r="E4866" s="22" t="s">
        <v>10250</v>
      </c>
      <c r="F4866" s="10"/>
      <c r="G4866" s="10"/>
    </row>
    <row r="4867" spans="1:7" ht="14.25" x14ac:dyDescent="0.2">
      <c r="A4867" s="16"/>
      <c r="B4867" s="16"/>
      <c r="C4867" s="13"/>
      <c r="D4867" s="28"/>
      <c r="E4867" s="21" t="s">
        <v>6405</v>
      </c>
      <c r="F4867" s="13"/>
      <c r="G4867" s="13"/>
    </row>
    <row r="4868" spans="1:7" ht="22.5" x14ac:dyDescent="0.2">
      <c r="A4868" s="14" t="s">
        <v>10251</v>
      </c>
      <c r="B4868" s="15" t="s">
        <v>10150</v>
      </c>
      <c r="C4868" s="15" t="s">
        <v>194</v>
      </c>
      <c r="D4868" s="27" t="s">
        <v>6486</v>
      </c>
      <c r="E4868" s="27" t="s">
        <v>6487</v>
      </c>
      <c r="F4868" s="15" t="s">
        <v>110</v>
      </c>
      <c r="G4868" s="15" t="s">
        <v>10252</v>
      </c>
    </row>
    <row r="4869" spans="1:7" ht="22.5" x14ac:dyDescent="0.2">
      <c r="A4869" s="14" t="s">
        <v>10253</v>
      </c>
      <c r="B4869" s="15" t="s">
        <v>10150</v>
      </c>
      <c r="C4869" s="15" t="s">
        <v>196</v>
      </c>
      <c r="D4869" s="27" t="s">
        <v>6490</v>
      </c>
      <c r="E4869" s="27" t="s">
        <v>6491</v>
      </c>
      <c r="F4869" s="15" t="s">
        <v>110</v>
      </c>
      <c r="G4869" s="15" t="s">
        <v>10252</v>
      </c>
    </row>
    <row r="4870" spans="1:7" ht="14.25" x14ac:dyDescent="0.2">
      <c r="A4870" s="14" t="s">
        <v>10254</v>
      </c>
      <c r="B4870" s="15" t="s">
        <v>10150</v>
      </c>
      <c r="C4870" s="15" t="s">
        <v>201</v>
      </c>
      <c r="D4870" s="27" t="s">
        <v>6493</v>
      </c>
      <c r="E4870" s="27" t="s">
        <v>6494</v>
      </c>
      <c r="F4870" s="15" t="s">
        <v>502</v>
      </c>
      <c r="G4870" s="15" t="s">
        <v>10255</v>
      </c>
    </row>
    <row r="4871" spans="1:7" ht="14.25" customHeight="1" x14ac:dyDescent="0.2">
      <c r="A4871" s="16"/>
      <c r="B4871" s="16"/>
      <c r="C4871" s="13"/>
      <c r="D4871" s="28"/>
      <c r="E4871" s="21" t="s">
        <v>6495</v>
      </c>
      <c r="F4871" s="13"/>
      <c r="G4871" s="13"/>
    </row>
    <row r="4872" spans="1:7" ht="22.5" x14ac:dyDescent="0.2">
      <c r="A4872" s="14" t="s">
        <v>10256</v>
      </c>
      <c r="B4872" s="15" t="s">
        <v>10150</v>
      </c>
      <c r="C4872" s="15" t="s">
        <v>204</v>
      </c>
      <c r="D4872" s="27" t="s">
        <v>6497</v>
      </c>
      <c r="E4872" s="27" t="s">
        <v>6498</v>
      </c>
      <c r="F4872" s="15" t="s">
        <v>110</v>
      </c>
      <c r="G4872" s="15" t="s">
        <v>10257</v>
      </c>
    </row>
    <row r="4873" spans="1:7" ht="22.5" x14ac:dyDescent="0.2">
      <c r="A4873" s="14" t="s">
        <v>10258</v>
      </c>
      <c r="B4873" s="15" t="s">
        <v>10150</v>
      </c>
      <c r="C4873" s="15" t="s">
        <v>206</v>
      </c>
      <c r="D4873" s="27" t="s">
        <v>6501</v>
      </c>
      <c r="E4873" s="27" t="s">
        <v>6502</v>
      </c>
      <c r="F4873" s="15" t="s">
        <v>110</v>
      </c>
      <c r="G4873" s="15" t="s">
        <v>10257</v>
      </c>
    </row>
    <row r="4874" spans="1:7" ht="14.25" x14ac:dyDescent="0.2">
      <c r="A4874" s="14" t="s">
        <v>10259</v>
      </c>
      <c r="B4874" s="15" t="s">
        <v>10150</v>
      </c>
      <c r="C4874" s="15" t="s">
        <v>207</v>
      </c>
      <c r="D4874" s="27" t="s">
        <v>6493</v>
      </c>
      <c r="E4874" s="27" t="s">
        <v>6494</v>
      </c>
      <c r="F4874" s="15" t="s">
        <v>502</v>
      </c>
      <c r="G4874" s="15" t="s">
        <v>10260</v>
      </c>
    </row>
    <row r="4875" spans="1:7" s="11" customFormat="1" ht="14.25" x14ac:dyDescent="0.2">
      <c r="A4875" s="9" t="s">
        <v>2856</v>
      </c>
      <c r="B4875" s="9" t="s">
        <v>10261</v>
      </c>
      <c r="C4875" s="9"/>
      <c r="D4875" s="29"/>
      <c r="E4875" s="22" t="s">
        <v>10262</v>
      </c>
      <c r="F4875" s="10"/>
      <c r="G4875" s="10"/>
    </row>
    <row r="4876" spans="1:7" ht="14.25" x14ac:dyDescent="0.2">
      <c r="A4876" s="14" t="s">
        <v>10263</v>
      </c>
      <c r="B4876" s="15" t="s">
        <v>10150</v>
      </c>
      <c r="C4876" s="15" t="s">
        <v>208</v>
      </c>
      <c r="D4876" s="27" t="s">
        <v>798</v>
      </c>
      <c r="E4876" s="27" t="s">
        <v>8173</v>
      </c>
      <c r="F4876" s="15" t="s">
        <v>110</v>
      </c>
      <c r="G4876" s="15" t="s">
        <v>10257</v>
      </c>
    </row>
    <row r="4877" spans="1:7" ht="14.25" x14ac:dyDescent="0.2">
      <c r="A4877" s="14" t="s">
        <v>10264</v>
      </c>
      <c r="B4877" s="15" t="s">
        <v>10150</v>
      </c>
      <c r="C4877" s="15" t="s">
        <v>220</v>
      </c>
      <c r="D4877" s="27" t="s">
        <v>10265</v>
      </c>
      <c r="E4877" s="27" t="s">
        <v>805</v>
      </c>
      <c r="F4877" s="15" t="s">
        <v>502</v>
      </c>
      <c r="G4877" s="15" t="s">
        <v>10266</v>
      </c>
    </row>
    <row r="4878" spans="1:7" ht="14.25" x14ac:dyDescent="0.2">
      <c r="A4878" s="14" t="s">
        <v>10267</v>
      </c>
      <c r="B4878" s="15" t="s">
        <v>10150</v>
      </c>
      <c r="C4878" s="15" t="s">
        <v>223</v>
      </c>
      <c r="D4878" s="27" t="s">
        <v>10268</v>
      </c>
      <c r="E4878" s="27" t="s">
        <v>635</v>
      </c>
      <c r="F4878" s="15" t="s">
        <v>502</v>
      </c>
      <c r="G4878" s="15" t="s">
        <v>10269</v>
      </c>
    </row>
    <row r="4879" spans="1:7" ht="14.25" x14ac:dyDescent="0.2">
      <c r="A4879" s="14" t="s">
        <v>10270</v>
      </c>
      <c r="B4879" s="15" t="s">
        <v>10150</v>
      </c>
      <c r="C4879" s="15" t="s">
        <v>226</v>
      </c>
      <c r="D4879" s="27" t="s">
        <v>638</v>
      </c>
      <c r="E4879" s="27" t="s">
        <v>639</v>
      </c>
      <c r="F4879" s="15" t="s">
        <v>518</v>
      </c>
      <c r="G4879" s="15" t="s">
        <v>10271</v>
      </c>
    </row>
    <row r="4880" spans="1:7" ht="22.5" x14ac:dyDescent="0.2">
      <c r="A4880" s="14" t="s">
        <v>10272</v>
      </c>
      <c r="B4880" s="15" t="s">
        <v>10150</v>
      </c>
      <c r="C4880" s="15" t="s">
        <v>229</v>
      </c>
      <c r="D4880" s="27" t="s">
        <v>5456</v>
      </c>
      <c r="E4880" s="27" t="s">
        <v>6515</v>
      </c>
      <c r="F4880" s="15" t="s">
        <v>110</v>
      </c>
      <c r="G4880" s="15" t="s">
        <v>10257</v>
      </c>
    </row>
    <row r="4881" spans="1:7" ht="14.25" x14ac:dyDescent="0.2">
      <c r="A4881" s="14" t="s">
        <v>10273</v>
      </c>
      <c r="B4881" s="15" t="s">
        <v>10150</v>
      </c>
      <c r="C4881" s="15" t="s">
        <v>231</v>
      </c>
      <c r="D4881" s="27" t="s">
        <v>10274</v>
      </c>
      <c r="E4881" s="27" t="s">
        <v>10275</v>
      </c>
      <c r="F4881" s="15" t="s">
        <v>81</v>
      </c>
      <c r="G4881" s="15" t="s">
        <v>10276</v>
      </c>
    </row>
    <row r="4882" spans="1:7" ht="14.25" x14ac:dyDescent="0.2">
      <c r="A4882" s="14" t="s">
        <v>10277</v>
      </c>
      <c r="B4882" s="15" t="s">
        <v>10150</v>
      </c>
      <c r="C4882" s="15" t="s">
        <v>236</v>
      </c>
      <c r="D4882" s="27" t="s">
        <v>2218</v>
      </c>
      <c r="E4882" s="27" t="s">
        <v>2219</v>
      </c>
      <c r="F4882" s="15" t="s">
        <v>110</v>
      </c>
      <c r="G4882" s="15" t="s">
        <v>10257</v>
      </c>
    </row>
    <row r="4883" spans="1:7" ht="22.5" x14ac:dyDescent="0.2">
      <c r="A4883" s="14" t="s">
        <v>10278</v>
      </c>
      <c r="B4883" s="15" t="s">
        <v>10150</v>
      </c>
      <c r="C4883" s="15" t="s">
        <v>239</v>
      </c>
      <c r="D4883" s="27" t="s">
        <v>4220</v>
      </c>
      <c r="E4883" s="27" t="s">
        <v>10279</v>
      </c>
      <c r="F4883" s="15" t="s">
        <v>110</v>
      </c>
      <c r="G4883" s="15" t="s">
        <v>10257</v>
      </c>
    </row>
    <row r="4884" spans="1:7" ht="14.25" x14ac:dyDescent="0.2">
      <c r="A4884" s="14" t="s">
        <v>10280</v>
      </c>
      <c r="B4884" s="15" t="s">
        <v>10150</v>
      </c>
      <c r="C4884" s="15" t="s">
        <v>241</v>
      </c>
      <c r="D4884" s="27" t="s">
        <v>7979</v>
      </c>
      <c r="E4884" s="27" t="s">
        <v>7980</v>
      </c>
      <c r="F4884" s="15" t="s">
        <v>81</v>
      </c>
      <c r="G4884" s="15" t="s">
        <v>10281</v>
      </c>
    </row>
    <row r="4885" spans="1:7" ht="14.25" x14ac:dyDescent="0.2">
      <c r="A4885" s="14" t="s">
        <v>10282</v>
      </c>
      <c r="B4885" s="15" t="s">
        <v>10150</v>
      </c>
      <c r="C4885" s="15" t="s">
        <v>243</v>
      </c>
      <c r="D4885" s="27" t="s">
        <v>8189</v>
      </c>
      <c r="E4885" s="27" t="s">
        <v>10283</v>
      </c>
      <c r="F4885" s="15" t="s">
        <v>110</v>
      </c>
      <c r="G4885" s="15" t="s">
        <v>10257</v>
      </c>
    </row>
    <row r="4886" spans="1:7" ht="22.5" x14ac:dyDescent="0.2">
      <c r="A4886" s="14" t="s">
        <v>10284</v>
      </c>
      <c r="B4886" s="15" t="s">
        <v>10150</v>
      </c>
      <c r="C4886" s="15" t="s">
        <v>248</v>
      </c>
      <c r="D4886" s="27" t="s">
        <v>10285</v>
      </c>
      <c r="E4886" s="27" t="s">
        <v>10286</v>
      </c>
      <c r="F4886" s="15" t="s">
        <v>949</v>
      </c>
      <c r="G4886" s="15" t="s">
        <v>10287</v>
      </c>
    </row>
    <row r="4887" spans="1:7" ht="22.5" x14ac:dyDescent="0.2">
      <c r="A4887" s="14" t="s">
        <v>10288</v>
      </c>
      <c r="B4887" s="15" t="s">
        <v>10150</v>
      </c>
      <c r="C4887" s="15" t="s">
        <v>251</v>
      </c>
      <c r="D4887" s="27" t="s">
        <v>10289</v>
      </c>
      <c r="E4887" s="27" t="s">
        <v>10290</v>
      </c>
      <c r="F4887" s="15" t="s">
        <v>949</v>
      </c>
      <c r="G4887" s="15" t="s">
        <v>10291</v>
      </c>
    </row>
    <row r="4888" spans="1:7" ht="14.25" x14ac:dyDescent="0.2">
      <c r="A4888" s="14" t="s">
        <v>10292</v>
      </c>
      <c r="B4888" s="15" t="s">
        <v>10150</v>
      </c>
      <c r="C4888" s="15" t="s">
        <v>254</v>
      </c>
      <c r="D4888" s="27" t="s">
        <v>8192</v>
      </c>
      <c r="E4888" s="27" t="s">
        <v>8193</v>
      </c>
      <c r="F4888" s="15" t="s">
        <v>81</v>
      </c>
      <c r="G4888" s="15" t="s">
        <v>10293</v>
      </c>
    </row>
    <row r="4889" spans="1:7" s="11" customFormat="1" ht="14.25" x14ac:dyDescent="0.2">
      <c r="A4889" s="9" t="s">
        <v>2861</v>
      </c>
      <c r="B4889" s="9" t="s">
        <v>10294</v>
      </c>
      <c r="C4889" s="9"/>
      <c r="D4889" s="29"/>
      <c r="E4889" s="22" t="s">
        <v>10295</v>
      </c>
      <c r="F4889" s="10"/>
      <c r="G4889" s="10"/>
    </row>
    <row r="4890" spans="1:7" ht="14.25" x14ac:dyDescent="0.2">
      <c r="A4890" s="14" t="s">
        <v>10296</v>
      </c>
      <c r="B4890" s="15" t="s">
        <v>10150</v>
      </c>
      <c r="C4890" s="15" t="s">
        <v>256</v>
      </c>
      <c r="D4890" s="27" t="s">
        <v>6546</v>
      </c>
      <c r="E4890" s="27" t="s">
        <v>6547</v>
      </c>
      <c r="F4890" s="15" t="s">
        <v>81</v>
      </c>
      <c r="G4890" s="15" t="s">
        <v>10297</v>
      </c>
    </row>
    <row r="4891" spans="1:7" ht="14.25" x14ac:dyDescent="0.2">
      <c r="A4891" s="14" t="s">
        <v>10298</v>
      </c>
      <c r="B4891" s="15" t="s">
        <v>10150</v>
      </c>
      <c r="C4891" s="15" t="s">
        <v>260</v>
      </c>
      <c r="D4891" s="27" t="s">
        <v>5234</v>
      </c>
      <c r="E4891" s="27" t="s">
        <v>5235</v>
      </c>
      <c r="F4891" s="15" t="s">
        <v>110</v>
      </c>
      <c r="G4891" s="15" t="s">
        <v>10299</v>
      </c>
    </row>
    <row r="4892" spans="1:7" ht="14.25" x14ac:dyDescent="0.2">
      <c r="A4892" s="14" t="s">
        <v>10300</v>
      </c>
      <c r="B4892" s="15" t="s">
        <v>10150</v>
      </c>
      <c r="C4892" s="15" t="s">
        <v>263</v>
      </c>
      <c r="D4892" s="27" t="s">
        <v>6550</v>
      </c>
      <c r="E4892" s="27" t="s">
        <v>6551</v>
      </c>
      <c r="F4892" s="15" t="s">
        <v>110</v>
      </c>
      <c r="G4892" s="15" t="s">
        <v>10299</v>
      </c>
    </row>
    <row r="4893" spans="1:7" ht="22.5" x14ac:dyDescent="0.2">
      <c r="A4893" s="14" t="s">
        <v>10301</v>
      </c>
      <c r="B4893" s="15" t="s">
        <v>10150</v>
      </c>
      <c r="C4893" s="15" t="s">
        <v>265</v>
      </c>
      <c r="D4893" s="27" t="s">
        <v>6554</v>
      </c>
      <c r="E4893" s="27" t="s">
        <v>6555</v>
      </c>
      <c r="F4893" s="15" t="s">
        <v>110</v>
      </c>
      <c r="G4893" s="15" t="s">
        <v>10299</v>
      </c>
    </row>
    <row r="4894" spans="1:7" ht="14.25" x14ac:dyDescent="0.2">
      <c r="A4894" s="14" t="s">
        <v>10302</v>
      </c>
      <c r="B4894" s="15" t="s">
        <v>10150</v>
      </c>
      <c r="C4894" s="15" t="s">
        <v>266</v>
      </c>
      <c r="D4894" s="27" t="s">
        <v>10303</v>
      </c>
      <c r="E4894" s="27" t="s">
        <v>10304</v>
      </c>
      <c r="F4894" s="15" t="s">
        <v>502</v>
      </c>
      <c r="G4894" s="15" t="s">
        <v>10305</v>
      </c>
    </row>
    <row r="4895" spans="1:7" ht="14.25" customHeight="1" x14ac:dyDescent="0.2">
      <c r="A4895" s="16"/>
      <c r="B4895" s="16"/>
      <c r="C4895" s="13"/>
      <c r="D4895" s="28"/>
      <c r="E4895" s="21" t="s">
        <v>10306</v>
      </c>
      <c r="F4895" s="13"/>
      <c r="G4895" s="13"/>
    </row>
    <row r="4896" spans="1:7" ht="22.5" x14ac:dyDescent="0.2">
      <c r="A4896" s="14" t="s">
        <v>10307</v>
      </c>
      <c r="B4896" s="15" t="s">
        <v>10150</v>
      </c>
      <c r="C4896" s="15" t="s">
        <v>267</v>
      </c>
      <c r="D4896" s="27" t="s">
        <v>7992</v>
      </c>
      <c r="E4896" s="27" t="s">
        <v>7993</v>
      </c>
      <c r="F4896" s="15" t="s">
        <v>110</v>
      </c>
      <c r="G4896" s="15" t="s">
        <v>10308</v>
      </c>
    </row>
    <row r="4897" spans="1:7" ht="14.25" x14ac:dyDescent="0.2">
      <c r="A4897" s="14" t="s">
        <v>10309</v>
      </c>
      <c r="B4897" s="15" t="s">
        <v>10150</v>
      </c>
      <c r="C4897" s="15" t="s">
        <v>184</v>
      </c>
      <c r="D4897" s="27" t="s">
        <v>7996</v>
      </c>
      <c r="E4897" s="27" t="s">
        <v>7997</v>
      </c>
      <c r="F4897" s="15" t="s">
        <v>949</v>
      </c>
      <c r="G4897" s="15" t="s">
        <v>10310</v>
      </c>
    </row>
    <row r="4898" spans="1:7" ht="14.25" x14ac:dyDescent="0.2">
      <c r="A4898" s="14" t="s">
        <v>10311</v>
      </c>
      <c r="B4898" s="15" t="s">
        <v>10150</v>
      </c>
      <c r="C4898" s="15" t="s">
        <v>276</v>
      </c>
      <c r="D4898" s="27" t="s">
        <v>8010</v>
      </c>
      <c r="E4898" s="27" t="s">
        <v>8011</v>
      </c>
      <c r="F4898" s="15" t="s">
        <v>949</v>
      </c>
      <c r="G4898" s="15" t="s">
        <v>10312</v>
      </c>
    </row>
    <row r="4899" spans="1:7" ht="22.5" x14ac:dyDescent="0.2">
      <c r="A4899" s="14" t="s">
        <v>10313</v>
      </c>
      <c r="B4899" s="15" t="s">
        <v>10150</v>
      </c>
      <c r="C4899" s="15" t="s">
        <v>278</v>
      </c>
      <c r="D4899" s="27" t="s">
        <v>6554</v>
      </c>
      <c r="E4899" s="27" t="s">
        <v>6555</v>
      </c>
      <c r="F4899" s="15" t="s">
        <v>110</v>
      </c>
      <c r="G4899" s="15" t="s">
        <v>10314</v>
      </c>
    </row>
    <row r="4900" spans="1:7" ht="14.25" x14ac:dyDescent="0.2">
      <c r="A4900" s="14" t="s">
        <v>10315</v>
      </c>
      <c r="B4900" s="15" t="s">
        <v>10150</v>
      </c>
      <c r="C4900" s="15" t="s">
        <v>283</v>
      </c>
      <c r="D4900" s="27" t="s">
        <v>10303</v>
      </c>
      <c r="E4900" s="27" t="s">
        <v>10304</v>
      </c>
      <c r="F4900" s="15" t="s">
        <v>502</v>
      </c>
      <c r="G4900" s="15" t="s">
        <v>10316</v>
      </c>
    </row>
    <row r="4901" spans="1:7" s="8" customFormat="1" ht="15" customHeight="1" x14ac:dyDescent="0.2">
      <c r="A4901" s="7"/>
      <c r="B4901" s="7"/>
      <c r="C4901" s="7"/>
      <c r="D4901" s="26"/>
      <c r="E4901" s="20" t="s">
        <v>10317</v>
      </c>
      <c r="F4901" s="7"/>
      <c r="G4901" s="7"/>
    </row>
    <row r="4902" spans="1:7" s="11" customFormat="1" ht="14.25" x14ac:dyDescent="0.2">
      <c r="A4902" s="9" t="s">
        <v>2863</v>
      </c>
      <c r="B4902" s="9" t="s">
        <v>10318</v>
      </c>
      <c r="C4902" s="9"/>
      <c r="D4902" s="29"/>
      <c r="E4902" s="22" t="s">
        <v>1258</v>
      </c>
      <c r="F4902" s="10"/>
      <c r="G4902" s="10"/>
    </row>
    <row r="4903" spans="1:7" ht="14.25" customHeight="1" x14ac:dyDescent="0.2">
      <c r="A4903" s="16"/>
      <c r="B4903" s="16"/>
      <c r="C4903" s="13"/>
      <c r="D4903" s="28"/>
      <c r="E4903" s="21" t="s">
        <v>10319</v>
      </c>
      <c r="F4903" s="13"/>
      <c r="G4903" s="13"/>
    </row>
    <row r="4904" spans="1:7" ht="14.25" x14ac:dyDescent="0.2">
      <c r="A4904" s="14" t="s">
        <v>10320</v>
      </c>
      <c r="B4904" s="15" t="s">
        <v>10321</v>
      </c>
      <c r="C4904" s="15" t="s">
        <v>12</v>
      </c>
      <c r="D4904" s="27" t="s">
        <v>1282</v>
      </c>
      <c r="E4904" s="27" t="s">
        <v>1283</v>
      </c>
      <c r="F4904" s="15" t="s">
        <v>648</v>
      </c>
      <c r="G4904" s="15" t="s">
        <v>75</v>
      </c>
    </row>
    <row r="4905" spans="1:7" ht="14.25" x14ac:dyDescent="0.2">
      <c r="A4905" s="14" t="s">
        <v>10322</v>
      </c>
      <c r="B4905" s="15" t="s">
        <v>10321</v>
      </c>
      <c r="C4905" s="15" t="s">
        <v>24</v>
      </c>
      <c r="D4905" s="27" t="s">
        <v>6725</v>
      </c>
      <c r="E4905" s="27" t="s">
        <v>6726</v>
      </c>
      <c r="F4905" s="15" t="s">
        <v>648</v>
      </c>
      <c r="G4905" s="15" t="s">
        <v>12</v>
      </c>
    </row>
    <row r="4906" spans="1:7" ht="45" x14ac:dyDescent="0.2">
      <c r="A4906" s="14" t="s">
        <v>10323</v>
      </c>
      <c r="B4906" s="15" t="s">
        <v>10321</v>
      </c>
      <c r="C4906" s="15" t="s">
        <v>30</v>
      </c>
      <c r="D4906" s="27" t="s">
        <v>7221</v>
      </c>
      <c r="E4906" s="27" t="s">
        <v>7222</v>
      </c>
      <c r="F4906" s="15" t="s">
        <v>648</v>
      </c>
      <c r="G4906" s="15" t="s">
        <v>12</v>
      </c>
    </row>
    <row r="4907" spans="1:7" ht="14.25" x14ac:dyDescent="0.2">
      <c r="A4907" s="14" t="s">
        <v>10324</v>
      </c>
      <c r="B4907" s="15" t="s">
        <v>10321</v>
      </c>
      <c r="C4907" s="15" t="s">
        <v>34</v>
      </c>
      <c r="D4907" s="27" t="s">
        <v>6731</v>
      </c>
      <c r="E4907" s="27" t="s">
        <v>6732</v>
      </c>
      <c r="F4907" s="15" t="s">
        <v>648</v>
      </c>
      <c r="G4907" s="15" t="s">
        <v>30</v>
      </c>
    </row>
    <row r="4908" spans="1:7" ht="22.5" x14ac:dyDescent="0.2">
      <c r="A4908" s="14" t="s">
        <v>10325</v>
      </c>
      <c r="B4908" s="15" t="s">
        <v>10321</v>
      </c>
      <c r="C4908" s="15" t="s">
        <v>40</v>
      </c>
      <c r="D4908" s="27" t="s">
        <v>7225</v>
      </c>
      <c r="E4908" s="27" t="s">
        <v>7226</v>
      </c>
      <c r="F4908" s="15" t="s">
        <v>648</v>
      </c>
      <c r="G4908" s="15" t="s">
        <v>24</v>
      </c>
    </row>
    <row r="4909" spans="1:7" ht="14.25" x14ac:dyDescent="0.2">
      <c r="A4909" s="14" t="s">
        <v>10326</v>
      </c>
      <c r="B4909" s="15" t="s">
        <v>10321</v>
      </c>
      <c r="C4909" s="15" t="s">
        <v>43</v>
      </c>
      <c r="D4909" s="27" t="s">
        <v>10327</v>
      </c>
      <c r="E4909" s="27" t="s">
        <v>10328</v>
      </c>
      <c r="F4909" s="15" t="s">
        <v>648</v>
      </c>
      <c r="G4909" s="15" t="s">
        <v>30</v>
      </c>
    </row>
    <row r="4910" spans="1:7" ht="45" x14ac:dyDescent="0.2">
      <c r="A4910" s="14" t="s">
        <v>10329</v>
      </c>
      <c r="B4910" s="15" t="s">
        <v>10321</v>
      </c>
      <c r="C4910" s="15" t="s">
        <v>48</v>
      </c>
      <c r="D4910" s="27" t="s">
        <v>3484</v>
      </c>
      <c r="E4910" s="27" t="s">
        <v>10330</v>
      </c>
      <c r="F4910" s="15" t="s">
        <v>648</v>
      </c>
      <c r="G4910" s="15" t="s">
        <v>12</v>
      </c>
    </row>
    <row r="4911" spans="1:7" ht="14.25" x14ac:dyDescent="0.2">
      <c r="A4911" s="14" t="s">
        <v>10331</v>
      </c>
      <c r="B4911" s="15" t="s">
        <v>10321</v>
      </c>
      <c r="C4911" s="15" t="s">
        <v>55</v>
      </c>
      <c r="D4911" s="27" t="s">
        <v>6731</v>
      </c>
      <c r="E4911" s="27" t="s">
        <v>6732</v>
      </c>
      <c r="F4911" s="15" t="s">
        <v>648</v>
      </c>
      <c r="G4911" s="15" t="s">
        <v>24</v>
      </c>
    </row>
    <row r="4912" spans="1:7" ht="45" x14ac:dyDescent="0.2">
      <c r="A4912" s="14" t="s">
        <v>10332</v>
      </c>
      <c r="B4912" s="15" t="s">
        <v>10321</v>
      </c>
      <c r="C4912" s="15" t="s">
        <v>58</v>
      </c>
      <c r="D4912" s="27" t="s">
        <v>6740</v>
      </c>
      <c r="E4912" s="27" t="s">
        <v>6741</v>
      </c>
      <c r="F4912" s="15" t="s">
        <v>648</v>
      </c>
      <c r="G4912" s="15" t="s">
        <v>24</v>
      </c>
    </row>
    <row r="4913" spans="1:7" ht="33.75" x14ac:dyDescent="0.2">
      <c r="A4913" s="14" t="s">
        <v>10333</v>
      </c>
      <c r="B4913" s="15" t="s">
        <v>10321</v>
      </c>
      <c r="C4913" s="15" t="s">
        <v>60</v>
      </c>
      <c r="D4913" s="27" t="s">
        <v>1263</v>
      </c>
      <c r="E4913" s="27" t="s">
        <v>1264</v>
      </c>
      <c r="F4913" s="15" t="s">
        <v>1077</v>
      </c>
      <c r="G4913" s="15" t="s">
        <v>1196</v>
      </c>
    </row>
    <row r="4914" spans="1:7" ht="22.5" x14ac:dyDescent="0.2">
      <c r="A4914" s="14" t="s">
        <v>10334</v>
      </c>
      <c r="B4914" s="15" t="s">
        <v>10321</v>
      </c>
      <c r="C4914" s="15" t="s">
        <v>65</v>
      </c>
      <c r="D4914" s="27" t="s">
        <v>10335</v>
      </c>
      <c r="E4914" s="27" t="s">
        <v>10336</v>
      </c>
      <c r="F4914" s="15" t="s">
        <v>648</v>
      </c>
      <c r="G4914" s="15" t="s">
        <v>12</v>
      </c>
    </row>
    <row r="4915" spans="1:7" ht="45" x14ac:dyDescent="0.2">
      <c r="A4915" s="14" t="s">
        <v>10337</v>
      </c>
      <c r="B4915" s="15" t="s">
        <v>10321</v>
      </c>
      <c r="C4915" s="15" t="s">
        <v>68</v>
      </c>
      <c r="D4915" s="27" t="s">
        <v>6749</v>
      </c>
      <c r="E4915" s="27" t="s">
        <v>4564</v>
      </c>
      <c r="F4915" s="15" t="s">
        <v>648</v>
      </c>
      <c r="G4915" s="15" t="s">
        <v>12</v>
      </c>
    </row>
    <row r="4916" spans="1:7" ht="45" x14ac:dyDescent="0.2">
      <c r="A4916" s="14" t="s">
        <v>10338</v>
      </c>
      <c r="B4916" s="15" t="s">
        <v>10321</v>
      </c>
      <c r="C4916" s="15" t="s">
        <v>70</v>
      </c>
      <c r="D4916" s="27" t="s">
        <v>7240</v>
      </c>
      <c r="E4916" s="27" t="s">
        <v>1332</v>
      </c>
      <c r="F4916" s="15" t="s">
        <v>648</v>
      </c>
      <c r="G4916" s="15" t="s">
        <v>12</v>
      </c>
    </row>
    <row r="4917" spans="1:7" ht="45" x14ac:dyDescent="0.2">
      <c r="A4917" s="14" t="s">
        <v>10339</v>
      </c>
      <c r="B4917" s="15" t="s">
        <v>10321</v>
      </c>
      <c r="C4917" s="15" t="s">
        <v>73</v>
      </c>
      <c r="D4917" s="27" t="s">
        <v>7242</v>
      </c>
      <c r="E4917" s="27" t="s">
        <v>1335</v>
      </c>
      <c r="F4917" s="15" t="s">
        <v>648</v>
      </c>
      <c r="G4917" s="15" t="s">
        <v>12</v>
      </c>
    </row>
    <row r="4918" spans="1:7" ht="45" x14ac:dyDescent="0.2">
      <c r="A4918" s="14" t="s">
        <v>10340</v>
      </c>
      <c r="B4918" s="15" t="s">
        <v>10321</v>
      </c>
      <c r="C4918" s="15" t="s">
        <v>75</v>
      </c>
      <c r="D4918" s="27" t="s">
        <v>7244</v>
      </c>
      <c r="E4918" s="27" t="s">
        <v>1338</v>
      </c>
      <c r="F4918" s="15" t="s">
        <v>648</v>
      </c>
      <c r="G4918" s="15" t="s">
        <v>24</v>
      </c>
    </row>
    <row r="4919" spans="1:7" ht="14.25" x14ac:dyDescent="0.2">
      <c r="A4919" s="16"/>
      <c r="B4919" s="16"/>
      <c r="C4919" s="13"/>
      <c r="D4919" s="28"/>
      <c r="E4919" s="21" t="s">
        <v>10341</v>
      </c>
      <c r="F4919" s="13"/>
      <c r="G4919" s="13"/>
    </row>
    <row r="4920" spans="1:7" ht="14.25" x14ac:dyDescent="0.2">
      <c r="A4920" s="14" t="s">
        <v>10342</v>
      </c>
      <c r="B4920" s="15" t="s">
        <v>10321</v>
      </c>
      <c r="C4920" s="15" t="s">
        <v>87</v>
      </c>
      <c r="D4920" s="27" t="s">
        <v>1314</v>
      </c>
      <c r="E4920" s="27" t="s">
        <v>1315</v>
      </c>
      <c r="F4920" s="15" t="s">
        <v>648</v>
      </c>
      <c r="G4920" s="15" t="s">
        <v>12</v>
      </c>
    </row>
    <row r="4921" spans="1:7" ht="14.25" x14ac:dyDescent="0.2">
      <c r="A4921" s="14" t="s">
        <v>10343</v>
      </c>
      <c r="B4921" s="15" t="s">
        <v>10321</v>
      </c>
      <c r="C4921" s="15" t="s">
        <v>89</v>
      </c>
      <c r="D4921" s="27" t="s">
        <v>10344</v>
      </c>
      <c r="E4921" s="27" t="s">
        <v>10345</v>
      </c>
      <c r="F4921" s="15" t="s">
        <v>648</v>
      </c>
      <c r="G4921" s="15" t="s">
        <v>12</v>
      </c>
    </row>
    <row r="4922" spans="1:7" ht="14.25" customHeight="1" x14ac:dyDescent="0.2">
      <c r="A4922" s="16"/>
      <c r="B4922" s="16"/>
      <c r="C4922" s="13"/>
      <c r="D4922" s="28"/>
      <c r="E4922" s="21" t="s">
        <v>7280</v>
      </c>
      <c r="F4922" s="13"/>
      <c r="G4922" s="13"/>
    </row>
    <row r="4923" spans="1:7" ht="14.25" x14ac:dyDescent="0.2">
      <c r="A4923" s="14" t="s">
        <v>10346</v>
      </c>
      <c r="B4923" s="15" t="s">
        <v>10321</v>
      </c>
      <c r="C4923" s="15" t="s">
        <v>90</v>
      </c>
      <c r="D4923" s="27" t="s">
        <v>10347</v>
      </c>
      <c r="E4923" s="27" t="s">
        <v>10348</v>
      </c>
      <c r="F4923" s="15" t="s">
        <v>71</v>
      </c>
      <c r="G4923" s="15" t="s">
        <v>1234</v>
      </c>
    </row>
    <row r="4924" spans="1:7" ht="45" x14ac:dyDescent="0.2">
      <c r="A4924" s="14" t="s">
        <v>10349</v>
      </c>
      <c r="B4924" s="15" t="s">
        <v>10321</v>
      </c>
      <c r="C4924" s="15" t="s">
        <v>91</v>
      </c>
      <c r="D4924" s="27" t="s">
        <v>10350</v>
      </c>
      <c r="E4924" s="27" t="s">
        <v>10351</v>
      </c>
      <c r="F4924" s="15" t="s">
        <v>648</v>
      </c>
      <c r="G4924" s="15" t="s">
        <v>34</v>
      </c>
    </row>
    <row r="4925" spans="1:7" ht="22.5" x14ac:dyDescent="0.2">
      <c r="A4925" s="14" t="s">
        <v>10352</v>
      </c>
      <c r="B4925" s="15" t="s">
        <v>10321</v>
      </c>
      <c r="C4925" s="15" t="s">
        <v>101</v>
      </c>
      <c r="D4925" s="27" t="s">
        <v>4615</v>
      </c>
      <c r="E4925" s="27" t="s">
        <v>4616</v>
      </c>
      <c r="F4925" s="15" t="s">
        <v>71</v>
      </c>
      <c r="G4925" s="15" t="s">
        <v>456</v>
      </c>
    </row>
    <row r="4926" spans="1:7" ht="45" x14ac:dyDescent="0.2">
      <c r="A4926" s="14" t="s">
        <v>10353</v>
      </c>
      <c r="B4926" s="15" t="s">
        <v>10321</v>
      </c>
      <c r="C4926" s="15" t="s">
        <v>106</v>
      </c>
      <c r="D4926" s="27" t="s">
        <v>10354</v>
      </c>
      <c r="E4926" s="27" t="s">
        <v>10355</v>
      </c>
      <c r="F4926" s="15" t="s">
        <v>648</v>
      </c>
      <c r="G4926" s="15" t="s">
        <v>12</v>
      </c>
    </row>
    <row r="4927" spans="1:7" ht="45" x14ac:dyDescent="0.2">
      <c r="A4927" s="14" t="s">
        <v>10356</v>
      </c>
      <c r="B4927" s="15" t="s">
        <v>10321</v>
      </c>
      <c r="C4927" s="15" t="s">
        <v>107</v>
      </c>
      <c r="D4927" s="27" t="s">
        <v>10357</v>
      </c>
      <c r="E4927" s="27" t="s">
        <v>10358</v>
      </c>
      <c r="F4927" s="15" t="s">
        <v>648</v>
      </c>
      <c r="G4927" s="15" t="s">
        <v>60</v>
      </c>
    </row>
    <row r="4928" spans="1:7" s="11" customFormat="1" ht="14.25" x14ac:dyDescent="0.2">
      <c r="A4928" s="9" t="s">
        <v>2867</v>
      </c>
      <c r="B4928" s="9" t="s">
        <v>10359</v>
      </c>
      <c r="C4928" s="9"/>
      <c r="D4928" s="29"/>
      <c r="E4928" s="22" t="s">
        <v>1409</v>
      </c>
      <c r="F4928" s="10"/>
      <c r="G4928" s="10"/>
    </row>
    <row r="4929" spans="1:7" ht="14.25" x14ac:dyDescent="0.2">
      <c r="A4929" s="14" t="s">
        <v>10360</v>
      </c>
      <c r="B4929" s="15" t="s">
        <v>10321</v>
      </c>
      <c r="C4929" s="15" t="s">
        <v>108</v>
      </c>
      <c r="D4929" s="27" t="s">
        <v>1411</v>
      </c>
      <c r="E4929" s="27" t="s">
        <v>1412</v>
      </c>
      <c r="F4929" s="15" t="s">
        <v>71</v>
      </c>
      <c r="G4929" s="15" t="s">
        <v>92</v>
      </c>
    </row>
    <row r="4930" spans="1:7" ht="22.5" x14ac:dyDescent="0.2">
      <c r="A4930" s="14" t="s">
        <v>10361</v>
      </c>
      <c r="B4930" s="15" t="s">
        <v>10321</v>
      </c>
      <c r="C4930" s="15" t="s">
        <v>109</v>
      </c>
      <c r="D4930" s="27" t="s">
        <v>8738</v>
      </c>
      <c r="E4930" s="27" t="s">
        <v>10362</v>
      </c>
      <c r="F4930" s="15" t="s">
        <v>970</v>
      </c>
      <c r="G4930" s="15" t="s">
        <v>1183</v>
      </c>
    </row>
    <row r="4931" spans="1:7" ht="14.25" x14ac:dyDescent="0.2">
      <c r="A4931" s="14" t="s">
        <v>10363</v>
      </c>
      <c r="B4931" s="15" t="s">
        <v>10321</v>
      </c>
      <c r="C4931" s="15" t="s">
        <v>122</v>
      </c>
      <c r="D4931" s="27" t="s">
        <v>1442</v>
      </c>
      <c r="E4931" s="27" t="s">
        <v>1443</v>
      </c>
      <c r="F4931" s="15" t="s">
        <v>648</v>
      </c>
      <c r="G4931" s="15" t="s">
        <v>12</v>
      </c>
    </row>
    <row r="4932" spans="1:7" ht="45" x14ac:dyDescent="0.2">
      <c r="A4932" s="14" t="s">
        <v>10364</v>
      </c>
      <c r="B4932" s="15" t="s">
        <v>10321</v>
      </c>
      <c r="C4932" s="15" t="s">
        <v>126</v>
      </c>
      <c r="D4932" s="27" t="s">
        <v>10365</v>
      </c>
      <c r="E4932" s="27" t="s">
        <v>7303</v>
      </c>
      <c r="F4932" s="15" t="s">
        <v>648</v>
      </c>
      <c r="G4932" s="15" t="s">
        <v>12</v>
      </c>
    </row>
    <row r="4933" spans="1:7" ht="14.25" x14ac:dyDescent="0.2">
      <c r="A4933" s="14" t="s">
        <v>10366</v>
      </c>
      <c r="B4933" s="15" t="s">
        <v>10321</v>
      </c>
      <c r="C4933" s="15" t="s">
        <v>124</v>
      </c>
      <c r="D4933" s="27" t="s">
        <v>6858</v>
      </c>
      <c r="E4933" s="27" t="s">
        <v>6859</v>
      </c>
      <c r="F4933" s="15" t="s">
        <v>71</v>
      </c>
      <c r="G4933" s="15" t="s">
        <v>72</v>
      </c>
    </row>
    <row r="4934" spans="1:7" ht="22.5" x14ac:dyDescent="0.2">
      <c r="A4934" s="14" t="s">
        <v>10367</v>
      </c>
      <c r="B4934" s="15" t="s">
        <v>10321</v>
      </c>
      <c r="C4934" s="15" t="s">
        <v>129</v>
      </c>
      <c r="D4934" s="27" t="s">
        <v>10368</v>
      </c>
      <c r="E4934" s="27" t="s">
        <v>10369</v>
      </c>
      <c r="F4934" s="15" t="s">
        <v>71</v>
      </c>
      <c r="G4934" s="15" t="s">
        <v>72</v>
      </c>
    </row>
    <row r="4935" spans="1:7" ht="14.25" x14ac:dyDescent="0.2">
      <c r="A4935" s="14" t="s">
        <v>10370</v>
      </c>
      <c r="B4935" s="15" t="s">
        <v>10321</v>
      </c>
      <c r="C4935" s="15" t="s">
        <v>133</v>
      </c>
      <c r="D4935" s="27" t="s">
        <v>8760</v>
      </c>
      <c r="E4935" s="27" t="s">
        <v>8761</v>
      </c>
      <c r="F4935" s="15" t="s">
        <v>6414</v>
      </c>
      <c r="G4935" s="15" t="s">
        <v>451</v>
      </c>
    </row>
    <row r="4936" spans="1:7" ht="14.25" x14ac:dyDescent="0.2">
      <c r="A4936" s="14" t="s">
        <v>10371</v>
      </c>
      <c r="B4936" s="15" t="s">
        <v>10321</v>
      </c>
      <c r="C4936" s="15" t="s">
        <v>136</v>
      </c>
      <c r="D4936" s="27" t="s">
        <v>1436</v>
      </c>
      <c r="E4936" s="27" t="s">
        <v>1437</v>
      </c>
      <c r="F4936" s="15" t="s">
        <v>648</v>
      </c>
      <c r="G4936" s="15" t="s">
        <v>129</v>
      </c>
    </row>
    <row r="4937" spans="1:7" s="11" customFormat="1" ht="14.25" x14ac:dyDescent="0.2">
      <c r="A4937" s="9" t="s">
        <v>2871</v>
      </c>
      <c r="B4937" s="9" t="s">
        <v>10372</v>
      </c>
      <c r="C4937" s="9"/>
      <c r="D4937" s="29"/>
      <c r="E4937" s="22" t="s">
        <v>1447</v>
      </c>
      <c r="F4937" s="10"/>
      <c r="G4937" s="10"/>
    </row>
    <row r="4938" spans="1:7" ht="14.25" customHeight="1" x14ac:dyDescent="0.2">
      <c r="A4938" s="16"/>
      <c r="B4938" s="16"/>
      <c r="C4938" s="13"/>
      <c r="D4938" s="28"/>
      <c r="E4938" s="21" t="s">
        <v>1447</v>
      </c>
      <c r="F4938" s="13"/>
      <c r="G4938" s="13"/>
    </row>
    <row r="4939" spans="1:7" ht="33.75" x14ac:dyDescent="0.2">
      <c r="A4939" s="14" t="s">
        <v>10373</v>
      </c>
      <c r="B4939" s="15" t="s">
        <v>10321</v>
      </c>
      <c r="C4939" s="15" t="s">
        <v>141</v>
      </c>
      <c r="D4939" s="27" t="s">
        <v>2954</v>
      </c>
      <c r="E4939" s="27" t="s">
        <v>2955</v>
      </c>
      <c r="F4939" s="15" t="s">
        <v>1071</v>
      </c>
      <c r="G4939" s="15" t="s">
        <v>10374</v>
      </c>
    </row>
    <row r="4940" spans="1:7" ht="33.75" x14ac:dyDescent="0.2">
      <c r="A4940" s="14" t="s">
        <v>10375</v>
      </c>
      <c r="B4940" s="15" t="s">
        <v>10321</v>
      </c>
      <c r="C4940" s="15" t="s">
        <v>144</v>
      </c>
      <c r="D4940" s="27" t="s">
        <v>7320</v>
      </c>
      <c r="E4940" s="27" t="s">
        <v>7321</v>
      </c>
      <c r="F4940" s="15" t="s">
        <v>1071</v>
      </c>
      <c r="G4940" s="15" t="s">
        <v>6395</v>
      </c>
    </row>
    <row r="4941" spans="1:7" ht="33.75" x14ac:dyDescent="0.2">
      <c r="A4941" s="14" t="s">
        <v>10376</v>
      </c>
      <c r="B4941" s="15" t="s">
        <v>10321</v>
      </c>
      <c r="C4941" s="15" t="s">
        <v>146</v>
      </c>
      <c r="D4941" s="27" t="s">
        <v>6788</v>
      </c>
      <c r="E4941" s="27" t="s">
        <v>6789</v>
      </c>
      <c r="F4941" s="15" t="s">
        <v>1459</v>
      </c>
      <c r="G4941" s="15" t="s">
        <v>10377</v>
      </c>
    </row>
    <row r="4942" spans="1:7" ht="33.75" x14ac:dyDescent="0.2">
      <c r="A4942" s="14" t="s">
        <v>10378</v>
      </c>
      <c r="B4942" s="15" t="s">
        <v>10321</v>
      </c>
      <c r="C4942" s="15" t="s">
        <v>151</v>
      </c>
      <c r="D4942" s="27" t="s">
        <v>6792</v>
      </c>
      <c r="E4942" s="27" t="s">
        <v>6793</v>
      </c>
      <c r="F4942" s="15" t="s">
        <v>1459</v>
      </c>
      <c r="G4942" s="15" t="s">
        <v>10379</v>
      </c>
    </row>
    <row r="4943" spans="1:7" ht="33.75" x14ac:dyDescent="0.2">
      <c r="A4943" s="14" t="s">
        <v>10380</v>
      </c>
      <c r="B4943" s="15" t="s">
        <v>10321</v>
      </c>
      <c r="C4943" s="15" t="s">
        <v>154</v>
      </c>
      <c r="D4943" s="27" t="s">
        <v>10381</v>
      </c>
      <c r="E4943" s="27" t="s">
        <v>10382</v>
      </c>
      <c r="F4943" s="15" t="s">
        <v>1459</v>
      </c>
      <c r="G4943" s="15" t="s">
        <v>10383</v>
      </c>
    </row>
    <row r="4944" spans="1:7" ht="45" x14ac:dyDescent="0.2">
      <c r="A4944" s="14" t="s">
        <v>10384</v>
      </c>
      <c r="B4944" s="15" t="s">
        <v>10321</v>
      </c>
      <c r="C4944" s="15" t="s">
        <v>156</v>
      </c>
      <c r="D4944" s="27" t="s">
        <v>1510</v>
      </c>
      <c r="E4944" s="27" t="s">
        <v>1511</v>
      </c>
      <c r="F4944" s="15" t="s">
        <v>1077</v>
      </c>
      <c r="G4944" s="15" t="s">
        <v>10385</v>
      </c>
    </row>
    <row r="4945" spans="1:7" ht="14.25" x14ac:dyDescent="0.2">
      <c r="A4945" s="14" t="s">
        <v>10386</v>
      </c>
      <c r="B4945" s="15" t="s">
        <v>10321</v>
      </c>
      <c r="C4945" s="15" t="s">
        <v>157</v>
      </c>
      <c r="D4945" s="27" t="s">
        <v>1499</v>
      </c>
      <c r="E4945" s="27" t="s">
        <v>1500</v>
      </c>
      <c r="F4945" s="15" t="s">
        <v>71</v>
      </c>
      <c r="G4945" s="15" t="s">
        <v>1183</v>
      </c>
    </row>
    <row r="4946" spans="1:7" ht="14.25" customHeight="1" x14ac:dyDescent="0.2">
      <c r="A4946" s="16"/>
      <c r="B4946" s="16"/>
      <c r="C4946" s="13"/>
      <c r="D4946" s="28"/>
      <c r="E4946" s="21" t="s">
        <v>4686</v>
      </c>
      <c r="F4946" s="13"/>
      <c r="G4946" s="13"/>
    </row>
    <row r="4947" spans="1:7" ht="14.25" x14ac:dyDescent="0.2">
      <c r="A4947" s="14" t="s">
        <v>10387</v>
      </c>
      <c r="B4947" s="15" t="s">
        <v>10321</v>
      </c>
      <c r="C4947" s="15" t="s">
        <v>158</v>
      </c>
      <c r="D4947" s="27" t="s">
        <v>7347</v>
      </c>
      <c r="E4947" s="27" t="s">
        <v>7348</v>
      </c>
      <c r="F4947" s="15" t="s">
        <v>1071</v>
      </c>
      <c r="G4947" s="15" t="s">
        <v>10374</v>
      </c>
    </row>
    <row r="4948" spans="1:7" ht="33.75" x14ac:dyDescent="0.2">
      <c r="A4948" s="14" t="s">
        <v>10388</v>
      </c>
      <c r="B4948" s="15" t="s">
        <v>10321</v>
      </c>
      <c r="C4948" s="15" t="s">
        <v>165</v>
      </c>
      <c r="D4948" s="27" t="s">
        <v>7350</v>
      </c>
      <c r="E4948" s="27" t="s">
        <v>7351</v>
      </c>
      <c r="F4948" s="15" t="s">
        <v>670</v>
      </c>
      <c r="G4948" s="15" t="s">
        <v>10389</v>
      </c>
    </row>
    <row r="4949" spans="1:7" ht="33.75" x14ac:dyDescent="0.2">
      <c r="A4949" s="14" t="s">
        <v>10390</v>
      </c>
      <c r="B4949" s="15" t="s">
        <v>10321</v>
      </c>
      <c r="C4949" s="15" t="s">
        <v>168</v>
      </c>
      <c r="D4949" s="27" t="s">
        <v>10391</v>
      </c>
      <c r="E4949" s="27" t="s">
        <v>10392</v>
      </c>
      <c r="F4949" s="15" t="s">
        <v>670</v>
      </c>
      <c r="G4949" s="15" t="s">
        <v>5568</v>
      </c>
    </row>
    <row r="4950" spans="1:7" ht="14.25" x14ac:dyDescent="0.2">
      <c r="A4950" s="14" t="s">
        <v>10393</v>
      </c>
      <c r="B4950" s="15" t="s">
        <v>10321</v>
      </c>
      <c r="C4950" s="15" t="s">
        <v>170</v>
      </c>
      <c r="D4950" s="27" t="s">
        <v>6839</v>
      </c>
      <c r="E4950" s="27" t="s">
        <v>6840</v>
      </c>
      <c r="F4950" s="15" t="s">
        <v>71</v>
      </c>
      <c r="G4950" s="15" t="s">
        <v>9352</v>
      </c>
    </row>
    <row r="4951" spans="1:7" ht="14.25" customHeight="1" x14ac:dyDescent="0.2">
      <c r="A4951" s="16"/>
      <c r="B4951" s="16"/>
      <c r="C4951" s="13"/>
      <c r="D4951" s="28"/>
      <c r="E4951" s="21" t="s">
        <v>1558</v>
      </c>
      <c r="F4951" s="13"/>
      <c r="G4951" s="13"/>
    </row>
    <row r="4952" spans="1:7" ht="22.5" x14ac:dyDescent="0.2">
      <c r="A4952" s="14" t="s">
        <v>10394</v>
      </c>
      <c r="B4952" s="15" t="s">
        <v>10321</v>
      </c>
      <c r="C4952" s="15" t="s">
        <v>175</v>
      </c>
      <c r="D4952" s="27" t="s">
        <v>8925</v>
      </c>
      <c r="E4952" s="27" t="s">
        <v>8926</v>
      </c>
      <c r="F4952" s="15" t="s">
        <v>1071</v>
      </c>
      <c r="G4952" s="15" t="s">
        <v>451</v>
      </c>
    </row>
    <row r="4953" spans="1:7" ht="22.5" x14ac:dyDescent="0.2">
      <c r="A4953" s="14" t="s">
        <v>10395</v>
      </c>
      <c r="B4953" s="15" t="s">
        <v>10321</v>
      </c>
      <c r="C4953" s="15" t="s">
        <v>178</v>
      </c>
      <c r="D4953" s="27" t="s">
        <v>8929</v>
      </c>
      <c r="E4953" s="27" t="s">
        <v>8930</v>
      </c>
      <c r="F4953" s="15" t="s">
        <v>502</v>
      </c>
      <c r="G4953" s="15" t="s">
        <v>10396</v>
      </c>
    </row>
    <row r="4954" spans="1:7" ht="45" x14ac:dyDescent="0.2">
      <c r="A4954" s="14" t="s">
        <v>10397</v>
      </c>
      <c r="B4954" s="15" t="s">
        <v>10321</v>
      </c>
      <c r="C4954" s="15" t="s">
        <v>181</v>
      </c>
      <c r="D4954" s="27" t="s">
        <v>10398</v>
      </c>
      <c r="E4954" s="27" t="s">
        <v>8934</v>
      </c>
      <c r="F4954" s="15" t="s">
        <v>648</v>
      </c>
      <c r="G4954" s="15" t="s">
        <v>24</v>
      </c>
    </row>
    <row r="4955" spans="1:7" ht="22.5" x14ac:dyDescent="0.2">
      <c r="A4955" s="14" t="s">
        <v>10399</v>
      </c>
      <c r="B4955" s="15" t="s">
        <v>10321</v>
      </c>
      <c r="C4955" s="15" t="s">
        <v>182</v>
      </c>
      <c r="D4955" s="27" t="s">
        <v>8925</v>
      </c>
      <c r="E4955" s="27" t="s">
        <v>8936</v>
      </c>
      <c r="F4955" s="15" t="s">
        <v>1071</v>
      </c>
      <c r="G4955" s="15" t="s">
        <v>10400</v>
      </c>
    </row>
    <row r="4956" spans="1:7" ht="22.5" x14ac:dyDescent="0.2">
      <c r="A4956" s="14" t="s">
        <v>10401</v>
      </c>
      <c r="B4956" s="15" t="s">
        <v>10321</v>
      </c>
      <c r="C4956" s="15" t="s">
        <v>183</v>
      </c>
      <c r="D4956" s="27" t="s">
        <v>8929</v>
      </c>
      <c r="E4956" s="27" t="s">
        <v>8930</v>
      </c>
      <c r="F4956" s="15" t="s">
        <v>502</v>
      </c>
      <c r="G4956" s="15" t="s">
        <v>10402</v>
      </c>
    </row>
    <row r="4957" spans="1:7" ht="22.5" x14ac:dyDescent="0.2">
      <c r="A4957" s="14" t="s">
        <v>10403</v>
      </c>
      <c r="B4957" s="15" t="s">
        <v>10321</v>
      </c>
      <c r="C4957" s="15" t="s">
        <v>191</v>
      </c>
      <c r="D4957" s="27" t="s">
        <v>8939</v>
      </c>
      <c r="E4957" s="27" t="s">
        <v>8940</v>
      </c>
      <c r="F4957" s="15" t="s">
        <v>1071</v>
      </c>
      <c r="G4957" s="15" t="s">
        <v>10005</v>
      </c>
    </row>
    <row r="4958" spans="1:7" ht="14.25" x14ac:dyDescent="0.2">
      <c r="A4958" s="14" t="s">
        <v>10404</v>
      </c>
      <c r="B4958" s="15" t="s">
        <v>10321</v>
      </c>
      <c r="C4958" s="15" t="s">
        <v>194</v>
      </c>
      <c r="D4958" s="27" t="s">
        <v>8942</v>
      </c>
      <c r="E4958" s="27" t="s">
        <v>8943</v>
      </c>
      <c r="F4958" s="15" t="s">
        <v>502</v>
      </c>
      <c r="G4958" s="15" t="s">
        <v>10405</v>
      </c>
    </row>
    <row r="4959" spans="1:7" ht="22.5" x14ac:dyDescent="0.2">
      <c r="A4959" s="14" t="s">
        <v>10406</v>
      </c>
      <c r="B4959" s="15" t="s">
        <v>10321</v>
      </c>
      <c r="C4959" s="15" t="s">
        <v>196</v>
      </c>
      <c r="D4959" s="27" t="s">
        <v>1560</v>
      </c>
      <c r="E4959" s="27" t="s">
        <v>1561</v>
      </c>
      <c r="F4959" s="15" t="s">
        <v>1071</v>
      </c>
      <c r="G4959" s="15" t="s">
        <v>10005</v>
      </c>
    </row>
    <row r="4960" spans="1:7" ht="14.25" x14ac:dyDescent="0.2">
      <c r="A4960" s="14" t="s">
        <v>10407</v>
      </c>
      <c r="B4960" s="15" t="s">
        <v>10321</v>
      </c>
      <c r="C4960" s="15" t="s">
        <v>201</v>
      </c>
      <c r="D4960" s="27" t="s">
        <v>1563</v>
      </c>
      <c r="E4960" s="27" t="s">
        <v>1564</v>
      </c>
      <c r="F4960" s="15" t="s">
        <v>502</v>
      </c>
      <c r="G4960" s="15" t="s">
        <v>10408</v>
      </c>
    </row>
    <row r="4961" spans="1:7" ht="14.25" x14ac:dyDescent="0.2">
      <c r="A4961" s="14" t="s">
        <v>10409</v>
      </c>
      <c r="B4961" s="15" t="s">
        <v>10321</v>
      </c>
      <c r="C4961" s="15" t="s">
        <v>204</v>
      </c>
      <c r="D4961" s="27" t="s">
        <v>1567</v>
      </c>
      <c r="E4961" s="27" t="s">
        <v>1568</v>
      </c>
      <c r="F4961" s="15" t="s">
        <v>970</v>
      </c>
      <c r="G4961" s="15" t="s">
        <v>2537</v>
      </c>
    </row>
    <row r="4962" spans="1:7" ht="14.25" x14ac:dyDescent="0.2">
      <c r="A4962" s="14" t="s">
        <v>10410</v>
      </c>
      <c r="B4962" s="15" t="s">
        <v>10321</v>
      </c>
      <c r="C4962" s="15" t="s">
        <v>206</v>
      </c>
      <c r="D4962" s="27" t="s">
        <v>1571</v>
      </c>
      <c r="E4962" s="27" t="s">
        <v>1572</v>
      </c>
      <c r="F4962" s="15" t="s">
        <v>502</v>
      </c>
      <c r="G4962" s="15" t="s">
        <v>7385</v>
      </c>
    </row>
    <row r="4963" spans="1:7" ht="14.25" x14ac:dyDescent="0.2">
      <c r="A4963" s="14" t="s">
        <v>10411</v>
      </c>
      <c r="B4963" s="15" t="s">
        <v>10321</v>
      </c>
      <c r="C4963" s="15" t="s">
        <v>207</v>
      </c>
      <c r="D4963" s="27" t="s">
        <v>10412</v>
      </c>
      <c r="E4963" s="27" t="s">
        <v>10413</v>
      </c>
      <c r="F4963" s="15" t="s">
        <v>71</v>
      </c>
      <c r="G4963" s="15" t="s">
        <v>2537</v>
      </c>
    </row>
    <row r="4964" spans="1:7" ht="14.25" x14ac:dyDescent="0.2">
      <c r="A4964" s="14" t="s">
        <v>10414</v>
      </c>
      <c r="B4964" s="15" t="s">
        <v>10321</v>
      </c>
      <c r="C4964" s="15" t="s">
        <v>208</v>
      </c>
      <c r="D4964" s="27" t="s">
        <v>8952</v>
      </c>
      <c r="E4964" s="27" t="s">
        <v>8953</v>
      </c>
      <c r="F4964" s="15" t="s">
        <v>648</v>
      </c>
      <c r="G4964" s="15" t="s">
        <v>136</v>
      </c>
    </row>
    <row r="4965" spans="1:7" s="11" customFormat="1" ht="14.25" x14ac:dyDescent="0.2">
      <c r="A4965" s="9" t="s">
        <v>2875</v>
      </c>
      <c r="B4965" s="9" t="s">
        <v>10415</v>
      </c>
      <c r="C4965" s="9"/>
      <c r="D4965" s="29"/>
      <c r="E4965" s="22" t="s">
        <v>1574</v>
      </c>
      <c r="F4965" s="10"/>
      <c r="G4965" s="10"/>
    </row>
    <row r="4966" spans="1:7" ht="14.25" customHeight="1" x14ac:dyDescent="0.2">
      <c r="A4966" s="16"/>
      <c r="B4966" s="16"/>
      <c r="C4966" s="13"/>
      <c r="D4966" s="28"/>
      <c r="E4966" s="21" t="s">
        <v>8955</v>
      </c>
      <c r="F4966" s="13"/>
      <c r="G4966" s="13"/>
    </row>
    <row r="4967" spans="1:7" ht="22.5" x14ac:dyDescent="0.2">
      <c r="A4967" s="14" t="s">
        <v>10416</v>
      </c>
      <c r="B4967" s="15" t="s">
        <v>10321</v>
      </c>
      <c r="C4967" s="15" t="s">
        <v>220</v>
      </c>
      <c r="D4967" s="27" t="s">
        <v>8957</v>
      </c>
      <c r="E4967" s="27" t="s">
        <v>8958</v>
      </c>
      <c r="F4967" s="15" t="s">
        <v>648</v>
      </c>
      <c r="G4967" s="15" t="s">
        <v>34</v>
      </c>
    </row>
    <row r="4968" spans="1:7" ht="22.5" x14ac:dyDescent="0.2">
      <c r="A4968" s="14" t="s">
        <v>10417</v>
      </c>
      <c r="B4968" s="15" t="s">
        <v>10321</v>
      </c>
      <c r="C4968" s="15" t="s">
        <v>223</v>
      </c>
      <c r="D4968" s="27" t="s">
        <v>1583</v>
      </c>
      <c r="E4968" s="27" t="s">
        <v>1584</v>
      </c>
      <c r="F4968" s="15" t="s">
        <v>51</v>
      </c>
      <c r="G4968" s="15" t="s">
        <v>2077</v>
      </c>
    </row>
    <row r="4969" spans="1:7" ht="14.25" x14ac:dyDescent="0.2">
      <c r="A4969" s="14" t="s">
        <v>10418</v>
      </c>
      <c r="B4969" s="15" t="s">
        <v>10321</v>
      </c>
      <c r="C4969" s="15" t="s">
        <v>226</v>
      </c>
      <c r="D4969" s="27" t="s">
        <v>1586</v>
      </c>
      <c r="E4969" s="27" t="s">
        <v>1594</v>
      </c>
      <c r="F4969" s="15" t="s">
        <v>51</v>
      </c>
      <c r="G4969" s="15" t="s">
        <v>2077</v>
      </c>
    </row>
    <row r="4970" spans="1:7" ht="14.25" customHeight="1" x14ac:dyDescent="0.2">
      <c r="A4970" s="16"/>
      <c r="B4970" s="16"/>
      <c r="C4970" s="13"/>
      <c r="D4970" s="28"/>
      <c r="E4970" s="21" t="s">
        <v>8962</v>
      </c>
      <c r="F4970" s="13"/>
      <c r="G4970" s="13"/>
    </row>
    <row r="4971" spans="1:7" ht="14.25" x14ac:dyDescent="0.2">
      <c r="A4971" s="14" t="s">
        <v>10419</v>
      </c>
      <c r="B4971" s="15" t="s">
        <v>10321</v>
      </c>
      <c r="C4971" s="15" t="s">
        <v>229</v>
      </c>
      <c r="D4971" s="27" t="s">
        <v>1596</v>
      </c>
      <c r="E4971" s="27" t="s">
        <v>1597</v>
      </c>
      <c r="F4971" s="15" t="s">
        <v>81</v>
      </c>
      <c r="G4971" s="15" t="s">
        <v>10420</v>
      </c>
    </row>
    <row r="4972" spans="1:7" ht="22.5" x14ac:dyDescent="0.2">
      <c r="A4972" s="14" t="s">
        <v>10421</v>
      </c>
      <c r="B4972" s="15" t="s">
        <v>10321</v>
      </c>
      <c r="C4972" s="15" t="s">
        <v>231</v>
      </c>
      <c r="D4972" s="27" t="s">
        <v>1600</v>
      </c>
      <c r="E4972" s="27" t="s">
        <v>1601</v>
      </c>
      <c r="F4972" s="15" t="s">
        <v>648</v>
      </c>
      <c r="G4972" s="15" t="s">
        <v>48</v>
      </c>
    </row>
    <row r="4973" spans="1:7" ht="14.25" x14ac:dyDescent="0.2">
      <c r="A4973" s="14" t="s">
        <v>10422</v>
      </c>
      <c r="B4973" s="15" t="s">
        <v>10321</v>
      </c>
      <c r="C4973" s="15" t="s">
        <v>236</v>
      </c>
      <c r="D4973" s="27" t="s">
        <v>1603</v>
      </c>
      <c r="E4973" s="27" t="s">
        <v>1604</v>
      </c>
      <c r="F4973" s="15" t="s">
        <v>502</v>
      </c>
      <c r="G4973" s="15" t="s">
        <v>2428</v>
      </c>
    </row>
    <row r="4974" spans="1:7" ht="33.75" x14ac:dyDescent="0.2">
      <c r="A4974" s="14" t="s">
        <v>10423</v>
      </c>
      <c r="B4974" s="15" t="s">
        <v>10321</v>
      </c>
      <c r="C4974" s="15" t="s">
        <v>239</v>
      </c>
      <c r="D4974" s="27" t="s">
        <v>1607</v>
      </c>
      <c r="E4974" s="27" t="s">
        <v>1608</v>
      </c>
      <c r="F4974" s="15" t="s">
        <v>502</v>
      </c>
      <c r="G4974" s="15" t="s">
        <v>10424</v>
      </c>
    </row>
    <row r="4975" spans="1:7" ht="22.5" x14ac:dyDescent="0.2">
      <c r="A4975" s="14" t="s">
        <v>10425</v>
      </c>
      <c r="B4975" s="15" t="s">
        <v>10321</v>
      </c>
      <c r="C4975" s="15" t="s">
        <v>241</v>
      </c>
      <c r="D4975" s="27" t="s">
        <v>6895</v>
      </c>
      <c r="E4975" s="27" t="s">
        <v>6896</v>
      </c>
      <c r="F4975" s="15" t="s">
        <v>1077</v>
      </c>
      <c r="G4975" s="15" t="s">
        <v>12</v>
      </c>
    </row>
    <row r="4976" spans="1:7" s="8" customFormat="1" ht="15" customHeight="1" x14ac:dyDescent="0.2">
      <c r="A4976" s="7"/>
      <c r="B4976" s="7"/>
      <c r="C4976" s="7"/>
      <c r="D4976" s="26"/>
      <c r="E4976" s="20" t="s">
        <v>10426</v>
      </c>
      <c r="F4976" s="7"/>
      <c r="G4976" s="7"/>
    </row>
    <row r="4977" spans="1:7" s="11" customFormat="1" ht="25.5" x14ac:dyDescent="0.2">
      <c r="A4977" s="9" t="s">
        <v>2879</v>
      </c>
      <c r="B4977" s="9" t="s">
        <v>10427</v>
      </c>
      <c r="C4977" s="9"/>
      <c r="D4977" s="29"/>
      <c r="E4977" s="22" t="s">
        <v>10428</v>
      </c>
      <c r="F4977" s="10"/>
      <c r="G4977" s="10"/>
    </row>
    <row r="4978" spans="1:7" ht="45" x14ac:dyDescent="0.2">
      <c r="A4978" s="14" t="s">
        <v>10429</v>
      </c>
      <c r="B4978" s="15" t="s">
        <v>10430</v>
      </c>
      <c r="C4978" s="15" t="s">
        <v>12</v>
      </c>
      <c r="D4978" s="27" t="s">
        <v>10431</v>
      </c>
      <c r="E4978" s="27" t="s">
        <v>6905</v>
      </c>
      <c r="F4978" s="15" t="s">
        <v>648</v>
      </c>
      <c r="G4978" s="15" t="s">
        <v>34</v>
      </c>
    </row>
    <row r="4979" spans="1:7" ht="14.25" customHeight="1" x14ac:dyDescent="0.2">
      <c r="A4979" s="16"/>
      <c r="B4979" s="16"/>
      <c r="C4979" s="13"/>
      <c r="D4979" s="28"/>
      <c r="E4979" s="21" t="s">
        <v>6050</v>
      </c>
      <c r="F4979" s="13"/>
      <c r="G4979" s="13"/>
    </row>
    <row r="4980" spans="1:7" ht="22.5" x14ac:dyDescent="0.2">
      <c r="A4980" s="14" t="s">
        <v>10432</v>
      </c>
      <c r="B4980" s="15" t="s">
        <v>10430</v>
      </c>
      <c r="C4980" s="15" t="s">
        <v>24</v>
      </c>
      <c r="D4980" s="27" t="s">
        <v>3749</v>
      </c>
      <c r="E4980" s="27" t="s">
        <v>3750</v>
      </c>
      <c r="F4980" s="15" t="s">
        <v>110</v>
      </c>
      <c r="G4980" s="15" t="s">
        <v>6053</v>
      </c>
    </row>
    <row r="4981" spans="1:7" ht="22.5" x14ac:dyDescent="0.2">
      <c r="A4981" s="14" t="s">
        <v>10433</v>
      </c>
      <c r="B4981" s="15" t="s">
        <v>10430</v>
      </c>
      <c r="C4981" s="15" t="s">
        <v>30</v>
      </c>
      <c r="D4981" s="27" t="s">
        <v>6055</v>
      </c>
      <c r="E4981" s="27" t="s">
        <v>6056</v>
      </c>
      <c r="F4981" s="15" t="s">
        <v>949</v>
      </c>
      <c r="G4981" s="15" t="s">
        <v>6057</v>
      </c>
    </row>
    <row r="4982" spans="1:7" ht="14.25" customHeight="1" x14ac:dyDescent="0.2">
      <c r="A4982" s="16"/>
      <c r="B4982" s="16"/>
      <c r="C4982" s="13"/>
      <c r="D4982" s="28"/>
      <c r="E4982" s="21" t="s">
        <v>6058</v>
      </c>
      <c r="F4982" s="13"/>
      <c r="G4982" s="13"/>
    </row>
    <row r="4983" spans="1:7" ht="14.25" x14ac:dyDescent="0.2">
      <c r="A4983" s="14" t="s">
        <v>10434</v>
      </c>
      <c r="B4983" s="15" t="s">
        <v>10430</v>
      </c>
      <c r="C4983" s="15" t="s">
        <v>34</v>
      </c>
      <c r="D4983" s="27" t="s">
        <v>2336</v>
      </c>
      <c r="E4983" s="27" t="s">
        <v>2337</v>
      </c>
      <c r="F4983" s="15" t="s">
        <v>648</v>
      </c>
      <c r="G4983" s="15" t="s">
        <v>12</v>
      </c>
    </row>
    <row r="4984" spans="1:7" ht="14.25" x14ac:dyDescent="0.2">
      <c r="A4984" s="14" t="s">
        <v>10435</v>
      </c>
      <c r="B4984" s="15" t="s">
        <v>10430</v>
      </c>
      <c r="C4984" s="15" t="s">
        <v>40</v>
      </c>
      <c r="D4984" s="27" t="s">
        <v>4861</v>
      </c>
      <c r="E4984" s="27" t="s">
        <v>4862</v>
      </c>
      <c r="F4984" s="15" t="s">
        <v>648</v>
      </c>
      <c r="G4984" s="15" t="s">
        <v>12</v>
      </c>
    </row>
    <row r="4985" spans="1:7" ht="14.25" customHeight="1" x14ac:dyDescent="0.2">
      <c r="A4985" s="16"/>
      <c r="B4985" s="16"/>
      <c r="C4985" s="13"/>
      <c r="D4985" s="28"/>
      <c r="E4985" s="21" t="s">
        <v>6061</v>
      </c>
      <c r="F4985" s="13"/>
      <c r="G4985" s="13"/>
    </row>
    <row r="4986" spans="1:7" ht="14.25" x14ac:dyDescent="0.2">
      <c r="A4986" s="14" t="s">
        <v>10436</v>
      </c>
      <c r="B4986" s="15" t="s">
        <v>10430</v>
      </c>
      <c r="C4986" s="15" t="s">
        <v>43</v>
      </c>
      <c r="D4986" s="27" t="s">
        <v>1654</v>
      </c>
      <c r="E4986" s="27" t="s">
        <v>1655</v>
      </c>
      <c r="F4986" s="15" t="s">
        <v>648</v>
      </c>
      <c r="G4986" s="15" t="s">
        <v>12</v>
      </c>
    </row>
    <row r="4987" spans="1:7" ht="22.5" x14ac:dyDescent="0.2">
      <c r="A4987" s="14" t="s">
        <v>10437</v>
      </c>
      <c r="B4987" s="15" t="s">
        <v>10430</v>
      </c>
      <c r="C4987" s="15" t="s">
        <v>48</v>
      </c>
      <c r="D4987" s="27" t="s">
        <v>6064</v>
      </c>
      <c r="E4987" s="27" t="s">
        <v>6065</v>
      </c>
      <c r="F4987" s="15" t="s">
        <v>648</v>
      </c>
      <c r="G4987" s="15" t="s">
        <v>12</v>
      </c>
    </row>
    <row r="4988" spans="1:7" s="8" customFormat="1" ht="15" customHeight="1" x14ac:dyDescent="0.2">
      <c r="A4988" s="7"/>
      <c r="B4988" s="7"/>
      <c r="C4988" s="7"/>
      <c r="D4988" s="26"/>
      <c r="E4988" s="20" t="s">
        <v>10438</v>
      </c>
      <c r="F4988" s="7"/>
      <c r="G4988" s="7"/>
    </row>
    <row r="4989" spans="1:7" s="11" customFormat="1" ht="38.25" x14ac:dyDescent="0.2">
      <c r="A4989" s="9" t="s">
        <v>2883</v>
      </c>
      <c r="B4989" s="9" t="s">
        <v>10439</v>
      </c>
      <c r="C4989" s="9"/>
      <c r="D4989" s="29"/>
      <c r="E4989" s="22" t="s">
        <v>10440</v>
      </c>
      <c r="F4989" s="10"/>
      <c r="G4989" s="10"/>
    </row>
    <row r="4990" spans="1:7" ht="22.5" x14ac:dyDescent="0.2">
      <c r="A4990" s="14" t="s">
        <v>10441</v>
      </c>
      <c r="B4990" s="15" t="s">
        <v>10442</v>
      </c>
      <c r="C4990" s="15" t="s">
        <v>12</v>
      </c>
      <c r="D4990" s="27" t="s">
        <v>10443</v>
      </c>
      <c r="E4990" s="27" t="s">
        <v>10444</v>
      </c>
      <c r="F4990" s="15" t="s">
        <v>648</v>
      </c>
      <c r="G4990" s="15" t="s">
        <v>12</v>
      </c>
    </row>
    <row r="4991" spans="1:7" ht="45" x14ac:dyDescent="0.2">
      <c r="A4991" s="14" t="s">
        <v>10445</v>
      </c>
      <c r="B4991" s="15" t="s">
        <v>10442</v>
      </c>
      <c r="C4991" s="15" t="s">
        <v>24</v>
      </c>
      <c r="D4991" s="27" t="s">
        <v>10446</v>
      </c>
      <c r="E4991" s="27" t="s">
        <v>10447</v>
      </c>
      <c r="F4991" s="15" t="s">
        <v>648</v>
      </c>
      <c r="G4991" s="15" t="s">
        <v>12</v>
      </c>
    </row>
    <row r="4992" spans="1:7" ht="33.75" x14ac:dyDescent="0.2">
      <c r="A4992" s="14" t="s">
        <v>10448</v>
      </c>
      <c r="B4992" s="15" t="s">
        <v>10442</v>
      </c>
      <c r="C4992" s="15" t="s">
        <v>30</v>
      </c>
      <c r="D4992" s="27" t="s">
        <v>2298</v>
      </c>
      <c r="E4992" s="27" t="s">
        <v>2299</v>
      </c>
      <c r="F4992" s="15" t="s">
        <v>648</v>
      </c>
      <c r="G4992" s="15" t="s">
        <v>12</v>
      </c>
    </row>
    <row r="4993" spans="1:7" ht="45" x14ac:dyDescent="0.2">
      <c r="A4993" s="14" t="s">
        <v>10449</v>
      </c>
      <c r="B4993" s="15" t="s">
        <v>10442</v>
      </c>
      <c r="C4993" s="15" t="s">
        <v>34</v>
      </c>
      <c r="D4993" s="27" t="s">
        <v>10450</v>
      </c>
      <c r="E4993" s="27" t="s">
        <v>10451</v>
      </c>
      <c r="F4993" s="15" t="s">
        <v>648</v>
      </c>
      <c r="G4993" s="15" t="s">
        <v>12</v>
      </c>
    </row>
    <row r="4994" spans="1:7" ht="22.5" x14ac:dyDescent="0.2">
      <c r="A4994" s="14" t="s">
        <v>10452</v>
      </c>
      <c r="B4994" s="15" t="s">
        <v>10442</v>
      </c>
      <c r="C4994" s="15" t="s">
        <v>40</v>
      </c>
      <c r="D4994" s="27" t="s">
        <v>10453</v>
      </c>
      <c r="E4994" s="27" t="s">
        <v>10454</v>
      </c>
      <c r="F4994" s="15" t="s">
        <v>648</v>
      </c>
      <c r="G4994" s="15" t="s">
        <v>24</v>
      </c>
    </row>
    <row r="4995" spans="1:7" ht="33.75" x14ac:dyDescent="0.2">
      <c r="A4995" s="14" t="s">
        <v>10455</v>
      </c>
      <c r="B4995" s="15" t="s">
        <v>10442</v>
      </c>
      <c r="C4995" s="15" t="s">
        <v>43</v>
      </c>
      <c r="D4995" s="27" t="s">
        <v>10456</v>
      </c>
      <c r="E4995" s="27" t="s">
        <v>10457</v>
      </c>
      <c r="F4995" s="15" t="s">
        <v>648</v>
      </c>
      <c r="G4995" s="15" t="s">
        <v>24</v>
      </c>
    </row>
    <row r="4996" spans="1:7" ht="22.5" x14ac:dyDescent="0.2">
      <c r="A4996" s="14" t="s">
        <v>10458</v>
      </c>
      <c r="B4996" s="15" t="s">
        <v>10442</v>
      </c>
      <c r="C4996" s="15" t="s">
        <v>48</v>
      </c>
      <c r="D4996" s="27" t="s">
        <v>1221</v>
      </c>
      <c r="E4996" s="27" t="s">
        <v>1222</v>
      </c>
      <c r="F4996" s="15" t="s">
        <v>648</v>
      </c>
      <c r="G4996" s="15" t="s">
        <v>24</v>
      </c>
    </row>
    <row r="4997" spans="1:7" ht="33.75" x14ac:dyDescent="0.2">
      <c r="A4997" s="14" t="s">
        <v>10459</v>
      </c>
      <c r="B4997" s="15" t="s">
        <v>10442</v>
      </c>
      <c r="C4997" s="15" t="s">
        <v>55</v>
      </c>
      <c r="D4997" s="27" t="s">
        <v>10460</v>
      </c>
      <c r="E4997" s="27" t="s">
        <v>10461</v>
      </c>
      <c r="F4997" s="15" t="s">
        <v>648</v>
      </c>
      <c r="G4997" s="15" t="s">
        <v>24</v>
      </c>
    </row>
    <row r="4998" spans="1:7" ht="22.5" x14ac:dyDescent="0.2">
      <c r="A4998" s="14" t="s">
        <v>10462</v>
      </c>
      <c r="B4998" s="15" t="s">
        <v>10442</v>
      </c>
      <c r="C4998" s="15" t="s">
        <v>58</v>
      </c>
      <c r="D4998" s="27" t="s">
        <v>1146</v>
      </c>
      <c r="E4998" s="27" t="s">
        <v>1147</v>
      </c>
      <c r="F4998" s="15" t="s">
        <v>648</v>
      </c>
      <c r="G4998" s="15" t="s">
        <v>12</v>
      </c>
    </row>
    <row r="4999" spans="1:7" ht="33.75" x14ac:dyDescent="0.2">
      <c r="A4999" s="14" t="s">
        <v>10463</v>
      </c>
      <c r="B4999" s="15" t="s">
        <v>10442</v>
      </c>
      <c r="C4999" s="15" t="s">
        <v>60</v>
      </c>
      <c r="D4999" s="27" t="s">
        <v>1152</v>
      </c>
      <c r="E4999" s="27" t="s">
        <v>1153</v>
      </c>
      <c r="F4999" s="15" t="s">
        <v>648</v>
      </c>
      <c r="G4999" s="15" t="s">
        <v>12</v>
      </c>
    </row>
    <row r="5000" spans="1:7" ht="22.5" x14ac:dyDescent="0.2">
      <c r="A5000" s="14" t="s">
        <v>10464</v>
      </c>
      <c r="B5000" s="15" t="s">
        <v>10442</v>
      </c>
      <c r="C5000" s="15" t="s">
        <v>65</v>
      </c>
      <c r="D5000" s="27" t="s">
        <v>1221</v>
      </c>
      <c r="E5000" s="27" t="s">
        <v>1222</v>
      </c>
      <c r="F5000" s="15" t="s">
        <v>648</v>
      </c>
      <c r="G5000" s="15" t="s">
        <v>12</v>
      </c>
    </row>
    <row r="5001" spans="1:7" ht="22.5" x14ac:dyDescent="0.2">
      <c r="A5001" s="14" t="s">
        <v>10465</v>
      </c>
      <c r="B5001" s="15" t="s">
        <v>10442</v>
      </c>
      <c r="C5001" s="15" t="s">
        <v>68</v>
      </c>
      <c r="D5001" s="27" t="s">
        <v>10466</v>
      </c>
      <c r="E5001" s="27" t="s">
        <v>10467</v>
      </c>
      <c r="F5001" s="15" t="s">
        <v>648</v>
      </c>
      <c r="G5001" s="15" t="s">
        <v>12</v>
      </c>
    </row>
    <row r="5002" spans="1:7" ht="22.5" x14ac:dyDescent="0.2">
      <c r="A5002" s="14" t="s">
        <v>10468</v>
      </c>
      <c r="B5002" s="15" t="s">
        <v>10442</v>
      </c>
      <c r="C5002" s="15" t="s">
        <v>70</v>
      </c>
      <c r="D5002" s="27" t="s">
        <v>1146</v>
      </c>
      <c r="E5002" s="27" t="s">
        <v>1147</v>
      </c>
      <c r="F5002" s="15" t="s">
        <v>648</v>
      </c>
      <c r="G5002" s="15" t="s">
        <v>12</v>
      </c>
    </row>
    <row r="5003" spans="1:7" ht="22.5" x14ac:dyDescent="0.2">
      <c r="A5003" s="14" t="s">
        <v>10469</v>
      </c>
      <c r="B5003" s="15" t="s">
        <v>10442</v>
      </c>
      <c r="C5003" s="15" t="s">
        <v>73</v>
      </c>
      <c r="D5003" s="27" t="s">
        <v>10470</v>
      </c>
      <c r="E5003" s="27" t="s">
        <v>10471</v>
      </c>
      <c r="F5003" s="15" t="s">
        <v>648</v>
      </c>
      <c r="G5003" s="15" t="s">
        <v>12</v>
      </c>
    </row>
    <row r="5004" spans="1:7" ht="22.5" x14ac:dyDescent="0.2">
      <c r="A5004" s="14" t="s">
        <v>10472</v>
      </c>
      <c r="B5004" s="15" t="s">
        <v>10442</v>
      </c>
      <c r="C5004" s="15" t="s">
        <v>75</v>
      </c>
      <c r="D5004" s="27" t="s">
        <v>1143</v>
      </c>
      <c r="E5004" s="27" t="s">
        <v>1144</v>
      </c>
      <c r="F5004" s="15" t="s">
        <v>648</v>
      </c>
      <c r="G5004" s="15" t="s">
        <v>12</v>
      </c>
    </row>
    <row r="5005" spans="1:7" ht="22.5" x14ac:dyDescent="0.2">
      <c r="A5005" s="14" t="s">
        <v>10473</v>
      </c>
      <c r="B5005" s="15" t="s">
        <v>10442</v>
      </c>
      <c r="C5005" s="15" t="s">
        <v>87</v>
      </c>
      <c r="D5005" s="27" t="s">
        <v>10474</v>
      </c>
      <c r="E5005" s="27" t="s">
        <v>10475</v>
      </c>
      <c r="F5005" s="15" t="s">
        <v>648</v>
      </c>
      <c r="G5005" s="15" t="s">
        <v>30</v>
      </c>
    </row>
    <row r="5006" spans="1:7" ht="22.5" x14ac:dyDescent="0.2">
      <c r="A5006" s="14" t="s">
        <v>10476</v>
      </c>
      <c r="B5006" s="15" t="s">
        <v>10442</v>
      </c>
      <c r="C5006" s="15" t="s">
        <v>89</v>
      </c>
      <c r="D5006" s="27" t="s">
        <v>10477</v>
      </c>
      <c r="E5006" s="27" t="s">
        <v>10478</v>
      </c>
      <c r="F5006" s="15" t="s">
        <v>648</v>
      </c>
      <c r="G5006" s="15" t="s">
        <v>24</v>
      </c>
    </row>
    <row r="5007" spans="1:7" ht="22.5" x14ac:dyDescent="0.2">
      <c r="A5007" s="14" t="s">
        <v>10479</v>
      </c>
      <c r="B5007" s="15" t="s">
        <v>10442</v>
      </c>
      <c r="C5007" s="15" t="s">
        <v>90</v>
      </c>
      <c r="D5007" s="27" t="s">
        <v>10480</v>
      </c>
      <c r="E5007" s="27" t="s">
        <v>10481</v>
      </c>
      <c r="F5007" s="15" t="s">
        <v>648</v>
      </c>
      <c r="G5007" s="15" t="s">
        <v>24</v>
      </c>
    </row>
    <row r="5008" spans="1:7" ht="22.5" x14ac:dyDescent="0.2">
      <c r="A5008" s="14" t="s">
        <v>10482</v>
      </c>
      <c r="B5008" s="15" t="s">
        <v>10442</v>
      </c>
      <c r="C5008" s="15" t="s">
        <v>91</v>
      </c>
      <c r="D5008" s="27" t="s">
        <v>1146</v>
      </c>
      <c r="E5008" s="27" t="s">
        <v>1147</v>
      </c>
      <c r="F5008" s="15" t="s">
        <v>648</v>
      </c>
      <c r="G5008" s="15" t="s">
        <v>24</v>
      </c>
    </row>
    <row r="5009" spans="1:7" ht="22.5" x14ac:dyDescent="0.2">
      <c r="A5009" s="14" t="s">
        <v>10483</v>
      </c>
      <c r="B5009" s="15" t="s">
        <v>10442</v>
      </c>
      <c r="C5009" s="15" t="s">
        <v>101</v>
      </c>
      <c r="D5009" s="27" t="s">
        <v>10484</v>
      </c>
      <c r="E5009" s="27" t="s">
        <v>10485</v>
      </c>
      <c r="F5009" s="15" t="s">
        <v>648</v>
      </c>
      <c r="G5009" s="15" t="s">
        <v>34</v>
      </c>
    </row>
    <row r="5010" spans="1:7" ht="22.5" x14ac:dyDescent="0.2">
      <c r="A5010" s="14" t="s">
        <v>10486</v>
      </c>
      <c r="B5010" s="15" t="s">
        <v>10442</v>
      </c>
      <c r="C5010" s="15" t="s">
        <v>106</v>
      </c>
      <c r="D5010" s="27" t="s">
        <v>4346</v>
      </c>
      <c r="E5010" s="27" t="s">
        <v>4347</v>
      </c>
      <c r="F5010" s="15" t="s">
        <v>648</v>
      </c>
      <c r="G5010" s="15" t="s">
        <v>24</v>
      </c>
    </row>
    <row r="5011" spans="1:7" ht="22.5" x14ac:dyDescent="0.2">
      <c r="A5011" s="14" t="s">
        <v>10487</v>
      </c>
      <c r="B5011" s="15" t="s">
        <v>10442</v>
      </c>
      <c r="C5011" s="15" t="s">
        <v>107</v>
      </c>
      <c r="D5011" s="27" t="s">
        <v>1131</v>
      </c>
      <c r="E5011" s="27" t="s">
        <v>1132</v>
      </c>
      <c r="F5011" s="15" t="s">
        <v>1071</v>
      </c>
      <c r="G5011" s="15" t="s">
        <v>460</v>
      </c>
    </row>
    <row r="5012" spans="1:7" ht="33.75" x14ac:dyDescent="0.2">
      <c r="A5012" s="14" t="s">
        <v>10488</v>
      </c>
      <c r="B5012" s="15" t="s">
        <v>10442</v>
      </c>
      <c r="C5012" s="15" t="s">
        <v>108</v>
      </c>
      <c r="D5012" s="27" t="s">
        <v>1134</v>
      </c>
      <c r="E5012" s="27" t="s">
        <v>1135</v>
      </c>
      <c r="F5012" s="15" t="s">
        <v>1077</v>
      </c>
      <c r="G5012" s="15" t="s">
        <v>30</v>
      </c>
    </row>
    <row r="5013" spans="1:7" ht="22.5" x14ac:dyDescent="0.2">
      <c r="A5013" s="14" t="s">
        <v>10489</v>
      </c>
      <c r="B5013" s="15" t="s">
        <v>10442</v>
      </c>
      <c r="C5013" s="15" t="s">
        <v>109</v>
      </c>
      <c r="D5013" s="27" t="s">
        <v>1206</v>
      </c>
      <c r="E5013" s="27" t="s">
        <v>1207</v>
      </c>
      <c r="F5013" s="15" t="s">
        <v>1071</v>
      </c>
      <c r="G5013" s="15" t="s">
        <v>294</v>
      </c>
    </row>
    <row r="5014" spans="1:7" ht="22.5" x14ac:dyDescent="0.2">
      <c r="A5014" s="14" t="s">
        <v>10490</v>
      </c>
      <c r="B5014" s="15" t="s">
        <v>10442</v>
      </c>
      <c r="C5014" s="15" t="s">
        <v>122</v>
      </c>
      <c r="D5014" s="27" t="s">
        <v>1209</v>
      </c>
      <c r="E5014" s="27" t="s">
        <v>1210</v>
      </c>
      <c r="F5014" s="15" t="s">
        <v>1077</v>
      </c>
      <c r="G5014" s="15" t="s">
        <v>43</v>
      </c>
    </row>
    <row r="5015" spans="1:7" ht="22.5" x14ac:dyDescent="0.2">
      <c r="A5015" s="14" t="s">
        <v>10491</v>
      </c>
      <c r="B5015" s="15" t="s">
        <v>10442</v>
      </c>
      <c r="C5015" s="15" t="s">
        <v>126</v>
      </c>
      <c r="D5015" s="27" t="s">
        <v>10492</v>
      </c>
      <c r="E5015" s="27" t="s">
        <v>10493</v>
      </c>
      <c r="F5015" s="15" t="s">
        <v>1071</v>
      </c>
      <c r="G5015" s="15" t="s">
        <v>72</v>
      </c>
    </row>
    <row r="5016" spans="1:7" ht="22.5" x14ac:dyDescent="0.2">
      <c r="A5016" s="14" t="s">
        <v>10494</v>
      </c>
      <c r="B5016" s="15" t="s">
        <v>10442</v>
      </c>
      <c r="C5016" s="15" t="s">
        <v>124</v>
      </c>
      <c r="D5016" s="27" t="s">
        <v>10495</v>
      </c>
      <c r="E5016" s="27" t="s">
        <v>10496</v>
      </c>
      <c r="F5016" s="15" t="s">
        <v>1077</v>
      </c>
      <c r="G5016" s="15" t="s">
        <v>55</v>
      </c>
    </row>
    <row r="5017" spans="1:7" ht="14.25" x14ac:dyDescent="0.2">
      <c r="A5017" s="14" t="s">
        <v>10497</v>
      </c>
      <c r="B5017" s="15" t="s">
        <v>10442</v>
      </c>
      <c r="C5017" s="15" t="s">
        <v>129</v>
      </c>
      <c r="D5017" s="27" t="s">
        <v>838</v>
      </c>
      <c r="E5017" s="27" t="s">
        <v>839</v>
      </c>
      <c r="F5017" s="15" t="s">
        <v>110</v>
      </c>
      <c r="G5017" s="15" t="s">
        <v>5894</v>
      </c>
    </row>
    <row r="5018" spans="1:7" ht="22.5" x14ac:dyDescent="0.2">
      <c r="A5018" s="14" t="s">
        <v>10498</v>
      </c>
      <c r="B5018" s="15" t="s">
        <v>10442</v>
      </c>
      <c r="C5018" s="15" t="s">
        <v>133</v>
      </c>
      <c r="D5018" s="27" t="s">
        <v>1139</v>
      </c>
      <c r="E5018" s="27" t="s">
        <v>1140</v>
      </c>
      <c r="F5018" s="15" t="s">
        <v>110</v>
      </c>
      <c r="G5018" s="15" t="s">
        <v>447</v>
      </c>
    </row>
    <row r="5019" spans="1:7" ht="22.5" x14ac:dyDescent="0.2">
      <c r="A5019" s="14" t="s">
        <v>10499</v>
      </c>
      <c r="B5019" s="15" t="s">
        <v>10442</v>
      </c>
      <c r="C5019" s="15" t="s">
        <v>136</v>
      </c>
      <c r="D5019" s="27" t="s">
        <v>10500</v>
      </c>
      <c r="E5019" s="27" t="s">
        <v>10501</v>
      </c>
      <c r="F5019" s="15" t="s">
        <v>1071</v>
      </c>
      <c r="G5019" s="15" t="s">
        <v>4465</v>
      </c>
    </row>
    <row r="5020" spans="1:7" ht="14.25" x14ac:dyDescent="0.2">
      <c r="A5020" s="14" t="s">
        <v>10502</v>
      </c>
      <c r="B5020" s="15" t="s">
        <v>10442</v>
      </c>
      <c r="C5020" s="15" t="s">
        <v>141</v>
      </c>
      <c r="D5020" s="27" t="s">
        <v>10503</v>
      </c>
      <c r="E5020" s="27" t="s">
        <v>10504</v>
      </c>
      <c r="F5020" s="15" t="s">
        <v>1077</v>
      </c>
      <c r="G5020" s="15" t="s">
        <v>10505</v>
      </c>
    </row>
    <row r="5021" spans="1:7" s="8" customFormat="1" ht="15" customHeight="1" x14ac:dyDescent="0.2">
      <c r="A5021" s="7"/>
      <c r="B5021" s="7"/>
      <c r="C5021" s="7"/>
      <c r="D5021" s="26"/>
      <c r="E5021" s="20" t="s">
        <v>10506</v>
      </c>
      <c r="F5021" s="7"/>
      <c r="G5021" s="7"/>
    </row>
    <row r="5022" spans="1:7" s="11" customFormat="1" ht="14.25" x14ac:dyDescent="0.2">
      <c r="A5022" s="9" t="s">
        <v>8301</v>
      </c>
      <c r="B5022" s="9" t="s">
        <v>10507</v>
      </c>
      <c r="C5022" s="9"/>
      <c r="D5022" s="29"/>
      <c r="E5022" s="22" t="s">
        <v>10508</v>
      </c>
      <c r="F5022" s="10"/>
      <c r="G5022" s="10"/>
    </row>
    <row r="5023" spans="1:7" ht="14.25" customHeight="1" x14ac:dyDescent="0.2">
      <c r="A5023" s="16"/>
      <c r="B5023" s="16"/>
      <c r="C5023" s="13"/>
      <c r="D5023" s="28"/>
      <c r="E5023" s="21" t="s">
        <v>10509</v>
      </c>
      <c r="F5023" s="13"/>
      <c r="G5023" s="13"/>
    </row>
    <row r="5024" spans="1:7" ht="22.5" x14ac:dyDescent="0.2">
      <c r="A5024" s="14" t="s">
        <v>10510</v>
      </c>
      <c r="B5024" s="15" t="s">
        <v>10511</v>
      </c>
      <c r="C5024" s="15" t="s">
        <v>12</v>
      </c>
      <c r="D5024" s="27" t="s">
        <v>10512</v>
      </c>
      <c r="E5024" s="27" t="s">
        <v>10513</v>
      </c>
      <c r="F5024" s="15" t="s">
        <v>37</v>
      </c>
      <c r="G5024" s="15" t="s">
        <v>10514</v>
      </c>
    </row>
    <row r="5025" spans="1:7" ht="22.5" x14ac:dyDescent="0.2">
      <c r="A5025" s="14" t="s">
        <v>10515</v>
      </c>
      <c r="B5025" s="15" t="s">
        <v>10511</v>
      </c>
      <c r="C5025" s="15" t="s">
        <v>24</v>
      </c>
      <c r="D5025" s="27" t="s">
        <v>137</v>
      </c>
      <c r="E5025" s="27" t="s">
        <v>694</v>
      </c>
      <c r="F5025" s="15" t="s">
        <v>37</v>
      </c>
      <c r="G5025" s="15" t="s">
        <v>10516</v>
      </c>
    </row>
    <row r="5026" spans="1:7" ht="22.5" x14ac:dyDescent="0.2">
      <c r="A5026" s="14" t="s">
        <v>10517</v>
      </c>
      <c r="B5026" s="15" t="s">
        <v>10511</v>
      </c>
      <c r="C5026" s="15" t="s">
        <v>30</v>
      </c>
      <c r="D5026" s="27" t="s">
        <v>31</v>
      </c>
      <c r="E5026" s="27" t="s">
        <v>32</v>
      </c>
      <c r="F5026" s="15" t="s">
        <v>27</v>
      </c>
      <c r="G5026" s="15" t="s">
        <v>10518</v>
      </c>
    </row>
    <row r="5027" spans="1:7" ht="14.25" x14ac:dyDescent="0.2">
      <c r="A5027" s="14" t="s">
        <v>10519</v>
      </c>
      <c r="B5027" s="15" t="s">
        <v>10511</v>
      </c>
      <c r="C5027" s="15" t="s">
        <v>34</v>
      </c>
      <c r="D5027" s="27" t="s">
        <v>10520</v>
      </c>
      <c r="E5027" s="27" t="s">
        <v>10521</v>
      </c>
      <c r="F5027" s="15" t="s">
        <v>81</v>
      </c>
      <c r="G5027" s="15" t="s">
        <v>10522</v>
      </c>
    </row>
    <row r="5028" spans="1:7" ht="14.25" x14ac:dyDescent="0.2">
      <c r="A5028" s="14" t="s">
        <v>10523</v>
      </c>
      <c r="B5028" s="15" t="s">
        <v>10511</v>
      </c>
      <c r="C5028" s="15" t="s">
        <v>40</v>
      </c>
      <c r="D5028" s="27" t="s">
        <v>7951</v>
      </c>
      <c r="E5028" s="27" t="s">
        <v>7952</v>
      </c>
      <c r="F5028" s="15" t="s">
        <v>81</v>
      </c>
      <c r="G5028" s="15" t="s">
        <v>10524</v>
      </c>
    </row>
    <row r="5029" spans="1:7" ht="22.5" x14ac:dyDescent="0.2">
      <c r="A5029" s="14" t="s">
        <v>10525</v>
      </c>
      <c r="B5029" s="15" t="s">
        <v>10511</v>
      </c>
      <c r="C5029" s="15" t="s">
        <v>43</v>
      </c>
      <c r="D5029" s="27" t="s">
        <v>5521</v>
      </c>
      <c r="E5029" s="27" t="s">
        <v>10526</v>
      </c>
      <c r="F5029" s="15" t="s">
        <v>37</v>
      </c>
      <c r="G5029" s="15" t="s">
        <v>10514</v>
      </c>
    </row>
    <row r="5030" spans="1:7" ht="14.25" x14ac:dyDescent="0.2">
      <c r="A5030" s="14" t="s">
        <v>10527</v>
      </c>
      <c r="B5030" s="15" t="s">
        <v>10511</v>
      </c>
      <c r="C5030" s="15" t="s">
        <v>48</v>
      </c>
      <c r="D5030" s="27" t="s">
        <v>49</v>
      </c>
      <c r="E5030" s="27" t="s">
        <v>50</v>
      </c>
      <c r="F5030" s="15" t="s">
        <v>51</v>
      </c>
      <c r="G5030" s="15" t="s">
        <v>10528</v>
      </c>
    </row>
    <row r="5031" spans="1:7" ht="14.25" customHeight="1" x14ac:dyDescent="0.2">
      <c r="A5031" s="16"/>
      <c r="B5031" s="16"/>
      <c r="C5031" s="13"/>
      <c r="D5031" s="28"/>
      <c r="E5031" s="21" t="s">
        <v>10529</v>
      </c>
      <c r="F5031" s="13"/>
      <c r="G5031" s="13"/>
    </row>
    <row r="5032" spans="1:7" ht="14.25" x14ac:dyDescent="0.2">
      <c r="A5032" s="14" t="s">
        <v>10530</v>
      </c>
      <c r="B5032" s="15" t="s">
        <v>10511</v>
      </c>
      <c r="C5032" s="15" t="s">
        <v>55</v>
      </c>
      <c r="D5032" s="27" t="s">
        <v>570</v>
      </c>
      <c r="E5032" s="27" t="s">
        <v>571</v>
      </c>
      <c r="F5032" s="15" t="s">
        <v>51</v>
      </c>
      <c r="G5032" s="15" t="s">
        <v>6247</v>
      </c>
    </row>
    <row r="5033" spans="1:7" ht="22.5" x14ac:dyDescent="0.2">
      <c r="A5033" s="14" t="s">
        <v>10531</v>
      </c>
      <c r="B5033" s="15" t="s">
        <v>10511</v>
      </c>
      <c r="C5033" s="15" t="s">
        <v>58</v>
      </c>
      <c r="D5033" s="27" t="s">
        <v>10532</v>
      </c>
      <c r="E5033" s="27" t="s">
        <v>10533</v>
      </c>
      <c r="F5033" s="15" t="s">
        <v>81</v>
      </c>
      <c r="G5033" s="15" t="s">
        <v>10534</v>
      </c>
    </row>
    <row r="5034" spans="1:7" ht="14.25" x14ac:dyDescent="0.2">
      <c r="A5034" s="14" t="s">
        <v>10535</v>
      </c>
      <c r="B5034" s="15" t="s">
        <v>10511</v>
      </c>
      <c r="C5034" s="15" t="s">
        <v>60</v>
      </c>
      <c r="D5034" s="27" t="s">
        <v>747</v>
      </c>
      <c r="E5034" s="27" t="s">
        <v>748</v>
      </c>
      <c r="F5034" s="15" t="s">
        <v>51</v>
      </c>
      <c r="G5034" s="15" t="s">
        <v>10536</v>
      </c>
    </row>
    <row r="5035" spans="1:7" ht="14.25" x14ac:dyDescent="0.2">
      <c r="A5035" s="14" t="s">
        <v>10537</v>
      </c>
      <c r="B5035" s="15" t="s">
        <v>10511</v>
      </c>
      <c r="C5035" s="15" t="s">
        <v>65</v>
      </c>
      <c r="D5035" s="27" t="s">
        <v>6326</v>
      </c>
      <c r="E5035" s="27" t="s">
        <v>6327</v>
      </c>
      <c r="F5035" s="15" t="s">
        <v>81</v>
      </c>
      <c r="G5035" s="15" t="s">
        <v>10538</v>
      </c>
    </row>
    <row r="5036" spans="1:7" ht="22.5" x14ac:dyDescent="0.2">
      <c r="A5036" s="14" t="s">
        <v>10539</v>
      </c>
      <c r="B5036" s="15" t="s">
        <v>10511</v>
      </c>
      <c r="C5036" s="15" t="s">
        <v>68</v>
      </c>
      <c r="D5036" s="27" t="s">
        <v>738</v>
      </c>
      <c r="E5036" s="27" t="s">
        <v>739</v>
      </c>
      <c r="F5036" s="15" t="s">
        <v>502</v>
      </c>
      <c r="G5036" s="15" t="s">
        <v>10540</v>
      </c>
    </row>
    <row r="5037" spans="1:7" ht="14.25" x14ac:dyDescent="0.2">
      <c r="A5037" s="14" t="s">
        <v>10541</v>
      </c>
      <c r="B5037" s="15" t="s">
        <v>10511</v>
      </c>
      <c r="C5037" s="15" t="s">
        <v>70</v>
      </c>
      <c r="D5037" s="27" t="s">
        <v>5561</v>
      </c>
      <c r="E5037" s="27" t="s">
        <v>5689</v>
      </c>
      <c r="F5037" s="15" t="s">
        <v>502</v>
      </c>
      <c r="G5037" s="15" t="s">
        <v>10542</v>
      </c>
    </row>
    <row r="5038" spans="1:7" ht="14.25" x14ac:dyDescent="0.2">
      <c r="A5038" s="14" t="s">
        <v>10543</v>
      </c>
      <c r="B5038" s="15" t="s">
        <v>10511</v>
      </c>
      <c r="C5038" s="15" t="s">
        <v>73</v>
      </c>
      <c r="D5038" s="27" t="s">
        <v>781</v>
      </c>
      <c r="E5038" s="27" t="s">
        <v>782</v>
      </c>
      <c r="F5038" s="15" t="s">
        <v>502</v>
      </c>
      <c r="G5038" s="15" t="s">
        <v>2025</v>
      </c>
    </row>
    <row r="5039" spans="1:7" ht="14.25" customHeight="1" x14ac:dyDescent="0.2">
      <c r="A5039" s="16"/>
      <c r="B5039" s="16"/>
      <c r="C5039" s="13"/>
      <c r="D5039" s="28"/>
      <c r="E5039" s="21" t="s">
        <v>10544</v>
      </c>
      <c r="F5039" s="13"/>
      <c r="G5039" s="13"/>
    </row>
    <row r="5040" spans="1:7" ht="22.5" x14ac:dyDescent="0.2">
      <c r="A5040" s="14" t="s">
        <v>10545</v>
      </c>
      <c r="B5040" s="15" t="s">
        <v>10511</v>
      </c>
      <c r="C5040" s="15" t="s">
        <v>75</v>
      </c>
      <c r="D5040" s="27" t="s">
        <v>626</v>
      </c>
      <c r="E5040" s="27" t="s">
        <v>627</v>
      </c>
      <c r="F5040" s="15" t="s">
        <v>110</v>
      </c>
      <c r="G5040" s="15" t="s">
        <v>10546</v>
      </c>
    </row>
    <row r="5041" spans="1:7" ht="14.25" x14ac:dyDescent="0.2">
      <c r="A5041" s="14" t="s">
        <v>10547</v>
      </c>
      <c r="B5041" s="15" t="s">
        <v>10511</v>
      </c>
      <c r="C5041" s="15" t="s">
        <v>87</v>
      </c>
      <c r="D5041" s="27" t="s">
        <v>630</v>
      </c>
      <c r="E5041" s="27" t="s">
        <v>631</v>
      </c>
      <c r="F5041" s="15" t="s">
        <v>502</v>
      </c>
      <c r="G5041" s="15" t="s">
        <v>10548</v>
      </c>
    </row>
    <row r="5042" spans="1:7" ht="14.25" x14ac:dyDescent="0.2">
      <c r="A5042" s="14" t="s">
        <v>10549</v>
      </c>
      <c r="B5042" s="15" t="s">
        <v>10511</v>
      </c>
      <c r="C5042" s="15" t="s">
        <v>89</v>
      </c>
      <c r="D5042" s="27" t="s">
        <v>634</v>
      </c>
      <c r="E5042" s="27" t="s">
        <v>635</v>
      </c>
      <c r="F5042" s="15" t="s">
        <v>502</v>
      </c>
      <c r="G5042" s="15" t="s">
        <v>10550</v>
      </c>
    </row>
    <row r="5043" spans="1:7" ht="14.25" x14ac:dyDescent="0.2">
      <c r="A5043" s="14" t="s">
        <v>10551</v>
      </c>
      <c r="B5043" s="15" t="s">
        <v>10511</v>
      </c>
      <c r="C5043" s="15" t="s">
        <v>90</v>
      </c>
      <c r="D5043" s="27" t="s">
        <v>638</v>
      </c>
      <c r="E5043" s="27" t="s">
        <v>639</v>
      </c>
      <c r="F5043" s="15" t="s">
        <v>518</v>
      </c>
      <c r="G5043" s="15" t="s">
        <v>10552</v>
      </c>
    </row>
    <row r="5044" spans="1:7" ht="14.25" customHeight="1" x14ac:dyDescent="0.2">
      <c r="A5044" s="16"/>
      <c r="B5044" s="16"/>
      <c r="C5044" s="13"/>
      <c r="D5044" s="28"/>
      <c r="E5044" s="21" t="s">
        <v>10553</v>
      </c>
      <c r="F5044" s="13"/>
      <c r="G5044" s="13"/>
    </row>
    <row r="5045" spans="1:7" ht="14.25" x14ac:dyDescent="0.2">
      <c r="A5045" s="14" t="s">
        <v>10554</v>
      </c>
      <c r="B5045" s="15" t="s">
        <v>10511</v>
      </c>
      <c r="C5045" s="15" t="s">
        <v>91</v>
      </c>
      <c r="D5045" s="27" t="s">
        <v>10555</v>
      </c>
      <c r="E5045" s="27" t="s">
        <v>10556</v>
      </c>
      <c r="F5045" s="15" t="s">
        <v>502</v>
      </c>
      <c r="G5045" s="15" t="s">
        <v>10557</v>
      </c>
    </row>
    <row r="5046" spans="1:7" ht="14.25" x14ac:dyDescent="0.2">
      <c r="A5046" s="14" t="s">
        <v>10558</v>
      </c>
      <c r="B5046" s="15" t="s">
        <v>10511</v>
      </c>
      <c r="C5046" s="15" t="s">
        <v>101</v>
      </c>
      <c r="D5046" s="27" t="s">
        <v>10559</v>
      </c>
      <c r="E5046" s="27" t="s">
        <v>10560</v>
      </c>
      <c r="F5046" s="15" t="s">
        <v>502</v>
      </c>
      <c r="G5046" s="15" t="s">
        <v>10557</v>
      </c>
    </row>
    <row r="5047" spans="1:7" s="8" customFormat="1" ht="15" customHeight="1" x14ac:dyDescent="0.2">
      <c r="A5047" s="7"/>
      <c r="B5047" s="7"/>
      <c r="C5047" s="7"/>
      <c r="D5047" s="26"/>
      <c r="E5047" s="20" t="s">
        <v>10561</v>
      </c>
      <c r="F5047" s="7"/>
      <c r="G5047" s="7"/>
    </row>
    <row r="5048" spans="1:7" s="11" customFormat="1" ht="14.25" x14ac:dyDescent="0.2">
      <c r="A5048" s="9" t="s">
        <v>8306</v>
      </c>
      <c r="B5048" s="9" t="s">
        <v>10562</v>
      </c>
      <c r="C5048" s="9"/>
      <c r="D5048" s="29"/>
      <c r="E5048" s="22" t="s">
        <v>10563</v>
      </c>
      <c r="F5048" s="10"/>
      <c r="G5048" s="10"/>
    </row>
    <row r="5049" spans="1:7" ht="22.5" x14ac:dyDescent="0.2">
      <c r="A5049" s="14" t="s">
        <v>10564</v>
      </c>
      <c r="B5049" s="15" t="s">
        <v>10565</v>
      </c>
      <c r="C5049" s="15" t="s">
        <v>12</v>
      </c>
      <c r="D5049" s="27" t="s">
        <v>10566</v>
      </c>
      <c r="E5049" s="27" t="s">
        <v>10567</v>
      </c>
      <c r="F5049" s="15" t="s">
        <v>1071</v>
      </c>
      <c r="G5049" s="15" t="s">
        <v>48</v>
      </c>
    </row>
    <row r="5050" spans="1:7" ht="45" x14ac:dyDescent="0.2">
      <c r="A5050" s="14" t="s">
        <v>10568</v>
      </c>
      <c r="B5050" s="15" t="s">
        <v>10565</v>
      </c>
      <c r="C5050" s="15" t="s">
        <v>24</v>
      </c>
      <c r="D5050" s="27" t="s">
        <v>10569</v>
      </c>
      <c r="E5050" s="27" t="s">
        <v>10570</v>
      </c>
      <c r="F5050" s="15" t="s">
        <v>1077</v>
      </c>
      <c r="G5050" s="15" t="s">
        <v>10571</v>
      </c>
    </row>
    <row r="5051" spans="1:7" ht="22.5" x14ac:dyDescent="0.2">
      <c r="A5051" s="14" t="s">
        <v>10572</v>
      </c>
      <c r="B5051" s="15" t="s">
        <v>10565</v>
      </c>
      <c r="C5051" s="15" t="s">
        <v>30</v>
      </c>
      <c r="D5051" s="27" t="s">
        <v>10573</v>
      </c>
      <c r="E5051" s="27" t="s">
        <v>10574</v>
      </c>
      <c r="F5051" s="15" t="s">
        <v>1071</v>
      </c>
      <c r="G5051" s="15" t="s">
        <v>197</v>
      </c>
    </row>
    <row r="5052" spans="1:7" ht="14.25" x14ac:dyDescent="0.2">
      <c r="A5052" s="14" t="s">
        <v>10575</v>
      </c>
      <c r="B5052" s="15" t="s">
        <v>10565</v>
      </c>
      <c r="C5052" s="15" t="s">
        <v>34</v>
      </c>
      <c r="D5052" s="27" t="s">
        <v>10576</v>
      </c>
      <c r="E5052" s="27" t="s">
        <v>10577</v>
      </c>
      <c r="F5052" s="15" t="s">
        <v>1071</v>
      </c>
      <c r="G5052" s="15" t="s">
        <v>2537</v>
      </c>
    </row>
    <row r="5053" spans="1:7" ht="45" x14ac:dyDescent="0.2">
      <c r="A5053" s="14" t="s">
        <v>10578</v>
      </c>
      <c r="B5053" s="15" t="s">
        <v>10565</v>
      </c>
      <c r="C5053" s="15" t="s">
        <v>40</v>
      </c>
      <c r="D5053" s="27" t="s">
        <v>10579</v>
      </c>
      <c r="E5053" s="27" t="s">
        <v>10580</v>
      </c>
      <c r="F5053" s="15" t="s">
        <v>1077</v>
      </c>
      <c r="G5053" s="15" t="s">
        <v>10581</v>
      </c>
    </row>
    <row r="5054" spans="1:7" ht="14.25" x14ac:dyDescent="0.2">
      <c r="A5054" s="14" t="s">
        <v>10582</v>
      </c>
      <c r="B5054" s="15" t="s">
        <v>10565</v>
      </c>
      <c r="C5054" s="15" t="s">
        <v>43</v>
      </c>
      <c r="D5054" s="27" t="s">
        <v>10583</v>
      </c>
      <c r="E5054" s="27" t="s">
        <v>10584</v>
      </c>
      <c r="F5054" s="15" t="s">
        <v>1071</v>
      </c>
      <c r="G5054" s="15" t="s">
        <v>24</v>
      </c>
    </row>
    <row r="5055" spans="1:7" ht="45" x14ac:dyDescent="0.2">
      <c r="A5055" s="14" t="s">
        <v>10585</v>
      </c>
      <c r="B5055" s="15" t="s">
        <v>10565</v>
      </c>
      <c r="C5055" s="15" t="s">
        <v>48</v>
      </c>
      <c r="D5055" s="27" t="s">
        <v>10586</v>
      </c>
      <c r="E5055" s="27" t="s">
        <v>10587</v>
      </c>
      <c r="F5055" s="15" t="s">
        <v>1077</v>
      </c>
      <c r="G5055" s="15" t="s">
        <v>2867</v>
      </c>
    </row>
    <row r="5056" spans="1:7" ht="14.25" x14ac:dyDescent="0.2">
      <c r="A5056" s="14" t="s">
        <v>10588</v>
      </c>
      <c r="B5056" s="15" t="s">
        <v>10565</v>
      </c>
      <c r="C5056" s="15" t="s">
        <v>55</v>
      </c>
      <c r="D5056" s="27" t="s">
        <v>10589</v>
      </c>
      <c r="E5056" s="27" t="s">
        <v>10590</v>
      </c>
      <c r="F5056" s="15" t="s">
        <v>1071</v>
      </c>
      <c r="G5056" s="15" t="s">
        <v>5124</v>
      </c>
    </row>
    <row r="5057" spans="1:7" ht="45" x14ac:dyDescent="0.2">
      <c r="A5057" s="14" t="s">
        <v>10591</v>
      </c>
      <c r="B5057" s="15" t="s">
        <v>10565</v>
      </c>
      <c r="C5057" s="15" t="s">
        <v>58</v>
      </c>
      <c r="D5057" s="27" t="s">
        <v>10592</v>
      </c>
      <c r="E5057" s="27" t="s">
        <v>10593</v>
      </c>
      <c r="F5057" s="15" t="s">
        <v>1077</v>
      </c>
      <c r="G5057" s="15" t="s">
        <v>10571</v>
      </c>
    </row>
    <row r="5058" spans="1:7" ht="45" x14ac:dyDescent="0.2">
      <c r="A5058" s="14" t="s">
        <v>10594</v>
      </c>
      <c r="B5058" s="15" t="s">
        <v>10565</v>
      </c>
      <c r="C5058" s="15" t="s">
        <v>60</v>
      </c>
      <c r="D5058" s="27" t="s">
        <v>10595</v>
      </c>
      <c r="E5058" s="27" t="s">
        <v>10596</v>
      </c>
      <c r="F5058" s="15" t="s">
        <v>1077</v>
      </c>
      <c r="G5058" s="15" t="s">
        <v>3567</v>
      </c>
    </row>
    <row r="5059" spans="1:7" ht="14.25" x14ac:dyDescent="0.2">
      <c r="A5059" s="14" t="s">
        <v>10597</v>
      </c>
      <c r="B5059" s="15" t="s">
        <v>10565</v>
      </c>
      <c r="C5059" s="15" t="s">
        <v>65</v>
      </c>
      <c r="D5059" s="27" t="s">
        <v>10583</v>
      </c>
      <c r="E5059" s="27" t="s">
        <v>10584</v>
      </c>
      <c r="F5059" s="15" t="s">
        <v>1071</v>
      </c>
      <c r="G5059" s="15" t="s">
        <v>10598</v>
      </c>
    </row>
    <row r="5060" spans="1:7" ht="45" x14ac:dyDescent="0.2">
      <c r="A5060" s="14" t="s">
        <v>10599</v>
      </c>
      <c r="B5060" s="15" t="s">
        <v>10565</v>
      </c>
      <c r="C5060" s="15" t="s">
        <v>68</v>
      </c>
      <c r="D5060" s="27" t="s">
        <v>10600</v>
      </c>
      <c r="E5060" s="27" t="s">
        <v>10601</v>
      </c>
      <c r="F5060" s="15" t="s">
        <v>1077</v>
      </c>
      <c r="G5060" s="15" t="s">
        <v>10602</v>
      </c>
    </row>
    <row r="5061" spans="1:7" ht="45" x14ac:dyDescent="0.2">
      <c r="A5061" s="14" t="s">
        <v>10603</v>
      </c>
      <c r="B5061" s="15" t="s">
        <v>10565</v>
      </c>
      <c r="C5061" s="15" t="s">
        <v>70</v>
      </c>
      <c r="D5061" s="27" t="s">
        <v>10604</v>
      </c>
      <c r="E5061" s="27" t="s">
        <v>10605</v>
      </c>
      <c r="F5061" s="15" t="s">
        <v>648</v>
      </c>
      <c r="G5061" s="15" t="s">
        <v>87</v>
      </c>
    </row>
    <row r="5062" spans="1:7" ht="45" x14ac:dyDescent="0.2">
      <c r="A5062" s="14" t="s">
        <v>10606</v>
      </c>
      <c r="B5062" s="15" t="s">
        <v>10565</v>
      </c>
      <c r="C5062" s="15" t="s">
        <v>73</v>
      </c>
      <c r="D5062" s="27" t="s">
        <v>10607</v>
      </c>
      <c r="E5062" s="27" t="s">
        <v>10608</v>
      </c>
      <c r="F5062" s="15" t="s">
        <v>648</v>
      </c>
      <c r="G5062" s="15" t="s">
        <v>34</v>
      </c>
    </row>
    <row r="5063" spans="1:7" ht="45" x14ac:dyDescent="0.2">
      <c r="A5063" s="14" t="s">
        <v>10609</v>
      </c>
      <c r="B5063" s="15" t="s">
        <v>10565</v>
      </c>
      <c r="C5063" s="15" t="s">
        <v>75</v>
      </c>
      <c r="D5063" s="27" t="s">
        <v>10610</v>
      </c>
      <c r="E5063" s="27" t="s">
        <v>10611</v>
      </c>
      <c r="F5063" s="15" t="s">
        <v>648</v>
      </c>
      <c r="G5063" s="15" t="s">
        <v>985</v>
      </c>
    </row>
    <row r="5064" spans="1:7" ht="45" x14ac:dyDescent="0.2">
      <c r="A5064" s="14" t="s">
        <v>10612</v>
      </c>
      <c r="B5064" s="15" t="s">
        <v>10565</v>
      </c>
      <c r="C5064" s="15" t="s">
        <v>87</v>
      </c>
      <c r="D5064" s="27" t="s">
        <v>10613</v>
      </c>
      <c r="E5064" s="27" t="s">
        <v>10614</v>
      </c>
      <c r="F5064" s="15" t="s">
        <v>648</v>
      </c>
      <c r="G5064" s="15" t="s">
        <v>1084</v>
      </c>
    </row>
    <row r="5065" spans="1:7" ht="14.25" x14ac:dyDescent="0.2">
      <c r="A5065" s="14" t="s">
        <v>10615</v>
      </c>
      <c r="B5065" s="15" t="s">
        <v>10565</v>
      </c>
      <c r="C5065" s="15" t="s">
        <v>89</v>
      </c>
      <c r="D5065" s="27" t="s">
        <v>1496</v>
      </c>
      <c r="E5065" s="27" t="s">
        <v>1497</v>
      </c>
      <c r="F5065" s="15" t="s">
        <v>71</v>
      </c>
      <c r="G5065" s="15" t="s">
        <v>8068</v>
      </c>
    </row>
    <row r="5066" spans="1:7" s="11" customFormat="1" ht="14.25" x14ac:dyDescent="0.2">
      <c r="A5066" s="9" t="s">
        <v>8311</v>
      </c>
      <c r="B5066" s="9" t="s">
        <v>10616</v>
      </c>
      <c r="C5066" s="9"/>
      <c r="D5066" s="29"/>
      <c r="E5066" s="22" t="s">
        <v>10617</v>
      </c>
      <c r="F5066" s="10"/>
      <c r="G5066" s="10"/>
    </row>
    <row r="5067" spans="1:7" ht="14.25" x14ac:dyDescent="0.2">
      <c r="A5067" s="14" t="s">
        <v>10618</v>
      </c>
      <c r="B5067" s="15" t="s">
        <v>10565</v>
      </c>
      <c r="C5067" s="15" t="s">
        <v>90</v>
      </c>
      <c r="D5067" s="27" t="s">
        <v>10619</v>
      </c>
      <c r="E5067" s="27" t="s">
        <v>10620</v>
      </c>
      <c r="F5067" s="15" t="s">
        <v>209</v>
      </c>
      <c r="G5067" s="15" t="s">
        <v>10621</v>
      </c>
    </row>
    <row r="5068" spans="1:7" ht="22.5" x14ac:dyDescent="0.2">
      <c r="A5068" s="14" t="s">
        <v>10622</v>
      </c>
      <c r="B5068" s="15" t="s">
        <v>10565</v>
      </c>
      <c r="C5068" s="15" t="s">
        <v>91</v>
      </c>
      <c r="D5068" s="27" t="s">
        <v>10623</v>
      </c>
      <c r="E5068" s="27" t="s">
        <v>10624</v>
      </c>
      <c r="F5068" s="15" t="s">
        <v>1077</v>
      </c>
      <c r="G5068" s="15" t="s">
        <v>10625</v>
      </c>
    </row>
    <row r="5069" spans="1:7" ht="14.25" x14ac:dyDescent="0.2">
      <c r="A5069" s="14" t="s">
        <v>10626</v>
      </c>
      <c r="B5069" s="15" t="s">
        <v>10565</v>
      </c>
      <c r="C5069" s="15" t="s">
        <v>101</v>
      </c>
      <c r="D5069" s="27" t="s">
        <v>10627</v>
      </c>
      <c r="E5069" s="27" t="s">
        <v>10628</v>
      </c>
      <c r="F5069" s="15" t="s">
        <v>670</v>
      </c>
      <c r="G5069" s="15" t="s">
        <v>265</v>
      </c>
    </row>
    <row r="5070" spans="1:7" ht="14.25" x14ac:dyDescent="0.2">
      <c r="A5070" s="14" t="s">
        <v>10629</v>
      </c>
      <c r="B5070" s="15" t="s">
        <v>10565</v>
      </c>
      <c r="C5070" s="15" t="s">
        <v>106</v>
      </c>
      <c r="D5070" s="27" t="s">
        <v>10630</v>
      </c>
      <c r="E5070" s="27" t="s">
        <v>10631</v>
      </c>
      <c r="F5070" s="15" t="s">
        <v>670</v>
      </c>
      <c r="G5070" s="15" t="s">
        <v>141</v>
      </c>
    </row>
    <row r="5071" spans="1:7" ht="22.5" x14ac:dyDescent="0.2">
      <c r="A5071" s="14" t="s">
        <v>10632</v>
      </c>
      <c r="B5071" s="15" t="s">
        <v>10565</v>
      </c>
      <c r="C5071" s="15" t="s">
        <v>107</v>
      </c>
      <c r="D5071" s="27" t="s">
        <v>10633</v>
      </c>
      <c r="E5071" s="27" t="s">
        <v>10634</v>
      </c>
      <c r="F5071" s="15" t="s">
        <v>209</v>
      </c>
      <c r="G5071" s="15" t="s">
        <v>292</v>
      </c>
    </row>
    <row r="5072" spans="1:7" ht="14.25" x14ac:dyDescent="0.2">
      <c r="A5072" s="14" t="s">
        <v>10635</v>
      </c>
      <c r="B5072" s="15" t="s">
        <v>10565</v>
      </c>
      <c r="C5072" s="15" t="s">
        <v>108</v>
      </c>
      <c r="D5072" s="27" t="s">
        <v>10636</v>
      </c>
      <c r="E5072" s="27" t="s">
        <v>10637</v>
      </c>
      <c r="F5072" s="15" t="s">
        <v>1077</v>
      </c>
      <c r="G5072" s="15" t="s">
        <v>10638</v>
      </c>
    </row>
    <row r="5073" spans="1:7" s="11" customFormat="1" ht="14.25" x14ac:dyDescent="0.2">
      <c r="A5073" s="9" t="s">
        <v>8314</v>
      </c>
      <c r="B5073" s="9" t="s">
        <v>10639</v>
      </c>
      <c r="C5073" s="9"/>
      <c r="D5073" s="29"/>
      <c r="E5073" s="22" t="s">
        <v>10640</v>
      </c>
      <c r="F5073" s="10"/>
      <c r="G5073" s="10"/>
    </row>
    <row r="5074" spans="1:7" ht="14.25" x14ac:dyDescent="0.2">
      <c r="A5074" s="14" t="s">
        <v>10641</v>
      </c>
      <c r="B5074" s="15" t="s">
        <v>10565</v>
      </c>
      <c r="C5074" s="15" t="s">
        <v>109</v>
      </c>
      <c r="D5074" s="27" t="s">
        <v>6880</v>
      </c>
      <c r="E5074" s="27" t="s">
        <v>6881</v>
      </c>
      <c r="F5074" s="15" t="s">
        <v>1071</v>
      </c>
      <c r="G5074" s="15" t="s">
        <v>10642</v>
      </c>
    </row>
    <row r="5075" spans="1:7" ht="14.25" x14ac:dyDescent="0.2">
      <c r="A5075" s="14" t="s">
        <v>10643</v>
      </c>
      <c r="B5075" s="15" t="s">
        <v>10565</v>
      </c>
      <c r="C5075" s="15" t="s">
        <v>122</v>
      </c>
      <c r="D5075" s="27" t="s">
        <v>556</v>
      </c>
      <c r="E5075" s="27" t="s">
        <v>557</v>
      </c>
      <c r="F5075" s="15" t="s">
        <v>81</v>
      </c>
      <c r="G5075" s="15" t="s">
        <v>10644</v>
      </c>
    </row>
    <row r="5076" spans="1:7" ht="22.5" x14ac:dyDescent="0.2">
      <c r="A5076" s="14" t="s">
        <v>10645</v>
      </c>
      <c r="B5076" s="15" t="s">
        <v>10565</v>
      </c>
      <c r="C5076" s="15" t="s">
        <v>126</v>
      </c>
      <c r="D5076" s="27" t="s">
        <v>10646</v>
      </c>
      <c r="E5076" s="27" t="s">
        <v>10647</v>
      </c>
      <c r="F5076" s="15" t="s">
        <v>37</v>
      </c>
      <c r="G5076" s="15" t="s">
        <v>292</v>
      </c>
    </row>
    <row r="5077" spans="1:7" ht="22.5" x14ac:dyDescent="0.2">
      <c r="A5077" s="14" t="s">
        <v>10648</v>
      </c>
      <c r="B5077" s="15" t="s">
        <v>10565</v>
      </c>
      <c r="C5077" s="15" t="s">
        <v>124</v>
      </c>
      <c r="D5077" s="27" t="s">
        <v>1577</v>
      </c>
      <c r="E5077" s="27" t="s">
        <v>1578</v>
      </c>
      <c r="F5077" s="15" t="s">
        <v>37</v>
      </c>
      <c r="G5077" s="15" t="s">
        <v>10649</v>
      </c>
    </row>
    <row r="5078" spans="1:7" ht="22.5" x14ac:dyDescent="0.2">
      <c r="A5078" s="14" t="s">
        <v>10650</v>
      </c>
      <c r="B5078" s="15" t="s">
        <v>10565</v>
      </c>
      <c r="C5078" s="15" t="s">
        <v>129</v>
      </c>
      <c r="D5078" s="27" t="s">
        <v>31</v>
      </c>
      <c r="E5078" s="27" t="s">
        <v>32</v>
      </c>
      <c r="F5078" s="15" t="s">
        <v>27</v>
      </c>
      <c r="G5078" s="15" t="s">
        <v>10651</v>
      </c>
    </row>
    <row r="5079" spans="1:7" ht="22.5" x14ac:dyDescent="0.2">
      <c r="A5079" s="14" t="s">
        <v>10652</v>
      </c>
      <c r="B5079" s="15" t="s">
        <v>10565</v>
      </c>
      <c r="C5079" s="15" t="s">
        <v>133</v>
      </c>
      <c r="D5079" s="27" t="s">
        <v>44</v>
      </c>
      <c r="E5079" s="27" t="s">
        <v>1589</v>
      </c>
      <c r="F5079" s="15" t="s">
        <v>37</v>
      </c>
      <c r="G5079" s="15" t="s">
        <v>1234</v>
      </c>
    </row>
    <row r="5080" spans="1:7" ht="14.25" x14ac:dyDescent="0.2">
      <c r="A5080" s="14" t="s">
        <v>10653</v>
      </c>
      <c r="B5080" s="15" t="s">
        <v>10565</v>
      </c>
      <c r="C5080" s="15" t="s">
        <v>136</v>
      </c>
      <c r="D5080" s="27" t="s">
        <v>556</v>
      </c>
      <c r="E5080" s="27" t="s">
        <v>557</v>
      </c>
      <c r="F5080" s="15" t="s">
        <v>81</v>
      </c>
      <c r="G5080" s="15" t="s">
        <v>181</v>
      </c>
    </row>
    <row r="5081" spans="1:7" ht="14.25" x14ac:dyDescent="0.2">
      <c r="A5081" s="14" t="s">
        <v>10654</v>
      </c>
      <c r="B5081" s="15" t="s">
        <v>10565</v>
      </c>
      <c r="C5081" s="15" t="s">
        <v>141</v>
      </c>
      <c r="D5081" s="27" t="s">
        <v>49</v>
      </c>
      <c r="E5081" s="27" t="s">
        <v>50</v>
      </c>
      <c r="F5081" s="15" t="s">
        <v>51</v>
      </c>
      <c r="G5081" s="15" t="s">
        <v>2537</v>
      </c>
    </row>
    <row r="5082" spans="1:7" ht="22.5" x14ac:dyDescent="0.2">
      <c r="A5082" s="14" t="s">
        <v>10655</v>
      </c>
      <c r="B5082" s="15" t="s">
        <v>10565</v>
      </c>
      <c r="C5082" s="15" t="s">
        <v>144</v>
      </c>
      <c r="D5082" s="27" t="s">
        <v>44</v>
      </c>
      <c r="E5082" s="27" t="s">
        <v>10656</v>
      </c>
      <c r="F5082" s="15" t="s">
        <v>37</v>
      </c>
      <c r="G5082" s="15" t="s">
        <v>292</v>
      </c>
    </row>
    <row r="5083" spans="1:7" ht="14.25" x14ac:dyDescent="0.2">
      <c r="A5083" s="14" t="s">
        <v>10657</v>
      </c>
      <c r="B5083" s="15" t="s">
        <v>10565</v>
      </c>
      <c r="C5083" s="15" t="s">
        <v>146</v>
      </c>
      <c r="D5083" s="27" t="s">
        <v>49</v>
      </c>
      <c r="E5083" s="27" t="s">
        <v>50</v>
      </c>
      <c r="F5083" s="15" t="s">
        <v>51</v>
      </c>
      <c r="G5083" s="15" t="s">
        <v>3534</v>
      </c>
    </row>
    <row r="5084" spans="1:7" s="8" customFormat="1" ht="15" customHeight="1" x14ac:dyDescent="0.2">
      <c r="A5084" s="7"/>
      <c r="B5084" s="7"/>
      <c r="C5084" s="7"/>
      <c r="D5084" s="26"/>
      <c r="E5084" s="20" t="s">
        <v>10658</v>
      </c>
      <c r="F5084" s="7"/>
      <c r="G5084" s="7"/>
    </row>
    <row r="5085" spans="1:7" s="11" customFormat="1" ht="14.25" x14ac:dyDescent="0.2">
      <c r="A5085" s="9" t="s">
        <v>8316</v>
      </c>
      <c r="B5085" s="9" t="s">
        <v>10659</v>
      </c>
      <c r="C5085" s="9"/>
      <c r="D5085" s="29"/>
      <c r="E5085" s="22" t="s">
        <v>8529</v>
      </c>
      <c r="F5085" s="10"/>
      <c r="G5085" s="10"/>
    </row>
    <row r="5086" spans="1:7" ht="14.25" customHeight="1" x14ac:dyDescent="0.2">
      <c r="A5086" s="16"/>
      <c r="B5086" s="16"/>
      <c r="C5086" s="13"/>
      <c r="D5086" s="28"/>
      <c r="E5086" s="21" t="s">
        <v>10660</v>
      </c>
      <c r="F5086" s="13"/>
      <c r="G5086" s="13"/>
    </row>
    <row r="5087" spans="1:7" ht="14.25" x14ac:dyDescent="0.2">
      <c r="A5087" s="14" t="s">
        <v>10661</v>
      </c>
      <c r="B5087" s="15" t="s">
        <v>10662</v>
      </c>
      <c r="C5087" s="15" t="s">
        <v>12</v>
      </c>
      <c r="D5087" s="27" t="s">
        <v>1282</v>
      </c>
      <c r="E5087" s="27" t="s">
        <v>1283</v>
      </c>
      <c r="F5087" s="15" t="s">
        <v>648</v>
      </c>
      <c r="G5087" s="15" t="s">
        <v>34</v>
      </c>
    </row>
    <row r="5088" spans="1:7" ht="14.25" x14ac:dyDescent="0.2">
      <c r="A5088" s="14" t="s">
        <v>10663</v>
      </c>
      <c r="B5088" s="15" t="s">
        <v>10662</v>
      </c>
      <c r="C5088" s="15" t="s">
        <v>24</v>
      </c>
      <c r="D5088" s="27" t="s">
        <v>10664</v>
      </c>
      <c r="E5088" s="27" t="s">
        <v>10665</v>
      </c>
      <c r="F5088" s="15" t="s">
        <v>648</v>
      </c>
      <c r="G5088" s="15" t="s">
        <v>24</v>
      </c>
    </row>
    <row r="5089" spans="1:7" ht="45" x14ac:dyDescent="0.2">
      <c r="A5089" s="14" t="s">
        <v>10666</v>
      </c>
      <c r="B5089" s="15" t="s">
        <v>10662</v>
      </c>
      <c r="C5089" s="15" t="s">
        <v>30</v>
      </c>
      <c r="D5089" s="27" t="s">
        <v>10667</v>
      </c>
      <c r="E5089" s="27" t="s">
        <v>4481</v>
      </c>
      <c r="F5089" s="15" t="s">
        <v>648</v>
      </c>
      <c r="G5089" s="15" t="s">
        <v>24</v>
      </c>
    </row>
    <row r="5090" spans="1:7" ht="14.25" x14ac:dyDescent="0.2">
      <c r="A5090" s="14" t="s">
        <v>10668</v>
      </c>
      <c r="B5090" s="15" t="s">
        <v>10662</v>
      </c>
      <c r="C5090" s="15" t="s">
        <v>34</v>
      </c>
      <c r="D5090" s="27" t="s">
        <v>1740</v>
      </c>
      <c r="E5090" s="27" t="s">
        <v>1741</v>
      </c>
      <c r="F5090" s="15" t="s">
        <v>648</v>
      </c>
      <c r="G5090" s="15" t="s">
        <v>24</v>
      </c>
    </row>
    <row r="5091" spans="1:7" ht="45" x14ac:dyDescent="0.2">
      <c r="A5091" s="14" t="s">
        <v>10669</v>
      </c>
      <c r="B5091" s="15" t="s">
        <v>10662</v>
      </c>
      <c r="C5091" s="15" t="s">
        <v>40</v>
      </c>
      <c r="D5091" s="27" t="s">
        <v>10670</v>
      </c>
      <c r="E5091" s="27" t="s">
        <v>10671</v>
      </c>
      <c r="F5091" s="15" t="s">
        <v>648</v>
      </c>
      <c r="G5091" s="15" t="s">
        <v>24</v>
      </c>
    </row>
    <row r="5092" spans="1:7" ht="14.25" x14ac:dyDescent="0.2">
      <c r="A5092" s="14" t="s">
        <v>10672</v>
      </c>
      <c r="B5092" s="15" t="s">
        <v>10662</v>
      </c>
      <c r="C5092" s="15" t="s">
        <v>43</v>
      </c>
      <c r="D5092" s="27" t="s">
        <v>1282</v>
      </c>
      <c r="E5092" s="27" t="s">
        <v>1283</v>
      </c>
      <c r="F5092" s="15" t="s">
        <v>648</v>
      </c>
      <c r="G5092" s="15" t="s">
        <v>55</v>
      </c>
    </row>
    <row r="5093" spans="1:7" ht="45" x14ac:dyDescent="0.2">
      <c r="A5093" s="14" t="s">
        <v>10673</v>
      </c>
      <c r="B5093" s="15" t="s">
        <v>10662</v>
      </c>
      <c r="C5093" s="15" t="s">
        <v>48</v>
      </c>
      <c r="D5093" s="27" t="s">
        <v>10674</v>
      </c>
      <c r="E5093" s="27" t="s">
        <v>4454</v>
      </c>
      <c r="F5093" s="15" t="s">
        <v>648</v>
      </c>
      <c r="G5093" s="15" t="s">
        <v>43</v>
      </c>
    </row>
    <row r="5094" spans="1:7" ht="45" x14ac:dyDescent="0.2">
      <c r="A5094" s="14" t="s">
        <v>10675</v>
      </c>
      <c r="B5094" s="15" t="s">
        <v>10662</v>
      </c>
      <c r="C5094" s="15" t="s">
        <v>55</v>
      </c>
      <c r="D5094" s="27" t="s">
        <v>10676</v>
      </c>
      <c r="E5094" s="27" t="s">
        <v>4457</v>
      </c>
      <c r="F5094" s="15" t="s">
        <v>648</v>
      </c>
      <c r="G5094" s="15" t="s">
        <v>24</v>
      </c>
    </row>
    <row r="5095" spans="1:7" ht="14.25" x14ac:dyDescent="0.2">
      <c r="A5095" s="14" t="s">
        <v>10677</v>
      </c>
      <c r="B5095" s="15" t="s">
        <v>10662</v>
      </c>
      <c r="C5095" s="15" t="s">
        <v>58</v>
      </c>
      <c r="D5095" s="27" t="s">
        <v>1282</v>
      </c>
      <c r="E5095" s="27" t="s">
        <v>1283</v>
      </c>
      <c r="F5095" s="15" t="s">
        <v>648</v>
      </c>
      <c r="G5095" s="15" t="s">
        <v>43</v>
      </c>
    </row>
    <row r="5096" spans="1:7" ht="45" x14ac:dyDescent="0.2">
      <c r="A5096" s="14" t="s">
        <v>10678</v>
      </c>
      <c r="B5096" s="15" t="s">
        <v>10662</v>
      </c>
      <c r="C5096" s="15" t="s">
        <v>60</v>
      </c>
      <c r="D5096" s="27" t="s">
        <v>10679</v>
      </c>
      <c r="E5096" s="27" t="s">
        <v>4461</v>
      </c>
      <c r="F5096" s="15" t="s">
        <v>648</v>
      </c>
      <c r="G5096" s="15" t="s">
        <v>43</v>
      </c>
    </row>
    <row r="5097" spans="1:7" ht="14.25" x14ac:dyDescent="0.2">
      <c r="A5097" s="14" t="s">
        <v>10680</v>
      </c>
      <c r="B5097" s="15" t="s">
        <v>10662</v>
      </c>
      <c r="C5097" s="15" t="s">
        <v>65</v>
      </c>
      <c r="D5097" s="27" t="s">
        <v>4463</v>
      </c>
      <c r="E5097" s="27" t="s">
        <v>4464</v>
      </c>
      <c r="F5097" s="15" t="s">
        <v>71</v>
      </c>
      <c r="G5097" s="15" t="s">
        <v>4465</v>
      </c>
    </row>
    <row r="5098" spans="1:7" ht="45" x14ac:dyDescent="0.2">
      <c r="A5098" s="14" t="s">
        <v>10681</v>
      </c>
      <c r="B5098" s="15" t="s">
        <v>10662</v>
      </c>
      <c r="C5098" s="15" t="s">
        <v>68</v>
      </c>
      <c r="D5098" s="27" t="s">
        <v>10682</v>
      </c>
      <c r="E5098" s="27" t="s">
        <v>4468</v>
      </c>
      <c r="F5098" s="15" t="s">
        <v>648</v>
      </c>
      <c r="G5098" s="15" t="s">
        <v>34</v>
      </c>
    </row>
    <row r="5099" spans="1:7" ht="22.5" x14ac:dyDescent="0.2">
      <c r="A5099" s="14" t="s">
        <v>10683</v>
      </c>
      <c r="B5099" s="15" t="s">
        <v>10662</v>
      </c>
      <c r="C5099" s="15" t="s">
        <v>70</v>
      </c>
      <c r="D5099" s="27" t="s">
        <v>10684</v>
      </c>
      <c r="E5099" s="27" t="s">
        <v>10685</v>
      </c>
      <c r="F5099" s="15" t="s">
        <v>1077</v>
      </c>
      <c r="G5099" s="15" t="s">
        <v>2892</v>
      </c>
    </row>
    <row r="5100" spans="1:7" ht="45" x14ac:dyDescent="0.2">
      <c r="A5100" s="14" t="s">
        <v>10686</v>
      </c>
      <c r="B5100" s="15" t="s">
        <v>10662</v>
      </c>
      <c r="C5100" s="15" t="s">
        <v>73</v>
      </c>
      <c r="D5100" s="27" t="s">
        <v>10687</v>
      </c>
      <c r="E5100" s="27" t="s">
        <v>4472</v>
      </c>
      <c r="F5100" s="15" t="s">
        <v>648</v>
      </c>
      <c r="G5100" s="15" t="s">
        <v>24</v>
      </c>
    </row>
    <row r="5101" spans="1:7" ht="14.25" x14ac:dyDescent="0.2">
      <c r="A5101" s="14" t="s">
        <v>10688</v>
      </c>
      <c r="B5101" s="15" t="s">
        <v>10662</v>
      </c>
      <c r="C5101" s="15" t="s">
        <v>75</v>
      </c>
      <c r="D5101" s="27" t="s">
        <v>1442</v>
      </c>
      <c r="E5101" s="27" t="s">
        <v>1443</v>
      </c>
      <c r="F5101" s="15" t="s">
        <v>648</v>
      </c>
      <c r="G5101" s="15" t="s">
        <v>24</v>
      </c>
    </row>
    <row r="5102" spans="1:7" ht="45" x14ac:dyDescent="0.2">
      <c r="A5102" s="14" t="s">
        <v>10689</v>
      </c>
      <c r="B5102" s="15" t="s">
        <v>10662</v>
      </c>
      <c r="C5102" s="15" t="s">
        <v>87</v>
      </c>
      <c r="D5102" s="27" t="s">
        <v>10690</v>
      </c>
      <c r="E5102" s="27" t="s">
        <v>4476</v>
      </c>
      <c r="F5102" s="15" t="s">
        <v>648</v>
      </c>
      <c r="G5102" s="15" t="s">
        <v>24</v>
      </c>
    </row>
    <row r="5103" spans="1:7" ht="14.25" x14ac:dyDescent="0.2">
      <c r="A5103" s="16"/>
      <c r="B5103" s="16"/>
      <c r="C5103" s="13"/>
      <c r="D5103" s="28"/>
      <c r="E5103" s="21" t="s">
        <v>4477</v>
      </c>
      <c r="F5103" s="13"/>
      <c r="G5103" s="13"/>
    </row>
    <row r="5104" spans="1:7" ht="14.25" x14ac:dyDescent="0.2">
      <c r="A5104" s="14" t="s">
        <v>10691</v>
      </c>
      <c r="B5104" s="15" t="s">
        <v>10662</v>
      </c>
      <c r="C5104" s="15" t="s">
        <v>89</v>
      </c>
      <c r="D5104" s="27" t="s">
        <v>1282</v>
      </c>
      <c r="E5104" s="27" t="s">
        <v>1283</v>
      </c>
      <c r="F5104" s="15" t="s">
        <v>648</v>
      </c>
      <c r="G5104" s="15" t="s">
        <v>12</v>
      </c>
    </row>
    <row r="5105" spans="1:7" ht="45" x14ac:dyDescent="0.2">
      <c r="A5105" s="14" t="s">
        <v>10692</v>
      </c>
      <c r="B5105" s="15" t="s">
        <v>10662</v>
      </c>
      <c r="C5105" s="15" t="s">
        <v>90</v>
      </c>
      <c r="D5105" s="27" t="s">
        <v>10693</v>
      </c>
      <c r="E5105" s="27" t="s">
        <v>10694</v>
      </c>
      <c r="F5105" s="15" t="s">
        <v>648</v>
      </c>
      <c r="G5105" s="15" t="s">
        <v>12</v>
      </c>
    </row>
    <row r="5106" spans="1:7" ht="14.25" x14ac:dyDescent="0.2">
      <c r="A5106" s="14" t="s">
        <v>10695</v>
      </c>
      <c r="B5106" s="15" t="s">
        <v>10662</v>
      </c>
      <c r="C5106" s="15" t="s">
        <v>91</v>
      </c>
      <c r="D5106" s="27" t="s">
        <v>1740</v>
      </c>
      <c r="E5106" s="27" t="s">
        <v>1741</v>
      </c>
      <c r="F5106" s="15" t="s">
        <v>648</v>
      </c>
      <c r="G5106" s="15" t="s">
        <v>12</v>
      </c>
    </row>
    <row r="5107" spans="1:7" ht="45" x14ac:dyDescent="0.2">
      <c r="A5107" s="14" t="s">
        <v>10696</v>
      </c>
      <c r="B5107" s="15" t="s">
        <v>10662</v>
      </c>
      <c r="C5107" s="15" t="s">
        <v>101</v>
      </c>
      <c r="D5107" s="27" t="s">
        <v>10697</v>
      </c>
      <c r="E5107" s="27" t="s">
        <v>10671</v>
      </c>
      <c r="F5107" s="15" t="s">
        <v>648</v>
      </c>
      <c r="G5107" s="15" t="s">
        <v>12</v>
      </c>
    </row>
    <row r="5108" spans="1:7" ht="22.5" x14ac:dyDescent="0.2">
      <c r="A5108" s="14" t="s">
        <v>10698</v>
      </c>
      <c r="B5108" s="15" t="s">
        <v>10662</v>
      </c>
      <c r="C5108" s="15" t="s">
        <v>106</v>
      </c>
      <c r="D5108" s="27" t="s">
        <v>4486</v>
      </c>
      <c r="E5108" s="27" t="s">
        <v>4487</v>
      </c>
      <c r="F5108" s="15" t="s">
        <v>652</v>
      </c>
      <c r="G5108" s="15" t="s">
        <v>12</v>
      </c>
    </row>
    <row r="5109" spans="1:7" ht="14.25" x14ac:dyDescent="0.2">
      <c r="A5109" s="14" t="s">
        <v>10699</v>
      </c>
      <c r="B5109" s="15" t="s">
        <v>10662</v>
      </c>
      <c r="C5109" s="15" t="s">
        <v>107</v>
      </c>
      <c r="D5109" s="27" t="s">
        <v>4463</v>
      </c>
      <c r="E5109" s="27" t="s">
        <v>4464</v>
      </c>
      <c r="F5109" s="15" t="s">
        <v>71</v>
      </c>
      <c r="G5109" s="15" t="s">
        <v>447</v>
      </c>
    </row>
    <row r="5110" spans="1:7" ht="45" x14ac:dyDescent="0.2">
      <c r="A5110" s="14" t="s">
        <v>10700</v>
      </c>
      <c r="B5110" s="15" t="s">
        <v>10662</v>
      </c>
      <c r="C5110" s="15" t="s">
        <v>108</v>
      </c>
      <c r="D5110" s="27" t="s">
        <v>4467</v>
      </c>
      <c r="E5110" s="27" t="s">
        <v>4468</v>
      </c>
      <c r="F5110" s="15" t="s">
        <v>648</v>
      </c>
      <c r="G5110" s="15" t="s">
        <v>24</v>
      </c>
    </row>
    <row r="5111" spans="1:7" ht="14.25" x14ac:dyDescent="0.2">
      <c r="A5111" s="14" t="s">
        <v>10701</v>
      </c>
      <c r="B5111" s="15" t="s">
        <v>10662</v>
      </c>
      <c r="C5111" s="15" t="s">
        <v>109</v>
      </c>
      <c r="D5111" s="27" t="s">
        <v>1282</v>
      </c>
      <c r="E5111" s="27" t="s">
        <v>1283</v>
      </c>
      <c r="F5111" s="15" t="s">
        <v>648</v>
      </c>
      <c r="G5111" s="15" t="s">
        <v>24</v>
      </c>
    </row>
    <row r="5112" spans="1:7" ht="14.25" x14ac:dyDescent="0.2">
      <c r="A5112" s="14" t="s">
        <v>10702</v>
      </c>
      <c r="B5112" s="15" t="s">
        <v>10662</v>
      </c>
      <c r="C5112" s="15" t="s">
        <v>122</v>
      </c>
      <c r="D5112" s="27" t="s">
        <v>10664</v>
      </c>
      <c r="E5112" s="27" t="s">
        <v>10665</v>
      </c>
      <c r="F5112" s="15" t="s">
        <v>648</v>
      </c>
      <c r="G5112" s="15" t="s">
        <v>24</v>
      </c>
    </row>
    <row r="5113" spans="1:7" ht="22.5" x14ac:dyDescent="0.2">
      <c r="A5113" s="14" t="s">
        <v>10703</v>
      </c>
      <c r="B5113" s="15" t="s">
        <v>10662</v>
      </c>
      <c r="C5113" s="15" t="s">
        <v>126</v>
      </c>
      <c r="D5113" s="27" t="s">
        <v>4495</v>
      </c>
      <c r="E5113" s="27" t="s">
        <v>4496</v>
      </c>
      <c r="F5113" s="15" t="s">
        <v>1077</v>
      </c>
      <c r="G5113" s="15" t="s">
        <v>1265</v>
      </c>
    </row>
    <row r="5114" spans="1:7" ht="22.5" x14ac:dyDescent="0.2">
      <c r="A5114" s="14" t="s">
        <v>10704</v>
      </c>
      <c r="B5114" s="15" t="s">
        <v>10662</v>
      </c>
      <c r="C5114" s="15" t="s">
        <v>124</v>
      </c>
      <c r="D5114" s="27" t="s">
        <v>4498</v>
      </c>
      <c r="E5114" s="27" t="s">
        <v>4499</v>
      </c>
      <c r="F5114" s="15" t="s">
        <v>648</v>
      </c>
      <c r="G5114" s="15" t="s">
        <v>12</v>
      </c>
    </row>
    <row r="5115" spans="1:7" ht="14.25" x14ac:dyDescent="0.2">
      <c r="A5115" s="14" t="s">
        <v>10705</v>
      </c>
      <c r="B5115" s="15" t="s">
        <v>10662</v>
      </c>
      <c r="C5115" s="15" t="s">
        <v>129</v>
      </c>
      <c r="D5115" s="27" t="s">
        <v>1442</v>
      </c>
      <c r="E5115" s="27" t="s">
        <v>1443</v>
      </c>
      <c r="F5115" s="15" t="s">
        <v>648</v>
      </c>
      <c r="G5115" s="15" t="s">
        <v>12</v>
      </c>
    </row>
    <row r="5116" spans="1:7" ht="45" x14ac:dyDescent="0.2">
      <c r="A5116" s="14" t="s">
        <v>10706</v>
      </c>
      <c r="B5116" s="15" t="s">
        <v>10662</v>
      </c>
      <c r="C5116" s="15" t="s">
        <v>133</v>
      </c>
      <c r="D5116" s="27" t="s">
        <v>10707</v>
      </c>
      <c r="E5116" s="27" t="s">
        <v>4476</v>
      </c>
      <c r="F5116" s="15" t="s">
        <v>648</v>
      </c>
      <c r="G5116" s="15" t="s">
        <v>12</v>
      </c>
    </row>
    <row r="5117" spans="1:7" ht="14.25" x14ac:dyDescent="0.2">
      <c r="A5117" s="16"/>
      <c r="B5117" s="16"/>
      <c r="C5117" s="13"/>
      <c r="D5117" s="28"/>
      <c r="E5117" s="21" t="s">
        <v>4503</v>
      </c>
      <c r="F5117" s="13"/>
      <c r="G5117" s="13"/>
    </row>
    <row r="5118" spans="1:7" ht="14.25" x14ac:dyDescent="0.2">
      <c r="A5118" s="14" t="s">
        <v>10708</v>
      </c>
      <c r="B5118" s="15" t="s">
        <v>10662</v>
      </c>
      <c r="C5118" s="15" t="s">
        <v>136</v>
      </c>
      <c r="D5118" s="27" t="s">
        <v>1282</v>
      </c>
      <c r="E5118" s="27" t="s">
        <v>1283</v>
      </c>
      <c r="F5118" s="15" t="s">
        <v>648</v>
      </c>
      <c r="G5118" s="15" t="s">
        <v>89</v>
      </c>
    </row>
    <row r="5119" spans="1:7" ht="45" x14ac:dyDescent="0.2">
      <c r="A5119" s="14" t="s">
        <v>10709</v>
      </c>
      <c r="B5119" s="15" t="s">
        <v>10662</v>
      </c>
      <c r="C5119" s="15" t="s">
        <v>141</v>
      </c>
      <c r="D5119" s="27" t="s">
        <v>10710</v>
      </c>
      <c r="E5119" s="27" t="s">
        <v>4443</v>
      </c>
      <c r="F5119" s="15" t="s">
        <v>648</v>
      </c>
      <c r="G5119" s="15" t="s">
        <v>24</v>
      </c>
    </row>
    <row r="5120" spans="1:7" ht="45" x14ac:dyDescent="0.2">
      <c r="A5120" s="14" t="s">
        <v>10711</v>
      </c>
      <c r="B5120" s="15" t="s">
        <v>10662</v>
      </c>
      <c r="C5120" s="15" t="s">
        <v>144</v>
      </c>
      <c r="D5120" s="27" t="s">
        <v>10712</v>
      </c>
      <c r="E5120" s="27" t="s">
        <v>4481</v>
      </c>
      <c r="F5120" s="15" t="s">
        <v>648</v>
      </c>
      <c r="G5120" s="15" t="s">
        <v>12</v>
      </c>
    </row>
    <row r="5121" spans="1:7" ht="45" x14ac:dyDescent="0.2">
      <c r="A5121" s="14" t="s">
        <v>10713</v>
      </c>
      <c r="B5121" s="15" t="s">
        <v>10662</v>
      </c>
      <c r="C5121" s="15" t="s">
        <v>146</v>
      </c>
      <c r="D5121" s="27" t="s">
        <v>10714</v>
      </c>
      <c r="E5121" s="27" t="s">
        <v>10715</v>
      </c>
      <c r="F5121" s="15" t="s">
        <v>648</v>
      </c>
      <c r="G5121" s="15" t="s">
        <v>12</v>
      </c>
    </row>
    <row r="5122" spans="1:7" ht="45" x14ac:dyDescent="0.2">
      <c r="A5122" s="14" t="s">
        <v>10716</v>
      </c>
      <c r="B5122" s="15" t="s">
        <v>10662</v>
      </c>
      <c r="C5122" s="15" t="s">
        <v>151</v>
      </c>
      <c r="D5122" s="27" t="s">
        <v>10717</v>
      </c>
      <c r="E5122" s="27" t="s">
        <v>4542</v>
      </c>
      <c r="F5122" s="15" t="s">
        <v>648</v>
      </c>
      <c r="G5122" s="15" t="s">
        <v>12</v>
      </c>
    </row>
    <row r="5123" spans="1:7" ht="45" x14ac:dyDescent="0.2">
      <c r="A5123" s="14" t="s">
        <v>10718</v>
      </c>
      <c r="B5123" s="15" t="s">
        <v>10662</v>
      </c>
      <c r="C5123" s="15" t="s">
        <v>154</v>
      </c>
      <c r="D5123" s="27" t="s">
        <v>10719</v>
      </c>
      <c r="E5123" s="27" t="s">
        <v>10720</v>
      </c>
      <c r="F5123" s="15" t="s">
        <v>648</v>
      </c>
      <c r="G5123" s="15" t="s">
        <v>12</v>
      </c>
    </row>
    <row r="5124" spans="1:7" ht="45" x14ac:dyDescent="0.2">
      <c r="A5124" s="14" t="s">
        <v>10721</v>
      </c>
      <c r="B5124" s="15" t="s">
        <v>10662</v>
      </c>
      <c r="C5124" s="15" t="s">
        <v>156</v>
      </c>
      <c r="D5124" s="27" t="s">
        <v>10722</v>
      </c>
      <c r="E5124" s="27" t="s">
        <v>10723</v>
      </c>
      <c r="F5124" s="15" t="s">
        <v>648</v>
      </c>
      <c r="G5124" s="15" t="s">
        <v>30</v>
      </c>
    </row>
    <row r="5125" spans="1:7" ht="45" x14ac:dyDescent="0.2">
      <c r="A5125" s="14" t="s">
        <v>10724</v>
      </c>
      <c r="B5125" s="15" t="s">
        <v>10662</v>
      </c>
      <c r="C5125" s="15" t="s">
        <v>157</v>
      </c>
      <c r="D5125" s="27" t="s">
        <v>10725</v>
      </c>
      <c r="E5125" s="27" t="s">
        <v>10726</v>
      </c>
      <c r="F5125" s="15" t="s">
        <v>648</v>
      </c>
      <c r="G5125" s="15" t="s">
        <v>12</v>
      </c>
    </row>
    <row r="5126" spans="1:7" ht="45" x14ac:dyDescent="0.2">
      <c r="A5126" s="14" t="s">
        <v>10727</v>
      </c>
      <c r="B5126" s="15" t="s">
        <v>10662</v>
      </c>
      <c r="C5126" s="15" t="s">
        <v>158</v>
      </c>
      <c r="D5126" s="27" t="s">
        <v>10728</v>
      </c>
      <c r="E5126" s="27" t="s">
        <v>4454</v>
      </c>
      <c r="F5126" s="15" t="s">
        <v>648</v>
      </c>
      <c r="G5126" s="15" t="s">
        <v>48</v>
      </c>
    </row>
    <row r="5127" spans="1:7" ht="14.25" x14ac:dyDescent="0.2">
      <c r="A5127" s="14" t="s">
        <v>10729</v>
      </c>
      <c r="B5127" s="15" t="s">
        <v>10662</v>
      </c>
      <c r="C5127" s="15" t="s">
        <v>165</v>
      </c>
      <c r="D5127" s="27" t="s">
        <v>1282</v>
      </c>
      <c r="E5127" s="27" t="s">
        <v>1283</v>
      </c>
      <c r="F5127" s="15" t="s">
        <v>648</v>
      </c>
      <c r="G5127" s="15" t="s">
        <v>55</v>
      </c>
    </row>
    <row r="5128" spans="1:7" ht="45" x14ac:dyDescent="0.2">
      <c r="A5128" s="14" t="s">
        <v>10730</v>
      </c>
      <c r="B5128" s="15" t="s">
        <v>10662</v>
      </c>
      <c r="C5128" s="15" t="s">
        <v>168</v>
      </c>
      <c r="D5128" s="27" t="s">
        <v>10679</v>
      </c>
      <c r="E5128" s="27" t="s">
        <v>4461</v>
      </c>
      <c r="F5128" s="15" t="s">
        <v>648</v>
      </c>
      <c r="G5128" s="15" t="s">
        <v>12</v>
      </c>
    </row>
    <row r="5129" spans="1:7" ht="45" x14ac:dyDescent="0.2">
      <c r="A5129" s="14" t="s">
        <v>10731</v>
      </c>
      <c r="B5129" s="15" t="s">
        <v>10662</v>
      </c>
      <c r="C5129" s="15" t="s">
        <v>170</v>
      </c>
      <c r="D5129" s="27" t="s">
        <v>10732</v>
      </c>
      <c r="E5129" s="27" t="s">
        <v>10733</v>
      </c>
      <c r="F5129" s="15" t="s">
        <v>648</v>
      </c>
      <c r="G5129" s="15" t="s">
        <v>12</v>
      </c>
    </row>
    <row r="5130" spans="1:7" ht="45" x14ac:dyDescent="0.2">
      <c r="A5130" s="14" t="s">
        <v>10734</v>
      </c>
      <c r="B5130" s="15" t="s">
        <v>10662</v>
      </c>
      <c r="C5130" s="15" t="s">
        <v>175</v>
      </c>
      <c r="D5130" s="27" t="s">
        <v>10735</v>
      </c>
      <c r="E5130" s="27" t="s">
        <v>10736</v>
      </c>
      <c r="F5130" s="15" t="s">
        <v>648</v>
      </c>
      <c r="G5130" s="15" t="s">
        <v>24</v>
      </c>
    </row>
    <row r="5131" spans="1:7" ht="45" x14ac:dyDescent="0.2">
      <c r="A5131" s="14" t="s">
        <v>10737</v>
      </c>
      <c r="B5131" s="15" t="s">
        <v>10662</v>
      </c>
      <c r="C5131" s="15" t="s">
        <v>178</v>
      </c>
      <c r="D5131" s="27" t="s">
        <v>10738</v>
      </c>
      <c r="E5131" s="27" t="s">
        <v>10739</v>
      </c>
      <c r="F5131" s="15" t="s">
        <v>648</v>
      </c>
      <c r="G5131" s="15" t="s">
        <v>34</v>
      </c>
    </row>
    <row r="5132" spans="1:7" ht="22.5" x14ac:dyDescent="0.2">
      <c r="A5132" s="14" t="s">
        <v>10740</v>
      </c>
      <c r="B5132" s="15" t="s">
        <v>10662</v>
      </c>
      <c r="C5132" s="15" t="s">
        <v>181</v>
      </c>
      <c r="D5132" s="27" t="s">
        <v>2890</v>
      </c>
      <c r="E5132" s="27" t="s">
        <v>2891</v>
      </c>
      <c r="F5132" s="15" t="s">
        <v>1077</v>
      </c>
      <c r="G5132" s="15" t="s">
        <v>1265</v>
      </c>
    </row>
    <row r="5133" spans="1:7" ht="45" x14ac:dyDescent="0.2">
      <c r="A5133" s="14" t="s">
        <v>10741</v>
      </c>
      <c r="B5133" s="15" t="s">
        <v>10662</v>
      </c>
      <c r="C5133" s="15" t="s">
        <v>182</v>
      </c>
      <c r="D5133" s="27" t="s">
        <v>10687</v>
      </c>
      <c r="E5133" s="27" t="s">
        <v>4472</v>
      </c>
      <c r="F5133" s="15" t="s">
        <v>648</v>
      </c>
      <c r="G5133" s="15" t="s">
        <v>12</v>
      </c>
    </row>
    <row r="5134" spans="1:7" ht="14.25" x14ac:dyDescent="0.2">
      <c r="A5134" s="14" t="s">
        <v>10742</v>
      </c>
      <c r="B5134" s="15" t="s">
        <v>10662</v>
      </c>
      <c r="C5134" s="15" t="s">
        <v>183</v>
      </c>
      <c r="D5134" s="27" t="s">
        <v>1442</v>
      </c>
      <c r="E5134" s="27" t="s">
        <v>1443</v>
      </c>
      <c r="F5134" s="15" t="s">
        <v>648</v>
      </c>
      <c r="G5134" s="15" t="s">
        <v>12</v>
      </c>
    </row>
    <row r="5135" spans="1:7" ht="45" x14ac:dyDescent="0.2">
      <c r="A5135" s="14" t="s">
        <v>10743</v>
      </c>
      <c r="B5135" s="15" t="s">
        <v>10662</v>
      </c>
      <c r="C5135" s="15" t="s">
        <v>191</v>
      </c>
      <c r="D5135" s="27" t="s">
        <v>10707</v>
      </c>
      <c r="E5135" s="27" t="s">
        <v>4476</v>
      </c>
      <c r="F5135" s="15" t="s">
        <v>648</v>
      </c>
      <c r="G5135" s="15" t="s">
        <v>12</v>
      </c>
    </row>
    <row r="5136" spans="1:7" ht="14.25" x14ac:dyDescent="0.2">
      <c r="A5136" s="16"/>
      <c r="B5136" s="16"/>
      <c r="C5136" s="13"/>
      <c r="D5136" s="28"/>
      <c r="E5136" s="21" t="s">
        <v>4537</v>
      </c>
      <c r="F5136" s="13"/>
      <c r="G5136" s="13"/>
    </row>
    <row r="5137" spans="1:7" ht="14.25" x14ac:dyDescent="0.2">
      <c r="A5137" s="14" t="s">
        <v>10744</v>
      </c>
      <c r="B5137" s="15" t="s">
        <v>10662</v>
      </c>
      <c r="C5137" s="15" t="s">
        <v>194</v>
      </c>
      <c r="D5137" s="27" t="s">
        <v>1282</v>
      </c>
      <c r="E5137" s="27" t="s">
        <v>1283</v>
      </c>
      <c r="F5137" s="15" t="s">
        <v>648</v>
      </c>
      <c r="G5137" s="15" t="s">
        <v>73</v>
      </c>
    </row>
    <row r="5138" spans="1:7" ht="45" x14ac:dyDescent="0.2">
      <c r="A5138" s="14" t="s">
        <v>10745</v>
      </c>
      <c r="B5138" s="15" t="s">
        <v>10662</v>
      </c>
      <c r="C5138" s="15" t="s">
        <v>196</v>
      </c>
      <c r="D5138" s="27" t="s">
        <v>10746</v>
      </c>
      <c r="E5138" s="27" t="s">
        <v>4443</v>
      </c>
      <c r="F5138" s="15" t="s">
        <v>648</v>
      </c>
      <c r="G5138" s="15" t="s">
        <v>24</v>
      </c>
    </row>
    <row r="5139" spans="1:7" ht="45" x14ac:dyDescent="0.2">
      <c r="A5139" s="14" t="s">
        <v>10747</v>
      </c>
      <c r="B5139" s="15" t="s">
        <v>10662</v>
      </c>
      <c r="C5139" s="15" t="s">
        <v>201</v>
      </c>
      <c r="D5139" s="27" t="s">
        <v>10712</v>
      </c>
      <c r="E5139" s="27" t="s">
        <v>4481</v>
      </c>
      <c r="F5139" s="15" t="s">
        <v>648</v>
      </c>
      <c r="G5139" s="15" t="s">
        <v>12</v>
      </c>
    </row>
    <row r="5140" spans="1:7" ht="45" x14ac:dyDescent="0.2">
      <c r="A5140" s="14" t="s">
        <v>10748</v>
      </c>
      <c r="B5140" s="15" t="s">
        <v>10662</v>
      </c>
      <c r="C5140" s="15" t="s">
        <v>204</v>
      </c>
      <c r="D5140" s="27" t="s">
        <v>10749</v>
      </c>
      <c r="E5140" s="27" t="s">
        <v>10715</v>
      </c>
      <c r="F5140" s="15" t="s">
        <v>648</v>
      </c>
      <c r="G5140" s="15" t="s">
        <v>12</v>
      </c>
    </row>
    <row r="5141" spans="1:7" ht="45" x14ac:dyDescent="0.2">
      <c r="A5141" s="14" t="s">
        <v>10750</v>
      </c>
      <c r="B5141" s="15" t="s">
        <v>10662</v>
      </c>
      <c r="C5141" s="15" t="s">
        <v>206</v>
      </c>
      <c r="D5141" s="27" t="s">
        <v>4541</v>
      </c>
      <c r="E5141" s="27" t="s">
        <v>4542</v>
      </c>
      <c r="F5141" s="15" t="s">
        <v>648</v>
      </c>
      <c r="G5141" s="15" t="s">
        <v>12</v>
      </c>
    </row>
    <row r="5142" spans="1:7" ht="45" x14ac:dyDescent="0.2">
      <c r="A5142" s="14" t="s">
        <v>10751</v>
      </c>
      <c r="B5142" s="15" t="s">
        <v>10662</v>
      </c>
      <c r="C5142" s="15" t="s">
        <v>207</v>
      </c>
      <c r="D5142" s="27" t="s">
        <v>10752</v>
      </c>
      <c r="E5142" s="27" t="s">
        <v>10720</v>
      </c>
      <c r="F5142" s="15" t="s">
        <v>648</v>
      </c>
      <c r="G5142" s="15" t="s">
        <v>12</v>
      </c>
    </row>
    <row r="5143" spans="1:7" ht="45" x14ac:dyDescent="0.2">
      <c r="A5143" s="14" t="s">
        <v>10753</v>
      </c>
      <c r="B5143" s="15" t="s">
        <v>10662</v>
      </c>
      <c r="C5143" s="15" t="s">
        <v>208</v>
      </c>
      <c r="D5143" s="27" t="s">
        <v>10722</v>
      </c>
      <c r="E5143" s="27" t="s">
        <v>10723</v>
      </c>
      <c r="F5143" s="15" t="s">
        <v>648</v>
      </c>
      <c r="G5143" s="15" t="s">
        <v>12</v>
      </c>
    </row>
    <row r="5144" spans="1:7" ht="45" x14ac:dyDescent="0.2">
      <c r="A5144" s="14" t="s">
        <v>10754</v>
      </c>
      <c r="B5144" s="15" t="s">
        <v>10662</v>
      </c>
      <c r="C5144" s="15" t="s">
        <v>220</v>
      </c>
      <c r="D5144" s="27" t="s">
        <v>10755</v>
      </c>
      <c r="E5144" s="27" t="s">
        <v>10756</v>
      </c>
      <c r="F5144" s="15" t="s">
        <v>648</v>
      </c>
      <c r="G5144" s="15" t="s">
        <v>12</v>
      </c>
    </row>
    <row r="5145" spans="1:7" ht="45" x14ac:dyDescent="0.2">
      <c r="A5145" s="14" t="s">
        <v>10757</v>
      </c>
      <c r="B5145" s="15" t="s">
        <v>10662</v>
      </c>
      <c r="C5145" s="15" t="s">
        <v>223</v>
      </c>
      <c r="D5145" s="27" t="s">
        <v>10728</v>
      </c>
      <c r="E5145" s="27" t="s">
        <v>4454</v>
      </c>
      <c r="F5145" s="15" t="s">
        <v>648</v>
      </c>
      <c r="G5145" s="15" t="s">
        <v>43</v>
      </c>
    </row>
    <row r="5146" spans="1:7" ht="14.25" x14ac:dyDescent="0.2">
      <c r="A5146" s="14" t="s">
        <v>10758</v>
      </c>
      <c r="B5146" s="15" t="s">
        <v>10662</v>
      </c>
      <c r="C5146" s="15" t="s">
        <v>226</v>
      </c>
      <c r="D5146" s="27" t="s">
        <v>1282</v>
      </c>
      <c r="E5146" s="27" t="s">
        <v>1283</v>
      </c>
      <c r="F5146" s="15" t="s">
        <v>648</v>
      </c>
      <c r="G5146" s="15" t="s">
        <v>40</v>
      </c>
    </row>
    <row r="5147" spans="1:7" ht="45" x14ac:dyDescent="0.2">
      <c r="A5147" s="14" t="s">
        <v>10759</v>
      </c>
      <c r="B5147" s="15" t="s">
        <v>10662</v>
      </c>
      <c r="C5147" s="15" t="s">
        <v>229</v>
      </c>
      <c r="D5147" s="27" t="s">
        <v>10679</v>
      </c>
      <c r="E5147" s="27" t="s">
        <v>4461</v>
      </c>
      <c r="F5147" s="15" t="s">
        <v>648</v>
      </c>
      <c r="G5147" s="15" t="s">
        <v>12</v>
      </c>
    </row>
    <row r="5148" spans="1:7" ht="45" x14ac:dyDescent="0.2">
      <c r="A5148" s="14" t="s">
        <v>10760</v>
      </c>
      <c r="B5148" s="15" t="s">
        <v>10662</v>
      </c>
      <c r="C5148" s="15" t="s">
        <v>231</v>
      </c>
      <c r="D5148" s="27" t="s">
        <v>10732</v>
      </c>
      <c r="E5148" s="27" t="s">
        <v>10733</v>
      </c>
      <c r="F5148" s="15" t="s">
        <v>648</v>
      </c>
      <c r="G5148" s="15" t="s">
        <v>12</v>
      </c>
    </row>
    <row r="5149" spans="1:7" ht="45" x14ac:dyDescent="0.2">
      <c r="A5149" s="14" t="s">
        <v>10761</v>
      </c>
      <c r="B5149" s="15" t="s">
        <v>10662</v>
      </c>
      <c r="C5149" s="15" t="s">
        <v>236</v>
      </c>
      <c r="D5149" s="27" t="s">
        <v>10762</v>
      </c>
      <c r="E5149" s="27" t="s">
        <v>10736</v>
      </c>
      <c r="F5149" s="15" t="s">
        <v>648</v>
      </c>
      <c r="G5149" s="15" t="s">
        <v>24</v>
      </c>
    </row>
    <row r="5150" spans="1:7" ht="45" x14ac:dyDescent="0.2">
      <c r="A5150" s="14" t="s">
        <v>10763</v>
      </c>
      <c r="B5150" s="15" t="s">
        <v>10662</v>
      </c>
      <c r="C5150" s="15" t="s">
        <v>239</v>
      </c>
      <c r="D5150" s="27" t="s">
        <v>10738</v>
      </c>
      <c r="E5150" s="27" t="s">
        <v>10739</v>
      </c>
      <c r="F5150" s="15" t="s">
        <v>648</v>
      </c>
      <c r="G5150" s="15" t="s">
        <v>24</v>
      </c>
    </row>
    <row r="5151" spans="1:7" ht="22.5" x14ac:dyDescent="0.2">
      <c r="A5151" s="14" t="s">
        <v>10764</v>
      </c>
      <c r="B5151" s="15" t="s">
        <v>10662</v>
      </c>
      <c r="C5151" s="15" t="s">
        <v>241</v>
      </c>
      <c r="D5151" s="27" t="s">
        <v>2890</v>
      </c>
      <c r="E5151" s="27" t="s">
        <v>2891</v>
      </c>
      <c r="F5151" s="15" t="s">
        <v>1077</v>
      </c>
      <c r="G5151" s="15" t="s">
        <v>1265</v>
      </c>
    </row>
    <row r="5152" spans="1:7" ht="45" x14ac:dyDescent="0.2">
      <c r="A5152" s="14" t="s">
        <v>10765</v>
      </c>
      <c r="B5152" s="15" t="s">
        <v>10662</v>
      </c>
      <c r="C5152" s="15" t="s">
        <v>243</v>
      </c>
      <c r="D5152" s="27" t="s">
        <v>10687</v>
      </c>
      <c r="E5152" s="27" t="s">
        <v>4472</v>
      </c>
      <c r="F5152" s="15" t="s">
        <v>648</v>
      </c>
      <c r="G5152" s="15" t="s">
        <v>12</v>
      </c>
    </row>
    <row r="5153" spans="1:7" ht="14.25" x14ac:dyDescent="0.2">
      <c r="A5153" s="14" t="s">
        <v>10766</v>
      </c>
      <c r="B5153" s="15" t="s">
        <v>10662</v>
      </c>
      <c r="C5153" s="15" t="s">
        <v>248</v>
      </c>
      <c r="D5153" s="27" t="s">
        <v>1442</v>
      </c>
      <c r="E5153" s="27" t="s">
        <v>1443</v>
      </c>
      <c r="F5153" s="15" t="s">
        <v>648</v>
      </c>
      <c r="G5153" s="15" t="s">
        <v>12</v>
      </c>
    </row>
    <row r="5154" spans="1:7" ht="45" x14ac:dyDescent="0.2">
      <c r="A5154" s="14" t="s">
        <v>10767</v>
      </c>
      <c r="B5154" s="15" t="s">
        <v>10662</v>
      </c>
      <c r="C5154" s="15" t="s">
        <v>251</v>
      </c>
      <c r="D5154" s="27" t="s">
        <v>10707</v>
      </c>
      <c r="E5154" s="27" t="s">
        <v>4476</v>
      </c>
      <c r="F5154" s="15" t="s">
        <v>648</v>
      </c>
      <c r="G5154" s="15" t="s">
        <v>12</v>
      </c>
    </row>
    <row r="5155" spans="1:7" ht="14.25" x14ac:dyDescent="0.2">
      <c r="A5155" s="16"/>
      <c r="B5155" s="16"/>
      <c r="C5155" s="13"/>
      <c r="D5155" s="28"/>
      <c r="E5155" s="21" t="s">
        <v>10768</v>
      </c>
      <c r="F5155" s="13"/>
      <c r="G5155" s="13"/>
    </row>
    <row r="5156" spans="1:7" ht="14.25" x14ac:dyDescent="0.2">
      <c r="A5156" s="14" t="s">
        <v>10769</v>
      </c>
      <c r="B5156" s="15" t="s">
        <v>10662</v>
      </c>
      <c r="C5156" s="15" t="s">
        <v>254</v>
      </c>
      <c r="D5156" s="27" t="s">
        <v>1282</v>
      </c>
      <c r="E5156" s="27" t="s">
        <v>1283</v>
      </c>
      <c r="F5156" s="15" t="s">
        <v>648</v>
      </c>
      <c r="G5156" s="15" t="s">
        <v>141</v>
      </c>
    </row>
    <row r="5157" spans="1:7" ht="45" x14ac:dyDescent="0.2">
      <c r="A5157" s="14" t="s">
        <v>10770</v>
      </c>
      <c r="B5157" s="15" t="s">
        <v>10662</v>
      </c>
      <c r="C5157" s="15" t="s">
        <v>256</v>
      </c>
      <c r="D5157" s="27" t="s">
        <v>10771</v>
      </c>
      <c r="E5157" s="27" t="s">
        <v>4507</v>
      </c>
      <c r="F5157" s="15" t="s">
        <v>648</v>
      </c>
      <c r="G5157" s="15" t="s">
        <v>24</v>
      </c>
    </row>
    <row r="5158" spans="1:7" ht="45" x14ac:dyDescent="0.2">
      <c r="A5158" s="14" t="s">
        <v>10772</v>
      </c>
      <c r="B5158" s="15" t="s">
        <v>10662</v>
      </c>
      <c r="C5158" s="15" t="s">
        <v>260</v>
      </c>
      <c r="D5158" s="27" t="s">
        <v>10773</v>
      </c>
      <c r="E5158" s="27" t="s">
        <v>10774</v>
      </c>
      <c r="F5158" s="15" t="s">
        <v>648</v>
      </c>
      <c r="G5158" s="15" t="s">
        <v>12</v>
      </c>
    </row>
    <row r="5159" spans="1:7" ht="45" x14ac:dyDescent="0.2">
      <c r="A5159" s="14" t="s">
        <v>10775</v>
      </c>
      <c r="B5159" s="15" t="s">
        <v>10662</v>
      </c>
      <c r="C5159" s="15" t="s">
        <v>263</v>
      </c>
      <c r="D5159" s="27" t="s">
        <v>10722</v>
      </c>
      <c r="E5159" s="27" t="s">
        <v>10723</v>
      </c>
      <c r="F5159" s="15" t="s">
        <v>648</v>
      </c>
      <c r="G5159" s="15" t="s">
        <v>12</v>
      </c>
    </row>
    <row r="5160" spans="1:7" ht="45" x14ac:dyDescent="0.2">
      <c r="A5160" s="14" t="s">
        <v>10776</v>
      </c>
      <c r="B5160" s="15" t="s">
        <v>10662</v>
      </c>
      <c r="C5160" s="15" t="s">
        <v>265</v>
      </c>
      <c r="D5160" s="27" t="s">
        <v>10777</v>
      </c>
      <c r="E5160" s="27" t="s">
        <v>10778</v>
      </c>
      <c r="F5160" s="15" t="s">
        <v>648</v>
      </c>
      <c r="G5160" s="15" t="s">
        <v>34</v>
      </c>
    </row>
    <row r="5161" spans="1:7" ht="45" x14ac:dyDescent="0.2">
      <c r="A5161" s="14" t="s">
        <v>10779</v>
      </c>
      <c r="B5161" s="15" t="s">
        <v>10662</v>
      </c>
      <c r="C5161" s="15" t="s">
        <v>266</v>
      </c>
      <c r="D5161" s="27" t="s">
        <v>10722</v>
      </c>
      <c r="E5161" s="27" t="s">
        <v>10723</v>
      </c>
      <c r="F5161" s="15" t="s">
        <v>648</v>
      </c>
      <c r="G5161" s="15" t="s">
        <v>12</v>
      </c>
    </row>
    <row r="5162" spans="1:7" ht="45" x14ac:dyDescent="0.2">
      <c r="A5162" s="14" t="s">
        <v>10780</v>
      </c>
      <c r="B5162" s="15" t="s">
        <v>10662</v>
      </c>
      <c r="C5162" s="15" t="s">
        <v>267</v>
      </c>
      <c r="D5162" s="27" t="s">
        <v>10781</v>
      </c>
      <c r="E5162" s="27" t="s">
        <v>10782</v>
      </c>
      <c r="F5162" s="15" t="s">
        <v>648</v>
      </c>
      <c r="G5162" s="15" t="s">
        <v>12</v>
      </c>
    </row>
    <row r="5163" spans="1:7" ht="45" x14ac:dyDescent="0.2">
      <c r="A5163" s="14" t="s">
        <v>10783</v>
      </c>
      <c r="B5163" s="15" t="s">
        <v>10662</v>
      </c>
      <c r="C5163" s="15" t="s">
        <v>184</v>
      </c>
      <c r="D5163" s="27" t="s">
        <v>10784</v>
      </c>
      <c r="E5163" s="27" t="s">
        <v>10774</v>
      </c>
      <c r="F5163" s="15" t="s">
        <v>648</v>
      </c>
      <c r="G5163" s="15" t="s">
        <v>12</v>
      </c>
    </row>
    <row r="5164" spans="1:7" ht="45" x14ac:dyDescent="0.2">
      <c r="A5164" s="14" t="s">
        <v>10785</v>
      </c>
      <c r="B5164" s="15" t="s">
        <v>10662</v>
      </c>
      <c r="C5164" s="15" t="s">
        <v>276</v>
      </c>
      <c r="D5164" s="27" t="s">
        <v>10725</v>
      </c>
      <c r="E5164" s="27" t="s">
        <v>10726</v>
      </c>
      <c r="F5164" s="15" t="s">
        <v>648</v>
      </c>
      <c r="G5164" s="15" t="s">
        <v>24</v>
      </c>
    </row>
    <row r="5165" spans="1:7" ht="45" x14ac:dyDescent="0.2">
      <c r="A5165" s="14" t="s">
        <v>10786</v>
      </c>
      <c r="B5165" s="15" t="s">
        <v>10662</v>
      </c>
      <c r="C5165" s="15" t="s">
        <v>278</v>
      </c>
      <c r="D5165" s="27" t="s">
        <v>10728</v>
      </c>
      <c r="E5165" s="27" t="s">
        <v>4454</v>
      </c>
      <c r="F5165" s="15" t="s">
        <v>648</v>
      </c>
      <c r="G5165" s="15" t="s">
        <v>58</v>
      </c>
    </row>
    <row r="5166" spans="1:7" ht="45" x14ac:dyDescent="0.2">
      <c r="A5166" s="14" t="s">
        <v>10787</v>
      </c>
      <c r="B5166" s="15" t="s">
        <v>10662</v>
      </c>
      <c r="C5166" s="15" t="s">
        <v>283</v>
      </c>
      <c r="D5166" s="27" t="s">
        <v>10738</v>
      </c>
      <c r="E5166" s="27" t="s">
        <v>10739</v>
      </c>
      <c r="F5166" s="15" t="s">
        <v>648</v>
      </c>
      <c r="G5166" s="15" t="s">
        <v>12</v>
      </c>
    </row>
    <row r="5167" spans="1:7" ht="45" x14ac:dyDescent="0.2">
      <c r="A5167" s="14" t="s">
        <v>10788</v>
      </c>
      <c r="B5167" s="15" t="s">
        <v>10662</v>
      </c>
      <c r="C5167" s="15" t="s">
        <v>286</v>
      </c>
      <c r="D5167" s="27" t="s">
        <v>10735</v>
      </c>
      <c r="E5167" s="27" t="s">
        <v>10736</v>
      </c>
      <c r="F5167" s="15" t="s">
        <v>648</v>
      </c>
      <c r="G5167" s="15" t="s">
        <v>30</v>
      </c>
    </row>
    <row r="5168" spans="1:7" ht="45" x14ac:dyDescent="0.2">
      <c r="A5168" s="14" t="s">
        <v>10789</v>
      </c>
      <c r="B5168" s="15" t="s">
        <v>10662</v>
      </c>
      <c r="C5168" s="15" t="s">
        <v>288</v>
      </c>
      <c r="D5168" s="27" t="s">
        <v>10790</v>
      </c>
      <c r="E5168" s="27" t="s">
        <v>10791</v>
      </c>
      <c r="F5168" s="15" t="s">
        <v>648</v>
      </c>
      <c r="G5168" s="15" t="s">
        <v>34</v>
      </c>
    </row>
    <row r="5169" spans="1:7" ht="45" x14ac:dyDescent="0.2">
      <c r="A5169" s="14" t="s">
        <v>10792</v>
      </c>
      <c r="B5169" s="15" t="s">
        <v>10662</v>
      </c>
      <c r="C5169" s="15" t="s">
        <v>289</v>
      </c>
      <c r="D5169" s="27" t="s">
        <v>10793</v>
      </c>
      <c r="E5169" s="27" t="s">
        <v>4530</v>
      </c>
      <c r="F5169" s="15" t="s">
        <v>648</v>
      </c>
      <c r="G5169" s="15" t="s">
        <v>12</v>
      </c>
    </row>
    <row r="5170" spans="1:7" ht="22.5" x14ac:dyDescent="0.2">
      <c r="A5170" s="14" t="s">
        <v>10794</v>
      </c>
      <c r="B5170" s="15" t="s">
        <v>10662</v>
      </c>
      <c r="C5170" s="15" t="s">
        <v>291</v>
      </c>
      <c r="D5170" s="27" t="s">
        <v>2890</v>
      </c>
      <c r="E5170" s="27" t="s">
        <v>2891</v>
      </c>
      <c r="F5170" s="15" t="s">
        <v>1077</v>
      </c>
      <c r="G5170" s="15" t="s">
        <v>1265</v>
      </c>
    </row>
    <row r="5171" spans="1:7" ht="45" x14ac:dyDescent="0.2">
      <c r="A5171" s="14" t="s">
        <v>10795</v>
      </c>
      <c r="B5171" s="15" t="s">
        <v>10662</v>
      </c>
      <c r="C5171" s="15" t="s">
        <v>293</v>
      </c>
      <c r="D5171" s="27" t="s">
        <v>10796</v>
      </c>
      <c r="E5171" s="27" t="s">
        <v>4472</v>
      </c>
      <c r="F5171" s="15" t="s">
        <v>648</v>
      </c>
      <c r="G5171" s="15" t="s">
        <v>12</v>
      </c>
    </row>
    <row r="5172" spans="1:7" ht="14.25" x14ac:dyDescent="0.2">
      <c r="A5172" s="14" t="s">
        <v>10797</v>
      </c>
      <c r="B5172" s="15" t="s">
        <v>10662</v>
      </c>
      <c r="C5172" s="15" t="s">
        <v>295</v>
      </c>
      <c r="D5172" s="27" t="s">
        <v>1442</v>
      </c>
      <c r="E5172" s="27" t="s">
        <v>1443</v>
      </c>
      <c r="F5172" s="15" t="s">
        <v>648</v>
      </c>
      <c r="G5172" s="15" t="s">
        <v>12</v>
      </c>
    </row>
    <row r="5173" spans="1:7" ht="45" x14ac:dyDescent="0.2">
      <c r="A5173" s="14" t="s">
        <v>10798</v>
      </c>
      <c r="B5173" s="15" t="s">
        <v>10662</v>
      </c>
      <c r="C5173" s="15" t="s">
        <v>297</v>
      </c>
      <c r="D5173" s="27" t="s">
        <v>10707</v>
      </c>
      <c r="E5173" s="27" t="s">
        <v>4476</v>
      </c>
      <c r="F5173" s="15" t="s">
        <v>648</v>
      </c>
      <c r="G5173" s="15" t="s">
        <v>12</v>
      </c>
    </row>
    <row r="5174" spans="1:7" ht="14.25" customHeight="1" x14ac:dyDescent="0.2">
      <c r="A5174" s="16"/>
      <c r="B5174" s="16"/>
      <c r="C5174" s="13"/>
      <c r="D5174" s="28"/>
      <c r="E5174" s="21" t="s">
        <v>10799</v>
      </c>
      <c r="F5174" s="13"/>
      <c r="G5174" s="13"/>
    </row>
    <row r="5175" spans="1:7" ht="22.5" x14ac:dyDescent="0.2">
      <c r="A5175" s="14" t="s">
        <v>10800</v>
      </c>
      <c r="B5175" s="15" t="s">
        <v>10662</v>
      </c>
      <c r="C5175" s="15" t="s">
        <v>309</v>
      </c>
      <c r="D5175" s="27" t="s">
        <v>10684</v>
      </c>
      <c r="E5175" s="27" t="s">
        <v>10685</v>
      </c>
      <c r="F5175" s="15" t="s">
        <v>1077</v>
      </c>
      <c r="G5175" s="15" t="s">
        <v>7974</v>
      </c>
    </row>
    <row r="5176" spans="1:7" ht="14.25" x14ac:dyDescent="0.2">
      <c r="A5176" s="14" t="s">
        <v>10801</v>
      </c>
      <c r="B5176" s="15" t="s">
        <v>10662</v>
      </c>
      <c r="C5176" s="15" t="s">
        <v>311</v>
      </c>
      <c r="D5176" s="27" t="s">
        <v>10802</v>
      </c>
      <c r="E5176" s="27" t="s">
        <v>10803</v>
      </c>
      <c r="F5176" s="15" t="s">
        <v>648</v>
      </c>
      <c r="G5176" s="15" t="s">
        <v>24</v>
      </c>
    </row>
    <row r="5177" spans="1:7" s="11" customFormat="1" ht="14.25" x14ac:dyDescent="0.2">
      <c r="A5177" s="9" t="s">
        <v>8320</v>
      </c>
      <c r="B5177" s="9" t="s">
        <v>10804</v>
      </c>
      <c r="C5177" s="9"/>
      <c r="D5177" s="29"/>
      <c r="E5177" s="22" t="s">
        <v>10563</v>
      </c>
      <c r="F5177" s="10"/>
      <c r="G5177" s="10"/>
    </row>
    <row r="5178" spans="1:7" ht="14.25" x14ac:dyDescent="0.2">
      <c r="A5178" s="14" t="s">
        <v>10805</v>
      </c>
      <c r="B5178" s="15" t="s">
        <v>10662</v>
      </c>
      <c r="C5178" s="15" t="s">
        <v>218</v>
      </c>
      <c r="D5178" s="27" t="s">
        <v>10806</v>
      </c>
      <c r="E5178" s="27" t="s">
        <v>10807</v>
      </c>
      <c r="F5178" s="15" t="s">
        <v>1071</v>
      </c>
      <c r="G5178" s="15" t="s">
        <v>194</v>
      </c>
    </row>
    <row r="5179" spans="1:7" ht="45" x14ac:dyDescent="0.2">
      <c r="A5179" s="14" t="s">
        <v>10808</v>
      </c>
      <c r="B5179" s="15" t="s">
        <v>10662</v>
      </c>
      <c r="C5179" s="15" t="s">
        <v>922</v>
      </c>
      <c r="D5179" s="27" t="s">
        <v>10809</v>
      </c>
      <c r="E5179" s="27" t="s">
        <v>10810</v>
      </c>
      <c r="F5179" s="15" t="s">
        <v>1077</v>
      </c>
      <c r="G5179" s="15" t="s">
        <v>10811</v>
      </c>
    </row>
    <row r="5180" spans="1:7" ht="14.25" x14ac:dyDescent="0.2">
      <c r="A5180" s="14" t="s">
        <v>10812</v>
      </c>
      <c r="B5180" s="15" t="s">
        <v>10662</v>
      </c>
      <c r="C5180" s="15" t="s">
        <v>924</v>
      </c>
      <c r="D5180" s="27" t="s">
        <v>10813</v>
      </c>
      <c r="E5180" s="27" t="s">
        <v>10814</v>
      </c>
      <c r="F5180" s="15" t="s">
        <v>1071</v>
      </c>
      <c r="G5180" s="15" t="s">
        <v>106</v>
      </c>
    </row>
    <row r="5181" spans="1:7" ht="45" x14ac:dyDescent="0.2">
      <c r="A5181" s="14" t="s">
        <v>10815</v>
      </c>
      <c r="B5181" s="15" t="s">
        <v>10662</v>
      </c>
      <c r="C5181" s="15" t="s">
        <v>927</v>
      </c>
      <c r="D5181" s="27" t="s">
        <v>10569</v>
      </c>
      <c r="E5181" s="27" t="s">
        <v>10816</v>
      </c>
      <c r="F5181" s="15" t="s">
        <v>1077</v>
      </c>
      <c r="G5181" s="15" t="s">
        <v>10817</v>
      </c>
    </row>
    <row r="5182" spans="1:7" ht="45" x14ac:dyDescent="0.2">
      <c r="A5182" s="14" t="s">
        <v>10818</v>
      </c>
      <c r="B5182" s="15" t="s">
        <v>10662</v>
      </c>
      <c r="C5182" s="15" t="s">
        <v>930</v>
      </c>
      <c r="D5182" s="27" t="s">
        <v>10819</v>
      </c>
      <c r="E5182" s="27" t="s">
        <v>10820</v>
      </c>
      <c r="F5182" s="15" t="s">
        <v>648</v>
      </c>
      <c r="G5182" s="15" t="s">
        <v>68</v>
      </c>
    </row>
    <row r="5183" spans="1:7" ht="14.25" x14ac:dyDescent="0.2">
      <c r="A5183" s="14" t="s">
        <v>10821</v>
      </c>
      <c r="B5183" s="15" t="s">
        <v>10662</v>
      </c>
      <c r="C5183" s="15" t="s">
        <v>936</v>
      </c>
      <c r="D5183" s="27" t="s">
        <v>1496</v>
      </c>
      <c r="E5183" s="27" t="s">
        <v>1497</v>
      </c>
      <c r="F5183" s="15" t="s">
        <v>71</v>
      </c>
      <c r="G5183" s="15" t="s">
        <v>1072</v>
      </c>
    </row>
    <row r="5184" spans="1:7" ht="22.5" x14ac:dyDescent="0.2">
      <c r="A5184" s="14" t="s">
        <v>10822</v>
      </c>
      <c r="B5184" s="15" t="s">
        <v>10662</v>
      </c>
      <c r="C5184" s="15" t="s">
        <v>941</v>
      </c>
      <c r="D5184" s="27" t="s">
        <v>10823</v>
      </c>
      <c r="E5184" s="27" t="s">
        <v>10824</v>
      </c>
      <c r="F5184" s="15" t="s">
        <v>1071</v>
      </c>
      <c r="G5184" s="15" t="s">
        <v>10825</v>
      </c>
    </row>
    <row r="5185" spans="1:7" ht="33.75" x14ac:dyDescent="0.2">
      <c r="A5185" s="14" t="s">
        <v>10826</v>
      </c>
      <c r="B5185" s="15" t="s">
        <v>10662</v>
      </c>
      <c r="C5185" s="15" t="s">
        <v>946</v>
      </c>
      <c r="D5185" s="27" t="s">
        <v>10827</v>
      </c>
      <c r="E5185" s="27" t="s">
        <v>10828</v>
      </c>
      <c r="F5185" s="15" t="s">
        <v>1459</v>
      </c>
      <c r="G5185" s="15" t="s">
        <v>6798</v>
      </c>
    </row>
    <row r="5186" spans="1:7" ht="33.75" x14ac:dyDescent="0.2">
      <c r="A5186" s="14" t="s">
        <v>10829</v>
      </c>
      <c r="B5186" s="15" t="s">
        <v>10662</v>
      </c>
      <c r="C5186" s="15" t="s">
        <v>952</v>
      </c>
      <c r="D5186" s="27" t="s">
        <v>10830</v>
      </c>
      <c r="E5186" s="27" t="s">
        <v>10831</v>
      </c>
      <c r="F5186" s="15" t="s">
        <v>1459</v>
      </c>
      <c r="G5186" s="15" t="s">
        <v>4077</v>
      </c>
    </row>
    <row r="5187" spans="1:7" s="11" customFormat="1" ht="14.25" x14ac:dyDescent="0.2">
      <c r="A5187" s="9" t="s">
        <v>8323</v>
      </c>
      <c r="B5187" s="9" t="s">
        <v>10832</v>
      </c>
      <c r="C5187" s="9"/>
      <c r="D5187" s="29"/>
      <c r="E5187" s="22" t="s">
        <v>10833</v>
      </c>
      <c r="F5187" s="10"/>
      <c r="G5187" s="10"/>
    </row>
    <row r="5188" spans="1:7" ht="14.25" x14ac:dyDescent="0.2">
      <c r="A5188" s="14" t="s">
        <v>10834</v>
      </c>
      <c r="B5188" s="15" t="s">
        <v>10662</v>
      </c>
      <c r="C5188" s="15" t="s">
        <v>957</v>
      </c>
      <c r="D5188" s="27" t="s">
        <v>6880</v>
      </c>
      <c r="E5188" s="27" t="s">
        <v>6881</v>
      </c>
      <c r="F5188" s="15" t="s">
        <v>1071</v>
      </c>
      <c r="G5188" s="15" t="s">
        <v>146</v>
      </c>
    </row>
    <row r="5189" spans="1:7" ht="14.25" x14ac:dyDescent="0.2">
      <c r="A5189" s="14" t="s">
        <v>10835</v>
      </c>
      <c r="B5189" s="15" t="s">
        <v>10662</v>
      </c>
      <c r="C5189" s="15" t="s">
        <v>962</v>
      </c>
      <c r="D5189" s="27" t="s">
        <v>556</v>
      </c>
      <c r="E5189" s="27" t="s">
        <v>557</v>
      </c>
      <c r="F5189" s="15" t="s">
        <v>81</v>
      </c>
      <c r="G5189" s="15" t="s">
        <v>248</v>
      </c>
    </row>
    <row r="5190" spans="1:7" ht="22.5" x14ac:dyDescent="0.2">
      <c r="A5190" s="14" t="s">
        <v>10836</v>
      </c>
      <c r="B5190" s="15" t="s">
        <v>10662</v>
      </c>
      <c r="C5190" s="15" t="s">
        <v>967</v>
      </c>
      <c r="D5190" s="27" t="s">
        <v>10646</v>
      </c>
      <c r="E5190" s="27" t="s">
        <v>10647</v>
      </c>
      <c r="F5190" s="15" t="s">
        <v>37</v>
      </c>
      <c r="G5190" s="15" t="s">
        <v>10837</v>
      </c>
    </row>
    <row r="5191" spans="1:7" ht="22.5" x14ac:dyDescent="0.2">
      <c r="A5191" s="14" t="s">
        <v>10838</v>
      </c>
      <c r="B5191" s="15" t="s">
        <v>10662</v>
      </c>
      <c r="C5191" s="15" t="s">
        <v>973</v>
      </c>
      <c r="D5191" s="27" t="s">
        <v>1577</v>
      </c>
      <c r="E5191" s="27" t="s">
        <v>1578</v>
      </c>
      <c r="F5191" s="15" t="s">
        <v>37</v>
      </c>
      <c r="G5191" s="15" t="s">
        <v>10839</v>
      </c>
    </row>
    <row r="5192" spans="1:7" ht="22.5" x14ac:dyDescent="0.2">
      <c r="A5192" s="14" t="s">
        <v>10840</v>
      </c>
      <c r="B5192" s="15" t="s">
        <v>10662</v>
      </c>
      <c r="C5192" s="15" t="s">
        <v>979</v>
      </c>
      <c r="D5192" s="27" t="s">
        <v>31</v>
      </c>
      <c r="E5192" s="27" t="s">
        <v>32</v>
      </c>
      <c r="F5192" s="15" t="s">
        <v>27</v>
      </c>
      <c r="G5192" s="15" t="s">
        <v>10841</v>
      </c>
    </row>
    <row r="5193" spans="1:7" ht="22.5" x14ac:dyDescent="0.2">
      <c r="A5193" s="14" t="s">
        <v>10842</v>
      </c>
      <c r="B5193" s="15" t="s">
        <v>10662</v>
      </c>
      <c r="C5193" s="15" t="s">
        <v>985</v>
      </c>
      <c r="D5193" s="27" t="s">
        <v>44</v>
      </c>
      <c r="E5193" s="27" t="s">
        <v>1589</v>
      </c>
      <c r="F5193" s="15" t="s">
        <v>37</v>
      </c>
      <c r="G5193" s="15" t="s">
        <v>10843</v>
      </c>
    </row>
    <row r="5194" spans="1:7" ht="14.25" x14ac:dyDescent="0.2">
      <c r="A5194" s="14" t="s">
        <v>10844</v>
      </c>
      <c r="B5194" s="15" t="s">
        <v>10662</v>
      </c>
      <c r="C5194" s="15" t="s">
        <v>988</v>
      </c>
      <c r="D5194" s="27" t="s">
        <v>556</v>
      </c>
      <c r="E5194" s="27" t="s">
        <v>557</v>
      </c>
      <c r="F5194" s="15" t="s">
        <v>81</v>
      </c>
      <c r="G5194" s="15" t="s">
        <v>10845</v>
      </c>
    </row>
    <row r="5195" spans="1:7" ht="14.25" x14ac:dyDescent="0.2">
      <c r="A5195" s="14" t="s">
        <v>10846</v>
      </c>
      <c r="B5195" s="15" t="s">
        <v>10662</v>
      </c>
      <c r="C5195" s="15" t="s">
        <v>991</v>
      </c>
      <c r="D5195" s="27" t="s">
        <v>49</v>
      </c>
      <c r="E5195" s="27" t="s">
        <v>50</v>
      </c>
      <c r="F5195" s="15" t="s">
        <v>51</v>
      </c>
      <c r="G5195" s="15" t="s">
        <v>891</v>
      </c>
    </row>
    <row r="5196" spans="1:7" ht="22.5" x14ac:dyDescent="0.2">
      <c r="A5196" s="14" t="s">
        <v>10847</v>
      </c>
      <c r="B5196" s="15" t="s">
        <v>10662</v>
      </c>
      <c r="C5196" s="15" t="s">
        <v>995</v>
      </c>
      <c r="D5196" s="27" t="s">
        <v>44</v>
      </c>
      <c r="E5196" s="27" t="s">
        <v>10656</v>
      </c>
      <c r="F5196" s="15" t="s">
        <v>37</v>
      </c>
      <c r="G5196" s="15" t="s">
        <v>10848</v>
      </c>
    </row>
    <row r="5197" spans="1:7" ht="14.25" x14ac:dyDescent="0.2">
      <c r="A5197" s="14" t="s">
        <v>10849</v>
      </c>
      <c r="B5197" s="15" t="s">
        <v>10662</v>
      </c>
      <c r="C5197" s="15" t="s">
        <v>998</v>
      </c>
      <c r="D5197" s="27" t="s">
        <v>49</v>
      </c>
      <c r="E5197" s="27" t="s">
        <v>50</v>
      </c>
      <c r="F5197" s="15" t="s">
        <v>51</v>
      </c>
      <c r="G5197" s="15" t="s">
        <v>10850</v>
      </c>
    </row>
    <row r="5198" spans="1:7" ht="22.5" x14ac:dyDescent="0.2">
      <c r="A5198" s="14" t="s">
        <v>10851</v>
      </c>
      <c r="B5198" s="15" t="s">
        <v>10662</v>
      </c>
      <c r="C5198" s="15" t="s">
        <v>1002</v>
      </c>
      <c r="D5198" s="27" t="s">
        <v>10852</v>
      </c>
      <c r="E5198" s="27" t="s">
        <v>10853</v>
      </c>
      <c r="F5198" s="15" t="s">
        <v>209</v>
      </c>
      <c r="G5198" s="15" t="s">
        <v>7974</v>
      </c>
    </row>
    <row r="5199" spans="1:7" ht="14.25" x14ac:dyDescent="0.2">
      <c r="A5199" s="14" t="s">
        <v>10854</v>
      </c>
      <c r="B5199" s="15" t="s">
        <v>10662</v>
      </c>
      <c r="C5199" s="15" t="s">
        <v>1005</v>
      </c>
      <c r="D5199" s="27" t="s">
        <v>10855</v>
      </c>
      <c r="E5199" s="27" t="s">
        <v>10856</v>
      </c>
      <c r="F5199" s="15" t="s">
        <v>1071</v>
      </c>
      <c r="G5199" s="15" t="s">
        <v>70</v>
      </c>
    </row>
    <row r="5200" spans="1:7" s="8" customFormat="1" ht="15" customHeight="1" x14ac:dyDescent="0.2">
      <c r="A5200" s="7"/>
      <c r="B5200" s="7"/>
      <c r="C5200" s="7"/>
      <c r="D5200" s="26"/>
      <c r="E5200" s="20" t="s">
        <v>10857</v>
      </c>
      <c r="F5200" s="7"/>
      <c r="G5200" s="7"/>
    </row>
    <row r="5201" spans="1:7" s="11" customFormat="1" ht="14.25" x14ac:dyDescent="0.2">
      <c r="A5201" s="9" t="s">
        <v>8326</v>
      </c>
      <c r="B5201" s="9" t="s">
        <v>10858</v>
      </c>
      <c r="C5201" s="9"/>
      <c r="D5201" s="29"/>
      <c r="E5201" s="22" t="s">
        <v>10859</v>
      </c>
      <c r="F5201" s="10"/>
      <c r="G5201" s="10"/>
    </row>
    <row r="5202" spans="1:7" ht="22.5" x14ac:dyDescent="0.2">
      <c r="A5202" s="14" t="s">
        <v>10860</v>
      </c>
      <c r="B5202" s="15" t="s">
        <v>10861</v>
      </c>
      <c r="C5202" s="15" t="s">
        <v>12</v>
      </c>
      <c r="D5202" s="27" t="s">
        <v>1583</v>
      </c>
      <c r="E5202" s="27" t="s">
        <v>10862</v>
      </c>
      <c r="F5202" s="15" t="s">
        <v>51</v>
      </c>
      <c r="G5202" s="15" t="s">
        <v>10863</v>
      </c>
    </row>
    <row r="5203" spans="1:7" ht="14.25" x14ac:dyDescent="0.2">
      <c r="A5203" s="14" t="s">
        <v>10864</v>
      </c>
      <c r="B5203" s="15" t="s">
        <v>10861</v>
      </c>
      <c r="C5203" s="15" t="s">
        <v>24</v>
      </c>
      <c r="D5203" s="27" t="s">
        <v>1586</v>
      </c>
      <c r="E5203" s="27" t="s">
        <v>1594</v>
      </c>
      <c r="F5203" s="15" t="s">
        <v>51</v>
      </c>
      <c r="G5203" s="15" t="s">
        <v>10865</v>
      </c>
    </row>
    <row r="5204" spans="1:7" ht="14.25" x14ac:dyDescent="0.2">
      <c r="A5204" s="14" t="s">
        <v>10866</v>
      </c>
      <c r="B5204" s="15" t="s">
        <v>10861</v>
      </c>
      <c r="C5204" s="15" t="s">
        <v>30</v>
      </c>
      <c r="D5204" s="27" t="s">
        <v>10583</v>
      </c>
      <c r="E5204" s="27" t="s">
        <v>10584</v>
      </c>
      <c r="F5204" s="15" t="s">
        <v>1071</v>
      </c>
      <c r="G5204" s="15" t="s">
        <v>10867</v>
      </c>
    </row>
    <row r="5205" spans="1:7" ht="14.25" x14ac:dyDescent="0.2">
      <c r="A5205" s="14" t="s">
        <v>10868</v>
      </c>
      <c r="B5205" s="15" t="s">
        <v>10861</v>
      </c>
      <c r="C5205" s="15" t="s">
        <v>34</v>
      </c>
      <c r="D5205" s="27" t="s">
        <v>10869</v>
      </c>
      <c r="E5205" s="27" t="s">
        <v>10870</v>
      </c>
      <c r="F5205" s="15" t="s">
        <v>648</v>
      </c>
      <c r="G5205" s="15" t="s">
        <v>24</v>
      </c>
    </row>
    <row r="5206" spans="1:7" ht="45" x14ac:dyDescent="0.2">
      <c r="A5206" s="14" t="s">
        <v>10871</v>
      </c>
      <c r="B5206" s="15" t="s">
        <v>10861</v>
      </c>
      <c r="C5206" s="15" t="s">
        <v>40</v>
      </c>
      <c r="D5206" s="27" t="s">
        <v>10872</v>
      </c>
      <c r="E5206" s="27" t="s">
        <v>10873</v>
      </c>
      <c r="F5206" s="15" t="s">
        <v>648</v>
      </c>
      <c r="G5206" s="15" t="s">
        <v>24</v>
      </c>
    </row>
    <row r="5207" spans="1:7" ht="14.25" x14ac:dyDescent="0.2">
      <c r="A5207" s="14" t="s">
        <v>10874</v>
      </c>
      <c r="B5207" s="15" t="s">
        <v>10861</v>
      </c>
      <c r="C5207" s="15" t="s">
        <v>43</v>
      </c>
      <c r="D5207" s="27" t="s">
        <v>9806</v>
      </c>
      <c r="E5207" s="27" t="s">
        <v>9807</v>
      </c>
      <c r="F5207" s="15" t="s">
        <v>648</v>
      </c>
      <c r="G5207" s="15" t="s">
        <v>24</v>
      </c>
    </row>
    <row r="5208" spans="1:7" ht="45" x14ac:dyDescent="0.2">
      <c r="A5208" s="14" t="s">
        <v>10875</v>
      </c>
      <c r="B5208" s="15" t="s">
        <v>10861</v>
      </c>
      <c r="C5208" s="15" t="s">
        <v>48</v>
      </c>
      <c r="D5208" s="27" t="s">
        <v>10876</v>
      </c>
      <c r="E5208" s="27" t="s">
        <v>10877</v>
      </c>
      <c r="F5208" s="15" t="s">
        <v>648</v>
      </c>
      <c r="G5208" s="15" t="s">
        <v>24</v>
      </c>
    </row>
    <row r="5209" spans="1:7" ht="14.25" x14ac:dyDescent="0.2">
      <c r="A5209" s="14" t="s">
        <v>10878</v>
      </c>
      <c r="B5209" s="15" t="s">
        <v>10861</v>
      </c>
      <c r="C5209" s="15" t="s">
        <v>55</v>
      </c>
      <c r="D5209" s="27" t="s">
        <v>2003</v>
      </c>
      <c r="E5209" s="27" t="s">
        <v>2004</v>
      </c>
      <c r="F5209" s="15" t="s">
        <v>648</v>
      </c>
      <c r="G5209" s="15" t="s">
        <v>24</v>
      </c>
    </row>
    <row r="5210" spans="1:7" ht="45" x14ac:dyDescent="0.2">
      <c r="A5210" s="14" t="s">
        <v>10879</v>
      </c>
      <c r="B5210" s="15" t="s">
        <v>10861</v>
      </c>
      <c r="C5210" s="15" t="s">
        <v>58</v>
      </c>
      <c r="D5210" s="27" t="s">
        <v>10880</v>
      </c>
      <c r="E5210" s="27" t="s">
        <v>10881</v>
      </c>
      <c r="F5210" s="15" t="s">
        <v>648</v>
      </c>
      <c r="G5210" s="15" t="s">
        <v>24</v>
      </c>
    </row>
    <row r="5211" spans="1:7" ht="14.25" customHeight="1" x14ac:dyDescent="0.2">
      <c r="A5211" s="16"/>
      <c r="B5211" s="16"/>
      <c r="C5211" s="13"/>
      <c r="D5211" s="28"/>
      <c r="E5211" s="21" t="s">
        <v>10882</v>
      </c>
      <c r="F5211" s="13"/>
      <c r="G5211" s="13"/>
    </row>
    <row r="5212" spans="1:7" ht="33.75" x14ac:dyDescent="0.2">
      <c r="A5212" s="14" t="s">
        <v>10883</v>
      </c>
      <c r="B5212" s="15" t="s">
        <v>10861</v>
      </c>
      <c r="C5212" s="15" t="s">
        <v>60</v>
      </c>
      <c r="D5212" s="27" t="s">
        <v>10884</v>
      </c>
      <c r="E5212" s="27" t="s">
        <v>10885</v>
      </c>
      <c r="F5212" s="15" t="s">
        <v>1071</v>
      </c>
      <c r="G5212" s="15" t="s">
        <v>10312</v>
      </c>
    </row>
    <row r="5213" spans="1:7" ht="22.5" x14ac:dyDescent="0.2">
      <c r="A5213" s="14" t="s">
        <v>10886</v>
      </c>
      <c r="B5213" s="15" t="s">
        <v>10861</v>
      </c>
      <c r="C5213" s="15" t="s">
        <v>65</v>
      </c>
      <c r="D5213" s="27" t="s">
        <v>10887</v>
      </c>
      <c r="E5213" s="27" t="s">
        <v>10888</v>
      </c>
      <c r="F5213" s="15" t="s">
        <v>502</v>
      </c>
      <c r="G5213" s="15" t="s">
        <v>10889</v>
      </c>
    </row>
    <row r="5214" spans="1:7" ht="22.5" x14ac:dyDescent="0.2">
      <c r="A5214" s="14" t="s">
        <v>10890</v>
      </c>
      <c r="B5214" s="15" t="s">
        <v>10861</v>
      </c>
      <c r="C5214" s="15" t="s">
        <v>68</v>
      </c>
      <c r="D5214" s="27" t="s">
        <v>10891</v>
      </c>
      <c r="E5214" s="27" t="s">
        <v>10892</v>
      </c>
      <c r="F5214" s="15" t="s">
        <v>502</v>
      </c>
      <c r="G5214" s="15" t="s">
        <v>237</v>
      </c>
    </row>
    <row r="5215" spans="1:7" ht="14.25" x14ac:dyDescent="0.2">
      <c r="A5215" s="14" t="s">
        <v>10893</v>
      </c>
      <c r="B5215" s="15" t="s">
        <v>10861</v>
      </c>
      <c r="C5215" s="15" t="s">
        <v>70</v>
      </c>
      <c r="D5215" s="27" t="s">
        <v>10894</v>
      </c>
      <c r="E5215" s="27" t="s">
        <v>10895</v>
      </c>
      <c r="F5215" s="15" t="s">
        <v>518</v>
      </c>
      <c r="G5215" s="15" t="s">
        <v>151</v>
      </c>
    </row>
    <row r="5216" spans="1:7" ht="22.5" x14ac:dyDescent="0.2">
      <c r="A5216" s="14" t="s">
        <v>10896</v>
      </c>
      <c r="B5216" s="15" t="s">
        <v>10861</v>
      </c>
      <c r="C5216" s="15" t="s">
        <v>73</v>
      </c>
      <c r="D5216" s="27" t="s">
        <v>10897</v>
      </c>
      <c r="E5216" s="27" t="s">
        <v>10898</v>
      </c>
      <c r="F5216" s="15" t="s">
        <v>1077</v>
      </c>
      <c r="G5216" s="15" t="s">
        <v>10899</v>
      </c>
    </row>
    <row r="5217" spans="1:7" s="8" customFormat="1" ht="15" customHeight="1" x14ac:dyDescent="0.2">
      <c r="A5217" s="7"/>
      <c r="B5217" s="7"/>
      <c r="C5217" s="7"/>
      <c r="D5217" s="26"/>
      <c r="E5217" s="20" t="s">
        <v>10900</v>
      </c>
      <c r="F5217" s="7"/>
      <c r="G5217" s="7"/>
    </row>
    <row r="5218" spans="1:7" s="11" customFormat="1" ht="14.25" x14ac:dyDescent="0.2">
      <c r="A5218" s="9" t="s">
        <v>8329</v>
      </c>
      <c r="B5218" s="9" t="s">
        <v>10901</v>
      </c>
      <c r="C5218" s="9"/>
      <c r="D5218" s="29"/>
      <c r="E5218" s="22" t="s">
        <v>10902</v>
      </c>
      <c r="F5218" s="10"/>
      <c r="G5218" s="10"/>
    </row>
    <row r="5219" spans="1:7" ht="14.25" customHeight="1" x14ac:dyDescent="0.2">
      <c r="A5219" s="16"/>
      <c r="B5219" s="16"/>
      <c r="C5219" s="13"/>
      <c r="D5219" s="28"/>
      <c r="E5219" s="21" t="s">
        <v>10903</v>
      </c>
      <c r="F5219" s="13"/>
      <c r="G5219" s="13"/>
    </row>
    <row r="5220" spans="1:7" ht="22.5" x14ac:dyDescent="0.2">
      <c r="A5220" s="14" t="s">
        <v>10904</v>
      </c>
      <c r="B5220" s="15" t="s">
        <v>10905</v>
      </c>
      <c r="C5220" s="15" t="s">
        <v>12</v>
      </c>
      <c r="D5220" s="27" t="s">
        <v>10906</v>
      </c>
      <c r="E5220" s="27" t="s">
        <v>10907</v>
      </c>
      <c r="F5220" s="15" t="s">
        <v>37</v>
      </c>
      <c r="G5220" s="15" t="s">
        <v>10908</v>
      </c>
    </row>
    <row r="5221" spans="1:7" ht="22.5" x14ac:dyDescent="0.2">
      <c r="A5221" s="14" t="s">
        <v>10909</v>
      </c>
      <c r="B5221" s="15" t="s">
        <v>10905</v>
      </c>
      <c r="C5221" s="15" t="s">
        <v>24</v>
      </c>
      <c r="D5221" s="27" t="s">
        <v>10910</v>
      </c>
      <c r="E5221" s="27" t="s">
        <v>10911</v>
      </c>
      <c r="F5221" s="15" t="s">
        <v>37</v>
      </c>
      <c r="G5221" s="15" t="s">
        <v>10912</v>
      </c>
    </row>
    <row r="5222" spans="1:7" ht="22.5" x14ac:dyDescent="0.2">
      <c r="A5222" s="14" t="s">
        <v>10913</v>
      </c>
      <c r="B5222" s="15" t="s">
        <v>10905</v>
      </c>
      <c r="C5222" s="15" t="s">
        <v>30</v>
      </c>
      <c r="D5222" s="27" t="s">
        <v>31</v>
      </c>
      <c r="E5222" s="27" t="s">
        <v>32</v>
      </c>
      <c r="F5222" s="15" t="s">
        <v>27</v>
      </c>
      <c r="G5222" s="15" t="s">
        <v>10914</v>
      </c>
    </row>
    <row r="5223" spans="1:7" ht="22.5" x14ac:dyDescent="0.2">
      <c r="A5223" s="14" t="s">
        <v>10915</v>
      </c>
      <c r="B5223" s="15" t="s">
        <v>10905</v>
      </c>
      <c r="C5223" s="15" t="s">
        <v>34</v>
      </c>
      <c r="D5223" s="27" t="s">
        <v>5517</v>
      </c>
      <c r="E5223" s="27" t="s">
        <v>5518</v>
      </c>
      <c r="F5223" s="15" t="s">
        <v>51</v>
      </c>
      <c r="G5223" s="15" t="s">
        <v>249</v>
      </c>
    </row>
    <row r="5224" spans="1:7" ht="14.25" x14ac:dyDescent="0.2">
      <c r="A5224" s="14" t="s">
        <v>10916</v>
      </c>
      <c r="B5224" s="15" t="s">
        <v>10905</v>
      </c>
      <c r="C5224" s="15" t="s">
        <v>40</v>
      </c>
      <c r="D5224" s="27" t="s">
        <v>552</v>
      </c>
      <c r="E5224" s="27" t="s">
        <v>553</v>
      </c>
      <c r="F5224" s="15" t="s">
        <v>81</v>
      </c>
      <c r="G5224" s="15" t="s">
        <v>1201</v>
      </c>
    </row>
    <row r="5225" spans="1:7" ht="14.25" customHeight="1" x14ac:dyDescent="0.2">
      <c r="A5225" s="16"/>
      <c r="B5225" s="16"/>
      <c r="C5225" s="13"/>
      <c r="D5225" s="28"/>
      <c r="E5225" s="21" t="s">
        <v>10903</v>
      </c>
      <c r="F5225" s="13"/>
      <c r="G5225" s="13"/>
    </row>
    <row r="5226" spans="1:7" ht="14.25" x14ac:dyDescent="0.2">
      <c r="A5226" s="14" t="s">
        <v>10917</v>
      </c>
      <c r="B5226" s="15" t="s">
        <v>10905</v>
      </c>
      <c r="C5226" s="15" t="s">
        <v>43</v>
      </c>
      <c r="D5226" s="27" t="s">
        <v>556</v>
      </c>
      <c r="E5226" s="27" t="s">
        <v>557</v>
      </c>
      <c r="F5226" s="15" t="s">
        <v>81</v>
      </c>
      <c r="G5226" s="15" t="s">
        <v>10528</v>
      </c>
    </row>
    <row r="5227" spans="1:7" ht="22.5" x14ac:dyDescent="0.2">
      <c r="A5227" s="14" t="s">
        <v>10918</v>
      </c>
      <c r="B5227" s="15" t="s">
        <v>10905</v>
      </c>
      <c r="C5227" s="15" t="s">
        <v>48</v>
      </c>
      <c r="D5227" s="27" t="s">
        <v>10919</v>
      </c>
      <c r="E5227" s="27" t="s">
        <v>10920</v>
      </c>
      <c r="F5227" s="15" t="s">
        <v>648</v>
      </c>
      <c r="G5227" s="15" t="s">
        <v>12</v>
      </c>
    </row>
    <row r="5228" spans="1:7" ht="22.5" x14ac:dyDescent="0.2">
      <c r="A5228" s="14" t="s">
        <v>10921</v>
      </c>
      <c r="B5228" s="15" t="s">
        <v>10905</v>
      </c>
      <c r="C5228" s="15" t="s">
        <v>55</v>
      </c>
      <c r="D5228" s="27" t="s">
        <v>10922</v>
      </c>
      <c r="E5228" s="27" t="s">
        <v>10923</v>
      </c>
      <c r="F5228" s="15" t="s">
        <v>648</v>
      </c>
      <c r="G5228" s="15" t="s">
        <v>12</v>
      </c>
    </row>
    <row r="5229" spans="1:7" ht="14.25" x14ac:dyDescent="0.2">
      <c r="A5229" s="14" t="s">
        <v>10924</v>
      </c>
      <c r="B5229" s="15" t="s">
        <v>10905</v>
      </c>
      <c r="C5229" s="15" t="s">
        <v>58</v>
      </c>
      <c r="D5229" s="27" t="s">
        <v>10925</v>
      </c>
      <c r="E5229" s="27" t="s">
        <v>10926</v>
      </c>
      <c r="F5229" s="15" t="s">
        <v>648</v>
      </c>
      <c r="G5229" s="15" t="s">
        <v>55</v>
      </c>
    </row>
    <row r="5230" spans="1:7" ht="22.5" x14ac:dyDescent="0.2">
      <c r="A5230" s="14" t="s">
        <v>10927</v>
      </c>
      <c r="B5230" s="15" t="s">
        <v>10905</v>
      </c>
      <c r="C5230" s="15" t="s">
        <v>60</v>
      </c>
      <c r="D5230" s="27" t="s">
        <v>10928</v>
      </c>
      <c r="E5230" s="27" t="s">
        <v>10929</v>
      </c>
      <c r="F5230" s="15" t="s">
        <v>648</v>
      </c>
      <c r="G5230" s="15" t="s">
        <v>10930</v>
      </c>
    </row>
    <row r="5231" spans="1:7" ht="22.5" x14ac:dyDescent="0.2">
      <c r="A5231" s="14" t="s">
        <v>10931</v>
      </c>
      <c r="B5231" s="15" t="s">
        <v>10905</v>
      </c>
      <c r="C5231" s="15" t="s">
        <v>65</v>
      </c>
      <c r="D5231" s="27" t="s">
        <v>10932</v>
      </c>
      <c r="E5231" s="27" t="s">
        <v>10933</v>
      </c>
      <c r="F5231" s="15" t="s">
        <v>648</v>
      </c>
      <c r="G5231" s="15" t="s">
        <v>55</v>
      </c>
    </row>
    <row r="5232" spans="1:7" ht="14.25" x14ac:dyDescent="0.2">
      <c r="A5232" s="14" t="s">
        <v>10934</v>
      </c>
      <c r="B5232" s="15" t="s">
        <v>10905</v>
      </c>
      <c r="C5232" s="15" t="s">
        <v>68</v>
      </c>
      <c r="D5232" s="27" t="s">
        <v>10935</v>
      </c>
      <c r="E5232" s="27" t="s">
        <v>10936</v>
      </c>
      <c r="F5232" s="15" t="s">
        <v>648</v>
      </c>
      <c r="G5232" s="15" t="s">
        <v>87</v>
      </c>
    </row>
    <row r="5233" spans="1:7" ht="14.25" x14ac:dyDescent="0.2">
      <c r="A5233" s="14" t="s">
        <v>10937</v>
      </c>
      <c r="B5233" s="15" t="s">
        <v>10905</v>
      </c>
      <c r="C5233" s="15" t="s">
        <v>70</v>
      </c>
      <c r="D5233" s="27" t="s">
        <v>10938</v>
      </c>
      <c r="E5233" s="27" t="s">
        <v>10939</v>
      </c>
      <c r="F5233" s="15" t="s">
        <v>71</v>
      </c>
      <c r="G5233" s="15" t="s">
        <v>10940</v>
      </c>
    </row>
    <row r="5234" spans="1:7" ht="14.25" x14ac:dyDescent="0.2">
      <c r="A5234" s="14" t="s">
        <v>10941</v>
      </c>
      <c r="B5234" s="15" t="s">
        <v>10905</v>
      </c>
      <c r="C5234" s="15" t="s">
        <v>73</v>
      </c>
      <c r="D5234" s="27" t="s">
        <v>10942</v>
      </c>
      <c r="E5234" s="27" t="s">
        <v>10943</v>
      </c>
      <c r="F5234" s="15" t="s">
        <v>71</v>
      </c>
      <c r="G5234" s="15" t="s">
        <v>296</v>
      </c>
    </row>
    <row r="5235" spans="1:7" ht="14.25" x14ac:dyDescent="0.2">
      <c r="A5235" s="14" t="s">
        <v>10944</v>
      </c>
      <c r="B5235" s="15" t="s">
        <v>10905</v>
      </c>
      <c r="C5235" s="15" t="s">
        <v>75</v>
      </c>
      <c r="D5235" s="27" t="s">
        <v>10945</v>
      </c>
      <c r="E5235" s="27" t="s">
        <v>10946</v>
      </c>
      <c r="F5235" s="15" t="s">
        <v>648</v>
      </c>
      <c r="G5235" s="15" t="s">
        <v>90</v>
      </c>
    </row>
    <row r="5236" spans="1:7" ht="14.25" x14ac:dyDescent="0.2">
      <c r="A5236" s="14" t="s">
        <v>10947</v>
      </c>
      <c r="B5236" s="15" t="s">
        <v>10905</v>
      </c>
      <c r="C5236" s="15" t="s">
        <v>87</v>
      </c>
      <c r="D5236" s="27" t="s">
        <v>10948</v>
      </c>
      <c r="E5236" s="27" t="s">
        <v>10949</v>
      </c>
      <c r="F5236" s="15" t="s">
        <v>648</v>
      </c>
      <c r="G5236" s="15" t="s">
        <v>12</v>
      </c>
    </row>
    <row r="5237" spans="1:7" ht="14.25" x14ac:dyDescent="0.2">
      <c r="A5237" s="14" t="s">
        <v>10950</v>
      </c>
      <c r="B5237" s="15" t="s">
        <v>10905</v>
      </c>
      <c r="C5237" s="15" t="s">
        <v>89</v>
      </c>
      <c r="D5237" s="27" t="s">
        <v>10951</v>
      </c>
      <c r="E5237" s="27" t="s">
        <v>10952</v>
      </c>
      <c r="F5237" s="15" t="s">
        <v>648</v>
      </c>
      <c r="G5237" s="15" t="s">
        <v>12</v>
      </c>
    </row>
    <row r="5238" spans="1:7" ht="22.5" x14ac:dyDescent="0.2">
      <c r="A5238" s="14" t="s">
        <v>10953</v>
      </c>
      <c r="B5238" s="15" t="s">
        <v>10905</v>
      </c>
      <c r="C5238" s="15" t="s">
        <v>90</v>
      </c>
      <c r="D5238" s="27" t="s">
        <v>10954</v>
      </c>
      <c r="E5238" s="27" t="s">
        <v>10955</v>
      </c>
      <c r="F5238" s="15" t="s">
        <v>71</v>
      </c>
      <c r="G5238" s="15" t="s">
        <v>451</v>
      </c>
    </row>
    <row r="5239" spans="1:7" ht="14.25" x14ac:dyDescent="0.2">
      <c r="A5239" s="14" t="s">
        <v>10956</v>
      </c>
      <c r="B5239" s="15" t="s">
        <v>10905</v>
      </c>
      <c r="C5239" s="15" t="s">
        <v>91</v>
      </c>
      <c r="D5239" s="27" t="s">
        <v>10957</v>
      </c>
      <c r="E5239" s="27" t="s">
        <v>10958</v>
      </c>
      <c r="F5239" s="15" t="s">
        <v>10959</v>
      </c>
      <c r="G5239" s="15" t="s">
        <v>1183</v>
      </c>
    </row>
    <row r="5240" spans="1:7" ht="14.25" x14ac:dyDescent="0.2">
      <c r="A5240" s="14" t="s">
        <v>10960</v>
      </c>
      <c r="B5240" s="15" t="s">
        <v>10905</v>
      </c>
      <c r="C5240" s="15" t="s">
        <v>101</v>
      </c>
      <c r="D5240" s="27" t="s">
        <v>10619</v>
      </c>
      <c r="E5240" s="27" t="s">
        <v>10620</v>
      </c>
      <c r="F5240" s="15" t="s">
        <v>209</v>
      </c>
      <c r="G5240" s="15" t="s">
        <v>6888</v>
      </c>
    </row>
    <row r="5241" spans="1:7" ht="22.5" x14ac:dyDescent="0.2">
      <c r="A5241" s="14" t="s">
        <v>10961</v>
      </c>
      <c r="B5241" s="15" t="s">
        <v>10905</v>
      </c>
      <c r="C5241" s="15" t="s">
        <v>106</v>
      </c>
      <c r="D5241" s="27" t="s">
        <v>10623</v>
      </c>
      <c r="E5241" s="27" t="s">
        <v>10624</v>
      </c>
      <c r="F5241" s="15" t="s">
        <v>1077</v>
      </c>
      <c r="G5241" s="15" t="s">
        <v>10962</v>
      </c>
    </row>
    <row r="5242" spans="1:7" ht="14.25" x14ac:dyDescent="0.2">
      <c r="A5242" s="14" t="s">
        <v>10963</v>
      </c>
      <c r="B5242" s="15" t="s">
        <v>10905</v>
      </c>
      <c r="C5242" s="15" t="s">
        <v>107</v>
      </c>
      <c r="D5242" s="27" t="s">
        <v>10627</v>
      </c>
      <c r="E5242" s="27" t="s">
        <v>10628</v>
      </c>
      <c r="F5242" s="15" t="s">
        <v>670</v>
      </c>
      <c r="G5242" s="15" t="s">
        <v>1696</v>
      </c>
    </row>
    <row r="5243" spans="1:7" ht="22.5" x14ac:dyDescent="0.2">
      <c r="A5243" s="14" t="s">
        <v>10964</v>
      </c>
      <c r="B5243" s="15" t="s">
        <v>10905</v>
      </c>
      <c r="C5243" s="15" t="s">
        <v>108</v>
      </c>
      <c r="D5243" s="27" t="s">
        <v>9838</v>
      </c>
      <c r="E5243" s="27" t="s">
        <v>9839</v>
      </c>
      <c r="F5243" s="15" t="s">
        <v>648</v>
      </c>
      <c r="G5243" s="15" t="s">
        <v>12</v>
      </c>
    </row>
    <row r="5244" spans="1:7" ht="45" x14ac:dyDescent="0.2">
      <c r="A5244" s="14" t="s">
        <v>10965</v>
      </c>
      <c r="B5244" s="15" t="s">
        <v>10905</v>
      </c>
      <c r="C5244" s="15" t="s">
        <v>109</v>
      </c>
      <c r="D5244" s="27" t="s">
        <v>10966</v>
      </c>
      <c r="E5244" s="27" t="s">
        <v>10967</v>
      </c>
      <c r="F5244" s="15" t="s">
        <v>648</v>
      </c>
      <c r="G5244" s="15" t="s">
        <v>12</v>
      </c>
    </row>
    <row r="5245" spans="1:7" ht="22.5" x14ac:dyDescent="0.2">
      <c r="A5245" s="14" t="s">
        <v>10968</v>
      </c>
      <c r="B5245" s="15" t="s">
        <v>10905</v>
      </c>
      <c r="C5245" s="15" t="s">
        <v>122</v>
      </c>
      <c r="D5245" s="27" t="s">
        <v>44</v>
      </c>
      <c r="E5245" s="27" t="s">
        <v>10969</v>
      </c>
      <c r="F5245" s="15" t="s">
        <v>37</v>
      </c>
      <c r="G5245" s="15" t="s">
        <v>10970</v>
      </c>
    </row>
    <row r="5246" spans="1:7" ht="14.25" x14ac:dyDescent="0.2">
      <c r="A5246" s="14" t="s">
        <v>10971</v>
      </c>
      <c r="B5246" s="15" t="s">
        <v>10905</v>
      </c>
      <c r="C5246" s="15" t="s">
        <v>126</v>
      </c>
      <c r="D5246" s="27" t="s">
        <v>49</v>
      </c>
      <c r="E5246" s="27" t="s">
        <v>50</v>
      </c>
      <c r="F5246" s="15" t="s">
        <v>51</v>
      </c>
      <c r="G5246" s="15" t="s">
        <v>10972</v>
      </c>
    </row>
    <row r="5247" spans="1:7" ht="14.25" x14ac:dyDescent="0.2">
      <c r="A5247" s="14" t="s">
        <v>10973</v>
      </c>
      <c r="B5247" s="15" t="s">
        <v>10905</v>
      </c>
      <c r="C5247" s="15" t="s">
        <v>124</v>
      </c>
      <c r="D5247" s="27" t="s">
        <v>10974</v>
      </c>
      <c r="E5247" s="27" t="s">
        <v>10975</v>
      </c>
      <c r="F5247" s="15" t="s">
        <v>209</v>
      </c>
      <c r="G5247" s="15" t="s">
        <v>92</v>
      </c>
    </row>
    <row r="5248" spans="1:7" ht="45" x14ac:dyDescent="0.2">
      <c r="A5248" s="14" t="s">
        <v>10976</v>
      </c>
      <c r="B5248" s="15" t="s">
        <v>10905</v>
      </c>
      <c r="C5248" s="15" t="s">
        <v>129</v>
      </c>
      <c r="D5248" s="27" t="s">
        <v>10977</v>
      </c>
      <c r="E5248" s="27" t="s">
        <v>10978</v>
      </c>
      <c r="F5248" s="15" t="s">
        <v>1077</v>
      </c>
      <c r="G5248" s="15" t="s">
        <v>6800</v>
      </c>
    </row>
    <row r="5249" spans="1:7" ht="22.5" x14ac:dyDescent="0.2">
      <c r="A5249" s="14" t="s">
        <v>10979</v>
      </c>
      <c r="B5249" s="15" t="s">
        <v>10905</v>
      </c>
      <c r="C5249" s="15" t="s">
        <v>133</v>
      </c>
      <c r="D5249" s="27" t="s">
        <v>10980</v>
      </c>
      <c r="E5249" s="27" t="s">
        <v>10981</v>
      </c>
      <c r="F5249" s="15" t="s">
        <v>648</v>
      </c>
      <c r="G5249" s="15" t="s">
        <v>12</v>
      </c>
    </row>
    <row r="5250" spans="1:7" ht="45" x14ac:dyDescent="0.2">
      <c r="A5250" s="14" t="s">
        <v>10982</v>
      </c>
      <c r="B5250" s="15" t="s">
        <v>10905</v>
      </c>
      <c r="C5250" s="15" t="s">
        <v>136</v>
      </c>
      <c r="D5250" s="27" t="s">
        <v>10983</v>
      </c>
      <c r="E5250" s="27" t="s">
        <v>10984</v>
      </c>
      <c r="F5250" s="15" t="s">
        <v>648</v>
      </c>
      <c r="G5250" s="15" t="s">
        <v>12</v>
      </c>
    </row>
    <row r="5251" spans="1:7" ht="14.25" customHeight="1" x14ac:dyDescent="0.2">
      <c r="A5251" s="16"/>
      <c r="B5251" s="16"/>
      <c r="C5251" s="13"/>
      <c r="D5251" s="28"/>
      <c r="E5251" s="21" t="s">
        <v>10985</v>
      </c>
      <c r="F5251" s="13"/>
      <c r="G5251" s="13"/>
    </row>
    <row r="5252" spans="1:7" ht="22.5" x14ac:dyDescent="0.2">
      <c r="A5252" s="14" t="s">
        <v>10986</v>
      </c>
      <c r="B5252" s="15" t="s">
        <v>10905</v>
      </c>
      <c r="C5252" s="15" t="s">
        <v>141</v>
      </c>
      <c r="D5252" s="27" t="s">
        <v>10646</v>
      </c>
      <c r="E5252" s="27" t="s">
        <v>10647</v>
      </c>
      <c r="F5252" s="15" t="s">
        <v>37</v>
      </c>
      <c r="G5252" s="15" t="s">
        <v>10987</v>
      </c>
    </row>
    <row r="5253" spans="1:7" ht="22.5" x14ac:dyDescent="0.2">
      <c r="A5253" s="14" t="s">
        <v>10988</v>
      </c>
      <c r="B5253" s="15" t="s">
        <v>10905</v>
      </c>
      <c r="C5253" s="15" t="s">
        <v>144</v>
      </c>
      <c r="D5253" s="27" t="s">
        <v>10910</v>
      </c>
      <c r="E5253" s="27" t="s">
        <v>10911</v>
      </c>
      <c r="F5253" s="15" t="s">
        <v>37</v>
      </c>
      <c r="G5253" s="15" t="s">
        <v>10989</v>
      </c>
    </row>
    <row r="5254" spans="1:7" ht="22.5" x14ac:dyDescent="0.2">
      <c r="A5254" s="14" t="s">
        <v>10990</v>
      </c>
      <c r="B5254" s="15" t="s">
        <v>10905</v>
      </c>
      <c r="C5254" s="15" t="s">
        <v>146</v>
      </c>
      <c r="D5254" s="27" t="s">
        <v>31</v>
      </c>
      <c r="E5254" s="27" t="s">
        <v>32</v>
      </c>
      <c r="F5254" s="15" t="s">
        <v>27</v>
      </c>
      <c r="G5254" s="15" t="s">
        <v>10991</v>
      </c>
    </row>
    <row r="5255" spans="1:7" ht="14.25" x14ac:dyDescent="0.2">
      <c r="A5255" s="14" t="s">
        <v>10992</v>
      </c>
      <c r="B5255" s="15" t="s">
        <v>10905</v>
      </c>
      <c r="C5255" s="15" t="s">
        <v>151</v>
      </c>
      <c r="D5255" s="27" t="s">
        <v>552</v>
      </c>
      <c r="E5255" s="27" t="s">
        <v>553</v>
      </c>
      <c r="F5255" s="15" t="s">
        <v>81</v>
      </c>
      <c r="G5255" s="15" t="s">
        <v>9911</v>
      </c>
    </row>
    <row r="5256" spans="1:7" ht="14.25" x14ac:dyDescent="0.2">
      <c r="A5256" s="14" t="s">
        <v>10993</v>
      </c>
      <c r="B5256" s="15" t="s">
        <v>10905</v>
      </c>
      <c r="C5256" s="15" t="s">
        <v>154</v>
      </c>
      <c r="D5256" s="27" t="s">
        <v>556</v>
      </c>
      <c r="E5256" s="27" t="s">
        <v>557</v>
      </c>
      <c r="F5256" s="15" t="s">
        <v>81</v>
      </c>
      <c r="G5256" s="15" t="s">
        <v>10994</v>
      </c>
    </row>
    <row r="5257" spans="1:7" ht="14.25" x14ac:dyDescent="0.2">
      <c r="A5257" s="14" t="s">
        <v>10995</v>
      </c>
      <c r="B5257" s="15" t="s">
        <v>10905</v>
      </c>
      <c r="C5257" s="15" t="s">
        <v>156</v>
      </c>
      <c r="D5257" s="27" t="s">
        <v>10619</v>
      </c>
      <c r="E5257" s="27" t="s">
        <v>10620</v>
      </c>
      <c r="F5257" s="15" t="s">
        <v>209</v>
      </c>
      <c r="G5257" s="15" t="s">
        <v>2077</v>
      </c>
    </row>
    <row r="5258" spans="1:7" ht="22.5" x14ac:dyDescent="0.2">
      <c r="A5258" s="14" t="s">
        <v>10996</v>
      </c>
      <c r="B5258" s="15" t="s">
        <v>10905</v>
      </c>
      <c r="C5258" s="15" t="s">
        <v>157</v>
      </c>
      <c r="D5258" s="27" t="s">
        <v>10623</v>
      </c>
      <c r="E5258" s="27" t="s">
        <v>10624</v>
      </c>
      <c r="F5258" s="15" t="s">
        <v>1077</v>
      </c>
      <c r="G5258" s="15" t="s">
        <v>10997</v>
      </c>
    </row>
    <row r="5259" spans="1:7" ht="14.25" x14ac:dyDescent="0.2">
      <c r="A5259" s="14" t="s">
        <v>10998</v>
      </c>
      <c r="B5259" s="15" t="s">
        <v>10905</v>
      </c>
      <c r="C5259" s="15" t="s">
        <v>158</v>
      </c>
      <c r="D5259" s="27" t="s">
        <v>10627</v>
      </c>
      <c r="E5259" s="27" t="s">
        <v>10628</v>
      </c>
      <c r="F5259" s="15" t="s">
        <v>670</v>
      </c>
      <c r="G5259" s="15" t="s">
        <v>5881</v>
      </c>
    </row>
    <row r="5260" spans="1:7" ht="22.5" x14ac:dyDescent="0.2">
      <c r="A5260" s="14" t="s">
        <v>10999</v>
      </c>
      <c r="B5260" s="15" t="s">
        <v>10905</v>
      </c>
      <c r="C5260" s="15" t="s">
        <v>165</v>
      </c>
      <c r="D5260" s="27" t="s">
        <v>44</v>
      </c>
      <c r="E5260" s="27" t="s">
        <v>10969</v>
      </c>
      <c r="F5260" s="15" t="s">
        <v>37</v>
      </c>
      <c r="G5260" s="15" t="s">
        <v>10987</v>
      </c>
    </row>
    <row r="5261" spans="1:7" ht="14.25" x14ac:dyDescent="0.2">
      <c r="A5261" s="14" t="s">
        <v>11000</v>
      </c>
      <c r="B5261" s="15" t="s">
        <v>10905</v>
      </c>
      <c r="C5261" s="15" t="s">
        <v>168</v>
      </c>
      <c r="D5261" s="27" t="s">
        <v>49</v>
      </c>
      <c r="E5261" s="27" t="s">
        <v>50</v>
      </c>
      <c r="F5261" s="15" t="s">
        <v>51</v>
      </c>
      <c r="G5261" s="15" t="s">
        <v>5064</v>
      </c>
    </row>
    <row r="5262" spans="1:7" ht="14.25" customHeight="1" x14ac:dyDescent="0.2">
      <c r="A5262" s="16"/>
      <c r="B5262" s="16"/>
      <c r="C5262" s="13"/>
      <c r="D5262" s="28"/>
      <c r="E5262" s="21" t="s">
        <v>11001</v>
      </c>
      <c r="F5262" s="13"/>
      <c r="G5262" s="13"/>
    </row>
    <row r="5263" spans="1:7" ht="22.5" x14ac:dyDescent="0.2">
      <c r="A5263" s="14" t="s">
        <v>11002</v>
      </c>
      <c r="B5263" s="15" t="s">
        <v>10905</v>
      </c>
      <c r="C5263" s="15" t="s">
        <v>170</v>
      </c>
      <c r="D5263" s="27" t="s">
        <v>10646</v>
      </c>
      <c r="E5263" s="27" t="s">
        <v>10647</v>
      </c>
      <c r="F5263" s="15" t="s">
        <v>37</v>
      </c>
      <c r="G5263" s="15" t="s">
        <v>11003</v>
      </c>
    </row>
    <row r="5264" spans="1:7" ht="22.5" x14ac:dyDescent="0.2">
      <c r="A5264" s="14" t="s">
        <v>11004</v>
      </c>
      <c r="B5264" s="15" t="s">
        <v>10905</v>
      </c>
      <c r="C5264" s="15" t="s">
        <v>175</v>
      </c>
      <c r="D5264" s="27" t="s">
        <v>10910</v>
      </c>
      <c r="E5264" s="27" t="s">
        <v>10911</v>
      </c>
      <c r="F5264" s="15" t="s">
        <v>37</v>
      </c>
      <c r="G5264" s="15" t="s">
        <v>11005</v>
      </c>
    </row>
    <row r="5265" spans="1:7" ht="22.5" x14ac:dyDescent="0.2">
      <c r="A5265" s="14" t="s">
        <v>11006</v>
      </c>
      <c r="B5265" s="15" t="s">
        <v>10905</v>
      </c>
      <c r="C5265" s="15" t="s">
        <v>178</v>
      </c>
      <c r="D5265" s="27" t="s">
        <v>31</v>
      </c>
      <c r="E5265" s="27" t="s">
        <v>32</v>
      </c>
      <c r="F5265" s="15" t="s">
        <v>27</v>
      </c>
      <c r="G5265" s="15" t="s">
        <v>11007</v>
      </c>
    </row>
    <row r="5266" spans="1:7" ht="14.25" x14ac:dyDescent="0.2">
      <c r="A5266" s="14" t="s">
        <v>11008</v>
      </c>
      <c r="B5266" s="15" t="s">
        <v>10905</v>
      </c>
      <c r="C5266" s="15" t="s">
        <v>181</v>
      </c>
      <c r="D5266" s="27" t="s">
        <v>552</v>
      </c>
      <c r="E5266" s="27" t="s">
        <v>553</v>
      </c>
      <c r="F5266" s="15" t="s">
        <v>81</v>
      </c>
      <c r="G5266" s="15" t="s">
        <v>4003</v>
      </c>
    </row>
    <row r="5267" spans="1:7" ht="14.25" x14ac:dyDescent="0.2">
      <c r="A5267" s="14" t="s">
        <v>11009</v>
      </c>
      <c r="B5267" s="15" t="s">
        <v>10905</v>
      </c>
      <c r="C5267" s="15" t="s">
        <v>182</v>
      </c>
      <c r="D5267" s="27" t="s">
        <v>556</v>
      </c>
      <c r="E5267" s="27" t="s">
        <v>557</v>
      </c>
      <c r="F5267" s="15" t="s">
        <v>81</v>
      </c>
      <c r="G5267" s="15" t="s">
        <v>11010</v>
      </c>
    </row>
    <row r="5268" spans="1:7" ht="14.25" x14ac:dyDescent="0.2">
      <c r="A5268" s="14" t="s">
        <v>11011</v>
      </c>
      <c r="B5268" s="15" t="s">
        <v>10905</v>
      </c>
      <c r="C5268" s="15" t="s">
        <v>183</v>
      </c>
      <c r="D5268" s="27" t="s">
        <v>10619</v>
      </c>
      <c r="E5268" s="27" t="s">
        <v>10620</v>
      </c>
      <c r="F5268" s="15" t="s">
        <v>209</v>
      </c>
      <c r="G5268" s="15" t="s">
        <v>4420</v>
      </c>
    </row>
    <row r="5269" spans="1:7" ht="22.5" x14ac:dyDescent="0.2">
      <c r="A5269" s="14" t="s">
        <v>11012</v>
      </c>
      <c r="B5269" s="15" t="s">
        <v>10905</v>
      </c>
      <c r="C5269" s="15" t="s">
        <v>191</v>
      </c>
      <c r="D5269" s="27" t="s">
        <v>10623</v>
      </c>
      <c r="E5269" s="27" t="s">
        <v>10624</v>
      </c>
      <c r="F5269" s="15" t="s">
        <v>1077</v>
      </c>
      <c r="G5269" s="15" t="s">
        <v>11013</v>
      </c>
    </row>
    <row r="5270" spans="1:7" ht="14.25" x14ac:dyDescent="0.2">
      <c r="A5270" s="14" t="s">
        <v>11014</v>
      </c>
      <c r="B5270" s="15" t="s">
        <v>10905</v>
      </c>
      <c r="C5270" s="15" t="s">
        <v>194</v>
      </c>
      <c r="D5270" s="27" t="s">
        <v>10627</v>
      </c>
      <c r="E5270" s="27" t="s">
        <v>10628</v>
      </c>
      <c r="F5270" s="15" t="s">
        <v>670</v>
      </c>
      <c r="G5270" s="15" t="s">
        <v>7380</v>
      </c>
    </row>
    <row r="5271" spans="1:7" ht="22.5" x14ac:dyDescent="0.2">
      <c r="A5271" s="14" t="s">
        <v>11015</v>
      </c>
      <c r="B5271" s="15" t="s">
        <v>10905</v>
      </c>
      <c r="C5271" s="15" t="s">
        <v>196</v>
      </c>
      <c r="D5271" s="27" t="s">
        <v>44</v>
      </c>
      <c r="E5271" s="27" t="s">
        <v>11016</v>
      </c>
      <c r="F5271" s="15" t="s">
        <v>37</v>
      </c>
      <c r="G5271" s="15" t="s">
        <v>11003</v>
      </c>
    </row>
    <row r="5272" spans="1:7" ht="14.25" x14ac:dyDescent="0.2">
      <c r="A5272" s="14" t="s">
        <v>11017</v>
      </c>
      <c r="B5272" s="15" t="s">
        <v>10905</v>
      </c>
      <c r="C5272" s="15" t="s">
        <v>201</v>
      </c>
      <c r="D5272" s="27" t="s">
        <v>49</v>
      </c>
      <c r="E5272" s="27" t="s">
        <v>50</v>
      </c>
      <c r="F5272" s="15" t="s">
        <v>51</v>
      </c>
      <c r="G5272" s="15" t="s">
        <v>5566</v>
      </c>
    </row>
    <row r="5273" spans="1:7" ht="14.25" customHeight="1" x14ac:dyDescent="0.2">
      <c r="A5273" s="16"/>
      <c r="B5273" s="16"/>
      <c r="C5273" s="13"/>
      <c r="D5273" s="28"/>
      <c r="E5273" s="21" t="s">
        <v>11018</v>
      </c>
      <c r="F5273" s="13"/>
      <c r="G5273" s="13"/>
    </row>
    <row r="5274" spans="1:7" ht="22.5" x14ac:dyDescent="0.2">
      <c r="A5274" s="14" t="s">
        <v>11019</v>
      </c>
      <c r="B5274" s="15" t="s">
        <v>10905</v>
      </c>
      <c r="C5274" s="15" t="s">
        <v>204</v>
      </c>
      <c r="D5274" s="27" t="s">
        <v>10646</v>
      </c>
      <c r="E5274" s="27" t="s">
        <v>10647</v>
      </c>
      <c r="F5274" s="15" t="s">
        <v>37</v>
      </c>
      <c r="G5274" s="15" t="s">
        <v>11020</v>
      </c>
    </row>
    <row r="5275" spans="1:7" ht="22.5" x14ac:dyDescent="0.2">
      <c r="A5275" s="14" t="s">
        <v>11021</v>
      </c>
      <c r="B5275" s="15" t="s">
        <v>10905</v>
      </c>
      <c r="C5275" s="15" t="s">
        <v>206</v>
      </c>
      <c r="D5275" s="27" t="s">
        <v>10910</v>
      </c>
      <c r="E5275" s="27" t="s">
        <v>10911</v>
      </c>
      <c r="F5275" s="15" t="s">
        <v>37</v>
      </c>
      <c r="G5275" s="15" t="s">
        <v>11022</v>
      </c>
    </row>
    <row r="5276" spans="1:7" ht="22.5" x14ac:dyDescent="0.2">
      <c r="A5276" s="14" t="s">
        <v>11023</v>
      </c>
      <c r="B5276" s="15" t="s">
        <v>10905</v>
      </c>
      <c r="C5276" s="15" t="s">
        <v>207</v>
      </c>
      <c r="D5276" s="27" t="s">
        <v>31</v>
      </c>
      <c r="E5276" s="27" t="s">
        <v>32</v>
      </c>
      <c r="F5276" s="15" t="s">
        <v>27</v>
      </c>
      <c r="G5276" s="15" t="s">
        <v>10534</v>
      </c>
    </row>
    <row r="5277" spans="1:7" ht="14.25" x14ac:dyDescent="0.2">
      <c r="A5277" s="14" t="s">
        <v>11024</v>
      </c>
      <c r="B5277" s="15" t="s">
        <v>10905</v>
      </c>
      <c r="C5277" s="15" t="s">
        <v>208</v>
      </c>
      <c r="D5277" s="27" t="s">
        <v>552</v>
      </c>
      <c r="E5277" s="27" t="s">
        <v>553</v>
      </c>
      <c r="F5277" s="15" t="s">
        <v>81</v>
      </c>
      <c r="G5277" s="15" t="s">
        <v>11025</v>
      </c>
    </row>
    <row r="5278" spans="1:7" ht="14.25" x14ac:dyDescent="0.2">
      <c r="A5278" s="14" t="s">
        <v>11026</v>
      </c>
      <c r="B5278" s="15" t="s">
        <v>10905</v>
      </c>
      <c r="C5278" s="15" t="s">
        <v>220</v>
      </c>
      <c r="D5278" s="27" t="s">
        <v>556</v>
      </c>
      <c r="E5278" s="27" t="s">
        <v>557</v>
      </c>
      <c r="F5278" s="15" t="s">
        <v>81</v>
      </c>
      <c r="G5278" s="15" t="s">
        <v>698</v>
      </c>
    </row>
    <row r="5279" spans="1:7" ht="14.25" x14ac:dyDescent="0.2">
      <c r="A5279" s="14" t="s">
        <v>11027</v>
      </c>
      <c r="B5279" s="15" t="s">
        <v>10905</v>
      </c>
      <c r="C5279" s="15" t="s">
        <v>223</v>
      </c>
      <c r="D5279" s="27" t="s">
        <v>10619</v>
      </c>
      <c r="E5279" s="27" t="s">
        <v>10620</v>
      </c>
      <c r="F5279" s="15" t="s">
        <v>209</v>
      </c>
      <c r="G5279" s="15" t="s">
        <v>6247</v>
      </c>
    </row>
    <row r="5280" spans="1:7" ht="22.5" x14ac:dyDescent="0.2">
      <c r="A5280" s="14" t="s">
        <v>11028</v>
      </c>
      <c r="B5280" s="15" t="s">
        <v>10905</v>
      </c>
      <c r="C5280" s="15" t="s">
        <v>226</v>
      </c>
      <c r="D5280" s="27" t="s">
        <v>10623</v>
      </c>
      <c r="E5280" s="27" t="s">
        <v>10624</v>
      </c>
      <c r="F5280" s="15" t="s">
        <v>1077</v>
      </c>
      <c r="G5280" s="15" t="s">
        <v>11029</v>
      </c>
    </row>
    <row r="5281" spans="1:7" ht="14.25" x14ac:dyDescent="0.2">
      <c r="A5281" s="14" t="s">
        <v>11030</v>
      </c>
      <c r="B5281" s="15" t="s">
        <v>10905</v>
      </c>
      <c r="C5281" s="15" t="s">
        <v>229</v>
      </c>
      <c r="D5281" s="27" t="s">
        <v>10627</v>
      </c>
      <c r="E5281" s="27" t="s">
        <v>10628</v>
      </c>
      <c r="F5281" s="15" t="s">
        <v>670</v>
      </c>
      <c r="G5281" s="15" t="s">
        <v>1569</v>
      </c>
    </row>
    <row r="5282" spans="1:7" ht="22.5" x14ac:dyDescent="0.2">
      <c r="A5282" s="14" t="s">
        <v>11031</v>
      </c>
      <c r="B5282" s="15" t="s">
        <v>10905</v>
      </c>
      <c r="C5282" s="15" t="s">
        <v>231</v>
      </c>
      <c r="D5282" s="27" t="s">
        <v>44</v>
      </c>
      <c r="E5282" s="27" t="s">
        <v>11016</v>
      </c>
      <c r="F5282" s="15" t="s">
        <v>37</v>
      </c>
      <c r="G5282" s="15" t="s">
        <v>10989</v>
      </c>
    </row>
    <row r="5283" spans="1:7" ht="14.25" x14ac:dyDescent="0.2">
      <c r="A5283" s="14" t="s">
        <v>11032</v>
      </c>
      <c r="B5283" s="15" t="s">
        <v>10905</v>
      </c>
      <c r="C5283" s="15" t="s">
        <v>236</v>
      </c>
      <c r="D5283" s="27" t="s">
        <v>49</v>
      </c>
      <c r="E5283" s="27" t="s">
        <v>50</v>
      </c>
      <c r="F5283" s="15" t="s">
        <v>51</v>
      </c>
      <c r="G5283" s="15" t="s">
        <v>11033</v>
      </c>
    </row>
    <row r="5284" spans="1:7" ht="14.25" customHeight="1" x14ac:dyDescent="0.2">
      <c r="A5284" s="16"/>
      <c r="B5284" s="16"/>
      <c r="C5284" s="13"/>
      <c r="D5284" s="28"/>
      <c r="E5284" s="21" t="s">
        <v>11034</v>
      </c>
      <c r="F5284" s="13"/>
      <c r="G5284" s="13"/>
    </row>
    <row r="5285" spans="1:7" ht="22.5" x14ac:dyDescent="0.2">
      <c r="A5285" s="14" t="s">
        <v>11035</v>
      </c>
      <c r="B5285" s="15" t="s">
        <v>10905</v>
      </c>
      <c r="C5285" s="15" t="s">
        <v>239</v>
      </c>
      <c r="D5285" s="27" t="s">
        <v>10646</v>
      </c>
      <c r="E5285" s="27" t="s">
        <v>10647</v>
      </c>
      <c r="F5285" s="15" t="s">
        <v>37</v>
      </c>
      <c r="G5285" s="15" t="s">
        <v>11036</v>
      </c>
    </row>
    <row r="5286" spans="1:7" ht="22.5" x14ac:dyDescent="0.2">
      <c r="A5286" s="14" t="s">
        <v>11037</v>
      </c>
      <c r="B5286" s="15" t="s">
        <v>10905</v>
      </c>
      <c r="C5286" s="15" t="s">
        <v>241</v>
      </c>
      <c r="D5286" s="27" t="s">
        <v>10910</v>
      </c>
      <c r="E5286" s="27" t="s">
        <v>10911</v>
      </c>
      <c r="F5286" s="15" t="s">
        <v>37</v>
      </c>
      <c r="G5286" s="15" t="s">
        <v>11038</v>
      </c>
    </row>
    <row r="5287" spans="1:7" ht="22.5" x14ac:dyDescent="0.2">
      <c r="A5287" s="14" t="s">
        <v>11039</v>
      </c>
      <c r="B5287" s="15" t="s">
        <v>10905</v>
      </c>
      <c r="C5287" s="15" t="s">
        <v>243</v>
      </c>
      <c r="D5287" s="27" t="s">
        <v>31</v>
      </c>
      <c r="E5287" s="27" t="s">
        <v>32</v>
      </c>
      <c r="F5287" s="15" t="s">
        <v>27</v>
      </c>
      <c r="G5287" s="15" t="s">
        <v>11040</v>
      </c>
    </row>
    <row r="5288" spans="1:7" ht="14.25" x14ac:dyDescent="0.2">
      <c r="A5288" s="14" t="s">
        <v>11041</v>
      </c>
      <c r="B5288" s="15" t="s">
        <v>10905</v>
      </c>
      <c r="C5288" s="15" t="s">
        <v>248</v>
      </c>
      <c r="D5288" s="27" t="s">
        <v>552</v>
      </c>
      <c r="E5288" s="27" t="s">
        <v>553</v>
      </c>
      <c r="F5288" s="15" t="s">
        <v>81</v>
      </c>
      <c r="G5288" s="15" t="s">
        <v>11042</v>
      </c>
    </row>
    <row r="5289" spans="1:7" ht="14.25" x14ac:dyDescent="0.2">
      <c r="A5289" s="14" t="s">
        <v>11043</v>
      </c>
      <c r="B5289" s="15" t="s">
        <v>10905</v>
      </c>
      <c r="C5289" s="15" t="s">
        <v>251</v>
      </c>
      <c r="D5289" s="27" t="s">
        <v>556</v>
      </c>
      <c r="E5289" s="27" t="s">
        <v>557</v>
      </c>
      <c r="F5289" s="15" t="s">
        <v>81</v>
      </c>
      <c r="G5289" s="15" t="s">
        <v>11044</v>
      </c>
    </row>
    <row r="5290" spans="1:7" ht="14.25" x14ac:dyDescent="0.2">
      <c r="A5290" s="14" t="s">
        <v>11045</v>
      </c>
      <c r="B5290" s="15" t="s">
        <v>10905</v>
      </c>
      <c r="C5290" s="15" t="s">
        <v>254</v>
      </c>
      <c r="D5290" s="27" t="s">
        <v>10619</v>
      </c>
      <c r="E5290" s="27" t="s">
        <v>10620</v>
      </c>
      <c r="F5290" s="15" t="s">
        <v>209</v>
      </c>
      <c r="G5290" s="15" t="s">
        <v>11046</v>
      </c>
    </row>
    <row r="5291" spans="1:7" ht="22.5" x14ac:dyDescent="0.2">
      <c r="A5291" s="14" t="s">
        <v>11047</v>
      </c>
      <c r="B5291" s="15" t="s">
        <v>10905</v>
      </c>
      <c r="C5291" s="15" t="s">
        <v>256</v>
      </c>
      <c r="D5291" s="27" t="s">
        <v>10623</v>
      </c>
      <c r="E5291" s="27" t="s">
        <v>10624</v>
      </c>
      <c r="F5291" s="15" t="s">
        <v>1077</v>
      </c>
      <c r="G5291" s="15" t="s">
        <v>11048</v>
      </c>
    </row>
    <row r="5292" spans="1:7" ht="14.25" x14ac:dyDescent="0.2">
      <c r="A5292" s="14" t="s">
        <v>11049</v>
      </c>
      <c r="B5292" s="15" t="s">
        <v>10905</v>
      </c>
      <c r="C5292" s="15" t="s">
        <v>260</v>
      </c>
      <c r="D5292" s="27" t="s">
        <v>10627</v>
      </c>
      <c r="E5292" s="27" t="s">
        <v>10628</v>
      </c>
      <c r="F5292" s="15" t="s">
        <v>670</v>
      </c>
      <c r="G5292" s="15" t="s">
        <v>11050</v>
      </c>
    </row>
    <row r="5293" spans="1:7" ht="22.5" x14ac:dyDescent="0.2">
      <c r="A5293" s="14" t="s">
        <v>11051</v>
      </c>
      <c r="B5293" s="15" t="s">
        <v>10905</v>
      </c>
      <c r="C5293" s="15" t="s">
        <v>263</v>
      </c>
      <c r="D5293" s="27" t="s">
        <v>44</v>
      </c>
      <c r="E5293" s="27" t="s">
        <v>10969</v>
      </c>
      <c r="F5293" s="15" t="s">
        <v>37</v>
      </c>
      <c r="G5293" s="15" t="s">
        <v>11052</v>
      </c>
    </row>
    <row r="5294" spans="1:7" ht="14.25" x14ac:dyDescent="0.2">
      <c r="A5294" s="14" t="s">
        <v>11053</v>
      </c>
      <c r="B5294" s="15" t="s">
        <v>10905</v>
      </c>
      <c r="C5294" s="15" t="s">
        <v>265</v>
      </c>
      <c r="D5294" s="27" t="s">
        <v>49</v>
      </c>
      <c r="E5294" s="27" t="s">
        <v>50</v>
      </c>
      <c r="F5294" s="15" t="s">
        <v>51</v>
      </c>
      <c r="G5294" s="15" t="s">
        <v>11054</v>
      </c>
    </row>
    <row r="5295" spans="1:7" ht="22.5" x14ac:dyDescent="0.2">
      <c r="A5295" s="14" t="s">
        <v>11055</v>
      </c>
      <c r="B5295" s="15" t="s">
        <v>10905</v>
      </c>
      <c r="C5295" s="15" t="s">
        <v>266</v>
      </c>
      <c r="D5295" s="27" t="s">
        <v>11056</v>
      </c>
      <c r="E5295" s="27" t="s">
        <v>10920</v>
      </c>
      <c r="F5295" s="15" t="s">
        <v>648</v>
      </c>
      <c r="G5295" s="15" t="s">
        <v>24</v>
      </c>
    </row>
    <row r="5296" spans="1:7" ht="14.25" x14ac:dyDescent="0.2">
      <c r="A5296" s="14" t="s">
        <v>11057</v>
      </c>
      <c r="B5296" s="15" t="s">
        <v>10905</v>
      </c>
      <c r="C5296" s="15" t="s">
        <v>267</v>
      </c>
      <c r="D5296" s="27" t="s">
        <v>11058</v>
      </c>
      <c r="E5296" s="27" t="s">
        <v>11059</v>
      </c>
      <c r="F5296" s="15" t="s">
        <v>648</v>
      </c>
      <c r="G5296" s="15" t="s">
        <v>24</v>
      </c>
    </row>
    <row r="5297" spans="1:7" ht="14.25" customHeight="1" x14ac:dyDescent="0.2">
      <c r="A5297" s="16"/>
      <c r="B5297" s="16"/>
      <c r="C5297" s="13"/>
      <c r="D5297" s="28"/>
      <c r="E5297" s="21" t="s">
        <v>11060</v>
      </c>
      <c r="F5297" s="13"/>
      <c r="G5297" s="13"/>
    </row>
    <row r="5298" spans="1:7" ht="22.5" x14ac:dyDescent="0.2">
      <c r="A5298" s="14" t="s">
        <v>11061</v>
      </c>
      <c r="B5298" s="15" t="s">
        <v>10905</v>
      </c>
      <c r="C5298" s="15" t="s">
        <v>184</v>
      </c>
      <c r="D5298" s="27" t="s">
        <v>10646</v>
      </c>
      <c r="E5298" s="27" t="s">
        <v>10647</v>
      </c>
      <c r="F5298" s="15" t="s">
        <v>37</v>
      </c>
      <c r="G5298" s="15" t="s">
        <v>11062</v>
      </c>
    </row>
    <row r="5299" spans="1:7" ht="22.5" x14ac:dyDescent="0.2">
      <c r="A5299" s="14" t="s">
        <v>11063</v>
      </c>
      <c r="B5299" s="15" t="s">
        <v>10905</v>
      </c>
      <c r="C5299" s="15" t="s">
        <v>276</v>
      </c>
      <c r="D5299" s="27" t="s">
        <v>10910</v>
      </c>
      <c r="E5299" s="27" t="s">
        <v>10911</v>
      </c>
      <c r="F5299" s="15" t="s">
        <v>37</v>
      </c>
      <c r="G5299" s="15" t="s">
        <v>11064</v>
      </c>
    </row>
    <row r="5300" spans="1:7" ht="22.5" x14ac:dyDescent="0.2">
      <c r="A5300" s="14" t="s">
        <v>11065</v>
      </c>
      <c r="B5300" s="15" t="s">
        <v>10905</v>
      </c>
      <c r="C5300" s="15" t="s">
        <v>278</v>
      </c>
      <c r="D5300" s="27" t="s">
        <v>31</v>
      </c>
      <c r="E5300" s="27" t="s">
        <v>32</v>
      </c>
      <c r="F5300" s="15" t="s">
        <v>27</v>
      </c>
      <c r="G5300" s="15" t="s">
        <v>11066</v>
      </c>
    </row>
    <row r="5301" spans="1:7" ht="14.25" x14ac:dyDescent="0.2">
      <c r="A5301" s="14" t="s">
        <v>11067</v>
      </c>
      <c r="B5301" s="15" t="s">
        <v>10905</v>
      </c>
      <c r="C5301" s="15" t="s">
        <v>283</v>
      </c>
      <c r="D5301" s="27" t="s">
        <v>552</v>
      </c>
      <c r="E5301" s="27" t="s">
        <v>553</v>
      </c>
      <c r="F5301" s="15" t="s">
        <v>81</v>
      </c>
      <c r="G5301" s="15" t="s">
        <v>4001</v>
      </c>
    </row>
    <row r="5302" spans="1:7" ht="14.25" x14ac:dyDescent="0.2">
      <c r="A5302" s="14" t="s">
        <v>11068</v>
      </c>
      <c r="B5302" s="15" t="s">
        <v>10905</v>
      </c>
      <c r="C5302" s="15" t="s">
        <v>286</v>
      </c>
      <c r="D5302" s="27" t="s">
        <v>556</v>
      </c>
      <c r="E5302" s="27" t="s">
        <v>557</v>
      </c>
      <c r="F5302" s="15" t="s">
        <v>81</v>
      </c>
      <c r="G5302" s="15" t="s">
        <v>3062</v>
      </c>
    </row>
    <row r="5303" spans="1:7" ht="14.25" x14ac:dyDescent="0.2">
      <c r="A5303" s="14" t="s">
        <v>11069</v>
      </c>
      <c r="B5303" s="15" t="s">
        <v>10905</v>
      </c>
      <c r="C5303" s="15" t="s">
        <v>288</v>
      </c>
      <c r="D5303" s="27" t="s">
        <v>10619</v>
      </c>
      <c r="E5303" s="27" t="s">
        <v>10620</v>
      </c>
      <c r="F5303" s="15" t="s">
        <v>209</v>
      </c>
      <c r="G5303" s="15" t="s">
        <v>11070</v>
      </c>
    </row>
    <row r="5304" spans="1:7" ht="22.5" x14ac:dyDescent="0.2">
      <c r="A5304" s="14" t="s">
        <v>11071</v>
      </c>
      <c r="B5304" s="15" t="s">
        <v>10905</v>
      </c>
      <c r="C5304" s="15" t="s">
        <v>289</v>
      </c>
      <c r="D5304" s="27" t="s">
        <v>10623</v>
      </c>
      <c r="E5304" s="27" t="s">
        <v>10624</v>
      </c>
      <c r="F5304" s="15" t="s">
        <v>1077</v>
      </c>
      <c r="G5304" s="15" t="s">
        <v>11072</v>
      </c>
    </row>
    <row r="5305" spans="1:7" ht="14.25" x14ac:dyDescent="0.2">
      <c r="A5305" s="14" t="s">
        <v>11073</v>
      </c>
      <c r="B5305" s="15" t="s">
        <v>10905</v>
      </c>
      <c r="C5305" s="15" t="s">
        <v>291</v>
      </c>
      <c r="D5305" s="27" t="s">
        <v>10627</v>
      </c>
      <c r="E5305" s="27" t="s">
        <v>10628</v>
      </c>
      <c r="F5305" s="15" t="s">
        <v>670</v>
      </c>
      <c r="G5305" s="15" t="s">
        <v>11074</v>
      </c>
    </row>
    <row r="5306" spans="1:7" ht="22.5" x14ac:dyDescent="0.2">
      <c r="A5306" s="14" t="s">
        <v>11075</v>
      </c>
      <c r="B5306" s="15" t="s">
        <v>10905</v>
      </c>
      <c r="C5306" s="15" t="s">
        <v>293</v>
      </c>
      <c r="D5306" s="27" t="s">
        <v>44</v>
      </c>
      <c r="E5306" s="27" t="s">
        <v>10969</v>
      </c>
      <c r="F5306" s="15" t="s">
        <v>37</v>
      </c>
      <c r="G5306" s="15" t="s">
        <v>11062</v>
      </c>
    </row>
    <row r="5307" spans="1:7" ht="14.25" x14ac:dyDescent="0.2">
      <c r="A5307" s="14" t="s">
        <v>11076</v>
      </c>
      <c r="B5307" s="15" t="s">
        <v>10905</v>
      </c>
      <c r="C5307" s="15" t="s">
        <v>295</v>
      </c>
      <c r="D5307" s="27" t="s">
        <v>49</v>
      </c>
      <c r="E5307" s="27" t="s">
        <v>50</v>
      </c>
      <c r="F5307" s="15" t="s">
        <v>51</v>
      </c>
      <c r="G5307" s="15" t="s">
        <v>11077</v>
      </c>
    </row>
    <row r="5308" spans="1:7" s="8" customFormat="1" ht="15" customHeight="1" x14ac:dyDescent="0.2">
      <c r="A5308" s="7"/>
      <c r="B5308" s="7"/>
      <c r="C5308" s="7"/>
      <c r="D5308" s="26"/>
      <c r="E5308" s="20" t="s">
        <v>11078</v>
      </c>
      <c r="F5308" s="7"/>
      <c r="G5308" s="7"/>
    </row>
    <row r="5309" spans="1:7" s="11" customFormat="1" ht="14.25" x14ac:dyDescent="0.2">
      <c r="A5309" s="9" t="s">
        <v>8331</v>
      </c>
      <c r="B5309" s="9" t="s">
        <v>11079</v>
      </c>
      <c r="C5309" s="9"/>
      <c r="D5309" s="29"/>
      <c r="E5309" s="22" t="s">
        <v>11080</v>
      </c>
      <c r="F5309" s="10"/>
      <c r="G5309" s="10"/>
    </row>
    <row r="5310" spans="1:7" ht="33.75" x14ac:dyDescent="0.2">
      <c r="A5310" s="14" t="s">
        <v>11081</v>
      </c>
      <c r="B5310" s="15" t="s">
        <v>11082</v>
      </c>
      <c r="C5310" s="15" t="s">
        <v>12</v>
      </c>
      <c r="D5310" s="27" t="s">
        <v>11083</v>
      </c>
      <c r="E5310" s="27" t="s">
        <v>11084</v>
      </c>
      <c r="F5310" s="15" t="s">
        <v>37</v>
      </c>
      <c r="G5310" s="15" t="s">
        <v>6192</v>
      </c>
    </row>
    <row r="5311" spans="1:7" ht="22.5" x14ac:dyDescent="0.2">
      <c r="A5311" s="14" t="s">
        <v>11085</v>
      </c>
      <c r="B5311" s="15" t="s">
        <v>11082</v>
      </c>
      <c r="C5311" s="15" t="s">
        <v>24</v>
      </c>
      <c r="D5311" s="27" t="s">
        <v>44</v>
      </c>
      <c r="E5311" s="27" t="s">
        <v>10969</v>
      </c>
      <c r="F5311" s="15" t="s">
        <v>37</v>
      </c>
      <c r="G5311" s="15" t="s">
        <v>6192</v>
      </c>
    </row>
    <row r="5312" spans="1:7" ht="14.25" x14ac:dyDescent="0.2">
      <c r="A5312" s="14" t="s">
        <v>11086</v>
      </c>
      <c r="B5312" s="15" t="s">
        <v>11082</v>
      </c>
      <c r="C5312" s="15" t="s">
        <v>30</v>
      </c>
      <c r="D5312" s="27" t="s">
        <v>49</v>
      </c>
      <c r="E5312" s="27" t="s">
        <v>50</v>
      </c>
      <c r="F5312" s="15" t="s">
        <v>51</v>
      </c>
      <c r="G5312" s="15" t="s">
        <v>2107</v>
      </c>
    </row>
    <row r="5313" spans="1:7" ht="14.25" x14ac:dyDescent="0.2">
      <c r="A5313" s="14" t="s">
        <v>11087</v>
      </c>
      <c r="B5313" s="15" t="s">
        <v>11082</v>
      </c>
      <c r="C5313" s="15" t="s">
        <v>34</v>
      </c>
      <c r="D5313" s="27" t="s">
        <v>10619</v>
      </c>
      <c r="E5313" s="27" t="s">
        <v>10620</v>
      </c>
      <c r="F5313" s="15" t="s">
        <v>209</v>
      </c>
      <c r="G5313" s="15" t="s">
        <v>8927</v>
      </c>
    </row>
    <row r="5314" spans="1:7" ht="22.5" x14ac:dyDescent="0.2">
      <c r="A5314" s="14" t="s">
        <v>11088</v>
      </c>
      <c r="B5314" s="15" t="s">
        <v>11082</v>
      </c>
      <c r="C5314" s="15" t="s">
        <v>40</v>
      </c>
      <c r="D5314" s="27" t="s">
        <v>10623</v>
      </c>
      <c r="E5314" s="27" t="s">
        <v>10624</v>
      </c>
      <c r="F5314" s="15" t="s">
        <v>1077</v>
      </c>
      <c r="G5314" s="15" t="s">
        <v>11089</v>
      </c>
    </row>
    <row r="5315" spans="1:7" ht="14.25" x14ac:dyDescent="0.2">
      <c r="A5315" s="14" t="s">
        <v>11090</v>
      </c>
      <c r="B5315" s="15" t="s">
        <v>11082</v>
      </c>
      <c r="C5315" s="15" t="s">
        <v>43</v>
      </c>
      <c r="D5315" s="27" t="s">
        <v>10627</v>
      </c>
      <c r="E5315" s="27" t="s">
        <v>10628</v>
      </c>
      <c r="F5315" s="15" t="s">
        <v>670</v>
      </c>
      <c r="G5315" s="15" t="s">
        <v>1922</v>
      </c>
    </row>
    <row r="5316" spans="1:7" ht="22.5" x14ac:dyDescent="0.2">
      <c r="A5316" s="14" t="s">
        <v>11091</v>
      </c>
      <c r="B5316" s="15" t="s">
        <v>11082</v>
      </c>
      <c r="C5316" s="15" t="s">
        <v>48</v>
      </c>
      <c r="D5316" s="27" t="s">
        <v>11092</v>
      </c>
      <c r="E5316" s="27" t="s">
        <v>11093</v>
      </c>
      <c r="F5316" s="15" t="s">
        <v>1071</v>
      </c>
      <c r="G5316" s="15" t="s">
        <v>3607</v>
      </c>
    </row>
    <row r="5317" spans="1:7" ht="33.75" x14ac:dyDescent="0.2">
      <c r="A5317" s="14" t="s">
        <v>11094</v>
      </c>
      <c r="B5317" s="15" t="s">
        <v>11082</v>
      </c>
      <c r="C5317" s="15" t="s">
        <v>55</v>
      </c>
      <c r="D5317" s="27" t="s">
        <v>2954</v>
      </c>
      <c r="E5317" s="27" t="s">
        <v>11095</v>
      </c>
      <c r="F5317" s="15" t="s">
        <v>1071</v>
      </c>
      <c r="G5317" s="15" t="s">
        <v>11096</v>
      </c>
    </row>
    <row r="5318" spans="1:7" ht="33.75" x14ac:dyDescent="0.2">
      <c r="A5318" s="14" t="s">
        <v>11097</v>
      </c>
      <c r="B5318" s="15" t="s">
        <v>11082</v>
      </c>
      <c r="C5318" s="15" t="s">
        <v>58</v>
      </c>
      <c r="D5318" s="27" t="s">
        <v>11098</v>
      </c>
      <c r="E5318" s="27" t="s">
        <v>11099</v>
      </c>
      <c r="F5318" s="15" t="s">
        <v>1459</v>
      </c>
      <c r="G5318" s="15" t="s">
        <v>11100</v>
      </c>
    </row>
    <row r="5319" spans="1:7" s="8" customFormat="1" ht="15" customHeight="1" x14ac:dyDescent="0.2">
      <c r="A5319" s="7"/>
      <c r="B5319" s="7"/>
      <c r="C5319" s="7"/>
      <c r="D5319" s="26"/>
      <c r="E5319" s="20" t="s">
        <v>11101</v>
      </c>
      <c r="F5319" s="7"/>
      <c r="G5319" s="7"/>
    </row>
    <row r="5320" spans="1:7" s="11" customFormat="1" ht="14.25" x14ac:dyDescent="0.2">
      <c r="A5320" s="9" t="s">
        <v>8333</v>
      </c>
      <c r="B5320" s="9" t="s">
        <v>11102</v>
      </c>
      <c r="C5320" s="9"/>
      <c r="D5320" s="29"/>
      <c r="E5320" s="22" t="s">
        <v>11103</v>
      </c>
      <c r="F5320" s="10"/>
      <c r="G5320" s="10"/>
    </row>
    <row r="5321" spans="1:7" ht="14.25" x14ac:dyDescent="0.2">
      <c r="A5321" s="14" t="s">
        <v>11104</v>
      </c>
      <c r="B5321" s="15" t="s">
        <v>11105</v>
      </c>
      <c r="C5321" s="15" t="s">
        <v>12</v>
      </c>
      <c r="D5321" s="27" t="s">
        <v>11106</v>
      </c>
      <c r="E5321" s="27" t="s">
        <v>11107</v>
      </c>
      <c r="F5321" s="15" t="s">
        <v>648</v>
      </c>
      <c r="G5321" s="15" t="s">
        <v>170</v>
      </c>
    </row>
    <row r="5322" spans="1:7" ht="45" x14ac:dyDescent="0.2">
      <c r="A5322" s="14" t="s">
        <v>11108</v>
      </c>
      <c r="B5322" s="15" t="s">
        <v>11105</v>
      </c>
      <c r="C5322" s="15" t="s">
        <v>24</v>
      </c>
      <c r="D5322" s="27" t="s">
        <v>11109</v>
      </c>
      <c r="E5322" s="27" t="s">
        <v>11110</v>
      </c>
      <c r="F5322" s="15" t="s">
        <v>648</v>
      </c>
      <c r="G5322" s="15" t="s">
        <v>165</v>
      </c>
    </row>
    <row r="5323" spans="1:7" ht="45" x14ac:dyDescent="0.2">
      <c r="A5323" s="14" t="s">
        <v>11111</v>
      </c>
      <c r="B5323" s="15" t="s">
        <v>11105</v>
      </c>
      <c r="C5323" s="15" t="s">
        <v>30</v>
      </c>
      <c r="D5323" s="27" t="s">
        <v>11112</v>
      </c>
      <c r="E5323" s="27" t="s">
        <v>11113</v>
      </c>
      <c r="F5323" s="15" t="s">
        <v>648</v>
      </c>
      <c r="G5323" s="15" t="s">
        <v>12</v>
      </c>
    </row>
    <row r="5324" spans="1:7" ht="45" x14ac:dyDescent="0.2">
      <c r="A5324" s="14" t="s">
        <v>11114</v>
      </c>
      <c r="B5324" s="15" t="s">
        <v>11105</v>
      </c>
      <c r="C5324" s="15" t="s">
        <v>34</v>
      </c>
      <c r="D5324" s="27" t="s">
        <v>11115</v>
      </c>
      <c r="E5324" s="27" t="s">
        <v>11116</v>
      </c>
      <c r="F5324" s="15" t="s">
        <v>648</v>
      </c>
      <c r="G5324" s="15" t="s">
        <v>12</v>
      </c>
    </row>
    <row r="5325" spans="1:7" ht="14.25" x14ac:dyDescent="0.2">
      <c r="A5325" s="14" t="s">
        <v>11117</v>
      </c>
      <c r="B5325" s="15" t="s">
        <v>11105</v>
      </c>
      <c r="C5325" s="15" t="s">
        <v>40</v>
      </c>
      <c r="D5325" s="27" t="s">
        <v>9812</v>
      </c>
      <c r="E5325" s="27" t="s">
        <v>9813</v>
      </c>
      <c r="F5325" s="15" t="s">
        <v>648</v>
      </c>
      <c r="G5325" s="15" t="s">
        <v>24</v>
      </c>
    </row>
    <row r="5326" spans="1:7" ht="45" x14ac:dyDescent="0.2">
      <c r="A5326" s="14" t="s">
        <v>11118</v>
      </c>
      <c r="B5326" s="15" t="s">
        <v>11105</v>
      </c>
      <c r="C5326" s="15" t="s">
        <v>43</v>
      </c>
      <c r="D5326" s="27" t="s">
        <v>11119</v>
      </c>
      <c r="E5326" s="27" t="s">
        <v>11120</v>
      </c>
      <c r="F5326" s="15" t="s">
        <v>648</v>
      </c>
      <c r="G5326" s="15" t="s">
        <v>12</v>
      </c>
    </row>
    <row r="5327" spans="1:7" ht="45" x14ac:dyDescent="0.2">
      <c r="A5327" s="14" t="s">
        <v>11121</v>
      </c>
      <c r="B5327" s="15" t="s">
        <v>11105</v>
      </c>
      <c r="C5327" s="15" t="s">
        <v>48</v>
      </c>
      <c r="D5327" s="27" t="s">
        <v>11122</v>
      </c>
      <c r="E5327" s="27" t="s">
        <v>11123</v>
      </c>
      <c r="F5327" s="15" t="s">
        <v>648</v>
      </c>
      <c r="G5327" s="15" t="s">
        <v>12</v>
      </c>
    </row>
    <row r="5328" spans="1:7" ht="45" x14ac:dyDescent="0.2">
      <c r="A5328" s="14" t="s">
        <v>11124</v>
      </c>
      <c r="B5328" s="15" t="s">
        <v>11105</v>
      </c>
      <c r="C5328" s="15" t="s">
        <v>55</v>
      </c>
      <c r="D5328" s="27" t="s">
        <v>11125</v>
      </c>
      <c r="E5328" s="27" t="s">
        <v>11126</v>
      </c>
      <c r="F5328" s="15" t="s">
        <v>648</v>
      </c>
      <c r="G5328" s="15" t="s">
        <v>12</v>
      </c>
    </row>
    <row r="5329" spans="1:7" ht="45" x14ac:dyDescent="0.2">
      <c r="A5329" s="14" t="s">
        <v>11127</v>
      </c>
      <c r="B5329" s="15" t="s">
        <v>11105</v>
      </c>
      <c r="C5329" s="15" t="s">
        <v>58</v>
      </c>
      <c r="D5329" s="27" t="s">
        <v>11128</v>
      </c>
      <c r="E5329" s="27" t="s">
        <v>11129</v>
      </c>
      <c r="F5329" s="15" t="s">
        <v>648</v>
      </c>
      <c r="G5329" s="15" t="s">
        <v>24</v>
      </c>
    </row>
    <row r="5330" spans="1:7" ht="45" x14ac:dyDescent="0.2">
      <c r="A5330" s="14" t="s">
        <v>11130</v>
      </c>
      <c r="B5330" s="15" t="s">
        <v>11105</v>
      </c>
      <c r="C5330" s="15" t="s">
        <v>60</v>
      </c>
      <c r="D5330" s="27" t="s">
        <v>11131</v>
      </c>
      <c r="E5330" s="27" t="s">
        <v>11132</v>
      </c>
      <c r="F5330" s="15" t="s">
        <v>648</v>
      </c>
      <c r="G5330" s="15" t="s">
        <v>24</v>
      </c>
    </row>
    <row r="5331" spans="1:7" ht="45" x14ac:dyDescent="0.2">
      <c r="A5331" s="14" t="s">
        <v>11133</v>
      </c>
      <c r="B5331" s="15" t="s">
        <v>11105</v>
      </c>
      <c r="C5331" s="15" t="s">
        <v>65</v>
      </c>
      <c r="D5331" s="27" t="s">
        <v>11134</v>
      </c>
      <c r="E5331" s="27" t="s">
        <v>11135</v>
      </c>
      <c r="F5331" s="15" t="s">
        <v>648</v>
      </c>
      <c r="G5331" s="15" t="s">
        <v>12</v>
      </c>
    </row>
    <row r="5332" spans="1:7" ht="45" x14ac:dyDescent="0.2">
      <c r="A5332" s="14" t="s">
        <v>11136</v>
      </c>
      <c r="B5332" s="15" t="s">
        <v>11105</v>
      </c>
      <c r="C5332" s="15" t="s">
        <v>68</v>
      </c>
      <c r="D5332" s="27" t="s">
        <v>11137</v>
      </c>
      <c r="E5332" s="27" t="s">
        <v>11138</v>
      </c>
      <c r="F5332" s="15" t="s">
        <v>648</v>
      </c>
      <c r="G5332" s="15" t="s">
        <v>12</v>
      </c>
    </row>
    <row r="5333" spans="1:7" ht="14.25" x14ac:dyDescent="0.2">
      <c r="A5333" s="14" t="s">
        <v>11139</v>
      </c>
      <c r="B5333" s="15" t="s">
        <v>11105</v>
      </c>
      <c r="C5333" s="15" t="s">
        <v>70</v>
      </c>
      <c r="D5333" s="27" t="s">
        <v>6668</v>
      </c>
      <c r="E5333" s="27" t="s">
        <v>6669</v>
      </c>
      <c r="F5333" s="15" t="s">
        <v>648</v>
      </c>
      <c r="G5333" s="15" t="s">
        <v>24</v>
      </c>
    </row>
    <row r="5334" spans="1:7" ht="45" x14ac:dyDescent="0.2">
      <c r="A5334" s="14" t="s">
        <v>11140</v>
      </c>
      <c r="B5334" s="15" t="s">
        <v>11105</v>
      </c>
      <c r="C5334" s="15" t="s">
        <v>73</v>
      </c>
      <c r="D5334" s="27" t="s">
        <v>11141</v>
      </c>
      <c r="E5334" s="27" t="s">
        <v>11142</v>
      </c>
      <c r="F5334" s="15" t="s">
        <v>648</v>
      </c>
      <c r="G5334" s="15" t="s">
        <v>24</v>
      </c>
    </row>
    <row r="5335" spans="1:7" ht="22.5" x14ac:dyDescent="0.2">
      <c r="A5335" s="14" t="s">
        <v>11143</v>
      </c>
      <c r="B5335" s="15" t="s">
        <v>11105</v>
      </c>
      <c r="C5335" s="15" t="s">
        <v>75</v>
      </c>
      <c r="D5335" s="27" t="s">
        <v>11144</v>
      </c>
      <c r="E5335" s="27" t="s">
        <v>11145</v>
      </c>
      <c r="F5335" s="15" t="s">
        <v>648</v>
      </c>
      <c r="G5335" s="15" t="s">
        <v>40</v>
      </c>
    </row>
    <row r="5336" spans="1:7" ht="22.5" x14ac:dyDescent="0.2">
      <c r="A5336" s="14" t="s">
        <v>11146</v>
      </c>
      <c r="B5336" s="15" t="s">
        <v>11105</v>
      </c>
      <c r="C5336" s="15" t="s">
        <v>87</v>
      </c>
      <c r="D5336" s="27" t="s">
        <v>11147</v>
      </c>
      <c r="E5336" s="27" t="s">
        <v>11148</v>
      </c>
      <c r="F5336" s="15" t="s">
        <v>648</v>
      </c>
      <c r="G5336" s="15" t="s">
        <v>40</v>
      </c>
    </row>
    <row r="5337" spans="1:7" ht="14.25" x14ac:dyDescent="0.2">
      <c r="A5337" s="14" t="s">
        <v>11149</v>
      </c>
      <c r="B5337" s="15" t="s">
        <v>11105</v>
      </c>
      <c r="C5337" s="15" t="s">
        <v>89</v>
      </c>
      <c r="D5337" s="27" t="s">
        <v>9812</v>
      </c>
      <c r="E5337" s="27" t="s">
        <v>9813</v>
      </c>
      <c r="F5337" s="15" t="s">
        <v>648</v>
      </c>
      <c r="G5337" s="15" t="s">
        <v>40</v>
      </c>
    </row>
    <row r="5338" spans="1:7" ht="45" x14ac:dyDescent="0.2">
      <c r="A5338" s="14" t="s">
        <v>11150</v>
      </c>
      <c r="B5338" s="15" t="s">
        <v>11105</v>
      </c>
      <c r="C5338" s="15" t="s">
        <v>90</v>
      </c>
      <c r="D5338" s="27" t="s">
        <v>11151</v>
      </c>
      <c r="E5338" s="27" t="s">
        <v>11152</v>
      </c>
      <c r="F5338" s="15" t="s">
        <v>648</v>
      </c>
      <c r="G5338" s="15" t="s">
        <v>40</v>
      </c>
    </row>
    <row r="5339" spans="1:7" ht="45" x14ac:dyDescent="0.2">
      <c r="A5339" s="14" t="s">
        <v>11153</v>
      </c>
      <c r="B5339" s="15" t="s">
        <v>11105</v>
      </c>
      <c r="C5339" s="15" t="s">
        <v>91</v>
      </c>
      <c r="D5339" s="27" t="s">
        <v>11154</v>
      </c>
      <c r="E5339" s="27" t="s">
        <v>11155</v>
      </c>
      <c r="F5339" s="15" t="s">
        <v>648</v>
      </c>
      <c r="G5339" s="15" t="s">
        <v>60</v>
      </c>
    </row>
    <row r="5340" spans="1:7" ht="22.5" x14ac:dyDescent="0.2">
      <c r="A5340" s="14" t="s">
        <v>11156</v>
      </c>
      <c r="B5340" s="15" t="s">
        <v>11105</v>
      </c>
      <c r="C5340" s="15" t="s">
        <v>101</v>
      </c>
      <c r="D5340" s="27" t="s">
        <v>11157</v>
      </c>
      <c r="E5340" s="27" t="s">
        <v>11158</v>
      </c>
      <c r="F5340" s="15" t="s">
        <v>1071</v>
      </c>
      <c r="G5340" s="15" t="s">
        <v>8470</v>
      </c>
    </row>
    <row r="5341" spans="1:7" ht="14.25" x14ac:dyDescent="0.2">
      <c r="A5341" s="14" t="s">
        <v>11159</v>
      </c>
      <c r="B5341" s="15" t="s">
        <v>11105</v>
      </c>
      <c r="C5341" s="15" t="s">
        <v>106</v>
      </c>
      <c r="D5341" s="27" t="s">
        <v>2951</v>
      </c>
      <c r="E5341" s="27" t="s">
        <v>2952</v>
      </c>
      <c r="F5341" s="15" t="s">
        <v>1071</v>
      </c>
      <c r="G5341" s="15" t="s">
        <v>11160</v>
      </c>
    </row>
    <row r="5342" spans="1:7" ht="45" x14ac:dyDescent="0.2">
      <c r="A5342" s="14" t="s">
        <v>11161</v>
      </c>
      <c r="B5342" s="15" t="s">
        <v>11105</v>
      </c>
      <c r="C5342" s="15" t="s">
        <v>107</v>
      </c>
      <c r="D5342" s="27" t="s">
        <v>11162</v>
      </c>
      <c r="E5342" s="27" t="s">
        <v>11163</v>
      </c>
      <c r="F5342" s="15" t="s">
        <v>1077</v>
      </c>
      <c r="G5342" s="15" t="s">
        <v>11164</v>
      </c>
    </row>
    <row r="5343" spans="1:7" ht="14.25" x14ac:dyDescent="0.2">
      <c r="A5343" s="14" t="s">
        <v>11165</v>
      </c>
      <c r="B5343" s="15" t="s">
        <v>11105</v>
      </c>
      <c r="C5343" s="15" t="s">
        <v>108</v>
      </c>
      <c r="D5343" s="27" t="s">
        <v>10081</v>
      </c>
      <c r="E5343" s="27" t="s">
        <v>10082</v>
      </c>
      <c r="F5343" s="15" t="s">
        <v>648</v>
      </c>
      <c r="G5343" s="15" t="s">
        <v>12</v>
      </c>
    </row>
    <row r="5344" spans="1:7" ht="45" x14ac:dyDescent="0.2">
      <c r="A5344" s="14" t="s">
        <v>11166</v>
      </c>
      <c r="B5344" s="15" t="s">
        <v>11105</v>
      </c>
      <c r="C5344" s="15" t="s">
        <v>109</v>
      </c>
      <c r="D5344" s="27" t="s">
        <v>11167</v>
      </c>
      <c r="E5344" s="27" t="s">
        <v>11168</v>
      </c>
      <c r="F5344" s="15" t="s">
        <v>648</v>
      </c>
      <c r="G5344" s="15" t="s">
        <v>12</v>
      </c>
    </row>
    <row r="5345" spans="1:7" ht="14.25" x14ac:dyDescent="0.2">
      <c r="A5345" s="14" t="s">
        <v>11169</v>
      </c>
      <c r="B5345" s="15" t="s">
        <v>11105</v>
      </c>
      <c r="C5345" s="15" t="s">
        <v>122</v>
      </c>
      <c r="D5345" s="27" t="s">
        <v>11170</v>
      </c>
      <c r="E5345" s="27" t="s">
        <v>11171</v>
      </c>
      <c r="F5345" s="15" t="s">
        <v>648</v>
      </c>
      <c r="G5345" s="15" t="s">
        <v>12</v>
      </c>
    </row>
    <row r="5346" spans="1:7" ht="45" x14ac:dyDescent="0.2">
      <c r="A5346" s="14" t="s">
        <v>11172</v>
      </c>
      <c r="B5346" s="15" t="s">
        <v>11105</v>
      </c>
      <c r="C5346" s="15" t="s">
        <v>126</v>
      </c>
      <c r="D5346" s="27" t="s">
        <v>11173</v>
      </c>
      <c r="E5346" s="27" t="s">
        <v>11174</v>
      </c>
      <c r="F5346" s="15" t="s">
        <v>648</v>
      </c>
      <c r="G5346" s="15" t="s">
        <v>12</v>
      </c>
    </row>
    <row r="5347" spans="1:7" ht="22.5" x14ac:dyDescent="0.2">
      <c r="A5347" s="14" t="s">
        <v>11175</v>
      </c>
      <c r="B5347" s="15" t="s">
        <v>11105</v>
      </c>
      <c r="C5347" s="15" t="s">
        <v>124</v>
      </c>
      <c r="D5347" s="27" t="s">
        <v>11176</v>
      </c>
      <c r="E5347" s="27" t="s">
        <v>11177</v>
      </c>
      <c r="F5347" s="15" t="s">
        <v>648</v>
      </c>
      <c r="G5347" s="15" t="s">
        <v>43</v>
      </c>
    </row>
    <row r="5348" spans="1:7" ht="45" x14ac:dyDescent="0.2">
      <c r="A5348" s="14" t="s">
        <v>11178</v>
      </c>
      <c r="B5348" s="15" t="s">
        <v>11105</v>
      </c>
      <c r="C5348" s="15" t="s">
        <v>129</v>
      </c>
      <c r="D5348" s="27" t="s">
        <v>11179</v>
      </c>
      <c r="E5348" s="27" t="s">
        <v>11180</v>
      </c>
      <c r="F5348" s="15" t="s">
        <v>648</v>
      </c>
      <c r="G5348" s="15" t="s">
        <v>43</v>
      </c>
    </row>
    <row r="5349" spans="1:7" ht="14.25" x14ac:dyDescent="0.2">
      <c r="A5349" s="14" t="s">
        <v>11181</v>
      </c>
      <c r="B5349" s="15" t="s">
        <v>11105</v>
      </c>
      <c r="C5349" s="15" t="s">
        <v>133</v>
      </c>
      <c r="D5349" s="27" t="s">
        <v>2003</v>
      </c>
      <c r="E5349" s="27" t="s">
        <v>2004</v>
      </c>
      <c r="F5349" s="15" t="s">
        <v>648</v>
      </c>
      <c r="G5349" s="15" t="s">
        <v>24</v>
      </c>
    </row>
    <row r="5350" spans="1:7" ht="45" x14ac:dyDescent="0.2">
      <c r="A5350" s="14" t="s">
        <v>11182</v>
      </c>
      <c r="B5350" s="15" t="s">
        <v>11105</v>
      </c>
      <c r="C5350" s="15" t="s">
        <v>136</v>
      </c>
      <c r="D5350" s="27" t="s">
        <v>11183</v>
      </c>
      <c r="E5350" s="27" t="s">
        <v>11184</v>
      </c>
      <c r="F5350" s="15" t="s">
        <v>648</v>
      </c>
      <c r="G5350" s="15" t="s">
        <v>24</v>
      </c>
    </row>
    <row r="5351" spans="1:7" ht="14.25" x14ac:dyDescent="0.2">
      <c r="A5351" s="14" t="s">
        <v>11185</v>
      </c>
      <c r="B5351" s="15" t="s">
        <v>11105</v>
      </c>
      <c r="C5351" s="15" t="s">
        <v>141</v>
      </c>
      <c r="D5351" s="27" t="s">
        <v>9806</v>
      </c>
      <c r="E5351" s="27" t="s">
        <v>9807</v>
      </c>
      <c r="F5351" s="15" t="s">
        <v>648</v>
      </c>
      <c r="G5351" s="15" t="s">
        <v>12</v>
      </c>
    </row>
    <row r="5352" spans="1:7" ht="45" x14ac:dyDescent="0.2">
      <c r="A5352" s="14" t="s">
        <v>11186</v>
      </c>
      <c r="B5352" s="15" t="s">
        <v>11105</v>
      </c>
      <c r="C5352" s="15" t="s">
        <v>144</v>
      </c>
      <c r="D5352" s="27" t="s">
        <v>11187</v>
      </c>
      <c r="E5352" s="27" t="s">
        <v>11188</v>
      </c>
      <c r="F5352" s="15" t="s">
        <v>648</v>
      </c>
      <c r="G5352" s="15" t="s">
        <v>12</v>
      </c>
    </row>
    <row r="5353" spans="1:7" ht="14.25" x14ac:dyDescent="0.2">
      <c r="A5353" s="14" t="s">
        <v>11189</v>
      </c>
      <c r="B5353" s="15" t="s">
        <v>11105</v>
      </c>
      <c r="C5353" s="15" t="s">
        <v>146</v>
      </c>
      <c r="D5353" s="27" t="s">
        <v>2003</v>
      </c>
      <c r="E5353" s="27" t="s">
        <v>2004</v>
      </c>
      <c r="F5353" s="15" t="s">
        <v>648</v>
      </c>
      <c r="G5353" s="15" t="s">
        <v>55</v>
      </c>
    </row>
    <row r="5354" spans="1:7" ht="45" x14ac:dyDescent="0.2">
      <c r="A5354" s="14" t="s">
        <v>11190</v>
      </c>
      <c r="B5354" s="15" t="s">
        <v>11105</v>
      </c>
      <c r="C5354" s="15" t="s">
        <v>151</v>
      </c>
      <c r="D5354" s="27" t="s">
        <v>11191</v>
      </c>
      <c r="E5354" s="27" t="s">
        <v>11192</v>
      </c>
      <c r="F5354" s="15" t="s">
        <v>648</v>
      </c>
      <c r="G5354" s="15" t="s">
        <v>55</v>
      </c>
    </row>
    <row r="5355" spans="1:7" ht="45" x14ac:dyDescent="0.2">
      <c r="A5355" s="14" t="s">
        <v>11193</v>
      </c>
      <c r="B5355" s="15" t="s">
        <v>11105</v>
      </c>
      <c r="C5355" s="15" t="s">
        <v>154</v>
      </c>
      <c r="D5355" s="27" t="s">
        <v>11194</v>
      </c>
      <c r="E5355" s="27" t="s">
        <v>11195</v>
      </c>
      <c r="F5355" s="15" t="s">
        <v>648</v>
      </c>
      <c r="G5355" s="15" t="s">
        <v>136</v>
      </c>
    </row>
    <row r="5356" spans="1:7" ht="45" x14ac:dyDescent="0.2">
      <c r="A5356" s="14" t="s">
        <v>11196</v>
      </c>
      <c r="B5356" s="15" t="s">
        <v>11105</v>
      </c>
      <c r="C5356" s="15" t="s">
        <v>156</v>
      </c>
      <c r="D5356" s="27" t="s">
        <v>11197</v>
      </c>
      <c r="E5356" s="27" t="s">
        <v>11198</v>
      </c>
      <c r="F5356" s="15" t="s">
        <v>648</v>
      </c>
      <c r="G5356" s="15" t="s">
        <v>122</v>
      </c>
    </row>
    <row r="5357" spans="1:7" ht="14.25" x14ac:dyDescent="0.2">
      <c r="A5357" s="14" t="s">
        <v>11199</v>
      </c>
      <c r="B5357" s="15" t="s">
        <v>11105</v>
      </c>
      <c r="C5357" s="15" t="s">
        <v>157</v>
      </c>
      <c r="D5357" s="27" t="s">
        <v>11200</v>
      </c>
      <c r="E5357" s="27" t="s">
        <v>11201</v>
      </c>
      <c r="F5357" s="15" t="s">
        <v>648</v>
      </c>
      <c r="G5357" s="15" t="s">
        <v>12</v>
      </c>
    </row>
    <row r="5358" spans="1:7" ht="45" x14ac:dyDescent="0.2">
      <c r="A5358" s="14" t="s">
        <v>11202</v>
      </c>
      <c r="B5358" s="15" t="s">
        <v>11105</v>
      </c>
      <c r="C5358" s="15" t="s">
        <v>158</v>
      </c>
      <c r="D5358" s="27" t="s">
        <v>11203</v>
      </c>
      <c r="E5358" s="27" t="s">
        <v>11204</v>
      </c>
      <c r="F5358" s="15" t="s">
        <v>648</v>
      </c>
      <c r="G5358" s="15" t="s">
        <v>12</v>
      </c>
    </row>
    <row r="5359" spans="1:7" ht="45" x14ac:dyDescent="0.2">
      <c r="A5359" s="14" t="s">
        <v>11205</v>
      </c>
      <c r="B5359" s="15" t="s">
        <v>11105</v>
      </c>
      <c r="C5359" s="15" t="s">
        <v>165</v>
      </c>
      <c r="D5359" s="27" t="s">
        <v>11206</v>
      </c>
      <c r="E5359" s="27" t="s">
        <v>11207</v>
      </c>
      <c r="F5359" s="15" t="s">
        <v>648</v>
      </c>
      <c r="G5359" s="15" t="s">
        <v>12</v>
      </c>
    </row>
    <row r="5360" spans="1:7" ht="45" x14ac:dyDescent="0.2">
      <c r="A5360" s="14" t="s">
        <v>11208</v>
      </c>
      <c r="B5360" s="15" t="s">
        <v>11105</v>
      </c>
      <c r="C5360" s="15" t="s">
        <v>168</v>
      </c>
      <c r="D5360" s="27" t="s">
        <v>11209</v>
      </c>
      <c r="E5360" s="27" t="s">
        <v>11210</v>
      </c>
      <c r="F5360" s="15" t="s">
        <v>11211</v>
      </c>
      <c r="G5360" s="15" t="s">
        <v>7808</v>
      </c>
    </row>
    <row r="5361" spans="1:7" ht="14.25" x14ac:dyDescent="0.2">
      <c r="A5361" s="14" t="s">
        <v>11212</v>
      </c>
      <c r="B5361" s="15" t="s">
        <v>11105</v>
      </c>
      <c r="C5361" s="15" t="s">
        <v>170</v>
      </c>
      <c r="D5361" s="27" t="s">
        <v>2951</v>
      </c>
      <c r="E5361" s="27" t="s">
        <v>2952</v>
      </c>
      <c r="F5361" s="15" t="s">
        <v>1071</v>
      </c>
      <c r="G5361" s="15" t="s">
        <v>11160</v>
      </c>
    </row>
    <row r="5362" spans="1:7" ht="22.5" x14ac:dyDescent="0.2">
      <c r="A5362" s="14" t="s">
        <v>11213</v>
      </c>
      <c r="B5362" s="15" t="s">
        <v>11105</v>
      </c>
      <c r="C5362" s="15" t="s">
        <v>175</v>
      </c>
      <c r="D5362" s="27" t="s">
        <v>11214</v>
      </c>
      <c r="E5362" s="27" t="s">
        <v>11215</v>
      </c>
      <c r="F5362" s="15" t="s">
        <v>1071</v>
      </c>
      <c r="G5362" s="15" t="s">
        <v>11216</v>
      </c>
    </row>
    <row r="5363" spans="1:7" ht="45" x14ac:dyDescent="0.2">
      <c r="A5363" s="14" t="s">
        <v>11217</v>
      </c>
      <c r="B5363" s="15" t="s">
        <v>11105</v>
      </c>
      <c r="C5363" s="15" t="s">
        <v>178</v>
      </c>
      <c r="D5363" s="27" t="s">
        <v>11218</v>
      </c>
      <c r="E5363" s="27" t="s">
        <v>11219</v>
      </c>
      <c r="F5363" s="15" t="s">
        <v>1077</v>
      </c>
      <c r="G5363" s="15" t="s">
        <v>11220</v>
      </c>
    </row>
    <row r="5364" spans="1:7" ht="14.25" x14ac:dyDescent="0.2">
      <c r="A5364" s="14" t="s">
        <v>11221</v>
      </c>
      <c r="B5364" s="15" t="s">
        <v>11105</v>
      </c>
      <c r="C5364" s="15" t="s">
        <v>181</v>
      </c>
      <c r="D5364" s="27" t="s">
        <v>6811</v>
      </c>
      <c r="E5364" s="27" t="s">
        <v>6812</v>
      </c>
      <c r="F5364" s="15" t="s">
        <v>1071</v>
      </c>
      <c r="G5364" s="15" t="s">
        <v>240</v>
      </c>
    </row>
    <row r="5365" spans="1:7" ht="14.25" x14ac:dyDescent="0.2">
      <c r="A5365" s="14" t="s">
        <v>11222</v>
      </c>
      <c r="B5365" s="15" t="s">
        <v>11105</v>
      </c>
      <c r="C5365" s="15" t="s">
        <v>182</v>
      </c>
      <c r="D5365" s="27" t="s">
        <v>11223</v>
      </c>
      <c r="E5365" s="27" t="s">
        <v>11224</v>
      </c>
      <c r="F5365" s="15" t="s">
        <v>1071</v>
      </c>
      <c r="G5365" s="15" t="s">
        <v>240</v>
      </c>
    </row>
    <row r="5366" spans="1:7" ht="45" x14ac:dyDescent="0.2">
      <c r="A5366" s="14" t="s">
        <v>11225</v>
      </c>
      <c r="B5366" s="15" t="s">
        <v>11105</v>
      </c>
      <c r="C5366" s="15" t="s">
        <v>183</v>
      </c>
      <c r="D5366" s="27" t="s">
        <v>11226</v>
      </c>
      <c r="E5366" s="27" t="s">
        <v>11227</v>
      </c>
      <c r="F5366" s="15" t="s">
        <v>648</v>
      </c>
      <c r="G5366" s="15" t="s">
        <v>40</v>
      </c>
    </row>
    <row r="5367" spans="1:7" ht="45" x14ac:dyDescent="0.2">
      <c r="A5367" s="14" t="s">
        <v>11228</v>
      </c>
      <c r="B5367" s="15" t="s">
        <v>11105</v>
      </c>
      <c r="C5367" s="15" t="s">
        <v>191</v>
      </c>
      <c r="D5367" s="27" t="s">
        <v>11229</v>
      </c>
      <c r="E5367" s="27" t="s">
        <v>11230</v>
      </c>
      <c r="F5367" s="15" t="s">
        <v>648</v>
      </c>
      <c r="G5367" s="15" t="s">
        <v>43</v>
      </c>
    </row>
    <row r="5368" spans="1:7" ht="45" x14ac:dyDescent="0.2">
      <c r="A5368" s="14" t="s">
        <v>11231</v>
      </c>
      <c r="B5368" s="15" t="s">
        <v>11105</v>
      </c>
      <c r="C5368" s="15" t="s">
        <v>194</v>
      </c>
      <c r="D5368" s="27" t="s">
        <v>11232</v>
      </c>
      <c r="E5368" s="27" t="s">
        <v>11233</v>
      </c>
      <c r="F5368" s="15" t="s">
        <v>648</v>
      </c>
      <c r="G5368" s="15" t="s">
        <v>55</v>
      </c>
    </row>
    <row r="5369" spans="1:7" ht="45" x14ac:dyDescent="0.2">
      <c r="A5369" s="14" t="s">
        <v>11234</v>
      </c>
      <c r="B5369" s="15" t="s">
        <v>11105</v>
      </c>
      <c r="C5369" s="15" t="s">
        <v>196</v>
      </c>
      <c r="D5369" s="27" t="s">
        <v>11235</v>
      </c>
      <c r="E5369" s="27" t="s">
        <v>11236</v>
      </c>
      <c r="F5369" s="15" t="s">
        <v>648</v>
      </c>
      <c r="G5369" s="15" t="s">
        <v>207</v>
      </c>
    </row>
    <row r="5370" spans="1:7" ht="22.5" x14ac:dyDescent="0.2">
      <c r="A5370" s="14" t="s">
        <v>11237</v>
      </c>
      <c r="B5370" s="15" t="s">
        <v>11105</v>
      </c>
      <c r="C5370" s="15" t="s">
        <v>201</v>
      </c>
      <c r="D5370" s="27" t="s">
        <v>2985</v>
      </c>
      <c r="E5370" s="27" t="s">
        <v>2986</v>
      </c>
      <c r="F5370" s="15" t="s">
        <v>1071</v>
      </c>
      <c r="G5370" s="15" t="s">
        <v>2222</v>
      </c>
    </row>
    <row r="5371" spans="1:7" ht="45" x14ac:dyDescent="0.2">
      <c r="A5371" s="14" t="s">
        <v>11238</v>
      </c>
      <c r="B5371" s="15" t="s">
        <v>11105</v>
      </c>
      <c r="C5371" s="15" t="s">
        <v>204</v>
      </c>
      <c r="D5371" s="27" t="s">
        <v>11239</v>
      </c>
      <c r="E5371" s="27" t="s">
        <v>11240</v>
      </c>
      <c r="F5371" s="15" t="s">
        <v>648</v>
      </c>
      <c r="G5371" s="15" t="s">
        <v>311</v>
      </c>
    </row>
    <row r="5372" spans="1:7" ht="45" x14ac:dyDescent="0.2">
      <c r="A5372" s="14" t="s">
        <v>11241</v>
      </c>
      <c r="B5372" s="15" t="s">
        <v>11105</v>
      </c>
      <c r="C5372" s="15" t="s">
        <v>206</v>
      </c>
      <c r="D5372" s="27" t="s">
        <v>11242</v>
      </c>
      <c r="E5372" s="27" t="s">
        <v>11243</v>
      </c>
      <c r="F5372" s="15" t="s">
        <v>648</v>
      </c>
      <c r="G5372" s="15" t="s">
        <v>24</v>
      </c>
    </row>
    <row r="5373" spans="1:7" s="8" customFormat="1" ht="15" customHeight="1" x14ac:dyDescent="0.2">
      <c r="A5373" s="7"/>
      <c r="B5373" s="7"/>
      <c r="C5373" s="7"/>
      <c r="D5373" s="26"/>
      <c r="E5373" s="20" t="s">
        <v>11244</v>
      </c>
      <c r="F5373" s="7"/>
      <c r="G5373" s="7"/>
    </row>
    <row r="5374" spans="1:7" s="11" customFormat="1" ht="14.25" x14ac:dyDescent="0.2">
      <c r="A5374" s="9" t="s">
        <v>8335</v>
      </c>
      <c r="B5374" s="9" t="s">
        <v>11245</v>
      </c>
      <c r="C5374" s="9"/>
      <c r="D5374" s="29"/>
      <c r="E5374" s="22" t="s">
        <v>11246</v>
      </c>
      <c r="F5374" s="10"/>
      <c r="G5374" s="10"/>
    </row>
    <row r="5375" spans="1:7" ht="14.25" customHeight="1" x14ac:dyDescent="0.2">
      <c r="A5375" s="16"/>
      <c r="B5375" s="16"/>
      <c r="C5375" s="13"/>
      <c r="D5375" s="28"/>
      <c r="E5375" s="21" t="s">
        <v>11247</v>
      </c>
      <c r="F5375" s="13"/>
      <c r="G5375" s="13"/>
    </row>
    <row r="5376" spans="1:7" ht="14.25" x14ac:dyDescent="0.2">
      <c r="A5376" s="14" t="s">
        <v>11248</v>
      </c>
      <c r="B5376" s="15" t="s">
        <v>11249</v>
      </c>
      <c r="C5376" s="15" t="s">
        <v>12</v>
      </c>
      <c r="D5376" s="27" t="s">
        <v>11250</v>
      </c>
      <c r="E5376" s="27" t="s">
        <v>11251</v>
      </c>
      <c r="F5376" s="15" t="s">
        <v>648</v>
      </c>
      <c r="G5376" s="15" t="s">
        <v>12</v>
      </c>
    </row>
    <row r="5377" spans="1:7" ht="45" x14ac:dyDescent="0.2">
      <c r="A5377" s="14" t="s">
        <v>11252</v>
      </c>
      <c r="B5377" s="15" t="s">
        <v>11249</v>
      </c>
      <c r="C5377" s="15" t="s">
        <v>24</v>
      </c>
      <c r="D5377" s="27" t="s">
        <v>11253</v>
      </c>
      <c r="E5377" s="27" t="s">
        <v>11254</v>
      </c>
      <c r="F5377" s="15" t="s">
        <v>648</v>
      </c>
      <c r="G5377" s="15" t="s">
        <v>12</v>
      </c>
    </row>
    <row r="5378" spans="1:7" ht="14.25" x14ac:dyDescent="0.2">
      <c r="A5378" s="14" t="s">
        <v>11255</v>
      </c>
      <c r="B5378" s="15" t="s">
        <v>11249</v>
      </c>
      <c r="C5378" s="15" t="s">
        <v>30</v>
      </c>
      <c r="D5378" s="27" t="s">
        <v>1645</v>
      </c>
      <c r="E5378" s="27" t="s">
        <v>1646</v>
      </c>
      <c r="F5378" s="15" t="s">
        <v>648</v>
      </c>
      <c r="G5378" s="15" t="s">
        <v>43</v>
      </c>
    </row>
    <row r="5379" spans="1:7" ht="45" x14ac:dyDescent="0.2">
      <c r="A5379" s="14" t="s">
        <v>11256</v>
      </c>
      <c r="B5379" s="15" t="s">
        <v>11249</v>
      </c>
      <c r="C5379" s="15" t="s">
        <v>34</v>
      </c>
      <c r="D5379" s="27" t="s">
        <v>11257</v>
      </c>
      <c r="E5379" s="27" t="s">
        <v>11258</v>
      </c>
      <c r="F5379" s="15" t="s">
        <v>648</v>
      </c>
      <c r="G5379" s="15" t="s">
        <v>30</v>
      </c>
    </row>
    <row r="5380" spans="1:7" ht="45" x14ac:dyDescent="0.2">
      <c r="A5380" s="14" t="s">
        <v>11259</v>
      </c>
      <c r="B5380" s="15" t="s">
        <v>11249</v>
      </c>
      <c r="C5380" s="15" t="s">
        <v>40</v>
      </c>
      <c r="D5380" s="27" t="s">
        <v>11260</v>
      </c>
      <c r="E5380" s="27" t="s">
        <v>11261</v>
      </c>
      <c r="F5380" s="15" t="s">
        <v>648</v>
      </c>
      <c r="G5380" s="15" t="s">
        <v>30</v>
      </c>
    </row>
    <row r="5381" spans="1:7" ht="14.25" x14ac:dyDescent="0.2">
      <c r="A5381" s="14" t="s">
        <v>11262</v>
      </c>
      <c r="B5381" s="15" t="s">
        <v>11249</v>
      </c>
      <c r="C5381" s="15" t="s">
        <v>43</v>
      </c>
      <c r="D5381" s="27" t="s">
        <v>11263</v>
      </c>
      <c r="E5381" s="27" t="s">
        <v>11264</v>
      </c>
      <c r="F5381" s="15" t="s">
        <v>1071</v>
      </c>
      <c r="G5381" s="15" t="s">
        <v>1265</v>
      </c>
    </row>
    <row r="5382" spans="1:7" ht="33.75" x14ac:dyDescent="0.2">
      <c r="A5382" s="14" t="s">
        <v>11265</v>
      </c>
      <c r="B5382" s="15" t="s">
        <v>11249</v>
      </c>
      <c r="C5382" s="15" t="s">
        <v>48</v>
      </c>
      <c r="D5382" s="27" t="s">
        <v>2954</v>
      </c>
      <c r="E5382" s="27" t="s">
        <v>2955</v>
      </c>
      <c r="F5382" s="15" t="s">
        <v>1071</v>
      </c>
      <c r="G5382" s="15" t="s">
        <v>1613</v>
      </c>
    </row>
    <row r="5383" spans="1:7" ht="14.25" x14ac:dyDescent="0.2">
      <c r="A5383" s="14" t="s">
        <v>11266</v>
      </c>
      <c r="B5383" s="15" t="s">
        <v>11249</v>
      </c>
      <c r="C5383" s="15" t="s">
        <v>55</v>
      </c>
      <c r="D5383" s="27" t="s">
        <v>1449</v>
      </c>
      <c r="E5383" s="27" t="s">
        <v>1450</v>
      </c>
      <c r="F5383" s="15" t="s">
        <v>1071</v>
      </c>
      <c r="G5383" s="15" t="s">
        <v>11267</v>
      </c>
    </row>
    <row r="5384" spans="1:7" ht="45" x14ac:dyDescent="0.2">
      <c r="A5384" s="14" t="s">
        <v>11268</v>
      </c>
      <c r="B5384" s="15" t="s">
        <v>11249</v>
      </c>
      <c r="C5384" s="15" t="s">
        <v>58</v>
      </c>
      <c r="D5384" s="27" t="s">
        <v>11269</v>
      </c>
      <c r="E5384" s="27" t="s">
        <v>11270</v>
      </c>
      <c r="F5384" s="15" t="s">
        <v>1077</v>
      </c>
      <c r="G5384" s="15" t="s">
        <v>1084</v>
      </c>
    </row>
    <row r="5385" spans="1:7" ht="45" x14ac:dyDescent="0.2">
      <c r="A5385" s="14" t="s">
        <v>11271</v>
      </c>
      <c r="B5385" s="15" t="s">
        <v>11249</v>
      </c>
      <c r="C5385" s="15" t="s">
        <v>60</v>
      </c>
      <c r="D5385" s="27" t="s">
        <v>11272</v>
      </c>
      <c r="E5385" s="27" t="s">
        <v>11273</v>
      </c>
      <c r="F5385" s="15" t="s">
        <v>1077</v>
      </c>
      <c r="G5385" s="15" t="s">
        <v>136</v>
      </c>
    </row>
    <row r="5386" spans="1:7" ht="45" x14ac:dyDescent="0.2">
      <c r="A5386" s="14" t="s">
        <v>11274</v>
      </c>
      <c r="B5386" s="15" t="s">
        <v>11249</v>
      </c>
      <c r="C5386" s="15" t="s">
        <v>65</v>
      </c>
      <c r="D5386" s="27" t="s">
        <v>11275</v>
      </c>
      <c r="E5386" s="27" t="s">
        <v>11276</v>
      </c>
      <c r="F5386" s="15" t="s">
        <v>1077</v>
      </c>
      <c r="G5386" s="15" t="s">
        <v>1084</v>
      </c>
    </row>
    <row r="5387" spans="1:7" ht="45" x14ac:dyDescent="0.2">
      <c r="A5387" s="14" t="s">
        <v>11277</v>
      </c>
      <c r="B5387" s="15" t="s">
        <v>11249</v>
      </c>
      <c r="C5387" s="15" t="s">
        <v>68</v>
      </c>
      <c r="D5387" s="27" t="s">
        <v>11278</v>
      </c>
      <c r="E5387" s="27" t="s">
        <v>11279</v>
      </c>
      <c r="F5387" s="15" t="s">
        <v>1077</v>
      </c>
      <c r="G5387" s="15" t="s">
        <v>60</v>
      </c>
    </row>
    <row r="5388" spans="1:7" ht="45" x14ac:dyDescent="0.2">
      <c r="A5388" s="14" t="s">
        <v>11280</v>
      </c>
      <c r="B5388" s="15" t="s">
        <v>11249</v>
      </c>
      <c r="C5388" s="15" t="s">
        <v>70</v>
      </c>
      <c r="D5388" s="27" t="s">
        <v>11281</v>
      </c>
      <c r="E5388" s="27" t="s">
        <v>11282</v>
      </c>
      <c r="F5388" s="15" t="s">
        <v>1077</v>
      </c>
      <c r="G5388" s="15" t="s">
        <v>1476</v>
      </c>
    </row>
    <row r="5389" spans="1:7" ht="45" x14ac:dyDescent="0.2">
      <c r="A5389" s="14" t="s">
        <v>11283</v>
      </c>
      <c r="B5389" s="15" t="s">
        <v>11249</v>
      </c>
      <c r="C5389" s="15" t="s">
        <v>73</v>
      </c>
      <c r="D5389" s="27" t="s">
        <v>11284</v>
      </c>
      <c r="E5389" s="27" t="s">
        <v>11285</v>
      </c>
      <c r="F5389" s="15" t="s">
        <v>1077</v>
      </c>
      <c r="G5389" s="15" t="s">
        <v>930</v>
      </c>
    </row>
    <row r="5390" spans="1:7" ht="14.25" x14ac:dyDescent="0.2">
      <c r="A5390" s="14" t="s">
        <v>11286</v>
      </c>
      <c r="B5390" s="15" t="s">
        <v>11249</v>
      </c>
      <c r="C5390" s="15" t="s">
        <v>75</v>
      </c>
      <c r="D5390" s="27" t="s">
        <v>1531</v>
      </c>
      <c r="E5390" s="27" t="s">
        <v>1532</v>
      </c>
      <c r="F5390" s="15" t="s">
        <v>1071</v>
      </c>
      <c r="G5390" s="15" t="s">
        <v>1265</v>
      </c>
    </row>
    <row r="5391" spans="1:7" ht="45" x14ac:dyDescent="0.2">
      <c r="A5391" s="14" t="s">
        <v>11287</v>
      </c>
      <c r="B5391" s="15" t="s">
        <v>11249</v>
      </c>
      <c r="C5391" s="15" t="s">
        <v>87</v>
      </c>
      <c r="D5391" s="27" t="s">
        <v>11288</v>
      </c>
      <c r="E5391" s="27" t="s">
        <v>11289</v>
      </c>
      <c r="F5391" s="15" t="s">
        <v>648</v>
      </c>
      <c r="G5391" s="15" t="s">
        <v>168</v>
      </c>
    </row>
    <row r="5392" spans="1:7" ht="14.25" x14ac:dyDescent="0.2">
      <c r="A5392" s="14" t="s">
        <v>11290</v>
      </c>
      <c r="B5392" s="15" t="s">
        <v>11249</v>
      </c>
      <c r="C5392" s="15" t="s">
        <v>89</v>
      </c>
      <c r="D5392" s="27" t="s">
        <v>7347</v>
      </c>
      <c r="E5392" s="27" t="s">
        <v>7348</v>
      </c>
      <c r="F5392" s="15" t="s">
        <v>1071</v>
      </c>
      <c r="G5392" s="15" t="s">
        <v>1613</v>
      </c>
    </row>
    <row r="5393" spans="1:7" ht="45" x14ac:dyDescent="0.2">
      <c r="A5393" s="14" t="s">
        <v>11291</v>
      </c>
      <c r="B5393" s="15" t="s">
        <v>11249</v>
      </c>
      <c r="C5393" s="15" t="s">
        <v>90</v>
      </c>
      <c r="D5393" s="27" t="s">
        <v>11292</v>
      </c>
      <c r="E5393" s="27" t="s">
        <v>11293</v>
      </c>
      <c r="F5393" s="15" t="s">
        <v>1077</v>
      </c>
      <c r="G5393" s="15" t="s">
        <v>291</v>
      </c>
    </row>
    <row r="5394" spans="1:7" ht="45" x14ac:dyDescent="0.2">
      <c r="A5394" s="14" t="s">
        <v>11294</v>
      </c>
      <c r="B5394" s="15" t="s">
        <v>11249</v>
      </c>
      <c r="C5394" s="15" t="s">
        <v>91</v>
      </c>
      <c r="D5394" s="27" t="s">
        <v>11295</v>
      </c>
      <c r="E5394" s="27" t="s">
        <v>11296</v>
      </c>
      <c r="F5394" s="15" t="s">
        <v>1077</v>
      </c>
      <c r="G5394" s="15" t="s">
        <v>136</v>
      </c>
    </row>
    <row r="5395" spans="1:7" s="11" customFormat="1" ht="14.25" x14ac:dyDescent="0.2">
      <c r="A5395" s="9" t="s">
        <v>9439</v>
      </c>
      <c r="B5395" s="9" t="s">
        <v>11297</v>
      </c>
      <c r="C5395" s="9"/>
      <c r="D5395" s="29"/>
      <c r="E5395" s="22" t="s">
        <v>329</v>
      </c>
      <c r="F5395" s="10"/>
      <c r="G5395" s="10"/>
    </row>
    <row r="5396" spans="1:7" ht="14.25" x14ac:dyDescent="0.2">
      <c r="A5396" s="14" t="s">
        <v>11298</v>
      </c>
      <c r="B5396" s="15" t="s">
        <v>11249</v>
      </c>
      <c r="C5396" s="15" t="s">
        <v>101</v>
      </c>
      <c r="D5396" s="27" t="s">
        <v>1645</v>
      </c>
      <c r="E5396" s="27" t="s">
        <v>1646</v>
      </c>
      <c r="F5396" s="15" t="s">
        <v>648</v>
      </c>
      <c r="G5396" s="15" t="s">
        <v>40</v>
      </c>
    </row>
    <row r="5397" spans="1:7" ht="45" x14ac:dyDescent="0.2">
      <c r="A5397" s="14" t="s">
        <v>11299</v>
      </c>
      <c r="B5397" s="15" t="s">
        <v>11249</v>
      </c>
      <c r="C5397" s="15" t="s">
        <v>106</v>
      </c>
      <c r="D5397" s="27" t="s">
        <v>11300</v>
      </c>
      <c r="E5397" s="27" t="s">
        <v>11301</v>
      </c>
      <c r="F5397" s="15" t="s">
        <v>648</v>
      </c>
      <c r="G5397" s="15" t="s">
        <v>12</v>
      </c>
    </row>
    <row r="5398" spans="1:7" ht="45" x14ac:dyDescent="0.2">
      <c r="A5398" s="14" t="s">
        <v>11302</v>
      </c>
      <c r="B5398" s="15" t="s">
        <v>11249</v>
      </c>
      <c r="C5398" s="15" t="s">
        <v>107</v>
      </c>
      <c r="D5398" s="27" t="s">
        <v>11303</v>
      </c>
      <c r="E5398" s="27" t="s">
        <v>11304</v>
      </c>
      <c r="F5398" s="15" t="s">
        <v>648</v>
      </c>
      <c r="G5398" s="15" t="s">
        <v>34</v>
      </c>
    </row>
    <row r="5399" spans="1:7" ht="14.25" x14ac:dyDescent="0.2">
      <c r="A5399" s="14" t="s">
        <v>11305</v>
      </c>
      <c r="B5399" s="15" t="s">
        <v>11249</v>
      </c>
      <c r="C5399" s="15" t="s">
        <v>108</v>
      </c>
      <c r="D5399" s="27" t="s">
        <v>11250</v>
      </c>
      <c r="E5399" s="27" t="s">
        <v>11251</v>
      </c>
      <c r="F5399" s="15" t="s">
        <v>648</v>
      </c>
      <c r="G5399" s="15" t="s">
        <v>12</v>
      </c>
    </row>
    <row r="5400" spans="1:7" ht="45" x14ac:dyDescent="0.2">
      <c r="A5400" s="14" t="s">
        <v>11306</v>
      </c>
      <c r="B5400" s="15" t="s">
        <v>11249</v>
      </c>
      <c r="C5400" s="15" t="s">
        <v>109</v>
      </c>
      <c r="D5400" s="27" t="s">
        <v>11307</v>
      </c>
      <c r="E5400" s="27" t="s">
        <v>11308</v>
      </c>
      <c r="F5400" s="15" t="s">
        <v>648</v>
      </c>
      <c r="G5400" s="15" t="s">
        <v>12</v>
      </c>
    </row>
    <row r="5401" spans="1:7" s="11" customFormat="1" ht="14.25" x14ac:dyDescent="0.2">
      <c r="A5401" s="9" t="s">
        <v>9443</v>
      </c>
      <c r="B5401" s="9" t="s">
        <v>11309</v>
      </c>
      <c r="C5401" s="9"/>
      <c r="D5401" s="29"/>
      <c r="E5401" s="22" t="s">
        <v>11310</v>
      </c>
      <c r="F5401" s="10"/>
      <c r="G5401" s="10"/>
    </row>
    <row r="5402" spans="1:7" ht="14.25" x14ac:dyDescent="0.2">
      <c r="A5402" s="14" t="s">
        <v>11311</v>
      </c>
      <c r="B5402" s="15" t="s">
        <v>11249</v>
      </c>
      <c r="C5402" s="15" t="s">
        <v>122</v>
      </c>
      <c r="D5402" s="27" t="s">
        <v>1645</v>
      </c>
      <c r="E5402" s="27" t="s">
        <v>1646</v>
      </c>
      <c r="F5402" s="15" t="s">
        <v>648</v>
      </c>
      <c r="G5402" s="15" t="s">
        <v>55</v>
      </c>
    </row>
    <row r="5403" spans="1:7" ht="45" x14ac:dyDescent="0.2">
      <c r="A5403" s="14" t="s">
        <v>11312</v>
      </c>
      <c r="B5403" s="15" t="s">
        <v>11249</v>
      </c>
      <c r="C5403" s="15" t="s">
        <v>126</v>
      </c>
      <c r="D5403" s="27" t="s">
        <v>11313</v>
      </c>
      <c r="E5403" s="27" t="s">
        <v>11314</v>
      </c>
      <c r="F5403" s="15" t="s">
        <v>648</v>
      </c>
      <c r="G5403" s="15" t="s">
        <v>55</v>
      </c>
    </row>
    <row r="5404" spans="1:7" ht="14.25" x14ac:dyDescent="0.2">
      <c r="A5404" s="14" t="s">
        <v>11315</v>
      </c>
      <c r="B5404" s="15" t="s">
        <v>11249</v>
      </c>
      <c r="C5404" s="15" t="s">
        <v>124</v>
      </c>
      <c r="D5404" s="27" t="s">
        <v>11250</v>
      </c>
      <c r="E5404" s="27" t="s">
        <v>11251</v>
      </c>
      <c r="F5404" s="15" t="s">
        <v>648</v>
      </c>
      <c r="G5404" s="15" t="s">
        <v>34</v>
      </c>
    </row>
    <row r="5405" spans="1:7" ht="45" x14ac:dyDescent="0.2">
      <c r="A5405" s="14" t="s">
        <v>11316</v>
      </c>
      <c r="B5405" s="15" t="s">
        <v>11249</v>
      </c>
      <c r="C5405" s="15" t="s">
        <v>129</v>
      </c>
      <c r="D5405" s="27" t="s">
        <v>11317</v>
      </c>
      <c r="E5405" s="27" t="s">
        <v>11318</v>
      </c>
      <c r="F5405" s="15" t="s">
        <v>648</v>
      </c>
      <c r="G5405" s="15" t="s">
        <v>12</v>
      </c>
    </row>
    <row r="5406" spans="1:7" ht="45" x14ac:dyDescent="0.2">
      <c r="A5406" s="14" t="s">
        <v>11319</v>
      </c>
      <c r="B5406" s="15" t="s">
        <v>11249</v>
      </c>
      <c r="C5406" s="15" t="s">
        <v>133</v>
      </c>
      <c r="D5406" s="27" t="s">
        <v>11320</v>
      </c>
      <c r="E5406" s="27" t="s">
        <v>11321</v>
      </c>
      <c r="F5406" s="15" t="s">
        <v>648</v>
      </c>
      <c r="G5406" s="15" t="s">
        <v>12</v>
      </c>
    </row>
    <row r="5407" spans="1:7" ht="45" x14ac:dyDescent="0.2">
      <c r="A5407" s="14" t="s">
        <v>11322</v>
      </c>
      <c r="B5407" s="15" t="s">
        <v>11249</v>
      </c>
      <c r="C5407" s="15" t="s">
        <v>136</v>
      </c>
      <c r="D5407" s="27" t="s">
        <v>11323</v>
      </c>
      <c r="E5407" s="27" t="s">
        <v>11324</v>
      </c>
      <c r="F5407" s="15" t="s">
        <v>648</v>
      </c>
      <c r="G5407" s="15" t="s">
        <v>12</v>
      </c>
    </row>
    <row r="5408" spans="1:7" ht="45" x14ac:dyDescent="0.2">
      <c r="A5408" s="14" t="s">
        <v>11325</v>
      </c>
      <c r="B5408" s="15" t="s">
        <v>11249</v>
      </c>
      <c r="C5408" s="15" t="s">
        <v>141</v>
      </c>
      <c r="D5408" s="27" t="s">
        <v>11326</v>
      </c>
      <c r="E5408" s="27" t="s">
        <v>11327</v>
      </c>
      <c r="F5408" s="15" t="s">
        <v>648</v>
      </c>
      <c r="G5408" s="15" t="s">
        <v>12</v>
      </c>
    </row>
    <row r="5409" spans="1:7" ht="22.5" x14ac:dyDescent="0.2">
      <c r="A5409" s="14" t="s">
        <v>11328</v>
      </c>
      <c r="B5409" s="15" t="s">
        <v>11249</v>
      </c>
      <c r="C5409" s="15" t="s">
        <v>144</v>
      </c>
      <c r="D5409" s="27" t="s">
        <v>1746</v>
      </c>
      <c r="E5409" s="27" t="s">
        <v>1747</v>
      </c>
      <c r="F5409" s="15" t="s">
        <v>648</v>
      </c>
      <c r="G5409" s="15" t="s">
        <v>109</v>
      </c>
    </row>
    <row r="5410" spans="1:7" ht="45" x14ac:dyDescent="0.2">
      <c r="A5410" s="14" t="s">
        <v>11329</v>
      </c>
      <c r="B5410" s="15" t="s">
        <v>11249</v>
      </c>
      <c r="C5410" s="15" t="s">
        <v>146</v>
      </c>
      <c r="D5410" s="27" t="s">
        <v>11330</v>
      </c>
      <c r="E5410" s="27" t="s">
        <v>11331</v>
      </c>
      <c r="F5410" s="15" t="s">
        <v>648</v>
      </c>
      <c r="G5410" s="15" t="s">
        <v>34</v>
      </c>
    </row>
    <row r="5411" spans="1:7" ht="45" x14ac:dyDescent="0.2">
      <c r="A5411" s="14" t="s">
        <v>11332</v>
      </c>
      <c r="B5411" s="15" t="s">
        <v>11249</v>
      </c>
      <c r="C5411" s="15" t="s">
        <v>151</v>
      </c>
      <c r="D5411" s="27" t="s">
        <v>11333</v>
      </c>
      <c r="E5411" s="27" t="s">
        <v>11334</v>
      </c>
      <c r="F5411" s="15" t="s">
        <v>648</v>
      </c>
      <c r="G5411" s="15" t="s">
        <v>34</v>
      </c>
    </row>
    <row r="5412" spans="1:7" ht="45" x14ac:dyDescent="0.2">
      <c r="A5412" s="14" t="s">
        <v>11335</v>
      </c>
      <c r="B5412" s="15" t="s">
        <v>11249</v>
      </c>
      <c r="C5412" s="15" t="s">
        <v>154</v>
      </c>
      <c r="D5412" s="27" t="s">
        <v>11336</v>
      </c>
      <c r="E5412" s="27" t="s">
        <v>11337</v>
      </c>
      <c r="F5412" s="15" t="s">
        <v>648</v>
      </c>
      <c r="G5412" s="15" t="s">
        <v>34</v>
      </c>
    </row>
    <row r="5413" spans="1:7" ht="45" x14ac:dyDescent="0.2">
      <c r="A5413" s="14" t="s">
        <v>11338</v>
      </c>
      <c r="B5413" s="15" t="s">
        <v>11249</v>
      </c>
      <c r="C5413" s="15" t="s">
        <v>156</v>
      </c>
      <c r="D5413" s="27" t="s">
        <v>11339</v>
      </c>
      <c r="E5413" s="27" t="s">
        <v>11340</v>
      </c>
      <c r="F5413" s="15" t="s">
        <v>648</v>
      </c>
      <c r="G5413" s="15" t="s">
        <v>34</v>
      </c>
    </row>
    <row r="5414" spans="1:7" ht="45" x14ac:dyDescent="0.2">
      <c r="A5414" s="14" t="s">
        <v>11341</v>
      </c>
      <c r="B5414" s="15" t="s">
        <v>11249</v>
      </c>
      <c r="C5414" s="15" t="s">
        <v>157</v>
      </c>
      <c r="D5414" s="27" t="s">
        <v>11342</v>
      </c>
      <c r="E5414" s="27" t="s">
        <v>11343</v>
      </c>
      <c r="F5414" s="15" t="s">
        <v>648</v>
      </c>
      <c r="G5414" s="15" t="s">
        <v>34</v>
      </c>
    </row>
    <row r="5415" spans="1:7" ht="45" x14ac:dyDescent="0.2">
      <c r="A5415" s="14" t="s">
        <v>11344</v>
      </c>
      <c r="B5415" s="15" t="s">
        <v>11249</v>
      </c>
      <c r="C5415" s="15" t="s">
        <v>158</v>
      </c>
      <c r="D5415" s="27" t="s">
        <v>11345</v>
      </c>
      <c r="E5415" s="27" t="s">
        <v>11346</v>
      </c>
      <c r="F5415" s="15" t="s">
        <v>648</v>
      </c>
      <c r="G5415" s="15" t="s">
        <v>34</v>
      </c>
    </row>
    <row r="5416" spans="1:7" ht="14.25" x14ac:dyDescent="0.2">
      <c r="A5416" s="14" t="s">
        <v>11347</v>
      </c>
      <c r="B5416" s="15" t="s">
        <v>11249</v>
      </c>
      <c r="C5416" s="15" t="s">
        <v>165</v>
      </c>
      <c r="D5416" s="27" t="s">
        <v>1645</v>
      </c>
      <c r="E5416" s="27" t="s">
        <v>1646</v>
      </c>
      <c r="F5416" s="15" t="s">
        <v>648</v>
      </c>
      <c r="G5416" s="15" t="s">
        <v>55</v>
      </c>
    </row>
    <row r="5417" spans="1:7" ht="45" x14ac:dyDescent="0.2">
      <c r="A5417" s="14" t="s">
        <v>11348</v>
      </c>
      <c r="B5417" s="15" t="s">
        <v>11249</v>
      </c>
      <c r="C5417" s="15" t="s">
        <v>168</v>
      </c>
      <c r="D5417" s="27" t="s">
        <v>11349</v>
      </c>
      <c r="E5417" s="27" t="s">
        <v>11350</v>
      </c>
      <c r="F5417" s="15" t="s">
        <v>648</v>
      </c>
      <c r="G5417" s="15" t="s">
        <v>55</v>
      </c>
    </row>
    <row r="5418" spans="1:7" ht="22.5" x14ac:dyDescent="0.2">
      <c r="A5418" s="14" t="s">
        <v>11351</v>
      </c>
      <c r="B5418" s="15" t="s">
        <v>11249</v>
      </c>
      <c r="C5418" s="15" t="s">
        <v>170</v>
      </c>
      <c r="D5418" s="27" t="s">
        <v>11352</v>
      </c>
      <c r="E5418" s="27" t="s">
        <v>11353</v>
      </c>
      <c r="F5418" s="15" t="s">
        <v>648</v>
      </c>
      <c r="G5418" s="15" t="s">
        <v>55</v>
      </c>
    </row>
    <row r="5419" spans="1:7" ht="45" x14ac:dyDescent="0.2">
      <c r="A5419" s="14" t="s">
        <v>11354</v>
      </c>
      <c r="B5419" s="15" t="s">
        <v>11249</v>
      </c>
      <c r="C5419" s="15" t="s">
        <v>175</v>
      </c>
      <c r="D5419" s="27" t="s">
        <v>11355</v>
      </c>
      <c r="E5419" s="27" t="s">
        <v>11356</v>
      </c>
      <c r="F5419" s="15" t="s">
        <v>648</v>
      </c>
      <c r="G5419" s="15" t="s">
        <v>55</v>
      </c>
    </row>
    <row r="5420" spans="1:7" ht="14.25" x14ac:dyDescent="0.2">
      <c r="A5420" s="14" t="s">
        <v>11357</v>
      </c>
      <c r="B5420" s="15" t="s">
        <v>11249</v>
      </c>
      <c r="C5420" s="15" t="s">
        <v>178</v>
      </c>
      <c r="D5420" s="27" t="s">
        <v>1645</v>
      </c>
      <c r="E5420" s="27" t="s">
        <v>1646</v>
      </c>
      <c r="F5420" s="15" t="s">
        <v>648</v>
      </c>
      <c r="G5420" s="15" t="s">
        <v>34</v>
      </c>
    </row>
    <row r="5421" spans="1:7" ht="45" x14ac:dyDescent="0.2">
      <c r="A5421" s="14" t="s">
        <v>11358</v>
      </c>
      <c r="B5421" s="15" t="s">
        <v>11249</v>
      </c>
      <c r="C5421" s="15" t="s">
        <v>181</v>
      </c>
      <c r="D5421" s="27" t="s">
        <v>11359</v>
      </c>
      <c r="E5421" s="27" t="s">
        <v>11360</v>
      </c>
      <c r="F5421" s="15" t="s">
        <v>648</v>
      </c>
      <c r="G5421" s="15" t="s">
        <v>34</v>
      </c>
    </row>
    <row r="5422" spans="1:7" ht="14.25" x14ac:dyDescent="0.2">
      <c r="A5422" s="14" t="s">
        <v>11361</v>
      </c>
      <c r="B5422" s="15" t="s">
        <v>11249</v>
      </c>
      <c r="C5422" s="15" t="s">
        <v>182</v>
      </c>
      <c r="D5422" s="27" t="s">
        <v>11263</v>
      </c>
      <c r="E5422" s="27" t="s">
        <v>11264</v>
      </c>
      <c r="F5422" s="15" t="s">
        <v>1071</v>
      </c>
      <c r="G5422" s="15" t="s">
        <v>11362</v>
      </c>
    </row>
    <row r="5423" spans="1:7" ht="33.75" x14ac:dyDescent="0.2">
      <c r="A5423" s="14" t="s">
        <v>11363</v>
      </c>
      <c r="B5423" s="15" t="s">
        <v>11249</v>
      </c>
      <c r="C5423" s="15" t="s">
        <v>183</v>
      </c>
      <c r="D5423" s="27" t="s">
        <v>2954</v>
      </c>
      <c r="E5423" s="27" t="s">
        <v>2955</v>
      </c>
      <c r="F5423" s="15" t="s">
        <v>1071</v>
      </c>
      <c r="G5423" s="15" t="s">
        <v>11364</v>
      </c>
    </row>
    <row r="5424" spans="1:7" ht="14.25" x14ac:dyDescent="0.2">
      <c r="A5424" s="14" t="s">
        <v>11365</v>
      </c>
      <c r="B5424" s="15" t="s">
        <v>11249</v>
      </c>
      <c r="C5424" s="15" t="s">
        <v>191</v>
      </c>
      <c r="D5424" s="27" t="s">
        <v>1449</v>
      </c>
      <c r="E5424" s="27" t="s">
        <v>1450</v>
      </c>
      <c r="F5424" s="15" t="s">
        <v>1071</v>
      </c>
      <c r="G5424" s="15" t="s">
        <v>11366</v>
      </c>
    </row>
    <row r="5425" spans="1:7" ht="45" x14ac:dyDescent="0.2">
      <c r="A5425" s="14" t="s">
        <v>11367</v>
      </c>
      <c r="B5425" s="15" t="s">
        <v>11249</v>
      </c>
      <c r="C5425" s="15" t="s">
        <v>194</v>
      </c>
      <c r="D5425" s="27" t="s">
        <v>11368</v>
      </c>
      <c r="E5425" s="27" t="s">
        <v>11369</v>
      </c>
      <c r="F5425" s="15" t="s">
        <v>1077</v>
      </c>
      <c r="G5425" s="15" t="s">
        <v>60</v>
      </c>
    </row>
    <row r="5426" spans="1:7" ht="45" x14ac:dyDescent="0.2">
      <c r="A5426" s="14" t="s">
        <v>11370</v>
      </c>
      <c r="B5426" s="15" t="s">
        <v>11249</v>
      </c>
      <c r="C5426" s="15" t="s">
        <v>196</v>
      </c>
      <c r="D5426" s="27" t="s">
        <v>11371</v>
      </c>
      <c r="E5426" s="27" t="s">
        <v>11372</v>
      </c>
      <c r="F5426" s="15" t="s">
        <v>1077</v>
      </c>
      <c r="G5426" s="15" t="s">
        <v>60</v>
      </c>
    </row>
    <row r="5427" spans="1:7" ht="45" x14ac:dyDescent="0.2">
      <c r="A5427" s="14" t="s">
        <v>11373</v>
      </c>
      <c r="B5427" s="15" t="s">
        <v>11249</v>
      </c>
      <c r="C5427" s="15" t="s">
        <v>201</v>
      </c>
      <c r="D5427" s="27" t="s">
        <v>11374</v>
      </c>
      <c r="E5427" s="27" t="s">
        <v>11375</v>
      </c>
      <c r="F5427" s="15" t="s">
        <v>1077</v>
      </c>
      <c r="G5427" s="15" t="s">
        <v>2715</v>
      </c>
    </row>
    <row r="5428" spans="1:7" ht="45" x14ac:dyDescent="0.2">
      <c r="A5428" s="14" t="s">
        <v>11376</v>
      </c>
      <c r="B5428" s="15" t="s">
        <v>11249</v>
      </c>
      <c r="C5428" s="15" t="s">
        <v>204</v>
      </c>
      <c r="D5428" s="27" t="s">
        <v>11377</v>
      </c>
      <c r="E5428" s="27" t="s">
        <v>11378</v>
      </c>
      <c r="F5428" s="15" t="s">
        <v>1077</v>
      </c>
      <c r="G5428" s="15" t="s">
        <v>11379</v>
      </c>
    </row>
    <row r="5429" spans="1:7" ht="45" x14ac:dyDescent="0.2">
      <c r="A5429" s="14" t="s">
        <v>11380</v>
      </c>
      <c r="B5429" s="15" t="s">
        <v>11249</v>
      </c>
      <c r="C5429" s="15" t="s">
        <v>206</v>
      </c>
      <c r="D5429" s="27" t="s">
        <v>11381</v>
      </c>
      <c r="E5429" s="27" t="s">
        <v>11382</v>
      </c>
      <c r="F5429" s="15" t="s">
        <v>1077</v>
      </c>
      <c r="G5429" s="15" t="s">
        <v>11383</v>
      </c>
    </row>
    <row r="5430" spans="1:7" ht="45" x14ac:dyDescent="0.2">
      <c r="A5430" s="14" t="s">
        <v>11384</v>
      </c>
      <c r="B5430" s="15" t="s">
        <v>11249</v>
      </c>
      <c r="C5430" s="15" t="s">
        <v>207</v>
      </c>
      <c r="D5430" s="27" t="s">
        <v>11385</v>
      </c>
      <c r="E5430" s="27" t="s">
        <v>11386</v>
      </c>
      <c r="F5430" s="15" t="s">
        <v>1077</v>
      </c>
      <c r="G5430" s="15" t="s">
        <v>11387</v>
      </c>
    </row>
    <row r="5431" spans="1:7" ht="45" x14ac:dyDescent="0.2">
      <c r="A5431" s="14" t="s">
        <v>11388</v>
      </c>
      <c r="B5431" s="15" t="s">
        <v>11249</v>
      </c>
      <c r="C5431" s="15" t="s">
        <v>208</v>
      </c>
      <c r="D5431" s="27" t="s">
        <v>11389</v>
      </c>
      <c r="E5431" s="27" t="s">
        <v>11390</v>
      </c>
      <c r="F5431" s="15" t="s">
        <v>1077</v>
      </c>
      <c r="G5431" s="15" t="s">
        <v>9541</v>
      </c>
    </row>
    <row r="5432" spans="1:7" ht="45" x14ac:dyDescent="0.2">
      <c r="A5432" s="14" t="s">
        <v>11391</v>
      </c>
      <c r="B5432" s="15" t="s">
        <v>11249</v>
      </c>
      <c r="C5432" s="15" t="s">
        <v>220</v>
      </c>
      <c r="D5432" s="27" t="s">
        <v>11392</v>
      </c>
      <c r="E5432" s="27" t="s">
        <v>11393</v>
      </c>
      <c r="F5432" s="15" t="s">
        <v>1077</v>
      </c>
      <c r="G5432" s="15" t="s">
        <v>11394</v>
      </c>
    </row>
    <row r="5433" spans="1:7" ht="45" x14ac:dyDescent="0.2">
      <c r="A5433" s="14" t="s">
        <v>11395</v>
      </c>
      <c r="B5433" s="15" t="s">
        <v>11249</v>
      </c>
      <c r="C5433" s="15" t="s">
        <v>223</v>
      </c>
      <c r="D5433" s="27" t="s">
        <v>11396</v>
      </c>
      <c r="E5433" s="27" t="s">
        <v>11285</v>
      </c>
      <c r="F5433" s="15" t="s">
        <v>1077</v>
      </c>
      <c r="G5433" s="15" t="s">
        <v>11397</v>
      </c>
    </row>
    <row r="5434" spans="1:7" ht="14.25" x14ac:dyDescent="0.2">
      <c r="A5434" s="14" t="s">
        <v>11398</v>
      </c>
      <c r="B5434" s="15" t="s">
        <v>11249</v>
      </c>
      <c r="C5434" s="15" t="s">
        <v>226</v>
      </c>
      <c r="D5434" s="27" t="s">
        <v>1531</v>
      </c>
      <c r="E5434" s="27" t="s">
        <v>1532</v>
      </c>
      <c r="F5434" s="15" t="s">
        <v>1071</v>
      </c>
      <c r="G5434" s="15" t="s">
        <v>11362</v>
      </c>
    </row>
    <row r="5435" spans="1:7" ht="45" x14ac:dyDescent="0.2">
      <c r="A5435" s="14" t="s">
        <v>11399</v>
      </c>
      <c r="B5435" s="15" t="s">
        <v>11249</v>
      </c>
      <c r="C5435" s="15" t="s">
        <v>229</v>
      </c>
      <c r="D5435" s="27" t="s">
        <v>11400</v>
      </c>
      <c r="E5435" s="27" t="s">
        <v>11401</v>
      </c>
      <c r="F5435" s="15" t="s">
        <v>648</v>
      </c>
      <c r="G5435" s="15" t="s">
        <v>75</v>
      </c>
    </row>
    <row r="5436" spans="1:7" ht="45" x14ac:dyDescent="0.2">
      <c r="A5436" s="14" t="s">
        <v>11402</v>
      </c>
      <c r="B5436" s="15" t="s">
        <v>11249</v>
      </c>
      <c r="C5436" s="15" t="s">
        <v>231</v>
      </c>
      <c r="D5436" s="27" t="s">
        <v>11403</v>
      </c>
      <c r="E5436" s="27" t="s">
        <v>11404</v>
      </c>
      <c r="F5436" s="15" t="s">
        <v>648</v>
      </c>
      <c r="G5436" s="15" t="s">
        <v>101</v>
      </c>
    </row>
    <row r="5437" spans="1:7" ht="45" x14ac:dyDescent="0.2">
      <c r="A5437" s="14" t="s">
        <v>11405</v>
      </c>
      <c r="B5437" s="15" t="s">
        <v>11249</v>
      </c>
      <c r="C5437" s="15" t="s">
        <v>236</v>
      </c>
      <c r="D5437" s="27" t="s">
        <v>11406</v>
      </c>
      <c r="E5437" s="27" t="s">
        <v>11407</v>
      </c>
      <c r="F5437" s="15" t="s">
        <v>648</v>
      </c>
      <c r="G5437" s="15" t="s">
        <v>136</v>
      </c>
    </row>
    <row r="5438" spans="1:7" ht="45" x14ac:dyDescent="0.2">
      <c r="A5438" s="14" t="s">
        <v>11408</v>
      </c>
      <c r="B5438" s="15" t="s">
        <v>11249</v>
      </c>
      <c r="C5438" s="15" t="s">
        <v>239</v>
      </c>
      <c r="D5438" s="27" t="s">
        <v>11409</v>
      </c>
      <c r="E5438" s="27" t="s">
        <v>11410</v>
      </c>
      <c r="F5438" s="15" t="s">
        <v>648</v>
      </c>
      <c r="G5438" s="15" t="s">
        <v>55</v>
      </c>
    </row>
    <row r="5439" spans="1:7" ht="45" x14ac:dyDescent="0.2">
      <c r="A5439" s="14" t="s">
        <v>11411</v>
      </c>
      <c r="B5439" s="15" t="s">
        <v>11249</v>
      </c>
      <c r="C5439" s="15" t="s">
        <v>241</v>
      </c>
      <c r="D5439" s="27" t="s">
        <v>11412</v>
      </c>
      <c r="E5439" s="27" t="s">
        <v>11413</v>
      </c>
      <c r="F5439" s="15" t="s">
        <v>648</v>
      </c>
      <c r="G5439" s="15" t="s">
        <v>129</v>
      </c>
    </row>
    <row r="5440" spans="1:7" ht="45" x14ac:dyDescent="0.2">
      <c r="A5440" s="14" t="s">
        <v>11414</v>
      </c>
      <c r="B5440" s="15" t="s">
        <v>11249</v>
      </c>
      <c r="C5440" s="15" t="s">
        <v>243</v>
      </c>
      <c r="D5440" s="27" t="s">
        <v>11415</v>
      </c>
      <c r="E5440" s="27" t="s">
        <v>11289</v>
      </c>
      <c r="F5440" s="15" t="s">
        <v>648</v>
      </c>
      <c r="G5440" s="15" t="s">
        <v>154</v>
      </c>
    </row>
    <row r="5441" spans="1:7" ht="14.25" x14ac:dyDescent="0.2">
      <c r="A5441" s="14" t="s">
        <v>11416</v>
      </c>
      <c r="B5441" s="15" t="s">
        <v>11249</v>
      </c>
      <c r="C5441" s="15" t="s">
        <v>248</v>
      </c>
      <c r="D5441" s="27" t="s">
        <v>7347</v>
      </c>
      <c r="E5441" s="27" t="s">
        <v>7348</v>
      </c>
      <c r="F5441" s="15" t="s">
        <v>1071</v>
      </c>
      <c r="G5441" s="15" t="s">
        <v>2537</v>
      </c>
    </row>
    <row r="5442" spans="1:7" ht="45" x14ac:dyDescent="0.2">
      <c r="A5442" s="14" t="s">
        <v>11417</v>
      </c>
      <c r="B5442" s="15" t="s">
        <v>11249</v>
      </c>
      <c r="C5442" s="15" t="s">
        <v>251</v>
      </c>
      <c r="D5442" s="27" t="s">
        <v>11418</v>
      </c>
      <c r="E5442" s="27" t="s">
        <v>11293</v>
      </c>
      <c r="F5442" s="15" t="s">
        <v>1077</v>
      </c>
      <c r="G5442" s="15" t="s">
        <v>168</v>
      </c>
    </row>
    <row r="5443" spans="1:7" ht="14.25" x14ac:dyDescent="0.2">
      <c r="A5443" s="14" t="s">
        <v>11419</v>
      </c>
      <c r="B5443" s="15" t="s">
        <v>11249</v>
      </c>
      <c r="C5443" s="15" t="s">
        <v>254</v>
      </c>
      <c r="D5443" s="27" t="s">
        <v>11420</v>
      </c>
      <c r="E5443" s="27" t="s">
        <v>11421</v>
      </c>
      <c r="F5443" s="15" t="s">
        <v>209</v>
      </c>
      <c r="G5443" s="15" t="s">
        <v>5894</v>
      </c>
    </row>
    <row r="5444" spans="1:7" ht="22.5" x14ac:dyDescent="0.2">
      <c r="A5444" s="14" t="s">
        <v>11422</v>
      </c>
      <c r="B5444" s="15" t="s">
        <v>11249</v>
      </c>
      <c r="C5444" s="15" t="s">
        <v>256</v>
      </c>
      <c r="D5444" s="27" t="s">
        <v>11423</v>
      </c>
      <c r="E5444" s="27" t="s">
        <v>11424</v>
      </c>
      <c r="F5444" s="15" t="s">
        <v>1077</v>
      </c>
      <c r="G5444" s="15" t="s">
        <v>265</v>
      </c>
    </row>
    <row r="5445" spans="1:7" ht="14.25" x14ac:dyDescent="0.2">
      <c r="A5445" s="14" t="s">
        <v>11425</v>
      </c>
      <c r="B5445" s="15" t="s">
        <v>11249</v>
      </c>
      <c r="C5445" s="15" t="s">
        <v>260</v>
      </c>
      <c r="D5445" s="27" t="s">
        <v>11426</v>
      </c>
      <c r="E5445" s="27" t="s">
        <v>11427</v>
      </c>
      <c r="F5445" s="15" t="s">
        <v>209</v>
      </c>
      <c r="G5445" s="15" t="s">
        <v>1957</v>
      </c>
    </row>
    <row r="5446" spans="1:7" ht="22.5" x14ac:dyDescent="0.2">
      <c r="A5446" s="14" t="s">
        <v>11428</v>
      </c>
      <c r="B5446" s="15" t="s">
        <v>11249</v>
      </c>
      <c r="C5446" s="15" t="s">
        <v>263</v>
      </c>
      <c r="D5446" s="27" t="s">
        <v>11429</v>
      </c>
      <c r="E5446" s="27" t="s">
        <v>11430</v>
      </c>
      <c r="F5446" s="15" t="s">
        <v>1077</v>
      </c>
      <c r="G5446" s="15" t="s">
        <v>182</v>
      </c>
    </row>
    <row r="5447" spans="1:7" s="11" customFormat="1" ht="14.25" x14ac:dyDescent="0.2">
      <c r="A5447" s="9" t="s">
        <v>9448</v>
      </c>
      <c r="B5447" s="9" t="s">
        <v>11431</v>
      </c>
      <c r="C5447" s="9"/>
      <c r="D5447" s="29"/>
      <c r="E5447" s="22" t="s">
        <v>11432</v>
      </c>
      <c r="F5447" s="10"/>
      <c r="G5447" s="10"/>
    </row>
    <row r="5448" spans="1:7" ht="14.25" x14ac:dyDescent="0.2">
      <c r="A5448" s="14" t="s">
        <v>11433</v>
      </c>
      <c r="B5448" s="15" t="s">
        <v>11249</v>
      </c>
      <c r="C5448" s="15" t="s">
        <v>265</v>
      </c>
      <c r="D5448" s="27" t="s">
        <v>1645</v>
      </c>
      <c r="E5448" s="27" t="s">
        <v>1646</v>
      </c>
      <c r="F5448" s="15" t="s">
        <v>648</v>
      </c>
      <c r="G5448" s="15" t="s">
        <v>40</v>
      </c>
    </row>
    <row r="5449" spans="1:7" ht="45" x14ac:dyDescent="0.2">
      <c r="A5449" s="14" t="s">
        <v>11434</v>
      </c>
      <c r="B5449" s="15" t="s">
        <v>11249</v>
      </c>
      <c r="C5449" s="15" t="s">
        <v>266</v>
      </c>
      <c r="D5449" s="27" t="s">
        <v>11435</v>
      </c>
      <c r="E5449" s="27" t="s">
        <v>11436</v>
      </c>
      <c r="F5449" s="15" t="s">
        <v>648</v>
      </c>
      <c r="G5449" s="15" t="s">
        <v>30</v>
      </c>
    </row>
    <row r="5450" spans="1:7" ht="45" x14ac:dyDescent="0.2">
      <c r="A5450" s="14" t="s">
        <v>11437</v>
      </c>
      <c r="B5450" s="15" t="s">
        <v>11249</v>
      </c>
      <c r="C5450" s="15" t="s">
        <v>267</v>
      </c>
      <c r="D5450" s="27" t="s">
        <v>11438</v>
      </c>
      <c r="E5450" s="27" t="s">
        <v>11439</v>
      </c>
      <c r="F5450" s="15" t="s">
        <v>648</v>
      </c>
      <c r="G5450" s="15" t="s">
        <v>12</v>
      </c>
    </row>
    <row r="5451" spans="1:7" ht="45" x14ac:dyDescent="0.2">
      <c r="A5451" s="14" t="s">
        <v>11440</v>
      </c>
      <c r="B5451" s="15" t="s">
        <v>11249</v>
      </c>
      <c r="C5451" s="15" t="s">
        <v>184</v>
      </c>
      <c r="D5451" s="27" t="s">
        <v>11441</v>
      </c>
      <c r="E5451" s="27" t="s">
        <v>11442</v>
      </c>
      <c r="F5451" s="15" t="s">
        <v>648</v>
      </c>
      <c r="G5451" s="15" t="s">
        <v>12</v>
      </c>
    </row>
    <row r="5452" spans="1:7" ht="14.25" x14ac:dyDescent="0.2">
      <c r="A5452" s="14" t="s">
        <v>11443</v>
      </c>
      <c r="B5452" s="15" t="s">
        <v>11249</v>
      </c>
      <c r="C5452" s="15" t="s">
        <v>276</v>
      </c>
      <c r="D5452" s="27" t="s">
        <v>1442</v>
      </c>
      <c r="E5452" s="27" t="s">
        <v>1443</v>
      </c>
      <c r="F5452" s="15" t="s">
        <v>648</v>
      </c>
      <c r="G5452" s="15" t="s">
        <v>12</v>
      </c>
    </row>
    <row r="5453" spans="1:7" ht="45" x14ac:dyDescent="0.2">
      <c r="A5453" s="14" t="s">
        <v>11444</v>
      </c>
      <c r="B5453" s="15" t="s">
        <v>11249</v>
      </c>
      <c r="C5453" s="15" t="s">
        <v>278</v>
      </c>
      <c r="D5453" s="27" t="s">
        <v>11445</v>
      </c>
      <c r="E5453" s="27" t="s">
        <v>11446</v>
      </c>
      <c r="F5453" s="15" t="s">
        <v>648</v>
      </c>
      <c r="G5453" s="15" t="s">
        <v>12</v>
      </c>
    </row>
    <row r="5454" spans="1:7" ht="22.5" x14ac:dyDescent="0.2">
      <c r="A5454" s="14" t="s">
        <v>11447</v>
      </c>
      <c r="B5454" s="15" t="s">
        <v>11249</v>
      </c>
      <c r="C5454" s="15" t="s">
        <v>283</v>
      </c>
      <c r="D5454" s="27" t="s">
        <v>11448</v>
      </c>
      <c r="E5454" s="27" t="s">
        <v>11449</v>
      </c>
      <c r="F5454" s="15" t="s">
        <v>648</v>
      </c>
      <c r="G5454" s="15" t="s">
        <v>12</v>
      </c>
    </row>
    <row r="5455" spans="1:7" ht="45" x14ac:dyDescent="0.2">
      <c r="A5455" s="14" t="s">
        <v>11450</v>
      </c>
      <c r="B5455" s="15" t="s">
        <v>11249</v>
      </c>
      <c r="C5455" s="15" t="s">
        <v>286</v>
      </c>
      <c r="D5455" s="27" t="s">
        <v>11451</v>
      </c>
      <c r="E5455" s="27" t="s">
        <v>5638</v>
      </c>
      <c r="F5455" s="15" t="s">
        <v>648</v>
      </c>
      <c r="G5455" s="15" t="s">
        <v>12</v>
      </c>
    </row>
    <row r="5456" spans="1:7" ht="14.25" x14ac:dyDescent="0.2">
      <c r="A5456" s="14" t="s">
        <v>11452</v>
      </c>
      <c r="B5456" s="15" t="s">
        <v>11249</v>
      </c>
      <c r="C5456" s="15" t="s">
        <v>288</v>
      </c>
      <c r="D5456" s="27" t="s">
        <v>11250</v>
      </c>
      <c r="E5456" s="27" t="s">
        <v>11251</v>
      </c>
      <c r="F5456" s="15" t="s">
        <v>648</v>
      </c>
      <c r="G5456" s="15" t="s">
        <v>12</v>
      </c>
    </row>
    <row r="5457" spans="1:7" ht="45" x14ac:dyDescent="0.2">
      <c r="A5457" s="14" t="s">
        <v>11453</v>
      </c>
      <c r="B5457" s="15" t="s">
        <v>11249</v>
      </c>
      <c r="C5457" s="15" t="s">
        <v>289</v>
      </c>
      <c r="D5457" s="27" t="s">
        <v>11454</v>
      </c>
      <c r="E5457" s="27" t="s">
        <v>11455</v>
      </c>
      <c r="F5457" s="15" t="s">
        <v>648</v>
      </c>
      <c r="G5457" s="15" t="s">
        <v>12</v>
      </c>
    </row>
    <row r="5458" spans="1:7" ht="33.75" x14ac:dyDescent="0.2">
      <c r="A5458" s="14" t="s">
        <v>11456</v>
      </c>
      <c r="B5458" s="15" t="s">
        <v>11249</v>
      </c>
      <c r="C5458" s="15" t="s">
        <v>291</v>
      </c>
      <c r="D5458" s="27" t="s">
        <v>2954</v>
      </c>
      <c r="E5458" s="27" t="s">
        <v>2955</v>
      </c>
      <c r="F5458" s="15" t="s">
        <v>1071</v>
      </c>
      <c r="G5458" s="15" t="s">
        <v>2781</v>
      </c>
    </row>
    <row r="5459" spans="1:7" ht="14.25" x14ac:dyDescent="0.2">
      <c r="A5459" s="14" t="s">
        <v>11457</v>
      </c>
      <c r="B5459" s="15" t="s">
        <v>11249</v>
      </c>
      <c r="C5459" s="15" t="s">
        <v>293</v>
      </c>
      <c r="D5459" s="27" t="s">
        <v>1449</v>
      </c>
      <c r="E5459" s="27" t="s">
        <v>1450</v>
      </c>
      <c r="F5459" s="15" t="s">
        <v>1071</v>
      </c>
      <c r="G5459" s="15" t="s">
        <v>11458</v>
      </c>
    </row>
    <row r="5460" spans="1:7" ht="45" x14ac:dyDescent="0.2">
      <c r="A5460" s="14" t="s">
        <v>11459</v>
      </c>
      <c r="B5460" s="15" t="s">
        <v>11249</v>
      </c>
      <c r="C5460" s="15" t="s">
        <v>295</v>
      </c>
      <c r="D5460" s="27" t="s">
        <v>11460</v>
      </c>
      <c r="E5460" s="27" t="s">
        <v>11461</v>
      </c>
      <c r="F5460" s="15" t="s">
        <v>1077</v>
      </c>
      <c r="G5460" s="15" t="s">
        <v>60</v>
      </c>
    </row>
    <row r="5461" spans="1:7" ht="45" x14ac:dyDescent="0.2">
      <c r="A5461" s="14" t="s">
        <v>11462</v>
      </c>
      <c r="B5461" s="15" t="s">
        <v>11249</v>
      </c>
      <c r="C5461" s="15" t="s">
        <v>297</v>
      </c>
      <c r="D5461" s="27" t="s">
        <v>11463</v>
      </c>
      <c r="E5461" s="27" t="s">
        <v>11464</v>
      </c>
      <c r="F5461" s="15" t="s">
        <v>1077</v>
      </c>
      <c r="G5461" s="15" t="s">
        <v>60</v>
      </c>
    </row>
    <row r="5462" spans="1:7" ht="45" x14ac:dyDescent="0.2">
      <c r="A5462" s="14" t="s">
        <v>11465</v>
      </c>
      <c r="B5462" s="15" t="s">
        <v>11249</v>
      </c>
      <c r="C5462" s="15" t="s">
        <v>309</v>
      </c>
      <c r="D5462" s="27" t="s">
        <v>11466</v>
      </c>
      <c r="E5462" s="27" t="s">
        <v>11467</v>
      </c>
      <c r="F5462" s="15" t="s">
        <v>1077</v>
      </c>
      <c r="G5462" s="15" t="s">
        <v>265</v>
      </c>
    </row>
    <row r="5463" spans="1:7" ht="45" x14ac:dyDescent="0.2">
      <c r="A5463" s="14" t="s">
        <v>11468</v>
      </c>
      <c r="B5463" s="15" t="s">
        <v>11249</v>
      </c>
      <c r="C5463" s="15" t="s">
        <v>311</v>
      </c>
      <c r="D5463" s="27" t="s">
        <v>11469</v>
      </c>
      <c r="E5463" s="27" t="s">
        <v>11470</v>
      </c>
      <c r="F5463" s="15" t="s">
        <v>1077</v>
      </c>
      <c r="G5463" s="15" t="s">
        <v>8306</v>
      </c>
    </row>
    <row r="5464" spans="1:7" ht="45" x14ac:dyDescent="0.2">
      <c r="A5464" s="14" t="s">
        <v>11471</v>
      </c>
      <c r="B5464" s="15" t="s">
        <v>11249</v>
      </c>
      <c r="C5464" s="15" t="s">
        <v>218</v>
      </c>
      <c r="D5464" s="27" t="s">
        <v>11472</v>
      </c>
      <c r="E5464" s="27" t="s">
        <v>11473</v>
      </c>
      <c r="F5464" s="15" t="s">
        <v>1077</v>
      </c>
      <c r="G5464" s="15" t="s">
        <v>11474</v>
      </c>
    </row>
    <row r="5465" spans="1:7" ht="45" x14ac:dyDescent="0.2">
      <c r="A5465" s="14" t="s">
        <v>11475</v>
      </c>
      <c r="B5465" s="15" t="s">
        <v>11249</v>
      </c>
      <c r="C5465" s="15" t="s">
        <v>922</v>
      </c>
      <c r="D5465" s="27" t="s">
        <v>11476</v>
      </c>
      <c r="E5465" s="27" t="s">
        <v>11390</v>
      </c>
      <c r="F5465" s="15" t="s">
        <v>1077</v>
      </c>
      <c r="G5465" s="15" t="s">
        <v>236</v>
      </c>
    </row>
    <row r="5466" spans="1:7" ht="14.25" x14ac:dyDescent="0.2">
      <c r="A5466" s="14" t="s">
        <v>11477</v>
      </c>
      <c r="B5466" s="15" t="s">
        <v>11249</v>
      </c>
      <c r="C5466" s="15" t="s">
        <v>924</v>
      </c>
      <c r="D5466" s="27" t="s">
        <v>7347</v>
      </c>
      <c r="E5466" s="27" t="s">
        <v>7348</v>
      </c>
      <c r="F5466" s="15" t="s">
        <v>1071</v>
      </c>
      <c r="G5466" s="15" t="s">
        <v>2781</v>
      </c>
    </row>
    <row r="5467" spans="1:7" ht="45" x14ac:dyDescent="0.2">
      <c r="A5467" s="14" t="s">
        <v>11478</v>
      </c>
      <c r="B5467" s="15" t="s">
        <v>11249</v>
      </c>
      <c r="C5467" s="15" t="s">
        <v>927</v>
      </c>
      <c r="D5467" s="27" t="s">
        <v>11479</v>
      </c>
      <c r="E5467" s="27" t="s">
        <v>11293</v>
      </c>
      <c r="F5467" s="15" t="s">
        <v>1077</v>
      </c>
      <c r="G5467" s="15" t="s">
        <v>2754</v>
      </c>
    </row>
    <row r="5468" spans="1:7" s="11" customFormat="1" ht="14.25" x14ac:dyDescent="0.2">
      <c r="A5468" s="9" t="s">
        <v>9452</v>
      </c>
      <c r="B5468" s="9" t="s">
        <v>11480</v>
      </c>
      <c r="C5468" s="9"/>
      <c r="D5468" s="29"/>
      <c r="E5468" s="22" t="s">
        <v>11481</v>
      </c>
      <c r="F5468" s="10"/>
      <c r="G5468" s="10"/>
    </row>
    <row r="5469" spans="1:7" ht="14.25" customHeight="1" x14ac:dyDescent="0.2">
      <c r="A5469" s="16"/>
      <c r="B5469" s="16"/>
      <c r="C5469" s="13"/>
      <c r="D5469" s="28"/>
      <c r="E5469" s="21" t="s">
        <v>11482</v>
      </c>
      <c r="F5469" s="13"/>
      <c r="G5469" s="13"/>
    </row>
    <row r="5470" spans="1:7" ht="22.5" x14ac:dyDescent="0.2">
      <c r="A5470" s="14" t="s">
        <v>11483</v>
      </c>
      <c r="B5470" s="15" t="s">
        <v>11249</v>
      </c>
      <c r="C5470" s="15" t="s">
        <v>930</v>
      </c>
      <c r="D5470" s="27" t="s">
        <v>1746</v>
      </c>
      <c r="E5470" s="27" t="s">
        <v>1747</v>
      </c>
      <c r="F5470" s="15" t="s">
        <v>648</v>
      </c>
      <c r="G5470" s="15" t="s">
        <v>12</v>
      </c>
    </row>
    <row r="5471" spans="1:7" ht="45" x14ac:dyDescent="0.2">
      <c r="A5471" s="14" t="s">
        <v>11484</v>
      </c>
      <c r="B5471" s="15" t="s">
        <v>11249</v>
      </c>
      <c r="C5471" s="15" t="s">
        <v>936</v>
      </c>
      <c r="D5471" s="27" t="s">
        <v>11485</v>
      </c>
      <c r="E5471" s="27" t="s">
        <v>11486</v>
      </c>
      <c r="F5471" s="15" t="s">
        <v>648</v>
      </c>
      <c r="G5471" s="15" t="s">
        <v>12</v>
      </c>
    </row>
    <row r="5472" spans="1:7" ht="14.25" x14ac:dyDescent="0.2">
      <c r="A5472" s="14" t="s">
        <v>11487</v>
      </c>
      <c r="B5472" s="15" t="s">
        <v>11249</v>
      </c>
      <c r="C5472" s="15" t="s">
        <v>941</v>
      </c>
      <c r="D5472" s="27" t="s">
        <v>11488</v>
      </c>
      <c r="E5472" s="27" t="s">
        <v>11489</v>
      </c>
      <c r="F5472" s="15" t="s">
        <v>1071</v>
      </c>
      <c r="G5472" s="15" t="s">
        <v>1501</v>
      </c>
    </row>
    <row r="5473" spans="1:7" ht="14.25" x14ac:dyDescent="0.2">
      <c r="A5473" s="14" t="s">
        <v>11490</v>
      </c>
      <c r="B5473" s="15" t="s">
        <v>11249</v>
      </c>
      <c r="C5473" s="15" t="s">
        <v>946</v>
      </c>
      <c r="D5473" s="27" t="s">
        <v>1449</v>
      </c>
      <c r="E5473" s="27" t="s">
        <v>1450</v>
      </c>
      <c r="F5473" s="15" t="s">
        <v>1071</v>
      </c>
      <c r="G5473" s="15" t="s">
        <v>3534</v>
      </c>
    </row>
    <row r="5474" spans="1:7" ht="45" x14ac:dyDescent="0.2">
      <c r="A5474" s="14" t="s">
        <v>11491</v>
      </c>
      <c r="B5474" s="15" t="s">
        <v>11249</v>
      </c>
      <c r="C5474" s="15" t="s">
        <v>952</v>
      </c>
      <c r="D5474" s="27" t="s">
        <v>11492</v>
      </c>
      <c r="E5474" s="27" t="s">
        <v>11493</v>
      </c>
      <c r="F5474" s="15" t="s">
        <v>1077</v>
      </c>
      <c r="G5474" s="15" t="s">
        <v>1027</v>
      </c>
    </row>
    <row r="5475" spans="1:7" ht="45" x14ac:dyDescent="0.2">
      <c r="A5475" s="14" t="s">
        <v>11494</v>
      </c>
      <c r="B5475" s="15" t="s">
        <v>11249</v>
      </c>
      <c r="C5475" s="15" t="s">
        <v>957</v>
      </c>
      <c r="D5475" s="27" t="s">
        <v>11495</v>
      </c>
      <c r="E5475" s="27" t="s">
        <v>11496</v>
      </c>
      <c r="F5475" s="15" t="s">
        <v>1077</v>
      </c>
      <c r="G5475" s="15" t="s">
        <v>201</v>
      </c>
    </row>
    <row r="5476" spans="1:7" ht="14.25" x14ac:dyDescent="0.2">
      <c r="A5476" s="14" t="s">
        <v>11497</v>
      </c>
      <c r="B5476" s="15" t="s">
        <v>11249</v>
      </c>
      <c r="C5476" s="15" t="s">
        <v>962</v>
      </c>
      <c r="D5476" s="27" t="s">
        <v>1645</v>
      </c>
      <c r="E5476" s="27" t="s">
        <v>1646</v>
      </c>
      <c r="F5476" s="15" t="s">
        <v>648</v>
      </c>
      <c r="G5476" s="15" t="s">
        <v>34</v>
      </c>
    </row>
    <row r="5477" spans="1:7" ht="45" x14ac:dyDescent="0.2">
      <c r="A5477" s="14" t="s">
        <v>11498</v>
      </c>
      <c r="B5477" s="15" t="s">
        <v>11249</v>
      </c>
      <c r="C5477" s="15" t="s">
        <v>967</v>
      </c>
      <c r="D5477" s="27" t="s">
        <v>11499</v>
      </c>
      <c r="E5477" s="27" t="s">
        <v>11500</v>
      </c>
      <c r="F5477" s="15" t="s">
        <v>648</v>
      </c>
      <c r="G5477" s="15" t="s">
        <v>34</v>
      </c>
    </row>
    <row r="5478" spans="1:7" ht="14.25" x14ac:dyDescent="0.2">
      <c r="A5478" s="14" t="s">
        <v>11501</v>
      </c>
      <c r="B5478" s="15" t="s">
        <v>11249</v>
      </c>
      <c r="C5478" s="15" t="s">
        <v>973</v>
      </c>
      <c r="D5478" s="27" t="s">
        <v>1645</v>
      </c>
      <c r="E5478" s="27" t="s">
        <v>1646</v>
      </c>
      <c r="F5478" s="15" t="s">
        <v>648</v>
      </c>
      <c r="G5478" s="15" t="s">
        <v>12</v>
      </c>
    </row>
    <row r="5479" spans="1:7" ht="45" x14ac:dyDescent="0.2">
      <c r="A5479" s="14" t="s">
        <v>11502</v>
      </c>
      <c r="B5479" s="15" t="s">
        <v>11249</v>
      </c>
      <c r="C5479" s="15" t="s">
        <v>979</v>
      </c>
      <c r="D5479" s="27" t="s">
        <v>11503</v>
      </c>
      <c r="E5479" s="27" t="s">
        <v>11504</v>
      </c>
      <c r="F5479" s="15" t="s">
        <v>648</v>
      </c>
      <c r="G5479" s="15" t="s">
        <v>12</v>
      </c>
    </row>
    <row r="5480" spans="1:7" ht="14.25" x14ac:dyDescent="0.2">
      <c r="A5480" s="14" t="s">
        <v>11505</v>
      </c>
      <c r="B5480" s="15" t="s">
        <v>11249</v>
      </c>
      <c r="C5480" s="15" t="s">
        <v>985</v>
      </c>
      <c r="D5480" s="27" t="s">
        <v>1531</v>
      </c>
      <c r="E5480" s="27" t="s">
        <v>1532</v>
      </c>
      <c r="F5480" s="15" t="s">
        <v>1071</v>
      </c>
      <c r="G5480" s="15" t="s">
        <v>1501</v>
      </c>
    </row>
    <row r="5481" spans="1:7" ht="45" x14ac:dyDescent="0.2">
      <c r="A5481" s="14" t="s">
        <v>11506</v>
      </c>
      <c r="B5481" s="15" t="s">
        <v>11249</v>
      </c>
      <c r="C5481" s="15" t="s">
        <v>988</v>
      </c>
      <c r="D5481" s="27" t="s">
        <v>11507</v>
      </c>
      <c r="E5481" s="27" t="s">
        <v>11508</v>
      </c>
      <c r="F5481" s="15" t="s">
        <v>648</v>
      </c>
      <c r="G5481" s="15" t="s">
        <v>60</v>
      </c>
    </row>
    <row r="5482" spans="1:7" ht="45" x14ac:dyDescent="0.2">
      <c r="A5482" s="14" t="s">
        <v>11509</v>
      </c>
      <c r="B5482" s="15" t="s">
        <v>11249</v>
      </c>
      <c r="C5482" s="15" t="s">
        <v>991</v>
      </c>
      <c r="D5482" s="27" t="s">
        <v>11510</v>
      </c>
      <c r="E5482" s="27" t="s">
        <v>11289</v>
      </c>
      <c r="F5482" s="15" t="s">
        <v>648</v>
      </c>
      <c r="G5482" s="15" t="s">
        <v>122</v>
      </c>
    </row>
    <row r="5483" spans="1:7" s="11" customFormat="1" ht="14.25" x14ac:dyDescent="0.2">
      <c r="A5483" s="9" t="s">
        <v>9456</v>
      </c>
      <c r="B5483" s="9" t="s">
        <v>11511</v>
      </c>
      <c r="C5483" s="9"/>
      <c r="D5483" s="29"/>
      <c r="E5483" s="22" t="s">
        <v>11512</v>
      </c>
      <c r="F5483" s="10"/>
      <c r="G5483" s="10"/>
    </row>
    <row r="5484" spans="1:7" ht="14.25" x14ac:dyDescent="0.2">
      <c r="A5484" s="14" t="s">
        <v>11513</v>
      </c>
      <c r="B5484" s="15" t="s">
        <v>11249</v>
      </c>
      <c r="C5484" s="15" t="s">
        <v>995</v>
      </c>
      <c r="D5484" s="27" t="s">
        <v>11250</v>
      </c>
      <c r="E5484" s="27" t="s">
        <v>11251</v>
      </c>
      <c r="F5484" s="15" t="s">
        <v>648</v>
      </c>
      <c r="G5484" s="15" t="s">
        <v>12</v>
      </c>
    </row>
    <row r="5485" spans="1:7" ht="45" x14ac:dyDescent="0.2">
      <c r="A5485" s="14" t="s">
        <v>11514</v>
      </c>
      <c r="B5485" s="15" t="s">
        <v>11249</v>
      </c>
      <c r="C5485" s="15" t="s">
        <v>998</v>
      </c>
      <c r="D5485" s="27" t="s">
        <v>11515</v>
      </c>
      <c r="E5485" s="27" t="s">
        <v>11516</v>
      </c>
      <c r="F5485" s="15" t="s">
        <v>648</v>
      </c>
      <c r="G5485" s="15" t="s">
        <v>12</v>
      </c>
    </row>
    <row r="5486" spans="1:7" s="11" customFormat="1" ht="14.25" x14ac:dyDescent="0.2">
      <c r="A5486" s="9" t="s">
        <v>9458</v>
      </c>
      <c r="B5486" s="9" t="s">
        <v>11517</v>
      </c>
      <c r="C5486" s="9"/>
      <c r="D5486" s="29"/>
      <c r="E5486" s="22" t="s">
        <v>11518</v>
      </c>
      <c r="F5486" s="10"/>
      <c r="G5486" s="10"/>
    </row>
    <row r="5487" spans="1:7" ht="14.25" customHeight="1" x14ac:dyDescent="0.2">
      <c r="A5487" s="16"/>
      <c r="B5487" s="16"/>
      <c r="C5487" s="13"/>
      <c r="D5487" s="28"/>
      <c r="E5487" s="21" t="s">
        <v>11518</v>
      </c>
      <c r="F5487" s="13"/>
      <c r="G5487" s="13"/>
    </row>
    <row r="5488" spans="1:7" ht="14.25" x14ac:dyDescent="0.2">
      <c r="A5488" s="14" t="s">
        <v>11519</v>
      </c>
      <c r="B5488" s="15" t="s">
        <v>11249</v>
      </c>
      <c r="C5488" s="15" t="s">
        <v>1002</v>
      </c>
      <c r="D5488" s="27" t="s">
        <v>6668</v>
      </c>
      <c r="E5488" s="27" t="s">
        <v>6669</v>
      </c>
      <c r="F5488" s="15" t="s">
        <v>648</v>
      </c>
      <c r="G5488" s="15" t="s">
        <v>12</v>
      </c>
    </row>
    <row r="5489" spans="1:7" ht="45" x14ac:dyDescent="0.2">
      <c r="A5489" s="14" t="s">
        <v>11520</v>
      </c>
      <c r="B5489" s="15" t="s">
        <v>11249</v>
      </c>
      <c r="C5489" s="15" t="s">
        <v>1005</v>
      </c>
      <c r="D5489" s="27" t="s">
        <v>11521</v>
      </c>
      <c r="E5489" s="27" t="s">
        <v>11522</v>
      </c>
      <c r="F5489" s="15" t="s">
        <v>648</v>
      </c>
      <c r="G5489" s="15" t="s">
        <v>12</v>
      </c>
    </row>
    <row r="5490" spans="1:7" ht="14.25" x14ac:dyDescent="0.2">
      <c r="A5490" s="14" t="s">
        <v>11523</v>
      </c>
      <c r="B5490" s="15" t="s">
        <v>11249</v>
      </c>
      <c r="C5490" s="15" t="s">
        <v>1012</v>
      </c>
      <c r="D5490" s="27" t="s">
        <v>11524</v>
      </c>
      <c r="E5490" s="27" t="s">
        <v>11525</v>
      </c>
      <c r="F5490" s="15" t="s">
        <v>648</v>
      </c>
      <c r="G5490" s="15" t="s">
        <v>12</v>
      </c>
    </row>
    <row r="5491" spans="1:7" ht="45" x14ac:dyDescent="0.2">
      <c r="A5491" s="14" t="s">
        <v>11526</v>
      </c>
      <c r="B5491" s="15" t="s">
        <v>11249</v>
      </c>
      <c r="C5491" s="15" t="s">
        <v>1017</v>
      </c>
      <c r="D5491" s="27" t="s">
        <v>11527</v>
      </c>
      <c r="E5491" s="27" t="s">
        <v>11528</v>
      </c>
      <c r="F5491" s="15" t="s">
        <v>648</v>
      </c>
      <c r="G5491" s="15" t="s">
        <v>12</v>
      </c>
    </row>
    <row r="5492" spans="1:7" ht="14.25" x14ac:dyDescent="0.2">
      <c r="A5492" s="14" t="s">
        <v>11529</v>
      </c>
      <c r="B5492" s="15" t="s">
        <v>11249</v>
      </c>
      <c r="C5492" s="15" t="s">
        <v>1022</v>
      </c>
      <c r="D5492" s="27" t="s">
        <v>6668</v>
      </c>
      <c r="E5492" s="27" t="s">
        <v>6669</v>
      </c>
      <c r="F5492" s="15" t="s">
        <v>648</v>
      </c>
      <c r="G5492" s="15" t="s">
        <v>12</v>
      </c>
    </row>
    <row r="5493" spans="1:7" ht="45" x14ac:dyDescent="0.2">
      <c r="A5493" s="14" t="s">
        <v>11530</v>
      </c>
      <c r="B5493" s="15" t="s">
        <v>11249</v>
      </c>
      <c r="C5493" s="15" t="s">
        <v>1027</v>
      </c>
      <c r="D5493" s="27" t="s">
        <v>11531</v>
      </c>
      <c r="E5493" s="27" t="s">
        <v>11532</v>
      </c>
      <c r="F5493" s="15" t="s">
        <v>648</v>
      </c>
      <c r="G5493" s="15" t="s">
        <v>12</v>
      </c>
    </row>
    <row r="5494" spans="1:7" ht="14.25" x14ac:dyDescent="0.2">
      <c r="A5494" s="14" t="s">
        <v>11533</v>
      </c>
      <c r="B5494" s="15" t="s">
        <v>11249</v>
      </c>
      <c r="C5494" s="15" t="s">
        <v>1032</v>
      </c>
      <c r="D5494" s="27" t="s">
        <v>9806</v>
      </c>
      <c r="E5494" s="27" t="s">
        <v>9807</v>
      </c>
      <c r="F5494" s="15" t="s">
        <v>648</v>
      </c>
      <c r="G5494" s="15" t="s">
        <v>12</v>
      </c>
    </row>
    <row r="5495" spans="1:7" ht="45" x14ac:dyDescent="0.2">
      <c r="A5495" s="14" t="s">
        <v>11534</v>
      </c>
      <c r="B5495" s="15" t="s">
        <v>11249</v>
      </c>
      <c r="C5495" s="15" t="s">
        <v>1037</v>
      </c>
      <c r="D5495" s="27" t="s">
        <v>11535</v>
      </c>
      <c r="E5495" s="27" t="s">
        <v>11536</v>
      </c>
      <c r="F5495" s="15" t="s">
        <v>648</v>
      </c>
      <c r="G5495" s="15" t="s">
        <v>12</v>
      </c>
    </row>
    <row r="5496" spans="1:7" ht="14.25" x14ac:dyDescent="0.2">
      <c r="A5496" s="14" t="s">
        <v>11537</v>
      </c>
      <c r="B5496" s="15" t="s">
        <v>11249</v>
      </c>
      <c r="C5496" s="15" t="s">
        <v>1045</v>
      </c>
      <c r="D5496" s="27" t="s">
        <v>6668</v>
      </c>
      <c r="E5496" s="27" t="s">
        <v>6669</v>
      </c>
      <c r="F5496" s="15" t="s">
        <v>648</v>
      </c>
      <c r="G5496" s="15" t="s">
        <v>24</v>
      </c>
    </row>
    <row r="5497" spans="1:7" ht="45" x14ac:dyDescent="0.2">
      <c r="A5497" s="14" t="s">
        <v>11538</v>
      </c>
      <c r="B5497" s="15" t="s">
        <v>11249</v>
      </c>
      <c r="C5497" s="15" t="s">
        <v>1050</v>
      </c>
      <c r="D5497" s="27" t="s">
        <v>11539</v>
      </c>
      <c r="E5497" s="27" t="s">
        <v>11540</v>
      </c>
      <c r="F5497" s="15" t="s">
        <v>648</v>
      </c>
      <c r="G5497" s="15" t="s">
        <v>12</v>
      </c>
    </row>
    <row r="5498" spans="1:7" ht="45" x14ac:dyDescent="0.2">
      <c r="A5498" s="14" t="s">
        <v>11541</v>
      </c>
      <c r="B5498" s="15" t="s">
        <v>11249</v>
      </c>
      <c r="C5498" s="15" t="s">
        <v>1058</v>
      </c>
      <c r="D5498" s="27" t="s">
        <v>11542</v>
      </c>
      <c r="E5498" s="27" t="s">
        <v>11543</v>
      </c>
      <c r="F5498" s="15" t="s">
        <v>648</v>
      </c>
      <c r="G5498" s="15" t="s">
        <v>12</v>
      </c>
    </row>
    <row r="5499" spans="1:7" ht="45" x14ac:dyDescent="0.2">
      <c r="A5499" s="14" t="s">
        <v>11544</v>
      </c>
      <c r="B5499" s="15" t="s">
        <v>11249</v>
      </c>
      <c r="C5499" s="15" t="s">
        <v>1063</v>
      </c>
      <c r="D5499" s="27" t="s">
        <v>11545</v>
      </c>
      <c r="E5499" s="27" t="s">
        <v>11546</v>
      </c>
      <c r="F5499" s="15" t="s">
        <v>648</v>
      </c>
      <c r="G5499" s="15" t="s">
        <v>12</v>
      </c>
    </row>
    <row r="5500" spans="1:7" ht="45" x14ac:dyDescent="0.2">
      <c r="A5500" s="14" t="s">
        <v>11547</v>
      </c>
      <c r="B5500" s="15" t="s">
        <v>11249</v>
      </c>
      <c r="C5500" s="15" t="s">
        <v>1068</v>
      </c>
      <c r="D5500" s="27" t="s">
        <v>11548</v>
      </c>
      <c r="E5500" s="27" t="s">
        <v>11549</v>
      </c>
      <c r="F5500" s="15" t="s">
        <v>648</v>
      </c>
      <c r="G5500" s="15" t="s">
        <v>12</v>
      </c>
    </row>
    <row r="5501" spans="1:7" ht="45" x14ac:dyDescent="0.2">
      <c r="A5501" s="14" t="s">
        <v>11550</v>
      </c>
      <c r="B5501" s="15" t="s">
        <v>11249</v>
      </c>
      <c r="C5501" s="15" t="s">
        <v>1074</v>
      </c>
      <c r="D5501" s="27" t="s">
        <v>11551</v>
      </c>
      <c r="E5501" s="27" t="s">
        <v>11552</v>
      </c>
      <c r="F5501" s="15" t="s">
        <v>648</v>
      </c>
      <c r="G5501" s="15" t="s">
        <v>12</v>
      </c>
    </row>
    <row r="5502" spans="1:7" ht="45" x14ac:dyDescent="0.2">
      <c r="A5502" s="14" t="s">
        <v>11553</v>
      </c>
      <c r="B5502" s="15" t="s">
        <v>11249</v>
      </c>
      <c r="C5502" s="15" t="s">
        <v>1080</v>
      </c>
      <c r="D5502" s="27" t="s">
        <v>11554</v>
      </c>
      <c r="E5502" s="27" t="s">
        <v>11555</v>
      </c>
      <c r="F5502" s="15" t="s">
        <v>648</v>
      </c>
      <c r="G5502" s="15" t="s">
        <v>12</v>
      </c>
    </row>
    <row r="5503" spans="1:7" s="8" customFormat="1" ht="15" customHeight="1" x14ac:dyDescent="0.2">
      <c r="A5503" s="7"/>
      <c r="B5503" s="7"/>
      <c r="C5503" s="7"/>
      <c r="D5503" s="26"/>
      <c r="E5503" s="20" t="s">
        <v>11556</v>
      </c>
      <c r="F5503" s="7"/>
      <c r="G5503" s="7"/>
    </row>
    <row r="5504" spans="1:7" s="11" customFormat="1" ht="14.25" x14ac:dyDescent="0.2">
      <c r="A5504" s="9" t="s">
        <v>9462</v>
      </c>
      <c r="B5504" s="9" t="s">
        <v>11557</v>
      </c>
      <c r="C5504" s="9"/>
      <c r="D5504" s="29"/>
      <c r="E5504" s="22" t="s">
        <v>11558</v>
      </c>
      <c r="F5504" s="10"/>
      <c r="G5504" s="10"/>
    </row>
    <row r="5505" spans="1:7" ht="22.5" x14ac:dyDescent="0.2">
      <c r="A5505" s="14" t="s">
        <v>11559</v>
      </c>
      <c r="B5505" s="15" t="s">
        <v>11560</v>
      </c>
      <c r="C5505" s="15" t="s">
        <v>12</v>
      </c>
      <c r="D5505" s="27" t="s">
        <v>1746</v>
      </c>
      <c r="E5505" s="27" t="s">
        <v>1747</v>
      </c>
      <c r="F5505" s="15" t="s">
        <v>648</v>
      </c>
      <c r="G5505" s="15" t="s">
        <v>24</v>
      </c>
    </row>
    <row r="5506" spans="1:7" ht="45" x14ac:dyDescent="0.2">
      <c r="A5506" s="14" t="s">
        <v>11561</v>
      </c>
      <c r="B5506" s="15" t="s">
        <v>11560</v>
      </c>
      <c r="C5506" s="15" t="s">
        <v>24</v>
      </c>
      <c r="D5506" s="27" t="s">
        <v>11562</v>
      </c>
      <c r="E5506" s="27" t="s">
        <v>11563</v>
      </c>
      <c r="F5506" s="15" t="s">
        <v>648</v>
      </c>
      <c r="G5506" s="15" t="s">
        <v>24</v>
      </c>
    </row>
    <row r="5507" spans="1:7" ht="14.25" x14ac:dyDescent="0.2">
      <c r="A5507" s="14" t="s">
        <v>11564</v>
      </c>
      <c r="B5507" s="15" t="s">
        <v>11560</v>
      </c>
      <c r="C5507" s="15" t="s">
        <v>30</v>
      </c>
      <c r="D5507" s="27" t="s">
        <v>11565</v>
      </c>
      <c r="E5507" s="27" t="s">
        <v>11566</v>
      </c>
      <c r="F5507" s="15" t="s">
        <v>648</v>
      </c>
      <c r="G5507" s="15" t="s">
        <v>24</v>
      </c>
    </row>
    <row r="5508" spans="1:7" ht="22.5" x14ac:dyDescent="0.2">
      <c r="A5508" s="14" t="s">
        <v>11567</v>
      </c>
      <c r="B5508" s="15" t="s">
        <v>11560</v>
      </c>
      <c r="C5508" s="15" t="s">
        <v>34</v>
      </c>
      <c r="D5508" s="27" t="s">
        <v>11568</v>
      </c>
      <c r="E5508" s="27" t="s">
        <v>11569</v>
      </c>
      <c r="F5508" s="15" t="s">
        <v>648</v>
      </c>
      <c r="G5508" s="15" t="s">
        <v>24</v>
      </c>
    </row>
    <row r="5509" spans="1:7" ht="14.25" x14ac:dyDescent="0.2">
      <c r="A5509" s="14" t="s">
        <v>11570</v>
      </c>
      <c r="B5509" s="15" t="s">
        <v>11560</v>
      </c>
      <c r="C5509" s="15" t="s">
        <v>40</v>
      </c>
      <c r="D5509" s="27" t="s">
        <v>11571</v>
      </c>
      <c r="E5509" s="27" t="s">
        <v>11572</v>
      </c>
      <c r="F5509" s="15" t="s">
        <v>648</v>
      </c>
      <c r="G5509" s="15" t="s">
        <v>24</v>
      </c>
    </row>
    <row r="5510" spans="1:7" ht="45" x14ac:dyDescent="0.2">
      <c r="A5510" s="14" t="s">
        <v>11573</v>
      </c>
      <c r="B5510" s="15" t="s">
        <v>11560</v>
      </c>
      <c r="C5510" s="15" t="s">
        <v>43</v>
      </c>
      <c r="D5510" s="27" t="s">
        <v>11574</v>
      </c>
      <c r="E5510" s="27" t="s">
        <v>11575</v>
      </c>
      <c r="F5510" s="15" t="s">
        <v>648</v>
      </c>
      <c r="G5510" s="15" t="s">
        <v>24</v>
      </c>
    </row>
    <row r="5511" spans="1:7" ht="45" x14ac:dyDescent="0.2">
      <c r="A5511" s="14" t="s">
        <v>11576</v>
      </c>
      <c r="B5511" s="15" t="s">
        <v>11560</v>
      </c>
      <c r="C5511" s="15" t="s">
        <v>48</v>
      </c>
      <c r="D5511" s="27" t="s">
        <v>11577</v>
      </c>
      <c r="E5511" s="27" t="s">
        <v>11578</v>
      </c>
      <c r="F5511" s="15" t="s">
        <v>648</v>
      </c>
      <c r="G5511" s="15" t="s">
        <v>24</v>
      </c>
    </row>
    <row r="5512" spans="1:7" ht="14.25" x14ac:dyDescent="0.2">
      <c r="A5512" s="14" t="s">
        <v>11579</v>
      </c>
      <c r="B5512" s="15" t="s">
        <v>11560</v>
      </c>
      <c r="C5512" s="15" t="s">
        <v>55</v>
      </c>
      <c r="D5512" s="27" t="s">
        <v>1740</v>
      </c>
      <c r="E5512" s="27" t="s">
        <v>1741</v>
      </c>
      <c r="F5512" s="15" t="s">
        <v>648</v>
      </c>
      <c r="G5512" s="15" t="s">
        <v>24</v>
      </c>
    </row>
    <row r="5513" spans="1:7" ht="45" x14ac:dyDescent="0.2">
      <c r="A5513" s="14" t="s">
        <v>11580</v>
      </c>
      <c r="B5513" s="15" t="s">
        <v>11560</v>
      </c>
      <c r="C5513" s="15" t="s">
        <v>58</v>
      </c>
      <c r="D5513" s="27" t="s">
        <v>11581</v>
      </c>
      <c r="E5513" s="27" t="s">
        <v>11582</v>
      </c>
      <c r="F5513" s="15" t="s">
        <v>648</v>
      </c>
      <c r="G5513" s="15" t="s">
        <v>24</v>
      </c>
    </row>
    <row r="5514" spans="1:7" ht="45" x14ac:dyDescent="0.2">
      <c r="A5514" s="14" t="s">
        <v>11583</v>
      </c>
      <c r="B5514" s="15" t="s">
        <v>11560</v>
      </c>
      <c r="C5514" s="15" t="s">
        <v>60</v>
      </c>
      <c r="D5514" s="27" t="s">
        <v>11584</v>
      </c>
      <c r="E5514" s="27" t="s">
        <v>11585</v>
      </c>
      <c r="F5514" s="15" t="s">
        <v>648</v>
      </c>
      <c r="G5514" s="15" t="s">
        <v>24</v>
      </c>
    </row>
    <row r="5515" spans="1:7" ht="33.75" x14ac:dyDescent="0.2">
      <c r="A5515" s="14" t="s">
        <v>11586</v>
      </c>
      <c r="B5515" s="15" t="s">
        <v>11560</v>
      </c>
      <c r="C5515" s="15" t="s">
        <v>65</v>
      </c>
      <c r="D5515" s="27" t="s">
        <v>11587</v>
      </c>
      <c r="E5515" s="27" t="s">
        <v>11588</v>
      </c>
      <c r="F5515" s="15" t="s">
        <v>648</v>
      </c>
      <c r="G5515" s="15" t="s">
        <v>24</v>
      </c>
    </row>
    <row r="5516" spans="1:7" ht="45" x14ac:dyDescent="0.2">
      <c r="A5516" s="14" t="s">
        <v>11589</v>
      </c>
      <c r="B5516" s="15" t="s">
        <v>11560</v>
      </c>
      <c r="C5516" s="15" t="s">
        <v>68</v>
      </c>
      <c r="D5516" s="27" t="s">
        <v>11590</v>
      </c>
      <c r="E5516" s="27" t="s">
        <v>11591</v>
      </c>
      <c r="F5516" s="15" t="s">
        <v>648</v>
      </c>
      <c r="G5516" s="15" t="s">
        <v>24</v>
      </c>
    </row>
    <row r="5517" spans="1:7" ht="45" x14ac:dyDescent="0.2">
      <c r="A5517" s="14" t="s">
        <v>11592</v>
      </c>
      <c r="B5517" s="15" t="s">
        <v>11560</v>
      </c>
      <c r="C5517" s="15" t="s">
        <v>70</v>
      </c>
      <c r="D5517" s="27" t="s">
        <v>11593</v>
      </c>
      <c r="E5517" s="27" t="s">
        <v>11594</v>
      </c>
      <c r="F5517" s="15" t="s">
        <v>648</v>
      </c>
      <c r="G5517" s="15" t="s">
        <v>24</v>
      </c>
    </row>
    <row r="5518" spans="1:7" ht="45" x14ac:dyDescent="0.2">
      <c r="A5518" s="14" t="s">
        <v>11595</v>
      </c>
      <c r="B5518" s="15" t="s">
        <v>11560</v>
      </c>
      <c r="C5518" s="15" t="s">
        <v>73</v>
      </c>
      <c r="D5518" s="27" t="s">
        <v>11596</v>
      </c>
      <c r="E5518" s="27" t="s">
        <v>11597</v>
      </c>
      <c r="F5518" s="15" t="s">
        <v>648</v>
      </c>
      <c r="G5518" s="15" t="s">
        <v>60</v>
      </c>
    </row>
    <row r="5519" spans="1:7" ht="22.5" x14ac:dyDescent="0.2">
      <c r="A5519" s="14" t="s">
        <v>11598</v>
      </c>
      <c r="B5519" s="15" t="s">
        <v>11560</v>
      </c>
      <c r="C5519" s="15" t="s">
        <v>75</v>
      </c>
      <c r="D5519" s="27" t="s">
        <v>8768</v>
      </c>
      <c r="E5519" s="27" t="s">
        <v>8769</v>
      </c>
      <c r="F5519" s="15" t="s">
        <v>1071</v>
      </c>
      <c r="G5519" s="15" t="s">
        <v>292</v>
      </c>
    </row>
    <row r="5520" spans="1:7" ht="14.25" x14ac:dyDescent="0.2">
      <c r="A5520" s="14" t="s">
        <v>11599</v>
      </c>
      <c r="B5520" s="15" t="s">
        <v>11560</v>
      </c>
      <c r="C5520" s="15" t="s">
        <v>87</v>
      </c>
      <c r="D5520" s="27" t="s">
        <v>10583</v>
      </c>
      <c r="E5520" s="27" t="s">
        <v>10584</v>
      </c>
      <c r="F5520" s="15" t="s">
        <v>1071</v>
      </c>
      <c r="G5520" s="15" t="s">
        <v>11600</v>
      </c>
    </row>
    <row r="5521" spans="1:7" ht="22.5" x14ac:dyDescent="0.2">
      <c r="A5521" s="14" t="s">
        <v>11601</v>
      </c>
      <c r="B5521" s="15" t="s">
        <v>11560</v>
      </c>
      <c r="C5521" s="15" t="s">
        <v>89</v>
      </c>
      <c r="D5521" s="27" t="s">
        <v>9965</v>
      </c>
      <c r="E5521" s="27" t="s">
        <v>9966</v>
      </c>
      <c r="F5521" s="15" t="s">
        <v>1459</v>
      </c>
      <c r="G5521" s="15" t="s">
        <v>1460</v>
      </c>
    </row>
    <row r="5522" spans="1:7" ht="22.5" x14ac:dyDescent="0.2">
      <c r="A5522" s="14" t="s">
        <v>11602</v>
      </c>
      <c r="B5522" s="15" t="s">
        <v>11560</v>
      </c>
      <c r="C5522" s="15" t="s">
        <v>90</v>
      </c>
      <c r="D5522" s="27" t="s">
        <v>11603</v>
      </c>
      <c r="E5522" s="27" t="s">
        <v>11604</v>
      </c>
      <c r="F5522" s="15" t="s">
        <v>1459</v>
      </c>
      <c r="G5522" s="15" t="s">
        <v>9967</v>
      </c>
    </row>
    <row r="5523" spans="1:7" ht="33.75" x14ac:dyDescent="0.2">
      <c r="A5523" s="14" t="s">
        <v>11605</v>
      </c>
      <c r="B5523" s="15" t="s">
        <v>11560</v>
      </c>
      <c r="C5523" s="15" t="s">
        <v>91</v>
      </c>
      <c r="D5523" s="27" t="s">
        <v>11606</v>
      </c>
      <c r="E5523" s="27" t="s">
        <v>11607</v>
      </c>
      <c r="F5523" s="15" t="s">
        <v>1459</v>
      </c>
      <c r="G5523" s="15" t="s">
        <v>11608</v>
      </c>
    </row>
    <row r="5524" spans="1:7" ht="14.25" x14ac:dyDescent="0.2">
      <c r="A5524" s="14" t="s">
        <v>11609</v>
      </c>
      <c r="B5524" s="15" t="s">
        <v>11560</v>
      </c>
      <c r="C5524" s="15" t="s">
        <v>101</v>
      </c>
      <c r="D5524" s="27" t="s">
        <v>11610</v>
      </c>
      <c r="E5524" s="27" t="s">
        <v>11611</v>
      </c>
      <c r="F5524" s="15" t="s">
        <v>1459</v>
      </c>
      <c r="G5524" s="15" t="s">
        <v>6790</v>
      </c>
    </row>
    <row r="5525" spans="1:7" s="8" customFormat="1" ht="15" customHeight="1" x14ac:dyDescent="0.2">
      <c r="A5525" s="7"/>
      <c r="B5525" s="7"/>
      <c r="C5525" s="7"/>
      <c r="D5525" s="26"/>
      <c r="E5525" s="20" t="s">
        <v>11613</v>
      </c>
      <c r="F5525" s="7"/>
      <c r="G5525" s="7"/>
    </row>
    <row r="5526" spans="1:7" s="11" customFormat="1" ht="14.25" x14ac:dyDescent="0.2">
      <c r="A5526" s="9" t="s">
        <v>9466</v>
      </c>
      <c r="B5526" s="9" t="s">
        <v>11614</v>
      </c>
      <c r="C5526" s="9"/>
      <c r="D5526" s="29"/>
      <c r="E5526" s="22" t="s">
        <v>11615</v>
      </c>
      <c r="F5526" s="10"/>
      <c r="G5526" s="10"/>
    </row>
    <row r="5527" spans="1:7" ht="22.5" x14ac:dyDescent="0.2">
      <c r="A5527" s="14" t="s">
        <v>11616</v>
      </c>
      <c r="B5527" s="15" t="s">
        <v>11617</v>
      </c>
      <c r="C5527" s="15" t="s">
        <v>12</v>
      </c>
      <c r="D5527" s="27" t="s">
        <v>11618</v>
      </c>
      <c r="E5527" s="27" t="s">
        <v>11619</v>
      </c>
      <c r="F5527" s="15" t="s">
        <v>648</v>
      </c>
      <c r="G5527" s="15" t="s">
        <v>24</v>
      </c>
    </row>
    <row r="5528" spans="1:7" ht="45" x14ac:dyDescent="0.2">
      <c r="A5528" s="14" t="s">
        <v>11620</v>
      </c>
      <c r="B5528" s="15" t="s">
        <v>11617</v>
      </c>
      <c r="C5528" s="15" t="s">
        <v>24</v>
      </c>
      <c r="D5528" s="27" t="s">
        <v>11621</v>
      </c>
      <c r="E5528" s="27" t="s">
        <v>11622</v>
      </c>
      <c r="F5528" s="15" t="s">
        <v>648</v>
      </c>
      <c r="G5528" s="15" t="s">
        <v>24</v>
      </c>
    </row>
    <row r="5529" spans="1:7" ht="14.25" x14ac:dyDescent="0.2">
      <c r="A5529" s="14" t="s">
        <v>11623</v>
      </c>
      <c r="B5529" s="15" t="s">
        <v>11617</v>
      </c>
      <c r="C5529" s="15" t="s">
        <v>30</v>
      </c>
      <c r="D5529" s="27" t="s">
        <v>9806</v>
      </c>
      <c r="E5529" s="27" t="s">
        <v>9807</v>
      </c>
      <c r="F5529" s="15" t="s">
        <v>648</v>
      </c>
      <c r="G5529" s="15" t="s">
        <v>12</v>
      </c>
    </row>
    <row r="5530" spans="1:7" ht="14.25" x14ac:dyDescent="0.2">
      <c r="A5530" s="14" t="s">
        <v>11624</v>
      </c>
      <c r="B5530" s="15" t="s">
        <v>11617</v>
      </c>
      <c r="C5530" s="15" t="s">
        <v>34</v>
      </c>
      <c r="D5530" s="27" t="s">
        <v>11625</v>
      </c>
      <c r="E5530" s="27" t="s">
        <v>11626</v>
      </c>
      <c r="F5530" s="15" t="s">
        <v>648</v>
      </c>
      <c r="G5530" s="15" t="s">
        <v>12</v>
      </c>
    </row>
    <row r="5531" spans="1:7" ht="14.25" x14ac:dyDescent="0.2">
      <c r="A5531" s="14" t="s">
        <v>11627</v>
      </c>
      <c r="B5531" s="15" t="s">
        <v>11617</v>
      </c>
      <c r="C5531" s="15" t="s">
        <v>40</v>
      </c>
      <c r="D5531" s="27" t="s">
        <v>11170</v>
      </c>
      <c r="E5531" s="27" t="s">
        <v>11171</v>
      </c>
      <c r="F5531" s="15" t="s">
        <v>648</v>
      </c>
      <c r="G5531" s="15" t="s">
        <v>12</v>
      </c>
    </row>
    <row r="5532" spans="1:7" ht="45" x14ac:dyDescent="0.2">
      <c r="A5532" s="14" t="s">
        <v>11628</v>
      </c>
      <c r="B5532" s="15" t="s">
        <v>11617</v>
      </c>
      <c r="C5532" s="15" t="s">
        <v>43</v>
      </c>
      <c r="D5532" s="27" t="s">
        <v>11629</v>
      </c>
      <c r="E5532" s="27" t="s">
        <v>11630</v>
      </c>
      <c r="F5532" s="15" t="s">
        <v>648</v>
      </c>
      <c r="G5532" s="15" t="s">
        <v>12</v>
      </c>
    </row>
    <row r="5533" spans="1:7" ht="22.5" x14ac:dyDescent="0.2">
      <c r="A5533" s="14" t="s">
        <v>11631</v>
      </c>
      <c r="B5533" s="15" t="s">
        <v>11617</v>
      </c>
      <c r="C5533" s="15" t="s">
        <v>48</v>
      </c>
      <c r="D5533" s="27" t="s">
        <v>11214</v>
      </c>
      <c r="E5533" s="27" t="s">
        <v>11215</v>
      </c>
      <c r="F5533" s="15" t="s">
        <v>1071</v>
      </c>
      <c r="G5533" s="15" t="s">
        <v>4370</v>
      </c>
    </row>
    <row r="5534" spans="1:7" ht="45" x14ac:dyDescent="0.2">
      <c r="A5534" s="14" t="s">
        <v>11632</v>
      </c>
      <c r="B5534" s="15" t="s">
        <v>11617</v>
      </c>
      <c r="C5534" s="15" t="s">
        <v>55</v>
      </c>
      <c r="D5534" s="27" t="s">
        <v>11633</v>
      </c>
      <c r="E5534" s="27" t="s">
        <v>11634</v>
      </c>
      <c r="F5534" s="15" t="s">
        <v>209</v>
      </c>
      <c r="G5534" s="15" t="s">
        <v>11635</v>
      </c>
    </row>
    <row r="5535" spans="1:7" s="8" customFormat="1" ht="15" customHeight="1" x14ac:dyDescent="0.2">
      <c r="A5535" s="7"/>
      <c r="B5535" s="7"/>
      <c r="C5535" s="7"/>
      <c r="D5535" s="26"/>
      <c r="E5535" s="20" t="s">
        <v>11636</v>
      </c>
      <c r="F5535" s="7"/>
      <c r="G5535" s="7"/>
    </row>
    <row r="5536" spans="1:7" s="11" customFormat="1" ht="14.25" x14ac:dyDescent="0.2">
      <c r="A5536" s="9" t="s">
        <v>9470</v>
      </c>
      <c r="B5536" s="9" t="s">
        <v>11637</v>
      </c>
      <c r="C5536" s="9"/>
      <c r="D5536" s="29"/>
      <c r="E5536" s="22" t="s">
        <v>11638</v>
      </c>
      <c r="F5536" s="10"/>
      <c r="G5536" s="10"/>
    </row>
    <row r="5537" spans="1:7" ht="14.25" customHeight="1" x14ac:dyDescent="0.2">
      <c r="A5537" s="16"/>
      <c r="B5537" s="16"/>
      <c r="C5537" s="13"/>
      <c r="D5537" s="28"/>
      <c r="E5537" s="21" t="s">
        <v>685</v>
      </c>
      <c r="F5537" s="13"/>
      <c r="G5537" s="13"/>
    </row>
    <row r="5538" spans="1:7" ht="22.5" x14ac:dyDescent="0.2">
      <c r="A5538" s="14" t="s">
        <v>11639</v>
      </c>
      <c r="B5538" s="15" t="s">
        <v>11640</v>
      </c>
      <c r="C5538" s="15" t="s">
        <v>12</v>
      </c>
      <c r="D5538" s="27" t="s">
        <v>7741</v>
      </c>
      <c r="E5538" s="27" t="s">
        <v>7742</v>
      </c>
      <c r="F5538" s="15" t="s">
        <v>37</v>
      </c>
      <c r="G5538" s="15" t="s">
        <v>11641</v>
      </c>
    </row>
    <row r="5539" spans="1:7" ht="33.75" x14ac:dyDescent="0.2">
      <c r="A5539" s="14" t="s">
        <v>11642</v>
      </c>
      <c r="B5539" s="15" t="s">
        <v>11640</v>
      </c>
      <c r="C5539" s="15" t="s">
        <v>24</v>
      </c>
      <c r="D5539" s="27" t="s">
        <v>7744</v>
      </c>
      <c r="E5539" s="27" t="s">
        <v>7745</v>
      </c>
      <c r="F5539" s="15" t="s">
        <v>37</v>
      </c>
      <c r="G5539" s="15" t="s">
        <v>11643</v>
      </c>
    </row>
    <row r="5540" spans="1:7" ht="22.5" x14ac:dyDescent="0.2">
      <c r="A5540" s="14" t="s">
        <v>11644</v>
      </c>
      <c r="B5540" s="15" t="s">
        <v>11640</v>
      </c>
      <c r="C5540" s="15" t="s">
        <v>30</v>
      </c>
      <c r="D5540" s="27" t="s">
        <v>31</v>
      </c>
      <c r="E5540" s="27" t="s">
        <v>32</v>
      </c>
      <c r="F5540" s="15" t="s">
        <v>27</v>
      </c>
      <c r="G5540" s="15" t="s">
        <v>11645</v>
      </c>
    </row>
    <row r="5541" spans="1:7" ht="22.5" x14ac:dyDescent="0.2">
      <c r="A5541" s="14" t="s">
        <v>11646</v>
      </c>
      <c r="B5541" s="15" t="s">
        <v>11640</v>
      </c>
      <c r="C5541" s="15" t="s">
        <v>34</v>
      </c>
      <c r="D5541" s="27" t="s">
        <v>1583</v>
      </c>
      <c r="E5541" s="27" t="s">
        <v>1584</v>
      </c>
      <c r="F5541" s="15" t="s">
        <v>51</v>
      </c>
      <c r="G5541" s="15" t="s">
        <v>11647</v>
      </c>
    </row>
    <row r="5542" spans="1:7" ht="14.25" x14ac:dyDescent="0.2">
      <c r="A5542" s="14" t="s">
        <v>11648</v>
      </c>
      <c r="B5542" s="15" t="s">
        <v>11640</v>
      </c>
      <c r="C5542" s="15" t="s">
        <v>40</v>
      </c>
      <c r="D5542" s="27" t="s">
        <v>11649</v>
      </c>
      <c r="E5542" s="27" t="s">
        <v>11650</v>
      </c>
      <c r="F5542" s="15" t="s">
        <v>21</v>
      </c>
      <c r="G5542" s="15" t="s">
        <v>11651</v>
      </c>
    </row>
    <row r="5543" spans="1:7" ht="14.25" x14ac:dyDescent="0.2">
      <c r="A5543" s="14" t="s">
        <v>11652</v>
      </c>
      <c r="B5543" s="15" t="s">
        <v>11640</v>
      </c>
      <c r="C5543" s="15" t="s">
        <v>43</v>
      </c>
      <c r="D5543" s="27" t="s">
        <v>556</v>
      </c>
      <c r="E5543" s="27" t="s">
        <v>557</v>
      </c>
      <c r="F5543" s="15" t="s">
        <v>81</v>
      </c>
      <c r="G5543" s="15" t="s">
        <v>7208</v>
      </c>
    </row>
    <row r="5544" spans="1:7" ht="22.5" x14ac:dyDescent="0.2">
      <c r="A5544" s="14" t="s">
        <v>11653</v>
      </c>
      <c r="B5544" s="15" t="s">
        <v>11640</v>
      </c>
      <c r="C5544" s="15" t="s">
        <v>48</v>
      </c>
      <c r="D5544" s="27" t="s">
        <v>11654</v>
      </c>
      <c r="E5544" s="27" t="s">
        <v>11655</v>
      </c>
      <c r="F5544" s="15" t="s">
        <v>37</v>
      </c>
      <c r="G5544" s="15" t="s">
        <v>11656</v>
      </c>
    </row>
    <row r="5545" spans="1:7" ht="14.25" x14ac:dyDescent="0.2">
      <c r="A5545" s="14" t="s">
        <v>11657</v>
      </c>
      <c r="B5545" s="15" t="s">
        <v>11640</v>
      </c>
      <c r="C5545" s="15" t="s">
        <v>55</v>
      </c>
      <c r="D5545" s="27" t="s">
        <v>49</v>
      </c>
      <c r="E5545" s="27" t="s">
        <v>50</v>
      </c>
      <c r="F5545" s="15" t="s">
        <v>51</v>
      </c>
      <c r="G5545" s="15" t="s">
        <v>11658</v>
      </c>
    </row>
    <row r="5546" spans="1:7" ht="14.25" customHeight="1" x14ac:dyDescent="0.2">
      <c r="A5546" s="16"/>
      <c r="B5546" s="16"/>
      <c r="C5546" s="13"/>
      <c r="D5546" s="28"/>
      <c r="E5546" s="21" t="s">
        <v>11659</v>
      </c>
      <c r="F5546" s="13"/>
      <c r="G5546" s="13"/>
    </row>
    <row r="5547" spans="1:7" ht="14.25" x14ac:dyDescent="0.2">
      <c r="A5547" s="14" t="s">
        <v>11660</v>
      </c>
      <c r="B5547" s="15" t="s">
        <v>11640</v>
      </c>
      <c r="C5547" s="15" t="s">
        <v>58</v>
      </c>
      <c r="D5547" s="27" t="s">
        <v>11661</v>
      </c>
      <c r="E5547" s="27" t="s">
        <v>11662</v>
      </c>
      <c r="F5547" s="15" t="s">
        <v>209</v>
      </c>
      <c r="G5547" s="15" t="s">
        <v>11663</v>
      </c>
    </row>
    <row r="5548" spans="1:7" ht="45" x14ac:dyDescent="0.2">
      <c r="A5548" s="14" t="s">
        <v>11664</v>
      </c>
      <c r="B5548" s="15" t="s">
        <v>11640</v>
      </c>
      <c r="C5548" s="15" t="s">
        <v>60</v>
      </c>
      <c r="D5548" s="27" t="s">
        <v>11665</v>
      </c>
      <c r="E5548" s="27" t="s">
        <v>11666</v>
      </c>
      <c r="F5548" s="15" t="s">
        <v>1077</v>
      </c>
      <c r="G5548" s="15" t="s">
        <v>11667</v>
      </c>
    </row>
    <row r="5549" spans="1:7" ht="14.25" x14ac:dyDescent="0.2">
      <c r="A5549" s="14" t="s">
        <v>11668</v>
      </c>
      <c r="B5549" s="15" t="s">
        <v>11640</v>
      </c>
      <c r="C5549" s="15" t="s">
        <v>65</v>
      </c>
      <c r="D5549" s="27" t="s">
        <v>11669</v>
      </c>
      <c r="E5549" s="27" t="s">
        <v>11670</v>
      </c>
      <c r="F5549" s="15" t="s">
        <v>209</v>
      </c>
      <c r="G5549" s="15" t="s">
        <v>11663</v>
      </c>
    </row>
    <row r="5550" spans="1:7" ht="14.25" x14ac:dyDescent="0.2">
      <c r="A5550" s="14" t="s">
        <v>11671</v>
      </c>
      <c r="B5550" s="15" t="s">
        <v>11640</v>
      </c>
      <c r="C5550" s="15" t="s">
        <v>68</v>
      </c>
      <c r="D5550" s="27" t="s">
        <v>11672</v>
      </c>
      <c r="E5550" s="27" t="s">
        <v>11673</v>
      </c>
      <c r="F5550" s="15" t="s">
        <v>209</v>
      </c>
      <c r="G5550" s="15" t="s">
        <v>3096</v>
      </c>
    </row>
    <row r="5551" spans="1:7" ht="45" x14ac:dyDescent="0.2">
      <c r="A5551" s="14" t="s">
        <v>11674</v>
      </c>
      <c r="B5551" s="15" t="s">
        <v>11640</v>
      </c>
      <c r="C5551" s="15" t="s">
        <v>70</v>
      </c>
      <c r="D5551" s="27" t="s">
        <v>11675</v>
      </c>
      <c r="E5551" s="27" t="s">
        <v>11676</v>
      </c>
      <c r="F5551" s="15" t="s">
        <v>1077</v>
      </c>
      <c r="G5551" s="15" t="s">
        <v>11677</v>
      </c>
    </row>
    <row r="5552" spans="1:7" ht="14.25" x14ac:dyDescent="0.2">
      <c r="A5552" s="14" t="s">
        <v>11678</v>
      </c>
      <c r="B5552" s="15" t="s">
        <v>11640</v>
      </c>
      <c r="C5552" s="15" t="s">
        <v>73</v>
      </c>
      <c r="D5552" s="27" t="s">
        <v>11679</v>
      </c>
      <c r="E5552" s="27" t="s">
        <v>11680</v>
      </c>
      <c r="F5552" s="15" t="s">
        <v>209</v>
      </c>
      <c r="G5552" s="15" t="s">
        <v>11681</v>
      </c>
    </row>
    <row r="5553" spans="1:7" ht="45" x14ac:dyDescent="0.2">
      <c r="A5553" s="14" t="s">
        <v>11682</v>
      </c>
      <c r="B5553" s="15" t="s">
        <v>11640</v>
      </c>
      <c r="C5553" s="15" t="s">
        <v>75</v>
      </c>
      <c r="D5553" s="27" t="s">
        <v>11675</v>
      </c>
      <c r="E5553" s="27" t="s">
        <v>11676</v>
      </c>
      <c r="F5553" s="15" t="s">
        <v>1077</v>
      </c>
      <c r="G5553" s="15" t="s">
        <v>11683</v>
      </c>
    </row>
    <row r="5554" spans="1:7" ht="45" x14ac:dyDescent="0.2">
      <c r="A5554" s="14" t="s">
        <v>11684</v>
      </c>
      <c r="B5554" s="15" t="s">
        <v>11640</v>
      </c>
      <c r="C5554" s="15" t="s">
        <v>87</v>
      </c>
      <c r="D5554" s="27" t="s">
        <v>11685</v>
      </c>
      <c r="E5554" s="27" t="s">
        <v>11686</v>
      </c>
      <c r="F5554" s="15" t="s">
        <v>1077</v>
      </c>
      <c r="G5554" s="15" t="s">
        <v>11687</v>
      </c>
    </row>
    <row r="5555" spans="1:7" ht="45" x14ac:dyDescent="0.2">
      <c r="A5555" s="14" t="s">
        <v>11688</v>
      </c>
      <c r="B5555" s="15" t="s">
        <v>11640</v>
      </c>
      <c r="C5555" s="15" t="s">
        <v>89</v>
      </c>
      <c r="D5555" s="27" t="s">
        <v>11689</v>
      </c>
      <c r="E5555" s="27" t="s">
        <v>11690</v>
      </c>
      <c r="F5555" s="15" t="s">
        <v>1077</v>
      </c>
      <c r="G5555" s="15" t="s">
        <v>11691</v>
      </c>
    </row>
    <row r="5556" spans="1:7" ht="14.25" x14ac:dyDescent="0.2">
      <c r="A5556" s="14" t="s">
        <v>11692</v>
      </c>
      <c r="B5556" s="15" t="s">
        <v>11640</v>
      </c>
      <c r="C5556" s="15" t="s">
        <v>90</v>
      </c>
      <c r="D5556" s="27" t="s">
        <v>11693</v>
      </c>
      <c r="E5556" s="27" t="s">
        <v>11694</v>
      </c>
      <c r="F5556" s="15" t="s">
        <v>209</v>
      </c>
      <c r="G5556" s="15" t="s">
        <v>11695</v>
      </c>
    </row>
    <row r="5557" spans="1:7" ht="22.5" x14ac:dyDescent="0.2">
      <c r="A5557" s="14" t="s">
        <v>11696</v>
      </c>
      <c r="B5557" s="15" t="s">
        <v>11640</v>
      </c>
      <c r="C5557" s="15" t="s">
        <v>91</v>
      </c>
      <c r="D5557" s="27" t="s">
        <v>11697</v>
      </c>
      <c r="E5557" s="27" t="s">
        <v>11698</v>
      </c>
      <c r="F5557" s="15" t="s">
        <v>970</v>
      </c>
      <c r="G5557" s="15" t="s">
        <v>2892</v>
      </c>
    </row>
    <row r="5558" spans="1:7" ht="45" x14ac:dyDescent="0.2">
      <c r="A5558" s="14" t="s">
        <v>11699</v>
      </c>
      <c r="B5558" s="15" t="s">
        <v>11640</v>
      </c>
      <c r="C5558" s="15" t="s">
        <v>101</v>
      </c>
      <c r="D5558" s="27" t="s">
        <v>11700</v>
      </c>
      <c r="E5558" s="27" t="s">
        <v>11701</v>
      </c>
      <c r="F5558" s="15" t="s">
        <v>648</v>
      </c>
      <c r="G5558" s="15" t="s">
        <v>40</v>
      </c>
    </row>
    <row r="5559" spans="1:7" ht="45" x14ac:dyDescent="0.2">
      <c r="A5559" s="14" t="s">
        <v>11702</v>
      </c>
      <c r="B5559" s="15" t="s">
        <v>11640</v>
      </c>
      <c r="C5559" s="15" t="s">
        <v>106</v>
      </c>
      <c r="D5559" s="27" t="s">
        <v>11703</v>
      </c>
      <c r="E5559" s="27" t="s">
        <v>11704</v>
      </c>
      <c r="F5559" s="15" t="s">
        <v>648</v>
      </c>
      <c r="G5559" s="15" t="s">
        <v>24</v>
      </c>
    </row>
    <row r="5560" spans="1:7" ht="45" x14ac:dyDescent="0.2">
      <c r="A5560" s="14" t="s">
        <v>11705</v>
      </c>
      <c r="B5560" s="15" t="s">
        <v>11640</v>
      </c>
      <c r="C5560" s="15" t="s">
        <v>107</v>
      </c>
      <c r="D5560" s="27" t="s">
        <v>11706</v>
      </c>
      <c r="E5560" s="27" t="s">
        <v>11707</v>
      </c>
      <c r="F5560" s="15" t="s">
        <v>648</v>
      </c>
      <c r="G5560" s="15" t="s">
        <v>24</v>
      </c>
    </row>
    <row r="5561" spans="1:7" ht="45" x14ac:dyDescent="0.2">
      <c r="A5561" s="14" t="s">
        <v>11708</v>
      </c>
      <c r="B5561" s="15" t="s">
        <v>11640</v>
      </c>
      <c r="C5561" s="15" t="s">
        <v>108</v>
      </c>
      <c r="D5561" s="27" t="s">
        <v>11709</v>
      </c>
      <c r="E5561" s="27" t="s">
        <v>11710</v>
      </c>
      <c r="F5561" s="15" t="s">
        <v>648</v>
      </c>
      <c r="G5561" s="15" t="s">
        <v>12</v>
      </c>
    </row>
    <row r="5562" spans="1:7" ht="45" x14ac:dyDescent="0.2">
      <c r="A5562" s="14" t="s">
        <v>11711</v>
      </c>
      <c r="B5562" s="15" t="s">
        <v>11640</v>
      </c>
      <c r="C5562" s="15" t="s">
        <v>109</v>
      </c>
      <c r="D5562" s="27" t="s">
        <v>11712</v>
      </c>
      <c r="E5562" s="27" t="s">
        <v>11710</v>
      </c>
      <c r="F5562" s="15" t="s">
        <v>648</v>
      </c>
      <c r="G5562" s="15" t="s">
        <v>40</v>
      </c>
    </row>
    <row r="5563" spans="1:7" ht="14.25" x14ac:dyDescent="0.2">
      <c r="A5563" s="14" t="s">
        <v>11713</v>
      </c>
      <c r="B5563" s="15" t="s">
        <v>11640</v>
      </c>
      <c r="C5563" s="15" t="s">
        <v>122</v>
      </c>
      <c r="D5563" s="27"/>
      <c r="E5563" s="27" t="s">
        <v>11714</v>
      </c>
      <c r="F5563" s="15" t="s">
        <v>648</v>
      </c>
      <c r="G5563" s="15" t="s">
        <v>12</v>
      </c>
    </row>
    <row r="5564" spans="1:7" ht="22.5" x14ac:dyDescent="0.2">
      <c r="A5564" s="14" t="s">
        <v>11715</v>
      </c>
      <c r="B5564" s="15" t="s">
        <v>11640</v>
      </c>
      <c r="C5564" s="15" t="s">
        <v>126</v>
      </c>
      <c r="D5564" s="27" t="s">
        <v>11716</v>
      </c>
      <c r="E5564" s="27" t="s">
        <v>11717</v>
      </c>
      <c r="F5564" s="15" t="s">
        <v>648</v>
      </c>
      <c r="G5564" s="15" t="s">
        <v>43</v>
      </c>
    </row>
    <row r="5565" spans="1:7" ht="22.5" x14ac:dyDescent="0.2">
      <c r="A5565" s="14" t="s">
        <v>11718</v>
      </c>
      <c r="B5565" s="15" t="s">
        <v>11640</v>
      </c>
      <c r="C5565" s="15" t="s">
        <v>124</v>
      </c>
      <c r="D5565" s="27" t="s">
        <v>11719</v>
      </c>
      <c r="E5565" s="27" t="s">
        <v>11720</v>
      </c>
      <c r="F5565" s="15" t="s">
        <v>648</v>
      </c>
      <c r="G5565" s="15" t="s">
        <v>34</v>
      </c>
    </row>
    <row r="5566" spans="1:7" ht="45" x14ac:dyDescent="0.2">
      <c r="A5566" s="14" t="s">
        <v>11721</v>
      </c>
      <c r="B5566" s="15" t="s">
        <v>11640</v>
      </c>
      <c r="C5566" s="15" t="s">
        <v>129</v>
      </c>
      <c r="D5566" s="27" t="s">
        <v>11722</v>
      </c>
      <c r="E5566" s="27" t="s">
        <v>11723</v>
      </c>
      <c r="F5566" s="15" t="s">
        <v>648</v>
      </c>
      <c r="G5566" s="15" t="s">
        <v>43</v>
      </c>
    </row>
    <row r="5567" spans="1:7" ht="45" x14ac:dyDescent="0.2">
      <c r="A5567" s="14" t="s">
        <v>11724</v>
      </c>
      <c r="B5567" s="15" t="s">
        <v>11640</v>
      </c>
      <c r="C5567" s="15" t="s">
        <v>133</v>
      </c>
      <c r="D5567" s="27" t="s">
        <v>11725</v>
      </c>
      <c r="E5567" s="27" t="s">
        <v>11726</v>
      </c>
      <c r="F5567" s="15" t="s">
        <v>648</v>
      </c>
      <c r="G5567" s="15" t="s">
        <v>34</v>
      </c>
    </row>
    <row r="5568" spans="1:7" ht="45" x14ac:dyDescent="0.2">
      <c r="A5568" s="14" t="s">
        <v>11727</v>
      </c>
      <c r="B5568" s="15" t="s">
        <v>11640</v>
      </c>
      <c r="C5568" s="15" t="s">
        <v>136</v>
      </c>
      <c r="D5568" s="27" t="s">
        <v>11728</v>
      </c>
      <c r="E5568" s="27" t="s">
        <v>11729</v>
      </c>
      <c r="F5568" s="15" t="s">
        <v>648</v>
      </c>
      <c r="G5568" s="15" t="s">
        <v>30</v>
      </c>
    </row>
    <row r="5569" spans="1:7" ht="45" x14ac:dyDescent="0.2">
      <c r="A5569" s="14" t="s">
        <v>11730</v>
      </c>
      <c r="B5569" s="15" t="s">
        <v>11640</v>
      </c>
      <c r="C5569" s="15" t="s">
        <v>141</v>
      </c>
      <c r="D5569" s="27" t="s">
        <v>11731</v>
      </c>
      <c r="E5569" s="27" t="s">
        <v>11732</v>
      </c>
      <c r="F5569" s="15" t="s">
        <v>648</v>
      </c>
      <c r="G5569" s="15" t="s">
        <v>30</v>
      </c>
    </row>
    <row r="5570" spans="1:7" ht="45" x14ac:dyDescent="0.2">
      <c r="A5570" s="14" t="s">
        <v>11733</v>
      </c>
      <c r="B5570" s="15" t="s">
        <v>11640</v>
      </c>
      <c r="C5570" s="15" t="s">
        <v>144</v>
      </c>
      <c r="D5570" s="27" t="s">
        <v>11728</v>
      </c>
      <c r="E5570" s="27" t="s">
        <v>11729</v>
      </c>
      <c r="F5570" s="15" t="s">
        <v>648</v>
      </c>
      <c r="G5570" s="15" t="s">
        <v>12</v>
      </c>
    </row>
    <row r="5571" spans="1:7" ht="45" x14ac:dyDescent="0.2">
      <c r="A5571" s="14" t="s">
        <v>11734</v>
      </c>
      <c r="B5571" s="15" t="s">
        <v>11640</v>
      </c>
      <c r="C5571" s="15" t="s">
        <v>146</v>
      </c>
      <c r="D5571" s="27" t="s">
        <v>11735</v>
      </c>
      <c r="E5571" s="27" t="s">
        <v>11736</v>
      </c>
      <c r="F5571" s="15" t="s">
        <v>648</v>
      </c>
      <c r="G5571" s="15" t="s">
        <v>12</v>
      </c>
    </row>
    <row r="5572" spans="1:7" ht="14.25" x14ac:dyDescent="0.2">
      <c r="A5572" s="14" t="s">
        <v>11737</v>
      </c>
      <c r="B5572" s="15" t="s">
        <v>11640</v>
      </c>
      <c r="C5572" s="15" t="s">
        <v>151</v>
      </c>
      <c r="D5572" s="27" t="s">
        <v>11738</v>
      </c>
      <c r="E5572" s="27" t="s">
        <v>11739</v>
      </c>
      <c r="F5572" s="15" t="s">
        <v>970</v>
      </c>
      <c r="G5572" s="15" t="s">
        <v>3534</v>
      </c>
    </row>
    <row r="5573" spans="1:7" ht="22.5" x14ac:dyDescent="0.2">
      <c r="A5573" s="14" t="s">
        <v>11740</v>
      </c>
      <c r="B5573" s="15" t="s">
        <v>11640</v>
      </c>
      <c r="C5573" s="15" t="s">
        <v>154</v>
      </c>
      <c r="D5573" s="27" t="s">
        <v>11741</v>
      </c>
      <c r="E5573" s="27" t="s">
        <v>11742</v>
      </c>
      <c r="F5573" s="15" t="s">
        <v>648</v>
      </c>
      <c r="G5573" s="15" t="s">
        <v>30</v>
      </c>
    </row>
    <row r="5574" spans="1:7" ht="45" x14ac:dyDescent="0.2">
      <c r="A5574" s="14" t="s">
        <v>11743</v>
      </c>
      <c r="B5574" s="15" t="s">
        <v>11640</v>
      </c>
      <c r="C5574" s="15" t="s">
        <v>156</v>
      </c>
      <c r="D5574" s="27" t="s">
        <v>11744</v>
      </c>
      <c r="E5574" s="27" t="s">
        <v>11745</v>
      </c>
      <c r="F5574" s="15" t="s">
        <v>648</v>
      </c>
      <c r="G5574" s="15" t="s">
        <v>30</v>
      </c>
    </row>
    <row r="5575" spans="1:7" ht="45" x14ac:dyDescent="0.2">
      <c r="A5575" s="14" t="s">
        <v>11746</v>
      </c>
      <c r="B5575" s="15" t="s">
        <v>11640</v>
      </c>
      <c r="C5575" s="15" t="s">
        <v>157</v>
      </c>
      <c r="D5575" s="27" t="s">
        <v>11747</v>
      </c>
      <c r="E5575" s="27" t="s">
        <v>11748</v>
      </c>
      <c r="F5575" s="15" t="s">
        <v>648</v>
      </c>
      <c r="G5575" s="15" t="s">
        <v>30</v>
      </c>
    </row>
    <row r="5576" spans="1:7" ht="45" x14ac:dyDescent="0.2">
      <c r="A5576" s="14" t="s">
        <v>11749</v>
      </c>
      <c r="B5576" s="15" t="s">
        <v>11640</v>
      </c>
      <c r="C5576" s="15" t="s">
        <v>158</v>
      </c>
      <c r="D5576" s="27" t="s">
        <v>11750</v>
      </c>
      <c r="E5576" s="27" t="s">
        <v>11751</v>
      </c>
      <c r="F5576" s="15" t="s">
        <v>648</v>
      </c>
      <c r="G5576" s="15" t="s">
        <v>30</v>
      </c>
    </row>
    <row r="5577" spans="1:7" ht="45" x14ac:dyDescent="0.2">
      <c r="A5577" s="14" t="s">
        <v>11752</v>
      </c>
      <c r="B5577" s="15" t="s">
        <v>11640</v>
      </c>
      <c r="C5577" s="15" t="s">
        <v>165</v>
      </c>
      <c r="D5577" s="27" t="s">
        <v>11753</v>
      </c>
      <c r="E5577" s="27" t="s">
        <v>11754</v>
      </c>
      <c r="F5577" s="15" t="s">
        <v>648</v>
      </c>
      <c r="G5577" s="15" t="s">
        <v>30</v>
      </c>
    </row>
    <row r="5578" spans="1:7" ht="45" x14ac:dyDescent="0.2">
      <c r="A5578" s="14" t="s">
        <v>11755</v>
      </c>
      <c r="B5578" s="15" t="s">
        <v>11640</v>
      </c>
      <c r="C5578" s="15" t="s">
        <v>168</v>
      </c>
      <c r="D5578" s="27" t="s">
        <v>11756</v>
      </c>
      <c r="E5578" s="27" t="s">
        <v>11757</v>
      </c>
      <c r="F5578" s="15" t="s">
        <v>648</v>
      </c>
      <c r="G5578" s="15" t="s">
        <v>30</v>
      </c>
    </row>
    <row r="5579" spans="1:7" ht="45" x14ac:dyDescent="0.2">
      <c r="A5579" s="14" t="s">
        <v>11758</v>
      </c>
      <c r="B5579" s="15" t="s">
        <v>11640</v>
      </c>
      <c r="C5579" s="15" t="s">
        <v>170</v>
      </c>
      <c r="D5579" s="27" t="s">
        <v>11759</v>
      </c>
      <c r="E5579" s="27" t="s">
        <v>11751</v>
      </c>
      <c r="F5579" s="15" t="s">
        <v>648</v>
      </c>
      <c r="G5579" s="15" t="s">
        <v>30</v>
      </c>
    </row>
    <row r="5580" spans="1:7" ht="45" x14ac:dyDescent="0.2">
      <c r="A5580" s="14" t="s">
        <v>11760</v>
      </c>
      <c r="B5580" s="15" t="s">
        <v>11640</v>
      </c>
      <c r="C5580" s="15" t="s">
        <v>175</v>
      </c>
      <c r="D5580" s="27" t="s">
        <v>11753</v>
      </c>
      <c r="E5580" s="27" t="s">
        <v>11754</v>
      </c>
      <c r="F5580" s="15" t="s">
        <v>648</v>
      </c>
      <c r="G5580" s="15" t="s">
        <v>30</v>
      </c>
    </row>
    <row r="5581" spans="1:7" ht="45" x14ac:dyDescent="0.2">
      <c r="A5581" s="14" t="s">
        <v>11761</v>
      </c>
      <c r="B5581" s="15" t="s">
        <v>11640</v>
      </c>
      <c r="C5581" s="15" t="s">
        <v>178</v>
      </c>
      <c r="D5581" s="27" t="s">
        <v>11762</v>
      </c>
      <c r="E5581" s="27" t="s">
        <v>11763</v>
      </c>
      <c r="F5581" s="15" t="s">
        <v>648</v>
      </c>
      <c r="G5581" s="15" t="s">
        <v>30</v>
      </c>
    </row>
    <row r="5582" spans="1:7" ht="45" x14ac:dyDescent="0.2">
      <c r="A5582" s="14" t="s">
        <v>11764</v>
      </c>
      <c r="B5582" s="15" t="s">
        <v>11640</v>
      </c>
      <c r="C5582" s="15" t="s">
        <v>181</v>
      </c>
      <c r="D5582" s="27" t="s">
        <v>11765</v>
      </c>
      <c r="E5582" s="27" t="s">
        <v>11766</v>
      </c>
      <c r="F5582" s="15" t="s">
        <v>648</v>
      </c>
      <c r="G5582" s="15" t="s">
        <v>30</v>
      </c>
    </row>
    <row r="5583" spans="1:7" ht="22.5" x14ac:dyDescent="0.2">
      <c r="A5583" s="14" t="s">
        <v>11767</v>
      </c>
      <c r="B5583" s="15" t="s">
        <v>11640</v>
      </c>
      <c r="C5583" s="15" t="s">
        <v>182</v>
      </c>
      <c r="D5583" s="27" t="s">
        <v>11697</v>
      </c>
      <c r="E5583" s="27" t="s">
        <v>11698</v>
      </c>
      <c r="F5583" s="15" t="s">
        <v>970</v>
      </c>
      <c r="G5583" s="15" t="s">
        <v>11768</v>
      </c>
    </row>
    <row r="5584" spans="1:7" ht="22.5" x14ac:dyDescent="0.2">
      <c r="A5584" s="14" t="s">
        <v>11769</v>
      </c>
      <c r="B5584" s="15" t="s">
        <v>11640</v>
      </c>
      <c r="C5584" s="15" t="s">
        <v>183</v>
      </c>
      <c r="D5584" s="27" t="s">
        <v>11770</v>
      </c>
      <c r="E5584" s="27" t="s">
        <v>11771</v>
      </c>
      <c r="F5584" s="15" t="s">
        <v>648</v>
      </c>
      <c r="G5584" s="15" t="s">
        <v>30</v>
      </c>
    </row>
    <row r="5585" spans="1:7" ht="45" x14ac:dyDescent="0.2">
      <c r="A5585" s="14" t="s">
        <v>11772</v>
      </c>
      <c r="B5585" s="15" t="s">
        <v>11640</v>
      </c>
      <c r="C5585" s="15" t="s">
        <v>191</v>
      </c>
      <c r="D5585" s="27" t="s">
        <v>11773</v>
      </c>
      <c r="E5585" s="27" t="s">
        <v>11774</v>
      </c>
      <c r="F5585" s="15" t="s">
        <v>648</v>
      </c>
      <c r="G5585" s="15" t="s">
        <v>40</v>
      </c>
    </row>
    <row r="5586" spans="1:7" ht="45" x14ac:dyDescent="0.2">
      <c r="A5586" s="14" t="s">
        <v>11775</v>
      </c>
      <c r="B5586" s="15" t="s">
        <v>11640</v>
      </c>
      <c r="C5586" s="15" t="s">
        <v>194</v>
      </c>
      <c r="D5586" s="27" t="s">
        <v>11776</v>
      </c>
      <c r="E5586" s="27" t="s">
        <v>11777</v>
      </c>
      <c r="F5586" s="15" t="s">
        <v>648</v>
      </c>
      <c r="G5586" s="15" t="s">
        <v>40</v>
      </c>
    </row>
    <row r="5587" spans="1:7" ht="45" x14ac:dyDescent="0.2">
      <c r="A5587" s="14" t="s">
        <v>11778</v>
      </c>
      <c r="B5587" s="15" t="s">
        <v>11640</v>
      </c>
      <c r="C5587" s="15" t="s">
        <v>196</v>
      </c>
      <c r="D5587" s="27" t="s">
        <v>11779</v>
      </c>
      <c r="E5587" s="27" t="s">
        <v>11780</v>
      </c>
      <c r="F5587" s="15" t="s">
        <v>648</v>
      </c>
      <c r="G5587" s="15" t="s">
        <v>43</v>
      </c>
    </row>
    <row r="5588" spans="1:7" ht="14.25" x14ac:dyDescent="0.2">
      <c r="A5588" s="14" t="s">
        <v>11781</v>
      </c>
      <c r="B5588" s="15" t="s">
        <v>11640</v>
      </c>
      <c r="C5588" s="15" t="s">
        <v>201</v>
      </c>
      <c r="D5588" s="27" t="s">
        <v>11782</v>
      </c>
      <c r="E5588" s="27" t="s">
        <v>11783</v>
      </c>
      <c r="F5588" s="15" t="s">
        <v>648</v>
      </c>
      <c r="G5588" s="15" t="s">
        <v>40</v>
      </c>
    </row>
    <row r="5589" spans="1:7" ht="45" x14ac:dyDescent="0.2">
      <c r="A5589" s="14" t="s">
        <v>11784</v>
      </c>
      <c r="B5589" s="15" t="s">
        <v>11640</v>
      </c>
      <c r="C5589" s="15" t="s">
        <v>204</v>
      </c>
      <c r="D5589" s="27" t="s">
        <v>11785</v>
      </c>
      <c r="E5589" s="27" t="s">
        <v>11786</v>
      </c>
      <c r="F5589" s="15" t="s">
        <v>648</v>
      </c>
      <c r="G5589" s="15" t="s">
        <v>24</v>
      </c>
    </row>
    <row r="5590" spans="1:7" ht="22.5" x14ac:dyDescent="0.2">
      <c r="A5590" s="14" t="s">
        <v>11787</v>
      </c>
      <c r="B5590" s="15" t="s">
        <v>11640</v>
      </c>
      <c r="C5590" s="15" t="s">
        <v>206</v>
      </c>
      <c r="D5590" s="27" t="s">
        <v>11788</v>
      </c>
      <c r="E5590" s="27" t="s">
        <v>11789</v>
      </c>
      <c r="F5590" s="15" t="s">
        <v>648</v>
      </c>
      <c r="G5590" s="15" t="s">
        <v>40</v>
      </c>
    </row>
    <row r="5591" spans="1:7" ht="22.5" x14ac:dyDescent="0.2">
      <c r="A5591" s="14" t="s">
        <v>11790</v>
      </c>
      <c r="B5591" s="15" t="s">
        <v>11640</v>
      </c>
      <c r="C5591" s="15" t="s">
        <v>207</v>
      </c>
      <c r="D5591" s="27" t="s">
        <v>11791</v>
      </c>
      <c r="E5591" s="27" t="s">
        <v>11792</v>
      </c>
      <c r="F5591" s="15" t="s">
        <v>648</v>
      </c>
      <c r="G5591" s="15" t="s">
        <v>24</v>
      </c>
    </row>
    <row r="5592" spans="1:7" ht="14.25" x14ac:dyDescent="0.2">
      <c r="A5592" s="14" t="s">
        <v>11793</v>
      </c>
      <c r="B5592" s="15" t="s">
        <v>11640</v>
      </c>
      <c r="C5592" s="15" t="s">
        <v>208</v>
      </c>
      <c r="D5592" s="27" t="s">
        <v>11794</v>
      </c>
      <c r="E5592" s="27" t="s">
        <v>11795</v>
      </c>
      <c r="F5592" s="15" t="s">
        <v>648</v>
      </c>
      <c r="G5592" s="15" t="s">
        <v>24</v>
      </c>
    </row>
    <row r="5593" spans="1:7" ht="33.75" x14ac:dyDescent="0.2">
      <c r="A5593" s="14" t="s">
        <v>11796</v>
      </c>
      <c r="B5593" s="15" t="s">
        <v>11640</v>
      </c>
      <c r="C5593" s="15" t="s">
        <v>220</v>
      </c>
      <c r="D5593" s="27" t="s">
        <v>10460</v>
      </c>
      <c r="E5593" s="27" t="s">
        <v>10461</v>
      </c>
      <c r="F5593" s="15" t="s">
        <v>648</v>
      </c>
      <c r="G5593" s="15" t="s">
        <v>24</v>
      </c>
    </row>
    <row r="5594" spans="1:7" ht="14.25" x14ac:dyDescent="0.2">
      <c r="A5594" s="14" t="s">
        <v>11797</v>
      </c>
      <c r="B5594" s="15" t="s">
        <v>11640</v>
      </c>
      <c r="C5594" s="15" t="s">
        <v>223</v>
      </c>
      <c r="D5594" s="27" t="s">
        <v>11798</v>
      </c>
      <c r="E5594" s="27" t="s">
        <v>11799</v>
      </c>
      <c r="F5594" s="15" t="s">
        <v>648</v>
      </c>
      <c r="G5594" s="15" t="s">
        <v>30</v>
      </c>
    </row>
    <row r="5595" spans="1:7" ht="33.75" x14ac:dyDescent="0.2">
      <c r="A5595" s="14" t="s">
        <v>11800</v>
      </c>
      <c r="B5595" s="15" t="s">
        <v>11640</v>
      </c>
      <c r="C5595" s="15" t="s">
        <v>226</v>
      </c>
      <c r="D5595" s="27" t="s">
        <v>1152</v>
      </c>
      <c r="E5595" s="27" t="s">
        <v>1153</v>
      </c>
      <c r="F5595" s="15" t="s">
        <v>648</v>
      </c>
      <c r="G5595" s="15" t="s">
        <v>30</v>
      </c>
    </row>
    <row r="5596" spans="1:7" ht="14.25" x14ac:dyDescent="0.2">
      <c r="A5596" s="14" t="s">
        <v>11801</v>
      </c>
      <c r="B5596" s="15" t="s">
        <v>11640</v>
      </c>
      <c r="C5596" s="15" t="s">
        <v>229</v>
      </c>
      <c r="D5596" s="27" t="s">
        <v>11798</v>
      </c>
      <c r="E5596" s="27" t="s">
        <v>11799</v>
      </c>
      <c r="F5596" s="15" t="s">
        <v>648</v>
      </c>
      <c r="G5596" s="15" t="s">
        <v>68</v>
      </c>
    </row>
    <row r="5597" spans="1:7" ht="33.75" x14ac:dyDescent="0.2">
      <c r="A5597" s="14" t="s">
        <v>11802</v>
      </c>
      <c r="B5597" s="15" t="s">
        <v>11640</v>
      </c>
      <c r="C5597" s="15" t="s">
        <v>231</v>
      </c>
      <c r="D5597" s="27" t="s">
        <v>11803</v>
      </c>
      <c r="E5597" s="27" t="s">
        <v>11804</v>
      </c>
      <c r="F5597" s="15" t="s">
        <v>648</v>
      </c>
      <c r="G5597" s="15" t="s">
        <v>12</v>
      </c>
    </row>
    <row r="5598" spans="1:7" ht="33.75" x14ac:dyDescent="0.2">
      <c r="A5598" s="14" t="s">
        <v>11805</v>
      </c>
      <c r="B5598" s="15" t="s">
        <v>11640</v>
      </c>
      <c r="C5598" s="15" t="s">
        <v>236</v>
      </c>
      <c r="D5598" s="27" t="s">
        <v>11806</v>
      </c>
      <c r="E5598" s="27" t="s">
        <v>11807</v>
      </c>
      <c r="F5598" s="15" t="s">
        <v>648</v>
      </c>
      <c r="G5598" s="15" t="s">
        <v>30</v>
      </c>
    </row>
    <row r="5599" spans="1:7" ht="22.5" x14ac:dyDescent="0.2">
      <c r="A5599" s="14" t="s">
        <v>11808</v>
      </c>
      <c r="B5599" s="15" t="s">
        <v>11640</v>
      </c>
      <c r="C5599" s="15" t="s">
        <v>239</v>
      </c>
      <c r="D5599" s="27" t="s">
        <v>4337</v>
      </c>
      <c r="E5599" s="27" t="s">
        <v>4338</v>
      </c>
      <c r="F5599" s="15" t="s">
        <v>648</v>
      </c>
      <c r="G5599" s="15" t="s">
        <v>34</v>
      </c>
    </row>
    <row r="5600" spans="1:7" ht="22.5" x14ac:dyDescent="0.2">
      <c r="A5600" s="14" t="s">
        <v>11809</v>
      </c>
      <c r="B5600" s="15" t="s">
        <v>11640</v>
      </c>
      <c r="C5600" s="15" t="s">
        <v>241</v>
      </c>
      <c r="D5600" s="27" t="s">
        <v>8414</v>
      </c>
      <c r="E5600" s="27" t="s">
        <v>8415</v>
      </c>
      <c r="F5600" s="15" t="s">
        <v>648</v>
      </c>
      <c r="G5600" s="15" t="s">
        <v>34</v>
      </c>
    </row>
    <row r="5601" spans="1:7" ht="22.5" x14ac:dyDescent="0.2">
      <c r="A5601" s="14" t="s">
        <v>11810</v>
      </c>
      <c r="B5601" s="15" t="s">
        <v>11640</v>
      </c>
      <c r="C5601" s="15" t="s">
        <v>243</v>
      </c>
      <c r="D5601" s="27" t="s">
        <v>11811</v>
      </c>
      <c r="E5601" s="27" t="s">
        <v>11812</v>
      </c>
      <c r="F5601" s="15" t="s">
        <v>71</v>
      </c>
      <c r="G5601" s="15" t="s">
        <v>294</v>
      </c>
    </row>
    <row r="5602" spans="1:7" ht="14.25" x14ac:dyDescent="0.2">
      <c r="A5602" s="14" t="s">
        <v>11813</v>
      </c>
      <c r="B5602" s="15" t="s">
        <v>11640</v>
      </c>
      <c r="C5602" s="15" t="s">
        <v>248</v>
      </c>
      <c r="D5602" s="27" t="s">
        <v>556</v>
      </c>
      <c r="E5602" s="27" t="s">
        <v>557</v>
      </c>
      <c r="F5602" s="15" t="s">
        <v>81</v>
      </c>
      <c r="G5602" s="15" t="s">
        <v>11814</v>
      </c>
    </row>
    <row r="5603" spans="1:7" ht="22.5" x14ac:dyDescent="0.2">
      <c r="A5603" s="14" t="s">
        <v>11815</v>
      </c>
      <c r="B5603" s="15" t="s">
        <v>11640</v>
      </c>
      <c r="C5603" s="15" t="s">
        <v>251</v>
      </c>
      <c r="D5603" s="27" t="s">
        <v>11816</v>
      </c>
      <c r="E5603" s="27" t="s">
        <v>11817</v>
      </c>
      <c r="F5603" s="15" t="s">
        <v>81</v>
      </c>
      <c r="G5603" s="15" t="s">
        <v>240</v>
      </c>
    </row>
    <row r="5604" spans="1:7" ht="14.25" x14ac:dyDescent="0.2">
      <c r="A5604" s="14" t="s">
        <v>11818</v>
      </c>
      <c r="B5604" s="15" t="s">
        <v>11640</v>
      </c>
      <c r="C5604" s="15" t="s">
        <v>254</v>
      </c>
      <c r="D5604" s="27" t="s">
        <v>11819</v>
      </c>
      <c r="E5604" s="27" t="s">
        <v>11820</v>
      </c>
      <c r="F5604" s="15" t="s">
        <v>209</v>
      </c>
      <c r="G5604" s="15" t="s">
        <v>11821</v>
      </c>
    </row>
    <row r="5605" spans="1:7" ht="22.5" x14ac:dyDescent="0.2">
      <c r="A5605" s="14" t="s">
        <v>11822</v>
      </c>
      <c r="B5605" s="15" t="s">
        <v>11640</v>
      </c>
      <c r="C5605" s="15" t="s">
        <v>256</v>
      </c>
      <c r="D5605" s="27" t="s">
        <v>11823</v>
      </c>
      <c r="E5605" s="27" t="s">
        <v>11824</v>
      </c>
      <c r="F5605" s="15" t="s">
        <v>1077</v>
      </c>
      <c r="G5605" s="15" t="s">
        <v>11825</v>
      </c>
    </row>
    <row r="5606" spans="1:7" ht="14.25" x14ac:dyDescent="0.2">
      <c r="A5606" s="14" t="s">
        <v>11826</v>
      </c>
      <c r="B5606" s="15" t="s">
        <v>11640</v>
      </c>
      <c r="C5606" s="15" t="s">
        <v>260</v>
      </c>
      <c r="D5606" s="27" t="s">
        <v>11827</v>
      </c>
      <c r="E5606" s="27" t="s">
        <v>11828</v>
      </c>
      <c r="F5606" s="15" t="s">
        <v>209</v>
      </c>
      <c r="G5606" s="15" t="s">
        <v>11829</v>
      </c>
    </row>
    <row r="5607" spans="1:7" ht="22.5" x14ac:dyDescent="0.2">
      <c r="A5607" s="14" t="s">
        <v>11830</v>
      </c>
      <c r="B5607" s="15" t="s">
        <v>11640</v>
      </c>
      <c r="C5607" s="15" t="s">
        <v>263</v>
      </c>
      <c r="D5607" s="27" t="s">
        <v>11831</v>
      </c>
      <c r="E5607" s="27" t="s">
        <v>11832</v>
      </c>
      <c r="F5607" s="15" t="s">
        <v>1077</v>
      </c>
      <c r="G5607" s="15" t="s">
        <v>11833</v>
      </c>
    </row>
    <row r="5608" spans="1:7" ht="14.25" x14ac:dyDescent="0.2">
      <c r="A5608" s="14" t="s">
        <v>11834</v>
      </c>
      <c r="B5608" s="15" t="s">
        <v>11640</v>
      </c>
      <c r="C5608" s="15" t="s">
        <v>265</v>
      </c>
      <c r="D5608" s="27" t="s">
        <v>11661</v>
      </c>
      <c r="E5608" s="27" t="s">
        <v>11835</v>
      </c>
      <c r="F5608" s="15" t="s">
        <v>209</v>
      </c>
      <c r="G5608" s="15" t="s">
        <v>5519</v>
      </c>
    </row>
    <row r="5609" spans="1:7" ht="22.5" x14ac:dyDescent="0.2">
      <c r="A5609" s="14" t="s">
        <v>11836</v>
      </c>
      <c r="B5609" s="15" t="s">
        <v>11640</v>
      </c>
      <c r="C5609" s="15" t="s">
        <v>266</v>
      </c>
      <c r="D5609" s="27" t="s">
        <v>11837</v>
      </c>
      <c r="E5609" s="27" t="s">
        <v>11838</v>
      </c>
      <c r="F5609" s="15" t="s">
        <v>1077</v>
      </c>
      <c r="G5609" s="15" t="s">
        <v>11839</v>
      </c>
    </row>
    <row r="5610" spans="1:7" ht="14.25" x14ac:dyDescent="0.2">
      <c r="A5610" s="14" t="s">
        <v>11840</v>
      </c>
      <c r="B5610" s="15" t="s">
        <v>11640</v>
      </c>
      <c r="C5610" s="15" t="s">
        <v>267</v>
      </c>
      <c r="D5610" s="27" t="s">
        <v>11841</v>
      </c>
      <c r="E5610" s="27" t="s">
        <v>11842</v>
      </c>
      <c r="F5610" s="15" t="s">
        <v>11843</v>
      </c>
      <c r="G5610" s="15" t="s">
        <v>102</v>
      </c>
    </row>
    <row r="5611" spans="1:7" ht="14.25" x14ac:dyDescent="0.2">
      <c r="A5611" s="14" t="s">
        <v>11844</v>
      </c>
      <c r="B5611" s="15" t="s">
        <v>11640</v>
      </c>
      <c r="C5611" s="15" t="s">
        <v>184</v>
      </c>
      <c r="D5611" s="27" t="s">
        <v>11845</v>
      </c>
      <c r="E5611" s="27" t="s">
        <v>11846</v>
      </c>
      <c r="F5611" s="15" t="s">
        <v>11847</v>
      </c>
      <c r="G5611" s="15" t="s">
        <v>34</v>
      </c>
    </row>
    <row r="5612" spans="1:7" ht="22.5" x14ac:dyDescent="0.2">
      <c r="A5612" s="14" t="s">
        <v>11848</v>
      </c>
      <c r="B5612" s="15" t="s">
        <v>11640</v>
      </c>
      <c r="C5612" s="15" t="s">
        <v>276</v>
      </c>
      <c r="D5612" s="27" t="s">
        <v>11849</v>
      </c>
      <c r="E5612" s="27" t="s">
        <v>11850</v>
      </c>
      <c r="F5612" s="15" t="s">
        <v>648</v>
      </c>
      <c r="G5612" s="15" t="s">
        <v>24</v>
      </c>
    </row>
    <row r="5613" spans="1:7" ht="22.5" x14ac:dyDescent="0.2">
      <c r="A5613" s="14" t="s">
        <v>11851</v>
      </c>
      <c r="B5613" s="15" t="s">
        <v>11640</v>
      </c>
      <c r="C5613" s="15" t="s">
        <v>278</v>
      </c>
      <c r="D5613" s="27" t="s">
        <v>11852</v>
      </c>
      <c r="E5613" s="27" t="s">
        <v>11853</v>
      </c>
      <c r="F5613" s="15" t="s">
        <v>648</v>
      </c>
      <c r="G5613" s="15" t="s">
        <v>24</v>
      </c>
    </row>
    <row r="5614" spans="1:7" ht="14.25" x14ac:dyDescent="0.2">
      <c r="A5614" s="14" t="s">
        <v>11854</v>
      </c>
      <c r="B5614" s="15" t="s">
        <v>11640</v>
      </c>
      <c r="C5614" s="15" t="s">
        <v>283</v>
      </c>
      <c r="D5614" s="27" t="s">
        <v>11855</v>
      </c>
      <c r="E5614" s="27" t="s">
        <v>11856</v>
      </c>
      <c r="F5614" s="15" t="s">
        <v>648</v>
      </c>
      <c r="G5614" s="15" t="s">
        <v>48</v>
      </c>
    </row>
    <row r="5615" spans="1:7" ht="14.25" x14ac:dyDescent="0.2">
      <c r="A5615" s="14" t="s">
        <v>11857</v>
      </c>
      <c r="B5615" s="15" t="s">
        <v>11640</v>
      </c>
      <c r="C5615" s="15" t="s">
        <v>286</v>
      </c>
      <c r="D5615" s="27" t="s">
        <v>11858</v>
      </c>
      <c r="E5615" s="27" t="s">
        <v>11859</v>
      </c>
      <c r="F5615" s="15" t="s">
        <v>648</v>
      </c>
      <c r="G5615" s="15" t="s">
        <v>48</v>
      </c>
    </row>
    <row r="5616" spans="1:7" ht="22.5" x14ac:dyDescent="0.2">
      <c r="A5616" s="14" t="s">
        <v>11860</v>
      </c>
      <c r="B5616" s="15" t="s">
        <v>11640</v>
      </c>
      <c r="C5616" s="15" t="s">
        <v>288</v>
      </c>
      <c r="D5616" s="27" t="s">
        <v>11861</v>
      </c>
      <c r="E5616" s="27" t="s">
        <v>11862</v>
      </c>
      <c r="F5616" s="15" t="s">
        <v>648</v>
      </c>
      <c r="G5616" s="15" t="s">
        <v>24</v>
      </c>
    </row>
    <row r="5617" spans="1:7" ht="22.5" x14ac:dyDescent="0.2">
      <c r="A5617" s="14" t="s">
        <v>11863</v>
      </c>
      <c r="B5617" s="15" t="s">
        <v>11640</v>
      </c>
      <c r="C5617" s="15" t="s">
        <v>289</v>
      </c>
      <c r="D5617" s="27" t="s">
        <v>11864</v>
      </c>
      <c r="E5617" s="27" t="s">
        <v>11865</v>
      </c>
      <c r="F5617" s="15" t="s">
        <v>648</v>
      </c>
      <c r="G5617" s="15" t="s">
        <v>24</v>
      </c>
    </row>
    <row r="5618" spans="1:7" ht="14.25" x14ac:dyDescent="0.2">
      <c r="A5618" s="14" t="s">
        <v>11866</v>
      </c>
      <c r="B5618" s="15" t="s">
        <v>11640</v>
      </c>
      <c r="C5618" s="15" t="s">
        <v>291</v>
      </c>
      <c r="D5618" s="27" t="s">
        <v>11867</v>
      </c>
      <c r="E5618" s="27" t="s">
        <v>11868</v>
      </c>
      <c r="F5618" s="15" t="s">
        <v>648</v>
      </c>
      <c r="G5618" s="15" t="s">
        <v>30</v>
      </c>
    </row>
    <row r="5619" spans="1:7" ht="14.25" x14ac:dyDescent="0.2">
      <c r="A5619" s="14" t="s">
        <v>11869</v>
      </c>
      <c r="B5619" s="15" t="s">
        <v>11640</v>
      </c>
      <c r="C5619" s="15" t="s">
        <v>293</v>
      </c>
      <c r="D5619" s="27" t="s">
        <v>11870</v>
      </c>
      <c r="E5619" s="27" t="s">
        <v>11871</v>
      </c>
      <c r="F5619" s="15" t="s">
        <v>648</v>
      </c>
      <c r="G5619" s="15" t="s">
        <v>30</v>
      </c>
    </row>
    <row r="5620" spans="1:7" s="11" customFormat="1" ht="25.5" x14ac:dyDescent="0.2">
      <c r="A5620" s="9" t="s">
        <v>9474</v>
      </c>
      <c r="B5620" s="9" t="s">
        <v>11872</v>
      </c>
      <c r="C5620" s="9"/>
      <c r="D5620" s="29"/>
      <c r="E5620" s="22" t="s">
        <v>11873</v>
      </c>
      <c r="F5620" s="10"/>
      <c r="G5620" s="10"/>
    </row>
    <row r="5621" spans="1:7" ht="14.25" x14ac:dyDescent="0.2">
      <c r="A5621" s="14" t="s">
        <v>11874</v>
      </c>
      <c r="B5621" s="15" t="s">
        <v>11640</v>
      </c>
      <c r="C5621" s="15" t="s">
        <v>295</v>
      </c>
      <c r="D5621" s="27" t="s">
        <v>11426</v>
      </c>
      <c r="E5621" s="27" t="s">
        <v>11427</v>
      </c>
      <c r="F5621" s="15" t="s">
        <v>209</v>
      </c>
      <c r="G5621" s="15" t="s">
        <v>92</v>
      </c>
    </row>
    <row r="5622" spans="1:7" ht="45" x14ac:dyDescent="0.2">
      <c r="A5622" s="14" t="s">
        <v>11875</v>
      </c>
      <c r="B5622" s="15" t="s">
        <v>11640</v>
      </c>
      <c r="C5622" s="15" t="s">
        <v>297</v>
      </c>
      <c r="D5622" s="27" t="s">
        <v>11876</v>
      </c>
      <c r="E5622" s="27" t="s">
        <v>11877</v>
      </c>
      <c r="F5622" s="15" t="s">
        <v>1077</v>
      </c>
      <c r="G5622" s="15" t="s">
        <v>11878</v>
      </c>
    </row>
    <row r="5623" spans="1:7" ht="14.25" x14ac:dyDescent="0.2">
      <c r="A5623" s="14" t="s">
        <v>11879</v>
      </c>
      <c r="B5623" s="15" t="s">
        <v>11640</v>
      </c>
      <c r="C5623" s="15" t="s">
        <v>309</v>
      </c>
      <c r="D5623" s="27" t="s">
        <v>11880</v>
      </c>
      <c r="E5623" s="27" t="s">
        <v>11881</v>
      </c>
      <c r="F5623" s="15" t="s">
        <v>209</v>
      </c>
      <c r="G5623" s="15" t="s">
        <v>92</v>
      </c>
    </row>
    <row r="5624" spans="1:7" ht="22.5" x14ac:dyDescent="0.2">
      <c r="A5624" s="14" t="s">
        <v>11882</v>
      </c>
      <c r="B5624" s="15" t="s">
        <v>11640</v>
      </c>
      <c r="C5624" s="15" t="s">
        <v>311</v>
      </c>
      <c r="D5624" s="27" t="s">
        <v>11697</v>
      </c>
      <c r="E5624" s="27" t="s">
        <v>11698</v>
      </c>
      <c r="F5624" s="15" t="s">
        <v>970</v>
      </c>
      <c r="G5624" s="15" t="s">
        <v>1183</v>
      </c>
    </row>
    <row r="5625" spans="1:7" ht="45" x14ac:dyDescent="0.2">
      <c r="A5625" s="14" t="s">
        <v>11883</v>
      </c>
      <c r="B5625" s="15" t="s">
        <v>11640</v>
      </c>
      <c r="C5625" s="15" t="s">
        <v>218</v>
      </c>
      <c r="D5625" s="27" t="s">
        <v>11884</v>
      </c>
      <c r="E5625" s="27" t="s">
        <v>11885</v>
      </c>
      <c r="F5625" s="15" t="s">
        <v>648</v>
      </c>
      <c r="G5625" s="15" t="s">
        <v>24</v>
      </c>
    </row>
    <row r="5626" spans="1:7" ht="22.5" x14ac:dyDescent="0.2">
      <c r="A5626" s="14" t="s">
        <v>11886</v>
      </c>
      <c r="B5626" s="15" t="s">
        <v>11640</v>
      </c>
      <c r="C5626" s="15" t="s">
        <v>922</v>
      </c>
      <c r="D5626" s="27" t="s">
        <v>11887</v>
      </c>
      <c r="E5626" s="27" t="s">
        <v>11888</v>
      </c>
      <c r="F5626" s="15" t="s">
        <v>648</v>
      </c>
      <c r="G5626" s="15" t="s">
        <v>43</v>
      </c>
    </row>
    <row r="5627" spans="1:7" ht="45" x14ac:dyDescent="0.2">
      <c r="A5627" s="14" t="s">
        <v>11889</v>
      </c>
      <c r="B5627" s="15" t="s">
        <v>11640</v>
      </c>
      <c r="C5627" s="15" t="s">
        <v>924</v>
      </c>
      <c r="D5627" s="27" t="s">
        <v>11890</v>
      </c>
      <c r="E5627" s="27" t="s">
        <v>11891</v>
      </c>
      <c r="F5627" s="15" t="s">
        <v>648</v>
      </c>
      <c r="G5627" s="15" t="s">
        <v>43</v>
      </c>
    </row>
    <row r="5628" spans="1:7" ht="22.5" x14ac:dyDescent="0.2">
      <c r="A5628" s="14" t="s">
        <v>11892</v>
      </c>
      <c r="B5628" s="15" t="s">
        <v>11640</v>
      </c>
      <c r="C5628" s="15" t="s">
        <v>927</v>
      </c>
      <c r="D5628" s="27" t="s">
        <v>11697</v>
      </c>
      <c r="E5628" s="27" t="s">
        <v>11698</v>
      </c>
      <c r="F5628" s="15" t="s">
        <v>970</v>
      </c>
      <c r="G5628" s="15" t="s">
        <v>1183</v>
      </c>
    </row>
    <row r="5629" spans="1:7" ht="22.5" x14ac:dyDescent="0.2">
      <c r="A5629" s="14" t="s">
        <v>11893</v>
      </c>
      <c r="B5629" s="15" t="s">
        <v>11640</v>
      </c>
      <c r="C5629" s="15" t="s">
        <v>930</v>
      </c>
      <c r="D5629" s="27" t="s">
        <v>11894</v>
      </c>
      <c r="E5629" s="27" t="s">
        <v>11895</v>
      </c>
      <c r="F5629" s="15" t="s">
        <v>648</v>
      </c>
      <c r="G5629" s="15" t="s">
        <v>24</v>
      </c>
    </row>
    <row r="5630" spans="1:7" ht="14.25" x14ac:dyDescent="0.2">
      <c r="A5630" s="14" t="s">
        <v>11896</v>
      </c>
      <c r="B5630" s="15" t="s">
        <v>11640</v>
      </c>
      <c r="C5630" s="15" t="s">
        <v>936</v>
      </c>
      <c r="D5630" s="27" t="s">
        <v>11897</v>
      </c>
      <c r="E5630" s="27" t="s">
        <v>11898</v>
      </c>
      <c r="F5630" s="15" t="s">
        <v>648</v>
      </c>
      <c r="G5630" s="15" t="s">
        <v>24</v>
      </c>
    </row>
    <row r="5631" spans="1:7" ht="33.75" x14ac:dyDescent="0.2">
      <c r="A5631" s="14" t="s">
        <v>11899</v>
      </c>
      <c r="B5631" s="15" t="s">
        <v>11640</v>
      </c>
      <c r="C5631" s="15" t="s">
        <v>941</v>
      </c>
      <c r="D5631" s="27" t="s">
        <v>11900</v>
      </c>
      <c r="E5631" s="27" t="s">
        <v>11901</v>
      </c>
      <c r="F5631" s="15" t="s">
        <v>648</v>
      </c>
      <c r="G5631" s="15" t="s">
        <v>24</v>
      </c>
    </row>
    <row r="5632" spans="1:7" ht="14.25" x14ac:dyDescent="0.2">
      <c r="A5632" s="14" t="s">
        <v>11902</v>
      </c>
      <c r="B5632" s="15" t="s">
        <v>11640</v>
      </c>
      <c r="C5632" s="15" t="s">
        <v>946</v>
      </c>
      <c r="D5632" s="27" t="s">
        <v>11903</v>
      </c>
      <c r="E5632" s="27" t="s">
        <v>11904</v>
      </c>
      <c r="F5632" s="15" t="s">
        <v>648</v>
      </c>
      <c r="G5632" s="15" t="s">
        <v>24</v>
      </c>
    </row>
    <row r="5633" spans="1:7" s="11" customFormat="1" ht="25.5" x14ac:dyDescent="0.2">
      <c r="A5633" s="9" t="s">
        <v>9478</v>
      </c>
      <c r="B5633" s="9" t="s">
        <v>11905</v>
      </c>
      <c r="C5633" s="9"/>
      <c r="D5633" s="29"/>
      <c r="E5633" s="22" t="s">
        <v>11906</v>
      </c>
      <c r="F5633" s="10"/>
      <c r="G5633" s="10"/>
    </row>
    <row r="5634" spans="1:7" ht="14.25" x14ac:dyDescent="0.2">
      <c r="A5634" s="14" t="s">
        <v>11907</v>
      </c>
      <c r="B5634" s="15" t="s">
        <v>11640</v>
      </c>
      <c r="C5634" s="15" t="s">
        <v>952</v>
      </c>
      <c r="D5634" s="27" t="s">
        <v>11827</v>
      </c>
      <c r="E5634" s="27" t="s">
        <v>11908</v>
      </c>
      <c r="F5634" s="15" t="s">
        <v>209</v>
      </c>
      <c r="G5634" s="15" t="s">
        <v>7837</v>
      </c>
    </row>
    <row r="5635" spans="1:7" ht="45" x14ac:dyDescent="0.2">
      <c r="A5635" s="14" t="s">
        <v>11909</v>
      </c>
      <c r="B5635" s="15" t="s">
        <v>11640</v>
      </c>
      <c r="C5635" s="15" t="s">
        <v>957</v>
      </c>
      <c r="D5635" s="27" t="s">
        <v>11910</v>
      </c>
      <c r="E5635" s="27" t="s">
        <v>11911</v>
      </c>
      <c r="F5635" s="15" t="s">
        <v>1077</v>
      </c>
      <c r="G5635" s="15" t="s">
        <v>11912</v>
      </c>
    </row>
    <row r="5636" spans="1:7" ht="14.25" x14ac:dyDescent="0.2">
      <c r="A5636" s="14" t="s">
        <v>11913</v>
      </c>
      <c r="B5636" s="15" t="s">
        <v>11640</v>
      </c>
      <c r="C5636" s="15" t="s">
        <v>962</v>
      </c>
      <c r="D5636" s="27" t="s">
        <v>11914</v>
      </c>
      <c r="E5636" s="27" t="s">
        <v>11915</v>
      </c>
      <c r="F5636" s="15" t="s">
        <v>209</v>
      </c>
      <c r="G5636" s="15" t="s">
        <v>7837</v>
      </c>
    </row>
    <row r="5637" spans="1:7" ht="14.25" x14ac:dyDescent="0.2">
      <c r="A5637" s="14" t="s">
        <v>11916</v>
      </c>
      <c r="B5637" s="15" t="s">
        <v>11640</v>
      </c>
      <c r="C5637" s="15" t="s">
        <v>967</v>
      </c>
      <c r="D5637" s="27" t="s">
        <v>11917</v>
      </c>
      <c r="E5637" s="27" t="s">
        <v>11918</v>
      </c>
      <c r="F5637" s="15" t="s">
        <v>209</v>
      </c>
      <c r="G5637" s="15" t="s">
        <v>11070</v>
      </c>
    </row>
    <row r="5638" spans="1:7" ht="45" x14ac:dyDescent="0.2">
      <c r="A5638" s="14" t="s">
        <v>11919</v>
      </c>
      <c r="B5638" s="15" t="s">
        <v>11640</v>
      </c>
      <c r="C5638" s="15" t="s">
        <v>973</v>
      </c>
      <c r="D5638" s="27" t="s">
        <v>11920</v>
      </c>
      <c r="E5638" s="27" t="s">
        <v>11921</v>
      </c>
      <c r="F5638" s="15" t="s">
        <v>1077</v>
      </c>
      <c r="G5638" s="15" t="s">
        <v>11922</v>
      </c>
    </row>
    <row r="5639" spans="1:7" ht="14.25" x14ac:dyDescent="0.2">
      <c r="A5639" s="14" t="s">
        <v>11923</v>
      </c>
      <c r="B5639" s="15" t="s">
        <v>11640</v>
      </c>
      <c r="C5639" s="15" t="s">
        <v>979</v>
      </c>
      <c r="D5639" s="27" t="s">
        <v>11924</v>
      </c>
      <c r="E5639" s="27" t="s">
        <v>11925</v>
      </c>
      <c r="F5639" s="15" t="s">
        <v>209</v>
      </c>
      <c r="G5639" s="15" t="s">
        <v>11070</v>
      </c>
    </row>
    <row r="5640" spans="1:7" ht="14.25" x14ac:dyDescent="0.2">
      <c r="A5640" s="14" t="s">
        <v>11926</v>
      </c>
      <c r="B5640" s="15" t="s">
        <v>11640</v>
      </c>
      <c r="C5640" s="15" t="s">
        <v>985</v>
      </c>
      <c r="D5640" s="27" t="s">
        <v>11661</v>
      </c>
      <c r="E5640" s="27" t="s">
        <v>11662</v>
      </c>
      <c r="F5640" s="15" t="s">
        <v>209</v>
      </c>
      <c r="G5640" s="15" t="s">
        <v>6008</v>
      </c>
    </row>
    <row r="5641" spans="1:7" ht="45" x14ac:dyDescent="0.2">
      <c r="A5641" s="14" t="s">
        <v>11927</v>
      </c>
      <c r="B5641" s="15" t="s">
        <v>11640</v>
      </c>
      <c r="C5641" s="15" t="s">
        <v>988</v>
      </c>
      <c r="D5641" s="27" t="s">
        <v>11928</v>
      </c>
      <c r="E5641" s="27" t="s">
        <v>11929</v>
      </c>
      <c r="F5641" s="15" t="s">
        <v>1077</v>
      </c>
      <c r="G5641" s="15" t="s">
        <v>11930</v>
      </c>
    </row>
    <row r="5642" spans="1:7" ht="14.25" x14ac:dyDescent="0.2">
      <c r="A5642" s="14" t="s">
        <v>11931</v>
      </c>
      <c r="B5642" s="15" t="s">
        <v>11640</v>
      </c>
      <c r="C5642" s="15" t="s">
        <v>991</v>
      </c>
      <c r="D5642" s="27" t="s">
        <v>11669</v>
      </c>
      <c r="E5642" s="27" t="s">
        <v>11670</v>
      </c>
      <c r="F5642" s="15" t="s">
        <v>209</v>
      </c>
      <c r="G5642" s="15" t="s">
        <v>6008</v>
      </c>
    </row>
    <row r="5643" spans="1:7" ht="14.25" x14ac:dyDescent="0.2">
      <c r="A5643" s="14" t="s">
        <v>11932</v>
      </c>
      <c r="B5643" s="15" t="s">
        <v>11640</v>
      </c>
      <c r="C5643" s="15" t="s">
        <v>995</v>
      </c>
      <c r="D5643" s="27" t="s">
        <v>11672</v>
      </c>
      <c r="E5643" s="27" t="s">
        <v>11673</v>
      </c>
      <c r="F5643" s="15" t="s">
        <v>209</v>
      </c>
      <c r="G5643" s="15" t="s">
        <v>460</v>
      </c>
    </row>
    <row r="5644" spans="1:7" ht="45" x14ac:dyDescent="0.2">
      <c r="A5644" s="14" t="s">
        <v>11933</v>
      </c>
      <c r="B5644" s="15" t="s">
        <v>11640</v>
      </c>
      <c r="C5644" s="15" t="s">
        <v>998</v>
      </c>
      <c r="D5644" s="27" t="s">
        <v>11934</v>
      </c>
      <c r="E5644" s="27" t="s">
        <v>11935</v>
      </c>
      <c r="F5644" s="15" t="s">
        <v>1077</v>
      </c>
      <c r="G5644" s="15" t="s">
        <v>11936</v>
      </c>
    </row>
    <row r="5645" spans="1:7" ht="14.25" x14ac:dyDescent="0.2">
      <c r="A5645" s="14" t="s">
        <v>11937</v>
      </c>
      <c r="B5645" s="15" t="s">
        <v>11640</v>
      </c>
      <c r="C5645" s="15" t="s">
        <v>1002</v>
      </c>
      <c r="D5645" s="27" t="s">
        <v>11669</v>
      </c>
      <c r="E5645" s="27" t="s">
        <v>11670</v>
      </c>
      <c r="F5645" s="15" t="s">
        <v>209</v>
      </c>
      <c r="G5645" s="15" t="s">
        <v>460</v>
      </c>
    </row>
    <row r="5646" spans="1:7" ht="22.5" x14ac:dyDescent="0.2">
      <c r="A5646" s="14" t="s">
        <v>11938</v>
      </c>
      <c r="B5646" s="15" t="s">
        <v>11640</v>
      </c>
      <c r="C5646" s="15" t="s">
        <v>1005</v>
      </c>
      <c r="D5646" s="27" t="s">
        <v>11697</v>
      </c>
      <c r="E5646" s="27" t="s">
        <v>11698</v>
      </c>
      <c r="F5646" s="15" t="s">
        <v>970</v>
      </c>
      <c r="G5646" s="15" t="s">
        <v>1613</v>
      </c>
    </row>
    <row r="5647" spans="1:7" ht="45" x14ac:dyDescent="0.2">
      <c r="A5647" s="14" t="s">
        <v>11939</v>
      </c>
      <c r="B5647" s="15" t="s">
        <v>11640</v>
      </c>
      <c r="C5647" s="15" t="s">
        <v>1012</v>
      </c>
      <c r="D5647" s="27" t="s">
        <v>11940</v>
      </c>
      <c r="E5647" s="27" t="s">
        <v>11941</v>
      </c>
      <c r="F5647" s="15" t="s">
        <v>648</v>
      </c>
      <c r="G5647" s="15" t="s">
        <v>40</v>
      </c>
    </row>
    <row r="5648" spans="1:7" ht="45" x14ac:dyDescent="0.2">
      <c r="A5648" s="14" t="s">
        <v>11942</v>
      </c>
      <c r="B5648" s="15" t="s">
        <v>11640</v>
      </c>
      <c r="C5648" s="15" t="s">
        <v>1017</v>
      </c>
      <c r="D5648" s="27" t="s">
        <v>11943</v>
      </c>
      <c r="E5648" s="27" t="s">
        <v>11944</v>
      </c>
      <c r="F5648" s="15" t="s">
        <v>648</v>
      </c>
      <c r="G5648" s="15" t="s">
        <v>30</v>
      </c>
    </row>
    <row r="5649" spans="1:7" ht="45" x14ac:dyDescent="0.2">
      <c r="A5649" s="14" t="s">
        <v>11945</v>
      </c>
      <c r="B5649" s="15" t="s">
        <v>11640</v>
      </c>
      <c r="C5649" s="15" t="s">
        <v>1022</v>
      </c>
      <c r="D5649" s="27" t="s">
        <v>11946</v>
      </c>
      <c r="E5649" s="27" t="s">
        <v>11701</v>
      </c>
      <c r="F5649" s="15" t="s">
        <v>648</v>
      </c>
      <c r="G5649" s="15" t="s">
        <v>12</v>
      </c>
    </row>
    <row r="5650" spans="1:7" ht="22.5" x14ac:dyDescent="0.2">
      <c r="A5650" s="14" t="s">
        <v>11947</v>
      </c>
      <c r="B5650" s="15" t="s">
        <v>11640</v>
      </c>
      <c r="C5650" s="15" t="s">
        <v>1027</v>
      </c>
      <c r="D5650" s="27" t="s">
        <v>11948</v>
      </c>
      <c r="E5650" s="27" t="s">
        <v>11704</v>
      </c>
      <c r="F5650" s="15" t="s">
        <v>648</v>
      </c>
      <c r="G5650" s="15" t="s">
        <v>24</v>
      </c>
    </row>
    <row r="5651" spans="1:7" ht="22.5" x14ac:dyDescent="0.2">
      <c r="A5651" s="14" t="s">
        <v>11949</v>
      </c>
      <c r="B5651" s="15" t="s">
        <v>11640</v>
      </c>
      <c r="C5651" s="15" t="s">
        <v>1032</v>
      </c>
      <c r="D5651" s="27" t="s">
        <v>11950</v>
      </c>
      <c r="E5651" s="27" t="s">
        <v>11951</v>
      </c>
      <c r="F5651" s="15" t="s">
        <v>648</v>
      </c>
      <c r="G5651" s="15" t="s">
        <v>34</v>
      </c>
    </row>
    <row r="5652" spans="1:7" ht="45" x14ac:dyDescent="0.2">
      <c r="A5652" s="14" t="s">
        <v>11952</v>
      </c>
      <c r="B5652" s="15" t="s">
        <v>11640</v>
      </c>
      <c r="C5652" s="15" t="s">
        <v>1037</v>
      </c>
      <c r="D5652" s="27" t="s">
        <v>11953</v>
      </c>
      <c r="E5652" s="27" t="s">
        <v>11954</v>
      </c>
      <c r="F5652" s="15" t="s">
        <v>648</v>
      </c>
      <c r="G5652" s="15" t="s">
        <v>24</v>
      </c>
    </row>
    <row r="5653" spans="1:7" ht="45" x14ac:dyDescent="0.2">
      <c r="A5653" s="14" t="s">
        <v>11955</v>
      </c>
      <c r="B5653" s="15" t="s">
        <v>11640</v>
      </c>
      <c r="C5653" s="15" t="s">
        <v>1045</v>
      </c>
      <c r="D5653" s="27" t="s">
        <v>11956</v>
      </c>
      <c r="E5653" s="27" t="s">
        <v>11957</v>
      </c>
      <c r="F5653" s="15" t="s">
        <v>648</v>
      </c>
      <c r="G5653" s="15" t="s">
        <v>24</v>
      </c>
    </row>
    <row r="5654" spans="1:7" ht="22.5" x14ac:dyDescent="0.2">
      <c r="A5654" s="14" t="s">
        <v>11958</v>
      </c>
      <c r="B5654" s="15" t="s">
        <v>11640</v>
      </c>
      <c r="C5654" s="15" t="s">
        <v>1050</v>
      </c>
      <c r="D5654" s="27" t="s">
        <v>11716</v>
      </c>
      <c r="E5654" s="27" t="s">
        <v>11717</v>
      </c>
      <c r="F5654" s="15" t="s">
        <v>648</v>
      </c>
      <c r="G5654" s="15" t="s">
        <v>24</v>
      </c>
    </row>
    <row r="5655" spans="1:7" ht="45" x14ac:dyDescent="0.2">
      <c r="A5655" s="14" t="s">
        <v>11959</v>
      </c>
      <c r="B5655" s="15" t="s">
        <v>11640</v>
      </c>
      <c r="C5655" s="15" t="s">
        <v>1058</v>
      </c>
      <c r="D5655" s="27" t="s">
        <v>11960</v>
      </c>
      <c r="E5655" s="27" t="s">
        <v>11961</v>
      </c>
      <c r="F5655" s="15" t="s">
        <v>648</v>
      </c>
      <c r="G5655" s="15" t="s">
        <v>34</v>
      </c>
    </row>
    <row r="5656" spans="1:7" ht="45" x14ac:dyDescent="0.2">
      <c r="A5656" s="14" t="s">
        <v>11962</v>
      </c>
      <c r="B5656" s="15" t="s">
        <v>11640</v>
      </c>
      <c r="C5656" s="15" t="s">
        <v>1063</v>
      </c>
      <c r="D5656" s="27" t="s">
        <v>11963</v>
      </c>
      <c r="E5656" s="27" t="s">
        <v>11964</v>
      </c>
      <c r="F5656" s="15" t="s">
        <v>648</v>
      </c>
      <c r="G5656" s="15" t="s">
        <v>24</v>
      </c>
    </row>
    <row r="5657" spans="1:7" ht="45" x14ac:dyDescent="0.2">
      <c r="A5657" s="14" t="s">
        <v>11965</v>
      </c>
      <c r="B5657" s="15" t="s">
        <v>11640</v>
      </c>
      <c r="C5657" s="15" t="s">
        <v>1068</v>
      </c>
      <c r="D5657" s="27" t="s">
        <v>11966</v>
      </c>
      <c r="E5657" s="27" t="s">
        <v>11726</v>
      </c>
      <c r="F5657" s="15" t="s">
        <v>648</v>
      </c>
      <c r="G5657" s="15" t="s">
        <v>24</v>
      </c>
    </row>
    <row r="5658" spans="1:7" ht="45" x14ac:dyDescent="0.2">
      <c r="A5658" s="14" t="s">
        <v>11967</v>
      </c>
      <c r="B5658" s="15" t="s">
        <v>11640</v>
      </c>
      <c r="C5658" s="15" t="s">
        <v>1074</v>
      </c>
      <c r="D5658" s="27" t="s">
        <v>11968</v>
      </c>
      <c r="E5658" s="27" t="s">
        <v>11723</v>
      </c>
      <c r="F5658" s="15" t="s">
        <v>648</v>
      </c>
      <c r="G5658" s="15" t="s">
        <v>24</v>
      </c>
    </row>
    <row r="5659" spans="1:7" ht="14.25" x14ac:dyDescent="0.2">
      <c r="A5659" s="14" t="s">
        <v>11969</v>
      </c>
      <c r="B5659" s="15" t="s">
        <v>11640</v>
      </c>
      <c r="C5659" s="15" t="s">
        <v>1080</v>
      </c>
      <c r="D5659" s="27" t="s">
        <v>11738</v>
      </c>
      <c r="E5659" s="27" t="s">
        <v>11739</v>
      </c>
      <c r="F5659" s="15" t="s">
        <v>970</v>
      </c>
      <c r="G5659" s="15" t="s">
        <v>1696</v>
      </c>
    </row>
    <row r="5660" spans="1:7" ht="22.5" x14ac:dyDescent="0.2">
      <c r="A5660" s="14" t="s">
        <v>11970</v>
      </c>
      <c r="B5660" s="15" t="s">
        <v>11640</v>
      </c>
      <c r="C5660" s="15" t="s">
        <v>1084</v>
      </c>
      <c r="D5660" s="27" t="s">
        <v>11971</v>
      </c>
      <c r="E5660" s="27" t="s">
        <v>11972</v>
      </c>
      <c r="F5660" s="15" t="s">
        <v>648</v>
      </c>
      <c r="G5660" s="15" t="s">
        <v>12</v>
      </c>
    </row>
    <row r="5661" spans="1:7" ht="22.5" x14ac:dyDescent="0.2">
      <c r="A5661" s="14" t="s">
        <v>11973</v>
      </c>
      <c r="B5661" s="15" t="s">
        <v>11640</v>
      </c>
      <c r="C5661" s="15" t="s">
        <v>1088</v>
      </c>
      <c r="D5661" s="27" t="s">
        <v>11974</v>
      </c>
      <c r="E5661" s="27" t="s">
        <v>11975</v>
      </c>
      <c r="F5661" s="15" t="s">
        <v>648</v>
      </c>
      <c r="G5661" s="15" t="s">
        <v>12</v>
      </c>
    </row>
    <row r="5662" spans="1:7" ht="22.5" x14ac:dyDescent="0.2">
      <c r="A5662" s="14" t="s">
        <v>11976</v>
      </c>
      <c r="B5662" s="15" t="s">
        <v>11640</v>
      </c>
      <c r="C5662" s="15" t="s">
        <v>2578</v>
      </c>
      <c r="D5662" s="27" t="s">
        <v>11977</v>
      </c>
      <c r="E5662" s="27" t="s">
        <v>11978</v>
      </c>
      <c r="F5662" s="15" t="s">
        <v>648</v>
      </c>
      <c r="G5662" s="15" t="s">
        <v>12</v>
      </c>
    </row>
    <row r="5663" spans="1:7" ht="22.5" x14ac:dyDescent="0.2">
      <c r="A5663" s="14" t="s">
        <v>11979</v>
      </c>
      <c r="B5663" s="15" t="s">
        <v>11640</v>
      </c>
      <c r="C5663" s="15" t="s">
        <v>2581</v>
      </c>
      <c r="D5663" s="27" t="s">
        <v>11697</v>
      </c>
      <c r="E5663" s="27" t="s">
        <v>11698</v>
      </c>
      <c r="F5663" s="15" t="s">
        <v>970</v>
      </c>
      <c r="G5663" s="15" t="s">
        <v>7974</v>
      </c>
    </row>
    <row r="5664" spans="1:7" ht="45" x14ac:dyDescent="0.2">
      <c r="A5664" s="14" t="s">
        <v>11980</v>
      </c>
      <c r="B5664" s="15" t="s">
        <v>11640</v>
      </c>
      <c r="C5664" s="15" t="s">
        <v>2583</v>
      </c>
      <c r="D5664" s="27" t="s">
        <v>11981</v>
      </c>
      <c r="E5664" s="27" t="s">
        <v>11982</v>
      </c>
      <c r="F5664" s="15" t="s">
        <v>648</v>
      </c>
      <c r="G5664" s="15" t="s">
        <v>12</v>
      </c>
    </row>
    <row r="5665" spans="1:7" ht="45" x14ac:dyDescent="0.2">
      <c r="A5665" s="14" t="s">
        <v>11983</v>
      </c>
      <c r="B5665" s="15" t="s">
        <v>11640</v>
      </c>
      <c r="C5665" s="15" t="s">
        <v>2587</v>
      </c>
      <c r="D5665" s="27" t="s">
        <v>11984</v>
      </c>
      <c r="E5665" s="27" t="s">
        <v>11985</v>
      </c>
      <c r="F5665" s="15" t="s">
        <v>648</v>
      </c>
      <c r="G5665" s="15" t="s">
        <v>12</v>
      </c>
    </row>
    <row r="5666" spans="1:7" ht="45" x14ac:dyDescent="0.2">
      <c r="A5666" s="14" t="s">
        <v>11986</v>
      </c>
      <c r="B5666" s="15" t="s">
        <v>11640</v>
      </c>
      <c r="C5666" s="15" t="s">
        <v>2590</v>
      </c>
      <c r="D5666" s="27" t="s">
        <v>11987</v>
      </c>
      <c r="E5666" s="27" t="s">
        <v>11732</v>
      </c>
      <c r="F5666" s="15" t="s">
        <v>648</v>
      </c>
      <c r="G5666" s="15" t="s">
        <v>12</v>
      </c>
    </row>
    <row r="5667" spans="1:7" ht="45" x14ac:dyDescent="0.2">
      <c r="A5667" s="14" t="s">
        <v>11988</v>
      </c>
      <c r="B5667" s="15" t="s">
        <v>11640</v>
      </c>
      <c r="C5667" s="15" t="s">
        <v>2594</v>
      </c>
      <c r="D5667" s="27" t="s">
        <v>11989</v>
      </c>
      <c r="E5667" s="27" t="s">
        <v>11990</v>
      </c>
      <c r="F5667" s="15" t="s">
        <v>648</v>
      </c>
      <c r="G5667" s="15" t="s">
        <v>12</v>
      </c>
    </row>
    <row r="5668" spans="1:7" ht="45" x14ac:dyDescent="0.2">
      <c r="A5668" s="14" t="s">
        <v>11991</v>
      </c>
      <c r="B5668" s="15" t="s">
        <v>11640</v>
      </c>
      <c r="C5668" s="15" t="s">
        <v>2596</v>
      </c>
      <c r="D5668" s="27" t="s">
        <v>11992</v>
      </c>
      <c r="E5668" s="27" t="s">
        <v>11732</v>
      </c>
      <c r="F5668" s="15" t="s">
        <v>648</v>
      </c>
      <c r="G5668" s="15" t="s">
        <v>12</v>
      </c>
    </row>
    <row r="5669" spans="1:7" ht="45" x14ac:dyDescent="0.2">
      <c r="A5669" s="14" t="s">
        <v>11993</v>
      </c>
      <c r="B5669" s="15" t="s">
        <v>11640</v>
      </c>
      <c r="C5669" s="15" t="s">
        <v>2600</v>
      </c>
      <c r="D5669" s="27" t="s">
        <v>11994</v>
      </c>
      <c r="E5669" s="27" t="s">
        <v>11995</v>
      </c>
      <c r="F5669" s="15" t="s">
        <v>648</v>
      </c>
      <c r="G5669" s="15" t="s">
        <v>12</v>
      </c>
    </row>
    <row r="5670" spans="1:7" ht="45" x14ac:dyDescent="0.2">
      <c r="A5670" s="14" t="s">
        <v>11996</v>
      </c>
      <c r="B5670" s="15" t="s">
        <v>11640</v>
      </c>
      <c r="C5670" s="15" t="s">
        <v>2498</v>
      </c>
      <c r="D5670" s="27" t="s">
        <v>11987</v>
      </c>
      <c r="E5670" s="27" t="s">
        <v>11732</v>
      </c>
      <c r="F5670" s="15" t="s">
        <v>648</v>
      </c>
      <c r="G5670" s="15" t="s">
        <v>12</v>
      </c>
    </row>
    <row r="5671" spans="1:7" ht="45" x14ac:dyDescent="0.2">
      <c r="A5671" s="14" t="s">
        <v>11997</v>
      </c>
      <c r="B5671" s="15" t="s">
        <v>11640</v>
      </c>
      <c r="C5671" s="15" t="s">
        <v>2606</v>
      </c>
      <c r="D5671" s="27" t="s">
        <v>11998</v>
      </c>
      <c r="E5671" s="27" t="s">
        <v>11999</v>
      </c>
      <c r="F5671" s="15" t="s">
        <v>648</v>
      </c>
      <c r="G5671" s="15" t="s">
        <v>12</v>
      </c>
    </row>
    <row r="5672" spans="1:7" ht="45" x14ac:dyDescent="0.2">
      <c r="A5672" s="14" t="s">
        <v>12000</v>
      </c>
      <c r="B5672" s="15" t="s">
        <v>11640</v>
      </c>
      <c r="C5672" s="15" t="s">
        <v>2610</v>
      </c>
      <c r="D5672" s="27" t="s">
        <v>11987</v>
      </c>
      <c r="E5672" s="27" t="s">
        <v>11732</v>
      </c>
      <c r="F5672" s="15" t="s">
        <v>648</v>
      </c>
      <c r="G5672" s="15" t="s">
        <v>12</v>
      </c>
    </row>
    <row r="5673" spans="1:7" ht="22.5" x14ac:dyDescent="0.2">
      <c r="A5673" s="14" t="s">
        <v>12001</v>
      </c>
      <c r="B5673" s="15" t="s">
        <v>11640</v>
      </c>
      <c r="C5673" s="15" t="s">
        <v>2612</v>
      </c>
      <c r="D5673" s="27" t="s">
        <v>12002</v>
      </c>
      <c r="E5673" s="27" t="s">
        <v>12003</v>
      </c>
      <c r="F5673" s="15" t="s">
        <v>648</v>
      </c>
      <c r="G5673" s="15" t="s">
        <v>24</v>
      </c>
    </row>
    <row r="5674" spans="1:7" ht="22.5" x14ac:dyDescent="0.2">
      <c r="A5674" s="14" t="s">
        <v>12004</v>
      </c>
      <c r="B5674" s="15" t="s">
        <v>11640</v>
      </c>
      <c r="C5674" s="15" t="s">
        <v>2616</v>
      </c>
      <c r="D5674" s="27" t="s">
        <v>12005</v>
      </c>
      <c r="E5674" s="27" t="s">
        <v>12006</v>
      </c>
      <c r="F5674" s="15" t="s">
        <v>648</v>
      </c>
      <c r="G5674" s="15" t="s">
        <v>12</v>
      </c>
    </row>
    <row r="5675" spans="1:7" ht="22.5" x14ac:dyDescent="0.2">
      <c r="A5675" s="14" t="s">
        <v>12007</v>
      </c>
      <c r="B5675" s="15" t="s">
        <v>11640</v>
      </c>
      <c r="C5675" s="15" t="s">
        <v>519</v>
      </c>
      <c r="D5675" s="27" t="s">
        <v>12008</v>
      </c>
      <c r="E5675" s="27" t="s">
        <v>12009</v>
      </c>
      <c r="F5675" s="15" t="s">
        <v>648</v>
      </c>
      <c r="G5675" s="15" t="s">
        <v>24</v>
      </c>
    </row>
    <row r="5676" spans="1:7" ht="22.5" x14ac:dyDescent="0.2">
      <c r="A5676" s="14" t="s">
        <v>12010</v>
      </c>
      <c r="B5676" s="15" t="s">
        <v>11640</v>
      </c>
      <c r="C5676" s="15" t="s">
        <v>2620</v>
      </c>
      <c r="D5676" s="27" t="s">
        <v>12011</v>
      </c>
      <c r="E5676" s="27" t="s">
        <v>12012</v>
      </c>
      <c r="F5676" s="15" t="s">
        <v>648</v>
      </c>
      <c r="G5676" s="15" t="s">
        <v>12</v>
      </c>
    </row>
    <row r="5677" spans="1:7" ht="22.5" x14ac:dyDescent="0.2">
      <c r="A5677" s="14" t="s">
        <v>12013</v>
      </c>
      <c r="B5677" s="15" t="s">
        <v>11640</v>
      </c>
      <c r="C5677" s="15" t="s">
        <v>2623</v>
      </c>
      <c r="D5677" s="27" t="s">
        <v>11791</v>
      </c>
      <c r="E5677" s="27" t="s">
        <v>11792</v>
      </c>
      <c r="F5677" s="15" t="s">
        <v>648</v>
      </c>
      <c r="G5677" s="15" t="s">
        <v>12</v>
      </c>
    </row>
    <row r="5678" spans="1:7" ht="22.5" x14ac:dyDescent="0.2">
      <c r="A5678" s="14" t="s">
        <v>12014</v>
      </c>
      <c r="B5678" s="15" t="s">
        <v>11640</v>
      </c>
      <c r="C5678" s="15" t="s">
        <v>2625</v>
      </c>
      <c r="D5678" s="27" t="s">
        <v>12015</v>
      </c>
      <c r="E5678" s="27" t="s">
        <v>12016</v>
      </c>
      <c r="F5678" s="15" t="s">
        <v>648</v>
      </c>
      <c r="G5678" s="15" t="s">
        <v>12</v>
      </c>
    </row>
    <row r="5679" spans="1:7" ht="14.25" x14ac:dyDescent="0.2">
      <c r="A5679" s="14" t="s">
        <v>12017</v>
      </c>
      <c r="B5679" s="15" t="s">
        <v>11640</v>
      </c>
      <c r="C5679" s="15" t="s">
        <v>2629</v>
      </c>
      <c r="D5679" s="27" t="s">
        <v>11897</v>
      </c>
      <c r="E5679" s="27" t="s">
        <v>11898</v>
      </c>
      <c r="F5679" s="15" t="s">
        <v>648</v>
      </c>
      <c r="G5679" s="15" t="s">
        <v>30</v>
      </c>
    </row>
    <row r="5680" spans="1:7" ht="33.75" x14ac:dyDescent="0.2">
      <c r="A5680" s="14" t="s">
        <v>12018</v>
      </c>
      <c r="B5680" s="15" t="s">
        <v>11640</v>
      </c>
      <c r="C5680" s="15" t="s">
        <v>2633</v>
      </c>
      <c r="D5680" s="27" t="s">
        <v>11900</v>
      </c>
      <c r="E5680" s="27" t="s">
        <v>11901</v>
      </c>
      <c r="F5680" s="15" t="s">
        <v>648</v>
      </c>
      <c r="G5680" s="15" t="s">
        <v>24</v>
      </c>
    </row>
    <row r="5681" spans="1:7" ht="33.75" x14ac:dyDescent="0.2">
      <c r="A5681" s="14" t="s">
        <v>12019</v>
      </c>
      <c r="B5681" s="15" t="s">
        <v>11640</v>
      </c>
      <c r="C5681" s="15" t="s">
        <v>2637</v>
      </c>
      <c r="D5681" s="27" t="s">
        <v>10456</v>
      </c>
      <c r="E5681" s="27" t="s">
        <v>10457</v>
      </c>
      <c r="F5681" s="15" t="s">
        <v>648</v>
      </c>
      <c r="G5681" s="15" t="s">
        <v>12</v>
      </c>
    </row>
    <row r="5682" spans="1:7" ht="14.25" x14ac:dyDescent="0.2">
      <c r="A5682" s="14" t="s">
        <v>12020</v>
      </c>
      <c r="B5682" s="15" t="s">
        <v>11640</v>
      </c>
      <c r="C5682" s="15" t="s">
        <v>2639</v>
      </c>
      <c r="D5682" s="27" t="s">
        <v>11794</v>
      </c>
      <c r="E5682" s="27" t="s">
        <v>11795</v>
      </c>
      <c r="F5682" s="15" t="s">
        <v>648</v>
      </c>
      <c r="G5682" s="15" t="s">
        <v>12</v>
      </c>
    </row>
    <row r="5683" spans="1:7" ht="33.75" x14ac:dyDescent="0.2">
      <c r="A5683" s="14" t="s">
        <v>12021</v>
      </c>
      <c r="B5683" s="15" t="s">
        <v>11640</v>
      </c>
      <c r="C5683" s="15" t="s">
        <v>2643</v>
      </c>
      <c r="D5683" s="27" t="s">
        <v>12022</v>
      </c>
      <c r="E5683" s="27" t="s">
        <v>12023</v>
      </c>
      <c r="F5683" s="15" t="s">
        <v>648</v>
      </c>
      <c r="G5683" s="15" t="s">
        <v>12</v>
      </c>
    </row>
    <row r="5684" spans="1:7" ht="14.25" x14ac:dyDescent="0.2">
      <c r="A5684" s="14" t="s">
        <v>12024</v>
      </c>
      <c r="B5684" s="15" t="s">
        <v>11640</v>
      </c>
      <c r="C5684" s="15" t="s">
        <v>2645</v>
      </c>
      <c r="D5684" s="27" t="s">
        <v>11798</v>
      </c>
      <c r="E5684" s="27" t="s">
        <v>11799</v>
      </c>
      <c r="F5684" s="15" t="s">
        <v>648</v>
      </c>
      <c r="G5684" s="15" t="s">
        <v>12</v>
      </c>
    </row>
    <row r="5685" spans="1:7" ht="33.75" x14ac:dyDescent="0.2">
      <c r="A5685" s="14" t="s">
        <v>12025</v>
      </c>
      <c r="B5685" s="15" t="s">
        <v>11640</v>
      </c>
      <c r="C5685" s="15" t="s">
        <v>2648</v>
      </c>
      <c r="D5685" s="27" t="s">
        <v>1152</v>
      </c>
      <c r="E5685" s="27" t="s">
        <v>1153</v>
      </c>
      <c r="F5685" s="15" t="s">
        <v>648</v>
      </c>
      <c r="G5685" s="15" t="s">
        <v>12</v>
      </c>
    </row>
    <row r="5686" spans="1:7" ht="22.5" x14ac:dyDescent="0.2">
      <c r="A5686" s="14" t="s">
        <v>12026</v>
      </c>
      <c r="B5686" s="15" t="s">
        <v>11640</v>
      </c>
      <c r="C5686" s="15" t="s">
        <v>2650</v>
      </c>
      <c r="D5686" s="27" t="s">
        <v>1188</v>
      </c>
      <c r="E5686" s="27" t="s">
        <v>1189</v>
      </c>
      <c r="F5686" s="15" t="s">
        <v>648</v>
      </c>
      <c r="G5686" s="15" t="s">
        <v>34</v>
      </c>
    </row>
    <row r="5687" spans="1:7" ht="22.5" x14ac:dyDescent="0.2">
      <c r="A5687" s="14" t="s">
        <v>12027</v>
      </c>
      <c r="B5687" s="15" t="s">
        <v>11640</v>
      </c>
      <c r="C5687" s="15" t="s">
        <v>2652</v>
      </c>
      <c r="D5687" s="27" t="s">
        <v>4346</v>
      </c>
      <c r="E5687" s="27" t="s">
        <v>4347</v>
      </c>
      <c r="F5687" s="15" t="s">
        <v>648</v>
      </c>
      <c r="G5687" s="15" t="s">
        <v>34</v>
      </c>
    </row>
    <row r="5688" spans="1:7" ht="22.5" x14ac:dyDescent="0.2">
      <c r="A5688" s="14" t="s">
        <v>12028</v>
      </c>
      <c r="B5688" s="15" t="s">
        <v>11640</v>
      </c>
      <c r="C5688" s="15" t="s">
        <v>2655</v>
      </c>
      <c r="D5688" s="27" t="s">
        <v>11811</v>
      </c>
      <c r="E5688" s="27" t="s">
        <v>11812</v>
      </c>
      <c r="F5688" s="15" t="s">
        <v>71</v>
      </c>
      <c r="G5688" s="15" t="s">
        <v>294</v>
      </c>
    </row>
    <row r="5689" spans="1:7" ht="14.25" x14ac:dyDescent="0.2">
      <c r="A5689" s="14" t="s">
        <v>12029</v>
      </c>
      <c r="B5689" s="15" t="s">
        <v>11640</v>
      </c>
      <c r="C5689" s="15" t="s">
        <v>2657</v>
      </c>
      <c r="D5689" s="27" t="s">
        <v>556</v>
      </c>
      <c r="E5689" s="27" t="s">
        <v>557</v>
      </c>
      <c r="F5689" s="15" t="s">
        <v>81</v>
      </c>
      <c r="G5689" s="15" t="s">
        <v>11814</v>
      </c>
    </row>
    <row r="5690" spans="1:7" ht="22.5" x14ac:dyDescent="0.2">
      <c r="A5690" s="14" t="s">
        <v>12030</v>
      </c>
      <c r="B5690" s="15" t="s">
        <v>11640</v>
      </c>
      <c r="C5690" s="15" t="s">
        <v>2661</v>
      </c>
      <c r="D5690" s="27" t="s">
        <v>11816</v>
      </c>
      <c r="E5690" s="27" t="s">
        <v>11817</v>
      </c>
      <c r="F5690" s="15" t="s">
        <v>81</v>
      </c>
      <c r="G5690" s="15" t="s">
        <v>240</v>
      </c>
    </row>
    <row r="5691" spans="1:7" ht="14.25" x14ac:dyDescent="0.2">
      <c r="A5691" s="14" t="s">
        <v>12031</v>
      </c>
      <c r="B5691" s="15" t="s">
        <v>11640</v>
      </c>
      <c r="C5691" s="15" t="s">
        <v>2664</v>
      </c>
      <c r="D5691" s="27" t="s">
        <v>12032</v>
      </c>
      <c r="E5691" s="27" t="s">
        <v>12033</v>
      </c>
      <c r="F5691" s="15" t="s">
        <v>648</v>
      </c>
      <c r="G5691" s="15" t="s">
        <v>12</v>
      </c>
    </row>
    <row r="5692" spans="1:7" ht="22.5" x14ac:dyDescent="0.2">
      <c r="A5692" s="14" t="s">
        <v>12034</v>
      </c>
      <c r="B5692" s="15" t="s">
        <v>11640</v>
      </c>
      <c r="C5692" s="15" t="s">
        <v>2668</v>
      </c>
      <c r="D5692" s="27" t="s">
        <v>12035</v>
      </c>
      <c r="E5692" s="27" t="s">
        <v>12036</v>
      </c>
      <c r="F5692" s="15" t="s">
        <v>648</v>
      </c>
      <c r="G5692" s="15" t="s">
        <v>12037</v>
      </c>
    </row>
    <row r="5693" spans="1:7" ht="45" x14ac:dyDescent="0.2">
      <c r="A5693" s="14" t="s">
        <v>12038</v>
      </c>
      <c r="B5693" s="15" t="s">
        <v>11640</v>
      </c>
      <c r="C5693" s="15" t="s">
        <v>2672</v>
      </c>
      <c r="D5693" s="27" t="s">
        <v>12039</v>
      </c>
      <c r="E5693" s="27" t="s">
        <v>12040</v>
      </c>
      <c r="F5693" s="15" t="s">
        <v>648</v>
      </c>
      <c r="G5693" s="15" t="s">
        <v>12</v>
      </c>
    </row>
    <row r="5694" spans="1:7" ht="33.75" x14ac:dyDescent="0.2">
      <c r="A5694" s="14" t="s">
        <v>12041</v>
      </c>
      <c r="B5694" s="15" t="s">
        <v>11640</v>
      </c>
      <c r="C5694" s="15" t="s">
        <v>2674</v>
      </c>
      <c r="D5694" s="27" t="s">
        <v>12042</v>
      </c>
      <c r="E5694" s="27" t="s">
        <v>12043</v>
      </c>
      <c r="F5694" s="15" t="s">
        <v>648</v>
      </c>
      <c r="G5694" s="15" t="s">
        <v>12</v>
      </c>
    </row>
    <row r="5695" spans="1:7" ht="33.75" x14ac:dyDescent="0.2">
      <c r="A5695" s="14" t="s">
        <v>12044</v>
      </c>
      <c r="B5695" s="15" t="s">
        <v>11640</v>
      </c>
      <c r="C5695" s="15" t="s">
        <v>2678</v>
      </c>
      <c r="D5695" s="27" t="s">
        <v>12045</v>
      </c>
      <c r="E5695" s="27" t="s">
        <v>12046</v>
      </c>
      <c r="F5695" s="15" t="s">
        <v>648</v>
      </c>
      <c r="G5695" s="15" t="s">
        <v>12</v>
      </c>
    </row>
    <row r="5696" spans="1:7" ht="14.25" x14ac:dyDescent="0.2">
      <c r="A5696" s="14" t="s">
        <v>12047</v>
      </c>
      <c r="B5696" s="15" t="s">
        <v>11640</v>
      </c>
      <c r="C5696" s="15" t="s">
        <v>2680</v>
      </c>
      <c r="D5696" s="27" t="s">
        <v>12048</v>
      </c>
      <c r="E5696" s="27" t="s">
        <v>12049</v>
      </c>
      <c r="F5696" s="15" t="s">
        <v>1077</v>
      </c>
      <c r="G5696" s="15" t="s">
        <v>201</v>
      </c>
    </row>
    <row r="5697" spans="1:7" ht="22.5" x14ac:dyDescent="0.2">
      <c r="A5697" s="14" t="s">
        <v>12050</v>
      </c>
      <c r="B5697" s="15" t="s">
        <v>11640</v>
      </c>
      <c r="C5697" s="15" t="s">
        <v>2684</v>
      </c>
      <c r="D5697" s="27" t="s">
        <v>12051</v>
      </c>
      <c r="E5697" s="27" t="s">
        <v>12052</v>
      </c>
      <c r="F5697" s="15" t="s">
        <v>648</v>
      </c>
      <c r="G5697" s="15" t="s">
        <v>12</v>
      </c>
    </row>
    <row r="5698" spans="1:7" ht="14.25" x14ac:dyDescent="0.2">
      <c r="A5698" s="14" t="s">
        <v>12053</v>
      </c>
      <c r="B5698" s="15" t="s">
        <v>11640</v>
      </c>
      <c r="C5698" s="15" t="s">
        <v>2689</v>
      </c>
      <c r="D5698" s="27" t="s">
        <v>12054</v>
      </c>
      <c r="E5698" s="27" t="s">
        <v>12055</v>
      </c>
      <c r="F5698" s="15" t="s">
        <v>648</v>
      </c>
      <c r="G5698" s="15" t="s">
        <v>12</v>
      </c>
    </row>
    <row r="5699" spans="1:7" ht="14.25" x14ac:dyDescent="0.2">
      <c r="A5699" s="14" t="s">
        <v>12056</v>
      </c>
      <c r="B5699" s="15" t="s">
        <v>11640</v>
      </c>
      <c r="C5699" s="15" t="s">
        <v>2693</v>
      </c>
      <c r="D5699" s="27" t="s">
        <v>12057</v>
      </c>
      <c r="E5699" s="27" t="s">
        <v>12058</v>
      </c>
      <c r="F5699" s="15" t="s">
        <v>209</v>
      </c>
      <c r="G5699" s="15" t="s">
        <v>12059</v>
      </c>
    </row>
    <row r="5700" spans="1:7" ht="45" x14ac:dyDescent="0.2">
      <c r="A5700" s="14" t="s">
        <v>12060</v>
      </c>
      <c r="B5700" s="15" t="s">
        <v>11640</v>
      </c>
      <c r="C5700" s="15" t="s">
        <v>2697</v>
      </c>
      <c r="D5700" s="27" t="s">
        <v>12061</v>
      </c>
      <c r="E5700" s="27" t="s">
        <v>12062</v>
      </c>
      <c r="F5700" s="15" t="s">
        <v>1077</v>
      </c>
      <c r="G5700" s="15" t="s">
        <v>12063</v>
      </c>
    </row>
    <row r="5701" spans="1:7" ht="14.25" x14ac:dyDescent="0.2">
      <c r="A5701" s="14" t="s">
        <v>12064</v>
      </c>
      <c r="B5701" s="15" t="s">
        <v>11640</v>
      </c>
      <c r="C5701" s="15" t="s">
        <v>2701</v>
      </c>
      <c r="D5701" s="27" t="s">
        <v>11841</v>
      </c>
      <c r="E5701" s="27" t="s">
        <v>11842</v>
      </c>
      <c r="F5701" s="15" t="s">
        <v>11843</v>
      </c>
      <c r="G5701" s="15" t="s">
        <v>12065</v>
      </c>
    </row>
    <row r="5702" spans="1:7" ht="14.25" x14ac:dyDescent="0.2">
      <c r="A5702" s="14" t="s">
        <v>12066</v>
      </c>
      <c r="B5702" s="15" t="s">
        <v>11640</v>
      </c>
      <c r="C5702" s="15" t="s">
        <v>2704</v>
      </c>
      <c r="D5702" s="27" t="s">
        <v>11845</v>
      </c>
      <c r="E5702" s="27" t="s">
        <v>11846</v>
      </c>
      <c r="F5702" s="15" t="s">
        <v>11847</v>
      </c>
      <c r="G5702" s="15" t="s">
        <v>24</v>
      </c>
    </row>
    <row r="5703" spans="1:7" ht="22.5" x14ac:dyDescent="0.2">
      <c r="A5703" s="14" t="s">
        <v>12067</v>
      </c>
      <c r="B5703" s="15" t="s">
        <v>11640</v>
      </c>
      <c r="C5703" s="15" t="s">
        <v>2708</v>
      </c>
      <c r="D5703" s="27" t="s">
        <v>11861</v>
      </c>
      <c r="E5703" s="27" t="s">
        <v>11862</v>
      </c>
      <c r="F5703" s="15" t="s">
        <v>648</v>
      </c>
      <c r="G5703" s="15" t="s">
        <v>34</v>
      </c>
    </row>
    <row r="5704" spans="1:7" ht="22.5" x14ac:dyDescent="0.2">
      <c r="A5704" s="14" t="s">
        <v>12068</v>
      </c>
      <c r="B5704" s="15" t="s">
        <v>11640</v>
      </c>
      <c r="C5704" s="15" t="s">
        <v>2712</v>
      </c>
      <c r="D5704" s="27" t="s">
        <v>11864</v>
      </c>
      <c r="E5704" s="27" t="s">
        <v>11865</v>
      </c>
      <c r="F5704" s="15" t="s">
        <v>648</v>
      </c>
      <c r="G5704" s="15" t="s">
        <v>34</v>
      </c>
    </row>
    <row r="5705" spans="1:7" ht="14.25" x14ac:dyDescent="0.2">
      <c r="A5705" s="14" t="s">
        <v>12069</v>
      </c>
      <c r="B5705" s="15" t="s">
        <v>11640</v>
      </c>
      <c r="C5705" s="15" t="s">
        <v>2715</v>
      </c>
      <c r="D5705" s="27" t="s">
        <v>11867</v>
      </c>
      <c r="E5705" s="27" t="s">
        <v>11868</v>
      </c>
      <c r="F5705" s="15" t="s">
        <v>648</v>
      </c>
      <c r="G5705" s="15" t="s">
        <v>55</v>
      </c>
    </row>
    <row r="5706" spans="1:7" ht="14.25" x14ac:dyDescent="0.2">
      <c r="A5706" s="14" t="s">
        <v>12070</v>
      </c>
      <c r="B5706" s="15" t="s">
        <v>11640</v>
      </c>
      <c r="C5706" s="15" t="s">
        <v>2719</v>
      </c>
      <c r="D5706" s="27" t="s">
        <v>11870</v>
      </c>
      <c r="E5706" s="27" t="s">
        <v>11871</v>
      </c>
      <c r="F5706" s="15" t="s">
        <v>648</v>
      </c>
      <c r="G5706" s="15" t="s">
        <v>55</v>
      </c>
    </row>
    <row r="5707" spans="1:7" s="8" customFormat="1" ht="15" customHeight="1" x14ac:dyDescent="0.2">
      <c r="A5707" s="7"/>
      <c r="B5707" s="7"/>
      <c r="C5707" s="7"/>
      <c r="D5707" s="26"/>
      <c r="E5707" s="20" t="s">
        <v>12071</v>
      </c>
      <c r="F5707" s="7"/>
      <c r="G5707" s="7"/>
    </row>
    <row r="5708" spans="1:7" s="11" customFormat="1" ht="14.25" x14ac:dyDescent="0.2">
      <c r="A5708" s="9" t="s">
        <v>9480</v>
      </c>
      <c r="B5708" s="9" t="s">
        <v>12072</v>
      </c>
      <c r="C5708" s="9"/>
      <c r="D5708" s="29"/>
      <c r="E5708" s="22" t="s">
        <v>12073</v>
      </c>
      <c r="F5708" s="10"/>
      <c r="G5708" s="10"/>
    </row>
    <row r="5709" spans="1:7" ht="14.25" customHeight="1" x14ac:dyDescent="0.2">
      <c r="A5709" s="16"/>
      <c r="B5709" s="16"/>
      <c r="C5709" s="13"/>
      <c r="D5709" s="28"/>
      <c r="E5709" s="21" t="s">
        <v>12074</v>
      </c>
      <c r="F5709" s="13"/>
      <c r="G5709" s="13"/>
    </row>
    <row r="5710" spans="1:7" ht="22.5" x14ac:dyDescent="0.2">
      <c r="A5710" s="14" t="s">
        <v>12075</v>
      </c>
      <c r="B5710" s="15" t="s">
        <v>12076</v>
      </c>
      <c r="C5710" s="15" t="s">
        <v>12</v>
      </c>
      <c r="D5710" s="27" t="s">
        <v>10512</v>
      </c>
      <c r="E5710" s="27" t="s">
        <v>10513</v>
      </c>
      <c r="F5710" s="15" t="s">
        <v>37</v>
      </c>
      <c r="G5710" s="15" t="s">
        <v>6210</v>
      </c>
    </row>
    <row r="5711" spans="1:7" ht="22.5" x14ac:dyDescent="0.2">
      <c r="A5711" s="14" t="s">
        <v>12077</v>
      </c>
      <c r="B5711" s="15" t="s">
        <v>12076</v>
      </c>
      <c r="C5711" s="15" t="s">
        <v>24</v>
      </c>
      <c r="D5711" s="27" t="s">
        <v>137</v>
      </c>
      <c r="E5711" s="27" t="s">
        <v>694</v>
      </c>
      <c r="F5711" s="15" t="s">
        <v>37</v>
      </c>
      <c r="G5711" s="15" t="s">
        <v>12078</v>
      </c>
    </row>
    <row r="5712" spans="1:7" ht="22.5" x14ac:dyDescent="0.2">
      <c r="A5712" s="14" t="s">
        <v>12079</v>
      </c>
      <c r="B5712" s="15" t="s">
        <v>12076</v>
      </c>
      <c r="C5712" s="15" t="s">
        <v>30</v>
      </c>
      <c r="D5712" s="27" t="s">
        <v>31</v>
      </c>
      <c r="E5712" s="27" t="s">
        <v>32</v>
      </c>
      <c r="F5712" s="15" t="s">
        <v>27</v>
      </c>
      <c r="G5712" s="15" t="s">
        <v>12080</v>
      </c>
    </row>
    <row r="5713" spans="1:7" ht="22.5" x14ac:dyDescent="0.2">
      <c r="A5713" s="14" t="s">
        <v>12081</v>
      </c>
      <c r="B5713" s="15" t="s">
        <v>12076</v>
      </c>
      <c r="C5713" s="15" t="s">
        <v>34</v>
      </c>
      <c r="D5713" s="27" t="s">
        <v>5517</v>
      </c>
      <c r="E5713" s="27" t="s">
        <v>12082</v>
      </c>
      <c r="F5713" s="15" t="s">
        <v>51</v>
      </c>
      <c r="G5713" s="15" t="s">
        <v>12083</v>
      </c>
    </row>
    <row r="5714" spans="1:7" ht="22.5" x14ac:dyDescent="0.2">
      <c r="A5714" s="14" t="s">
        <v>12084</v>
      </c>
      <c r="B5714" s="15" t="s">
        <v>12076</v>
      </c>
      <c r="C5714" s="15" t="s">
        <v>40</v>
      </c>
      <c r="D5714" s="27" t="s">
        <v>5521</v>
      </c>
      <c r="E5714" s="27" t="s">
        <v>5522</v>
      </c>
      <c r="F5714" s="15" t="s">
        <v>37</v>
      </c>
      <c r="G5714" s="15" t="s">
        <v>92</v>
      </c>
    </row>
    <row r="5715" spans="1:7" ht="14.25" x14ac:dyDescent="0.2">
      <c r="A5715" s="14" t="s">
        <v>12085</v>
      </c>
      <c r="B5715" s="15" t="s">
        <v>12076</v>
      </c>
      <c r="C5715" s="15" t="s">
        <v>43</v>
      </c>
      <c r="D5715" s="27" t="s">
        <v>49</v>
      </c>
      <c r="E5715" s="27" t="s">
        <v>50</v>
      </c>
      <c r="F5715" s="15" t="s">
        <v>51</v>
      </c>
      <c r="G5715" s="15" t="s">
        <v>1183</v>
      </c>
    </row>
    <row r="5716" spans="1:7" ht="22.5" x14ac:dyDescent="0.2">
      <c r="A5716" s="14" t="s">
        <v>12086</v>
      </c>
      <c r="B5716" s="15" t="s">
        <v>12076</v>
      </c>
      <c r="C5716" s="15" t="s">
        <v>48</v>
      </c>
      <c r="D5716" s="27" t="s">
        <v>12087</v>
      </c>
      <c r="E5716" s="27" t="s">
        <v>12088</v>
      </c>
      <c r="F5716" s="15" t="s">
        <v>81</v>
      </c>
      <c r="G5716" s="15" t="s">
        <v>58</v>
      </c>
    </row>
    <row r="5717" spans="1:7" ht="22.5" x14ac:dyDescent="0.2">
      <c r="A5717" s="14" t="s">
        <v>12089</v>
      </c>
      <c r="B5717" s="15" t="s">
        <v>12076</v>
      </c>
      <c r="C5717" s="15" t="s">
        <v>55</v>
      </c>
      <c r="D5717" s="27" t="s">
        <v>12090</v>
      </c>
      <c r="E5717" s="27" t="s">
        <v>12091</v>
      </c>
      <c r="F5717" s="15" t="s">
        <v>37</v>
      </c>
      <c r="G5717" s="15" t="s">
        <v>12092</v>
      </c>
    </row>
    <row r="5718" spans="1:7" ht="14.25" x14ac:dyDescent="0.2">
      <c r="A5718" s="14" t="s">
        <v>12093</v>
      </c>
      <c r="B5718" s="15" t="s">
        <v>12076</v>
      </c>
      <c r="C5718" s="15" t="s">
        <v>58</v>
      </c>
      <c r="D5718" s="27" t="s">
        <v>49</v>
      </c>
      <c r="E5718" s="27" t="s">
        <v>50</v>
      </c>
      <c r="F5718" s="15" t="s">
        <v>51</v>
      </c>
      <c r="G5718" s="15" t="s">
        <v>12094</v>
      </c>
    </row>
    <row r="5719" spans="1:7" ht="14.25" customHeight="1" x14ac:dyDescent="0.2">
      <c r="A5719" s="16"/>
      <c r="B5719" s="16"/>
      <c r="C5719" s="13"/>
      <c r="D5719" s="28"/>
      <c r="E5719" s="21" t="s">
        <v>12095</v>
      </c>
      <c r="F5719" s="13"/>
      <c r="G5719" s="13"/>
    </row>
    <row r="5720" spans="1:7" ht="22.5" x14ac:dyDescent="0.2">
      <c r="A5720" s="14" t="s">
        <v>12096</v>
      </c>
      <c r="B5720" s="15" t="s">
        <v>12076</v>
      </c>
      <c r="C5720" s="15" t="s">
        <v>60</v>
      </c>
      <c r="D5720" s="27" t="s">
        <v>10512</v>
      </c>
      <c r="E5720" s="27" t="s">
        <v>10513</v>
      </c>
      <c r="F5720" s="15" t="s">
        <v>37</v>
      </c>
      <c r="G5720" s="15" t="s">
        <v>12097</v>
      </c>
    </row>
    <row r="5721" spans="1:7" ht="22.5" x14ac:dyDescent="0.2">
      <c r="A5721" s="14" t="s">
        <v>12098</v>
      </c>
      <c r="B5721" s="15" t="s">
        <v>12076</v>
      </c>
      <c r="C5721" s="15" t="s">
        <v>65</v>
      </c>
      <c r="D5721" s="27" t="s">
        <v>137</v>
      </c>
      <c r="E5721" s="27" t="s">
        <v>694</v>
      </c>
      <c r="F5721" s="15" t="s">
        <v>37</v>
      </c>
      <c r="G5721" s="15" t="s">
        <v>12099</v>
      </c>
    </row>
    <row r="5722" spans="1:7" ht="22.5" x14ac:dyDescent="0.2">
      <c r="A5722" s="14" t="s">
        <v>12100</v>
      </c>
      <c r="B5722" s="15" t="s">
        <v>12076</v>
      </c>
      <c r="C5722" s="15" t="s">
        <v>68</v>
      </c>
      <c r="D5722" s="27" t="s">
        <v>31</v>
      </c>
      <c r="E5722" s="27" t="s">
        <v>32</v>
      </c>
      <c r="F5722" s="15" t="s">
        <v>27</v>
      </c>
      <c r="G5722" s="15" t="s">
        <v>12101</v>
      </c>
    </row>
    <row r="5723" spans="1:7" ht="22.5" x14ac:dyDescent="0.2">
      <c r="A5723" s="14" t="s">
        <v>12102</v>
      </c>
      <c r="B5723" s="15" t="s">
        <v>12076</v>
      </c>
      <c r="C5723" s="15" t="s">
        <v>70</v>
      </c>
      <c r="D5723" s="27" t="s">
        <v>5517</v>
      </c>
      <c r="E5723" s="27" t="s">
        <v>12082</v>
      </c>
      <c r="F5723" s="15" t="s">
        <v>51</v>
      </c>
      <c r="G5723" s="15" t="s">
        <v>12103</v>
      </c>
    </row>
    <row r="5724" spans="1:7" ht="22.5" x14ac:dyDescent="0.2">
      <c r="A5724" s="14" t="s">
        <v>12104</v>
      </c>
      <c r="B5724" s="15" t="s">
        <v>12076</v>
      </c>
      <c r="C5724" s="15" t="s">
        <v>73</v>
      </c>
      <c r="D5724" s="27" t="s">
        <v>12090</v>
      </c>
      <c r="E5724" s="27" t="s">
        <v>12105</v>
      </c>
      <c r="F5724" s="15" t="s">
        <v>37</v>
      </c>
      <c r="G5724" s="15" t="s">
        <v>12106</v>
      </c>
    </row>
    <row r="5725" spans="1:7" ht="14.25" x14ac:dyDescent="0.2">
      <c r="A5725" s="14" t="s">
        <v>12107</v>
      </c>
      <c r="B5725" s="15" t="s">
        <v>12076</v>
      </c>
      <c r="C5725" s="15" t="s">
        <v>75</v>
      </c>
      <c r="D5725" s="27" t="s">
        <v>49</v>
      </c>
      <c r="E5725" s="27" t="s">
        <v>50</v>
      </c>
      <c r="F5725" s="15" t="s">
        <v>51</v>
      </c>
      <c r="G5725" s="15" t="s">
        <v>5678</v>
      </c>
    </row>
    <row r="5726" spans="1:7" ht="22.5" x14ac:dyDescent="0.2">
      <c r="A5726" s="14" t="s">
        <v>12108</v>
      </c>
      <c r="B5726" s="15" t="s">
        <v>12076</v>
      </c>
      <c r="C5726" s="15" t="s">
        <v>87</v>
      </c>
      <c r="D5726" s="27" t="s">
        <v>12090</v>
      </c>
      <c r="E5726" s="27" t="s">
        <v>12091</v>
      </c>
      <c r="F5726" s="15" t="s">
        <v>37</v>
      </c>
      <c r="G5726" s="15" t="s">
        <v>12109</v>
      </c>
    </row>
    <row r="5727" spans="1:7" ht="14.25" x14ac:dyDescent="0.2">
      <c r="A5727" s="14" t="s">
        <v>12110</v>
      </c>
      <c r="B5727" s="15" t="s">
        <v>12076</v>
      </c>
      <c r="C5727" s="15" t="s">
        <v>89</v>
      </c>
      <c r="D5727" s="27" t="s">
        <v>49</v>
      </c>
      <c r="E5727" s="27" t="s">
        <v>50</v>
      </c>
      <c r="F5727" s="15" t="s">
        <v>51</v>
      </c>
      <c r="G5727" s="15" t="s">
        <v>6986</v>
      </c>
    </row>
    <row r="5728" spans="1:7" ht="14.25" customHeight="1" x14ac:dyDescent="0.2">
      <c r="A5728" s="16"/>
      <c r="B5728" s="16"/>
      <c r="C5728" s="13"/>
      <c r="D5728" s="28"/>
      <c r="E5728" s="21" t="s">
        <v>12111</v>
      </c>
      <c r="F5728" s="13"/>
      <c r="G5728" s="13"/>
    </row>
    <row r="5729" spans="1:7" ht="22.5" x14ac:dyDescent="0.2">
      <c r="A5729" s="14" t="s">
        <v>12112</v>
      </c>
      <c r="B5729" s="15" t="s">
        <v>12076</v>
      </c>
      <c r="C5729" s="15" t="s">
        <v>90</v>
      </c>
      <c r="D5729" s="27" t="s">
        <v>10512</v>
      </c>
      <c r="E5729" s="27" t="s">
        <v>10513</v>
      </c>
      <c r="F5729" s="15" t="s">
        <v>37</v>
      </c>
      <c r="G5729" s="15" t="s">
        <v>12113</v>
      </c>
    </row>
    <row r="5730" spans="1:7" ht="22.5" x14ac:dyDescent="0.2">
      <c r="A5730" s="14" t="s">
        <v>12114</v>
      </c>
      <c r="B5730" s="15" t="s">
        <v>12076</v>
      </c>
      <c r="C5730" s="15" t="s">
        <v>91</v>
      </c>
      <c r="D5730" s="27" t="s">
        <v>137</v>
      </c>
      <c r="E5730" s="27" t="s">
        <v>694</v>
      </c>
      <c r="F5730" s="15" t="s">
        <v>37</v>
      </c>
      <c r="G5730" s="15" t="s">
        <v>12115</v>
      </c>
    </row>
    <row r="5731" spans="1:7" ht="22.5" x14ac:dyDescent="0.2">
      <c r="A5731" s="14" t="s">
        <v>12116</v>
      </c>
      <c r="B5731" s="15" t="s">
        <v>12076</v>
      </c>
      <c r="C5731" s="15" t="s">
        <v>101</v>
      </c>
      <c r="D5731" s="27" t="s">
        <v>31</v>
      </c>
      <c r="E5731" s="27" t="s">
        <v>32</v>
      </c>
      <c r="F5731" s="15" t="s">
        <v>27</v>
      </c>
      <c r="G5731" s="15" t="s">
        <v>12117</v>
      </c>
    </row>
    <row r="5732" spans="1:7" ht="22.5" x14ac:dyDescent="0.2">
      <c r="A5732" s="14" t="s">
        <v>12118</v>
      </c>
      <c r="B5732" s="15" t="s">
        <v>12076</v>
      </c>
      <c r="C5732" s="15" t="s">
        <v>106</v>
      </c>
      <c r="D5732" s="27" t="s">
        <v>5517</v>
      </c>
      <c r="E5732" s="27" t="s">
        <v>12082</v>
      </c>
      <c r="F5732" s="15" t="s">
        <v>51</v>
      </c>
      <c r="G5732" s="15" t="s">
        <v>12119</v>
      </c>
    </row>
    <row r="5733" spans="1:7" ht="22.5" x14ac:dyDescent="0.2">
      <c r="A5733" s="14" t="s">
        <v>12120</v>
      </c>
      <c r="B5733" s="15" t="s">
        <v>12076</v>
      </c>
      <c r="C5733" s="15" t="s">
        <v>107</v>
      </c>
      <c r="D5733" s="27" t="s">
        <v>5521</v>
      </c>
      <c r="E5733" s="27" t="s">
        <v>5522</v>
      </c>
      <c r="F5733" s="15" t="s">
        <v>37</v>
      </c>
      <c r="G5733" s="15" t="s">
        <v>2077</v>
      </c>
    </row>
    <row r="5734" spans="1:7" ht="14.25" x14ac:dyDescent="0.2">
      <c r="A5734" s="14" t="s">
        <v>12121</v>
      </c>
      <c r="B5734" s="15" t="s">
        <v>12076</v>
      </c>
      <c r="C5734" s="15" t="s">
        <v>108</v>
      </c>
      <c r="D5734" s="27" t="s">
        <v>49</v>
      </c>
      <c r="E5734" s="27" t="s">
        <v>50</v>
      </c>
      <c r="F5734" s="15" t="s">
        <v>51</v>
      </c>
      <c r="G5734" s="15" t="s">
        <v>1201</v>
      </c>
    </row>
    <row r="5735" spans="1:7" ht="22.5" x14ac:dyDescent="0.2">
      <c r="A5735" s="14" t="s">
        <v>12122</v>
      </c>
      <c r="B5735" s="15" t="s">
        <v>12076</v>
      </c>
      <c r="C5735" s="15" t="s">
        <v>109</v>
      </c>
      <c r="D5735" s="27" t="s">
        <v>12090</v>
      </c>
      <c r="E5735" s="27" t="s">
        <v>12091</v>
      </c>
      <c r="F5735" s="15" t="s">
        <v>37</v>
      </c>
      <c r="G5735" s="15" t="s">
        <v>12123</v>
      </c>
    </row>
    <row r="5736" spans="1:7" ht="14.25" x14ac:dyDescent="0.2">
      <c r="A5736" s="14" t="s">
        <v>12124</v>
      </c>
      <c r="B5736" s="15" t="s">
        <v>12076</v>
      </c>
      <c r="C5736" s="15" t="s">
        <v>122</v>
      </c>
      <c r="D5736" s="27" t="s">
        <v>49</v>
      </c>
      <c r="E5736" s="27" t="s">
        <v>50</v>
      </c>
      <c r="F5736" s="15" t="s">
        <v>51</v>
      </c>
      <c r="G5736" s="15" t="s">
        <v>12125</v>
      </c>
    </row>
    <row r="5737" spans="1:7" ht="14.25" customHeight="1" x14ac:dyDescent="0.2">
      <c r="A5737" s="16"/>
      <c r="B5737" s="16"/>
      <c r="C5737" s="13"/>
      <c r="D5737" s="28"/>
      <c r="E5737" s="21" t="s">
        <v>12126</v>
      </c>
      <c r="F5737" s="13"/>
      <c r="G5737" s="13"/>
    </row>
    <row r="5738" spans="1:7" ht="33.75" x14ac:dyDescent="0.2">
      <c r="A5738" s="14" t="s">
        <v>12127</v>
      </c>
      <c r="B5738" s="15" t="s">
        <v>12076</v>
      </c>
      <c r="C5738" s="15" t="s">
        <v>126</v>
      </c>
      <c r="D5738" s="27" t="s">
        <v>626</v>
      </c>
      <c r="E5738" s="27" t="s">
        <v>12128</v>
      </c>
      <c r="F5738" s="15" t="s">
        <v>110</v>
      </c>
      <c r="G5738" s="15" t="s">
        <v>8243</v>
      </c>
    </row>
    <row r="5739" spans="1:7" ht="14.25" x14ac:dyDescent="0.2">
      <c r="A5739" s="14" t="s">
        <v>12129</v>
      </c>
      <c r="B5739" s="15" t="s">
        <v>12076</v>
      </c>
      <c r="C5739" s="15" t="s">
        <v>124</v>
      </c>
      <c r="D5739" s="27" t="s">
        <v>804</v>
      </c>
      <c r="E5739" s="27" t="s">
        <v>805</v>
      </c>
      <c r="F5739" s="15" t="s">
        <v>502</v>
      </c>
      <c r="G5739" s="15" t="s">
        <v>12130</v>
      </c>
    </row>
    <row r="5740" spans="1:7" ht="14.25" x14ac:dyDescent="0.2">
      <c r="A5740" s="14" t="s">
        <v>12131</v>
      </c>
      <c r="B5740" s="15" t="s">
        <v>12076</v>
      </c>
      <c r="C5740" s="15" t="s">
        <v>129</v>
      </c>
      <c r="D5740" s="27" t="s">
        <v>630</v>
      </c>
      <c r="E5740" s="27" t="s">
        <v>631</v>
      </c>
      <c r="F5740" s="15" t="s">
        <v>502</v>
      </c>
      <c r="G5740" s="15" t="s">
        <v>12132</v>
      </c>
    </row>
    <row r="5741" spans="1:7" ht="14.25" x14ac:dyDescent="0.2">
      <c r="A5741" s="14" t="s">
        <v>12133</v>
      </c>
      <c r="B5741" s="15" t="s">
        <v>12076</v>
      </c>
      <c r="C5741" s="15" t="s">
        <v>133</v>
      </c>
      <c r="D5741" s="27" t="s">
        <v>638</v>
      </c>
      <c r="E5741" s="27" t="s">
        <v>639</v>
      </c>
      <c r="F5741" s="15" t="s">
        <v>518</v>
      </c>
      <c r="G5741" s="15" t="s">
        <v>12134</v>
      </c>
    </row>
    <row r="5742" spans="1:7" ht="22.5" x14ac:dyDescent="0.2">
      <c r="A5742" s="14" t="s">
        <v>12135</v>
      </c>
      <c r="B5742" s="15" t="s">
        <v>12076</v>
      </c>
      <c r="C5742" s="15" t="s">
        <v>136</v>
      </c>
      <c r="D5742" s="27" t="s">
        <v>2224</v>
      </c>
      <c r="E5742" s="27" t="s">
        <v>2225</v>
      </c>
      <c r="F5742" s="15" t="s">
        <v>110</v>
      </c>
      <c r="G5742" s="15" t="s">
        <v>456</v>
      </c>
    </row>
    <row r="5743" spans="1:7" ht="14.25" x14ac:dyDescent="0.2">
      <c r="A5743" s="14" t="s">
        <v>12136</v>
      </c>
      <c r="B5743" s="15" t="s">
        <v>12076</v>
      </c>
      <c r="C5743" s="15" t="s">
        <v>141</v>
      </c>
      <c r="D5743" s="27" t="s">
        <v>12137</v>
      </c>
      <c r="E5743" s="27" t="s">
        <v>12138</v>
      </c>
      <c r="F5743" s="15" t="s">
        <v>110</v>
      </c>
      <c r="G5743" s="15" t="s">
        <v>12139</v>
      </c>
    </row>
    <row r="5744" spans="1:7" ht="14.25" x14ac:dyDescent="0.2">
      <c r="A5744" s="14" t="s">
        <v>12140</v>
      </c>
      <c r="B5744" s="15" t="s">
        <v>12076</v>
      </c>
      <c r="C5744" s="15" t="s">
        <v>144</v>
      </c>
      <c r="D5744" s="27" t="s">
        <v>12141</v>
      </c>
      <c r="E5744" s="27" t="s">
        <v>12142</v>
      </c>
      <c r="F5744" s="15" t="s">
        <v>949</v>
      </c>
      <c r="G5744" s="15" t="s">
        <v>12143</v>
      </c>
    </row>
    <row r="5745" spans="1:7" ht="14.25" customHeight="1" x14ac:dyDescent="0.2">
      <c r="A5745" s="16"/>
      <c r="B5745" s="16"/>
      <c r="C5745" s="13"/>
      <c r="D5745" s="28"/>
      <c r="E5745" s="21" t="s">
        <v>12144</v>
      </c>
      <c r="F5745" s="13"/>
      <c r="G5745" s="13"/>
    </row>
    <row r="5746" spans="1:7" ht="33.75" x14ac:dyDescent="0.2">
      <c r="A5746" s="14" t="s">
        <v>12145</v>
      </c>
      <c r="B5746" s="15" t="s">
        <v>12076</v>
      </c>
      <c r="C5746" s="15" t="s">
        <v>146</v>
      </c>
      <c r="D5746" s="27" t="s">
        <v>626</v>
      </c>
      <c r="E5746" s="27" t="s">
        <v>12128</v>
      </c>
      <c r="F5746" s="15" t="s">
        <v>110</v>
      </c>
      <c r="G5746" s="15" t="s">
        <v>12146</v>
      </c>
    </row>
    <row r="5747" spans="1:7" ht="14.25" x14ac:dyDescent="0.2">
      <c r="A5747" s="14" t="s">
        <v>12147</v>
      </c>
      <c r="B5747" s="15" t="s">
        <v>12076</v>
      </c>
      <c r="C5747" s="15" t="s">
        <v>151</v>
      </c>
      <c r="D5747" s="27" t="s">
        <v>12148</v>
      </c>
      <c r="E5747" s="27" t="s">
        <v>631</v>
      </c>
      <c r="F5747" s="15" t="s">
        <v>502</v>
      </c>
      <c r="G5747" s="15" t="s">
        <v>12149</v>
      </c>
    </row>
    <row r="5748" spans="1:7" ht="14.25" x14ac:dyDescent="0.2">
      <c r="A5748" s="14" t="s">
        <v>12150</v>
      </c>
      <c r="B5748" s="15" t="s">
        <v>12076</v>
      </c>
      <c r="C5748" s="15" t="s">
        <v>154</v>
      </c>
      <c r="D5748" s="27" t="s">
        <v>12151</v>
      </c>
      <c r="E5748" s="27" t="s">
        <v>635</v>
      </c>
      <c r="F5748" s="15" t="s">
        <v>502</v>
      </c>
      <c r="G5748" s="15" t="s">
        <v>12152</v>
      </c>
    </row>
    <row r="5749" spans="1:7" ht="14.25" x14ac:dyDescent="0.2">
      <c r="A5749" s="14" t="s">
        <v>12153</v>
      </c>
      <c r="B5749" s="15" t="s">
        <v>12076</v>
      </c>
      <c r="C5749" s="15" t="s">
        <v>156</v>
      </c>
      <c r="D5749" s="27" t="s">
        <v>638</v>
      </c>
      <c r="E5749" s="27" t="s">
        <v>639</v>
      </c>
      <c r="F5749" s="15" t="s">
        <v>518</v>
      </c>
      <c r="G5749" s="15" t="s">
        <v>12154</v>
      </c>
    </row>
    <row r="5750" spans="1:7" ht="22.5" x14ac:dyDescent="0.2">
      <c r="A5750" s="14" t="s">
        <v>12155</v>
      </c>
      <c r="B5750" s="15" t="s">
        <v>12076</v>
      </c>
      <c r="C5750" s="15" t="s">
        <v>157</v>
      </c>
      <c r="D5750" s="27" t="s">
        <v>2224</v>
      </c>
      <c r="E5750" s="27" t="s">
        <v>2225</v>
      </c>
      <c r="F5750" s="15" t="s">
        <v>110</v>
      </c>
      <c r="G5750" s="15" t="s">
        <v>5511</v>
      </c>
    </row>
    <row r="5751" spans="1:7" ht="14.25" x14ac:dyDescent="0.2">
      <c r="A5751" s="14" t="s">
        <v>12156</v>
      </c>
      <c r="B5751" s="15" t="s">
        <v>12076</v>
      </c>
      <c r="C5751" s="15" t="s">
        <v>158</v>
      </c>
      <c r="D5751" s="27" t="s">
        <v>12137</v>
      </c>
      <c r="E5751" s="27" t="s">
        <v>12138</v>
      </c>
      <c r="F5751" s="15" t="s">
        <v>110</v>
      </c>
      <c r="G5751" s="15" t="s">
        <v>12157</v>
      </c>
    </row>
    <row r="5752" spans="1:7" ht="14.25" x14ac:dyDescent="0.2">
      <c r="A5752" s="14" t="s">
        <v>12158</v>
      </c>
      <c r="B5752" s="15" t="s">
        <v>12076</v>
      </c>
      <c r="C5752" s="15" t="s">
        <v>165</v>
      </c>
      <c r="D5752" s="27" t="s">
        <v>12141</v>
      </c>
      <c r="E5752" s="27" t="s">
        <v>12142</v>
      </c>
      <c r="F5752" s="15" t="s">
        <v>949</v>
      </c>
      <c r="G5752" s="15" t="s">
        <v>12159</v>
      </c>
    </row>
    <row r="5753" spans="1:7" ht="14.25" customHeight="1" x14ac:dyDescent="0.2">
      <c r="A5753" s="16"/>
      <c r="B5753" s="16"/>
      <c r="C5753" s="13"/>
      <c r="D5753" s="28"/>
      <c r="E5753" s="21" t="s">
        <v>12160</v>
      </c>
      <c r="F5753" s="13"/>
      <c r="G5753" s="13"/>
    </row>
    <row r="5754" spans="1:7" ht="33.75" x14ac:dyDescent="0.2">
      <c r="A5754" s="14" t="s">
        <v>12161</v>
      </c>
      <c r="B5754" s="15" t="s">
        <v>12076</v>
      </c>
      <c r="C5754" s="15" t="s">
        <v>168</v>
      </c>
      <c r="D5754" s="27" t="s">
        <v>626</v>
      </c>
      <c r="E5754" s="27" t="s">
        <v>12128</v>
      </c>
      <c r="F5754" s="15" t="s">
        <v>110</v>
      </c>
      <c r="G5754" s="15" t="s">
        <v>12162</v>
      </c>
    </row>
    <row r="5755" spans="1:7" ht="14.25" x14ac:dyDescent="0.2">
      <c r="A5755" s="14" t="s">
        <v>12163</v>
      </c>
      <c r="B5755" s="15" t="s">
        <v>12076</v>
      </c>
      <c r="C5755" s="15" t="s">
        <v>170</v>
      </c>
      <c r="D5755" s="27" t="s">
        <v>630</v>
      </c>
      <c r="E5755" s="27" t="s">
        <v>631</v>
      </c>
      <c r="F5755" s="15" t="s">
        <v>502</v>
      </c>
      <c r="G5755" s="15" t="s">
        <v>12164</v>
      </c>
    </row>
    <row r="5756" spans="1:7" ht="14.25" x14ac:dyDescent="0.2">
      <c r="A5756" s="14" t="s">
        <v>12165</v>
      </c>
      <c r="B5756" s="15" t="s">
        <v>12076</v>
      </c>
      <c r="C5756" s="15" t="s">
        <v>175</v>
      </c>
      <c r="D5756" s="27" t="s">
        <v>634</v>
      </c>
      <c r="E5756" s="27" t="s">
        <v>635</v>
      </c>
      <c r="F5756" s="15" t="s">
        <v>502</v>
      </c>
      <c r="G5756" s="15" t="s">
        <v>12166</v>
      </c>
    </row>
    <row r="5757" spans="1:7" ht="14.25" x14ac:dyDescent="0.2">
      <c r="A5757" s="14" t="s">
        <v>12167</v>
      </c>
      <c r="B5757" s="15" t="s">
        <v>12076</v>
      </c>
      <c r="C5757" s="15" t="s">
        <v>178</v>
      </c>
      <c r="D5757" s="27" t="s">
        <v>638</v>
      </c>
      <c r="E5757" s="27" t="s">
        <v>639</v>
      </c>
      <c r="F5757" s="15" t="s">
        <v>518</v>
      </c>
      <c r="G5757" s="15" t="s">
        <v>12168</v>
      </c>
    </row>
    <row r="5758" spans="1:7" ht="22.5" x14ac:dyDescent="0.2">
      <c r="A5758" s="14" t="s">
        <v>12169</v>
      </c>
      <c r="B5758" s="15" t="s">
        <v>12076</v>
      </c>
      <c r="C5758" s="15" t="s">
        <v>181</v>
      </c>
      <c r="D5758" s="27" t="s">
        <v>2224</v>
      </c>
      <c r="E5758" s="27" t="s">
        <v>2225</v>
      </c>
      <c r="F5758" s="15" t="s">
        <v>110</v>
      </c>
      <c r="G5758" s="15" t="s">
        <v>74</v>
      </c>
    </row>
    <row r="5759" spans="1:7" ht="14.25" x14ac:dyDescent="0.2">
      <c r="A5759" s="14" t="s">
        <v>12170</v>
      </c>
      <c r="B5759" s="15" t="s">
        <v>12076</v>
      </c>
      <c r="C5759" s="15" t="s">
        <v>182</v>
      </c>
      <c r="D5759" s="27" t="s">
        <v>12137</v>
      </c>
      <c r="E5759" s="27" t="s">
        <v>12138</v>
      </c>
      <c r="F5759" s="15" t="s">
        <v>110</v>
      </c>
      <c r="G5759" s="15" t="s">
        <v>12171</v>
      </c>
    </row>
    <row r="5760" spans="1:7" ht="14.25" x14ac:dyDescent="0.2">
      <c r="A5760" s="14" t="s">
        <v>12172</v>
      </c>
      <c r="B5760" s="15" t="s">
        <v>12076</v>
      </c>
      <c r="C5760" s="15" t="s">
        <v>183</v>
      </c>
      <c r="D5760" s="27" t="s">
        <v>12141</v>
      </c>
      <c r="E5760" s="27" t="s">
        <v>12142</v>
      </c>
      <c r="F5760" s="15" t="s">
        <v>949</v>
      </c>
      <c r="G5760" s="15" t="s">
        <v>12173</v>
      </c>
    </row>
    <row r="5761" spans="1:7" s="11" customFormat="1" ht="14.25" x14ac:dyDescent="0.2">
      <c r="A5761" s="9" t="s">
        <v>9482</v>
      </c>
      <c r="B5761" s="9" t="s">
        <v>12174</v>
      </c>
      <c r="C5761" s="9"/>
      <c r="D5761" s="29"/>
      <c r="E5761" s="22" t="s">
        <v>6783</v>
      </c>
      <c r="F5761" s="10"/>
      <c r="G5761" s="10"/>
    </row>
    <row r="5762" spans="1:7" ht="14.25" customHeight="1" x14ac:dyDescent="0.2">
      <c r="A5762" s="16"/>
      <c r="B5762" s="16"/>
      <c r="C5762" s="13"/>
      <c r="D5762" s="28"/>
      <c r="E5762" s="21" t="s">
        <v>12175</v>
      </c>
      <c r="F5762" s="13"/>
      <c r="G5762" s="13"/>
    </row>
    <row r="5763" spans="1:7" ht="14.25" x14ac:dyDescent="0.2">
      <c r="A5763" s="14" t="s">
        <v>12176</v>
      </c>
      <c r="B5763" s="15" t="s">
        <v>12076</v>
      </c>
      <c r="C5763" s="15" t="s">
        <v>191</v>
      </c>
      <c r="D5763" s="27" t="s">
        <v>12177</v>
      </c>
      <c r="E5763" s="27" t="s">
        <v>12178</v>
      </c>
      <c r="F5763" s="15" t="s">
        <v>21</v>
      </c>
      <c r="G5763" s="15" t="s">
        <v>12179</v>
      </c>
    </row>
    <row r="5764" spans="1:7" ht="14.25" x14ac:dyDescent="0.2">
      <c r="A5764" s="14" t="s">
        <v>12180</v>
      </c>
      <c r="B5764" s="15" t="s">
        <v>12076</v>
      </c>
      <c r="C5764" s="15" t="s">
        <v>194</v>
      </c>
      <c r="D5764" s="27" t="s">
        <v>7979</v>
      </c>
      <c r="E5764" s="27" t="s">
        <v>7980</v>
      </c>
      <c r="F5764" s="15" t="s">
        <v>81</v>
      </c>
      <c r="G5764" s="15" t="s">
        <v>12181</v>
      </c>
    </row>
    <row r="5765" spans="1:7" ht="14.25" x14ac:dyDescent="0.2">
      <c r="A5765" s="14" t="s">
        <v>12182</v>
      </c>
      <c r="B5765" s="15" t="s">
        <v>12076</v>
      </c>
      <c r="C5765" s="15" t="s">
        <v>196</v>
      </c>
      <c r="D5765" s="27" t="s">
        <v>12183</v>
      </c>
      <c r="E5765" s="27" t="s">
        <v>12184</v>
      </c>
      <c r="F5765" s="15" t="s">
        <v>81</v>
      </c>
      <c r="G5765" s="15" t="s">
        <v>12185</v>
      </c>
    </row>
    <row r="5766" spans="1:7" ht="14.25" x14ac:dyDescent="0.2">
      <c r="A5766" s="14" t="s">
        <v>12186</v>
      </c>
      <c r="B5766" s="15" t="s">
        <v>12076</v>
      </c>
      <c r="C5766" s="15" t="s">
        <v>201</v>
      </c>
      <c r="D5766" s="27" t="s">
        <v>12187</v>
      </c>
      <c r="E5766" s="27" t="s">
        <v>12188</v>
      </c>
      <c r="F5766" s="15" t="s">
        <v>81</v>
      </c>
      <c r="G5766" s="15" t="s">
        <v>1104</v>
      </c>
    </row>
    <row r="5767" spans="1:7" ht="22.5" x14ac:dyDescent="0.2">
      <c r="A5767" s="14" t="s">
        <v>12189</v>
      </c>
      <c r="B5767" s="15" t="s">
        <v>12076</v>
      </c>
      <c r="C5767" s="15" t="s">
        <v>204</v>
      </c>
      <c r="D5767" s="27" t="s">
        <v>12190</v>
      </c>
      <c r="E5767" s="27" t="s">
        <v>12191</v>
      </c>
      <c r="F5767" s="15" t="s">
        <v>648</v>
      </c>
      <c r="G5767" s="15" t="s">
        <v>40</v>
      </c>
    </row>
    <row r="5768" spans="1:7" ht="22.5" x14ac:dyDescent="0.2">
      <c r="A5768" s="14" t="s">
        <v>12192</v>
      </c>
      <c r="B5768" s="15" t="s">
        <v>12076</v>
      </c>
      <c r="C5768" s="15" t="s">
        <v>206</v>
      </c>
      <c r="D5768" s="27" t="s">
        <v>12193</v>
      </c>
      <c r="E5768" s="27" t="s">
        <v>12194</v>
      </c>
      <c r="F5768" s="15" t="s">
        <v>648</v>
      </c>
      <c r="G5768" s="15" t="s">
        <v>40</v>
      </c>
    </row>
    <row r="5769" spans="1:7" ht="22.5" x14ac:dyDescent="0.2">
      <c r="A5769" s="14" t="s">
        <v>12195</v>
      </c>
      <c r="B5769" s="15" t="s">
        <v>12076</v>
      </c>
      <c r="C5769" s="15" t="s">
        <v>207</v>
      </c>
      <c r="D5769" s="27" t="s">
        <v>12196</v>
      </c>
      <c r="E5769" s="27" t="s">
        <v>12197</v>
      </c>
      <c r="F5769" s="15" t="s">
        <v>648</v>
      </c>
      <c r="G5769" s="15" t="s">
        <v>40</v>
      </c>
    </row>
    <row r="5770" spans="1:7" ht="14.25" x14ac:dyDescent="0.2">
      <c r="A5770" s="14" t="s">
        <v>12198</v>
      </c>
      <c r="B5770" s="15" t="s">
        <v>12076</v>
      </c>
      <c r="C5770" s="15" t="s">
        <v>208</v>
      </c>
      <c r="D5770" s="27" t="s">
        <v>12199</v>
      </c>
      <c r="E5770" s="27" t="s">
        <v>12200</v>
      </c>
      <c r="F5770" s="15" t="s">
        <v>51</v>
      </c>
      <c r="G5770" s="15" t="s">
        <v>12201</v>
      </c>
    </row>
    <row r="5771" spans="1:7" ht="14.25" x14ac:dyDescent="0.2">
      <c r="A5771" s="14" t="s">
        <v>12202</v>
      </c>
      <c r="B5771" s="15" t="s">
        <v>12076</v>
      </c>
      <c r="C5771" s="15" t="s">
        <v>220</v>
      </c>
      <c r="D5771" s="27" t="s">
        <v>12183</v>
      </c>
      <c r="E5771" s="27" t="s">
        <v>12203</v>
      </c>
      <c r="F5771" s="15" t="s">
        <v>81</v>
      </c>
      <c r="G5771" s="15" t="s">
        <v>12204</v>
      </c>
    </row>
    <row r="5772" spans="1:7" ht="14.25" x14ac:dyDescent="0.2">
      <c r="A5772" s="14" t="s">
        <v>12205</v>
      </c>
      <c r="B5772" s="15" t="s">
        <v>12076</v>
      </c>
      <c r="C5772" s="15" t="s">
        <v>223</v>
      </c>
      <c r="D5772" s="27" t="s">
        <v>12206</v>
      </c>
      <c r="E5772" s="27" t="s">
        <v>12207</v>
      </c>
      <c r="F5772" s="15" t="s">
        <v>648</v>
      </c>
      <c r="G5772" s="15" t="s">
        <v>40</v>
      </c>
    </row>
    <row r="5773" spans="1:7" ht="14.25" x14ac:dyDescent="0.2">
      <c r="A5773" s="14" t="s">
        <v>12208</v>
      </c>
      <c r="B5773" s="15" t="s">
        <v>12076</v>
      </c>
      <c r="C5773" s="15" t="s">
        <v>226</v>
      </c>
      <c r="D5773" s="27" t="s">
        <v>12209</v>
      </c>
      <c r="E5773" s="27" t="s">
        <v>12210</v>
      </c>
      <c r="F5773" s="15" t="s">
        <v>502</v>
      </c>
      <c r="G5773" s="15" t="s">
        <v>5657</v>
      </c>
    </row>
    <row r="5774" spans="1:7" ht="22.5" x14ac:dyDescent="0.2">
      <c r="A5774" s="14" t="s">
        <v>12211</v>
      </c>
      <c r="B5774" s="15" t="s">
        <v>12076</v>
      </c>
      <c r="C5774" s="15" t="s">
        <v>229</v>
      </c>
      <c r="D5774" s="27" t="s">
        <v>10954</v>
      </c>
      <c r="E5774" s="27" t="s">
        <v>10955</v>
      </c>
      <c r="F5774" s="15" t="s">
        <v>71</v>
      </c>
      <c r="G5774" s="15" t="s">
        <v>1104</v>
      </c>
    </row>
    <row r="5775" spans="1:7" ht="14.25" x14ac:dyDescent="0.2">
      <c r="A5775" s="14" t="s">
        <v>12212</v>
      </c>
      <c r="B5775" s="15" t="s">
        <v>12076</v>
      </c>
      <c r="C5775" s="15" t="s">
        <v>231</v>
      </c>
      <c r="D5775" s="27" t="s">
        <v>1603</v>
      </c>
      <c r="E5775" s="27" t="s">
        <v>12213</v>
      </c>
      <c r="F5775" s="15" t="s">
        <v>502</v>
      </c>
      <c r="G5775" s="15" t="s">
        <v>12214</v>
      </c>
    </row>
    <row r="5776" spans="1:7" ht="33.75" x14ac:dyDescent="0.2">
      <c r="A5776" s="14" t="s">
        <v>12215</v>
      </c>
      <c r="B5776" s="15" t="s">
        <v>12076</v>
      </c>
      <c r="C5776" s="15" t="s">
        <v>236</v>
      </c>
      <c r="D5776" s="27" t="s">
        <v>1607</v>
      </c>
      <c r="E5776" s="27" t="s">
        <v>1608</v>
      </c>
      <c r="F5776" s="15" t="s">
        <v>502</v>
      </c>
      <c r="G5776" s="15" t="s">
        <v>12216</v>
      </c>
    </row>
    <row r="5777" spans="1:7" ht="33.75" x14ac:dyDescent="0.2">
      <c r="A5777" s="14" t="s">
        <v>12217</v>
      </c>
      <c r="B5777" s="15" t="s">
        <v>12076</v>
      </c>
      <c r="C5777" s="15" t="s">
        <v>239</v>
      </c>
      <c r="D5777" s="27" t="s">
        <v>6249</v>
      </c>
      <c r="E5777" s="27" t="s">
        <v>6250</v>
      </c>
      <c r="F5777" s="15" t="s">
        <v>1077</v>
      </c>
      <c r="G5777" s="15" t="s">
        <v>6207</v>
      </c>
    </row>
    <row r="5778" spans="1:7" ht="33.75" x14ac:dyDescent="0.2">
      <c r="A5778" s="14" t="s">
        <v>12218</v>
      </c>
      <c r="B5778" s="15" t="s">
        <v>12076</v>
      </c>
      <c r="C5778" s="15" t="s">
        <v>241</v>
      </c>
      <c r="D5778" s="27" t="s">
        <v>12219</v>
      </c>
      <c r="E5778" s="27" t="s">
        <v>12220</v>
      </c>
      <c r="F5778" s="15" t="s">
        <v>1077</v>
      </c>
      <c r="G5778" s="15" t="s">
        <v>3534</v>
      </c>
    </row>
    <row r="5779" spans="1:7" ht="33.75" x14ac:dyDescent="0.2">
      <c r="A5779" s="14" t="s">
        <v>12221</v>
      </c>
      <c r="B5779" s="15" t="s">
        <v>12076</v>
      </c>
      <c r="C5779" s="15" t="s">
        <v>243</v>
      </c>
      <c r="D5779" s="27" t="s">
        <v>12222</v>
      </c>
      <c r="E5779" s="27" t="s">
        <v>12223</v>
      </c>
      <c r="F5779" s="15" t="s">
        <v>81</v>
      </c>
      <c r="G5779" s="15" t="s">
        <v>12224</v>
      </c>
    </row>
    <row r="5780" spans="1:7" ht="22.5" x14ac:dyDescent="0.2">
      <c r="A5780" s="14" t="s">
        <v>12225</v>
      </c>
      <c r="B5780" s="15" t="s">
        <v>12076</v>
      </c>
      <c r="C5780" s="15" t="s">
        <v>248</v>
      </c>
      <c r="D5780" s="27" t="s">
        <v>12226</v>
      </c>
      <c r="E5780" s="27" t="s">
        <v>12227</v>
      </c>
      <c r="F5780" s="15" t="s">
        <v>110</v>
      </c>
      <c r="G5780" s="15" t="s">
        <v>1201</v>
      </c>
    </row>
    <row r="5781" spans="1:7" ht="22.5" x14ac:dyDescent="0.2">
      <c r="A5781" s="14" t="s">
        <v>12228</v>
      </c>
      <c r="B5781" s="15" t="s">
        <v>12076</v>
      </c>
      <c r="C5781" s="15" t="s">
        <v>251</v>
      </c>
      <c r="D5781" s="27" t="s">
        <v>12229</v>
      </c>
      <c r="E5781" s="27" t="s">
        <v>12230</v>
      </c>
      <c r="F5781" s="15" t="s">
        <v>81</v>
      </c>
      <c r="G5781" s="15" t="s">
        <v>12231</v>
      </c>
    </row>
    <row r="5782" spans="1:7" ht="22.5" x14ac:dyDescent="0.2">
      <c r="A5782" s="14" t="s">
        <v>12232</v>
      </c>
      <c r="B5782" s="15" t="s">
        <v>12076</v>
      </c>
      <c r="C5782" s="15" t="s">
        <v>254</v>
      </c>
      <c r="D5782" s="27" t="s">
        <v>12233</v>
      </c>
      <c r="E5782" s="27" t="s">
        <v>12234</v>
      </c>
      <c r="F5782" s="15" t="s">
        <v>110</v>
      </c>
      <c r="G5782" s="15" t="s">
        <v>1201</v>
      </c>
    </row>
    <row r="5783" spans="1:7" ht="33.75" x14ac:dyDescent="0.2">
      <c r="A5783" s="14" t="s">
        <v>12235</v>
      </c>
      <c r="B5783" s="15" t="s">
        <v>12076</v>
      </c>
      <c r="C5783" s="15" t="s">
        <v>256</v>
      </c>
      <c r="D5783" s="27" t="s">
        <v>12236</v>
      </c>
      <c r="E5783" s="27" t="s">
        <v>12237</v>
      </c>
      <c r="F5783" s="15" t="s">
        <v>502</v>
      </c>
      <c r="G5783" s="15" t="s">
        <v>12238</v>
      </c>
    </row>
    <row r="5784" spans="1:7" ht="14.25" customHeight="1" x14ac:dyDescent="0.2">
      <c r="A5784" s="16"/>
      <c r="B5784" s="16"/>
      <c r="C5784" s="13"/>
      <c r="D5784" s="28"/>
      <c r="E5784" s="21" t="s">
        <v>12239</v>
      </c>
      <c r="F5784" s="13"/>
      <c r="G5784" s="13"/>
    </row>
    <row r="5785" spans="1:7" ht="14.25" x14ac:dyDescent="0.2">
      <c r="A5785" s="14" t="s">
        <v>12240</v>
      </c>
      <c r="B5785" s="15" t="s">
        <v>12076</v>
      </c>
      <c r="C5785" s="15" t="s">
        <v>260</v>
      </c>
      <c r="D5785" s="27" t="s">
        <v>12177</v>
      </c>
      <c r="E5785" s="27" t="s">
        <v>12178</v>
      </c>
      <c r="F5785" s="15" t="s">
        <v>21</v>
      </c>
      <c r="G5785" s="15" t="s">
        <v>12241</v>
      </c>
    </row>
    <row r="5786" spans="1:7" ht="22.5" x14ac:dyDescent="0.2">
      <c r="A5786" s="14" t="s">
        <v>12242</v>
      </c>
      <c r="B5786" s="15" t="s">
        <v>12076</v>
      </c>
      <c r="C5786" s="15" t="s">
        <v>263</v>
      </c>
      <c r="D5786" s="27" t="s">
        <v>12087</v>
      </c>
      <c r="E5786" s="27" t="s">
        <v>12088</v>
      </c>
      <c r="F5786" s="15" t="s">
        <v>81</v>
      </c>
      <c r="G5786" s="15" t="s">
        <v>7380</v>
      </c>
    </row>
    <row r="5787" spans="1:7" ht="14.25" x14ac:dyDescent="0.2">
      <c r="A5787" s="14" t="s">
        <v>12243</v>
      </c>
      <c r="B5787" s="15" t="s">
        <v>12076</v>
      </c>
      <c r="C5787" s="15" t="s">
        <v>265</v>
      </c>
      <c r="D5787" s="27" t="s">
        <v>7979</v>
      </c>
      <c r="E5787" s="27" t="s">
        <v>7980</v>
      </c>
      <c r="F5787" s="15" t="s">
        <v>81</v>
      </c>
      <c r="G5787" s="15" t="s">
        <v>5066</v>
      </c>
    </row>
    <row r="5788" spans="1:7" ht="14.25" x14ac:dyDescent="0.2">
      <c r="A5788" s="14" t="s">
        <v>12244</v>
      </c>
      <c r="B5788" s="15" t="s">
        <v>12076</v>
      </c>
      <c r="C5788" s="15" t="s">
        <v>266</v>
      </c>
      <c r="D5788" s="27" t="s">
        <v>12183</v>
      </c>
      <c r="E5788" s="27" t="s">
        <v>12184</v>
      </c>
      <c r="F5788" s="15" t="s">
        <v>81</v>
      </c>
      <c r="G5788" s="15" t="s">
        <v>12245</v>
      </c>
    </row>
    <row r="5789" spans="1:7" ht="14.25" x14ac:dyDescent="0.2">
      <c r="A5789" s="14" t="s">
        <v>12246</v>
      </c>
      <c r="B5789" s="15" t="s">
        <v>12076</v>
      </c>
      <c r="C5789" s="15" t="s">
        <v>267</v>
      </c>
      <c r="D5789" s="27" t="s">
        <v>12187</v>
      </c>
      <c r="E5789" s="27" t="s">
        <v>12188</v>
      </c>
      <c r="F5789" s="15" t="s">
        <v>81</v>
      </c>
      <c r="G5789" s="15" t="s">
        <v>2077</v>
      </c>
    </row>
    <row r="5790" spans="1:7" ht="22.5" x14ac:dyDescent="0.2">
      <c r="A5790" s="14" t="s">
        <v>12247</v>
      </c>
      <c r="B5790" s="15" t="s">
        <v>12076</v>
      </c>
      <c r="C5790" s="15" t="s">
        <v>184</v>
      </c>
      <c r="D5790" s="27" t="s">
        <v>12248</v>
      </c>
      <c r="E5790" s="27" t="s">
        <v>12249</v>
      </c>
      <c r="F5790" s="15" t="s">
        <v>648</v>
      </c>
      <c r="G5790" s="15" t="s">
        <v>12</v>
      </c>
    </row>
    <row r="5791" spans="1:7" ht="22.5" x14ac:dyDescent="0.2">
      <c r="A5791" s="14" t="s">
        <v>12250</v>
      </c>
      <c r="B5791" s="15" t="s">
        <v>12076</v>
      </c>
      <c r="C5791" s="15" t="s">
        <v>276</v>
      </c>
      <c r="D5791" s="27" t="s">
        <v>12251</v>
      </c>
      <c r="E5791" s="27" t="s">
        <v>12252</v>
      </c>
      <c r="F5791" s="15" t="s">
        <v>648</v>
      </c>
      <c r="G5791" s="15" t="s">
        <v>12</v>
      </c>
    </row>
    <row r="5792" spans="1:7" ht="22.5" x14ac:dyDescent="0.2">
      <c r="A5792" s="14" t="s">
        <v>12253</v>
      </c>
      <c r="B5792" s="15" t="s">
        <v>12076</v>
      </c>
      <c r="C5792" s="15" t="s">
        <v>278</v>
      </c>
      <c r="D5792" s="27" t="s">
        <v>12254</v>
      </c>
      <c r="E5792" s="27" t="s">
        <v>12255</v>
      </c>
      <c r="F5792" s="15" t="s">
        <v>648</v>
      </c>
      <c r="G5792" s="15" t="s">
        <v>12</v>
      </c>
    </row>
    <row r="5793" spans="1:7" ht="14.25" x14ac:dyDescent="0.2">
      <c r="A5793" s="14" t="s">
        <v>12256</v>
      </c>
      <c r="B5793" s="15" t="s">
        <v>12076</v>
      </c>
      <c r="C5793" s="15" t="s">
        <v>283</v>
      </c>
      <c r="D5793" s="27" t="s">
        <v>12199</v>
      </c>
      <c r="E5793" s="27" t="s">
        <v>12200</v>
      </c>
      <c r="F5793" s="15" t="s">
        <v>51</v>
      </c>
      <c r="G5793" s="15" t="s">
        <v>12257</v>
      </c>
    </row>
    <row r="5794" spans="1:7" ht="14.25" x14ac:dyDescent="0.2">
      <c r="A5794" s="14" t="s">
        <v>12258</v>
      </c>
      <c r="B5794" s="15" t="s">
        <v>12076</v>
      </c>
      <c r="C5794" s="15" t="s">
        <v>286</v>
      </c>
      <c r="D5794" s="27" t="s">
        <v>12183</v>
      </c>
      <c r="E5794" s="27" t="s">
        <v>12203</v>
      </c>
      <c r="F5794" s="15" t="s">
        <v>81</v>
      </c>
      <c r="G5794" s="15" t="s">
        <v>3276</v>
      </c>
    </row>
    <row r="5795" spans="1:7" ht="14.25" x14ac:dyDescent="0.2">
      <c r="A5795" s="14" t="s">
        <v>12259</v>
      </c>
      <c r="B5795" s="15" t="s">
        <v>12076</v>
      </c>
      <c r="C5795" s="15" t="s">
        <v>288</v>
      </c>
      <c r="D5795" s="27" t="s">
        <v>12206</v>
      </c>
      <c r="E5795" s="27" t="s">
        <v>12207</v>
      </c>
      <c r="F5795" s="15" t="s">
        <v>648</v>
      </c>
      <c r="G5795" s="15" t="s">
        <v>12</v>
      </c>
    </row>
    <row r="5796" spans="1:7" ht="14.25" x14ac:dyDescent="0.2">
      <c r="A5796" s="14" t="s">
        <v>12260</v>
      </c>
      <c r="B5796" s="15" t="s">
        <v>12076</v>
      </c>
      <c r="C5796" s="15" t="s">
        <v>289</v>
      </c>
      <c r="D5796" s="27" t="s">
        <v>12209</v>
      </c>
      <c r="E5796" s="27" t="s">
        <v>12210</v>
      </c>
      <c r="F5796" s="15" t="s">
        <v>502</v>
      </c>
      <c r="G5796" s="15" t="s">
        <v>12261</v>
      </c>
    </row>
    <row r="5797" spans="1:7" ht="22.5" x14ac:dyDescent="0.2">
      <c r="A5797" s="14" t="s">
        <v>12262</v>
      </c>
      <c r="B5797" s="15" t="s">
        <v>12076</v>
      </c>
      <c r="C5797" s="15" t="s">
        <v>291</v>
      </c>
      <c r="D5797" s="27" t="s">
        <v>10954</v>
      </c>
      <c r="E5797" s="27" t="s">
        <v>10955</v>
      </c>
      <c r="F5797" s="15" t="s">
        <v>71</v>
      </c>
      <c r="G5797" s="15" t="s">
        <v>92</v>
      </c>
    </row>
    <row r="5798" spans="1:7" ht="14.25" x14ac:dyDescent="0.2">
      <c r="A5798" s="14" t="s">
        <v>12263</v>
      </c>
      <c r="B5798" s="15" t="s">
        <v>12076</v>
      </c>
      <c r="C5798" s="15" t="s">
        <v>293</v>
      </c>
      <c r="D5798" s="27" t="s">
        <v>1603</v>
      </c>
      <c r="E5798" s="27" t="s">
        <v>12213</v>
      </c>
      <c r="F5798" s="15" t="s">
        <v>502</v>
      </c>
      <c r="G5798" s="15" t="s">
        <v>12264</v>
      </c>
    </row>
    <row r="5799" spans="1:7" ht="33.75" x14ac:dyDescent="0.2">
      <c r="A5799" s="14" t="s">
        <v>12265</v>
      </c>
      <c r="B5799" s="15" t="s">
        <v>12076</v>
      </c>
      <c r="C5799" s="15" t="s">
        <v>295</v>
      </c>
      <c r="D5799" s="27" t="s">
        <v>1607</v>
      </c>
      <c r="E5799" s="27" t="s">
        <v>1608</v>
      </c>
      <c r="F5799" s="15" t="s">
        <v>502</v>
      </c>
      <c r="G5799" s="15" t="s">
        <v>12266</v>
      </c>
    </row>
    <row r="5800" spans="1:7" ht="33.75" x14ac:dyDescent="0.2">
      <c r="A5800" s="14" t="s">
        <v>12267</v>
      </c>
      <c r="B5800" s="15" t="s">
        <v>12076</v>
      </c>
      <c r="C5800" s="15" t="s">
        <v>297</v>
      </c>
      <c r="D5800" s="27" t="s">
        <v>6249</v>
      </c>
      <c r="E5800" s="27" t="s">
        <v>6250</v>
      </c>
      <c r="F5800" s="15" t="s">
        <v>1077</v>
      </c>
      <c r="G5800" s="15" t="s">
        <v>1569</v>
      </c>
    </row>
    <row r="5801" spans="1:7" ht="33.75" x14ac:dyDescent="0.2">
      <c r="A5801" s="14" t="s">
        <v>12268</v>
      </c>
      <c r="B5801" s="15" t="s">
        <v>12076</v>
      </c>
      <c r="C5801" s="15" t="s">
        <v>309</v>
      </c>
      <c r="D5801" s="27" t="s">
        <v>12222</v>
      </c>
      <c r="E5801" s="27" t="s">
        <v>12223</v>
      </c>
      <c r="F5801" s="15" t="s">
        <v>81</v>
      </c>
      <c r="G5801" s="15" t="s">
        <v>12269</v>
      </c>
    </row>
    <row r="5802" spans="1:7" ht="22.5" x14ac:dyDescent="0.2">
      <c r="A5802" s="14" t="s">
        <v>12270</v>
      </c>
      <c r="B5802" s="15" t="s">
        <v>12076</v>
      </c>
      <c r="C5802" s="15" t="s">
        <v>311</v>
      </c>
      <c r="D5802" s="27" t="s">
        <v>12226</v>
      </c>
      <c r="E5802" s="27" t="s">
        <v>12227</v>
      </c>
      <c r="F5802" s="15" t="s">
        <v>110</v>
      </c>
      <c r="G5802" s="15" t="s">
        <v>3096</v>
      </c>
    </row>
    <row r="5803" spans="1:7" ht="22.5" x14ac:dyDescent="0.2">
      <c r="A5803" s="14" t="s">
        <v>12271</v>
      </c>
      <c r="B5803" s="15" t="s">
        <v>12076</v>
      </c>
      <c r="C5803" s="15" t="s">
        <v>218</v>
      </c>
      <c r="D5803" s="27" t="s">
        <v>12229</v>
      </c>
      <c r="E5803" s="27" t="s">
        <v>12230</v>
      </c>
      <c r="F5803" s="15" t="s">
        <v>81</v>
      </c>
      <c r="G5803" s="15" t="s">
        <v>12204</v>
      </c>
    </row>
    <row r="5804" spans="1:7" ht="22.5" x14ac:dyDescent="0.2">
      <c r="A5804" s="14" t="s">
        <v>12272</v>
      </c>
      <c r="B5804" s="15" t="s">
        <v>12076</v>
      </c>
      <c r="C5804" s="15" t="s">
        <v>922</v>
      </c>
      <c r="D5804" s="27" t="s">
        <v>12233</v>
      </c>
      <c r="E5804" s="27" t="s">
        <v>12234</v>
      </c>
      <c r="F5804" s="15" t="s">
        <v>110</v>
      </c>
      <c r="G5804" s="15" t="s">
        <v>3096</v>
      </c>
    </row>
    <row r="5805" spans="1:7" ht="33.75" x14ac:dyDescent="0.2">
      <c r="A5805" s="14" t="s">
        <v>12273</v>
      </c>
      <c r="B5805" s="15" t="s">
        <v>12076</v>
      </c>
      <c r="C5805" s="15" t="s">
        <v>924</v>
      </c>
      <c r="D5805" s="27" t="s">
        <v>12236</v>
      </c>
      <c r="E5805" s="27" t="s">
        <v>12237</v>
      </c>
      <c r="F5805" s="15" t="s">
        <v>502</v>
      </c>
      <c r="G5805" s="15" t="s">
        <v>290</v>
      </c>
    </row>
    <row r="5806" spans="1:7" s="11" customFormat="1" ht="14.25" x14ac:dyDescent="0.2">
      <c r="A5806" s="9" t="s">
        <v>9486</v>
      </c>
      <c r="B5806" s="9" t="s">
        <v>12274</v>
      </c>
      <c r="C5806" s="9"/>
      <c r="D5806" s="29"/>
      <c r="E5806" s="22" t="s">
        <v>12275</v>
      </c>
      <c r="F5806" s="10"/>
      <c r="G5806" s="10"/>
    </row>
    <row r="5807" spans="1:7" ht="14.25" customHeight="1" x14ac:dyDescent="0.2">
      <c r="A5807" s="16"/>
      <c r="B5807" s="16"/>
      <c r="C5807" s="13"/>
      <c r="D5807" s="28"/>
      <c r="E5807" s="21" t="s">
        <v>12276</v>
      </c>
      <c r="F5807" s="13"/>
      <c r="G5807" s="13"/>
    </row>
    <row r="5808" spans="1:7" ht="14.25" x14ac:dyDescent="0.2">
      <c r="A5808" s="14" t="s">
        <v>12277</v>
      </c>
      <c r="B5808" s="15" t="s">
        <v>12076</v>
      </c>
      <c r="C5808" s="15" t="s">
        <v>927</v>
      </c>
      <c r="D5808" s="27" t="s">
        <v>12177</v>
      </c>
      <c r="E5808" s="27" t="s">
        <v>12178</v>
      </c>
      <c r="F5808" s="15" t="s">
        <v>21</v>
      </c>
      <c r="G5808" s="15" t="s">
        <v>12278</v>
      </c>
    </row>
    <row r="5809" spans="1:7" ht="22.5" x14ac:dyDescent="0.2">
      <c r="A5809" s="14" t="s">
        <v>12279</v>
      </c>
      <c r="B5809" s="15" t="s">
        <v>12076</v>
      </c>
      <c r="C5809" s="15" t="s">
        <v>930</v>
      </c>
      <c r="D5809" s="27" t="s">
        <v>12087</v>
      </c>
      <c r="E5809" s="27" t="s">
        <v>12088</v>
      </c>
      <c r="F5809" s="15" t="s">
        <v>81</v>
      </c>
      <c r="G5809" s="15" t="s">
        <v>12280</v>
      </c>
    </row>
    <row r="5810" spans="1:7" ht="14.25" x14ac:dyDescent="0.2">
      <c r="A5810" s="14" t="s">
        <v>12281</v>
      </c>
      <c r="B5810" s="15" t="s">
        <v>12076</v>
      </c>
      <c r="C5810" s="15" t="s">
        <v>936</v>
      </c>
      <c r="D5810" s="27" t="s">
        <v>7979</v>
      </c>
      <c r="E5810" s="27" t="s">
        <v>7980</v>
      </c>
      <c r="F5810" s="15" t="s">
        <v>81</v>
      </c>
      <c r="G5810" s="15" t="s">
        <v>12282</v>
      </c>
    </row>
    <row r="5811" spans="1:7" ht="14.25" x14ac:dyDescent="0.2">
      <c r="A5811" s="14" t="s">
        <v>12283</v>
      </c>
      <c r="B5811" s="15" t="s">
        <v>12076</v>
      </c>
      <c r="C5811" s="15" t="s">
        <v>941</v>
      </c>
      <c r="D5811" s="27" t="s">
        <v>12183</v>
      </c>
      <c r="E5811" s="27" t="s">
        <v>12184</v>
      </c>
      <c r="F5811" s="15" t="s">
        <v>81</v>
      </c>
      <c r="G5811" s="15" t="s">
        <v>12284</v>
      </c>
    </row>
    <row r="5812" spans="1:7" ht="14.25" x14ac:dyDescent="0.2">
      <c r="A5812" s="14" t="s">
        <v>12285</v>
      </c>
      <c r="B5812" s="15" t="s">
        <v>12076</v>
      </c>
      <c r="C5812" s="15" t="s">
        <v>946</v>
      </c>
      <c r="D5812" s="27" t="s">
        <v>12187</v>
      </c>
      <c r="E5812" s="27" t="s">
        <v>12286</v>
      </c>
      <c r="F5812" s="15" t="s">
        <v>81</v>
      </c>
      <c r="G5812" s="15" t="s">
        <v>12287</v>
      </c>
    </row>
    <row r="5813" spans="1:7" ht="22.5" x14ac:dyDescent="0.2">
      <c r="A5813" s="14" t="s">
        <v>12288</v>
      </c>
      <c r="B5813" s="15" t="s">
        <v>12076</v>
      </c>
      <c r="C5813" s="15" t="s">
        <v>952</v>
      </c>
      <c r="D5813" s="27" t="s">
        <v>12190</v>
      </c>
      <c r="E5813" s="27" t="s">
        <v>12191</v>
      </c>
      <c r="F5813" s="15" t="s">
        <v>648</v>
      </c>
      <c r="G5813" s="15" t="s">
        <v>43</v>
      </c>
    </row>
    <row r="5814" spans="1:7" ht="22.5" x14ac:dyDescent="0.2">
      <c r="A5814" s="14" t="s">
        <v>12289</v>
      </c>
      <c r="B5814" s="15" t="s">
        <v>12076</v>
      </c>
      <c r="C5814" s="15" t="s">
        <v>957</v>
      </c>
      <c r="D5814" s="27" t="s">
        <v>12193</v>
      </c>
      <c r="E5814" s="27" t="s">
        <v>12194</v>
      </c>
      <c r="F5814" s="15" t="s">
        <v>648</v>
      </c>
      <c r="G5814" s="15" t="s">
        <v>43</v>
      </c>
    </row>
    <row r="5815" spans="1:7" ht="22.5" x14ac:dyDescent="0.2">
      <c r="A5815" s="14" t="s">
        <v>12290</v>
      </c>
      <c r="B5815" s="15" t="s">
        <v>12076</v>
      </c>
      <c r="C5815" s="15" t="s">
        <v>962</v>
      </c>
      <c r="D5815" s="27" t="s">
        <v>12196</v>
      </c>
      <c r="E5815" s="27" t="s">
        <v>12197</v>
      </c>
      <c r="F5815" s="15" t="s">
        <v>648</v>
      </c>
      <c r="G5815" s="15" t="s">
        <v>43</v>
      </c>
    </row>
    <row r="5816" spans="1:7" ht="14.25" x14ac:dyDescent="0.2">
      <c r="A5816" s="14" t="s">
        <v>12291</v>
      </c>
      <c r="B5816" s="15" t="s">
        <v>12076</v>
      </c>
      <c r="C5816" s="15" t="s">
        <v>967</v>
      </c>
      <c r="D5816" s="27" t="s">
        <v>12206</v>
      </c>
      <c r="E5816" s="27" t="s">
        <v>12207</v>
      </c>
      <c r="F5816" s="15" t="s">
        <v>648</v>
      </c>
      <c r="G5816" s="15" t="s">
        <v>43</v>
      </c>
    </row>
    <row r="5817" spans="1:7" ht="14.25" x14ac:dyDescent="0.2">
      <c r="A5817" s="14" t="s">
        <v>12292</v>
      </c>
      <c r="B5817" s="15" t="s">
        <v>12076</v>
      </c>
      <c r="C5817" s="15" t="s">
        <v>973</v>
      </c>
      <c r="D5817" s="27" t="s">
        <v>12199</v>
      </c>
      <c r="E5817" s="27" t="s">
        <v>12200</v>
      </c>
      <c r="F5817" s="15" t="s">
        <v>51</v>
      </c>
      <c r="G5817" s="15" t="s">
        <v>12293</v>
      </c>
    </row>
    <row r="5818" spans="1:7" ht="14.25" x14ac:dyDescent="0.2">
      <c r="A5818" s="14" t="s">
        <v>12294</v>
      </c>
      <c r="B5818" s="15" t="s">
        <v>12076</v>
      </c>
      <c r="C5818" s="15" t="s">
        <v>979</v>
      </c>
      <c r="D5818" s="27" t="s">
        <v>12183</v>
      </c>
      <c r="E5818" s="27" t="s">
        <v>12203</v>
      </c>
      <c r="F5818" s="15" t="s">
        <v>81</v>
      </c>
      <c r="G5818" s="15" t="s">
        <v>12295</v>
      </c>
    </row>
    <row r="5819" spans="1:7" ht="14.25" x14ac:dyDescent="0.2">
      <c r="A5819" s="14" t="s">
        <v>12296</v>
      </c>
      <c r="B5819" s="15" t="s">
        <v>12076</v>
      </c>
      <c r="C5819" s="15" t="s">
        <v>985</v>
      </c>
      <c r="D5819" s="27" t="s">
        <v>12209</v>
      </c>
      <c r="E5819" s="27" t="s">
        <v>12210</v>
      </c>
      <c r="F5819" s="15" t="s">
        <v>502</v>
      </c>
      <c r="G5819" s="15" t="s">
        <v>12297</v>
      </c>
    </row>
    <row r="5820" spans="1:7" ht="22.5" x14ac:dyDescent="0.2">
      <c r="A5820" s="14" t="s">
        <v>12298</v>
      </c>
      <c r="B5820" s="15" t="s">
        <v>12076</v>
      </c>
      <c r="C5820" s="15" t="s">
        <v>988</v>
      </c>
      <c r="D5820" s="27" t="s">
        <v>10954</v>
      </c>
      <c r="E5820" s="27" t="s">
        <v>10955</v>
      </c>
      <c r="F5820" s="15" t="s">
        <v>71</v>
      </c>
      <c r="G5820" s="15" t="s">
        <v>88</v>
      </c>
    </row>
    <row r="5821" spans="1:7" ht="14.25" x14ac:dyDescent="0.2">
      <c r="A5821" s="14" t="s">
        <v>12299</v>
      </c>
      <c r="B5821" s="15" t="s">
        <v>12076</v>
      </c>
      <c r="C5821" s="15" t="s">
        <v>991</v>
      </c>
      <c r="D5821" s="27" t="s">
        <v>1603</v>
      </c>
      <c r="E5821" s="27" t="s">
        <v>12213</v>
      </c>
      <c r="F5821" s="15" t="s">
        <v>502</v>
      </c>
      <c r="G5821" s="15" t="s">
        <v>12300</v>
      </c>
    </row>
    <row r="5822" spans="1:7" ht="33.75" x14ac:dyDescent="0.2">
      <c r="A5822" s="14" t="s">
        <v>12301</v>
      </c>
      <c r="B5822" s="15" t="s">
        <v>12076</v>
      </c>
      <c r="C5822" s="15" t="s">
        <v>995</v>
      </c>
      <c r="D5822" s="27" t="s">
        <v>1607</v>
      </c>
      <c r="E5822" s="27" t="s">
        <v>1608</v>
      </c>
      <c r="F5822" s="15" t="s">
        <v>502</v>
      </c>
      <c r="G5822" s="15" t="s">
        <v>12216</v>
      </c>
    </row>
    <row r="5823" spans="1:7" ht="33.75" x14ac:dyDescent="0.2">
      <c r="A5823" s="14" t="s">
        <v>12302</v>
      </c>
      <c r="B5823" s="15" t="s">
        <v>12076</v>
      </c>
      <c r="C5823" s="15" t="s">
        <v>998</v>
      </c>
      <c r="D5823" s="27" t="s">
        <v>12303</v>
      </c>
      <c r="E5823" s="27" t="s">
        <v>12304</v>
      </c>
      <c r="F5823" s="15" t="s">
        <v>1077</v>
      </c>
      <c r="G5823" s="15" t="s">
        <v>240</v>
      </c>
    </row>
    <row r="5824" spans="1:7" ht="33.75" x14ac:dyDescent="0.2">
      <c r="A5824" s="14" t="s">
        <v>12305</v>
      </c>
      <c r="B5824" s="15" t="s">
        <v>12076</v>
      </c>
      <c r="C5824" s="15" t="s">
        <v>1002</v>
      </c>
      <c r="D5824" s="27" t="s">
        <v>12306</v>
      </c>
      <c r="E5824" s="27" t="s">
        <v>12307</v>
      </c>
      <c r="F5824" s="15" t="s">
        <v>1077</v>
      </c>
      <c r="G5824" s="15" t="s">
        <v>3534</v>
      </c>
    </row>
    <row r="5825" spans="1:7" ht="33.75" x14ac:dyDescent="0.2">
      <c r="A5825" s="14" t="s">
        <v>12308</v>
      </c>
      <c r="B5825" s="15" t="s">
        <v>12076</v>
      </c>
      <c r="C5825" s="15" t="s">
        <v>1005</v>
      </c>
      <c r="D5825" s="27" t="s">
        <v>12309</v>
      </c>
      <c r="E5825" s="27" t="s">
        <v>12310</v>
      </c>
      <c r="F5825" s="15" t="s">
        <v>1077</v>
      </c>
      <c r="G5825" s="15" t="s">
        <v>1696</v>
      </c>
    </row>
    <row r="5826" spans="1:7" ht="33.75" x14ac:dyDescent="0.2">
      <c r="A5826" s="14" t="s">
        <v>12311</v>
      </c>
      <c r="B5826" s="15" t="s">
        <v>12076</v>
      </c>
      <c r="C5826" s="15" t="s">
        <v>1012</v>
      </c>
      <c r="D5826" s="27" t="s">
        <v>12219</v>
      </c>
      <c r="E5826" s="27" t="s">
        <v>12220</v>
      </c>
      <c r="F5826" s="15" t="s">
        <v>1077</v>
      </c>
      <c r="G5826" s="15" t="s">
        <v>1569</v>
      </c>
    </row>
    <row r="5827" spans="1:7" ht="33.75" x14ac:dyDescent="0.2">
      <c r="A5827" s="14" t="s">
        <v>12312</v>
      </c>
      <c r="B5827" s="15" t="s">
        <v>12076</v>
      </c>
      <c r="C5827" s="15" t="s">
        <v>1017</v>
      </c>
      <c r="D5827" s="27" t="s">
        <v>12222</v>
      </c>
      <c r="E5827" s="27" t="s">
        <v>12223</v>
      </c>
      <c r="F5827" s="15" t="s">
        <v>81</v>
      </c>
      <c r="G5827" s="15" t="s">
        <v>12224</v>
      </c>
    </row>
    <row r="5828" spans="1:7" ht="22.5" x14ac:dyDescent="0.2">
      <c r="A5828" s="14" t="s">
        <v>12313</v>
      </c>
      <c r="B5828" s="15" t="s">
        <v>12076</v>
      </c>
      <c r="C5828" s="15" t="s">
        <v>1022</v>
      </c>
      <c r="D5828" s="27" t="s">
        <v>12226</v>
      </c>
      <c r="E5828" s="27" t="s">
        <v>12227</v>
      </c>
      <c r="F5828" s="15" t="s">
        <v>110</v>
      </c>
      <c r="G5828" s="15" t="s">
        <v>10528</v>
      </c>
    </row>
    <row r="5829" spans="1:7" ht="22.5" x14ac:dyDescent="0.2">
      <c r="A5829" s="14" t="s">
        <v>12314</v>
      </c>
      <c r="B5829" s="15" t="s">
        <v>12076</v>
      </c>
      <c r="C5829" s="15" t="s">
        <v>1027</v>
      </c>
      <c r="D5829" s="27" t="s">
        <v>12229</v>
      </c>
      <c r="E5829" s="27" t="s">
        <v>12230</v>
      </c>
      <c r="F5829" s="15" t="s">
        <v>81</v>
      </c>
      <c r="G5829" s="15" t="s">
        <v>12315</v>
      </c>
    </row>
    <row r="5830" spans="1:7" ht="22.5" x14ac:dyDescent="0.2">
      <c r="A5830" s="14" t="s">
        <v>12316</v>
      </c>
      <c r="B5830" s="15" t="s">
        <v>12076</v>
      </c>
      <c r="C5830" s="15" t="s">
        <v>1032</v>
      </c>
      <c r="D5830" s="27" t="s">
        <v>12233</v>
      </c>
      <c r="E5830" s="27" t="s">
        <v>12234</v>
      </c>
      <c r="F5830" s="15" t="s">
        <v>110</v>
      </c>
      <c r="G5830" s="15" t="s">
        <v>10528</v>
      </c>
    </row>
    <row r="5831" spans="1:7" ht="33.75" x14ac:dyDescent="0.2">
      <c r="A5831" s="14" t="s">
        <v>12317</v>
      </c>
      <c r="B5831" s="15" t="s">
        <v>12076</v>
      </c>
      <c r="C5831" s="15" t="s">
        <v>1037</v>
      </c>
      <c r="D5831" s="27" t="s">
        <v>12236</v>
      </c>
      <c r="E5831" s="27" t="s">
        <v>12237</v>
      </c>
      <c r="F5831" s="15" t="s">
        <v>502</v>
      </c>
      <c r="G5831" s="15" t="s">
        <v>10400</v>
      </c>
    </row>
    <row r="5832" spans="1:7" s="8" customFormat="1" ht="15" customHeight="1" x14ac:dyDescent="0.2">
      <c r="A5832" s="7"/>
      <c r="B5832" s="7"/>
      <c r="C5832" s="7"/>
      <c r="D5832" s="26"/>
      <c r="E5832" s="20" t="s">
        <v>12318</v>
      </c>
      <c r="F5832" s="7"/>
      <c r="G5832" s="7"/>
    </row>
    <row r="5833" spans="1:7" s="11" customFormat="1" ht="14.25" x14ac:dyDescent="0.2">
      <c r="A5833" s="9" t="s">
        <v>9490</v>
      </c>
      <c r="B5833" s="9" t="s">
        <v>12319</v>
      </c>
      <c r="C5833" s="9"/>
      <c r="D5833" s="29"/>
      <c r="E5833" s="22" t="s">
        <v>12320</v>
      </c>
      <c r="F5833" s="10"/>
      <c r="G5833" s="10"/>
    </row>
    <row r="5834" spans="1:7" ht="14.25" customHeight="1" x14ac:dyDescent="0.2">
      <c r="A5834" s="16"/>
      <c r="B5834" s="16"/>
      <c r="C5834" s="13"/>
      <c r="D5834" s="28"/>
      <c r="E5834" s="21" t="s">
        <v>685</v>
      </c>
      <c r="F5834" s="13"/>
      <c r="G5834" s="13"/>
    </row>
    <row r="5835" spans="1:7" ht="14.25" customHeight="1" x14ac:dyDescent="0.2">
      <c r="A5835" s="16"/>
      <c r="B5835" s="16"/>
      <c r="C5835" s="13"/>
      <c r="D5835" s="28"/>
      <c r="E5835" s="21" t="s">
        <v>12321</v>
      </c>
      <c r="F5835" s="13"/>
      <c r="G5835" s="13"/>
    </row>
    <row r="5836" spans="1:7" ht="22.5" x14ac:dyDescent="0.2">
      <c r="A5836" s="14" t="s">
        <v>12322</v>
      </c>
      <c r="B5836" s="15" t="s">
        <v>12323</v>
      </c>
      <c r="C5836" s="15" t="s">
        <v>12</v>
      </c>
      <c r="D5836" s="27" t="s">
        <v>7741</v>
      </c>
      <c r="E5836" s="27" t="s">
        <v>7742</v>
      </c>
      <c r="F5836" s="15" t="s">
        <v>37</v>
      </c>
      <c r="G5836" s="15" t="s">
        <v>12324</v>
      </c>
    </row>
    <row r="5837" spans="1:7" ht="22.5" x14ac:dyDescent="0.2">
      <c r="A5837" s="14" t="s">
        <v>12325</v>
      </c>
      <c r="B5837" s="15" t="s">
        <v>12323</v>
      </c>
      <c r="C5837" s="15" t="s">
        <v>24</v>
      </c>
      <c r="D5837" s="27" t="s">
        <v>137</v>
      </c>
      <c r="E5837" s="27" t="s">
        <v>694</v>
      </c>
      <c r="F5837" s="15" t="s">
        <v>37</v>
      </c>
      <c r="G5837" s="15" t="s">
        <v>12326</v>
      </c>
    </row>
    <row r="5838" spans="1:7" ht="22.5" x14ac:dyDescent="0.2">
      <c r="A5838" s="14" t="s">
        <v>12327</v>
      </c>
      <c r="B5838" s="15" t="s">
        <v>12323</v>
      </c>
      <c r="C5838" s="15" t="s">
        <v>30</v>
      </c>
      <c r="D5838" s="27" t="s">
        <v>31</v>
      </c>
      <c r="E5838" s="27" t="s">
        <v>32</v>
      </c>
      <c r="F5838" s="15" t="s">
        <v>27</v>
      </c>
      <c r="G5838" s="15" t="s">
        <v>12328</v>
      </c>
    </row>
    <row r="5839" spans="1:7" ht="22.5" x14ac:dyDescent="0.2">
      <c r="A5839" s="14" t="s">
        <v>12329</v>
      </c>
      <c r="B5839" s="15" t="s">
        <v>12323</v>
      </c>
      <c r="C5839" s="15" t="s">
        <v>34</v>
      </c>
      <c r="D5839" s="27" t="s">
        <v>5517</v>
      </c>
      <c r="E5839" s="27" t="s">
        <v>5734</v>
      </c>
      <c r="F5839" s="15" t="s">
        <v>51</v>
      </c>
      <c r="G5839" s="15" t="s">
        <v>7944</v>
      </c>
    </row>
    <row r="5840" spans="1:7" ht="22.5" x14ac:dyDescent="0.2">
      <c r="A5840" s="14" t="s">
        <v>12330</v>
      </c>
      <c r="B5840" s="15" t="s">
        <v>12323</v>
      </c>
      <c r="C5840" s="15" t="s">
        <v>40</v>
      </c>
      <c r="D5840" s="27" t="s">
        <v>11654</v>
      </c>
      <c r="E5840" s="27" t="s">
        <v>12331</v>
      </c>
      <c r="F5840" s="15" t="s">
        <v>37</v>
      </c>
      <c r="G5840" s="15" t="s">
        <v>12332</v>
      </c>
    </row>
    <row r="5841" spans="1:7" ht="14.25" x14ac:dyDescent="0.2">
      <c r="A5841" s="14" t="s">
        <v>12333</v>
      </c>
      <c r="B5841" s="15" t="s">
        <v>12323</v>
      </c>
      <c r="C5841" s="15" t="s">
        <v>43</v>
      </c>
      <c r="D5841" s="27" t="s">
        <v>49</v>
      </c>
      <c r="E5841" s="27" t="s">
        <v>50</v>
      </c>
      <c r="F5841" s="15" t="s">
        <v>51</v>
      </c>
      <c r="G5841" s="15" t="s">
        <v>12334</v>
      </c>
    </row>
    <row r="5842" spans="1:7" ht="14.25" x14ac:dyDescent="0.2">
      <c r="A5842" s="14" t="s">
        <v>12335</v>
      </c>
      <c r="B5842" s="15" t="s">
        <v>12323</v>
      </c>
      <c r="C5842" s="15" t="s">
        <v>48</v>
      </c>
      <c r="D5842" s="27" t="s">
        <v>11649</v>
      </c>
      <c r="E5842" s="27" t="s">
        <v>12336</v>
      </c>
      <c r="F5842" s="15" t="s">
        <v>21</v>
      </c>
      <c r="G5842" s="15" t="s">
        <v>12337</v>
      </c>
    </row>
    <row r="5843" spans="1:7" ht="22.5" x14ac:dyDescent="0.2">
      <c r="A5843" s="14" t="s">
        <v>12338</v>
      </c>
      <c r="B5843" s="15" t="s">
        <v>12323</v>
      </c>
      <c r="C5843" s="15" t="s">
        <v>55</v>
      </c>
      <c r="D5843" s="27" t="s">
        <v>1586</v>
      </c>
      <c r="E5843" s="27" t="s">
        <v>12339</v>
      </c>
      <c r="F5843" s="15" t="s">
        <v>51</v>
      </c>
      <c r="G5843" s="15" t="s">
        <v>12340</v>
      </c>
    </row>
    <row r="5844" spans="1:7" ht="14.25" x14ac:dyDescent="0.2">
      <c r="A5844" s="14" t="s">
        <v>12341</v>
      </c>
      <c r="B5844" s="15" t="s">
        <v>12323</v>
      </c>
      <c r="C5844" s="15" t="s">
        <v>58</v>
      </c>
      <c r="D5844" s="27" t="s">
        <v>556</v>
      </c>
      <c r="E5844" s="27" t="s">
        <v>557</v>
      </c>
      <c r="F5844" s="15" t="s">
        <v>81</v>
      </c>
      <c r="G5844" s="15" t="s">
        <v>12342</v>
      </c>
    </row>
    <row r="5845" spans="1:7" ht="22.5" x14ac:dyDescent="0.2">
      <c r="A5845" s="14" t="s">
        <v>12343</v>
      </c>
      <c r="B5845" s="15" t="s">
        <v>12323</v>
      </c>
      <c r="C5845" s="15" t="s">
        <v>60</v>
      </c>
      <c r="D5845" s="27" t="s">
        <v>44</v>
      </c>
      <c r="E5845" s="27" t="s">
        <v>560</v>
      </c>
      <c r="F5845" s="15" t="s">
        <v>37</v>
      </c>
      <c r="G5845" s="15" t="s">
        <v>12344</v>
      </c>
    </row>
    <row r="5846" spans="1:7" ht="14.25" x14ac:dyDescent="0.2">
      <c r="A5846" s="14" t="s">
        <v>12345</v>
      </c>
      <c r="B5846" s="15" t="s">
        <v>12323</v>
      </c>
      <c r="C5846" s="15" t="s">
        <v>65</v>
      </c>
      <c r="D5846" s="27" t="s">
        <v>49</v>
      </c>
      <c r="E5846" s="27" t="s">
        <v>50</v>
      </c>
      <c r="F5846" s="15" t="s">
        <v>51</v>
      </c>
      <c r="G5846" s="15" t="s">
        <v>12346</v>
      </c>
    </row>
    <row r="5847" spans="1:7" s="11" customFormat="1" ht="14.25" x14ac:dyDescent="0.2">
      <c r="A5847" s="9" t="s">
        <v>9494</v>
      </c>
      <c r="B5847" s="9" t="s">
        <v>12347</v>
      </c>
      <c r="C5847" s="9"/>
      <c r="D5847" s="29"/>
      <c r="E5847" s="22" t="s">
        <v>12348</v>
      </c>
      <c r="F5847" s="10"/>
      <c r="G5847" s="10"/>
    </row>
    <row r="5848" spans="1:7" ht="14.25" customHeight="1" x14ac:dyDescent="0.2">
      <c r="A5848" s="16"/>
      <c r="B5848" s="16"/>
      <c r="C5848" s="13"/>
      <c r="D5848" s="28"/>
      <c r="E5848" s="21" t="s">
        <v>12349</v>
      </c>
      <c r="F5848" s="13"/>
      <c r="G5848" s="13"/>
    </row>
    <row r="5849" spans="1:7" ht="22.5" x14ac:dyDescent="0.2">
      <c r="A5849" s="14" t="s">
        <v>12350</v>
      </c>
      <c r="B5849" s="15" t="s">
        <v>12323</v>
      </c>
      <c r="C5849" s="15" t="s">
        <v>68</v>
      </c>
      <c r="D5849" s="27" t="s">
        <v>12351</v>
      </c>
      <c r="E5849" s="27" t="s">
        <v>12352</v>
      </c>
      <c r="F5849" s="15" t="s">
        <v>1071</v>
      </c>
      <c r="G5849" s="15" t="s">
        <v>12353</v>
      </c>
    </row>
    <row r="5850" spans="1:7" ht="22.5" x14ac:dyDescent="0.2">
      <c r="A5850" s="14" t="s">
        <v>12354</v>
      </c>
      <c r="B5850" s="15" t="s">
        <v>12323</v>
      </c>
      <c r="C5850" s="15" t="s">
        <v>70</v>
      </c>
      <c r="D5850" s="27" t="s">
        <v>12355</v>
      </c>
      <c r="E5850" s="27" t="s">
        <v>12356</v>
      </c>
      <c r="F5850" s="15" t="s">
        <v>1077</v>
      </c>
      <c r="G5850" s="15" t="s">
        <v>12357</v>
      </c>
    </row>
    <row r="5851" spans="1:7" ht="22.5" x14ac:dyDescent="0.2">
      <c r="A5851" s="14" t="s">
        <v>12358</v>
      </c>
      <c r="B5851" s="15" t="s">
        <v>12323</v>
      </c>
      <c r="C5851" s="15" t="s">
        <v>73</v>
      </c>
      <c r="D5851" s="27" t="s">
        <v>12359</v>
      </c>
      <c r="E5851" s="27" t="s">
        <v>12360</v>
      </c>
      <c r="F5851" s="15" t="s">
        <v>1077</v>
      </c>
      <c r="G5851" s="15" t="s">
        <v>12361</v>
      </c>
    </row>
    <row r="5852" spans="1:7" ht="22.5" x14ac:dyDescent="0.2">
      <c r="A5852" s="14" t="s">
        <v>12362</v>
      </c>
      <c r="B5852" s="15" t="s">
        <v>12323</v>
      </c>
      <c r="C5852" s="15" t="s">
        <v>75</v>
      </c>
      <c r="D5852" s="27" t="s">
        <v>12363</v>
      </c>
      <c r="E5852" s="27" t="s">
        <v>12364</v>
      </c>
      <c r="F5852" s="15" t="s">
        <v>1077</v>
      </c>
      <c r="G5852" s="15" t="s">
        <v>12365</v>
      </c>
    </row>
    <row r="5853" spans="1:7" ht="22.5" x14ac:dyDescent="0.2">
      <c r="A5853" s="14" t="s">
        <v>12366</v>
      </c>
      <c r="B5853" s="15" t="s">
        <v>12323</v>
      </c>
      <c r="C5853" s="15" t="s">
        <v>87</v>
      </c>
      <c r="D5853" s="27" t="s">
        <v>12367</v>
      </c>
      <c r="E5853" s="27" t="s">
        <v>12368</v>
      </c>
      <c r="F5853" s="15" t="s">
        <v>1071</v>
      </c>
      <c r="G5853" s="15" t="s">
        <v>12369</v>
      </c>
    </row>
    <row r="5854" spans="1:7" ht="22.5" x14ac:dyDescent="0.2">
      <c r="A5854" s="14" t="s">
        <v>12370</v>
      </c>
      <c r="B5854" s="15" t="s">
        <v>12323</v>
      </c>
      <c r="C5854" s="15" t="s">
        <v>89</v>
      </c>
      <c r="D5854" s="27" t="s">
        <v>12371</v>
      </c>
      <c r="E5854" s="27" t="s">
        <v>12372</v>
      </c>
      <c r="F5854" s="15" t="s">
        <v>1077</v>
      </c>
      <c r="G5854" s="15" t="s">
        <v>12373</v>
      </c>
    </row>
    <row r="5855" spans="1:7" ht="22.5" x14ac:dyDescent="0.2">
      <c r="A5855" s="14" t="s">
        <v>12374</v>
      </c>
      <c r="B5855" s="15" t="s">
        <v>12323</v>
      </c>
      <c r="C5855" s="15" t="s">
        <v>90</v>
      </c>
      <c r="D5855" s="27" t="s">
        <v>2694</v>
      </c>
      <c r="E5855" s="27" t="s">
        <v>2695</v>
      </c>
      <c r="F5855" s="15" t="s">
        <v>970</v>
      </c>
      <c r="G5855" s="15" t="s">
        <v>2788</v>
      </c>
    </row>
    <row r="5856" spans="1:7" ht="14.25" x14ac:dyDescent="0.2">
      <c r="A5856" s="14" t="s">
        <v>12375</v>
      </c>
      <c r="B5856" s="15" t="s">
        <v>12323</v>
      </c>
      <c r="C5856" s="15" t="s">
        <v>91</v>
      </c>
      <c r="D5856" s="27" t="s">
        <v>12376</v>
      </c>
      <c r="E5856" s="27" t="s">
        <v>12377</v>
      </c>
      <c r="F5856" s="15" t="s">
        <v>648</v>
      </c>
      <c r="G5856" s="15" t="s">
        <v>43</v>
      </c>
    </row>
    <row r="5857" spans="1:7" ht="14.25" x14ac:dyDescent="0.2">
      <c r="A5857" s="14" t="s">
        <v>12378</v>
      </c>
      <c r="B5857" s="15" t="s">
        <v>12323</v>
      </c>
      <c r="C5857" s="15" t="s">
        <v>101</v>
      </c>
      <c r="D5857" s="27" t="s">
        <v>12379</v>
      </c>
      <c r="E5857" s="27" t="s">
        <v>12380</v>
      </c>
      <c r="F5857" s="15" t="s">
        <v>648</v>
      </c>
      <c r="G5857" s="15" t="s">
        <v>107</v>
      </c>
    </row>
    <row r="5858" spans="1:7" ht="14.25" x14ac:dyDescent="0.2">
      <c r="A5858" s="14" t="s">
        <v>12381</v>
      </c>
      <c r="B5858" s="15" t="s">
        <v>12323</v>
      </c>
      <c r="C5858" s="15" t="s">
        <v>106</v>
      </c>
      <c r="D5858" s="27" t="s">
        <v>12382</v>
      </c>
      <c r="E5858" s="27" t="s">
        <v>12383</v>
      </c>
      <c r="F5858" s="15" t="s">
        <v>648</v>
      </c>
      <c r="G5858" s="15" t="s">
        <v>55</v>
      </c>
    </row>
    <row r="5859" spans="1:7" ht="14.25" x14ac:dyDescent="0.2">
      <c r="A5859" s="14" t="s">
        <v>12384</v>
      </c>
      <c r="B5859" s="15" t="s">
        <v>12323</v>
      </c>
      <c r="C5859" s="15" t="s">
        <v>107</v>
      </c>
      <c r="D5859" s="27" t="s">
        <v>12385</v>
      </c>
      <c r="E5859" s="27" t="s">
        <v>12386</v>
      </c>
      <c r="F5859" s="15" t="s">
        <v>648</v>
      </c>
      <c r="G5859" s="15" t="s">
        <v>60</v>
      </c>
    </row>
    <row r="5860" spans="1:7" ht="14.25" x14ac:dyDescent="0.2">
      <c r="A5860" s="14" t="s">
        <v>12387</v>
      </c>
      <c r="B5860" s="15" t="s">
        <v>12323</v>
      </c>
      <c r="C5860" s="15" t="s">
        <v>108</v>
      </c>
      <c r="D5860" s="27" t="s">
        <v>12388</v>
      </c>
      <c r="E5860" s="27" t="s">
        <v>12389</v>
      </c>
      <c r="F5860" s="15" t="s">
        <v>209</v>
      </c>
      <c r="G5860" s="15" t="s">
        <v>92</v>
      </c>
    </row>
    <row r="5861" spans="1:7" ht="14.25" x14ac:dyDescent="0.2">
      <c r="A5861" s="14" t="s">
        <v>12390</v>
      </c>
      <c r="B5861" s="15" t="s">
        <v>12323</v>
      </c>
      <c r="C5861" s="15" t="s">
        <v>109</v>
      </c>
      <c r="D5861" s="27" t="s">
        <v>12391</v>
      </c>
      <c r="E5861" s="27" t="s">
        <v>12392</v>
      </c>
      <c r="F5861" s="15" t="s">
        <v>209</v>
      </c>
      <c r="G5861" s="15" t="s">
        <v>12393</v>
      </c>
    </row>
    <row r="5862" spans="1:7" ht="14.25" x14ac:dyDescent="0.2">
      <c r="A5862" s="14" t="s">
        <v>12394</v>
      </c>
      <c r="B5862" s="15" t="s">
        <v>12323</v>
      </c>
      <c r="C5862" s="15" t="s">
        <v>122</v>
      </c>
      <c r="D5862" s="27" t="s">
        <v>12395</v>
      </c>
      <c r="E5862" s="27" t="s">
        <v>12396</v>
      </c>
      <c r="F5862" s="15" t="s">
        <v>209</v>
      </c>
      <c r="G5862" s="15" t="s">
        <v>1234</v>
      </c>
    </row>
    <row r="5863" spans="1:7" ht="14.25" x14ac:dyDescent="0.2">
      <c r="A5863" s="14" t="s">
        <v>12397</v>
      </c>
      <c r="B5863" s="15" t="s">
        <v>12323</v>
      </c>
      <c r="C5863" s="15" t="s">
        <v>126</v>
      </c>
      <c r="D5863" s="27" t="s">
        <v>12398</v>
      </c>
      <c r="E5863" s="27" t="s">
        <v>12399</v>
      </c>
      <c r="F5863" s="15" t="s">
        <v>209</v>
      </c>
      <c r="G5863" s="15" t="s">
        <v>12400</v>
      </c>
    </row>
    <row r="5864" spans="1:7" ht="22.5" x14ac:dyDescent="0.2">
      <c r="A5864" s="14" t="s">
        <v>12401</v>
      </c>
      <c r="B5864" s="15" t="s">
        <v>12323</v>
      </c>
      <c r="C5864" s="15" t="s">
        <v>124</v>
      </c>
      <c r="D5864" s="27" t="s">
        <v>2694</v>
      </c>
      <c r="E5864" s="27" t="s">
        <v>12402</v>
      </c>
      <c r="F5864" s="15" t="s">
        <v>970</v>
      </c>
      <c r="G5864" s="15" t="s">
        <v>12403</v>
      </c>
    </row>
    <row r="5865" spans="1:7" ht="14.25" x14ac:dyDescent="0.2">
      <c r="A5865" s="14" t="s">
        <v>12404</v>
      </c>
      <c r="B5865" s="15" t="s">
        <v>12323</v>
      </c>
      <c r="C5865" s="15" t="s">
        <v>129</v>
      </c>
      <c r="D5865" s="27" t="s">
        <v>12376</v>
      </c>
      <c r="E5865" s="27" t="s">
        <v>12377</v>
      </c>
      <c r="F5865" s="15" t="s">
        <v>648</v>
      </c>
      <c r="G5865" s="15" t="s">
        <v>48</v>
      </c>
    </row>
    <row r="5866" spans="1:7" ht="14.25" x14ac:dyDescent="0.2">
      <c r="A5866" s="14" t="s">
        <v>12405</v>
      </c>
      <c r="B5866" s="15" t="s">
        <v>12323</v>
      </c>
      <c r="C5866" s="15" t="s">
        <v>133</v>
      </c>
      <c r="D5866" s="27" t="s">
        <v>12379</v>
      </c>
      <c r="E5866" s="27" t="s">
        <v>12380</v>
      </c>
      <c r="F5866" s="15" t="s">
        <v>648</v>
      </c>
      <c r="G5866" s="15" t="s">
        <v>108</v>
      </c>
    </row>
    <row r="5867" spans="1:7" ht="14.25" x14ac:dyDescent="0.2">
      <c r="A5867" s="14" t="s">
        <v>12406</v>
      </c>
      <c r="B5867" s="15" t="s">
        <v>12323</v>
      </c>
      <c r="C5867" s="15" t="s">
        <v>136</v>
      </c>
      <c r="D5867" s="27" t="s">
        <v>12382</v>
      </c>
      <c r="E5867" s="27" t="s">
        <v>12383</v>
      </c>
      <c r="F5867" s="15" t="s">
        <v>648</v>
      </c>
      <c r="G5867" s="15" t="s">
        <v>24</v>
      </c>
    </row>
    <row r="5868" spans="1:7" ht="14.25" x14ac:dyDescent="0.2">
      <c r="A5868" s="14" t="s">
        <v>12407</v>
      </c>
      <c r="B5868" s="15" t="s">
        <v>12323</v>
      </c>
      <c r="C5868" s="15" t="s">
        <v>141</v>
      </c>
      <c r="D5868" s="27" t="s">
        <v>12385</v>
      </c>
      <c r="E5868" s="27" t="s">
        <v>12386</v>
      </c>
      <c r="F5868" s="15" t="s">
        <v>648</v>
      </c>
      <c r="G5868" s="15" t="s">
        <v>40</v>
      </c>
    </row>
    <row r="5869" spans="1:7" ht="14.25" x14ac:dyDescent="0.2">
      <c r="A5869" s="14" t="s">
        <v>12408</v>
      </c>
      <c r="B5869" s="15" t="s">
        <v>12323</v>
      </c>
      <c r="C5869" s="15" t="s">
        <v>144</v>
      </c>
      <c r="D5869" s="27" t="s">
        <v>12057</v>
      </c>
      <c r="E5869" s="27" t="s">
        <v>12058</v>
      </c>
      <c r="F5869" s="15" t="s">
        <v>209</v>
      </c>
      <c r="G5869" s="15" t="s">
        <v>5835</v>
      </c>
    </row>
    <row r="5870" spans="1:7" ht="45" x14ac:dyDescent="0.2">
      <c r="A5870" s="14" t="s">
        <v>12409</v>
      </c>
      <c r="B5870" s="15" t="s">
        <v>12323</v>
      </c>
      <c r="C5870" s="15" t="s">
        <v>146</v>
      </c>
      <c r="D5870" s="27" t="s">
        <v>12410</v>
      </c>
      <c r="E5870" s="27" t="s">
        <v>12411</v>
      </c>
      <c r="F5870" s="15" t="s">
        <v>1077</v>
      </c>
      <c r="G5870" s="15" t="s">
        <v>12412</v>
      </c>
    </row>
    <row r="5871" spans="1:7" ht="14.25" x14ac:dyDescent="0.2">
      <c r="A5871" s="14" t="s">
        <v>12413</v>
      </c>
      <c r="B5871" s="15" t="s">
        <v>12323</v>
      </c>
      <c r="C5871" s="15" t="s">
        <v>151</v>
      </c>
      <c r="D5871" s="27" t="s">
        <v>12414</v>
      </c>
      <c r="E5871" s="27" t="s">
        <v>12415</v>
      </c>
      <c r="F5871" s="15" t="s">
        <v>11843</v>
      </c>
      <c r="G5871" s="15" t="s">
        <v>456</v>
      </c>
    </row>
    <row r="5872" spans="1:7" ht="14.25" x14ac:dyDescent="0.2">
      <c r="A5872" s="14" t="s">
        <v>12416</v>
      </c>
      <c r="B5872" s="15" t="s">
        <v>12323</v>
      </c>
      <c r="C5872" s="15" t="s">
        <v>154</v>
      </c>
      <c r="D5872" s="27" t="s">
        <v>11845</v>
      </c>
      <c r="E5872" s="27" t="s">
        <v>11846</v>
      </c>
      <c r="F5872" s="15" t="s">
        <v>11847</v>
      </c>
      <c r="G5872" s="15" t="s">
        <v>12</v>
      </c>
    </row>
    <row r="5873" spans="1:7" ht="22.5" x14ac:dyDescent="0.2">
      <c r="A5873" s="14" t="s">
        <v>12417</v>
      </c>
      <c r="B5873" s="15" t="s">
        <v>12323</v>
      </c>
      <c r="C5873" s="15" t="s">
        <v>156</v>
      </c>
      <c r="D5873" s="27" t="s">
        <v>11864</v>
      </c>
      <c r="E5873" s="27" t="s">
        <v>11865</v>
      </c>
      <c r="F5873" s="15" t="s">
        <v>648</v>
      </c>
      <c r="G5873" s="15" t="s">
        <v>24</v>
      </c>
    </row>
    <row r="5874" spans="1:7" ht="14.25" x14ac:dyDescent="0.2">
      <c r="A5874" s="14" t="s">
        <v>12418</v>
      </c>
      <c r="B5874" s="15" t="s">
        <v>12323</v>
      </c>
      <c r="C5874" s="15" t="s">
        <v>157</v>
      </c>
      <c r="D5874" s="27" t="s">
        <v>12419</v>
      </c>
      <c r="E5874" s="27" t="s">
        <v>12420</v>
      </c>
      <c r="F5874" s="15" t="s">
        <v>648</v>
      </c>
      <c r="G5874" s="15" t="s">
        <v>34</v>
      </c>
    </row>
    <row r="5875" spans="1:7" ht="14.25" customHeight="1" x14ac:dyDescent="0.2">
      <c r="A5875" s="16"/>
      <c r="B5875" s="16"/>
      <c r="C5875" s="13"/>
      <c r="D5875" s="28"/>
      <c r="E5875" s="21" t="s">
        <v>12421</v>
      </c>
      <c r="F5875" s="13"/>
      <c r="G5875" s="13"/>
    </row>
    <row r="5876" spans="1:7" ht="22.5" x14ac:dyDescent="0.2">
      <c r="A5876" s="14" t="s">
        <v>12422</v>
      </c>
      <c r="B5876" s="15" t="s">
        <v>12323</v>
      </c>
      <c r="C5876" s="15" t="s">
        <v>158</v>
      </c>
      <c r="D5876" s="27" t="s">
        <v>12351</v>
      </c>
      <c r="E5876" s="27" t="s">
        <v>12352</v>
      </c>
      <c r="F5876" s="15" t="s">
        <v>1071</v>
      </c>
      <c r="G5876" s="15" t="s">
        <v>12423</v>
      </c>
    </row>
    <row r="5877" spans="1:7" ht="22.5" x14ac:dyDescent="0.2">
      <c r="A5877" s="14" t="s">
        <v>12424</v>
      </c>
      <c r="B5877" s="15" t="s">
        <v>12323</v>
      </c>
      <c r="C5877" s="15" t="s">
        <v>165</v>
      </c>
      <c r="D5877" s="27" t="s">
        <v>12359</v>
      </c>
      <c r="E5877" s="27" t="s">
        <v>12360</v>
      </c>
      <c r="F5877" s="15" t="s">
        <v>1077</v>
      </c>
      <c r="G5877" s="15" t="s">
        <v>12425</v>
      </c>
    </row>
    <row r="5878" spans="1:7" ht="22.5" x14ac:dyDescent="0.2">
      <c r="A5878" s="14" t="s">
        <v>12426</v>
      </c>
      <c r="B5878" s="15" t="s">
        <v>12323</v>
      </c>
      <c r="C5878" s="15" t="s">
        <v>168</v>
      </c>
      <c r="D5878" s="27" t="s">
        <v>12363</v>
      </c>
      <c r="E5878" s="27" t="s">
        <v>12364</v>
      </c>
      <c r="F5878" s="15" t="s">
        <v>1077</v>
      </c>
      <c r="G5878" s="15" t="s">
        <v>12427</v>
      </c>
    </row>
    <row r="5879" spans="1:7" ht="22.5" x14ac:dyDescent="0.2">
      <c r="A5879" s="14" t="s">
        <v>12428</v>
      </c>
      <c r="B5879" s="15" t="s">
        <v>12323</v>
      </c>
      <c r="C5879" s="15" t="s">
        <v>170</v>
      </c>
      <c r="D5879" s="27" t="s">
        <v>12367</v>
      </c>
      <c r="E5879" s="27" t="s">
        <v>12368</v>
      </c>
      <c r="F5879" s="15" t="s">
        <v>1071</v>
      </c>
      <c r="G5879" s="15" t="s">
        <v>1104</v>
      </c>
    </row>
    <row r="5880" spans="1:7" ht="22.5" x14ac:dyDescent="0.2">
      <c r="A5880" s="14" t="s">
        <v>12429</v>
      </c>
      <c r="B5880" s="15" t="s">
        <v>12323</v>
      </c>
      <c r="C5880" s="15" t="s">
        <v>175</v>
      </c>
      <c r="D5880" s="27" t="s">
        <v>12371</v>
      </c>
      <c r="E5880" s="27" t="s">
        <v>12372</v>
      </c>
      <c r="F5880" s="15" t="s">
        <v>1077</v>
      </c>
      <c r="G5880" s="15" t="s">
        <v>12430</v>
      </c>
    </row>
    <row r="5881" spans="1:7" ht="22.5" x14ac:dyDescent="0.2">
      <c r="A5881" s="14" t="s">
        <v>12431</v>
      </c>
      <c r="B5881" s="15" t="s">
        <v>12323</v>
      </c>
      <c r="C5881" s="15" t="s">
        <v>178</v>
      </c>
      <c r="D5881" s="27" t="s">
        <v>2694</v>
      </c>
      <c r="E5881" s="27" t="s">
        <v>2695</v>
      </c>
      <c r="F5881" s="15" t="s">
        <v>970</v>
      </c>
      <c r="G5881" s="15" t="s">
        <v>2892</v>
      </c>
    </row>
    <row r="5882" spans="1:7" ht="14.25" x14ac:dyDescent="0.2">
      <c r="A5882" s="14" t="s">
        <v>12432</v>
      </c>
      <c r="B5882" s="15" t="s">
        <v>12323</v>
      </c>
      <c r="C5882" s="15" t="s">
        <v>181</v>
      </c>
      <c r="D5882" s="27" t="s">
        <v>12379</v>
      </c>
      <c r="E5882" s="27" t="s">
        <v>12380</v>
      </c>
      <c r="F5882" s="15" t="s">
        <v>648</v>
      </c>
      <c r="G5882" s="15" t="s">
        <v>30</v>
      </c>
    </row>
    <row r="5883" spans="1:7" ht="14.25" x14ac:dyDescent="0.2">
      <c r="A5883" s="14" t="s">
        <v>12433</v>
      </c>
      <c r="B5883" s="15" t="s">
        <v>12323</v>
      </c>
      <c r="C5883" s="15" t="s">
        <v>182</v>
      </c>
      <c r="D5883" s="27" t="s">
        <v>12382</v>
      </c>
      <c r="E5883" s="27" t="s">
        <v>12383</v>
      </c>
      <c r="F5883" s="15" t="s">
        <v>648</v>
      </c>
      <c r="G5883" s="15" t="s">
        <v>58</v>
      </c>
    </row>
    <row r="5884" spans="1:7" ht="14.25" x14ac:dyDescent="0.2">
      <c r="A5884" s="14" t="s">
        <v>12434</v>
      </c>
      <c r="B5884" s="15" t="s">
        <v>12323</v>
      </c>
      <c r="C5884" s="15" t="s">
        <v>183</v>
      </c>
      <c r="D5884" s="27" t="s">
        <v>12385</v>
      </c>
      <c r="E5884" s="27" t="s">
        <v>12386</v>
      </c>
      <c r="F5884" s="15" t="s">
        <v>648</v>
      </c>
      <c r="G5884" s="15" t="s">
        <v>34</v>
      </c>
    </row>
    <row r="5885" spans="1:7" ht="22.5" x14ac:dyDescent="0.2">
      <c r="A5885" s="14" t="s">
        <v>12435</v>
      </c>
      <c r="B5885" s="15" t="s">
        <v>12323</v>
      </c>
      <c r="C5885" s="15" t="s">
        <v>191</v>
      </c>
      <c r="D5885" s="27" t="s">
        <v>2694</v>
      </c>
      <c r="E5885" s="27" t="s">
        <v>12402</v>
      </c>
      <c r="F5885" s="15" t="s">
        <v>970</v>
      </c>
      <c r="G5885" s="15" t="s">
        <v>1613</v>
      </c>
    </row>
    <row r="5886" spans="1:7" ht="14.25" x14ac:dyDescent="0.2">
      <c r="A5886" s="14" t="s">
        <v>12436</v>
      </c>
      <c r="B5886" s="15" t="s">
        <v>12323</v>
      </c>
      <c r="C5886" s="15" t="s">
        <v>194</v>
      </c>
      <c r="D5886" s="27" t="s">
        <v>12379</v>
      </c>
      <c r="E5886" s="27" t="s">
        <v>12380</v>
      </c>
      <c r="F5886" s="15" t="s">
        <v>648</v>
      </c>
      <c r="G5886" s="15" t="s">
        <v>34</v>
      </c>
    </row>
    <row r="5887" spans="1:7" ht="14.25" x14ac:dyDescent="0.2">
      <c r="A5887" s="14" t="s">
        <v>12437</v>
      </c>
      <c r="B5887" s="15" t="s">
        <v>12323</v>
      </c>
      <c r="C5887" s="15" t="s">
        <v>196</v>
      </c>
      <c r="D5887" s="27" t="s">
        <v>12382</v>
      </c>
      <c r="E5887" s="27" t="s">
        <v>12383</v>
      </c>
      <c r="F5887" s="15" t="s">
        <v>648</v>
      </c>
      <c r="G5887" s="15" t="s">
        <v>40</v>
      </c>
    </row>
    <row r="5888" spans="1:7" ht="14.25" x14ac:dyDescent="0.2">
      <c r="A5888" s="14" t="s">
        <v>12438</v>
      </c>
      <c r="B5888" s="15" t="s">
        <v>12323</v>
      </c>
      <c r="C5888" s="15" t="s">
        <v>201</v>
      </c>
      <c r="D5888" s="27" t="s">
        <v>12385</v>
      </c>
      <c r="E5888" s="27" t="s">
        <v>12386</v>
      </c>
      <c r="F5888" s="15" t="s">
        <v>648</v>
      </c>
      <c r="G5888" s="15" t="s">
        <v>24</v>
      </c>
    </row>
    <row r="5889" spans="1:7" ht="14.25" x14ac:dyDescent="0.2">
      <c r="A5889" s="14" t="s">
        <v>12439</v>
      </c>
      <c r="B5889" s="15" t="s">
        <v>12323</v>
      </c>
      <c r="C5889" s="15" t="s">
        <v>204</v>
      </c>
      <c r="D5889" s="27" t="s">
        <v>12391</v>
      </c>
      <c r="E5889" s="27" t="s">
        <v>12392</v>
      </c>
      <c r="F5889" s="15" t="s">
        <v>209</v>
      </c>
      <c r="G5889" s="15" t="s">
        <v>5566</v>
      </c>
    </row>
    <row r="5890" spans="1:7" ht="14.25" x14ac:dyDescent="0.2">
      <c r="A5890" s="14" t="s">
        <v>12440</v>
      </c>
      <c r="B5890" s="15" t="s">
        <v>12323</v>
      </c>
      <c r="C5890" s="15" t="s">
        <v>206</v>
      </c>
      <c r="D5890" s="27" t="s">
        <v>12395</v>
      </c>
      <c r="E5890" s="27" t="s">
        <v>12396</v>
      </c>
      <c r="F5890" s="15" t="s">
        <v>209</v>
      </c>
      <c r="G5890" s="15" t="s">
        <v>10536</v>
      </c>
    </row>
    <row r="5891" spans="1:7" ht="14.25" x14ac:dyDescent="0.2">
      <c r="A5891" s="14" t="s">
        <v>12441</v>
      </c>
      <c r="B5891" s="15" t="s">
        <v>12323</v>
      </c>
      <c r="C5891" s="15" t="s">
        <v>207</v>
      </c>
      <c r="D5891" s="27" t="s">
        <v>12398</v>
      </c>
      <c r="E5891" s="27" t="s">
        <v>12399</v>
      </c>
      <c r="F5891" s="15" t="s">
        <v>209</v>
      </c>
      <c r="G5891" s="15" t="s">
        <v>4420</v>
      </c>
    </row>
    <row r="5892" spans="1:7" ht="14.25" customHeight="1" x14ac:dyDescent="0.2">
      <c r="A5892" s="16"/>
      <c r="B5892" s="16"/>
      <c r="C5892" s="13"/>
      <c r="D5892" s="28"/>
      <c r="E5892" s="21" t="s">
        <v>12442</v>
      </c>
      <c r="F5892" s="13"/>
      <c r="G5892" s="13"/>
    </row>
    <row r="5893" spans="1:7" ht="22.5" x14ac:dyDescent="0.2">
      <c r="A5893" s="14" t="s">
        <v>12443</v>
      </c>
      <c r="B5893" s="15" t="s">
        <v>12323</v>
      </c>
      <c r="C5893" s="15" t="s">
        <v>208</v>
      </c>
      <c r="D5893" s="27" t="s">
        <v>12367</v>
      </c>
      <c r="E5893" s="27" t="s">
        <v>12368</v>
      </c>
      <c r="F5893" s="15" t="s">
        <v>1071</v>
      </c>
      <c r="G5893" s="15" t="s">
        <v>292</v>
      </c>
    </row>
    <row r="5894" spans="1:7" ht="45" x14ac:dyDescent="0.2">
      <c r="A5894" s="14" t="s">
        <v>12444</v>
      </c>
      <c r="B5894" s="15" t="s">
        <v>12323</v>
      </c>
      <c r="C5894" s="15" t="s">
        <v>220</v>
      </c>
      <c r="D5894" s="27" t="s">
        <v>12445</v>
      </c>
      <c r="E5894" s="27" t="s">
        <v>12446</v>
      </c>
      <c r="F5894" s="15" t="s">
        <v>1077</v>
      </c>
      <c r="G5894" s="15" t="s">
        <v>12447</v>
      </c>
    </row>
    <row r="5895" spans="1:7" ht="22.5" x14ac:dyDescent="0.2">
      <c r="A5895" s="14" t="s">
        <v>12448</v>
      </c>
      <c r="B5895" s="15" t="s">
        <v>12323</v>
      </c>
      <c r="C5895" s="15" t="s">
        <v>223</v>
      </c>
      <c r="D5895" s="27" t="s">
        <v>12449</v>
      </c>
      <c r="E5895" s="27" t="s">
        <v>12450</v>
      </c>
      <c r="F5895" s="15" t="s">
        <v>1071</v>
      </c>
      <c r="G5895" s="15" t="s">
        <v>1569</v>
      </c>
    </row>
    <row r="5896" spans="1:7" ht="14.25" x14ac:dyDescent="0.2">
      <c r="A5896" s="14" t="s">
        <v>12451</v>
      </c>
      <c r="B5896" s="15" t="s">
        <v>12323</v>
      </c>
      <c r="C5896" s="15" t="s">
        <v>226</v>
      </c>
      <c r="D5896" s="27"/>
      <c r="E5896" s="27" t="s">
        <v>12452</v>
      </c>
      <c r="F5896" s="15" t="s">
        <v>1077</v>
      </c>
      <c r="G5896" s="15" t="s">
        <v>12453</v>
      </c>
    </row>
    <row r="5897" spans="1:7" ht="14.25" x14ac:dyDescent="0.2">
      <c r="A5897" s="14" t="s">
        <v>12454</v>
      </c>
      <c r="B5897" s="15" t="s">
        <v>12323</v>
      </c>
      <c r="C5897" s="15" t="s">
        <v>229</v>
      </c>
      <c r="D5897" s="27" t="s">
        <v>12398</v>
      </c>
      <c r="E5897" s="27" t="s">
        <v>12399</v>
      </c>
      <c r="F5897" s="15" t="s">
        <v>209</v>
      </c>
      <c r="G5897" s="15" t="s">
        <v>12455</v>
      </c>
    </row>
    <row r="5898" spans="1:7" ht="14.25" x14ac:dyDescent="0.2">
      <c r="A5898" s="14" t="s">
        <v>12456</v>
      </c>
      <c r="B5898" s="15" t="s">
        <v>12323</v>
      </c>
      <c r="C5898" s="15" t="s">
        <v>231</v>
      </c>
      <c r="D5898" s="27" t="s">
        <v>12457</v>
      </c>
      <c r="E5898" s="27" t="s">
        <v>12458</v>
      </c>
      <c r="F5898" s="15" t="s">
        <v>209</v>
      </c>
      <c r="G5898" s="15" t="s">
        <v>294</v>
      </c>
    </row>
    <row r="5899" spans="1:7" ht="22.5" x14ac:dyDescent="0.2">
      <c r="A5899" s="14" t="s">
        <v>12459</v>
      </c>
      <c r="B5899" s="15" t="s">
        <v>12323</v>
      </c>
      <c r="C5899" s="15" t="s">
        <v>236</v>
      </c>
      <c r="D5899" s="27" t="s">
        <v>2694</v>
      </c>
      <c r="E5899" s="27" t="s">
        <v>2695</v>
      </c>
      <c r="F5899" s="15" t="s">
        <v>970</v>
      </c>
      <c r="G5899" s="15" t="s">
        <v>1696</v>
      </c>
    </row>
    <row r="5900" spans="1:7" ht="22.5" x14ac:dyDescent="0.2">
      <c r="A5900" s="14" t="s">
        <v>12460</v>
      </c>
      <c r="B5900" s="15" t="s">
        <v>12323</v>
      </c>
      <c r="C5900" s="15" t="s">
        <v>239</v>
      </c>
      <c r="D5900" s="27" t="s">
        <v>12461</v>
      </c>
      <c r="E5900" s="27" t="s">
        <v>12462</v>
      </c>
      <c r="F5900" s="15" t="s">
        <v>648</v>
      </c>
      <c r="G5900" s="15" t="s">
        <v>30</v>
      </c>
    </row>
    <row r="5901" spans="1:7" ht="22.5" x14ac:dyDescent="0.2">
      <c r="A5901" s="14" t="s">
        <v>12463</v>
      </c>
      <c r="B5901" s="15" t="s">
        <v>12323</v>
      </c>
      <c r="C5901" s="15" t="s">
        <v>241</v>
      </c>
      <c r="D5901" s="27" t="s">
        <v>12464</v>
      </c>
      <c r="E5901" s="27" t="s">
        <v>12465</v>
      </c>
      <c r="F5901" s="15" t="s">
        <v>970</v>
      </c>
      <c r="G5901" s="15" t="s">
        <v>1072</v>
      </c>
    </row>
    <row r="5902" spans="1:7" ht="22.5" x14ac:dyDescent="0.2">
      <c r="A5902" s="14" t="s">
        <v>12466</v>
      </c>
      <c r="B5902" s="15" t="s">
        <v>12323</v>
      </c>
      <c r="C5902" s="15" t="s">
        <v>243</v>
      </c>
      <c r="D5902" s="27" t="s">
        <v>12467</v>
      </c>
      <c r="E5902" s="27" t="s">
        <v>12468</v>
      </c>
      <c r="F5902" s="15" t="s">
        <v>648</v>
      </c>
      <c r="G5902" s="15" t="s">
        <v>40</v>
      </c>
    </row>
    <row r="5903" spans="1:7" ht="14.25" customHeight="1" x14ac:dyDescent="0.2">
      <c r="A5903" s="16"/>
      <c r="B5903" s="16"/>
      <c r="C5903" s="13"/>
      <c r="D5903" s="28"/>
      <c r="E5903" s="21" t="s">
        <v>12469</v>
      </c>
      <c r="F5903" s="13"/>
      <c r="G5903" s="13"/>
    </row>
    <row r="5904" spans="1:7" ht="22.5" x14ac:dyDescent="0.2">
      <c r="A5904" s="14" t="s">
        <v>12470</v>
      </c>
      <c r="B5904" s="15" t="s">
        <v>12323</v>
      </c>
      <c r="C5904" s="15" t="s">
        <v>248</v>
      </c>
      <c r="D5904" s="27" t="s">
        <v>12351</v>
      </c>
      <c r="E5904" s="27" t="s">
        <v>12352</v>
      </c>
      <c r="F5904" s="15" t="s">
        <v>1071</v>
      </c>
      <c r="G5904" s="15" t="s">
        <v>4465</v>
      </c>
    </row>
    <row r="5905" spans="1:7" ht="22.5" x14ac:dyDescent="0.2">
      <c r="A5905" s="14" t="s">
        <v>12471</v>
      </c>
      <c r="B5905" s="15" t="s">
        <v>12323</v>
      </c>
      <c r="C5905" s="15" t="s">
        <v>251</v>
      </c>
      <c r="D5905" s="27" t="s">
        <v>12363</v>
      </c>
      <c r="E5905" s="27" t="s">
        <v>12364</v>
      </c>
      <c r="F5905" s="15" t="s">
        <v>1077</v>
      </c>
      <c r="G5905" s="15" t="s">
        <v>12472</v>
      </c>
    </row>
    <row r="5906" spans="1:7" ht="22.5" x14ac:dyDescent="0.2">
      <c r="A5906" s="14" t="s">
        <v>12473</v>
      </c>
      <c r="B5906" s="15" t="s">
        <v>12323</v>
      </c>
      <c r="C5906" s="15" t="s">
        <v>254</v>
      </c>
      <c r="D5906" s="27" t="s">
        <v>2694</v>
      </c>
      <c r="E5906" s="27" t="s">
        <v>2695</v>
      </c>
      <c r="F5906" s="15" t="s">
        <v>970</v>
      </c>
      <c r="G5906" s="15" t="s">
        <v>2537</v>
      </c>
    </row>
    <row r="5907" spans="1:7" ht="14.25" x14ac:dyDescent="0.2">
      <c r="A5907" s="14" t="s">
        <v>12474</v>
      </c>
      <c r="B5907" s="15" t="s">
        <v>12323</v>
      </c>
      <c r="C5907" s="15" t="s">
        <v>256</v>
      </c>
      <c r="D5907" s="27" t="s">
        <v>12382</v>
      </c>
      <c r="E5907" s="27" t="s">
        <v>12383</v>
      </c>
      <c r="F5907" s="15" t="s">
        <v>648</v>
      </c>
      <c r="G5907" s="15" t="s">
        <v>34</v>
      </c>
    </row>
    <row r="5908" spans="1:7" ht="22.5" x14ac:dyDescent="0.2">
      <c r="A5908" s="14" t="s">
        <v>12475</v>
      </c>
      <c r="B5908" s="15" t="s">
        <v>12323</v>
      </c>
      <c r="C5908" s="15" t="s">
        <v>260</v>
      </c>
      <c r="D5908" s="27" t="s">
        <v>2694</v>
      </c>
      <c r="E5908" s="27" t="s">
        <v>12402</v>
      </c>
      <c r="F5908" s="15" t="s">
        <v>970</v>
      </c>
      <c r="G5908" s="15" t="s">
        <v>1696</v>
      </c>
    </row>
    <row r="5909" spans="1:7" ht="14.25" x14ac:dyDescent="0.2">
      <c r="A5909" s="14" t="s">
        <v>12476</v>
      </c>
      <c r="B5909" s="15" t="s">
        <v>12323</v>
      </c>
      <c r="C5909" s="15" t="s">
        <v>263</v>
      </c>
      <c r="D5909" s="27" t="s">
        <v>12382</v>
      </c>
      <c r="E5909" s="27" t="s">
        <v>12383</v>
      </c>
      <c r="F5909" s="15" t="s">
        <v>648</v>
      </c>
      <c r="G5909" s="15" t="s">
        <v>30</v>
      </c>
    </row>
    <row r="5910" spans="1:7" ht="14.25" x14ac:dyDescent="0.2">
      <c r="A5910" s="14" t="s">
        <v>12477</v>
      </c>
      <c r="B5910" s="15" t="s">
        <v>12323</v>
      </c>
      <c r="C5910" s="15" t="s">
        <v>265</v>
      </c>
      <c r="D5910" s="27" t="s">
        <v>12395</v>
      </c>
      <c r="E5910" s="27" t="s">
        <v>12396</v>
      </c>
      <c r="F5910" s="15" t="s">
        <v>209</v>
      </c>
      <c r="G5910" s="15" t="s">
        <v>5511</v>
      </c>
    </row>
    <row r="5911" spans="1:7" ht="14.25" customHeight="1" x14ac:dyDescent="0.2">
      <c r="A5911" s="16"/>
      <c r="B5911" s="16"/>
      <c r="C5911" s="13"/>
      <c r="D5911" s="28"/>
      <c r="E5911" s="21" t="s">
        <v>12478</v>
      </c>
      <c r="F5911" s="13"/>
      <c r="G5911" s="13"/>
    </row>
    <row r="5912" spans="1:7" ht="14.25" x14ac:dyDescent="0.2">
      <c r="A5912" s="14" t="s">
        <v>12479</v>
      </c>
      <c r="B5912" s="15" t="s">
        <v>12323</v>
      </c>
      <c r="C5912" s="15" t="s">
        <v>266</v>
      </c>
      <c r="D5912" s="27" t="s">
        <v>11672</v>
      </c>
      <c r="E5912" s="27" t="s">
        <v>11673</v>
      </c>
      <c r="F5912" s="15" t="s">
        <v>209</v>
      </c>
      <c r="G5912" s="15" t="s">
        <v>3109</v>
      </c>
    </row>
    <row r="5913" spans="1:7" ht="45" x14ac:dyDescent="0.2">
      <c r="A5913" s="14" t="s">
        <v>12480</v>
      </c>
      <c r="B5913" s="15" t="s">
        <v>12323</v>
      </c>
      <c r="C5913" s="15" t="s">
        <v>267</v>
      </c>
      <c r="D5913" s="27" t="s">
        <v>12481</v>
      </c>
      <c r="E5913" s="27" t="s">
        <v>12482</v>
      </c>
      <c r="F5913" s="15" t="s">
        <v>1077</v>
      </c>
      <c r="G5913" s="15" t="s">
        <v>12483</v>
      </c>
    </row>
    <row r="5914" spans="1:7" ht="22.5" x14ac:dyDescent="0.2">
      <c r="A5914" s="14" t="s">
        <v>12484</v>
      </c>
      <c r="B5914" s="15" t="s">
        <v>12323</v>
      </c>
      <c r="C5914" s="15" t="s">
        <v>184</v>
      </c>
      <c r="D5914" s="27" t="s">
        <v>2694</v>
      </c>
      <c r="E5914" s="27" t="s">
        <v>2695</v>
      </c>
      <c r="F5914" s="15" t="s">
        <v>970</v>
      </c>
      <c r="G5914" s="15" t="s">
        <v>1696</v>
      </c>
    </row>
    <row r="5915" spans="1:7" ht="45" x14ac:dyDescent="0.2">
      <c r="A5915" s="14" t="s">
        <v>12485</v>
      </c>
      <c r="B5915" s="15" t="s">
        <v>12323</v>
      </c>
      <c r="C5915" s="15" t="s">
        <v>276</v>
      </c>
      <c r="D5915" s="27" t="s">
        <v>12486</v>
      </c>
      <c r="E5915" s="27" t="s">
        <v>12487</v>
      </c>
      <c r="F5915" s="15" t="s">
        <v>648</v>
      </c>
      <c r="G5915" s="15" t="s">
        <v>30</v>
      </c>
    </row>
    <row r="5916" spans="1:7" ht="45" x14ac:dyDescent="0.2">
      <c r="A5916" s="14" t="s">
        <v>12488</v>
      </c>
      <c r="B5916" s="15" t="s">
        <v>12323</v>
      </c>
      <c r="C5916" s="15" t="s">
        <v>278</v>
      </c>
      <c r="D5916" s="27" t="s">
        <v>12489</v>
      </c>
      <c r="E5916" s="27" t="s">
        <v>12490</v>
      </c>
      <c r="F5916" s="15" t="s">
        <v>648</v>
      </c>
      <c r="G5916" s="15" t="s">
        <v>43</v>
      </c>
    </row>
    <row r="5917" spans="1:7" ht="45" x14ac:dyDescent="0.2">
      <c r="A5917" s="14" t="s">
        <v>12491</v>
      </c>
      <c r="B5917" s="15" t="s">
        <v>12323</v>
      </c>
      <c r="C5917" s="15" t="s">
        <v>283</v>
      </c>
      <c r="D5917" s="27" t="s">
        <v>12492</v>
      </c>
      <c r="E5917" s="27" t="s">
        <v>12493</v>
      </c>
      <c r="F5917" s="15" t="s">
        <v>648</v>
      </c>
      <c r="G5917" s="15" t="s">
        <v>43</v>
      </c>
    </row>
    <row r="5918" spans="1:7" ht="22.5" x14ac:dyDescent="0.2">
      <c r="A5918" s="14" t="s">
        <v>12494</v>
      </c>
      <c r="B5918" s="15" t="s">
        <v>12323</v>
      </c>
      <c r="C5918" s="15" t="s">
        <v>286</v>
      </c>
      <c r="D5918" s="27" t="s">
        <v>11697</v>
      </c>
      <c r="E5918" s="27" t="s">
        <v>11698</v>
      </c>
      <c r="F5918" s="15" t="s">
        <v>970</v>
      </c>
      <c r="G5918" s="15" t="s">
        <v>7380</v>
      </c>
    </row>
    <row r="5919" spans="1:7" ht="45" x14ac:dyDescent="0.2">
      <c r="A5919" s="14" t="s">
        <v>12495</v>
      </c>
      <c r="B5919" s="15" t="s">
        <v>12323</v>
      </c>
      <c r="C5919" s="15" t="s">
        <v>288</v>
      </c>
      <c r="D5919" s="27" t="s">
        <v>12496</v>
      </c>
      <c r="E5919" s="27" t="s">
        <v>12497</v>
      </c>
      <c r="F5919" s="15" t="s">
        <v>648</v>
      </c>
      <c r="G5919" s="15" t="s">
        <v>68</v>
      </c>
    </row>
    <row r="5920" spans="1:7" ht="14.25" x14ac:dyDescent="0.2">
      <c r="A5920" s="14" t="s">
        <v>12498</v>
      </c>
      <c r="B5920" s="15" t="s">
        <v>12323</v>
      </c>
      <c r="C5920" s="15" t="s">
        <v>289</v>
      </c>
      <c r="D5920" s="27" t="s">
        <v>12499</v>
      </c>
      <c r="E5920" s="27" t="s">
        <v>12500</v>
      </c>
      <c r="F5920" s="15" t="s">
        <v>209</v>
      </c>
      <c r="G5920" s="15" t="s">
        <v>3109</v>
      </c>
    </row>
    <row r="5921" spans="1:7" ht="14.25" customHeight="1" x14ac:dyDescent="0.2">
      <c r="A5921" s="16"/>
      <c r="B5921" s="16"/>
      <c r="C5921" s="13"/>
      <c r="D5921" s="28"/>
      <c r="E5921" s="21" t="s">
        <v>12501</v>
      </c>
      <c r="F5921" s="13"/>
      <c r="G5921" s="13"/>
    </row>
    <row r="5922" spans="1:7" ht="22.5" x14ac:dyDescent="0.2">
      <c r="A5922" s="14" t="s">
        <v>12502</v>
      </c>
      <c r="B5922" s="15" t="s">
        <v>12323</v>
      </c>
      <c r="C5922" s="15" t="s">
        <v>291</v>
      </c>
      <c r="D5922" s="27" t="s">
        <v>12449</v>
      </c>
      <c r="E5922" s="27" t="s">
        <v>12450</v>
      </c>
      <c r="F5922" s="15" t="s">
        <v>1071</v>
      </c>
      <c r="G5922" s="15" t="s">
        <v>3834</v>
      </c>
    </row>
    <row r="5923" spans="1:7" ht="45" x14ac:dyDescent="0.2">
      <c r="A5923" s="14" t="s">
        <v>12503</v>
      </c>
      <c r="B5923" s="15" t="s">
        <v>12323</v>
      </c>
      <c r="C5923" s="15" t="s">
        <v>293</v>
      </c>
      <c r="D5923" s="27" t="s">
        <v>12504</v>
      </c>
      <c r="E5923" s="27" t="s">
        <v>12452</v>
      </c>
      <c r="F5923" s="15" t="s">
        <v>1077</v>
      </c>
      <c r="G5923" s="15" t="s">
        <v>12505</v>
      </c>
    </row>
    <row r="5924" spans="1:7" ht="14.25" x14ac:dyDescent="0.2">
      <c r="A5924" s="14" t="s">
        <v>12506</v>
      </c>
      <c r="B5924" s="15" t="s">
        <v>12323</v>
      </c>
      <c r="C5924" s="15" t="s">
        <v>295</v>
      </c>
      <c r="D5924" s="27" t="s">
        <v>12457</v>
      </c>
      <c r="E5924" s="27" t="s">
        <v>12458</v>
      </c>
      <c r="F5924" s="15" t="s">
        <v>209</v>
      </c>
      <c r="G5924" s="15" t="s">
        <v>12507</v>
      </c>
    </row>
    <row r="5925" spans="1:7" ht="22.5" x14ac:dyDescent="0.2">
      <c r="A5925" s="14" t="s">
        <v>12508</v>
      </c>
      <c r="B5925" s="15" t="s">
        <v>12323</v>
      </c>
      <c r="C5925" s="15" t="s">
        <v>297</v>
      </c>
      <c r="D5925" s="27" t="s">
        <v>12351</v>
      </c>
      <c r="E5925" s="27" t="s">
        <v>12352</v>
      </c>
      <c r="F5925" s="15" t="s">
        <v>1071</v>
      </c>
      <c r="G5925" s="15" t="s">
        <v>1696</v>
      </c>
    </row>
    <row r="5926" spans="1:7" ht="45" x14ac:dyDescent="0.2">
      <c r="A5926" s="14" t="s">
        <v>12509</v>
      </c>
      <c r="B5926" s="15" t="s">
        <v>12323</v>
      </c>
      <c r="C5926" s="15" t="s">
        <v>309</v>
      </c>
      <c r="D5926" s="27" t="s">
        <v>12510</v>
      </c>
      <c r="E5926" s="27" t="s">
        <v>12511</v>
      </c>
      <c r="F5926" s="15" t="s">
        <v>1077</v>
      </c>
      <c r="G5926" s="15" t="s">
        <v>12512</v>
      </c>
    </row>
    <row r="5927" spans="1:7" ht="14.25" x14ac:dyDescent="0.2">
      <c r="A5927" s="14" t="s">
        <v>12513</v>
      </c>
      <c r="B5927" s="15" t="s">
        <v>12323</v>
      </c>
      <c r="C5927" s="15" t="s">
        <v>311</v>
      </c>
      <c r="D5927" s="27" t="s">
        <v>12388</v>
      </c>
      <c r="E5927" s="27" t="s">
        <v>12389</v>
      </c>
      <c r="F5927" s="15" t="s">
        <v>209</v>
      </c>
      <c r="G5927" s="15" t="s">
        <v>460</v>
      </c>
    </row>
    <row r="5928" spans="1:7" ht="22.5" x14ac:dyDescent="0.2">
      <c r="A5928" s="14" t="s">
        <v>12514</v>
      </c>
      <c r="B5928" s="15" t="s">
        <v>12323</v>
      </c>
      <c r="C5928" s="15" t="s">
        <v>218</v>
      </c>
      <c r="D5928" s="27" t="s">
        <v>2694</v>
      </c>
      <c r="E5928" s="27" t="s">
        <v>2695</v>
      </c>
      <c r="F5928" s="15" t="s">
        <v>970</v>
      </c>
      <c r="G5928" s="15" t="s">
        <v>1072</v>
      </c>
    </row>
    <row r="5929" spans="1:7" ht="22.5" x14ac:dyDescent="0.2">
      <c r="A5929" s="14" t="s">
        <v>12515</v>
      </c>
      <c r="B5929" s="15" t="s">
        <v>12323</v>
      </c>
      <c r="C5929" s="15" t="s">
        <v>922</v>
      </c>
      <c r="D5929" s="27" t="s">
        <v>12467</v>
      </c>
      <c r="E5929" s="27" t="s">
        <v>12468</v>
      </c>
      <c r="F5929" s="15" t="s">
        <v>648</v>
      </c>
      <c r="G5929" s="15" t="s">
        <v>30</v>
      </c>
    </row>
    <row r="5930" spans="1:7" ht="22.5" x14ac:dyDescent="0.2">
      <c r="A5930" s="14" t="s">
        <v>12516</v>
      </c>
      <c r="B5930" s="15" t="s">
        <v>12323</v>
      </c>
      <c r="C5930" s="15" t="s">
        <v>924</v>
      </c>
      <c r="D5930" s="27" t="s">
        <v>12517</v>
      </c>
      <c r="E5930" s="27" t="s">
        <v>12518</v>
      </c>
      <c r="F5930" s="15" t="s">
        <v>648</v>
      </c>
      <c r="G5930" s="15" t="s">
        <v>24</v>
      </c>
    </row>
    <row r="5931" spans="1:7" ht="45" x14ac:dyDescent="0.2">
      <c r="A5931" s="14" t="s">
        <v>12519</v>
      </c>
      <c r="B5931" s="15" t="s">
        <v>12323</v>
      </c>
      <c r="C5931" s="15" t="s">
        <v>927</v>
      </c>
      <c r="D5931" s="27" t="s">
        <v>12520</v>
      </c>
      <c r="E5931" s="27" t="s">
        <v>12521</v>
      </c>
      <c r="F5931" s="15" t="s">
        <v>648</v>
      </c>
      <c r="G5931" s="15" t="s">
        <v>60</v>
      </c>
    </row>
    <row r="5932" spans="1:7" ht="22.5" x14ac:dyDescent="0.2">
      <c r="A5932" s="14" t="s">
        <v>12522</v>
      </c>
      <c r="B5932" s="15" t="s">
        <v>12323</v>
      </c>
      <c r="C5932" s="15" t="s">
        <v>930</v>
      </c>
      <c r="D5932" s="27" t="s">
        <v>12523</v>
      </c>
      <c r="E5932" s="27" t="s">
        <v>12524</v>
      </c>
      <c r="F5932" s="15" t="s">
        <v>648</v>
      </c>
      <c r="G5932" s="15" t="s">
        <v>60</v>
      </c>
    </row>
    <row r="5933" spans="1:7" ht="14.25" x14ac:dyDescent="0.2">
      <c r="A5933" s="14" t="s">
        <v>12525</v>
      </c>
      <c r="B5933" s="15" t="s">
        <v>12323</v>
      </c>
      <c r="C5933" s="15" t="s">
        <v>936</v>
      </c>
      <c r="D5933" s="27" t="s">
        <v>11738</v>
      </c>
      <c r="E5933" s="27" t="s">
        <v>11739</v>
      </c>
      <c r="F5933" s="15" t="s">
        <v>970</v>
      </c>
      <c r="G5933" s="15" t="s">
        <v>1183</v>
      </c>
    </row>
    <row r="5934" spans="1:7" ht="22.5" x14ac:dyDescent="0.2">
      <c r="A5934" s="14" t="s">
        <v>12526</v>
      </c>
      <c r="B5934" s="15" t="s">
        <v>12323</v>
      </c>
      <c r="C5934" s="15" t="s">
        <v>941</v>
      </c>
      <c r="D5934" s="27" t="s">
        <v>12527</v>
      </c>
      <c r="E5934" s="27" t="s">
        <v>12528</v>
      </c>
      <c r="F5934" s="15" t="s">
        <v>648</v>
      </c>
      <c r="G5934" s="15" t="s">
        <v>24</v>
      </c>
    </row>
    <row r="5935" spans="1:7" ht="22.5" x14ac:dyDescent="0.2">
      <c r="A5935" s="14" t="s">
        <v>12529</v>
      </c>
      <c r="B5935" s="15" t="s">
        <v>12323</v>
      </c>
      <c r="C5935" s="15" t="s">
        <v>946</v>
      </c>
      <c r="D5935" s="27" t="s">
        <v>11697</v>
      </c>
      <c r="E5935" s="27" t="s">
        <v>11698</v>
      </c>
      <c r="F5935" s="15" t="s">
        <v>970</v>
      </c>
      <c r="G5935" s="15" t="s">
        <v>9911</v>
      </c>
    </row>
    <row r="5936" spans="1:7" ht="22.5" x14ac:dyDescent="0.2">
      <c r="A5936" s="14" t="s">
        <v>12530</v>
      </c>
      <c r="B5936" s="15" t="s">
        <v>12323</v>
      </c>
      <c r="C5936" s="15" t="s">
        <v>952</v>
      </c>
      <c r="D5936" s="27" t="s">
        <v>12531</v>
      </c>
      <c r="E5936" s="27" t="s">
        <v>12532</v>
      </c>
      <c r="F5936" s="15" t="s">
        <v>648</v>
      </c>
      <c r="G5936" s="15" t="s">
        <v>55</v>
      </c>
    </row>
    <row r="5937" spans="1:7" ht="22.5" x14ac:dyDescent="0.2">
      <c r="A5937" s="14" t="s">
        <v>12533</v>
      </c>
      <c r="B5937" s="15" t="s">
        <v>12323</v>
      </c>
      <c r="C5937" s="15" t="s">
        <v>957</v>
      </c>
      <c r="D5937" s="27" t="s">
        <v>12534</v>
      </c>
      <c r="E5937" s="27" t="s">
        <v>12535</v>
      </c>
      <c r="F5937" s="15" t="s">
        <v>648</v>
      </c>
      <c r="G5937" s="15" t="s">
        <v>43</v>
      </c>
    </row>
    <row r="5938" spans="1:7" ht="14.25" x14ac:dyDescent="0.2">
      <c r="A5938" s="14" t="s">
        <v>12536</v>
      </c>
      <c r="B5938" s="15" t="s">
        <v>12323</v>
      </c>
      <c r="C5938" s="15" t="s">
        <v>962</v>
      </c>
      <c r="D5938" s="27" t="s">
        <v>12537</v>
      </c>
      <c r="E5938" s="27" t="s">
        <v>12538</v>
      </c>
      <c r="F5938" s="15" t="s">
        <v>648</v>
      </c>
      <c r="G5938" s="15" t="s">
        <v>40</v>
      </c>
    </row>
    <row r="5939" spans="1:7" ht="33.75" x14ac:dyDescent="0.2">
      <c r="A5939" s="14" t="s">
        <v>12539</v>
      </c>
      <c r="B5939" s="15" t="s">
        <v>12323</v>
      </c>
      <c r="C5939" s="15" t="s">
        <v>967</v>
      </c>
      <c r="D5939" s="27" t="s">
        <v>12540</v>
      </c>
      <c r="E5939" s="27" t="s">
        <v>12541</v>
      </c>
      <c r="F5939" s="15" t="s">
        <v>648</v>
      </c>
      <c r="G5939" s="15" t="s">
        <v>40</v>
      </c>
    </row>
    <row r="5940" spans="1:7" ht="22.5" x14ac:dyDescent="0.2">
      <c r="A5940" s="14" t="s">
        <v>12542</v>
      </c>
      <c r="B5940" s="15" t="s">
        <v>12323</v>
      </c>
      <c r="C5940" s="15" t="s">
        <v>973</v>
      </c>
      <c r="D5940" s="27" t="s">
        <v>11697</v>
      </c>
      <c r="E5940" s="27" t="s">
        <v>11698</v>
      </c>
      <c r="F5940" s="15" t="s">
        <v>970</v>
      </c>
      <c r="G5940" s="15" t="s">
        <v>1183</v>
      </c>
    </row>
    <row r="5941" spans="1:7" ht="22.5" x14ac:dyDescent="0.2">
      <c r="A5941" s="14" t="s">
        <v>12543</v>
      </c>
      <c r="B5941" s="15" t="s">
        <v>12323</v>
      </c>
      <c r="C5941" s="15" t="s">
        <v>979</v>
      </c>
      <c r="D5941" s="27" t="s">
        <v>12544</v>
      </c>
      <c r="E5941" s="27" t="s">
        <v>12545</v>
      </c>
      <c r="F5941" s="15" t="s">
        <v>648</v>
      </c>
      <c r="G5941" s="15" t="s">
        <v>24</v>
      </c>
    </row>
    <row r="5942" spans="1:7" ht="22.5" x14ac:dyDescent="0.2">
      <c r="A5942" s="14" t="s">
        <v>12546</v>
      </c>
      <c r="B5942" s="15" t="s">
        <v>12323</v>
      </c>
      <c r="C5942" s="15" t="s">
        <v>985</v>
      </c>
      <c r="D5942" s="27" t="s">
        <v>11719</v>
      </c>
      <c r="E5942" s="27" t="s">
        <v>11720</v>
      </c>
      <c r="F5942" s="15" t="s">
        <v>648</v>
      </c>
      <c r="G5942" s="15" t="s">
        <v>34</v>
      </c>
    </row>
    <row r="5943" spans="1:7" ht="22.5" x14ac:dyDescent="0.2">
      <c r="A5943" s="14" t="s">
        <v>12547</v>
      </c>
      <c r="B5943" s="15" t="s">
        <v>12323</v>
      </c>
      <c r="C5943" s="15" t="s">
        <v>988</v>
      </c>
      <c r="D5943" s="27" t="s">
        <v>12548</v>
      </c>
      <c r="E5943" s="27" t="s">
        <v>12549</v>
      </c>
      <c r="F5943" s="15" t="s">
        <v>648</v>
      </c>
      <c r="G5943" s="15" t="s">
        <v>34</v>
      </c>
    </row>
    <row r="5944" spans="1:7" ht="14.25" customHeight="1" x14ac:dyDescent="0.2">
      <c r="A5944" s="16"/>
      <c r="B5944" s="16"/>
      <c r="C5944" s="13"/>
      <c r="D5944" s="28"/>
      <c r="E5944" s="21" t="s">
        <v>12550</v>
      </c>
      <c r="F5944" s="13"/>
      <c r="G5944" s="13"/>
    </row>
    <row r="5945" spans="1:7" ht="14.25" x14ac:dyDescent="0.2">
      <c r="A5945" s="14" t="s">
        <v>12551</v>
      </c>
      <c r="B5945" s="15" t="s">
        <v>12323</v>
      </c>
      <c r="C5945" s="15" t="s">
        <v>991</v>
      </c>
      <c r="D5945" s="27" t="s">
        <v>11827</v>
      </c>
      <c r="E5945" s="27" t="s">
        <v>11908</v>
      </c>
      <c r="F5945" s="15" t="s">
        <v>209</v>
      </c>
      <c r="G5945" s="15" t="s">
        <v>12552</v>
      </c>
    </row>
    <row r="5946" spans="1:7" ht="45" x14ac:dyDescent="0.2">
      <c r="A5946" s="14" t="s">
        <v>12553</v>
      </c>
      <c r="B5946" s="15" t="s">
        <v>12323</v>
      </c>
      <c r="C5946" s="15" t="s">
        <v>995</v>
      </c>
      <c r="D5946" s="27" t="s">
        <v>12554</v>
      </c>
      <c r="E5946" s="27" t="s">
        <v>12555</v>
      </c>
      <c r="F5946" s="15" t="s">
        <v>1077</v>
      </c>
      <c r="G5946" s="15" t="s">
        <v>12556</v>
      </c>
    </row>
    <row r="5947" spans="1:7" ht="14.25" x14ac:dyDescent="0.2">
      <c r="A5947" s="14" t="s">
        <v>12557</v>
      </c>
      <c r="B5947" s="15" t="s">
        <v>12323</v>
      </c>
      <c r="C5947" s="15" t="s">
        <v>998</v>
      </c>
      <c r="D5947" s="27" t="s">
        <v>11661</v>
      </c>
      <c r="E5947" s="27" t="s">
        <v>11662</v>
      </c>
      <c r="F5947" s="15" t="s">
        <v>209</v>
      </c>
      <c r="G5947" s="15" t="s">
        <v>5511</v>
      </c>
    </row>
    <row r="5948" spans="1:7" ht="45" x14ac:dyDescent="0.2">
      <c r="A5948" s="14" t="s">
        <v>12558</v>
      </c>
      <c r="B5948" s="15" t="s">
        <v>12323</v>
      </c>
      <c r="C5948" s="15" t="s">
        <v>1002</v>
      </c>
      <c r="D5948" s="27" t="s">
        <v>12510</v>
      </c>
      <c r="E5948" s="27" t="s">
        <v>11666</v>
      </c>
      <c r="F5948" s="15" t="s">
        <v>1077</v>
      </c>
      <c r="G5948" s="15" t="s">
        <v>12559</v>
      </c>
    </row>
    <row r="5949" spans="1:7" ht="22.5" x14ac:dyDescent="0.2">
      <c r="A5949" s="14" t="s">
        <v>12560</v>
      </c>
      <c r="B5949" s="15" t="s">
        <v>12323</v>
      </c>
      <c r="C5949" s="15" t="s">
        <v>1005</v>
      </c>
      <c r="D5949" s="27" t="s">
        <v>2694</v>
      </c>
      <c r="E5949" s="27" t="s">
        <v>2695</v>
      </c>
      <c r="F5949" s="15" t="s">
        <v>970</v>
      </c>
      <c r="G5949" s="15" t="s">
        <v>1265</v>
      </c>
    </row>
    <row r="5950" spans="1:7" ht="22.5" x14ac:dyDescent="0.2">
      <c r="A5950" s="14" t="s">
        <v>12561</v>
      </c>
      <c r="B5950" s="15" t="s">
        <v>12323</v>
      </c>
      <c r="C5950" s="15" t="s">
        <v>1012</v>
      </c>
      <c r="D5950" s="27" t="s">
        <v>12562</v>
      </c>
      <c r="E5950" s="27" t="s">
        <v>12563</v>
      </c>
      <c r="F5950" s="15" t="s">
        <v>648</v>
      </c>
      <c r="G5950" s="15" t="s">
        <v>43</v>
      </c>
    </row>
    <row r="5951" spans="1:7" ht="22.5" x14ac:dyDescent="0.2">
      <c r="A5951" s="14" t="s">
        <v>12564</v>
      </c>
      <c r="B5951" s="15" t="s">
        <v>12323</v>
      </c>
      <c r="C5951" s="15" t="s">
        <v>1017</v>
      </c>
      <c r="D5951" s="27" t="s">
        <v>12517</v>
      </c>
      <c r="E5951" s="27" t="s">
        <v>12518</v>
      </c>
      <c r="F5951" s="15" t="s">
        <v>648</v>
      </c>
      <c r="G5951" s="15" t="s">
        <v>24</v>
      </c>
    </row>
    <row r="5952" spans="1:7" ht="22.5" x14ac:dyDescent="0.2">
      <c r="A5952" s="14" t="s">
        <v>12565</v>
      </c>
      <c r="B5952" s="15" t="s">
        <v>12323</v>
      </c>
      <c r="C5952" s="15" t="s">
        <v>1022</v>
      </c>
      <c r="D5952" s="27" t="s">
        <v>11719</v>
      </c>
      <c r="E5952" s="27" t="s">
        <v>11720</v>
      </c>
      <c r="F5952" s="15" t="s">
        <v>648</v>
      </c>
      <c r="G5952" s="15" t="s">
        <v>34</v>
      </c>
    </row>
    <row r="5953" spans="1:7" ht="22.5" x14ac:dyDescent="0.2">
      <c r="A5953" s="14" t="s">
        <v>12566</v>
      </c>
      <c r="B5953" s="15" t="s">
        <v>12323</v>
      </c>
      <c r="C5953" s="15" t="s">
        <v>1027</v>
      </c>
      <c r="D5953" s="27" t="s">
        <v>11950</v>
      </c>
      <c r="E5953" s="27" t="s">
        <v>11951</v>
      </c>
      <c r="F5953" s="15" t="s">
        <v>648</v>
      </c>
      <c r="G5953" s="15" t="s">
        <v>34</v>
      </c>
    </row>
    <row r="5954" spans="1:7" ht="22.5" x14ac:dyDescent="0.2">
      <c r="A5954" s="14" t="s">
        <v>12567</v>
      </c>
      <c r="B5954" s="15" t="s">
        <v>12323</v>
      </c>
      <c r="C5954" s="15" t="s">
        <v>1032</v>
      </c>
      <c r="D5954" s="27" t="s">
        <v>12548</v>
      </c>
      <c r="E5954" s="27" t="s">
        <v>12549</v>
      </c>
      <c r="F5954" s="15" t="s">
        <v>648</v>
      </c>
      <c r="G5954" s="15" t="s">
        <v>34</v>
      </c>
    </row>
    <row r="5955" spans="1:7" ht="22.5" x14ac:dyDescent="0.2">
      <c r="A5955" s="14" t="s">
        <v>12568</v>
      </c>
      <c r="B5955" s="15" t="s">
        <v>12323</v>
      </c>
      <c r="C5955" s="15" t="s">
        <v>1037</v>
      </c>
      <c r="D5955" s="27" t="s">
        <v>12569</v>
      </c>
      <c r="E5955" s="27" t="s">
        <v>12570</v>
      </c>
      <c r="F5955" s="15" t="s">
        <v>648</v>
      </c>
      <c r="G5955" s="15" t="s">
        <v>34</v>
      </c>
    </row>
    <row r="5956" spans="1:7" ht="22.5" x14ac:dyDescent="0.2">
      <c r="A5956" s="14" t="s">
        <v>12571</v>
      </c>
      <c r="B5956" s="15" t="s">
        <v>12323</v>
      </c>
      <c r="C5956" s="15" t="s">
        <v>1045</v>
      </c>
      <c r="D5956" s="27" t="s">
        <v>11697</v>
      </c>
      <c r="E5956" s="27" t="s">
        <v>11698</v>
      </c>
      <c r="F5956" s="15" t="s">
        <v>970</v>
      </c>
      <c r="G5956" s="15" t="s">
        <v>24</v>
      </c>
    </row>
    <row r="5957" spans="1:7" ht="22.5" x14ac:dyDescent="0.2">
      <c r="A5957" s="14" t="s">
        <v>12572</v>
      </c>
      <c r="B5957" s="15" t="s">
        <v>12323</v>
      </c>
      <c r="C5957" s="15" t="s">
        <v>1050</v>
      </c>
      <c r="D5957" s="27" t="s">
        <v>12573</v>
      </c>
      <c r="E5957" s="27" t="s">
        <v>12574</v>
      </c>
      <c r="F5957" s="15" t="s">
        <v>648</v>
      </c>
      <c r="G5957" s="15" t="s">
        <v>43</v>
      </c>
    </row>
    <row r="5958" spans="1:7" ht="22.5" x14ac:dyDescent="0.2">
      <c r="A5958" s="14" t="s">
        <v>12575</v>
      </c>
      <c r="B5958" s="15" t="s">
        <v>12323</v>
      </c>
      <c r="C5958" s="15" t="s">
        <v>1058</v>
      </c>
      <c r="D5958" s="27" t="s">
        <v>12534</v>
      </c>
      <c r="E5958" s="27" t="s">
        <v>12535</v>
      </c>
      <c r="F5958" s="15" t="s">
        <v>648</v>
      </c>
      <c r="G5958" s="15" t="s">
        <v>55</v>
      </c>
    </row>
    <row r="5959" spans="1:7" ht="22.5" x14ac:dyDescent="0.2">
      <c r="A5959" s="14" t="s">
        <v>12576</v>
      </c>
      <c r="B5959" s="15" t="s">
        <v>12323</v>
      </c>
      <c r="C5959" s="15" t="s">
        <v>1063</v>
      </c>
      <c r="D5959" s="27" t="s">
        <v>11788</v>
      </c>
      <c r="E5959" s="27" t="s">
        <v>11789</v>
      </c>
      <c r="F5959" s="15" t="s">
        <v>648</v>
      </c>
      <c r="G5959" s="15" t="s">
        <v>43</v>
      </c>
    </row>
    <row r="5960" spans="1:7" ht="14.25" x14ac:dyDescent="0.2">
      <c r="A5960" s="14" t="s">
        <v>12577</v>
      </c>
      <c r="B5960" s="15" t="s">
        <v>12323</v>
      </c>
      <c r="C5960" s="15" t="s">
        <v>1068</v>
      </c>
      <c r="D5960" s="27" t="s">
        <v>12388</v>
      </c>
      <c r="E5960" s="27" t="s">
        <v>12389</v>
      </c>
      <c r="F5960" s="15" t="s">
        <v>209</v>
      </c>
      <c r="G5960" s="15" t="s">
        <v>5511</v>
      </c>
    </row>
    <row r="5961" spans="1:7" ht="14.25" x14ac:dyDescent="0.2">
      <c r="A5961" s="14" t="s">
        <v>12578</v>
      </c>
      <c r="B5961" s="15" t="s">
        <v>12323</v>
      </c>
      <c r="C5961" s="15" t="s">
        <v>1074</v>
      </c>
      <c r="D5961" s="27" t="s">
        <v>12391</v>
      </c>
      <c r="E5961" s="27" t="s">
        <v>12392</v>
      </c>
      <c r="F5961" s="15" t="s">
        <v>209</v>
      </c>
      <c r="G5961" s="15" t="s">
        <v>12552</v>
      </c>
    </row>
    <row r="5962" spans="1:7" ht="14.25" x14ac:dyDescent="0.2">
      <c r="A5962" s="14" t="s">
        <v>12579</v>
      </c>
      <c r="B5962" s="15" t="s">
        <v>12323</v>
      </c>
      <c r="C5962" s="15" t="s">
        <v>1080</v>
      </c>
      <c r="D5962" s="27" t="s">
        <v>12057</v>
      </c>
      <c r="E5962" s="27" t="s">
        <v>12058</v>
      </c>
      <c r="F5962" s="15" t="s">
        <v>209</v>
      </c>
      <c r="G5962" s="15" t="s">
        <v>5511</v>
      </c>
    </row>
    <row r="5963" spans="1:7" ht="45" x14ac:dyDescent="0.2">
      <c r="A5963" s="14" t="s">
        <v>12580</v>
      </c>
      <c r="B5963" s="15" t="s">
        <v>12323</v>
      </c>
      <c r="C5963" s="15" t="s">
        <v>1084</v>
      </c>
      <c r="D5963" s="27" t="s">
        <v>12581</v>
      </c>
      <c r="E5963" s="27" t="s">
        <v>12411</v>
      </c>
      <c r="F5963" s="15" t="s">
        <v>1077</v>
      </c>
      <c r="G5963" s="15" t="s">
        <v>12472</v>
      </c>
    </row>
    <row r="5964" spans="1:7" ht="14.25" x14ac:dyDescent="0.2">
      <c r="A5964" s="14" t="s">
        <v>12582</v>
      </c>
      <c r="B5964" s="15" t="s">
        <v>12323</v>
      </c>
      <c r="C5964" s="15" t="s">
        <v>1088</v>
      </c>
      <c r="D5964" s="27" t="s">
        <v>12414</v>
      </c>
      <c r="E5964" s="27" t="s">
        <v>12415</v>
      </c>
      <c r="F5964" s="15" t="s">
        <v>11843</v>
      </c>
      <c r="G5964" s="15" t="s">
        <v>4465</v>
      </c>
    </row>
    <row r="5965" spans="1:7" ht="14.25" x14ac:dyDescent="0.2">
      <c r="A5965" s="14" t="s">
        <v>12583</v>
      </c>
      <c r="B5965" s="15" t="s">
        <v>12323</v>
      </c>
      <c r="C5965" s="15" t="s">
        <v>2578</v>
      </c>
      <c r="D5965" s="27" t="s">
        <v>11845</v>
      </c>
      <c r="E5965" s="27" t="s">
        <v>11846</v>
      </c>
      <c r="F5965" s="15" t="s">
        <v>11847</v>
      </c>
      <c r="G5965" s="15" t="s">
        <v>24</v>
      </c>
    </row>
    <row r="5966" spans="1:7" ht="22.5" x14ac:dyDescent="0.2">
      <c r="A5966" s="14" t="s">
        <v>12584</v>
      </c>
      <c r="B5966" s="15" t="s">
        <v>12323</v>
      </c>
      <c r="C5966" s="15" t="s">
        <v>2581</v>
      </c>
      <c r="D5966" s="27" t="s">
        <v>11864</v>
      </c>
      <c r="E5966" s="27" t="s">
        <v>11865</v>
      </c>
      <c r="F5966" s="15" t="s">
        <v>648</v>
      </c>
      <c r="G5966" s="15" t="s">
        <v>34</v>
      </c>
    </row>
    <row r="5967" spans="1:7" ht="14.25" x14ac:dyDescent="0.2">
      <c r="A5967" s="14" t="s">
        <v>12585</v>
      </c>
      <c r="B5967" s="15" t="s">
        <v>12323</v>
      </c>
      <c r="C5967" s="15" t="s">
        <v>2583</v>
      </c>
      <c r="D5967" s="27" t="s">
        <v>12419</v>
      </c>
      <c r="E5967" s="27" t="s">
        <v>12420</v>
      </c>
      <c r="F5967" s="15" t="s">
        <v>648</v>
      </c>
      <c r="G5967" s="15" t="s">
        <v>55</v>
      </c>
    </row>
    <row r="5968" spans="1:7" ht="14.25" customHeight="1" x14ac:dyDescent="0.2">
      <c r="A5968" s="16"/>
      <c r="B5968" s="16"/>
      <c r="C5968" s="13"/>
      <c r="D5968" s="28"/>
      <c r="E5968" s="21" t="s">
        <v>12586</v>
      </c>
      <c r="F5968" s="13"/>
      <c r="G5968" s="13"/>
    </row>
    <row r="5969" spans="1:7" ht="22.5" x14ac:dyDescent="0.2">
      <c r="A5969" s="14" t="s">
        <v>12587</v>
      </c>
      <c r="B5969" s="15" t="s">
        <v>12323</v>
      </c>
      <c r="C5969" s="15" t="s">
        <v>2587</v>
      </c>
      <c r="D5969" s="27" t="s">
        <v>12588</v>
      </c>
      <c r="E5969" s="27" t="s">
        <v>12589</v>
      </c>
      <c r="F5969" s="15" t="s">
        <v>1071</v>
      </c>
      <c r="G5969" s="15" t="s">
        <v>12590</v>
      </c>
    </row>
    <row r="5970" spans="1:7" ht="45" x14ac:dyDescent="0.2">
      <c r="A5970" s="14" t="s">
        <v>12591</v>
      </c>
      <c r="B5970" s="15" t="s">
        <v>12323</v>
      </c>
      <c r="C5970" s="15" t="s">
        <v>2590</v>
      </c>
      <c r="D5970" s="27" t="s">
        <v>12592</v>
      </c>
      <c r="E5970" s="27" t="s">
        <v>12593</v>
      </c>
      <c r="F5970" s="15" t="s">
        <v>1077</v>
      </c>
      <c r="G5970" s="15" t="s">
        <v>12594</v>
      </c>
    </row>
    <row r="5971" spans="1:7" ht="14.25" x14ac:dyDescent="0.2">
      <c r="A5971" s="14" t="s">
        <v>12595</v>
      </c>
      <c r="B5971" s="15" t="s">
        <v>12323</v>
      </c>
      <c r="C5971" s="15" t="s">
        <v>2594</v>
      </c>
      <c r="D5971" s="27" t="s">
        <v>12596</v>
      </c>
      <c r="E5971" s="27" t="s">
        <v>12597</v>
      </c>
      <c r="F5971" s="15" t="s">
        <v>209</v>
      </c>
      <c r="G5971" s="15" t="s">
        <v>12598</v>
      </c>
    </row>
    <row r="5972" spans="1:7" ht="22.5" x14ac:dyDescent="0.2">
      <c r="A5972" s="14" t="s">
        <v>12599</v>
      </c>
      <c r="B5972" s="15" t="s">
        <v>12323</v>
      </c>
      <c r="C5972" s="15" t="s">
        <v>2596</v>
      </c>
      <c r="D5972" s="27" t="s">
        <v>12600</v>
      </c>
      <c r="E5972" s="27" t="s">
        <v>12601</v>
      </c>
      <c r="F5972" s="15" t="s">
        <v>970</v>
      </c>
      <c r="G5972" s="15" t="s">
        <v>1501</v>
      </c>
    </row>
    <row r="5973" spans="1:7" ht="45" x14ac:dyDescent="0.2">
      <c r="A5973" s="14" t="s">
        <v>12602</v>
      </c>
      <c r="B5973" s="15" t="s">
        <v>12323</v>
      </c>
      <c r="C5973" s="15" t="s">
        <v>2600</v>
      </c>
      <c r="D5973" s="27" t="s">
        <v>12603</v>
      </c>
      <c r="E5973" s="27" t="s">
        <v>12604</v>
      </c>
      <c r="F5973" s="15" t="s">
        <v>648</v>
      </c>
      <c r="G5973" s="15" t="s">
        <v>48</v>
      </c>
    </row>
    <row r="5974" spans="1:7" ht="45" x14ac:dyDescent="0.2">
      <c r="A5974" s="14" t="s">
        <v>12605</v>
      </c>
      <c r="B5974" s="15" t="s">
        <v>12323</v>
      </c>
      <c r="C5974" s="15" t="s">
        <v>2498</v>
      </c>
      <c r="D5974" s="27" t="s">
        <v>12606</v>
      </c>
      <c r="E5974" s="27" t="s">
        <v>12607</v>
      </c>
      <c r="F5974" s="15" t="s">
        <v>648</v>
      </c>
      <c r="G5974" s="15" t="s">
        <v>34</v>
      </c>
    </row>
    <row r="5975" spans="1:7" ht="45" x14ac:dyDescent="0.2">
      <c r="A5975" s="14" t="s">
        <v>12608</v>
      </c>
      <c r="B5975" s="15" t="s">
        <v>12323</v>
      </c>
      <c r="C5975" s="15" t="s">
        <v>2606</v>
      </c>
      <c r="D5975" s="27" t="s">
        <v>12609</v>
      </c>
      <c r="E5975" s="27" t="s">
        <v>12610</v>
      </c>
      <c r="F5975" s="15" t="s">
        <v>648</v>
      </c>
      <c r="G5975" s="15" t="s">
        <v>34</v>
      </c>
    </row>
    <row r="5976" spans="1:7" ht="22.5" x14ac:dyDescent="0.2">
      <c r="A5976" s="14" t="s">
        <v>12611</v>
      </c>
      <c r="B5976" s="15" t="s">
        <v>12323</v>
      </c>
      <c r="C5976" s="15" t="s">
        <v>2610</v>
      </c>
      <c r="D5976" s="27" t="s">
        <v>11697</v>
      </c>
      <c r="E5976" s="27" t="s">
        <v>11698</v>
      </c>
      <c r="F5976" s="15" t="s">
        <v>970</v>
      </c>
      <c r="G5976" s="15" t="s">
        <v>9911</v>
      </c>
    </row>
    <row r="5977" spans="1:7" ht="22.5" x14ac:dyDescent="0.2">
      <c r="A5977" s="14" t="s">
        <v>12612</v>
      </c>
      <c r="B5977" s="15" t="s">
        <v>12323</v>
      </c>
      <c r="C5977" s="15" t="s">
        <v>2612</v>
      </c>
      <c r="D5977" s="27" t="s">
        <v>12613</v>
      </c>
      <c r="E5977" s="27" t="s">
        <v>12614</v>
      </c>
      <c r="F5977" s="15" t="s">
        <v>648</v>
      </c>
      <c r="G5977" s="15" t="s">
        <v>73</v>
      </c>
    </row>
    <row r="5978" spans="1:7" ht="14.25" x14ac:dyDescent="0.2">
      <c r="A5978" s="14" t="s">
        <v>12615</v>
      </c>
      <c r="B5978" s="15" t="s">
        <v>12323</v>
      </c>
      <c r="C5978" s="15" t="s">
        <v>2616</v>
      </c>
      <c r="D5978" s="27" t="s">
        <v>12537</v>
      </c>
      <c r="E5978" s="27" t="s">
        <v>12538</v>
      </c>
      <c r="F5978" s="15" t="s">
        <v>648</v>
      </c>
      <c r="G5978" s="15" t="s">
        <v>24</v>
      </c>
    </row>
    <row r="5979" spans="1:7" ht="45" x14ac:dyDescent="0.2">
      <c r="A5979" s="14" t="s">
        <v>12616</v>
      </c>
      <c r="B5979" s="15" t="s">
        <v>12323</v>
      </c>
      <c r="C5979" s="15" t="s">
        <v>519</v>
      </c>
      <c r="D5979" s="27" t="s">
        <v>12617</v>
      </c>
      <c r="E5979" s="27" t="s">
        <v>12618</v>
      </c>
      <c r="F5979" s="15" t="s">
        <v>648</v>
      </c>
      <c r="G5979" s="15" t="s">
        <v>24</v>
      </c>
    </row>
    <row r="5980" spans="1:7" ht="14.25" customHeight="1" x14ac:dyDescent="0.2">
      <c r="A5980" s="16"/>
      <c r="B5980" s="16"/>
      <c r="C5980" s="13"/>
      <c r="D5980" s="28"/>
      <c r="E5980" s="21" t="s">
        <v>12619</v>
      </c>
      <c r="F5980" s="13"/>
      <c r="G5980" s="13"/>
    </row>
    <row r="5981" spans="1:7" ht="22.5" x14ac:dyDescent="0.2">
      <c r="A5981" s="14" t="s">
        <v>12620</v>
      </c>
      <c r="B5981" s="15" t="s">
        <v>12323</v>
      </c>
      <c r="C5981" s="15" t="s">
        <v>2620</v>
      </c>
      <c r="D5981" s="27" t="s">
        <v>12351</v>
      </c>
      <c r="E5981" s="27" t="s">
        <v>12352</v>
      </c>
      <c r="F5981" s="15" t="s">
        <v>1071</v>
      </c>
      <c r="G5981" s="15" t="s">
        <v>3803</v>
      </c>
    </row>
    <row r="5982" spans="1:7" ht="22.5" x14ac:dyDescent="0.2">
      <c r="A5982" s="14" t="s">
        <v>12621</v>
      </c>
      <c r="B5982" s="15" t="s">
        <v>12323</v>
      </c>
      <c r="C5982" s="15" t="s">
        <v>2623</v>
      </c>
      <c r="D5982" s="27" t="s">
        <v>12359</v>
      </c>
      <c r="E5982" s="27" t="s">
        <v>12360</v>
      </c>
      <c r="F5982" s="15" t="s">
        <v>1077</v>
      </c>
      <c r="G5982" s="15" t="s">
        <v>12622</v>
      </c>
    </row>
    <row r="5983" spans="1:7" ht="22.5" x14ac:dyDescent="0.2">
      <c r="A5983" s="14" t="s">
        <v>12623</v>
      </c>
      <c r="B5983" s="15" t="s">
        <v>12323</v>
      </c>
      <c r="C5983" s="15" t="s">
        <v>2625</v>
      </c>
      <c r="D5983" s="27" t="s">
        <v>12363</v>
      </c>
      <c r="E5983" s="27" t="s">
        <v>12364</v>
      </c>
      <c r="F5983" s="15" t="s">
        <v>1077</v>
      </c>
      <c r="G5983" s="15" t="s">
        <v>12624</v>
      </c>
    </row>
    <row r="5984" spans="1:7" ht="22.5" x14ac:dyDescent="0.2">
      <c r="A5984" s="14" t="s">
        <v>12625</v>
      </c>
      <c r="B5984" s="15" t="s">
        <v>12323</v>
      </c>
      <c r="C5984" s="15" t="s">
        <v>2629</v>
      </c>
      <c r="D5984" s="27" t="s">
        <v>12367</v>
      </c>
      <c r="E5984" s="27" t="s">
        <v>12368</v>
      </c>
      <c r="F5984" s="15" t="s">
        <v>1071</v>
      </c>
      <c r="G5984" s="15" t="s">
        <v>11160</v>
      </c>
    </row>
    <row r="5985" spans="1:7" ht="22.5" x14ac:dyDescent="0.2">
      <c r="A5985" s="14" t="s">
        <v>12626</v>
      </c>
      <c r="B5985" s="15" t="s">
        <v>12323</v>
      </c>
      <c r="C5985" s="15" t="s">
        <v>2633</v>
      </c>
      <c r="D5985" s="27" t="s">
        <v>12371</v>
      </c>
      <c r="E5985" s="27" t="s">
        <v>12372</v>
      </c>
      <c r="F5985" s="15" t="s">
        <v>1077</v>
      </c>
      <c r="G5985" s="15" t="s">
        <v>12627</v>
      </c>
    </row>
    <row r="5986" spans="1:7" ht="14.25" x14ac:dyDescent="0.2">
      <c r="A5986" s="14" t="s">
        <v>12628</v>
      </c>
      <c r="B5986" s="15" t="s">
        <v>12323</v>
      </c>
      <c r="C5986" s="15" t="s">
        <v>2637</v>
      </c>
      <c r="D5986" s="27" t="s">
        <v>12398</v>
      </c>
      <c r="E5986" s="27" t="s">
        <v>12399</v>
      </c>
      <c r="F5986" s="15" t="s">
        <v>209</v>
      </c>
      <c r="G5986" s="15" t="s">
        <v>9626</v>
      </c>
    </row>
    <row r="5987" spans="1:7" ht="14.25" x14ac:dyDescent="0.2">
      <c r="A5987" s="14" t="s">
        <v>12629</v>
      </c>
      <c r="B5987" s="15" t="s">
        <v>12323</v>
      </c>
      <c r="C5987" s="15" t="s">
        <v>2639</v>
      </c>
      <c r="D5987" s="27" t="s">
        <v>12395</v>
      </c>
      <c r="E5987" s="27" t="s">
        <v>12396</v>
      </c>
      <c r="F5987" s="15" t="s">
        <v>209</v>
      </c>
      <c r="G5987" s="15" t="s">
        <v>12630</v>
      </c>
    </row>
    <row r="5988" spans="1:7" ht="14.25" x14ac:dyDescent="0.2">
      <c r="A5988" s="14" t="s">
        <v>12631</v>
      </c>
      <c r="B5988" s="15" t="s">
        <v>12323</v>
      </c>
      <c r="C5988" s="15" t="s">
        <v>2643</v>
      </c>
      <c r="D5988" s="27" t="s">
        <v>12391</v>
      </c>
      <c r="E5988" s="27" t="s">
        <v>12392</v>
      </c>
      <c r="F5988" s="15" t="s">
        <v>209</v>
      </c>
      <c r="G5988" s="15" t="s">
        <v>7705</v>
      </c>
    </row>
    <row r="5989" spans="1:7" ht="22.5" x14ac:dyDescent="0.2">
      <c r="A5989" s="14" t="s">
        <v>12632</v>
      </c>
      <c r="B5989" s="15" t="s">
        <v>12323</v>
      </c>
      <c r="C5989" s="15" t="s">
        <v>2645</v>
      </c>
      <c r="D5989" s="27" t="s">
        <v>2694</v>
      </c>
      <c r="E5989" s="27" t="s">
        <v>2695</v>
      </c>
      <c r="F5989" s="15" t="s">
        <v>970</v>
      </c>
      <c r="G5989" s="15" t="s">
        <v>12633</v>
      </c>
    </row>
    <row r="5990" spans="1:7" ht="22.5" x14ac:dyDescent="0.2">
      <c r="A5990" s="14" t="s">
        <v>12634</v>
      </c>
      <c r="B5990" s="15" t="s">
        <v>12323</v>
      </c>
      <c r="C5990" s="15" t="s">
        <v>2648</v>
      </c>
      <c r="D5990" s="27" t="s">
        <v>12562</v>
      </c>
      <c r="E5990" s="27" t="s">
        <v>12563</v>
      </c>
      <c r="F5990" s="15" t="s">
        <v>648</v>
      </c>
      <c r="G5990" s="15" t="s">
        <v>24</v>
      </c>
    </row>
    <row r="5991" spans="1:7" ht="22.5" x14ac:dyDescent="0.2">
      <c r="A5991" s="14" t="s">
        <v>12635</v>
      </c>
      <c r="B5991" s="15" t="s">
        <v>12323</v>
      </c>
      <c r="C5991" s="15" t="s">
        <v>2650</v>
      </c>
      <c r="D5991" s="27" t="s">
        <v>12636</v>
      </c>
      <c r="E5991" s="27" t="s">
        <v>12637</v>
      </c>
      <c r="F5991" s="15" t="s">
        <v>648</v>
      </c>
      <c r="G5991" s="15" t="s">
        <v>208</v>
      </c>
    </row>
    <row r="5992" spans="1:7" ht="22.5" x14ac:dyDescent="0.2">
      <c r="A5992" s="14" t="s">
        <v>12638</v>
      </c>
      <c r="B5992" s="15" t="s">
        <v>12323</v>
      </c>
      <c r="C5992" s="15" t="s">
        <v>2652</v>
      </c>
      <c r="D5992" s="27" t="s">
        <v>12461</v>
      </c>
      <c r="E5992" s="27" t="s">
        <v>12462</v>
      </c>
      <c r="F5992" s="15" t="s">
        <v>648</v>
      </c>
      <c r="G5992" s="15" t="s">
        <v>243</v>
      </c>
    </row>
    <row r="5993" spans="1:7" ht="22.5" x14ac:dyDescent="0.2">
      <c r="A5993" s="14" t="s">
        <v>12639</v>
      </c>
      <c r="B5993" s="15" t="s">
        <v>12323</v>
      </c>
      <c r="C5993" s="15" t="s">
        <v>2655</v>
      </c>
      <c r="D5993" s="27" t="s">
        <v>12640</v>
      </c>
      <c r="E5993" s="27" t="s">
        <v>12641</v>
      </c>
      <c r="F5993" s="15" t="s">
        <v>71</v>
      </c>
      <c r="G5993" s="15" t="s">
        <v>1234</v>
      </c>
    </row>
    <row r="5994" spans="1:7" ht="22.5" x14ac:dyDescent="0.2">
      <c r="A5994" s="14" t="s">
        <v>12642</v>
      </c>
      <c r="B5994" s="15" t="s">
        <v>12323</v>
      </c>
      <c r="C5994" s="15" t="s">
        <v>2657</v>
      </c>
      <c r="D5994" s="27" t="s">
        <v>12643</v>
      </c>
      <c r="E5994" s="27" t="s">
        <v>12644</v>
      </c>
      <c r="F5994" s="15" t="s">
        <v>71</v>
      </c>
      <c r="G5994" s="15" t="s">
        <v>12645</v>
      </c>
    </row>
    <row r="5995" spans="1:7" ht="22.5" x14ac:dyDescent="0.2">
      <c r="A5995" s="14" t="s">
        <v>12646</v>
      </c>
      <c r="B5995" s="15" t="s">
        <v>12323</v>
      </c>
      <c r="C5995" s="15" t="s">
        <v>2661</v>
      </c>
      <c r="D5995" s="27" t="s">
        <v>12647</v>
      </c>
      <c r="E5995" s="27" t="s">
        <v>12648</v>
      </c>
      <c r="F5995" s="15" t="s">
        <v>71</v>
      </c>
      <c r="G5995" s="15" t="s">
        <v>12649</v>
      </c>
    </row>
    <row r="5996" spans="1:7" ht="22.5" x14ac:dyDescent="0.2">
      <c r="A5996" s="14" t="s">
        <v>12650</v>
      </c>
      <c r="B5996" s="15" t="s">
        <v>12323</v>
      </c>
      <c r="C5996" s="15" t="s">
        <v>2664</v>
      </c>
      <c r="D5996" s="27" t="s">
        <v>2694</v>
      </c>
      <c r="E5996" s="27" t="s">
        <v>12651</v>
      </c>
      <c r="F5996" s="15" t="s">
        <v>970</v>
      </c>
      <c r="G5996" s="15" t="s">
        <v>3622</v>
      </c>
    </row>
    <row r="5997" spans="1:7" ht="22.5" x14ac:dyDescent="0.2">
      <c r="A5997" s="14" t="s">
        <v>12652</v>
      </c>
      <c r="B5997" s="15" t="s">
        <v>12323</v>
      </c>
      <c r="C5997" s="15" t="s">
        <v>2668</v>
      </c>
      <c r="D5997" s="27" t="s">
        <v>12562</v>
      </c>
      <c r="E5997" s="27" t="s">
        <v>12563</v>
      </c>
      <c r="F5997" s="15" t="s">
        <v>648</v>
      </c>
      <c r="G5997" s="15" t="s">
        <v>43</v>
      </c>
    </row>
    <row r="5998" spans="1:7" ht="22.5" x14ac:dyDescent="0.2">
      <c r="A5998" s="14" t="s">
        <v>12653</v>
      </c>
      <c r="B5998" s="15" t="s">
        <v>12323</v>
      </c>
      <c r="C5998" s="15" t="s">
        <v>2672</v>
      </c>
      <c r="D5998" s="27" t="s">
        <v>12636</v>
      </c>
      <c r="E5998" s="27" t="s">
        <v>12637</v>
      </c>
      <c r="F5998" s="15" t="s">
        <v>648</v>
      </c>
      <c r="G5998" s="15" t="s">
        <v>109</v>
      </c>
    </row>
    <row r="5999" spans="1:7" ht="22.5" x14ac:dyDescent="0.2">
      <c r="A5999" s="14" t="s">
        <v>12654</v>
      </c>
      <c r="B5999" s="15" t="s">
        <v>12323</v>
      </c>
      <c r="C5999" s="15" t="s">
        <v>2674</v>
      </c>
      <c r="D5999" s="27" t="s">
        <v>12461</v>
      </c>
      <c r="E5999" s="27" t="s">
        <v>12462</v>
      </c>
      <c r="F5999" s="15" t="s">
        <v>648</v>
      </c>
      <c r="G5999" s="15" t="s">
        <v>144</v>
      </c>
    </row>
    <row r="6000" spans="1:7" ht="14.25" x14ac:dyDescent="0.2">
      <c r="A6000" s="14" t="s">
        <v>12655</v>
      </c>
      <c r="B6000" s="15" t="s">
        <v>12323</v>
      </c>
      <c r="C6000" s="15" t="s">
        <v>2678</v>
      </c>
      <c r="D6000" s="27" t="s">
        <v>12057</v>
      </c>
      <c r="E6000" s="27" t="s">
        <v>12656</v>
      </c>
      <c r="F6000" s="15" t="s">
        <v>209</v>
      </c>
      <c r="G6000" s="15" t="s">
        <v>5835</v>
      </c>
    </row>
    <row r="6001" spans="1:7" ht="45" x14ac:dyDescent="0.2">
      <c r="A6001" s="14" t="s">
        <v>12657</v>
      </c>
      <c r="B6001" s="15" t="s">
        <v>12323</v>
      </c>
      <c r="C6001" s="15" t="s">
        <v>2680</v>
      </c>
      <c r="D6001" s="27" t="s">
        <v>12658</v>
      </c>
      <c r="E6001" s="27" t="s">
        <v>12411</v>
      </c>
      <c r="F6001" s="15" t="s">
        <v>1077</v>
      </c>
      <c r="G6001" s="15" t="s">
        <v>12412</v>
      </c>
    </row>
    <row r="6002" spans="1:7" ht="14.25" x14ac:dyDescent="0.2">
      <c r="A6002" s="14" t="s">
        <v>12659</v>
      </c>
      <c r="B6002" s="15" t="s">
        <v>12323</v>
      </c>
      <c r="C6002" s="15" t="s">
        <v>2684</v>
      </c>
      <c r="D6002" s="27" t="s">
        <v>12414</v>
      </c>
      <c r="E6002" s="27" t="s">
        <v>12415</v>
      </c>
      <c r="F6002" s="15" t="s">
        <v>11843</v>
      </c>
      <c r="G6002" s="15" t="s">
        <v>456</v>
      </c>
    </row>
    <row r="6003" spans="1:7" ht="14.25" x14ac:dyDescent="0.2">
      <c r="A6003" s="14" t="s">
        <v>12660</v>
      </c>
      <c r="B6003" s="15" t="s">
        <v>12323</v>
      </c>
      <c r="C6003" s="15" t="s">
        <v>2689</v>
      </c>
      <c r="D6003" s="27" t="s">
        <v>11845</v>
      </c>
      <c r="E6003" s="27" t="s">
        <v>11846</v>
      </c>
      <c r="F6003" s="15" t="s">
        <v>11847</v>
      </c>
      <c r="G6003" s="15" t="s">
        <v>12</v>
      </c>
    </row>
    <row r="6004" spans="1:7" ht="22.5" x14ac:dyDescent="0.2">
      <c r="A6004" s="14" t="s">
        <v>12661</v>
      </c>
      <c r="B6004" s="15" t="s">
        <v>12323</v>
      </c>
      <c r="C6004" s="15" t="s">
        <v>2693</v>
      </c>
      <c r="D6004" s="27" t="s">
        <v>11864</v>
      </c>
      <c r="E6004" s="27" t="s">
        <v>11865</v>
      </c>
      <c r="F6004" s="15" t="s">
        <v>648</v>
      </c>
      <c r="G6004" s="15" t="s">
        <v>24</v>
      </c>
    </row>
    <row r="6005" spans="1:7" ht="14.25" x14ac:dyDescent="0.2">
      <c r="A6005" s="14" t="s">
        <v>12662</v>
      </c>
      <c r="B6005" s="15" t="s">
        <v>12323</v>
      </c>
      <c r="C6005" s="15" t="s">
        <v>2697</v>
      </c>
      <c r="D6005" s="27" t="s">
        <v>12419</v>
      </c>
      <c r="E6005" s="27" t="s">
        <v>12420</v>
      </c>
      <c r="F6005" s="15" t="s">
        <v>648</v>
      </c>
      <c r="G6005" s="15" t="s">
        <v>34</v>
      </c>
    </row>
    <row r="6006" spans="1:7" ht="14.25" x14ac:dyDescent="0.2">
      <c r="A6006" s="14" t="s">
        <v>12663</v>
      </c>
      <c r="B6006" s="15" t="s">
        <v>12323</v>
      </c>
      <c r="C6006" s="15" t="s">
        <v>2701</v>
      </c>
      <c r="D6006" s="27" t="s">
        <v>12664</v>
      </c>
      <c r="E6006" s="27" t="s">
        <v>12665</v>
      </c>
      <c r="F6006" s="15" t="s">
        <v>518</v>
      </c>
      <c r="G6006" s="15" t="s">
        <v>3848</v>
      </c>
    </row>
    <row r="6007" spans="1:7" ht="22.5" x14ac:dyDescent="0.2">
      <c r="A6007" s="14" t="s">
        <v>12666</v>
      </c>
      <c r="B6007" s="15" t="s">
        <v>12323</v>
      </c>
      <c r="C6007" s="15" t="s">
        <v>2704</v>
      </c>
      <c r="D6007" s="27" t="s">
        <v>12351</v>
      </c>
      <c r="E6007" s="27" t="s">
        <v>12352</v>
      </c>
      <c r="F6007" s="15" t="s">
        <v>1071</v>
      </c>
      <c r="G6007" s="15" t="s">
        <v>296</v>
      </c>
    </row>
    <row r="6008" spans="1:7" ht="45" x14ac:dyDescent="0.2">
      <c r="A6008" s="14" t="s">
        <v>12667</v>
      </c>
      <c r="B6008" s="15" t="s">
        <v>12323</v>
      </c>
      <c r="C6008" s="15" t="s">
        <v>2708</v>
      </c>
      <c r="D6008" s="27" t="s">
        <v>12510</v>
      </c>
      <c r="E6008" s="27" t="s">
        <v>11666</v>
      </c>
      <c r="F6008" s="15" t="s">
        <v>1077</v>
      </c>
      <c r="G6008" s="15" t="s">
        <v>12668</v>
      </c>
    </row>
    <row r="6009" spans="1:7" ht="14.25" x14ac:dyDescent="0.2">
      <c r="A6009" s="14" t="s">
        <v>12669</v>
      </c>
      <c r="B6009" s="15" t="s">
        <v>12323</v>
      </c>
      <c r="C6009" s="15" t="s">
        <v>2712</v>
      </c>
      <c r="D6009" s="27" t="s">
        <v>12388</v>
      </c>
      <c r="E6009" s="27" t="s">
        <v>12389</v>
      </c>
      <c r="F6009" s="15" t="s">
        <v>209</v>
      </c>
      <c r="G6009" s="15" t="s">
        <v>6128</v>
      </c>
    </row>
    <row r="6010" spans="1:7" ht="14.25" x14ac:dyDescent="0.2">
      <c r="A6010" s="14" t="s">
        <v>12670</v>
      </c>
      <c r="B6010" s="15" t="s">
        <v>12323</v>
      </c>
      <c r="C6010" s="15" t="s">
        <v>2715</v>
      </c>
      <c r="D6010" s="27" t="s">
        <v>12671</v>
      </c>
      <c r="E6010" s="27" t="s">
        <v>12672</v>
      </c>
      <c r="F6010" s="15" t="s">
        <v>648</v>
      </c>
      <c r="G6010" s="15" t="s">
        <v>40</v>
      </c>
    </row>
    <row r="6011" spans="1:7" ht="33.75" x14ac:dyDescent="0.2">
      <c r="A6011" s="14" t="s">
        <v>12673</v>
      </c>
      <c r="B6011" s="15" t="s">
        <v>12323</v>
      </c>
      <c r="C6011" s="15" t="s">
        <v>2719</v>
      </c>
      <c r="D6011" s="27" t="s">
        <v>5720</v>
      </c>
      <c r="E6011" s="27" t="s">
        <v>5721</v>
      </c>
      <c r="F6011" s="15" t="s">
        <v>648</v>
      </c>
      <c r="G6011" s="15" t="s">
        <v>30</v>
      </c>
    </row>
    <row r="6012" spans="1:7" ht="22.5" x14ac:dyDescent="0.2">
      <c r="A6012" s="14" t="s">
        <v>12674</v>
      </c>
      <c r="B6012" s="15" t="s">
        <v>12323</v>
      </c>
      <c r="C6012" s="15" t="s">
        <v>2724</v>
      </c>
      <c r="D6012" s="27" t="s">
        <v>12675</v>
      </c>
      <c r="E6012" s="27" t="s">
        <v>12676</v>
      </c>
      <c r="F6012" s="15" t="s">
        <v>648</v>
      </c>
      <c r="G6012" s="15" t="s">
        <v>24</v>
      </c>
    </row>
    <row r="6013" spans="1:7" ht="22.5" x14ac:dyDescent="0.2">
      <c r="A6013" s="14" t="s">
        <v>12677</v>
      </c>
      <c r="B6013" s="15" t="s">
        <v>12323</v>
      </c>
      <c r="C6013" s="15" t="s">
        <v>2728</v>
      </c>
      <c r="D6013" s="27" t="s">
        <v>2694</v>
      </c>
      <c r="E6013" s="27" t="s">
        <v>2695</v>
      </c>
      <c r="F6013" s="15" t="s">
        <v>970</v>
      </c>
      <c r="G6013" s="15" t="s">
        <v>1696</v>
      </c>
    </row>
    <row r="6014" spans="1:7" ht="22.5" x14ac:dyDescent="0.2">
      <c r="A6014" s="14" t="s">
        <v>12678</v>
      </c>
      <c r="B6014" s="15" t="s">
        <v>12323</v>
      </c>
      <c r="C6014" s="15" t="s">
        <v>2732</v>
      </c>
      <c r="D6014" s="27" t="s">
        <v>12517</v>
      </c>
      <c r="E6014" s="27" t="s">
        <v>12518</v>
      </c>
      <c r="F6014" s="15" t="s">
        <v>648</v>
      </c>
      <c r="G6014" s="15" t="s">
        <v>30</v>
      </c>
    </row>
    <row r="6015" spans="1:7" ht="22.5" x14ac:dyDescent="0.2">
      <c r="A6015" s="14" t="s">
        <v>12679</v>
      </c>
      <c r="B6015" s="15" t="s">
        <v>12323</v>
      </c>
      <c r="C6015" s="15" t="s">
        <v>2736</v>
      </c>
      <c r="D6015" s="27" t="s">
        <v>11719</v>
      </c>
      <c r="E6015" s="27" t="s">
        <v>11720</v>
      </c>
      <c r="F6015" s="15" t="s">
        <v>648</v>
      </c>
      <c r="G6015" s="15" t="s">
        <v>65</v>
      </c>
    </row>
    <row r="6016" spans="1:7" ht="22.5" x14ac:dyDescent="0.2">
      <c r="A6016" s="14" t="s">
        <v>12680</v>
      </c>
      <c r="B6016" s="15" t="s">
        <v>12323</v>
      </c>
      <c r="C6016" s="15" t="s">
        <v>2740</v>
      </c>
      <c r="D6016" s="27" t="s">
        <v>12548</v>
      </c>
      <c r="E6016" s="27" t="s">
        <v>12549</v>
      </c>
      <c r="F6016" s="15" t="s">
        <v>648</v>
      </c>
      <c r="G6016" s="15" t="s">
        <v>65</v>
      </c>
    </row>
    <row r="6017" spans="1:7" ht="22.5" x14ac:dyDescent="0.2">
      <c r="A6017" s="14" t="s">
        <v>12681</v>
      </c>
      <c r="B6017" s="15" t="s">
        <v>12323</v>
      </c>
      <c r="C6017" s="15" t="s">
        <v>2743</v>
      </c>
      <c r="D6017" s="27" t="s">
        <v>11697</v>
      </c>
      <c r="E6017" s="27" t="s">
        <v>11698</v>
      </c>
      <c r="F6017" s="15" t="s">
        <v>970</v>
      </c>
      <c r="G6017" s="15" t="s">
        <v>2537</v>
      </c>
    </row>
    <row r="6018" spans="1:7" ht="22.5" x14ac:dyDescent="0.2">
      <c r="A6018" s="14" t="s">
        <v>12682</v>
      </c>
      <c r="B6018" s="15" t="s">
        <v>12323</v>
      </c>
      <c r="C6018" s="15" t="s">
        <v>2747</v>
      </c>
      <c r="D6018" s="27" t="s">
        <v>11788</v>
      </c>
      <c r="E6018" s="27" t="s">
        <v>11789</v>
      </c>
      <c r="F6018" s="15" t="s">
        <v>648</v>
      </c>
      <c r="G6018" s="15" t="s">
        <v>34</v>
      </c>
    </row>
    <row r="6019" spans="1:7" ht="14.25" x14ac:dyDescent="0.2">
      <c r="A6019" s="14" t="s">
        <v>12683</v>
      </c>
      <c r="B6019" s="15" t="s">
        <v>12323</v>
      </c>
      <c r="C6019" s="15" t="s">
        <v>2750</v>
      </c>
      <c r="D6019" s="27" t="s">
        <v>11738</v>
      </c>
      <c r="E6019" s="27" t="s">
        <v>11739</v>
      </c>
      <c r="F6019" s="15" t="s">
        <v>970</v>
      </c>
      <c r="G6019" s="15" t="s">
        <v>1183</v>
      </c>
    </row>
    <row r="6020" spans="1:7" ht="22.5" x14ac:dyDescent="0.2">
      <c r="A6020" s="14" t="s">
        <v>12684</v>
      </c>
      <c r="B6020" s="15" t="s">
        <v>12323</v>
      </c>
      <c r="C6020" s="15" t="s">
        <v>2754</v>
      </c>
      <c r="D6020" s="27" t="s">
        <v>11741</v>
      </c>
      <c r="E6020" s="27" t="s">
        <v>11742</v>
      </c>
      <c r="F6020" s="15" t="s">
        <v>648</v>
      </c>
      <c r="G6020" s="15" t="s">
        <v>24</v>
      </c>
    </row>
    <row r="6021" spans="1:7" ht="22.5" x14ac:dyDescent="0.2">
      <c r="A6021" s="14" t="s">
        <v>12685</v>
      </c>
      <c r="B6021" s="15" t="s">
        <v>12323</v>
      </c>
      <c r="C6021" s="15" t="s">
        <v>2759</v>
      </c>
      <c r="D6021" s="27" t="s">
        <v>12686</v>
      </c>
      <c r="E6021" s="27" t="s">
        <v>12687</v>
      </c>
      <c r="F6021" s="15" t="s">
        <v>51</v>
      </c>
      <c r="G6021" s="15" t="s">
        <v>12688</v>
      </c>
    </row>
    <row r="6022" spans="1:7" ht="14.25" x14ac:dyDescent="0.2">
      <c r="A6022" s="14" t="s">
        <v>12689</v>
      </c>
      <c r="B6022" s="15" t="s">
        <v>12323</v>
      </c>
      <c r="C6022" s="15" t="s">
        <v>2763</v>
      </c>
      <c r="D6022" s="27" t="s">
        <v>12690</v>
      </c>
      <c r="E6022" s="27" t="s">
        <v>12691</v>
      </c>
      <c r="F6022" s="15" t="s">
        <v>502</v>
      </c>
      <c r="G6022" s="15" t="s">
        <v>12692</v>
      </c>
    </row>
    <row r="6023" spans="1:7" ht="14.25" x14ac:dyDescent="0.2">
      <c r="A6023" s="14" t="s">
        <v>12693</v>
      </c>
      <c r="B6023" s="15" t="s">
        <v>12323</v>
      </c>
      <c r="C6023" s="15" t="s">
        <v>2768</v>
      </c>
      <c r="D6023" s="27" t="s">
        <v>1976</v>
      </c>
      <c r="E6023" s="27" t="s">
        <v>12694</v>
      </c>
      <c r="F6023" s="15" t="s">
        <v>502</v>
      </c>
      <c r="G6023" s="15" t="s">
        <v>12695</v>
      </c>
    </row>
    <row r="6024" spans="1:7" ht="45" x14ac:dyDescent="0.2">
      <c r="A6024" s="14" t="s">
        <v>12696</v>
      </c>
      <c r="B6024" s="15" t="s">
        <v>12323</v>
      </c>
      <c r="C6024" s="15" t="s">
        <v>2772</v>
      </c>
      <c r="D6024" s="27" t="s">
        <v>12697</v>
      </c>
      <c r="E6024" s="27" t="s">
        <v>12698</v>
      </c>
      <c r="F6024" s="15" t="s">
        <v>648</v>
      </c>
      <c r="G6024" s="15" t="s">
        <v>158</v>
      </c>
    </row>
    <row r="6025" spans="1:7" ht="14.25" x14ac:dyDescent="0.2">
      <c r="A6025" s="14" t="s">
        <v>12699</v>
      </c>
      <c r="B6025" s="15" t="s">
        <v>12323</v>
      </c>
      <c r="C6025" s="15" t="s">
        <v>2776</v>
      </c>
      <c r="D6025" s="27" t="s">
        <v>11679</v>
      </c>
      <c r="E6025" s="27" t="s">
        <v>11680</v>
      </c>
      <c r="F6025" s="15" t="s">
        <v>209</v>
      </c>
      <c r="G6025" s="15" t="s">
        <v>6168</v>
      </c>
    </row>
    <row r="6026" spans="1:7" ht="45" x14ac:dyDescent="0.2">
      <c r="A6026" s="14" t="s">
        <v>12700</v>
      </c>
      <c r="B6026" s="15" t="s">
        <v>12323</v>
      </c>
      <c r="C6026" s="15" t="s">
        <v>2780</v>
      </c>
      <c r="D6026" s="27" t="s">
        <v>12701</v>
      </c>
      <c r="E6026" s="27" t="s">
        <v>12702</v>
      </c>
      <c r="F6026" s="15" t="s">
        <v>1077</v>
      </c>
      <c r="G6026" s="15" t="s">
        <v>12703</v>
      </c>
    </row>
    <row r="6027" spans="1:7" ht="22.5" x14ac:dyDescent="0.2">
      <c r="A6027" s="14" t="s">
        <v>12704</v>
      </c>
      <c r="B6027" s="15" t="s">
        <v>12323</v>
      </c>
      <c r="C6027" s="15" t="s">
        <v>2783</v>
      </c>
      <c r="D6027" s="27" t="s">
        <v>1188</v>
      </c>
      <c r="E6027" s="27" t="s">
        <v>1189</v>
      </c>
      <c r="F6027" s="15" t="s">
        <v>648</v>
      </c>
      <c r="G6027" s="15" t="s">
        <v>24</v>
      </c>
    </row>
    <row r="6028" spans="1:7" ht="22.5" x14ac:dyDescent="0.2">
      <c r="A6028" s="14" t="s">
        <v>12705</v>
      </c>
      <c r="B6028" s="15" t="s">
        <v>12323</v>
      </c>
      <c r="C6028" s="15" t="s">
        <v>2787</v>
      </c>
      <c r="D6028" s="27" t="s">
        <v>12706</v>
      </c>
      <c r="E6028" s="27" t="s">
        <v>12707</v>
      </c>
      <c r="F6028" s="15" t="s">
        <v>648</v>
      </c>
      <c r="G6028" s="15" t="s">
        <v>12</v>
      </c>
    </row>
    <row r="6029" spans="1:7" ht="22.5" x14ac:dyDescent="0.2">
      <c r="A6029" s="14" t="s">
        <v>12708</v>
      </c>
      <c r="B6029" s="15" t="s">
        <v>12323</v>
      </c>
      <c r="C6029" s="15" t="s">
        <v>2790</v>
      </c>
      <c r="D6029" s="27" t="s">
        <v>8410</v>
      </c>
      <c r="E6029" s="27" t="s">
        <v>8411</v>
      </c>
      <c r="F6029" s="15" t="s">
        <v>648</v>
      </c>
      <c r="G6029" s="15" t="s">
        <v>12</v>
      </c>
    </row>
    <row r="6030" spans="1:7" s="8" customFormat="1" ht="15" customHeight="1" x14ac:dyDescent="0.2">
      <c r="A6030" s="7"/>
      <c r="B6030" s="7"/>
      <c r="C6030" s="7"/>
      <c r="D6030" s="26"/>
      <c r="E6030" s="20" t="s">
        <v>12709</v>
      </c>
      <c r="F6030" s="7"/>
      <c r="G6030" s="7"/>
    </row>
    <row r="6031" spans="1:7" s="11" customFormat="1" ht="14.25" x14ac:dyDescent="0.2">
      <c r="A6031" s="9" t="s">
        <v>9498</v>
      </c>
      <c r="B6031" s="9" t="s">
        <v>12710</v>
      </c>
      <c r="C6031" s="9"/>
      <c r="D6031" s="29"/>
      <c r="E6031" s="22" t="s">
        <v>12711</v>
      </c>
      <c r="F6031" s="10"/>
      <c r="G6031" s="10"/>
    </row>
    <row r="6032" spans="1:7" ht="14.25" customHeight="1" x14ac:dyDescent="0.2">
      <c r="A6032" s="16"/>
      <c r="B6032" s="16"/>
      <c r="C6032" s="13"/>
      <c r="D6032" s="28"/>
      <c r="E6032" s="21" t="s">
        <v>12712</v>
      </c>
      <c r="F6032" s="13"/>
      <c r="G6032" s="13"/>
    </row>
    <row r="6033" spans="1:7" ht="22.5" x14ac:dyDescent="0.2">
      <c r="A6033" s="14" t="s">
        <v>12713</v>
      </c>
      <c r="B6033" s="15" t="s">
        <v>12714</v>
      </c>
      <c r="C6033" s="15" t="s">
        <v>12</v>
      </c>
      <c r="D6033" s="27" t="s">
        <v>10512</v>
      </c>
      <c r="E6033" s="27" t="s">
        <v>10513</v>
      </c>
      <c r="F6033" s="15" t="s">
        <v>37</v>
      </c>
      <c r="G6033" s="15" t="s">
        <v>12715</v>
      </c>
    </row>
    <row r="6034" spans="1:7" ht="22.5" x14ac:dyDescent="0.2">
      <c r="A6034" s="14" t="s">
        <v>12716</v>
      </c>
      <c r="B6034" s="15" t="s">
        <v>12714</v>
      </c>
      <c r="C6034" s="15" t="s">
        <v>24</v>
      </c>
      <c r="D6034" s="27" t="s">
        <v>137</v>
      </c>
      <c r="E6034" s="27" t="s">
        <v>694</v>
      </c>
      <c r="F6034" s="15" t="s">
        <v>37</v>
      </c>
      <c r="G6034" s="15" t="s">
        <v>12059</v>
      </c>
    </row>
    <row r="6035" spans="1:7" ht="22.5" x14ac:dyDescent="0.2">
      <c r="A6035" s="14" t="s">
        <v>12717</v>
      </c>
      <c r="B6035" s="15" t="s">
        <v>12714</v>
      </c>
      <c r="C6035" s="15" t="s">
        <v>30</v>
      </c>
      <c r="D6035" s="27" t="s">
        <v>31</v>
      </c>
      <c r="E6035" s="27" t="s">
        <v>32</v>
      </c>
      <c r="F6035" s="15" t="s">
        <v>27</v>
      </c>
      <c r="G6035" s="15" t="s">
        <v>12718</v>
      </c>
    </row>
    <row r="6036" spans="1:7" ht="22.5" x14ac:dyDescent="0.2">
      <c r="A6036" s="14" t="s">
        <v>12719</v>
      </c>
      <c r="B6036" s="15" t="s">
        <v>12714</v>
      </c>
      <c r="C6036" s="15" t="s">
        <v>34</v>
      </c>
      <c r="D6036" s="27" t="s">
        <v>5517</v>
      </c>
      <c r="E6036" s="27" t="s">
        <v>12082</v>
      </c>
      <c r="F6036" s="15" t="s">
        <v>51</v>
      </c>
      <c r="G6036" s="15" t="s">
        <v>12720</v>
      </c>
    </row>
    <row r="6037" spans="1:7" ht="22.5" x14ac:dyDescent="0.2">
      <c r="A6037" s="14" t="s">
        <v>12721</v>
      </c>
      <c r="B6037" s="15" t="s">
        <v>12714</v>
      </c>
      <c r="C6037" s="15" t="s">
        <v>40</v>
      </c>
      <c r="D6037" s="27" t="s">
        <v>5521</v>
      </c>
      <c r="E6037" s="27" t="s">
        <v>5522</v>
      </c>
      <c r="F6037" s="15" t="s">
        <v>37</v>
      </c>
      <c r="G6037" s="15" t="s">
        <v>12722</v>
      </c>
    </row>
    <row r="6038" spans="1:7" ht="14.25" x14ac:dyDescent="0.2">
      <c r="A6038" s="14" t="s">
        <v>12723</v>
      </c>
      <c r="B6038" s="15" t="s">
        <v>12714</v>
      </c>
      <c r="C6038" s="15" t="s">
        <v>43</v>
      </c>
      <c r="D6038" s="27" t="s">
        <v>49</v>
      </c>
      <c r="E6038" s="27" t="s">
        <v>50</v>
      </c>
      <c r="F6038" s="15" t="s">
        <v>51</v>
      </c>
      <c r="G6038" s="15" t="s">
        <v>12724</v>
      </c>
    </row>
    <row r="6039" spans="1:7" ht="14.25" x14ac:dyDescent="0.2">
      <c r="A6039" s="14" t="s">
        <v>12725</v>
      </c>
      <c r="B6039" s="15" t="s">
        <v>12714</v>
      </c>
      <c r="C6039" s="15" t="s">
        <v>48</v>
      </c>
      <c r="D6039" s="27" t="s">
        <v>552</v>
      </c>
      <c r="E6039" s="27" t="s">
        <v>12726</v>
      </c>
      <c r="F6039" s="15" t="s">
        <v>81</v>
      </c>
      <c r="G6039" s="15" t="s">
        <v>197</v>
      </c>
    </row>
    <row r="6040" spans="1:7" ht="22.5" x14ac:dyDescent="0.2">
      <c r="A6040" s="14" t="s">
        <v>12727</v>
      </c>
      <c r="B6040" s="15" t="s">
        <v>12714</v>
      </c>
      <c r="C6040" s="15" t="s">
        <v>55</v>
      </c>
      <c r="D6040" s="27" t="s">
        <v>12087</v>
      </c>
      <c r="E6040" s="27" t="s">
        <v>12088</v>
      </c>
      <c r="F6040" s="15" t="s">
        <v>81</v>
      </c>
      <c r="G6040" s="15" t="s">
        <v>5741</v>
      </c>
    </row>
    <row r="6041" spans="1:7" ht="22.5" x14ac:dyDescent="0.2">
      <c r="A6041" s="14" t="s">
        <v>12728</v>
      </c>
      <c r="B6041" s="15" t="s">
        <v>12714</v>
      </c>
      <c r="C6041" s="15" t="s">
        <v>58</v>
      </c>
      <c r="D6041" s="27" t="s">
        <v>12090</v>
      </c>
      <c r="E6041" s="27" t="s">
        <v>12729</v>
      </c>
      <c r="F6041" s="15" t="s">
        <v>37</v>
      </c>
      <c r="G6041" s="15" t="s">
        <v>12730</v>
      </c>
    </row>
    <row r="6042" spans="1:7" ht="14.25" x14ac:dyDescent="0.2">
      <c r="A6042" s="14" t="s">
        <v>12731</v>
      </c>
      <c r="B6042" s="15" t="s">
        <v>12714</v>
      </c>
      <c r="C6042" s="15" t="s">
        <v>60</v>
      </c>
      <c r="D6042" s="27" t="s">
        <v>49</v>
      </c>
      <c r="E6042" s="27" t="s">
        <v>50</v>
      </c>
      <c r="F6042" s="15" t="s">
        <v>51</v>
      </c>
      <c r="G6042" s="15" t="s">
        <v>12732</v>
      </c>
    </row>
    <row r="6043" spans="1:7" ht="14.25" customHeight="1" x14ac:dyDescent="0.2">
      <c r="A6043" s="16"/>
      <c r="B6043" s="16"/>
      <c r="C6043" s="13"/>
      <c r="D6043" s="28"/>
      <c r="E6043" s="21" t="s">
        <v>12733</v>
      </c>
      <c r="F6043" s="13"/>
      <c r="G6043" s="13"/>
    </row>
    <row r="6044" spans="1:7" ht="14.25" x14ac:dyDescent="0.2">
      <c r="A6044" s="14" t="s">
        <v>12734</v>
      </c>
      <c r="B6044" s="15" t="s">
        <v>12714</v>
      </c>
      <c r="C6044" s="15" t="s">
        <v>65</v>
      </c>
      <c r="D6044" s="27" t="s">
        <v>570</v>
      </c>
      <c r="E6044" s="27" t="s">
        <v>571</v>
      </c>
      <c r="F6044" s="15" t="s">
        <v>51</v>
      </c>
      <c r="G6044" s="15" t="s">
        <v>11612</v>
      </c>
    </row>
    <row r="6045" spans="1:7" ht="14.25" x14ac:dyDescent="0.2">
      <c r="A6045" s="14" t="s">
        <v>12735</v>
      </c>
      <c r="B6045" s="15" t="s">
        <v>12714</v>
      </c>
      <c r="C6045" s="15" t="s">
        <v>68</v>
      </c>
      <c r="D6045" s="27" t="s">
        <v>722</v>
      </c>
      <c r="E6045" s="27" t="s">
        <v>723</v>
      </c>
      <c r="F6045" s="15" t="s">
        <v>81</v>
      </c>
      <c r="G6045" s="15" t="s">
        <v>12736</v>
      </c>
    </row>
    <row r="6046" spans="1:7" ht="22.5" x14ac:dyDescent="0.2">
      <c r="A6046" s="14" t="s">
        <v>12737</v>
      </c>
      <c r="B6046" s="15" t="s">
        <v>12714</v>
      </c>
      <c r="C6046" s="15" t="s">
        <v>70</v>
      </c>
      <c r="D6046" s="27" t="s">
        <v>578</v>
      </c>
      <c r="E6046" s="27" t="s">
        <v>579</v>
      </c>
      <c r="F6046" s="15" t="s">
        <v>51</v>
      </c>
      <c r="G6046" s="15" t="s">
        <v>12738</v>
      </c>
    </row>
    <row r="6047" spans="1:7" ht="14.25" x14ac:dyDescent="0.2">
      <c r="A6047" s="14" t="s">
        <v>12739</v>
      </c>
      <c r="B6047" s="15" t="s">
        <v>12714</v>
      </c>
      <c r="C6047" s="15" t="s">
        <v>73</v>
      </c>
      <c r="D6047" s="27" t="s">
        <v>582</v>
      </c>
      <c r="E6047" s="27" t="s">
        <v>583</v>
      </c>
      <c r="F6047" s="15" t="s">
        <v>81</v>
      </c>
      <c r="G6047" s="15" t="s">
        <v>12740</v>
      </c>
    </row>
    <row r="6048" spans="1:7" ht="14.25" x14ac:dyDescent="0.2">
      <c r="A6048" s="14" t="s">
        <v>12741</v>
      </c>
      <c r="B6048" s="15" t="s">
        <v>12714</v>
      </c>
      <c r="C6048" s="15" t="s">
        <v>75</v>
      </c>
      <c r="D6048" s="27" t="s">
        <v>12742</v>
      </c>
      <c r="E6048" s="27" t="s">
        <v>12743</v>
      </c>
      <c r="F6048" s="15" t="s">
        <v>81</v>
      </c>
      <c r="G6048" s="15" t="s">
        <v>12744</v>
      </c>
    </row>
    <row r="6049" spans="1:7" ht="33.75" x14ac:dyDescent="0.2">
      <c r="A6049" s="14" t="s">
        <v>12745</v>
      </c>
      <c r="B6049" s="15" t="s">
        <v>12714</v>
      </c>
      <c r="C6049" s="15" t="s">
        <v>87</v>
      </c>
      <c r="D6049" s="27" t="s">
        <v>738</v>
      </c>
      <c r="E6049" s="27" t="s">
        <v>12746</v>
      </c>
      <c r="F6049" s="15" t="s">
        <v>502</v>
      </c>
      <c r="G6049" s="15" t="s">
        <v>12747</v>
      </c>
    </row>
    <row r="6050" spans="1:7" ht="22.5" x14ac:dyDescent="0.2">
      <c r="A6050" s="14" t="s">
        <v>12748</v>
      </c>
      <c r="B6050" s="15" t="s">
        <v>12714</v>
      </c>
      <c r="C6050" s="15" t="s">
        <v>89</v>
      </c>
      <c r="D6050" s="27" t="s">
        <v>5561</v>
      </c>
      <c r="E6050" s="27" t="s">
        <v>12749</v>
      </c>
      <c r="F6050" s="15" t="s">
        <v>502</v>
      </c>
      <c r="G6050" s="15" t="s">
        <v>12750</v>
      </c>
    </row>
    <row r="6051" spans="1:7" ht="14.25" customHeight="1" x14ac:dyDescent="0.2">
      <c r="A6051" s="16"/>
      <c r="B6051" s="16"/>
      <c r="C6051" s="13"/>
      <c r="D6051" s="28"/>
      <c r="E6051" s="21" t="s">
        <v>12751</v>
      </c>
      <c r="F6051" s="13"/>
      <c r="G6051" s="13"/>
    </row>
    <row r="6052" spans="1:7" ht="22.5" x14ac:dyDescent="0.2">
      <c r="A6052" s="14" t="s">
        <v>12752</v>
      </c>
      <c r="B6052" s="15" t="s">
        <v>12714</v>
      </c>
      <c r="C6052" s="15" t="s">
        <v>90</v>
      </c>
      <c r="D6052" s="27" t="s">
        <v>578</v>
      </c>
      <c r="E6052" s="27" t="s">
        <v>579</v>
      </c>
      <c r="F6052" s="15" t="s">
        <v>51</v>
      </c>
      <c r="G6052" s="15" t="s">
        <v>12753</v>
      </c>
    </row>
    <row r="6053" spans="1:7" ht="14.25" x14ac:dyDescent="0.2">
      <c r="A6053" s="14" t="s">
        <v>12754</v>
      </c>
      <c r="B6053" s="15" t="s">
        <v>12714</v>
      </c>
      <c r="C6053" s="15" t="s">
        <v>91</v>
      </c>
      <c r="D6053" s="27" t="s">
        <v>582</v>
      </c>
      <c r="E6053" s="27" t="s">
        <v>583</v>
      </c>
      <c r="F6053" s="15" t="s">
        <v>81</v>
      </c>
      <c r="G6053" s="15" t="s">
        <v>12755</v>
      </c>
    </row>
    <row r="6054" spans="1:7" ht="14.25" x14ac:dyDescent="0.2">
      <c r="A6054" s="14" t="s">
        <v>12756</v>
      </c>
      <c r="B6054" s="15" t="s">
        <v>12714</v>
      </c>
      <c r="C6054" s="15" t="s">
        <v>101</v>
      </c>
      <c r="D6054" s="27" t="s">
        <v>12742</v>
      </c>
      <c r="E6054" s="27" t="s">
        <v>12743</v>
      </c>
      <c r="F6054" s="15" t="s">
        <v>81</v>
      </c>
      <c r="G6054" s="15" t="s">
        <v>12757</v>
      </c>
    </row>
    <row r="6055" spans="1:7" ht="22.5" x14ac:dyDescent="0.2">
      <c r="A6055" s="14" t="s">
        <v>12758</v>
      </c>
      <c r="B6055" s="15" t="s">
        <v>12714</v>
      </c>
      <c r="C6055" s="15" t="s">
        <v>106</v>
      </c>
      <c r="D6055" s="27" t="s">
        <v>738</v>
      </c>
      <c r="E6055" s="27" t="s">
        <v>739</v>
      </c>
      <c r="F6055" s="15" t="s">
        <v>502</v>
      </c>
      <c r="G6055" s="15" t="s">
        <v>12759</v>
      </c>
    </row>
    <row r="6056" spans="1:7" ht="14.25" x14ac:dyDescent="0.2">
      <c r="A6056" s="14" t="s">
        <v>12760</v>
      </c>
      <c r="B6056" s="15" t="s">
        <v>12714</v>
      </c>
      <c r="C6056" s="15" t="s">
        <v>107</v>
      </c>
      <c r="D6056" s="27" t="s">
        <v>781</v>
      </c>
      <c r="E6056" s="27" t="s">
        <v>782</v>
      </c>
      <c r="F6056" s="15" t="s">
        <v>502</v>
      </c>
      <c r="G6056" s="15" t="s">
        <v>2025</v>
      </c>
    </row>
    <row r="6057" spans="1:7" ht="14.25" x14ac:dyDescent="0.2">
      <c r="A6057" s="14" t="s">
        <v>12761</v>
      </c>
      <c r="B6057" s="15" t="s">
        <v>12714</v>
      </c>
      <c r="C6057" s="15" t="s">
        <v>108</v>
      </c>
      <c r="D6057" s="27" t="s">
        <v>1603</v>
      </c>
      <c r="E6057" s="27" t="s">
        <v>1604</v>
      </c>
      <c r="F6057" s="15" t="s">
        <v>502</v>
      </c>
      <c r="G6057" s="15" t="s">
        <v>12762</v>
      </c>
    </row>
    <row r="6058" spans="1:7" ht="33.75" x14ac:dyDescent="0.2">
      <c r="A6058" s="14" t="s">
        <v>12763</v>
      </c>
      <c r="B6058" s="15" t="s">
        <v>12714</v>
      </c>
      <c r="C6058" s="15" t="s">
        <v>109</v>
      </c>
      <c r="D6058" s="27" t="s">
        <v>1607</v>
      </c>
      <c r="E6058" s="27" t="s">
        <v>1608</v>
      </c>
      <c r="F6058" s="15" t="s">
        <v>502</v>
      </c>
      <c r="G6058" s="15" t="s">
        <v>12764</v>
      </c>
    </row>
    <row r="6059" spans="1:7" ht="33.75" x14ac:dyDescent="0.2">
      <c r="A6059" s="14" t="s">
        <v>12765</v>
      </c>
      <c r="B6059" s="15" t="s">
        <v>12714</v>
      </c>
      <c r="C6059" s="15" t="s">
        <v>122</v>
      </c>
      <c r="D6059" s="27" t="s">
        <v>5418</v>
      </c>
      <c r="E6059" s="27" t="s">
        <v>5419</v>
      </c>
      <c r="F6059" s="15" t="s">
        <v>1077</v>
      </c>
      <c r="G6059" s="15" t="s">
        <v>1569</v>
      </c>
    </row>
    <row r="6060" spans="1:7" ht="33.75" x14ac:dyDescent="0.2">
      <c r="A6060" s="14" t="s">
        <v>12766</v>
      </c>
      <c r="B6060" s="15" t="s">
        <v>12714</v>
      </c>
      <c r="C6060" s="15" t="s">
        <v>126</v>
      </c>
      <c r="D6060" s="27" t="s">
        <v>12222</v>
      </c>
      <c r="E6060" s="27" t="s">
        <v>12767</v>
      </c>
      <c r="F6060" s="15" t="s">
        <v>81</v>
      </c>
      <c r="G6060" s="15" t="s">
        <v>12768</v>
      </c>
    </row>
    <row r="6061" spans="1:7" ht="14.25" customHeight="1" x14ac:dyDescent="0.2">
      <c r="A6061" s="16"/>
      <c r="B6061" s="16"/>
      <c r="C6061" s="13"/>
      <c r="D6061" s="28"/>
      <c r="E6061" s="21" t="s">
        <v>12769</v>
      </c>
      <c r="F6061" s="13"/>
      <c r="G6061" s="13"/>
    </row>
    <row r="6062" spans="1:7" ht="22.5" x14ac:dyDescent="0.2">
      <c r="A6062" s="14" t="s">
        <v>12770</v>
      </c>
      <c r="B6062" s="15" t="s">
        <v>12714</v>
      </c>
      <c r="C6062" s="15" t="s">
        <v>124</v>
      </c>
      <c r="D6062" s="27" t="s">
        <v>786</v>
      </c>
      <c r="E6062" s="27" t="s">
        <v>787</v>
      </c>
      <c r="F6062" s="15" t="s">
        <v>51</v>
      </c>
      <c r="G6062" s="15" t="s">
        <v>6008</v>
      </c>
    </row>
    <row r="6063" spans="1:7" ht="14.25" x14ac:dyDescent="0.2">
      <c r="A6063" s="14" t="s">
        <v>12771</v>
      </c>
      <c r="B6063" s="15" t="s">
        <v>12714</v>
      </c>
      <c r="C6063" s="15" t="s">
        <v>129</v>
      </c>
      <c r="D6063" s="27" t="s">
        <v>6326</v>
      </c>
      <c r="E6063" s="27" t="s">
        <v>6327</v>
      </c>
      <c r="F6063" s="15" t="s">
        <v>81</v>
      </c>
      <c r="G6063" s="15" t="s">
        <v>7922</v>
      </c>
    </row>
    <row r="6064" spans="1:7" ht="22.5" x14ac:dyDescent="0.2">
      <c r="A6064" s="14" t="s">
        <v>12772</v>
      </c>
      <c r="B6064" s="15" t="s">
        <v>12714</v>
      </c>
      <c r="C6064" s="15" t="s">
        <v>133</v>
      </c>
      <c r="D6064" s="27" t="s">
        <v>738</v>
      </c>
      <c r="E6064" s="27" t="s">
        <v>739</v>
      </c>
      <c r="F6064" s="15" t="s">
        <v>502</v>
      </c>
      <c r="G6064" s="15" t="s">
        <v>12773</v>
      </c>
    </row>
    <row r="6065" spans="1:7" ht="14.25" x14ac:dyDescent="0.2">
      <c r="A6065" s="14" t="s">
        <v>12774</v>
      </c>
      <c r="B6065" s="15" t="s">
        <v>12714</v>
      </c>
      <c r="C6065" s="15" t="s">
        <v>136</v>
      </c>
      <c r="D6065" s="27" t="s">
        <v>5561</v>
      </c>
      <c r="E6065" s="27" t="s">
        <v>5689</v>
      </c>
      <c r="F6065" s="15" t="s">
        <v>502</v>
      </c>
      <c r="G6065" s="15" t="s">
        <v>12775</v>
      </c>
    </row>
    <row r="6066" spans="1:7" ht="22.5" x14ac:dyDescent="0.2">
      <c r="A6066" s="14" t="s">
        <v>12776</v>
      </c>
      <c r="B6066" s="15" t="s">
        <v>12714</v>
      </c>
      <c r="C6066" s="15" t="s">
        <v>141</v>
      </c>
      <c r="D6066" s="27" t="s">
        <v>734</v>
      </c>
      <c r="E6066" s="27" t="s">
        <v>735</v>
      </c>
      <c r="F6066" s="15" t="s">
        <v>502</v>
      </c>
      <c r="G6066" s="15" t="s">
        <v>12777</v>
      </c>
    </row>
    <row r="6067" spans="1:7" ht="14.25" customHeight="1" x14ac:dyDescent="0.2">
      <c r="A6067" s="16"/>
      <c r="B6067" s="16"/>
      <c r="C6067" s="13"/>
      <c r="D6067" s="28"/>
      <c r="E6067" s="21" t="s">
        <v>12778</v>
      </c>
      <c r="F6067" s="13"/>
      <c r="G6067" s="13"/>
    </row>
    <row r="6068" spans="1:7" ht="14.25" x14ac:dyDescent="0.2">
      <c r="A6068" s="14" t="s">
        <v>12779</v>
      </c>
      <c r="B6068" s="15" t="s">
        <v>12714</v>
      </c>
      <c r="C6068" s="15" t="s">
        <v>144</v>
      </c>
      <c r="D6068" s="27" t="s">
        <v>12199</v>
      </c>
      <c r="E6068" s="27" t="s">
        <v>12200</v>
      </c>
      <c r="F6068" s="15" t="s">
        <v>51</v>
      </c>
      <c r="G6068" s="15" t="s">
        <v>12780</v>
      </c>
    </row>
    <row r="6069" spans="1:7" ht="14.25" x14ac:dyDescent="0.2">
      <c r="A6069" s="14" t="s">
        <v>12781</v>
      </c>
      <c r="B6069" s="15" t="s">
        <v>12714</v>
      </c>
      <c r="C6069" s="15" t="s">
        <v>146</v>
      </c>
      <c r="D6069" s="27" t="s">
        <v>12183</v>
      </c>
      <c r="E6069" s="27" t="s">
        <v>12782</v>
      </c>
      <c r="F6069" s="15" t="s">
        <v>81</v>
      </c>
      <c r="G6069" s="15" t="s">
        <v>3276</v>
      </c>
    </row>
    <row r="6070" spans="1:7" ht="14.25" x14ac:dyDescent="0.2">
      <c r="A6070" s="14" t="s">
        <v>12783</v>
      </c>
      <c r="B6070" s="15" t="s">
        <v>12714</v>
      </c>
      <c r="C6070" s="15" t="s">
        <v>151</v>
      </c>
      <c r="D6070" s="27" t="s">
        <v>12187</v>
      </c>
      <c r="E6070" s="27" t="s">
        <v>12784</v>
      </c>
      <c r="F6070" s="15" t="s">
        <v>81</v>
      </c>
      <c r="G6070" s="15" t="s">
        <v>2077</v>
      </c>
    </row>
    <row r="6071" spans="1:7" ht="14.25" x14ac:dyDescent="0.2">
      <c r="A6071" s="14" t="s">
        <v>12785</v>
      </c>
      <c r="B6071" s="15" t="s">
        <v>12714</v>
      </c>
      <c r="C6071" s="15" t="s">
        <v>154</v>
      </c>
      <c r="D6071" s="27" t="s">
        <v>12786</v>
      </c>
      <c r="E6071" s="27" t="s">
        <v>12787</v>
      </c>
      <c r="F6071" s="15" t="s">
        <v>648</v>
      </c>
      <c r="G6071" s="15" t="s">
        <v>12</v>
      </c>
    </row>
    <row r="6072" spans="1:7" ht="14.25" x14ac:dyDescent="0.2">
      <c r="A6072" s="14" t="s">
        <v>12788</v>
      </c>
      <c r="B6072" s="15" t="s">
        <v>12714</v>
      </c>
      <c r="C6072" s="15" t="s">
        <v>156</v>
      </c>
      <c r="D6072" s="27" t="s">
        <v>12206</v>
      </c>
      <c r="E6072" s="27" t="s">
        <v>12207</v>
      </c>
      <c r="F6072" s="15" t="s">
        <v>648</v>
      </c>
      <c r="G6072" s="15" t="s">
        <v>12</v>
      </c>
    </row>
    <row r="6073" spans="1:7" ht="14.25" x14ac:dyDescent="0.2">
      <c r="A6073" s="14" t="s">
        <v>12789</v>
      </c>
      <c r="B6073" s="15" t="s">
        <v>12714</v>
      </c>
      <c r="C6073" s="15" t="s">
        <v>157</v>
      </c>
      <c r="D6073" s="27" t="s">
        <v>12790</v>
      </c>
      <c r="E6073" s="27" t="s">
        <v>12791</v>
      </c>
      <c r="F6073" s="15" t="s">
        <v>502</v>
      </c>
      <c r="G6073" s="15" t="s">
        <v>1234</v>
      </c>
    </row>
    <row r="6074" spans="1:7" ht="14.25" x14ac:dyDescent="0.2">
      <c r="A6074" s="14" t="s">
        <v>12792</v>
      </c>
      <c r="B6074" s="15" t="s">
        <v>12714</v>
      </c>
      <c r="C6074" s="15" t="s">
        <v>158</v>
      </c>
      <c r="D6074" s="27" t="s">
        <v>12209</v>
      </c>
      <c r="E6074" s="27" t="s">
        <v>12210</v>
      </c>
      <c r="F6074" s="15" t="s">
        <v>502</v>
      </c>
      <c r="G6074" s="15" t="s">
        <v>1234</v>
      </c>
    </row>
    <row r="6075" spans="1:7" ht="22.5" x14ac:dyDescent="0.2">
      <c r="A6075" s="14" t="s">
        <v>12793</v>
      </c>
      <c r="B6075" s="15" t="s">
        <v>12714</v>
      </c>
      <c r="C6075" s="15" t="s">
        <v>165</v>
      </c>
      <c r="D6075" s="27" t="s">
        <v>675</v>
      </c>
      <c r="E6075" s="27" t="s">
        <v>12794</v>
      </c>
      <c r="F6075" s="15" t="s">
        <v>502</v>
      </c>
      <c r="G6075" s="15" t="s">
        <v>12795</v>
      </c>
    </row>
    <row r="6076" spans="1:7" ht="33.75" x14ac:dyDescent="0.2">
      <c r="A6076" s="14" t="s">
        <v>12796</v>
      </c>
      <c r="B6076" s="15" t="s">
        <v>12714</v>
      </c>
      <c r="C6076" s="15" t="s">
        <v>168</v>
      </c>
      <c r="D6076" s="27" t="s">
        <v>12797</v>
      </c>
      <c r="E6076" s="27" t="s">
        <v>12798</v>
      </c>
      <c r="F6076" s="15" t="s">
        <v>502</v>
      </c>
      <c r="G6076" s="15" t="s">
        <v>12795</v>
      </c>
    </row>
    <row r="6077" spans="1:7" ht="22.5" x14ac:dyDescent="0.2">
      <c r="A6077" s="14" t="s">
        <v>12799</v>
      </c>
      <c r="B6077" s="15" t="s">
        <v>12714</v>
      </c>
      <c r="C6077" s="15" t="s">
        <v>170</v>
      </c>
      <c r="D6077" s="27" t="s">
        <v>2224</v>
      </c>
      <c r="E6077" s="27" t="s">
        <v>2225</v>
      </c>
      <c r="F6077" s="15" t="s">
        <v>110</v>
      </c>
      <c r="G6077" s="15" t="s">
        <v>12800</v>
      </c>
    </row>
    <row r="6078" spans="1:7" ht="14.25" x14ac:dyDescent="0.2">
      <c r="A6078" s="14" t="s">
        <v>12801</v>
      </c>
      <c r="B6078" s="15" t="s">
        <v>12714</v>
      </c>
      <c r="C6078" s="15" t="s">
        <v>175</v>
      </c>
      <c r="D6078" s="27" t="s">
        <v>12137</v>
      </c>
      <c r="E6078" s="27" t="s">
        <v>12138</v>
      </c>
      <c r="F6078" s="15" t="s">
        <v>110</v>
      </c>
      <c r="G6078" s="15" t="s">
        <v>12802</v>
      </c>
    </row>
    <row r="6079" spans="1:7" ht="14.25" x14ac:dyDescent="0.2">
      <c r="A6079" s="14" t="s">
        <v>12803</v>
      </c>
      <c r="B6079" s="15" t="s">
        <v>12714</v>
      </c>
      <c r="C6079" s="15" t="s">
        <v>178</v>
      </c>
      <c r="D6079" s="27" t="s">
        <v>12804</v>
      </c>
      <c r="E6079" s="27" t="s">
        <v>12805</v>
      </c>
      <c r="F6079" s="15" t="s">
        <v>949</v>
      </c>
      <c r="G6079" s="15" t="s">
        <v>12806</v>
      </c>
    </row>
    <row r="6080" spans="1:7" ht="22.5" x14ac:dyDescent="0.2">
      <c r="A6080" s="14" t="s">
        <v>12807</v>
      </c>
      <c r="B6080" s="15" t="s">
        <v>12714</v>
      </c>
      <c r="C6080" s="15" t="s">
        <v>181</v>
      </c>
      <c r="D6080" s="27" t="s">
        <v>626</v>
      </c>
      <c r="E6080" s="27" t="s">
        <v>627</v>
      </c>
      <c r="F6080" s="15" t="s">
        <v>110</v>
      </c>
      <c r="G6080" s="15" t="s">
        <v>12065</v>
      </c>
    </row>
    <row r="6081" spans="1:7" ht="14.25" x14ac:dyDescent="0.2">
      <c r="A6081" s="14" t="s">
        <v>12808</v>
      </c>
      <c r="B6081" s="15" t="s">
        <v>12714</v>
      </c>
      <c r="C6081" s="15" t="s">
        <v>182</v>
      </c>
      <c r="D6081" s="27" t="s">
        <v>630</v>
      </c>
      <c r="E6081" s="27" t="s">
        <v>631</v>
      </c>
      <c r="F6081" s="15" t="s">
        <v>502</v>
      </c>
      <c r="G6081" s="15" t="s">
        <v>12809</v>
      </c>
    </row>
    <row r="6082" spans="1:7" ht="14.25" x14ac:dyDescent="0.2">
      <c r="A6082" s="14" t="s">
        <v>12810</v>
      </c>
      <c r="B6082" s="15" t="s">
        <v>12714</v>
      </c>
      <c r="C6082" s="15" t="s">
        <v>183</v>
      </c>
      <c r="D6082" s="27" t="s">
        <v>634</v>
      </c>
      <c r="E6082" s="27" t="s">
        <v>635</v>
      </c>
      <c r="F6082" s="15" t="s">
        <v>502</v>
      </c>
      <c r="G6082" s="15" t="s">
        <v>12811</v>
      </c>
    </row>
    <row r="6083" spans="1:7" ht="14.25" x14ac:dyDescent="0.2">
      <c r="A6083" s="14" t="s">
        <v>12812</v>
      </c>
      <c r="B6083" s="15" t="s">
        <v>12714</v>
      </c>
      <c r="C6083" s="15" t="s">
        <v>191</v>
      </c>
      <c r="D6083" s="27" t="s">
        <v>638</v>
      </c>
      <c r="E6083" s="27" t="s">
        <v>639</v>
      </c>
      <c r="F6083" s="15" t="s">
        <v>518</v>
      </c>
      <c r="G6083" s="15" t="s">
        <v>170</v>
      </c>
    </row>
    <row r="6084" spans="1:7" ht="14.25" x14ac:dyDescent="0.2">
      <c r="A6084" s="14" t="s">
        <v>12813</v>
      </c>
      <c r="B6084" s="15" t="s">
        <v>12714</v>
      </c>
      <c r="C6084" s="15" t="s">
        <v>194</v>
      </c>
      <c r="D6084" s="27" t="s">
        <v>798</v>
      </c>
      <c r="E6084" s="27" t="s">
        <v>12814</v>
      </c>
      <c r="F6084" s="15" t="s">
        <v>110</v>
      </c>
      <c r="G6084" s="15" t="s">
        <v>12815</v>
      </c>
    </row>
    <row r="6085" spans="1:7" ht="14.25" x14ac:dyDescent="0.2">
      <c r="A6085" s="14" t="s">
        <v>12816</v>
      </c>
      <c r="B6085" s="15" t="s">
        <v>12714</v>
      </c>
      <c r="C6085" s="15" t="s">
        <v>196</v>
      </c>
      <c r="D6085" s="27" t="s">
        <v>804</v>
      </c>
      <c r="E6085" s="27" t="s">
        <v>805</v>
      </c>
      <c r="F6085" s="15" t="s">
        <v>502</v>
      </c>
      <c r="G6085" s="15" t="s">
        <v>12817</v>
      </c>
    </row>
    <row r="6086" spans="1:7" ht="14.25" x14ac:dyDescent="0.2">
      <c r="A6086" s="14" t="s">
        <v>12818</v>
      </c>
      <c r="B6086" s="15" t="s">
        <v>12714</v>
      </c>
      <c r="C6086" s="15" t="s">
        <v>201</v>
      </c>
      <c r="D6086" s="27" t="s">
        <v>634</v>
      </c>
      <c r="E6086" s="27" t="s">
        <v>635</v>
      </c>
      <c r="F6086" s="15" t="s">
        <v>502</v>
      </c>
      <c r="G6086" s="15" t="s">
        <v>12819</v>
      </c>
    </row>
    <row r="6087" spans="1:7" ht="14.25" x14ac:dyDescent="0.2">
      <c r="A6087" s="14" t="s">
        <v>12820</v>
      </c>
      <c r="B6087" s="15" t="s">
        <v>12714</v>
      </c>
      <c r="C6087" s="15" t="s">
        <v>204</v>
      </c>
      <c r="D6087" s="27" t="s">
        <v>638</v>
      </c>
      <c r="E6087" s="27" t="s">
        <v>639</v>
      </c>
      <c r="F6087" s="15" t="s">
        <v>518</v>
      </c>
      <c r="G6087" s="15" t="s">
        <v>12821</v>
      </c>
    </row>
    <row r="6088" spans="1:7" ht="22.5" x14ac:dyDescent="0.2">
      <c r="A6088" s="14" t="s">
        <v>12822</v>
      </c>
      <c r="B6088" s="15" t="s">
        <v>12714</v>
      </c>
      <c r="C6088" s="15" t="s">
        <v>206</v>
      </c>
      <c r="D6088" s="27" t="s">
        <v>12823</v>
      </c>
      <c r="E6088" s="27" t="s">
        <v>12824</v>
      </c>
      <c r="F6088" s="15" t="s">
        <v>110</v>
      </c>
      <c r="G6088" s="15" t="s">
        <v>12825</v>
      </c>
    </row>
    <row r="6089" spans="1:7" ht="22.5" x14ac:dyDescent="0.2">
      <c r="A6089" s="14" t="s">
        <v>12826</v>
      </c>
      <c r="B6089" s="15" t="s">
        <v>12714</v>
      </c>
      <c r="C6089" s="15" t="s">
        <v>207</v>
      </c>
      <c r="D6089" s="27" t="s">
        <v>12827</v>
      </c>
      <c r="E6089" s="27" t="s">
        <v>12828</v>
      </c>
      <c r="F6089" s="15" t="s">
        <v>110</v>
      </c>
      <c r="G6089" s="15" t="s">
        <v>12825</v>
      </c>
    </row>
    <row r="6090" spans="1:7" ht="14.25" x14ac:dyDescent="0.2">
      <c r="A6090" s="14" t="s">
        <v>12829</v>
      </c>
      <c r="B6090" s="15" t="s">
        <v>12714</v>
      </c>
      <c r="C6090" s="15" t="s">
        <v>208</v>
      </c>
      <c r="D6090" s="27" t="s">
        <v>7979</v>
      </c>
      <c r="E6090" s="27" t="s">
        <v>7980</v>
      </c>
      <c r="F6090" s="15" t="s">
        <v>81</v>
      </c>
      <c r="G6090" s="15" t="s">
        <v>296</v>
      </c>
    </row>
    <row r="6091" spans="1:7" s="11" customFormat="1" ht="14.25" x14ac:dyDescent="0.2">
      <c r="A6091" s="9" t="s">
        <v>9501</v>
      </c>
      <c r="B6091" s="9" t="s">
        <v>12830</v>
      </c>
      <c r="C6091" s="9"/>
      <c r="D6091" s="29"/>
      <c r="E6091" s="22" t="s">
        <v>12831</v>
      </c>
      <c r="F6091" s="10"/>
      <c r="G6091" s="10"/>
    </row>
    <row r="6092" spans="1:7" ht="14.25" customHeight="1" x14ac:dyDescent="0.2">
      <c r="A6092" s="16"/>
      <c r="B6092" s="16"/>
      <c r="C6092" s="13"/>
      <c r="D6092" s="28"/>
      <c r="E6092" s="21" t="s">
        <v>12832</v>
      </c>
      <c r="F6092" s="13"/>
      <c r="G6092" s="13"/>
    </row>
    <row r="6093" spans="1:7" ht="22.5" x14ac:dyDescent="0.2">
      <c r="A6093" s="14" t="s">
        <v>12833</v>
      </c>
      <c r="B6093" s="15" t="s">
        <v>12714</v>
      </c>
      <c r="C6093" s="15" t="s">
        <v>220</v>
      </c>
      <c r="D6093" s="27" t="s">
        <v>10512</v>
      </c>
      <c r="E6093" s="27" t="s">
        <v>10513</v>
      </c>
      <c r="F6093" s="15" t="s">
        <v>37</v>
      </c>
      <c r="G6093" s="15" t="s">
        <v>12834</v>
      </c>
    </row>
    <row r="6094" spans="1:7" ht="22.5" x14ac:dyDescent="0.2">
      <c r="A6094" s="14" t="s">
        <v>12835</v>
      </c>
      <c r="B6094" s="15" t="s">
        <v>12714</v>
      </c>
      <c r="C6094" s="15" t="s">
        <v>223</v>
      </c>
      <c r="D6094" s="27" t="s">
        <v>137</v>
      </c>
      <c r="E6094" s="27" t="s">
        <v>694</v>
      </c>
      <c r="F6094" s="15" t="s">
        <v>37</v>
      </c>
      <c r="G6094" s="15" t="s">
        <v>12836</v>
      </c>
    </row>
    <row r="6095" spans="1:7" ht="22.5" x14ac:dyDescent="0.2">
      <c r="A6095" s="14" t="s">
        <v>12837</v>
      </c>
      <c r="B6095" s="15" t="s">
        <v>12714</v>
      </c>
      <c r="C6095" s="15" t="s">
        <v>226</v>
      </c>
      <c r="D6095" s="27" t="s">
        <v>5517</v>
      </c>
      <c r="E6095" s="27" t="s">
        <v>12082</v>
      </c>
      <c r="F6095" s="15" t="s">
        <v>51</v>
      </c>
      <c r="G6095" s="15" t="s">
        <v>12334</v>
      </c>
    </row>
    <row r="6096" spans="1:7" ht="22.5" x14ac:dyDescent="0.2">
      <c r="A6096" s="14" t="s">
        <v>12838</v>
      </c>
      <c r="B6096" s="15" t="s">
        <v>12714</v>
      </c>
      <c r="C6096" s="15" t="s">
        <v>229</v>
      </c>
      <c r="D6096" s="27" t="s">
        <v>31</v>
      </c>
      <c r="E6096" s="27" t="s">
        <v>32</v>
      </c>
      <c r="F6096" s="15" t="s">
        <v>27</v>
      </c>
      <c r="G6096" s="15" t="s">
        <v>12839</v>
      </c>
    </row>
    <row r="6097" spans="1:7" ht="22.5" x14ac:dyDescent="0.2">
      <c r="A6097" s="14" t="s">
        <v>12840</v>
      </c>
      <c r="B6097" s="15" t="s">
        <v>12714</v>
      </c>
      <c r="C6097" s="15" t="s">
        <v>231</v>
      </c>
      <c r="D6097" s="27" t="s">
        <v>5521</v>
      </c>
      <c r="E6097" s="27" t="s">
        <v>5522</v>
      </c>
      <c r="F6097" s="15" t="s">
        <v>37</v>
      </c>
      <c r="G6097" s="15" t="s">
        <v>5566</v>
      </c>
    </row>
    <row r="6098" spans="1:7" ht="14.25" x14ac:dyDescent="0.2">
      <c r="A6098" s="14" t="s">
        <v>12841</v>
      </c>
      <c r="B6098" s="15" t="s">
        <v>12714</v>
      </c>
      <c r="C6098" s="15" t="s">
        <v>236</v>
      </c>
      <c r="D6098" s="27" t="s">
        <v>49</v>
      </c>
      <c r="E6098" s="27" t="s">
        <v>50</v>
      </c>
      <c r="F6098" s="15" t="s">
        <v>51</v>
      </c>
      <c r="G6098" s="15" t="s">
        <v>8142</v>
      </c>
    </row>
    <row r="6099" spans="1:7" ht="14.25" x14ac:dyDescent="0.2">
      <c r="A6099" s="14" t="s">
        <v>12842</v>
      </c>
      <c r="B6099" s="15" t="s">
        <v>12714</v>
      </c>
      <c r="C6099" s="15" t="s">
        <v>239</v>
      </c>
      <c r="D6099" s="27" t="s">
        <v>552</v>
      </c>
      <c r="E6099" s="27" t="s">
        <v>12843</v>
      </c>
      <c r="F6099" s="15" t="s">
        <v>81</v>
      </c>
      <c r="G6099" s="15" t="s">
        <v>3622</v>
      </c>
    </row>
    <row r="6100" spans="1:7" ht="22.5" x14ac:dyDescent="0.2">
      <c r="A6100" s="14" t="s">
        <v>12844</v>
      </c>
      <c r="B6100" s="15" t="s">
        <v>12714</v>
      </c>
      <c r="C6100" s="15" t="s">
        <v>241</v>
      </c>
      <c r="D6100" s="27" t="s">
        <v>12087</v>
      </c>
      <c r="E6100" s="27" t="s">
        <v>12088</v>
      </c>
      <c r="F6100" s="15" t="s">
        <v>81</v>
      </c>
      <c r="G6100" s="15" t="s">
        <v>7150</v>
      </c>
    </row>
    <row r="6101" spans="1:7" ht="22.5" x14ac:dyDescent="0.2">
      <c r="A6101" s="14" t="s">
        <v>12845</v>
      </c>
      <c r="B6101" s="15" t="s">
        <v>12714</v>
      </c>
      <c r="C6101" s="15" t="s">
        <v>243</v>
      </c>
      <c r="D6101" s="27" t="s">
        <v>12090</v>
      </c>
      <c r="E6101" s="27" t="s">
        <v>12105</v>
      </c>
      <c r="F6101" s="15" t="s">
        <v>37</v>
      </c>
      <c r="G6101" s="15" t="s">
        <v>12846</v>
      </c>
    </row>
    <row r="6102" spans="1:7" ht="14.25" x14ac:dyDescent="0.2">
      <c r="A6102" s="14" t="s">
        <v>12847</v>
      </c>
      <c r="B6102" s="15" t="s">
        <v>12714</v>
      </c>
      <c r="C6102" s="15" t="s">
        <v>248</v>
      </c>
      <c r="D6102" s="27" t="s">
        <v>49</v>
      </c>
      <c r="E6102" s="27" t="s">
        <v>50</v>
      </c>
      <c r="F6102" s="15" t="s">
        <v>51</v>
      </c>
      <c r="G6102" s="15" t="s">
        <v>12848</v>
      </c>
    </row>
    <row r="6103" spans="1:7" ht="14.25" customHeight="1" x14ac:dyDescent="0.2">
      <c r="A6103" s="16"/>
      <c r="B6103" s="16"/>
      <c r="C6103" s="13"/>
      <c r="D6103" s="28"/>
      <c r="E6103" s="21" t="s">
        <v>12849</v>
      </c>
      <c r="F6103" s="13"/>
      <c r="G6103" s="13"/>
    </row>
    <row r="6104" spans="1:7" ht="14.25" x14ac:dyDescent="0.2">
      <c r="A6104" s="14" t="s">
        <v>12850</v>
      </c>
      <c r="B6104" s="15" t="s">
        <v>12714</v>
      </c>
      <c r="C6104" s="15" t="s">
        <v>251</v>
      </c>
      <c r="D6104" s="27" t="s">
        <v>570</v>
      </c>
      <c r="E6104" s="27" t="s">
        <v>571</v>
      </c>
      <c r="F6104" s="15" t="s">
        <v>51</v>
      </c>
      <c r="G6104" s="15" t="s">
        <v>451</v>
      </c>
    </row>
    <row r="6105" spans="1:7" ht="14.25" x14ac:dyDescent="0.2">
      <c r="A6105" s="14" t="s">
        <v>12851</v>
      </c>
      <c r="B6105" s="15" t="s">
        <v>12714</v>
      </c>
      <c r="C6105" s="15" t="s">
        <v>254</v>
      </c>
      <c r="D6105" s="27" t="s">
        <v>722</v>
      </c>
      <c r="E6105" s="27" t="s">
        <v>723</v>
      </c>
      <c r="F6105" s="15" t="s">
        <v>81</v>
      </c>
      <c r="G6105" s="15" t="s">
        <v>4700</v>
      </c>
    </row>
    <row r="6106" spans="1:7" ht="22.5" x14ac:dyDescent="0.2">
      <c r="A6106" s="14" t="s">
        <v>12852</v>
      </c>
      <c r="B6106" s="15" t="s">
        <v>12714</v>
      </c>
      <c r="C6106" s="15" t="s">
        <v>256</v>
      </c>
      <c r="D6106" s="27" t="s">
        <v>578</v>
      </c>
      <c r="E6106" s="27" t="s">
        <v>579</v>
      </c>
      <c r="F6106" s="15" t="s">
        <v>51</v>
      </c>
      <c r="G6106" s="15" t="s">
        <v>5033</v>
      </c>
    </row>
    <row r="6107" spans="1:7" ht="14.25" x14ac:dyDescent="0.2">
      <c r="A6107" s="14" t="s">
        <v>12853</v>
      </c>
      <c r="B6107" s="15" t="s">
        <v>12714</v>
      </c>
      <c r="C6107" s="15" t="s">
        <v>260</v>
      </c>
      <c r="D6107" s="27" t="s">
        <v>582</v>
      </c>
      <c r="E6107" s="27" t="s">
        <v>583</v>
      </c>
      <c r="F6107" s="15" t="s">
        <v>81</v>
      </c>
      <c r="G6107" s="15" t="s">
        <v>12854</v>
      </c>
    </row>
    <row r="6108" spans="1:7" ht="14.25" x14ac:dyDescent="0.2">
      <c r="A6108" s="14" t="s">
        <v>12855</v>
      </c>
      <c r="B6108" s="15" t="s">
        <v>12714</v>
      </c>
      <c r="C6108" s="15" t="s">
        <v>263</v>
      </c>
      <c r="D6108" s="27" t="s">
        <v>12742</v>
      </c>
      <c r="E6108" s="27" t="s">
        <v>12743</v>
      </c>
      <c r="F6108" s="15" t="s">
        <v>81</v>
      </c>
      <c r="G6108" s="15" t="s">
        <v>5814</v>
      </c>
    </row>
    <row r="6109" spans="1:7" ht="22.5" x14ac:dyDescent="0.2">
      <c r="A6109" s="14" t="s">
        <v>12856</v>
      </c>
      <c r="B6109" s="15" t="s">
        <v>12714</v>
      </c>
      <c r="C6109" s="15" t="s">
        <v>265</v>
      </c>
      <c r="D6109" s="27" t="s">
        <v>738</v>
      </c>
      <c r="E6109" s="27" t="s">
        <v>12857</v>
      </c>
      <c r="F6109" s="15" t="s">
        <v>502</v>
      </c>
      <c r="G6109" s="15" t="s">
        <v>12858</v>
      </c>
    </row>
    <row r="6110" spans="1:7" ht="22.5" x14ac:dyDescent="0.2">
      <c r="A6110" s="14" t="s">
        <v>12859</v>
      </c>
      <c r="B6110" s="15" t="s">
        <v>12714</v>
      </c>
      <c r="C6110" s="15" t="s">
        <v>266</v>
      </c>
      <c r="D6110" s="27" t="s">
        <v>5561</v>
      </c>
      <c r="E6110" s="27" t="s">
        <v>12749</v>
      </c>
      <c r="F6110" s="15" t="s">
        <v>502</v>
      </c>
      <c r="G6110" s="15" t="s">
        <v>12860</v>
      </c>
    </row>
    <row r="6111" spans="1:7" ht="14.25" customHeight="1" x14ac:dyDescent="0.2">
      <c r="A6111" s="16"/>
      <c r="B6111" s="16"/>
      <c r="C6111" s="13"/>
      <c r="D6111" s="28"/>
      <c r="E6111" s="21" t="s">
        <v>12861</v>
      </c>
      <c r="F6111" s="13"/>
      <c r="G6111" s="13"/>
    </row>
    <row r="6112" spans="1:7" ht="22.5" x14ac:dyDescent="0.2">
      <c r="A6112" s="14" t="s">
        <v>12862</v>
      </c>
      <c r="B6112" s="15" t="s">
        <v>12714</v>
      </c>
      <c r="C6112" s="15" t="s">
        <v>267</v>
      </c>
      <c r="D6112" s="27" t="s">
        <v>578</v>
      </c>
      <c r="E6112" s="27" t="s">
        <v>579</v>
      </c>
      <c r="F6112" s="15" t="s">
        <v>51</v>
      </c>
      <c r="G6112" s="15" t="s">
        <v>12334</v>
      </c>
    </row>
    <row r="6113" spans="1:7" ht="14.25" x14ac:dyDescent="0.2">
      <c r="A6113" s="14" t="s">
        <v>12863</v>
      </c>
      <c r="B6113" s="15" t="s">
        <v>12714</v>
      </c>
      <c r="C6113" s="15" t="s">
        <v>184</v>
      </c>
      <c r="D6113" s="27" t="s">
        <v>12864</v>
      </c>
      <c r="E6113" s="27" t="s">
        <v>12865</v>
      </c>
      <c r="F6113" s="15" t="s">
        <v>81</v>
      </c>
      <c r="G6113" s="15" t="s">
        <v>12866</v>
      </c>
    </row>
    <row r="6114" spans="1:7" ht="14.25" x14ac:dyDescent="0.2">
      <c r="A6114" s="14" t="s">
        <v>12867</v>
      </c>
      <c r="B6114" s="15" t="s">
        <v>12714</v>
      </c>
      <c r="C6114" s="15" t="s">
        <v>276</v>
      </c>
      <c r="D6114" s="27" t="s">
        <v>12742</v>
      </c>
      <c r="E6114" s="27" t="s">
        <v>12743</v>
      </c>
      <c r="F6114" s="15" t="s">
        <v>81</v>
      </c>
      <c r="G6114" s="15" t="s">
        <v>12868</v>
      </c>
    </row>
    <row r="6115" spans="1:7" ht="22.5" x14ac:dyDescent="0.2">
      <c r="A6115" s="14" t="s">
        <v>12869</v>
      </c>
      <c r="B6115" s="15" t="s">
        <v>12714</v>
      </c>
      <c r="C6115" s="15" t="s">
        <v>278</v>
      </c>
      <c r="D6115" s="27" t="s">
        <v>738</v>
      </c>
      <c r="E6115" s="27" t="s">
        <v>739</v>
      </c>
      <c r="F6115" s="15" t="s">
        <v>502</v>
      </c>
      <c r="G6115" s="15" t="s">
        <v>12870</v>
      </c>
    </row>
    <row r="6116" spans="1:7" ht="14.25" x14ac:dyDescent="0.2">
      <c r="A6116" s="14" t="s">
        <v>12871</v>
      </c>
      <c r="B6116" s="15" t="s">
        <v>12714</v>
      </c>
      <c r="C6116" s="15" t="s">
        <v>283</v>
      </c>
      <c r="D6116" s="27" t="s">
        <v>5561</v>
      </c>
      <c r="E6116" s="27" t="s">
        <v>5689</v>
      </c>
      <c r="F6116" s="15" t="s">
        <v>502</v>
      </c>
      <c r="G6116" s="15" t="s">
        <v>12872</v>
      </c>
    </row>
    <row r="6117" spans="1:7" ht="14.25" x14ac:dyDescent="0.2">
      <c r="A6117" s="14" t="s">
        <v>12873</v>
      </c>
      <c r="B6117" s="15" t="s">
        <v>12714</v>
      </c>
      <c r="C6117" s="15" t="s">
        <v>286</v>
      </c>
      <c r="D6117" s="27" t="s">
        <v>781</v>
      </c>
      <c r="E6117" s="27" t="s">
        <v>782</v>
      </c>
      <c r="F6117" s="15" t="s">
        <v>502</v>
      </c>
      <c r="G6117" s="15" t="s">
        <v>12874</v>
      </c>
    </row>
    <row r="6118" spans="1:7" ht="14.25" x14ac:dyDescent="0.2">
      <c r="A6118" s="14" t="s">
        <v>12875</v>
      </c>
      <c r="B6118" s="15" t="s">
        <v>12714</v>
      </c>
      <c r="C6118" s="15" t="s">
        <v>288</v>
      </c>
      <c r="D6118" s="27" t="s">
        <v>1603</v>
      </c>
      <c r="E6118" s="27" t="s">
        <v>1604</v>
      </c>
      <c r="F6118" s="15" t="s">
        <v>502</v>
      </c>
      <c r="G6118" s="15" t="s">
        <v>12876</v>
      </c>
    </row>
    <row r="6119" spans="1:7" ht="33.75" x14ac:dyDescent="0.2">
      <c r="A6119" s="14" t="s">
        <v>12877</v>
      </c>
      <c r="B6119" s="15" t="s">
        <v>12714</v>
      </c>
      <c r="C6119" s="15" t="s">
        <v>289</v>
      </c>
      <c r="D6119" s="27" t="s">
        <v>12878</v>
      </c>
      <c r="E6119" s="27" t="s">
        <v>12879</v>
      </c>
      <c r="F6119" s="15" t="s">
        <v>502</v>
      </c>
      <c r="G6119" s="15" t="s">
        <v>12880</v>
      </c>
    </row>
    <row r="6120" spans="1:7" ht="33.75" x14ac:dyDescent="0.2">
      <c r="A6120" s="14" t="s">
        <v>12881</v>
      </c>
      <c r="B6120" s="15" t="s">
        <v>12714</v>
      </c>
      <c r="C6120" s="15" t="s">
        <v>291</v>
      </c>
      <c r="D6120" s="27" t="s">
        <v>12882</v>
      </c>
      <c r="E6120" s="27" t="s">
        <v>12883</v>
      </c>
      <c r="F6120" s="15" t="s">
        <v>1077</v>
      </c>
      <c r="G6120" s="15" t="s">
        <v>1183</v>
      </c>
    </row>
    <row r="6121" spans="1:7" ht="33.75" x14ac:dyDescent="0.2">
      <c r="A6121" s="14" t="s">
        <v>12884</v>
      </c>
      <c r="B6121" s="15" t="s">
        <v>12714</v>
      </c>
      <c r="C6121" s="15" t="s">
        <v>293</v>
      </c>
      <c r="D6121" s="27" t="s">
        <v>12885</v>
      </c>
      <c r="E6121" s="27" t="s">
        <v>12886</v>
      </c>
      <c r="F6121" s="15" t="s">
        <v>1077</v>
      </c>
      <c r="G6121" s="15" t="s">
        <v>2537</v>
      </c>
    </row>
    <row r="6122" spans="1:7" ht="33.75" x14ac:dyDescent="0.2">
      <c r="A6122" s="14" t="s">
        <v>12887</v>
      </c>
      <c r="B6122" s="15" t="s">
        <v>12714</v>
      </c>
      <c r="C6122" s="15" t="s">
        <v>295</v>
      </c>
      <c r="D6122" s="27" t="s">
        <v>12222</v>
      </c>
      <c r="E6122" s="27" t="s">
        <v>12767</v>
      </c>
      <c r="F6122" s="15" t="s">
        <v>81</v>
      </c>
      <c r="G6122" s="15" t="s">
        <v>3096</v>
      </c>
    </row>
    <row r="6123" spans="1:7" ht="14.25" customHeight="1" x14ac:dyDescent="0.2">
      <c r="A6123" s="16"/>
      <c r="B6123" s="16"/>
      <c r="C6123" s="13"/>
      <c r="D6123" s="28"/>
      <c r="E6123" s="21" t="s">
        <v>12888</v>
      </c>
      <c r="F6123" s="13"/>
      <c r="G6123" s="13"/>
    </row>
    <row r="6124" spans="1:7" ht="22.5" x14ac:dyDescent="0.2">
      <c r="A6124" s="14" t="s">
        <v>12889</v>
      </c>
      <c r="B6124" s="15" t="s">
        <v>12714</v>
      </c>
      <c r="C6124" s="15" t="s">
        <v>297</v>
      </c>
      <c r="D6124" s="27" t="s">
        <v>578</v>
      </c>
      <c r="E6124" s="27" t="s">
        <v>579</v>
      </c>
      <c r="F6124" s="15" t="s">
        <v>51</v>
      </c>
      <c r="G6124" s="15" t="s">
        <v>12334</v>
      </c>
    </row>
    <row r="6125" spans="1:7" ht="14.25" x14ac:dyDescent="0.2">
      <c r="A6125" s="14" t="s">
        <v>12890</v>
      </c>
      <c r="B6125" s="15" t="s">
        <v>12714</v>
      </c>
      <c r="C6125" s="15" t="s">
        <v>309</v>
      </c>
      <c r="D6125" s="27" t="s">
        <v>12864</v>
      </c>
      <c r="E6125" s="27" t="s">
        <v>12865</v>
      </c>
      <c r="F6125" s="15" t="s">
        <v>81</v>
      </c>
      <c r="G6125" s="15" t="s">
        <v>12866</v>
      </c>
    </row>
    <row r="6126" spans="1:7" ht="14.25" x14ac:dyDescent="0.2">
      <c r="A6126" s="14" t="s">
        <v>12891</v>
      </c>
      <c r="B6126" s="15" t="s">
        <v>12714</v>
      </c>
      <c r="C6126" s="15" t="s">
        <v>311</v>
      </c>
      <c r="D6126" s="27" t="s">
        <v>12742</v>
      </c>
      <c r="E6126" s="27" t="s">
        <v>12743</v>
      </c>
      <c r="F6126" s="15" t="s">
        <v>81</v>
      </c>
      <c r="G6126" s="15" t="s">
        <v>12868</v>
      </c>
    </row>
    <row r="6127" spans="1:7" ht="22.5" x14ac:dyDescent="0.2">
      <c r="A6127" s="14" t="s">
        <v>12892</v>
      </c>
      <c r="B6127" s="15" t="s">
        <v>12714</v>
      </c>
      <c r="C6127" s="15" t="s">
        <v>218</v>
      </c>
      <c r="D6127" s="27" t="s">
        <v>738</v>
      </c>
      <c r="E6127" s="27" t="s">
        <v>739</v>
      </c>
      <c r="F6127" s="15" t="s">
        <v>502</v>
      </c>
      <c r="G6127" s="15" t="s">
        <v>12893</v>
      </c>
    </row>
    <row r="6128" spans="1:7" ht="14.25" x14ac:dyDescent="0.2">
      <c r="A6128" s="14" t="s">
        <v>12894</v>
      </c>
      <c r="B6128" s="15" t="s">
        <v>12714</v>
      </c>
      <c r="C6128" s="15" t="s">
        <v>922</v>
      </c>
      <c r="D6128" s="27" t="s">
        <v>5561</v>
      </c>
      <c r="E6128" s="27" t="s">
        <v>5689</v>
      </c>
      <c r="F6128" s="15" t="s">
        <v>502</v>
      </c>
      <c r="G6128" s="15" t="s">
        <v>12872</v>
      </c>
    </row>
    <row r="6129" spans="1:7" ht="14.25" x14ac:dyDescent="0.2">
      <c r="A6129" s="14" t="s">
        <v>12895</v>
      </c>
      <c r="B6129" s="15" t="s">
        <v>12714</v>
      </c>
      <c r="C6129" s="15" t="s">
        <v>924</v>
      </c>
      <c r="D6129" s="27" t="s">
        <v>781</v>
      </c>
      <c r="E6129" s="27" t="s">
        <v>782</v>
      </c>
      <c r="F6129" s="15" t="s">
        <v>502</v>
      </c>
      <c r="G6129" s="15" t="s">
        <v>12874</v>
      </c>
    </row>
    <row r="6130" spans="1:7" ht="14.25" x14ac:dyDescent="0.2">
      <c r="A6130" s="14" t="s">
        <v>12896</v>
      </c>
      <c r="B6130" s="15" t="s">
        <v>12714</v>
      </c>
      <c r="C6130" s="15" t="s">
        <v>927</v>
      </c>
      <c r="D6130" s="27" t="s">
        <v>1603</v>
      </c>
      <c r="E6130" s="27" t="s">
        <v>1604</v>
      </c>
      <c r="F6130" s="15" t="s">
        <v>502</v>
      </c>
      <c r="G6130" s="15" t="s">
        <v>12897</v>
      </c>
    </row>
    <row r="6131" spans="1:7" ht="33.75" x14ac:dyDescent="0.2">
      <c r="A6131" s="14" t="s">
        <v>12898</v>
      </c>
      <c r="B6131" s="15" t="s">
        <v>12714</v>
      </c>
      <c r="C6131" s="15" t="s">
        <v>930</v>
      </c>
      <c r="D6131" s="27" t="s">
        <v>12878</v>
      </c>
      <c r="E6131" s="27" t="s">
        <v>12879</v>
      </c>
      <c r="F6131" s="15" t="s">
        <v>502</v>
      </c>
      <c r="G6131" s="15" t="s">
        <v>12899</v>
      </c>
    </row>
    <row r="6132" spans="1:7" ht="33.75" x14ac:dyDescent="0.2">
      <c r="A6132" s="14" t="s">
        <v>12900</v>
      </c>
      <c r="B6132" s="15" t="s">
        <v>12714</v>
      </c>
      <c r="C6132" s="15" t="s">
        <v>936</v>
      </c>
      <c r="D6132" s="27" t="s">
        <v>12882</v>
      </c>
      <c r="E6132" s="27" t="s">
        <v>12883</v>
      </c>
      <c r="F6132" s="15" t="s">
        <v>1077</v>
      </c>
      <c r="G6132" s="15" t="s">
        <v>2537</v>
      </c>
    </row>
    <row r="6133" spans="1:7" ht="33.75" x14ac:dyDescent="0.2">
      <c r="A6133" s="14" t="s">
        <v>12901</v>
      </c>
      <c r="B6133" s="15" t="s">
        <v>12714</v>
      </c>
      <c r="C6133" s="15" t="s">
        <v>941</v>
      </c>
      <c r="D6133" s="27" t="s">
        <v>12885</v>
      </c>
      <c r="E6133" s="27" t="s">
        <v>12886</v>
      </c>
      <c r="F6133" s="15" t="s">
        <v>1077</v>
      </c>
      <c r="G6133" s="15" t="s">
        <v>2537</v>
      </c>
    </row>
    <row r="6134" spans="1:7" ht="33.75" x14ac:dyDescent="0.2">
      <c r="A6134" s="14" t="s">
        <v>12902</v>
      </c>
      <c r="B6134" s="15" t="s">
        <v>12714</v>
      </c>
      <c r="C6134" s="15" t="s">
        <v>946</v>
      </c>
      <c r="D6134" s="27" t="s">
        <v>12222</v>
      </c>
      <c r="E6134" s="27" t="s">
        <v>12767</v>
      </c>
      <c r="F6134" s="15" t="s">
        <v>81</v>
      </c>
      <c r="G6134" s="15" t="s">
        <v>7585</v>
      </c>
    </row>
    <row r="6135" spans="1:7" ht="14.25" customHeight="1" x14ac:dyDescent="0.2">
      <c r="A6135" s="16"/>
      <c r="B6135" s="16"/>
      <c r="C6135" s="13"/>
      <c r="D6135" s="28"/>
      <c r="E6135" s="21" t="s">
        <v>12903</v>
      </c>
      <c r="F6135" s="13"/>
      <c r="G6135" s="13"/>
    </row>
    <row r="6136" spans="1:7" ht="22.5" x14ac:dyDescent="0.2">
      <c r="A6136" s="14" t="s">
        <v>12904</v>
      </c>
      <c r="B6136" s="15" t="s">
        <v>12714</v>
      </c>
      <c r="C6136" s="15" t="s">
        <v>952</v>
      </c>
      <c r="D6136" s="27" t="s">
        <v>786</v>
      </c>
      <c r="E6136" s="27" t="s">
        <v>787</v>
      </c>
      <c r="F6136" s="15" t="s">
        <v>51</v>
      </c>
      <c r="G6136" s="15" t="s">
        <v>12905</v>
      </c>
    </row>
    <row r="6137" spans="1:7" ht="14.25" x14ac:dyDescent="0.2">
      <c r="A6137" s="14" t="s">
        <v>12906</v>
      </c>
      <c r="B6137" s="15" t="s">
        <v>12714</v>
      </c>
      <c r="C6137" s="15" t="s">
        <v>957</v>
      </c>
      <c r="D6137" s="27" t="s">
        <v>6326</v>
      </c>
      <c r="E6137" s="27" t="s">
        <v>6327</v>
      </c>
      <c r="F6137" s="15" t="s">
        <v>81</v>
      </c>
      <c r="G6137" s="15" t="s">
        <v>12907</v>
      </c>
    </row>
    <row r="6138" spans="1:7" ht="22.5" x14ac:dyDescent="0.2">
      <c r="A6138" s="14" t="s">
        <v>12908</v>
      </c>
      <c r="B6138" s="15" t="s">
        <v>12714</v>
      </c>
      <c r="C6138" s="15" t="s">
        <v>962</v>
      </c>
      <c r="D6138" s="27" t="s">
        <v>738</v>
      </c>
      <c r="E6138" s="27" t="s">
        <v>739</v>
      </c>
      <c r="F6138" s="15" t="s">
        <v>502</v>
      </c>
      <c r="G6138" s="15" t="s">
        <v>12909</v>
      </c>
    </row>
    <row r="6139" spans="1:7" ht="14.25" x14ac:dyDescent="0.2">
      <c r="A6139" s="14" t="s">
        <v>12910</v>
      </c>
      <c r="B6139" s="15" t="s">
        <v>12714</v>
      </c>
      <c r="C6139" s="15" t="s">
        <v>967</v>
      </c>
      <c r="D6139" s="27" t="s">
        <v>5561</v>
      </c>
      <c r="E6139" s="27" t="s">
        <v>5689</v>
      </c>
      <c r="F6139" s="15" t="s">
        <v>502</v>
      </c>
      <c r="G6139" s="15" t="s">
        <v>12911</v>
      </c>
    </row>
    <row r="6140" spans="1:7" ht="22.5" x14ac:dyDescent="0.2">
      <c r="A6140" s="14" t="s">
        <v>12912</v>
      </c>
      <c r="B6140" s="15" t="s">
        <v>12714</v>
      </c>
      <c r="C6140" s="15" t="s">
        <v>973</v>
      </c>
      <c r="D6140" s="27" t="s">
        <v>734</v>
      </c>
      <c r="E6140" s="27" t="s">
        <v>735</v>
      </c>
      <c r="F6140" s="15" t="s">
        <v>502</v>
      </c>
      <c r="G6140" s="15" t="s">
        <v>12913</v>
      </c>
    </row>
    <row r="6141" spans="1:7" ht="14.25" customHeight="1" x14ac:dyDescent="0.2">
      <c r="A6141" s="16"/>
      <c r="B6141" s="16"/>
      <c r="C6141" s="13"/>
      <c r="D6141" s="28"/>
      <c r="E6141" s="21" t="s">
        <v>12914</v>
      </c>
      <c r="F6141" s="13"/>
      <c r="G6141" s="13"/>
    </row>
    <row r="6142" spans="1:7" ht="14.25" x14ac:dyDescent="0.2">
      <c r="A6142" s="14" t="s">
        <v>12915</v>
      </c>
      <c r="B6142" s="15" t="s">
        <v>12714</v>
      </c>
      <c r="C6142" s="15" t="s">
        <v>979</v>
      </c>
      <c r="D6142" s="27" t="s">
        <v>12786</v>
      </c>
      <c r="E6142" s="27" t="s">
        <v>12787</v>
      </c>
      <c r="F6142" s="15" t="s">
        <v>648</v>
      </c>
      <c r="G6142" s="15" t="s">
        <v>24</v>
      </c>
    </row>
    <row r="6143" spans="1:7" ht="14.25" x14ac:dyDescent="0.2">
      <c r="A6143" s="14" t="s">
        <v>12916</v>
      </c>
      <c r="B6143" s="15" t="s">
        <v>12714</v>
      </c>
      <c r="C6143" s="15" t="s">
        <v>985</v>
      </c>
      <c r="D6143" s="27" t="s">
        <v>12206</v>
      </c>
      <c r="E6143" s="27" t="s">
        <v>12207</v>
      </c>
      <c r="F6143" s="15" t="s">
        <v>648</v>
      </c>
      <c r="G6143" s="15" t="s">
        <v>24</v>
      </c>
    </row>
    <row r="6144" spans="1:7" ht="14.25" x14ac:dyDescent="0.2">
      <c r="A6144" s="14" t="s">
        <v>12917</v>
      </c>
      <c r="B6144" s="15" t="s">
        <v>12714</v>
      </c>
      <c r="C6144" s="15" t="s">
        <v>988</v>
      </c>
      <c r="D6144" s="27" t="s">
        <v>12790</v>
      </c>
      <c r="E6144" s="27" t="s">
        <v>12791</v>
      </c>
      <c r="F6144" s="15" t="s">
        <v>502</v>
      </c>
      <c r="G6144" s="15" t="s">
        <v>294</v>
      </c>
    </row>
    <row r="6145" spans="1:7" ht="14.25" x14ac:dyDescent="0.2">
      <c r="A6145" s="14" t="s">
        <v>12918</v>
      </c>
      <c r="B6145" s="15" t="s">
        <v>12714</v>
      </c>
      <c r="C6145" s="15" t="s">
        <v>991</v>
      </c>
      <c r="D6145" s="27" t="s">
        <v>12209</v>
      </c>
      <c r="E6145" s="27" t="s">
        <v>12919</v>
      </c>
      <c r="F6145" s="15" t="s">
        <v>502</v>
      </c>
      <c r="G6145" s="15" t="s">
        <v>294</v>
      </c>
    </row>
    <row r="6146" spans="1:7" ht="22.5" x14ac:dyDescent="0.2">
      <c r="A6146" s="14" t="s">
        <v>12920</v>
      </c>
      <c r="B6146" s="15" t="s">
        <v>12714</v>
      </c>
      <c r="C6146" s="15" t="s">
        <v>995</v>
      </c>
      <c r="D6146" s="27" t="s">
        <v>675</v>
      </c>
      <c r="E6146" s="27" t="s">
        <v>12794</v>
      </c>
      <c r="F6146" s="15" t="s">
        <v>502</v>
      </c>
      <c r="G6146" s="15" t="s">
        <v>12795</v>
      </c>
    </row>
    <row r="6147" spans="1:7" ht="33.75" x14ac:dyDescent="0.2">
      <c r="A6147" s="14" t="s">
        <v>12921</v>
      </c>
      <c r="B6147" s="15" t="s">
        <v>12714</v>
      </c>
      <c r="C6147" s="15" t="s">
        <v>998</v>
      </c>
      <c r="D6147" s="27" t="s">
        <v>12797</v>
      </c>
      <c r="E6147" s="27" t="s">
        <v>12798</v>
      </c>
      <c r="F6147" s="15" t="s">
        <v>502</v>
      </c>
      <c r="G6147" s="15" t="s">
        <v>12795</v>
      </c>
    </row>
    <row r="6148" spans="1:7" ht="22.5" x14ac:dyDescent="0.2">
      <c r="A6148" s="14" t="s">
        <v>12922</v>
      </c>
      <c r="B6148" s="15" t="s">
        <v>12714</v>
      </c>
      <c r="C6148" s="15" t="s">
        <v>1002</v>
      </c>
      <c r="D6148" s="27" t="s">
        <v>2224</v>
      </c>
      <c r="E6148" s="27" t="s">
        <v>2225</v>
      </c>
      <c r="F6148" s="15" t="s">
        <v>110</v>
      </c>
      <c r="G6148" s="15" t="s">
        <v>4976</v>
      </c>
    </row>
    <row r="6149" spans="1:7" ht="14.25" x14ac:dyDescent="0.2">
      <c r="A6149" s="14" t="s">
        <v>12923</v>
      </c>
      <c r="B6149" s="15" t="s">
        <v>12714</v>
      </c>
      <c r="C6149" s="15" t="s">
        <v>1005</v>
      </c>
      <c r="D6149" s="27" t="s">
        <v>12137</v>
      </c>
      <c r="E6149" s="27" t="s">
        <v>12138</v>
      </c>
      <c r="F6149" s="15" t="s">
        <v>110</v>
      </c>
      <c r="G6149" s="15" t="s">
        <v>12924</v>
      </c>
    </row>
    <row r="6150" spans="1:7" ht="14.25" x14ac:dyDescent="0.2">
      <c r="A6150" s="14" t="s">
        <v>12925</v>
      </c>
      <c r="B6150" s="15" t="s">
        <v>12714</v>
      </c>
      <c r="C6150" s="15" t="s">
        <v>1012</v>
      </c>
      <c r="D6150" s="27" t="s">
        <v>12141</v>
      </c>
      <c r="E6150" s="27" t="s">
        <v>12142</v>
      </c>
      <c r="F6150" s="15" t="s">
        <v>949</v>
      </c>
      <c r="G6150" s="15" t="s">
        <v>12926</v>
      </c>
    </row>
    <row r="6151" spans="1:7" ht="22.5" x14ac:dyDescent="0.2">
      <c r="A6151" s="14" t="s">
        <v>12927</v>
      </c>
      <c r="B6151" s="15" t="s">
        <v>12714</v>
      </c>
      <c r="C6151" s="15" t="s">
        <v>1017</v>
      </c>
      <c r="D6151" s="27" t="s">
        <v>626</v>
      </c>
      <c r="E6151" s="27" t="s">
        <v>627</v>
      </c>
      <c r="F6151" s="15" t="s">
        <v>110</v>
      </c>
      <c r="G6151" s="15" t="s">
        <v>12928</v>
      </c>
    </row>
    <row r="6152" spans="1:7" ht="14.25" x14ac:dyDescent="0.2">
      <c r="A6152" s="14" t="s">
        <v>12929</v>
      </c>
      <c r="B6152" s="15" t="s">
        <v>12714</v>
      </c>
      <c r="C6152" s="15" t="s">
        <v>1022</v>
      </c>
      <c r="D6152" s="27" t="s">
        <v>630</v>
      </c>
      <c r="E6152" s="27" t="s">
        <v>631</v>
      </c>
      <c r="F6152" s="15" t="s">
        <v>502</v>
      </c>
      <c r="G6152" s="15" t="s">
        <v>12930</v>
      </c>
    </row>
    <row r="6153" spans="1:7" ht="14.25" x14ac:dyDescent="0.2">
      <c r="A6153" s="14" t="s">
        <v>12931</v>
      </c>
      <c r="B6153" s="15" t="s">
        <v>12714</v>
      </c>
      <c r="C6153" s="15" t="s">
        <v>1027</v>
      </c>
      <c r="D6153" s="27" t="s">
        <v>634</v>
      </c>
      <c r="E6153" s="27" t="s">
        <v>635</v>
      </c>
      <c r="F6153" s="15" t="s">
        <v>502</v>
      </c>
      <c r="G6153" s="15" t="s">
        <v>12932</v>
      </c>
    </row>
    <row r="6154" spans="1:7" ht="14.25" x14ac:dyDescent="0.2">
      <c r="A6154" s="14" t="s">
        <v>12933</v>
      </c>
      <c r="B6154" s="15" t="s">
        <v>12714</v>
      </c>
      <c r="C6154" s="15" t="s">
        <v>1032</v>
      </c>
      <c r="D6154" s="27" t="s">
        <v>638</v>
      </c>
      <c r="E6154" s="27" t="s">
        <v>639</v>
      </c>
      <c r="F6154" s="15" t="s">
        <v>518</v>
      </c>
      <c r="G6154" s="15" t="s">
        <v>2583</v>
      </c>
    </row>
    <row r="6155" spans="1:7" ht="14.25" x14ac:dyDescent="0.2">
      <c r="A6155" s="14" t="s">
        <v>12934</v>
      </c>
      <c r="B6155" s="15" t="s">
        <v>12714</v>
      </c>
      <c r="C6155" s="15" t="s">
        <v>1037</v>
      </c>
      <c r="D6155" s="27" t="s">
        <v>798</v>
      </c>
      <c r="E6155" s="27" t="s">
        <v>12935</v>
      </c>
      <c r="F6155" s="15" t="s">
        <v>110</v>
      </c>
      <c r="G6155" s="15" t="s">
        <v>12936</v>
      </c>
    </row>
    <row r="6156" spans="1:7" ht="14.25" x14ac:dyDescent="0.2">
      <c r="A6156" s="14" t="s">
        <v>12937</v>
      </c>
      <c r="B6156" s="15" t="s">
        <v>12714</v>
      </c>
      <c r="C6156" s="15" t="s">
        <v>1045</v>
      </c>
      <c r="D6156" s="27" t="s">
        <v>804</v>
      </c>
      <c r="E6156" s="27" t="s">
        <v>805</v>
      </c>
      <c r="F6156" s="15" t="s">
        <v>502</v>
      </c>
      <c r="G6156" s="15" t="s">
        <v>12938</v>
      </c>
    </row>
    <row r="6157" spans="1:7" ht="14.25" x14ac:dyDescent="0.2">
      <c r="A6157" s="14" t="s">
        <v>12939</v>
      </c>
      <c r="B6157" s="15" t="s">
        <v>12714</v>
      </c>
      <c r="C6157" s="15" t="s">
        <v>1050</v>
      </c>
      <c r="D6157" s="27" t="s">
        <v>634</v>
      </c>
      <c r="E6157" s="27" t="s">
        <v>635</v>
      </c>
      <c r="F6157" s="15" t="s">
        <v>502</v>
      </c>
      <c r="G6157" s="15" t="s">
        <v>12940</v>
      </c>
    </row>
    <row r="6158" spans="1:7" ht="14.25" x14ac:dyDescent="0.2">
      <c r="A6158" s="14" t="s">
        <v>12941</v>
      </c>
      <c r="B6158" s="15" t="s">
        <v>12714</v>
      </c>
      <c r="C6158" s="15" t="s">
        <v>1058</v>
      </c>
      <c r="D6158" s="27" t="s">
        <v>638</v>
      </c>
      <c r="E6158" s="27" t="s">
        <v>639</v>
      </c>
      <c r="F6158" s="15" t="s">
        <v>518</v>
      </c>
      <c r="G6158" s="15" t="s">
        <v>12942</v>
      </c>
    </row>
    <row r="6159" spans="1:7" ht="22.5" x14ac:dyDescent="0.2">
      <c r="A6159" s="14" t="s">
        <v>12943</v>
      </c>
      <c r="B6159" s="15" t="s">
        <v>12714</v>
      </c>
      <c r="C6159" s="15" t="s">
        <v>1063</v>
      </c>
      <c r="D6159" s="27" t="s">
        <v>12823</v>
      </c>
      <c r="E6159" s="27" t="s">
        <v>12944</v>
      </c>
      <c r="F6159" s="15" t="s">
        <v>110</v>
      </c>
      <c r="G6159" s="15" t="s">
        <v>12945</v>
      </c>
    </row>
    <row r="6160" spans="1:7" ht="22.5" x14ac:dyDescent="0.2">
      <c r="A6160" s="14" t="s">
        <v>12946</v>
      </c>
      <c r="B6160" s="15" t="s">
        <v>12714</v>
      </c>
      <c r="C6160" s="15" t="s">
        <v>1068</v>
      </c>
      <c r="D6160" s="27" t="s">
        <v>12827</v>
      </c>
      <c r="E6160" s="27" t="s">
        <v>12828</v>
      </c>
      <c r="F6160" s="15" t="s">
        <v>110</v>
      </c>
      <c r="G6160" s="15" t="s">
        <v>12947</v>
      </c>
    </row>
    <row r="6161" spans="1:7" ht="14.25" x14ac:dyDescent="0.2">
      <c r="A6161" s="14" t="s">
        <v>12948</v>
      </c>
      <c r="B6161" s="15" t="s">
        <v>12714</v>
      </c>
      <c r="C6161" s="15" t="s">
        <v>1074</v>
      </c>
      <c r="D6161" s="27" t="s">
        <v>7979</v>
      </c>
      <c r="E6161" s="27" t="s">
        <v>7980</v>
      </c>
      <c r="F6161" s="15" t="s">
        <v>81</v>
      </c>
      <c r="G6161" s="15" t="s">
        <v>2537</v>
      </c>
    </row>
    <row r="6162" spans="1:7" ht="14.25" x14ac:dyDescent="0.2">
      <c r="A6162" s="14" t="s">
        <v>12949</v>
      </c>
      <c r="B6162" s="15" t="s">
        <v>12714</v>
      </c>
      <c r="C6162" s="15" t="s">
        <v>1080</v>
      </c>
      <c r="D6162" s="27" t="s">
        <v>2218</v>
      </c>
      <c r="E6162" s="27" t="s">
        <v>12950</v>
      </c>
      <c r="F6162" s="15" t="s">
        <v>110</v>
      </c>
      <c r="G6162" s="15" t="s">
        <v>72</v>
      </c>
    </row>
    <row r="6163" spans="1:7" ht="22.5" x14ac:dyDescent="0.2">
      <c r="A6163" s="14" t="s">
        <v>12951</v>
      </c>
      <c r="B6163" s="15" t="s">
        <v>12714</v>
      </c>
      <c r="C6163" s="15" t="s">
        <v>1084</v>
      </c>
      <c r="D6163" s="27" t="s">
        <v>4220</v>
      </c>
      <c r="E6163" s="27" t="s">
        <v>12952</v>
      </c>
      <c r="F6163" s="15" t="s">
        <v>110</v>
      </c>
      <c r="G6163" s="15" t="s">
        <v>72</v>
      </c>
    </row>
    <row r="6164" spans="1:7" ht="14.25" x14ac:dyDescent="0.2">
      <c r="A6164" s="14" t="s">
        <v>12953</v>
      </c>
      <c r="B6164" s="15" t="s">
        <v>12714</v>
      </c>
      <c r="C6164" s="15" t="s">
        <v>1088</v>
      </c>
      <c r="D6164" s="27" t="s">
        <v>7979</v>
      </c>
      <c r="E6164" s="27" t="s">
        <v>7980</v>
      </c>
      <c r="F6164" s="15" t="s">
        <v>81</v>
      </c>
      <c r="G6164" s="15" t="s">
        <v>2537</v>
      </c>
    </row>
    <row r="6165" spans="1:7" s="8" customFormat="1" ht="15" customHeight="1" x14ac:dyDescent="0.2">
      <c r="A6165" s="7"/>
      <c r="B6165" s="7"/>
      <c r="C6165" s="7"/>
      <c r="D6165" s="26"/>
      <c r="E6165" s="20" t="s">
        <v>12954</v>
      </c>
      <c r="F6165" s="7"/>
      <c r="G6165" s="7"/>
    </row>
    <row r="6166" spans="1:7" s="11" customFormat="1" ht="14.25" x14ac:dyDescent="0.2">
      <c r="A6166" s="9" t="s">
        <v>9506</v>
      </c>
      <c r="B6166" s="9" t="s">
        <v>12955</v>
      </c>
      <c r="C6166" s="9"/>
      <c r="D6166" s="29"/>
      <c r="E6166" s="22" t="s">
        <v>12956</v>
      </c>
      <c r="F6166" s="10"/>
      <c r="G6166" s="10"/>
    </row>
    <row r="6167" spans="1:7" ht="14.25" customHeight="1" x14ac:dyDescent="0.2">
      <c r="A6167" s="16"/>
      <c r="B6167" s="16"/>
      <c r="C6167" s="13"/>
      <c r="D6167" s="28"/>
      <c r="E6167" s="21" t="s">
        <v>12957</v>
      </c>
      <c r="F6167" s="13"/>
      <c r="G6167" s="13"/>
    </row>
    <row r="6168" spans="1:7" ht="22.5" x14ac:dyDescent="0.2">
      <c r="A6168" s="14" t="s">
        <v>12958</v>
      </c>
      <c r="B6168" s="15" t="s">
        <v>12959</v>
      </c>
      <c r="C6168" s="15" t="s">
        <v>12</v>
      </c>
      <c r="D6168" s="27" t="s">
        <v>10512</v>
      </c>
      <c r="E6168" s="27" t="s">
        <v>10513</v>
      </c>
      <c r="F6168" s="15" t="s">
        <v>37</v>
      </c>
      <c r="G6168" s="15" t="s">
        <v>12960</v>
      </c>
    </row>
    <row r="6169" spans="1:7" ht="22.5" x14ac:dyDescent="0.2">
      <c r="A6169" s="14" t="s">
        <v>12961</v>
      </c>
      <c r="B6169" s="15" t="s">
        <v>12959</v>
      </c>
      <c r="C6169" s="15" t="s">
        <v>24</v>
      </c>
      <c r="D6169" s="27" t="s">
        <v>137</v>
      </c>
      <c r="E6169" s="27" t="s">
        <v>694</v>
      </c>
      <c r="F6169" s="15" t="s">
        <v>37</v>
      </c>
      <c r="G6169" s="15" t="s">
        <v>5978</v>
      </c>
    </row>
    <row r="6170" spans="1:7" ht="22.5" x14ac:dyDescent="0.2">
      <c r="A6170" s="14" t="s">
        <v>12962</v>
      </c>
      <c r="B6170" s="15" t="s">
        <v>12959</v>
      </c>
      <c r="C6170" s="15" t="s">
        <v>30</v>
      </c>
      <c r="D6170" s="27" t="s">
        <v>5517</v>
      </c>
      <c r="E6170" s="27" t="s">
        <v>12082</v>
      </c>
      <c r="F6170" s="15" t="s">
        <v>51</v>
      </c>
      <c r="G6170" s="15" t="s">
        <v>12963</v>
      </c>
    </row>
    <row r="6171" spans="1:7" ht="22.5" x14ac:dyDescent="0.2">
      <c r="A6171" s="14" t="s">
        <v>12964</v>
      </c>
      <c r="B6171" s="15" t="s">
        <v>12959</v>
      </c>
      <c r="C6171" s="15" t="s">
        <v>34</v>
      </c>
      <c r="D6171" s="27" t="s">
        <v>31</v>
      </c>
      <c r="E6171" s="27" t="s">
        <v>32</v>
      </c>
      <c r="F6171" s="15" t="s">
        <v>27</v>
      </c>
      <c r="G6171" s="15" t="s">
        <v>12965</v>
      </c>
    </row>
    <row r="6172" spans="1:7" ht="22.5" x14ac:dyDescent="0.2">
      <c r="A6172" s="14" t="s">
        <v>12966</v>
      </c>
      <c r="B6172" s="15" t="s">
        <v>12959</v>
      </c>
      <c r="C6172" s="15" t="s">
        <v>40</v>
      </c>
      <c r="D6172" s="27" t="s">
        <v>5521</v>
      </c>
      <c r="E6172" s="27" t="s">
        <v>5522</v>
      </c>
      <c r="F6172" s="15" t="s">
        <v>37</v>
      </c>
      <c r="G6172" s="15" t="s">
        <v>3286</v>
      </c>
    </row>
    <row r="6173" spans="1:7" ht="14.25" x14ac:dyDescent="0.2">
      <c r="A6173" s="14" t="s">
        <v>12967</v>
      </c>
      <c r="B6173" s="15" t="s">
        <v>12959</v>
      </c>
      <c r="C6173" s="15" t="s">
        <v>43</v>
      </c>
      <c r="D6173" s="27" t="s">
        <v>49</v>
      </c>
      <c r="E6173" s="27" t="s">
        <v>50</v>
      </c>
      <c r="F6173" s="15" t="s">
        <v>51</v>
      </c>
      <c r="G6173" s="15" t="s">
        <v>12968</v>
      </c>
    </row>
    <row r="6174" spans="1:7" ht="14.25" x14ac:dyDescent="0.2">
      <c r="A6174" s="14" t="s">
        <v>12969</v>
      </c>
      <c r="B6174" s="15" t="s">
        <v>12959</v>
      </c>
      <c r="C6174" s="15" t="s">
        <v>48</v>
      </c>
      <c r="D6174" s="27" t="s">
        <v>552</v>
      </c>
      <c r="E6174" s="27" t="s">
        <v>553</v>
      </c>
      <c r="F6174" s="15" t="s">
        <v>81</v>
      </c>
      <c r="G6174" s="15" t="s">
        <v>48</v>
      </c>
    </row>
    <row r="6175" spans="1:7" ht="22.5" x14ac:dyDescent="0.2">
      <c r="A6175" s="14" t="s">
        <v>12970</v>
      </c>
      <c r="B6175" s="15" t="s">
        <v>12959</v>
      </c>
      <c r="C6175" s="15" t="s">
        <v>55</v>
      </c>
      <c r="D6175" s="27" t="s">
        <v>12087</v>
      </c>
      <c r="E6175" s="27" t="s">
        <v>12088</v>
      </c>
      <c r="F6175" s="15" t="s">
        <v>81</v>
      </c>
      <c r="G6175" s="15" t="s">
        <v>12971</v>
      </c>
    </row>
    <row r="6176" spans="1:7" ht="22.5" x14ac:dyDescent="0.2">
      <c r="A6176" s="14" t="s">
        <v>12972</v>
      </c>
      <c r="B6176" s="15" t="s">
        <v>12959</v>
      </c>
      <c r="C6176" s="15" t="s">
        <v>58</v>
      </c>
      <c r="D6176" s="27" t="s">
        <v>12090</v>
      </c>
      <c r="E6176" s="27" t="s">
        <v>12091</v>
      </c>
      <c r="F6176" s="15" t="s">
        <v>37</v>
      </c>
      <c r="G6176" s="15" t="s">
        <v>12973</v>
      </c>
    </row>
    <row r="6177" spans="1:7" ht="14.25" x14ac:dyDescent="0.2">
      <c r="A6177" s="14" t="s">
        <v>12974</v>
      </c>
      <c r="B6177" s="15" t="s">
        <v>12959</v>
      </c>
      <c r="C6177" s="15" t="s">
        <v>60</v>
      </c>
      <c r="D6177" s="27" t="s">
        <v>49</v>
      </c>
      <c r="E6177" s="27" t="s">
        <v>50</v>
      </c>
      <c r="F6177" s="15" t="s">
        <v>51</v>
      </c>
      <c r="G6177" s="15" t="s">
        <v>12975</v>
      </c>
    </row>
    <row r="6178" spans="1:7" ht="22.5" x14ac:dyDescent="0.2">
      <c r="A6178" s="14" t="s">
        <v>12976</v>
      </c>
      <c r="B6178" s="15" t="s">
        <v>12959</v>
      </c>
      <c r="C6178" s="15" t="s">
        <v>65</v>
      </c>
      <c r="D6178" s="27" t="s">
        <v>12977</v>
      </c>
      <c r="E6178" s="27" t="s">
        <v>12978</v>
      </c>
      <c r="F6178" s="15" t="s">
        <v>648</v>
      </c>
      <c r="G6178" s="15" t="s">
        <v>43</v>
      </c>
    </row>
    <row r="6179" spans="1:7" ht="22.5" x14ac:dyDescent="0.2">
      <c r="A6179" s="14" t="s">
        <v>12979</v>
      </c>
      <c r="B6179" s="15" t="s">
        <v>12959</v>
      </c>
      <c r="C6179" s="15" t="s">
        <v>68</v>
      </c>
      <c r="D6179" s="27" t="s">
        <v>12980</v>
      </c>
      <c r="E6179" s="27" t="s">
        <v>12981</v>
      </c>
      <c r="F6179" s="15" t="s">
        <v>648</v>
      </c>
      <c r="G6179" s="15" t="s">
        <v>12</v>
      </c>
    </row>
    <row r="6180" spans="1:7" ht="45" x14ac:dyDescent="0.2">
      <c r="A6180" s="14" t="s">
        <v>12982</v>
      </c>
      <c r="B6180" s="15" t="s">
        <v>12959</v>
      </c>
      <c r="C6180" s="15" t="s">
        <v>70</v>
      </c>
      <c r="D6180" s="27" t="s">
        <v>12983</v>
      </c>
      <c r="E6180" s="27" t="s">
        <v>12984</v>
      </c>
      <c r="F6180" s="15" t="s">
        <v>648</v>
      </c>
      <c r="G6180" s="15" t="s">
        <v>12</v>
      </c>
    </row>
    <row r="6181" spans="1:7" ht="45" x14ac:dyDescent="0.2">
      <c r="A6181" s="14" t="s">
        <v>12985</v>
      </c>
      <c r="B6181" s="15" t="s">
        <v>12959</v>
      </c>
      <c r="C6181" s="15" t="s">
        <v>73</v>
      </c>
      <c r="D6181" s="27" t="s">
        <v>12986</v>
      </c>
      <c r="E6181" s="27" t="s">
        <v>12987</v>
      </c>
      <c r="F6181" s="15" t="s">
        <v>648</v>
      </c>
      <c r="G6181" s="15" t="s">
        <v>12</v>
      </c>
    </row>
    <row r="6182" spans="1:7" ht="45" x14ac:dyDescent="0.2">
      <c r="A6182" s="14" t="s">
        <v>12988</v>
      </c>
      <c r="B6182" s="15" t="s">
        <v>12959</v>
      </c>
      <c r="C6182" s="15" t="s">
        <v>75</v>
      </c>
      <c r="D6182" s="27" t="s">
        <v>12989</v>
      </c>
      <c r="E6182" s="27" t="s">
        <v>12990</v>
      </c>
      <c r="F6182" s="15" t="s">
        <v>648</v>
      </c>
      <c r="G6182" s="15" t="s">
        <v>12</v>
      </c>
    </row>
    <row r="6183" spans="1:7" ht="45" x14ac:dyDescent="0.2">
      <c r="A6183" s="14" t="s">
        <v>12991</v>
      </c>
      <c r="B6183" s="15" t="s">
        <v>12959</v>
      </c>
      <c r="C6183" s="15" t="s">
        <v>87</v>
      </c>
      <c r="D6183" s="27" t="s">
        <v>12992</v>
      </c>
      <c r="E6183" s="27" t="s">
        <v>12993</v>
      </c>
      <c r="F6183" s="15" t="s">
        <v>648</v>
      </c>
      <c r="G6183" s="15" t="s">
        <v>12</v>
      </c>
    </row>
    <row r="6184" spans="1:7" ht="45" x14ac:dyDescent="0.2">
      <c r="A6184" s="14" t="s">
        <v>12994</v>
      </c>
      <c r="B6184" s="15" t="s">
        <v>12959</v>
      </c>
      <c r="C6184" s="15" t="s">
        <v>89</v>
      </c>
      <c r="D6184" s="27" t="s">
        <v>12995</v>
      </c>
      <c r="E6184" s="27" t="s">
        <v>12996</v>
      </c>
      <c r="F6184" s="15" t="s">
        <v>648</v>
      </c>
      <c r="G6184" s="15" t="s">
        <v>12</v>
      </c>
    </row>
    <row r="6185" spans="1:7" ht="45" x14ac:dyDescent="0.2">
      <c r="A6185" s="14" t="s">
        <v>12997</v>
      </c>
      <c r="B6185" s="15" t="s">
        <v>12959</v>
      </c>
      <c r="C6185" s="15" t="s">
        <v>90</v>
      </c>
      <c r="D6185" s="27" t="s">
        <v>12998</v>
      </c>
      <c r="E6185" s="27" t="s">
        <v>12999</v>
      </c>
      <c r="F6185" s="15" t="s">
        <v>648</v>
      </c>
      <c r="G6185" s="15" t="s">
        <v>12</v>
      </c>
    </row>
    <row r="6186" spans="1:7" ht="45" x14ac:dyDescent="0.2">
      <c r="A6186" s="14" t="s">
        <v>13000</v>
      </c>
      <c r="B6186" s="15" t="s">
        <v>12959</v>
      </c>
      <c r="C6186" s="15" t="s">
        <v>91</v>
      </c>
      <c r="D6186" s="27" t="s">
        <v>13001</v>
      </c>
      <c r="E6186" s="27" t="s">
        <v>13002</v>
      </c>
      <c r="F6186" s="15" t="s">
        <v>648</v>
      </c>
      <c r="G6186" s="15" t="s">
        <v>12</v>
      </c>
    </row>
    <row r="6187" spans="1:7" s="11" customFormat="1" ht="14.25" x14ac:dyDescent="0.2">
      <c r="A6187" s="9" t="s">
        <v>2990</v>
      </c>
      <c r="B6187" s="9" t="s">
        <v>13003</v>
      </c>
      <c r="C6187" s="9"/>
      <c r="D6187" s="29"/>
      <c r="E6187" s="22" t="s">
        <v>6783</v>
      </c>
      <c r="F6187" s="10"/>
      <c r="G6187" s="10"/>
    </row>
    <row r="6188" spans="1:7" ht="14.25" customHeight="1" x14ac:dyDescent="0.2">
      <c r="A6188" s="16"/>
      <c r="B6188" s="16"/>
      <c r="C6188" s="13"/>
      <c r="D6188" s="28"/>
      <c r="E6188" s="21" t="s">
        <v>13004</v>
      </c>
      <c r="F6188" s="13"/>
      <c r="G6188" s="13"/>
    </row>
    <row r="6189" spans="1:7" ht="22.5" x14ac:dyDescent="0.2">
      <c r="A6189" s="14" t="s">
        <v>13005</v>
      </c>
      <c r="B6189" s="15" t="s">
        <v>12959</v>
      </c>
      <c r="C6189" s="15" t="s">
        <v>101</v>
      </c>
      <c r="D6189" s="27" t="s">
        <v>10512</v>
      </c>
      <c r="E6189" s="27" t="s">
        <v>10513</v>
      </c>
      <c r="F6189" s="15" t="s">
        <v>37</v>
      </c>
      <c r="G6189" s="15" t="s">
        <v>13006</v>
      </c>
    </row>
    <row r="6190" spans="1:7" ht="22.5" x14ac:dyDescent="0.2">
      <c r="A6190" s="14" t="s">
        <v>13007</v>
      </c>
      <c r="B6190" s="15" t="s">
        <v>12959</v>
      </c>
      <c r="C6190" s="15" t="s">
        <v>106</v>
      </c>
      <c r="D6190" s="27" t="s">
        <v>5517</v>
      </c>
      <c r="E6190" s="27" t="s">
        <v>13008</v>
      </c>
      <c r="F6190" s="15" t="s">
        <v>51</v>
      </c>
      <c r="G6190" s="15" t="s">
        <v>13009</v>
      </c>
    </row>
    <row r="6191" spans="1:7" ht="22.5" x14ac:dyDescent="0.2">
      <c r="A6191" s="14" t="s">
        <v>13010</v>
      </c>
      <c r="B6191" s="15" t="s">
        <v>12959</v>
      </c>
      <c r="C6191" s="15" t="s">
        <v>107</v>
      </c>
      <c r="D6191" s="27" t="s">
        <v>137</v>
      </c>
      <c r="E6191" s="27" t="s">
        <v>694</v>
      </c>
      <c r="F6191" s="15" t="s">
        <v>37</v>
      </c>
      <c r="G6191" s="15" t="s">
        <v>13011</v>
      </c>
    </row>
    <row r="6192" spans="1:7" ht="22.5" x14ac:dyDescent="0.2">
      <c r="A6192" s="14" t="s">
        <v>13012</v>
      </c>
      <c r="B6192" s="15" t="s">
        <v>12959</v>
      </c>
      <c r="C6192" s="15" t="s">
        <v>108</v>
      </c>
      <c r="D6192" s="27" t="s">
        <v>31</v>
      </c>
      <c r="E6192" s="27" t="s">
        <v>32</v>
      </c>
      <c r="F6192" s="15" t="s">
        <v>27</v>
      </c>
      <c r="G6192" s="15" t="s">
        <v>13013</v>
      </c>
    </row>
    <row r="6193" spans="1:7" ht="22.5" x14ac:dyDescent="0.2">
      <c r="A6193" s="14" t="s">
        <v>13014</v>
      </c>
      <c r="B6193" s="15" t="s">
        <v>12959</v>
      </c>
      <c r="C6193" s="15" t="s">
        <v>109</v>
      </c>
      <c r="D6193" s="27" t="s">
        <v>5521</v>
      </c>
      <c r="E6193" s="27" t="s">
        <v>5522</v>
      </c>
      <c r="F6193" s="15" t="s">
        <v>37</v>
      </c>
      <c r="G6193" s="15" t="s">
        <v>13015</v>
      </c>
    </row>
    <row r="6194" spans="1:7" ht="14.25" x14ac:dyDescent="0.2">
      <c r="A6194" s="14" t="s">
        <v>13016</v>
      </c>
      <c r="B6194" s="15" t="s">
        <v>12959</v>
      </c>
      <c r="C6194" s="15" t="s">
        <v>122</v>
      </c>
      <c r="D6194" s="27" t="s">
        <v>49</v>
      </c>
      <c r="E6194" s="27" t="s">
        <v>50</v>
      </c>
      <c r="F6194" s="15" t="s">
        <v>51</v>
      </c>
      <c r="G6194" s="15" t="s">
        <v>10649</v>
      </c>
    </row>
    <row r="6195" spans="1:7" ht="14.25" x14ac:dyDescent="0.2">
      <c r="A6195" s="14" t="s">
        <v>13017</v>
      </c>
      <c r="B6195" s="15" t="s">
        <v>12959</v>
      </c>
      <c r="C6195" s="15" t="s">
        <v>126</v>
      </c>
      <c r="D6195" s="27" t="s">
        <v>552</v>
      </c>
      <c r="E6195" s="27" t="s">
        <v>553</v>
      </c>
      <c r="F6195" s="15" t="s">
        <v>81</v>
      </c>
      <c r="G6195" s="15" t="s">
        <v>7006</v>
      </c>
    </row>
    <row r="6196" spans="1:7" ht="22.5" x14ac:dyDescent="0.2">
      <c r="A6196" s="14" t="s">
        <v>13018</v>
      </c>
      <c r="B6196" s="15" t="s">
        <v>12959</v>
      </c>
      <c r="C6196" s="15" t="s">
        <v>124</v>
      </c>
      <c r="D6196" s="27" t="s">
        <v>12087</v>
      </c>
      <c r="E6196" s="27" t="s">
        <v>12088</v>
      </c>
      <c r="F6196" s="15" t="s">
        <v>81</v>
      </c>
      <c r="G6196" s="15" t="s">
        <v>13019</v>
      </c>
    </row>
    <row r="6197" spans="1:7" ht="22.5" x14ac:dyDescent="0.2">
      <c r="A6197" s="14" t="s">
        <v>13020</v>
      </c>
      <c r="B6197" s="15" t="s">
        <v>12959</v>
      </c>
      <c r="C6197" s="15" t="s">
        <v>129</v>
      </c>
      <c r="D6197" s="27" t="s">
        <v>12090</v>
      </c>
      <c r="E6197" s="27" t="s">
        <v>12091</v>
      </c>
      <c r="F6197" s="15" t="s">
        <v>37</v>
      </c>
      <c r="G6197" s="15" t="s">
        <v>13021</v>
      </c>
    </row>
    <row r="6198" spans="1:7" ht="14.25" x14ac:dyDescent="0.2">
      <c r="A6198" s="14" t="s">
        <v>13022</v>
      </c>
      <c r="B6198" s="15" t="s">
        <v>12959</v>
      </c>
      <c r="C6198" s="15" t="s">
        <v>133</v>
      </c>
      <c r="D6198" s="27" t="s">
        <v>49</v>
      </c>
      <c r="E6198" s="27" t="s">
        <v>50</v>
      </c>
      <c r="F6198" s="15" t="s">
        <v>51</v>
      </c>
      <c r="G6198" s="15" t="s">
        <v>13023</v>
      </c>
    </row>
    <row r="6199" spans="1:7" ht="22.5" x14ac:dyDescent="0.2">
      <c r="A6199" s="14" t="s">
        <v>13024</v>
      </c>
      <c r="B6199" s="15" t="s">
        <v>12959</v>
      </c>
      <c r="C6199" s="15" t="s">
        <v>136</v>
      </c>
      <c r="D6199" s="27" t="s">
        <v>12977</v>
      </c>
      <c r="E6199" s="27" t="s">
        <v>12978</v>
      </c>
      <c r="F6199" s="15" t="s">
        <v>648</v>
      </c>
      <c r="G6199" s="15" t="s">
        <v>24</v>
      </c>
    </row>
    <row r="6200" spans="1:7" ht="45" x14ac:dyDescent="0.2">
      <c r="A6200" s="14" t="s">
        <v>13025</v>
      </c>
      <c r="B6200" s="15" t="s">
        <v>12959</v>
      </c>
      <c r="C6200" s="15" t="s">
        <v>141</v>
      </c>
      <c r="D6200" s="27" t="s">
        <v>13026</v>
      </c>
      <c r="E6200" s="27" t="s">
        <v>13027</v>
      </c>
      <c r="F6200" s="15" t="s">
        <v>648</v>
      </c>
      <c r="G6200" s="15" t="s">
        <v>12</v>
      </c>
    </row>
    <row r="6201" spans="1:7" ht="45" x14ac:dyDescent="0.2">
      <c r="A6201" s="14" t="s">
        <v>13028</v>
      </c>
      <c r="B6201" s="15" t="s">
        <v>12959</v>
      </c>
      <c r="C6201" s="15" t="s">
        <v>144</v>
      </c>
      <c r="D6201" s="27" t="s">
        <v>13029</v>
      </c>
      <c r="E6201" s="27" t="s">
        <v>13030</v>
      </c>
      <c r="F6201" s="15" t="s">
        <v>648</v>
      </c>
      <c r="G6201" s="15" t="s">
        <v>12</v>
      </c>
    </row>
    <row r="6202" spans="1:7" s="11" customFormat="1" ht="14.25" x14ac:dyDescent="0.2">
      <c r="A6202" s="9" t="s">
        <v>9511</v>
      </c>
      <c r="B6202" s="9" t="s">
        <v>13031</v>
      </c>
      <c r="C6202" s="9"/>
      <c r="D6202" s="29"/>
      <c r="E6202" s="22" t="s">
        <v>6783</v>
      </c>
      <c r="F6202" s="10"/>
      <c r="G6202" s="10"/>
    </row>
    <row r="6203" spans="1:7" ht="14.25" customHeight="1" x14ac:dyDescent="0.2">
      <c r="A6203" s="16"/>
      <c r="B6203" s="16"/>
      <c r="C6203" s="13"/>
      <c r="D6203" s="28"/>
      <c r="E6203" s="21" t="s">
        <v>13032</v>
      </c>
      <c r="F6203" s="13"/>
      <c r="G6203" s="13"/>
    </row>
    <row r="6204" spans="1:7" ht="22.5" x14ac:dyDescent="0.2">
      <c r="A6204" s="14" t="s">
        <v>13033</v>
      </c>
      <c r="B6204" s="15" t="s">
        <v>12959</v>
      </c>
      <c r="C6204" s="15" t="s">
        <v>146</v>
      </c>
      <c r="D6204" s="27" t="s">
        <v>10512</v>
      </c>
      <c r="E6204" s="27" t="s">
        <v>10513</v>
      </c>
      <c r="F6204" s="15" t="s">
        <v>37</v>
      </c>
      <c r="G6204" s="15" t="s">
        <v>13034</v>
      </c>
    </row>
    <row r="6205" spans="1:7" ht="22.5" x14ac:dyDescent="0.2">
      <c r="A6205" s="14" t="s">
        <v>13035</v>
      </c>
      <c r="B6205" s="15" t="s">
        <v>12959</v>
      </c>
      <c r="C6205" s="15" t="s">
        <v>151</v>
      </c>
      <c r="D6205" s="27" t="s">
        <v>137</v>
      </c>
      <c r="E6205" s="27" t="s">
        <v>694</v>
      </c>
      <c r="F6205" s="15" t="s">
        <v>37</v>
      </c>
      <c r="G6205" s="15" t="s">
        <v>6317</v>
      </c>
    </row>
    <row r="6206" spans="1:7" ht="22.5" x14ac:dyDescent="0.2">
      <c r="A6206" s="14" t="s">
        <v>13036</v>
      </c>
      <c r="B6206" s="15" t="s">
        <v>12959</v>
      </c>
      <c r="C6206" s="15" t="s">
        <v>154</v>
      </c>
      <c r="D6206" s="27" t="s">
        <v>5517</v>
      </c>
      <c r="E6206" s="27" t="s">
        <v>12082</v>
      </c>
      <c r="F6206" s="15" t="s">
        <v>51</v>
      </c>
      <c r="G6206" s="15" t="s">
        <v>12103</v>
      </c>
    </row>
    <row r="6207" spans="1:7" ht="22.5" x14ac:dyDescent="0.2">
      <c r="A6207" s="14" t="s">
        <v>13037</v>
      </c>
      <c r="B6207" s="15" t="s">
        <v>12959</v>
      </c>
      <c r="C6207" s="15" t="s">
        <v>156</v>
      </c>
      <c r="D6207" s="27" t="s">
        <v>31</v>
      </c>
      <c r="E6207" s="27" t="s">
        <v>32</v>
      </c>
      <c r="F6207" s="15" t="s">
        <v>27</v>
      </c>
      <c r="G6207" s="15" t="s">
        <v>13038</v>
      </c>
    </row>
    <row r="6208" spans="1:7" ht="22.5" x14ac:dyDescent="0.2">
      <c r="A6208" s="14" t="s">
        <v>13039</v>
      </c>
      <c r="B6208" s="15" t="s">
        <v>12959</v>
      </c>
      <c r="C6208" s="15" t="s">
        <v>157</v>
      </c>
      <c r="D6208" s="27" t="s">
        <v>5521</v>
      </c>
      <c r="E6208" s="27" t="s">
        <v>5522</v>
      </c>
      <c r="F6208" s="15" t="s">
        <v>37</v>
      </c>
      <c r="G6208" s="15" t="s">
        <v>13040</v>
      </c>
    </row>
    <row r="6209" spans="1:7" ht="14.25" x14ac:dyDescent="0.2">
      <c r="A6209" s="14" t="s">
        <v>13041</v>
      </c>
      <c r="B6209" s="15" t="s">
        <v>12959</v>
      </c>
      <c r="C6209" s="15" t="s">
        <v>158</v>
      </c>
      <c r="D6209" s="27" t="s">
        <v>49</v>
      </c>
      <c r="E6209" s="27" t="s">
        <v>50</v>
      </c>
      <c r="F6209" s="15" t="s">
        <v>51</v>
      </c>
      <c r="G6209" s="15" t="s">
        <v>13042</v>
      </c>
    </row>
    <row r="6210" spans="1:7" ht="14.25" x14ac:dyDescent="0.2">
      <c r="A6210" s="14" t="s">
        <v>13043</v>
      </c>
      <c r="B6210" s="15" t="s">
        <v>12959</v>
      </c>
      <c r="C6210" s="15" t="s">
        <v>165</v>
      </c>
      <c r="D6210" s="27" t="s">
        <v>552</v>
      </c>
      <c r="E6210" s="27" t="s">
        <v>553</v>
      </c>
      <c r="F6210" s="15" t="s">
        <v>81</v>
      </c>
      <c r="G6210" s="15" t="s">
        <v>7380</v>
      </c>
    </row>
    <row r="6211" spans="1:7" ht="22.5" x14ac:dyDescent="0.2">
      <c r="A6211" s="14" t="s">
        <v>13044</v>
      </c>
      <c r="B6211" s="15" t="s">
        <v>12959</v>
      </c>
      <c r="C6211" s="15" t="s">
        <v>168</v>
      </c>
      <c r="D6211" s="27" t="s">
        <v>12087</v>
      </c>
      <c r="E6211" s="27" t="s">
        <v>12088</v>
      </c>
      <c r="F6211" s="15" t="s">
        <v>81</v>
      </c>
      <c r="G6211" s="15" t="s">
        <v>13045</v>
      </c>
    </row>
    <row r="6212" spans="1:7" ht="22.5" x14ac:dyDescent="0.2">
      <c r="A6212" s="14" t="s">
        <v>13046</v>
      </c>
      <c r="B6212" s="15" t="s">
        <v>12959</v>
      </c>
      <c r="C6212" s="15" t="s">
        <v>170</v>
      </c>
      <c r="D6212" s="27" t="s">
        <v>12090</v>
      </c>
      <c r="E6212" s="27" t="s">
        <v>12091</v>
      </c>
      <c r="F6212" s="15" t="s">
        <v>37</v>
      </c>
      <c r="G6212" s="15" t="s">
        <v>13047</v>
      </c>
    </row>
    <row r="6213" spans="1:7" ht="14.25" x14ac:dyDescent="0.2">
      <c r="A6213" s="14" t="s">
        <v>13048</v>
      </c>
      <c r="B6213" s="15" t="s">
        <v>12959</v>
      </c>
      <c r="C6213" s="15" t="s">
        <v>175</v>
      </c>
      <c r="D6213" s="27" t="s">
        <v>49</v>
      </c>
      <c r="E6213" s="27" t="s">
        <v>50</v>
      </c>
      <c r="F6213" s="15" t="s">
        <v>51</v>
      </c>
      <c r="G6213" s="15" t="s">
        <v>13049</v>
      </c>
    </row>
    <row r="6214" spans="1:7" ht="22.5" x14ac:dyDescent="0.2">
      <c r="A6214" s="14" t="s">
        <v>13050</v>
      </c>
      <c r="B6214" s="15" t="s">
        <v>12959</v>
      </c>
      <c r="C6214" s="15" t="s">
        <v>178</v>
      </c>
      <c r="D6214" s="27" t="s">
        <v>12977</v>
      </c>
      <c r="E6214" s="27" t="s">
        <v>12978</v>
      </c>
      <c r="F6214" s="15" t="s">
        <v>648</v>
      </c>
      <c r="G6214" s="15" t="s">
        <v>12</v>
      </c>
    </row>
    <row r="6215" spans="1:7" ht="45" x14ac:dyDescent="0.2">
      <c r="A6215" s="14" t="s">
        <v>13051</v>
      </c>
      <c r="B6215" s="15" t="s">
        <v>12959</v>
      </c>
      <c r="C6215" s="15" t="s">
        <v>181</v>
      </c>
      <c r="D6215" s="27" t="s">
        <v>13052</v>
      </c>
      <c r="E6215" s="27" t="s">
        <v>13053</v>
      </c>
      <c r="F6215" s="15" t="s">
        <v>648</v>
      </c>
      <c r="G6215" s="15" t="s">
        <v>12</v>
      </c>
    </row>
    <row r="6216" spans="1:7" s="11" customFormat="1" ht="14.25" x14ac:dyDescent="0.2">
      <c r="A6216" s="9" t="s">
        <v>9518</v>
      </c>
      <c r="B6216" s="9" t="s">
        <v>13054</v>
      </c>
      <c r="C6216" s="9"/>
      <c r="D6216" s="29"/>
      <c r="E6216" s="22" t="s">
        <v>6783</v>
      </c>
      <c r="F6216" s="10"/>
      <c r="G6216" s="10"/>
    </row>
    <row r="6217" spans="1:7" ht="14.25" customHeight="1" x14ac:dyDescent="0.2">
      <c r="A6217" s="16"/>
      <c r="B6217" s="16"/>
      <c r="C6217" s="13"/>
      <c r="D6217" s="28"/>
      <c r="E6217" s="21" t="s">
        <v>13055</v>
      </c>
      <c r="F6217" s="13"/>
      <c r="G6217" s="13"/>
    </row>
    <row r="6218" spans="1:7" ht="22.5" x14ac:dyDescent="0.2">
      <c r="A6218" s="14" t="s">
        <v>13056</v>
      </c>
      <c r="B6218" s="15" t="s">
        <v>12959</v>
      </c>
      <c r="C6218" s="15" t="s">
        <v>182</v>
      </c>
      <c r="D6218" s="27" t="s">
        <v>10512</v>
      </c>
      <c r="E6218" s="27" t="s">
        <v>10513</v>
      </c>
      <c r="F6218" s="15" t="s">
        <v>37</v>
      </c>
      <c r="G6218" s="15" t="s">
        <v>13057</v>
      </c>
    </row>
    <row r="6219" spans="1:7" ht="22.5" x14ac:dyDescent="0.2">
      <c r="A6219" s="14" t="s">
        <v>13058</v>
      </c>
      <c r="B6219" s="15" t="s">
        <v>12959</v>
      </c>
      <c r="C6219" s="15" t="s">
        <v>183</v>
      </c>
      <c r="D6219" s="27" t="s">
        <v>137</v>
      </c>
      <c r="E6219" s="27" t="s">
        <v>694</v>
      </c>
      <c r="F6219" s="15" t="s">
        <v>37</v>
      </c>
      <c r="G6219" s="15" t="s">
        <v>6203</v>
      </c>
    </row>
    <row r="6220" spans="1:7" ht="22.5" x14ac:dyDescent="0.2">
      <c r="A6220" s="14" t="s">
        <v>13059</v>
      </c>
      <c r="B6220" s="15" t="s">
        <v>12959</v>
      </c>
      <c r="C6220" s="15" t="s">
        <v>191</v>
      </c>
      <c r="D6220" s="27" t="s">
        <v>5517</v>
      </c>
      <c r="E6220" s="27" t="s">
        <v>12082</v>
      </c>
      <c r="F6220" s="15" t="s">
        <v>51</v>
      </c>
      <c r="G6220" s="15" t="s">
        <v>13009</v>
      </c>
    </row>
    <row r="6221" spans="1:7" ht="22.5" x14ac:dyDescent="0.2">
      <c r="A6221" s="14" t="s">
        <v>13060</v>
      </c>
      <c r="B6221" s="15" t="s">
        <v>12959</v>
      </c>
      <c r="C6221" s="15" t="s">
        <v>194</v>
      </c>
      <c r="D6221" s="27" t="s">
        <v>31</v>
      </c>
      <c r="E6221" s="27" t="s">
        <v>32</v>
      </c>
      <c r="F6221" s="15" t="s">
        <v>27</v>
      </c>
      <c r="G6221" s="15" t="s">
        <v>13061</v>
      </c>
    </row>
    <row r="6222" spans="1:7" ht="22.5" x14ac:dyDescent="0.2">
      <c r="A6222" s="14" t="s">
        <v>13062</v>
      </c>
      <c r="B6222" s="15" t="s">
        <v>12959</v>
      </c>
      <c r="C6222" s="15" t="s">
        <v>196</v>
      </c>
      <c r="D6222" s="27" t="s">
        <v>5521</v>
      </c>
      <c r="E6222" s="27" t="s">
        <v>5522</v>
      </c>
      <c r="F6222" s="15" t="s">
        <v>37</v>
      </c>
      <c r="G6222" s="15" t="s">
        <v>10516</v>
      </c>
    </row>
    <row r="6223" spans="1:7" ht="14.25" x14ac:dyDescent="0.2">
      <c r="A6223" s="14" t="s">
        <v>13063</v>
      </c>
      <c r="B6223" s="15" t="s">
        <v>12959</v>
      </c>
      <c r="C6223" s="15" t="s">
        <v>201</v>
      </c>
      <c r="D6223" s="27" t="s">
        <v>49</v>
      </c>
      <c r="E6223" s="27" t="s">
        <v>50</v>
      </c>
      <c r="F6223" s="15" t="s">
        <v>51</v>
      </c>
      <c r="G6223" s="15" t="s">
        <v>13064</v>
      </c>
    </row>
    <row r="6224" spans="1:7" ht="14.25" x14ac:dyDescent="0.2">
      <c r="A6224" s="14" t="s">
        <v>13065</v>
      </c>
      <c r="B6224" s="15" t="s">
        <v>12959</v>
      </c>
      <c r="C6224" s="15" t="s">
        <v>204</v>
      </c>
      <c r="D6224" s="27" t="s">
        <v>552</v>
      </c>
      <c r="E6224" s="27" t="s">
        <v>553</v>
      </c>
      <c r="F6224" s="15" t="s">
        <v>81</v>
      </c>
      <c r="G6224" s="15" t="s">
        <v>5881</v>
      </c>
    </row>
    <row r="6225" spans="1:7" ht="22.5" x14ac:dyDescent="0.2">
      <c r="A6225" s="14" t="s">
        <v>13066</v>
      </c>
      <c r="B6225" s="15" t="s">
        <v>12959</v>
      </c>
      <c r="C6225" s="15" t="s">
        <v>206</v>
      </c>
      <c r="D6225" s="27" t="s">
        <v>12087</v>
      </c>
      <c r="E6225" s="27" t="s">
        <v>12088</v>
      </c>
      <c r="F6225" s="15" t="s">
        <v>81</v>
      </c>
      <c r="G6225" s="15" t="s">
        <v>13067</v>
      </c>
    </row>
    <row r="6226" spans="1:7" ht="22.5" x14ac:dyDescent="0.2">
      <c r="A6226" s="14" t="s">
        <v>13068</v>
      </c>
      <c r="B6226" s="15" t="s">
        <v>12959</v>
      </c>
      <c r="C6226" s="15" t="s">
        <v>207</v>
      </c>
      <c r="D6226" s="27" t="s">
        <v>13069</v>
      </c>
      <c r="E6226" s="27" t="s">
        <v>13070</v>
      </c>
      <c r="F6226" s="15" t="s">
        <v>37</v>
      </c>
      <c r="G6226" s="15" t="s">
        <v>13071</v>
      </c>
    </row>
    <row r="6227" spans="1:7" ht="14.25" x14ac:dyDescent="0.2">
      <c r="A6227" s="14" t="s">
        <v>13072</v>
      </c>
      <c r="B6227" s="15" t="s">
        <v>12959</v>
      </c>
      <c r="C6227" s="15" t="s">
        <v>208</v>
      </c>
      <c r="D6227" s="27" t="s">
        <v>49</v>
      </c>
      <c r="E6227" s="27" t="s">
        <v>50</v>
      </c>
      <c r="F6227" s="15" t="s">
        <v>51</v>
      </c>
      <c r="G6227" s="15" t="s">
        <v>13073</v>
      </c>
    </row>
    <row r="6228" spans="1:7" ht="22.5" x14ac:dyDescent="0.2">
      <c r="A6228" s="14" t="s">
        <v>13074</v>
      </c>
      <c r="B6228" s="15" t="s">
        <v>12959</v>
      </c>
      <c r="C6228" s="15" t="s">
        <v>220</v>
      </c>
      <c r="D6228" s="27" t="s">
        <v>12980</v>
      </c>
      <c r="E6228" s="27" t="s">
        <v>12981</v>
      </c>
      <c r="F6228" s="15" t="s">
        <v>648</v>
      </c>
      <c r="G6228" s="15" t="s">
        <v>24</v>
      </c>
    </row>
    <row r="6229" spans="1:7" ht="45" x14ac:dyDescent="0.2">
      <c r="A6229" s="14" t="s">
        <v>13075</v>
      </c>
      <c r="B6229" s="15" t="s">
        <v>12959</v>
      </c>
      <c r="C6229" s="15" t="s">
        <v>223</v>
      </c>
      <c r="D6229" s="27" t="s">
        <v>13076</v>
      </c>
      <c r="E6229" s="27" t="s">
        <v>13077</v>
      </c>
      <c r="F6229" s="15" t="s">
        <v>648</v>
      </c>
      <c r="G6229" s="15" t="s">
        <v>12</v>
      </c>
    </row>
    <row r="6230" spans="1:7" ht="45" x14ac:dyDescent="0.2">
      <c r="A6230" s="14" t="s">
        <v>13078</v>
      </c>
      <c r="B6230" s="15" t="s">
        <v>12959</v>
      </c>
      <c r="C6230" s="15" t="s">
        <v>226</v>
      </c>
      <c r="D6230" s="27" t="s">
        <v>13079</v>
      </c>
      <c r="E6230" s="27" t="s">
        <v>13080</v>
      </c>
      <c r="F6230" s="15" t="s">
        <v>648</v>
      </c>
      <c r="G6230" s="15" t="s">
        <v>12</v>
      </c>
    </row>
    <row r="6231" spans="1:7" ht="14.25" customHeight="1" x14ac:dyDescent="0.2">
      <c r="A6231" s="16"/>
      <c r="B6231" s="16"/>
      <c r="C6231" s="13"/>
      <c r="D6231" s="28"/>
      <c r="E6231" s="21" t="s">
        <v>13081</v>
      </c>
      <c r="F6231" s="13"/>
      <c r="G6231" s="13"/>
    </row>
    <row r="6232" spans="1:7" ht="22.5" x14ac:dyDescent="0.2">
      <c r="A6232" s="14" t="s">
        <v>13082</v>
      </c>
      <c r="B6232" s="15" t="s">
        <v>12959</v>
      </c>
      <c r="C6232" s="15" t="s">
        <v>229</v>
      </c>
      <c r="D6232" s="27" t="s">
        <v>10512</v>
      </c>
      <c r="E6232" s="27" t="s">
        <v>10513</v>
      </c>
      <c r="F6232" s="15" t="s">
        <v>37</v>
      </c>
      <c r="G6232" s="15" t="s">
        <v>13083</v>
      </c>
    </row>
    <row r="6233" spans="1:7" ht="22.5" x14ac:dyDescent="0.2">
      <c r="A6233" s="14" t="s">
        <v>13084</v>
      </c>
      <c r="B6233" s="15" t="s">
        <v>12959</v>
      </c>
      <c r="C6233" s="15" t="s">
        <v>231</v>
      </c>
      <c r="D6233" s="27" t="s">
        <v>137</v>
      </c>
      <c r="E6233" s="27" t="s">
        <v>694</v>
      </c>
      <c r="F6233" s="15" t="s">
        <v>37</v>
      </c>
      <c r="G6233" s="15" t="s">
        <v>5694</v>
      </c>
    </row>
    <row r="6234" spans="1:7" ht="22.5" x14ac:dyDescent="0.2">
      <c r="A6234" s="14" t="s">
        <v>13085</v>
      </c>
      <c r="B6234" s="15" t="s">
        <v>12959</v>
      </c>
      <c r="C6234" s="15" t="s">
        <v>236</v>
      </c>
      <c r="D6234" s="27" t="s">
        <v>5517</v>
      </c>
      <c r="E6234" s="27" t="s">
        <v>12082</v>
      </c>
      <c r="F6234" s="15" t="s">
        <v>51</v>
      </c>
      <c r="G6234" s="15" t="s">
        <v>13086</v>
      </c>
    </row>
    <row r="6235" spans="1:7" ht="22.5" x14ac:dyDescent="0.2">
      <c r="A6235" s="14" t="s">
        <v>13087</v>
      </c>
      <c r="B6235" s="15" t="s">
        <v>12959</v>
      </c>
      <c r="C6235" s="15" t="s">
        <v>239</v>
      </c>
      <c r="D6235" s="27" t="s">
        <v>31</v>
      </c>
      <c r="E6235" s="27" t="s">
        <v>32</v>
      </c>
      <c r="F6235" s="15" t="s">
        <v>27</v>
      </c>
      <c r="G6235" s="15" t="s">
        <v>13088</v>
      </c>
    </row>
    <row r="6236" spans="1:7" ht="22.5" x14ac:dyDescent="0.2">
      <c r="A6236" s="14" t="s">
        <v>13089</v>
      </c>
      <c r="B6236" s="15" t="s">
        <v>12959</v>
      </c>
      <c r="C6236" s="15" t="s">
        <v>241</v>
      </c>
      <c r="D6236" s="27" t="s">
        <v>5521</v>
      </c>
      <c r="E6236" s="27" t="s">
        <v>5522</v>
      </c>
      <c r="F6236" s="15" t="s">
        <v>37</v>
      </c>
      <c r="G6236" s="15" t="s">
        <v>13090</v>
      </c>
    </row>
    <row r="6237" spans="1:7" ht="14.25" x14ac:dyDescent="0.2">
      <c r="A6237" s="14" t="s">
        <v>13091</v>
      </c>
      <c r="B6237" s="15" t="s">
        <v>12959</v>
      </c>
      <c r="C6237" s="15" t="s">
        <v>243</v>
      </c>
      <c r="D6237" s="27" t="s">
        <v>49</v>
      </c>
      <c r="E6237" s="27" t="s">
        <v>50</v>
      </c>
      <c r="F6237" s="15" t="s">
        <v>51</v>
      </c>
      <c r="G6237" s="15" t="s">
        <v>12768</v>
      </c>
    </row>
    <row r="6238" spans="1:7" ht="14.25" x14ac:dyDescent="0.2">
      <c r="A6238" s="14" t="s">
        <v>13092</v>
      </c>
      <c r="B6238" s="15" t="s">
        <v>12959</v>
      </c>
      <c r="C6238" s="15" t="s">
        <v>248</v>
      </c>
      <c r="D6238" s="27" t="s">
        <v>552</v>
      </c>
      <c r="E6238" s="27" t="s">
        <v>553</v>
      </c>
      <c r="F6238" s="15" t="s">
        <v>81</v>
      </c>
      <c r="G6238" s="15" t="s">
        <v>7569</v>
      </c>
    </row>
    <row r="6239" spans="1:7" ht="22.5" x14ac:dyDescent="0.2">
      <c r="A6239" s="14" t="s">
        <v>13093</v>
      </c>
      <c r="B6239" s="15" t="s">
        <v>12959</v>
      </c>
      <c r="C6239" s="15" t="s">
        <v>251</v>
      </c>
      <c r="D6239" s="27" t="s">
        <v>12087</v>
      </c>
      <c r="E6239" s="27" t="s">
        <v>12088</v>
      </c>
      <c r="F6239" s="15" t="s">
        <v>81</v>
      </c>
      <c r="G6239" s="15" t="s">
        <v>13094</v>
      </c>
    </row>
    <row r="6240" spans="1:7" ht="22.5" x14ac:dyDescent="0.2">
      <c r="A6240" s="14" t="s">
        <v>13095</v>
      </c>
      <c r="B6240" s="15" t="s">
        <v>12959</v>
      </c>
      <c r="C6240" s="15" t="s">
        <v>254</v>
      </c>
      <c r="D6240" s="27" t="s">
        <v>12090</v>
      </c>
      <c r="E6240" s="27" t="s">
        <v>12091</v>
      </c>
      <c r="F6240" s="15" t="s">
        <v>37</v>
      </c>
      <c r="G6240" s="15" t="s">
        <v>13096</v>
      </c>
    </row>
    <row r="6241" spans="1:7" ht="14.25" x14ac:dyDescent="0.2">
      <c r="A6241" s="14" t="s">
        <v>13097</v>
      </c>
      <c r="B6241" s="15" t="s">
        <v>12959</v>
      </c>
      <c r="C6241" s="15" t="s">
        <v>256</v>
      </c>
      <c r="D6241" s="27" t="s">
        <v>49</v>
      </c>
      <c r="E6241" s="27" t="s">
        <v>50</v>
      </c>
      <c r="F6241" s="15" t="s">
        <v>51</v>
      </c>
      <c r="G6241" s="15" t="s">
        <v>13098</v>
      </c>
    </row>
    <row r="6242" spans="1:7" ht="22.5" x14ac:dyDescent="0.2">
      <c r="A6242" s="14" t="s">
        <v>13099</v>
      </c>
      <c r="B6242" s="15" t="s">
        <v>12959</v>
      </c>
      <c r="C6242" s="15" t="s">
        <v>260</v>
      </c>
      <c r="D6242" s="27" t="s">
        <v>12980</v>
      </c>
      <c r="E6242" s="27" t="s">
        <v>12981</v>
      </c>
      <c r="F6242" s="15" t="s">
        <v>648</v>
      </c>
      <c r="G6242" s="15" t="s">
        <v>24</v>
      </c>
    </row>
    <row r="6243" spans="1:7" ht="22.5" x14ac:dyDescent="0.2">
      <c r="A6243" s="14" t="s">
        <v>13100</v>
      </c>
      <c r="B6243" s="15" t="s">
        <v>12959</v>
      </c>
      <c r="C6243" s="15" t="s">
        <v>263</v>
      </c>
      <c r="D6243" s="27" t="s">
        <v>12977</v>
      </c>
      <c r="E6243" s="27" t="s">
        <v>12978</v>
      </c>
      <c r="F6243" s="15" t="s">
        <v>648</v>
      </c>
      <c r="G6243" s="15" t="s">
        <v>24</v>
      </c>
    </row>
    <row r="6244" spans="1:7" ht="45" x14ac:dyDescent="0.2">
      <c r="A6244" s="14" t="s">
        <v>13101</v>
      </c>
      <c r="B6244" s="15" t="s">
        <v>12959</v>
      </c>
      <c r="C6244" s="15" t="s">
        <v>265</v>
      </c>
      <c r="D6244" s="27" t="s">
        <v>13102</v>
      </c>
      <c r="E6244" s="27" t="s">
        <v>13103</v>
      </c>
      <c r="F6244" s="15" t="s">
        <v>648</v>
      </c>
      <c r="G6244" s="15" t="s">
        <v>12</v>
      </c>
    </row>
    <row r="6245" spans="1:7" ht="45" x14ac:dyDescent="0.2">
      <c r="A6245" s="14" t="s">
        <v>13104</v>
      </c>
      <c r="B6245" s="15" t="s">
        <v>12959</v>
      </c>
      <c r="C6245" s="15" t="s">
        <v>266</v>
      </c>
      <c r="D6245" s="27" t="s">
        <v>13105</v>
      </c>
      <c r="E6245" s="27" t="s">
        <v>13106</v>
      </c>
      <c r="F6245" s="15" t="s">
        <v>648</v>
      </c>
      <c r="G6245" s="15" t="s">
        <v>12</v>
      </c>
    </row>
    <row r="6246" spans="1:7" ht="45" x14ac:dyDescent="0.2">
      <c r="A6246" s="14" t="s">
        <v>13107</v>
      </c>
      <c r="B6246" s="15" t="s">
        <v>12959</v>
      </c>
      <c r="C6246" s="15" t="s">
        <v>267</v>
      </c>
      <c r="D6246" s="27" t="s">
        <v>13108</v>
      </c>
      <c r="E6246" s="27" t="s">
        <v>13109</v>
      </c>
      <c r="F6246" s="15" t="s">
        <v>648</v>
      </c>
      <c r="G6246" s="15" t="s">
        <v>12</v>
      </c>
    </row>
    <row r="6247" spans="1:7" ht="45" x14ac:dyDescent="0.2">
      <c r="A6247" s="14" t="s">
        <v>13110</v>
      </c>
      <c r="B6247" s="15" t="s">
        <v>12959</v>
      </c>
      <c r="C6247" s="15" t="s">
        <v>184</v>
      </c>
      <c r="D6247" s="27" t="s">
        <v>13111</v>
      </c>
      <c r="E6247" s="27" t="s">
        <v>13112</v>
      </c>
      <c r="F6247" s="15" t="s">
        <v>648</v>
      </c>
      <c r="G6247" s="15" t="s">
        <v>12</v>
      </c>
    </row>
    <row r="6248" spans="1:7" ht="14.25" customHeight="1" x14ac:dyDescent="0.2">
      <c r="A6248" s="16"/>
      <c r="B6248" s="16"/>
      <c r="C6248" s="13"/>
      <c r="D6248" s="28"/>
      <c r="E6248" s="21" t="s">
        <v>13113</v>
      </c>
      <c r="F6248" s="13"/>
      <c r="G6248" s="13"/>
    </row>
    <row r="6249" spans="1:7" ht="22.5" x14ac:dyDescent="0.2">
      <c r="A6249" s="14" t="s">
        <v>13114</v>
      </c>
      <c r="B6249" s="15" t="s">
        <v>12959</v>
      </c>
      <c r="C6249" s="15" t="s">
        <v>276</v>
      </c>
      <c r="D6249" s="27" t="s">
        <v>10512</v>
      </c>
      <c r="E6249" s="27" t="s">
        <v>10513</v>
      </c>
      <c r="F6249" s="15" t="s">
        <v>37</v>
      </c>
      <c r="G6249" s="15" t="s">
        <v>13115</v>
      </c>
    </row>
    <row r="6250" spans="1:7" ht="22.5" x14ac:dyDescent="0.2">
      <c r="A6250" s="14" t="s">
        <v>13116</v>
      </c>
      <c r="B6250" s="15" t="s">
        <v>12959</v>
      </c>
      <c r="C6250" s="15" t="s">
        <v>278</v>
      </c>
      <c r="D6250" s="27" t="s">
        <v>137</v>
      </c>
      <c r="E6250" s="27" t="s">
        <v>694</v>
      </c>
      <c r="F6250" s="15" t="s">
        <v>37</v>
      </c>
      <c r="G6250" s="15" t="s">
        <v>5066</v>
      </c>
    </row>
    <row r="6251" spans="1:7" ht="22.5" x14ac:dyDescent="0.2">
      <c r="A6251" s="14" t="s">
        <v>13117</v>
      </c>
      <c r="B6251" s="15" t="s">
        <v>12959</v>
      </c>
      <c r="C6251" s="15" t="s">
        <v>283</v>
      </c>
      <c r="D6251" s="27" t="s">
        <v>31</v>
      </c>
      <c r="E6251" s="27" t="s">
        <v>32</v>
      </c>
      <c r="F6251" s="15" t="s">
        <v>27</v>
      </c>
      <c r="G6251" s="15" t="s">
        <v>1662</v>
      </c>
    </row>
    <row r="6252" spans="1:7" ht="22.5" x14ac:dyDescent="0.2">
      <c r="A6252" s="14" t="s">
        <v>13118</v>
      </c>
      <c r="B6252" s="15" t="s">
        <v>12959</v>
      </c>
      <c r="C6252" s="15" t="s">
        <v>286</v>
      </c>
      <c r="D6252" s="27" t="s">
        <v>5517</v>
      </c>
      <c r="E6252" s="27" t="s">
        <v>12082</v>
      </c>
      <c r="F6252" s="15" t="s">
        <v>51</v>
      </c>
      <c r="G6252" s="15" t="s">
        <v>12103</v>
      </c>
    </row>
    <row r="6253" spans="1:7" ht="22.5" x14ac:dyDescent="0.2">
      <c r="A6253" s="14" t="s">
        <v>13119</v>
      </c>
      <c r="B6253" s="15" t="s">
        <v>12959</v>
      </c>
      <c r="C6253" s="15" t="s">
        <v>288</v>
      </c>
      <c r="D6253" s="27" t="s">
        <v>5521</v>
      </c>
      <c r="E6253" s="27" t="s">
        <v>5522</v>
      </c>
      <c r="F6253" s="15" t="s">
        <v>37</v>
      </c>
      <c r="G6253" s="15" t="s">
        <v>8280</v>
      </c>
    </row>
    <row r="6254" spans="1:7" ht="14.25" x14ac:dyDescent="0.2">
      <c r="A6254" s="14" t="s">
        <v>13120</v>
      </c>
      <c r="B6254" s="15" t="s">
        <v>12959</v>
      </c>
      <c r="C6254" s="15" t="s">
        <v>289</v>
      </c>
      <c r="D6254" s="27" t="s">
        <v>49</v>
      </c>
      <c r="E6254" s="27" t="s">
        <v>50</v>
      </c>
      <c r="F6254" s="15" t="s">
        <v>51</v>
      </c>
      <c r="G6254" s="15" t="s">
        <v>12905</v>
      </c>
    </row>
    <row r="6255" spans="1:7" ht="14.25" x14ac:dyDescent="0.2">
      <c r="A6255" s="14" t="s">
        <v>13121</v>
      </c>
      <c r="B6255" s="15" t="s">
        <v>12959</v>
      </c>
      <c r="C6255" s="15" t="s">
        <v>291</v>
      </c>
      <c r="D6255" s="27" t="s">
        <v>552</v>
      </c>
      <c r="E6255" s="27" t="s">
        <v>553</v>
      </c>
      <c r="F6255" s="15" t="s">
        <v>81</v>
      </c>
      <c r="G6255" s="15" t="s">
        <v>11814</v>
      </c>
    </row>
    <row r="6256" spans="1:7" ht="22.5" x14ac:dyDescent="0.2">
      <c r="A6256" s="14" t="s">
        <v>13122</v>
      </c>
      <c r="B6256" s="15" t="s">
        <v>12959</v>
      </c>
      <c r="C6256" s="15" t="s">
        <v>293</v>
      </c>
      <c r="D6256" s="27" t="s">
        <v>12087</v>
      </c>
      <c r="E6256" s="27" t="s">
        <v>12088</v>
      </c>
      <c r="F6256" s="15" t="s">
        <v>81</v>
      </c>
      <c r="G6256" s="15" t="s">
        <v>13123</v>
      </c>
    </row>
    <row r="6257" spans="1:7" ht="22.5" x14ac:dyDescent="0.2">
      <c r="A6257" s="14" t="s">
        <v>13124</v>
      </c>
      <c r="B6257" s="15" t="s">
        <v>12959</v>
      </c>
      <c r="C6257" s="15" t="s">
        <v>295</v>
      </c>
      <c r="D6257" s="27" t="s">
        <v>12090</v>
      </c>
      <c r="E6257" s="27" t="s">
        <v>12091</v>
      </c>
      <c r="F6257" s="15" t="s">
        <v>37</v>
      </c>
      <c r="G6257" s="15" t="s">
        <v>13125</v>
      </c>
    </row>
    <row r="6258" spans="1:7" ht="14.25" x14ac:dyDescent="0.2">
      <c r="A6258" s="14" t="s">
        <v>13126</v>
      </c>
      <c r="B6258" s="15" t="s">
        <v>12959</v>
      </c>
      <c r="C6258" s="15" t="s">
        <v>297</v>
      </c>
      <c r="D6258" s="27" t="s">
        <v>49</v>
      </c>
      <c r="E6258" s="27" t="s">
        <v>50</v>
      </c>
      <c r="F6258" s="15" t="s">
        <v>51</v>
      </c>
      <c r="G6258" s="15" t="s">
        <v>13127</v>
      </c>
    </row>
    <row r="6259" spans="1:7" ht="22.5" x14ac:dyDescent="0.2">
      <c r="A6259" s="14" t="s">
        <v>13128</v>
      </c>
      <c r="B6259" s="15" t="s">
        <v>12959</v>
      </c>
      <c r="C6259" s="15" t="s">
        <v>309</v>
      </c>
      <c r="D6259" s="27" t="s">
        <v>12980</v>
      </c>
      <c r="E6259" s="27" t="s">
        <v>12981</v>
      </c>
      <c r="F6259" s="15" t="s">
        <v>648</v>
      </c>
      <c r="G6259" s="15" t="s">
        <v>12</v>
      </c>
    </row>
    <row r="6260" spans="1:7" ht="45" x14ac:dyDescent="0.2">
      <c r="A6260" s="14" t="s">
        <v>13129</v>
      </c>
      <c r="B6260" s="15" t="s">
        <v>12959</v>
      </c>
      <c r="C6260" s="15" t="s">
        <v>311</v>
      </c>
      <c r="D6260" s="27" t="s">
        <v>13130</v>
      </c>
      <c r="E6260" s="27" t="s">
        <v>13131</v>
      </c>
      <c r="F6260" s="15" t="s">
        <v>648</v>
      </c>
      <c r="G6260" s="15" t="s">
        <v>12</v>
      </c>
    </row>
    <row r="6261" spans="1:7" ht="14.25" customHeight="1" x14ac:dyDescent="0.2">
      <c r="A6261" s="16"/>
      <c r="B6261" s="16"/>
      <c r="C6261" s="13"/>
      <c r="D6261" s="28"/>
      <c r="E6261" s="21" t="s">
        <v>13132</v>
      </c>
      <c r="F6261" s="13"/>
      <c r="G6261" s="13"/>
    </row>
    <row r="6262" spans="1:7" ht="22.5" x14ac:dyDescent="0.2">
      <c r="A6262" s="14" t="s">
        <v>13133</v>
      </c>
      <c r="B6262" s="15" t="s">
        <v>12959</v>
      </c>
      <c r="C6262" s="15" t="s">
        <v>218</v>
      </c>
      <c r="D6262" s="27" t="s">
        <v>10512</v>
      </c>
      <c r="E6262" s="27" t="s">
        <v>10513</v>
      </c>
      <c r="F6262" s="15" t="s">
        <v>37</v>
      </c>
      <c r="G6262" s="15" t="s">
        <v>13134</v>
      </c>
    </row>
    <row r="6263" spans="1:7" ht="22.5" x14ac:dyDescent="0.2">
      <c r="A6263" s="14" t="s">
        <v>13135</v>
      </c>
      <c r="B6263" s="15" t="s">
        <v>12959</v>
      </c>
      <c r="C6263" s="15" t="s">
        <v>922</v>
      </c>
      <c r="D6263" s="27" t="s">
        <v>137</v>
      </c>
      <c r="E6263" s="27" t="s">
        <v>694</v>
      </c>
      <c r="F6263" s="15" t="s">
        <v>37</v>
      </c>
      <c r="G6263" s="15" t="s">
        <v>13136</v>
      </c>
    </row>
    <row r="6264" spans="1:7" ht="22.5" x14ac:dyDescent="0.2">
      <c r="A6264" s="14" t="s">
        <v>13137</v>
      </c>
      <c r="B6264" s="15" t="s">
        <v>12959</v>
      </c>
      <c r="C6264" s="15" t="s">
        <v>924</v>
      </c>
      <c r="D6264" s="27" t="s">
        <v>5517</v>
      </c>
      <c r="E6264" s="27" t="s">
        <v>12082</v>
      </c>
      <c r="F6264" s="15" t="s">
        <v>51</v>
      </c>
      <c r="G6264" s="15" t="s">
        <v>13138</v>
      </c>
    </row>
    <row r="6265" spans="1:7" ht="22.5" x14ac:dyDescent="0.2">
      <c r="A6265" s="14" t="s">
        <v>13139</v>
      </c>
      <c r="B6265" s="15" t="s">
        <v>12959</v>
      </c>
      <c r="C6265" s="15" t="s">
        <v>927</v>
      </c>
      <c r="D6265" s="27" t="s">
        <v>31</v>
      </c>
      <c r="E6265" s="27" t="s">
        <v>32</v>
      </c>
      <c r="F6265" s="15" t="s">
        <v>27</v>
      </c>
      <c r="G6265" s="15" t="s">
        <v>13140</v>
      </c>
    </row>
    <row r="6266" spans="1:7" ht="22.5" x14ac:dyDescent="0.2">
      <c r="A6266" s="14" t="s">
        <v>13141</v>
      </c>
      <c r="B6266" s="15" t="s">
        <v>12959</v>
      </c>
      <c r="C6266" s="15" t="s">
        <v>930</v>
      </c>
      <c r="D6266" s="27" t="s">
        <v>5521</v>
      </c>
      <c r="E6266" s="27" t="s">
        <v>5522</v>
      </c>
      <c r="F6266" s="15" t="s">
        <v>37</v>
      </c>
      <c r="G6266" s="15" t="s">
        <v>8280</v>
      </c>
    </row>
    <row r="6267" spans="1:7" ht="14.25" x14ac:dyDescent="0.2">
      <c r="A6267" s="14" t="s">
        <v>13142</v>
      </c>
      <c r="B6267" s="15" t="s">
        <v>12959</v>
      </c>
      <c r="C6267" s="15" t="s">
        <v>936</v>
      </c>
      <c r="D6267" s="27" t="s">
        <v>49</v>
      </c>
      <c r="E6267" s="27" t="s">
        <v>50</v>
      </c>
      <c r="F6267" s="15" t="s">
        <v>51</v>
      </c>
      <c r="G6267" s="15" t="s">
        <v>12905</v>
      </c>
    </row>
    <row r="6268" spans="1:7" ht="14.25" x14ac:dyDescent="0.2">
      <c r="A6268" s="14" t="s">
        <v>13143</v>
      </c>
      <c r="B6268" s="15" t="s">
        <v>12959</v>
      </c>
      <c r="C6268" s="15" t="s">
        <v>941</v>
      </c>
      <c r="D6268" s="27" t="s">
        <v>552</v>
      </c>
      <c r="E6268" s="27" t="s">
        <v>553</v>
      </c>
      <c r="F6268" s="15" t="s">
        <v>81</v>
      </c>
      <c r="G6268" s="15" t="s">
        <v>11814</v>
      </c>
    </row>
    <row r="6269" spans="1:7" ht="22.5" x14ac:dyDescent="0.2">
      <c r="A6269" s="14" t="s">
        <v>13144</v>
      </c>
      <c r="B6269" s="15" t="s">
        <v>12959</v>
      </c>
      <c r="C6269" s="15" t="s">
        <v>946</v>
      </c>
      <c r="D6269" s="27" t="s">
        <v>12087</v>
      </c>
      <c r="E6269" s="27" t="s">
        <v>12088</v>
      </c>
      <c r="F6269" s="15" t="s">
        <v>81</v>
      </c>
      <c r="G6269" s="15" t="s">
        <v>13123</v>
      </c>
    </row>
    <row r="6270" spans="1:7" ht="22.5" x14ac:dyDescent="0.2">
      <c r="A6270" s="14" t="s">
        <v>13145</v>
      </c>
      <c r="B6270" s="15" t="s">
        <v>12959</v>
      </c>
      <c r="C6270" s="15" t="s">
        <v>952</v>
      </c>
      <c r="D6270" s="27" t="s">
        <v>12090</v>
      </c>
      <c r="E6270" s="27" t="s">
        <v>12091</v>
      </c>
      <c r="F6270" s="15" t="s">
        <v>37</v>
      </c>
      <c r="G6270" s="15" t="s">
        <v>13146</v>
      </c>
    </row>
    <row r="6271" spans="1:7" ht="14.25" x14ac:dyDescent="0.2">
      <c r="A6271" s="14" t="s">
        <v>13147</v>
      </c>
      <c r="B6271" s="15" t="s">
        <v>12959</v>
      </c>
      <c r="C6271" s="15" t="s">
        <v>957</v>
      </c>
      <c r="D6271" s="27" t="s">
        <v>49</v>
      </c>
      <c r="E6271" s="27" t="s">
        <v>50</v>
      </c>
      <c r="F6271" s="15" t="s">
        <v>51</v>
      </c>
      <c r="G6271" s="15" t="s">
        <v>13148</v>
      </c>
    </row>
    <row r="6272" spans="1:7" ht="22.5" x14ac:dyDescent="0.2">
      <c r="A6272" s="14" t="s">
        <v>13149</v>
      </c>
      <c r="B6272" s="15" t="s">
        <v>12959</v>
      </c>
      <c r="C6272" s="15" t="s">
        <v>962</v>
      </c>
      <c r="D6272" s="27" t="s">
        <v>12977</v>
      </c>
      <c r="E6272" s="27" t="s">
        <v>12978</v>
      </c>
      <c r="F6272" s="15" t="s">
        <v>648</v>
      </c>
      <c r="G6272" s="15" t="s">
        <v>12</v>
      </c>
    </row>
    <row r="6273" spans="1:7" ht="45" x14ac:dyDescent="0.2">
      <c r="A6273" s="14" t="s">
        <v>13150</v>
      </c>
      <c r="B6273" s="15" t="s">
        <v>12959</v>
      </c>
      <c r="C6273" s="15" t="s">
        <v>967</v>
      </c>
      <c r="D6273" s="27" t="s">
        <v>13151</v>
      </c>
      <c r="E6273" s="27" t="s">
        <v>13152</v>
      </c>
      <c r="F6273" s="15" t="s">
        <v>648</v>
      </c>
      <c r="G6273" s="15" t="s">
        <v>12</v>
      </c>
    </row>
    <row r="6274" spans="1:7" ht="14.25" customHeight="1" x14ac:dyDescent="0.2">
      <c r="A6274" s="16"/>
      <c r="B6274" s="16"/>
      <c r="C6274" s="13"/>
      <c r="D6274" s="28"/>
      <c r="E6274" s="21" t="s">
        <v>13153</v>
      </c>
      <c r="F6274" s="13"/>
      <c r="G6274" s="13"/>
    </row>
    <row r="6275" spans="1:7" ht="22.5" x14ac:dyDescent="0.2">
      <c r="A6275" s="14" t="s">
        <v>13154</v>
      </c>
      <c r="B6275" s="15" t="s">
        <v>12959</v>
      </c>
      <c r="C6275" s="15" t="s">
        <v>973</v>
      </c>
      <c r="D6275" s="27" t="s">
        <v>10512</v>
      </c>
      <c r="E6275" s="27" t="s">
        <v>10513</v>
      </c>
      <c r="F6275" s="15" t="s">
        <v>37</v>
      </c>
      <c r="G6275" s="15" t="s">
        <v>13155</v>
      </c>
    </row>
    <row r="6276" spans="1:7" ht="22.5" x14ac:dyDescent="0.2">
      <c r="A6276" s="14" t="s">
        <v>13156</v>
      </c>
      <c r="B6276" s="15" t="s">
        <v>12959</v>
      </c>
      <c r="C6276" s="15" t="s">
        <v>979</v>
      </c>
      <c r="D6276" s="27" t="s">
        <v>137</v>
      </c>
      <c r="E6276" s="27" t="s">
        <v>694</v>
      </c>
      <c r="F6276" s="15" t="s">
        <v>37</v>
      </c>
      <c r="G6276" s="15" t="s">
        <v>6888</v>
      </c>
    </row>
    <row r="6277" spans="1:7" ht="22.5" x14ac:dyDescent="0.2">
      <c r="A6277" s="14" t="s">
        <v>13157</v>
      </c>
      <c r="B6277" s="15" t="s">
        <v>12959</v>
      </c>
      <c r="C6277" s="15" t="s">
        <v>985</v>
      </c>
      <c r="D6277" s="27" t="s">
        <v>31</v>
      </c>
      <c r="E6277" s="27" t="s">
        <v>32</v>
      </c>
      <c r="F6277" s="15" t="s">
        <v>27</v>
      </c>
      <c r="G6277" s="15" t="s">
        <v>13158</v>
      </c>
    </row>
    <row r="6278" spans="1:7" ht="22.5" x14ac:dyDescent="0.2">
      <c r="A6278" s="14" t="s">
        <v>13159</v>
      </c>
      <c r="B6278" s="15" t="s">
        <v>12959</v>
      </c>
      <c r="C6278" s="15" t="s">
        <v>988</v>
      </c>
      <c r="D6278" s="27" t="s">
        <v>5517</v>
      </c>
      <c r="E6278" s="27" t="s">
        <v>12082</v>
      </c>
      <c r="F6278" s="15" t="s">
        <v>51</v>
      </c>
      <c r="G6278" s="15" t="s">
        <v>13138</v>
      </c>
    </row>
    <row r="6279" spans="1:7" ht="22.5" x14ac:dyDescent="0.2">
      <c r="A6279" s="14" t="s">
        <v>13160</v>
      </c>
      <c r="B6279" s="15" t="s">
        <v>12959</v>
      </c>
      <c r="C6279" s="15" t="s">
        <v>991</v>
      </c>
      <c r="D6279" s="27" t="s">
        <v>5521</v>
      </c>
      <c r="E6279" s="27" t="s">
        <v>5522</v>
      </c>
      <c r="F6279" s="15" t="s">
        <v>37</v>
      </c>
      <c r="G6279" s="15" t="s">
        <v>8280</v>
      </c>
    </row>
    <row r="6280" spans="1:7" ht="14.25" x14ac:dyDescent="0.2">
      <c r="A6280" s="14" t="s">
        <v>13161</v>
      </c>
      <c r="B6280" s="15" t="s">
        <v>12959</v>
      </c>
      <c r="C6280" s="15" t="s">
        <v>995</v>
      </c>
      <c r="D6280" s="27" t="s">
        <v>49</v>
      </c>
      <c r="E6280" s="27" t="s">
        <v>50</v>
      </c>
      <c r="F6280" s="15" t="s">
        <v>51</v>
      </c>
      <c r="G6280" s="15" t="s">
        <v>12905</v>
      </c>
    </row>
    <row r="6281" spans="1:7" ht="14.25" x14ac:dyDescent="0.2">
      <c r="A6281" s="14" t="s">
        <v>13162</v>
      </c>
      <c r="B6281" s="15" t="s">
        <v>12959</v>
      </c>
      <c r="C6281" s="15" t="s">
        <v>998</v>
      </c>
      <c r="D6281" s="27" t="s">
        <v>552</v>
      </c>
      <c r="E6281" s="27" t="s">
        <v>553</v>
      </c>
      <c r="F6281" s="15" t="s">
        <v>81</v>
      </c>
      <c r="G6281" s="15" t="s">
        <v>11814</v>
      </c>
    </row>
    <row r="6282" spans="1:7" ht="22.5" x14ac:dyDescent="0.2">
      <c r="A6282" s="14" t="s">
        <v>13163</v>
      </c>
      <c r="B6282" s="15" t="s">
        <v>12959</v>
      </c>
      <c r="C6282" s="15" t="s">
        <v>1002</v>
      </c>
      <c r="D6282" s="27" t="s">
        <v>12087</v>
      </c>
      <c r="E6282" s="27" t="s">
        <v>12088</v>
      </c>
      <c r="F6282" s="15" t="s">
        <v>81</v>
      </c>
      <c r="G6282" s="15" t="s">
        <v>13123</v>
      </c>
    </row>
    <row r="6283" spans="1:7" ht="22.5" x14ac:dyDescent="0.2">
      <c r="A6283" s="14" t="s">
        <v>13164</v>
      </c>
      <c r="B6283" s="15" t="s">
        <v>12959</v>
      </c>
      <c r="C6283" s="15" t="s">
        <v>1005</v>
      </c>
      <c r="D6283" s="27" t="s">
        <v>12090</v>
      </c>
      <c r="E6283" s="27" t="s">
        <v>12091</v>
      </c>
      <c r="F6283" s="15" t="s">
        <v>37</v>
      </c>
      <c r="G6283" s="15" t="s">
        <v>13165</v>
      </c>
    </row>
    <row r="6284" spans="1:7" ht="14.25" x14ac:dyDescent="0.2">
      <c r="A6284" s="14" t="s">
        <v>13166</v>
      </c>
      <c r="B6284" s="15" t="s">
        <v>12959</v>
      </c>
      <c r="C6284" s="15" t="s">
        <v>1012</v>
      </c>
      <c r="D6284" s="27" t="s">
        <v>49</v>
      </c>
      <c r="E6284" s="27" t="s">
        <v>50</v>
      </c>
      <c r="F6284" s="15" t="s">
        <v>51</v>
      </c>
      <c r="G6284" s="15" t="s">
        <v>13167</v>
      </c>
    </row>
    <row r="6285" spans="1:7" ht="22.5" x14ac:dyDescent="0.2">
      <c r="A6285" s="14" t="s">
        <v>13168</v>
      </c>
      <c r="B6285" s="15" t="s">
        <v>12959</v>
      </c>
      <c r="C6285" s="15" t="s">
        <v>1017</v>
      </c>
      <c r="D6285" s="27" t="s">
        <v>12980</v>
      </c>
      <c r="E6285" s="27" t="s">
        <v>12981</v>
      </c>
      <c r="F6285" s="15" t="s">
        <v>648</v>
      </c>
      <c r="G6285" s="15" t="s">
        <v>12</v>
      </c>
    </row>
    <row r="6286" spans="1:7" ht="45" x14ac:dyDescent="0.2">
      <c r="A6286" s="14" t="s">
        <v>13169</v>
      </c>
      <c r="B6286" s="15" t="s">
        <v>12959</v>
      </c>
      <c r="C6286" s="15" t="s">
        <v>1022</v>
      </c>
      <c r="D6286" s="27" t="s">
        <v>13170</v>
      </c>
      <c r="E6286" s="27" t="s">
        <v>13171</v>
      </c>
      <c r="F6286" s="15" t="s">
        <v>648</v>
      </c>
      <c r="G6286" s="15" t="s">
        <v>12</v>
      </c>
    </row>
    <row r="6287" spans="1:7" ht="14.25" customHeight="1" x14ac:dyDescent="0.2">
      <c r="A6287" s="16"/>
      <c r="B6287" s="16"/>
      <c r="C6287" s="13"/>
      <c r="D6287" s="28"/>
      <c r="E6287" s="21" t="s">
        <v>13172</v>
      </c>
      <c r="F6287" s="13"/>
      <c r="G6287" s="13"/>
    </row>
    <row r="6288" spans="1:7" ht="22.5" x14ac:dyDescent="0.2">
      <c r="A6288" s="14" t="s">
        <v>13173</v>
      </c>
      <c r="B6288" s="15" t="s">
        <v>12959</v>
      </c>
      <c r="C6288" s="15" t="s">
        <v>1027</v>
      </c>
      <c r="D6288" s="27" t="s">
        <v>10512</v>
      </c>
      <c r="E6288" s="27" t="s">
        <v>10513</v>
      </c>
      <c r="F6288" s="15" t="s">
        <v>37</v>
      </c>
      <c r="G6288" s="15" t="s">
        <v>13174</v>
      </c>
    </row>
    <row r="6289" spans="1:7" ht="22.5" x14ac:dyDescent="0.2">
      <c r="A6289" s="14" t="s">
        <v>13175</v>
      </c>
      <c r="B6289" s="15" t="s">
        <v>12959</v>
      </c>
      <c r="C6289" s="15" t="s">
        <v>1032</v>
      </c>
      <c r="D6289" s="27" t="s">
        <v>137</v>
      </c>
      <c r="E6289" s="27" t="s">
        <v>694</v>
      </c>
      <c r="F6289" s="15" t="s">
        <v>37</v>
      </c>
      <c r="G6289" s="15" t="s">
        <v>13011</v>
      </c>
    </row>
    <row r="6290" spans="1:7" ht="22.5" x14ac:dyDescent="0.2">
      <c r="A6290" s="14" t="s">
        <v>13176</v>
      </c>
      <c r="B6290" s="15" t="s">
        <v>12959</v>
      </c>
      <c r="C6290" s="15" t="s">
        <v>1037</v>
      </c>
      <c r="D6290" s="27" t="s">
        <v>31</v>
      </c>
      <c r="E6290" s="27" t="s">
        <v>32</v>
      </c>
      <c r="F6290" s="15" t="s">
        <v>27</v>
      </c>
      <c r="G6290" s="15" t="s">
        <v>13013</v>
      </c>
    </row>
    <row r="6291" spans="1:7" ht="22.5" x14ac:dyDescent="0.2">
      <c r="A6291" s="14" t="s">
        <v>13177</v>
      </c>
      <c r="B6291" s="15" t="s">
        <v>12959</v>
      </c>
      <c r="C6291" s="15" t="s">
        <v>1045</v>
      </c>
      <c r="D6291" s="27" t="s">
        <v>5517</v>
      </c>
      <c r="E6291" s="27" t="s">
        <v>12082</v>
      </c>
      <c r="F6291" s="15" t="s">
        <v>51</v>
      </c>
      <c r="G6291" s="15" t="s">
        <v>13009</v>
      </c>
    </row>
    <row r="6292" spans="1:7" ht="22.5" x14ac:dyDescent="0.2">
      <c r="A6292" s="14" t="s">
        <v>13178</v>
      </c>
      <c r="B6292" s="15" t="s">
        <v>12959</v>
      </c>
      <c r="C6292" s="15" t="s">
        <v>1050</v>
      </c>
      <c r="D6292" s="27" t="s">
        <v>5521</v>
      </c>
      <c r="E6292" s="27" t="s">
        <v>5522</v>
      </c>
      <c r="F6292" s="15" t="s">
        <v>37</v>
      </c>
      <c r="G6292" s="15" t="s">
        <v>13015</v>
      </c>
    </row>
    <row r="6293" spans="1:7" ht="14.25" x14ac:dyDescent="0.2">
      <c r="A6293" s="14" t="s">
        <v>13179</v>
      </c>
      <c r="B6293" s="15" t="s">
        <v>12959</v>
      </c>
      <c r="C6293" s="15" t="s">
        <v>1058</v>
      </c>
      <c r="D6293" s="27" t="s">
        <v>49</v>
      </c>
      <c r="E6293" s="27" t="s">
        <v>50</v>
      </c>
      <c r="F6293" s="15" t="s">
        <v>51</v>
      </c>
      <c r="G6293" s="15" t="s">
        <v>10649</v>
      </c>
    </row>
    <row r="6294" spans="1:7" ht="14.25" x14ac:dyDescent="0.2">
      <c r="A6294" s="14" t="s">
        <v>13180</v>
      </c>
      <c r="B6294" s="15" t="s">
        <v>12959</v>
      </c>
      <c r="C6294" s="15" t="s">
        <v>1063</v>
      </c>
      <c r="D6294" s="27" t="s">
        <v>552</v>
      </c>
      <c r="E6294" s="27" t="s">
        <v>553</v>
      </c>
      <c r="F6294" s="15" t="s">
        <v>81</v>
      </c>
      <c r="G6294" s="15" t="s">
        <v>7006</v>
      </c>
    </row>
    <row r="6295" spans="1:7" ht="22.5" x14ac:dyDescent="0.2">
      <c r="A6295" s="14" t="s">
        <v>13181</v>
      </c>
      <c r="B6295" s="15" t="s">
        <v>12959</v>
      </c>
      <c r="C6295" s="15" t="s">
        <v>1068</v>
      </c>
      <c r="D6295" s="27" t="s">
        <v>12087</v>
      </c>
      <c r="E6295" s="27" t="s">
        <v>12088</v>
      </c>
      <c r="F6295" s="15" t="s">
        <v>81</v>
      </c>
      <c r="G6295" s="15" t="s">
        <v>13019</v>
      </c>
    </row>
    <row r="6296" spans="1:7" ht="22.5" x14ac:dyDescent="0.2">
      <c r="A6296" s="14" t="s">
        <v>13182</v>
      </c>
      <c r="B6296" s="15" t="s">
        <v>12959</v>
      </c>
      <c r="C6296" s="15" t="s">
        <v>1074</v>
      </c>
      <c r="D6296" s="27" t="s">
        <v>12090</v>
      </c>
      <c r="E6296" s="27" t="s">
        <v>12091</v>
      </c>
      <c r="F6296" s="15" t="s">
        <v>37</v>
      </c>
      <c r="G6296" s="15" t="s">
        <v>13183</v>
      </c>
    </row>
    <row r="6297" spans="1:7" ht="14.25" x14ac:dyDescent="0.2">
      <c r="A6297" s="14" t="s">
        <v>13184</v>
      </c>
      <c r="B6297" s="15" t="s">
        <v>12959</v>
      </c>
      <c r="C6297" s="15" t="s">
        <v>1080</v>
      </c>
      <c r="D6297" s="27" t="s">
        <v>49</v>
      </c>
      <c r="E6297" s="27" t="s">
        <v>50</v>
      </c>
      <c r="F6297" s="15" t="s">
        <v>51</v>
      </c>
      <c r="G6297" s="15" t="s">
        <v>13185</v>
      </c>
    </row>
    <row r="6298" spans="1:7" ht="22.5" x14ac:dyDescent="0.2">
      <c r="A6298" s="14" t="s">
        <v>13186</v>
      </c>
      <c r="B6298" s="15" t="s">
        <v>12959</v>
      </c>
      <c r="C6298" s="15" t="s">
        <v>1084</v>
      </c>
      <c r="D6298" s="27" t="s">
        <v>12977</v>
      </c>
      <c r="E6298" s="27" t="s">
        <v>12978</v>
      </c>
      <c r="F6298" s="15" t="s">
        <v>648</v>
      </c>
      <c r="G6298" s="15" t="s">
        <v>24</v>
      </c>
    </row>
    <row r="6299" spans="1:7" ht="45" x14ac:dyDescent="0.2">
      <c r="A6299" s="14" t="s">
        <v>13187</v>
      </c>
      <c r="B6299" s="15" t="s">
        <v>12959</v>
      </c>
      <c r="C6299" s="15" t="s">
        <v>1088</v>
      </c>
      <c r="D6299" s="27" t="s">
        <v>13188</v>
      </c>
      <c r="E6299" s="27" t="s">
        <v>13189</v>
      </c>
      <c r="F6299" s="15" t="s">
        <v>648</v>
      </c>
      <c r="G6299" s="15" t="s">
        <v>12</v>
      </c>
    </row>
    <row r="6300" spans="1:7" ht="45" x14ac:dyDescent="0.2">
      <c r="A6300" s="14" t="s">
        <v>13190</v>
      </c>
      <c r="B6300" s="15" t="s">
        <v>12959</v>
      </c>
      <c r="C6300" s="15" t="s">
        <v>2578</v>
      </c>
      <c r="D6300" s="27" t="s">
        <v>13191</v>
      </c>
      <c r="E6300" s="27" t="s">
        <v>13192</v>
      </c>
      <c r="F6300" s="15" t="s">
        <v>648</v>
      </c>
      <c r="G6300" s="15" t="s">
        <v>12</v>
      </c>
    </row>
    <row r="6301" spans="1:7" ht="14.25" customHeight="1" x14ac:dyDescent="0.2">
      <c r="A6301" s="16"/>
      <c r="B6301" s="16"/>
      <c r="C6301" s="13"/>
      <c r="D6301" s="28"/>
      <c r="E6301" s="21" t="s">
        <v>13193</v>
      </c>
      <c r="F6301" s="13"/>
      <c r="G6301" s="13"/>
    </row>
    <row r="6302" spans="1:7" ht="22.5" x14ac:dyDescent="0.2">
      <c r="A6302" s="14" t="s">
        <v>13194</v>
      </c>
      <c r="B6302" s="15" t="s">
        <v>12959</v>
      </c>
      <c r="C6302" s="15" t="s">
        <v>2581</v>
      </c>
      <c r="D6302" s="27" t="s">
        <v>10512</v>
      </c>
      <c r="E6302" s="27" t="s">
        <v>10513</v>
      </c>
      <c r="F6302" s="15" t="s">
        <v>37</v>
      </c>
      <c r="G6302" s="15" t="s">
        <v>13195</v>
      </c>
    </row>
    <row r="6303" spans="1:7" ht="22.5" x14ac:dyDescent="0.2">
      <c r="A6303" s="14" t="s">
        <v>13196</v>
      </c>
      <c r="B6303" s="15" t="s">
        <v>12959</v>
      </c>
      <c r="C6303" s="15" t="s">
        <v>2583</v>
      </c>
      <c r="D6303" s="27" t="s">
        <v>137</v>
      </c>
      <c r="E6303" s="27" t="s">
        <v>694</v>
      </c>
      <c r="F6303" s="15" t="s">
        <v>37</v>
      </c>
      <c r="G6303" s="15" t="s">
        <v>6317</v>
      </c>
    </row>
    <row r="6304" spans="1:7" ht="22.5" x14ac:dyDescent="0.2">
      <c r="A6304" s="14" t="s">
        <v>13197</v>
      </c>
      <c r="B6304" s="15" t="s">
        <v>12959</v>
      </c>
      <c r="C6304" s="15" t="s">
        <v>2587</v>
      </c>
      <c r="D6304" s="27" t="s">
        <v>31</v>
      </c>
      <c r="E6304" s="27" t="s">
        <v>32</v>
      </c>
      <c r="F6304" s="15" t="s">
        <v>27</v>
      </c>
      <c r="G6304" s="15" t="s">
        <v>13038</v>
      </c>
    </row>
    <row r="6305" spans="1:7" ht="22.5" x14ac:dyDescent="0.2">
      <c r="A6305" s="14" t="s">
        <v>13198</v>
      </c>
      <c r="B6305" s="15" t="s">
        <v>12959</v>
      </c>
      <c r="C6305" s="15" t="s">
        <v>2590</v>
      </c>
      <c r="D6305" s="27" t="s">
        <v>5517</v>
      </c>
      <c r="E6305" s="27" t="s">
        <v>12082</v>
      </c>
      <c r="F6305" s="15" t="s">
        <v>51</v>
      </c>
      <c r="G6305" s="15" t="s">
        <v>12103</v>
      </c>
    </row>
    <row r="6306" spans="1:7" ht="22.5" x14ac:dyDescent="0.2">
      <c r="A6306" s="14" t="s">
        <v>13199</v>
      </c>
      <c r="B6306" s="15" t="s">
        <v>12959</v>
      </c>
      <c r="C6306" s="15" t="s">
        <v>2594</v>
      </c>
      <c r="D6306" s="27" t="s">
        <v>5521</v>
      </c>
      <c r="E6306" s="27" t="s">
        <v>5522</v>
      </c>
      <c r="F6306" s="15" t="s">
        <v>37</v>
      </c>
      <c r="G6306" s="15" t="s">
        <v>12106</v>
      </c>
    </row>
    <row r="6307" spans="1:7" ht="14.25" x14ac:dyDescent="0.2">
      <c r="A6307" s="14" t="s">
        <v>13200</v>
      </c>
      <c r="B6307" s="15" t="s">
        <v>12959</v>
      </c>
      <c r="C6307" s="15" t="s">
        <v>2596</v>
      </c>
      <c r="D6307" s="27" t="s">
        <v>49</v>
      </c>
      <c r="E6307" s="27" t="s">
        <v>50</v>
      </c>
      <c r="F6307" s="15" t="s">
        <v>51</v>
      </c>
      <c r="G6307" s="15" t="s">
        <v>5678</v>
      </c>
    </row>
    <row r="6308" spans="1:7" ht="14.25" x14ac:dyDescent="0.2">
      <c r="A6308" s="14" t="s">
        <v>13201</v>
      </c>
      <c r="B6308" s="15" t="s">
        <v>12959</v>
      </c>
      <c r="C6308" s="15" t="s">
        <v>2600</v>
      </c>
      <c r="D6308" s="27" t="s">
        <v>552</v>
      </c>
      <c r="E6308" s="27" t="s">
        <v>553</v>
      </c>
      <c r="F6308" s="15" t="s">
        <v>81</v>
      </c>
      <c r="G6308" s="15" t="s">
        <v>11814</v>
      </c>
    </row>
    <row r="6309" spans="1:7" ht="22.5" x14ac:dyDescent="0.2">
      <c r="A6309" s="14" t="s">
        <v>13202</v>
      </c>
      <c r="B6309" s="15" t="s">
        <v>12959</v>
      </c>
      <c r="C6309" s="15" t="s">
        <v>2498</v>
      </c>
      <c r="D6309" s="27" t="s">
        <v>12087</v>
      </c>
      <c r="E6309" s="27" t="s">
        <v>12088</v>
      </c>
      <c r="F6309" s="15" t="s">
        <v>81</v>
      </c>
      <c r="G6309" s="15" t="s">
        <v>13123</v>
      </c>
    </row>
    <row r="6310" spans="1:7" ht="22.5" x14ac:dyDescent="0.2">
      <c r="A6310" s="14" t="s">
        <v>13203</v>
      </c>
      <c r="B6310" s="15" t="s">
        <v>12959</v>
      </c>
      <c r="C6310" s="15" t="s">
        <v>2606</v>
      </c>
      <c r="D6310" s="27" t="s">
        <v>12090</v>
      </c>
      <c r="E6310" s="27" t="s">
        <v>12091</v>
      </c>
      <c r="F6310" s="15" t="s">
        <v>37</v>
      </c>
      <c r="G6310" s="15" t="s">
        <v>13204</v>
      </c>
    </row>
    <row r="6311" spans="1:7" ht="14.25" x14ac:dyDescent="0.2">
      <c r="A6311" s="14" t="s">
        <v>13205</v>
      </c>
      <c r="B6311" s="15" t="s">
        <v>12959</v>
      </c>
      <c r="C6311" s="15" t="s">
        <v>2610</v>
      </c>
      <c r="D6311" s="27" t="s">
        <v>49</v>
      </c>
      <c r="E6311" s="27" t="s">
        <v>50</v>
      </c>
      <c r="F6311" s="15" t="s">
        <v>51</v>
      </c>
      <c r="G6311" s="15" t="s">
        <v>13206</v>
      </c>
    </row>
    <row r="6312" spans="1:7" ht="22.5" x14ac:dyDescent="0.2">
      <c r="A6312" s="14" t="s">
        <v>13207</v>
      </c>
      <c r="B6312" s="15" t="s">
        <v>12959</v>
      </c>
      <c r="C6312" s="15" t="s">
        <v>2612</v>
      </c>
      <c r="D6312" s="27" t="s">
        <v>12977</v>
      </c>
      <c r="E6312" s="27" t="s">
        <v>12978</v>
      </c>
      <c r="F6312" s="15" t="s">
        <v>648</v>
      </c>
      <c r="G6312" s="15" t="s">
        <v>12</v>
      </c>
    </row>
    <row r="6313" spans="1:7" ht="45" x14ac:dyDescent="0.2">
      <c r="A6313" s="14" t="s">
        <v>13208</v>
      </c>
      <c r="B6313" s="15" t="s">
        <v>12959</v>
      </c>
      <c r="C6313" s="15" t="s">
        <v>2616</v>
      </c>
      <c r="D6313" s="27" t="s">
        <v>13209</v>
      </c>
      <c r="E6313" s="27" t="s">
        <v>13210</v>
      </c>
      <c r="F6313" s="15" t="s">
        <v>648</v>
      </c>
      <c r="G6313" s="15" t="s">
        <v>12</v>
      </c>
    </row>
    <row r="6314" spans="1:7" ht="14.25" customHeight="1" x14ac:dyDescent="0.2">
      <c r="A6314" s="16"/>
      <c r="B6314" s="16"/>
      <c r="C6314" s="13"/>
      <c r="D6314" s="28"/>
      <c r="E6314" s="21" t="s">
        <v>13211</v>
      </c>
      <c r="F6314" s="13"/>
      <c r="G6314" s="13"/>
    </row>
    <row r="6315" spans="1:7" ht="22.5" x14ac:dyDescent="0.2">
      <c r="A6315" s="14" t="s">
        <v>13212</v>
      </c>
      <c r="B6315" s="15" t="s">
        <v>12959</v>
      </c>
      <c r="C6315" s="15" t="s">
        <v>519</v>
      </c>
      <c r="D6315" s="27" t="s">
        <v>10512</v>
      </c>
      <c r="E6315" s="27" t="s">
        <v>10513</v>
      </c>
      <c r="F6315" s="15" t="s">
        <v>37</v>
      </c>
      <c r="G6315" s="15" t="s">
        <v>13213</v>
      </c>
    </row>
    <row r="6316" spans="1:7" ht="22.5" x14ac:dyDescent="0.2">
      <c r="A6316" s="14" t="s">
        <v>13214</v>
      </c>
      <c r="B6316" s="15" t="s">
        <v>12959</v>
      </c>
      <c r="C6316" s="15" t="s">
        <v>2620</v>
      </c>
      <c r="D6316" s="27" t="s">
        <v>137</v>
      </c>
      <c r="E6316" s="27" t="s">
        <v>694</v>
      </c>
      <c r="F6316" s="15" t="s">
        <v>37</v>
      </c>
      <c r="G6316" s="15" t="s">
        <v>13215</v>
      </c>
    </row>
    <row r="6317" spans="1:7" ht="22.5" x14ac:dyDescent="0.2">
      <c r="A6317" s="14" t="s">
        <v>13216</v>
      </c>
      <c r="B6317" s="15" t="s">
        <v>12959</v>
      </c>
      <c r="C6317" s="15" t="s">
        <v>2623</v>
      </c>
      <c r="D6317" s="27" t="s">
        <v>31</v>
      </c>
      <c r="E6317" s="27" t="s">
        <v>32</v>
      </c>
      <c r="F6317" s="15" t="s">
        <v>27</v>
      </c>
      <c r="G6317" s="15" t="s">
        <v>13217</v>
      </c>
    </row>
    <row r="6318" spans="1:7" ht="22.5" x14ac:dyDescent="0.2">
      <c r="A6318" s="14" t="s">
        <v>13218</v>
      </c>
      <c r="B6318" s="15" t="s">
        <v>12959</v>
      </c>
      <c r="C6318" s="15" t="s">
        <v>2625</v>
      </c>
      <c r="D6318" s="27" t="s">
        <v>5517</v>
      </c>
      <c r="E6318" s="27" t="s">
        <v>12082</v>
      </c>
      <c r="F6318" s="15" t="s">
        <v>51</v>
      </c>
      <c r="G6318" s="15" t="s">
        <v>12103</v>
      </c>
    </row>
    <row r="6319" spans="1:7" ht="22.5" x14ac:dyDescent="0.2">
      <c r="A6319" s="14" t="s">
        <v>13219</v>
      </c>
      <c r="B6319" s="15" t="s">
        <v>12959</v>
      </c>
      <c r="C6319" s="15" t="s">
        <v>2629</v>
      </c>
      <c r="D6319" s="27" t="s">
        <v>5521</v>
      </c>
      <c r="E6319" s="27" t="s">
        <v>5522</v>
      </c>
      <c r="F6319" s="15" t="s">
        <v>37</v>
      </c>
      <c r="G6319" s="15" t="s">
        <v>8280</v>
      </c>
    </row>
    <row r="6320" spans="1:7" ht="14.25" x14ac:dyDescent="0.2">
      <c r="A6320" s="14" t="s">
        <v>13220</v>
      </c>
      <c r="B6320" s="15" t="s">
        <v>12959</v>
      </c>
      <c r="C6320" s="15" t="s">
        <v>2633</v>
      </c>
      <c r="D6320" s="27" t="s">
        <v>49</v>
      </c>
      <c r="E6320" s="27" t="s">
        <v>50</v>
      </c>
      <c r="F6320" s="15" t="s">
        <v>51</v>
      </c>
      <c r="G6320" s="15" t="s">
        <v>12905</v>
      </c>
    </row>
    <row r="6321" spans="1:7" ht="14.25" x14ac:dyDescent="0.2">
      <c r="A6321" s="14" t="s">
        <v>13221</v>
      </c>
      <c r="B6321" s="15" t="s">
        <v>12959</v>
      </c>
      <c r="C6321" s="15" t="s">
        <v>2637</v>
      </c>
      <c r="D6321" s="27" t="s">
        <v>552</v>
      </c>
      <c r="E6321" s="27" t="s">
        <v>553</v>
      </c>
      <c r="F6321" s="15" t="s">
        <v>81</v>
      </c>
      <c r="G6321" s="15" t="s">
        <v>11814</v>
      </c>
    </row>
    <row r="6322" spans="1:7" ht="22.5" x14ac:dyDescent="0.2">
      <c r="A6322" s="14" t="s">
        <v>13222</v>
      </c>
      <c r="B6322" s="15" t="s">
        <v>12959</v>
      </c>
      <c r="C6322" s="15" t="s">
        <v>2639</v>
      </c>
      <c r="D6322" s="27" t="s">
        <v>12087</v>
      </c>
      <c r="E6322" s="27" t="s">
        <v>12088</v>
      </c>
      <c r="F6322" s="15" t="s">
        <v>81</v>
      </c>
      <c r="G6322" s="15" t="s">
        <v>13123</v>
      </c>
    </row>
    <row r="6323" spans="1:7" ht="22.5" x14ac:dyDescent="0.2">
      <c r="A6323" s="14" t="s">
        <v>13223</v>
      </c>
      <c r="B6323" s="15" t="s">
        <v>12959</v>
      </c>
      <c r="C6323" s="15" t="s">
        <v>2643</v>
      </c>
      <c r="D6323" s="27" t="s">
        <v>12090</v>
      </c>
      <c r="E6323" s="27" t="s">
        <v>12091</v>
      </c>
      <c r="F6323" s="15" t="s">
        <v>37</v>
      </c>
      <c r="G6323" s="15" t="s">
        <v>13224</v>
      </c>
    </row>
    <row r="6324" spans="1:7" ht="14.25" x14ac:dyDescent="0.2">
      <c r="A6324" s="14" t="s">
        <v>13225</v>
      </c>
      <c r="B6324" s="15" t="s">
        <v>12959</v>
      </c>
      <c r="C6324" s="15" t="s">
        <v>2645</v>
      </c>
      <c r="D6324" s="27" t="s">
        <v>49</v>
      </c>
      <c r="E6324" s="27" t="s">
        <v>50</v>
      </c>
      <c r="F6324" s="15" t="s">
        <v>51</v>
      </c>
      <c r="G6324" s="15" t="s">
        <v>13226</v>
      </c>
    </row>
    <row r="6325" spans="1:7" ht="22.5" x14ac:dyDescent="0.2">
      <c r="A6325" s="14" t="s">
        <v>13227</v>
      </c>
      <c r="B6325" s="15" t="s">
        <v>12959</v>
      </c>
      <c r="C6325" s="15" t="s">
        <v>2648</v>
      </c>
      <c r="D6325" s="27" t="s">
        <v>12977</v>
      </c>
      <c r="E6325" s="27" t="s">
        <v>12978</v>
      </c>
      <c r="F6325" s="15" t="s">
        <v>648</v>
      </c>
      <c r="G6325" s="15" t="s">
        <v>12</v>
      </c>
    </row>
    <row r="6326" spans="1:7" ht="45" x14ac:dyDescent="0.2">
      <c r="A6326" s="14" t="s">
        <v>13228</v>
      </c>
      <c r="B6326" s="15" t="s">
        <v>12959</v>
      </c>
      <c r="C6326" s="15" t="s">
        <v>2650</v>
      </c>
      <c r="D6326" s="27" t="s">
        <v>13229</v>
      </c>
      <c r="E6326" s="27" t="s">
        <v>13230</v>
      </c>
      <c r="F6326" s="15" t="s">
        <v>648</v>
      </c>
      <c r="G6326" s="15" t="s">
        <v>12</v>
      </c>
    </row>
    <row r="6327" spans="1:7" ht="14.25" customHeight="1" x14ac:dyDescent="0.2">
      <c r="A6327" s="16"/>
      <c r="B6327" s="16"/>
      <c r="C6327" s="13"/>
      <c r="D6327" s="28"/>
      <c r="E6327" s="21" t="s">
        <v>13231</v>
      </c>
      <c r="F6327" s="13"/>
      <c r="G6327" s="13"/>
    </row>
    <row r="6328" spans="1:7" ht="22.5" x14ac:dyDescent="0.2">
      <c r="A6328" s="14" t="s">
        <v>13232</v>
      </c>
      <c r="B6328" s="15" t="s">
        <v>12959</v>
      </c>
      <c r="C6328" s="15" t="s">
        <v>2652</v>
      </c>
      <c r="D6328" s="27" t="s">
        <v>10512</v>
      </c>
      <c r="E6328" s="27" t="s">
        <v>10513</v>
      </c>
      <c r="F6328" s="15" t="s">
        <v>37</v>
      </c>
      <c r="G6328" s="15" t="s">
        <v>13233</v>
      </c>
    </row>
    <row r="6329" spans="1:7" ht="22.5" x14ac:dyDescent="0.2">
      <c r="A6329" s="14" t="s">
        <v>13234</v>
      </c>
      <c r="B6329" s="15" t="s">
        <v>12959</v>
      </c>
      <c r="C6329" s="15" t="s">
        <v>2655</v>
      </c>
      <c r="D6329" s="27" t="s">
        <v>137</v>
      </c>
      <c r="E6329" s="27" t="s">
        <v>694</v>
      </c>
      <c r="F6329" s="15" t="s">
        <v>37</v>
      </c>
      <c r="G6329" s="15" t="s">
        <v>13235</v>
      </c>
    </row>
    <row r="6330" spans="1:7" ht="22.5" x14ac:dyDescent="0.2">
      <c r="A6330" s="14" t="s">
        <v>13236</v>
      </c>
      <c r="B6330" s="15" t="s">
        <v>12959</v>
      </c>
      <c r="C6330" s="15" t="s">
        <v>2657</v>
      </c>
      <c r="D6330" s="27" t="s">
        <v>31</v>
      </c>
      <c r="E6330" s="27" t="s">
        <v>32</v>
      </c>
      <c r="F6330" s="15" t="s">
        <v>27</v>
      </c>
      <c r="G6330" s="15" t="s">
        <v>13237</v>
      </c>
    </row>
    <row r="6331" spans="1:7" ht="22.5" x14ac:dyDescent="0.2">
      <c r="A6331" s="14" t="s">
        <v>13238</v>
      </c>
      <c r="B6331" s="15" t="s">
        <v>12959</v>
      </c>
      <c r="C6331" s="15" t="s">
        <v>2661</v>
      </c>
      <c r="D6331" s="27" t="s">
        <v>5517</v>
      </c>
      <c r="E6331" s="27" t="s">
        <v>12082</v>
      </c>
      <c r="F6331" s="15" t="s">
        <v>51</v>
      </c>
      <c r="G6331" s="15" t="s">
        <v>13009</v>
      </c>
    </row>
    <row r="6332" spans="1:7" ht="22.5" x14ac:dyDescent="0.2">
      <c r="A6332" s="14" t="s">
        <v>13239</v>
      </c>
      <c r="B6332" s="15" t="s">
        <v>12959</v>
      </c>
      <c r="C6332" s="15" t="s">
        <v>2664</v>
      </c>
      <c r="D6332" s="27" t="s">
        <v>5521</v>
      </c>
      <c r="E6332" s="27" t="s">
        <v>5522</v>
      </c>
      <c r="F6332" s="15" t="s">
        <v>37</v>
      </c>
      <c r="G6332" s="15" t="s">
        <v>11064</v>
      </c>
    </row>
    <row r="6333" spans="1:7" ht="14.25" x14ac:dyDescent="0.2">
      <c r="A6333" s="14" t="s">
        <v>13240</v>
      </c>
      <c r="B6333" s="15" t="s">
        <v>12959</v>
      </c>
      <c r="C6333" s="15" t="s">
        <v>2668</v>
      </c>
      <c r="D6333" s="27" t="s">
        <v>49</v>
      </c>
      <c r="E6333" s="27" t="s">
        <v>50</v>
      </c>
      <c r="F6333" s="15" t="s">
        <v>51</v>
      </c>
      <c r="G6333" s="15" t="s">
        <v>5033</v>
      </c>
    </row>
    <row r="6334" spans="1:7" ht="14.25" x14ac:dyDescent="0.2">
      <c r="A6334" s="14" t="s">
        <v>13241</v>
      </c>
      <c r="B6334" s="15" t="s">
        <v>12959</v>
      </c>
      <c r="C6334" s="15" t="s">
        <v>2672</v>
      </c>
      <c r="D6334" s="27" t="s">
        <v>552</v>
      </c>
      <c r="E6334" s="27" t="s">
        <v>553</v>
      </c>
      <c r="F6334" s="15" t="s">
        <v>81</v>
      </c>
      <c r="G6334" s="15" t="s">
        <v>7006</v>
      </c>
    </row>
    <row r="6335" spans="1:7" ht="22.5" x14ac:dyDescent="0.2">
      <c r="A6335" s="14" t="s">
        <v>13242</v>
      </c>
      <c r="B6335" s="15" t="s">
        <v>12959</v>
      </c>
      <c r="C6335" s="15" t="s">
        <v>2674</v>
      </c>
      <c r="D6335" s="27" t="s">
        <v>12087</v>
      </c>
      <c r="E6335" s="27" t="s">
        <v>12088</v>
      </c>
      <c r="F6335" s="15" t="s">
        <v>81</v>
      </c>
      <c r="G6335" s="15" t="s">
        <v>13019</v>
      </c>
    </row>
    <row r="6336" spans="1:7" ht="22.5" x14ac:dyDescent="0.2">
      <c r="A6336" s="14" t="s">
        <v>13243</v>
      </c>
      <c r="B6336" s="15" t="s">
        <v>12959</v>
      </c>
      <c r="C6336" s="15" t="s">
        <v>2678</v>
      </c>
      <c r="D6336" s="27" t="s">
        <v>12090</v>
      </c>
      <c r="E6336" s="27" t="s">
        <v>12091</v>
      </c>
      <c r="F6336" s="15" t="s">
        <v>37</v>
      </c>
      <c r="G6336" s="15" t="s">
        <v>13244</v>
      </c>
    </row>
    <row r="6337" spans="1:7" ht="14.25" x14ac:dyDescent="0.2">
      <c r="A6337" s="14" t="s">
        <v>13245</v>
      </c>
      <c r="B6337" s="15" t="s">
        <v>12959</v>
      </c>
      <c r="C6337" s="15" t="s">
        <v>2680</v>
      </c>
      <c r="D6337" s="27" t="s">
        <v>49</v>
      </c>
      <c r="E6337" s="27" t="s">
        <v>50</v>
      </c>
      <c r="F6337" s="15" t="s">
        <v>51</v>
      </c>
      <c r="G6337" s="15" t="s">
        <v>13246</v>
      </c>
    </row>
    <row r="6338" spans="1:7" ht="22.5" x14ac:dyDescent="0.2">
      <c r="A6338" s="14" t="s">
        <v>13247</v>
      </c>
      <c r="B6338" s="15" t="s">
        <v>12959</v>
      </c>
      <c r="C6338" s="15" t="s">
        <v>2684</v>
      </c>
      <c r="D6338" s="27" t="s">
        <v>12977</v>
      </c>
      <c r="E6338" s="27" t="s">
        <v>12978</v>
      </c>
      <c r="F6338" s="15" t="s">
        <v>648</v>
      </c>
      <c r="G6338" s="15" t="s">
        <v>12</v>
      </c>
    </row>
    <row r="6339" spans="1:7" ht="22.5" x14ac:dyDescent="0.2">
      <c r="A6339" s="14" t="s">
        <v>13248</v>
      </c>
      <c r="B6339" s="15" t="s">
        <v>12959</v>
      </c>
      <c r="C6339" s="15" t="s">
        <v>2689</v>
      </c>
      <c r="D6339" s="27" t="s">
        <v>12980</v>
      </c>
      <c r="E6339" s="27" t="s">
        <v>12981</v>
      </c>
      <c r="F6339" s="15" t="s">
        <v>648</v>
      </c>
      <c r="G6339" s="15" t="s">
        <v>12</v>
      </c>
    </row>
    <row r="6340" spans="1:7" ht="45" x14ac:dyDescent="0.2">
      <c r="A6340" s="14" t="s">
        <v>13249</v>
      </c>
      <c r="B6340" s="15" t="s">
        <v>12959</v>
      </c>
      <c r="C6340" s="15" t="s">
        <v>2693</v>
      </c>
      <c r="D6340" s="27" t="s">
        <v>13250</v>
      </c>
      <c r="E6340" s="27" t="s">
        <v>13251</v>
      </c>
      <c r="F6340" s="15" t="s">
        <v>648</v>
      </c>
      <c r="G6340" s="15" t="s">
        <v>12</v>
      </c>
    </row>
    <row r="6341" spans="1:7" ht="45" x14ac:dyDescent="0.2">
      <c r="A6341" s="14" t="s">
        <v>13252</v>
      </c>
      <c r="B6341" s="15" t="s">
        <v>12959</v>
      </c>
      <c r="C6341" s="15" t="s">
        <v>2697</v>
      </c>
      <c r="D6341" s="27" t="s">
        <v>13253</v>
      </c>
      <c r="E6341" s="27" t="s">
        <v>13254</v>
      </c>
      <c r="F6341" s="15" t="s">
        <v>648</v>
      </c>
      <c r="G6341" s="15" t="s">
        <v>12</v>
      </c>
    </row>
    <row r="6342" spans="1:7" ht="14.25" customHeight="1" x14ac:dyDescent="0.2">
      <c r="A6342" s="16"/>
      <c r="B6342" s="16"/>
      <c r="C6342" s="13"/>
      <c r="D6342" s="28"/>
      <c r="E6342" s="21" t="s">
        <v>13255</v>
      </c>
      <c r="F6342" s="13"/>
      <c r="G6342" s="13"/>
    </row>
    <row r="6343" spans="1:7" ht="22.5" x14ac:dyDescent="0.2">
      <c r="A6343" s="14" t="s">
        <v>13256</v>
      </c>
      <c r="B6343" s="15" t="s">
        <v>12959</v>
      </c>
      <c r="C6343" s="15" t="s">
        <v>2701</v>
      </c>
      <c r="D6343" s="27" t="s">
        <v>10512</v>
      </c>
      <c r="E6343" s="27" t="s">
        <v>10513</v>
      </c>
      <c r="F6343" s="15" t="s">
        <v>37</v>
      </c>
      <c r="G6343" s="15" t="s">
        <v>13257</v>
      </c>
    </row>
    <row r="6344" spans="1:7" ht="22.5" x14ac:dyDescent="0.2">
      <c r="A6344" s="14" t="s">
        <v>13258</v>
      </c>
      <c r="B6344" s="15" t="s">
        <v>12959</v>
      </c>
      <c r="C6344" s="15" t="s">
        <v>2704</v>
      </c>
      <c r="D6344" s="27" t="s">
        <v>137</v>
      </c>
      <c r="E6344" s="27" t="s">
        <v>694</v>
      </c>
      <c r="F6344" s="15" t="s">
        <v>37</v>
      </c>
      <c r="G6344" s="15" t="s">
        <v>3615</v>
      </c>
    </row>
    <row r="6345" spans="1:7" ht="22.5" x14ac:dyDescent="0.2">
      <c r="A6345" s="14" t="s">
        <v>13259</v>
      </c>
      <c r="B6345" s="15" t="s">
        <v>12959</v>
      </c>
      <c r="C6345" s="15" t="s">
        <v>2708</v>
      </c>
      <c r="D6345" s="27" t="s">
        <v>31</v>
      </c>
      <c r="E6345" s="27" t="s">
        <v>32</v>
      </c>
      <c r="F6345" s="15" t="s">
        <v>27</v>
      </c>
      <c r="G6345" s="15" t="s">
        <v>3617</v>
      </c>
    </row>
    <row r="6346" spans="1:7" ht="22.5" x14ac:dyDescent="0.2">
      <c r="A6346" s="14" t="s">
        <v>13260</v>
      </c>
      <c r="B6346" s="15" t="s">
        <v>12959</v>
      </c>
      <c r="C6346" s="15" t="s">
        <v>2712</v>
      </c>
      <c r="D6346" s="27" t="s">
        <v>5517</v>
      </c>
      <c r="E6346" s="27" t="s">
        <v>12082</v>
      </c>
      <c r="F6346" s="15" t="s">
        <v>51</v>
      </c>
      <c r="G6346" s="15" t="s">
        <v>12103</v>
      </c>
    </row>
    <row r="6347" spans="1:7" ht="22.5" x14ac:dyDescent="0.2">
      <c r="A6347" s="14" t="s">
        <v>13261</v>
      </c>
      <c r="B6347" s="15" t="s">
        <v>12959</v>
      </c>
      <c r="C6347" s="15" t="s">
        <v>2715</v>
      </c>
      <c r="D6347" s="27" t="s">
        <v>5521</v>
      </c>
      <c r="E6347" s="27" t="s">
        <v>5522</v>
      </c>
      <c r="F6347" s="15" t="s">
        <v>37</v>
      </c>
      <c r="G6347" s="15" t="s">
        <v>12106</v>
      </c>
    </row>
    <row r="6348" spans="1:7" ht="14.25" x14ac:dyDescent="0.2">
      <c r="A6348" s="14" t="s">
        <v>13262</v>
      </c>
      <c r="B6348" s="15" t="s">
        <v>12959</v>
      </c>
      <c r="C6348" s="15" t="s">
        <v>2719</v>
      </c>
      <c r="D6348" s="27" t="s">
        <v>49</v>
      </c>
      <c r="E6348" s="27" t="s">
        <v>50</v>
      </c>
      <c r="F6348" s="15" t="s">
        <v>51</v>
      </c>
      <c r="G6348" s="15" t="s">
        <v>5678</v>
      </c>
    </row>
    <row r="6349" spans="1:7" ht="14.25" x14ac:dyDescent="0.2">
      <c r="A6349" s="14" t="s">
        <v>13263</v>
      </c>
      <c r="B6349" s="15" t="s">
        <v>12959</v>
      </c>
      <c r="C6349" s="15" t="s">
        <v>2724</v>
      </c>
      <c r="D6349" s="27" t="s">
        <v>552</v>
      </c>
      <c r="E6349" s="27" t="s">
        <v>553</v>
      </c>
      <c r="F6349" s="15" t="s">
        <v>81</v>
      </c>
      <c r="G6349" s="15" t="s">
        <v>11814</v>
      </c>
    </row>
    <row r="6350" spans="1:7" ht="22.5" x14ac:dyDescent="0.2">
      <c r="A6350" s="14" t="s">
        <v>13264</v>
      </c>
      <c r="B6350" s="15" t="s">
        <v>12959</v>
      </c>
      <c r="C6350" s="15" t="s">
        <v>2728</v>
      </c>
      <c r="D6350" s="27" t="s">
        <v>12087</v>
      </c>
      <c r="E6350" s="27" t="s">
        <v>12088</v>
      </c>
      <c r="F6350" s="15" t="s">
        <v>81</v>
      </c>
      <c r="G6350" s="15" t="s">
        <v>13123</v>
      </c>
    </row>
    <row r="6351" spans="1:7" ht="22.5" x14ac:dyDescent="0.2">
      <c r="A6351" s="14" t="s">
        <v>13265</v>
      </c>
      <c r="B6351" s="15" t="s">
        <v>12959</v>
      </c>
      <c r="C6351" s="15" t="s">
        <v>2732</v>
      </c>
      <c r="D6351" s="27" t="s">
        <v>12090</v>
      </c>
      <c r="E6351" s="27" t="s">
        <v>12091</v>
      </c>
      <c r="F6351" s="15" t="s">
        <v>37</v>
      </c>
      <c r="G6351" s="15" t="s">
        <v>13266</v>
      </c>
    </row>
    <row r="6352" spans="1:7" ht="14.25" x14ac:dyDescent="0.2">
      <c r="A6352" s="14" t="s">
        <v>13267</v>
      </c>
      <c r="B6352" s="15" t="s">
        <v>12959</v>
      </c>
      <c r="C6352" s="15" t="s">
        <v>2736</v>
      </c>
      <c r="D6352" s="27" t="s">
        <v>49</v>
      </c>
      <c r="E6352" s="27" t="s">
        <v>50</v>
      </c>
      <c r="F6352" s="15" t="s">
        <v>51</v>
      </c>
      <c r="G6352" s="15" t="s">
        <v>13268</v>
      </c>
    </row>
    <row r="6353" spans="1:7" ht="22.5" x14ac:dyDescent="0.2">
      <c r="A6353" s="14" t="s">
        <v>13269</v>
      </c>
      <c r="B6353" s="15" t="s">
        <v>12959</v>
      </c>
      <c r="C6353" s="15" t="s">
        <v>2740</v>
      </c>
      <c r="D6353" s="27" t="s">
        <v>12980</v>
      </c>
      <c r="E6353" s="27" t="s">
        <v>12981</v>
      </c>
      <c r="F6353" s="15" t="s">
        <v>648</v>
      </c>
      <c r="G6353" s="15" t="s">
        <v>12</v>
      </c>
    </row>
    <row r="6354" spans="1:7" ht="45" x14ac:dyDescent="0.2">
      <c r="A6354" s="14" t="s">
        <v>13270</v>
      </c>
      <c r="B6354" s="15" t="s">
        <v>12959</v>
      </c>
      <c r="C6354" s="15" t="s">
        <v>2743</v>
      </c>
      <c r="D6354" s="27" t="s">
        <v>13271</v>
      </c>
      <c r="E6354" s="27" t="s">
        <v>13272</v>
      </c>
      <c r="F6354" s="15" t="s">
        <v>648</v>
      </c>
      <c r="G6354" s="15" t="s">
        <v>12</v>
      </c>
    </row>
    <row r="6355" spans="1:7" ht="14.25" customHeight="1" x14ac:dyDescent="0.2">
      <c r="A6355" s="16"/>
      <c r="B6355" s="16"/>
      <c r="C6355" s="13"/>
      <c r="D6355" s="28"/>
      <c r="E6355" s="21" t="s">
        <v>13273</v>
      </c>
      <c r="F6355" s="13"/>
      <c r="G6355" s="13"/>
    </row>
    <row r="6356" spans="1:7" ht="22.5" x14ac:dyDescent="0.2">
      <c r="A6356" s="14" t="s">
        <v>13274</v>
      </c>
      <c r="B6356" s="15" t="s">
        <v>12959</v>
      </c>
      <c r="C6356" s="15" t="s">
        <v>2747</v>
      </c>
      <c r="D6356" s="27" t="s">
        <v>10512</v>
      </c>
      <c r="E6356" s="27" t="s">
        <v>10513</v>
      </c>
      <c r="F6356" s="15" t="s">
        <v>37</v>
      </c>
      <c r="G6356" s="15" t="s">
        <v>13275</v>
      </c>
    </row>
    <row r="6357" spans="1:7" ht="22.5" x14ac:dyDescent="0.2">
      <c r="A6357" s="14" t="s">
        <v>13276</v>
      </c>
      <c r="B6357" s="15" t="s">
        <v>12959</v>
      </c>
      <c r="C6357" s="15" t="s">
        <v>2750</v>
      </c>
      <c r="D6357" s="27" t="s">
        <v>137</v>
      </c>
      <c r="E6357" s="27" t="s">
        <v>694</v>
      </c>
      <c r="F6357" s="15" t="s">
        <v>37</v>
      </c>
      <c r="G6357" s="15" t="s">
        <v>13277</v>
      </c>
    </row>
    <row r="6358" spans="1:7" ht="22.5" x14ac:dyDescent="0.2">
      <c r="A6358" s="14" t="s">
        <v>13278</v>
      </c>
      <c r="B6358" s="15" t="s">
        <v>12959</v>
      </c>
      <c r="C6358" s="15" t="s">
        <v>2754</v>
      </c>
      <c r="D6358" s="27" t="s">
        <v>31</v>
      </c>
      <c r="E6358" s="27" t="s">
        <v>32</v>
      </c>
      <c r="F6358" s="15" t="s">
        <v>27</v>
      </c>
      <c r="G6358" s="15" t="s">
        <v>13279</v>
      </c>
    </row>
    <row r="6359" spans="1:7" ht="22.5" x14ac:dyDescent="0.2">
      <c r="A6359" s="14" t="s">
        <v>13280</v>
      </c>
      <c r="B6359" s="15" t="s">
        <v>12959</v>
      </c>
      <c r="C6359" s="15" t="s">
        <v>2759</v>
      </c>
      <c r="D6359" s="27" t="s">
        <v>5517</v>
      </c>
      <c r="E6359" s="27" t="s">
        <v>12082</v>
      </c>
      <c r="F6359" s="15" t="s">
        <v>51</v>
      </c>
      <c r="G6359" s="15" t="s">
        <v>12103</v>
      </c>
    </row>
    <row r="6360" spans="1:7" ht="22.5" x14ac:dyDescent="0.2">
      <c r="A6360" s="14" t="s">
        <v>13281</v>
      </c>
      <c r="B6360" s="15" t="s">
        <v>12959</v>
      </c>
      <c r="C6360" s="15" t="s">
        <v>2763</v>
      </c>
      <c r="D6360" s="27" t="s">
        <v>5521</v>
      </c>
      <c r="E6360" s="27" t="s">
        <v>5522</v>
      </c>
      <c r="F6360" s="15" t="s">
        <v>37</v>
      </c>
      <c r="G6360" s="15" t="s">
        <v>12106</v>
      </c>
    </row>
    <row r="6361" spans="1:7" ht="14.25" x14ac:dyDescent="0.2">
      <c r="A6361" s="14" t="s">
        <v>13282</v>
      </c>
      <c r="B6361" s="15" t="s">
        <v>12959</v>
      </c>
      <c r="C6361" s="15" t="s">
        <v>2768</v>
      </c>
      <c r="D6361" s="27" t="s">
        <v>49</v>
      </c>
      <c r="E6361" s="27" t="s">
        <v>50</v>
      </c>
      <c r="F6361" s="15" t="s">
        <v>51</v>
      </c>
      <c r="G6361" s="15" t="s">
        <v>5678</v>
      </c>
    </row>
    <row r="6362" spans="1:7" ht="14.25" x14ac:dyDescent="0.2">
      <c r="A6362" s="14" t="s">
        <v>13283</v>
      </c>
      <c r="B6362" s="15" t="s">
        <v>12959</v>
      </c>
      <c r="C6362" s="15" t="s">
        <v>2772</v>
      </c>
      <c r="D6362" s="27" t="s">
        <v>552</v>
      </c>
      <c r="E6362" s="27" t="s">
        <v>553</v>
      </c>
      <c r="F6362" s="15" t="s">
        <v>81</v>
      </c>
      <c r="G6362" s="15" t="s">
        <v>7380</v>
      </c>
    </row>
    <row r="6363" spans="1:7" ht="22.5" x14ac:dyDescent="0.2">
      <c r="A6363" s="14" t="s">
        <v>13284</v>
      </c>
      <c r="B6363" s="15" t="s">
        <v>12959</v>
      </c>
      <c r="C6363" s="15" t="s">
        <v>2776</v>
      </c>
      <c r="D6363" s="27" t="s">
        <v>12087</v>
      </c>
      <c r="E6363" s="27" t="s">
        <v>12088</v>
      </c>
      <c r="F6363" s="15" t="s">
        <v>81</v>
      </c>
      <c r="G6363" s="15" t="s">
        <v>13045</v>
      </c>
    </row>
    <row r="6364" spans="1:7" ht="22.5" x14ac:dyDescent="0.2">
      <c r="A6364" s="14" t="s">
        <v>13285</v>
      </c>
      <c r="B6364" s="15" t="s">
        <v>12959</v>
      </c>
      <c r="C6364" s="15" t="s">
        <v>2780</v>
      </c>
      <c r="D6364" s="27" t="s">
        <v>12090</v>
      </c>
      <c r="E6364" s="27" t="s">
        <v>12091</v>
      </c>
      <c r="F6364" s="15" t="s">
        <v>37</v>
      </c>
      <c r="G6364" s="15" t="s">
        <v>13286</v>
      </c>
    </row>
    <row r="6365" spans="1:7" ht="14.25" x14ac:dyDescent="0.2">
      <c r="A6365" s="14" t="s">
        <v>13287</v>
      </c>
      <c r="B6365" s="15" t="s">
        <v>12959</v>
      </c>
      <c r="C6365" s="15" t="s">
        <v>2783</v>
      </c>
      <c r="D6365" s="27" t="s">
        <v>49</v>
      </c>
      <c r="E6365" s="27" t="s">
        <v>50</v>
      </c>
      <c r="F6365" s="15" t="s">
        <v>51</v>
      </c>
      <c r="G6365" s="15" t="s">
        <v>6552</v>
      </c>
    </row>
    <row r="6366" spans="1:7" ht="22.5" x14ac:dyDescent="0.2">
      <c r="A6366" s="14" t="s">
        <v>13288</v>
      </c>
      <c r="B6366" s="15" t="s">
        <v>12959</v>
      </c>
      <c r="C6366" s="15" t="s">
        <v>2787</v>
      </c>
      <c r="D6366" s="27" t="s">
        <v>12980</v>
      </c>
      <c r="E6366" s="27" t="s">
        <v>12981</v>
      </c>
      <c r="F6366" s="15" t="s">
        <v>648</v>
      </c>
      <c r="G6366" s="15" t="s">
        <v>12</v>
      </c>
    </row>
    <row r="6367" spans="1:7" ht="45" x14ac:dyDescent="0.2">
      <c r="A6367" s="14" t="s">
        <v>13289</v>
      </c>
      <c r="B6367" s="15" t="s">
        <v>12959</v>
      </c>
      <c r="C6367" s="15" t="s">
        <v>2790</v>
      </c>
      <c r="D6367" s="27" t="s">
        <v>13290</v>
      </c>
      <c r="E6367" s="27" t="s">
        <v>13291</v>
      </c>
      <c r="F6367" s="15" t="s">
        <v>648</v>
      </c>
      <c r="G6367" s="15" t="s">
        <v>12</v>
      </c>
    </row>
    <row r="6368" spans="1:7" s="11" customFormat="1" ht="14.25" x14ac:dyDescent="0.2">
      <c r="A6368" s="9" t="s">
        <v>9520</v>
      </c>
      <c r="B6368" s="9" t="s">
        <v>13292</v>
      </c>
      <c r="C6368" s="9"/>
      <c r="D6368" s="29"/>
      <c r="E6368" s="22" t="s">
        <v>13293</v>
      </c>
      <c r="F6368" s="10"/>
      <c r="G6368" s="10"/>
    </row>
    <row r="6369" spans="1:7" ht="14.25" customHeight="1" x14ac:dyDescent="0.2">
      <c r="A6369" s="16"/>
      <c r="B6369" s="16"/>
      <c r="C6369" s="13"/>
      <c r="D6369" s="28"/>
      <c r="E6369" s="21" t="s">
        <v>13294</v>
      </c>
      <c r="F6369" s="13"/>
      <c r="G6369" s="13"/>
    </row>
    <row r="6370" spans="1:7" ht="22.5" x14ac:dyDescent="0.2">
      <c r="A6370" s="14" t="s">
        <v>13295</v>
      </c>
      <c r="B6370" s="15" t="s">
        <v>12959</v>
      </c>
      <c r="C6370" s="15" t="s">
        <v>1546</v>
      </c>
      <c r="D6370" s="27" t="s">
        <v>10512</v>
      </c>
      <c r="E6370" s="27" t="s">
        <v>10513</v>
      </c>
      <c r="F6370" s="15" t="s">
        <v>37</v>
      </c>
      <c r="G6370" s="15" t="s">
        <v>13296</v>
      </c>
    </row>
    <row r="6371" spans="1:7" ht="22.5" x14ac:dyDescent="0.2">
      <c r="A6371" s="14" t="s">
        <v>13297</v>
      </c>
      <c r="B6371" s="15" t="s">
        <v>12959</v>
      </c>
      <c r="C6371" s="15" t="s">
        <v>2797</v>
      </c>
      <c r="D6371" s="27" t="s">
        <v>137</v>
      </c>
      <c r="E6371" s="27" t="s">
        <v>694</v>
      </c>
      <c r="F6371" s="15" t="s">
        <v>37</v>
      </c>
      <c r="G6371" s="15" t="s">
        <v>13298</v>
      </c>
    </row>
    <row r="6372" spans="1:7" ht="22.5" x14ac:dyDescent="0.2">
      <c r="A6372" s="14" t="s">
        <v>13299</v>
      </c>
      <c r="B6372" s="15" t="s">
        <v>12959</v>
      </c>
      <c r="C6372" s="15" t="s">
        <v>2801</v>
      </c>
      <c r="D6372" s="27" t="s">
        <v>31</v>
      </c>
      <c r="E6372" s="27" t="s">
        <v>32</v>
      </c>
      <c r="F6372" s="15" t="s">
        <v>27</v>
      </c>
      <c r="G6372" s="15" t="s">
        <v>13300</v>
      </c>
    </row>
    <row r="6373" spans="1:7" ht="22.5" x14ac:dyDescent="0.2">
      <c r="A6373" s="14" t="s">
        <v>13301</v>
      </c>
      <c r="B6373" s="15" t="s">
        <v>12959</v>
      </c>
      <c r="C6373" s="15" t="s">
        <v>2805</v>
      </c>
      <c r="D6373" s="27" t="s">
        <v>5517</v>
      </c>
      <c r="E6373" s="27" t="s">
        <v>12082</v>
      </c>
      <c r="F6373" s="15" t="s">
        <v>51</v>
      </c>
      <c r="G6373" s="15" t="s">
        <v>13009</v>
      </c>
    </row>
    <row r="6374" spans="1:7" ht="22.5" x14ac:dyDescent="0.2">
      <c r="A6374" s="14" t="s">
        <v>13302</v>
      </c>
      <c r="B6374" s="15" t="s">
        <v>12959</v>
      </c>
      <c r="C6374" s="15" t="s">
        <v>2809</v>
      </c>
      <c r="D6374" s="27" t="s">
        <v>5521</v>
      </c>
      <c r="E6374" s="27" t="s">
        <v>5522</v>
      </c>
      <c r="F6374" s="15" t="s">
        <v>37</v>
      </c>
      <c r="G6374" s="15" t="s">
        <v>6247</v>
      </c>
    </row>
    <row r="6375" spans="1:7" ht="14.25" x14ac:dyDescent="0.2">
      <c r="A6375" s="14" t="s">
        <v>13303</v>
      </c>
      <c r="B6375" s="15" t="s">
        <v>12959</v>
      </c>
      <c r="C6375" s="15" t="s">
        <v>2813</v>
      </c>
      <c r="D6375" s="27" t="s">
        <v>49</v>
      </c>
      <c r="E6375" s="27" t="s">
        <v>50</v>
      </c>
      <c r="F6375" s="15" t="s">
        <v>51</v>
      </c>
      <c r="G6375" s="15" t="s">
        <v>294</v>
      </c>
    </row>
    <row r="6376" spans="1:7" ht="14.25" x14ac:dyDescent="0.2">
      <c r="A6376" s="14" t="s">
        <v>13304</v>
      </c>
      <c r="B6376" s="15" t="s">
        <v>12959</v>
      </c>
      <c r="C6376" s="15" t="s">
        <v>2817</v>
      </c>
      <c r="D6376" s="27" t="s">
        <v>552</v>
      </c>
      <c r="E6376" s="27" t="s">
        <v>553</v>
      </c>
      <c r="F6376" s="15" t="s">
        <v>81</v>
      </c>
      <c r="G6376" s="15" t="s">
        <v>7006</v>
      </c>
    </row>
    <row r="6377" spans="1:7" ht="22.5" x14ac:dyDescent="0.2">
      <c r="A6377" s="14" t="s">
        <v>13305</v>
      </c>
      <c r="B6377" s="15" t="s">
        <v>12959</v>
      </c>
      <c r="C6377" s="15" t="s">
        <v>2821</v>
      </c>
      <c r="D6377" s="27" t="s">
        <v>12087</v>
      </c>
      <c r="E6377" s="27" t="s">
        <v>12088</v>
      </c>
      <c r="F6377" s="15" t="s">
        <v>81</v>
      </c>
      <c r="G6377" s="15" t="s">
        <v>13019</v>
      </c>
    </row>
    <row r="6378" spans="1:7" ht="22.5" x14ac:dyDescent="0.2">
      <c r="A6378" s="14" t="s">
        <v>13306</v>
      </c>
      <c r="B6378" s="15" t="s">
        <v>12959</v>
      </c>
      <c r="C6378" s="15" t="s">
        <v>2825</v>
      </c>
      <c r="D6378" s="27" t="s">
        <v>12090</v>
      </c>
      <c r="E6378" s="27" t="s">
        <v>12091</v>
      </c>
      <c r="F6378" s="15" t="s">
        <v>37</v>
      </c>
      <c r="G6378" s="15" t="s">
        <v>13307</v>
      </c>
    </row>
    <row r="6379" spans="1:7" ht="14.25" x14ac:dyDescent="0.2">
      <c r="A6379" s="14" t="s">
        <v>13308</v>
      </c>
      <c r="B6379" s="15" t="s">
        <v>12959</v>
      </c>
      <c r="C6379" s="15" t="s">
        <v>2829</v>
      </c>
      <c r="D6379" s="27" t="s">
        <v>49</v>
      </c>
      <c r="E6379" s="27" t="s">
        <v>50</v>
      </c>
      <c r="F6379" s="15" t="s">
        <v>51</v>
      </c>
      <c r="G6379" s="15" t="s">
        <v>13309</v>
      </c>
    </row>
    <row r="6380" spans="1:7" ht="22.5" x14ac:dyDescent="0.2">
      <c r="A6380" s="14" t="s">
        <v>13310</v>
      </c>
      <c r="B6380" s="15" t="s">
        <v>12959</v>
      </c>
      <c r="C6380" s="15" t="s">
        <v>2833</v>
      </c>
      <c r="D6380" s="27" t="s">
        <v>12977</v>
      </c>
      <c r="E6380" s="27" t="s">
        <v>12978</v>
      </c>
      <c r="F6380" s="15" t="s">
        <v>648</v>
      </c>
      <c r="G6380" s="15" t="s">
        <v>24</v>
      </c>
    </row>
    <row r="6381" spans="1:7" ht="45" x14ac:dyDescent="0.2">
      <c r="A6381" s="14" t="s">
        <v>13311</v>
      </c>
      <c r="B6381" s="15" t="s">
        <v>12959</v>
      </c>
      <c r="C6381" s="15" t="s">
        <v>2836</v>
      </c>
      <c r="D6381" s="27" t="s">
        <v>13312</v>
      </c>
      <c r="E6381" s="27" t="s">
        <v>13313</v>
      </c>
      <c r="F6381" s="15" t="s">
        <v>648</v>
      </c>
      <c r="G6381" s="15" t="s">
        <v>12</v>
      </c>
    </row>
    <row r="6382" spans="1:7" ht="45" x14ac:dyDescent="0.2">
      <c r="A6382" s="14" t="s">
        <v>13314</v>
      </c>
      <c r="B6382" s="15" t="s">
        <v>12959</v>
      </c>
      <c r="C6382" s="15" t="s">
        <v>2840</v>
      </c>
      <c r="D6382" s="27" t="s">
        <v>13315</v>
      </c>
      <c r="E6382" s="27" t="s">
        <v>13316</v>
      </c>
      <c r="F6382" s="15" t="s">
        <v>648</v>
      </c>
      <c r="G6382" s="15" t="s">
        <v>12</v>
      </c>
    </row>
    <row r="6383" spans="1:7" ht="14.25" customHeight="1" x14ac:dyDescent="0.2">
      <c r="A6383" s="16"/>
      <c r="B6383" s="16"/>
      <c r="C6383" s="13"/>
      <c r="D6383" s="28"/>
      <c r="E6383" s="21" t="s">
        <v>13317</v>
      </c>
      <c r="F6383" s="13"/>
      <c r="G6383" s="13"/>
    </row>
    <row r="6384" spans="1:7" ht="22.5" x14ac:dyDescent="0.2">
      <c r="A6384" s="14" t="s">
        <v>13318</v>
      </c>
      <c r="B6384" s="15" t="s">
        <v>12959</v>
      </c>
      <c r="C6384" s="15" t="s">
        <v>2844</v>
      </c>
      <c r="D6384" s="27" t="s">
        <v>10512</v>
      </c>
      <c r="E6384" s="27" t="s">
        <v>10513</v>
      </c>
      <c r="F6384" s="15" t="s">
        <v>37</v>
      </c>
      <c r="G6384" s="15" t="s">
        <v>13319</v>
      </c>
    </row>
    <row r="6385" spans="1:7" ht="22.5" x14ac:dyDescent="0.2">
      <c r="A6385" s="14" t="s">
        <v>13320</v>
      </c>
      <c r="B6385" s="15" t="s">
        <v>12959</v>
      </c>
      <c r="C6385" s="15" t="s">
        <v>2848</v>
      </c>
      <c r="D6385" s="27" t="s">
        <v>137</v>
      </c>
      <c r="E6385" s="27" t="s">
        <v>694</v>
      </c>
      <c r="F6385" s="15" t="s">
        <v>37</v>
      </c>
      <c r="G6385" s="15" t="s">
        <v>13321</v>
      </c>
    </row>
    <row r="6386" spans="1:7" ht="22.5" x14ac:dyDescent="0.2">
      <c r="A6386" s="14" t="s">
        <v>13322</v>
      </c>
      <c r="B6386" s="15" t="s">
        <v>12959</v>
      </c>
      <c r="C6386" s="15" t="s">
        <v>2852</v>
      </c>
      <c r="D6386" s="27" t="s">
        <v>31</v>
      </c>
      <c r="E6386" s="27" t="s">
        <v>32</v>
      </c>
      <c r="F6386" s="15" t="s">
        <v>27</v>
      </c>
      <c r="G6386" s="15" t="s">
        <v>13323</v>
      </c>
    </row>
    <row r="6387" spans="1:7" ht="22.5" x14ac:dyDescent="0.2">
      <c r="A6387" s="14" t="s">
        <v>13324</v>
      </c>
      <c r="B6387" s="15" t="s">
        <v>12959</v>
      </c>
      <c r="C6387" s="15" t="s">
        <v>2856</v>
      </c>
      <c r="D6387" s="27" t="s">
        <v>5517</v>
      </c>
      <c r="E6387" s="27" t="s">
        <v>12082</v>
      </c>
      <c r="F6387" s="15" t="s">
        <v>51</v>
      </c>
      <c r="G6387" s="15" t="s">
        <v>13009</v>
      </c>
    </row>
    <row r="6388" spans="1:7" ht="22.5" x14ac:dyDescent="0.2">
      <c r="A6388" s="14" t="s">
        <v>13325</v>
      </c>
      <c r="B6388" s="15" t="s">
        <v>12959</v>
      </c>
      <c r="C6388" s="15" t="s">
        <v>2861</v>
      </c>
      <c r="D6388" s="27" t="s">
        <v>5521</v>
      </c>
      <c r="E6388" s="27" t="s">
        <v>5522</v>
      </c>
      <c r="F6388" s="15" t="s">
        <v>37</v>
      </c>
      <c r="G6388" s="15" t="s">
        <v>7705</v>
      </c>
    </row>
    <row r="6389" spans="1:7" ht="14.25" x14ac:dyDescent="0.2">
      <c r="A6389" s="14" t="s">
        <v>13326</v>
      </c>
      <c r="B6389" s="15" t="s">
        <v>12959</v>
      </c>
      <c r="C6389" s="15" t="s">
        <v>2863</v>
      </c>
      <c r="D6389" s="27" t="s">
        <v>552</v>
      </c>
      <c r="E6389" s="27" t="s">
        <v>553</v>
      </c>
      <c r="F6389" s="15" t="s">
        <v>81</v>
      </c>
      <c r="G6389" s="15" t="s">
        <v>13327</v>
      </c>
    </row>
    <row r="6390" spans="1:7" ht="22.5" x14ac:dyDescent="0.2">
      <c r="A6390" s="14" t="s">
        <v>13328</v>
      </c>
      <c r="B6390" s="15" t="s">
        <v>12959</v>
      </c>
      <c r="C6390" s="15" t="s">
        <v>2867</v>
      </c>
      <c r="D6390" s="27" t="s">
        <v>12087</v>
      </c>
      <c r="E6390" s="27" t="s">
        <v>12088</v>
      </c>
      <c r="F6390" s="15" t="s">
        <v>81</v>
      </c>
      <c r="G6390" s="15" t="s">
        <v>13329</v>
      </c>
    </row>
    <row r="6391" spans="1:7" ht="14.25" x14ac:dyDescent="0.2">
      <c r="A6391" s="14" t="s">
        <v>13330</v>
      </c>
      <c r="B6391" s="15" t="s">
        <v>12959</v>
      </c>
      <c r="C6391" s="15" t="s">
        <v>2871</v>
      </c>
      <c r="D6391" s="27" t="s">
        <v>49</v>
      </c>
      <c r="E6391" s="27" t="s">
        <v>50</v>
      </c>
      <c r="F6391" s="15" t="s">
        <v>51</v>
      </c>
      <c r="G6391" s="15" t="s">
        <v>72</v>
      </c>
    </row>
    <row r="6392" spans="1:7" ht="22.5" x14ac:dyDescent="0.2">
      <c r="A6392" s="14" t="s">
        <v>13331</v>
      </c>
      <c r="B6392" s="15" t="s">
        <v>12959</v>
      </c>
      <c r="C6392" s="15" t="s">
        <v>2875</v>
      </c>
      <c r="D6392" s="27" t="s">
        <v>12090</v>
      </c>
      <c r="E6392" s="27" t="s">
        <v>12091</v>
      </c>
      <c r="F6392" s="15" t="s">
        <v>37</v>
      </c>
      <c r="G6392" s="15" t="s">
        <v>13332</v>
      </c>
    </row>
    <row r="6393" spans="1:7" ht="14.25" x14ac:dyDescent="0.2">
      <c r="A6393" s="14" t="s">
        <v>13333</v>
      </c>
      <c r="B6393" s="15" t="s">
        <v>12959</v>
      </c>
      <c r="C6393" s="15" t="s">
        <v>2879</v>
      </c>
      <c r="D6393" s="27" t="s">
        <v>49</v>
      </c>
      <c r="E6393" s="27" t="s">
        <v>50</v>
      </c>
      <c r="F6393" s="15" t="s">
        <v>51</v>
      </c>
      <c r="G6393" s="15" t="s">
        <v>13334</v>
      </c>
    </row>
    <row r="6394" spans="1:7" ht="22.5" x14ac:dyDescent="0.2">
      <c r="A6394" s="14" t="s">
        <v>13335</v>
      </c>
      <c r="B6394" s="15" t="s">
        <v>12959</v>
      </c>
      <c r="C6394" s="15" t="s">
        <v>2883</v>
      </c>
      <c r="D6394" s="27" t="s">
        <v>12977</v>
      </c>
      <c r="E6394" s="27" t="s">
        <v>12978</v>
      </c>
      <c r="F6394" s="15" t="s">
        <v>648</v>
      </c>
      <c r="G6394" s="15" t="s">
        <v>24</v>
      </c>
    </row>
    <row r="6395" spans="1:7" ht="45" x14ac:dyDescent="0.2">
      <c r="A6395" s="14" t="s">
        <v>13336</v>
      </c>
      <c r="B6395" s="15" t="s">
        <v>12959</v>
      </c>
      <c r="C6395" s="15" t="s">
        <v>8301</v>
      </c>
      <c r="D6395" s="27" t="s">
        <v>13337</v>
      </c>
      <c r="E6395" s="27" t="s">
        <v>13338</v>
      </c>
      <c r="F6395" s="15" t="s">
        <v>648</v>
      </c>
      <c r="G6395" s="15" t="s">
        <v>24</v>
      </c>
    </row>
    <row r="6396" spans="1:7" ht="14.25" customHeight="1" x14ac:dyDescent="0.2">
      <c r="A6396" s="16"/>
      <c r="B6396" s="16"/>
      <c r="C6396" s="13"/>
      <c r="D6396" s="28"/>
      <c r="E6396" s="21" t="s">
        <v>13339</v>
      </c>
      <c r="F6396" s="13"/>
      <c r="G6396" s="13"/>
    </row>
    <row r="6397" spans="1:7" ht="22.5" x14ac:dyDescent="0.2">
      <c r="A6397" s="14" t="s">
        <v>13340</v>
      </c>
      <c r="B6397" s="15" t="s">
        <v>12959</v>
      </c>
      <c r="C6397" s="15" t="s">
        <v>8306</v>
      </c>
      <c r="D6397" s="27" t="s">
        <v>10512</v>
      </c>
      <c r="E6397" s="27" t="s">
        <v>10513</v>
      </c>
      <c r="F6397" s="15" t="s">
        <v>37</v>
      </c>
      <c r="G6397" s="15" t="s">
        <v>5753</v>
      </c>
    </row>
    <row r="6398" spans="1:7" ht="22.5" x14ac:dyDescent="0.2">
      <c r="A6398" s="14" t="s">
        <v>13341</v>
      </c>
      <c r="B6398" s="15" t="s">
        <v>12959</v>
      </c>
      <c r="C6398" s="15" t="s">
        <v>8311</v>
      </c>
      <c r="D6398" s="27" t="s">
        <v>137</v>
      </c>
      <c r="E6398" s="27" t="s">
        <v>694</v>
      </c>
      <c r="F6398" s="15" t="s">
        <v>37</v>
      </c>
      <c r="G6398" s="15" t="s">
        <v>13342</v>
      </c>
    </row>
    <row r="6399" spans="1:7" ht="22.5" x14ac:dyDescent="0.2">
      <c r="A6399" s="14" t="s">
        <v>13343</v>
      </c>
      <c r="B6399" s="15" t="s">
        <v>12959</v>
      </c>
      <c r="C6399" s="15" t="s">
        <v>8314</v>
      </c>
      <c r="D6399" s="27" t="s">
        <v>31</v>
      </c>
      <c r="E6399" s="27" t="s">
        <v>32</v>
      </c>
      <c r="F6399" s="15" t="s">
        <v>27</v>
      </c>
      <c r="G6399" s="15" t="s">
        <v>13344</v>
      </c>
    </row>
    <row r="6400" spans="1:7" ht="22.5" x14ac:dyDescent="0.2">
      <c r="A6400" s="14" t="s">
        <v>13345</v>
      </c>
      <c r="B6400" s="15" t="s">
        <v>12959</v>
      </c>
      <c r="C6400" s="15" t="s">
        <v>8316</v>
      </c>
      <c r="D6400" s="27" t="s">
        <v>5517</v>
      </c>
      <c r="E6400" s="27" t="s">
        <v>12082</v>
      </c>
      <c r="F6400" s="15" t="s">
        <v>51</v>
      </c>
      <c r="G6400" s="15" t="s">
        <v>5793</v>
      </c>
    </row>
    <row r="6401" spans="1:7" ht="22.5" x14ac:dyDescent="0.2">
      <c r="A6401" s="14" t="s">
        <v>13346</v>
      </c>
      <c r="B6401" s="15" t="s">
        <v>12959</v>
      </c>
      <c r="C6401" s="15" t="s">
        <v>8320</v>
      </c>
      <c r="D6401" s="27" t="s">
        <v>5521</v>
      </c>
      <c r="E6401" s="27" t="s">
        <v>5522</v>
      </c>
      <c r="F6401" s="15" t="s">
        <v>37</v>
      </c>
      <c r="G6401" s="15" t="s">
        <v>8795</v>
      </c>
    </row>
    <row r="6402" spans="1:7" ht="14.25" x14ac:dyDescent="0.2">
      <c r="A6402" s="14" t="s">
        <v>13347</v>
      </c>
      <c r="B6402" s="15" t="s">
        <v>12959</v>
      </c>
      <c r="C6402" s="15" t="s">
        <v>8323</v>
      </c>
      <c r="D6402" s="27" t="s">
        <v>49</v>
      </c>
      <c r="E6402" s="27" t="s">
        <v>50</v>
      </c>
      <c r="F6402" s="15" t="s">
        <v>51</v>
      </c>
      <c r="G6402" s="15" t="s">
        <v>12768</v>
      </c>
    </row>
    <row r="6403" spans="1:7" ht="14.25" x14ac:dyDescent="0.2">
      <c r="A6403" s="14" t="s">
        <v>13348</v>
      </c>
      <c r="B6403" s="15" t="s">
        <v>12959</v>
      </c>
      <c r="C6403" s="15" t="s">
        <v>8326</v>
      </c>
      <c r="D6403" s="27" t="s">
        <v>552</v>
      </c>
      <c r="E6403" s="27" t="s">
        <v>553</v>
      </c>
      <c r="F6403" s="15" t="s">
        <v>81</v>
      </c>
      <c r="G6403" s="15" t="s">
        <v>7569</v>
      </c>
    </row>
    <row r="6404" spans="1:7" ht="22.5" x14ac:dyDescent="0.2">
      <c r="A6404" s="14" t="s">
        <v>13349</v>
      </c>
      <c r="B6404" s="15" t="s">
        <v>12959</v>
      </c>
      <c r="C6404" s="15" t="s">
        <v>8329</v>
      </c>
      <c r="D6404" s="27" t="s">
        <v>12087</v>
      </c>
      <c r="E6404" s="27" t="s">
        <v>12088</v>
      </c>
      <c r="F6404" s="15" t="s">
        <v>81</v>
      </c>
      <c r="G6404" s="15" t="s">
        <v>13094</v>
      </c>
    </row>
    <row r="6405" spans="1:7" ht="22.5" x14ac:dyDescent="0.2">
      <c r="A6405" s="14" t="s">
        <v>13350</v>
      </c>
      <c r="B6405" s="15" t="s">
        <v>12959</v>
      </c>
      <c r="C6405" s="15" t="s">
        <v>8331</v>
      </c>
      <c r="D6405" s="27" t="s">
        <v>12090</v>
      </c>
      <c r="E6405" s="27" t="s">
        <v>12091</v>
      </c>
      <c r="F6405" s="15" t="s">
        <v>37</v>
      </c>
      <c r="G6405" s="15" t="s">
        <v>13351</v>
      </c>
    </row>
    <row r="6406" spans="1:7" ht="14.25" x14ac:dyDescent="0.2">
      <c r="A6406" s="14" t="s">
        <v>13352</v>
      </c>
      <c r="B6406" s="15" t="s">
        <v>12959</v>
      </c>
      <c r="C6406" s="15" t="s">
        <v>8333</v>
      </c>
      <c r="D6406" s="27" t="s">
        <v>49</v>
      </c>
      <c r="E6406" s="27" t="s">
        <v>50</v>
      </c>
      <c r="F6406" s="15" t="s">
        <v>51</v>
      </c>
      <c r="G6406" s="15" t="s">
        <v>13353</v>
      </c>
    </row>
    <row r="6407" spans="1:7" ht="22.5" x14ac:dyDescent="0.2">
      <c r="A6407" s="14" t="s">
        <v>13354</v>
      </c>
      <c r="B6407" s="15" t="s">
        <v>12959</v>
      </c>
      <c r="C6407" s="15" t="s">
        <v>8335</v>
      </c>
      <c r="D6407" s="27" t="s">
        <v>12977</v>
      </c>
      <c r="E6407" s="27" t="s">
        <v>12978</v>
      </c>
      <c r="F6407" s="15" t="s">
        <v>648</v>
      </c>
      <c r="G6407" s="15" t="s">
        <v>34</v>
      </c>
    </row>
    <row r="6408" spans="1:7" ht="45" x14ac:dyDescent="0.2">
      <c r="A6408" s="14" t="s">
        <v>13355</v>
      </c>
      <c r="B6408" s="15" t="s">
        <v>12959</v>
      </c>
      <c r="C6408" s="15" t="s">
        <v>9439</v>
      </c>
      <c r="D6408" s="27" t="s">
        <v>13356</v>
      </c>
      <c r="E6408" s="27" t="s">
        <v>13357</v>
      </c>
      <c r="F6408" s="15" t="s">
        <v>648</v>
      </c>
      <c r="G6408" s="15" t="s">
        <v>12</v>
      </c>
    </row>
    <row r="6409" spans="1:7" ht="45" x14ac:dyDescent="0.2">
      <c r="A6409" s="14" t="s">
        <v>13358</v>
      </c>
      <c r="B6409" s="15" t="s">
        <v>12959</v>
      </c>
      <c r="C6409" s="15" t="s">
        <v>9443</v>
      </c>
      <c r="D6409" s="27" t="s">
        <v>13359</v>
      </c>
      <c r="E6409" s="27" t="s">
        <v>13360</v>
      </c>
      <c r="F6409" s="15" t="s">
        <v>648</v>
      </c>
      <c r="G6409" s="15" t="s">
        <v>12</v>
      </c>
    </row>
    <row r="6410" spans="1:7" ht="45" x14ac:dyDescent="0.2">
      <c r="A6410" s="14" t="s">
        <v>13361</v>
      </c>
      <c r="B6410" s="15" t="s">
        <v>12959</v>
      </c>
      <c r="C6410" s="15" t="s">
        <v>9448</v>
      </c>
      <c r="D6410" s="27" t="s">
        <v>13362</v>
      </c>
      <c r="E6410" s="27" t="s">
        <v>13363</v>
      </c>
      <c r="F6410" s="15" t="s">
        <v>648</v>
      </c>
      <c r="G6410" s="15" t="s">
        <v>12</v>
      </c>
    </row>
    <row r="6411" spans="1:7" ht="45" x14ac:dyDescent="0.2">
      <c r="A6411" s="14" t="s">
        <v>13364</v>
      </c>
      <c r="B6411" s="15" t="s">
        <v>12959</v>
      </c>
      <c r="C6411" s="15" t="s">
        <v>9452</v>
      </c>
      <c r="D6411" s="27" t="s">
        <v>13365</v>
      </c>
      <c r="E6411" s="27" t="s">
        <v>13366</v>
      </c>
      <c r="F6411" s="15" t="s">
        <v>648</v>
      </c>
      <c r="G6411" s="15" t="s">
        <v>12</v>
      </c>
    </row>
    <row r="6412" spans="1:7" ht="14.25" customHeight="1" x14ac:dyDescent="0.2">
      <c r="A6412" s="16"/>
      <c r="B6412" s="16"/>
      <c r="C6412" s="13"/>
      <c r="D6412" s="28"/>
      <c r="E6412" s="21" t="s">
        <v>13367</v>
      </c>
      <c r="F6412" s="13"/>
      <c r="G6412" s="13"/>
    </row>
    <row r="6413" spans="1:7" ht="22.5" x14ac:dyDescent="0.2">
      <c r="A6413" s="14" t="s">
        <v>13368</v>
      </c>
      <c r="B6413" s="15" t="s">
        <v>12959</v>
      </c>
      <c r="C6413" s="15" t="s">
        <v>9456</v>
      </c>
      <c r="D6413" s="27" t="s">
        <v>10512</v>
      </c>
      <c r="E6413" s="27" t="s">
        <v>10513</v>
      </c>
      <c r="F6413" s="15" t="s">
        <v>37</v>
      </c>
      <c r="G6413" s="15" t="s">
        <v>13369</v>
      </c>
    </row>
    <row r="6414" spans="1:7" ht="22.5" x14ac:dyDescent="0.2">
      <c r="A6414" s="14" t="s">
        <v>13370</v>
      </c>
      <c r="B6414" s="15" t="s">
        <v>12959</v>
      </c>
      <c r="C6414" s="15" t="s">
        <v>9458</v>
      </c>
      <c r="D6414" s="27" t="s">
        <v>137</v>
      </c>
      <c r="E6414" s="27" t="s">
        <v>694</v>
      </c>
      <c r="F6414" s="15" t="s">
        <v>37</v>
      </c>
      <c r="G6414" s="15" t="s">
        <v>13371</v>
      </c>
    </row>
    <row r="6415" spans="1:7" ht="22.5" x14ac:dyDescent="0.2">
      <c r="A6415" s="14" t="s">
        <v>13372</v>
      </c>
      <c r="B6415" s="15" t="s">
        <v>12959</v>
      </c>
      <c r="C6415" s="15" t="s">
        <v>9462</v>
      </c>
      <c r="D6415" s="27" t="s">
        <v>31</v>
      </c>
      <c r="E6415" s="27" t="s">
        <v>32</v>
      </c>
      <c r="F6415" s="15" t="s">
        <v>27</v>
      </c>
      <c r="G6415" s="15" t="s">
        <v>13373</v>
      </c>
    </row>
    <row r="6416" spans="1:7" ht="22.5" x14ac:dyDescent="0.2">
      <c r="A6416" s="14" t="s">
        <v>13374</v>
      </c>
      <c r="B6416" s="15" t="s">
        <v>12959</v>
      </c>
      <c r="C6416" s="15" t="s">
        <v>9466</v>
      </c>
      <c r="D6416" s="27" t="s">
        <v>5517</v>
      </c>
      <c r="E6416" s="27" t="s">
        <v>12082</v>
      </c>
      <c r="F6416" s="15" t="s">
        <v>51</v>
      </c>
      <c r="G6416" s="15" t="s">
        <v>5793</v>
      </c>
    </row>
    <row r="6417" spans="1:7" ht="22.5" x14ac:dyDescent="0.2">
      <c r="A6417" s="14" t="s">
        <v>13375</v>
      </c>
      <c r="B6417" s="15" t="s">
        <v>12959</v>
      </c>
      <c r="C6417" s="15" t="s">
        <v>9470</v>
      </c>
      <c r="D6417" s="27" t="s">
        <v>5521</v>
      </c>
      <c r="E6417" s="27" t="s">
        <v>5522</v>
      </c>
      <c r="F6417" s="15" t="s">
        <v>37</v>
      </c>
      <c r="G6417" s="15" t="s">
        <v>13376</v>
      </c>
    </row>
    <row r="6418" spans="1:7" ht="14.25" x14ac:dyDescent="0.2">
      <c r="A6418" s="14" t="s">
        <v>13377</v>
      </c>
      <c r="B6418" s="15" t="s">
        <v>12959</v>
      </c>
      <c r="C6418" s="15" t="s">
        <v>9474</v>
      </c>
      <c r="D6418" s="27" t="s">
        <v>49</v>
      </c>
      <c r="E6418" s="27" t="s">
        <v>50</v>
      </c>
      <c r="F6418" s="15" t="s">
        <v>51</v>
      </c>
      <c r="G6418" s="15" t="s">
        <v>13378</v>
      </c>
    </row>
    <row r="6419" spans="1:7" ht="14.25" x14ac:dyDescent="0.2">
      <c r="A6419" s="14" t="s">
        <v>13379</v>
      </c>
      <c r="B6419" s="15" t="s">
        <v>12959</v>
      </c>
      <c r="C6419" s="15" t="s">
        <v>9478</v>
      </c>
      <c r="D6419" s="27" t="s">
        <v>552</v>
      </c>
      <c r="E6419" s="27" t="s">
        <v>553</v>
      </c>
      <c r="F6419" s="15" t="s">
        <v>81</v>
      </c>
      <c r="G6419" s="15" t="s">
        <v>7569</v>
      </c>
    </row>
    <row r="6420" spans="1:7" ht="22.5" x14ac:dyDescent="0.2">
      <c r="A6420" s="14" t="s">
        <v>13380</v>
      </c>
      <c r="B6420" s="15" t="s">
        <v>12959</v>
      </c>
      <c r="C6420" s="15" t="s">
        <v>9480</v>
      </c>
      <c r="D6420" s="27" t="s">
        <v>12087</v>
      </c>
      <c r="E6420" s="27" t="s">
        <v>12088</v>
      </c>
      <c r="F6420" s="15" t="s">
        <v>81</v>
      </c>
      <c r="G6420" s="15" t="s">
        <v>13094</v>
      </c>
    </row>
    <row r="6421" spans="1:7" ht="22.5" x14ac:dyDescent="0.2">
      <c r="A6421" s="14" t="s">
        <v>13381</v>
      </c>
      <c r="B6421" s="15" t="s">
        <v>12959</v>
      </c>
      <c r="C6421" s="15" t="s">
        <v>9482</v>
      </c>
      <c r="D6421" s="27" t="s">
        <v>12090</v>
      </c>
      <c r="E6421" s="27" t="s">
        <v>12091</v>
      </c>
      <c r="F6421" s="15" t="s">
        <v>37</v>
      </c>
      <c r="G6421" s="15" t="s">
        <v>9322</v>
      </c>
    </row>
    <row r="6422" spans="1:7" ht="14.25" x14ac:dyDescent="0.2">
      <c r="A6422" s="14" t="s">
        <v>13382</v>
      </c>
      <c r="B6422" s="15" t="s">
        <v>12959</v>
      </c>
      <c r="C6422" s="15" t="s">
        <v>9486</v>
      </c>
      <c r="D6422" s="27" t="s">
        <v>49</v>
      </c>
      <c r="E6422" s="27" t="s">
        <v>50</v>
      </c>
      <c r="F6422" s="15" t="s">
        <v>51</v>
      </c>
      <c r="G6422" s="15" t="s">
        <v>13383</v>
      </c>
    </row>
    <row r="6423" spans="1:7" ht="22.5" x14ac:dyDescent="0.2">
      <c r="A6423" s="14" t="s">
        <v>13384</v>
      </c>
      <c r="B6423" s="15" t="s">
        <v>12959</v>
      </c>
      <c r="C6423" s="15" t="s">
        <v>9490</v>
      </c>
      <c r="D6423" s="27" t="s">
        <v>12977</v>
      </c>
      <c r="E6423" s="27" t="s">
        <v>12978</v>
      </c>
      <c r="F6423" s="15" t="s">
        <v>648</v>
      </c>
      <c r="G6423" s="15" t="s">
        <v>34</v>
      </c>
    </row>
    <row r="6424" spans="1:7" ht="45" x14ac:dyDescent="0.2">
      <c r="A6424" s="14" t="s">
        <v>13385</v>
      </c>
      <c r="B6424" s="15" t="s">
        <v>12959</v>
      </c>
      <c r="C6424" s="15" t="s">
        <v>9494</v>
      </c>
      <c r="D6424" s="27" t="s">
        <v>13386</v>
      </c>
      <c r="E6424" s="27" t="s">
        <v>13387</v>
      </c>
      <c r="F6424" s="15" t="s">
        <v>648</v>
      </c>
      <c r="G6424" s="15" t="s">
        <v>12</v>
      </c>
    </row>
    <row r="6425" spans="1:7" ht="45" x14ac:dyDescent="0.2">
      <c r="A6425" s="14" t="s">
        <v>13388</v>
      </c>
      <c r="B6425" s="15" t="s">
        <v>12959</v>
      </c>
      <c r="C6425" s="15" t="s">
        <v>9498</v>
      </c>
      <c r="D6425" s="27" t="s">
        <v>13389</v>
      </c>
      <c r="E6425" s="27" t="s">
        <v>13390</v>
      </c>
      <c r="F6425" s="15" t="s">
        <v>648</v>
      </c>
      <c r="G6425" s="15" t="s">
        <v>12</v>
      </c>
    </row>
    <row r="6426" spans="1:7" ht="45" x14ac:dyDescent="0.2">
      <c r="A6426" s="14" t="s">
        <v>13391</v>
      </c>
      <c r="B6426" s="15" t="s">
        <v>12959</v>
      </c>
      <c r="C6426" s="15" t="s">
        <v>9501</v>
      </c>
      <c r="D6426" s="27" t="s">
        <v>13392</v>
      </c>
      <c r="E6426" s="27" t="s">
        <v>13393</v>
      </c>
      <c r="F6426" s="15" t="s">
        <v>648</v>
      </c>
      <c r="G6426" s="15" t="s">
        <v>12</v>
      </c>
    </row>
    <row r="6427" spans="1:7" ht="45" x14ac:dyDescent="0.2">
      <c r="A6427" s="14" t="s">
        <v>13394</v>
      </c>
      <c r="B6427" s="15" t="s">
        <v>12959</v>
      </c>
      <c r="C6427" s="15" t="s">
        <v>9506</v>
      </c>
      <c r="D6427" s="27" t="s">
        <v>13395</v>
      </c>
      <c r="E6427" s="27" t="s">
        <v>13396</v>
      </c>
      <c r="F6427" s="15" t="s">
        <v>648</v>
      </c>
      <c r="G6427" s="15" t="s">
        <v>12</v>
      </c>
    </row>
    <row r="6428" spans="1:7" ht="14.25" customHeight="1" x14ac:dyDescent="0.2">
      <c r="A6428" s="16"/>
      <c r="B6428" s="16"/>
      <c r="C6428" s="13"/>
      <c r="D6428" s="28"/>
      <c r="E6428" s="21" t="s">
        <v>13397</v>
      </c>
      <c r="F6428" s="13"/>
      <c r="G6428" s="13"/>
    </row>
    <row r="6429" spans="1:7" ht="22.5" x14ac:dyDescent="0.2">
      <c r="A6429" s="14" t="s">
        <v>13398</v>
      </c>
      <c r="B6429" s="15" t="s">
        <v>12959</v>
      </c>
      <c r="C6429" s="15" t="s">
        <v>2990</v>
      </c>
      <c r="D6429" s="27" t="s">
        <v>10512</v>
      </c>
      <c r="E6429" s="27" t="s">
        <v>10513</v>
      </c>
      <c r="F6429" s="15" t="s">
        <v>37</v>
      </c>
      <c r="G6429" s="15" t="s">
        <v>13399</v>
      </c>
    </row>
    <row r="6430" spans="1:7" ht="22.5" x14ac:dyDescent="0.2">
      <c r="A6430" s="14" t="s">
        <v>13400</v>
      </c>
      <c r="B6430" s="15" t="s">
        <v>12959</v>
      </c>
      <c r="C6430" s="15" t="s">
        <v>9511</v>
      </c>
      <c r="D6430" s="27" t="s">
        <v>137</v>
      </c>
      <c r="E6430" s="27" t="s">
        <v>694</v>
      </c>
      <c r="F6430" s="15" t="s">
        <v>37</v>
      </c>
      <c r="G6430" s="15" t="s">
        <v>13401</v>
      </c>
    </row>
    <row r="6431" spans="1:7" ht="22.5" x14ac:dyDescent="0.2">
      <c r="A6431" s="14" t="s">
        <v>13402</v>
      </c>
      <c r="B6431" s="15" t="s">
        <v>12959</v>
      </c>
      <c r="C6431" s="15" t="s">
        <v>9518</v>
      </c>
      <c r="D6431" s="27" t="s">
        <v>31</v>
      </c>
      <c r="E6431" s="27" t="s">
        <v>32</v>
      </c>
      <c r="F6431" s="15" t="s">
        <v>27</v>
      </c>
      <c r="G6431" s="15" t="s">
        <v>13140</v>
      </c>
    </row>
    <row r="6432" spans="1:7" ht="22.5" x14ac:dyDescent="0.2">
      <c r="A6432" s="14" t="s">
        <v>13403</v>
      </c>
      <c r="B6432" s="15" t="s">
        <v>12959</v>
      </c>
      <c r="C6432" s="15" t="s">
        <v>9520</v>
      </c>
      <c r="D6432" s="27" t="s">
        <v>5517</v>
      </c>
      <c r="E6432" s="27" t="s">
        <v>12082</v>
      </c>
      <c r="F6432" s="15" t="s">
        <v>51</v>
      </c>
      <c r="G6432" s="15" t="s">
        <v>12103</v>
      </c>
    </row>
    <row r="6433" spans="1:7" ht="22.5" x14ac:dyDescent="0.2">
      <c r="A6433" s="14" t="s">
        <v>13404</v>
      </c>
      <c r="B6433" s="15" t="s">
        <v>12959</v>
      </c>
      <c r="C6433" s="15" t="s">
        <v>9524</v>
      </c>
      <c r="D6433" s="27" t="s">
        <v>5521</v>
      </c>
      <c r="E6433" s="27" t="s">
        <v>5522</v>
      </c>
      <c r="F6433" s="15" t="s">
        <v>37</v>
      </c>
      <c r="G6433" s="15" t="s">
        <v>8280</v>
      </c>
    </row>
    <row r="6434" spans="1:7" ht="14.25" x14ac:dyDescent="0.2">
      <c r="A6434" s="14" t="s">
        <v>13405</v>
      </c>
      <c r="B6434" s="15" t="s">
        <v>12959</v>
      </c>
      <c r="C6434" s="15" t="s">
        <v>9526</v>
      </c>
      <c r="D6434" s="27" t="s">
        <v>49</v>
      </c>
      <c r="E6434" s="27" t="s">
        <v>50</v>
      </c>
      <c r="F6434" s="15" t="s">
        <v>51</v>
      </c>
      <c r="G6434" s="15" t="s">
        <v>12905</v>
      </c>
    </row>
    <row r="6435" spans="1:7" ht="14.25" x14ac:dyDescent="0.2">
      <c r="A6435" s="14" t="s">
        <v>13406</v>
      </c>
      <c r="B6435" s="15" t="s">
        <v>12959</v>
      </c>
      <c r="C6435" s="15" t="s">
        <v>9530</v>
      </c>
      <c r="D6435" s="27" t="s">
        <v>552</v>
      </c>
      <c r="E6435" s="27" t="s">
        <v>553</v>
      </c>
      <c r="F6435" s="15" t="s">
        <v>81</v>
      </c>
      <c r="G6435" s="15" t="s">
        <v>7380</v>
      </c>
    </row>
    <row r="6436" spans="1:7" ht="22.5" x14ac:dyDescent="0.2">
      <c r="A6436" s="14" t="s">
        <v>13407</v>
      </c>
      <c r="B6436" s="15" t="s">
        <v>12959</v>
      </c>
      <c r="C6436" s="15" t="s">
        <v>9532</v>
      </c>
      <c r="D6436" s="27" t="s">
        <v>12087</v>
      </c>
      <c r="E6436" s="27" t="s">
        <v>12088</v>
      </c>
      <c r="F6436" s="15" t="s">
        <v>81</v>
      </c>
      <c r="G6436" s="15" t="s">
        <v>13045</v>
      </c>
    </row>
    <row r="6437" spans="1:7" ht="22.5" x14ac:dyDescent="0.2">
      <c r="A6437" s="14" t="s">
        <v>13408</v>
      </c>
      <c r="B6437" s="15" t="s">
        <v>12959</v>
      </c>
      <c r="C6437" s="15" t="s">
        <v>9536</v>
      </c>
      <c r="D6437" s="27" t="s">
        <v>12090</v>
      </c>
      <c r="E6437" s="27" t="s">
        <v>12091</v>
      </c>
      <c r="F6437" s="15" t="s">
        <v>37</v>
      </c>
      <c r="G6437" s="15" t="s">
        <v>13409</v>
      </c>
    </row>
    <row r="6438" spans="1:7" ht="14.25" x14ac:dyDescent="0.2">
      <c r="A6438" s="14" t="s">
        <v>13410</v>
      </c>
      <c r="B6438" s="15" t="s">
        <v>12959</v>
      </c>
      <c r="C6438" s="15" t="s">
        <v>9538</v>
      </c>
      <c r="D6438" s="27" t="s">
        <v>49</v>
      </c>
      <c r="E6438" s="27" t="s">
        <v>50</v>
      </c>
      <c r="F6438" s="15" t="s">
        <v>51</v>
      </c>
      <c r="G6438" s="15" t="s">
        <v>13411</v>
      </c>
    </row>
    <row r="6439" spans="1:7" ht="22.5" x14ac:dyDescent="0.2">
      <c r="A6439" s="14" t="s">
        <v>13412</v>
      </c>
      <c r="B6439" s="15" t="s">
        <v>12959</v>
      </c>
      <c r="C6439" s="15" t="s">
        <v>9541</v>
      </c>
      <c r="D6439" s="27" t="s">
        <v>12977</v>
      </c>
      <c r="E6439" s="27" t="s">
        <v>12978</v>
      </c>
      <c r="F6439" s="15" t="s">
        <v>648</v>
      </c>
      <c r="G6439" s="15" t="s">
        <v>12</v>
      </c>
    </row>
    <row r="6440" spans="1:7" ht="45" x14ac:dyDescent="0.2">
      <c r="A6440" s="14" t="s">
        <v>13413</v>
      </c>
      <c r="B6440" s="15" t="s">
        <v>12959</v>
      </c>
      <c r="C6440" s="15" t="s">
        <v>9543</v>
      </c>
      <c r="D6440" s="27" t="s">
        <v>13414</v>
      </c>
      <c r="E6440" s="27" t="s">
        <v>13415</v>
      </c>
      <c r="F6440" s="15" t="s">
        <v>648</v>
      </c>
      <c r="G6440" s="15" t="s">
        <v>12</v>
      </c>
    </row>
    <row r="6441" spans="1:7" s="11" customFormat="1" ht="14.25" x14ac:dyDescent="0.2">
      <c r="A6441" s="9" t="s">
        <v>9524</v>
      </c>
      <c r="B6441" s="9" t="s">
        <v>13416</v>
      </c>
      <c r="C6441" s="9"/>
      <c r="D6441" s="29"/>
      <c r="E6441" s="22" t="s">
        <v>6783</v>
      </c>
      <c r="F6441" s="10"/>
      <c r="G6441" s="10"/>
    </row>
    <row r="6442" spans="1:7" ht="14.25" customHeight="1" x14ac:dyDescent="0.2">
      <c r="A6442" s="16"/>
      <c r="B6442" s="16"/>
      <c r="C6442" s="13"/>
      <c r="D6442" s="28"/>
      <c r="E6442" s="21" t="s">
        <v>13417</v>
      </c>
      <c r="F6442" s="13"/>
      <c r="G6442" s="13"/>
    </row>
    <row r="6443" spans="1:7" ht="22.5" x14ac:dyDescent="0.2">
      <c r="A6443" s="14" t="s">
        <v>13418</v>
      </c>
      <c r="B6443" s="15" t="s">
        <v>12959</v>
      </c>
      <c r="C6443" s="15" t="s">
        <v>931</v>
      </c>
      <c r="D6443" s="27" t="s">
        <v>10512</v>
      </c>
      <c r="E6443" s="27" t="s">
        <v>10513</v>
      </c>
      <c r="F6443" s="15" t="s">
        <v>37</v>
      </c>
      <c r="G6443" s="15" t="s">
        <v>13419</v>
      </c>
    </row>
    <row r="6444" spans="1:7" ht="22.5" x14ac:dyDescent="0.2">
      <c r="A6444" s="14" t="s">
        <v>13420</v>
      </c>
      <c r="B6444" s="15" t="s">
        <v>12959</v>
      </c>
      <c r="C6444" s="15" t="s">
        <v>9547</v>
      </c>
      <c r="D6444" s="27" t="s">
        <v>137</v>
      </c>
      <c r="E6444" s="27" t="s">
        <v>694</v>
      </c>
      <c r="F6444" s="15" t="s">
        <v>37</v>
      </c>
      <c r="G6444" s="15" t="s">
        <v>13421</v>
      </c>
    </row>
    <row r="6445" spans="1:7" ht="22.5" x14ac:dyDescent="0.2">
      <c r="A6445" s="14" t="s">
        <v>13422</v>
      </c>
      <c r="B6445" s="15" t="s">
        <v>12959</v>
      </c>
      <c r="C6445" s="15" t="s">
        <v>9551</v>
      </c>
      <c r="D6445" s="27" t="s">
        <v>31</v>
      </c>
      <c r="E6445" s="27" t="s">
        <v>32</v>
      </c>
      <c r="F6445" s="15" t="s">
        <v>27</v>
      </c>
      <c r="G6445" s="15" t="s">
        <v>13423</v>
      </c>
    </row>
    <row r="6446" spans="1:7" ht="22.5" x14ac:dyDescent="0.2">
      <c r="A6446" s="14" t="s">
        <v>13424</v>
      </c>
      <c r="B6446" s="15" t="s">
        <v>12959</v>
      </c>
      <c r="C6446" s="15" t="s">
        <v>1476</v>
      </c>
      <c r="D6446" s="27" t="s">
        <v>5517</v>
      </c>
      <c r="E6446" s="27" t="s">
        <v>12082</v>
      </c>
      <c r="F6446" s="15" t="s">
        <v>51</v>
      </c>
      <c r="G6446" s="15" t="s">
        <v>13009</v>
      </c>
    </row>
    <row r="6447" spans="1:7" ht="22.5" x14ac:dyDescent="0.2">
      <c r="A6447" s="14" t="s">
        <v>13425</v>
      </c>
      <c r="B6447" s="15" t="s">
        <v>12959</v>
      </c>
      <c r="C6447" s="15" t="s">
        <v>9561</v>
      </c>
      <c r="D6447" s="27" t="s">
        <v>5521</v>
      </c>
      <c r="E6447" s="27" t="s">
        <v>5522</v>
      </c>
      <c r="F6447" s="15" t="s">
        <v>37</v>
      </c>
      <c r="G6447" s="15" t="s">
        <v>11064</v>
      </c>
    </row>
    <row r="6448" spans="1:7" ht="14.25" x14ac:dyDescent="0.2">
      <c r="A6448" s="14" t="s">
        <v>13426</v>
      </c>
      <c r="B6448" s="15" t="s">
        <v>12959</v>
      </c>
      <c r="C6448" s="15" t="s">
        <v>9564</v>
      </c>
      <c r="D6448" s="27" t="s">
        <v>49</v>
      </c>
      <c r="E6448" s="27" t="s">
        <v>50</v>
      </c>
      <c r="F6448" s="15" t="s">
        <v>51</v>
      </c>
      <c r="G6448" s="15" t="s">
        <v>5033</v>
      </c>
    </row>
    <row r="6449" spans="1:7" ht="14.25" x14ac:dyDescent="0.2">
      <c r="A6449" s="14" t="s">
        <v>13427</v>
      </c>
      <c r="B6449" s="15" t="s">
        <v>12959</v>
      </c>
      <c r="C6449" s="15" t="s">
        <v>9568</v>
      </c>
      <c r="D6449" s="27" t="s">
        <v>552</v>
      </c>
      <c r="E6449" s="27" t="s">
        <v>553</v>
      </c>
      <c r="F6449" s="15" t="s">
        <v>81</v>
      </c>
      <c r="G6449" s="15" t="s">
        <v>5881</v>
      </c>
    </row>
    <row r="6450" spans="1:7" ht="22.5" x14ac:dyDescent="0.2">
      <c r="A6450" s="14" t="s">
        <v>13428</v>
      </c>
      <c r="B6450" s="15" t="s">
        <v>12959</v>
      </c>
      <c r="C6450" s="15" t="s">
        <v>9572</v>
      </c>
      <c r="D6450" s="27" t="s">
        <v>12087</v>
      </c>
      <c r="E6450" s="27" t="s">
        <v>12088</v>
      </c>
      <c r="F6450" s="15" t="s">
        <v>81</v>
      </c>
      <c r="G6450" s="15" t="s">
        <v>13067</v>
      </c>
    </row>
    <row r="6451" spans="1:7" ht="22.5" x14ac:dyDescent="0.2">
      <c r="A6451" s="14" t="s">
        <v>13429</v>
      </c>
      <c r="B6451" s="15" t="s">
        <v>12959</v>
      </c>
      <c r="C6451" s="15" t="s">
        <v>3012</v>
      </c>
      <c r="D6451" s="27" t="s">
        <v>12090</v>
      </c>
      <c r="E6451" s="27" t="s">
        <v>12091</v>
      </c>
      <c r="F6451" s="15" t="s">
        <v>37</v>
      </c>
      <c r="G6451" s="15" t="s">
        <v>10514</v>
      </c>
    </row>
    <row r="6452" spans="1:7" ht="14.25" x14ac:dyDescent="0.2">
      <c r="A6452" s="14" t="s">
        <v>13430</v>
      </c>
      <c r="B6452" s="15" t="s">
        <v>12959</v>
      </c>
      <c r="C6452" s="15" t="s">
        <v>9577</v>
      </c>
      <c r="D6452" s="27" t="s">
        <v>49</v>
      </c>
      <c r="E6452" s="27" t="s">
        <v>50</v>
      </c>
      <c r="F6452" s="15" t="s">
        <v>51</v>
      </c>
      <c r="G6452" s="15" t="s">
        <v>10528</v>
      </c>
    </row>
    <row r="6453" spans="1:7" ht="22.5" x14ac:dyDescent="0.2">
      <c r="A6453" s="14" t="s">
        <v>13431</v>
      </c>
      <c r="B6453" s="15" t="s">
        <v>12959</v>
      </c>
      <c r="C6453" s="15" t="s">
        <v>9579</v>
      </c>
      <c r="D6453" s="27" t="s">
        <v>12980</v>
      </c>
      <c r="E6453" s="27" t="s">
        <v>12981</v>
      </c>
      <c r="F6453" s="15" t="s">
        <v>648</v>
      </c>
      <c r="G6453" s="15" t="s">
        <v>24</v>
      </c>
    </row>
    <row r="6454" spans="1:7" ht="45" x14ac:dyDescent="0.2">
      <c r="A6454" s="14" t="s">
        <v>13432</v>
      </c>
      <c r="B6454" s="15" t="s">
        <v>12959</v>
      </c>
      <c r="C6454" s="15" t="s">
        <v>9584</v>
      </c>
      <c r="D6454" s="27" t="s">
        <v>13433</v>
      </c>
      <c r="E6454" s="27" t="s">
        <v>13434</v>
      </c>
      <c r="F6454" s="15" t="s">
        <v>648</v>
      </c>
      <c r="G6454" s="15" t="s">
        <v>24</v>
      </c>
    </row>
    <row r="6455" spans="1:7" ht="14.25" customHeight="1" x14ac:dyDescent="0.2">
      <c r="A6455" s="16"/>
      <c r="B6455" s="16"/>
      <c r="C6455" s="13"/>
      <c r="D6455" s="28"/>
      <c r="E6455" s="21" t="s">
        <v>13435</v>
      </c>
      <c r="F6455" s="13"/>
      <c r="G6455" s="13"/>
    </row>
    <row r="6456" spans="1:7" ht="22.5" x14ac:dyDescent="0.2">
      <c r="A6456" s="14" t="s">
        <v>13436</v>
      </c>
      <c r="B6456" s="15" t="s">
        <v>12959</v>
      </c>
      <c r="C6456" s="15" t="s">
        <v>9586</v>
      </c>
      <c r="D6456" s="27" t="s">
        <v>10512</v>
      </c>
      <c r="E6456" s="27" t="s">
        <v>10513</v>
      </c>
      <c r="F6456" s="15" t="s">
        <v>37</v>
      </c>
      <c r="G6456" s="15" t="s">
        <v>13437</v>
      </c>
    </row>
    <row r="6457" spans="1:7" ht="22.5" x14ac:dyDescent="0.2">
      <c r="A6457" s="14" t="s">
        <v>13438</v>
      </c>
      <c r="B6457" s="15" t="s">
        <v>12959</v>
      </c>
      <c r="C6457" s="15" t="s">
        <v>9589</v>
      </c>
      <c r="D6457" s="27" t="s">
        <v>137</v>
      </c>
      <c r="E6457" s="27" t="s">
        <v>694</v>
      </c>
      <c r="F6457" s="15" t="s">
        <v>37</v>
      </c>
      <c r="G6457" s="15" t="s">
        <v>13439</v>
      </c>
    </row>
    <row r="6458" spans="1:7" ht="22.5" x14ac:dyDescent="0.2">
      <c r="A6458" s="14" t="s">
        <v>13440</v>
      </c>
      <c r="B6458" s="15" t="s">
        <v>12959</v>
      </c>
      <c r="C6458" s="15" t="s">
        <v>9591</v>
      </c>
      <c r="D6458" s="27" t="s">
        <v>31</v>
      </c>
      <c r="E6458" s="27" t="s">
        <v>32</v>
      </c>
      <c r="F6458" s="15" t="s">
        <v>27</v>
      </c>
      <c r="G6458" s="15" t="s">
        <v>13441</v>
      </c>
    </row>
    <row r="6459" spans="1:7" ht="22.5" x14ac:dyDescent="0.2">
      <c r="A6459" s="14" t="s">
        <v>13442</v>
      </c>
      <c r="B6459" s="15" t="s">
        <v>12959</v>
      </c>
      <c r="C6459" s="15" t="s">
        <v>9593</v>
      </c>
      <c r="D6459" s="27" t="s">
        <v>5517</v>
      </c>
      <c r="E6459" s="27" t="s">
        <v>12082</v>
      </c>
      <c r="F6459" s="15" t="s">
        <v>51</v>
      </c>
      <c r="G6459" s="15" t="s">
        <v>12103</v>
      </c>
    </row>
    <row r="6460" spans="1:7" ht="22.5" x14ac:dyDescent="0.2">
      <c r="A6460" s="14" t="s">
        <v>13443</v>
      </c>
      <c r="B6460" s="15" t="s">
        <v>12959</v>
      </c>
      <c r="C6460" s="15" t="s">
        <v>9595</v>
      </c>
      <c r="D6460" s="27" t="s">
        <v>5521</v>
      </c>
      <c r="E6460" s="27" t="s">
        <v>5522</v>
      </c>
      <c r="F6460" s="15" t="s">
        <v>37</v>
      </c>
      <c r="G6460" s="15" t="s">
        <v>6888</v>
      </c>
    </row>
    <row r="6461" spans="1:7" ht="14.25" x14ac:dyDescent="0.2">
      <c r="A6461" s="14" t="s">
        <v>13444</v>
      </c>
      <c r="B6461" s="15" t="s">
        <v>12959</v>
      </c>
      <c r="C6461" s="15" t="s">
        <v>9597</v>
      </c>
      <c r="D6461" s="27" t="s">
        <v>49</v>
      </c>
      <c r="E6461" s="27" t="s">
        <v>50</v>
      </c>
      <c r="F6461" s="15" t="s">
        <v>51</v>
      </c>
      <c r="G6461" s="15" t="s">
        <v>460</v>
      </c>
    </row>
    <row r="6462" spans="1:7" ht="14.25" x14ac:dyDescent="0.2">
      <c r="A6462" s="14" t="s">
        <v>13445</v>
      </c>
      <c r="B6462" s="15" t="s">
        <v>12959</v>
      </c>
      <c r="C6462" s="15" t="s">
        <v>9599</v>
      </c>
      <c r="D6462" s="27" t="s">
        <v>552</v>
      </c>
      <c r="E6462" s="27" t="s">
        <v>553</v>
      </c>
      <c r="F6462" s="15" t="s">
        <v>81</v>
      </c>
      <c r="G6462" s="15" t="s">
        <v>11814</v>
      </c>
    </row>
    <row r="6463" spans="1:7" ht="22.5" x14ac:dyDescent="0.2">
      <c r="A6463" s="14" t="s">
        <v>13446</v>
      </c>
      <c r="B6463" s="15" t="s">
        <v>12959</v>
      </c>
      <c r="C6463" s="15" t="s">
        <v>9601</v>
      </c>
      <c r="D6463" s="27" t="s">
        <v>12087</v>
      </c>
      <c r="E6463" s="27" t="s">
        <v>12088</v>
      </c>
      <c r="F6463" s="15" t="s">
        <v>81</v>
      </c>
      <c r="G6463" s="15" t="s">
        <v>13123</v>
      </c>
    </row>
    <row r="6464" spans="1:7" ht="22.5" x14ac:dyDescent="0.2">
      <c r="A6464" s="14" t="s">
        <v>13447</v>
      </c>
      <c r="B6464" s="15" t="s">
        <v>12959</v>
      </c>
      <c r="C6464" s="15" t="s">
        <v>9605</v>
      </c>
      <c r="D6464" s="27" t="s">
        <v>12090</v>
      </c>
      <c r="E6464" s="27" t="s">
        <v>12091</v>
      </c>
      <c r="F6464" s="15" t="s">
        <v>37</v>
      </c>
      <c r="G6464" s="15" t="s">
        <v>13448</v>
      </c>
    </row>
    <row r="6465" spans="1:7" ht="14.25" x14ac:dyDescent="0.2">
      <c r="A6465" s="14" t="s">
        <v>13449</v>
      </c>
      <c r="B6465" s="15" t="s">
        <v>12959</v>
      </c>
      <c r="C6465" s="15" t="s">
        <v>9607</v>
      </c>
      <c r="D6465" s="27" t="s">
        <v>49</v>
      </c>
      <c r="E6465" s="27" t="s">
        <v>50</v>
      </c>
      <c r="F6465" s="15" t="s">
        <v>51</v>
      </c>
      <c r="G6465" s="15" t="s">
        <v>13450</v>
      </c>
    </row>
    <row r="6466" spans="1:7" ht="22.5" x14ac:dyDescent="0.2">
      <c r="A6466" s="14" t="s">
        <v>13451</v>
      </c>
      <c r="B6466" s="15" t="s">
        <v>12959</v>
      </c>
      <c r="C6466" s="15" t="s">
        <v>9612</v>
      </c>
      <c r="D6466" s="27" t="s">
        <v>12977</v>
      </c>
      <c r="E6466" s="27" t="s">
        <v>12978</v>
      </c>
      <c r="F6466" s="15" t="s">
        <v>648</v>
      </c>
      <c r="G6466" s="15" t="s">
        <v>12</v>
      </c>
    </row>
    <row r="6467" spans="1:7" ht="45" x14ac:dyDescent="0.2">
      <c r="A6467" s="14" t="s">
        <v>13452</v>
      </c>
      <c r="B6467" s="15" t="s">
        <v>12959</v>
      </c>
      <c r="C6467" s="15" t="s">
        <v>9615</v>
      </c>
      <c r="D6467" s="27" t="s">
        <v>13453</v>
      </c>
      <c r="E6467" s="27" t="s">
        <v>13454</v>
      </c>
      <c r="F6467" s="15" t="s">
        <v>648</v>
      </c>
      <c r="G6467" s="15" t="s">
        <v>12</v>
      </c>
    </row>
    <row r="6468" spans="1:7" s="11" customFormat="1" ht="14.25" x14ac:dyDescent="0.2">
      <c r="A6468" s="9" t="s">
        <v>9526</v>
      </c>
      <c r="B6468" s="9" t="s">
        <v>13455</v>
      </c>
      <c r="C6468" s="9"/>
      <c r="D6468" s="29"/>
      <c r="E6468" s="22" t="s">
        <v>13456</v>
      </c>
      <c r="F6468" s="10"/>
      <c r="G6468" s="10"/>
    </row>
    <row r="6469" spans="1:7" ht="14.25" customHeight="1" x14ac:dyDescent="0.2">
      <c r="A6469" s="16"/>
      <c r="B6469" s="16"/>
      <c r="C6469" s="13"/>
      <c r="D6469" s="28"/>
      <c r="E6469" s="21" t="s">
        <v>13457</v>
      </c>
      <c r="F6469" s="13"/>
      <c r="G6469" s="13"/>
    </row>
    <row r="6470" spans="1:7" ht="22.5" x14ac:dyDescent="0.2">
      <c r="A6470" s="14" t="s">
        <v>13458</v>
      </c>
      <c r="B6470" s="15" t="s">
        <v>12959</v>
      </c>
      <c r="C6470" s="15" t="s">
        <v>9619</v>
      </c>
      <c r="D6470" s="27" t="s">
        <v>10512</v>
      </c>
      <c r="E6470" s="27" t="s">
        <v>10513</v>
      </c>
      <c r="F6470" s="15" t="s">
        <v>37</v>
      </c>
      <c r="G6470" s="15" t="s">
        <v>13459</v>
      </c>
    </row>
    <row r="6471" spans="1:7" ht="22.5" x14ac:dyDescent="0.2">
      <c r="A6471" s="14" t="s">
        <v>13460</v>
      </c>
      <c r="B6471" s="15" t="s">
        <v>12959</v>
      </c>
      <c r="C6471" s="15" t="s">
        <v>9622</v>
      </c>
      <c r="D6471" s="27" t="s">
        <v>137</v>
      </c>
      <c r="E6471" s="27" t="s">
        <v>694</v>
      </c>
      <c r="F6471" s="15" t="s">
        <v>37</v>
      </c>
      <c r="G6471" s="15" t="s">
        <v>7705</v>
      </c>
    </row>
    <row r="6472" spans="1:7" ht="22.5" x14ac:dyDescent="0.2">
      <c r="A6472" s="14" t="s">
        <v>13461</v>
      </c>
      <c r="B6472" s="15" t="s">
        <v>12959</v>
      </c>
      <c r="C6472" s="15" t="s">
        <v>9625</v>
      </c>
      <c r="D6472" s="27" t="s">
        <v>31</v>
      </c>
      <c r="E6472" s="27" t="s">
        <v>32</v>
      </c>
      <c r="F6472" s="15" t="s">
        <v>27</v>
      </c>
      <c r="G6472" s="15" t="s">
        <v>13462</v>
      </c>
    </row>
    <row r="6473" spans="1:7" ht="22.5" x14ac:dyDescent="0.2">
      <c r="A6473" s="14" t="s">
        <v>13463</v>
      </c>
      <c r="B6473" s="15" t="s">
        <v>12959</v>
      </c>
      <c r="C6473" s="15" t="s">
        <v>9628</v>
      </c>
      <c r="D6473" s="27" t="s">
        <v>5517</v>
      </c>
      <c r="E6473" s="27" t="s">
        <v>12082</v>
      </c>
      <c r="F6473" s="15" t="s">
        <v>51</v>
      </c>
      <c r="G6473" s="15" t="s">
        <v>13009</v>
      </c>
    </row>
    <row r="6474" spans="1:7" ht="22.5" x14ac:dyDescent="0.2">
      <c r="A6474" s="14" t="s">
        <v>13464</v>
      </c>
      <c r="B6474" s="15" t="s">
        <v>12959</v>
      </c>
      <c r="C6474" s="15" t="s">
        <v>9633</v>
      </c>
      <c r="D6474" s="27" t="s">
        <v>5521</v>
      </c>
      <c r="E6474" s="27" t="s">
        <v>5522</v>
      </c>
      <c r="F6474" s="15" t="s">
        <v>37</v>
      </c>
      <c r="G6474" s="15" t="s">
        <v>6247</v>
      </c>
    </row>
    <row r="6475" spans="1:7" ht="14.25" x14ac:dyDescent="0.2">
      <c r="A6475" s="14" t="s">
        <v>13465</v>
      </c>
      <c r="B6475" s="15" t="s">
        <v>12959</v>
      </c>
      <c r="C6475" s="15" t="s">
        <v>9637</v>
      </c>
      <c r="D6475" s="27" t="s">
        <v>49</v>
      </c>
      <c r="E6475" s="27" t="s">
        <v>50</v>
      </c>
      <c r="F6475" s="15" t="s">
        <v>51</v>
      </c>
      <c r="G6475" s="15" t="s">
        <v>294</v>
      </c>
    </row>
    <row r="6476" spans="1:7" ht="14.25" x14ac:dyDescent="0.2">
      <c r="A6476" s="14" t="s">
        <v>13466</v>
      </c>
      <c r="B6476" s="15" t="s">
        <v>12959</v>
      </c>
      <c r="C6476" s="15" t="s">
        <v>13467</v>
      </c>
      <c r="D6476" s="27" t="s">
        <v>552</v>
      </c>
      <c r="E6476" s="27" t="s">
        <v>553</v>
      </c>
      <c r="F6476" s="15" t="s">
        <v>81</v>
      </c>
      <c r="G6476" s="15" t="s">
        <v>7006</v>
      </c>
    </row>
    <row r="6477" spans="1:7" ht="22.5" x14ac:dyDescent="0.2">
      <c r="A6477" s="14" t="s">
        <v>13468</v>
      </c>
      <c r="B6477" s="15" t="s">
        <v>12959</v>
      </c>
      <c r="C6477" s="15" t="s">
        <v>13469</v>
      </c>
      <c r="D6477" s="27" t="s">
        <v>12087</v>
      </c>
      <c r="E6477" s="27" t="s">
        <v>12088</v>
      </c>
      <c r="F6477" s="15" t="s">
        <v>81</v>
      </c>
      <c r="G6477" s="15" t="s">
        <v>13019</v>
      </c>
    </row>
    <row r="6478" spans="1:7" ht="22.5" x14ac:dyDescent="0.2">
      <c r="A6478" s="14" t="s">
        <v>13470</v>
      </c>
      <c r="B6478" s="15" t="s">
        <v>12959</v>
      </c>
      <c r="C6478" s="15" t="s">
        <v>13471</v>
      </c>
      <c r="D6478" s="27" t="s">
        <v>12090</v>
      </c>
      <c r="E6478" s="27" t="s">
        <v>12091</v>
      </c>
      <c r="F6478" s="15" t="s">
        <v>37</v>
      </c>
      <c r="G6478" s="15" t="s">
        <v>13472</v>
      </c>
    </row>
    <row r="6479" spans="1:7" ht="14.25" x14ac:dyDescent="0.2">
      <c r="A6479" s="14" t="s">
        <v>13473</v>
      </c>
      <c r="B6479" s="15" t="s">
        <v>12959</v>
      </c>
      <c r="C6479" s="15" t="s">
        <v>13474</v>
      </c>
      <c r="D6479" s="27" t="s">
        <v>49</v>
      </c>
      <c r="E6479" s="27" t="s">
        <v>50</v>
      </c>
      <c r="F6479" s="15" t="s">
        <v>51</v>
      </c>
      <c r="G6479" s="15" t="s">
        <v>13475</v>
      </c>
    </row>
    <row r="6480" spans="1:7" ht="22.5" x14ac:dyDescent="0.2">
      <c r="A6480" s="14" t="s">
        <v>13476</v>
      </c>
      <c r="B6480" s="15" t="s">
        <v>12959</v>
      </c>
      <c r="C6480" s="15" t="s">
        <v>13477</v>
      </c>
      <c r="D6480" s="27" t="s">
        <v>12977</v>
      </c>
      <c r="E6480" s="27" t="s">
        <v>12978</v>
      </c>
      <c r="F6480" s="15" t="s">
        <v>648</v>
      </c>
      <c r="G6480" s="15" t="s">
        <v>24</v>
      </c>
    </row>
    <row r="6481" spans="1:7" ht="45" x14ac:dyDescent="0.2">
      <c r="A6481" s="14" t="s">
        <v>13478</v>
      </c>
      <c r="B6481" s="15" t="s">
        <v>12959</v>
      </c>
      <c r="C6481" s="15" t="s">
        <v>13479</v>
      </c>
      <c r="D6481" s="27" t="s">
        <v>13480</v>
      </c>
      <c r="E6481" s="27" t="s">
        <v>13481</v>
      </c>
      <c r="F6481" s="15" t="s">
        <v>648</v>
      </c>
      <c r="G6481" s="15" t="s">
        <v>12</v>
      </c>
    </row>
    <row r="6482" spans="1:7" ht="45" x14ac:dyDescent="0.2">
      <c r="A6482" s="14" t="s">
        <v>13482</v>
      </c>
      <c r="B6482" s="15" t="s">
        <v>12959</v>
      </c>
      <c r="C6482" s="15" t="s">
        <v>13483</v>
      </c>
      <c r="D6482" s="27" t="s">
        <v>13484</v>
      </c>
      <c r="E6482" s="27" t="s">
        <v>13485</v>
      </c>
      <c r="F6482" s="15" t="s">
        <v>648</v>
      </c>
      <c r="G6482" s="15" t="s">
        <v>12</v>
      </c>
    </row>
    <row r="6483" spans="1:7" ht="14.25" customHeight="1" x14ac:dyDescent="0.2">
      <c r="A6483" s="16"/>
      <c r="B6483" s="16"/>
      <c r="C6483" s="13"/>
      <c r="D6483" s="28"/>
      <c r="E6483" s="21" t="s">
        <v>13486</v>
      </c>
      <c r="F6483" s="13"/>
      <c r="G6483" s="13"/>
    </row>
    <row r="6484" spans="1:7" ht="22.5" x14ac:dyDescent="0.2">
      <c r="A6484" s="14" t="s">
        <v>13487</v>
      </c>
      <c r="B6484" s="15" t="s">
        <v>12959</v>
      </c>
      <c r="C6484" s="15" t="s">
        <v>13488</v>
      </c>
      <c r="D6484" s="27" t="s">
        <v>10512</v>
      </c>
      <c r="E6484" s="27" t="s">
        <v>10513</v>
      </c>
      <c r="F6484" s="15" t="s">
        <v>37</v>
      </c>
      <c r="G6484" s="15" t="s">
        <v>13489</v>
      </c>
    </row>
    <row r="6485" spans="1:7" ht="22.5" x14ac:dyDescent="0.2">
      <c r="A6485" s="14" t="s">
        <v>13490</v>
      </c>
      <c r="B6485" s="15" t="s">
        <v>12959</v>
      </c>
      <c r="C6485" s="15" t="s">
        <v>13491</v>
      </c>
      <c r="D6485" s="27" t="s">
        <v>137</v>
      </c>
      <c r="E6485" s="27" t="s">
        <v>694</v>
      </c>
      <c r="F6485" s="15" t="s">
        <v>37</v>
      </c>
      <c r="G6485" s="15" t="s">
        <v>12106</v>
      </c>
    </row>
    <row r="6486" spans="1:7" ht="22.5" x14ac:dyDescent="0.2">
      <c r="A6486" s="14" t="s">
        <v>13492</v>
      </c>
      <c r="B6486" s="15" t="s">
        <v>12959</v>
      </c>
      <c r="C6486" s="15" t="s">
        <v>13493</v>
      </c>
      <c r="D6486" s="27" t="s">
        <v>31</v>
      </c>
      <c r="E6486" s="27" t="s">
        <v>32</v>
      </c>
      <c r="F6486" s="15" t="s">
        <v>27</v>
      </c>
      <c r="G6486" s="15" t="s">
        <v>13494</v>
      </c>
    </row>
    <row r="6487" spans="1:7" ht="22.5" x14ac:dyDescent="0.2">
      <c r="A6487" s="14" t="s">
        <v>13495</v>
      </c>
      <c r="B6487" s="15" t="s">
        <v>12959</v>
      </c>
      <c r="C6487" s="15" t="s">
        <v>13496</v>
      </c>
      <c r="D6487" s="27" t="s">
        <v>5517</v>
      </c>
      <c r="E6487" s="27" t="s">
        <v>12082</v>
      </c>
      <c r="F6487" s="15" t="s">
        <v>51</v>
      </c>
      <c r="G6487" s="15" t="s">
        <v>12103</v>
      </c>
    </row>
    <row r="6488" spans="1:7" ht="22.5" x14ac:dyDescent="0.2">
      <c r="A6488" s="14" t="s">
        <v>13497</v>
      </c>
      <c r="B6488" s="15" t="s">
        <v>12959</v>
      </c>
      <c r="C6488" s="15" t="s">
        <v>13498</v>
      </c>
      <c r="D6488" s="27" t="s">
        <v>5521</v>
      </c>
      <c r="E6488" s="27" t="s">
        <v>5522</v>
      </c>
      <c r="F6488" s="15" t="s">
        <v>37</v>
      </c>
      <c r="G6488" s="15" t="s">
        <v>12106</v>
      </c>
    </row>
    <row r="6489" spans="1:7" ht="14.25" x14ac:dyDescent="0.2">
      <c r="A6489" s="14" t="s">
        <v>13499</v>
      </c>
      <c r="B6489" s="15" t="s">
        <v>12959</v>
      </c>
      <c r="C6489" s="15" t="s">
        <v>13500</v>
      </c>
      <c r="D6489" s="27" t="s">
        <v>49</v>
      </c>
      <c r="E6489" s="27" t="s">
        <v>50</v>
      </c>
      <c r="F6489" s="15" t="s">
        <v>51</v>
      </c>
      <c r="G6489" s="15" t="s">
        <v>5678</v>
      </c>
    </row>
    <row r="6490" spans="1:7" ht="14.25" x14ac:dyDescent="0.2">
      <c r="A6490" s="14" t="s">
        <v>13501</v>
      </c>
      <c r="B6490" s="15" t="s">
        <v>12959</v>
      </c>
      <c r="C6490" s="15" t="s">
        <v>13502</v>
      </c>
      <c r="D6490" s="27" t="s">
        <v>552</v>
      </c>
      <c r="E6490" s="27" t="s">
        <v>553</v>
      </c>
      <c r="F6490" s="15" t="s">
        <v>81</v>
      </c>
      <c r="G6490" s="15" t="s">
        <v>7380</v>
      </c>
    </row>
    <row r="6491" spans="1:7" ht="22.5" x14ac:dyDescent="0.2">
      <c r="A6491" s="14" t="s">
        <v>13503</v>
      </c>
      <c r="B6491" s="15" t="s">
        <v>12959</v>
      </c>
      <c r="C6491" s="15" t="s">
        <v>13504</v>
      </c>
      <c r="D6491" s="27" t="s">
        <v>12087</v>
      </c>
      <c r="E6491" s="27" t="s">
        <v>12088</v>
      </c>
      <c r="F6491" s="15" t="s">
        <v>81</v>
      </c>
      <c r="G6491" s="15" t="s">
        <v>13045</v>
      </c>
    </row>
    <row r="6492" spans="1:7" ht="22.5" x14ac:dyDescent="0.2">
      <c r="A6492" s="14" t="s">
        <v>13505</v>
      </c>
      <c r="B6492" s="15" t="s">
        <v>12959</v>
      </c>
      <c r="C6492" s="15" t="s">
        <v>13506</v>
      </c>
      <c r="D6492" s="27" t="s">
        <v>12090</v>
      </c>
      <c r="E6492" s="27" t="s">
        <v>12091</v>
      </c>
      <c r="F6492" s="15" t="s">
        <v>37</v>
      </c>
      <c r="G6492" s="15" t="s">
        <v>13507</v>
      </c>
    </row>
    <row r="6493" spans="1:7" ht="14.25" x14ac:dyDescent="0.2">
      <c r="A6493" s="14" t="s">
        <v>13508</v>
      </c>
      <c r="B6493" s="15" t="s">
        <v>12959</v>
      </c>
      <c r="C6493" s="15" t="s">
        <v>13509</v>
      </c>
      <c r="D6493" s="27" t="s">
        <v>49</v>
      </c>
      <c r="E6493" s="27" t="s">
        <v>50</v>
      </c>
      <c r="F6493" s="15" t="s">
        <v>51</v>
      </c>
      <c r="G6493" s="15" t="s">
        <v>13510</v>
      </c>
    </row>
    <row r="6494" spans="1:7" ht="22.5" x14ac:dyDescent="0.2">
      <c r="A6494" s="14" t="s">
        <v>13511</v>
      </c>
      <c r="B6494" s="15" t="s">
        <v>12959</v>
      </c>
      <c r="C6494" s="15" t="s">
        <v>13512</v>
      </c>
      <c r="D6494" s="27" t="s">
        <v>12977</v>
      </c>
      <c r="E6494" s="27" t="s">
        <v>12978</v>
      </c>
      <c r="F6494" s="15" t="s">
        <v>648</v>
      </c>
      <c r="G6494" s="15" t="s">
        <v>12</v>
      </c>
    </row>
    <row r="6495" spans="1:7" ht="45" x14ac:dyDescent="0.2">
      <c r="A6495" s="14" t="s">
        <v>13513</v>
      </c>
      <c r="B6495" s="15" t="s">
        <v>12959</v>
      </c>
      <c r="C6495" s="15" t="s">
        <v>13514</v>
      </c>
      <c r="D6495" s="27" t="s">
        <v>13515</v>
      </c>
      <c r="E6495" s="27" t="s">
        <v>13516</v>
      </c>
      <c r="F6495" s="15" t="s">
        <v>648</v>
      </c>
      <c r="G6495" s="15" t="s">
        <v>12</v>
      </c>
    </row>
    <row r="6496" spans="1:7" ht="14.25" customHeight="1" x14ac:dyDescent="0.2">
      <c r="A6496" s="16"/>
      <c r="B6496" s="16"/>
      <c r="C6496" s="13"/>
      <c r="D6496" s="28"/>
      <c r="E6496" s="21" t="s">
        <v>13517</v>
      </c>
      <c r="F6496" s="13"/>
      <c r="G6496" s="13"/>
    </row>
    <row r="6497" spans="1:7" ht="22.5" x14ac:dyDescent="0.2">
      <c r="A6497" s="14" t="s">
        <v>13518</v>
      </c>
      <c r="B6497" s="15" t="s">
        <v>12959</v>
      </c>
      <c r="C6497" s="15" t="s">
        <v>13519</v>
      </c>
      <c r="D6497" s="27" t="s">
        <v>10512</v>
      </c>
      <c r="E6497" s="27" t="s">
        <v>10513</v>
      </c>
      <c r="F6497" s="15" t="s">
        <v>37</v>
      </c>
      <c r="G6497" s="15" t="s">
        <v>13520</v>
      </c>
    </row>
    <row r="6498" spans="1:7" ht="22.5" x14ac:dyDescent="0.2">
      <c r="A6498" s="14" t="s">
        <v>13521</v>
      </c>
      <c r="B6498" s="15" t="s">
        <v>12959</v>
      </c>
      <c r="C6498" s="15" t="s">
        <v>13522</v>
      </c>
      <c r="D6498" s="27" t="s">
        <v>137</v>
      </c>
      <c r="E6498" s="27" t="s">
        <v>694</v>
      </c>
      <c r="F6498" s="15" t="s">
        <v>37</v>
      </c>
      <c r="G6498" s="15" t="s">
        <v>8280</v>
      </c>
    </row>
    <row r="6499" spans="1:7" ht="22.5" x14ac:dyDescent="0.2">
      <c r="A6499" s="14" t="s">
        <v>13523</v>
      </c>
      <c r="B6499" s="15" t="s">
        <v>12959</v>
      </c>
      <c r="C6499" s="15" t="s">
        <v>13524</v>
      </c>
      <c r="D6499" s="27" t="s">
        <v>31</v>
      </c>
      <c r="E6499" s="27" t="s">
        <v>32</v>
      </c>
      <c r="F6499" s="15" t="s">
        <v>27</v>
      </c>
      <c r="G6499" s="15" t="s">
        <v>13525</v>
      </c>
    </row>
    <row r="6500" spans="1:7" ht="22.5" x14ac:dyDescent="0.2">
      <c r="A6500" s="14" t="s">
        <v>13526</v>
      </c>
      <c r="B6500" s="15" t="s">
        <v>12959</v>
      </c>
      <c r="C6500" s="15" t="s">
        <v>287</v>
      </c>
      <c r="D6500" s="27" t="s">
        <v>5517</v>
      </c>
      <c r="E6500" s="27" t="s">
        <v>12082</v>
      </c>
      <c r="F6500" s="15" t="s">
        <v>51</v>
      </c>
      <c r="G6500" s="15" t="s">
        <v>12103</v>
      </c>
    </row>
    <row r="6501" spans="1:7" ht="22.5" x14ac:dyDescent="0.2">
      <c r="A6501" s="14" t="s">
        <v>13527</v>
      </c>
      <c r="B6501" s="15" t="s">
        <v>12959</v>
      </c>
      <c r="C6501" s="15" t="s">
        <v>13528</v>
      </c>
      <c r="D6501" s="27" t="s">
        <v>5521</v>
      </c>
      <c r="E6501" s="27" t="s">
        <v>5522</v>
      </c>
      <c r="F6501" s="15" t="s">
        <v>37</v>
      </c>
      <c r="G6501" s="15" t="s">
        <v>12106</v>
      </c>
    </row>
    <row r="6502" spans="1:7" ht="14.25" x14ac:dyDescent="0.2">
      <c r="A6502" s="14" t="s">
        <v>13529</v>
      </c>
      <c r="B6502" s="15" t="s">
        <v>12959</v>
      </c>
      <c r="C6502" s="15" t="s">
        <v>13530</v>
      </c>
      <c r="D6502" s="27" t="s">
        <v>49</v>
      </c>
      <c r="E6502" s="27" t="s">
        <v>50</v>
      </c>
      <c r="F6502" s="15" t="s">
        <v>51</v>
      </c>
      <c r="G6502" s="15" t="s">
        <v>5678</v>
      </c>
    </row>
    <row r="6503" spans="1:7" ht="14.25" x14ac:dyDescent="0.2">
      <c r="A6503" s="14" t="s">
        <v>13531</v>
      </c>
      <c r="B6503" s="15" t="s">
        <v>12959</v>
      </c>
      <c r="C6503" s="15" t="s">
        <v>13532</v>
      </c>
      <c r="D6503" s="27" t="s">
        <v>552</v>
      </c>
      <c r="E6503" s="27" t="s">
        <v>553</v>
      </c>
      <c r="F6503" s="15" t="s">
        <v>81</v>
      </c>
      <c r="G6503" s="15" t="s">
        <v>7380</v>
      </c>
    </row>
    <row r="6504" spans="1:7" ht="22.5" x14ac:dyDescent="0.2">
      <c r="A6504" s="14" t="s">
        <v>13533</v>
      </c>
      <c r="B6504" s="15" t="s">
        <v>12959</v>
      </c>
      <c r="C6504" s="15" t="s">
        <v>8922</v>
      </c>
      <c r="D6504" s="27" t="s">
        <v>12087</v>
      </c>
      <c r="E6504" s="27" t="s">
        <v>12088</v>
      </c>
      <c r="F6504" s="15" t="s">
        <v>81</v>
      </c>
      <c r="G6504" s="15" t="s">
        <v>13045</v>
      </c>
    </row>
    <row r="6505" spans="1:7" ht="22.5" x14ac:dyDescent="0.2">
      <c r="A6505" s="14" t="s">
        <v>13534</v>
      </c>
      <c r="B6505" s="15" t="s">
        <v>12959</v>
      </c>
      <c r="C6505" s="15" t="s">
        <v>13535</v>
      </c>
      <c r="D6505" s="27" t="s">
        <v>12090</v>
      </c>
      <c r="E6505" s="27" t="s">
        <v>12091</v>
      </c>
      <c r="F6505" s="15" t="s">
        <v>37</v>
      </c>
      <c r="G6505" s="15" t="s">
        <v>13536</v>
      </c>
    </row>
    <row r="6506" spans="1:7" ht="14.25" x14ac:dyDescent="0.2">
      <c r="A6506" s="14" t="s">
        <v>13537</v>
      </c>
      <c r="B6506" s="15" t="s">
        <v>12959</v>
      </c>
      <c r="C6506" s="15" t="s">
        <v>13538</v>
      </c>
      <c r="D6506" s="27" t="s">
        <v>49</v>
      </c>
      <c r="E6506" s="27" t="s">
        <v>50</v>
      </c>
      <c r="F6506" s="15" t="s">
        <v>51</v>
      </c>
      <c r="G6506" s="15" t="s">
        <v>13539</v>
      </c>
    </row>
    <row r="6507" spans="1:7" ht="22.5" x14ac:dyDescent="0.2">
      <c r="A6507" s="14" t="s">
        <v>13540</v>
      </c>
      <c r="B6507" s="15" t="s">
        <v>12959</v>
      </c>
      <c r="C6507" s="15" t="s">
        <v>13541</v>
      </c>
      <c r="D6507" s="27" t="s">
        <v>12977</v>
      </c>
      <c r="E6507" s="27" t="s">
        <v>12978</v>
      </c>
      <c r="F6507" s="15" t="s">
        <v>648</v>
      </c>
      <c r="G6507" s="15" t="s">
        <v>12</v>
      </c>
    </row>
    <row r="6508" spans="1:7" ht="45" x14ac:dyDescent="0.2">
      <c r="A6508" s="14" t="s">
        <v>13542</v>
      </c>
      <c r="B6508" s="15" t="s">
        <v>12959</v>
      </c>
      <c r="C6508" s="15" t="s">
        <v>13543</v>
      </c>
      <c r="D6508" s="27" t="s">
        <v>13544</v>
      </c>
      <c r="E6508" s="27" t="s">
        <v>13545</v>
      </c>
      <c r="F6508" s="15" t="s">
        <v>648</v>
      </c>
      <c r="G6508" s="15" t="s">
        <v>12</v>
      </c>
    </row>
    <row r="6509" spans="1:7" s="11" customFormat="1" ht="14.25" x14ac:dyDescent="0.2">
      <c r="A6509" s="9" t="s">
        <v>9530</v>
      </c>
      <c r="B6509" s="9" t="s">
        <v>13546</v>
      </c>
      <c r="C6509" s="9"/>
      <c r="D6509" s="29"/>
      <c r="E6509" s="22" t="s">
        <v>13547</v>
      </c>
      <c r="F6509" s="10"/>
      <c r="G6509" s="10"/>
    </row>
    <row r="6510" spans="1:7" ht="14.25" customHeight="1" x14ac:dyDescent="0.2">
      <c r="A6510" s="16"/>
      <c r="B6510" s="16"/>
      <c r="C6510" s="13"/>
      <c r="D6510" s="28"/>
      <c r="E6510" s="21" t="s">
        <v>13548</v>
      </c>
      <c r="F6510" s="13"/>
      <c r="G6510" s="13"/>
    </row>
    <row r="6511" spans="1:7" ht="22.5" x14ac:dyDescent="0.2">
      <c r="A6511" s="14" t="s">
        <v>13549</v>
      </c>
      <c r="B6511" s="15" t="s">
        <v>12959</v>
      </c>
      <c r="C6511" s="15" t="s">
        <v>13550</v>
      </c>
      <c r="D6511" s="27" t="s">
        <v>10512</v>
      </c>
      <c r="E6511" s="27" t="s">
        <v>10513</v>
      </c>
      <c r="F6511" s="15" t="s">
        <v>37</v>
      </c>
      <c r="G6511" s="15" t="s">
        <v>13551</v>
      </c>
    </row>
    <row r="6512" spans="1:7" ht="22.5" x14ac:dyDescent="0.2">
      <c r="A6512" s="14" t="s">
        <v>13552</v>
      </c>
      <c r="B6512" s="15" t="s">
        <v>12959</v>
      </c>
      <c r="C6512" s="15" t="s">
        <v>13553</v>
      </c>
      <c r="D6512" s="27" t="s">
        <v>137</v>
      </c>
      <c r="E6512" s="27" t="s">
        <v>694</v>
      </c>
      <c r="F6512" s="15" t="s">
        <v>37</v>
      </c>
      <c r="G6512" s="15" t="s">
        <v>13554</v>
      </c>
    </row>
    <row r="6513" spans="1:7" ht="22.5" x14ac:dyDescent="0.2">
      <c r="A6513" s="14" t="s">
        <v>13555</v>
      </c>
      <c r="B6513" s="15" t="s">
        <v>12959</v>
      </c>
      <c r="C6513" s="15" t="s">
        <v>13556</v>
      </c>
      <c r="D6513" s="27" t="s">
        <v>31</v>
      </c>
      <c r="E6513" s="27" t="s">
        <v>32</v>
      </c>
      <c r="F6513" s="15" t="s">
        <v>27</v>
      </c>
      <c r="G6513" s="15" t="s">
        <v>10518</v>
      </c>
    </row>
    <row r="6514" spans="1:7" ht="22.5" x14ac:dyDescent="0.2">
      <c r="A6514" s="14" t="s">
        <v>13557</v>
      </c>
      <c r="B6514" s="15" t="s">
        <v>12959</v>
      </c>
      <c r="C6514" s="15" t="s">
        <v>8910</v>
      </c>
      <c r="D6514" s="27" t="s">
        <v>5517</v>
      </c>
      <c r="E6514" s="27" t="s">
        <v>12082</v>
      </c>
      <c r="F6514" s="15" t="s">
        <v>51</v>
      </c>
      <c r="G6514" s="15" t="s">
        <v>13558</v>
      </c>
    </row>
    <row r="6515" spans="1:7" ht="22.5" x14ac:dyDescent="0.2">
      <c r="A6515" s="14" t="s">
        <v>13559</v>
      </c>
      <c r="B6515" s="15" t="s">
        <v>12959</v>
      </c>
      <c r="C6515" s="15" t="s">
        <v>13560</v>
      </c>
      <c r="D6515" s="27" t="s">
        <v>5521</v>
      </c>
      <c r="E6515" s="27" t="s">
        <v>5522</v>
      </c>
      <c r="F6515" s="15" t="s">
        <v>37</v>
      </c>
      <c r="G6515" s="15" t="s">
        <v>13561</v>
      </c>
    </row>
    <row r="6516" spans="1:7" ht="14.25" x14ac:dyDescent="0.2">
      <c r="A6516" s="14" t="s">
        <v>13562</v>
      </c>
      <c r="B6516" s="15" t="s">
        <v>12959</v>
      </c>
      <c r="C6516" s="15" t="s">
        <v>205</v>
      </c>
      <c r="D6516" s="27" t="s">
        <v>49</v>
      </c>
      <c r="E6516" s="27" t="s">
        <v>50</v>
      </c>
      <c r="F6516" s="15" t="s">
        <v>51</v>
      </c>
      <c r="G6516" s="15" t="s">
        <v>13563</v>
      </c>
    </row>
    <row r="6517" spans="1:7" ht="14.25" x14ac:dyDescent="0.2">
      <c r="A6517" s="14" t="s">
        <v>13564</v>
      </c>
      <c r="B6517" s="15" t="s">
        <v>12959</v>
      </c>
      <c r="C6517" s="15" t="s">
        <v>13565</v>
      </c>
      <c r="D6517" s="27" t="s">
        <v>552</v>
      </c>
      <c r="E6517" s="27" t="s">
        <v>553</v>
      </c>
      <c r="F6517" s="15" t="s">
        <v>81</v>
      </c>
      <c r="G6517" s="15" t="s">
        <v>3008</v>
      </c>
    </row>
    <row r="6518" spans="1:7" ht="22.5" x14ac:dyDescent="0.2">
      <c r="A6518" s="14" t="s">
        <v>13566</v>
      </c>
      <c r="B6518" s="15" t="s">
        <v>12959</v>
      </c>
      <c r="C6518" s="15" t="s">
        <v>13567</v>
      </c>
      <c r="D6518" s="27" t="s">
        <v>12087</v>
      </c>
      <c r="E6518" s="27" t="s">
        <v>12088</v>
      </c>
      <c r="F6518" s="15" t="s">
        <v>81</v>
      </c>
      <c r="G6518" s="15" t="s">
        <v>13568</v>
      </c>
    </row>
    <row r="6519" spans="1:7" ht="22.5" x14ac:dyDescent="0.2">
      <c r="A6519" s="14" t="s">
        <v>13569</v>
      </c>
      <c r="B6519" s="15" t="s">
        <v>12959</v>
      </c>
      <c r="C6519" s="15" t="s">
        <v>13570</v>
      </c>
      <c r="D6519" s="27" t="s">
        <v>12090</v>
      </c>
      <c r="E6519" s="27" t="s">
        <v>12091</v>
      </c>
      <c r="F6519" s="15" t="s">
        <v>37</v>
      </c>
      <c r="G6519" s="15" t="s">
        <v>13571</v>
      </c>
    </row>
    <row r="6520" spans="1:7" ht="14.25" x14ac:dyDescent="0.2">
      <c r="A6520" s="14" t="s">
        <v>13572</v>
      </c>
      <c r="B6520" s="15" t="s">
        <v>12959</v>
      </c>
      <c r="C6520" s="15" t="s">
        <v>13573</v>
      </c>
      <c r="D6520" s="27" t="s">
        <v>49</v>
      </c>
      <c r="E6520" s="27" t="s">
        <v>50</v>
      </c>
      <c r="F6520" s="15" t="s">
        <v>51</v>
      </c>
      <c r="G6520" s="15" t="s">
        <v>13574</v>
      </c>
    </row>
    <row r="6521" spans="1:7" ht="22.5" x14ac:dyDescent="0.2">
      <c r="A6521" s="14" t="s">
        <v>13575</v>
      </c>
      <c r="B6521" s="15" t="s">
        <v>12959</v>
      </c>
      <c r="C6521" s="15" t="s">
        <v>13576</v>
      </c>
      <c r="D6521" s="27" t="s">
        <v>12977</v>
      </c>
      <c r="E6521" s="27" t="s">
        <v>12978</v>
      </c>
      <c r="F6521" s="15" t="s">
        <v>648</v>
      </c>
      <c r="G6521" s="15" t="s">
        <v>12</v>
      </c>
    </row>
    <row r="6522" spans="1:7" ht="45" x14ac:dyDescent="0.2">
      <c r="A6522" s="14" t="s">
        <v>13577</v>
      </c>
      <c r="B6522" s="15" t="s">
        <v>12959</v>
      </c>
      <c r="C6522" s="15" t="s">
        <v>13578</v>
      </c>
      <c r="D6522" s="27" t="s">
        <v>13579</v>
      </c>
      <c r="E6522" s="27" t="s">
        <v>13580</v>
      </c>
      <c r="F6522" s="15" t="s">
        <v>648</v>
      </c>
      <c r="G6522" s="15" t="s">
        <v>12</v>
      </c>
    </row>
    <row r="6523" spans="1:7" s="11" customFormat="1" ht="14.25" x14ac:dyDescent="0.2">
      <c r="A6523" s="9" t="s">
        <v>9532</v>
      </c>
      <c r="B6523" s="9" t="s">
        <v>13581</v>
      </c>
      <c r="C6523" s="9"/>
      <c r="D6523" s="29"/>
      <c r="E6523" s="22" t="s">
        <v>13582</v>
      </c>
      <c r="F6523" s="10"/>
      <c r="G6523" s="10"/>
    </row>
    <row r="6524" spans="1:7" ht="14.25" customHeight="1" x14ac:dyDescent="0.2">
      <c r="A6524" s="16"/>
      <c r="B6524" s="16"/>
      <c r="C6524" s="13"/>
      <c r="D6524" s="28"/>
      <c r="E6524" s="21" t="s">
        <v>13583</v>
      </c>
      <c r="F6524" s="13"/>
      <c r="G6524" s="13"/>
    </row>
    <row r="6525" spans="1:7" ht="22.5" x14ac:dyDescent="0.2">
      <c r="A6525" s="14" t="s">
        <v>13584</v>
      </c>
      <c r="B6525" s="15" t="s">
        <v>12959</v>
      </c>
      <c r="C6525" s="15" t="s">
        <v>13585</v>
      </c>
      <c r="D6525" s="27" t="s">
        <v>13586</v>
      </c>
      <c r="E6525" s="27" t="s">
        <v>13587</v>
      </c>
      <c r="F6525" s="15" t="s">
        <v>37</v>
      </c>
      <c r="G6525" s="15" t="s">
        <v>13588</v>
      </c>
    </row>
    <row r="6526" spans="1:7" ht="22.5" x14ac:dyDescent="0.2">
      <c r="A6526" s="14" t="s">
        <v>13589</v>
      </c>
      <c r="B6526" s="15" t="s">
        <v>12959</v>
      </c>
      <c r="C6526" s="15" t="s">
        <v>13590</v>
      </c>
      <c r="D6526" s="27" t="s">
        <v>137</v>
      </c>
      <c r="E6526" s="27" t="s">
        <v>694</v>
      </c>
      <c r="F6526" s="15" t="s">
        <v>37</v>
      </c>
      <c r="G6526" s="15" t="s">
        <v>6317</v>
      </c>
    </row>
    <row r="6527" spans="1:7" ht="22.5" x14ac:dyDescent="0.2">
      <c r="A6527" s="14" t="s">
        <v>13591</v>
      </c>
      <c r="B6527" s="15" t="s">
        <v>12959</v>
      </c>
      <c r="C6527" s="15" t="s">
        <v>13592</v>
      </c>
      <c r="D6527" s="27" t="s">
        <v>5517</v>
      </c>
      <c r="E6527" s="27" t="s">
        <v>5734</v>
      </c>
      <c r="F6527" s="15" t="s">
        <v>51</v>
      </c>
      <c r="G6527" s="15" t="s">
        <v>12103</v>
      </c>
    </row>
    <row r="6528" spans="1:7" ht="22.5" x14ac:dyDescent="0.2">
      <c r="A6528" s="14" t="s">
        <v>13593</v>
      </c>
      <c r="B6528" s="15" t="s">
        <v>12959</v>
      </c>
      <c r="C6528" s="15" t="s">
        <v>13594</v>
      </c>
      <c r="D6528" s="27" t="s">
        <v>31</v>
      </c>
      <c r="E6528" s="27" t="s">
        <v>32</v>
      </c>
      <c r="F6528" s="15" t="s">
        <v>27</v>
      </c>
      <c r="G6528" s="15" t="s">
        <v>13038</v>
      </c>
    </row>
    <row r="6529" spans="1:7" ht="22.5" x14ac:dyDescent="0.2">
      <c r="A6529" s="14" t="s">
        <v>13595</v>
      </c>
      <c r="B6529" s="15" t="s">
        <v>12959</v>
      </c>
      <c r="C6529" s="15" t="s">
        <v>13596</v>
      </c>
      <c r="D6529" s="27" t="s">
        <v>12090</v>
      </c>
      <c r="E6529" s="27" t="s">
        <v>12105</v>
      </c>
      <c r="F6529" s="15" t="s">
        <v>37</v>
      </c>
      <c r="G6529" s="15" t="s">
        <v>8280</v>
      </c>
    </row>
    <row r="6530" spans="1:7" ht="14.25" x14ac:dyDescent="0.2">
      <c r="A6530" s="14" t="s">
        <v>13597</v>
      </c>
      <c r="B6530" s="15" t="s">
        <v>12959</v>
      </c>
      <c r="C6530" s="15" t="s">
        <v>13598</v>
      </c>
      <c r="D6530" s="27" t="s">
        <v>49</v>
      </c>
      <c r="E6530" s="27" t="s">
        <v>50</v>
      </c>
      <c r="F6530" s="15" t="s">
        <v>51</v>
      </c>
      <c r="G6530" s="15" t="s">
        <v>12905</v>
      </c>
    </row>
    <row r="6531" spans="1:7" ht="14.25" x14ac:dyDescent="0.2">
      <c r="A6531" s="14" t="s">
        <v>13599</v>
      </c>
      <c r="B6531" s="15" t="s">
        <v>12959</v>
      </c>
      <c r="C6531" s="15" t="s">
        <v>13600</v>
      </c>
      <c r="D6531" s="27" t="s">
        <v>552</v>
      </c>
      <c r="E6531" s="27" t="s">
        <v>553</v>
      </c>
      <c r="F6531" s="15" t="s">
        <v>81</v>
      </c>
      <c r="G6531" s="15" t="s">
        <v>11814</v>
      </c>
    </row>
    <row r="6532" spans="1:7" ht="22.5" x14ac:dyDescent="0.2">
      <c r="A6532" s="14" t="s">
        <v>13601</v>
      </c>
      <c r="B6532" s="15" t="s">
        <v>12959</v>
      </c>
      <c r="C6532" s="15" t="s">
        <v>13602</v>
      </c>
      <c r="D6532" s="27" t="s">
        <v>12087</v>
      </c>
      <c r="E6532" s="27" t="s">
        <v>12088</v>
      </c>
      <c r="F6532" s="15" t="s">
        <v>81</v>
      </c>
      <c r="G6532" s="15" t="s">
        <v>13123</v>
      </c>
    </row>
    <row r="6533" spans="1:7" ht="22.5" x14ac:dyDescent="0.2">
      <c r="A6533" s="14" t="s">
        <v>13603</v>
      </c>
      <c r="B6533" s="15" t="s">
        <v>12959</v>
      </c>
      <c r="C6533" s="15" t="s">
        <v>13604</v>
      </c>
      <c r="D6533" s="27" t="s">
        <v>12090</v>
      </c>
      <c r="E6533" s="27" t="s">
        <v>12091</v>
      </c>
      <c r="F6533" s="15" t="s">
        <v>37</v>
      </c>
      <c r="G6533" s="15" t="s">
        <v>13605</v>
      </c>
    </row>
    <row r="6534" spans="1:7" ht="14.25" x14ac:dyDescent="0.2">
      <c r="A6534" s="14" t="s">
        <v>13606</v>
      </c>
      <c r="B6534" s="15" t="s">
        <v>12959</v>
      </c>
      <c r="C6534" s="15" t="s">
        <v>13607</v>
      </c>
      <c r="D6534" s="27" t="s">
        <v>49</v>
      </c>
      <c r="E6534" s="27" t="s">
        <v>50</v>
      </c>
      <c r="F6534" s="15" t="s">
        <v>51</v>
      </c>
      <c r="G6534" s="15" t="s">
        <v>13608</v>
      </c>
    </row>
    <row r="6535" spans="1:7" ht="22.5" x14ac:dyDescent="0.2">
      <c r="A6535" s="14" t="s">
        <v>13609</v>
      </c>
      <c r="B6535" s="15" t="s">
        <v>12959</v>
      </c>
      <c r="C6535" s="15" t="s">
        <v>13610</v>
      </c>
      <c r="D6535" s="27" t="s">
        <v>12977</v>
      </c>
      <c r="E6535" s="27" t="s">
        <v>12978</v>
      </c>
      <c r="F6535" s="15" t="s">
        <v>648</v>
      </c>
      <c r="G6535" s="15" t="s">
        <v>12</v>
      </c>
    </row>
    <row r="6536" spans="1:7" ht="45" x14ac:dyDescent="0.2">
      <c r="A6536" s="14" t="s">
        <v>13611</v>
      </c>
      <c r="B6536" s="15" t="s">
        <v>12959</v>
      </c>
      <c r="C6536" s="15" t="s">
        <v>13612</v>
      </c>
      <c r="D6536" s="27" t="s">
        <v>13613</v>
      </c>
      <c r="E6536" s="27" t="s">
        <v>13614</v>
      </c>
      <c r="F6536" s="15" t="s">
        <v>648</v>
      </c>
      <c r="G6536" s="15" t="s">
        <v>12</v>
      </c>
    </row>
    <row r="6537" spans="1:7" s="11" customFormat="1" ht="14.25" x14ac:dyDescent="0.2">
      <c r="A6537" s="9" t="s">
        <v>9536</v>
      </c>
      <c r="B6537" s="9" t="s">
        <v>13618</v>
      </c>
      <c r="C6537" s="9"/>
      <c r="D6537" s="29"/>
      <c r="E6537" s="22" t="s">
        <v>13619</v>
      </c>
      <c r="F6537" s="10"/>
      <c r="G6537" s="10"/>
    </row>
    <row r="6538" spans="1:7" ht="14.25" customHeight="1" x14ac:dyDescent="0.2">
      <c r="A6538" s="16"/>
      <c r="B6538" s="16"/>
      <c r="C6538" s="13"/>
      <c r="D6538" s="28"/>
      <c r="E6538" s="21" t="s">
        <v>13620</v>
      </c>
      <c r="F6538" s="13"/>
      <c r="G6538" s="13"/>
    </row>
    <row r="6539" spans="1:7" ht="22.5" x14ac:dyDescent="0.2">
      <c r="A6539" s="14" t="s">
        <v>13621</v>
      </c>
      <c r="B6539" s="15" t="s">
        <v>12959</v>
      </c>
      <c r="C6539" s="15" t="s">
        <v>13615</v>
      </c>
      <c r="D6539" s="27" t="s">
        <v>13586</v>
      </c>
      <c r="E6539" s="27" t="s">
        <v>13587</v>
      </c>
      <c r="F6539" s="15" t="s">
        <v>37</v>
      </c>
      <c r="G6539" s="15" t="s">
        <v>13622</v>
      </c>
    </row>
    <row r="6540" spans="1:7" ht="22.5" x14ac:dyDescent="0.2">
      <c r="A6540" s="14" t="s">
        <v>13623</v>
      </c>
      <c r="B6540" s="15" t="s">
        <v>12959</v>
      </c>
      <c r="C6540" s="15" t="s">
        <v>13616</v>
      </c>
      <c r="D6540" s="27" t="s">
        <v>137</v>
      </c>
      <c r="E6540" s="27" t="s">
        <v>694</v>
      </c>
      <c r="F6540" s="15" t="s">
        <v>37</v>
      </c>
      <c r="G6540" s="15" t="s">
        <v>13624</v>
      </c>
    </row>
    <row r="6541" spans="1:7" ht="22.5" x14ac:dyDescent="0.2">
      <c r="A6541" s="14" t="s">
        <v>13625</v>
      </c>
      <c r="B6541" s="15" t="s">
        <v>12959</v>
      </c>
      <c r="C6541" s="15" t="s">
        <v>13617</v>
      </c>
      <c r="D6541" s="27" t="s">
        <v>31</v>
      </c>
      <c r="E6541" s="27" t="s">
        <v>32</v>
      </c>
      <c r="F6541" s="15" t="s">
        <v>27</v>
      </c>
      <c r="G6541" s="15" t="s">
        <v>7390</v>
      </c>
    </row>
    <row r="6542" spans="1:7" ht="33.75" x14ac:dyDescent="0.2">
      <c r="A6542" s="14" t="s">
        <v>13626</v>
      </c>
      <c r="B6542" s="15" t="s">
        <v>12959</v>
      </c>
      <c r="C6542" s="15" t="s">
        <v>13627</v>
      </c>
      <c r="D6542" s="27" t="s">
        <v>13628</v>
      </c>
      <c r="E6542" s="27" t="s">
        <v>13629</v>
      </c>
      <c r="F6542" s="15" t="s">
        <v>51</v>
      </c>
      <c r="G6542" s="15" t="s">
        <v>12103</v>
      </c>
    </row>
    <row r="6543" spans="1:7" ht="22.5" x14ac:dyDescent="0.2">
      <c r="A6543" s="14" t="s">
        <v>13630</v>
      </c>
      <c r="B6543" s="15" t="s">
        <v>12959</v>
      </c>
      <c r="C6543" s="15" t="s">
        <v>7703</v>
      </c>
      <c r="D6543" s="27" t="s">
        <v>5521</v>
      </c>
      <c r="E6543" s="27" t="s">
        <v>5522</v>
      </c>
      <c r="F6543" s="15" t="s">
        <v>37</v>
      </c>
      <c r="G6543" s="15" t="s">
        <v>8280</v>
      </c>
    </row>
    <row r="6544" spans="1:7" ht="14.25" x14ac:dyDescent="0.2">
      <c r="A6544" s="14" t="s">
        <v>13631</v>
      </c>
      <c r="B6544" s="15" t="s">
        <v>12959</v>
      </c>
      <c r="C6544" s="15" t="s">
        <v>13632</v>
      </c>
      <c r="D6544" s="27" t="s">
        <v>49</v>
      </c>
      <c r="E6544" s="27" t="s">
        <v>50</v>
      </c>
      <c r="F6544" s="15" t="s">
        <v>51</v>
      </c>
      <c r="G6544" s="15" t="s">
        <v>12905</v>
      </c>
    </row>
    <row r="6545" spans="1:7" ht="14.25" x14ac:dyDescent="0.2">
      <c r="A6545" s="14" t="s">
        <v>13633</v>
      </c>
      <c r="B6545" s="15" t="s">
        <v>12959</v>
      </c>
      <c r="C6545" s="15" t="s">
        <v>13634</v>
      </c>
      <c r="D6545" s="27" t="s">
        <v>552</v>
      </c>
      <c r="E6545" s="27" t="s">
        <v>553</v>
      </c>
      <c r="F6545" s="15" t="s">
        <v>81</v>
      </c>
      <c r="G6545" s="15" t="s">
        <v>11814</v>
      </c>
    </row>
    <row r="6546" spans="1:7" ht="22.5" x14ac:dyDescent="0.2">
      <c r="A6546" s="14" t="s">
        <v>13635</v>
      </c>
      <c r="B6546" s="15" t="s">
        <v>12959</v>
      </c>
      <c r="C6546" s="15" t="s">
        <v>13636</v>
      </c>
      <c r="D6546" s="27" t="s">
        <v>12087</v>
      </c>
      <c r="E6546" s="27" t="s">
        <v>12088</v>
      </c>
      <c r="F6546" s="15" t="s">
        <v>81</v>
      </c>
      <c r="G6546" s="15" t="s">
        <v>13123</v>
      </c>
    </row>
    <row r="6547" spans="1:7" ht="22.5" x14ac:dyDescent="0.2">
      <c r="A6547" s="14" t="s">
        <v>13637</v>
      </c>
      <c r="B6547" s="15" t="s">
        <v>12959</v>
      </c>
      <c r="C6547" s="15" t="s">
        <v>13638</v>
      </c>
      <c r="D6547" s="27" t="s">
        <v>12090</v>
      </c>
      <c r="E6547" s="27" t="s">
        <v>13639</v>
      </c>
      <c r="F6547" s="15" t="s">
        <v>37</v>
      </c>
      <c r="G6547" s="15" t="s">
        <v>13640</v>
      </c>
    </row>
    <row r="6548" spans="1:7" ht="14.25" x14ac:dyDescent="0.2">
      <c r="A6548" s="14" t="s">
        <v>13641</v>
      </c>
      <c r="B6548" s="15" t="s">
        <v>12959</v>
      </c>
      <c r="C6548" s="15" t="s">
        <v>13642</v>
      </c>
      <c r="D6548" s="27" t="s">
        <v>49</v>
      </c>
      <c r="E6548" s="27" t="s">
        <v>50</v>
      </c>
      <c r="F6548" s="15" t="s">
        <v>51</v>
      </c>
      <c r="G6548" s="15" t="s">
        <v>13643</v>
      </c>
    </row>
    <row r="6549" spans="1:7" ht="22.5" x14ac:dyDescent="0.2">
      <c r="A6549" s="14" t="s">
        <v>13644</v>
      </c>
      <c r="B6549" s="15" t="s">
        <v>12959</v>
      </c>
      <c r="C6549" s="15" t="s">
        <v>13645</v>
      </c>
      <c r="D6549" s="27" t="s">
        <v>12980</v>
      </c>
      <c r="E6549" s="27" t="s">
        <v>12981</v>
      </c>
      <c r="F6549" s="15" t="s">
        <v>648</v>
      </c>
      <c r="G6549" s="15" t="s">
        <v>12</v>
      </c>
    </row>
    <row r="6550" spans="1:7" ht="45" x14ac:dyDescent="0.2">
      <c r="A6550" s="14" t="s">
        <v>13646</v>
      </c>
      <c r="B6550" s="15" t="s">
        <v>12959</v>
      </c>
      <c r="C6550" s="15" t="s">
        <v>13647</v>
      </c>
      <c r="D6550" s="27" t="s">
        <v>13648</v>
      </c>
      <c r="E6550" s="27" t="s">
        <v>13649</v>
      </c>
      <c r="F6550" s="15" t="s">
        <v>648</v>
      </c>
      <c r="G6550" s="15" t="s">
        <v>12</v>
      </c>
    </row>
    <row r="6551" spans="1:7" s="11" customFormat="1" ht="14.25" x14ac:dyDescent="0.2">
      <c r="A6551" s="9" t="s">
        <v>9538</v>
      </c>
      <c r="B6551" s="9" t="s">
        <v>13650</v>
      </c>
      <c r="C6551" s="9"/>
      <c r="D6551" s="29"/>
      <c r="E6551" s="22" t="s">
        <v>13651</v>
      </c>
      <c r="F6551" s="10"/>
      <c r="G6551" s="10"/>
    </row>
    <row r="6552" spans="1:7" ht="14.25" customHeight="1" x14ac:dyDescent="0.2">
      <c r="A6552" s="16"/>
      <c r="B6552" s="16"/>
      <c r="C6552" s="13"/>
      <c r="D6552" s="28"/>
      <c r="E6552" s="21" t="s">
        <v>13652</v>
      </c>
      <c r="F6552" s="13"/>
      <c r="G6552" s="13"/>
    </row>
    <row r="6553" spans="1:7" ht="22.5" x14ac:dyDescent="0.2">
      <c r="A6553" s="14" t="s">
        <v>13653</v>
      </c>
      <c r="B6553" s="15" t="s">
        <v>12959</v>
      </c>
      <c r="C6553" s="15" t="s">
        <v>13654</v>
      </c>
      <c r="D6553" s="27" t="s">
        <v>13586</v>
      </c>
      <c r="E6553" s="27" t="s">
        <v>13587</v>
      </c>
      <c r="F6553" s="15" t="s">
        <v>37</v>
      </c>
      <c r="G6553" s="15" t="s">
        <v>13655</v>
      </c>
    </row>
    <row r="6554" spans="1:7" ht="22.5" x14ac:dyDescent="0.2">
      <c r="A6554" s="14" t="s">
        <v>13656</v>
      </c>
      <c r="B6554" s="15" t="s">
        <v>12959</v>
      </c>
      <c r="C6554" s="15" t="s">
        <v>13657</v>
      </c>
      <c r="D6554" s="27" t="s">
        <v>137</v>
      </c>
      <c r="E6554" s="27" t="s">
        <v>694</v>
      </c>
      <c r="F6554" s="15" t="s">
        <v>37</v>
      </c>
      <c r="G6554" s="15" t="s">
        <v>13658</v>
      </c>
    </row>
    <row r="6555" spans="1:7" ht="22.5" x14ac:dyDescent="0.2">
      <c r="A6555" s="14" t="s">
        <v>13659</v>
      </c>
      <c r="B6555" s="15" t="s">
        <v>12959</v>
      </c>
      <c r="C6555" s="15" t="s">
        <v>13660</v>
      </c>
      <c r="D6555" s="27" t="s">
        <v>31</v>
      </c>
      <c r="E6555" s="27" t="s">
        <v>32</v>
      </c>
      <c r="F6555" s="15" t="s">
        <v>27</v>
      </c>
      <c r="G6555" s="15" t="s">
        <v>13661</v>
      </c>
    </row>
    <row r="6556" spans="1:7" ht="33.75" x14ac:dyDescent="0.2">
      <c r="A6556" s="14" t="s">
        <v>13662</v>
      </c>
      <c r="B6556" s="15" t="s">
        <v>12959</v>
      </c>
      <c r="C6556" s="15" t="s">
        <v>13663</v>
      </c>
      <c r="D6556" s="27" t="s">
        <v>13628</v>
      </c>
      <c r="E6556" s="27" t="s">
        <v>13629</v>
      </c>
      <c r="F6556" s="15" t="s">
        <v>51</v>
      </c>
      <c r="G6556" s="15" t="s">
        <v>13558</v>
      </c>
    </row>
    <row r="6557" spans="1:7" ht="22.5" x14ac:dyDescent="0.2">
      <c r="A6557" s="14" t="s">
        <v>13664</v>
      </c>
      <c r="B6557" s="15" t="s">
        <v>12959</v>
      </c>
      <c r="C6557" s="15" t="s">
        <v>13665</v>
      </c>
      <c r="D6557" s="27" t="s">
        <v>5521</v>
      </c>
      <c r="E6557" s="27" t="s">
        <v>5522</v>
      </c>
      <c r="F6557" s="15" t="s">
        <v>37</v>
      </c>
      <c r="G6557" s="15" t="s">
        <v>210</v>
      </c>
    </row>
    <row r="6558" spans="1:7" ht="14.25" x14ac:dyDescent="0.2">
      <c r="A6558" s="14" t="s">
        <v>13666</v>
      </c>
      <c r="B6558" s="15" t="s">
        <v>12959</v>
      </c>
      <c r="C6558" s="15" t="s">
        <v>13667</v>
      </c>
      <c r="D6558" s="27" t="s">
        <v>49</v>
      </c>
      <c r="E6558" s="27" t="s">
        <v>50</v>
      </c>
      <c r="F6558" s="15" t="s">
        <v>51</v>
      </c>
      <c r="G6558" s="15" t="s">
        <v>1234</v>
      </c>
    </row>
    <row r="6559" spans="1:7" ht="14.25" x14ac:dyDescent="0.2">
      <c r="A6559" s="14" t="s">
        <v>13668</v>
      </c>
      <c r="B6559" s="15" t="s">
        <v>12959</v>
      </c>
      <c r="C6559" s="15" t="s">
        <v>13669</v>
      </c>
      <c r="D6559" s="27" t="s">
        <v>552</v>
      </c>
      <c r="E6559" s="27" t="s">
        <v>553</v>
      </c>
      <c r="F6559" s="15" t="s">
        <v>81</v>
      </c>
      <c r="G6559" s="15" t="s">
        <v>13670</v>
      </c>
    </row>
    <row r="6560" spans="1:7" ht="22.5" x14ac:dyDescent="0.2">
      <c r="A6560" s="14" t="s">
        <v>13671</v>
      </c>
      <c r="B6560" s="15" t="s">
        <v>12959</v>
      </c>
      <c r="C6560" s="15" t="s">
        <v>13672</v>
      </c>
      <c r="D6560" s="27" t="s">
        <v>12087</v>
      </c>
      <c r="E6560" s="27" t="s">
        <v>12088</v>
      </c>
      <c r="F6560" s="15" t="s">
        <v>81</v>
      </c>
      <c r="G6560" s="15" t="s">
        <v>13673</v>
      </c>
    </row>
    <row r="6561" spans="1:7" ht="22.5" x14ac:dyDescent="0.2">
      <c r="A6561" s="14" t="s">
        <v>13674</v>
      </c>
      <c r="B6561" s="15" t="s">
        <v>12959</v>
      </c>
      <c r="C6561" s="15" t="s">
        <v>10581</v>
      </c>
      <c r="D6561" s="27" t="s">
        <v>12090</v>
      </c>
      <c r="E6561" s="27" t="s">
        <v>13675</v>
      </c>
      <c r="F6561" s="15" t="s">
        <v>37</v>
      </c>
      <c r="G6561" s="15" t="s">
        <v>13676</v>
      </c>
    </row>
    <row r="6562" spans="1:7" ht="14.25" x14ac:dyDescent="0.2">
      <c r="A6562" s="14" t="s">
        <v>13677</v>
      </c>
      <c r="B6562" s="15" t="s">
        <v>12959</v>
      </c>
      <c r="C6562" s="15" t="s">
        <v>13678</v>
      </c>
      <c r="D6562" s="27" t="s">
        <v>49</v>
      </c>
      <c r="E6562" s="27" t="s">
        <v>50</v>
      </c>
      <c r="F6562" s="15" t="s">
        <v>51</v>
      </c>
      <c r="G6562" s="15" t="s">
        <v>13679</v>
      </c>
    </row>
    <row r="6563" spans="1:7" ht="22.5" x14ac:dyDescent="0.2">
      <c r="A6563" s="14" t="s">
        <v>13680</v>
      </c>
      <c r="B6563" s="15" t="s">
        <v>12959</v>
      </c>
      <c r="C6563" s="15" t="s">
        <v>13681</v>
      </c>
      <c r="D6563" s="27" t="s">
        <v>12980</v>
      </c>
      <c r="E6563" s="27" t="s">
        <v>12981</v>
      </c>
      <c r="F6563" s="15" t="s">
        <v>648</v>
      </c>
      <c r="G6563" s="15" t="s">
        <v>12</v>
      </c>
    </row>
    <row r="6564" spans="1:7" ht="45" x14ac:dyDescent="0.2">
      <c r="A6564" s="14" t="s">
        <v>13682</v>
      </c>
      <c r="B6564" s="15" t="s">
        <v>12959</v>
      </c>
      <c r="C6564" s="15" t="s">
        <v>11394</v>
      </c>
      <c r="D6564" s="27" t="s">
        <v>13683</v>
      </c>
      <c r="E6564" s="27" t="s">
        <v>13684</v>
      </c>
      <c r="F6564" s="15" t="s">
        <v>648</v>
      </c>
      <c r="G6564" s="15" t="s">
        <v>12</v>
      </c>
    </row>
    <row r="6565" spans="1:7" s="11" customFormat="1" ht="14.25" x14ac:dyDescent="0.2">
      <c r="A6565" s="9" t="s">
        <v>9541</v>
      </c>
      <c r="B6565" s="9" t="s">
        <v>13685</v>
      </c>
      <c r="C6565" s="9"/>
      <c r="D6565" s="29"/>
      <c r="E6565" s="22" t="s">
        <v>13686</v>
      </c>
      <c r="F6565" s="10"/>
      <c r="G6565" s="10"/>
    </row>
    <row r="6566" spans="1:7" ht="14.25" customHeight="1" x14ac:dyDescent="0.2">
      <c r="A6566" s="16"/>
      <c r="B6566" s="16"/>
      <c r="C6566" s="13"/>
      <c r="D6566" s="28"/>
      <c r="E6566" s="21" t="s">
        <v>13687</v>
      </c>
      <c r="F6566" s="13"/>
      <c r="G6566" s="13"/>
    </row>
    <row r="6567" spans="1:7" ht="22.5" x14ac:dyDescent="0.2">
      <c r="A6567" s="14" t="s">
        <v>13688</v>
      </c>
      <c r="B6567" s="15" t="s">
        <v>12959</v>
      </c>
      <c r="C6567" s="15" t="s">
        <v>13689</v>
      </c>
      <c r="D6567" s="27" t="s">
        <v>13586</v>
      </c>
      <c r="E6567" s="27" t="s">
        <v>13587</v>
      </c>
      <c r="F6567" s="15" t="s">
        <v>37</v>
      </c>
      <c r="G6567" s="15" t="s">
        <v>13690</v>
      </c>
    </row>
    <row r="6568" spans="1:7" ht="22.5" x14ac:dyDescent="0.2">
      <c r="A6568" s="14" t="s">
        <v>13691</v>
      </c>
      <c r="B6568" s="15" t="s">
        <v>12959</v>
      </c>
      <c r="C6568" s="15" t="s">
        <v>13692</v>
      </c>
      <c r="D6568" s="27" t="s">
        <v>137</v>
      </c>
      <c r="E6568" s="27" t="s">
        <v>694</v>
      </c>
      <c r="F6568" s="15" t="s">
        <v>37</v>
      </c>
      <c r="G6568" s="15" t="s">
        <v>13693</v>
      </c>
    </row>
    <row r="6569" spans="1:7" ht="22.5" x14ac:dyDescent="0.2">
      <c r="A6569" s="14" t="s">
        <v>13694</v>
      </c>
      <c r="B6569" s="15" t="s">
        <v>12959</v>
      </c>
      <c r="C6569" s="15" t="s">
        <v>13695</v>
      </c>
      <c r="D6569" s="27" t="s">
        <v>31</v>
      </c>
      <c r="E6569" s="27" t="s">
        <v>32</v>
      </c>
      <c r="F6569" s="15" t="s">
        <v>27</v>
      </c>
      <c r="G6569" s="15" t="s">
        <v>13696</v>
      </c>
    </row>
    <row r="6570" spans="1:7" ht="33.75" x14ac:dyDescent="0.2">
      <c r="A6570" s="14" t="s">
        <v>13697</v>
      </c>
      <c r="B6570" s="15" t="s">
        <v>12959</v>
      </c>
      <c r="C6570" s="15" t="s">
        <v>13698</v>
      </c>
      <c r="D6570" s="27" t="s">
        <v>13628</v>
      </c>
      <c r="E6570" s="27" t="s">
        <v>13629</v>
      </c>
      <c r="F6570" s="15" t="s">
        <v>51</v>
      </c>
      <c r="G6570" s="15" t="s">
        <v>13699</v>
      </c>
    </row>
    <row r="6571" spans="1:7" ht="22.5" x14ac:dyDescent="0.2">
      <c r="A6571" s="14" t="s">
        <v>13700</v>
      </c>
      <c r="B6571" s="15" t="s">
        <v>12959</v>
      </c>
      <c r="C6571" s="15" t="s">
        <v>13701</v>
      </c>
      <c r="D6571" s="27" t="s">
        <v>5521</v>
      </c>
      <c r="E6571" s="27" t="s">
        <v>5522</v>
      </c>
      <c r="F6571" s="15" t="s">
        <v>37</v>
      </c>
      <c r="G6571" s="15" t="s">
        <v>13015</v>
      </c>
    </row>
    <row r="6572" spans="1:7" ht="14.25" x14ac:dyDescent="0.2">
      <c r="A6572" s="14" t="s">
        <v>13702</v>
      </c>
      <c r="B6572" s="15" t="s">
        <v>12959</v>
      </c>
      <c r="C6572" s="15" t="s">
        <v>13703</v>
      </c>
      <c r="D6572" s="27" t="s">
        <v>49</v>
      </c>
      <c r="E6572" s="27" t="s">
        <v>50</v>
      </c>
      <c r="F6572" s="15" t="s">
        <v>51</v>
      </c>
      <c r="G6572" s="15" t="s">
        <v>10649</v>
      </c>
    </row>
    <row r="6573" spans="1:7" ht="14.25" x14ac:dyDescent="0.2">
      <c r="A6573" s="14" t="s">
        <v>13704</v>
      </c>
      <c r="B6573" s="15" t="s">
        <v>12959</v>
      </c>
      <c r="C6573" s="15" t="s">
        <v>13705</v>
      </c>
      <c r="D6573" s="27" t="s">
        <v>552</v>
      </c>
      <c r="E6573" s="27" t="s">
        <v>553</v>
      </c>
      <c r="F6573" s="15" t="s">
        <v>81</v>
      </c>
      <c r="G6573" s="15" t="s">
        <v>24</v>
      </c>
    </row>
    <row r="6574" spans="1:7" ht="22.5" x14ac:dyDescent="0.2">
      <c r="A6574" s="14" t="s">
        <v>13706</v>
      </c>
      <c r="B6574" s="15" t="s">
        <v>12959</v>
      </c>
      <c r="C6574" s="15" t="s">
        <v>13707</v>
      </c>
      <c r="D6574" s="27" t="s">
        <v>12087</v>
      </c>
      <c r="E6574" s="27" t="s">
        <v>12088</v>
      </c>
      <c r="F6574" s="15" t="s">
        <v>81</v>
      </c>
      <c r="G6574" s="15" t="s">
        <v>5881</v>
      </c>
    </row>
    <row r="6575" spans="1:7" ht="22.5" x14ac:dyDescent="0.2">
      <c r="A6575" s="14" t="s">
        <v>13708</v>
      </c>
      <c r="B6575" s="15" t="s">
        <v>12959</v>
      </c>
      <c r="C6575" s="15" t="s">
        <v>13709</v>
      </c>
      <c r="D6575" s="27" t="s">
        <v>12090</v>
      </c>
      <c r="E6575" s="27" t="s">
        <v>13710</v>
      </c>
      <c r="F6575" s="15" t="s">
        <v>37</v>
      </c>
      <c r="G6575" s="15" t="s">
        <v>13711</v>
      </c>
    </row>
    <row r="6576" spans="1:7" ht="14.25" x14ac:dyDescent="0.2">
      <c r="A6576" s="14" t="s">
        <v>13712</v>
      </c>
      <c r="B6576" s="15" t="s">
        <v>12959</v>
      </c>
      <c r="C6576" s="15" t="s">
        <v>13713</v>
      </c>
      <c r="D6576" s="27" t="s">
        <v>556</v>
      </c>
      <c r="E6576" s="27" t="s">
        <v>557</v>
      </c>
      <c r="F6576" s="15" t="s">
        <v>81</v>
      </c>
      <c r="G6576" s="15" t="s">
        <v>13714</v>
      </c>
    </row>
    <row r="6577" spans="1:7" ht="14.25" x14ac:dyDescent="0.2">
      <c r="A6577" s="14" t="s">
        <v>13715</v>
      </c>
      <c r="B6577" s="15" t="s">
        <v>12959</v>
      </c>
      <c r="C6577" s="15" t="s">
        <v>13716</v>
      </c>
      <c r="D6577" s="27" t="s">
        <v>49</v>
      </c>
      <c r="E6577" s="27" t="s">
        <v>50</v>
      </c>
      <c r="F6577" s="15" t="s">
        <v>51</v>
      </c>
      <c r="G6577" s="15" t="s">
        <v>13717</v>
      </c>
    </row>
    <row r="6578" spans="1:7" ht="22.5" x14ac:dyDescent="0.2">
      <c r="A6578" s="14" t="s">
        <v>13718</v>
      </c>
      <c r="B6578" s="15" t="s">
        <v>12959</v>
      </c>
      <c r="C6578" s="15" t="s">
        <v>13719</v>
      </c>
      <c r="D6578" s="27" t="s">
        <v>12980</v>
      </c>
      <c r="E6578" s="27" t="s">
        <v>12981</v>
      </c>
      <c r="F6578" s="15" t="s">
        <v>648</v>
      </c>
      <c r="G6578" s="15" t="s">
        <v>12</v>
      </c>
    </row>
    <row r="6579" spans="1:7" ht="45" x14ac:dyDescent="0.2">
      <c r="A6579" s="14" t="s">
        <v>13720</v>
      </c>
      <c r="B6579" s="15" t="s">
        <v>12959</v>
      </c>
      <c r="C6579" s="15" t="s">
        <v>13721</v>
      </c>
      <c r="D6579" s="27" t="s">
        <v>13722</v>
      </c>
      <c r="E6579" s="27" t="s">
        <v>13723</v>
      </c>
      <c r="F6579" s="15" t="s">
        <v>648</v>
      </c>
      <c r="G6579" s="15" t="s">
        <v>12</v>
      </c>
    </row>
    <row r="6580" spans="1:7" s="11" customFormat="1" ht="14.25" x14ac:dyDescent="0.2">
      <c r="A6580" s="9" t="s">
        <v>9543</v>
      </c>
      <c r="B6580" s="9" t="s">
        <v>13724</v>
      </c>
      <c r="C6580" s="9"/>
      <c r="D6580" s="29"/>
      <c r="E6580" s="22" t="s">
        <v>13725</v>
      </c>
      <c r="F6580" s="10"/>
      <c r="G6580" s="10"/>
    </row>
    <row r="6581" spans="1:7" ht="14.25" customHeight="1" x14ac:dyDescent="0.2">
      <c r="A6581" s="16"/>
      <c r="B6581" s="16"/>
      <c r="C6581" s="13"/>
      <c r="D6581" s="28"/>
      <c r="E6581" s="21" t="s">
        <v>13687</v>
      </c>
      <c r="F6581" s="13"/>
      <c r="G6581" s="13"/>
    </row>
    <row r="6582" spans="1:7" ht="22.5" x14ac:dyDescent="0.2">
      <c r="A6582" s="14" t="s">
        <v>13726</v>
      </c>
      <c r="B6582" s="15" t="s">
        <v>12959</v>
      </c>
      <c r="C6582" s="15" t="s">
        <v>13727</v>
      </c>
      <c r="D6582" s="27" t="s">
        <v>13586</v>
      </c>
      <c r="E6582" s="27" t="s">
        <v>13587</v>
      </c>
      <c r="F6582" s="15" t="s">
        <v>37</v>
      </c>
      <c r="G6582" s="15" t="s">
        <v>13728</v>
      </c>
    </row>
    <row r="6583" spans="1:7" ht="22.5" x14ac:dyDescent="0.2">
      <c r="A6583" s="14" t="s">
        <v>13729</v>
      </c>
      <c r="B6583" s="15" t="s">
        <v>12959</v>
      </c>
      <c r="C6583" s="15" t="s">
        <v>13730</v>
      </c>
      <c r="D6583" s="27" t="s">
        <v>137</v>
      </c>
      <c r="E6583" s="27" t="s">
        <v>694</v>
      </c>
      <c r="F6583" s="15" t="s">
        <v>37</v>
      </c>
      <c r="G6583" s="15" t="s">
        <v>13731</v>
      </c>
    </row>
    <row r="6584" spans="1:7" ht="22.5" x14ac:dyDescent="0.2">
      <c r="A6584" s="14" t="s">
        <v>13732</v>
      </c>
      <c r="B6584" s="15" t="s">
        <v>12959</v>
      </c>
      <c r="C6584" s="15" t="s">
        <v>13733</v>
      </c>
      <c r="D6584" s="27" t="s">
        <v>31</v>
      </c>
      <c r="E6584" s="27" t="s">
        <v>32</v>
      </c>
      <c r="F6584" s="15" t="s">
        <v>27</v>
      </c>
      <c r="G6584" s="15" t="s">
        <v>13734</v>
      </c>
    </row>
    <row r="6585" spans="1:7" ht="33.75" x14ac:dyDescent="0.2">
      <c r="A6585" s="14" t="s">
        <v>13735</v>
      </c>
      <c r="B6585" s="15" t="s">
        <v>12959</v>
      </c>
      <c r="C6585" s="15" t="s">
        <v>13736</v>
      </c>
      <c r="D6585" s="27" t="s">
        <v>13628</v>
      </c>
      <c r="E6585" s="27" t="s">
        <v>13629</v>
      </c>
      <c r="F6585" s="15" t="s">
        <v>51</v>
      </c>
      <c r="G6585" s="15" t="s">
        <v>5871</v>
      </c>
    </row>
    <row r="6586" spans="1:7" ht="22.5" x14ac:dyDescent="0.2">
      <c r="A6586" s="14" t="s">
        <v>13737</v>
      </c>
      <c r="B6586" s="15" t="s">
        <v>12959</v>
      </c>
      <c r="C6586" s="15" t="s">
        <v>13738</v>
      </c>
      <c r="D6586" s="27" t="s">
        <v>5521</v>
      </c>
      <c r="E6586" s="27" t="s">
        <v>5522</v>
      </c>
      <c r="F6586" s="15" t="s">
        <v>37</v>
      </c>
      <c r="G6586" s="15" t="s">
        <v>13739</v>
      </c>
    </row>
    <row r="6587" spans="1:7" ht="14.25" x14ac:dyDescent="0.2">
      <c r="A6587" s="14" t="s">
        <v>13740</v>
      </c>
      <c r="B6587" s="15" t="s">
        <v>12959</v>
      </c>
      <c r="C6587" s="15" t="s">
        <v>13741</v>
      </c>
      <c r="D6587" s="27" t="s">
        <v>49</v>
      </c>
      <c r="E6587" s="27" t="s">
        <v>50</v>
      </c>
      <c r="F6587" s="15" t="s">
        <v>51</v>
      </c>
      <c r="G6587" s="15" t="s">
        <v>6022</v>
      </c>
    </row>
    <row r="6588" spans="1:7" ht="14.25" x14ac:dyDescent="0.2">
      <c r="A6588" s="14" t="s">
        <v>13742</v>
      </c>
      <c r="B6588" s="15" t="s">
        <v>12959</v>
      </c>
      <c r="C6588" s="15" t="s">
        <v>13743</v>
      </c>
      <c r="D6588" s="27" t="s">
        <v>552</v>
      </c>
      <c r="E6588" s="27" t="s">
        <v>553</v>
      </c>
      <c r="F6588" s="15" t="s">
        <v>81</v>
      </c>
      <c r="G6588" s="15" t="s">
        <v>5799</v>
      </c>
    </row>
    <row r="6589" spans="1:7" ht="22.5" x14ac:dyDescent="0.2">
      <c r="A6589" s="14" t="s">
        <v>13744</v>
      </c>
      <c r="B6589" s="15" t="s">
        <v>12959</v>
      </c>
      <c r="C6589" s="15" t="s">
        <v>13745</v>
      </c>
      <c r="D6589" s="27" t="s">
        <v>12087</v>
      </c>
      <c r="E6589" s="27" t="s">
        <v>12088</v>
      </c>
      <c r="F6589" s="15" t="s">
        <v>81</v>
      </c>
      <c r="G6589" s="15" t="s">
        <v>5881</v>
      </c>
    </row>
    <row r="6590" spans="1:7" ht="22.5" x14ac:dyDescent="0.2">
      <c r="A6590" s="14" t="s">
        <v>13746</v>
      </c>
      <c r="B6590" s="15" t="s">
        <v>12959</v>
      </c>
      <c r="C6590" s="15" t="s">
        <v>13747</v>
      </c>
      <c r="D6590" s="27" t="s">
        <v>12090</v>
      </c>
      <c r="E6590" s="27" t="s">
        <v>13710</v>
      </c>
      <c r="F6590" s="15" t="s">
        <v>37</v>
      </c>
      <c r="G6590" s="15" t="s">
        <v>13748</v>
      </c>
    </row>
    <row r="6591" spans="1:7" ht="14.25" x14ac:dyDescent="0.2">
      <c r="A6591" s="14" t="s">
        <v>13749</v>
      </c>
      <c r="B6591" s="15" t="s">
        <v>12959</v>
      </c>
      <c r="C6591" s="15" t="s">
        <v>9761</v>
      </c>
      <c r="D6591" s="27" t="s">
        <v>556</v>
      </c>
      <c r="E6591" s="27" t="s">
        <v>557</v>
      </c>
      <c r="F6591" s="15" t="s">
        <v>81</v>
      </c>
      <c r="G6591" s="15" t="s">
        <v>13750</v>
      </c>
    </row>
    <row r="6592" spans="1:7" ht="14.25" x14ac:dyDescent="0.2">
      <c r="A6592" s="14" t="s">
        <v>13751</v>
      </c>
      <c r="B6592" s="15" t="s">
        <v>12959</v>
      </c>
      <c r="C6592" s="15" t="s">
        <v>13752</v>
      </c>
      <c r="D6592" s="27" t="s">
        <v>49</v>
      </c>
      <c r="E6592" s="27" t="s">
        <v>50</v>
      </c>
      <c r="F6592" s="15" t="s">
        <v>51</v>
      </c>
      <c r="G6592" s="15" t="s">
        <v>242</v>
      </c>
    </row>
    <row r="6593" spans="1:7" ht="22.5" x14ac:dyDescent="0.2">
      <c r="A6593" s="14" t="s">
        <v>13753</v>
      </c>
      <c r="B6593" s="15" t="s">
        <v>12959</v>
      </c>
      <c r="C6593" s="15" t="s">
        <v>13754</v>
      </c>
      <c r="D6593" s="27" t="s">
        <v>5775</v>
      </c>
      <c r="E6593" s="27" t="s">
        <v>5776</v>
      </c>
      <c r="F6593" s="15" t="s">
        <v>648</v>
      </c>
      <c r="G6593" s="15" t="s">
        <v>12</v>
      </c>
    </row>
    <row r="6594" spans="1:7" ht="45" x14ac:dyDescent="0.2">
      <c r="A6594" s="14" t="s">
        <v>13755</v>
      </c>
      <c r="B6594" s="15" t="s">
        <v>12959</v>
      </c>
      <c r="C6594" s="15" t="s">
        <v>13756</v>
      </c>
      <c r="D6594" s="27" t="s">
        <v>13757</v>
      </c>
      <c r="E6594" s="27" t="s">
        <v>13758</v>
      </c>
      <c r="F6594" s="15" t="s">
        <v>648</v>
      </c>
      <c r="G6594" s="15" t="s">
        <v>12</v>
      </c>
    </row>
    <row r="6595" spans="1:7" s="8" customFormat="1" ht="15" customHeight="1" x14ac:dyDescent="0.2">
      <c r="A6595" s="7"/>
      <c r="B6595" s="7"/>
      <c r="C6595" s="7"/>
      <c r="D6595" s="26"/>
      <c r="E6595" s="20" t="s">
        <v>13759</v>
      </c>
      <c r="F6595" s="7"/>
      <c r="G6595" s="7"/>
    </row>
    <row r="6596" spans="1:7" s="11" customFormat="1" ht="25.5" x14ac:dyDescent="0.2">
      <c r="A6596" s="9" t="s">
        <v>931</v>
      </c>
      <c r="B6596" s="9" t="s">
        <v>13760</v>
      </c>
      <c r="C6596" s="9"/>
      <c r="D6596" s="29"/>
      <c r="E6596" s="22" t="s">
        <v>12442</v>
      </c>
      <c r="F6596" s="10"/>
      <c r="G6596" s="10"/>
    </row>
    <row r="6597" spans="1:7" ht="14.25" customHeight="1" x14ac:dyDescent="0.2">
      <c r="A6597" s="16"/>
      <c r="B6597" s="16"/>
      <c r="C6597" s="13"/>
      <c r="D6597" s="28"/>
      <c r="E6597" s="21" t="s">
        <v>13687</v>
      </c>
      <c r="F6597" s="13"/>
      <c r="G6597" s="13"/>
    </row>
    <row r="6598" spans="1:7" ht="22.5" x14ac:dyDescent="0.2">
      <c r="A6598" s="14" t="s">
        <v>13761</v>
      </c>
      <c r="B6598" s="15" t="s">
        <v>13762</v>
      </c>
      <c r="C6598" s="15" t="s">
        <v>12</v>
      </c>
      <c r="D6598" s="27" t="s">
        <v>13763</v>
      </c>
      <c r="E6598" s="27" t="s">
        <v>13764</v>
      </c>
      <c r="F6598" s="15" t="s">
        <v>37</v>
      </c>
      <c r="G6598" s="15" t="s">
        <v>13765</v>
      </c>
    </row>
    <row r="6599" spans="1:7" ht="33.75" x14ac:dyDescent="0.2">
      <c r="A6599" s="14" t="s">
        <v>13766</v>
      </c>
      <c r="B6599" s="15" t="s">
        <v>13762</v>
      </c>
      <c r="C6599" s="15" t="s">
        <v>24</v>
      </c>
      <c r="D6599" s="27" t="s">
        <v>13767</v>
      </c>
      <c r="E6599" s="27" t="s">
        <v>13768</v>
      </c>
      <c r="F6599" s="15" t="s">
        <v>37</v>
      </c>
      <c r="G6599" s="15" t="s">
        <v>13769</v>
      </c>
    </row>
    <row r="6600" spans="1:7" ht="22.5" x14ac:dyDescent="0.2">
      <c r="A6600" s="14" t="s">
        <v>13770</v>
      </c>
      <c r="B6600" s="15" t="s">
        <v>13762</v>
      </c>
      <c r="C6600" s="15" t="s">
        <v>30</v>
      </c>
      <c r="D6600" s="27" t="s">
        <v>31</v>
      </c>
      <c r="E6600" s="27" t="s">
        <v>32</v>
      </c>
      <c r="F6600" s="15" t="s">
        <v>27</v>
      </c>
      <c r="G6600" s="15" t="s">
        <v>13771</v>
      </c>
    </row>
    <row r="6601" spans="1:7" ht="22.5" x14ac:dyDescent="0.2">
      <c r="A6601" s="14" t="s">
        <v>13772</v>
      </c>
      <c r="B6601" s="15" t="s">
        <v>13762</v>
      </c>
      <c r="C6601" s="15" t="s">
        <v>34</v>
      </c>
      <c r="D6601" s="27" t="s">
        <v>1583</v>
      </c>
      <c r="E6601" s="27" t="s">
        <v>1584</v>
      </c>
      <c r="F6601" s="15" t="s">
        <v>51</v>
      </c>
      <c r="G6601" s="15" t="s">
        <v>4420</v>
      </c>
    </row>
    <row r="6602" spans="1:7" ht="14.25" x14ac:dyDescent="0.2">
      <c r="A6602" s="14" t="s">
        <v>13773</v>
      </c>
      <c r="B6602" s="15" t="s">
        <v>13762</v>
      </c>
      <c r="C6602" s="15" t="s">
        <v>40</v>
      </c>
      <c r="D6602" s="27" t="s">
        <v>5544</v>
      </c>
      <c r="E6602" s="27" t="s">
        <v>5545</v>
      </c>
      <c r="F6602" s="15" t="s">
        <v>81</v>
      </c>
      <c r="G6602" s="15" t="s">
        <v>13774</v>
      </c>
    </row>
    <row r="6603" spans="1:7" ht="14.25" x14ac:dyDescent="0.2">
      <c r="A6603" s="14" t="s">
        <v>13775</v>
      </c>
      <c r="B6603" s="15" t="s">
        <v>13762</v>
      </c>
      <c r="C6603" s="15" t="s">
        <v>43</v>
      </c>
      <c r="D6603" s="27" t="s">
        <v>2177</v>
      </c>
      <c r="E6603" s="27" t="s">
        <v>2178</v>
      </c>
      <c r="F6603" s="15" t="s">
        <v>81</v>
      </c>
      <c r="G6603" s="15" t="s">
        <v>13776</v>
      </c>
    </row>
    <row r="6604" spans="1:7" ht="22.5" x14ac:dyDescent="0.2">
      <c r="A6604" s="14" t="s">
        <v>13777</v>
      </c>
      <c r="B6604" s="15" t="s">
        <v>13762</v>
      </c>
      <c r="C6604" s="15" t="s">
        <v>48</v>
      </c>
      <c r="D6604" s="27" t="s">
        <v>44</v>
      </c>
      <c r="E6604" s="27" t="s">
        <v>10969</v>
      </c>
      <c r="F6604" s="15" t="s">
        <v>37</v>
      </c>
      <c r="G6604" s="15" t="s">
        <v>13778</v>
      </c>
    </row>
    <row r="6605" spans="1:7" ht="14.25" x14ac:dyDescent="0.2">
      <c r="A6605" s="14" t="s">
        <v>13779</v>
      </c>
      <c r="B6605" s="15" t="s">
        <v>13762</v>
      </c>
      <c r="C6605" s="15" t="s">
        <v>55</v>
      </c>
      <c r="D6605" s="27" t="s">
        <v>49</v>
      </c>
      <c r="E6605" s="27" t="s">
        <v>50</v>
      </c>
      <c r="F6605" s="15" t="s">
        <v>51</v>
      </c>
      <c r="G6605" s="15" t="s">
        <v>13780</v>
      </c>
    </row>
    <row r="6606" spans="1:7" ht="14.25" customHeight="1" x14ac:dyDescent="0.2">
      <c r="A6606" s="16"/>
      <c r="B6606" s="16"/>
      <c r="C6606" s="13"/>
      <c r="D6606" s="28"/>
      <c r="E6606" s="21" t="s">
        <v>13781</v>
      </c>
      <c r="F6606" s="13"/>
      <c r="G6606" s="13"/>
    </row>
    <row r="6607" spans="1:7" ht="14.25" x14ac:dyDescent="0.2">
      <c r="A6607" s="14" t="s">
        <v>13782</v>
      </c>
      <c r="B6607" s="15" t="s">
        <v>13762</v>
      </c>
      <c r="C6607" s="15" t="s">
        <v>58</v>
      </c>
      <c r="D6607" s="27" t="s">
        <v>570</v>
      </c>
      <c r="E6607" s="27" t="s">
        <v>571</v>
      </c>
      <c r="F6607" s="15" t="s">
        <v>51</v>
      </c>
      <c r="G6607" s="15" t="s">
        <v>5122</v>
      </c>
    </row>
    <row r="6608" spans="1:7" ht="14.25" x14ac:dyDescent="0.2">
      <c r="A6608" s="14" t="s">
        <v>13783</v>
      </c>
      <c r="B6608" s="15" t="s">
        <v>13762</v>
      </c>
      <c r="C6608" s="15" t="s">
        <v>60</v>
      </c>
      <c r="D6608" s="27" t="s">
        <v>574</v>
      </c>
      <c r="E6608" s="27" t="s">
        <v>575</v>
      </c>
      <c r="F6608" s="15" t="s">
        <v>81</v>
      </c>
      <c r="G6608" s="15" t="s">
        <v>13784</v>
      </c>
    </row>
    <row r="6609" spans="1:7" ht="22.5" x14ac:dyDescent="0.2">
      <c r="A6609" s="14" t="s">
        <v>13785</v>
      </c>
      <c r="B6609" s="15" t="s">
        <v>13762</v>
      </c>
      <c r="C6609" s="15" t="s">
        <v>65</v>
      </c>
      <c r="D6609" s="27" t="s">
        <v>13786</v>
      </c>
      <c r="E6609" s="27" t="s">
        <v>13787</v>
      </c>
      <c r="F6609" s="15" t="s">
        <v>51</v>
      </c>
      <c r="G6609" s="15" t="s">
        <v>13788</v>
      </c>
    </row>
    <row r="6610" spans="1:7" ht="14.25" x14ac:dyDescent="0.2">
      <c r="A6610" s="14" t="s">
        <v>13789</v>
      </c>
      <c r="B6610" s="15" t="s">
        <v>13762</v>
      </c>
      <c r="C6610" s="15" t="s">
        <v>68</v>
      </c>
      <c r="D6610" s="27" t="s">
        <v>582</v>
      </c>
      <c r="E6610" s="27" t="s">
        <v>583</v>
      </c>
      <c r="F6610" s="15" t="s">
        <v>81</v>
      </c>
      <c r="G6610" s="15" t="s">
        <v>13790</v>
      </c>
    </row>
    <row r="6611" spans="1:7" ht="14.25" x14ac:dyDescent="0.2">
      <c r="A6611" s="14" t="s">
        <v>13791</v>
      </c>
      <c r="B6611" s="15" t="s">
        <v>13762</v>
      </c>
      <c r="C6611" s="15" t="s">
        <v>70</v>
      </c>
      <c r="D6611" s="27" t="s">
        <v>586</v>
      </c>
      <c r="E6611" s="27" t="s">
        <v>587</v>
      </c>
      <c r="F6611" s="15" t="s">
        <v>81</v>
      </c>
      <c r="G6611" s="15" t="s">
        <v>13792</v>
      </c>
    </row>
    <row r="6612" spans="1:7" ht="22.5" x14ac:dyDescent="0.2">
      <c r="A6612" s="14" t="s">
        <v>13793</v>
      </c>
      <c r="B6612" s="15" t="s">
        <v>13762</v>
      </c>
      <c r="C6612" s="15" t="s">
        <v>73</v>
      </c>
      <c r="D6612" s="27" t="s">
        <v>4030</v>
      </c>
      <c r="E6612" s="27" t="s">
        <v>4031</v>
      </c>
      <c r="F6612" s="15" t="s">
        <v>502</v>
      </c>
      <c r="G6612" s="15" t="s">
        <v>13794</v>
      </c>
    </row>
    <row r="6613" spans="1:7" ht="14.25" x14ac:dyDescent="0.2">
      <c r="A6613" s="14" t="s">
        <v>13795</v>
      </c>
      <c r="B6613" s="15" t="s">
        <v>13762</v>
      </c>
      <c r="C6613" s="15" t="s">
        <v>75</v>
      </c>
      <c r="D6613" s="27" t="s">
        <v>6369</v>
      </c>
      <c r="E6613" s="27" t="s">
        <v>6370</v>
      </c>
      <c r="F6613" s="15" t="s">
        <v>502</v>
      </c>
      <c r="G6613" s="15" t="s">
        <v>13796</v>
      </c>
    </row>
    <row r="6614" spans="1:7" ht="14.25" x14ac:dyDescent="0.2">
      <c r="A6614" s="14" t="s">
        <v>13797</v>
      </c>
      <c r="B6614" s="15" t="s">
        <v>13762</v>
      </c>
      <c r="C6614" s="15" t="s">
        <v>87</v>
      </c>
      <c r="D6614" s="27" t="s">
        <v>661</v>
      </c>
      <c r="E6614" s="27" t="s">
        <v>662</v>
      </c>
      <c r="F6614" s="15" t="s">
        <v>502</v>
      </c>
      <c r="G6614" s="15" t="s">
        <v>9911</v>
      </c>
    </row>
    <row r="6615" spans="1:7" ht="45" x14ac:dyDescent="0.2">
      <c r="A6615" s="14" t="s">
        <v>13798</v>
      </c>
      <c r="B6615" s="15" t="s">
        <v>13762</v>
      </c>
      <c r="C6615" s="15" t="s">
        <v>89</v>
      </c>
      <c r="D6615" s="27" t="s">
        <v>13799</v>
      </c>
      <c r="E6615" s="27" t="s">
        <v>12698</v>
      </c>
      <c r="F6615" s="15" t="s">
        <v>648</v>
      </c>
      <c r="G6615" s="15" t="s">
        <v>985</v>
      </c>
    </row>
    <row r="6616" spans="1:7" s="8" customFormat="1" ht="15" customHeight="1" x14ac:dyDescent="0.2">
      <c r="A6616" s="7"/>
      <c r="B6616" s="7"/>
      <c r="C6616" s="7"/>
      <c r="D6616" s="26"/>
      <c r="E6616" s="20" t="s">
        <v>13800</v>
      </c>
      <c r="F6616" s="7"/>
      <c r="G6616" s="7"/>
    </row>
    <row r="6617" spans="1:7" s="11" customFormat="1" ht="14.25" x14ac:dyDescent="0.2">
      <c r="A6617" s="9" t="s">
        <v>9547</v>
      </c>
      <c r="B6617" s="9" t="s">
        <v>13801</v>
      </c>
      <c r="C6617" s="9"/>
      <c r="D6617" s="29"/>
      <c r="E6617" s="22" t="s">
        <v>13802</v>
      </c>
      <c r="F6617" s="10"/>
      <c r="G6617" s="10"/>
    </row>
    <row r="6618" spans="1:7" ht="14.25" customHeight="1" x14ac:dyDescent="0.2">
      <c r="A6618" s="16"/>
      <c r="B6618" s="16"/>
      <c r="C6618" s="13"/>
      <c r="D6618" s="28"/>
      <c r="E6618" s="21" t="s">
        <v>13803</v>
      </c>
      <c r="F6618" s="13"/>
      <c r="G6618" s="13"/>
    </row>
    <row r="6619" spans="1:7" ht="22.5" x14ac:dyDescent="0.2">
      <c r="A6619" s="14" t="s">
        <v>13804</v>
      </c>
      <c r="B6619" s="15" t="s">
        <v>13805</v>
      </c>
      <c r="C6619" s="15" t="s">
        <v>12</v>
      </c>
      <c r="D6619" s="27" t="s">
        <v>13806</v>
      </c>
      <c r="E6619" s="27" t="s">
        <v>13807</v>
      </c>
      <c r="F6619" s="15" t="s">
        <v>37</v>
      </c>
      <c r="G6619" s="15" t="s">
        <v>13808</v>
      </c>
    </row>
    <row r="6620" spans="1:7" ht="22.5" x14ac:dyDescent="0.2">
      <c r="A6620" s="14" t="s">
        <v>13809</v>
      </c>
      <c r="B6620" s="15" t="s">
        <v>13805</v>
      </c>
      <c r="C6620" s="15" t="s">
        <v>24</v>
      </c>
      <c r="D6620" s="27" t="s">
        <v>13810</v>
      </c>
      <c r="E6620" s="27" t="s">
        <v>13811</v>
      </c>
      <c r="F6620" s="15" t="s">
        <v>37</v>
      </c>
      <c r="G6620" s="15" t="s">
        <v>13808</v>
      </c>
    </row>
    <row r="6621" spans="1:7" ht="22.5" x14ac:dyDescent="0.2">
      <c r="A6621" s="14" t="s">
        <v>13812</v>
      </c>
      <c r="B6621" s="15" t="s">
        <v>13805</v>
      </c>
      <c r="C6621" s="15" t="s">
        <v>30</v>
      </c>
      <c r="D6621" s="27" t="s">
        <v>13813</v>
      </c>
      <c r="E6621" s="27" t="s">
        <v>13814</v>
      </c>
      <c r="F6621" s="15" t="s">
        <v>37</v>
      </c>
      <c r="G6621" s="15" t="s">
        <v>13815</v>
      </c>
    </row>
    <row r="6622" spans="1:7" ht="33.75" x14ac:dyDescent="0.2">
      <c r="A6622" s="14" t="s">
        <v>13816</v>
      </c>
      <c r="B6622" s="15" t="s">
        <v>13805</v>
      </c>
      <c r="C6622" s="15" t="s">
        <v>34</v>
      </c>
      <c r="D6622" s="27" t="s">
        <v>7744</v>
      </c>
      <c r="E6622" s="27" t="s">
        <v>7745</v>
      </c>
      <c r="F6622" s="15" t="s">
        <v>37</v>
      </c>
      <c r="G6622" s="15" t="s">
        <v>13817</v>
      </c>
    </row>
    <row r="6623" spans="1:7" ht="22.5" x14ac:dyDescent="0.2">
      <c r="A6623" s="14" t="s">
        <v>13818</v>
      </c>
      <c r="B6623" s="15" t="s">
        <v>13805</v>
      </c>
      <c r="C6623" s="15" t="s">
        <v>40</v>
      </c>
      <c r="D6623" s="27" t="s">
        <v>31</v>
      </c>
      <c r="E6623" s="27" t="s">
        <v>32</v>
      </c>
      <c r="F6623" s="15" t="s">
        <v>27</v>
      </c>
      <c r="G6623" s="15" t="s">
        <v>13819</v>
      </c>
    </row>
    <row r="6624" spans="1:7" ht="45" x14ac:dyDescent="0.2">
      <c r="A6624" s="14" t="s">
        <v>13820</v>
      </c>
      <c r="B6624" s="15" t="s">
        <v>13805</v>
      </c>
      <c r="C6624" s="15" t="s">
        <v>43</v>
      </c>
      <c r="D6624" s="27" t="s">
        <v>13821</v>
      </c>
      <c r="E6624" s="27" t="s">
        <v>13822</v>
      </c>
      <c r="F6624" s="15" t="s">
        <v>27</v>
      </c>
      <c r="G6624" s="15" t="s">
        <v>13823</v>
      </c>
    </row>
    <row r="6625" spans="1:7" ht="22.5" x14ac:dyDescent="0.2">
      <c r="A6625" s="14" t="s">
        <v>13824</v>
      </c>
      <c r="B6625" s="15" t="s">
        <v>13805</v>
      </c>
      <c r="C6625" s="15" t="s">
        <v>48</v>
      </c>
      <c r="D6625" s="27" t="s">
        <v>5517</v>
      </c>
      <c r="E6625" s="27" t="s">
        <v>5518</v>
      </c>
      <c r="F6625" s="15" t="s">
        <v>51</v>
      </c>
      <c r="G6625" s="15" t="s">
        <v>13825</v>
      </c>
    </row>
    <row r="6626" spans="1:7" ht="14.25" x14ac:dyDescent="0.2">
      <c r="A6626" s="14" t="s">
        <v>13826</v>
      </c>
      <c r="B6626" s="15" t="s">
        <v>13805</v>
      </c>
      <c r="C6626" s="15" t="s">
        <v>55</v>
      </c>
      <c r="D6626" s="27" t="s">
        <v>11649</v>
      </c>
      <c r="E6626" s="27" t="s">
        <v>11650</v>
      </c>
      <c r="F6626" s="15" t="s">
        <v>21</v>
      </c>
      <c r="G6626" s="15" t="s">
        <v>13827</v>
      </c>
    </row>
    <row r="6627" spans="1:7" ht="22.5" x14ac:dyDescent="0.2">
      <c r="A6627" s="14" t="s">
        <v>13828</v>
      </c>
      <c r="B6627" s="15" t="s">
        <v>13805</v>
      </c>
      <c r="C6627" s="15" t="s">
        <v>58</v>
      </c>
      <c r="D6627" s="27" t="s">
        <v>1586</v>
      </c>
      <c r="E6627" s="27" t="s">
        <v>12339</v>
      </c>
      <c r="F6627" s="15" t="s">
        <v>51</v>
      </c>
      <c r="G6627" s="15" t="s">
        <v>13829</v>
      </c>
    </row>
    <row r="6628" spans="1:7" ht="14.25" x14ac:dyDescent="0.2">
      <c r="A6628" s="14" t="s">
        <v>13830</v>
      </c>
      <c r="B6628" s="15" t="s">
        <v>13805</v>
      </c>
      <c r="C6628" s="15" t="s">
        <v>60</v>
      </c>
      <c r="D6628" s="27" t="s">
        <v>556</v>
      </c>
      <c r="E6628" s="27" t="s">
        <v>557</v>
      </c>
      <c r="F6628" s="15" t="s">
        <v>81</v>
      </c>
      <c r="G6628" s="15" t="s">
        <v>13831</v>
      </c>
    </row>
    <row r="6629" spans="1:7" ht="22.5" x14ac:dyDescent="0.2">
      <c r="A6629" s="14" t="s">
        <v>13832</v>
      </c>
      <c r="B6629" s="15" t="s">
        <v>13805</v>
      </c>
      <c r="C6629" s="15" t="s">
        <v>65</v>
      </c>
      <c r="D6629" s="27" t="s">
        <v>5521</v>
      </c>
      <c r="E6629" s="27" t="s">
        <v>13833</v>
      </c>
      <c r="F6629" s="15" t="s">
        <v>37</v>
      </c>
      <c r="G6629" s="15" t="s">
        <v>13815</v>
      </c>
    </row>
    <row r="6630" spans="1:7" ht="14.25" x14ac:dyDescent="0.2">
      <c r="A6630" s="14" t="s">
        <v>13834</v>
      </c>
      <c r="B6630" s="15" t="s">
        <v>13805</v>
      </c>
      <c r="C6630" s="15" t="s">
        <v>68</v>
      </c>
      <c r="D6630" s="27" t="s">
        <v>49</v>
      </c>
      <c r="E6630" s="27" t="s">
        <v>50</v>
      </c>
      <c r="F6630" s="15" t="s">
        <v>51</v>
      </c>
      <c r="G6630" s="15" t="s">
        <v>13835</v>
      </c>
    </row>
    <row r="6631" spans="1:7" ht="14.25" customHeight="1" x14ac:dyDescent="0.2">
      <c r="A6631" s="16"/>
      <c r="B6631" s="16"/>
      <c r="C6631" s="13"/>
      <c r="D6631" s="28"/>
      <c r="E6631" s="21" t="s">
        <v>13836</v>
      </c>
      <c r="F6631" s="13"/>
      <c r="G6631" s="13"/>
    </row>
    <row r="6632" spans="1:7" ht="14.25" x14ac:dyDescent="0.2">
      <c r="A6632" s="14" t="s">
        <v>13837</v>
      </c>
      <c r="B6632" s="15" t="s">
        <v>13805</v>
      </c>
      <c r="C6632" s="15" t="s">
        <v>70</v>
      </c>
      <c r="D6632" s="27" t="s">
        <v>13838</v>
      </c>
      <c r="E6632" s="27" t="s">
        <v>13839</v>
      </c>
      <c r="F6632" s="15" t="s">
        <v>209</v>
      </c>
      <c r="G6632" s="15" t="s">
        <v>13840</v>
      </c>
    </row>
    <row r="6633" spans="1:7" ht="45" x14ac:dyDescent="0.2">
      <c r="A6633" s="14" t="s">
        <v>13841</v>
      </c>
      <c r="B6633" s="15" t="s">
        <v>13805</v>
      </c>
      <c r="C6633" s="15" t="s">
        <v>73</v>
      </c>
      <c r="D6633" s="27" t="s">
        <v>13842</v>
      </c>
      <c r="E6633" s="27" t="s">
        <v>13843</v>
      </c>
      <c r="F6633" s="15" t="s">
        <v>1077</v>
      </c>
      <c r="G6633" s="15" t="s">
        <v>13844</v>
      </c>
    </row>
    <row r="6634" spans="1:7" ht="14.25" x14ac:dyDescent="0.2">
      <c r="A6634" s="14" t="s">
        <v>13845</v>
      </c>
      <c r="B6634" s="15" t="s">
        <v>13805</v>
      </c>
      <c r="C6634" s="15" t="s">
        <v>75</v>
      </c>
      <c r="D6634" s="27" t="s">
        <v>13846</v>
      </c>
      <c r="E6634" s="27" t="s">
        <v>13847</v>
      </c>
      <c r="F6634" s="15" t="s">
        <v>209</v>
      </c>
      <c r="G6634" s="15" t="s">
        <v>13840</v>
      </c>
    </row>
    <row r="6635" spans="1:7" ht="14.25" x14ac:dyDescent="0.2">
      <c r="A6635" s="14" t="s">
        <v>13848</v>
      </c>
      <c r="B6635" s="15" t="s">
        <v>13805</v>
      </c>
      <c r="C6635" s="15" t="s">
        <v>87</v>
      </c>
      <c r="D6635" s="27" t="s">
        <v>11661</v>
      </c>
      <c r="E6635" s="27" t="s">
        <v>11662</v>
      </c>
      <c r="F6635" s="15" t="s">
        <v>209</v>
      </c>
      <c r="G6635" s="15" t="s">
        <v>13849</v>
      </c>
    </row>
    <row r="6636" spans="1:7" ht="45" x14ac:dyDescent="0.2">
      <c r="A6636" s="14" t="s">
        <v>13850</v>
      </c>
      <c r="B6636" s="15" t="s">
        <v>13805</v>
      </c>
      <c r="C6636" s="15" t="s">
        <v>89</v>
      </c>
      <c r="D6636" s="27" t="s">
        <v>13851</v>
      </c>
      <c r="E6636" s="27" t="s">
        <v>11666</v>
      </c>
      <c r="F6636" s="15" t="s">
        <v>1077</v>
      </c>
      <c r="G6636" s="15" t="s">
        <v>13852</v>
      </c>
    </row>
    <row r="6637" spans="1:7" ht="14.25" x14ac:dyDescent="0.2">
      <c r="A6637" s="14" t="s">
        <v>13853</v>
      </c>
      <c r="B6637" s="15" t="s">
        <v>13805</v>
      </c>
      <c r="C6637" s="15" t="s">
        <v>90</v>
      </c>
      <c r="D6637" s="27" t="s">
        <v>12388</v>
      </c>
      <c r="E6637" s="27" t="s">
        <v>12389</v>
      </c>
      <c r="F6637" s="15" t="s">
        <v>209</v>
      </c>
      <c r="G6637" s="15" t="s">
        <v>13849</v>
      </c>
    </row>
    <row r="6638" spans="1:7" ht="22.5" x14ac:dyDescent="0.2">
      <c r="A6638" s="14" t="s">
        <v>13854</v>
      </c>
      <c r="B6638" s="15" t="s">
        <v>13805</v>
      </c>
      <c r="C6638" s="15" t="s">
        <v>91</v>
      </c>
      <c r="D6638" s="27" t="s">
        <v>11697</v>
      </c>
      <c r="E6638" s="27" t="s">
        <v>11698</v>
      </c>
      <c r="F6638" s="15" t="s">
        <v>970</v>
      </c>
      <c r="G6638" s="15" t="s">
        <v>7601</v>
      </c>
    </row>
    <row r="6639" spans="1:7" ht="45" x14ac:dyDescent="0.2">
      <c r="A6639" s="14" t="s">
        <v>13855</v>
      </c>
      <c r="B6639" s="15" t="s">
        <v>13805</v>
      </c>
      <c r="C6639" s="15" t="s">
        <v>101</v>
      </c>
      <c r="D6639" s="27" t="s">
        <v>13856</v>
      </c>
      <c r="E6639" s="27" t="s">
        <v>13857</v>
      </c>
      <c r="F6639" s="15" t="s">
        <v>648</v>
      </c>
      <c r="G6639" s="15" t="s">
        <v>126</v>
      </c>
    </row>
    <row r="6640" spans="1:7" ht="45" x14ac:dyDescent="0.2">
      <c r="A6640" s="14" t="s">
        <v>13858</v>
      </c>
      <c r="B6640" s="15" t="s">
        <v>13805</v>
      </c>
      <c r="C6640" s="15" t="s">
        <v>106</v>
      </c>
      <c r="D6640" s="27" t="s">
        <v>13859</v>
      </c>
      <c r="E6640" s="27" t="s">
        <v>13860</v>
      </c>
      <c r="F6640" s="15" t="s">
        <v>648</v>
      </c>
      <c r="G6640" s="15" t="s">
        <v>60</v>
      </c>
    </row>
    <row r="6641" spans="1:7" ht="22.5" x14ac:dyDescent="0.2">
      <c r="A6641" s="14" t="s">
        <v>13861</v>
      </c>
      <c r="B6641" s="15" t="s">
        <v>13805</v>
      </c>
      <c r="C6641" s="15" t="s">
        <v>107</v>
      </c>
      <c r="D6641" s="27" t="s">
        <v>13862</v>
      </c>
      <c r="E6641" s="27" t="s">
        <v>13863</v>
      </c>
      <c r="F6641" s="15" t="s">
        <v>209</v>
      </c>
      <c r="G6641" s="15" t="s">
        <v>292</v>
      </c>
    </row>
    <row r="6642" spans="1:7" ht="33.75" x14ac:dyDescent="0.2">
      <c r="A6642" s="14" t="s">
        <v>13864</v>
      </c>
      <c r="B6642" s="15" t="s">
        <v>13805</v>
      </c>
      <c r="C6642" s="15" t="s">
        <v>108</v>
      </c>
      <c r="D6642" s="27" t="s">
        <v>13865</v>
      </c>
      <c r="E6642" s="27" t="s">
        <v>13866</v>
      </c>
      <c r="F6642" s="15" t="s">
        <v>1077</v>
      </c>
      <c r="G6642" s="15" t="s">
        <v>13867</v>
      </c>
    </row>
    <row r="6643" spans="1:7" ht="22.5" x14ac:dyDescent="0.2">
      <c r="A6643" s="14" t="s">
        <v>13868</v>
      </c>
      <c r="B6643" s="15" t="s">
        <v>13805</v>
      </c>
      <c r="C6643" s="15" t="s">
        <v>109</v>
      </c>
      <c r="D6643" s="27" t="s">
        <v>13869</v>
      </c>
      <c r="E6643" s="27" t="s">
        <v>13870</v>
      </c>
      <c r="F6643" s="15" t="s">
        <v>209</v>
      </c>
      <c r="G6643" s="15" t="s">
        <v>292</v>
      </c>
    </row>
    <row r="6644" spans="1:7" ht="14.25" x14ac:dyDescent="0.2">
      <c r="A6644" s="14" t="s">
        <v>13871</v>
      </c>
      <c r="B6644" s="15" t="s">
        <v>13805</v>
      </c>
      <c r="C6644" s="15" t="s">
        <v>122</v>
      </c>
      <c r="D6644" s="27" t="s">
        <v>13872</v>
      </c>
      <c r="E6644" s="27" t="s">
        <v>13873</v>
      </c>
      <c r="F6644" s="15" t="s">
        <v>949</v>
      </c>
      <c r="G6644" s="15" t="s">
        <v>13874</v>
      </c>
    </row>
    <row r="6645" spans="1:7" ht="14.25" x14ac:dyDescent="0.2">
      <c r="A6645" s="14" t="s">
        <v>13875</v>
      </c>
      <c r="B6645" s="15" t="s">
        <v>13805</v>
      </c>
      <c r="C6645" s="15" t="s">
        <v>126</v>
      </c>
      <c r="D6645" s="27" t="s">
        <v>13876</v>
      </c>
      <c r="E6645" s="27" t="s">
        <v>13877</v>
      </c>
      <c r="F6645" s="15" t="s">
        <v>11843</v>
      </c>
      <c r="G6645" s="15" t="s">
        <v>3534</v>
      </c>
    </row>
    <row r="6646" spans="1:7" ht="14.25" x14ac:dyDescent="0.2">
      <c r="A6646" s="14" t="s">
        <v>13878</v>
      </c>
      <c r="B6646" s="15" t="s">
        <v>13805</v>
      </c>
      <c r="C6646" s="15" t="s">
        <v>124</v>
      </c>
      <c r="D6646" s="27" t="s">
        <v>13879</v>
      </c>
      <c r="E6646" s="27" t="s">
        <v>13880</v>
      </c>
      <c r="F6646" s="15" t="s">
        <v>11847</v>
      </c>
      <c r="G6646" s="15" t="s">
        <v>43</v>
      </c>
    </row>
    <row r="6647" spans="1:7" ht="22.5" x14ac:dyDescent="0.2">
      <c r="A6647" s="14" t="s">
        <v>13881</v>
      </c>
      <c r="B6647" s="15" t="s">
        <v>13805</v>
      </c>
      <c r="C6647" s="15" t="s">
        <v>129</v>
      </c>
      <c r="D6647" s="27" t="s">
        <v>13882</v>
      </c>
      <c r="E6647" s="27" t="s">
        <v>13883</v>
      </c>
      <c r="F6647" s="15" t="s">
        <v>648</v>
      </c>
      <c r="G6647" s="15" t="s">
        <v>43</v>
      </c>
    </row>
    <row r="6648" spans="1:7" ht="22.5" x14ac:dyDescent="0.2">
      <c r="A6648" s="14" t="s">
        <v>13884</v>
      </c>
      <c r="B6648" s="15" t="s">
        <v>13805</v>
      </c>
      <c r="C6648" s="15" t="s">
        <v>133</v>
      </c>
      <c r="D6648" s="27" t="s">
        <v>13885</v>
      </c>
      <c r="E6648" s="27" t="s">
        <v>13886</v>
      </c>
      <c r="F6648" s="15" t="s">
        <v>648</v>
      </c>
      <c r="G6648" s="15" t="s">
        <v>43</v>
      </c>
    </row>
    <row r="6649" spans="1:7" ht="14.25" x14ac:dyDescent="0.2">
      <c r="A6649" s="14" t="s">
        <v>13887</v>
      </c>
      <c r="B6649" s="15" t="s">
        <v>13805</v>
      </c>
      <c r="C6649" s="15" t="s">
        <v>136</v>
      </c>
      <c r="D6649" s="27" t="s">
        <v>13888</v>
      </c>
      <c r="E6649" s="27" t="s">
        <v>13889</v>
      </c>
      <c r="F6649" s="15" t="s">
        <v>648</v>
      </c>
      <c r="G6649" s="15" t="s">
        <v>136</v>
      </c>
    </row>
    <row r="6650" spans="1:7" ht="14.25" x14ac:dyDescent="0.2">
      <c r="A6650" s="14" t="s">
        <v>13890</v>
      </c>
      <c r="B6650" s="15" t="s">
        <v>13805</v>
      </c>
      <c r="C6650" s="15" t="s">
        <v>141</v>
      </c>
      <c r="D6650" s="27" t="s">
        <v>13891</v>
      </c>
      <c r="E6650" s="27" t="s">
        <v>13892</v>
      </c>
      <c r="F6650" s="15" t="s">
        <v>648</v>
      </c>
      <c r="G6650" s="15" t="s">
        <v>136</v>
      </c>
    </row>
    <row r="6651" spans="1:7" ht="14.25" customHeight="1" x14ac:dyDescent="0.2">
      <c r="A6651" s="16"/>
      <c r="B6651" s="16"/>
      <c r="C6651" s="13"/>
      <c r="D6651" s="28"/>
      <c r="E6651" s="21" t="s">
        <v>13893</v>
      </c>
      <c r="F6651" s="13"/>
      <c r="G6651" s="13"/>
    </row>
    <row r="6652" spans="1:7" ht="22.5" x14ac:dyDescent="0.2">
      <c r="A6652" s="14" t="s">
        <v>13894</v>
      </c>
      <c r="B6652" s="15" t="s">
        <v>13805</v>
      </c>
      <c r="C6652" s="15" t="s">
        <v>144</v>
      </c>
      <c r="D6652" s="27" t="s">
        <v>11811</v>
      </c>
      <c r="E6652" s="27" t="s">
        <v>11812</v>
      </c>
      <c r="F6652" s="15" t="s">
        <v>71</v>
      </c>
      <c r="G6652" s="15" t="s">
        <v>296</v>
      </c>
    </row>
    <row r="6653" spans="1:7" ht="14.25" x14ac:dyDescent="0.2">
      <c r="A6653" s="14" t="s">
        <v>13895</v>
      </c>
      <c r="B6653" s="15" t="s">
        <v>13805</v>
      </c>
      <c r="C6653" s="15" t="s">
        <v>146</v>
      </c>
      <c r="D6653" s="27" t="s">
        <v>556</v>
      </c>
      <c r="E6653" s="27" t="s">
        <v>557</v>
      </c>
      <c r="F6653" s="15" t="s">
        <v>81</v>
      </c>
      <c r="G6653" s="15" t="s">
        <v>8395</v>
      </c>
    </row>
    <row r="6654" spans="1:7" ht="22.5" x14ac:dyDescent="0.2">
      <c r="A6654" s="14" t="s">
        <v>13896</v>
      </c>
      <c r="B6654" s="15" t="s">
        <v>13805</v>
      </c>
      <c r="C6654" s="15" t="s">
        <v>151</v>
      </c>
      <c r="D6654" s="27" t="s">
        <v>11816</v>
      </c>
      <c r="E6654" s="27" t="s">
        <v>11817</v>
      </c>
      <c r="F6654" s="15" t="s">
        <v>81</v>
      </c>
      <c r="G6654" s="15" t="s">
        <v>13897</v>
      </c>
    </row>
    <row r="6655" spans="1:7" ht="22.5" x14ac:dyDescent="0.2">
      <c r="A6655" s="14" t="s">
        <v>13898</v>
      </c>
      <c r="B6655" s="15" t="s">
        <v>13805</v>
      </c>
      <c r="C6655" s="15" t="s">
        <v>154</v>
      </c>
      <c r="D6655" s="27" t="s">
        <v>13899</v>
      </c>
      <c r="E6655" s="27" t="s">
        <v>13900</v>
      </c>
      <c r="F6655" s="15" t="s">
        <v>71</v>
      </c>
      <c r="G6655" s="15" t="s">
        <v>1201</v>
      </c>
    </row>
    <row r="6656" spans="1:7" ht="14.25" x14ac:dyDescent="0.2">
      <c r="A6656" s="14" t="s">
        <v>13901</v>
      </c>
      <c r="B6656" s="15" t="s">
        <v>13805</v>
      </c>
      <c r="C6656" s="15" t="s">
        <v>156</v>
      </c>
      <c r="D6656" s="27" t="s">
        <v>556</v>
      </c>
      <c r="E6656" s="27" t="s">
        <v>557</v>
      </c>
      <c r="F6656" s="15" t="s">
        <v>81</v>
      </c>
      <c r="G6656" s="15" t="s">
        <v>13902</v>
      </c>
    </row>
    <row r="6657" spans="1:7" ht="22.5" x14ac:dyDescent="0.2">
      <c r="A6657" s="14" t="s">
        <v>13903</v>
      </c>
      <c r="B6657" s="15" t="s">
        <v>13805</v>
      </c>
      <c r="C6657" s="15" t="s">
        <v>157</v>
      </c>
      <c r="D6657" s="27" t="s">
        <v>13904</v>
      </c>
      <c r="E6657" s="27" t="s">
        <v>13905</v>
      </c>
      <c r="F6657" s="15" t="s">
        <v>81</v>
      </c>
      <c r="G6657" s="15" t="s">
        <v>13906</v>
      </c>
    </row>
    <row r="6658" spans="1:7" ht="22.5" x14ac:dyDescent="0.2">
      <c r="A6658" s="14" t="s">
        <v>13907</v>
      </c>
      <c r="B6658" s="15" t="s">
        <v>13805</v>
      </c>
      <c r="C6658" s="15" t="s">
        <v>158</v>
      </c>
      <c r="D6658" s="27" t="s">
        <v>13908</v>
      </c>
      <c r="E6658" s="27" t="s">
        <v>13909</v>
      </c>
      <c r="F6658" s="15" t="s">
        <v>71</v>
      </c>
      <c r="G6658" s="15" t="s">
        <v>3100</v>
      </c>
    </row>
    <row r="6659" spans="1:7" ht="14.25" x14ac:dyDescent="0.2">
      <c r="A6659" s="14" t="s">
        <v>13910</v>
      </c>
      <c r="B6659" s="15" t="s">
        <v>13805</v>
      </c>
      <c r="C6659" s="15" t="s">
        <v>165</v>
      </c>
      <c r="D6659" s="27" t="s">
        <v>556</v>
      </c>
      <c r="E6659" s="27" t="s">
        <v>557</v>
      </c>
      <c r="F6659" s="15" t="s">
        <v>81</v>
      </c>
      <c r="G6659" s="15" t="s">
        <v>13911</v>
      </c>
    </row>
    <row r="6660" spans="1:7" ht="22.5" x14ac:dyDescent="0.2">
      <c r="A6660" s="14" t="s">
        <v>13912</v>
      </c>
      <c r="B6660" s="15" t="s">
        <v>13805</v>
      </c>
      <c r="C6660" s="15" t="s">
        <v>168</v>
      </c>
      <c r="D6660" s="27" t="s">
        <v>13904</v>
      </c>
      <c r="E6660" s="27" t="s">
        <v>13905</v>
      </c>
      <c r="F6660" s="15" t="s">
        <v>81</v>
      </c>
      <c r="G6660" s="15" t="s">
        <v>13913</v>
      </c>
    </row>
    <row r="6661" spans="1:7" ht="14.25" customHeight="1" x14ac:dyDescent="0.2">
      <c r="A6661" s="16"/>
      <c r="B6661" s="16"/>
      <c r="C6661" s="13"/>
      <c r="D6661" s="28"/>
      <c r="E6661" s="21" t="s">
        <v>13914</v>
      </c>
      <c r="F6661" s="13"/>
      <c r="G6661" s="13"/>
    </row>
    <row r="6662" spans="1:7" ht="22.5" x14ac:dyDescent="0.2">
      <c r="A6662" s="14" t="s">
        <v>13915</v>
      </c>
      <c r="B6662" s="15" t="s">
        <v>13805</v>
      </c>
      <c r="C6662" s="15" t="s">
        <v>170</v>
      </c>
      <c r="D6662" s="27" t="s">
        <v>11697</v>
      </c>
      <c r="E6662" s="27" t="s">
        <v>13916</v>
      </c>
      <c r="F6662" s="15" t="s">
        <v>970</v>
      </c>
      <c r="G6662" s="15" t="s">
        <v>13917</v>
      </c>
    </row>
    <row r="6663" spans="1:7" ht="45" x14ac:dyDescent="0.2">
      <c r="A6663" s="14" t="s">
        <v>13918</v>
      </c>
      <c r="B6663" s="15" t="s">
        <v>13805</v>
      </c>
      <c r="C6663" s="15" t="s">
        <v>175</v>
      </c>
      <c r="D6663" s="27" t="s">
        <v>13919</v>
      </c>
      <c r="E6663" s="27" t="s">
        <v>13920</v>
      </c>
      <c r="F6663" s="15" t="s">
        <v>648</v>
      </c>
      <c r="G6663" s="15" t="s">
        <v>309</v>
      </c>
    </row>
    <row r="6664" spans="1:7" ht="14.25" x14ac:dyDescent="0.2">
      <c r="A6664" s="14" t="s">
        <v>13921</v>
      </c>
      <c r="B6664" s="15" t="s">
        <v>13805</v>
      </c>
      <c r="C6664" s="15" t="s">
        <v>178</v>
      </c>
      <c r="D6664" s="27" t="s">
        <v>13922</v>
      </c>
      <c r="E6664" s="27" t="s">
        <v>13923</v>
      </c>
      <c r="F6664" s="15" t="s">
        <v>648</v>
      </c>
      <c r="G6664" s="15" t="s">
        <v>144</v>
      </c>
    </row>
    <row r="6665" spans="1:7" ht="45" x14ac:dyDescent="0.2">
      <c r="A6665" s="14" t="s">
        <v>13924</v>
      </c>
      <c r="B6665" s="15" t="s">
        <v>13805</v>
      </c>
      <c r="C6665" s="15" t="s">
        <v>181</v>
      </c>
      <c r="D6665" s="27" t="s">
        <v>13925</v>
      </c>
      <c r="E6665" s="27" t="s">
        <v>13926</v>
      </c>
      <c r="F6665" s="15" t="s">
        <v>648</v>
      </c>
      <c r="G6665" s="15" t="s">
        <v>309</v>
      </c>
    </row>
    <row r="6666" spans="1:7" ht="45" x14ac:dyDescent="0.2">
      <c r="A6666" s="14" t="s">
        <v>13927</v>
      </c>
      <c r="B6666" s="15" t="s">
        <v>13805</v>
      </c>
      <c r="C6666" s="15" t="s">
        <v>182</v>
      </c>
      <c r="D6666" s="27" t="s">
        <v>13928</v>
      </c>
      <c r="E6666" s="27" t="s">
        <v>13929</v>
      </c>
      <c r="F6666" s="15" t="s">
        <v>648</v>
      </c>
      <c r="G6666" s="15" t="s">
        <v>144</v>
      </c>
    </row>
    <row r="6667" spans="1:7" ht="14.25" x14ac:dyDescent="0.2">
      <c r="A6667" s="14" t="s">
        <v>13930</v>
      </c>
      <c r="B6667" s="15" t="s">
        <v>13805</v>
      </c>
      <c r="C6667" s="15" t="s">
        <v>183</v>
      </c>
      <c r="D6667" s="27" t="s">
        <v>13931</v>
      </c>
      <c r="E6667" s="27" t="s">
        <v>13932</v>
      </c>
      <c r="F6667" s="15" t="s">
        <v>648</v>
      </c>
      <c r="G6667" s="15" t="s">
        <v>55</v>
      </c>
    </row>
    <row r="6668" spans="1:7" ht="45" x14ac:dyDescent="0.2">
      <c r="A6668" s="14" t="s">
        <v>13933</v>
      </c>
      <c r="B6668" s="15" t="s">
        <v>13805</v>
      </c>
      <c r="C6668" s="15" t="s">
        <v>191</v>
      </c>
      <c r="D6668" s="27" t="s">
        <v>13934</v>
      </c>
      <c r="E6668" s="27" t="s">
        <v>13935</v>
      </c>
      <c r="F6668" s="15" t="s">
        <v>648</v>
      </c>
      <c r="G6668" s="15" t="s">
        <v>55</v>
      </c>
    </row>
    <row r="6669" spans="1:7" ht="14.25" x14ac:dyDescent="0.2">
      <c r="A6669" s="14" t="s">
        <v>13936</v>
      </c>
      <c r="B6669" s="15" t="s">
        <v>13805</v>
      </c>
      <c r="C6669" s="15" t="s">
        <v>194</v>
      </c>
      <c r="D6669" s="27" t="s">
        <v>11738</v>
      </c>
      <c r="E6669" s="27" t="s">
        <v>11739</v>
      </c>
      <c r="F6669" s="15" t="s">
        <v>970</v>
      </c>
      <c r="G6669" s="15" t="s">
        <v>1265</v>
      </c>
    </row>
    <row r="6670" spans="1:7" ht="22.5" x14ac:dyDescent="0.2">
      <c r="A6670" s="14" t="s">
        <v>13937</v>
      </c>
      <c r="B6670" s="15" t="s">
        <v>13805</v>
      </c>
      <c r="C6670" s="15" t="s">
        <v>196</v>
      </c>
      <c r="D6670" s="27" t="s">
        <v>11741</v>
      </c>
      <c r="E6670" s="27" t="s">
        <v>11742</v>
      </c>
      <c r="F6670" s="15" t="s">
        <v>648</v>
      </c>
      <c r="G6670" s="15" t="s">
        <v>55</v>
      </c>
    </row>
    <row r="6671" spans="1:7" ht="14.25" x14ac:dyDescent="0.2">
      <c r="A6671" s="14" t="s">
        <v>13938</v>
      </c>
      <c r="B6671" s="15" t="s">
        <v>13805</v>
      </c>
      <c r="C6671" s="15" t="s">
        <v>201</v>
      </c>
      <c r="D6671" s="27" t="s">
        <v>13939</v>
      </c>
      <c r="E6671" s="27" t="s">
        <v>13940</v>
      </c>
      <c r="F6671" s="15" t="s">
        <v>502</v>
      </c>
      <c r="G6671" s="15" t="s">
        <v>13941</v>
      </c>
    </row>
    <row r="6672" spans="1:7" ht="22.5" x14ac:dyDescent="0.2">
      <c r="A6672" s="14" t="s">
        <v>13942</v>
      </c>
      <c r="B6672" s="15" t="s">
        <v>13805</v>
      </c>
      <c r="C6672" s="15" t="s">
        <v>204</v>
      </c>
      <c r="D6672" s="27" t="s">
        <v>13943</v>
      </c>
      <c r="E6672" s="27" t="s">
        <v>13944</v>
      </c>
      <c r="F6672" s="15" t="s">
        <v>502</v>
      </c>
      <c r="G6672" s="15" t="s">
        <v>13945</v>
      </c>
    </row>
    <row r="6673" spans="1:7" ht="45" x14ac:dyDescent="0.2">
      <c r="A6673" s="14" t="s">
        <v>13946</v>
      </c>
      <c r="B6673" s="15" t="s">
        <v>13805</v>
      </c>
      <c r="C6673" s="15" t="s">
        <v>206</v>
      </c>
      <c r="D6673" s="27" t="s">
        <v>13947</v>
      </c>
      <c r="E6673" s="27" t="s">
        <v>13948</v>
      </c>
      <c r="F6673" s="15" t="s">
        <v>648</v>
      </c>
      <c r="G6673" s="15" t="s">
        <v>55</v>
      </c>
    </row>
    <row r="6674" spans="1:7" ht="14.25" x14ac:dyDescent="0.2">
      <c r="A6674" s="14" t="s">
        <v>13949</v>
      </c>
      <c r="B6674" s="15" t="s">
        <v>13805</v>
      </c>
      <c r="C6674" s="15" t="s">
        <v>207</v>
      </c>
      <c r="D6674" s="27" t="s">
        <v>13950</v>
      </c>
      <c r="E6674" s="27" t="s">
        <v>13951</v>
      </c>
      <c r="F6674" s="15" t="s">
        <v>648</v>
      </c>
      <c r="G6674" s="15" t="s">
        <v>60</v>
      </c>
    </row>
    <row r="6675" spans="1:7" ht="45" x14ac:dyDescent="0.2">
      <c r="A6675" s="14" t="s">
        <v>13952</v>
      </c>
      <c r="B6675" s="15" t="s">
        <v>13805</v>
      </c>
      <c r="C6675" s="15" t="s">
        <v>208</v>
      </c>
      <c r="D6675" s="27" t="s">
        <v>13953</v>
      </c>
      <c r="E6675" s="27" t="s">
        <v>13954</v>
      </c>
      <c r="F6675" s="15" t="s">
        <v>648</v>
      </c>
      <c r="G6675" s="15" t="s">
        <v>60</v>
      </c>
    </row>
    <row r="6676" spans="1:7" ht="14.25" x14ac:dyDescent="0.2">
      <c r="A6676" s="14" t="s">
        <v>13955</v>
      </c>
      <c r="B6676" s="15" t="s">
        <v>13805</v>
      </c>
      <c r="C6676" s="15" t="s">
        <v>220</v>
      </c>
      <c r="D6676" s="27" t="s">
        <v>11794</v>
      </c>
      <c r="E6676" s="27" t="s">
        <v>11795</v>
      </c>
      <c r="F6676" s="15" t="s">
        <v>648</v>
      </c>
      <c r="G6676" s="15" t="s">
        <v>126</v>
      </c>
    </row>
    <row r="6677" spans="1:7" ht="45" x14ac:dyDescent="0.2">
      <c r="A6677" s="14" t="s">
        <v>13956</v>
      </c>
      <c r="B6677" s="15" t="s">
        <v>13805</v>
      </c>
      <c r="C6677" s="15" t="s">
        <v>223</v>
      </c>
      <c r="D6677" s="27" t="s">
        <v>13957</v>
      </c>
      <c r="E6677" s="27" t="s">
        <v>13958</v>
      </c>
      <c r="F6677" s="15" t="s">
        <v>648</v>
      </c>
      <c r="G6677" s="15" t="s">
        <v>126</v>
      </c>
    </row>
    <row r="6678" spans="1:7" ht="14.25" x14ac:dyDescent="0.2">
      <c r="A6678" s="14" t="s">
        <v>13959</v>
      </c>
      <c r="B6678" s="15" t="s">
        <v>13805</v>
      </c>
      <c r="C6678" s="15" t="s">
        <v>226</v>
      </c>
      <c r="D6678" s="27" t="s">
        <v>13939</v>
      </c>
      <c r="E6678" s="27" t="s">
        <v>13940</v>
      </c>
      <c r="F6678" s="15" t="s">
        <v>502</v>
      </c>
      <c r="G6678" s="15" t="s">
        <v>13960</v>
      </c>
    </row>
    <row r="6679" spans="1:7" ht="22.5" x14ac:dyDescent="0.2">
      <c r="A6679" s="14" t="s">
        <v>13961</v>
      </c>
      <c r="B6679" s="15" t="s">
        <v>13805</v>
      </c>
      <c r="C6679" s="15" t="s">
        <v>229</v>
      </c>
      <c r="D6679" s="27" t="s">
        <v>13943</v>
      </c>
      <c r="E6679" s="27" t="s">
        <v>13944</v>
      </c>
      <c r="F6679" s="15" t="s">
        <v>502</v>
      </c>
      <c r="G6679" s="15" t="s">
        <v>13962</v>
      </c>
    </row>
    <row r="6680" spans="1:7" ht="45" x14ac:dyDescent="0.2">
      <c r="A6680" s="14" t="s">
        <v>13963</v>
      </c>
      <c r="B6680" s="15" t="s">
        <v>13805</v>
      </c>
      <c r="C6680" s="15" t="s">
        <v>231</v>
      </c>
      <c r="D6680" s="27" t="s">
        <v>13964</v>
      </c>
      <c r="E6680" s="27" t="s">
        <v>13965</v>
      </c>
      <c r="F6680" s="15" t="s">
        <v>648</v>
      </c>
      <c r="G6680" s="15" t="s">
        <v>34</v>
      </c>
    </row>
    <row r="6681" spans="1:7" ht="45" x14ac:dyDescent="0.2">
      <c r="A6681" s="14" t="s">
        <v>13966</v>
      </c>
      <c r="B6681" s="15" t="s">
        <v>13805</v>
      </c>
      <c r="C6681" s="15" t="s">
        <v>236</v>
      </c>
      <c r="D6681" s="27" t="s">
        <v>13967</v>
      </c>
      <c r="E6681" s="27" t="s">
        <v>13968</v>
      </c>
      <c r="F6681" s="15" t="s">
        <v>648</v>
      </c>
      <c r="G6681" s="15" t="s">
        <v>151</v>
      </c>
    </row>
    <row r="6682" spans="1:7" ht="14.25" x14ac:dyDescent="0.2">
      <c r="A6682" s="14" t="s">
        <v>13969</v>
      </c>
      <c r="B6682" s="15" t="s">
        <v>13805</v>
      </c>
      <c r="C6682" s="15" t="s">
        <v>239</v>
      </c>
      <c r="D6682" s="27" t="s">
        <v>13970</v>
      </c>
      <c r="E6682" s="27" t="s">
        <v>13971</v>
      </c>
      <c r="F6682" s="15" t="s">
        <v>502</v>
      </c>
      <c r="G6682" s="15" t="s">
        <v>10379</v>
      </c>
    </row>
    <row r="6683" spans="1:7" ht="22.5" x14ac:dyDescent="0.2">
      <c r="A6683" s="14" t="s">
        <v>13972</v>
      </c>
      <c r="B6683" s="15" t="s">
        <v>13805</v>
      </c>
      <c r="C6683" s="15" t="s">
        <v>241</v>
      </c>
      <c r="D6683" s="27" t="s">
        <v>13973</v>
      </c>
      <c r="E6683" s="27" t="s">
        <v>13974</v>
      </c>
      <c r="F6683" s="15" t="s">
        <v>502</v>
      </c>
      <c r="G6683" s="15" t="s">
        <v>13975</v>
      </c>
    </row>
    <row r="6684" spans="1:7" ht="45" x14ac:dyDescent="0.2">
      <c r="A6684" s="14" t="s">
        <v>13976</v>
      </c>
      <c r="B6684" s="15" t="s">
        <v>13805</v>
      </c>
      <c r="C6684" s="15" t="s">
        <v>243</v>
      </c>
      <c r="D6684" s="27" t="s">
        <v>13977</v>
      </c>
      <c r="E6684" s="27" t="s">
        <v>13978</v>
      </c>
      <c r="F6684" s="15" t="s">
        <v>648</v>
      </c>
      <c r="G6684" s="15" t="s">
        <v>55</v>
      </c>
    </row>
    <row r="6685" spans="1:7" ht="14.25" x14ac:dyDescent="0.2">
      <c r="A6685" s="14" t="s">
        <v>13979</v>
      </c>
      <c r="B6685" s="15" t="s">
        <v>13805</v>
      </c>
      <c r="C6685" s="15" t="s">
        <v>248</v>
      </c>
      <c r="D6685" s="27" t="s">
        <v>13980</v>
      </c>
      <c r="E6685" s="27" t="s">
        <v>13981</v>
      </c>
      <c r="F6685" s="15" t="s">
        <v>648</v>
      </c>
      <c r="G6685" s="15" t="s">
        <v>90</v>
      </c>
    </row>
    <row r="6686" spans="1:7" ht="45" x14ac:dyDescent="0.2">
      <c r="A6686" s="14" t="s">
        <v>13982</v>
      </c>
      <c r="B6686" s="15" t="s">
        <v>13805</v>
      </c>
      <c r="C6686" s="15" t="s">
        <v>251</v>
      </c>
      <c r="D6686" s="27" t="s">
        <v>13983</v>
      </c>
      <c r="E6686" s="27" t="s">
        <v>13984</v>
      </c>
      <c r="F6686" s="15" t="s">
        <v>648</v>
      </c>
      <c r="G6686" s="15" t="s">
        <v>90</v>
      </c>
    </row>
    <row r="6687" spans="1:7" ht="22.5" x14ac:dyDescent="0.2">
      <c r="A6687" s="14" t="s">
        <v>13985</v>
      </c>
      <c r="B6687" s="15" t="s">
        <v>13805</v>
      </c>
      <c r="C6687" s="15" t="s">
        <v>254</v>
      </c>
      <c r="D6687" s="27" t="s">
        <v>13950</v>
      </c>
      <c r="E6687" s="27" t="s">
        <v>13986</v>
      </c>
      <c r="F6687" s="15" t="s">
        <v>648</v>
      </c>
      <c r="G6687" s="15" t="s">
        <v>201</v>
      </c>
    </row>
    <row r="6688" spans="1:7" ht="45" x14ac:dyDescent="0.2">
      <c r="A6688" s="14" t="s">
        <v>13987</v>
      </c>
      <c r="B6688" s="15" t="s">
        <v>13805</v>
      </c>
      <c r="C6688" s="15" t="s">
        <v>256</v>
      </c>
      <c r="D6688" s="27" t="s">
        <v>13988</v>
      </c>
      <c r="E6688" s="27" t="s">
        <v>13989</v>
      </c>
      <c r="F6688" s="15" t="s">
        <v>648</v>
      </c>
      <c r="G6688" s="15" t="s">
        <v>201</v>
      </c>
    </row>
    <row r="6689" spans="1:7" ht="14.25" x14ac:dyDescent="0.2">
      <c r="A6689" s="14" t="s">
        <v>13990</v>
      </c>
      <c r="B6689" s="15" t="s">
        <v>13805</v>
      </c>
      <c r="C6689" s="15" t="s">
        <v>260</v>
      </c>
      <c r="D6689" s="27" t="s">
        <v>1175</v>
      </c>
      <c r="E6689" s="27" t="s">
        <v>1176</v>
      </c>
      <c r="F6689" s="15" t="s">
        <v>652</v>
      </c>
      <c r="G6689" s="15" t="s">
        <v>34</v>
      </c>
    </row>
    <row r="6690" spans="1:7" ht="14.25" x14ac:dyDescent="0.2">
      <c r="A6690" s="14" t="s">
        <v>13991</v>
      </c>
      <c r="B6690" s="15" t="s">
        <v>13805</v>
      </c>
      <c r="C6690" s="15" t="s">
        <v>263</v>
      </c>
      <c r="D6690" s="27" t="s">
        <v>1178</v>
      </c>
      <c r="E6690" s="27" t="s">
        <v>1179</v>
      </c>
      <c r="F6690" s="15" t="s">
        <v>652</v>
      </c>
      <c r="G6690" s="15" t="s">
        <v>34</v>
      </c>
    </row>
    <row r="6691" spans="1:7" ht="22.5" x14ac:dyDescent="0.2">
      <c r="A6691" s="14" t="s">
        <v>13992</v>
      </c>
      <c r="B6691" s="15" t="s">
        <v>13805</v>
      </c>
      <c r="C6691" s="15" t="s">
        <v>265</v>
      </c>
      <c r="D6691" s="27" t="s">
        <v>13993</v>
      </c>
      <c r="E6691" s="27" t="s">
        <v>13994</v>
      </c>
      <c r="F6691" s="15" t="s">
        <v>209</v>
      </c>
      <c r="G6691" s="15" t="s">
        <v>12332</v>
      </c>
    </row>
    <row r="6692" spans="1:7" ht="33.75" x14ac:dyDescent="0.2">
      <c r="A6692" s="14" t="s">
        <v>13995</v>
      </c>
      <c r="B6692" s="15" t="s">
        <v>13805</v>
      </c>
      <c r="C6692" s="15" t="s">
        <v>266</v>
      </c>
      <c r="D6692" s="27" t="s">
        <v>13996</v>
      </c>
      <c r="E6692" s="27" t="s">
        <v>13997</v>
      </c>
      <c r="F6692" s="15" t="s">
        <v>1077</v>
      </c>
      <c r="G6692" s="15" t="s">
        <v>7593</v>
      </c>
    </row>
    <row r="6693" spans="1:7" ht="14.25" customHeight="1" x14ac:dyDescent="0.2">
      <c r="A6693" s="16"/>
      <c r="B6693" s="16"/>
      <c r="C6693" s="13"/>
      <c r="D6693" s="28"/>
      <c r="E6693" s="21" t="s">
        <v>13998</v>
      </c>
      <c r="F6693" s="13"/>
      <c r="G6693" s="13"/>
    </row>
    <row r="6694" spans="1:7" ht="33.75" x14ac:dyDescent="0.2">
      <c r="A6694" s="14" t="s">
        <v>13999</v>
      </c>
      <c r="B6694" s="15" t="s">
        <v>13805</v>
      </c>
      <c r="C6694" s="15" t="s">
        <v>267</v>
      </c>
      <c r="D6694" s="27" t="s">
        <v>13813</v>
      </c>
      <c r="E6694" s="27" t="s">
        <v>14000</v>
      </c>
      <c r="F6694" s="15" t="s">
        <v>37</v>
      </c>
      <c r="G6694" s="15" t="s">
        <v>237</v>
      </c>
    </row>
    <row r="6695" spans="1:7" ht="22.5" x14ac:dyDescent="0.2">
      <c r="A6695" s="14" t="s">
        <v>14001</v>
      </c>
      <c r="B6695" s="15" t="s">
        <v>13805</v>
      </c>
      <c r="C6695" s="15" t="s">
        <v>184</v>
      </c>
      <c r="D6695" s="27" t="s">
        <v>12090</v>
      </c>
      <c r="E6695" s="27" t="s">
        <v>12105</v>
      </c>
      <c r="F6695" s="15" t="s">
        <v>37</v>
      </c>
      <c r="G6695" s="15" t="s">
        <v>237</v>
      </c>
    </row>
    <row r="6696" spans="1:7" ht="14.25" x14ac:dyDescent="0.2">
      <c r="A6696" s="14" t="s">
        <v>14002</v>
      </c>
      <c r="B6696" s="15" t="s">
        <v>13805</v>
      </c>
      <c r="C6696" s="15" t="s">
        <v>276</v>
      </c>
      <c r="D6696" s="27" t="s">
        <v>49</v>
      </c>
      <c r="E6696" s="27" t="s">
        <v>50</v>
      </c>
      <c r="F6696" s="15" t="s">
        <v>51</v>
      </c>
      <c r="G6696" s="15" t="s">
        <v>12</v>
      </c>
    </row>
    <row r="6697" spans="1:7" ht="14.25" x14ac:dyDescent="0.2">
      <c r="A6697" s="14" t="s">
        <v>14003</v>
      </c>
      <c r="B6697" s="15" t="s">
        <v>13805</v>
      </c>
      <c r="C6697" s="15" t="s">
        <v>278</v>
      </c>
      <c r="D6697" s="27" t="s">
        <v>14004</v>
      </c>
      <c r="E6697" s="27" t="s">
        <v>14005</v>
      </c>
      <c r="F6697" s="15" t="s">
        <v>648</v>
      </c>
      <c r="G6697" s="15" t="s">
        <v>43</v>
      </c>
    </row>
    <row r="6698" spans="1:7" ht="14.25" x14ac:dyDescent="0.2">
      <c r="A6698" s="14" t="s">
        <v>14006</v>
      </c>
      <c r="B6698" s="15" t="s">
        <v>13805</v>
      </c>
      <c r="C6698" s="15" t="s">
        <v>283</v>
      </c>
      <c r="D6698" s="27" t="s">
        <v>14007</v>
      </c>
      <c r="E6698" s="27" t="s">
        <v>14008</v>
      </c>
      <c r="F6698" s="15" t="s">
        <v>648</v>
      </c>
      <c r="G6698" s="15" t="s">
        <v>43</v>
      </c>
    </row>
    <row r="6699" spans="1:7" ht="33.75" x14ac:dyDescent="0.2">
      <c r="A6699" s="14" t="s">
        <v>14009</v>
      </c>
      <c r="B6699" s="15" t="s">
        <v>13805</v>
      </c>
      <c r="C6699" s="15" t="s">
        <v>286</v>
      </c>
      <c r="D6699" s="27" t="s">
        <v>14010</v>
      </c>
      <c r="E6699" s="27" t="s">
        <v>14011</v>
      </c>
      <c r="F6699" s="15" t="s">
        <v>1077</v>
      </c>
      <c r="G6699" s="15" t="s">
        <v>930</v>
      </c>
    </row>
    <row r="6700" spans="1:7" ht="14.25" x14ac:dyDescent="0.2">
      <c r="A6700" s="14" t="s">
        <v>14012</v>
      </c>
      <c r="B6700" s="15" t="s">
        <v>13805</v>
      </c>
      <c r="C6700" s="15" t="s">
        <v>288</v>
      </c>
      <c r="D6700" s="27" t="s">
        <v>14013</v>
      </c>
      <c r="E6700" s="27" t="s">
        <v>14014</v>
      </c>
      <c r="F6700" s="15" t="s">
        <v>518</v>
      </c>
      <c r="G6700" s="15" t="s">
        <v>14015</v>
      </c>
    </row>
    <row r="6701" spans="1:7" ht="14.25" x14ac:dyDescent="0.2">
      <c r="A6701" s="14" t="s">
        <v>14016</v>
      </c>
      <c r="B6701" s="15" t="s">
        <v>13805</v>
      </c>
      <c r="C6701" s="15" t="s">
        <v>289</v>
      </c>
      <c r="D6701" s="27" t="s">
        <v>14017</v>
      </c>
      <c r="E6701" s="27" t="s">
        <v>14018</v>
      </c>
      <c r="F6701" s="15" t="s">
        <v>502</v>
      </c>
      <c r="G6701" s="15" t="s">
        <v>13019</v>
      </c>
    </row>
    <row r="6702" spans="1:7" s="11" customFormat="1" ht="14.25" x14ac:dyDescent="0.2">
      <c r="A6702" s="9" t="s">
        <v>9551</v>
      </c>
      <c r="B6702" s="9" t="s">
        <v>14019</v>
      </c>
      <c r="C6702" s="9"/>
      <c r="D6702" s="29"/>
      <c r="E6702" s="22" t="s">
        <v>14020</v>
      </c>
      <c r="F6702" s="10"/>
      <c r="G6702" s="10"/>
    </row>
    <row r="6703" spans="1:7" ht="14.25" customHeight="1" x14ac:dyDescent="0.2">
      <c r="A6703" s="16"/>
      <c r="B6703" s="16"/>
      <c r="C6703" s="13"/>
      <c r="D6703" s="28"/>
      <c r="E6703" s="21" t="s">
        <v>14021</v>
      </c>
      <c r="F6703" s="13"/>
      <c r="G6703" s="13"/>
    </row>
    <row r="6704" spans="1:7" ht="22.5" x14ac:dyDescent="0.2">
      <c r="A6704" s="14" t="s">
        <v>14022</v>
      </c>
      <c r="B6704" s="15" t="s">
        <v>13805</v>
      </c>
      <c r="C6704" s="15" t="s">
        <v>291</v>
      </c>
      <c r="D6704" s="27" t="s">
        <v>10512</v>
      </c>
      <c r="E6704" s="27" t="s">
        <v>10513</v>
      </c>
      <c r="F6704" s="15" t="s">
        <v>37</v>
      </c>
      <c r="G6704" s="15" t="s">
        <v>14023</v>
      </c>
    </row>
    <row r="6705" spans="1:7" ht="22.5" x14ac:dyDescent="0.2">
      <c r="A6705" s="14" t="s">
        <v>14024</v>
      </c>
      <c r="B6705" s="15" t="s">
        <v>13805</v>
      </c>
      <c r="C6705" s="15" t="s">
        <v>293</v>
      </c>
      <c r="D6705" s="27" t="s">
        <v>137</v>
      </c>
      <c r="E6705" s="27" t="s">
        <v>694</v>
      </c>
      <c r="F6705" s="15" t="s">
        <v>37</v>
      </c>
      <c r="G6705" s="15" t="s">
        <v>14025</v>
      </c>
    </row>
    <row r="6706" spans="1:7" ht="22.5" x14ac:dyDescent="0.2">
      <c r="A6706" s="14" t="s">
        <v>14026</v>
      </c>
      <c r="B6706" s="15" t="s">
        <v>13805</v>
      </c>
      <c r="C6706" s="15" t="s">
        <v>295</v>
      </c>
      <c r="D6706" s="27" t="s">
        <v>31</v>
      </c>
      <c r="E6706" s="27" t="s">
        <v>32</v>
      </c>
      <c r="F6706" s="15" t="s">
        <v>27</v>
      </c>
      <c r="G6706" s="15" t="s">
        <v>14027</v>
      </c>
    </row>
    <row r="6707" spans="1:7" ht="22.5" x14ac:dyDescent="0.2">
      <c r="A6707" s="14" t="s">
        <v>14028</v>
      </c>
      <c r="B6707" s="15" t="s">
        <v>13805</v>
      </c>
      <c r="C6707" s="15" t="s">
        <v>297</v>
      </c>
      <c r="D6707" s="27" t="s">
        <v>5517</v>
      </c>
      <c r="E6707" s="27" t="s">
        <v>12082</v>
      </c>
      <c r="F6707" s="15" t="s">
        <v>51</v>
      </c>
      <c r="G6707" s="15" t="s">
        <v>14029</v>
      </c>
    </row>
    <row r="6708" spans="1:7" ht="22.5" x14ac:dyDescent="0.2">
      <c r="A6708" s="14" t="s">
        <v>14030</v>
      </c>
      <c r="B6708" s="15" t="s">
        <v>13805</v>
      </c>
      <c r="C6708" s="15" t="s">
        <v>309</v>
      </c>
      <c r="D6708" s="27" t="s">
        <v>5521</v>
      </c>
      <c r="E6708" s="27" t="s">
        <v>5522</v>
      </c>
      <c r="F6708" s="15" t="s">
        <v>37</v>
      </c>
      <c r="G6708" s="15" t="s">
        <v>14031</v>
      </c>
    </row>
    <row r="6709" spans="1:7" ht="14.25" x14ac:dyDescent="0.2">
      <c r="A6709" s="14" t="s">
        <v>14032</v>
      </c>
      <c r="B6709" s="15" t="s">
        <v>13805</v>
      </c>
      <c r="C6709" s="15" t="s">
        <v>311</v>
      </c>
      <c r="D6709" s="27" t="s">
        <v>49</v>
      </c>
      <c r="E6709" s="27" t="s">
        <v>50</v>
      </c>
      <c r="F6709" s="15" t="s">
        <v>51</v>
      </c>
      <c r="G6709" s="15" t="s">
        <v>14033</v>
      </c>
    </row>
    <row r="6710" spans="1:7" ht="14.25" x14ac:dyDescent="0.2">
      <c r="A6710" s="14" t="s">
        <v>14034</v>
      </c>
      <c r="B6710" s="15" t="s">
        <v>13805</v>
      </c>
      <c r="C6710" s="15" t="s">
        <v>218</v>
      </c>
      <c r="D6710" s="27" t="s">
        <v>10520</v>
      </c>
      <c r="E6710" s="27" t="s">
        <v>10521</v>
      </c>
      <c r="F6710" s="15" t="s">
        <v>81</v>
      </c>
      <c r="G6710" s="15" t="s">
        <v>14035</v>
      </c>
    </row>
    <row r="6711" spans="1:7" ht="22.5" x14ac:dyDescent="0.2">
      <c r="A6711" s="14" t="s">
        <v>14036</v>
      </c>
      <c r="B6711" s="15" t="s">
        <v>13805</v>
      </c>
      <c r="C6711" s="15" t="s">
        <v>922</v>
      </c>
      <c r="D6711" s="27" t="s">
        <v>12087</v>
      </c>
      <c r="E6711" s="27" t="s">
        <v>12088</v>
      </c>
      <c r="F6711" s="15" t="s">
        <v>81</v>
      </c>
      <c r="G6711" s="15" t="s">
        <v>14037</v>
      </c>
    </row>
    <row r="6712" spans="1:7" ht="22.5" x14ac:dyDescent="0.2">
      <c r="A6712" s="14" t="s">
        <v>14038</v>
      </c>
      <c r="B6712" s="15" t="s">
        <v>13805</v>
      </c>
      <c r="C6712" s="15" t="s">
        <v>924</v>
      </c>
      <c r="D6712" s="27" t="s">
        <v>12090</v>
      </c>
      <c r="E6712" s="27" t="s">
        <v>12729</v>
      </c>
      <c r="F6712" s="15" t="s">
        <v>37</v>
      </c>
      <c r="G6712" s="15" t="s">
        <v>14039</v>
      </c>
    </row>
    <row r="6713" spans="1:7" ht="14.25" x14ac:dyDescent="0.2">
      <c r="A6713" s="14" t="s">
        <v>14040</v>
      </c>
      <c r="B6713" s="15" t="s">
        <v>13805</v>
      </c>
      <c r="C6713" s="15" t="s">
        <v>927</v>
      </c>
      <c r="D6713" s="27" t="s">
        <v>49</v>
      </c>
      <c r="E6713" s="27" t="s">
        <v>50</v>
      </c>
      <c r="F6713" s="15" t="s">
        <v>51</v>
      </c>
      <c r="G6713" s="15" t="s">
        <v>14041</v>
      </c>
    </row>
    <row r="6714" spans="1:7" ht="14.25" customHeight="1" x14ac:dyDescent="0.2">
      <c r="A6714" s="16"/>
      <c r="B6714" s="16"/>
      <c r="C6714" s="13"/>
      <c r="D6714" s="28"/>
      <c r="E6714" s="21" t="s">
        <v>14042</v>
      </c>
      <c r="F6714" s="13"/>
      <c r="G6714" s="13"/>
    </row>
    <row r="6715" spans="1:7" ht="22.5" x14ac:dyDescent="0.2">
      <c r="A6715" s="14" t="s">
        <v>14043</v>
      </c>
      <c r="B6715" s="15" t="s">
        <v>13805</v>
      </c>
      <c r="C6715" s="15" t="s">
        <v>930</v>
      </c>
      <c r="D6715" s="27" t="s">
        <v>10512</v>
      </c>
      <c r="E6715" s="27" t="s">
        <v>10513</v>
      </c>
      <c r="F6715" s="15" t="s">
        <v>37</v>
      </c>
      <c r="G6715" s="15" t="s">
        <v>14044</v>
      </c>
    </row>
    <row r="6716" spans="1:7" ht="22.5" x14ac:dyDescent="0.2">
      <c r="A6716" s="14" t="s">
        <v>14045</v>
      </c>
      <c r="B6716" s="15" t="s">
        <v>13805</v>
      </c>
      <c r="C6716" s="15" t="s">
        <v>936</v>
      </c>
      <c r="D6716" s="27" t="s">
        <v>137</v>
      </c>
      <c r="E6716" s="27" t="s">
        <v>694</v>
      </c>
      <c r="F6716" s="15" t="s">
        <v>37</v>
      </c>
      <c r="G6716" s="15" t="s">
        <v>720</v>
      </c>
    </row>
    <row r="6717" spans="1:7" ht="22.5" x14ac:dyDescent="0.2">
      <c r="A6717" s="14" t="s">
        <v>14046</v>
      </c>
      <c r="B6717" s="15" t="s">
        <v>13805</v>
      </c>
      <c r="C6717" s="15" t="s">
        <v>941</v>
      </c>
      <c r="D6717" s="27" t="s">
        <v>31</v>
      </c>
      <c r="E6717" s="27" t="s">
        <v>32</v>
      </c>
      <c r="F6717" s="15" t="s">
        <v>27</v>
      </c>
      <c r="G6717" s="15" t="s">
        <v>14047</v>
      </c>
    </row>
    <row r="6718" spans="1:7" ht="22.5" x14ac:dyDescent="0.2">
      <c r="A6718" s="14" t="s">
        <v>14048</v>
      </c>
      <c r="B6718" s="15" t="s">
        <v>13805</v>
      </c>
      <c r="C6718" s="15" t="s">
        <v>946</v>
      </c>
      <c r="D6718" s="27" t="s">
        <v>5517</v>
      </c>
      <c r="E6718" s="27" t="s">
        <v>12082</v>
      </c>
      <c r="F6718" s="15" t="s">
        <v>51</v>
      </c>
      <c r="G6718" s="15" t="s">
        <v>14049</v>
      </c>
    </row>
    <row r="6719" spans="1:7" ht="22.5" x14ac:dyDescent="0.2">
      <c r="A6719" s="14" t="s">
        <v>14050</v>
      </c>
      <c r="B6719" s="15" t="s">
        <v>13805</v>
      </c>
      <c r="C6719" s="15" t="s">
        <v>952</v>
      </c>
      <c r="D6719" s="27" t="s">
        <v>5521</v>
      </c>
      <c r="E6719" s="27" t="s">
        <v>5522</v>
      </c>
      <c r="F6719" s="15" t="s">
        <v>37</v>
      </c>
      <c r="G6719" s="15" t="s">
        <v>2081</v>
      </c>
    </row>
    <row r="6720" spans="1:7" ht="14.25" x14ac:dyDescent="0.2">
      <c r="A6720" s="14" t="s">
        <v>14051</v>
      </c>
      <c r="B6720" s="15" t="s">
        <v>13805</v>
      </c>
      <c r="C6720" s="15" t="s">
        <v>957</v>
      </c>
      <c r="D6720" s="27" t="s">
        <v>49</v>
      </c>
      <c r="E6720" s="27" t="s">
        <v>50</v>
      </c>
      <c r="F6720" s="15" t="s">
        <v>51</v>
      </c>
      <c r="G6720" s="15" t="s">
        <v>6118</v>
      </c>
    </row>
    <row r="6721" spans="1:7" ht="22.5" x14ac:dyDescent="0.2">
      <c r="A6721" s="14" t="s">
        <v>14052</v>
      </c>
      <c r="B6721" s="15" t="s">
        <v>13805</v>
      </c>
      <c r="C6721" s="15" t="s">
        <v>962</v>
      </c>
      <c r="D6721" s="27" t="s">
        <v>552</v>
      </c>
      <c r="E6721" s="27" t="s">
        <v>2174</v>
      </c>
      <c r="F6721" s="15" t="s">
        <v>81</v>
      </c>
      <c r="G6721" s="15" t="s">
        <v>14053</v>
      </c>
    </row>
    <row r="6722" spans="1:7" ht="22.5" x14ac:dyDescent="0.2">
      <c r="A6722" s="14" t="s">
        <v>14054</v>
      </c>
      <c r="B6722" s="15" t="s">
        <v>13805</v>
      </c>
      <c r="C6722" s="15" t="s">
        <v>967</v>
      </c>
      <c r="D6722" s="27" t="s">
        <v>12087</v>
      </c>
      <c r="E6722" s="27" t="s">
        <v>12088</v>
      </c>
      <c r="F6722" s="15" t="s">
        <v>81</v>
      </c>
      <c r="G6722" s="15" t="s">
        <v>14055</v>
      </c>
    </row>
    <row r="6723" spans="1:7" ht="22.5" x14ac:dyDescent="0.2">
      <c r="A6723" s="14" t="s">
        <v>14056</v>
      </c>
      <c r="B6723" s="15" t="s">
        <v>13805</v>
      </c>
      <c r="C6723" s="15" t="s">
        <v>973</v>
      </c>
      <c r="D6723" s="27" t="s">
        <v>12090</v>
      </c>
      <c r="E6723" s="27" t="s">
        <v>12105</v>
      </c>
      <c r="F6723" s="15" t="s">
        <v>37</v>
      </c>
      <c r="G6723" s="15" t="s">
        <v>14057</v>
      </c>
    </row>
    <row r="6724" spans="1:7" ht="14.25" x14ac:dyDescent="0.2">
      <c r="A6724" s="14" t="s">
        <v>14058</v>
      </c>
      <c r="B6724" s="15" t="s">
        <v>13805</v>
      </c>
      <c r="C6724" s="15" t="s">
        <v>979</v>
      </c>
      <c r="D6724" s="27" t="s">
        <v>49</v>
      </c>
      <c r="E6724" s="27" t="s">
        <v>50</v>
      </c>
      <c r="F6724" s="15" t="s">
        <v>51</v>
      </c>
      <c r="G6724" s="15" t="s">
        <v>14059</v>
      </c>
    </row>
    <row r="6725" spans="1:7" ht="14.25" customHeight="1" x14ac:dyDescent="0.2">
      <c r="A6725" s="16"/>
      <c r="B6725" s="16"/>
      <c r="C6725" s="13"/>
      <c r="D6725" s="28"/>
      <c r="E6725" s="21" t="s">
        <v>14060</v>
      </c>
      <c r="F6725" s="13"/>
      <c r="G6725" s="13"/>
    </row>
    <row r="6726" spans="1:7" ht="14.25" x14ac:dyDescent="0.2">
      <c r="A6726" s="14" t="s">
        <v>14061</v>
      </c>
      <c r="B6726" s="15" t="s">
        <v>13805</v>
      </c>
      <c r="C6726" s="15" t="s">
        <v>985</v>
      </c>
      <c r="D6726" s="27" t="s">
        <v>570</v>
      </c>
      <c r="E6726" s="27" t="s">
        <v>571</v>
      </c>
      <c r="F6726" s="15" t="s">
        <v>51</v>
      </c>
      <c r="G6726" s="15" t="s">
        <v>14062</v>
      </c>
    </row>
    <row r="6727" spans="1:7" ht="14.25" x14ac:dyDescent="0.2">
      <c r="A6727" s="14" t="s">
        <v>14063</v>
      </c>
      <c r="B6727" s="15" t="s">
        <v>13805</v>
      </c>
      <c r="C6727" s="15" t="s">
        <v>988</v>
      </c>
      <c r="D6727" s="27" t="s">
        <v>722</v>
      </c>
      <c r="E6727" s="27" t="s">
        <v>723</v>
      </c>
      <c r="F6727" s="15" t="s">
        <v>81</v>
      </c>
      <c r="G6727" s="15" t="s">
        <v>14064</v>
      </c>
    </row>
    <row r="6728" spans="1:7" ht="22.5" x14ac:dyDescent="0.2">
      <c r="A6728" s="14" t="s">
        <v>14065</v>
      </c>
      <c r="B6728" s="15" t="s">
        <v>13805</v>
      </c>
      <c r="C6728" s="15" t="s">
        <v>991</v>
      </c>
      <c r="D6728" s="27" t="s">
        <v>578</v>
      </c>
      <c r="E6728" s="27" t="s">
        <v>579</v>
      </c>
      <c r="F6728" s="15" t="s">
        <v>51</v>
      </c>
      <c r="G6728" s="15" t="s">
        <v>14066</v>
      </c>
    </row>
    <row r="6729" spans="1:7" ht="14.25" x14ac:dyDescent="0.2">
      <c r="A6729" s="14" t="s">
        <v>14067</v>
      </c>
      <c r="B6729" s="15" t="s">
        <v>13805</v>
      </c>
      <c r="C6729" s="15" t="s">
        <v>995</v>
      </c>
      <c r="D6729" s="27" t="s">
        <v>582</v>
      </c>
      <c r="E6729" s="27" t="s">
        <v>583</v>
      </c>
      <c r="F6729" s="15" t="s">
        <v>81</v>
      </c>
      <c r="G6729" s="15" t="s">
        <v>14068</v>
      </c>
    </row>
    <row r="6730" spans="1:7" ht="14.25" x14ac:dyDescent="0.2">
      <c r="A6730" s="14" t="s">
        <v>14069</v>
      </c>
      <c r="B6730" s="15" t="s">
        <v>13805</v>
      </c>
      <c r="C6730" s="15" t="s">
        <v>998</v>
      </c>
      <c r="D6730" s="27" t="s">
        <v>12742</v>
      </c>
      <c r="E6730" s="27" t="s">
        <v>12743</v>
      </c>
      <c r="F6730" s="15" t="s">
        <v>81</v>
      </c>
      <c r="G6730" s="15" t="s">
        <v>14070</v>
      </c>
    </row>
    <row r="6731" spans="1:7" ht="33.75" x14ac:dyDescent="0.2">
      <c r="A6731" s="14" t="s">
        <v>14071</v>
      </c>
      <c r="B6731" s="15" t="s">
        <v>13805</v>
      </c>
      <c r="C6731" s="15" t="s">
        <v>1002</v>
      </c>
      <c r="D6731" s="27" t="s">
        <v>738</v>
      </c>
      <c r="E6731" s="27" t="s">
        <v>12746</v>
      </c>
      <c r="F6731" s="15" t="s">
        <v>502</v>
      </c>
      <c r="G6731" s="15" t="s">
        <v>14072</v>
      </c>
    </row>
    <row r="6732" spans="1:7" ht="22.5" x14ac:dyDescent="0.2">
      <c r="A6732" s="14" t="s">
        <v>14073</v>
      </c>
      <c r="B6732" s="15" t="s">
        <v>13805</v>
      </c>
      <c r="C6732" s="15" t="s">
        <v>1005</v>
      </c>
      <c r="D6732" s="27" t="s">
        <v>5561</v>
      </c>
      <c r="E6732" s="27" t="s">
        <v>12749</v>
      </c>
      <c r="F6732" s="15" t="s">
        <v>502</v>
      </c>
      <c r="G6732" s="15" t="s">
        <v>14074</v>
      </c>
    </row>
    <row r="6733" spans="1:7" ht="14.25" customHeight="1" x14ac:dyDescent="0.2">
      <c r="A6733" s="16"/>
      <c r="B6733" s="16"/>
      <c r="C6733" s="13"/>
      <c r="D6733" s="28"/>
      <c r="E6733" s="21" t="s">
        <v>14075</v>
      </c>
      <c r="F6733" s="13"/>
      <c r="G6733" s="13"/>
    </row>
    <row r="6734" spans="1:7" ht="14.25" x14ac:dyDescent="0.2">
      <c r="A6734" s="14" t="s">
        <v>14076</v>
      </c>
      <c r="B6734" s="15" t="s">
        <v>13805</v>
      </c>
      <c r="C6734" s="15" t="s">
        <v>1012</v>
      </c>
      <c r="D6734" s="27" t="s">
        <v>570</v>
      </c>
      <c r="E6734" s="27" t="s">
        <v>571</v>
      </c>
      <c r="F6734" s="15" t="s">
        <v>51</v>
      </c>
      <c r="G6734" s="15" t="s">
        <v>12905</v>
      </c>
    </row>
    <row r="6735" spans="1:7" ht="14.25" x14ac:dyDescent="0.2">
      <c r="A6735" s="14" t="s">
        <v>14077</v>
      </c>
      <c r="B6735" s="15" t="s">
        <v>13805</v>
      </c>
      <c r="C6735" s="15" t="s">
        <v>1017</v>
      </c>
      <c r="D6735" s="27" t="s">
        <v>722</v>
      </c>
      <c r="E6735" s="27" t="s">
        <v>723</v>
      </c>
      <c r="F6735" s="15" t="s">
        <v>81</v>
      </c>
      <c r="G6735" s="15" t="s">
        <v>14078</v>
      </c>
    </row>
    <row r="6736" spans="1:7" ht="22.5" x14ac:dyDescent="0.2">
      <c r="A6736" s="14" t="s">
        <v>14079</v>
      </c>
      <c r="B6736" s="15" t="s">
        <v>13805</v>
      </c>
      <c r="C6736" s="15" t="s">
        <v>1022</v>
      </c>
      <c r="D6736" s="27" t="s">
        <v>578</v>
      </c>
      <c r="E6736" s="27" t="s">
        <v>579</v>
      </c>
      <c r="F6736" s="15" t="s">
        <v>51</v>
      </c>
      <c r="G6736" s="15" t="s">
        <v>14080</v>
      </c>
    </row>
    <row r="6737" spans="1:7" ht="14.25" x14ac:dyDescent="0.2">
      <c r="A6737" s="14" t="s">
        <v>14081</v>
      </c>
      <c r="B6737" s="15" t="s">
        <v>13805</v>
      </c>
      <c r="C6737" s="15" t="s">
        <v>1027</v>
      </c>
      <c r="D6737" s="27" t="s">
        <v>582</v>
      </c>
      <c r="E6737" s="27" t="s">
        <v>583</v>
      </c>
      <c r="F6737" s="15" t="s">
        <v>81</v>
      </c>
      <c r="G6737" s="15" t="s">
        <v>14082</v>
      </c>
    </row>
    <row r="6738" spans="1:7" ht="14.25" x14ac:dyDescent="0.2">
      <c r="A6738" s="14" t="s">
        <v>14083</v>
      </c>
      <c r="B6738" s="15" t="s">
        <v>13805</v>
      </c>
      <c r="C6738" s="15" t="s">
        <v>1032</v>
      </c>
      <c r="D6738" s="27" t="s">
        <v>12742</v>
      </c>
      <c r="E6738" s="27" t="s">
        <v>12743</v>
      </c>
      <c r="F6738" s="15" t="s">
        <v>81</v>
      </c>
      <c r="G6738" s="15" t="s">
        <v>14084</v>
      </c>
    </row>
    <row r="6739" spans="1:7" ht="33.75" x14ac:dyDescent="0.2">
      <c r="A6739" s="14" t="s">
        <v>14085</v>
      </c>
      <c r="B6739" s="15" t="s">
        <v>13805</v>
      </c>
      <c r="C6739" s="15" t="s">
        <v>1037</v>
      </c>
      <c r="D6739" s="27" t="s">
        <v>738</v>
      </c>
      <c r="E6739" s="27" t="s">
        <v>12746</v>
      </c>
      <c r="F6739" s="15" t="s">
        <v>502</v>
      </c>
      <c r="G6739" s="15" t="s">
        <v>14086</v>
      </c>
    </row>
    <row r="6740" spans="1:7" ht="22.5" x14ac:dyDescent="0.2">
      <c r="A6740" s="14" t="s">
        <v>14087</v>
      </c>
      <c r="B6740" s="15" t="s">
        <v>13805</v>
      </c>
      <c r="C6740" s="15" t="s">
        <v>1045</v>
      </c>
      <c r="D6740" s="27" t="s">
        <v>5561</v>
      </c>
      <c r="E6740" s="27" t="s">
        <v>12749</v>
      </c>
      <c r="F6740" s="15" t="s">
        <v>502</v>
      </c>
      <c r="G6740" s="15" t="s">
        <v>14088</v>
      </c>
    </row>
    <row r="6741" spans="1:7" ht="14.25" customHeight="1" x14ac:dyDescent="0.2">
      <c r="A6741" s="16"/>
      <c r="B6741" s="16"/>
      <c r="C6741" s="13"/>
      <c r="D6741" s="28"/>
      <c r="E6741" s="21" t="s">
        <v>14089</v>
      </c>
      <c r="F6741" s="13"/>
      <c r="G6741" s="13"/>
    </row>
    <row r="6742" spans="1:7" ht="22.5" x14ac:dyDescent="0.2">
      <c r="A6742" s="14" t="s">
        <v>14090</v>
      </c>
      <c r="B6742" s="15" t="s">
        <v>13805</v>
      </c>
      <c r="C6742" s="15" t="s">
        <v>1050</v>
      </c>
      <c r="D6742" s="27" t="s">
        <v>578</v>
      </c>
      <c r="E6742" s="27" t="s">
        <v>579</v>
      </c>
      <c r="F6742" s="15" t="s">
        <v>51</v>
      </c>
      <c r="G6742" s="15" t="s">
        <v>7808</v>
      </c>
    </row>
    <row r="6743" spans="1:7" ht="14.25" x14ac:dyDescent="0.2">
      <c r="A6743" s="14" t="s">
        <v>14091</v>
      </c>
      <c r="B6743" s="15" t="s">
        <v>13805</v>
      </c>
      <c r="C6743" s="15" t="s">
        <v>1058</v>
      </c>
      <c r="D6743" s="27" t="s">
        <v>582</v>
      </c>
      <c r="E6743" s="27" t="s">
        <v>583</v>
      </c>
      <c r="F6743" s="15" t="s">
        <v>81</v>
      </c>
      <c r="G6743" s="15" t="s">
        <v>14092</v>
      </c>
    </row>
    <row r="6744" spans="1:7" ht="14.25" x14ac:dyDescent="0.2">
      <c r="A6744" s="14" t="s">
        <v>14093</v>
      </c>
      <c r="B6744" s="15" t="s">
        <v>13805</v>
      </c>
      <c r="C6744" s="15" t="s">
        <v>1063</v>
      </c>
      <c r="D6744" s="27" t="s">
        <v>12742</v>
      </c>
      <c r="E6744" s="27" t="s">
        <v>12743</v>
      </c>
      <c r="F6744" s="15" t="s">
        <v>81</v>
      </c>
      <c r="G6744" s="15" t="s">
        <v>14094</v>
      </c>
    </row>
    <row r="6745" spans="1:7" ht="22.5" x14ac:dyDescent="0.2">
      <c r="A6745" s="14" t="s">
        <v>14095</v>
      </c>
      <c r="B6745" s="15" t="s">
        <v>13805</v>
      </c>
      <c r="C6745" s="15" t="s">
        <v>1068</v>
      </c>
      <c r="D6745" s="27" t="s">
        <v>738</v>
      </c>
      <c r="E6745" s="27" t="s">
        <v>739</v>
      </c>
      <c r="F6745" s="15" t="s">
        <v>502</v>
      </c>
      <c r="G6745" s="15" t="s">
        <v>14096</v>
      </c>
    </row>
    <row r="6746" spans="1:7" ht="14.25" x14ac:dyDescent="0.2">
      <c r="A6746" s="14" t="s">
        <v>14097</v>
      </c>
      <c r="B6746" s="15" t="s">
        <v>13805</v>
      </c>
      <c r="C6746" s="15" t="s">
        <v>1074</v>
      </c>
      <c r="D6746" s="27" t="s">
        <v>5561</v>
      </c>
      <c r="E6746" s="27" t="s">
        <v>5689</v>
      </c>
      <c r="F6746" s="15" t="s">
        <v>502</v>
      </c>
      <c r="G6746" s="15" t="s">
        <v>14098</v>
      </c>
    </row>
    <row r="6747" spans="1:7" ht="14.25" x14ac:dyDescent="0.2">
      <c r="A6747" s="14" t="s">
        <v>14099</v>
      </c>
      <c r="B6747" s="15" t="s">
        <v>13805</v>
      </c>
      <c r="C6747" s="15" t="s">
        <v>1080</v>
      </c>
      <c r="D6747" s="27" t="s">
        <v>781</v>
      </c>
      <c r="E6747" s="27" t="s">
        <v>782</v>
      </c>
      <c r="F6747" s="15" t="s">
        <v>502</v>
      </c>
      <c r="G6747" s="15" t="s">
        <v>14100</v>
      </c>
    </row>
    <row r="6748" spans="1:7" ht="14.25" x14ac:dyDescent="0.2">
      <c r="A6748" s="14" t="s">
        <v>14101</v>
      </c>
      <c r="B6748" s="15" t="s">
        <v>13805</v>
      </c>
      <c r="C6748" s="15" t="s">
        <v>1084</v>
      </c>
      <c r="D6748" s="27" t="s">
        <v>5412</v>
      </c>
      <c r="E6748" s="27" t="s">
        <v>14102</v>
      </c>
      <c r="F6748" s="15" t="s">
        <v>502</v>
      </c>
      <c r="G6748" s="15" t="s">
        <v>14103</v>
      </c>
    </row>
    <row r="6749" spans="1:7" ht="33.75" x14ac:dyDescent="0.2">
      <c r="A6749" s="14" t="s">
        <v>14104</v>
      </c>
      <c r="B6749" s="15" t="s">
        <v>13805</v>
      </c>
      <c r="C6749" s="15" t="s">
        <v>1088</v>
      </c>
      <c r="D6749" s="27" t="s">
        <v>1607</v>
      </c>
      <c r="E6749" s="27" t="s">
        <v>1608</v>
      </c>
      <c r="F6749" s="15" t="s">
        <v>502</v>
      </c>
      <c r="G6749" s="15" t="s">
        <v>14105</v>
      </c>
    </row>
    <row r="6750" spans="1:7" ht="33.75" x14ac:dyDescent="0.2">
      <c r="A6750" s="14" t="s">
        <v>14106</v>
      </c>
      <c r="B6750" s="15" t="s">
        <v>13805</v>
      </c>
      <c r="C6750" s="15" t="s">
        <v>2578</v>
      </c>
      <c r="D6750" s="27" t="s">
        <v>6387</v>
      </c>
      <c r="E6750" s="27" t="s">
        <v>6388</v>
      </c>
      <c r="F6750" s="15" t="s">
        <v>1077</v>
      </c>
      <c r="G6750" s="15" t="s">
        <v>5666</v>
      </c>
    </row>
    <row r="6751" spans="1:7" ht="33.75" x14ac:dyDescent="0.2">
      <c r="A6751" s="14" t="s">
        <v>14107</v>
      </c>
      <c r="B6751" s="15" t="s">
        <v>13805</v>
      </c>
      <c r="C6751" s="15" t="s">
        <v>2581</v>
      </c>
      <c r="D6751" s="27" t="s">
        <v>12222</v>
      </c>
      <c r="E6751" s="27" t="s">
        <v>12223</v>
      </c>
      <c r="F6751" s="15" t="s">
        <v>81</v>
      </c>
      <c r="G6751" s="15" t="s">
        <v>5881</v>
      </c>
    </row>
    <row r="6752" spans="1:7" ht="14.25" customHeight="1" x14ac:dyDescent="0.2">
      <c r="A6752" s="16"/>
      <c r="B6752" s="16"/>
      <c r="C6752" s="13"/>
      <c r="D6752" s="28"/>
      <c r="E6752" s="21" t="s">
        <v>14108</v>
      </c>
      <c r="F6752" s="13"/>
      <c r="G6752" s="13"/>
    </row>
    <row r="6753" spans="1:7" ht="22.5" x14ac:dyDescent="0.2">
      <c r="A6753" s="14" t="s">
        <v>14109</v>
      </c>
      <c r="B6753" s="15" t="s">
        <v>13805</v>
      </c>
      <c r="C6753" s="15" t="s">
        <v>2583</v>
      </c>
      <c r="D6753" s="27" t="s">
        <v>578</v>
      </c>
      <c r="E6753" s="27" t="s">
        <v>579</v>
      </c>
      <c r="F6753" s="15" t="s">
        <v>51</v>
      </c>
      <c r="G6753" s="15" t="s">
        <v>715</v>
      </c>
    </row>
    <row r="6754" spans="1:7" ht="14.25" x14ac:dyDescent="0.2">
      <c r="A6754" s="14" t="s">
        <v>14110</v>
      </c>
      <c r="B6754" s="15" t="s">
        <v>13805</v>
      </c>
      <c r="C6754" s="15" t="s">
        <v>2587</v>
      </c>
      <c r="D6754" s="27" t="s">
        <v>582</v>
      </c>
      <c r="E6754" s="27" t="s">
        <v>583</v>
      </c>
      <c r="F6754" s="15" t="s">
        <v>81</v>
      </c>
      <c r="G6754" s="15" t="s">
        <v>14111</v>
      </c>
    </row>
    <row r="6755" spans="1:7" ht="14.25" x14ac:dyDescent="0.2">
      <c r="A6755" s="14" t="s">
        <v>14112</v>
      </c>
      <c r="B6755" s="15" t="s">
        <v>13805</v>
      </c>
      <c r="C6755" s="15" t="s">
        <v>2590</v>
      </c>
      <c r="D6755" s="27" t="s">
        <v>12742</v>
      </c>
      <c r="E6755" s="27" t="s">
        <v>12743</v>
      </c>
      <c r="F6755" s="15" t="s">
        <v>81</v>
      </c>
      <c r="G6755" s="15" t="s">
        <v>14113</v>
      </c>
    </row>
    <row r="6756" spans="1:7" ht="22.5" x14ac:dyDescent="0.2">
      <c r="A6756" s="14" t="s">
        <v>14114</v>
      </c>
      <c r="B6756" s="15" t="s">
        <v>13805</v>
      </c>
      <c r="C6756" s="15" t="s">
        <v>2594</v>
      </c>
      <c r="D6756" s="27" t="s">
        <v>738</v>
      </c>
      <c r="E6756" s="27" t="s">
        <v>739</v>
      </c>
      <c r="F6756" s="15" t="s">
        <v>502</v>
      </c>
      <c r="G6756" s="15" t="s">
        <v>14115</v>
      </c>
    </row>
    <row r="6757" spans="1:7" ht="14.25" x14ac:dyDescent="0.2">
      <c r="A6757" s="14" t="s">
        <v>14116</v>
      </c>
      <c r="B6757" s="15" t="s">
        <v>13805</v>
      </c>
      <c r="C6757" s="15" t="s">
        <v>2596</v>
      </c>
      <c r="D6757" s="27" t="s">
        <v>5561</v>
      </c>
      <c r="E6757" s="27" t="s">
        <v>5689</v>
      </c>
      <c r="F6757" s="15" t="s">
        <v>502</v>
      </c>
      <c r="G6757" s="15" t="s">
        <v>14117</v>
      </c>
    </row>
    <row r="6758" spans="1:7" ht="14.25" x14ac:dyDescent="0.2">
      <c r="A6758" s="14" t="s">
        <v>14118</v>
      </c>
      <c r="B6758" s="15" t="s">
        <v>13805</v>
      </c>
      <c r="C6758" s="15" t="s">
        <v>2600</v>
      </c>
      <c r="D6758" s="27" t="s">
        <v>781</v>
      </c>
      <c r="E6758" s="27" t="s">
        <v>782</v>
      </c>
      <c r="F6758" s="15" t="s">
        <v>502</v>
      </c>
      <c r="G6758" s="15" t="s">
        <v>14119</v>
      </c>
    </row>
    <row r="6759" spans="1:7" ht="14.25" x14ac:dyDescent="0.2">
      <c r="A6759" s="14" t="s">
        <v>14120</v>
      </c>
      <c r="B6759" s="15" t="s">
        <v>13805</v>
      </c>
      <c r="C6759" s="15" t="s">
        <v>2498</v>
      </c>
      <c r="D6759" s="27" t="s">
        <v>5412</v>
      </c>
      <c r="E6759" s="27" t="s">
        <v>14102</v>
      </c>
      <c r="F6759" s="15" t="s">
        <v>502</v>
      </c>
      <c r="G6759" s="15" t="s">
        <v>14121</v>
      </c>
    </row>
    <row r="6760" spans="1:7" ht="33.75" x14ac:dyDescent="0.2">
      <c r="A6760" s="14" t="s">
        <v>14122</v>
      </c>
      <c r="B6760" s="15" t="s">
        <v>13805</v>
      </c>
      <c r="C6760" s="15" t="s">
        <v>2606</v>
      </c>
      <c r="D6760" s="27" t="s">
        <v>1607</v>
      </c>
      <c r="E6760" s="27" t="s">
        <v>1608</v>
      </c>
      <c r="F6760" s="15" t="s">
        <v>502</v>
      </c>
      <c r="G6760" s="15" t="s">
        <v>14123</v>
      </c>
    </row>
    <row r="6761" spans="1:7" ht="33.75" x14ac:dyDescent="0.2">
      <c r="A6761" s="14" t="s">
        <v>14124</v>
      </c>
      <c r="B6761" s="15" t="s">
        <v>13805</v>
      </c>
      <c r="C6761" s="15" t="s">
        <v>2610</v>
      </c>
      <c r="D6761" s="27" t="s">
        <v>6387</v>
      </c>
      <c r="E6761" s="27" t="s">
        <v>6388</v>
      </c>
      <c r="F6761" s="15" t="s">
        <v>1077</v>
      </c>
      <c r="G6761" s="15" t="s">
        <v>14125</v>
      </c>
    </row>
    <row r="6762" spans="1:7" ht="14.25" x14ac:dyDescent="0.2">
      <c r="A6762" s="14" t="s">
        <v>14126</v>
      </c>
      <c r="B6762" s="15" t="s">
        <v>13805</v>
      </c>
      <c r="C6762" s="15" t="s">
        <v>2612</v>
      </c>
      <c r="D6762" s="27" t="s">
        <v>1603</v>
      </c>
      <c r="E6762" s="27" t="s">
        <v>1604</v>
      </c>
      <c r="F6762" s="15" t="s">
        <v>502</v>
      </c>
      <c r="G6762" s="15" t="s">
        <v>14127</v>
      </c>
    </row>
    <row r="6763" spans="1:7" ht="33.75" x14ac:dyDescent="0.2">
      <c r="A6763" s="14" t="s">
        <v>14128</v>
      </c>
      <c r="B6763" s="15" t="s">
        <v>13805</v>
      </c>
      <c r="C6763" s="15" t="s">
        <v>2616</v>
      </c>
      <c r="D6763" s="27" t="s">
        <v>1607</v>
      </c>
      <c r="E6763" s="27" t="s">
        <v>1608</v>
      </c>
      <c r="F6763" s="15" t="s">
        <v>502</v>
      </c>
      <c r="G6763" s="15" t="s">
        <v>14129</v>
      </c>
    </row>
    <row r="6764" spans="1:7" ht="33.75" x14ac:dyDescent="0.2">
      <c r="A6764" s="14" t="s">
        <v>14130</v>
      </c>
      <c r="B6764" s="15" t="s">
        <v>13805</v>
      </c>
      <c r="C6764" s="15" t="s">
        <v>519</v>
      </c>
      <c r="D6764" s="27" t="s">
        <v>14131</v>
      </c>
      <c r="E6764" s="27" t="s">
        <v>14132</v>
      </c>
      <c r="F6764" s="15" t="s">
        <v>1077</v>
      </c>
      <c r="G6764" s="15" t="s">
        <v>9911</v>
      </c>
    </row>
    <row r="6765" spans="1:7" ht="33.75" x14ac:dyDescent="0.2">
      <c r="A6765" s="14" t="s">
        <v>14133</v>
      </c>
      <c r="B6765" s="15" t="s">
        <v>13805</v>
      </c>
      <c r="C6765" s="15" t="s">
        <v>2620</v>
      </c>
      <c r="D6765" s="27" t="s">
        <v>12222</v>
      </c>
      <c r="E6765" s="27" t="s">
        <v>12223</v>
      </c>
      <c r="F6765" s="15" t="s">
        <v>81</v>
      </c>
      <c r="G6765" s="15" t="s">
        <v>14134</v>
      </c>
    </row>
    <row r="6766" spans="1:7" ht="14.25" customHeight="1" x14ac:dyDescent="0.2">
      <c r="A6766" s="16"/>
      <c r="B6766" s="16"/>
      <c r="C6766" s="13"/>
      <c r="D6766" s="28"/>
      <c r="E6766" s="21" t="s">
        <v>14135</v>
      </c>
      <c r="F6766" s="13"/>
      <c r="G6766" s="13"/>
    </row>
    <row r="6767" spans="1:7" ht="22.5" x14ac:dyDescent="0.2">
      <c r="A6767" s="14" t="s">
        <v>14136</v>
      </c>
      <c r="B6767" s="15" t="s">
        <v>13805</v>
      </c>
      <c r="C6767" s="15" t="s">
        <v>2623</v>
      </c>
      <c r="D6767" s="27" t="s">
        <v>578</v>
      </c>
      <c r="E6767" s="27" t="s">
        <v>579</v>
      </c>
      <c r="F6767" s="15" t="s">
        <v>51</v>
      </c>
      <c r="G6767" s="15" t="s">
        <v>14137</v>
      </c>
    </row>
    <row r="6768" spans="1:7" ht="14.25" x14ac:dyDescent="0.2">
      <c r="A6768" s="14" t="s">
        <v>14138</v>
      </c>
      <c r="B6768" s="15" t="s">
        <v>13805</v>
      </c>
      <c r="C6768" s="15" t="s">
        <v>2625</v>
      </c>
      <c r="D6768" s="27" t="s">
        <v>582</v>
      </c>
      <c r="E6768" s="27" t="s">
        <v>583</v>
      </c>
      <c r="F6768" s="15" t="s">
        <v>81</v>
      </c>
      <c r="G6768" s="15" t="s">
        <v>14139</v>
      </c>
    </row>
    <row r="6769" spans="1:7" ht="14.25" x14ac:dyDescent="0.2">
      <c r="A6769" s="14" t="s">
        <v>14140</v>
      </c>
      <c r="B6769" s="15" t="s">
        <v>13805</v>
      </c>
      <c r="C6769" s="15" t="s">
        <v>2629</v>
      </c>
      <c r="D6769" s="27" t="s">
        <v>12742</v>
      </c>
      <c r="E6769" s="27" t="s">
        <v>12743</v>
      </c>
      <c r="F6769" s="15" t="s">
        <v>81</v>
      </c>
      <c r="G6769" s="15" t="s">
        <v>14141</v>
      </c>
    </row>
    <row r="6770" spans="1:7" ht="22.5" x14ac:dyDescent="0.2">
      <c r="A6770" s="14" t="s">
        <v>14142</v>
      </c>
      <c r="B6770" s="15" t="s">
        <v>13805</v>
      </c>
      <c r="C6770" s="15" t="s">
        <v>2633</v>
      </c>
      <c r="D6770" s="27" t="s">
        <v>738</v>
      </c>
      <c r="E6770" s="27" t="s">
        <v>739</v>
      </c>
      <c r="F6770" s="15" t="s">
        <v>502</v>
      </c>
      <c r="G6770" s="15" t="s">
        <v>14143</v>
      </c>
    </row>
    <row r="6771" spans="1:7" ht="14.25" x14ac:dyDescent="0.2">
      <c r="A6771" s="14" t="s">
        <v>14144</v>
      </c>
      <c r="B6771" s="15" t="s">
        <v>13805</v>
      </c>
      <c r="C6771" s="15" t="s">
        <v>2637</v>
      </c>
      <c r="D6771" s="27" t="s">
        <v>5561</v>
      </c>
      <c r="E6771" s="27" t="s">
        <v>5689</v>
      </c>
      <c r="F6771" s="15" t="s">
        <v>502</v>
      </c>
      <c r="G6771" s="15" t="s">
        <v>14145</v>
      </c>
    </row>
    <row r="6772" spans="1:7" ht="14.25" x14ac:dyDescent="0.2">
      <c r="A6772" s="14" t="s">
        <v>14146</v>
      </c>
      <c r="B6772" s="15" t="s">
        <v>13805</v>
      </c>
      <c r="C6772" s="15" t="s">
        <v>2639</v>
      </c>
      <c r="D6772" s="27" t="s">
        <v>781</v>
      </c>
      <c r="E6772" s="27" t="s">
        <v>782</v>
      </c>
      <c r="F6772" s="15" t="s">
        <v>502</v>
      </c>
      <c r="G6772" s="15" t="s">
        <v>14147</v>
      </c>
    </row>
    <row r="6773" spans="1:7" ht="14.25" x14ac:dyDescent="0.2">
      <c r="A6773" s="14" t="s">
        <v>14148</v>
      </c>
      <c r="B6773" s="15" t="s">
        <v>13805</v>
      </c>
      <c r="C6773" s="15" t="s">
        <v>2643</v>
      </c>
      <c r="D6773" s="27" t="s">
        <v>5412</v>
      </c>
      <c r="E6773" s="27" t="s">
        <v>14102</v>
      </c>
      <c r="F6773" s="15" t="s">
        <v>502</v>
      </c>
      <c r="G6773" s="15" t="s">
        <v>14149</v>
      </c>
    </row>
    <row r="6774" spans="1:7" ht="33.75" x14ac:dyDescent="0.2">
      <c r="A6774" s="14" t="s">
        <v>14150</v>
      </c>
      <c r="B6774" s="15" t="s">
        <v>13805</v>
      </c>
      <c r="C6774" s="15" t="s">
        <v>2645</v>
      </c>
      <c r="D6774" s="27" t="s">
        <v>1607</v>
      </c>
      <c r="E6774" s="27" t="s">
        <v>1608</v>
      </c>
      <c r="F6774" s="15" t="s">
        <v>502</v>
      </c>
      <c r="G6774" s="15" t="s">
        <v>14151</v>
      </c>
    </row>
    <row r="6775" spans="1:7" ht="33.75" x14ac:dyDescent="0.2">
      <c r="A6775" s="14" t="s">
        <v>14152</v>
      </c>
      <c r="B6775" s="15" t="s">
        <v>13805</v>
      </c>
      <c r="C6775" s="15" t="s">
        <v>2648</v>
      </c>
      <c r="D6775" s="27" t="s">
        <v>6387</v>
      </c>
      <c r="E6775" s="27" t="s">
        <v>6388</v>
      </c>
      <c r="F6775" s="15" t="s">
        <v>1077</v>
      </c>
      <c r="G6775" s="15" t="s">
        <v>2892</v>
      </c>
    </row>
    <row r="6776" spans="1:7" ht="14.25" x14ac:dyDescent="0.2">
      <c r="A6776" s="14" t="s">
        <v>14153</v>
      </c>
      <c r="B6776" s="15" t="s">
        <v>13805</v>
      </c>
      <c r="C6776" s="15" t="s">
        <v>2650</v>
      </c>
      <c r="D6776" s="27" t="s">
        <v>1603</v>
      </c>
      <c r="E6776" s="27" t="s">
        <v>1604</v>
      </c>
      <c r="F6776" s="15" t="s">
        <v>502</v>
      </c>
      <c r="G6776" s="15" t="s">
        <v>14154</v>
      </c>
    </row>
    <row r="6777" spans="1:7" ht="33.75" x14ac:dyDescent="0.2">
      <c r="A6777" s="14" t="s">
        <v>14155</v>
      </c>
      <c r="B6777" s="15" t="s">
        <v>13805</v>
      </c>
      <c r="C6777" s="15" t="s">
        <v>2652</v>
      </c>
      <c r="D6777" s="27" t="s">
        <v>1607</v>
      </c>
      <c r="E6777" s="27" t="s">
        <v>1608</v>
      </c>
      <c r="F6777" s="15" t="s">
        <v>502</v>
      </c>
      <c r="G6777" s="15" t="s">
        <v>14156</v>
      </c>
    </row>
    <row r="6778" spans="1:7" ht="33.75" x14ac:dyDescent="0.2">
      <c r="A6778" s="14" t="s">
        <v>14157</v>
      </c>
      <c r="B6778" s="15" t="s">
        <v>13805</v>
      </c>
      <c r="C6778" s="15" t="s">
        <v>2655</v>
      </c>
      <c r="D6778" s="27" t="s">
        <v>14131</v>
      </c>
      <c r="E6778" s="27" t="s">
        <v>14132</v>
      </c>
      <c r="F6778" s="15" t="s">
        <v>1077</v>
      </c>
      <c r="G6778" s="15" t="s">
        <v>2537</v>
      </c>
    </row>
    <row r="6779" spans="1:7" ht="33.75" x14ac:dyDescent="0.2">
      <c r="A6779" s="14" t="s">
        <v>14158</v>
      </c>
      <c r="B6779" s="15" t="s">
        <v>13805</v>
      </c>
      <c r="C6779" s="15" t="s">
        <v>2657</v>
      </c>
      <c r="D6779" s="27" t="s">
        <v>12222</v>
      </c>
      <c r="E6779" s="27" t="s">
        <v>12223</v>
      </c>
      <c r="F6779" s="15" t="s">
        <v>81</v>
      </c>
      <c r="G6779" s="15" t="s">
        <v>14159</v>
      </c>
    </row>
    <row r="6780" spans="1:7" ht="14.25" customHeight="1" x14ac:dyDescent="0.2">
      <c r="A6780" s="16"/>
      <c r="B6780" s="16"/>
      <c r="C6780" s="13"/>
      <c r="D6780" s="28"/>
      <c r="E6780" s="21" t="s">
        <v>14160</v>
      </c>
      <c r="F6780" s="13"/>
      <c r="G6780" s="13"/>
    </row>
    <row r="6781" spans="1:7" ht="22.5" x14ac:dyDescent="0.2">
      <c r="A6781" s="14" t="s">
        <v>14161</v>
      </c>
      <c r="B6781" s="15" t="s">
        <v>13805</v>
      </c>
      <c r="C6781" s="15" t="s">
        <v>2661</v>
      </c>
      <c r="D6781" s="27" t="s">
        <v>786</v>
      </c>
      <c r="E6781" s="27" t="s">
        <v>787</v>
      </c>
      <c r="F6781" s="15" t="s">
        <v>51</v>
      </c>
      <c r="G6781" s="15" t="s">
        <v>14162</v>
      </c>
    </row>
    <row r="6782" spans="1:7" ht="14.25" x14ac:dyDescent="0.2">
      <c r="A6782" s="14" t="s">
        <v>14163</v>
      </c>
      <c r="B6782" s="15" t="s">
        <v>13805</v>
      </c>
      <c r="C6782" s="15" t="s">
        <v>2664</v>
      </c>
      <c r="D6782" s="27" t="s">
        <v>6326</v>
      </c>
      <c r="E6782" s="27" t="s">
        <v>6327</v>
      </c>
      <c r="F6782" s="15" t="s">
        <v>81</v>
      </c>
      <c r="G6782" s="15" t="s">
        <v>14164</v>
      </c>
    </row>
    <row r="6783" spans="1:7" ht="22.5" x14ac:dyDescent="0.2">
      <c r="A6783" s="14" t="s">
        <v>14165</v>
      </c>
      <c r="B6783" s="15" t="s">
        <v>13805</v>
      </c>
      <c r="C6783" s="15" t="s">
        <v>2668</v>
      </c>
      <c r="D6783" s="27" t="s">
        <v>738</v>
      </c>
      <c r="E6783" s="27" t="s">
        <v>739</v>
      </c>
      <c r="F6783" s="15" t="s">
        <v>502</v>
      </c>
      <c r="G6783" s="15" t="s">
        <v>14166</v>
      </c>
    </row>
    <row r="6784" spans="1:7" ht="14.25" x14ac:dyDescent="0.2">
      <c r="A6784" s="14" t="s">
        <v>14167</v>
      </c>
      <c r="B6784" s="15" t="s">
        <v>13805</v>
      </c>
      <c r="C6784" s="15" t="s">
        <v>2672</v>
      </c>
      <c r="D6784" s="27" t="s">
        <v>5561</v>
      </c>
      <c r="E6784" s="27" t="s">
        <v>5689</v>
      </c>
      <c r="F6784" s="15" t="s">
        <v>502</v>
      </c>
      <c r="G6784" s="15" t="s">
        <v>14168</v>
      </c>
    </row>
    <row r="6785" spans="1:7" ht="22.5" x14ac:dyDescent="0.2">
      <c r="A6785" s="14" t="s">
        <v>14169</v>
      </c>
      <c r="B6785" s="15" t="s">
        <v>13805</v>
      </c>
      <c r="C6785" s="15" t="s">
        <v>2674</v>
      </c>
      <c r="D6785" s="27" t="s">
        <v>734</v>
      </c>
      <c r="E6785" s="27" t="s">
        <v>735</v>
      </c>
      <c r="F6785" s="15" t="s">
        <v>502</v>
      </c>
      <c r="G6785" s="15" t="s">
        <v>14170</v>
      </c>
    </row>
    <row r="6786" spans="1:7" ht="14.25" customHeight="1" x14ac:dyDescent="0.2">
      <c r="A6786" s="16"/>
      <c r="B6786" s="16"/>
      <c r="C6786" s="13"/>
      <c r="D6786" s="28"/>
      <c r="E6786" s="21" t="s">
        <v>14171</v>
      </c>
      <c r="F6786" s="13"/>
      <c r="G6786" s="13"/>
    </row>
    <row r="6787" spans="1:7" ht="22.5" x14ac:dyDescent="0.2">
      <c r="A6787" s="14" t="s">
        <v>14172</v>
      </c>
      <c r="B6787" s="15" t="s">
        <v>13805</v>
      </c>
      <c r="C6787" s="15" t="s">
        <v>2678</v>
      </c>
      <c r="D6787" s="27" t="s">
        <v>786</v>
      </c>
      <c r="E6787" s="27" t="s">
        <v>787</v>
      </c>
      <c r="F6787" s="15" t="s">
        <v>51</v>
      </c>
      <c r="G6787" s="15" t="s">
        <v>14173</v>
      </c>
    </row>
    <row r="6788" spans="1:7" ht="14.25" x14ac:dyDescent="0.2">
      <c r="A6788" s="14" t="s">
        <v>14174</v>
      </c>
      <c r="B6788" s="15" t="s">
        <v>13805</v>
      </c>
      <c r="C6788" s="15" t="s">
        <v>2680</v>
      </c>
      <c r="D6788" s="27" t="s">
        <v>6326</v>
      </c>
      <c r="E6788" s="27" t="s">
        <v>6327</v>
      </c>
      <c r="F6788" s="15" t="s">
        <v>81</v>
      </c>
      <c r="G6788" s="15" t="s">
        <v>14175</v>
      </c>
    </row>
    <row r="6789" spans="1:7" ht="22.5" x14ac:dyDescent="0.2">
      <c r="A6789" s="14" t="s">
        <v>14176</v>
      </c>
      <c r="B6789" s="15" t="s">
        <v>13805</v>
      </c>
      <c r="C6789" s="15" t="s">
        <v>2684</v>
      </c>
      <c r="D6789" s="27" t="s">
        <v>738</v>
      </c>
      <c r="E6789" s="27" t="s">
        <v>739</v>
      </c>
      <c r="F6789" s="15" t="s">
        <v>502</v>
      </c>
      <c r="G6789" s="15" t="s">
        <v>14177</v>
      </c>
    </row>
    <row r="6790" spans="1:7" ht="14.25" x14ac:dyDescent="0.2">
      <c r="A6790" s="14" t="s">
        <v>14178</v>
      </c>
      <c r="B6790" s="15" t="s">
        <v>13805</v>
      </c>
      <c r="C6790" s="15" t="s">
        <v>2689</v>
      </c>
      <c r="D6790" s="27" t="s">
        <v>5561</v>
      </c>
      <c r="E6790" s="27" t="s">
        <v>5689</v>
      </c>
      <c r="F6790" s="15" t="s">
        <v>502</v>
      </c>
      <c r="G6790" s="15" t="s">
        <v>14179</v>
      </c>
    </row>
    <row r="6791" spans="1:7" ht="22.5" x14ac:dyDescent="0.2">
      <c r="A6791" s="14" t="s">
        <v>14180</v>
      </c>
      <c r="B6791" s="15" t="s">
        <v>13805</v>
      </c>
      <c r="C6791" s="15" t="s">
        <v>2693</v>
      </c>
      <c r="D6791" s="27" t="s">
        <v>734</v>
      </c>
      <c r="E6791" s="27" t="s">
        <v>735</v>
      </c>
      <c r="F6791" s="15" t="s">
        <v>502</v>
      </c>
      <c r="G6791" s="15" t="s">
        <v>12913</v>
      </c>
    </row>
    <row r="6792" spans="1:7" ht="14.25" customHeight="1" x14ac:dyDescent="0.2">
      <c r="A6792" s="16"/>
      <c r="B6792" s="16"/>
      <c r="C6792" s="13"/>
      <c r="D6792" s="28"/>
      <c r="E6792" s="21" t="s">
        <v>14181</v>
      </c>
      <c r="F6792" s="13"/>
      <c r="G6792" s="13"/>
    </row>
    <row r="6793" spans="1:7" ht="14.25" x14ac:dyDescent="0.2">
      <c r="A6793" s="14" t="s">
        <v>14182</v>
      </c>
      <c r="B6793" s="15" t="s">
        <v>13805</v>
      </c>
      <c r="C6793" s="15" t="s">
        <v>2697</v>
      </c>
      <c r="D6793" s="27" t="s">
        <v>12786</v>
      </c>
      <c r="E6793" s="27" t="s">
        <v>12787</v>
      </c>
      <c r="F6793" s="15" t="s">
        <v>648</v>
      </c>
      <c r="G6793" s="15" t="s">
        <v>91</v>
      </c>
    </row>
    <row r="6794" spans="1:7" ht="14.25" x14ac:dyDescent="0.2">
      <c r="A6794" s="14" t="s">
        <v>14183</v>
      </c>
      <c r="B6794" s="15" t="s">
        <v>13805</v>
      </c>
      <c r="C6794" s="15" t="s">
        <v>2701</v>
      </c>
      <c r="D6794" s="27" t="s">
        <v>12206</v>
      </c>
      <c r="E6794" s="27" t="s">
        <v>12207</v>
      </c>
      <c r="F6794" s="15" t="s">
        <v>648</v>
      </c>
      <c r="G6794" s="15" t="s">
        <v>91</v>
      </c>
    </row>
    <row r="6795" spans="1:7" ht="14.25" x14ac:dyDescent="0.2">
      <c r="A6795" s="14" t="s">
        <v>14184</v>
      </c>
      <c r="B6795" s="15" t="s">
        <v>13805</v>
      </c>
      <c r="C6795" s="15" t="s">
        <v>2704</v>
      </c>
      <c r="D6795" s="27" t="s">
        <v>12790</v>
      </c>
      <c r="E6795" s="27" t="s">
        <v>12791</v>
      </c>
      <c r="F6795" s="15" t="s">
        <v>502</v>
      </c>
      <c r="G6795" s="15" t="s">
        <v>2475</v>
      </c>
    </row>
    <row r="6796" spans="1:7" ht="14.25" x14ac:dyDescent="0.2">
      <c r="A6796" s="14" t="s">
        <v>14185</v>
      </c>
      <c r="B6796" s="15" t="s">
        <v>13805</v>
      </c>
      <c r="C6796" s="15" t="s">
        <v>2708</v>
      </c>
      <c r="D6796" s="27" t="s">
        <v>12209</v>
      </c>
      <c r="E6796" s="27" t="s">
        <v>12210</v>
      </c>
      <c r="F6796" s="15" t="s">
        <v>502</v>
      </c>
      <c r="G6796" s="15" t="s">
        <v>2475</v>
      </c>
    </row>
    <row r="6797" spans="1:7" ht="14.25" x14ac:dyDescent="0.2">
      <c r="A6797" s="14" t="s">
        <v>14186</v>
      </c>
      <c r="B6797" s="15" t="s">
        <v>13805</v>
      </c>
      <c r="C6797" s="15" t="s">
        <v>2712</v>
      </c>
      <c r="D6797" s="27" t="s">
        <v>12199</v>
      </c>
      <c r="E6797" s="27" t="s">
        <v>12200</v>
      </c>
      <c r="F6797" s="15" t="s">
        <v>51</v>
      </c>
      <c r="G6797" s="15" t="s">
        <v>14187</v>
      </c>
    </row>
    <row r="6798" spans="1:7" ht="14.25" x14ac:dyDescent="0.2">
      <c r="A6798" s="14" t="s">
        <v>14188</v>
      </c>
      <c r="B6798" s="15" t="s">
        <v>13805</v>
      </c>
      <c r="C6798" s="15" t="s">
        <v>2715</v>
      </c>
      <c r="D6798" s="27" t="s">
        <v>12187</v>
      </c>
      <c r="E6798" s="27" t="s">
        <v>14189</v>
      </c>
      <c r="F6798" s="15" t="s">
        <v>81</v>
      </c>
      <c r="G6798" s="15" t="s">
        <v>14190</v>
      </c>
    </row>
    <row r="6799" spans="1:7" ht="22.5" x14ac:dyDescent="0.2">
      <c r="A6799" s="14" t="s">
        <v>14191</v>
      </c>
      <c r="B6799" s="15" t="s">
        <v>13805</v>
      </c>
      <c r="C6799" s="15" t="s">
        <v>2719</v>
      </c>
      <c r="D6799" s="27" t="s">
        <v>14192</v>
      </c>
      <c r="E6799" s="27" t="s">
        <v>14193</v>
      </c>
      <c r="F6799" s="15" t="s">
        <v>648</v>
      </c>
      <c r="G6799" s="15" t="s">
        <v>91</v>
      </c>
    </row>
    <row r="6800" spans="1:7" ht="22.5" x14ac:dyDescent="0.2">
      <c r="A6800" s="14" t="s">
        <v>14194</v>
      </c>
      <c r="B6800" s="15" t="s">
        <v>13805</v>
      </c>
      <c r="C6800" s="15" t="s">
        <v>2724</v>
      </c>
      <c r="D6800" s="27" t="s">
        <v>2224</v>
      </c>
      <c r="E6800" s="27" t="s">
        <v>2225</v>
      </c>
      <c r="F6800" s="15" t="s">
        <v>110</v>
      </c>
      <c r="G6800" s="15" t="s">
        <v>4090</v>
      </c>
    </row>
    <row r="6801" spans="1:7" ht="14.25" x14ac:dyDescent="0.2">
      <c r="A6801" s="14" t="s">
        <v>14195</v>
      </c>
      <c r="B6801" s="15" t="s">
        <v>13805</v>
      </c>
      <c r="C6801" s="15" t="s">
        <v>2728</v>
      </c>
      <c r="D6801" s="27" t="s">
        <v>12137</v>
      </c>
      <c r="E6801" s="27" t="s">
        <v>12138</v>
      </c>
      <c r="F6801" s="15" t="s">
        <v>110</v>
      </c>
      <c r="G6801" s="15" t="s">
        <v>14196</v>
      </c>
    </row>
    <row r="6802" spans="1:7" ht="14.25" x14ac:dyDescent="0.2">
      <c r="A6802" s="14" t="s">
        <v>14197</v>
      </c>
      <c r="B6802" s="15" t="s">
        <v>13805</v>
      </c>
      <c r="C6802" s="15" t="s">
        <v>2732</v>
      </c>
      <c r="D6802" s="27" t="s">
        <v>12804</v>
      </c>
      <c r="E6802" s="27" t="s">
        <v>12805</v>
      </c>
      <c r="F6802" s="15" t="s">
        <v>949</v>
      </c>
      <c r="G6802" s="15" t="s">
        <v>14198</v>
      </c>
    </row>
    <row r="6803" spans="1:7" ht="22.5" x14ac:dyDescent="0.2">
      <c r="A6803" s="14" t="s">
        <v>14199</v>
      </c>
      <c r="B6803" s="15" t="s">
        <v>13805</v>
      </c>
      <c r="C6803" s="15" t="s">
        <v>2736</v>
      </c>
      <c r="D6803" s="27" t="s">
        <v>626</v>
      </c>
      <c r="E6803" s="27" t="s">
        <v>627</v>
      </c>
      <c r="F6803" s="15" t="s">
        <v>110</v>
      </c>
      <c r="G6803" s="15" t="s">
        <v>8149</v>
      </c>
    </row>
    <row r="6804" spans="1:7" ht="14.25" x14ac:dyDescent="0.2">
      <c r="A6804" s="14" t="s">
        <v>14200</v>
      </c>
      <c r="B6804" s="15" t="s">
        <v>13805</v>
      </c>
      <c r="C6804" s="15" t="s">
        <v>2740</v>
      </c>
      <c r="D6804" s="27" t="s">
        <v>804</v>
      </c>
      <c r="E6804" s="27" t="s">
        <v>805</v>
      </c>
      <c r="F6804" s="15" t="s">
        <v>502</v>
      </c>
      <c r="G6804" s="15" t="s">
        <v>14201</v>
      </c>
    </row>
    <row r="6805" spans="1:7" ht="14.25" x14ac:dyDescent="0.2">
      <c r="A6805" s="14" t="s">
        <v>14202</v>
      </c>
      <c r="B6805" s="15" t="s">
        <v>13805</v>
      </c>
      <c r="C6805" s="15" t="s">
        <v>2743</v>
      </c>
      <c r="D6805" s="27" t="s">
        <v>630</v>
      </c>
      <c r="E6805" s="27" t="s">
        <v>631</v>
      </c>
      <c r="F6805" s="15" t="s">
        <v>502</v>
      </c>
      <c r="G6805" s="15" t="s">
        <v>14203</v>
      </c>
    </row>
    <row r="6806" spans="1:7" ht="14.25" x14ac:dyDescent="0.2">
      <c r="A6806" s="14" t="s">
        <v>14204</v>
      </c>
      <c r="B6806" s="15" t="s">
        <v>13805</v>
      </c>
      <c r="C6806" s="15" t="s">
        <v>2747</v>
      </c>
      <c r="D6806" s="27" t="s">
        <v>634</v>
      </c>
      <c r="E6806" s="27" t="s">
        <v>635</v>
      </c>
      <c r="F6806" s="15" t="s">
        <v>502</v>
      </c>
      <c r="G6806" s="15" t="s">
        <v>14205</v>
      </c>
    </row>
    <row r="6807" spans="1:7" ht="14.25" x14ac:dyDescent="0.2">
      <c r="A6807" s="14" t="s">
        <v>14206</v>
      </c>
      <c r="B6807" s="15" t="s">
        <v>13805</v>
      </c>
      <c r="C6807" s="15" t="s">
        <v>2750</v>
      </c>
      <c r="D6807" s="27" t="s">
        <v>638</v>
      </c>
      <c r="E6807" s="27" t="s">
        <v>639</v>
      </c>
      <c r="F6807" s="15" t="s">
        <v>518</v>
      </c>
      <c r="G6807" s="15" t="s">
        <v>14207</v>
      </c>
    </row>
    <row r="6808" spans="1:7" ht="14.25" x14ac:dyDescent="0.2">
      <c r="A6808" s="14" t="s">
        <v>14208</v>
      </c>
      <c r="B6808" s="15" t="s">
        <v>13805</v>
      </c>
      <c r="C6808" s="15" t="s">
        <v>2754</v>
      </c>
      <c r="D6808" s="27" t="s">
        <v>798</v>
      </c>
      <c r="E6808" s="27" t="s">
        <v>12814</v>
      </c>
      <c r="F6808" s="15" t="s">
        <v>110</v>
      </c>
      <c r="G6808" s="15" t="s">
        <v>14209</v>
      </c>
    </row>
    <row r="6809" spans="1:7" ht="14.25" x14ac:dyDescent="0.2">
      <c r="A6809" s="14" t="s">
        <v>14210</v>
      </c>
      <c r="B6809" s="15" t="s">
        <v>13805</v>
      </c>
      <c r="C6809" s="15" t="s">
        <v>2759</v>
      </c>
      <c r="D6809" s="27" t="s">
        <v>804</v>
      </c>
      <c r="E6809" s="27" t="s">
        <v>805</v>
      </c>
      <c r="F6809" s="15" t="s">
        <v>502</v>
      </c>
      <c r="G6809" s="15" t="s">
        <v>14211</v>
      </c>
    </row>
    <row r="6810" spans="1:7" ht="14.25" x14ac:dyDescent="0.2">
      <c r="A6810" s="14" t="s">
        <v>14212</v>
      </c>
      <c r="B6810" s="15" t="s">
        <v>13805</v>
      </c>
      <c r="C6810" s="15" t="s">
        <v>2763</v>
      </c>
      <c r="D6810" s="27" t="s">
        <v>634</v>
      </c>
      <c r="E6810" s="27" t="s">
        <v>635</v>
      </c>
      <c r="F6810" s="15" t="s">
        <v>502</v>
      </c>
      <c r="G6810" s="15" t="s">
        <v>14213</v>
      </c>
    </row>
    <row r="6811" spans="1:7" ht="14.25" x14ac:dyDescent="0.2">
      <c r="A6811" s="14" t="s">
        <v>14214</v>
      </c>
      <c r="B6811" s="15" t="s">
        <v>13805</v>
      </c>
      <c r="C6811" s="15" t="s">
        <v>2768</v>
      </c>
      <c r="D6811" s="27" t="s">
        <v>638</v>
      </c>
      <c r="E6811" s="27" t="s">
        <v>639</v>
      </c>
      <c r="F6811" s="15" t="s">
        <v>518</v>
      </c>
      <c r="G6811" s="15" t="s">
        <v>14215</v>
      </c>
    </row>
    <row r="6812" spans="1:7" ht="22.5" x14ac:dyDescent="0.2">
      <c r="A6812" s="14" t="s">
        <v>14216</v>
      </c>
      <c r="B6812" s="15" t="s">
        <v>13805</v>
      </c>
      <c r="C6812" s="15" t="s">
        <v>2772</v>
      </c>
      <c r="D6812" s="27" t="s">
        <v>12823</v>
      </c>
      <c r="E6812" s="27" t="s">
        <v>12824</v>
      </c>
      <c r="F6812" s="15" t="s">
        <v>110</v>
      </c>
      <c r="G6812" s="15" t="s">
        <v>14217</v>
      </c>
    </row>
    <row r="6813" spans="1:7" ht="22.5" x14ac:dyDescent="0.2">
      <c r="A6813" s="14" t="s">
        <v>14218</v>
      </c>
      <c r="B6813" s="15" t="s">
        <v>13805</v>
      </c>
      <c r="C6813" s="15" t="s">
        <v>2776</v>
      </c>
      <c r="D6813" s="27" t="s">
        <v>12827</v>
      </c>
      <c r="E6813" s="27" t="s">
        <v>12828</v>
      </c>
      <c r="F6813" s="15" t="s">
        <v>110</v>
      </c>
      <c r="G6813" s="15" t="s">
        <v>14219</v>
      </c>
    </row>
    <row r="6814" spans="1:7" ht="14.25" x14ac:dyDescent="0.2">
      <c r="A6814" s="14" t="s">
        <v>14220</v>
      </c>
      <c r="B6814" s="15" t="s">
        <v>13805</v>
      </c>
      <c r="C6814" s="15" t="s">
        <v>2780</v>
      </c>
      <c r="D6814" s="27" t="s">
        <v>7979</v>
      </c>
      <c r="E6814" s="27" t="s">
        <v>7980</v>
      </c>
      <c r="F6814" s="15" t="s">
        <v>81</v>
      </c>
      <c r="G6814" s="15" t="s">
        <v>14221</v>
      </c>
    </row>
    <row r="6815" spans="1:7" ht="22.5" x14ac:dyDescent="0.2">
      <c r="A6815" s="14" t="s">
        <v>14222</v>
      </c>
      <c r="B6815" s="15" t="s">
        <v>13805</v>
      </c>
      <c r="C6815" s="15" t="s">
        <v>2783</v>
      </c>
      <c r="D6815" s="27" t="s">
        <v>2218</v>
      </c>
      <c r="E6815" s="27" t="s">
        <v>14223</v>
      </c>
      <c r="F6815" s="15" t="s">
        <v>110</v>
      </c>
      <c r="G6815" s="15" t="s">
        <v>14224</v>
      </c>
    </row>
    <row r="6816" spans="1:7" ht="22.5" x14ac:dyDescent="0.2">
      <c r="A6816" s="14" t="s">
        <v>14225</v>
      </c>
      <c r="B6816" s="15" t="s">
        <v>13805</v>
      </c>
      <c r="C6816" s="15" t="s">
        <v>2787</v>
      </c>
      <c r="D6816" s="27" t="s">
        <v>4220</v>
      </c>
      <c r="E6816" s="27" t="s">
        <v>5180</v>
      </c>
      <c r="F6816" s="15" t="s">
        <v>110</v>
      </c>
      <c r="G6816" s="15" t="s">
        <v>14224</v>
      </c>
    </row>
    <row r="6817" spans="1:7" ht="14.25" x14ac:dyDescent="0.2">
      <c r="A6817" s="14" t="s">
        <v>14226</v>
      </c>
      <c r="B6817" s="15" t="s">
        <v>13805</v>
      </c>
      <c r="C6817" s="15" t="s">
        <v>2790</v>
      </c>
      <c r="D6817" s="27" t="s">
        <v>7979</v>
      </c>
      <c r="E6817" s="27" t="s">
        <v>7980</v>
      </c>
      <c r="F6817" s="15" t="s">
        <v>81</v>
      </c>
      <c r="G6817" s="15" t="s">
        <v>14227</v>
      </c>
    </row>
    <row r="6818" spans="1:7" ht="14.25" customHeight="1" x14ac:dyDescent="0.2">
      <c r="A6818" s="16"/>
      <c r="B6818" s="16"/>
      <c r="C6818" s="13"/>
      <c r="D6818" s="28"/>
      <c r="E6818" s="21" t="s">
        <v>14228</v>
      </c>
      <c r="F6818" s="13"/>
      <c r="G6818" s="13"/>
    </row>
    <row r="6819" spans="1:7" ht="14.25" x14ac:dyDescent="0.2">
      <c r="A6819" s="14" t="s">
        <v>14229</v>
      </c>
      <c r="B6819" s="15" t="s">
        <v>13805</v>
      </c>
      <c r="C6819" s="15" t="s">
        <v>1546</v>
      </c>
      <c r="D6819" s="27" t="s">
        <v>12786</v>
      </c>
      <c r="E6819" s="27" t="s">
        <v>12787</v>
      </c>
      <c r="F6819" s="15" t="s">
        <v>648</v>
      </c>
      <c r="G6819" s="15" t="s">
        <v>24</v>
      </c>
    </row>
    <row r="6820" spans="1:7" ht="14.25" x14ac:dyDescent="0.2">
      <c r="A6820" s="14" t="s">
        <v>14230</v>
      </c>
      <c r="B6820" s="15" t="s">
        <v>13805</v>
      </c>
      <c r="C6820" s="15" t="s">
        <v>2797</v>
      </c>
      <c r="D6820" s="27" t="s">
        <v>12206</v>
      </c>
      <c r="E6820" s="27" t="s">
        <v>12207</v>
      </c>
      <c r="F6820" s="15" t="s">
        <v>648</v>
      </c>
      <c r="G6820" s="15" t="s">
        <v>24</v>
      </c>
    </row>
    <row r="6821" spans="1:7" ht="14.25" x14ac:dyDescent="0.2">
      <c r="A6821" s="14" t="s">
        <v>14231</v>
      </c>
      <c r="B6821" s="15" t="s">
        <v>13805</v>
      </c>
      <c r="C6821" s="15" t="s">
        <v>2801</v>
      </c>
      <c r="D6821" s="27" t="s">
        <v>12790</v>
      </c>
      <c r="E6821" s="27" t="s">
        <v>12791</v>
      </c>
      <c r="F6821" s="15" t="s">
        <v>502</v>
      </c>
      <c r="G6821" s="15" t="s">
        <v>72</v>
      </c>
    </row>
    <row r="6822" spans="1:7" ht="14.25" x14ac:dyDescent="0.2">
      <c r="A6822" s="14" t="s">
        <v>14232</v>
      </c>
      <c r="B6822" s="15" t="s">
        <v>13805</v>
      </c>
      <c r="C6822" s="15" t="s">
        <v>2805</v>
      </c>
      <c r="D6822" s="27" t="s">
        <v>12209</v>
      </c>
      <c r="E6822" s="27" t="s">
        <v>12210</v>
      </c>
      <c r="F6822" s="15" t="s">
        <v>502</v>
      </c>
      <c r="G6822" s="15" t="s">
        <v>72</v>
      </c>
    </row>
    <row r="6823" spans="1:7" ht="14.25" x14ac:dyDescent="0.2">
      <c r="A6823" s="14" t="s">
        <v>14233</v>
      </c>
      <c r="B6823" s="15" t="s">
        <v>13805</v>
      </c>
      <c r="C6823" s="15" t="s">
        <v>2809</v>
      </c>
      <c r="D6823" s="27" t="s">
        <v>12199</v>
      </c>
      <c r="E6823" s="27" t="s">
        <v>12200</v>
      </c>
      <c r="F6823" s="15" t="s">
        <v>51</v>
      </c>
      <c r="G6823" s="15" t="s">
        <v>14234</v>
      </c>
    </row>
    <row r="6824" spans="1:7" ht="14.25" x14ac:dyDescent="0.2">
      <c r="A6824" s="14" t="s">
        <v>14235</v>
      </c>
      <c r="B6824" s="15" t="s">
        <v>13805</v>
      </c>
      <c r="C6824" s="15" t="s">
        <v>2813</v>
      </c>
      <c r="D6824" s="27" t="s">
        <v>12187</v>
      </c>
      <c r="E6824" s="27" t="s">
        <v>14189</v>
      </c>
      <c r="F6824" s="15" t="s">
        <v>81</v>
      </c>
      <c r="G6824" s="15" t="s">
        <v>3096</v>
      </c>
    </row>
    <row r="6825" spans="1:7" ht="22.5" x14ac:dyDescent="0.2">
      <c r="A6825" s="14" t="s">
        <v>14236</v>
      </c>
      <c r="B6825" s="15" t="s">
        <v>13805</v>
      </c>
      <c r="C6825" s="15" t="s">
        <v>2817</v>
      </c>
      <c r="D6825" s="27" t="s">
        <v>14192</v>
      </c>
      <c r="E6825" s="27" t="s">
        <v>14193</v>
      </c>
      <c r="F6825" s="15" t="s">
        <v>648</v>
      </c>
      <c r="G6825" s="15" t="s">
        <v>24</v>
      </c>
    </row>
    <row r="6826" spans="1:7" ht="22.5" x14ac:dyDescent="0.2">
      <c r="A6826" s="14" t="s">
        <v>14237</v>
      </c>
      <c r="B6826" s="15" t="s">
        <v>13805</v>
      </c>
      <c r="C6826" s="15" t="s">
        <v>2821</v>
      </c>
      <c r="D6826" s="27" t="s">
        <v>2224</v>
      </c>
      <c r="E6826" s="27" t="s">
        <v>2225</v>
      </c>
      <c r="F6826" s="15" t="s">
        <v>110</v>
      </c>
      <c r="G6826" s="15" t="s">
        <v>6395</v>
      </c>
    </row>
    <row r="6827" spans="1:7" ht="14.25" x14ac:dyDescent="0.2">
      <c r="A6827" s="14" t="s">
        <v>14238</v>
      </c>
      <c r="B6827" s="15" t="s">
        <v>13805</v>
      </c>
      <c r="C6827" s="15" t="s">
        <v>2825</v>
      </c>
      <c r="D6827" s="27" t="s">
        <v>12137</v>
      </c>
      <c r="E6827" s="27" t="s">
        <v>12138</v>
      </c>
      <c r="F6827" s="15" t="s">
        <v>110</v>
      </c>
      <c r="G6827" s="15" t="s">
        <v>14239</v>
      </c>
    </row>
    <row r="6828" spans="1:7" ht="14.25" x14ac:dyDescent="0.2">
      <c r="A6828" s="14" t="s">
        <v>14240</v>
      </c>
      <c r="B6828" s="15" t="s">
        <v>13805</v>
      </c>
      <c r="C6828" s="15" t="s">
        <v>2829</v>
      </c>
      <c r="D6828" s="27" t="s">
        <v>12804</v>
      </c>
      <c r="E6828" s="27" t="s">
        <v>12805</v>
      </c>
      <c r="F6828" s="15" t="s">
        <v>949</v>
      </c>
      <c r="G6828" s="15" t="s">
        <v>9623</v>
      </c>
    </row>
    <row r="6829" spans="1:7" ht="22.5" x14ac:dyDescent="0.2">
      <c r="A6829" s="14" t="s">
        <v>14241</v>
      </c>
      <c r="B6829" s="15" t="s">
        <v>13805</v>
      </c>
      <c r="C6829" s="15" t="s">
        <v>2833</v>
      </c>
      <c r="D6829" s="27" t="s">
        <v>626</v>
      </c>
      <c r="E6829" s="27" t="s">
        <v>627</v>
      </c>
      <c r="F6829" s="15" t="s">
        <v>110</v>
      </c>
      <c r="G6829" s="15" t="s">
        <v>12</v>
      </c>
    </row>
    <row r="6830" spans="1:7" ht="14.25" x14ac:dyDescent="0.2">
      <c r="A6830" s="14" t="s">
        <v>14242</v>
      </c>
      <c r="B6830" s="15" t="s">
        <v>13805</v>
      </c>
      <c r="C6830" s="15" t="s">
        <v>2836</v>
      </c>
      <c r="D6830" s="27" t="s">
        <v>804</v>
      </c>
      <c r="E6830" s="27" t="s">
        <v>805</v>
      </c>
      <c r="F6830" s="15" t="s">
        <v>502</v>
      </c>
      <c r="G6830" s="15" t="s">
        <v>14243</v>
      </c>
    </row>
    <row r="6831" spans="1:7" ht="14.25" x14ac:dyDescent="0.2">
      <c r="A6831" s="14" t="s">
        <v>14244</v>
      </c>
      <c r="B6831" s="15" t="s">
        <v>13805</v>
      </c>
      <c r="C6831" s="15" t="s">
        <v>2840</v>
      </c>
      <c r="D6831" s="27" t="s">
        <v>630</v>
      </c>
      <c r="E6831" s="27" t="s">
        <v>631</v>
      </c>
      <c r="F6831" s="15" t="s">
        <v>502</v>
      </c>
      <c r="G6831" s="15" t="s">
        <v>14245</v>
      </c>
    </row>
    <row r="6832" spans="1:7" ht="14.25" x14ac:dyDescent="0.2">
      <c r="A6832" s="14" t="s">
        <v>14246</v>
      </c>
      <c r="B6832" s="15" t="s">
        <v>13805</v>
      </c>
      <c r="C6832" s="15" t="s">
        <v>2844</v>
      </c>
      <c r="D6832" s="27" t="s">
        <v>634</v>
      </c>
      <c r="E6832" s="27" t="s">
        <v>635</v>
      </c>
      <c r="F6832" s="15" t="s">
        <v>502</v>
      </c>
      <c r="G6832" s="15" t="s">
        <v>14247</v>
      </c>
    </row>
    <row r="6833" spans="1:7" ht="14.25" x14ac:dyDescent="0.2">
      <c r="A6833" s="14" t="s">
        <v>14248</v>
      </c>
      <c r="B6833" s="15" t="s">
        <v>13805</v>
      </c>
      <c r="C6833" s="15" t="s">
        <v>2848</v>
      </c>
      <c r="D6833" s="27" t="s">
        <v>638</v>
      </c>
      <c r="E6833" s="27" t="s">
        <v>639</v>
      </c>
      <c r="F6833" s="15" t="s">
        <v>518</v>
      </c>
      <c r="G6833" s="15" t="s">
        <v>2852</v>
      </c>
    </row>
    <row r="6834" spans="1:7" ht="14.25" x14ac:dyDescent="0.2">
      <c r="A6834" s="14" t="s">
        <v>14249</v>
      </c>
      <c r="B6834" s="15" t="s">
        <v>13805</v>
      </c>
      <c r="C6834" s="15" t="s">
        <v>2852</v>
      </c>
      <c r="D6834" s="27" t="s">
        <v>798</v>
      </c>
      <c r="E6834" s="27" t="s">
        <v>12814</v>
      </c>
      <c r="F6834" s="15" t="s">
        <v>110</v>
      </c>
      <c r="G6834" s="15" t="s">
        <v>9911</v>
      </c>
    </row>
    <row r="6835" spans="1:7" ht="14.25" x14ac:dyDescent="0.2">
      <c r="A6835" s="14" t="s">
        <v>14250</v>
      </c>
      <c r="B6835" s="15" t="s">
        <v>13805</v>
      </c>
      <c r="C6835" s="15" t="s">
        <v>2856</v>
      </c>
      <c r="D6835" s="27" t="s">
        <v>804</v>
      </c>
      <c r="E6835" s="27" t="s">
        <v>805</v>
      </c>
      <c r="F6835" s="15" t="s">
        <v>502</v>
      </c>
      <c r="G6835" s="15" t="s">
        <v>14251</v>
      </c>
    </row>
    <row r="6836" spans="1:7" ht="14.25" x14ac:dyDescent="0.2">
      <c r="A6836" s="14" t="s">
        <v>14252</v>
      </c>
      <c r="B6836" s="15" t="s">
        <v>13805</v>
      </c>
      <c r="C6836" s="15" t="s">
        <v>2861</v>
      </c>
      <c r="D6836" s="27" t="s">
        <v>634</v>
      </c>
      <c r="E6836" s="27" t="s">
        <v>635</v>
      </c>
      <c r="F6836" s="15" t="s">
        <v>502</v>
      </c>
      <c r="G6836" s="15" t="s">
        <v>14253</v>
      </c>
    </row>
    <row r="6837" spans="1:7" ht="14.25" x14ac:dyDescent="0.2">
      <c r="A6837" s="14" t="s">
        <v>14254</v>
      </c>
      <c r="B6837" s="15" t="s">
        <v>13805</v>
      </c>
      <c r="C6837" s="15" t="s">
        <v>2863</v>
      </c>
      <c r="D6837" s="27" t="s">
        <v>638</v>
      </c>
      <c r="E6837" s="27" t="s">
        <v>639</v>
      </c>
      <c r="F6837" s="15" t="s">
        <v>518</v>
      </c>
      <c r="G6837" s="15" t="s">
        <v>973</v>
      </c>
    </row>
    <row r="6838" spans="1:7" ht="22.5" x14ac:dyDescent="0.2">
      <c r="A6838" s="14" t="s">
        <v>14255</v>
      </c>
      <c r="B6838" s="15" t="s">
        <v>13805</v>
      </c>
      <c r="C6838" s="15" t="s">
        <v>2867</v>
      </c>
      <c r="D6838" s="27" t="s">
        <v>12823</v>
      </c>
      <c r="E6838" s="27" t="s">
        <v>12824</v>
      </c>
      <c r="F6838" s="15" t="s">
        <v>110</v>
      </c>
      <c r="G6838" s="15" t="s">
        <v>14256</v>
      </c>
    </row>
    <row r="6839" spans="1:7" ht="22.5" x14ac:dyDescent="0.2">
      <c r="A6839" s="14" t="s">
        <v>14257</v>
      </c>
      <c r="B6839" s="15" t="s">
        <v>13805</v>
      </c>
      <c r="C6839" s="15" t="s">
        <v>2871</v>
      </c>
      <c r="D6839" s="27" t="s">
        <v>12827</v>
      </c>
      <c r="E6839" s="27" t="s">
        <v>12828</v>
      </c>
      <c r="F6839" s="15" t="s">
        <v>110</v>
      </c>
      <c r="G6839" s="15" t="s">
        <v>14258</v>
      </c>
    </row>
    <row r="6840" spans="1:7" ht="14.25" x14ac:dyDescent="0.2">
      <c r="A6840" s="14" t="s">
        <v>14259</v>
      </c>
      <c r="B6840" s="15" t="s">
        <v>13805</v>
      </c>
      <c r="C6840" s="15" t="s">
        <v>2875</v>
      </c>
      <c r="D6840" s="27" t="s">
        <v>7979</v>
      </c>
      <c r="E6840" s="27" t="s">
        <v>7980</v>
      </c>
      <c r="F6840" s="15" t="s">
        <v>81</v>
      </c>
      <c r="G6840" s="15" t="s">
        <v>7974</v>
      </c>
    </row>
    <row r="6841" spans="1:7" ht="22.5" x14ac:dyDescent="0.2">
      <c r="A6841" s="14" t="s">
        <v>14260</v>
      </c>
      <c r="B6841" s="15" t="s">
        <v>13805</v>
      </c>
      <c r="C6841" s="15" t="s">
        <v>2879</v>
      </c>
      <c r="D6841" s="27" t="s">
        <v>2218</v>
      </c>
      <c r="E6841" s="27" t="s">
        <v>14223</v>
      </c>
      <c r="F6841" s="15" t="s">
        <v>110</v>
      </c>
      <c r="G6841" s="15" t="s">
        <v>4983</v>
      </c>
    </row>
    <row r="6842" spans="1:7" ht="22.5" x14ac:dyDescent="0.2">
      <c r="A6842" s="14" t="s">
        <v>14261</v>
      </c>
      <c r="B6842" s="15" t="s">
        <v>13805</v>
      </c>
      <c r="C6842" s="15" t="s">
        <v>2883</v>
      </c>
      <c r="D6842" s="27" t="s">
        <v>4220</v>
      </c>
      <c r="E6842" s="27" t="s">
        <v>5180</v>
      </c>
      <c r="F6842" s="15" t="s">
        <v>110</v>
      </c>
      <c r="G6842" s="15" t="s">
        <v>4983</v>
      </c>
    </row>
    <row r="6843" spans="1:7" ht="14.25" x14ac:dyDescent="0.2">
      <c r="A6843" s="14" t="s">
        <v>14262</v>
      </c>
      <c r="B6843" s="15" t="s">
        <v>13805</v>
      </c>
      <c r="C6843" s="15" t="s">
        <v>8301</v>
      </c>
      <c r="D6843" s="27" t="s">
        <v>7979</v>
      </c>
      <c r="E6843" s="27" t="s">
        <v>7980</v>
      </c>
      <c r="F6843" s="15" t="s">
        <v>81</v>
      </c>
      <c r="G6843" s="15" t="s">
        <v>10994</v>
      </c>
    </row>
    <row r="6844" spans="1:7" s="11" customFormat="1" ht="14.25" x14ac:dyDescent="0.2">
      <c r="A6844" s="9" t="s">
        <v>1476</v>
      </c>
      <c r="B6844" s="9" t="s">
        <v>14263</v>
      </c>
      <c r="C6844" s="9"/>
      <c r="D6844" s="29"/>
      <c r="E6844" s="22" t="s">
        <v>6783</v>
      </c>
      <c r="F6844" s="10"/>
      <c r="G6844" s="10"/>
    </row>
    <row r="6845" spans="1:7" ht="14.25" customHeight="1" x14ac:dyDescent="0.2">
      <c r="A6845" s="16"/>
      <c r="B6845" s="16"/>
      <c r="C6845" s="13"/>
      <c r="D6845" s="28"/>
      <c r="E6845" s="21" t="s">
        <v>14264</v>
      </c>
      <c r="F6845" s="13"/>
      <c r="G6845" s="13"/>
    </row>
    <row r="6846" spans="1:7" ht="22.5" x14ac:dyDescent="0.2">
      <c r="A6846" s="14" t="s">
        <v>14265</v>
      </c>
      <c r="B6846" s="15" t="s">
        <v>13805</v>
      </c>
      <c r="C6846" s="15" t="s">
        <v>8306</v>
      </c>
      <c r="D6846" s="27" t="s">
        <v>14266</v>
      </c>
      <c r="E6846" s="27" t="s">
        <v>14267</v>
      </c>
      <c r="F6846" s="15" t="s">
        <v>37</v>
      </c>
      <c r="G6846" s="15" t="s">
        <v>14268</v>
      </c>
    </row>
    <row r="6847" spans="1:7" ht="33.75" x14ac:dyDescent="0.2">
      <c r="A6847" s="14" t="s">
        <v>14269</v>
      </c>
      <c r="B6847" s="15" t="s">
        <v>13805</v>
      </c>
      <c r="C6847" s="15" t="s">
        <v>8311</v>
      </c>
      <c r="D6847" s="27" t="s">
        <v>14270</v>
      </c>
      <c r="E6847" s="27" t="s">
        <v>14271</v>
      </c>
      <c r="F6847" s="15" t="s">
        <v>37</v>
      </c>
      <c r="G6847" s="15" t="s">
        <v>14272</v>
      </c>
    </row>
    <row r="6848" spans="1:7" ht="22.5" x14ac:dyDescent="0.2">
      <c r="A6848" s="14" t="s">
        <v>14273</v>
      </c>
      <c r="B6848" s="15" t="s">
        <v>13805</v>
      </c>
      <c r="C6848" s="15" t="s">
        <v>8314</v>
      </c>
      <c r="D6848" s="27" t="s">
        <v>31</v>
      </c>
      <c r="E6848" s="27" t="s">
        <v>32</v>
      </c>
      <c r="F6848" s="15" t="s">
        <v>27</v>
      </c>
      <c r="G6848" s="15" t="s">
        <v>14274</v>
      </c>
    </row>
    <row r="6849" spans="1:7" ht="22.5" x14ac:dyDescent="0.2">
      <c r="A6849" s="14" t="s">
        <v>14275</v>
      </c>
      <c r="B6849" s="15" t="s">
        <v>13805</v>
      </c>
      <c r="C6849" s="15" t="s">
        <v>8316</v>
      </c>
      <c r="D6849" s="27" t="s">
        <v>44</v>
      </c>
      <c r="E6849" s="27" t="s">
        <v>14276</v>
      </c>
      <c r="F6849" s="15" t="s">
        <v>37</v>
      </c>
      <c r="G6849" s="15" t="s">
        <v>14277</v>
      </c>
    </row>
    <row r="6850" spans="1:7" ht="14.25" x14ac:dyDescent="0.2">
      <c r="A6850" s="14" t="s">
        <v>14278</v>
      </c>
      <c r="B6850" s="15" t="s">
        <v>13805</v>
      </c>
      <c r="C6850" s="15" t="s">
        <v>8320</v>
      </c>
      <c r="D6850" s="27" t="s">
        <v>49</v>
      </c>
      <c r="E6850" s="27" t="s">
        <v>50</v>
      </c>
      <c r="F6850" s="15" t="s">
        <v>51</v>
      </c>
      <c r="G6850" s="15" t="s">
        <v>14279</v>
      </c>
    </row>
    <row r="6851" spans="1:7" ht="14.25" customHeight="1" x14ac:dyDescent="0.2">
      <c r="A6851" s="16"/>
      <c r="B6851" s="16"/>
      <c r="C6851" s="13"/>
      <c r="D6851" s="28"/>
      <c r="E6851" s="21" t="s">
        <v>14280</v>
      </c>
      <c r="F6851" s="13"/>
      <c r="G6851" s="13"/>
    </row>
    <row r="6852" spans="1:7" ht="22.5" x14ac:dyDescent="0.2">
      <c r="A6852" s="14" t="s">
        <v>14281</v>
      </c>
      <c r="B6852" s="15" t="s">
        <v>13805</v>
      </c>
      <c r="C6852" s="15" t="s">
        <v>8323</v>
      </c>
      <c r="D6852" s="27" t="s">
        <v>14282</v>
      </c>
      <c r="E6852" s="27" t="s">
        <v>14283</v>
      </c>
      <c r="F6852" s="15" t="s">
        <v>21</v>
      </c>
      <c r="G6852" s="15" t="s">
        <v>14284</v>
      </c>
    </row>
    <row r="6853" spans="1:7" ht="14.25" x14ac:dyDescent="0.2">
      <c r="A6853" s="14" t="s">
        <v>14285</v>
      </c>
      <c r="B6853" s="15" t="s">
        <v>13805</v>
      </c>
      <c r="C6853" s="15" t="s">
        <v>8326</v>
      </c>
      <c r="D6853" s="27" t="s">
        <v>12183</v>
      </c>
      <c r="E6853" s="27" t="s">
        <v>12184</v>
      </c>
      <c r="F6853" s="15" t="s">
        <v>81</v>
      </c>
      <c r="G6853" s="15" t="s">
        <v>14286</v>
      </c>
    </row>
    <row r="6854" spans="1:7" ht="14.25" x14ac:dyDescent="0.2">
      <c r="A6854" s="14" t="s">
        <v>14287</v>
      </c>
      <c r="B6854" s="15" t="s">
        <v>13805</v>
      </c>
      <c r="C6854" s="15" t="s">
        <v>8329</v>
      </c>
      <c r="D6854" s="27" t="s">
        <v>556</v>
      </c>
      <c r="E6854" s="27" t="s">
        <v>557</v>
      </c>
      <c r="F6854" s="15" t="s">
        <v>81</v>
      </c>
      <c r="G6854" s="15" t="s">
        <v>14288</v>
      </c>
    </row>
    <row r="6855" spans="1:7" ht="45" x14ac:dyDescent="0.2">
      <c r="A6855" s="14" t="s">
        <v>14289</v>
      </c>
      <c r="B6855" s="15" t="s">
        <v>13805</v>
      </c>
      <c r="C6855" s="15" t="s">
        <v>8331</v>
      </c>
      <c r="D6855" s="27" t="s">
        <v>14290</v>
      </c>
      <c r="E6855" s="27" t="s">
        <v>14291</v>
      </c>
      <c r="F6855" s="15" t="s">
        <v>648</v>
      </c>
      <c r="G6855" s="15" t="s">
        <v>55</v>
      </c>
    </row>
    <row r="6856" spans="1:7" ht="22.5" x14ac:dyDescent="0.2">
      <c r="A6856" s="14" t="s">
        <v>14292</v>
      </c>
      <c r="B6856" s="15" t="s">
        <v>13805</v>
      </c>
      <c r="C6856" s="15" t="s">
        <v>8333</v>
      </c>
      <c r="D6856" s="27" t="s">
        <v>14293</v>
      </c>
      <c r="E6856" s="27" t="s">
        <v>14294</v>
      </c>
      <c r="F6856" s="15" t="s">
        <v>648</v>
      </c>
      <c r="G6856" s="15" t="s">
        <v>55</v>
      </c>
    </row>
    <row r="6857" spans="1:7" ht="22.5" x14ac:dyDescent="0.2">
      <c r="A6857" s="14" t="s">
        <v>14295</v>
      </c>
      <c r="B6857" s="15" t="s">
        <v>13805</v>
      </c>
      <c r="C6857" s="15" t="s">
        <v>8335</v>
      </c>
      <c r="D6857" s="27" t="s">
        <v>12248</v>
      </c>
      <c r="E6857" s="27" t="s">
        <v>12249</v>
      </c>
      <c r="F6857" s="15" t="s">
        <v>648</v>
      </c>
      <c r="G6857" s="15" t="s">
        <v>87</v>
      </c>
    </row>
    <row r="6858" spans="1:7" ht="14.25" x14ac:dyDescent="0.2">
      <c r="A6858" s="14" t="s">
        <v>14296</v>
      </c>
      <c r="B6858" s="15" t="s">
        <v>13805</v>
      </c>
      <c r="C6858" s="15" t="s">
        <v>9439</v>
      </c>
      <c r="D6858" s="27" t="s">
        <v>12187</v>
      </c>
      <c r="E6858" s="27" t="s">
        <v>14297</v>
      </c>
      <c r="F6858" s="15" t="s">
        <v>81</v>
      </c>
      <c r="G6858" s="15" t="s">
        <v>4938</v>
      </c>
    </row>
    <row r="6859" spans="1:7" ht="22.5" x14ac:dyDescent="0.2">
      <c r="A6859" s="14" t="s">
        <v>14298</v>
      </c>
      <c r="B6859" s="15" t="s">
        <v>13805</v>
      </c>
      <c r="C6859" s="15" t="s">
        <v>9443</v>
      </c>
      <c r="D6859" s="27" t="s">
        <v>14299</v>
      </c>
      <c r="E6859" s="27" t="s">
        <v>14300</v>
      </c>
      <c r="F6859" s="15" t="s">
        <v>648</v>
      </c>
      <c r="G6859" s="15" t="s">
        <v>55</v>
      </c>
    </row>
    <row r="6860" spans="1:7" ht="22.5" x14ac:dyDescent="0.2">
      <c r="A6860" s="14" t="s">
        <v>14301</v>
      </c>
      <c r="B6860" s="15" t="s">
        <v>13805</v>
      </c>
      <c r="C6860" s="15" t="s">
        <v>9448</v>
      </c>
      <c r="D6860" s="27" t="s">
        <v>12251</v>
      </c>
      <c r="E6860" s="27" t="s">
        <v>12252</v>
      </c>
      <c r="F6860" s="15" t="s">
        <v>648</v>
      </c>
      <c r="G6860" s="15" t="s">
        <v>55</v>
      </c>
    </row>
    <row r="6861" spans="1:7" ht="14.25" x14ac:dyDescent="0.2">
      <c r="A6861" s="14" t="s">
        <v>14302</v>
      </c>
      <c r="B6861" s="15" t="s">
        <v>13805</v>
      </c>
      <c r="C6861" s="15" t="s">
        <v>9452</v>
      </c>
      <c r="D6861" s="27" t="s">
        <v>12187</v>
      </c>
      <c r="E6861" s="27" t="s">
        <v>14189</v>
      </c>
      <c r="F6861" s="15" t="s">
        <v>81</v>
      </c>
      <c r="G6861" s="15" t="s">
        <v>14303</v>
      </c>
    </row>
    <row r="6862" spans="1:7" ht="22.5" x14ac:dyDescent="0.2">
      <c r="A6862" s="14" t="s">
        <v>14304</v>
      </c>
      <c r="B6862" s="15" t="s">
        <v>13805</v>
      </c>
      <c r="C6862" s="15" t="s">
        <v>9456</v>
      </c>
      <c r="D6862" s="27" t="s">
        <v>14305</v>
      </c>
      <c r="E6862" s="27" t="s">
        <v>14306</v>
      </c>
      <c r="F6862" s="15" t="s">
        <v>648</v>
      </c>
      <c r="G6862" s="15" t="s">
        <v>55</v>
      </c>
    </row>
    <row r="6863" spans="1:7" ht="14.25" x14ac:dyDescent="0.2">
      <c r="A6863" s="14" t="s">
        <v>14307</v>
      </c>
      <c r="B6863" s="15" t="s">
        <v>13805</v>
      </c>
      <c r="C6863" s="15" t="s">
        <v>9458</v>
      </c>
      <c r="D6863" s="27" t="s">
        <v>12206</v>
      </c>
      <c r="E6863" s="27" t="s">
        <v>12207</v>
      </c>
      <c r="F6863" s="15" t="s">
        <v>648</v>
      </c>
      <c r="G6863" s="15" t="s">
        <v>55</v>
      </c>
    </row>
    <row r="6864" spans="1:7" ht="14.25" x14ac:dyDescent="0.2">
      <c r="A6864" s="14" t="s">
        <v>14308</v>
      </c>
      <c r="B6864" s="15" t="s">
        <v>13805</v>
      </c>
      <c r="C6864" s="15" t="s">
        <v>9462</v>
      </c>
      <c r="D6864" s="27" t="s">
        <v>12209</v>
      </c>
      <c r="E6864" s="27" t="s">
        <v>12919</v>
      </c>
      <c r="F6864" s="15" t="s">
        <v>502</v>
      </c>
      <c r="G6864" s="15" t="s">
        <v>14309</v>
      </c>
    </row>
    <row r="6865" spans="1:7" ht="22.5" x14ac:dyDescent="0.2">
      <c r="A6865" s="14" t="s">
        <v>14310</v>
      </c>
      <c r="B6865" s="15" t="s">
        <v>13805</v>
      </c>
      <c r="C6865" s="15" t="s">
        <v>9466</v>
      </c>
      <c r="D6865" s="27" t="s">
        <v>14311</v>
      </c>
      <c r="E6865" s="27" t="s">
        <v>14312</v>
      </c>
      <c r="F6865" s="15" t="s">
        <v>71</v>
      </c>
      <c r="G6865" s="15" t="s">
        <v>72</v>
      </c>
    </row>
    <row r="6866" spans="1:7" ht="14.25" x14ac:dyDescent="0.2">
      <c r="A6866" s="14" t="s">
        <v>14313</v>
      </c>
      <c r="B6866" s="15" t="s">
        <v>13805</v>
      </c>
      <c r="C6866" s="15" t="s">
        <v>9470</v>
      </c>
      <c r="D6866" s="27" t="s">
        <v>1603</v>
      </c>
      <c r="E6866" s="27" t="s">
        <v>1604</v>
      </c>
      <c r="F6866" s="15" t="s">
        <v>502</v>
      </c>
      <c r="G6866" s="15" t="s">
        <v>14314</v>
      </c>
    </row>
    <row r="6867" spans="1:7" ht="33.75" x14ac:dyDescent="0.2">
      <c r="A6867" s="14" t="s">
        <v>14315</v>
      </c>
      <c r="B6867" s="15" t="s">
        <v>13805</v>
      </c>
      <c r="C6867" s="15" t="s">
        <v>9474</v>
      </c>
      <c r="D6867" s="27" t="s">
        <v>1607</v>
      </c>
      <c r="E6867" s="27" t="s">
        <v>1608</v>
      </c>
      <c r="F6867" s="15" t="s">
        <v>502</v>
      </c>
      <c r="G6867" s="15" t="s">
        <v>14316</v>
      </c>
    </row>
    <row r="6868" spans="1:7" ht="33.75" x14ac:dyDescent="0.2">
      <c r="A6868" s="14" t="s">
        <v>14317</v>
      </c>
      <c r="B6868" s="15" t="s">
        <v>13805</v>
      </c>
      <c r="C6868" s="15" t="s">
        <v>9478</v>
      </c>
      <c r="D6868" s="27" t="s">
        <v>14318</v>
      </c>
      <c r="E6868" s="27" t="s">
        <v>14319</v>
      </c>
      <c r="F6868" s="15" t="s">
        <v>1077</v>
      </c>
      <c r="G6868" s="15" t="s">
        <v>5881</v>
      </c>
    </row>
    <row r="6869" spans="1:7" s="11" customFormat="1" ht="14.25" x14ac:dyDescent="0.2">
      <c r="A6869" s="9" t="s">
        <v>9561</v>
      </c>
      <c r="B6869" s="9" t="s">
        <v>14320</v>
      </c>
      <c r="C6869" s="9"/>
      <c r="D6869" s="29"/>
      <c r="E6869" s="22" t="s">
        <v>14321</v>
      </c>
      <c r="F6869" s="10"/>
      <c r="G6869" s="10"/>
    </row>
    <row r="6870" spans="1:7" ht="14.25" customHeight="1" x14ac:dyDescent="0.2">
      <c r="A6870" s="16"/>
      <c r="B6870" s="16"/>
      <c r="C6870" s="13"/>
      <c r="D6870" s="28"/>
      <c r="E6870" s="21" t="s">
        <v>14322</v>
      </c>
      <c r="F6870" s="13"/>
      <c r="G6870" s="13"/>
    </row>
    <row r="6871" spans="1:7" ht="22.5" x14ac:dyDescent="0.2">
      <c r="A6871" s="14" t="s">
        <v>14323</v>
      </c>
      <c r="B6871" s="15" t="s">
        <v>13805</v>
      </c>
      <c r="C6871" s="15" t="s">
        <v>9480</v>
      </c>
      <c r="D6871" s="27" t="s">
        <v>10512</v>
      </c>
      <c r="E6871" s="27" t="s">
        <v>10513</v>
      </c>
      <c r="F6871" s="15" t="s">
        <v>37</v>
      </c>
      <c r="G6871" s="15" t="s">
        <v>14324</v>
      </c>
    </row>
    <row r="6872" spans="1:7" ht="22.5" x14ac:dyDescent="0.2">
      <c r="A6872" s="14" t="s">
        <v>14325</v>
      </c>
      <c r="B6872" s="15" t="s">
        <v>13805</v>
      </c>
      <c r="C6872" s="15" t="s">
        <v>9482</v>
      </c>
      <c r="D6872" s="27" t="s">
        <v>137</v>
      </c>
      <c r="E6872" s="27" t="s">
        <v>694</v>
      </c>
      <c r="F6872" s="15" t="s">
        <v>37</v>
      </c>
      <c r="G6872" s="15" t="s">
        <v>14326</v>
      </c>
    </row>
    <row r="6873" spans="1:7" ht="22.5" x14ac:dyDescent="0.2">
      <c r="A6873" s="14" t="s">
        <v>14327</v>
      </c>
      <c r="B6873" s="15" t="s">
        <v>13805</v>
      </c>
      <c r="C6873" s="15" t="s">
        <v>9486</v>
      </c>
      <c r="D6873" s="27" t="s">
        <v>31</v>
      </c>
      <c r="E6873" s="27" t="s">
        <v>32</v>
      </c>
      <c r="F6873" s="15" t="s">
        <v>27</v>
      </c>
      <c r="G6873" s="15" t="s">
        <v>14328</v>
      </c>
    </row>
    <row r="6874" spans="1:7" ht="22.5" x14ac:dyDescent="0.2">
      <c r="A6874" s="14" t="s">
        <v>14329</v>
      </c>
      <c r="B6874" s="15" t="s">
        <v>13805</v>
      </c>
      <c r="C6874" s="15" t="s">
        <v>9490</v>
      </c>
      <c r="D6874" s="27" t="s">
        <v>5517</v>
      </c>
      <c r="E6874" s="27" t="s">
        <v>12082</v>
      </c>
      <c r="F6874" s="15" t="s">
        <v>51</v>
      </c>
      <c r="G6874" s="15" t="s">
        <v>8927</v>
      </c>
    </row>
    <row r="6875" spans="1:7" ht="22.5" x14ac:dyDescent="0.2">
      <c r="A6875" s="14" t="s">
        <v>14330</v>
      </c>
      <c r="B6875" s="15" t="s">
        <v>13805</v>
      </c>
      <c r="C6875" s="15" t="s">
        <v>9494</v>
      </c>
      <c r="D6875" s="27" t="s">
        <v>5521</v>
      </c>
      <c r="E6875" s="27" t="s">
        <v>5522</v>
      </c>
      <c r="F6875" s="15" t="s">
        <v>37</v>
      </c>
      <c r="G6875" s="15" t="s">
        <v>14331</v>
      </c>
    </row>
    <row r="6876" spans="1:7" ht="14.25" x14ac:dyDescent="0.2">
      <c r="A6876" s="14" t="s">
        <v>14332</v>
      </c>
      <c r="B6876" s="15" t="s">
        <v>13805</v>
      </c>
      <c r="C6876" s="15" t="s">
        <v>9498</v>
      </c>
      <c r="D6876" s="27" t="s">
        <v>49</v>
      </c>
      <c r="E6876" s="27" t="s">
        <v>50</v>
      </c>
      <c r="F6876" s="15" t="s">
        <v>51</v>
      </c>
      <c r="G6876" s="15" t="s">
        <v>14333</v>
      </c>
    </row>
    <row r="6877" spans="1:7" ht="14.25" x14ac:dyDescent="0.2">
      <c r="A6877" s="14" t="s">
        <v>14334</v>
      </c>
      <c r="B6877" s="15" t="s">
        <v>13805</v>
      </c>
      <c r="C6877" s="15" t="s">
        <v>9501</v>
      </c>
      <c r="D6877" s="27" t="s">
        <v>10520</v>
      </c>
      <c r="E6877" s="27" t="s">
        <v>10521</v>
      </c>
      <c r="F6877" s="15" t="s">
        <v>81</v>
      </c>
      <c r="G6877" s="15" t="s">
        <v>14335</v>
      </c>
    </row>
    <row r="6878" spans="1:7" ht="22.5" x14ac:dyDescent="0.2">
      <c r="A6878" s="14" t="s">
        <v>14336</v>
      </c>
      <c r="B6878" s="15" t="s">
        <v>13805</v>
      </c>
      <c r="C6878" s="15" t="s">
        <v>9506</v>
      </c>
      <c r="D6878" s="27" t="s">
        <v>12087</v>
      </c>
      <c r="E6878" s="27" t="s">
        <v>12088</v>
      </c>
      <c r="F6878" s="15" t="s">
        <v>81</v>
      </c>
      <c r="G6878" s="15" t="s">
        <v>14337</v>
      </c>
    </row>
    <row r="6879" spans="1:7" ht="22.5" x14ac:dyDescent="0.2">
      <c r="A6879" s="14" t="s">
        <v>14338</v>
      </c>
      <c r="B6879" s="15" t="s">
        <v>13805</v>
      </c>
      <c r="C6879" s="15" t="s">
        <v>2990</v>
      </c>
      <c r="D6879" s="27" t="s">
        <v>12090</v>
      </c>
      <c r="E6879" s="27" t="s">
        <v>12729</v>
      </c>
      <c r="F6879" s="15" t="s">
        <v>37</v>
      </c>
      <c r="G6879" s="15" t="s">
        <v>14339</v>
      </c>
    </row>
    <row r="6880" spans="1:7" ht="14.25" x14ac:dyDescent="0.2">
      <c r="A6880" s="14" t="s">
        <v>14340</v>
      </c>
      <c r="B6880" s="15" t="s">
        <v>13805</v>
      </c>
      <c r="C6880" s="15" t="s">
        <v>9511</v>
      </c>
      <c r="D6880" s="27" t="s">
        <v>49</v>
      </c>
      <c r="E6880" s="27" t="s">
        <v>50</v>
      </c>
      <c r="F6880" s="15" t="s">
        <v>51</v>
      </c>
      <c r="G6880" s="15" t="s">
        <v>14341</v>
      </c>
    </row>
    <row r="6881" spans="1:7" ht="14.25" customHeight="1" x14ac:dyDescent="0.2">
      <c r="A6881" s="16"/>
      <c r="B6881" s="16"/>
      <c r="C6881" s="13"/>
      <c r="D6881" s="28"/>
      <c r="E6881" s="21" t="s">
        <v>14342</v>
      </c>
      <c r="F6881" s="13"/>
      <c r="G6881" s="13"/>
    </row>
    <row r="6882" spans="1:7" ht="14.25" x14ac:dyDescent="0.2">
      <c r="A6882" s="14" t="s">
        <v>14343</v>
      </c>
      <c r="B6882" s="15" t="s">
        <v>13805</v>
      </c>
      <c r="C6882" s="15" t="s">
        <v>9518</v>
      </c>
      <c r="D6882" s="27" t="s">
        <v>570</v>
      </c>
      <c r="E6882" s="27" t="s">
        <v>571</v>
      </c>
      <c r="F6882" s="15" t="s">
        <v>51</v>
      </c>
      <c r="G6882" s="15" t="s">
        <v>6168</v>
      </c>
    </row>
    <row r="6883" spans="1:7" ht="14.25" x14ac:dyDescent="0.2">
      <c r="A6883" s="14" t="s">
        <v>14344</v>
      </c>
      <c r="B6883" s="15" t="s">
        <v>13805</v>
      </c>
      <c r="C6883" s="15" t="s">
        <v>9520</v>
      </c>
      <c r="D6883" s="27" t="s">
        <v>722</v>
      </c>
      <c r="E6883" s="27" t="s">
        <v>723</v>
      </c>
      <c r="F6883" s="15" t="s">
        <v>81</v>
      </c>
      <c r="G6883" s="15" t="s">
        <v>6170</v>
      </c>
    </row>
    <row r="6884" spans="1:7" ht="22.5" x14ac:dyDescent="0.2">
      <c r="A6884" s="14" t="s">
        <v>14345</v>
      </c>
      <c r="B6884" s="15" t="s">
        <v>13805</v>
      </c>
      <c r="C6884" s="15" t="s">
        <v>9524</v>
      </c>
      <c r="D6884" s="27" t="s">
        <v>578</v>
      </c>
      <c r="E6884" s="27" t="s">
        <v>579</v>
      </c>
      <c r="F6884" s="15" t="s">
        <v>51</v>
      </c>
      <c r="G6884" s="15" t="s">
        <v>72</v>
      </c>
    </row>
    <row r="6885" spans="1:7" ht="14.25" x14ac:dyDescent="0.2">
      <c r="A6885" s="14" t="s">
        <v>14346</v>
      </c>
      <c r="B6885" s="15" t="s">
        <v>13805</v>
      </c>
      <c r="C6885" s="15" t="s">
        <v>9526</v>
      </c>
      <c r="D6885" s="27" t="s">
        <v>582</v>
      </c>
      <c r="E6885" s="27" t="s">
        <v>583</v>
      </c>
      <c r="F6885" s="15" t="s">
        <v>81</v>
      </c>
      <c r="G6885" s="15" t="s">
        <v>14347</v>
      </c>
    </row>
    <row r="6886" spans="1:7" ht="14.25" x14ac:dyDescent="0.2">
      <c r="A6886" s="14" t="s">
        <v>14348</v>
      </c>
      <c r="B6886" s="15" t="s">
        <v>13805</v>
      </c>
      <c r="C6886" s="15" t="s">
        <v>9530</v>
      </c>
      <c r="D6886" s="27" t="s">
        <v>12742</v>
      </c>
      <c r="E6886" s="27" t="s">
        <v>12743</v>
      </c>
      <c r="F6886" s="15" t="s">
        <v>81</v>
      </c>
      <c r="G6886" s="15" t="s">
        <v>14349</v>
      </c>
    </row>
    <row r="6887" spans="1:7" ht="33.75" x14ac:dyDescent="0.2">
      <c r="A6887" s="14" t="s">
        <v>14350</v>
      </c>
      <c r="B6887" s="15" t="s">
        <v>13805</v>
      </c>
      <c r="C6887" s="15" t="s">
        <v>9532</v>
      </c>
      <c r="D6887" s="27" t="s">
        <v>738</v>
      </c>
      <c r="E6887" s="27" t="s">
        <v>12746</v>
      </c>
      <c r="F6887" s="15" t="s">
        <v>502</v>
      </c>
      <c r="G6887" s="15" t="s">
        <v>14351</v>
      </c>
    </row>
    <row r="6888" spans="1:7" ht="22.5" x14ac:dyDescent="0.2">
      <c r="A6888" s="14" t="s">
        <v>14352</v>
      </c>
      <c r="B6888" s="15" t="s">
        <v>13805</v>
      </c>
      <c r="C6888" s="15" t="s">
        <v>9536</v>
      </c>
      <c r="D6888" s="27" t="s">
        <v>5561</v>
      </c>
      <c r="E6888" s="27" t="s">
        <v>12749</v>
      </c>
      <c r="F6888" s="15" t="s">
        <v>502</v>
      </c>
      <c r="G6888" s="15" t="s">
        <v>14353</v>
      </c>
    </row>
    <row r="6889" spans="1:7" ht="14.25" customHeight="1" x14ac:dyDescent="0.2">
      <c r="A6889" s="16"/>
      <c r="B6889" s="16"/>
      <c r="C6889" s="13"/>
      <c r="D6889" s="28"/>
      <c r="E6889" s="21" t="s">
        <v>14354</v>
      </c>
      <c r="F6889" s="13"/>
      <c r="G6889" s="13"/>
    </row>
    <row r="6890" spans="1:7" ht="22.5" x14ac:dyDescent="0.2">
      <c r="A6890" s="14" t="s">
        <v>14355</v>
      </c>
      <c r="B6890" s="15" t="s">
        <v>13805</v>
      </c>
      <c r="C6890" s="15" t="s">
        <v>9538</v>
      </c>
      <c r="D6890" s="27" t="s">
        <v>578</v>
      </c>
      <c r="E6890" s="27" t="s">
        <v>579</v>
      </c>
      <c r="F6890" s="15" t="s">
        <v>51</v>
      </c>
      <c r="G6890" s="15" t="s">
        <v>5060</v>
      </c>
    </row>
    <row r="6891" spans="1:7" ht="14.25" x14ac:dyDescent="0.2">
      <c r="A6891" s="14" t="s">
        <v>14356</v>
      </c>
      <c r="B6891" s="15" t="s">
        <v>13805</v>
      </c>
      <c r="C6891" s="15" t="s">
        <v>9541</v>
      </c>
      <c r="D6891" s="27" t="s">
        <v>582</v>
      </c>
      <c r="E6891" s="27" t="s">
        <v>583</v>
      </c>
      <c r="F6891" s="15" t="s">
        <v>81</v>
      </c>
      <c r="G6891" s="15" t="s">
        <v>14357</v>
      </c>
    </row>
    <row r="6892" spans="1:7" ht="14.25" x14ac:dyDescent="0.2">
      <c r="A6892" s="14" t="s">
        <v>14358</v>
      </c>
      <c r="B6892" s="15" t="s">
        <v>13805</v>
      </c>
      <c r="C6892" s="15" t="s">
        <v>9543</v>
      </c>
      <c r="D6892" s="27" t="s">
        <v>12742</v>
      </c>
      <c r="E6892" s="27" t="s">
        <v>12743</v>
      </c>
      <c r="F6892" s="15" t="s">
        <v>81</v>
      </c>
      <c r="G6892" s="15" t="s">
        <v>14359</v>
      </c>
    </row>
    <row r="6893" spans="1:7" ht="22.5" x14ac:dyDescent="0.2">
      <c r="A6893" s="14" t="s">
        <v>14360</v>
      </c>
      <c r="B6893" s="15" t="s">
        <v>13805</v>
      </c>
      <c r="C6893" s="15" t="s">
        <v>931</v>
      </c>
      <c r="D6893" s="27" t="s">
        <v>738</v>
      </c>
      <c r="E6893" s="27" t="s">
        <v>739</v>
      </c>
      <c r="F6893" s="15" t="s">
        <v>502</v>
      </c>
      <c r="G6893" s="15" t="s">
        <v>14361</v>
      </c>
    </row>
    <row r="6894" spans="1:7" ht="14.25" x14ac:dyDescent="0.2">
      <c r="A6894" s="14" t="s">
        <v>14362</v>
      </c>
      <c r="B6894" s="15" t="s">
        <v>13805</v>
      </c>
      <c r="C6894" s="15" t="s">
        <v>9547</v>
      </c>
      <c r="D6894" s="27" t="s">
        <v>5561</v>
      </c>
      <c r="E6894" s="27" t="s">
        <v>5689</v>
      </c>
      <c r="F6894" s="15" t="s">
        <v>502</v>
      </c>
      <c r="G6894" s="15" t="s">
        <v>14363</v>
      </c>
    </row>
    <row r="6895" spans="1:7" ht="14.25" x14ac:dyDescent="0.2">
      <c r="A6895" s="14" t="s">
        <v>14364</v>
      </c>
      <c r="B6895" s="15" t="s">
        <v>13805</v>
      </c>
      <c r="C6895" s="15" t="s">
        <v>9551</v>
      </c>
      <c r="D6895" s="27" t="s">
        <v>781</v>
      </c>
      <c r="E6895" s="27" t="s">
        <v>782</v>
      </c>
      <c r="F6895" s="15" t="s">
        <v>502</v>
      </c>
      <c r="G6895" s="15" t="s">
        <v>14365</v>
      </c>
    </row>
    <row r="6896" spans="1:7" ht="14.25" x14ac:dyDescent="0.2">
      <c r="A6896" s="14" t="s">
        <v>14366</v>
      </c>
      <c r="B6896" s="15" t="s">
        <v>13805</v>
      </c>
      <c r="C6896" s="15" t="s">
        <v>1476</v>
      </c>
      <c r="D6896" s="27" t="s">
        <v>5412</v>
      </c>
      <c r="E6896" s="27" t="s">
        <v>14102</v>
      </c>
      <c r="F6896" s="15" t="s">
        <v>502</v>
      </c>
      <c r="G6896" s="15" t="s">
        <v>6385</v>
      </c>
    </row>
    <row r="6897" spans="1:7" ht="33.75" x14ac:dyDescent="0.2">
      <c r="A6897" s="14" t="s">
        <v>14367</v>
      </c>
      <c r="B6897" s="15" t="s">
        <v>13805</v>
      </c>
      <c r="C6897" s="15" t="s">
        <v>9561</v>
      </c>
      <c r="D6897" s="27" t="s">
        <v>1607</v>
      </c>
      <c r="E6897" s="27" t="s">
        <v>1608</v>
      </c>
      <c r="F6897" s="15" t="s">
        <v>502</v>
      </c>
      <c r="G6897" s="15" t="s">
        <v>14368</v>
      </c>
    </row>
    <row r="6898" spans="1:7" ht="33.75" x14ac:dyDescent="0.2">
      <c r="A6898" s="14" t="s">
        <v>14369</v>
      </c>
      <c r="B6898" s="15" t="s">
        <v>13805</v>
      </c>
      <c r="C6898" s="15" t="s">
        <v>9564</v>
      </c>
      <c r="D6898" s="27" t="s">
        <v>6387</v>
      </c>
      <c r="E6898" s="27" t="s">
        <v>6388</v>
      </c>
      <c r="F6898" s="15" t="s">
        <v>1077</v>
      </c>
      <c r="G6898" s="15" t="s">
        <v>1265</v>
      </c>
    </row>
    <row r="6899" spans="1:7" ht="14.25" x14ac:dyDescent="0.2">
      <c r="A6899" s="14" t="s">
        <v>14370</v>
      </c>
      <c r="B6899" s="15" t="s">
        <v>13805</v>
      </c>
      <c r="C6899" s="15" t="s">
        <v>9568</v>
      </c>
      <c r="D6899" s="27" t="s">
        <v>1603</v>
      </c>
      <c r="E6899" s="27" t="s">
        <v>1604</v>
      </c>
      <c r="F6899" s="15" t="s">
        <v>502</v>
      </c>
      <c r="G6899" s="15" t="s">
        <v>14371</v>
      </c>
    </row>
    <row r="6900" spans="1:7" ht="33.75" x14ac:dyDescent="0.2">
      <c r="A6900" s="14" t="s">
        <v>14372</v>
      </c>
      <c r="B6900" s="15" t="s">
        <v>13805</v>
      </c>
      <c r="C6900" s="15" t="s">
        <v>9572</v>
      </c>
      <c r="D6900" s="27" t="s">
        <v>1607</v>
      </c>
      <c r="E6900" s="27" t="s">
        <v>1608</v>
      </c>
      <c r="F6900" s="15" t="s">
        <v>502</v>
      </c>
      <c r="G6900" s="15" t="s">
        <v>14373</v>
      </c>
    </row>
    <row r="6901" spans="1:7" ht="33.75" x14ac:dyDescent="0.2">
      <c r="A6901" s="14" t="s">
        <v>14374</v>
      </c>
      <c r="B6901" s="15" t="s">
        <v>13805</v>
      </c>
      <c r="C6901" s="15" t="s">
        <v>3012</v>
      </c>
      <c r="D6901" s="27" t="s">
        <v>14131</v>
      </c>
      <c r="E6901" s="27" t="s">
        <v>14132</v>
      </c>
      <c r="F6901" s="15" t="s">
        <v>1077</v>
      </c>
      <c r="G6901" s="15" t="s">
        <v>1183</v>
      </c>
    </row>
    <row r="6902" spans="1:7" ht="33.75" x14ac:dyDescent="0.2">
      <c r="A6902" s="14" t="s">
        <v>14375</v>
      </c>
      <c r="B6902" s="15" t="s">
        <v>13805</v>
      </c>
      <c r="C6902" s="15" t="s">
        <v>9577</v>
      </c>
      <c r="D6902" s="27" t="s">
        <v>12222</v>
      </c>
      <c r="E6902" s="27" t="s">
        <v>12223</v>
      </c>
      <c r="F6902" s="15" t="s">
        <v>81</v>
      </c>
      <c r="G6902" s="15" t="s">
        <v>6231</v>
      </c>
    </row>
    <row r="6903" spans="1:7" ht="14.25" customHeight="1" x14ac:dyDescent="0.2">
      <c r="A6903" s="16"/>
      <c r="B6903" s="16"/>
      <c r="C6903" s="13"/>
      <c r="D6903" s="28"/>
      <c r="E6903" s="21" t="s">
        <v>14376</v>
      </c>
      <c r="F6903" s="13"/>
      <c r="G6903" s="13"/>
    </row>
    <row r="6904" spans="1:7" ht="22.5" x14ac:dyDescent="0.2">
      <c r="A6904" s="14" t="s">
        <v>14377</v>
      </c>
      <c r="B6904" s="15" t="s">
        <v>13805</v>
      </c>
      <c r="C6904" s="15" t="s">
        <v>9579</v>
      </c>
      <c r="D6904" s="27" t="s">
        <v>786</v>
      </c>
      <c r="E6904" s="27" t="s">
        <v>787</v>
      </c>
      <c r="F6904" s="15" t="s">
        <v>51</v>
      </c>
      <c r="G6904" s="15" t="s">
        <v>14378</v>
      </c>
    </row>
    <row r="6905" spans="1:7" ht="14.25" x14ac:dyDescent="0.2">
      <c r="A6905" s="14" t="s">
        <v>14379</v>
      </c>
      <c r="B6905" s="15" t="s">
        <v>13805</v>
      </c>
      <c r="C6905" s="15" t="s">
        <v>9584</v>
      </c>
      <c r="D6905" s="27" t="s">
        <v>6326</v>
      </c>
      <c r="E6905" s="27" t="s">
        <v>6327</v>
      </c>
      <c r="F6905" s="15" t="s">
        <v>81</v>
      </c>
      <c r="G6905" s="15" t="s">
        <v>14380</v>
      </c>
    </row>
    <row r="6906" spans="1:7" ht="22.5" x14ac:dyDescent="0.2">
      <c r="A6906" s="14" t="s">
        <v>14381</v>
      </c>
      <c r="B6906" s="15" t="s">
        <v>13805</v>
      </c>
      <c r="C6906" s="15" t="s">
        <v>9586</v>
      </c>
      <c r="D6906" s="27" t="s">
        <v>738</v>
      </c>
      <c r="E6906" s="27" t="s">
        <v>739</v>
      </c>
      <c r="F6906" s="15" t="s">
        <v>502</v>
      </c>
      <c r="G6906" s="15" t="s">
        <v>14382</v>
      </c>
    </row>
    <row r="6907" spans="1:7" ht="14.25" x14ac:dyDescent="0.2">
      <c r="A6907" s="14" t="s">
        <v>14383</v>
      </c>
      <c r="B6907" s="15" t="s">
        <v>13805</v>
      </c>
      <c r="C6907" s="15" t="s">
        <v>9589</v>
      </c>
      <c r="D6907" s="27" t="s">
        <v>5561</v>
      </c>
      <c r="E6907" s="27" t="s">
        <v>5689</v>
      </c>
      <c r="F6907" s="15" t="s">
        <v>502</v>
      </c>
      <c r="G6907" s="15" t="s">
        <v>14384</v>
      </c>
    </row>
    <row r="6908" spans="1:7" ht="22.5" x14ac:dyDescent="0.2">
      <c r="A6908" s="14" t="s">
        <v>14385</v>
      </c>
      <c r="B6908" s="15" t="s">
        <v>13805</v>
      </c>
      <c r="C6908" s="15" t="s">
        <v>9591</v>
      </c>
      <c r="D6908" s="27" t="s">
        <v>734</v>
      </c>
      <c r="E6908" s="27" t="s">
        <v>735</v>
      </c>
      <c r="F6908" s="15" t="s">
        <v>502</v>
      </c>
      <c r="G6908" s="15" t="s">
        <v>12777</v>
      </c>
    </row>
    <row r="6909" spans="1:7" ht="14.25" customHeight="1" x14ac:dyDescent="0.2">
      <c r="A6909" s="16"/>
      <c r="B6909" s="16"/>
      <c r="C6909" s="13"/>
      <c r="D6909" s="28"/>
      <c r="E6909" s="21" t="s">
        <v>14386</v>
      </c>
      <c r="F6909" s="13"/>
      <c r="G6909" s="13"/>
    </row>
    <row r="6910" spans="1:7" ht="14.25" x14ac:dyDescent="0.2">
      <c r="A6910" s="14" t="s">
        <v>14387</v>
      </c>
      <c r="B6910" s="15" t="s">
        <v>13805</v>
      </c>
      <c r="C6910" s="15" t="s">
        <v>9593</v>
      </c>
      <c r="D6910" s="27" t="s">
        <v>12786</v>
      </c>
      <c r="E6910" s="27" t="s">
        <v>12787</v>
      </c>
      <c r="F6910" s="15" t="s">
        <v>648</v>
      </c>
      <c r="G6910" s="15" t="s">
        <v>12</v>
      </c>
    </row>
    <row r="6911" spans="1:7" ht="14.25" x14ac:dyDescent="0.2">
      <c r="A6911" s="14" t="s">
        <v>14388</v>
      </c>
      <c r="B6911" s="15" t="s">
        <v>13805</v>
      </c>
      <c r="C6911" s="15" t="s">
        <v>9595</v>
      </c>
      <c r="D6911" s="27" t="s">
        <v>12206</v>
      </c>
      <c r="E6911" s="27" t="s">
        <v>12207</v>
      </c>
      <c r="F6911" s="15" t="s">
        <v>648</v>
      </c>
      <c r="G6911" s="15" t="s">
        <v>12</v>
      </c>
    </row>
    <row r="6912" spans="1:7" ht="14.25" x14ac:dyDescent="0.2">
      <c r="A6912" s="14" t="s">
        <v>14389</v>
      </c>
      <c r="B6912" s="15" t="s">
        <v>13805</v>
      </c>
      <c r="C6912" s="15" t="s">
        <v>9597</v>
      </c>
      <c r="D6912" s="27" t="s">
        <v>12790</v>
      </c>
      <c r="E6912" s="27" t="s">
        <v>12791</v>
      </c>
      <c r="F6912" s="15" t="s">
        <v>502</v>
      </c>
      <c r="G6912" s="15" t="s">
        <v>1234</v>
      </c>
    </row>
    <row r="6913" spans="1:7" ht="14.25" x14ac:dyDescent="0.2">
      <c r="A6913" s="14" t="s">
        <v>14390</v>
      </c>
      <c r="B6913" s="15" t="s">
        <v>13805</v>
      </c>
      <c r="C6913" s="15" t="s">
        <v>9599</v>
      </c>
      <c r="D6913" s="27" t="s">
        <v>12209</v>
      </c>
      <c r="E6913" s="27" t="s">
        <v>12210</v>
      </c>
      <c r="F6913" s="15" t="s">
        <v>502</v>
      </c>
      <c r="G6913" s="15" t="s">
        <v>1234</v>
      </c>
    </row>
    <row r="6914" spans="1:7" ht="14.25" x14ac:dyDescent="0.2">
      <c r="A6914" s="14" t="s">
        <v>14391</v>
      </c>
      <c r="B6914" s="15" t="s">
        <v>13805</v>
      </c>
      <c r="C6914" s="15" t="s">
        <v>9601</v>
      </c>
      <c r="D6914" s="27" t="s">
        <v>12199</v>
      </c>
      <c r="E6914" s="27" t="s">
        <v>12200</v>
      </c>
      <c r="F6914" s="15" t="s">
        <v>51</v>
      </c>
      <c r="G6914" s="15" t="s">
        <v>14392</v>
      </c>
    </row>
    <row r="6915" spans="1:7" ht="14.25" x14ac:dyDescent="0.2">
      <c r="A6915" s="14" t="s">
        <v>14393</v>
      </c>
      <c r="B6915" s="15" t="s">
        <v>13805</v>
      </c>
      <c r="C6915" s="15" t="s">
        <v>9605</v>
      </c>
      <c r="D6915" s="27" t="s">
        <v>12187</v>
      </c>
      <c r="E6915" s="27" t="s">
        <v>14189</v>
      </c>
      <c r="F6915" s="15" t="s">
        <v>81</v>
      </c>
      <c r="G6915" s="15" t="s">
        <v>2077</v>
      </c>
    </row>
    <row r="6916" spans="1:7" ht="22.5" x14ac:dyDescent="0.2">
      <c r="A6916" s="14" t="s">
        <v>14394</v>
      </c>
      <c r="B6916" s="15" t="s">
        <v>13805</v>
      </c>
      <c r="C6916" s="15" t="s">
        <v>9607</v>
      </c>
      <c r="D6916" s="27" t="s">
        <v>14192</v>
      </c>
      <c r="E6916" s="27" t="s">
        <v>14193</v>
      </c>
      <c r="F6916" s="15" t="s">
        <v>648</v>
      </c>
      <c r="G6916" s="15" t="s">
        <v>12</v>
      </c>
    </row>
    <row r="6917" spans="1:7" ht="22.5" x14ac:dyDescent="0.2">
      <c r="A6917" s="14" t="s">
        <v>14395</v>
      </c>
      <c r="B6917" s="15" t="s">
        <v>13805</v>
      </c>
      <c r="C6917" s="15" t="s">
        <v>9612</v>
      </c>
      <c r="D6917" s="27" t="s">
        <v>2224</v>
      </c>
      <c r="E6917" s="27" t="s">
        <v>2225</v>
      </c>
      <c r="F6917" s="15" t="s">
        <v>110</v>
      </c>
      <c r="G6917" s="15" t="s">
        <v>467</v>
      </c>
    </row>
    <row r="6918" spans="1:7" ht="14.25" x14ac:dyDescent="0.2">
      <c r="A6918" s="14" t="s">
        <v>14396</v>
      </c>
      <c r="B6918" s="15" t="s">
        <v>13805</v>
      </c>
      <c r="C6918" s="15" t="s">
        <v>9615</v>
      </c>
      <c r="D6918" s="27" t="s">
        <v>12137</v>
      </c>
      <c r="E6918" s="27" t="s">
        <v>12138</v>
      </c>
      <c r="F6918" s="15" t="s">
        <v>110</v>
      </c>
      <c r="G6918" s="15" t="s">
        <v>14397</v>
      </c>
    </row>
    <row r="6919" spans="1:7" ht="14.25" x14ac:dyDescent="0.2">
      <c r="A6919" s="14" t="s">
        <v>14398</v>
      </c>
      <c r="B6919" s="15" t="s">
        <v>13805</v>
      </c>
      <c r="C6919" s="15" t="s">
        <v>9619</v>
      </c>
      <c r="D6919" s="27" t="s">
        <v>12804</v>
      </c>
      <c r="E6919" s="27" t="s">
        <v>12805</v>
      </c>
      <c r="F6919" s="15" t="s">
        <v>949</v>
      </c>
      <c r="G6919" s="15" t="s">
        <v>14399</v>
      </c>
    </row>
    <row r="6920" spans="1:7" ht="22.5" x14ac:dyDescent="0.2">
      <c r="A6920" s="14" t="s">
        <v>14400</v>
      </c>
      <c r="B6920" s="15" t="s">
        <v>13805</v>
      </c>
      <c r="C6920" s="15" t="s">
        <v>9622</v>
      </c>
      <c r="D6920" s="27" t="s">
        <v>626</v>
      </c>
      <c r="E6920" s="27" t="s">
        <v>627</v>
      </c>
      <c r="F6920" s="15" t="s">
        <v>110</v>
      </c>
      <c r="G6920" s="15" t="s">
        <v>1621</v>
      </c>
    </row>
    <row r="6921" spans="1:7" ht="14.25" x14ac:dyDescent="0.2">
      <c r="A6921" s="14" t="s">
        <v>14401</v>
      </c>
      <c r="B6921" s="15" t="s">
        <v>13805</v>
      </c>
      <c r="C6921" s="15" t="s">
        <v>9625</v>
      </c>
      <c r="D6921" s="27" t="s">
        <v>804</v>
      </c>
      <c r="E6921" s="27" t="s">
        <v>805</v>
      </c>
      <c r="F6921" s="15" t="s">
        <v>502</v>
      </c>
      <c r="G6921" s="15" t="s">
        <v>14402</v>
      </c>
    </row>
    <row r="6922" spans="1:7" ht="14.25" x14ac:dyDescent="0.2">
      <c r="A6922" s="14" t="s">
        <v>14403</v>
      </c>
      <c r="B6922" s="15" t="s">
        <v>13805</v>
      </c>
      <c r="C6922" s="15" t="s">
        <v>9628</v>
      </c>
      <c r="D6922" s="27" t="s">
        <v>630</v>
      </c>
      <c r="E6922" s="27" t="s">
        <v>631</v>
      </c>
      <c r="F6922" s="15" t="s">
        <v>502</v>
      </c>
      <c r="G6922" s="15" t="s">
        <v>14404</v>
      </c>
    </row>
    <row r="6923" spans="1:7" ht="14.25" x14ac:dyDescent="0.2">
      <c r="A6923" s="14" t="s">
        <v>14405</v>
      </c>
      <c r="B6923" s="15" t="s">
        <v>13805</v>
      </c>
      <c r="C6923" s="15" t="s">
        <v>9633</v>
      </c>
      <c r="D6923" s="27" t="s">
        <v>634</v>
      </c>
      <c r="E6923" s="27" t="s">
        <v>635</v>
      </c>
      <c r="F6923" s="15" t="s">
        <v>502</v>
      </c>
      <c r="G6923" s="15" t="s">
        <v>14406</v>
      </c>
    </row>
    <row r="6924" spans="1:7" ht="14.25" x14ac:dyDescent="0.2">
      <c r="A6924" s="14" t="s">
        <v>14407</v>
      </c>
      <c r="B6924" s="15" t="s">
        <v>13805</v>
      </c>
      <c r="C6924" s="15" t="s">
        <v>9637</v>
      </c>
      <c r="D6924" s="27" t="s">
        <v>638</v>
      </c>
      <c r="E6924" s="27" t="s">
        <v>639</v>
      </c>
      <c r="F6924" s="15" t="s">
        <v>518</v>
      </c>
      <c r="G6924" s="15" t="s">
        <v>930</v>
      </c>
    </row>
    <row r="6925" spans="1:7" ht="14.25" x14ac:dyDescent="0.2">
      <c r="A6925" s="14" t="s">
        <v>14408</v>
      </c>
      <c r="B6925" s="15" t="s">
        <v>13805</v>
      </c>
      <c r="C6925" s="15" t="s">
        <v>13467</v>
      </c>
      <c r="D6925" s="27" t="s">
        <v>798</v>
      </c>
      <c r="E6925" s="27" t="s">
        <v>12814</v>
      </c>
      <c r="F6925" s="15" t="s">
        <v>110</v>
      </c>
      <c r="G6925" s="15" t="s">
        <v>1569</v>
      </c>
    </row>
    <row r="6926" spans="1:7" ht="14.25" x14ac:dyDescent="0.2">
      <c r="A6926" s="14" t="s">
        <v>14409</v>
      </c>
      <c r="B6926" s="15" t="s">
        <v>13805</v>
      </c>
      <c r="C6926" s="15" t="s">
        <v>13469</v>
      </c>
      <c r="D6926" s="27" t="s">
        <v>804</v>
      </c>
      <c r="E6926" s="27" t="s">
        <v>805</v>
      </c>
      <c r="F6926" s="15" t="s">
        <v>502</v>
      </c>
      <c r="G6926" s="15" t="s">
        <v>14410</v>
      </c>
    </row>
    <row r="6927" spans="1:7" ht="14.25" x14ac:dyDescent="0.2">
      <c r="A6927" s="14" t="s">
        <v>14411</v>
      </c>
      <c r="B6927" s="15" t="s">
        <v>13805</v>
      </c>
      <c r="C6927" s="15" t="s">
        <v>13471</v>
      </c>
      <c r="D6927" s="27" t="s">
        <v>634</v>
      </c>
      <c r="E6927" s="27" t="s">
        <v>635</v>
      </c>
      <c r="F6927" s="15" t="s">
        <v>502</v>
      </c>
      <c r="G6927" s="15" t="s">
        <v>14247</v>
      </c>
    </row>
    <row r="6928" spans="1:7" ht="14.25" x14ac:dyDescent="0.2">
      <c r="A6928" s="14" t="s">
        <v>14412</v>
      </c>
      <c r="B6928" s="15" t="s">
        <v>13805</v>
      </c>
      <c r="C6928" s="15" t="s">
        <v>13474</v>
      </c>
      <c r="D6928" s="27" t="s">
        <v>638</v>
      </c>
      <c r="E6928" s="27" t="s">
        <v>639</v>
      </c>
      <c r="F6928" s="15" t="s">
        <v>518</v>
      </c>
      <c r="G6928" s="15" t="s">
        <v>175</v>
      </c>
    </row>
    <row r="6929" spans="1:7" ht="22.5" x14ac:dyDescent="0.2">
      <c r="A6929" s="14" t="s">
        <v>14413</v>
      </c>
      <c r="B6929" s="15" t="s">
        <v>13805</v>
      </c>
      <c r="C6929" s="15" t="s">
        <v>13477</v>
      </c>
      <c r="D6929" s="27" t="s">
        <v>12823</v>
      </c>
      <c r="E6929" s="27" t="s">
        <v>12824</v>
      </c>
      <c r="F6929" s="15" t="s">
        <v>110</v>
      </c>
      <c r="G6929" s="15" t="s">
        <v>14414</v>
      </c>
    </row>
    <row r="6930" spans="1:7" ht="22.5" x14ac:dyDescent="0.2">
      <c r="A6930" s="14" t="s">
        <v>14415</v>
      </c>
      <c r="B6930" s="15" t="s">
        <v>13805</v>
      </c>
      <c r="C6930" s="15" t="s">
        <v>13479</v>
      </c>
      <c r="D6930" s="27" t="s">
        <v>12827</v>
      </c>
      <c r="E6930" s="27" t="s">
        <v>12828</v>
      </c>
      <c r="F6930" s="15" t="s">
        <v>110</v>
      </c>
      <c r="G6930" s="15" t="s">
        <v>14414</v>
      </c>
    </row>
    <row r="6931" spans="1:7" ht="14.25" x14ac:dyDescent="0.2">
      <c r="A6931" s="14" t="s">
        <v>14416</v>
      </c>
      <c r="B6931" s="15" t="s">
        <v>13805</v>
      </c>
      <c r="C6931" s="15" t="s">
        <v>13483</v>
      </c>
      <c r="D6931" s="27" t="s">
        <v>7979</v>
      </c>
      <c r="E6931" s="27" t="s">
        <v>7980</v>
      </c>
      <c r="F6931" s="15" t="s">
        <v>81</v>
      </c>
      <c r="G6931" s="15" t="s">
        <v>14417</v>
      </c>
    </row>
    <row r="6932" spans="1:7" ht="22.5" x14ac:dyDescent="0.2">
      <c r="A6932" s="14" t="s">
        <v>14418</v>
      </c>
      <c r="B6932" s="15" t="s">
        <v>13805</v>
      </c>
      <c r="C6932" s="15" t="s">
        <v>13488</v>
      </c>
      <c r="D6932" s="27" t="s">
        <v>2218</v>
      </c>
      <c r="E6932" s="27" t="s">
        <v>14223</v>
      </c>
      <c r="F6932" s="15" t="s">
        <v>110</v>
      </c>
      <c r="G6932" s="15" t="s">
        <v>14419</v>
      </c>
    </row>
    <row r="6933" spans="1:7" ht="22.5" x14ac:dyDescent="0.2">
      <c r="A6933" s="14" t="s">
        <v>14420</v>
      </c>
      <c r="B6933" s="15" t="s">
        <v>13805</v>
      </c>
      <c r="C6933" s="15" t="s">
        <v>13491</v>
      </c>
      <c r="D6933" s="27" t="s">
        <v>4220</v>
      </c>
      <c r="E6933" s="27" t="s">
        <v>5180</v>
      </c>
      <c r="F6933" s="15" t="s">
        <v>110</v>
      </c>
      <c r="G6933" s="15" t="s">
        <v>14419</v>
      </c>
    </row>
    <row r="6934" spans="1:7" ht="14.25" x14ac:dyDescent="0.2">
      <c r="A6934" s="14" t="s">
        <v>14421</v>
      </c>
      <c r="B6934" s="15" t="s">
        <v>13805</v>
      </c>
      <c r="C6934" s="15" t="s">
        <v>13493</v>
      </c>
      <c r="D6934" s="27" t="s">
        <v>7979</v>
      </c>
      <c r="E6934" s="27" t="s">
        <v>7980</v>
      </c>
      <c r="F6934" s="15" t="s">
        <v>81</v>
      </c>
      <c r="G6934" s="15" t="s">
        <v>14422</v>
      </c>
    </row>
    <row r="6935" spans="1:7" s="8" customFormat="1" ht="15" customHeight="1" x14ac:dyDescent="0.2">
      <c r="A6935" s="7"/>
      <c r="B6935" s="7"/>
      <c r="C6935" s="7"/>
      <c r="D6935" s="26"/>
      <c r="E6935" s="20" t="s">
        <v>14423</v>
      </c>
      <c r="F6935" s="7"/>
      <c r="G6935" s="7"/>
    </row>
    <row r="6936" spans="1:7" s="11" customFormat="1" ht="14.25" x14ac:dyDescent="0.2">
      <c r="A6936" s="9" t="s">
        <v>9564</v>
      </c>
      <c r="B6936" s="9" t="s">
        <v>14424</v>
      </c>
      <c r="C6936" s="9"/>
      <c r="D6936" s="29"/>
      <c r="E6936" s="22" t="s">
        <v>14425</v>
      </c>
      <c r="F6936" s="10"/>
      <c r="G6936" s="10"/>
    </row>
    <row r="6937" spans="1:7" ht="14.25" customHeight="1" x14ac:dyDescent="0.2">
      <c r="A6937" s="16"/>
      <c r="B6937" s="16"/>
      <c r="C6937" s="13"/>
      <c r="D6937" s="28"/>
      <c r="E6937" s="21" t="s">
        <v>14426</v>
      </c>
      <c r="F6937" s="13"/>
      <c r="G6937" s="13"/>
    </row>
    <row r="6938" spans="1:7" ht="22.5" x14ac:dyDescent="0.2">
      <c r="A6938" s="14" t="s">
        <v>14427</v>
      </c>
      <c r="B6938" s="15" t="s">
        <v>14428</v>
      </c>
      <c r="C6938" s="15" t="s">
        <v>12</v>
      </c>
      <c r="D6938" s="27" t="s">
        <v>137</v>
      </c>
      <c r="E6938" s="27" t="s">
        <v>694</v>
      </c>
      <c r="F6938" s="15" t="s">
        <v>37</v>
      </c>
      <c r="G6938" s="15" t="s">
        <v>3319</v>
      </c>
    </row>
    <row r="6939" spans="1:7" ht="22.5" x14ac:dyDescent="0.2">
      <c r="A6939" s="14" t="s">
        <v>14429</v>
      </c>
      <c r="B6939" s="15" t="s">
        <v>14428</v>
      </c>
      <c r="C6939" s="15" t="s">
        <v>24</v>
      </c>
      <c r="D6939" s="27" t="s">
        <v>31</v>
      </c>
      <c r="E6939" s="27" t="s">
        <v>32</v>
      </c>
      <c r="F6939" s="15" t="s">
        <v>27</v>
      </c>
      <c r="G6939" s="15" t="s">
        <v>14430</v>
      </c>
    </row>
    <row r="6940" spans="1:7" ht="22.5" x14ac:dyDescent="0.2">
      <c r="A6940" s="14" t="s">
        <v>14431</v>
      </c>
      <c r="B6940" s="15" t="s">
        <v>14428</v>
      </c>
      <c r="C6940" s="15" t="s">
        <v>30</v>
      </c>
      <c r="D6940" s="27" t="s">
        <v>552</v>
      </c>
      <c r="E6940" s="27" t="s">
        <v>2174</v>
      </c>
      <c r="F6940" s="15" t="s">
        <v>81</v>
      </c>
      <c r="G6940" s="15" t="s">
        <v>126</v>
      </c>
    </row>
    <row r="6941" spans="1:7" ht="22.5" x14ac:dyDescent="0.2">
      <c r="A6941" s="14" t="s">
        <v>14432</v>
      </c>
      <c r="B6941" s="15" t="s">
        <v>14428</v>
      </c>
      <c r="C6941" s="15" t="s">
        <v>34</v>
      </c>
      <c r="D6941" s="27" t="s">
        <v>12087</v>
      </c>
      <c r="E6941" s="27" t="s">
        <v>12088</v>
      </c>
      <c r="F6941" s="15" t="s">
        <v>81</v>
      </c>
      <c r="G6941" s="15" t="s">
        <v>14433</v>
      </c>
    </row>
    <row r="6942" spans="1:7" ht="22.5" x14ac:dyDescent="0.2">
      <c r="A6942" s="14" t="s">
        <v>14434</v>
      </c>
      <c r="B6942" s="15" t="s">
        <v>14428</v>
      </c>
      <c r="C6942" s="15" t="s">
        <v>40</v>
      </c>
      <c r="D6942" s="27" t="s">
        <v>5521</v>
      </c>
      <c r="E6942" s="27" t="s">
        <v>14435</v>
      </c>
      <c r="F6942" s="15" t="s">
        <v>37</v>
      </c>
      <c r="G6942" s="15" t="s">
        <v>12724</v>
      </c>
    </row>
    <row r="6943" spans="1:7" ht="22.5" x14ac:dyDescent="0.2">
      <c r="A6943" s="14" t="s">
        <v>14436</v>
      </c>
      <c r="B6943" s="15" t="s">
        <v>14428</v>
      </c>
      <c r="C6943" s="15" t="s">
        <v>43</v>
      </c>
      <c r="D6943" s="27" t="s">
        <v>14437</v>
      </c>
      <c r="E6943" s="27" t="s">
        <v>14438</v>
      </c>
      <c r="F6943" s="15" t="s">
        <v>81</v>
      </c>
      <c r="G6943" s="15" t="s">
        <v>14439</v>
      </c>
    </row>
    <row r="6944" spans="1:7" ht="14.25" x14ac:dyDescent="0.2">
      <c r="A6944" s="14" t="s">
        <v>14440</v>
      </c>
      <c r="B6944" s="15" t="s">
        <v>14428</v>
      </c>
      <c r="C6944" s="15" t="s">
        <v>48</v>
      </c>
      <c r="D6944" s="27" t="s">
        <v>49</v>
      </c>
      <c r="E6944" s="27" t="s">
        <v>50</v>
      </c>
      <c r="F6944" s="15" t="s">
        <v>51</v>
      </c>
      <c r="G6944" s="15" t="s">
        <v>14441</v>
      </c>
    </row>
    <row r="6945" spans="1:7" ht="14.25" customHeight="1" x14ac:dyDescent="0.2">
      <c r="A6945" s="16"/>
      <c r="B6945" s="16"/>
      <c r="C6945" s="13"/>
      <c r="D6945" s="28"/>
      <c r="E6945" s="21" t="s">
        <v>14442</v>
      </c>
      <c r="F6945" s="13"/>
      <c r="G6945" s="13"/>
    </row>
    <row r="6946" spans="1:7" ht="22.5" x14ac:dyDescent="0.2">
      <c r="A6946" s="14" t="s">
        <v>14443</v>
      </c>
      <c r="B6946" s="15" t="s">
        <v>14428</v>
      </c>
      <c r="C6946" s="15" t="s">
        <v>55</v>
      </c>
      <c r="D6946" s="27" t="s">
        <v>14444</v>
      </c>
      <c r="E6946" s="27" t="s">
        <v>14445</v>
      </c>
      <c r="F6946" s="15" t="s">
        <v>81</v>
      </c>
      <c r="G6946" s="15" t="s">
        <v>14446</v>
      </c>
    </row>
    <row r="6947" spans="1:7" ht="22.5" x14ac:dyDescent="0.2">
      <c r="A6947" s="14" t="s">
        <v>14447</v>
      </c>
      <c r="B6947" s="15" t="s">
        <v>14428</v>
      </c>
      <c r="C6947" s="15" t="s">
        <v>58</v>
      </c>
      <c r="D6947" s="27" t="s">
        <v>14448</v>
      </c>
      <c r="E6947" s="27" t="s">
        <v>14449</v>
      </c>
      <c r="F6947" s="15" t="s">
        <v>648</v>
      </c>
      <c r="G6947" s="15" t="s">
        <v>34</v>
      </c>
    </row>
    <row r="6948" spans="1:7" ht="14.25" x14ac:dyDescent="0.2">
      <c r="A6948" s="14" t="s">
        <v>14450</v>
      </c>
      <c r="B6948" s="15" t="s">
        <v>14428</v>
      </c>
      <c r="C6948" s="15" t="s">
        <v>60</v>
      </c>
      <c r="D6948" s="27" t="s">
        <v>570</v>
      </c>
      <c r="E6948" s="27" t="s">
        <v>571</v>
      </c>
      <c r="F6948" s="15" t="s">
        <v>51</v>
      </c>
      <c r="G6948" s="15" t="s">
        <v>11033</v>
      </c>
    </row>
    <row r="6949" spans="1:7" ht="22.5" x14ac:dyDescent="0.2">
      <c r="A6949" s="14" t="s">
        <v>14451</v>
      </c>
      <c r="B6949" s="15" t="s">
        <v>14428</v>
      </c>
      <c r="C6949" s="15" t="s">
        <v>65</v>
      </c>
      <c r="D6949" s="27" t="s">
        <v>10532</v>
      </c>
      <c r="E6949" s="27" t="s">
        <v>10533</v>
      </c>
      <c r="F6949" s="15" t="s">
        <v>81</v>
      </c>
      <c r="G6949" s="15" t="s">
        <v>14452</v>
      </c>
    </row>
    <row r="6950" spans="1:7" ht="14.25" x14ac:dyDescent="0.2">
      <c r="A6950" s="14" t="s">
        <v>14453</v>
      </c>
      <c r="B6950" s="15" t="s">
        <v>14428</v>
      </c>
      <c r="C6950" s="15" t="s">
        <v>68</v>
      </c>
      <c r="D6950" s="27" t="s">
        <v>747</v>
      </c>
      <c r="E6950" s="27" t="s">
        <v>748</v>
      </c>
      <c r="F6950" s="15" t="s">
        <v>51</v>
      </c>
      <c r="G6950" s="15" t="s">
        <v>12768</v>
      </c>
    </row>
    <row r="6951" spans="1:7" ht="22.5" x14ac:dyDescent="0.2">
      <c r="A6951" s="14" t="s">
        <v>14454</v>
      </c>
      <c r="B6951" s="15" t="s">
        <v>14428</v>
      </c>
      <c r="C6951" s="15" t="s">
        <v>70</v>
      </c>
      <c r="D6951" s="27" t="s">
        <v>14455</v>
      </c>
      <c r="E6951" s="27" t="s">
        <v>14456</v>
      </c>
      <c r="F6951" s="15" t="s">
        <v>81</v>
      </c>
      <c r="G6951" s="15" t="s">
        <v>14457</v>
      </c>
    </row>
    <row r="6952" spans="1:7" ht="22.5" x14ac:dyDescent="0.2">
      <c r="A6952" s="14" t="s">
        <v>14458</v>
      </c>
      <c r="B6952" s="15" t="s">
        <v>14428</v>
      </c>
      <c r="C6952" s="15" t="s">
        <v>73</v>
      </c>
      <c r="D6952" s="27" t="s">
        <v>738</v>
      </c>
      <c r="E6952" s="27" t="s">
        <v>739</v>
      </c>
      <c r="F6952" s="15" t="s">
        <v>502</v>
      </c>
      <c r="G6952" s="15" t="s">
        <v>14459</v>
      </c>
    </row>
    <row r="6953" spans="1:7" ht="22.5" x14ac:dyDescent="0.2">
      <c r="A6953" s="14" t="s">
        <v>14460</v>
      </c>
      <c r="B6953" s="15" t="s">
        <v>14428</v>
      </c>
      <c r="C6953" s="15" t="s">
        <v>75</v>
      </c>
      <c r="D6953" s="27" t="s">
        <v>4030</v>
      </c>
      <c r="E6953" s="27" t="s">
        <v>4031</v>
      </c>
      <c r="F6953" s="15" t="s">
        <v>502</v>
      </c>
      <c r="G6953" s="15" t="s">
        <v>14461</v>
      </c>
    </row>
    <row r="6954" spans="1:7" ht="14.25" x14ac:dyDescent="0.2">
      <c r="A6954" s="14" t="s">
        <v>14462</v>
      </c>
      <c r="B6954" s="15" t="s">
        <v>14428</v>
      </c>
      <c r="C6954" s="15" t="s">
        <v>87</v>
      </c>
      <c r="D6954" s="27" t="s">
        <v>781</v>
      </c>
      <c r="E6954" s="27" t="s">
        <v>782</v>
      </c>
      <c r="F6954" s="15" t="s">
        <v>502</v>
      </c>
      <c r="G6954" s="15" t="s">
        <v>14463</v>
      </c>
    </row>
    <row r="6955" spans="1:7" ht="14.25" customHeight="1" x14ac:dyDescent="0.2">
      <c r="A6955" s="16"/>
      <c r="B6955" s="16"/>
      <c r="C6955" s="13"/>
      <c r="D6955" s="28"/>
      <c r="E6955" s="21" t="s">
        <v>14464</v>
      </c>
      <c r="F6955" s="13"/>
      <c r="G6955" s="13"/>
    </row>
    <row r="6956" spans="1:7" ht="22.5" x14ac:dyDescent="0.2">
      <c r="A6956" s="14" t="s">
        <v>14465</v>
      </c>
      <c r="B6956" s="15" t="s">
        <v>14428</v>
      </c>
      <c r="C6956" s="15" t="s">
        <v>89</v>
      </c>
      <c r="D6956" s="27" t="s">
        <v>762</v>
      </c>
      <c r="E6956" s="27" t="s">
        <v>763</v>
      </c>
      <c r="F6956" s="15" t="s">
        <v>51</v>
      </c>
      <c r="G6956" s="15" t="s">
        <v>8927</v>
      </c>
    </row>
    <row r="6957" spans="1:7" ht="22.5" x14ac:dyDescent="0.2">
      <c r="A6957" s="14" t="s">
        <v>14466</v>
      </c>
      <c r="B6957" s="15" t="s">
        <v>14428</v>
      </c>
      <c r="C6957" s="15" t="s">
        <v>90</v>
      </c>
      <c r="D6957" s="27" t="s">
        <v>14455</v>
      </c>
      <c r="E6957" s="27" t="s">
        <v>14456</v>
      </c>
      <c r="F6957" s="15" t="s">
        <v>81</v>
      </c>
      <c r="G6957" s="15" t="s">
        <v>3145</v>
      </c>
    </row>
    <row r="6958" spans="1:7" ht="22.5" x14ac:dyDescent="0.2">
      <c r="A6958" s="14" t="s">
        <v>14467</v>
      </c>
      <c r="B6958" s="15" t="s">
        <v>14428</v>
      </c>
      <c r="C6958" s="15" t="s">
        <v>91</v>
      </c>
      <c r="D6958" s="27" t="s">
        <v>738</v>
      </c>
      <c r="E6958" s="27" t="s">
        <v>739</v>
      </c>
      <c r="F6958" s="15" t="s">
        <v>502</v>
      </c>
      <c r="G6958" s="15" t="s">
        <v>14468</v>
      </c>
    </row>
    <row r="6959" spans="1:7" ht="22.5" x14ac:dyDescent="0.2">
      <c r="A6959" s="14" t="s">
        <v>14469</v>
      </c>
      <c r="B6959" s="15" t="s">
        <v>14428</v>
      </c>
      <c r="C6959" s="15" t="s">
        <v>101</v>
      </c>
      <c r="D6959" s="27" t="s">
        <v>4030</v>
      </c>
      <c r="E6959" s="27" t="s">
        <v>4031</v>
      </c>
      <c r="F6959" s="15" t="s">
        <v>502</v>
      </c>
      <c r="G6959" s="15" t="s">
        <v>14470</v>
      </c>
    </row>
    <row r="6960" spans="1:7" ht="14.25" x14ac:dyDescent="0.2">
      <c r="A6960" s="14" t="s">
        <v>14471</v>
      </c>
      <c r="B6960" s="15" t="s">
        <v>14428</v>
      </c>
      <c r="C6960" s="15" t="s">
        <v>106</v>
      </c>
      <c r="D6960" s="27" t="s">
        <v>781</v>
      </c>
      <c r="E6960" s="27" t="s">
        <v>782</v>
      </c>
      <c r="F6960" s="15" t="s">
        <v>502</v>
      </c>
      <c r="G6960" s="15" t="s">
        <v>14472</v>
      </c>
    </row>
    <row r="6961" spans="1:7" ht="14.25" x14ac:dyDescent="0.2">
      <c r="A6961" s="14" t="s">
        <v>14473</v>
      </c>
      <c r="B6961" s="15" t="s">
        <v>14428</v>
      </c>
      <c r="C6961" s="15" t="s">
        <v>107</v>
      </c>
      <c r="D6961" s="27" t="s">
        <v>823</v>
      </c>
      <c r="E6961" s="27" t="s">
        <v>824</v>
      </c>
      <c r="F6961" s="15" t="s">
        <v>502</v>
      </c>
      <c r="G6961" s="15" t="s">
        <v>14474</v>
      </c>
    </row>
    <row r="6962" spans="1:7" ht="33.75" x14ac:dyDescent="0.2">
      <c r="A6962" s="14" t="s">
        <v>14475</v>
      </c>
      <c r="B6962" s="15" t="s">
        <v>14428</v>
      </c>
      <c r="C6962" s="15" t="s">
        <v>108</v>
      </c>
      <c r="D6962" s="27" t="s">
        <v>14476</v>
      </c>
      <c r="E6962" s="27" t="s">
        <v>14477</v>
      </c>
      <c r="F6962" s="15" t="s">
        <v>502</v>
      </c>
      <c r="G6962" s="15" t="s">
        <v>14478</v>
      </c>
    </row>
    <row r="6963" spans="1:7" ht="14.25" x14ac:dyDescent="0.2">
      <c r="A6963" s="14" t="s">
        <v>14479</v>
      </c>
      <c r="B6963" s="15" t="s">
        <v>14428</v>
      </c>
      <c r="C6963" s="15" t="s">
        <v>109</v>
      </c>
      <c r="D6963" s="27" t="s">
        <v>5412</v>
      </c>
      <c r="E6963" s="27" t="s">
        <v>14102</v>
      </c>
      <c r="F6963" s="15" t="s">
        <v>502</v>
      </c>
      <c r="G6963" s="15" t="s">
        <v>14480</v>
      </c>
    </row>
    <row r="6964" spans="1:7" ht="33.75" x14ac:dyDescent="0.2">
      <c r="A6964" s="14" t="s">
        <v>14481</v>
      </c>
      <c r="B6964" s="15" t="s">
        <v>14428</v>
      </c>
      <c r="C6964" s="15" t="s">
        <v>122</v>
      </c>
      <c r="D6964" s="27" t="s">
        <v>1607</v>
      </c>
      <c r="E6964" s="27" t="s">
        <v>1608</v>
      </c>
      <c r="F6964" s="15" t="s">
        <v>502</v>
      </c>
      <c r="G6964" s="15" t="s">
        <v>14482</v>
      </c>
    </row>
    <row r="6965" spans="1:7" ht="33.75" x14ac:dyDescent="0.2">
      <c r="A6965" s="14" t="s">
        <v>14483</v>
      </c>
      <c r="B6965" s="15" t="s">
        <v>14428</v>
      </c>
      <c r="C6965" s="15" t="s">
        <v>126</v>
      </c>
      <c r="D6965" s="27" t="s">
        <v>13865</v>
      </c>
      <c r="E6965" s="27" t="s">
        <v>13866</v>
      </c>
      <c r="F6965" s="15" t="s">
        <v>1077</v>
      </c>
      <c r="G6965" s="15" t="s">
        <v>1569</v>
      </c>
    </row>
    <row r="6966" spans="1:7" ht="14.25" customHeight="1" x14ac:dyDescent="0.2">
      <c r="A6966" s="16"/>
      <c r="B6966" s="16"/>
      <c r="C6966" s="13"/>
      <c r="D6966" s="28"/>
      <c r="E6966" s="21" t="s">
        <v>14484</v>
      </c>
      <c r="F6966" s="13"/>
      <c r="G6966" s="13"/>
    </row>
    <row r="6967" spans="1:7" ht="22.5" x14ac:dyDescent="0.2">
      <c r="A6967" s="14" t="s">
        <v>14485</v>
      </c>
      <c r="B6967" s="15" t="s">
        <v>14428</v>
      </c>
      <c r="C6967" s="15" t="s">
        <v>124</v>
      </c>
      <c r="D6967" s="27" t="s">
        <v>13869</v>
      </c>
      <c r="E6967" s="27" t="s">
        <v>13870</v>
      </c>
      <c r="F6967" s="15" t="s">
        <v>209</v>
      </c>
      <c r="G6967" s="15" t="s">
        <v>14486</v>
      </c>
    </row>
    <row r="6968" spans="1:7" ht="22.5" x14ac:dyDescent="0.2">
      <c r="A6968" s="14" t="s">
        <v>14487</v>
      </c>
      <c r="B6968" s="15" t="s">
        <v>14428</v>
      </c>
      <c r="C6968" s="15" t="s">
        <v>129</v>
      </c>
      <c r="D6968" s="27" t="s">
        <v>14488</v>
      </c>
      <c r="E6968" s="27" t="s">
        <v>14489</v>
      </c>
      <c r="F6968" s="15" t="s">
        <v>670</v>
      </c>
      <c r="G6968" s="15" t="s">
        <v>294</v>
      </c>
    </row>
    <row r="6969" spans="1:7" ht="14.25" x14ac:dyDescent="0.2">
      <c r="A6969" s="14" t="s">
        <v>14490</v>
      </c>
      <c r="B6969" s="15" t="s">
        <v>14428</v>
      </c>
      <c r="C6969" s="15" t="s">
        <v>133</v>
      </c>
      <c r="D6969" s="27" t="s">
        <v>13876</v>
      </c>
      <c r="E6969" s="27" t="s">
        <v>13877</v>
      </c>
      <c r="F6969" s="15" t="s">
        <v>11843</v>
      </c>
      <c r="G6969" s="15" t="s">
        <v>6247</v>
      </c>
    </row>
    <row r="6970" spans="1:7" ht="14.25" x14ac:dyDescent="0.2">
      <c r="A6970" s="14" t="s">
        <v>14491</v>
      </c>
      <c r="B6970" s="15" t="s">
        <v>14428</v>
      </c>
      <c r="C6970" s="15" t="s">
        <v>136</v>
      </c>
      <c r="D6970" s="27" t="s">
        <v>13879</v>
      </c>
      <c r="E6970" s="27" t="s">
        <v>13880</v>
      </c>
      <c r="F6970" s="15" t="s">
        <v>11847</v>
      </c>
      <c r="G6970" s="15" t="s">
        <v>24</v>
      </c>
    </row>
    <row r="6971" spans="1:7" ht="22.5" x14ac:dyDescent="0.2">
      <c r="A6971" s="14" t="s">
        <v>14492</v>
      </c>
      <c r="B6971" s="15" t="s">
        <v>14428</v>
      </c>
      <c r="C6971" s="15" t="s">
        <v>141</v>
      </c>
      <c r="D6971" s="27" t="s">
        <v>11697</v>
      </c>
      <c r="E6971" s="27" t="s">
        <v>13916</v>
      </c>
      <c r="F6971" s="15" t="s">
        <v>970</v>
      </c>
      <c r="G6971" s="15" t="s">
        <v>1569</v>
      </c>
    </row>
    <row r="6972" spans="1:7" ht="45" x14ac:dyDescent="0.2">
      <c r="A6972" s="14" t="s">
        <v>14493</v>
      </c>
      <c r="B6972" s="15" t="s">
        <v>14428</v>
      </c>
      <c r="C6972" s="15" t="s">
        <v>144</v>
      </c>
      <c r="D6972" s="27" t="s">
        <v>14494</v>
      </c>
      <c r="E6972" s="27" t="s">
        <v>13920</v>
      </c>
      <c r="F6972" s="15" t="s">
        <v>648</v>
      </c>
      <c r="G6972" s="15" t="s">
        <v>34</v>
      </c>
    </row>
    <row r="6973" spans="1:7" ht="45" x14ac:dyDescent="0.2">
      <c r="A6973" s="14" t="s">
        <v>14495</v>
      </c>
      <c r="B6973" s="15" t="s">
        <v>14428</v>
      </c>
      <c r="C6973" s="15" t="s">
        <v>146</v>
      </c>
      <c r="D6973" s="27" t="s">
        <v>14496</v>
      </c>
      <c r="E6973" s="27" t="s">
        <v>13926</v>
      </c>
      <c r="F6973" s="15" t="s">
        <v>648</v>
      </c>
      <c r="G6973" s="15" t="s">
        <v>34</v>
      </c>
    </row>
    <row r="6974" spans="1:7" ht="45" x14ac:dyDescent="0.2">
      <c r="A6974" s="14" t="s">
        <v>14497</v>
      </c>
      <c r="B6974" s="15" t="s">
        <v>14428</v>
      </c>
      <c r="C6974" s="15" t="s">
        <v>151</v>
      </c>
      <c r="D6974" s="27" t="s">
        <v>13856</v>
      </c>
      <c r="E6974" s="27" t="s">
        <v>13857</v>
      </c>
      <c r="F6974" s="15" t="s">
        <v>648</v>
      </c>
      <c r="G6974" s="15" t="s">
        <v>24</v>
      </c>
    </row>
    <row r="6975" spans="1:7" ht="14.25" x14ac:dyDescent="0.2">
      <c r="A6975" s="14" t="s">
        <v>14498</v>
      </c>
      <c r="B6975" s="15" t="s">
        <v>14428</v>
      </c>
      <c r="C6975" s="15" t="s">
        <v>154</v>
      </c>
      <c r="D6975" s="27" t="s">
        <v>12537</v>
      </c>
      <c r="E6975" s="27" t="s">
        <v>12538</v>
      </c>
      <c r="F6975" s="15" t="s">
        <v>648</v>
      </c>
      <c r="G6975" s="15" t="s">
        <v>24</v>
      </c>
    </row>
    <row r="6976" spans="1:7" ht="45" x14ac:dyDescent="0.2">
      <c r="A6976" s="14" t="s">
        <v>14499</v>
      </c>
      <c r="B6976" s="15" t="s">
        <v>14428</v>
      </c>
      <c r="C6976" s="15" t="s">
        <v>156</v>
      </c>
      <c r="D6976" s="27" t="s">
        <v>14500</v>
      </c>
      <c r="E6976" s="27" t="s">
        <v>14501</v>
      </c>
      <c r="F6976" s="15" t="s">
        <v>648</v>
      </c>
      <c r="G6976" s="15" t="s">
        <v>24</v>
      </c>
    </row>
    <row r="6977" spans="1:7" ht="22.5" x14ac:dyDescent="0.2">
      <c r="A6977" s="14" t="s">
        <v>14502</v>
      </c>
      <c r="B6977" s="15" t="s">
        <v>14428</v>
      </c>
      <c r="C6977" s="15" t="s">
        <v>157</v>
      </c>
      <c r="D6977" s="27" t="s">
        <v>14503</v>
      </c>
      <c r="E6977" s="27" t="s">
        <v>14504</v>
      </c>
      <c r="F6977" s="15" t="s">
        <v>502</v>
      </c>
      <c r="G6977" s="15" t="s">
        <v>14505</v>
      </c>
    </row>
    <row r="6978" spans="1:7" ht="45" x14ac:dyDescent="0.2">
      <c r="A6978" s="14" t="s">
        <v>14506</v>
      </c>
      <c r="B6978" s="15" t="s">
        <v>14428</v>
      </c>
      <c r="C6978" s="15" t="s">
        <v>158</v>
      </c>
      <c r="D6978" s="27" t="s">
        <v>14507</v>
      </c>
      <c r="E6978" s="27" t="s">
        <v>14508</v>
      </c>
      <c r="F6978" s="15" t="s">
        <v>648</v>
      </c>
      <c r="G6978" s="15" t="s">
        <v>34</v>
      </c>
    </row>
    <row r="6979" spans="1:7" s="8" customFormat="1" ht="15" customHeight="1" x14ac:dyDescent="0.2">
      <c r="A6979" s="7"/>
      <c r="B6979" s="7"/>
      <c r="C6979" s="7"/>
      <c r="D6979" s="26"/>
      <c r="E6979" s="20" t="s">
        <v>14509</v>
      </c>
      <c r="F6979" s="7"/>
      <c r="G6979" s="7"/>
    </row>
    <row r="6980" spans="1:7" s="11" customFormat="1" ht="14.25" x14ac:dyDescent="0.2">
      <c r="A6980" s="9" t="s">
        <v>9568</v>
      </c>
      <c r="B6980" s="9" t="s">
        <v>14510</v>
      </c>
      <c r="C6980" s="9"/>
      <c r="D6980" s="29"/>
      <c r="E6980" s="22" t="s">
        <v>14511</v>
      </c>
      <c r="F6980" s="10"/>
      <c r="G6980" s="10"/>
    </row>
    <row r="6981" spans="1:7" ht="14.25" customHeight="1" x14ac:dyDescent="0.2">
      <c r="A6981" s="16"/>
      <c r="B6981" s="16"/>
      <c r="C6981" s="13"/>
      <c r="D6981" s="28"/>
      <c r="E6981" s="21" t="s">
        <v>14512</v>
      </c>
      <c r="F6981" s="13"/>
      <c r="G6981" s="13"/>
    </row>
    <row r="6982" spans="1:7" ht="22.5" x14ac:dyDescent="0.2">
      <c r="A6982" s="14" t="s">
        <v>14513</v>
      </c>
      <c r="B6982" s="15" t="s">
        <v>14514</v>
      </c>
      <c r="C6982" s="15" t="s">
        <v>12</v>
      </c>
      <c r="D6982" s="27" t="s">
        <v>10512</v>
      </c>
      <c r="E6982" s="27" t="s">
        <v>10513</v>
      </c>
      <c r="F6982" s="15" t="s">
        <v>37</v>
      </c>
      <c r="G6982" s="15" t="s">
        <v>14515</v>
      </c>
    </row>
    <row r="6983" spans="1:7" ht="22.5" x14ac:dyDescent="0.2">
      <c r="A6983" s="14" t="s">
        <v>14516</v>
      </c>
      <c r="B6983" s="15" t="s">
        <v>14514</v>
      </c>
      <c r="C6983" s="15" t="s">
        <v>24</v>
      </c>
      <c r="D6983" s="27" t="s">
        <v>137</v>
      </c>
      <c r="E6983" s="27" t="s">
        <v>694</v>
      </c>
      <c r="F6983" s="15" t="s">
        <v>37</v>
      </c>
      <c r="G6983" s="15" t="s">
        <v>12507</v>
      </c>
    </row>
    <row r="6984" spans="1:7" ht="22.5" x14ac:dyDescent="0.2">
      <c r="A6984" s="14" t="s">
        <v>14517</v>
      </c>
      <c r="B6984" s="15" t="s">
        <v>14514</v>
      </c>
      <c r="C6984" s="15" t="s">
        <v>30</v>
      </c>
      <c r="D6984" s="27" t="s">
        <v>31</v>
      </c>
      <c r="E6984" s="27" t="s">
        <v>32</v>
      </c>
      <c r="F6984" s="15" t="s">
        <v>27</v>
      </c>
      <c r="G6984" s="15" t="s">
        <v>14518</v>
      </c>
    </row>
    <row r="6985" spans="1:7" ht="14.25" x14ac:dyDescent="0.2">
      <c r="A6985" s="14" t="s">
        <v>14519</v>
      </c>
      <c r="B6985" s="15" t="s">
        <v>14514</v>
      </c>
      <c r="C6985" s="15" t="s">
        <v>34</v>
      </c>
      <c r="D6985" s="27" t="s">
        <v>5544</v>
      </c>
      <c r="E6985" s="27" t="s">
        <v>5545</v>
      </c>
      <c r="F6985" s="15" t="s">
        <v>81</v>
      </c>
      <c r="G6985" s="15" t="s">
        <v>14520</v>
      </c>
    </row>
    <row r="6986" spans="1:7" ht="14.25" x14ac:dyDescent="0.2">
      <c r="A6986" s="14" t="s">
        <v>14521</v>
      </c>
      <c r="B6986" s="15" t="s">
        <v>14514</v>
      </c>
      <c r="C6986" s="15" t="s">
        <v>40</v>
      </c>
      <c r="D6986" s="27" t="s">
        <v>711</v>
      </c>
      <c r="E6986" s="27" t="s">
        <v>3050</v>
      </c>
      <c r="F6986" s="15" t="s">
        <v>81</v>
      </c>
      <c r="G6986" s="15" t="s">
        <v>14522</v>
      </c>
    </row>
    <row r="6987" spans="1:7" ht="22.5" x14ac:dyDescent="0.2">
      <c r="A6987" s="14" t="s">
        <v>14523</v>
      </c>
      <c r="B6987" s="15" t="s">
        <v>14514</v>
      </c>
      <c r="C6987" s="15" t="s">
        <v>43</v>
      </c>
      <c r="D6987" s="27" t="s">
        <v>5517</v>
      </c>
      <c r="E6987" s="27" t="s">
        <v>14524</v>
      </c>
      <c r="F6987" s="15" t="s">
        <v>51</v>
      </c>
      <c r="G6987" s="15" t="s">
        <v>14525</v>
      </c>
    </row>
    <row r="6988" spans="1:7" ht="22.5" x14ac:dyDescent="0.2">
      <c r="A6988" s="14" t="s">
        <v>14526</v>
      </c>
      <c r="B6988" s="15" t="s">
        <v>14514</v>
      </c>
      <c r="C6988" s="15" t="s">
        <v>48</v>
      </c>
      <c r="D6988" s="27" t="s">
        <v>5521</v>
      </c>
      <c r="E6988" s="27" t="s">
        <v>5522</v>
      </c>
      <c r="F6988" s="15" t="s">
        <v>37</v>
      </c>
      <c r="G6988" s="15" t="s">
        <v>14527</v>
      </c>
    </row>
    <row r="6989" spans="1:7" ht="14.25" x14ac:dyDescent="0.2">
      <c r="A6989" s="14" t="s">
        <v>14528</v>
      </c>
      <c r="B6989" s="15" t="s">
        <v>14514</v>
      </c>
      <c r="C6989" s="15" t="s">
        <v>55</v>
      </c>
      <c r="D6989" s="27" t="s">
        <v>49</v>
      </c>
      <c r="E6989" s="27" t="s">
        <v>50</v>
      </c>
      <c r="F6989" s="15" t="s">
        <v>51</v>
      </c>
      <c r="G6989" s="15" t="s">
        <v>14529</v>
      </c>
    </row>
    <row r="6990" spans="1:7" ht="14.25" customHeight="1" x14ac:dyDescent="0.2">
      <c r="A6990" s="16"/>
      <c r="B6990" s="16"/>
      <c r="C6990" s="13"/>
      <c r="D6990" s="28"/>
      <c r="E6990" s="21" t="s">
        <v>14530</v>
      </c>
      <c r="F6990" s="13"/>
      <c r="G6990" s="13"/>
    </row>
    <row r="6991" spans="1:7" ht="14.25" x14ac:dyDescent="0.2">
      <c r="A6991" s="14" t="s">
        <v>14531</v>
      </c>
      <c r="B6991" s="15" t="s">
        <v>14514</v>
      </c>
      <c r="C6991" s="15" t="s">
        <v>58</v>
      </c>
      <c r="D6991" s="27" t="s">
        <v>570</v>
      </c>
      <c r="E6991" s="27" t="s">
        <v>571</v>
      </c>
      <c r="F6991" s="15" t="s">
        <v>51</v>
      </c>
      <c r="G6991" s="15" t="s">
        <v>14532</v>
      </c>
    </row>
    <row r="6992" spans="1:7" ht="14.25" x14ac:dyDescent="0.2">
      <c r="A6992" s="14" t="s">
        <v>14533</v>
      </c>
      <c r="B6992" s="15" t="s">
        <v>14514</v>
      </c>
      <c r="C6992" s="15" t="s">
        <v>60</v>
      </c>
      <c r="D6992" s="27" t="s">
        <v>722</v>
      </c>
      <c r="E6992" s="27" t="s">
        <v>723</v>
      </c>
      <c r="F6992" s="15" t="s">
        <v>81</v>
      </c>
      <c r="G6992" s="15" t="s">
        <v>14534</v>
      </c>
    </row>
    <row r="6993" spans="1:7" ht="22.5" x14ac:dyDescent="0.2">
      <c r="A6993" s="14" t="s">
        <v>14535</v>
      </c>
      <c r="B6993" s="15" t="s">
        <v>14514</v>
      </c>
      <c r="C6993" s="15" t="s">
        <v>65</v>
      </c>
      <c r="D6993" s="27" t="s">
        <v>726</v>
      </c>
      <c r="E6993" s="27" t="s">
        <v>727</v>
      </c>
      <c r="F6993" s="15" t="s">
        <v>51</v>
      </c>
      <c r="G6993" s="15" t="s">
        <v>14137</v>
      </c>
    </row>
    <row r="6994" spans="1:7" ht="14.25" x14ac:dyDescent="0.2">
      <c r="A6994" s="14" t="s">
        <v>14536</v>
      </c>
      <c r="B6994" s="15" t="s">
        <v>14514</v>
      </c>
      <c r="C6994" s="15" t="s">
        <v>68</v>
      </c>
      <c r="D6994" s="27" t="s">
        <v>12742</v>
      </c>
      <c r="E6994" s="27" t="s">
        <v>12743</v>
      </c>
      <c r="F6994" s="15" t="s">
        <v>81</v>
      </c>
      <c r="G6994" s="15" t="s">
        <v>14141</v>
      </c>
    </row>
    <row r="6995" spans="1:7" ht="22.5" x14ac:dyDescent="0.2">
      <c r="A6995" s="14" t="s">
        <v>14537</v>
      </c>
      <c r="B6995" s="15" t="s">
        <v>14514</v>
      </c>
      <c r="C6995" s="15" t="s">
        <v>70</v>
      </c>
      <c r="D6995" s="27" t="s">
        <v>738</v>
      </c>
      <c r="E6995" s="27" t="s">
        <v>739</v>
      </c>
      <c r="F6995" s="15" t="s">
        <v>502</v>
      </c>
      <c r="G6995" s="15" t="s">
        <v>14538</v>
      </c>
    </row>
    <row r="6996" spans="1:7" ht="22.5" x14ac:dyDescent="0.2">
      <c r="A6996" s="14" t="s">
        <v>14539</v>
      </c>
      <c r="B6996" s="15" t="s">
        <v>14514</v>
      </c>
      <c r="C6996" s="15" t="s">
        <v>73</v>
      </c>
      <c r="D6996" s="27" t="s">
        <v>734</v>
      </c>
      <c r="E6996" s="27" t="s">
        <v>14540</v>
      </c>
      <c r="F6996" s="15" t="s">
        <v>502</v>
      </c>
      <c r="G6996" s="15" t="s">
        <v>14541</v>
      </c>
    </row>
    <row r="6997" spans="1:7" ht="22.5" x14ac:dyDescent="0.2">
      <c r="A6997" s="14" t="s">
        <v>14542</v>
      </c>
      <c r="B6997" s="15" t="s">
        <v>14514</v>
      </c>
      <c r="C6997" s="15" t="s">
        <v>75</v>
      </c>
      <c r="D6997" s="27" t="s">
        <v>4030</v>
      </c>
      <c r="E6997" s="27" t="s">
        <v>4031</v>
      </c>
      <c r="F6997" s="15" t="s">
        <v>502</v>
      </c>
      <c r="G6997" s="15" t="s">
        <v>14543</v>
      </c>
    </row>
    <row r="6998" spans="1:7" ht="22.5" x14ac:dyDescent="0.2">
      <c r="A6998" s="14" t="s">
        <v>14544</v>
      </c>
      <c r="B6998" s="15" t="s">
        <v>14514</v>
      </c>
      <c r="C6998" s="15" t="s">
        <v>87</v>
      </c>
      <c r="D6998" s="27" t="s">
        <v>781</v>
      </c>
      <c r="E6998" s="27" t="s">
        <v>14545</v>
      </c>
      <c r="F6998" s="15" t="s">
        <v>502</v>
      </c>
      <c r="G6998" s="15" t="s">
        <v>14546</v>
      </c>
    </row>
    <row r="6999" spans="1:7" ht="14.25" customHeight="1" x14ac:dyDescent="0.2">
      <c r="A6999" s="16"/>
      <c r="B6999" s="16"/>
      <c r="C6999" s="13"/>
      <c r="D6999" s="28"/>
      <c r="E6999" s="21" t="s">
        <v>14547</v>
      </c>
      <c r="F6999" s="13"/>
      <c r="G6999" s="13"/>
    </row>
    <row r="7000" spans="1:7" ht="14.25" x14ac:dyDescent="0.2">
      <c r="A7000" s="14" t="s">
        <v>14548</v>
      </c>
      <c r="B7000" s="15" t="s">
        <v>14514</v>
      </c>
      <c r="C7000" s="15" t="s">
        <v>89</v>
      </c>
      <c r="D7000" s="27" t="s">
        <v>570</v>
      </c>
      <c r="E7000" s="27" t="s">
        <v>571</v>
      </c>
      <c r="F7000" s="15" t="s">
        <v>51</v>
      </c>
      <c r="G7000" s="15" t="s">
        <v>14549</v>
      </c>
    </row>
    <row r="7001" spans="1:7" ht="14.25" x14ac:dyDescent="0.2">
      <c r="A7001" s="14" t="s">
        <v>14550</v>
      </c>
      <c r="B7001" s="15" t="s">
        <v>14514</v>
      </c>
      <c r="C7001" s="15" t="s">
        <v>90</v>
      </c>
      <c r="D7001" s="27" t="s">
        <v>722</v>
      </c>
      <c r="E7001" s="27" t="s">
        <v>723</v>
      </c>
      <c r="F7001" s="15" t="s">
        <v>81</v>
      </c>
      <c r="G7001" s="15" t="s">
        <v>14551</v>
      </c>
    </row>
    <row r="7002" spans="1:7" ht="22.5" x14ac:dyDescent="0.2">
      <c r="A7002" s="14" t="s">
        <v>14552</v>
      </c>
      <c r="B7002" s="15" t="s">
        <v>14514</v>
      </c>
      <c r="C7002" s="15" t="s">
        <v>91</v>
      </c>
      <c r="D7002" s="27" t="s">
        <v>726</v>
      </c>
      <c r="E7002" s="27" t="s">
        <v>727</v>
      </c>
      <c r="F7002" s="15" t="s">
        <v>51</v>
      </c>
      <c r="G7002" s="15" t="s">
        <v>3276</v>
      </c>
    </row>
    <row r="7003" spans="1:7" ht="14.25" x14ac:dyDescent="0.2">
      <c r="A7003" s="14" t="s">
        <v>14553</v>
      </c>
      <c r="B7003" s="15" t="s">
        <v>14514</v>
      </c>
      <c r="C7003" s="15" t="s">
        <v>101</v>
      </c>
      <c r="D7003" s="27" t="s">
        <v>12742</v>
      </c>
      <c r="E7003" s="27" t="s">
        <v>12743</v>
      </c>
      <c r="F7003" s="15" t="s">
        <v>81</v>
      </c>
      <c r="G7003" s="15" t="s">
        <v>14554</v>
      </c>
    </row>
    <row r="7004" spans="1:7" ht="22.5" x14ac:dyDescent="0.2">
      <c r="A7004" s="14" t="s">
        <v>14555</v>
      </c>
      <c r="B7004" s="15" t="s">
        <v>14514</v>
      </c>
      <c r="C7004" s="15" t="s">
        <v>106</v>
      </c>
      <c r="D7004" s="27" t="s">
        <v>4030</v>
      </c>
      <c r="E7004" s="27" t="s">
        <v>4031</v>
      </c>
      <c r="F7004" s="15" t="s">
        <v>502</v>
      </c>
      <c r="G7004" s="15" t="s">
        <v>14556</v>
      </c>
    </row>
    <row r="7005" spans="1:7" ht="22.5" x14ac:dyDescent="0.2">
      <c r="A7005" s="14" t="s">
        <v>14557</v>
      </c>
      <c r="B7005" s="15" t="s">
        <v>14514</v>
      </c>
      <c r="C7005" s="15" t="s">
        <v>107</v>
      </c>
      <c r="D7005" s="27" t="s">
        <v>734</v>
      </c>
      <c r="E7005" s="27" t="s">
        <v>14540</v>
      </c>
      <c r="F7005" s="15" t="s">
        <v>502</v>
      </c>
      <c r="G7005" s="15" t="s">
        <v>14558</v>
      </c>
    </row>
    <row r="7006" spans="1:7" ht="22.5" x14ac:dyDescent="0.2">
      <c r="A7006" s="14" t="s">
        <v>14559</v>
      </c>
      <c r="B7006" s="15" t="s">
        <v>14514</v>
      </c>
      <c r="C7006" s="15" t="s">
        <v>108</v>
      </c>
      <c r="D7006" s="27" t="s">
        <v>734</v>
      </c>
      <c r="E7006" s="27" t="s">
        <v>14560</v>
      </c>
      <c r="F7006" s="15" t="s">
        <v>502</v>
      </c>
      <c r="G7006" s="15" t="s">
        <v>14561</v>
      </c>
    </row>
    <row r="7007" spans="1:7" ht="22.5" x14ac:dyDescent="0.2">
      <c r="A7007" s="14" t="s">
        <v>14562</v>
      </c>
      <c r="B7007" s="15" t="s">
        <v>14514</v>
      </c>
      <c r="C7007" s="15" t="s">
        <v>109</v>
      </c>
      <c r="D7007" s="27" t="s">
        <v>781</v>
      </c>
      <c r="E7007" s="27" t="s">
        <v>14545</v>
      </c>
      <c r="F7007" s="15" t="s">
        <v>502</v>
      </c>
      <c r="G7007" s="15" t="s">
        <v>14563</v>
      </c>
    </row>
    <row r="7008" spans="1:7" ht="14.25" customHeight="1" x14ac:dyDescent="0.2">
      <c r="A7008" s="16"/>
      <c r="B7008" s="16"/>
      <c r="C7008" s="13"/>
      <c r="D7008" s="28"/>
      <c r="E7008" s="21" t="s">
        <v>14564</v>
      </c>
      <c r="F7008" s="13"/>
      <c r="G7008" s="13"/>
    </row>
    <row r="7009" spans="1:7" ht="14.25" x14ac:dyDescent="0.2">
      <c r="A7009" s="14" t="s">
        <v>14565</v>
      </c>
      <c r="B7009" s="15" t="s">
        <v>14514</v>
      </c>
      <c r="C7009" s="15" t="s">
        <v>122</v>
      </c>
      <c r="D7009" s="27" t="s">
        <v>570</v>
      </c>
      <c r="E7009" s="27" t="s">
        <v>571</v>
      </c>
      <c r="F7009" s="15" t="s">
        <v>51</v>
      </c>
      <c r="G7009" s="15" t="s">
        <v>10514</v>
      </c>
    </row>
    <row r="7010" spans="1:7" ht="14.25" x14ac:dyDescent="0.2">
      <c r="A7010" s="14" t="s">
        <v>14566</v>
      </c>
      <c r="B7010" s="15" t="s">
        <v>14514</v>
      </c>
      <c r="C7010" s="15" t="s">
        <v>126</v>
      </c>
      <c r="D7010" s="27" t="s">
        <v>722</v>
      </c>
      <c r="E7010" s="27" t="s">
        <v>723</v>
      </c>
      <c r="F7010" s="15" t="s">
        <v>81</v>
      </c>
      <c r="G7010" s="15" t="s">
        <v>14567</v>
      </c>
    </row>
    <row r="7011" spans="1:7" ht="22.5" x14ac:dyDescent="0.2">
      <c r="A7011" s="14" t="s">
        <v>14568</v>
      </c>
      <c r="B7011" s="15" t="s">
        <v>14514</v>
      </c>
      <c r="C7011" s="15" t="s">
        <v>124</v>
      </c>
      <c r="D7011" s="27" t="s">
        <v>726</v>
      </c>
      <c r="E7011" s="27" t="s">
        <v>727</v>
      </c>
      <c r="F7011" s="15" t="s">
        <v>51</v>
      </c>
      <c r="G7011" s="15" t="s">
        <v>2107</v>
      </c>
    </row>
    <row r="7012" spans="1:7" ht="14.25" x14ac:dyDescent="0.2">
      <c r="A7012" s="14" t="s">
        <v>14569</v>
      </c>
      <c r="B7012" s="15" t="s">
        <v>14514</v>
      </c>
      <c r="C7012" s="15" t="s">
        <v>129</v>
      </c>
      <c r="D7012" s="27" t="s">
        <v>12742</v>
      </c>
      <c r="E7012" s="27" t="s">
        <v>12743</v>
      </c>
      <c r="F7012" s="15" t="s">
        <v>81</v>
      </c>
      <c r="G7012" s="15" t="s">
        <v>2111</v>
      </c>
    </row>
    <row r="7013" spans="1:7" ht="22.5" x14ac:dyDescent="0.2">
      <c r="A7013" s="14" t="s">
        <v>14570</v>
      </c>
      <c r="B7013" s="15" t="s">
        <v>14514</v>
      </c>
      <c r="C7013" s="15" t="s">
        <v>133</v>
      </c>
      <c r="D7013" s="27" t="s">
        <v>4030</v>
      </c>
      <c r="E7013" s="27" t="s">
        <v>4031</v>
      </c>
      <c r="F7013" s="15" t="s">
        <v>502</v>
      </c>
      <c r="G7013" s="15" t="s">
        <v>14571</v>
      </c>
    </row>
    <row r="7014" spans="1:7" ht="14.25" customHeight="1" x14ac:dyDescent="0.2">
      <c r="A7014" s="16"/>
      <c r="B7014" s="16"/>
      <c r="C7014" s="13"/>
      <c r="D7014" s="28"/>
      <c r="E7014" s="21" t="s">
        <v>14572</v>
      </c>
      <c r="F7014" s="13"/>
      <c r="G7014" s="13"/>
    </row>
    <row r="7015" spans="1:7" ht="14.25" x14ac:dyDescent="0.2">
      <c r="A7015" s="14" t="s">
        <v>14573</v>
      </c>
      <c r="B7015" s="15" t="s">
        <v>14514</v>
      </c>
      <c r="C7015" s="15" t="s">
        <v>136</v>
      </c>
      <c r="D7015" s="27" t="s">
        <v>819</v>
      </c>
      <c r="E7015" s="27" t="s">
        <v>820</v>
      </c>
      <c r="F7015" s="15" t="s">
        <v>502</v>
      </c>
      <c r="G7015" s="15" t="s">
        <v>14574</v>
      </c>
    </row>
    <row r="7016" spans="1:7" ht="22.5" x14ac:dyDescent="0.2">
      <c r="A7016" s="14" t="s">
        <v>14575</v>
      </c>
      <c r="B7016" s="15" t="s">
        <v>14514</v>
      </c>
      <c r="C7016" s="15" t="s">
        <v>141</v>
      </c>
      <c r="D7016" s="27" t="s">
        <v>831</v>
      </c>
      <c r="E7016" s="27" t="s">
        <v>832</v>
      </c>
      <c r="F7016" s="15" t="s">
        <v>502</v>
      </c>
      <c r="G7016" s="15" t="s">
        <v>14576</v>
      </c>
    </row>
    <row r="7017" spans="1:7" ht="14.25" x14ac:dyDescent="0.2">
      <c r="A7017" s="14" t="s">
        <v>14577</v>
      </c>
      <c r="B7017" s="15" t="s">
        <v>14514</v>
      </c>
      <c r="C7017" s="15" t="s">
        <v>144</v>
      </c>
      <c r="D7017" s="27" t="s">
        <v>14578</v>
      </c>
      <c r="E7017" s="27" t="s">
        <v>14579</v>
      </c>
      <c r="F7017" s="15" t="s">
        <v>502</v>
      </c>
      <c r="G7017" s="15" t="s">
        <v>14576</v>
      </c>
    </row>
    <row r="7018" spans="1:7" ht="14.25" x14ac:dyDescent="0.2">
      <c r="A7018" s="14" t="s">
        <v>14580</v>
      </c>
      <c r="B7018" s="15" t="s">
        <v>14514</v>
      </c>
      <c r="C7018" s="15" t="s">
        <v>146</v>
      </c>
      <c r="D7018" s="27" t="s">
        <v>838</v>
      </c>
      <c r="E7018" s="27" t="s">
        <v>839</v>
      </c>
      <c r="F7018" s="15" t="s">
        <v>110</v>
      </c>
      <c r="G7018" s="15" t="s">
        <v>14581</v>
      </c>
    </row>
    <row r="7019" spans="1:7" ht="14.25" x14ac:dyDescent="0.2">
      <c r="A7019" s="14" t="s">
        <v>14582</v>
      </c>
      <c r="B7019" s="15" t="s">
        <v>14514</v>
      </c>
      <c r="C7019" s="15" t="s">
        <v>151</v>
      </c>
      <c r="D7019" s="27" t="s">
        <v>999</v>
      </c>
      <c r="E7019" s="27" t="s">
        <v>1000</v>
      </c>
      <c r="F7019" s="15" t="s">
        <v>110</v>
      </c>
      <c r="G7019" s="15" t="s">
        <v>14581</v>
      </c>
    </row>
    <row r="7020" spans="1:7" ht="14.25" customHeight="1" x14ac:dyDescent="0.2">
      <c r="A7020" s="16"/>
      <c r="B7020" s="16"/>
      <c r="C7020" s="13"/>
      <c r="D7020" s="28"/>
      <c r="E7020" s="21" t="s">
        <v>14583</v>
      </c>
      <c r="F7020" s="13"/>
      <c r="G7020" s="13"/>
    </row>
    <row r="7021" spans="1:7" ht="22.5" x14ac:dyDescent="0.2">
      <c r="A7021" s="14" t="s">
        <v>14584</v>
      </c>
      <c r="B7021" s="15" t="s">
        <v>14514</v>
      </c>
      <c r="C7021" s="15" t="s">
        <v>154</v>
      </c>
      <c r="D7021" s="27" t="s">
        <v>14585</v>
      </c>
      <c r="E7021" s="27" t="s">
        <v>14586</v>
      </c>
      <c r="F7021" s="15" t="s">
        <v>502</v>
      </c>
      <c r="G7021" s="15" t="s">
        <v>14587</v>
      </c>
    </row>
    <row r="7022" spans="1:7" ht="22.5" x14ac:dyDescent="0.2">
      <c r="A7022" s="14" t="s">
        <v>14588</v>
      </c>
      <c r="B7022" s="15" t="s">
        <v>14514</v>
      </c>
      <c r="C7022" s="15" t="s">
        <v>156</v>
      </c>
      <c r="D7022" s="27" t="s">
        <v>854</v>
      </c>
      <c r="E7022" s="27" t="s">
        <v>855</v>
      </c>
      <c r="F7022" s="15" t="s">
        <v>502</v>
      </c>
      <c r="G7022" s="15" t="s">
        <v>14587</v>
      </c>
    </row>
    <row r="7023" spans="1:7" ht="14.25" x14ac:dyDescent="0.2">
      <c r="A7023" s="14" t="s">
        <v>14589</v>
      </c>
      <c r="B7023" s="15" t="s">
        <v>14514</v>
      </c>
      <c r="C7023" s="15" t="s">
        <v>157</v>
      </c>
      <c r="D7023" s="27" t="s">
        <v>838</v>
      </c>
      <c r="E7023" s="27" t="s">
        <v>839</v>
      </c>
      <c r="F7023" s="15" t="s">
        <v>110</v>
      </c>
      <c r="G7023" s="15" t="s">
        <v>14590</v>
      </c>
    </row>
    <row r="7024" spans="1:7" ht="14.25" x14ac:dyDescent="0.2">
      <c r="A7024" s="14" t="s">
        <v>14591</v>
      </c>
      <c r="B7024" s="15" t="s">
        <v>14514</v>
      </c>
      <c r="C7024" s="15" t="s">
        <v>158</v>
      </c>
      <c r="D7024" s="27" t="s">
        <v>999</v>
      </c>
      <c r="E7024" s="27" t="s">
        <v>1000</v>
      </c>
      <c r="F7024" s="15" t="s">
        <v>110</v>
      </c>
      <c r="G7024" s="15" t="s">
        <v>14590</v>
      </c>
    </row>
    <row r="7025" spans="1:7" ht="14.25" customHeight="1" x14ac:dyDescent="0.2">
      <c r="A7025" s="16"/>
      <c r="B7025" s="16"/>
      <c r="C7025" s="13"/>
      <c r="D7025" s="28"/>
      <c r="E7025" s="21" t="s">
        <v>14592</v>
      </c>
      <c r="F7025" s="13"/>
      <c r="G7025" s="13"/>
    </row>
    <row r="7026" spans="1:7" ht="22.5" x14ac:dyDescent="0.2">
      <c r="A7026" s="14" t="s">
        <v>14593</v>
      </c>
      <c r="B7026" s="15" t="s">
        <v>14514</v>
      </c>
      <c r="C7026" s="15" t="s">
        <v>165</v>
      </c>
      <c r="D7026" s="27" t="s">
        <v>850</v>
      </c>
      <c r="E7026" s="27" t="s">
        <v>851</v>
      </c>
      <c r="F7026" s="15" t="s">
        <v>502</v>
      </c>
      <c r="G7026" s="15" t="s">
        <v>14594</v>
      </c>
    </row>
    <row r="7027" spans="1:7" ht="22.5" x14ac:dyDescent="0.2">
      <c r="A7027" s="14" t="s">
        <v>14595</v>
      </c>
      <c r="B7027" s="15" t="s">
        <v>14514</v>
      </c>
      <c r="C7027" s="15" t="s">
        <v>168</v>
      </c>
      <c r="D7027" s="27" t="s">
        <v>854</v>
      </c>
      <c r="E7027" s="27" t="s">
        <v>855</v>
      </c>
      <c r="F7027" s="15" t="s">
        <v>502</v>
      </c>
      <c r="G7027" s="15" t="s">
        <v>14594</v>
      </c>
    </row>
    <row r="7028" spans="1:7" ht="14.25" x14ac:dyDescent="0.2">
      <c r="A7028" s="14" t="s">
        <v>14596</v>
      </c>
      <c r="B7028" s="15" t="s">
        <v>14514</v>
      </c>
      <c r="C7028" s="15" t="s">
        <v>170</v>
      </c>
      <c r="D7028" s="27" t="s">
        <v>838</v>
      </c>
      <c r="E7028" s="27" t="s">
        <v>839</v>
      </c>
      <c r="F7028" s="15" t="s">
        <v>110</v>
      </c>
      <c r="G7028" s="15" t="s">
        <v>14597</v>
      </c>
    </row>
    <row r="7029" spans="1:7" ht="14.25" x14ac:dyDescent="0.2">
      <c r="A7029" s="14" t="s">
        <v>14598</v>
      </c>
      <c r="B7029" s="15" t="s">
        <v>14514</v>
      </c>
      <c r="C7029" s="15" t="s">
        <v>175</v>
      </c>
      <c r="D7029" s="27" t="s">
        <v>999</v>
      </c>
      <c r="E7029" s="27" t="s">
        <v>1000</v>
      </c>
      <c r="F7029" s="15" t="s">
        <v>110</v>
      </c>
      <c r="G7029" s="15" t="s">
        <v>14597</v>
      </c>
    </row>
    <row r="7030" spans="1:7" s="11" customFormat="1" ht="14.25" x14ac:dyDescent="0.2">
      <c r="A7030" s="9" t="s">
        <v>9572</v>
      </c>
      <c r="B7030" s="9" t="s">
        <v>14599</v>
      </c>
      <c r="C7030" s="9"/>
      <c r="D7030" s="29"/>
      <c r="E7030" s="22" t="s">
        <v>14600</v>
      </c>
      <c r="F7030" s="10"/>
      <c r="G7030" s="10"/>
    </row>
    <row r="7031" spans="1:7" ht="14.25" customHeight="1" x14ac:dyDescent="0.2">
      <c r="A7031" s="16"/>
      <c r="B7031" s="16"/>
      <c r="C7031" s="13"/>
      <c r="D7031" s="28"/>
      <c r="E7031" s="21" t="s">
        <v>1258</v>
      </c>
      <c r="F7031" s="13"/>
      <c r="G7031" s="13"/>
    </row>
    <row r="7032" spans="1:7" ht="22.5" x14ac:dyDescent="0.2">
      <c r="A7032" s="14" t="s">
        <v>14601</v>
      </c>
      <c r="B7032" s="15" t="s">
        <v>14514</v>
      </c>
      <c r="C7032" s="15" t="s">
        <v>178</v>
      </c>
      <c r="D7032" s="27" t="s">
        <v>14602</v>
      </c>
      <c r="E7032" s="27" t="s">
        <v>14603</v>
      </c>
      <c r="F7032" s="15" t="s">
        <v>652</v>
      </c>
      <c r="G7032" s="15" t="s">
        <v>60</v>
      </c>
    </row>
    <row r="7033" spans="1:7" ht="33.75" x14ac:dyDescent="0.2">
      <c r="A7033" s="14" t="s">
        <v>14604</v>
      </c>
      <c r="B7033" s="15" t="s">
        <v>14514</v>
      </c>
      <c r="C7033" s="15" t="s">
        <v>181</v>
      </c>
      <c r="D7033" s="27" t="s">
        <v>14605</v>
      </c>
      <c r="E7033" s="27" t="s">
        <v>14606</v>
      </c>
      <c r="F7033" s="15" t="s">
        <v>648</v>
      </c>
      <c r="G7033" s="15" t="s">
        <v>34</v>
      </c>
    </row>
    <row r="7034" spans="1:7" ht="33.75" x14ac:dyDescent="0.2">
      <c r="A7034" s="14" t="s">
        <v>14607</v>
      </c>
      <c r="B7034" s="15" t="s">
        <v>14514</v>
      </c>
      <c r="C7034" s="15" t="s">
        <v>182</v>
      </c>
      <c r="D7034" s="27" t="s">
        <v>14608</v>
      </c>
      <c r="E7034" s="27" t="s">
        <v>14609</v>
      </c>
      <c r="F7034" s="15" t="s">
        <v>648</v>
      </c>
      <c r="G7034" s="15" t="s">
        <v>43</v>
      </c>
    </row>
    <row r="7035" spans="1:7" ht="22.5" x14ac:dyDescent="0.2">
      <c r="A7035" s="14" t="s">
        <v>14610</v>
      </c>
      <c r="B7035" s="15" t="s">
        <v>14514</v>
      </c>
      <c r="C7035" s="15" t="s">
        <v>183</v>
      </c>
      <c r="D7035" s="27" t="s">
        <v>14611</v>
      </c>
      <c r="E7035" s="27" t="s">
        <v>14612</v>
      </c>
      <c r="F7035" s="15" t="s">
        <v>652</v>
      </c>
      <c r="G7035" s="15" t="s">
        <v>34</v>
      </c>
    </row>
    <row r="7036" spans="1:7" ht="33.75" x14ac:dyDescent="0.2">
      <c r="A7036" s="14" t="s">
        <v>14613</v>
      </c>
      <c r="B7036" s="15" t="s">
        <v>14514</v>
      </c>
      <c r="C7036" s="15" t="s">
        <v>191</v>
      </c>
      <c r="D7036" s="27" t="s">
        <v>14614</v>
      </c>
      <c r="E7036" s="27" t="s">
        <v>14615</v>
      </c>
      <c r="F7036" s="15" t="s">
        <v>648</v>
      </c>
      <c r="G7036" s="15" t="s">
        <v>34</v>
      </c>
    </row>
    <row r="7037" spans="1:7" ht="22.5" x14ac:dyDescent="0.2">
      <c r="A7037" s="14" t="s">
        <v>14616</v>
      </c>
      <c r="B7037" s="15" t="s">
        <v>14514</v>
      </c>
      <c r="C7037" s="15" t="s">
        <v>194</v>
      </c>
      <c r="D7037" s="27" t="s">
        <v>14602</v>
      </c>
      <c r="E7037" s="27" t="s">
        <v>14603</v>
      </c>
      <c r="F7037" s="15" t="s">
        <v>652</v>
      </c>
      <c r="G7037" s="15" t="s">
        <v>144</v>
      </c>
    </row>
    <row r="7038" spans="1:7" ht="33.75" x14ac:dyDescent="0.2">
      <c r="A7038" s="14" t="s">
        <v>14617</v>
      </c>
      <c r="B7038" s="15" t="s">
        <v>14514</v>
      </c>
      <c r="C7038" s="15" t="s">
        <v>196</v>
      </c>
      <c r="D7038" s="27" t="s">
        <v>14618</v>
      </c>
      <c r="E7038" s="27" t="s">
        <v>14619</v>
      </c>
      <c r="F7038" s="15" t="s">
        <v>648</v>
      </c>
      <c r="G7038" s="15" t="s">
        <v>60</v>
      </c>
    </row>
    <row r="7039" spans="1:7" ht="33.75" x14ac:dyDescent="0.2">
      <c r="A7039" s="14" t="s">
        <v>14620</v>
      </c>
      <c r="B7039" s="15" t="s">
        <v>14514</v>
      </c>
      <c r="C7039" s="15" t="s">
        <v>201</v>
      </c>
      <c r="D7039" s="27" t="s">
        <v>14605</v>
      </c>
      <c r="E7039" s="27" t="s">
        <v>14606</v>
      </c>
      <c r="F7039" s="15" t="s">
        <v>648</v>
      </c>
      <c r="G7039" s="15" t="s">
        <v>55</v>
      </c>
    </row>
    <row r="7040" spans="1:7" ht="33.75" x14ac:dyDescent="0.2">
      <c r="A7040" s="14" t="s">
        <v>14621</v>
      </c>
      <c r="B7040" s="15" t="s">
        <v>14514</v>
      </c>
      <c r="C7040" s="15" t="s">
        <v>204</v>
      </c>
      <c r="D7040" s="27" t="s">
        <v>14622</v>
      </c>
      <c r="E7040" s="27" t="s">
        <v>14623</v>
      </c>
      <c r="F7040" s="15" t="s">
        <v>648</v>
      </c>
      <c r="G7040" s="15" t="s">
        <v>73</v>
      </c>
    </row>
    <row r="7041" spans="1:7" ht="22.5" x14ac:dyDescent="0.2">
      <c r="A7041" s="14" t="s">
        <v>14624</v>
      </c>
      <c r="B7041" s="15" t="s">
        <v>14514</v>
      </c>
      <c r="C7041" s="15" t="s">
        <v>206</v>
      </c>
      <c r="D7041" s="27" t="s">
        <v>14625</v>
      </c>
      <c r="E7041" s="27" t="s">
        <v>14626</v>
      </c>
      <c r="F7041" s="15" t="s">
        <v>209</v>
      </c>
      <c r="G7041" s="15" t="s">
        <v>14627</v>
      </c>
    </row>
    <row r="7042" spans="1:7" ht="14.25" x14ac:dyDescent="0.2">
      <c r="A7042" s="14" t="s">
        <v>14628</v>
      </c>
      <c r="B7042" s="15" t="s">
        <v>14514</v>
      </c>
      <c r="C7042" s="15" t="s">
        <v>207</v>
      </c>
      <c r="D7042" s="27" t="s">
        <v>14578</v>
      </c>
      <c r="E7042" s="27" t="s">
        <v>14579</v>
      </c>
      <c r="F7042" s="15" t="s">
        <v>502</v>
      </c>
      <c r="G7042" s="15" t="s">
        <v>14629</v>
      </c>
    </row>
    <row r="7043" spans="1:7" ht="14.25" x14ac:dyDescent="0.2">
      <c r="A7043" s="14" t="s">
        <v>14630</v>
      </c>
      <c r="B7043" s="15" t="s">
        <v>14514</v>
      </c>
      <c r="C7043" s="15" t="s">
        <v>208</v>
      </c>
      <c r="D7043" s="27" t="s">
        <v>14631</v>
      </c>
      <c r="E7043" s="27" t="s">
        <v>14632</v>
      </c>
      <c r="F7043" s="15" t="s">
        <v>502</v>
      </c>
      <c r="G7043" s="15" t="s">
        <v>14633</v>
      </c>
    </row>
    <row r="7044" spans="1:7" ht="33.75" x14ac:dyDescent="0.2">
      <c r="A7044" s="14" t="s">
        <v>14634</v>
      </c>
      <c r="B7044" s="15" t="s">
        <v>14514</v>
      </c>
      <c r="C7044" s="15" t="s">
        <v>220</v>
      </c>
      <c r="D7044" s="27" t="s">
        <v>14635</v>
      </c>
      <c r="E7044" s="27" t="s">
        <v>14636</v>
      </c>
      <c r="F7044" s="15" t="s">
        <v>1077</v>
      </c>
      <c r="G7044" s="15" t="s">
        <v>14637</v>
      </c>
    </row>
    <row r="7045" spans="1:7" ht="33.75" x14ac:dyDescent="0.2">
      <c r="A7045" s="14" t="s">
        <v>14638</v>
      </c>
      <c r="B7045" s="15" t="s">
        <v>14514</v>
      </c>
      <c r="C7045" s="15" t="s">
        <v>223</v>
      </c>
      <c r="D7045" s="27" t="s">
        <v>14639</v>
      </c>
      <c r="E7045" s="27" t="s">
        <v>14640</v>
      </c>
      <c r="F7045" s="15" t="s">
        <v>1077</v>
      </c>
      <c r="G7045" s="15" t="s">
        <v>14641</v>
      </c>
    </row>
    <row r="7046" spans="1:7" ht="33.75" x14ac:dyDescent="0.2">
      <c r="A7046" s="14" t="s">
        <v>14642</v>
      </c>
      <c r="B7046" s="15" t="s">
        <v>14514</v>
      </c>
      <c r="C7046" s="15" t="s">
        <v>226</v>
      </c>
      <c r="D7046" s="27" t="s">
        <v>14643</v>
      </c>
      <c r="E7046" s="27" t="s">
        <v>14644</v>
      </c>
      <c r="F7046" s="15" t="s">
        <v>1077</v>
      </c>
      <c r="G7046" s="15" t="s">
        <v>14645</v>
      </c>
    </row>
    <row r="7047" spans="1:7" ht="22.5" x14ac:dyDescent="0.2">
      <c r="A7047" s="14" t="s">
        <v>14646</v>
      </c>
      <c r="B7047" s="15" t="s">
        <v>14514</v>
      </c>
      <c r="C7047" s="15" t="s">
        <v>229</v>
      </c>
      <c r="D7047" s="27" t="s">
        <v>14647</v>
      </c>
      <c r="E7047" s="27" t="s">
        <v>14648</v>
      </c>
      <c r="F7047" s="15" t="s">
        <v>209</v>
      </c>
      <c r="G7047" s="15" t="s">
        <v>1214</v>
      </c>
    </row>
    <row r="7048" spans="1:7" ht="14.25" x14ac:dyDescent="0.2">
      <c r="A7048" s="14" t="s">
        <v>14649</v>
      </c>
      <c r="B7048" s="15" t="s">
        <v>14514</v>
      </c>
      <c r="C7048" s="15" t="s">
        <v>231</v>
      </c>
      <c r="D7048" s="27" t="s">
        <v>14578</v>
      </c>
      <c r="E7048" s="27" t="s">
        <v>14579</v>
      </c>
      <c r="F7048" s="15" t="s">
        <v>502</v>
      </c>
      <c r="G7048" s="15" t="s">
        <v>14650</v>
      </c>
    </row>
    <row r="7049" spans="1:7" ht="14.25" x14ac:dyDescent="0.2">
      <c r="A7049" s="14" t="s">
        <v>14651</v>
      </c>
      <c r="B7049" s="15" t="s">
        <v>14514</v>
      </c>
      <c r="C7049" s="15" t="s">
        <v>236</v>
      </c>
      <c r="D7049" s="27" t="s">
        <v>14631</v>
      </c>
      <c r="E7049" s="27" t="s">
        <v>14632</v>
      </c>
      <c r="F7049" s="15" t="s">
        <v>502</v>
      </c>
      <c r="G7049" s="15" t="s">
        <v>14652</v>
      </c>
    </row>
    <row r="7050" spans="1:7" ht="33.75" x14ac:dyDescent="0.2">
      <c r="A7050" s="14" t="s">
        <v>14653</v>
      </c>
      <c r="B7050" s="15" t="s">
        <v>14514</v>
      </c>
      <c r="C7050" s="15" t="s">
        <v>239</v>
      </c>
      <c r="D7050" s="27" t="s">
        <v>14654</v>
      </c>
      <c r="E7050" s="27" t="s">
        <v>14655</v>
      </c>
      <c r="F7050" s="15" t="s">
        <v>1077</v>
      </c>
      <c r="G7050" s="15" t="s">
        <v>14656</v>
      </c>
    </row>
    <row r="7051" spans="1:7" ht="22.5" x14ac:dyDescent="0.2">
      <c r="A7051" s="14" t="s">
        <v>14657</v>
      </c>
      <c r="B7051" s="15" t="s">
        <v>14514</v>
      </c>
      <c r="C7051" s="15" t="s">
        <v>241</v>
      </c>
      <c r="D7051" s="27" t="s">
        <v>14658</v>
      </c>
      <c r="E7051" s="27" t="s">
        <v>14659</v>
      </c>
      <c r="F7051" s="15" t="s">
        <v>209</v>
      </c>
      <c r="G7051" s="15" t="s">
        <v>3668</v>
      </c>
    </row>
    <row r="7052" spans="1:7" ht="14.25" x14ac:dyDescent="0.2">
      <c r="A7052" s="14" t="s">
        <v>14660</v>
      </c>
      <c r="B7052" s="15" t="s">
        <v>14514</v>
      </c>
      <c r="C7052" s="15" t="s">
        <v>243</v>
      </c>
      <c r="D7052" s="27" t="s">
        <v>14578</v>
      </c>
      <c r="E7052" s="27" t="s">
        <v>14579</v>
      </c>
      <c r="F7052" s="15" t="s">
        <v>502</v>
      </c>
      <c r="G7052" s="15" t="s">
        <v>14661</v>
      </c>
    </row>
    <row r="7053" spans="1:7" ht="14.25" x14ac:dyDescent="0.2">
      <c r="A7053" s="14" t="s">
        <v>14662</v>
      </c>
      <c r="B7053" s="15" t="s">
        <v>14514</v>
      </c>
      <c r="C7053" s="15" t="s">
        <v>248</v>
      </c>
      <c r="D7053" s="27" t="s">
        <v>14631</v>
      </c>
      <c r="E7053" s="27" t="s">
        <v>14632</v>
      </c>
      <c r="F7053" s="15" t="s">
        <v>502</v>
      </c>
      <c r="G7053" s="15" t="s">
        <v>14663</v>
      </c>
    </row>
    <row r="7054" spans="1:7" ht="33.75" x14ac:dyDescent="0.2">
      <c r="A7054" s="14" t="s">
        <v>14664</v>
      </c>
      <c r="B7054" s="15" t="s">
        <v>14514</v>
      </c>
      <c r="C7054" s="15" t="s">
        <v>251</v>
      </c>
      <c r="D7054" s="27" t="s">
        <v>14665</v>
      </c>
      <c r="E7054" s="27" t="s">
        <v>14666</v>
      </c>
      <c r="F7054" s="15" t="s">
        <v>1077</v>
      </c>
      <c r="G7054" s="15" t="s">
        <v>14667</v>
      </c>
    </row>
    <row r="7055" spans="1:7" ht="22.5" x14ac:dyDescent="0.2">
      <c r="A7055" s="14" t="s">
        <v>14668</v>
      </c>
      <c r="B7055" s="15" t="s">
        <v>14514</v>
      </c>
      <c r="C7055" s="15" t="s">
        <v>254</v>
      </c>
      <c r="D7055" s="27" t="s">
        <v>14669</v>
      </c>
      <c r="E7055" s="27" t="s">
        <v>14670</v>
      </c>
      <c r="F7055" s="15" t="s">
        <v>209</v>
      </c>
      <c r="G7055" s="15" t="s">
        <v>12334</v>
      </c>
    </row>
    <row r="7056" spans="1:7" ht="14.25" x14ac:dyDescent="0.2">
      <c r="A7056" s="14" t="s">
        <v>14671</v>
      </c>
      <c r="B7056" s="15" t="s">
        <v>14514</v>
      </c>
      <c r="C7056" s="15" t="s">
        <v>256</v>
      </c>
      <c r="D7056" s="27" t="s">
        <v>14578</v>
      </c>
      <c r="E7056" s="27" t="s">
        <v>14579</v>
      </c>
      <c r="F7056" s="15" t="s">
        <v>502</v>
      </c>
      <c r="G7056" s="15" t="s">
        <v>14672</v>
      </c>
    </row>
    <row r="7057" spans="1:7" ht="14.25" x14ac:dyDescent="0.2">
      <c r="A7057" s="14" t="s">
        <v>14673</v>
      </c>
      <c r="B7057" s="15" t="s">
        <v>14514</v>
      </c>
      <c r="C7057" s="15" t="s">
        <v>260</v>
      </c>
      <c r="D7057" s="27" t="s">
        <v>14631</v>
      </c>
      <c r="E7057" s="27" t="s">
        <v>14632</v>
      </c>
      <c r="F7057" s="15" t="s">
        <v>502</v>
      </c>
      <c r="G7057" s="15" t="s">
        <v>14674</v>
      </c>
    </row>
    <row r="7058" spans="1:7" ht="33.75" x14ac:dyDescent="0.2">
      <c r="A7058" s="14" t="s">
        <v>14675</v>
      </c>
      <c r="B7058" s="15" t="s">
        <v>14514</v>
      </c>
      <c r="C7058" s="15" t="s">
        <v>263</v>
      </c>
      <c r="D7058" s="27" t="s">
        <v>14676</v>
      </c>
      <c r="E7058" s="27" t="s">
        <v>14677</v>
      </c>
      <c r="F7058" s="15" t="s">
        <v>1077</v>
      </c>
      <c r="G7058" s="15" t="s">
        <v>144</v>
      </c>
    </row>
    <row r="7059" spans="1:7" ht="22.5" x14ac:dyDescent="0.2">
      <c r="A7059" s="14" t="s">
        <v>14678</v>
      </c>
      <c r="B7059" s="15" t="s">
        <v>14514</v>
      </c>
      <c r="C7059" s="15" t="s">
        <v>265</v>
      </c>
      <c r="D7059" s="27" t="s">
        <v>14679</v>
      </c>
      <c r="E7059" s="27" t="s">
        <v>14680</v>
      </c>
      <c r="F7059" s="15" t="s">
        <v>648</v>
      </c>
      <c r="G7059" s="15" t="s">
        <v>129</v>
      </c>
    </row>
    <row r="7060" spans="1:7" ht="33.75" x14ac:dyDescent="0.2">
      <c r="A7060" s="14" t="s">
        <v>14681</v>
      </c>
      <c r="B7060" s="15" t="s">
        <v>14514</v>
      </c>
      <c r="C7060" s="15" t="s">
        <v>266</v>
      </c>
      <c r="D7060" s="27" t="s">
        <v>14682</v>
      </c>
      <c r="E7060" s="27" t="s">
        <v>14683</v>
      </c>
      <c r="F7060" s="15" t="s">
        <v>648</v>
      </c>
      <c r="G7060" s="15" t="s">
        <v>90</v>
      </c>
    </row>
    <row r="7061" spans="1:7" ht="33.75" x14ac:dyDescent="0.2">
      <c r="A7061" s="14" t="s">
        <v>14684</v>
      </c>
      <c r="B7061" s="15" t="s">
        <v>14514</v>
      </c>
      <c r="C7061" s="15" t="s">
        <v>267</v>
      </c>
      <c r="D7061" s="27" t="s">
        <v>14685</v>
      </c>
      <c r="E7061" s="27" t="s">
        <v>14686</v>
      </c>
      <c r="F7061" s="15" t="s">
        <v>648</v>
      </c>
      <c r="G7061" s="15" t="s">
        <v>151</v>
      </c>
    </row>
    <row r="7062" spans="1:7" ht="33.75" x14ac:dyDescent="0.2">
      <c r="A7062" s="14" t="s">
        <v>14687</v>
      </c>
      <c r="B7062" s="15" t="s">
        <v>14514</v>
      </c>
      <c r="C7062" s="15" t="s">
        <v>184</v>
      </c>
      <c r="D7062" s="27" t="s">
        <v>14688</v>
      </c>
      <c r="E7062" s="27" t="s">
        <v>14689</v>
      </c>
      <c r="F7062" s="15" t="s">
        <v>648</v>
      </c>
      <c r="G7062" s="15" t="s">
        <v>24</v>
      </c>
    </row>
    <row r="7063" spans="1:7" ht="22.5" x14ac:dyDescent="0.2">
      <c r="A7063" s="14" t="s">
        <v>14690</v>
      </c>
      <c r="B7063" s="15" t="s">
        <v>14514</v>
      </c>
      <c r="C7063" s="15" t="s">
        <v>276</v>
      </c>
      <c r="D7063" s="27" t="s">
        <v>14691</v>
      </c>
      <c r="E7063" s="27" t="s">
        <v>14692</v>
      </c>
      <c r="F7063" s="15" t="s">
        <v>648</v>
      </c>
      <c r="G7063" s="15" t="s">
        <v>107</v>
      </c>
    </row>
    <row r="7064" spans="1:7" ht="22.5" x14ac:dyDescent="0.2">
      <c r="A7064" s="14" t="s">
        <v>14693</v>
      </c>
      <c r="B7064" s="15" t="s">
        <v>14514</v>
      </c>
      <c r="C7064" s="15" t="s">
        <v>278</v>
      </c>
      <c r="D7064" s="27" t="s">
        <v>14694</v>
      </c>
      <c r="E7064" s="27" t="s">
        <v>14695</v>
      </c>
      <c r="F7064" s="15" t="s">
        <v>648</v>
      </c>
      <c r="G7064" s="15" t="s">
        <v>55</v>
      </c>
    </row>
    <row r="7065" spans="1:7" ht="14.25" x14ac:dyDescent="0.2">
      <c r="A7065" s="14" t="s">
        <v>14696</v>
      </c>
      <c r="B7065" s="15" t="s">
        <v>14514</v>
      </c>
      <c r="C7065" s="15" t="s">
        <v>283</v>
      </c>
      <c r="D7065" s="27" t="s">
        <v>8457</v>
      </c>
      <c r="E7065" s="27" t="s">
        <v>8458</v>
      </c>
      <c r="F7065" s="15" t="s">
        <v>970</v>
      </c>
      <c r="G7065" s="15" t="s">
        <v>1183</v>
      </c>
    </row>
    <row r="7066" spans="1:7" ht="22.5" x14ac:dyDescent="0.2">
      <c r="A7066" s="14" t="s">
        <v>14697</v>
      </c>
      <c r="B7066" s="15" t="s">
        <v>14514</v>
      </c>
      <c r="C7066" s="15" t="s">
        <v>286</v>
      </c>
      <c r="D7066" s="27" t="s">
        <v>14698</v>
      </c>
      <c r="E7066" s="27" t="s">
        <v>14699</v>
      </c>
      <c r="F7066" s="15" t="s">
        <v>970</v>
      </c>
      <c r="G7066" s="15" t="s">
        <v>1183</v>
      </c>
    </row>
    <row r="7067" spans="1:7" ht="14.25" x14ac:dyDescent="0.2">
      <c r="A7067" s="14" t="s">
        <v>14700</v>
      </c>
      <c r="B7067" s="15" t="s">
        <v>14514</v>
      </c>
      <c r="C7067" s="15" t="s">
        <v>288</v>
      </c>
      <c r="D7067" s="27" t="s">
        <v>14701</v>
      </c>
      <c r="E7067" s="27" t="s">
        <v>14702</v>
      </c>
      <c r="F7067" s="15" t="s">
        <v>970</v>
      </c>
      <c r="G7067" s="15" t="s">
        <v>1183</v>
      </c>
    </row>
    <row r="7068" spans="1:7" ht="14.25" x14ac:dyDescent="0.2">
      <c r="A7068" s="14" t="s">
        <v>14703</v>
      </c>
      <c r="B7068" s="15" t="s">
        <v>14514</v>
      </c>
      <c r="C7068" s="15" t="s">
        <v>289</v>
      </c>
      <c r="D7068" s="27" t="s">
        <v>14578</v>
      </c>
      <c r="E7068" s="27" t="s">
        <v>14579</v>
      </c>
      <c r="F7068" s="15" t="s">
        <v>502</v>
      </c>
      <c r="G7068" s="15" t="s">
        <v>14704</v>
      </c>
    </row>
    <row r="7069" spans="1:7" ht="14.25" x14ac:dyDescent="0.2">
      <c r="A7069" s="14" t="s">
        <v>14705</v>
      </c>
      <c r="B7069" s="15" t="s">
        <v>14514</v>
      </c>
      <c r="C7069" s="15" t="s">
        <v>291</v>
      </c>
      <c r="D7069" s="27" t="s">
        <v>14631</v>
      </c>
      <c r="E7069" s="27" t="s">
        <v>14632</v>
      </c>
      <c r="F7069" s="15" t="s">
        <v>502</v>
      </c>
      <c r="G7069" s="15" t="s">
        <v>14706</v>
      </c>
    </row>
    <row r="7070" spans="1:7" ht="14.25" x14ac:dyDescent="0.2">
      <c r="A7070" s="14" t="s">
        <v>14707</v>
      </c>
      <c r="B7070" s="15" t="s">
        <v>14514</v>
      </c>
      <c r="C7070" s="15" t="s">
        <v>293</v>
      </c>
      <c r="D7070" s="27" t="s">
        <v>838</v>
      </c>
      <c r="E7070" s="27" t="s">
        <v>839</v>
      </c>
      <c r="F7070" s="15" t="s">
        <v>110</v>
      </c>
      <c r="G7070" s="15" t="s">
        <v>8915</v>
      </c>
    </row>
    <row r="7071" spans="1:7" ht="22.5" x14ac:dyDescent="0.2">
      <c r="A7071" s="14" t="s">
        <v>14708</v>
      </c>
      <c r="B7071" s="15" t="s">
        <v>14514</v>
      </c>
      <c r="C7071" s="15" t="s">
        <v>295</v>
      </c>
      <c r="D7071" s="27" t="s">
        <v>999</v>
      </c>
      <c r="E7071" s="27" t="s">
        <v>14709</v>
      </c>
      <c r="F7071" s="15" t="s">
        <v>110</v>
      </c>
      <c r="G7071" s="15" t="s">
        <v>8915</v>
      </c>
    </row>
    <row r="7072" spans="1:7" ht="22.5" x14ac:dyDescent="0.2">
      <c r="A7072" s="14" t="s">
        <v>14710</v>
      </c>
      <c r="B7072" s="15" t="s">
        <v>14514</v>
      </c>
      <c r="C7072" s="15" t="s">
        <v>297</v>
      </c>
      <c r="D7072" s="27" t="s">
        <v>14711</v>
      </c>
      <c r="E7072" s="27" t="s">
        <v>14712</v>
      </c>
      <c r="F7072" s="15" t="s">
        <v>81</v>
      </c>
      <c r="G7072" s="15" t="s">
        <v>14713</v>
      </c>
    </row>
    <row r="7073" spans="1:7" ht="14.25" x14ac:dyDescent="0.2">
      <c r="A7073" s="14" t="s">
        <v>14714</v>
      </c>
      <c r="B7073" s="15" t="s">
        <v>14514</v>
      </c>
      <c r="C7073" s="15" t="s">
        <v>309</v>
      </c>
      <c r="D7073" s="27" t="s">
        <v>14715</v>
      </c>
      <c r="E7073" s="27" t="s">
        <v>14716</v>
      </c>
      <c r="F7073" s="15" t="s">
        <v>81</v>
      </c>
      <c r="G7073" s="15" t="s">
        <v>14717</v>
      </c>
    </row>
    <row r="7074" spans="1:7" ht="14.25" x14ac:dyDescent="0.2">
      <c r="A7074" s="14" t="s">
        <v>14718</v>
      </c>
      <c r="B7074" s="15" t="s">
        <v>14514</v>
      </c>
      <c r="C7074" s="15" t="s">
        <v>311</v>
      </c>
      <c r="D7074" s="27" t="s">
        <v>14719</v>
      </c>
      <c r="E7074" s="27" t="s">
        <v>14720</v>
      </c>
      <c r="F7074" s="15" t="s">
        <v>110</v>
      </c>
      <c r="G7074" s="15" t="s">
        <v>14721</v>
      </c>
    </row>
    <row r="7075" spans="1:7" ht="33.75" x14ac:dyDescent="0.2">
      <c r="A7075" s="14" t="s">
        <v>14722</v>
      </c>
      <c r="B7075" s="15" t="s">
        <v>14514</v>
      </c>
      <c r="C7075" s="15" t="s">
        <v>218</v>
      </c>
      <c r="D7075" s="27" t="s">
        <v>14723</v>
      </c>
      <c r="E7075" s="27" t="s">
        <v>14724</v>
      </c>
      <c r="F7075" s="15" t="s">
        <v>949</v>
      </c>
      <c r="G7075" s="15" t="s">
        <v>14725</v>
      </c>
    </row>
    <row r="7076" spans="1:7" s="8" customFormat="1" ht="15" customHeight="1" x14ac:dyDescent="0.2">
      <c r="A7076" s="7"/>
      <c r="B7076" s="7"/>
      <c r="C7076" s="7"/>
      <c r="D7076" s="26"/>
      <c r="E7076" s="20" t="s">
        <v>14726</v>
      </c>
      <c r="F7076" s="7"/>
      <c r="G7076" s="7"/>
    </row>
    <row r="7077" spans="1:7" s="11" customFormat="1" ht="14.25" x14ac:dyDescent="0.2">
      <c r="A7077" s="9" t="s">
        <v>3012</v>
      </c>
      <c r="B7077" s="9" t="s">
        <v>14727</v>
      </c>
      <c r="C7077" s="9"/>
      <c r="D7077" s="29"/>
      <c r="E7077" s="22" t="s">
        <v>14728</v>
      </c>
      <c r="F7077" s="10"/>
      <c r="G7077" s="10"/>
    </row>
    <row r="7078" spans="1:7" ht="22.5" x14ac:dyDescent="0.2">
      <c r="A7078" s="14" t="s">
        <v>14729</v>
      </c>
      <c r="B7078" s="15" t="s">
        <v>14730</v>
      </c>
      <c r="C7078" s="15" t="s">
        <v>12</v>
      </c>
      <c r="D7078" s="27" t="s">
        <v>7741</v>
      </c>
      <c r="E7078" s="27" t="s">
        <v>7742</v>
      </c>
      <c r="F7078" s="15" t="s">
        <v>37</v>
      </c>
      <c r="G7078" s="15" t="s">
        <v>14731</v>
      </c>
    </row>
    <row r="7079" spans="1:7" ht="22.5" x14ac:dyDescent="0.2">
      <c r="A7079" s="14" t="s">
        <v>14732</v>
      </c>
      <c r="B7079" s="15" t="s">
        <v>14730</v>
      </c>
      <c r="C7079" s="15" t="s">
        <v>24</v>
      </c>
      <c r="D7079" s="27" t="s">
        <v>137</v>
      </c>
      <c r="E7079" s="27" t="s">
        <v>694</v>
      </c>
      <c r="F7079" s="15" t="s">
        <v>37</v>
      </c>
      <c r="G7079" s="15" t="s">
        <v>14733</v>
      </c>
    </row>
    <row r="7080" spans="1:7" ht="22.5" x14ac:dyDescent="0.2">
      <c r="A7080" s="14" t="s">
        <v>14734</v>
      </c>
      <c r="B7080" s="15" t="s">
        <v>14730</v>
      </c>
      <c r="C7080" s="15" t="s">
        <v>30</v>
      </c>
      <c r="D7080" s="27" t="s">
        <v>31</v>
      </c>
      <c r="E7080" s="27" t="s">
        <v>32</v>
      </c>
      <c r="F7080" s="15" t="s">
        <v>27</v>
      </c>
      <c r="G7080" s="15" t="s">
        <v>14735</v>
      </c>
    </row>
    <row r="7081" spans="1:7" ht="22.5" x14ac:dyDescent="0.2">
      <c r="A7081" s="14" t="s">
        <v>14736</v>
      </c>
      <c r="B7081" s="15" t="s">
        <v>14730</v>
      </c>
      <c r="C7081" s="15" t="s">
        <v>34</v>
      </c>
      <c r="D7081" s="27" t="s">
        <v>5517</v>
      </c>
      <c r="E7081" s="27" t="s">
        <v>5734</v>
      </c>
      <c r="F7081" s="15" t="s">
        <v>51</v>
      </c>
      <c r="G7081" s="15" t="s">
        <v>14737</v>
      </c>
    </row>
    <row r="7082" spans="1:7" ht="14.25" x14ac:dyDescent="0.2">
      <c r="A7082" s="14" t="s">
        <v>14738</v>
      </c>
      <c r="B7082" s="15" t="s">
        <v>14730</v>
      </c>
      <c r="C7082" s="15" t="s">
        <v>40</v>
      </c>
      <c r="D7082" s="27" t="s">
        <v>11649</v>
      </c>
      <c r="E7082" s="27" t="s">
        <v>12336</v>
      </c>
      <c r="F7082" s="15" t="s">
        <v>21</v>
      </c>
      <c r="G7082" s="15" t="s">
        <v>14739</v>
      </c>
    </row>
    <row r="7083" spans="1:7" ht="14.25" x14ac:dyDescent="0.2">
      <c r="A7083" s="14" t="s">
        <v>14740</v>
      </c>
      <c r="B7083" s="15" t="s">
        <v>14730</v>
      </c>
      <c r="C7083" s="15" t="s">
        <v>43</v>
      </c>
      <c r="D7083" s="27" t="s">
        <v>556</v>
      </c>
      <c r="E7083" s="27" t="s">
        <v>557</v>
      </c>
      <c r="F7083" s="15" t="s">
        <v>81</v>
      </c>
      <c r="G7083" s="15" t="s">
        <v>14741</v>
      </c>
    </row>
    <row r="7084" spans="1:7" ht="22.5" x14ac:dyDescent="0.2">
      <c r="A7084" s="14" t="s">
        <v>14742</v>
      </c>
      <c r="B7084" s="15" t="s">
        <v>14730</v>
      </c>
      <c r="C7084" s="15" t="s">
        <v>48</v>
      </c>
      <c r="D7084" s="27" t="s">
        <v>1586</v>
      </c>
      <c r="E7084" s="27" t="s">
        <v>14743</v>
      </c>
      <c r="F7084" s="15" t="s">
        <v>51</v>
      </c>
      <c r="G7084" s="15" t="s">
        <v>14744</v>
      </c>
    </row>
    <row r="7085" spans="1:7" ht="14.25" x14ac:dyDescent="0.2">
      <c r="A7085" s="14" t="s">
        <v>14745</v>
      </c>
      <c r="B7085" s="15" t="s">
        <v>14730</v>
      </c>
      <c r="C7085" s="15" t="s">
        <v>55</v>
      </c>
      <c r="D7085" s="27" t="s">
        <v>556</v>
      </c>
      <c r="E7085" s="27" t="s">
        <v>557</v>
      </c>
      <c r="F7085" s="15" t="s">
        <v>81</v>
      </c>
      <c r="G7085" s="15" t="s">
        <v>14746</v>
      </c>
    </row>
    <row r="7086" spans="1:7" ht="14.25" x14ac:dyDescent="0.2">
      <c r="A7086" s="14" t="s">
        <v>14747</v>
      </c>
      <c r="B7086" s="15" t="s">
        <v>14730</v>
      </c>
      <c r="C7086" s="15" t="s">
        <v>58</v>
      </c>
      <c r="D7086" s="27" t="s">
        <v>49</v>
      </c>
      <c r="E7086" s="27" t="s">
        <v>50</v>
      </c>
      <c r="F7086" s="15" t="s">
        <v>51</v>
      </c>
      <c r="G7086" s="15" t="s">
        <v>14744</v>
      </c>
    </row>
    <row r="7087" spans="1:7" ht="22.5" x14ac:dyDescent="0.2">
      <c r="A7087" s="14" t="s">
        <v>14748</v>
      </c>
      <c r="B7087" s="15" t="s">
        <v>14730</v>
      </c>
      <c r="C7087" s="15" t="s">
        <v>60</v>
      </c>
      <c r="D7087" s="27" t="s">
        <v>44</v>
      </c>
      <c r="E7087" s="27" t="s">
        <v>560</v>
      </c>
      <c r="F7087" s="15" t="s">
        <v>37</v>
      </c>
      <c r="G7087" s="15" t="s">
        <v>14749</v>
      </c>
    </row>
    <row r="7088" spans="1:7" ht="14.25" x14ac:dyDescent="0.2">
      <c r="A7088" s="14" t="s">
        <v>14750</v>
      </c>
      <c r="B7088" s="15" t="s">
        <v>14730</v>
      </c>
      <c r="C7088" s="15" t="s">
        <v>65</v>
      </c>
      <c r="D7088" s="27" t="s">
        <v>49</v>
      </c>
      <c r="E7088" s="27" t="s">
        <v>50</v>
      </c>
      <c r="F7088" s="15" t="s">
        <v>51</v>
      </c>
      <c r="G7088" s="15" t="s">
        <v>14751</v>
      </c>
    </row>
    <row r="7089" spans="1:7" ht="14.25" x14ac:dyDescent="0.2">
      <c r="A7089" s="14" t="s">
        <v>14752</v>
      </c>
      <c r="B7089" s="15" t="s">
        <v>14730</v>
      </c>
      <c r="C7089" s="15" t="s">
        <v>68</v>
      </c>
      <c r="D7089" s="27" t="s">
        <v>10583</v>
      </c>
      <c r="E7089" s="27" t="s">
        <v>10584</v>
      </c>
      <c r="F7089" s="15" t="s">
        <v>1071</v>
      </c>
      <c r="G7089" s="15" t="s">
        <v>14753</v>
      </c>
    </row>
    <row r="7090" spans="1:7" ht="33.75" x14ac:dyDescent="0.2">
      <c r="A7090" s="14" t="s">
        <v>14754</v>
      </c>
      <c r="B7090" s="15" t="s">
        <v>14730</v>
      </c>
      <c r="C7090" s="15" t="s">
        <v>70</v>
      </c>
      <c r="D7090" s="27" t="s">
        <v>14755</v>
      </c>
      <c r="E7090" s="27" t="s">
        <v>14756</v>
      </c>
      <c r="F7090" s="15" t="s">
        <v>1459</v>
      </c>
      <c r="G7090" s="15" t="s">
        <v>14757</v>
      </c>
    </row>
    <row r="7091" spans="1:7" ht="22.5" x14ac:dyDescent="0.2">
      <c r="A7091" s="14" t="s">
        <v>14758</v>
      </c>
      <c r="B7091" s="15" t="s">
        <v>14730</v>
      </c>
      <c r="C7091" s="15" t="s">
        <v>73</v>
      </c>
      <c r="D7091" s="27" t="s">
        <v>14759</v>
      </c>
      <c r="E7091" s="27" t="s">
        <v>14760</v>
      </c>
      <c r="F7091" s="15" t="s">
        <v>1071</v>
      </c>
      <c r="G7091" s="15" t="s">
        <v>14761</v>
      </c>
    </row>
    <row r="7092" spans="1:7" ht="22.5" x14ac:dyDescent="0.2">
      <c r="A7092" s="14" t="s">
        <v>14762</v>
      </c>
      <c r="B7092" s="15" t="s">
        <v>14730</v>
      </c>
      <c r="C7092" s="15" t="s">
        <v>75</v>
      </c>
      <c r="D7092" s="27" t="s">
        <v>14763</v>
      </c>
      <c r="E7092" s="27" t="s">
        <v>14764</v>
      </c>
      <c r="F7092" s="15" t="s">
        <v>1077</v>
      </c>
      <c r="G7092" s="15" t="s">
        <v>14765</v>
      </c>
    </row>
    <row r="7093" spans="1:7" ht="22.5" x14ac:dyDescent="0.2">
      <c r="A7093" s="14" t="s">
        <v>14766</v>
      </c>
      <c r="B7093" s="15" t="s">
        <v>14730</v>
      </c>
      <c r="C7093" s="15" t="s">
        <v>87</v>
      </c>
      <c r="D7093" s="27" t="s">
        <v>14767</v>
      </c>
      <c r="E7093" s="27" t="s">
        <v>14768</v>
      </c>
      <c r="F7093" s="15" t="s">
        <v>648</v>
      </c>
      <c r="G7093" s="15" t="s">
        <v>24</v>
      </c>
    </row>
    <row r="7094" spans="1:7" ht="22.5" x14ac:dyDescent="0.2">
      <c r="A7094" s="14" t="s">
        <v>14769</v>
      </c>
      <c r="B7094" s="15" t="s">
        <v>14730</v>
      </c>
      <c r="C7094" s="15" t="s">
        <v>89</v>
      </c>
      <c r="D7094" s="27" t="s">
        <v>14770</v>
      </c>
      <c r="E7094" s="27" t="s">
        <v>14771</v>
      </c>
      <c r="F7094" s="15" t="s">
        <v>648</v>
      </c>
      <c r="G7094" s="15" t="s">
        <v>12</v>
      </c>
    </row>
    <row r="7095" spans="1:7" ht="14.25" x14ac:dyDescent="0.2">
      <c r="A7095" s="14" t="s">
        <v>14772</v>
      </c>
      <c r="B7095" s="15" t="s">
        <v>14730</v>
      </c>
      <c r="C7095" s="15" t="s">
        <v>90</v>
      </c>
      <c r="D7095" s="27" t="s">
        <v>14773</v>
      </c>
      <c r="E7095" s="27" t="s">
        <v>14774</v>
      </c>
      <c r="F7095" s="15" t="s">
        <v>648</v>
      </c>
      <c r="G7095" s="15" t="s">
        <v>12</v>
      </c>
    </row>
    <row r="7096" spans="1:7" ht="22.5" x14ac:dyDescent="0.2">
      <c r="A7096" s="14" t="s">
        <v>14775</v>
      </c>
      <c r="B7096" s="15" t="s">
        <v>14730</v>
      </c>
      <c r="C7096" s="15" t="s">
        <v>91</v>
      </c>
      <c r="D7096" s="27" t="s">
        <v>10852</v>
      </c>
      <c r="E7096" s="27" t="s">
        <v>10853</v>
      </c>
      <c r="F7096" s="15" t="s">
        <v>209</v>
      </c>
      <c r="G7096" s="15" t="s">
        <v>14776</v>
      </c>
    </row>
    <row r="7097" spans="1:7" ht="14.25" x14ac:dyDescent="0.2">
      <c r="A7097" s="14" t="s">
        <v>14777</v>
      </c>
      <c r="B7097" s="15" t="s">
        <v>14730</v>
      </c>
      <c r="C7097" s="15" t="s">
        <v>101</v>
      </c>
      <c r="D7097" s="27" t="s">
        <v>14778</v>
      </c>
      <c r="E7097" s="27" t="s">
        <v>14779</v>
      </c>
      <c r="F7097" s="15" t="s">
        <v>1071</v>
      </c>
      <c r="G7097" s="15" t="s">
        <v>14780</v>
      </c>
    </row>
    <row r="7098" spans="1:7" s="11" customFormat="1" ht="14.25" x14ac:dyDescent="0.2">
      <c r="A7098" s="9" t="s">
        <v>9577</v>
      </c>
      <c r="B7098" s="9" t="s">
        <v>14781</v>
      </c>
      <c r="C7098" s="9"/>
      <c r="D7098" s="29"/>
      <c r="E7098" s="22" t="s">
        <v>14782</v>
      </c>
      <c r="F7098" s="10"/>
      <c r="G7098" s="10"/>
    </row>
    <row r="7099" spans="1:7" ht="22.5" x14ac:dyDescent="0.2">
      <c r="A7099" s="14" t="s">
        <v>14783</v>
      </c>
      <c r="B7099" s="15" t="s">
        <v>14730</v>
      </c>
      <c r="C7099" s="15" t="s">
        <v>106</v>
      </c>
      <c r="D7099" s="27" t="s">
        <v>14784</v>
      </c>
      <c r="E7099" s="27" t="s">
        <v>14785</v>
      </c>
      <c r="F7099" s="15" t="s">
        <v>1071</v>
      </c>
      <c r="G7099" s="15" t="s">
        <v>14786</v>
      </c>
    </row>
    <row r="7100" spans="1:7" ht="33.75" x14ac:dyDescent="0.2">
      <c r="A7100" s="14" t="s">
        <v>14787</v>
      </c>
      <c r="B7100" s="15" t="s">
        <v>14730</v>
      </c>
      <c r="C7100" s="15" t="s">
        <v>107</v>
      </c>
      <c r="D7100" s="27" t="s">
        <v>14788</v>
      </c>
      <c r="E7100" s="27" t="s">
        <v>14789</v>
      </c>
      <c r="F7100" s="15" t="s">
        <v>1077</v>
      </c>
      <c r="G7100" s="15" t="s">
        <v>14790</v>
      </c>
    </row>
    <row r="7101" spans="1:7" ht="33.75" x14ac:dyDescent="0.2">
      <c r="A7101" s="14" t="s">
        <v>14791</v>
      </c>
      <c r="B7101" s="15" t="s">
        <v>14730</v>
      </c>
      <c r="C7101" s="15" t="s">
        <v>108</v>
      </c>
      <c r="D7101" s="27" t="s">
        <v>14792</v>
      </c>
      <c r="E7101" s="27" t="s">
        <v>14793</v>
      </c>
      <c r="F7101" s="15" t="s">
        <v>648</v>
      </c>
      <c r="G7101" s="15" t="s">
        <v>65</v>
      </c>
    </row>
    <row r="7102" spans="1:7" ht="22.5" x14ac:dyDescent="0.2">
      <c r="A7102" s="14" t="s">
        <v>14794</v>
      </c>
      <c r="B7102" s="15" t="s">
        <v>14730</v>
      </c>
      <c r="C7102" s="15" t="s">
        <v>109</v>
      </c>
      <c r="D7102" s="27" t="s">
        <v>14795</v>
      </c>
      <c r="E7102" s="27" t="s">
        <v>14796</v>
      </c>
      <c r="F7102" s="15" t="s">
        <v>648</v>
      </c>
      <c r="G7102" s="15" t="s">
        <v>24</v>
      </c>
    </row>
    <row r="7103" spans="1:7" ht="14.25" x14ac:dyDescent="0.2">
      <c r="A7103" s="14" t="s">
        <v>14797</v>
      </c>
      <c r="B7103" s="15" t="s">
        <v>14730</v>
      </c>
      <c r="C7103" s="15" t="s">
        <v>122</v>
      </c>
      <c r="D7103" s="27" t="s">
        <v>14798</v>
      </c>
      <c r="E7103" s="27" t="s">
        <v>14799</v>
      </c>
      <c r="F7103" s="15" t="s">
        <v>648</v>
      </c>
      <c r="G7103" s="15" t="s">
        <v>24</v>
      </c>
    </row>
    <row r="7104" spans="1:7" ht="14.25" customHeight="1" x14ac:dyDescent="0.2">
      <c r="A7104" s="16"/>
      <c r="B7104" s="16"/>
      <c r="C7104" s="13"/>
      <c r="D7104" s="28"/>
      <c r="E7104" s="21" t="s">
        <v>14800</v>
      </c>
      <c r="F7104" s="13"/>
      <c r="G7104" s="13"/>
    </row>
    <row r="7105" spans="1:7" ht="22.5" x14ac:dyDescent="0.2">
      <c r="A7105" s="14" t="s">
        <v>14801</v>
      </c>
      <c r="B7105" s="15" t="s">
        <v>14730</v>
      </c>
      <c r="C7105" s="15" t="s">
        <v>126</v>
      </c>
      <c r="D7105" s="27" t="s">
        <v>14802</v>
      </c>
      <c r="E7105" s="27" t="s">
        <v>14803</v>
      </c>
      <c r="F7105" s="15" t="s">
        <v>1071</v>
      </c>
      <c r="G7105" s="15" t="s">
        <v>14804</v>
      </c>
    </row>
    <row r="7106" spans="1:7" ht="14.25" x14ac:dyDescent="0.2">
      <c r="A7106" s="14" t="s">
        <v>14805</v>
      </c>
      <c r="B7106" s="15" t="s">
        <v>14730</v>
      </c>
      <c r="C7106" s="15" t="s">
        <v>124</v>
      </c>
      <c r="D7106" s="27" t="s">
        <v>574</v>
      </c>
      <c r="E7106" s="27" t="s">
        <v>575</v>
      </c>
      <c r="F7106" s="15" t="s">
        <v>81</v>
      </c>
      <c r="G7106" s="15" t="s">
        <v>14806</v>
      </c>
    </row>
    <row r="7107" spans="1:7" ht="22.5" x14ac:dyDescent="0.2">
      <c r="A7107" s="14" t="s">
        <v>14807</v>
      </c>
      <c r="B7107" s="15" t="s">
        <v>14730</v>
      </c>
      <c r="C7107" s="15" t="s">
        <v>129</v>
      </c>
      <c r="D7107" s="27" t="s">
        <v>14808</v>
      </c>
      <c r="E7107" s="27" t="s">
        <v>14809</v>
      </c>
      <c r="F7107" s="15" t="s">
        <v>1071</v>
      </c>
      <c r="G7107" s="15" t="s">
        <v>14810</v>
      </c>
    </row>
    <row r="7108" spans="1:7" ht="14.25" x14ac:dyDescent="0.2">
      <c r="A7108" s="14" t="s">
        <v>14811</v>
      </c>
      <c r="B7108" s="15" t="s">
        <v>14730</v>
      </c>
      <c r="C7108" s="15" t="s">
        <v>133</v>
      </c>
      <c r="D7108" s="27" t="s">
        <v>574</v>
      </c>
      <c r="E7108" s="27" t="s">
        <v>575</v>
      </c>
      <c r="F7108" s="15" t="s">
        <v>81</v>
      </c>
      <c r="G7108" s="15" t="s">
        <v>14812</v>
      </c>
    </row>
    <row r="7109" spans="1:7" ht="33.75" x14ac:dyDescent="0.2">
      <c r="A7109" s="14" t="s">
        <v>14813</v>
      </c>
      <c r="B7109" s="15" t="s">
        <v>14730</v>
      </c>
      <c r="C7109" s="15" t="s">
        <v>136</v>
      </c>
      <c r="D7109" s="27" t="s">
        <v>14814</v>
      </c>
      <c r="E7109" s="27" t="s">
        <v>14815</v>
      </c>
      <c r="F7109" s="15" t="s">
        <v>1077</v>
      </c>
      <c r="G7109" s="15" t="s">
        <v>14816</v>
      </c>
    </row>
    <row r="7110" spans="1:7" ht="33.75" x14ac:dyDescent="0.2">
      <c r="A7110" s="14" t="s">
        <v>14817</v>
      </c>
      <c r="B7110" s="15" t="s">
        <v>14730</v>
      </c>
      <c r="C7110" s="15" t="s">
        <v>141</v>
      </c>
      <c r="D7110" s="27" t="s">
        <v>14788</v>
      </c>
      <c r="E7110" s="27" t="s">
        <v>14789</v>
      </c>
      <c r="F7110" s="15" t="s">
        <v>1077</v>
      </c>
      <c r="G7110" s="15" t="s">
        <v>14818</v>
      </c>
    </row>
    <row r="7111" spans="1:7" ht="33.75" x14ac:dyDescent="0.2">
      <c r="A7111" s="14" t="s">
        <v>14819</v>
      </c>
      <c r="B7111" s="15" t="s">
        <v>14730</v>
      </c>
      <c r="C7111" s="15" t="s">
        <v>144</v>
      </c>
      <c r="D7111" s="27" t="s">
        <v>6249</v>
      </c>
      <c r="E7111" s="27" t="s">
        <v>6250</v>
      </c>
      <c r="F7111" s="15" t="s">
        <v>1077</v>
      </c>
      <c r="G7111" s="15" t="s">
        <v>14820</v>
      </c>
    </row>
    <row r="7112" spans="1:7" ht="14.25" x14ac:dyDescent="0.2">
      <c r="A7112" s="14" t="s">
        <v>14821</v>
      </c>
      <c r="B7112" s="15" t="s">
        <v>14730</v>
      </c>
      <c r="C7112" s="15" t="s">
        <v>146</v>
      </c>
      <c r="D7112" s="27" t="s">
        <v>14822</v>
      </c>
      <c r="E7112" s="27" t="s">
        <v>14823</v>
      </c>
      <c r="F7112" s="15" t="s">
        <v>502</v>
      </c>
      <c r="G7112" s="15" t="s">
        <v>14824</v>
      </c>
    </row>
    <row r="7113" spans="1:7" ht="14.25" x14ac:dyDescent="0.2">
      <c r="A7113" s="14" t="s">
        <v>14825</v>
      </c>
      <c r="B7113" s="15" t="s">
        <v>14730</v>
      </c>
      <c r="C7113" s="15" t="s">
        <v>151</v>
      </c>
      <c r="D7113" s="27" t="s">
        <v>14826</v>
      </c>
      <c r="E7113" s="27" t="s">
        <v>14827</v>
      </c>
      <c r="F7113" s="15" t="s">
        <v>502</v>
      </c>
      <c r="G7113" s="15" t="s">
        <v>14828</v>
      </c>
    </row>
    <row r="7114" spans="1:7" ht="14.25" x14ac:dyDescent="0.2">
      <c r="A7114" s="14" t="s">
        <v>14829</v>
      </c>
      <c r="B7114" s="15" t="s">
        <v>14730</v>
      </c>
      <c r="C7114" s="15" t="s">
        <v>154</v>
      </c>
      <c r="D7114" s="27" t="s">
        <v>5365</v>
      </c>
      <c r="E7114" s="27" t="s">
        <v>5366</v>
      </c>
      <c r="F7114" s="15" t="s">
        <v>81</v>
      </c>
      <c r="G7114" s="15" t="s">
        <v>14830</v>
      </c>
    </row>
    <row r="7115" spans="1:7" s="11" customFormat="1" ht="14.25" x14ac:dyDescent="0.2">
      <c r="A7115" s="9" t="s">
        <v>9579</v>
      </c>
      <c r="B7115" s="9" t="s">
        <v>14831</v>
      </c>
      <c r="C7115" s="9"/>
      <c r="D7115" s="29"/>
      <c r="E7115" s="22" t="s">
        <v>14832</v>
      </c>
      <c r="F7115" s="10"/>
      <c r="G7115" s="10"/>
    </row>
    <row r="7116" spans="1:7" ht="14.25" x14ac:dyDescent="0.2">
      <c r="A7116" s="14" t="s">
        <v>14833</v>
      </c>
      <c r="B7116" s="15" t="s">
        <v>14730</v>
      </c>
      <c r="C7116" s="15" t="s">
        <v>156</v>
      </c>
      <c r="D7116" s="27" t="s">
        <v>14834</v>
      </c>
      <c r="E7116" s="27" t="s">
        <v>14835</v>
      </c>
      <c r="F7116" s="15" t="s">
        <v>648</v>
      </c>
      <c r="G7116" s="15" t="s">
        <v>12</v>
      </c>
    </row>
    <row r="7117" spans="1:7" ht="14.25" x14ac:dyDescent="0.2">
      <c r="A7117" s="14" t="s">
        <v>14836</v>
      </c>
      <c r="B7117" s="15" t="s">
        <v>14730</v>
      </c>
      <c r="C7117" s="15" t="s">
        <v>157</v>
      </c>
      <c r="D7117" s="27" t="s">
        <v>14837</v>
      </c>
      <c r="E7117" s="27" t="s">
        <v>14838</v>
      </c>
      <c r="F7117" s="15" t="s">
        <v>518</v>
      </c>
      <c r="G7117" s="15" t="s">
        <v>14839</v>
      </c>
    </row>
    <row r="7118" spans="1:7" ht="14.25" x14ac:dyDescent="0.2">
      <c r="A7118" s="14" t="s">
        <v>14840</v>
      </c>
      <c r="B7118" s="15" t="s">
        <v>14730</v>
      </c>
      <c r="C7118" s="15" t="s">
        <v>158</v>
      </c>
      <c r="D7118" s="27" t="s">
        <v>14841</v>
      </c>
      <c r="E7118" s="27" t="s">
        <v>14842</v>
      </c>
      <c r="F7118" s="15" t="s">
        <v>81</v>
      </c>
      <c r="G7118" s="15" t="s">
        <v>1696</v>
      </c>
    </row>
    <row r="7119" spans="1:7" ht="14.25" x14ac:dyDescent="0.2">
      <c r="A7119" s="14" t="s">
        <v>14843</v>
      </c>
      <c r="B7119" s="15" t="s">
        <v>14730</v>
      </c>
      <c r="C7119" s="15" t="s">
        <v>165</v>
      </c>
      <c r="D7119" s="27" t="s">
        <v>14844</v>
      </c>
      <c r="E7119" s="27" t="s">
        <v>14845</v>
      </c>
      <c r="F7119" s="15" t="s">
        <v>648</v>
      </c>
      <c r="G7119" s="15" t="s">
        <v>34</v>
      </c>
    </row>
    <row r="7120" spans="1:7" ht="33.75" x14ac:dyDescent="0.2">
      <c r="A7120" s="14" t="s">
        <v>14846</v>
      </c>
      <c r="B7120" s="15" t="s">
        <v>14730</v>
      </c>
      <c r="C7120" s="15" t="s">
        <v>168</v>
      </c>
      <c r="D7120" s="27" t="s">
        <v>14847</v>
      </c>
      <c r="E7120" s="27" t="s">
        <v>14848</v>
      </c>
      <c r="F7120" s="15" t="s">
        <v>648</v>
      </c>
      <c r="G7120" s="15" t="s">
        <v>12</v>
      </c>
    </row>
    <row r="7121" spans="1:7" ht="45" x14ac:dyDescent="0.2">
      <c r="A7121" s="14" t="s">
        <v>14849</v>
      </c>
      <c r="B7121" s="15" t="s">
        <v>14730</v>
      </c>
      <c r="C7121" s="15" t="s">
        <v>170</v>
      </c>
      <c r="D7121" s="27" t="s">
        <v>14850</v>
      </c>
      <c r="E7121" s="27" t="s">
        <v>14851</v>
      </c>
      <c r="F7121" s="15" t="s">
        <v>648</v>
      </c>
      <c r="G7121" s="15" t="s">
        <v>12</v>
      </c>
    </row>
    <row r="7122" spans="1:7" ht="22.5" x14ac:dyDescent="0.2">
      <c r="A7122" s="14" t="s">
        <v>14852</v>
      </c>
      <c r="B7122" s="15" t="s">
        <v>14730</v>
      </c>
      <c r="C7122" s="15" t="s">
        <v>175</v>
      </c>
      <c r="D7122" s="27" t="s">
        <v>4911</v>
      </c>
      <c r="E7122" s="27" t="s">
        <v>4912</v>
      </c>
      <c r="F7122" s="15" t="s">
        <v>648</v>
      </c>
      <c r="G7122" s="15" t="s">
        <v>12</v>
      </c>
    </row>
    <row r="7123" spans="1:7" ht="45" x14ac:dyDescent="0.2">
      <c r="A7123" s="14" t="s">
        <v>14853</v>
      </c>
      <c r="B7123" s="15" t="s">
        <v>14730</v>
      </c>
      <c r="C7123" s="15" t="s">
        <v>178</v>
      </c>
      <c r="D7123" s="27" t="s">
        <v>14854</v>
      </c>
      <c r="E7123" s="27" t="s">
        <v>14855</v>
      </c>
      <c r="F7123" s="15" t="s">
        <v>648</v>
      </c>
      <c r="G7123" s="15" t="s">
        <v>12</v>
      </c>
    </row>
    <row r="7124" spans="1:7" ht="14.25" x14ac:dyDescent="0.2">
      <c r="A7124" s="14" t="s">
        <v>14856</v>
      </c>
      <c r="B7124" s="15" t="s">
        <v>14730</v>
      </c>
      <c r="C7124" s="15" t="s">
        <v>181</v>
      </c>
      <c r="D7124" s="27" t="s">
        <v>1175</v>
      </c>
      <c r="E7124" s="27" t="s">
        <v>1176</v>
      </c>
      <c r="F7124" s="15" t="s">
        <v>652</v>
      </c>
      <c r="G7124" s="15" t="s">
        <v>12</v>
      </c>
    </row>
    <row r="7125" spans="1:7" ht="14.25" x14ac:dyDescent="0.2">
      <c r="A7125" s="14" t="s">
        <v>14857</v>
      </c>
      <c r="B7125" s="15" t="s">
        <v>14730</v>
      </c>
      <c r="C7125" s="15" t="s">
        <v>182</v>
      </c>
      <c r="D7125" s="27" t="s">
        <v>1178</v>
      </c>
      <c r="E7125" s="27" t="s">
        <v>1179</v>
      </c>
      <c r="F7125" s="15" t="s">
        <v>652</v>
      </c>
      <c r="G7125" s="15" t="s">
        <v>12</v>
      </c>
    </row>
    <row r="7126" spans="1:7" ht="14.25" x14ac:dyDescent="0.2">
      <c r="A7126" s="14" t="s">
        <v>14858</v>
      </c>
      <c r="B7126" s="15" t="s">
        <v>14730</v>
      </c>
      <c r="C7126" s="15" t="s">
        <v>183</v>
      </c>
      <c r="D7126" s="27" t="s">
        <v>1712</v>
      </c>
      <c r="E7126" s="27" t="s">
        <v>1713</v>
      </c>
      <c r="F7126" s="15" t="s">
        <v>652</v>
      </c>
      <c r="G7126" s="15" t="s">
        <v>12</v>
      </c>
    </row>
    <row r="7127" spans="1:7" ht="22.5" x14ac:dyDescent="0.2">
      <c r="A7127" s="14" t="s">
        <v>14859</v>
      </c>
      <c r="B7127" s="15" t="s">
        <v>14730</v>
      </c>
      <c r="C7127" s="15" t="s">
        <v>191</v>
      </c>
      <c r="D7127" s="27" t="s">
        <v>14860</v>
      </c>
      <c r="E7127" s="27" t="s">
        <v>14861</v>
      </c>
      <c r="F7127" s="15" t="s">
        <v>652</v>
      </c>
      <c r="G7127" s="15" t="s">
        <v>12</v>
      </c>
    </row>
    <row r="7128" spans="1:7" ht="14.25" x14ac:dyDescent="0.2">
      <c r="A7128" s="14" t="s">
        <v>14862</v>
      </c>
      <c r="B7128" s="15" t="s">
        <v>14730</v>
      </c>
      <c r="C7128" s="15" t="s">
        <v>194</v>
      </c>
      <c r="D7128" s="27" t="s">
        <v>14863</v>
      </c>
      <c r="E7128" s="27" t="s">
        <v>14864</v>
      </c>
      <c r="F7128" s="15" t="s">
        <v>71</v>
      </c>
      <c r="G7128" s="15" t="s">
        <v>451</v>
      </c>
    </row>
    <row r="7129" spans="1:7" ht="14.25" x14ac:dyDescent="0.2">
      <c r="A7129" s="14" t="s">
        <v>14865</v>
      </c>
      <c r="B7129" s="15" t="s">
        <v>14730</v>
      </c>
      <c r="C7129" s="15" t="s">
        <v>196</v>
      </c>
      <c r="D7129" s="27" t="s">
        <v>1166</v>
      </c>
      <c r="E7129" s="27" t="s">
        <v>1167</v>
      </c>
      <c r="F7129" s="15" t="s">
        <v>970</v>
      </c>
      <c r="G7129" s="15" t="s">
        <v>237</v>
      </c>
    </row>
    <row r="7130" spans="1:7" ht="14.25" x14ac:dyDescent="0.2">
      <c r="A7130" s="14" t="s">
        <v>14866</v>
      </c>
      <c r="B7130" s="15" t="s">
        <v>14730</v>
      </c>
      <c r="C7130" s="15" t="s">
        <v>201</v>
      </c>
      <c r="D7130" s="27" t="s">
        <v>14867</v>
      </c>
      <c r="E7130" s="27" t="s">
        <v>14868</v>
      </c>
      <c r="F7130" s="15" t="s">
        <v>648</v>
      </c>
      <c r="G7130" s="15" t="s">
        <v>12</v>
      </c>
    </row>
    <row r="7131" spans="1:7" ht="14.25" x14ac:dyDescent="0.2">
      <c r="A7131" s="14" t="s">
        <v>14869</v>
      </c>
      <c r="B7131" s="15" t="s">
        <v>14730</v>
      </c>
      <c r="C7131" s="15" t="s">
        <v>204</v>
      </c>
      <c r="D7131" s="27" t="s">
        <v>3828</v>
      </c>
      <c r="E7131" s="27" t="s">
        <v>3829</v>
      </c>
      <c r="F7131" s="15" t="s">
        <v>648</v>
      </c>
      <c r="G7131" s="15" t="s">
        <v>12</v>
      </c>
    </row>
    <row r="7132" spans="1:7" ht="14.25" x14ac:dyDescent="0.2">
      <c r="A7132" s="14" t="s">
        <v>14870</v>
      </c>
      <c r="B7132" s="15" t="s">
        <v>14730</v>
      </c>
      <c r="C7132" s="15" t="s">
        <v>206</v>
      </c>
      <c r="D7132" s="27" t="s">
        <v>14871</v>
      </c>
      <c r="E7132" s="27" t="s">
        <v>14872</v>
      </c>
      <c r="F7132" s="15" t="s">
        <v>648</v>
      </c>
      <c r="G7132" s="15" t="s">
        <v>12</v>
      </c>
    </row>
    <row r="7133" spans="1:7" ht="22.5" x14ac:dyDescent="0.2">
      <c r="A7133" s="14" t="s">
        <v>14873</v>
      </c>
      <c r="B7133" s="15" t="s">
        <v>14730</v>
      </c>
      <c r="C7133" s="15" t="s">
        <v>207</v>
      </c>
      <c r="D7133" s="27" t="s">
        <v>14874</v>
      </c>
      <c r="E7133" s="27" t="s">
        <v>14875</v>
      </c>
      <c r="F7133" s="15" t="s">
        <v>1071</v>
      </c>
      <c r="G7133" s="15" t="s">
        <v>92</v>
      </c>
    </row>
    <row r="7134" spans="1:7" ht="22.5" x14ac:dyDescent="0.2">
      <c r="A7134" s="14" t="s">
        <v>14876</v>
      </c>
      <c r="B7134" s="15" t="s">
        <v>14730</v>
      </c>
      <c r="C7134" s="15" t="s">
        <v>208</v>
      </c>
      <c r="D7134" s="27" t="s">
        <v>14877</v>
      </c>
      <c r="E7134" s="27" t="s">
        <v>14878</v>
      </c>
      <c r="F7134" s="15" t="s">
        <v>1077</v>
      </c>
      <c r="G7134" s="15" t="s">
        <v>24</v>
      </c>
    </row>
    <row r="7135" spans="1:7" ht="22.5" x14ac:dyDescent="0.2">
      <c r="A7135" s="14" t="s">
        <v>14879</v>
      </c>
      <c r="B7135" s="15" t="s">
        <v>14730</v>
      </c>
      <c r="C7135" s="15" t="s">
        <v>220</v>
      </c>
      <c r="D7135" s="27" t="s">
        <v>14877</v>
      </c>
      <c r="E7135" s="27" t="s">
        <v>14880</v>
      </c>
      <c r="F7135" s="15" t="s">
        <v>1077</v>
      </c>
      <c r="G7135" s="15" t="s">
        <v>6395</v>
      </c>
    </row>
    <row r="7136" spans="1:7" ht="14.25" x14ac:dyDescent="0.2">
      <c r="A7136" s="14" t="s">
        <v>14881</v>
      </c>
      <c r="B7136" s="15" t="s">
        <v>14730</v>
      </c>
      <c r="C7136" s="15" t="s">
        <v>223</v>
      </c>
      <c r="D7136" s="27" t="s">
        <v>14882</v>
      </c>
      <c r="E7136" s="27" t="s">
        <v>14883</v>
      </c>
      <c r="F7136" s="15" t="s">
        <v>648</v>
      </c>
      <c r="G7136" s="15" t="s">
        <v>12</v>
      </c>
    </row>
    <row r="7137" spans="1:7" ht="22.5" x14ac:dyDescent="0.2">
      <c r="A7137" s="14" t="s">
        <v>14884</v>
      </c>
      <c r="B7137" s="15" t="s">
        <v>14730</v>
      </c>
      <c r="C7137" s="15" t="s">
        <v>226</v>
      </c>
      <c r="D7137" s="27" t="s">
        <v>1188</v>
      </c>
      <c r="E7137" s="27" t="s">
        <v>1189</v>
      </c>
      <c r="F7137" s="15" t="s">
        <v>648</v>
      </c>
      <c r="G7137" s="15" t="s">
        <v>40</v>
      </c>
    </row>
    <row r="7138" spans="1:7" ht="22.5" x14ac:dyDescent="0.2">
      <c r="A7138" s="14" t="s">
        <v>14885</v>
      </c>
      <c r="B7138" s="15" t="s">
        <v>14730</v>
      </c>
      <c r="C7138" s="15" t="s">
        <v>229</v>
      </c>
      <c r="D7138" s="27" t="s">
        <v>14886</v>
      </c>
      <c r="E7138" s="27" t="s">
        <v>14887</v>
      </c>
      <c r="F7138" s="15" t="s">
        <v>648</v>
      </c>
      <c r="G7138" s="15" t="s">
        <v>34</v>
      </c>
    </row>
    <row r="7139" spans="1:7" ht="14.25" x14ac:dyDescent="0.2">
      <c r="A7139" s="14" t="s">
        <v>14888</v>
      </c>
      <c r="B7139" s="15" t="s">
        <v>14730</v>
      </c>
      <c r="C7139" s="15" t="s">
        <v>231</v>
      </c>
      <c r="D7139" s="27" t="s">
        <v>14889</v>
      </c>
      <c r="E7139" s="27" t="s">
        <v>14890</v>
      </c>
      <c r="F7139" s="15" t="s">
        <v>648</v>
      </c>
      <c r="G7139" s="15" t="s">
        <v>12</v>
      </c>
    </row>
    <row r="7140" spans="1:7" ht="22.5" x14ac:dyDescent="0.2">
      <c r="A7140" s="14" t="s">
        <v>14891</v>
      </c>
      <c r="B7140" s="15" t="s">
        <v>14730</v>
      </c>
      <c r="C7140" s="15" t="s">
        <v>236</v>
      </c>
      <c r="D7140" s="27" t="s">
        <v>14892</v>
      </c>
      <c r="E7140" s="27" t="s">
        <v>14893</v>
      </c>
      <c r="F7140" s="15" t="s">
        <v>648</v>
      </c>
      <c r="G7140" s="15" t="s">
        <v>60</v>
      </c>
    </row>
    <row r="7141" spans="1:7" ht="14.25" x14ac:dyDescent="0.2">
      <c r="A7141" s="14" t="s">
        <v>14894</v>
      </c>
      <c r="B7141" s="15" t="s">
        <v>14730</v>
      </c>
      <c r="C7141" s="15" t="s">
        <v>239</v>
      </c>
      <c r="D7141" s="27" t="s">
        <v>9673</v>
      </c>
      <c r="E7141" s="27" t="s">
        <v>9674</v>
      </c>
      <c r="F7141" s="15" t="s">
        <v>518</v>
      </c>
      <c r="G7141" s="15" t="s">
        <v>14895</v>
      </c>
    </row>
    <row r="7142" spans="1:7" ht="14.25" x14ac:dyDescent="0.2">
      <c r="A7142" s="14" t="s">
        <v>14896</v>
      </c>
      <c r="B7142" s="15" t="s">
        <v>14730</v>
      </c>
      <c r="C7142" s="15" t="s">
        <v>241</v>
      </c>
      <c r="D7142" s="27" t="s">
        <v>14897</v>
      </c>
      <c r="E7142" s="27" t="s">
        <v>14898</v>
      </c>
      <c r="F7142" s="15" t="s">
        <v>110</v>
      </c>
      <c r="G7142" s="15" t="s">
        <v>210</v>
      </c>
    </row>
    <row r="7143" spans="1:7" ht="14.25" x14ac:dyDescent="0.2">
      <c r="A7143" s="14" t="s">
        <v>14899</v>
      </c>
      <c r="B7143" s="15" t="s">
        <v>14730</v>
      </c>
      <c r="C7143" s="15" t="s">
        <v>243</v>
      </c>
      <c r="D7143" s="27" t="s">
        <v>14900</v>
      </c>
      <c r="E7143" s="27" t="s">
        <v>14901</v>
      </c>
      <c r="F7143" s="15" t="s">
        <v>110</v>
      </c>
      <c r="G7143" s="15" t="s">
        <v>210</v>
      </c>
    </row>
    <row r="7144" spans="1:7" ht="14.25" customHeight="1" x14ac:dyDescent="0.2">
      <c r="A7144" s="16"/>
      <c r="B7144" s="16"/>
      <c r="C7144" s="13"/>
      <c r="D7144" s="28"/>
      <c r="E7144" s="21" t="s">
        <v>1094</v>
      </c>
      <c r="F7144" s="13"/>
      <c r="G7144" s="13"/>
    </row>
    <row r="7145" spans="1:7" ht="14.25" x14ac:dyDescent="0.2">
      <c r="A7145" s="14" t="s">
        <v>14902</v>
      </c>
      <c r="B7145" s="15" t="s">
        <v>14730</v>
      </c>
      <c r="C7145" s="15" t="s">
        <v>248</v>
      </c>
      <c r="D7145" s="27" t="s">
        <v>14834</v>
      </c>
      <c r="E7145" s="27" t="s">
        <v>14835</v>
      </c>
      <c r="F7145" s="15" t="s">
        <v>648</v>
      </c>
      <c r="G7145" s="15" t="s">
        <v>12</v>
      </c>
    </row>
    <row r="7146" spans="1:7" ht="45" x14ac:dyDescent="0.2">
      <c r="A7146" s="14" t="s">
        <v>14903</v>
      </c>
      <c r="B7146" s="15" t="s">
        <v>14730</v>
      </c>
      <c r="C7146" s="15" t="s">
        <v>251</v>
      </c>
      <c r="D7146" s="27" t="s">
        <v>14904</v>
      </c>
      <c r="E7146" s="27" t="s">
        <v>14905</v>
      </c>
      <c r="F7146" s="15" t="s">
        <v>648</v>
      </c>
      <c r="G7146" s="15" t="s">
        <v>12</v>
      </c>
    </row>
    <row r="7147" spans="1:7" ht="22.5" x14ac:dyDescent="0.2">
      <c r="A7147" s="14" t="s">
        <v>14906</v>
      </c>
      <c r="B7147" s="15" t="s">
        <v>14730</v>
      </c>
      <c r="C7147" s="15" t="s">
        <v>254</v>
      </c>
      <c r="D7147" s="27" t="s">
        <v>14907</v>
      </c>
      <c r="E7147" s="27" t="s">
        <v>14908</v>
      </c>
      <c r="F7147" s="15" t="s">
        <v>970</v>
      </c>
      <c r="G7147" s="15" t="s">
        <v>237</v>
      </c>
    </row>
    <row r="7148" spans="1:7" ht="22.5" x14ac:dyDescent="0.2">
      <c r="A7148" s="14" t="s">
        <v>14909</v>
      </c>
      <c r="B7148" s="15" t="s">
        <v>14730</v>
      </c>
      <c r="C7148" s="15" t="s">
        <v>256</v>
      </c>
      <c r="D7148" s="27" t="s">
        <v>14910</v>
      </c>
      <c r="E7148" s="27" t="s">
        <v>14911</v>
      </c>
      <c r="F7148" s="15" t="s">
        <v>1071</v>
      </c>
      <c r="G7148" s="15" t="s">
        <v>14912</v>
      </c>
    </row>
    <row r="7149" spans="1:7" s="11" customFormat="1" ht="14.25" x14ac:dyDescent="0.2">
      <c r="A7149" s="9" t="s">
        <v>9584</v>
      </c>
      <c r="B7149" s="9" t="s">
        <v>14913</v>
      </c>
      <c r="C7149" s="9"/>
      <c r="D7149" s="29"/>
      <c r="E7149" s="22" t="s">
        <v>14914</v>
      </c>
      <c r="F7149" s="10"/>
      <c r="G7149" s="10"/>
    </row>
    <row r="7150" spans="1:7" ht="14.25" customHeight="1" x14ac:dyDescent="0.2">
      <c r="A7150" s="16"/>
      <c r="B7150" s="16"/>
      <c r="C7150" s="13"/>
      <c r="D7150" s="28"/>
      <c r="E7150" s="21" t="s">
        <v>14915</v>
      </c>
      <c r="F7150" s="13"/>
      <c r="G7150" s="13"/>
    </row>
    <row r="7151" spans="1:7" ht="22.5" x14ac:dyDescent="0.2">
      <c r="A7151" s="14" t="s">
        <v>14916</v>
      </c>
      <c r="B7151" s="15" t="s">
        <v>14730</v>
      </c>
      <c r="C7151" s="15" t="s">
        <v>260</v>
      </c>
      <c r="D7151" s="27" t="s">
        <v>688</v>
      </c>
      <c r="E7151" s="27" t="s">
        <v>689</v>
      </c>
      <c r="F7151" s="15" t="s">
        <v>37</v>
      </c>
      <c r="G7151" s="15" t="s">
        <v>14486</v>
      </c>
    </row>
    <row r="7152" spans="1:7" ht="22.5" x14ac:dyDescent="0.2">
      <c r="A7152" s="14" t="s">
        <v>14917</v>
      </c>
      <c r="B7152" s="15" t="s">
        <v>14730</v>
      </c>
      <c r="C7152" s="15" t="s">
        <v>263</v>
      </c>
      <c r="D7152" s="27" t="s">
        <v>137</v>
      </c>
      <c r="E7152" s="27" t="s">
        <v>694</v>
      </c>
      <c r="F7152" s="15" t="s">
        <v>37</v>
      </c>
      <c r="G7152" s="15" t="s">
        <v>14918</v>
      </c>
    </row>
    <row r="7153" spans="1:7" ht="22.5" x14ac:dyDescent="0.2">
      <c r="A7153" s="14" t="s">
        <v>14919</v>
      </c>
      <c r="B7153" s="15" t="s">
        <v>14730</v>
      </c>
      <c r="C7153" s="15" t="s">
        <v>265</v>
      </c>
      <c r="D7153" s="27" t="s">
        <v>31</v>
      </c>
      <c r="E7153" s="27" t="s">
        <v>32</v>
      </c>
      <c r="F7153" s="15" t="s">
        <v>27</v>
      </c>
      <c r="G7153" s="15" t="s">
        <v>14920</v>
      </c>
    </row>
    <row r="7154" spans="1:7" ht="14.25" x14ac:dyDescent="0.2">
      <c r="A7154" s="14" t="s">
        <v>14921</v>
      </c>
      <c r="B7154" s="15" t="s">
        <v>14730</v>
      </c>
      <c r="C7154" s="15" t="s">
        <v>266</v>
      </c>
      <c r="D7154" s="27" t="s">
        <v>10520</v>
      </c>
      <c r="E7154" s="27" t="s">
        <v>10521</v>
      </c>
      <c r="F7154" s="15" t="s">
        <v>81</v>
      </c>
      <c r="G7154" s="15" t="s">
        <v>30</v>
      </c>
    </row>
    <row r="7155" spans="1:7" ht="14.25" x14ac:dyDescent="0.2">
      <c r="A7155" s="14" t="s">
        <v>14922</v>
      </c>
      <c r="B7155" s="15" t="s">
        <v>14730</v>
      </c>
      <c r="C7155" s="15" t="s">
        <v>267</v>
      </c>
      <c r="D7155" s="27" t="s">
        <v>14923</v>
      </c>
      <c r="E7155" s="27" t="s">
        <v>14924</v>
      </c>
      <c r="F7155" s="15" t="s">
        <v>81</v>
      </c>
      <c r="G7155" s="15" t="s">
        <v>14925</v>
      </c>
    </row>
    <row r="7156" spans="1:7" ht="22.5" x14ac:dyDescent="0.2">
      <c r="A7156" s="14" t="s">
        <v>14926</v>
      </c>
      <c r="B7156" s="15" t="s">
        <v>14730</v>
      </c>
      <c r="C7156" s="15" t="s">
        <v>184</v>
      </c>
      <c r="D7156" s="27" t="s">
        <v>44</v>
      </c>
      <c r="E7156" s="27" t="s">
        <v>560</v>
      </c>
      <c r="F7156" s="15" t="s">
        <v>37</v>
      </c>
      <c r="G7156" s="15" t="s">
        <v>14486</v>
      </c>
    </row>
    <row r="7157" spans="1:7" ht="14.25" x14ac:dyDescent="0.2">
      <c r="A7157" s="14" t="s">
        <v>14927</v>
      </c>
      <c r="B7157" s="15" t="s">
        <v>14730</v>
      </c>
      <c r="C7157" s="15" t="s">
        <v>276</v>
      </c>
      <c r="D7157" s="27" t="s">
        <v>49</v>
      </c>
      <c r="E7157" s="27" t="s">
        <v>50</v>
      </c>
      <c r="F7157" s="15" t="s">
        <v>51</v>
      </c>
      <c r="G7157" s="15" t="s">
        <v>6247</v>
      </c>
    </row>
    <row r="7158" spans="1:7" ht="14.25" customHeight="1" x14ac:dyDescent="0.2">
      <c r="A7158" s="16"/>
      <c r="B7158" s="16"/>
      <c r="C7158" s="13"/>
      <c r="D7158" s="28"/>
      <c r="E7158" s="21" t="s">
        <v>14928</v>
      </c>
      <c r="F7158" s="13"/>
      <c r="G7158" s="13"/>
    </row>
    <row r="7159" spans="1:7" ht="14.25" x14ac:dyDescent="0.2">
      <c r="A7159" s="14" t="s">
        <v>14929</v>
      </c>
      <c r="B7159" s="15" t="s">
        <v>14730</v>
      </c>
      <c r="C7159" s="15" t="s">
        <v>278</v>
      </c>
      <c r="D7159" s="27" t="s">
        <v>570</v>
      </c>
      <c r="E7159" s="27" t="s">
        <v>571</v>
      </c>
      <c r="F7159" s="15" t="s">
        <v>51</v>
      </c>
      <c r="G7159" s="15" t="s">
        <v>13215</v>
      </c>
    </row>
    <row r="7160" spans="1:7" ht="14.25" x14ac:dyDescent="0.2">
      <c r="A7160" s="14" t="s">
        <v>14930</v>
      </c>
      <c r="B7160" s="15" t="s">
        <v>14730</v>
      </c>
      <c r="C7160" s="15" t="s">
        <v>283</v>
      </c>
      <c r="D7160" s="27" t="s">
        <v>14931</v>
      </c>
      <c r="E7160" s="27" t="s">
        <v>14932</v>
      </c>
      <c r="F7160" s="15" t="s">
        <v>81</v>
      </c>
      <c r="G7160" s="15" t="s">
        <v>14933</v>
      </c>
    </row>
    <row r="7161" spans="1:7" ht="14.25" x14ac:dyDescent="0.2">
      <c r="A7161" s="14" t="s">
        <v>14934</v>
      </c>
      <c r="B7161" s="15" t="s">
        <v>14730</v>
      </c>
      <c r="C7161" s="15" t="s">
        <v>286</v>
      </c>
      <c r="D7161" s="27" t="s">
        <v>747</v>
      </c>
      <c r="E7161" s="27" t="s">
        <v>748</v>
      </c>
      <c r="F7161" s="15" t="s">
        <v>51</v>
      </c>
      <c r="G7161" s="15" t="s">
        <v>5835</v>
      </c>
    </row>
    <row r="7162" spans="1:7" ht="22.5" x14ac:dyDescent="0.2">
      <c r="A7162" s="14" t="s">
        <v>14935</v>
      </c>
      <c r="B7162" s="15" t="s">
        <v>14730</v>
      </c>
      <c r="C7162" s="15" t="s">
        <v>288</v>
      </c>
      <c r="D7162" s="27" t="s">
        <v>14455</v>
      </c>
      <c r="E7162" s="27" t="s">
        <v>14456</v>
      </c>
      <c r="F7162" s="15" t="s">
        <v>81</v>
      </c>
      <c r="G7162" s="15" t="s">
        <v>14936</v>
      </c>
    </row>
    <row r="7163" spans="1:7" ht="22.5" x14ac:dyDescent="0.2">
      <c r="A7163" s="14" t="s">
        <v>14937</v>
      </c>
      <c r="B7163" s="15" t="s">
        <v>14730</v>
      </c>
      <c r="C7163" s="15" t="s">
        <v>289</v>
      </c>
      <c r="D7163" s="27" t="s">
        <v>738</v>
      </c>
      <c r="E7163" s="27" t="s">
        <v>739</v>
      </c>
      <c r="F7163" s="15" t="s">
        <v>502</v>
      </c>
      <c r="G7163" s="15" t="s">
        <v>14938</v>
      </c>
    </row>
    <row r="7164" spans="1:7" s="8" customFormat="1" ht="15" customHeight="1" x14ac:dyDescent="0.2">
      <c r="A7164" s="7"/>
      <c r="B7164" s="7"/>
      <c r="C7164" s="7"/>
      <c r="D7164" s="26"/>
      <c r="E7164" s="20" t="s">
        <v>14939</v>
      </c>
      <c r="F7164" s="7"/>
      <c r="G7164" s="7"/>
    </row>
    <row r="7165" spans="1:7" s="11" customFormat="1" ht="14.25" x14ac:dyDescent="0.2">
      <c r="A7165" s="9" t="s">
        <v>9586</v>
      </c>
      <c r="B7165" s="9" t="s">
        <v>14940</v>
      </c>
      <c r="C7165" s="9"/>
      <c r="D7165" s="29"/>
      <c r="E7165" s="22" t="s">
        <v>685</v>
      </c>
      <c r="F7165" s="10"/>
      <c r="G7165" s="10"/>
    </row>
    <row r="7166" spans="1:7" ht="14.25" customHeight="1" x14ac:dyDescent="0.2">
      <c r="A7166" s="16"/>
      <c r="B7166" s="16"/>
      <c r="C7166" s="13"/>
      <c r="D7166" s="28"/>
      <c r="E7166" s="21" t="s">
        <v>14941</v>
      </c>
      <c r="F7166" s="13"/>
      <c r="G7166" s="13"/>
    </row>
    <row r="7167" spans="1:7" ht="22.5" x14ac:dyDescent="0.2">
      <c r="A7167" s="14" t="s">
        <v>14942</v>
      </c>
      <c r="B7167" s="15" t="s">
        <v>14943</v>
      </c>
      <c r="C7167" s="15" t="s">
        <v>12</v>
      </c>
      <c r="D7167" s="27" t="s">
        <v>13586</v>
      </c>
      <c r="E7167" s="27" t="s">
        <v>13587</v>
      </c>
      <c r="F7167" s="15" t="s">
        <v>37</v>
      </c>
      <c r="G7167" s="15" t="s">
        <v>6472</v>
      </c>
    </row>
    <row r="7168" spans="1:7" ht="33.75" x14ac:dyDescent="0.2">
      <c r="A7168" s="14" t="s">
        <v>14944</v>
      </c>
      <c r="B7168" s="15" t="s">
        <v>14943</v>
      </c>
      <c r="C7168" s="15" t="s">
        <v>24</v>
      </c>
      <c r="D7168" s="27" t="s">
        <v>35</v>
      </c>
      <c r="E7168" s="27" t="s">
        <v>14945</v>
      </c>
      <c r="F7168" s="15" t="s">
        <v>37</v>
      </c>
      <c r="G7168" s="15" t="s">
        <v>14946</v>
      </c>
    </row>
    <row r="7169" spans="1:7" ht="22.5" x14ac:dyDescent="0.2">
      <c r="A7169" s="14" t="s">
        <v>14947</v>
      </c>
      <c r="B7169" s="15" t="s">
        <v>14943</v>
      </c>
      <c r="C7169" s="15" t="s">
        <v>30</v>
      </c>
      <c r="D7169" s="27" t="s">
        <v>31</v>
      </c>
      <c r="E7169" s="27" t="s">
        <v>32</v>
      </c>
      <c r="F7169" s="15" t="s">
        <v>27</v>
      </c>
      <c r="G7169" s="15" t="s">
        <v>14948</v>
      </c>
    </row>
    <row r="7170" spans="1:7" ht="22.5" x14ac:dyDescent="0.2">
      <c r="A7170" s="14" t="s">
        <v>14949</v>
      </c>
      <c r="B7170" s="15" t="s">
        <v>14943</v>
      </c>
      <c r="C7170" s="15" t="s">
        <v>34</v>
      </c>
      <c r="D7170" s="27" t="s">
        <v>5517</v>
      </c>
      <c r="E7170" s="27" t="s">
        <v>14950</v>
      </c>
      <c r="F7170" s="15" t="s">
        <v>51</v>
      </c>
      <c r="G7170" s="15" t="s">
        <v>14951</v>
      </c>
    </row>
    <row r="7171" spans="1:7" ht="22.5" x14ac:dyDescent="0.2">
      <c r="A7171" s="14" t="s">
        <v>14952</v>
      </c>
      <c r="B7171" s="15" t="s">
        <v>14943</v>
      </c>
      <c r="C7171" s="15" t="s">
        <v>40</v>
      </c>
      <c r="D7171" s="27" t="s">
        <v>49</v>
      </c>
      <c r="E7171" s="27" t="s">
        <v>5873</v>
      </c>
      <c r="F7171" s="15" t="s">
        <v>51</v>
      </c>
      <c r="G7171" s="15" t="s">
        <v>14953</v>
      </c>
    </row>
    <row r="7172" spans="1:7" ht="22.5" x14ac:dyDescent="0.2">
      <c r="A7172" s="14" t="s">
        <v>14954</v>
      </c>
      <c r="B7172" s="15" t="s">
        <v>14943</v>
      </c>
      <c r="C7172" s="15" t="s">
        <v>43</v>
      </c>
      <c r="D7172" s="27" t="s">
        <v>5521</v>
      </c>
      <c r="E7172" s="27" t="s">
        <v>5988</v>
      </c>
      <c r="F7172" s="15" t="s">
        <v>37</v>
      </c>
      <c r="G7172" s="15" t="s">
        <v>12400</v>
      </c>
    </row>
    <row r="7173" spans="1:7" ht="14.25" x14ac:dyDescent="0.2">
      <c r="A7173" s="14" t="s">
        <v>14955</v>
      </c>
      <c r="B7173" s="15" t="s">
        <v>14943</v>
      </c>
      <c r="C7173" s="15" t="s">
        <v>48</v>
      </c>
      <c r="D7173" s="27" t="s">
        <v>49</v>
      </c>
      <c r="E7173" s="27" t="s">
        <v>50</v>
      </c>
      <c r="F7173" s="15" t="s">
        <v>51</v>
      </c>
      <c r="G7173" s="15" t="s">
        <v>12369</v>
      </c>
    </row>
    <row r="7174" spans="1:7" ht="22.5" x14ac:dyDescent="0.2">
      <c r="A7174" s="14" t="s">
        <v>14956</v>
      </c>
      <c r="B7174" s="15" t="s">
        <v>14943</v>
      </c>
      <c r="C7174" s="15" t="s">
        <v>55</v>
      </c>
      <c r="D7174" s="27" t="s">
        <v>552</v>
      </c>
      <c r="E7174" s="27" t="s">
        <v>2174</v>
      </c>
      <c r="F7174" s="15" t="s">
        <v>81</v>
      </c>
      <c r="G7174" s="15" t="s">
        <v>14957</v>
      </c>
    </row>
    <row r="7175" spans="1:7" ht="14.25" x14ac:dyDescent="0.2">
      <c r="A7175" s="14" t="s">
        <v>14958</v>
      </c>
      <c r="B7175" s="15" t="s">
        <v>14943</v>
      </c>
      <c r="C7175" s="15" t="s">
        <v>58</v>
      </c>
      <c r="D7175" s="27" t="s">
        <v>2177</v>
      </c>
      <c r="E7175" s="27" t="s">
        <v>2178</v>
      </c>
      <c r="F7175" s="15" t="s">
        <v>81</v>
      </c>
      <c r="G7175" s="15" t="s">
        <v>12430</v>
      </c>
    </row>
    <row r="7176" spans="1:7" ht="22.5" x14ac:dyDescent="0.2">
      <c r="A7176" s="14" t="s">
        <v>14959</v>
      </c>
      <c r="B7176" s="15" t="s">
        <v>14943</v>
      </c>
      <c r="C7176" s="15" t="s">
        <v>60</v>
      </c>
      <c r="D7176" s="27" t="s">
        <v>5521</v>
      </c>
      <c r="E7176" s="27" t="s">
        <v>5529</v>
      </c>
      <c r="F7176" s="15" t="s">
        <v>37</v>
      </c>
      <c r="G7176" s="15" t="s">
        <v>14960</v>
      </c>
    </row>
    <row r="7177" spans="1:7" ht="14.25" x14ac:dyDescent="0.2">
      <c r="A7177" s="14" t="s">
        <v>14961</v>
      </c>
      <c r="B7177" s="15" t="s">
        <v>14943</v>
      </c>
      <c r="C7177" s="15" t="s">
        <v>65</v>
      </c>
      <c r="D7177" s="27" t="s">
        <v>556</v>
      </c>
      <c r="E7177" s="27" t="s">
        <v>557</v>
      </c>
      <c r="F7177" s="15" t="s">
        <v>81</v>
      </c>
      <c r="G7177" s="15" t="s">
        <v>14962</v>
      </c>
    </row>
    <row r="7178" spans="1:7" ht="14.25" x14ac:dyDescent="0.2">
      <c r="A7178" s="14" t="s">
        <v>14963</v>
      </c>
      <c r="B7178" s="15" t="s">
        <v>14943</v>
      </c>
      <c r="C7178" s="15" t="s">
        <v>68</v>
      </c>
      <c r="D7178" s="27" t="s">
        <v>49</v>
      </c>
      <c r="E7178" s="27" t="s">
        <v>50</v>
      </c>
      <c r="F7178" s="15" t="s">
        <v>51</v>
      </c>
      <c r="G7178" s="15" t="s">
        <v>14964</v>
      </c>
    </row>
    <row r="7179" spans="1:7" ht="14.25" customHeight="1" x14ac:dyDescent="0.2">
      <c r="A7179" s="16"/>
      <c r="B7179" s="16"/>
      <c r="C7179" s="13"/>
      <c r="D7179" s="28"/>
      <c r="E7179" s="21" t="s">
        <v>14965</v>
      </c>
      <c r="F7179" s="13"/>
      <c r="G7179" s="13"/>
    </row>
    <row r="7180" spans="1:7" ht="14.25" x14ac:dyDescent="0.2">
      <c r="A7180" s="14" t="s">
        <v>14966</v>
      </c>
      <c r="B7180" s="15" t="s">
        <v>14943</v>
      </c>
      <c r="C7180" s="15" t="s">
        <v>70</v>
      </c>
      <c r="D7180" s="27" t="s">
        <v>570</v>
      </c>
      <c r="E7180" s="27" t="s">
        <v>571</v>
      </c>
      <c r="F7180" s="15" t="s">
        <v>51</v>
      </c>
      <c r="G7180" s="15" t="s">
        <v>14532</v>
      </c>
    </row>
    <row r="7181" spans="1:7" ht="14.25" x14ac:dyDescent="0.2">
      <c r="A7181" s="14" t="s">
        <v>14967</v>
      </c>
      <c r="B7181" s="15" t="s">
        <v>14943</v>
      </c>
      <c r="C7181" s="15" t="s">
        <v>73</v>
      </c>
      <c r="D7181" s="27" t="s">
        <v>722</v>
      </c>
      <c r="E7181" s="27" t="s">
        <v>723</v>
      </c>
      <c r="F7181" s="15" t="s">
        <v>81</v>
      </c>
      <c r="G7181" s="15" t="s">
        <v>14534</v>
      </c>
    </row>
    <row r="7182" spans="1:7" ht="14.25" x14ac:dyDescent="0.2">
      <c r="A7182" s="14" t="s">
        <v>14968</v>
      </c>
      <c r="B7182" s="15" t="s">
        <v>14943</v>
      </c>
      <c r="C7182" s="15" t="s">
        <v>75</v>
      </c>
      <c r="D7182" s="27" t="s">
        <v>747</v>
      </c>
      <c r="E7182" s="27" t="s">
        <v>748</v>
      </c>
      <c r="F7182" s="15" t="s">
        <v>51</v>
      </c>
      <c r="G7182" s="15" t="s">
        <v>5811</v>
      </c>
    </row>
    <row r="7183" spans="1:7" ht="14.25" x14ac:dyDescent="0.2">
      <c r="A7183" s="14" t="s">
        <v>14969</v>
      </c>
      <c r="B7183" s="15" t="s">
        <v>14943</v>
      </c>
      <c r="C7183" s="15" t="s">
        <v>87</v>
      </c>
      <c r="D7183" s="27" t="s">
        <v>586</v>
      </c>
      <c r="E7183" s="27" t="s">
        <v>587</v>
      </c>
      <c r="F7183" s="15" t="s">
        <v>81</v>
      </c>
      <c r="G7183" s="15" t="s">
        <v>14970</v>
      </c>
    </row>
    <row r="7184" spans="1:7" ht="33.75" x14ac:dyDescent="0.2">
      <c r="A7184" s="14" t="s">
        <v>14971</v>
      </c>
      <c r="B7184" s="15" t="s">
        <v>14943</v>
      </c>
      <c r="C7184" s="15" t="s">
        <v>89</v>
      </c>
      <c r="D7184" s="27" t="s">
        <v>590</v>
      </c>
      <c r="E7184" s="27" t="s">
        <v>732</v>
      </c>
      <c r="F7184" s="15" t="s">
        <v>81</v>
      </c>
      <c r="G7184" s="15" t="s">
        <v>14970</v>
      </c>
    </row>
    <row r="7185" spans="1:7" ht="22.5" x14ac:dyDescent="0.2">
      <c r="A7185" s="14" t="s">
        <v>14972</v>
      </c>
      <c r="B7185" s="15" t="s">
        <v>14943</v>
      </c>
      <c r="C7185" s="15" t="s">
        <v>90</v>
      </c>
      <c r="D7185" s="27" t="s">
        <v>738</v>
      </c>
      <c r="E7185" s="27" t="s">
        <v>739</v>
      </c>
      <c r="F7185" s="15" t="s">
        <v>502</v>
      </c>
      <c r="G7185" s="15" t="s">
        <v>14973</v>
      </c>
    </row>
    <row r="7186" spans="1:7" ht="22.5" x14ac:dyDescent="0.2">
      <c r="A7186" s="14" t="s">
        <v>14974</v>
      </c>
      <c r="B7186" s="15" t="s">
        <v>14943</v>
      </c>
      <c r="C7186" s="15" t="s">
        <v>91</v>
      </c>
      <c r="D7186" s="27" t="s">
        <v>4030</v>
      </c>
      <c r="E7186" s="27" t="s">
        <v>4031</v>
      </c>
      <c r="F7186" s="15" t="s">
        <v>502</v>
      </c>
      <c r="G7186" s="15" t="s">
        <v>14975</v>
      </c>
    </row>
    <row r="7187" spans="1:7" ht="22.5" x14ac:dyDescent="0.2">
      <c r="A7187" s="14" t="s">
        <v>14976</v>
      </c>
      <c r="B7187" s="15" t="s">
        <v>14943</v>
      </c>
      <c r="C7187" s="15" t="s">
        <v>101</v>
      </c>
      <c r="D7187" s="27" t="s">
        <v>742</v>
      </c>
      <c r="E7187" s="27" t="s">
        <v>743</v>
      </c>
      <c r="F7187" s="15" t="s">
        <v>502</v>
      </c>
      <c r="G7187" s="15" t="s">
        <v>14977</v>
      </c>
    </row>
    <row r="7188" spans="1:7" ht="22.5" x14ac:dyDescent="0.2">
      <c r="A7188" s="14" t="s">
        <v>14978</v>
      </c>
      <c r="B7188" s="15" t="s">
        <v>14943</v>
      </c>
      <c r="C7188" s="15" t="s">
        <v>106</v>
      </c>
      <c r="D7188" s="27" t="s">
        <v>5561</v>
      </c>
      <c r="E7188" s="27" t="s">
        <v>14979</v>
      </c>
      <c r="F7188" s="15" t="s">
        <v>502</v>
      </c>
      <c r="G7188" s="15" t="s">
        <v>14980</v>
      </c>
    </row>
    <row r="7189" spans="1:7" ht="14.25" x14ac:dyDescent="0.2">
      <c r="A7189" s="14" t="s">
        <v>14981</v>
      </c>
      <c r="B7189" s="15" t="s">
        <v>14943</v>
      </c>
      <c r="C7189" s="15" t="s">
        <v>107</v>
      </c>
      <c r="D7189" s="27" t="s">
        <v>5692</v>
      </c>
      <c r="E7189" s="27" t="s">
        <v>5693</v>
      </c>
      <c r="F7189" s="15" t="s">
        <v>502</v>
      </c>
      <c r="G7189" s="15" t="s">
        <v>14982</v>
      </c>
    </row>
    <row r="7190" spans="1:7" ht="22.5" x14ac:dyDescent="0.2">
      <c r="A7190" s="14" t="s">
        <v>14983</v>
      </c>
      <c r="B7190" s="15" t="s">
        <v>14943</v>
      </c>
      <c r="C7190" s="15" t="s">
        <v>108</v>
      </c>
      <c r="D7190" s="27" t="s">
        <v>2214</v>
      </c>
      <c r="E7190" s="27" t="s">
        <v>2215</v>
      </c>
      <c r="F7190" s="15" t="s">
        <v>502</v>
      </c>
      <c r="G7190" s="15" t="s">
        <v>14982</v>
      </c>
    </row>
    <row r="7191" spans="1:7" ht="14.25" customHeight="1" x14ac:dyDescent="0.2">
      <c r="A7191" s="16"/>
      <c r="B7191" s="16"/>
      <c r="C7191" s="13"/>
      <c r="D7191" s="28"/>
      <c r="E7191" s="21" t="s">
        <v>14984</v>
      </c>
      <c r="F7191" s="13"/>
      <c r="G7191" s="13"/>
    </row>
    <row r="7192" spans="1:7" ht="22.5" x14ac:dyDescent="0.2">
      <c r="A7192" s="14" t="s">
        <v>14985</v>
      </c>
      <c r="B7192" s="15" t="s">
        <v>14943</v>
      </c>
      <c r="C7192" s="15" t="s">
        <v>109</v>
      </c>
      <c r="D7192" s="27" t="s">
        <v>626</v>
      </c>
      <c r="E7192" s="27" t="s">
        <v>627</v>
      </c>
      <c r="F7192" s="15" t="s">
        <v>110</v>
      </c>
      <c r="G7192" s="15" t="s">
        <v>14986</v>
      </c>
    </row>
    <row r="7193" spans="1:7" ht="14.25" x14ac:dyDescent="0.2">
      <c r="A7193" s="14" t="s">
        <v>14987</v>
      </c>
      <c r="B7193" s="15" t="s">
        <v>14943</v>
      </c>
      <c r="C7193" s="15" t="s">
        <v>122</v>
      </c>
      <c r="D7193" s="27" t="s">
        <v>630</v>
      </c>
      <c r="E7193" s="27" t="s">
        <v>631</v>
      </c>
      <c r="F7193" s="15" t="s">
        <v>502</v>
      </c>
      <c r="G7193" s="15" t="s">
        <v>14988</v>
      </c>
    </row>
    <row r="7194" spans="1:7" ht="14.25" x14ac:dyDescent="0.2">
      <c r="A7194" s="14" t="s">
        <v>14989</v>
      </c>
      <c r="B7194" s="15" t="s">
        <v>14943</v>
      </c>
      <c r="C7194" s="15" t="s">
        <v>126</v>
      </c>
      <c r="D7194" s="27" t="s">
        <v>634</v>
      </c>
      <c r="E7194" s="27" t="s">
        <v>635</v>
      </c>
      <c r="F7194" s="15" t="s">
        <v>502</v>
      </c>
      <c r="G7194" s="15" t="s">
        <v>14990</v>
      </c>
    </row>
    <row r="7195" spans="1:7" ht="14.25" x14ac:dyDescent="0.2">
      <c r="A7195" s="14" t="s">
        <v>14991</v>
      </c>
      <c r="B7195" s="15" t="s">
        <v>14943</v>
      </c>
      <c r="C7195" s="15" t="s">
        <v>124</v>
      </c>
      <c r="D7195" s="27" t="s">
        <v>638</v>
      </c>
      <c r="E7195" s="27" t="s">
        <v>639</v>
      </c>
      <c r="F7195" s="15" t="s">
        <v>518</v>
      </c>
      <c r="G7195" s="15" t="s">
        <v>14992</v>
      </c>
    </row>
    <row r="7196" spans="1:7" s="11" customFormat="1" ht="14.25" x14ac:dyDescent="0.2">
      <c r="A7196" s="9" t="s">
        <v>9589</v>
      </c>
      <c r="B7196" s="9" t="s">
        <v>14993</v>
      </c>
      <c r="C7196" s="9"/>
      <c r="D7196" s="29"/>
      <c r="E7196" s="22" t="s">
        <v>14994</v>
      </c>
      <c r="F7196" s="10"/>
      <c r="G7196" s="10"/>
    </row>
    <row r="7197" spans="1:7" ht="22.5" x14ac:dyDescent="0.2">
      <c r="A7197" s="14" t="s">
        <v>14995</v>
      </c>
      <c r="B7197" s="15" t="s">
        <v>14943</v>
      </c>
      <c r="C7197" s="15" t="s">
        <v>129</v>
      </c>
      <c r="D7197" s="27" t="s">
        <v>14996</v>
      </c>
      <c r="E7197" s="27" t="s">
        <v>14997</v>
      </c>
      <c r="F7197" s="15" t="s">
        <v>648</v>
      </c>
      <c r="G7197" s="15" t="s">
        <v>12</v>
      </c>
    </row>
    <row r="7198" spans="1:7" ht="45" x14ac:dyDescent="0.2">
      <c r="A7198" s="14" t="s">
        <v>14998</v>
      </c>
      <c r="B7198" s="15" t="s">
        <v>14943</v>
      </c>
      <c r="C7198" s="15" t="s">
        <v>133</v>
      </c>
      <c r="D7198" s="27" t="s">
        <v>14999</v>
      </c>
      <c r="E7198" s="27" t="s">
        <v>15000</v>
      </c>
      <c r="F7198" s="15" t="s">
        <v>648</v>
      </c>
      <c r="G7198" s="15" t="s">
        <v>12</v>
      </c>
    </row>
    <row r="7199" spans="1:7" s="8" customFormat="1" ht="15" customHeight="1" x14ac:dyDescent="0.2">
      <c r="A7199" s="7"/>
      <c r="B7199" s="7"/>
      <c r="C7199" s="7"/>
      <c r="D7199" s="26"/>
      <c r="E7199" s="20" t="s">
        <v>15001</v>
      </c>
      <c r="F7199" s="7"/>
      <c r="G7199" s="7"/>
    </row>
    <row r="7200" spans="1:7" s="11" customFormat="1" ht="14.25" x14ac:dyDescent="0.2">
      <c r="A7200" s="9" t="s">
        <v>9591</v>
      </c>
      <c r="B7200" s="9" t="s">
        <v>15002</v>
      </c>
      <c r="C7200" s="9"/>
      <c r="D7200" s="29"/>
      <c r="E7200" s="22" t="s">
        <v>685</v>
      </c>
      <c r="F7200" s="10"/>
      <c r="G7200" s="10"/>
    </row>
    <row r="7201" spans="1:7" ht="14.25" customHeight="1" x14ac:dyDescent="0.2">
      <c r="A7201" s="16"/>
      <c r="B7201" s="16"/>
      <c r="C7201" s="13"/>
      <c r="D7201" s="28"/>
      <c r="E7201" s="21" t="s">
        <v>14941</v>
      </c>
      <c r="F7201" s="13"/>
      <c r="G7201" s="13"/>
    </row>
    <row r="7202" spans="1:7" ht="22.5" x14ac:dyDescent="0.2">
      <c r="A7202" s="14" t="s">
        <v>15003</v>
      </c>
      <c r="B7202" s="15" t="s">
        <v>15004</v>
      </c>
      <c r="C7202" s="15" t="s">
        <v>12</v>
      </c>
      <c r="D7202" s="27" t="s">
        <v>13586</v>
      </c>
      <c r="E7202" s="27" t="s">
        <v>13587</v>
      </c>
      <c r="F7202" s="15" t="s">
        <v>37</v>
      </c>
      <c r="G7202" s="15" t="s">
        <v>6472</v>
      </c>
    </row>
    <row r="7203" spans="1:7" ht="33.75" x14ac:dyDescent="0.2">
      <c r="A7203" s="14" t="s">
        <v>15005</v>
      </c>
      <c r="B7203" s="15" t="s">
        <v>15004</v>
      </c>
      <c r="C7203" s="15" t="s">
        <v>24</v>
      </c>
      <c r="D7203" s="27" t="s">
        <v>35</v>
      </c>
      <c r="E7203" s="27" t="s">
        <v>14945</v>
      </c>
      <c r="F7203" s="15" t="s">
        <v>37</v>
      </c>
      <c r="G7203" s="15" t="s">
        <v>14946</v>
      </c>
    </row>
    <row r="7204" spans="1:7" ht="22.5" x14ac:dyDescent="0.2">
      <c r="A7204" s="14" t="s">
        <v>15006</v>
      </c>
      <c r="B7204" s="15" t="s">
        <v>15004</v>
      </c>
      <c r="C7204" s="15" t="s">
        <v>30</v>
      </c>
      <c r="D7204" s="27" t="s">
        <v>31</v>
      </c>
      <c r="E7204" s="27" t="s">
        <v>32</v>
      </c>
      <c r="F7204" s="15" t="s">
        <v>27</v>
      </c>
      <c r="G7204" s="15" t="s">
        <v>14948</v>
      </c>
    </row>
    <row r="7205" spans="1:7" ht="22.5" x14ac:dyDescent="0.2">
      <c r="A7205" s="14" t="s">
        <v>15007</v>
      </c>
      <c r="B7205" s="15" t="s">
        <v>15004</v>
      </c>
      <c r="C7205" s="15" t="s">
        <v>34</v>
      </c>
      <c r="D7205" s="27" t="s">
        <v>5517</v>
      </c>
      <c r="E7205" s="27" t="s">
        <v>14950</v>
      </c>
      <c r="F7205" s="15" t="s">
        <v>51</v>
      </c>
      <c r="G7205" s="15" t="s">
        <v>14951</v>
      </c>
    </row>
    <row r="7206" spans="1:7" ht="22.5" x14ac:dyDescent="0.2">
      <c r="A7206" s="14" t="s">
        <v>15008</v>
      </c>
      <c r="B7206" s="15" t="s">
        <v>15004</v>
      </c>
      <c r="C7206" s="15" t="s">
        <v>40</v>
      </c>
      <c r="D7206" s="27" t="s">
        <v>49</v>
      </c>
      <c r="E7206" s="27" t="s">
        <v>5873</v>
      </c>
      <c r="F7206" s="15" t="s">
        <v>51</v>
      </c>
      <c r="G7206" s="15" t="s">
        <v>14953</v>
      </c>
    </row>
    <row r="7207" spans="1:7" ht="22.5" x14ac:dyDescent="0.2">
      <c r="A7207" s="14" t="s">
        <v>15009</v>
      </c>
      <c r="B7207" s="15" t="s">
        <v>15004</v>
      </c>
      <c r="C7207" s="15" t="s">
        <v>43</v>
      </c>
      <c r="D7207" s="27" t="s">
        <v>5521</v>
      </c>
      <c r="E7207" s="27" t="s">
        <v>5988</v>
      </c>
      <c r="F7207" s="15" t="s">
        <v>37</v>
      </c>
      <c r="G7207" s="15" t="s">
        <v>12400</v>
      </c>
    </row>
    <row r="7208" spans="1:7" ht="14.25" x14ac:dyDescent="0.2">
      <c r="A7208" s="14" t="s">
        <v>15010</v>
      </c>
      <c r="B7208" s="15" t="s">
        <v>15004</v>
      </c>
      <c r="C7208" s="15" t="s">
        <v>48</v>
      </c>
      <c r="D7208" s="27" t="s">
        <v>49</v>
      </c>
      <c r="E7208" s="27" t="s">
        <v>50</v>
      </c>
      <c r="F7208" s="15" t="s">
        <v>51</v>
      </c>
      <c r="G7208" s="15" t="s">
        <v>12369</v>
      </c>
    </row>
    <row r="7209" spans="1:7" ht="22.5" x14ac:dyDescent="0.2">
      <c r="A7209" s="14" t="s">
        <v>15011</v>
      </c>
      <c r="B7209" s="15" t="s">
        <v>15004</v>
      </c>
      <c r="C7209" s="15" t="s">
        <v>55</v>
      </c>
      <c r="D7209" s="27" t="s">
        <v>552</v>
      </c>
      <c r="E7209" s="27" t="s">
        <v>2174</v>
      </c>
      <c r="F7209" s="15" t="s">
        <v>81</v>
      </c>
      <c r="G7209" s="15" t="s">
        <v>14957</v>
      </c>
    </row>
    <row r="7210" spans="1:7" ht="14.25" x14ac:dyDescent="0.2">
      <c r="A7210" s="14" t="s">
        <v>15012</v>
      </c>
      <c r="B7210" s="15" t="s">
        <v>15004</v>
      </c>
      <c r="C7210" s="15" t="s">
        <v>58</v>
      </c>
      <c r="D7210" s="27" t="s">
        <v>2177</v>
      </c>
      <c r="E7210" s="27" t="s">
        <v>2178</v>
      </c>
      <c r="F7210" s="15" t="s">
        <v>81</v>
      </c>
      <c r="G7210" s="15" t="s">
        <v>12430</v>
      </c>
    </row>
    <row r="7211" spans="1:7" ht="22.5" x14ac:dyDescent="0.2">
      <c r="A7211" s="14" t="s">
        <v>15013</v>
      </c>
      <c r="B7211" s="15" t="s">
        <v>15004</v>
      </c>
      <c r="C7211" s="15" t="s">
        <v>60</v>
      </c>
      <c r="D7211" s="27" t="s">
        <v>5521</v>
      </c>
      <c r="E7211" s="27" t="s">
        <v>5529</v>
      </c>
      <c r="F7211" s="15" t="s">
        <v>37</v>
      </c>
      <c r="G7211" s="15" t="s">
        <v>14960</v>
      </c>
    </row>
    <row r="7212" spans="1:7" ht="14.25" x14ac:dyDescent="0.2">
      <c r="A7212" s="14" t="s">
        <v>15014</v>
      </c>
      <c r="B7212" s="15" t="s">
        <v>15004</v>
      </c>
      <c r="C7212" s="15" t="s">
        <v>65</v>
      </c>
      <c r="D7212" s="27" t="s">
        <v>556</v>
      </c>
      <c r="E7212" s="27" t="s">
        <v>557</v>
      </c>
      <c r="F7212" s="15" t="s">
        <v>81</v>
      </c>
      <c r="G7212" s="15" t="s">
        <v>14962</v>
      </c>
    </row>
    <row r="7213" spans="1:7" ht="14.25" x14ac:dyDescent="0.2">
      <c r="A7213" s="14" t="s">
        <v>15015</v>
      </c>
      <c r="B7213" s="15" t="s">
        <v>15004</v>
      </c>
      <c r="C7213" s="15" t="s">
        <v>68</v>
      </c>
      <c r="D7213" s="27" t="s">
        <v>49</v>
      </c>
      <c r="E7213" s="27" t="s">
        <v>50</v>
      </c>
      <c r="F7213" s="15" t="s">
        <v>51</v>
      </c>
      <c r="G7213" s="15" t="s">
        <v>14964</v>
      </c>
    </row>
    <row r="7214" spans="1:7" ht="14.25" customHeight="1" x14ac:dyDescent="0.2">
      <c r="A7214" s="16"/>
      <c r="B7214" s="16"/>
      <c r="C7214" s="13"/>
      <c r="D7214" s="28"/>
      <c r="E7214" s="21" t="s">
        <v>14965</v>
      </c>
      <c r="F7214" s="13"/>
      <c r="G7214" s="13"/>
    </row>
    <row r="7215" spans="1:7" ht="14.25" x14ac:dyDescent="0.2">
      <c r="A7215" s="14" t="s">
        <v>15016</v>
      </c>
      <c r="B7215" s="15" t="s">
        <v>15004</v>
      </c>
      <c r="C7215" s="15" t="s">
        <v>70</v>
      </c>
      <c r="D7215" s="27" t="s">
        <v>570</v>
      </c>
      <c r="E7215" s="27" t="s">
        <v>571</v>
      </c>
      <c r="F7215" s="15" t="s">
        <v>51</v>
      </c>
      <c r="G7215" s="15" t="s">
        <v>14532</v>
      </c>
    </row>
    <row r="7216" spans="1:7" ht="14.25" x14ac:dyDescent="0.2">
      <c r="A7216" s="14" t="s">
        <v>15017</v>
      </c>
      <c r="B7216" s="15" t="s">
        <v>15004</v>
      </c>
      <c r="C7216" s="15" t="s">
        <v>73</v>
      </c>
      <c r="D7216" s="27" t="s">
        <v>722</v>
      </c>
      <c r="E7216" s="27" t="s">
        <v>723</v>
      </c>
      <c r="F7216" s="15" t="s">
        <v>81</v>
      </c>
      <c r="G7216" s="15" t="s">
        <v>14534</v>
      </c>
    </row>
    <row r="7217" spans="1:7" ht="14.25" x14ac:dyDescent="0.2">
      <c r="A7217" s="14" t="s">
        <v>15018</v>
      </c>
      <c r="B7217" s="15" t="s">
        <v>15004</v>
      </c>
      <c r="C7217" s="15" t="s">
        <v>75</v>
      </c>
      <c r="D7217" s="27" t="s">
        <v>747</v>
      </c>
      <c r="E7217" s="27" t="s">
        <v>748</v>
      </c>
      <c r="F7217" s="15" t="s">
        <v>51</v>
      </c>
      <c r="G7217" s="15" t="s">
        <v>5811</v>
      </c>
    </row>
    <row r="7218" spans="1:7" ht="14.25" x14ac:dyDescent="0.2">
      <c r="A7218" s="14" t="s">
        <v>15019</v>
      </c>
      <c r="B7218" s="15" t="s">
        <v>15004</v>
      </c>
      <c r="C7218" s="15" t="s">
        <v>87</v>
      </c>
      <c r="D7218" s="27" t="s">
        <v>586</v>
      </c>
      <c r="E7218" s="27" t="s">
        <v>587</v>
      </c>
      <c r="F7218" s="15" t="s">
        <v>81</v>
      </c>
      <c r="G7218" s="15" t="s">
        <v>14970</v>
      </c>
    </row>
    <row r="7219" spans="1:7" ht="33.75" x14ac:dyDescent="0.2">
      <c r="A7219" s="14" t="s">
        <v>15020</v>
      </c>
      <c r="B7219" s="15" t="s">
        <v>15004</v>
      </c>
      <c r="C7219" s="15" t="s">
        <v>89</v>
      </c>
      <c r="D7219" s="27" t="s">
        <v>590</v>
      </c>
      <c r="E7219" s="27" t="s">
        <v>732</v>
      </c>
      <c r="F7219" s="15" t="s">
        <v>81</v>
      </c>
      <c r="G7219" s="15" t="s">
        <v>14970</v>
      </c>
    </row>
    <row r="7220" spans="1:7" ht="22.5" x14ac:dyDescent="0.2">
      <c r="A7220" s="14" t="s">
        <v>15021</v>
      </c>
      <c r="B7220" s="15" t="s">
        <v>15004</v>
      </c>
      <c r="C7220" s="15" t="s">
        <v>90</v>
      </c>
      <c r="D7220" s="27" t="s">
        <v>738</v>
      </c>
      <c r="E7220" s="27" t="s">
        <v>739</v>
      </c>
      <c r="F7220" s="15" t="s">
        <v>502</v>
      </c>
      <c r="G7220" s="15" t="s">
        <v>14973</v>
      </c>
    </row>
    <row r="7221" spans="1:7" ht="22.5" x14ac:dyDescent="0.2">
      <c r="A7221" s="14" t="s">
        <v>15022</v>
      </c>
      <c r="B7221" s="15" t="s">
        <v>15004</v>
      </c>
      <c r="C7221" s="15" t="s">
        <v>91</v>
      </c>
      <c r="D7221" s="27" t="s">
        <v>4030</v>
      </c>
      <c r="E7221" s="27" t="s">
        <v>4031</v>
      </c>
      <c r="F7221" s="15" t="s">
        <v>502</v>
      </c>
      <c r="G7221" s="15" t="s">
        <v>14975</v>
      </c>
    </row>
    <row r="7222" spans="1:7" ht="22.5" x14ac:dyDescent="0.2">
      <c r="A7222" s="14" t="s">
        <v>15023</v>
      </c>
      <c r="B7222" s="15" t="s">
        <v>15004</v>
      </c>
      <c r="C7222" s="15" t="s">
        <v>101</v>
      </c>
      <c r="D7222" s="27" t="s">
        <v>742</v>
      </c>
      <c r="E7222" s="27" t="s">
        <v>743</v>
      </c>
      <c r="F7222" s="15" t="s">
        <v>502</v>
      </c>
      <c r="G7222" s="15" t="s">
        <v>14977</v>
      </c>
    </row>
    <row r="7223" spans="1:7" ht="22.5" x14ac:dyDescent="0.2">
      <c r="A7223" s="14" t="s">
        <v>15024</v>
      </c>
      <c r="B7223" s="15" t="s">
        <v>15004</v>
      </c>
      <c r="C7223" s="15" t="s">
        <v>106</v>
      </c>
      <c r="D7223" s="27" t="s">
        <v>5561</v>
      </c>
      <c r="E7223" s="27" t="s">
        <v>14979</v>
      </c>
      <c r="F7223" s="15" t="s">
        <v>502</v>
      </c>
      <c r="G7223" s="15" t="s">
        <v>14980</v>
      </c>
    </row>
    <row r="7224" spans="1:7" ht="14.25" x14ac:dyDescent="0.2">
      <c r="A7224" s="14" t="s">
        <v>15025</v>
      </c>
      <c r="B7224" s="15" t="s">
        <v>15004</v>
      </c>
      <c r="C7224" s="15" t="s">
        <v>107</v>
      </c>
      <c r="D7224" s="27" t="s">
        <v>5692</v>
      </c>
      <c r="E7224" s="27" t="s">
        <v>5693</v>
      </c>
      <c r="F7224" s="15" t="s">
        <v>502</v>
      </c>
      <c r="G7224" s="15" t="s">
        <v>14982</v>
      </c>
    </row>
    <row r="7225" spans="1:7" ht="22.5" x14ac:dyDescent="0.2">
      <c r="A7225" s="14" t="s">
        <v>15026</v>
      </c>
      <c r="B7225" s="15" t="s">
        <v>15004</v>
      </c>
      <c r="C7225" s="15" t="s">
        <v>108</v>
      </c>
      <c r="D7225" s="27" t="s">
        <v>2214</v>
      </c>
      <c r="E7225" s="27" t="s">
        <v>2215</v>
      </c>
      <c r="F7225" s="15" t="s">
        <v>502</v>
      </c>
      <c r="G7225" s="15" t="s">
        <v>14982</v>
      </c>
    </row>
    <row r="7226" spans="1:7" ht="14.25" customHeight="1" x14ac:dyDescent="0.2">
      <c r="A7226" s="16"/>
      <c r="B7226" s="16"/>
      <c r="C7226" s="13"/>
      <c r="D7226" s="28"/>
      <c r="E7226" s="21" t="s">
        <v>14984</v>
      </c>
      <c r="F7226" s="13"/>
      <c r="G7226" s="13"/>
    </row>
    <row r="7227" spans="1:7" ht="22.5" x14ac:dyDescent="0.2">
      <c r="A7227" s="14" t="s">
        <v>15027</v>
      </c>
      <c r="B7227" s="15" t="s">
        <v>15004</v>
      </c>
      <c r="C7227" s="15" t="s">
        <v>109</v>
      </c>
      <c r="D7227" s="27" t="s">
        <v>626</v>
      </c>
      <c r="E7227" s="27" t="s">
        <v>627</v>
      </c>
      <c r="F7227" s="15" t="s">
        <v>110</v>
      </c>
      <c r="G7227" s="15" t="s">
        <v>14986</v>
      </c>
    </row>
    <row r="7228" spans="1:7" ht="14.25" x14ac:dyDescent="0.2">
      <c r="A7228" s="14" t="s">
        <v>15028</v>
      </c>
      <c r="B7228" s="15" t="s">
        <v>15004</v>
      </c>
      <c r="C7228" s="15" t="s">
        <v>122</v>
      </c>
      <c r="D7228" s="27" t="s">
        <v>630</v>
      </c>
      <c r="E7228" s="27" t="s">
        <v>631</v>
      </c>
      <c r="F7228" s="15" t="s">
        <v>502</v>
      </c>
      <c r="G7228" s="15" t="s">
        <v>14988</v>
      </c>
    </row>
    <row r="7229" spans="1:7" ht="14.25" x14ac:dyDescent="0.2">
      <c r="A7229" s="14" t="s">
        <v>15029</v>
      </c>
      <c r="B7229" s="15" t="s">
        <v>15004</v>
      </c>
      <c r="C7229" s="15" t="s">
        <v>126</v>
      </c>
      <c r="D7229" s="27" t="s">
        <v>634</v>
      </c>
      <c r="E7229" s="27" t="s">
        <v>635</v>
      </c>
      <c r="F7229" s="15" t="s">
        <v>502</v>
      </c>
      <c r="G7229" s="15" t="s">
        <v>14990</v>
      </c>
    </row>
    <row r="7230" spans="1:7" ht="14.25" x14ac:dyDescent="0.2">
      <c r="A7230" s="14" t="s">
        <v>15030</v>
      </c>
      <c r="B7230" s="15" t="s">
        <v>15004</v>
      </c>
      <c r="C7230" s="15" t="s">
        <v>124</v>
      </c>
      <c r="D7230" s="27" t="s">
        <v>638</v>
      </c>
      <c r="E7230" s="27" t="s">
        <v>639</v>
      </c>
      <c r="F7230" s="15" t="s">
        <v>518</v>
      </c>
      <c r="G7230" s="15" t="s">
        <v>14992</v>
      </c>
    </row>
    <row r="7231" spans="1:7" s="11" customFormat="1" ht="14.25" x14ac:dyDescent="0.2">
      <c r="A7231" s="9" t="s">
        <v>9593</v>
      </c>
      <c r="B7231" s="9" t="s">
        <v>15031</v>
      </c>
      <c r="C7231" s="9"/>
      <c r="D7231" s="29"/>
      <c r="E7231" s="22" t="s">
        <v>14994</v>
      </c>
      <c r="F7231" s="10"/>
      <c r="G7231" s="10"/>
    </row>
    <row r="7232" spans="1:7" ht="22.5" x14ac:dyDescent="0.2">
      <c r="A7232" s="14" t="s">
        <v>15032</v>
      </c>
      <c r="B7232" s="15" t="s">
        <v>15004</v>
      </c>
      <c r="C7232" s="15" t="s">
        <v>129</v>
      </c>
      <c r="D7232" s="27" t="s">
        <v>14996</v>
      </c>
      <c r="E7232" s="27" t="s">
        <v>14997</v>
      </c>
      <c r="F7232" s="15" t="s">
        <v>648</v>
      </c>
      <c r="G7232" s="15" t="s">
        <v>12</v>
      </c>
    </row>
    <row r="7233" spans="1:7" ht="45" x14ac:dyDescent="0.2">
      <c r="A7233" s="14" t="s">
        <v>15033</v>
      </c>
      <c r="B7233" s="15" t="s">
        <v>15004</v>
      </c>
      <c r="C7233" s="15" t="s">
        <v>133</v>
      </c>
      <c r="D7233" s="27" t="s">
        <v>14999</v>
      </c>
      <c r="E7233" s="27" t="s">
        <v>15000</v>
      </c>
      <c r="F7233" s="15" t="s">
        <v>648</v>
      </c>
      <c r="G7233" s="15" t="s">
        <v>12</v>
      </c>
    </row>
    <row r="7234" spans="1:7" s="8" customFormat="1" ht="15" customHeight="1" x14ac:dyDescent="0.2">
      <c r="A7234" s="7"/>
      <c r="B7234" s="7"/>
      <c r="C7234" s="7"/>
      <c r="D7234" s="26"/>
      <c r="E7234" s="20" t="s">
        <v>15034</v>
      </c>
      <c r="F7234" s="7"/>
      <c r="G7234" s="7"/>
    </row>
    <row r="7235" spans="1:7" s="11" customFormat="1" ht="14.25" x14ac:dyDescent="0.2">
      <c r="A7235" s="9" t="s">
        <v>9595</v>
      </c>
      <c r="B7235" s="9" t="s">
        <v>15035</v>
      </c>
      <c r="C7235" s="9"/>
      <c r="D7235" s="29"/>
      <c r="E7235" s="22" t="s">
        <v>398</v>
      </c>
      <c r="F7235" s="10"/>
      <c r="G7235" s="10"/>
    </row>
    <row r="7236" spans="1:7" ht="14.25" customHeight="1" x14ac:dyDescent="0.2">
      <c r="A7236" s="16"/>
      <c r="B7236" s="16"/>
      <c r="C7236" s="13"/>
      <c r="D7236" s="28"/>
      <c r="E7236" s="21" t="s">
        <v>15036</v>
      </c>
      <c r="F7236" s="13"/>
      <c r="G7236" s="13"/>
    </row>
    <row r="7237" spans="1:7" ht="22.5" x14ac:dyDescent="0.2">
      <c r="A7237" s="14" t="s">
        <v>15037</v>
      </c>
      <c r="B7237" s="15" t="s">
        <v>15038</v>
      </c>
      <c r="C7237" s="15" t="s">
        <v>12</v>
      </c>
      <c r="D7237" s="27" t="s">
        <v>137</v>
      </c>
      <c r="E7237" s="27" t="s">
        <v>694</v>
      </c>
      <c r="F7237" s="15" t="s">
        <v>37</v>
      </c>
      <c r="G7237" s="15" t="s">
        <v>6008</v>
      </c>
    </row>
    <row r="7238" spans="1:7" ht="22.5" x14ac:dyDescent="0.2">
      <c r="A7238" s="14" t="s">
        <v>15039</v>
      </c>
      <c r="B7238" s="15" t="s">
        <v>15038</v>
      </c>
      <c r="C7238" s="15" t="s">
        <v>24</v>
      </c>
      <c r="D7238" s="27" t="s">
        <v>688</v>
      </c>
      <c r="E7238" s="27" t="s">
        <v>689</v>
      </c>
      <c r="F7238" s="15" t="s">
        <v>37</v>
      </c>
      <c r="G7238" s="15" t="s">
        <v>15040</v>
      </c>
    </row>
    <row r="7239" spans="1:7" ht="22.5" x14ac:dyDescent="0.2">
      <c r="A7239" s="14" t="s">
        <v>15041</v>
      </c>
      <c r="B7239" s="15" t="s">
        <v>15038</v>
      </c>
      <c r="C7239" s="15" t="s">
        <v>30</v>
      </c>
      <c r="D7239" s="27" t="s">
        <v>31</v>
      </c>
      <c r="E7239" s="27" t="s">
        <v>32</v>
      </c>
      <c r="F7239" s="15" t="s">
        <v>27</v>
      </c>
      <c r="G7239" s="15" t="s">
        <v>15042</v>
      </c>
    </row>
    <row r="7240" spans="1:7" ht="22.5" x14ac:dyDescent="0.2">
      <c r="A7240" s="14" t="s">
        <v>15043</v>
      </c>
      <c r="B7240" s="15" t="s">
        <v>15038</v>
      </c>
      <c r="C7240" s="15" t="s">
        <v>34</v>
      </c>
      <c r="D7240" s="27" t="s">
        <v>44</v>
      </c>
      <c r="E7240" s="27" t="s">
        <v>15044</v>
      </c>
      <c r="F7240" s="15" t="s">
        <v>37</v>
      </c>
      <c r="G7240" s="15" t="s">
        <v>15045</v>
      </c>
    </row>
    <row r="7241" spans="1:7" ht="14.25" x14ac:dyDescent="0.2">
      <c r="A7241" s="14" t="s">
        <v>15046</v>
      </c>
      <c r="B7241" s="15" t="s">
        <v>15038</v>
      </c>
      <c r="C7241" s="15" t="s">
        <v>40</v>
      </c>
      <c r="D7241" s="27" t="s">
        <v>711</v>
      </c>
      <c r="E7241" s="27" t="s">
        <v>3050</v>
      </c>
      <c r="F7241" s="15" t="s">
        <v>81</v>
      </c>
      <c r="G7241" s="15" t="s">
        <v>5527</v>
      </c>
    </row>
    <row r="7242" spans="1:7" ht="22.5" x14ac:dyDescent="0.2">
      <c r="A7242" s="14" t="s">
        <v>15047</v>
      </c>
      <c r="B7242" s="15" t="s">
        <v>15038</v>
      </c>
      <c r="C7242" s="15" t="s">
        <v>43</v>
      </c>
      <c r="D7242" s="27" t="s">
        <v>44</v>
      </c>
      <c r="E7242" s="27" t="s">
        <v>15048</v>
      </c>
      <c r="F7242" s="15" t="s">
        <v>37</v>
      </c>
      <c r="G7242" s="15" t="s">
        <v>15040</v>
      </c>
    </row>
    <row r="7243" spans="1:7" ht="14.25" x14ac:dyDescent="0.2">
      <c r="A7243" s="14" t="s">
        <v>15049</v>
      </c>
      <c r="B7243" s="15" t="s">
        <v>15038</v>
      </c>
      <c r="C7243" s="15" t="s">
        <v>48</v>
      </c>
      <c r="D7243" s="27" t="s">
        <v>49</v>
      </c>
      <c r="E7243" s="27" t="s">
        <v>50</v>
      </c>
      <c r="F7243" s="15" t="s">
        <v>51</v>
      </c>
      <c r="G7243" s="15" t="s">
        <v>15050</v>
      </c>
    </row>
    <row r="7244" spans="1:7" ht="14.25" customHeight="1" x14ac:dyDescent="0.2">
      <c r="A7244" s="16"/>
      <c r="B7244" s="16"/>
      <c r="C7244" s="13"/>
      <c r="D7244" s="28"/>
      <c r="E7244" s="21" t="s">
        <v>15051</v>
      </c>
      <c r="F7244" s="13"/>
      <c r="G7244" s="13"/>
    </row>
    <row r="7245" spans="1:7" ht="22.5" x14ac:dyDescent="0.2">
      <c r="A7245" s="14" t="s">
        <v>15052</v>
      </c>
      <c r="B7245" s="15" t="s">
        <v>15038</v>
      </c>
      <c r="C7245" s="15" t="s">
        <v>55</v>
      </c>
      <c r="D7245" s="27" t="s">
        <v>137</v>
      </c>
      <c r="E7245" s="27" t="s">
        <v>694</v>
      </c>
      <c r="F7245" s="15" t="s">
        <v>37</v>
      </c>
      <c r="G7245" s="15" t="s">
        <v>15053</v>
      </c>
    </row>
    <row r="7246" spans="1:7" ht="22.5" x14ac:dyDescent="0.2">
      <c r="A7246" s="14" t="s">
        <v>15054</v>
      </c>
      <c r="B7246" s="15" t="s">
        <v>15038</v>
      </c>
      <c r="C7246" s="15" t="s">
        <v>58</v>
      </c>
      <c r="D7246" s="27" t="s">
        <v>688</v>
      </c>
      <c r="E7246" s="27" t="s">
        <v>689</v>
      </c>
      <c r="F7246" s="15" t="s">
        <v>37</v>
      </c>
      <c r="G7246" s="15" t="s">
        <v>15055</v>
      </c>
    </row>
    <row r="7247" spans="1:7" ht="22.5" x14ac:dyDescent="0.2">
      <c r="A7247" s="14" t="s">
        <v>15056</v>
      </c>
      <c r="B7247" s="15" t="s">
        <v>15038</v>
      </c>
      <c r="C7247" s="15" t="s">
        <v>60</v>
      </c>
      <c r="D7247" s="27" t="s">
        <v>15057</v>
      </c>
      <c r="E7247" s="27" t="s">
        <v>15058</v>
      </c>
      <c r="F7247" s="15" t="s">
        <v>27</v>
      </c>
      <c r="G7247" s="15" t="s">
        <v>15059</v>
      </c>
    </row>
    <row r="7248" spans="1:7" ht="22.5" x14ac:dyDescent="0.2">
      <c r="A7248" s="14" t="s">
        <v>15060</v>
      </c>
      <c r="B7248" s="15" t="s">
        <v>15038</v>
      </c>
      <c r="C7248" s="15" t="s">
        <v>65</v>
      </c>
      <c r="D7248" s="27" t="s">
        <v>44</v>
      </c>
      <c r="E7248" s="27" t="s">
        <v>15044</v>
      </c>
      <c r="F7248" s="15" t="s">
        <v>37</v>
      </c>
      <c r="G7248" s="15" t="s">
        <v>15061</v>
      </c>
    </row>
    <row r="7249" spans="1:7" ht="14.25" x14ac:dyDescent="0.2">
      <c r="A7249" s="14" t="s">
        <v>15062</v>
      </c>
      <c r="B7249" s="15" t="s">
        <v>15038</v>
      </c>
      <c r="C7249" s="15" t="s">
        <v>68</v>
      </c>
      <c r="D7249" s="27" t="s">
        <v>711</v>
      </c>
      <c r="E7249" s="27" t="s">
        <v>3050</v>
      </c>
      <c r="F7249" s="15" t="s">
        <v>81</v>
      </c>
      <c r="G7249" s="15" t="s">
        <v>7154</v>
      </c>
    </row>
    <row r="7250" spans="1:7" ht="22.5" x14ac:dyDescent="0.2">
      <c r="A7250" s="14" t="s">
        <v>15063</v>
      </c>
      <c r="B7250" s="15" t="s">
        <v>15038</v>
      </c>
      <c r="C7250" s="15" t="s">
        <v>70</v>
      </c>
      <c r="D7250" s="27" t="s">
        <v>44</v>
      </c>
      <c r="E7250" s="27" t="s">
        <v>15048</v>
      </c>
      <c r="F7250" s="15" t="s">
        <v>37</v>
      </c>
      <c r="G7250" s="15" t="s">
        <v>15055</v>
      </c>
    </row>
    <row r="7251" spans="1:7" ht="14.25" x14ac:dyDescent="0.2">
      <c r="A7251" s="14" t="s">
        <v>15064</v>
      </c>
      <c r="B7251" s="15" t="s">
        <v>15038</v>
      </c>
      <c r="C7251" s="15" t="s">
        <v>73</v>
      </c>
      <c r="D7251" s="27" t="s">
        <v>49</v>
      </c>
      <c r="E7251" s="27" t="s">
        <v>50</v>
      </c>
      <c r="F7251" s="15" t="s">
        <v>51</v>
      </c>
      <c r="G7251" s="15" t="s">
        <v>15065</v>
      </c>
    </row>
    <row r="7252" spans="1:7" ht="14.25" customHeight="1" x14ac:dyDescent="0.2">
      <c r="A7252" s="16"/>
      <c r="B7252" s="16"/>
      <c r="C7252" s="13"/>
      <c r="D7252" s="28"/>
      <c r="E7252" s="21" t="s">
        <v>15066</v>
      </c>
      <c r="F7252" s="13"/>
      <c r="G7252" s="13"/>
    </row>
    <row r="7253" spans="1:7" ht="14.25" x14ac:dyDescent="0.2">
      <c r="A7253" s="14" t="s">
        <v>15067</v>
      </c>
      <c r="B7253" s="15" t="s">
        <v>15038</v>
      </c>
      <c r="C7253" s="15" t="s">
        <v>75</v>
      </c>
      <c r="D7253" s="27" t="s">
        <v>570</v>
      </c>
      <c r="E7253" s="27" t="s">
        <v>571</v>
      </c>
      <c r="F7253" s="15" t="s">
        <v>51</v>
      </c>
      <c r="G7253" s="15" t="s">
        <v>2077</v>
      </c>
    </row>
    <row r="7254" spans="1:7" ht="14.25" x14ac:dyDescent="0.2">
      <c r="A7254" s="14" t="s">
        <v>15068</v>
      </c>
      <c r="B7254" s="15" t="s">
        <v>15038</v>
      </c>
      <c r="C7254" s="15" t="s">
        <v>87</v>
      </c>
      <c r="D7254" s="27" t="s">
        <v>574</v>
      </c>
      <c r="E7254" s="27" t="s">
        <v>575</v>
      </c>
      <c r="F7254" s="15" t="s">
        <v>81</v>
      </c>
      <c r="G7254" s="15" t="s">
        <v>2079</v>
      </c>
    </row>
    <row r="7255" spans="1:7" ht="22.5" x14ac:dyDescent="0.2">
      <c r="A7255" s="14" t="s">
        <v>15069</v>
      </c>
      <c r="B7255" s="15" t="s">
        <v>15038</v>
      </c>
      <c r="C7255" s="15" t="s">
        <v>89</v>
      </c>
      <c r="D7255" s="27" t="s">
        <v>6374</v>
      </c>
      <c r="E7255" s="27" t="s">
        <v>6375</v>
      </c>
      <c r="F7255" s="15" t="s">
        <v>51</v>
      </c>
      <c r="G7255" s="15" t="s">
        <v>15070</v>
      </c>
    </row>
    <row r="7256" spans="1:7" ht="14.25" x14ac:dyDescent="0.2">
      <c r="A7256" s="14" t="s">
        <v>15071</v>
      </c>
      <c r="B7256" s="15" t="s">
        <v>15038</v>
      </c>
      <c r="C7256" s="15" t="s">
        <v>90</v>
      </c>
      <c r="D7256" s="27" t="s">
        <v>586</v>
      </c>
      <c r="E7256" s="27" t="s">
        <v>587</v>
      </c>
      <c r="F7256" s="15" t="s">
        <v>81</v>
      </c>
      <c r="G7256" s="15" t="s">
        <v>15072</v>
      </c>
    </row>
    <row r="7257" spans="1:7" ht="22.5" x14ac:dyDescent="0.2">
      <c r="A7257" s="14" t="s">
        <v>15073</v>
      </c>
      <c r="B7257" s="15" t="s">
        <v>15038</v>
      </c>
      <c r="C7257" s="15" t="s">
        <v>91</v>
      </c>
      <c r="D7257" s="27" t="s">
        <v>742</v>
      </c>
      <c r="E7257" s="27" t="s">
        <v>743</v>
      </c>
      <c r="F7257" s="15" t="s">
        <v>502</v>
      </c>
      <c r="G7257" s="15" t="s">
        <v>15074</v>
      </c>
    </row>
    <row r="7258" spans="1:7" ht="22.5" x14ac:dyDescent="0.2">
      <c r="A7258" s="14" t="s">
        <v>15075</v>
      </c>
      <c r="B7258" s="15" t="s">
        <v>15038</v>
      </c>
      <c r="C7258" s="15" t="s">
        <v>101</v>
      </c>
      <c r="D7258" s="27" t="s">
        <v>734</v>
      </c>
      <c r="E7258" s="27" t="s">
        <v>15076</v>
      </c>
      <c r="F7258" s="15" t="s">
        <v>502</v>
      </c>
      <c r="G7258" s="15" t="s">
        <v>15077</v>
      </c>
    </row>
    <row r="7259" spans="1:7" ht="22.5" x14ac:dyDescent="0.2">
      <c r="A7259" s="14" t="s">
        <v>15078</v>
      </c>
      <c r="B7259" s="15" t="s">
        <v>15038</v>
      </c>
      <c r="C7259" s="15" t="s">
        <v>106</v>
      </c>
      <c r="D7259" s="27" t="s">
        <v>738</v>
      </c>
      <c r="E7259" s="27" t="s">
        <v>739</v>
      </c>
      <c r="F7259" s="15" t="s">
        <v>502</v>
      </c>
      <c r="G7259" s="15" t="s">
        <v>15079</v>
      </c>
    </row>
    <row r="7260" spans="1:7" ht="14.25" x14ac:dyDescent="0.2">
      <c r="A7260" s="14" t="s">
        <v>15080</v>
      </c>
      <c r="B7260" s="15" t="s">
        <v>15038</v>
      </c>
      <c r="C7260" s="15" t="s">
        <v>107</v>
      </c>
      <c r="D7260" s="27" t="s">
        <v>5561</v>
      </c>
      <c r="E7260" s="27" t="s">
        <v>5689</v>
      </c>
      <c r="F7260" s="15" t="s">
        <v>502</v>
      </c>
      <c r="G7260" s="15" t="s">
        <v>15081</v>
      </c>
    </row>
    <row r="7261" spans="1:7" ht="14.25" x14ac:dyDescent="0.2">
      <c r="A7261" s="14" t="s">
        <v>15082</v>
      </c>
      <c r="B7261" s="15" t="s">
        <v>15038</v>
      </c>
      <c r="C7261" s="15" t="s">
        <v>108</v>
      </c>
      <c r="D7261" s="27" t="s">
        <v>819</v>
      </c>
      <c r="E7261" s="27" t="s">
        <v>820</v>
      </c>
      <c r="F7261" s="15" t="s">
        <v>502</v>
      </c>
      <c r="G7261" s="15" t="s">
        <v>15083</v>
      </c>
    </row>
    <row r="7262" spans="1:7" ht="14.25" customHeight="1" x14ac:dyDescent="0.2">
      <c r="A7262" s="16"/>
      <c r="B7262" s="16"/>
      <c r="C7262" s="13"/>
      <c r="D7262" s="28"/>
      <c r="E7262" s="21" t="s">
        <v>15084</v>
      </c>
      <c r="F7262" s="13"/>
      <c r="G7262" s="13"/>
    </row>
    <row r="7263" spans="1:7" ht="14.25" x14ac:dyDescent="0.2">
      <c r="A7263" s="14" t="s">
        <v>15085</v>
      </c>
      <c r="B7263" s="15" t="s">
        <v>15038</v>
      </c>
      <c r="C7263" s="15" t="s">
        <v>109</v>
      </c>
      <c r="D7263" s="27" t="s">
        <v>570</v>
      </c>
      <c r="E7263" s="27" t="s">
        <v>571</v>
      </c>
      <c r="F7263" s="15" t="s">
        <v>51</v>
      </c>
      <c r="G7263" s="15" t="s">
        <v>15086</v>
      </c>
    </row>
    <row r="7264" spans="1:7" ht="14.25" x14ac:dyDescent="0.2">
      <c r="A7264" s="14" t="s">
        <v>15087</v>
      </c>
      <c r="B7264" s="15" t="s">
        <v>15038</v>
      </c>
      <c r="C7264" s="15" t="s">
        <v>122</v>
      </c>
      <c r="D7264" s="27" t="s">
        <v>574</v>
      </c>
      <c r="E7264" s="27" t="s">
        <v>575</v>
      </c>
      <c r="F7264" s="15" t="s">
        <v>81</v>
      </c>
      <c r="G7264" s="15" t="s">
        <v>8783</v>
      </c>
    </row>
    <row r="7265" spans="1:7" ht="22.5" x14ac:dyDescent="0.2">
      <c r="A7265" s="14" t="s">
        <v>15088</v>
      </c>
      <c r="B7265" s="15" t="s">
        <v>15038</v>
      </c>
      <c r="C7265" s="15" t="s">
        <v>126</v>
      </c>
      <c r="D7265" s="27" t="s">
        <v>15089</v>
      </c>
      <c r="E7265" s="27" t="s">
        <v>15090</v>
      </c>
      <c r="F7265" s="15" t="s">
        <v>51</v>
      </c>
      <c r="G7265" s="15" t="s">
        <v>15091</v>
      </c>
    </row>
    <row r="7266" spans="1:7" ht="14.25" x14ac:dyDescent="0.2">
      <c r="A7266" s="14" t="s">
        <v>15092</v>
      </c>
      <c r="B7266" s="15" t="s">
        <v>15038</v>
      </c>
      <c r="C7266" s="15" t="s">
        <v>124</v>
      </c>
      <c r="D7266" s="27" t="s">
        <v>586</v>
      </c>
      <c r="E7266" s="27" t="s">
        <v>587</v>
      </c>
      <c r="F7266" s="15" t="s">
        <v>81</v>
      </c>
      <c r="G7266" s="15" t="s">
        <v>15093</v>
      </c>
    </row>
    <row r="7267" spans="1:7" ht="22.5" x14ac:dyDescent="0.2">
      <c r="A7267" s="14" t="s">
        <v>15094</v>
      </c>
      <c r="B7267" s="15" t="s">
        <v>15038</v>
      </c>
      <c r="C7267" s="15" t="s">
        <v>129</v>
      </c>
      <c r="D7267" s="27" t="s">
        <v>738</v>
      </c>
      <c r="E7267" s="27" t="s">
        <v>739</v>
      </c>
      <c r="F7267" s="15" t="s">
        <v>502</v>
      </c>
      <c r="G7267" s="15" t="s">
        <v>15095</v>
      </c>
    </row>
    <row r="7268" spans="1:7" ht="14.25" x14ac:dyDescent="0.2">
      <c r="A7268" s="14" t="s">
        <v>15096</v>
      </c>
      <c r="B7268" s="15" t="s">
        <v>15038</v>
      </c>
      <c r="C7268" s="15" t="s">
        <v>133</v>
      </c>
      <c r="D7268" s="27" t="s">
        <v>819</v>
      </c>
      <c r="E7268" s="27" t="s">
        <v>820</v>
      </c>
      <c r="F7268" s="15" t="s">
        <v>502</v>
      </c>
      <c r="G7268" s="15" t="s">
        <v>15097</v>
      </c>
    </row>
    <row r="7269" spans="1:7" ht="14.25" customHeight="1" x14ac:dyDescent="0.2">
      <c r="A7269" s="16"/>
      <c r="B7269" s="16"/>
      <c r="C7269" s="13"/>
      <c r="D7269" s="28"/>
      <c r="E7269" s="21" t="s">
        <v>15098</v>
      </c>
      <c r="F7269" s="13"/>
      <c r="G7269" s="13"/>
    </row>
    <row r="7270" spans="1:7" ht="22.5" x14ac:dyDescent="0.2">
      <c r="A7270" s="14" t="s">
        <v>15099</v>
      </c>
      <c r="B7270" s="15" t="s">
        <v>15038</v>
      </c>
      <c r="C7270" s="15" t="s">
        <v>136</v>
      </c>
      <c r="D7270" s="27" t="s">
        <v>626</v>
      </c>
      <c r="E7270" s="27" t="s">
        <v>627</v>
      </c>
      <c r="F7270" s="15" t="s">
        <v>110</v>
      </c>
      <c r="G7270" s="15" t="s">
        <v>15100</v>
      </c>
    </row>
    <row r="7271" spans="1:7" ht="14.25" x14ac:dyDescent="0.2">
      <c r="A7271" s="14" t="s">
        <v>15101</v>
      </c>
      <c r="B7271" s="15" t="s">
        <v>15038</v>
      </c>
      <c r="C7271" s="15" t="s">
        <v>141</v>
      </c>
      <c r="D7271" s="27" t="s">
        <v>630</v>
      </c>
      <c r="E7271" s="27" t="s">
        <v>631</v>
      </c>
      <c r="F7271" s="15" t="s">
        <v>502</v>
      </c>
      <c r="G7271" s="15" t="s">
        <v>15102</v>
      </c>
    </row>
    <row r="7272" spans="1:7" ht="14.25" x14ac:dyDescent="0.2">
      <c r="A7272" s="14" t="s">
        <v>15103</v>
      </c>
      <c r="B7272" s="15" t="s">
        <v>15038</v>
      </c>
      <c r="C7272" s="15" t="s">
        <v>144</v>
      </c>
      <c r="D7272" s="27" t="s">
        <v>634</v>
      </c>
      <c r="E7272" s="27" t="s">
        <v>635</v>
      </c>
      <c r="F7272" s="15" t="s">
        <v>502</v>
      </c>
      <c r="G7272" s="15" t="s">
        <v>15104</v>
      </c>
    </row>
    <row r="7273" spans="1:7" ht="14.25" x14ac:dyDescent="0.2">
      <c r="A7273" s="14" t="s">
        <v>15105</v>
      </c>
      <c r="B7273" s="15" t="s">
        <v>15038</v>
      </c>
      <c r="C7273" s="15" t="s">
        <v>146</v>
      </c>
      <c r="D7273" s="27" t="s">
        <v>638</v>
      </c>
      <c r="E7273" s="27" t="s">
        <v>639</v>
      </c>
      <c r="F7273" s="15" t="s">
        <v>518</v>
      </c>
      <c r="G7273" s="15" t="s">
        <v>15106</v>
      </c>
    </row>
    <row r="7274" spans="1:7" ht="14.25" customHeight="1" x14ac:dyDescent="0.2">
      <c r="A7274" s="16"/>
      <c r="B7274" s="16"/>
      <c r="C7274" s="13"/>
      <c r="D7274" s="28"/>
      <c r="E7274" s="21" t="s">
        <v>15107</v>
      </c>
      <c r="F7274" s="13"/>
      <c r="G7274" s="13"/>
    </row>
    <row r="7275" spans="1:7" ht="22.5" x14ac:dyDescent="0.2">
      <c r="A7275" s="14" t="s">
        <v>15108</v>
      </c>
      <c r="B7275" s="15" t="s">
        <v>15038</v>
      </c>
      <c r="C7275" s="15" t="s">
        <v>151</v>
      </c>
      <c r="D7275" s="27" t="s">
        <v>1862</v>
      </c>
      <c r="E7275" s="27" t="s">
        <v>1863</v>
      </c>
      <c r="F7275" s="15" t="s">
        <v>648</v>
      </c>
      <c r="G7275" s="15" t="s">
        <v>12</v>
      </c>
    </row>
    <row r="7276" spans="1:7" ht="45" x14ac:dyDescent="0.2">
      <c r="A7276" s="14" t="s">
        <v>15109</v>
      </c>
      <c r="B7276" s="15" t="s">
        <v>15038</v>
      </c>
      <c r="C7276" s="15" t="s">
        <v>154</v>
      </c>
      <c r="D7276" s="27" t="s">
        <v>15110</v>
      </c>
      <c r="E7276" s="27" t="s">
        <v>15111</v>
      </c>
      <c r="F7276" s="15" t="s">
        <v>648</v>
      </c>
      <c r="G7276" s="15" t="s">
        <v>12</v>
      </c>
    </row>
    <row r="7277" spans="1:7" s="8" customFormat="1" ht="15" customHeight="1" x14ac:dyDescent="0.2">
      <c r="A7277" s="7"/>
      <c r="B7277" s="7"/>
      <c r="C7277" s="7"/>
      <c r="D7277" s="26"/>
      <c r="E7277" s="20" t="s">
        <v>15112</v>
      </c>
      <c r="F7277" s="7"/>
      <c r="G7277" s="7"/>
    </row>
    <row r="7278" spans="1:7" s="11" customFormat="1" ht="25.5" x14ac:dyDescent="0.2">
      <c r="A7278" s="9" t="s">
        <v>9597</v>
      </c>
      <c r="B7278" s="9" t="s">
        <v>15113</v>
      </c>
      <c r="C7278" s="9"/>
      <c r="D7278" s="29"/>
      <c r="E7278" s="22" t="s">
        <v>15114</v>
      </c>
      <c r="F7278" s="10"/>
      <c r="G7278" s="10"/>
    </row>
    <row r="7279" spans="1:7" ht="22.5" x14ac:dyDescent="0.2">
      <c r="A7279" s="14" t="s">
        <v>15115</v>
      </c>
      <c r="B7279" s="15" t="s">
        <v>15116</v>
      </c>
      <c r="C7279" s="15" t="s">
        <v>12</v>
      </c>
      <c r="D7279" s="27" t="s">
        <v>1993</v>
      </c>
      <c r="E7279" s="27" t="s">
        <v>1994</v>
      </c>
      <c r="F7279" s="15" t="s">
        <v>648</v>
      </c>
      <c r="G7279" s="15" t="s">
        <v>24</v>
      </c>
    </row>
    <row r="7280" spans="1:7" ht="14.25" x14ac:dyDescent="0.2">
      <c r="A7280" s="14" t="s">
        <v>15117</v>
      </c>
      <c r="B7280" s="15" t="s">
        <v>15116</v>
      </c>
      <c r="C7280" s="15" t="s">
        <v>24</v>
      </c>
      <c r="D7280" s="27" t="s">
        <v>1442</v>
      </c>
      <c r="E7280" s="27" t="s">
        <v>1443</v>
      </c>
      <c r="F7280" s="15" t="s">
        <v>648</v>
      </c>
      <c r="G7280" s="15" t="s">
        <v>12</v>
      </c>
    </row>
    <row r="7281" spans="1:7" ht="14.25" x14ac:dyDescent="0.2">
      <c r="A7281" s="14" t="s">
        <v>15118</v>
      </c>
      <c r="B7281" s="15" t="s">
        <v>15116</v>
      </c>
      <c r="C7281" s="15" t="s">
        <v>30</v>
      </c>
      <c r="D7281" s="27" t="s">
        <v>2007</v>
      </c>
      <c r="E7281" s="27" t="s">
        <v>2008</v>
      </c>
      <c r="F7281" s="15" t="s">
        <v>648</v>
      </c>
      <c r="G7281" s="15" t="s">
        <v>24</v>
      </c>
    </row>
    <row r="7282" spans="1:7" ht="14.25" x14ac:dyDescent="0.2">
      <c r="A7282" s="14" t="s">
        <v>15119</v>
      </c>
      <c r="B7282" s="15" t="s">
        <v>15116</v>
      </c>
      <c r="C7282" s="15" t="s">
        <v>34</v>
      </c>
      <c r="D7282" s="27" t="s">
        <v>2003</v>
      </c>
      <c r="E7282" s="27" t="s">
        <v>2004</v>
      </c>
      <c r="F7282" s="15" t="s">
        <v>648</v>
      </c>
      <c r="G7282" s="15" t="s">
        <v>12</v>
      </c>
    </row>
    <row r="7283" spans="1:7" ht="14.25" customHeight="1" x14ac:dyDescent="0.2">
      <c r="A7283" s="16"/>
      <c r="B7283" s="16"/>
      <c r="C7283" s="13"/>
      <c r="D7283" s="28"/>
      <c r="E7283" s="21" t="s">
        <v>2013</v>
      </c>
      <c r="F7283" s="13"/>
      <c r="G7283" s="13"/>
    </row>
    <row r="7284" spans="1:7" ht="22.5" x14ac:dyDescent="0.2">
      <c r="A7284" s="14" t="s">
        <v>15120</v>
      </c>
      <c r="B7284" s="15" t="s">
        <v>15116</v>
      </c>
      <c r="C7284" s="15" t="s">
        <v>40</v>
      </c>
      <c r="D7284" s="27" t="s">
        <v>2015</v>
      </c>
      <c r="E7284" s="27" t="s">
        <v>2016</v>
      </c>
      <c r="F7284" s="15" t="s">
        <v>1071</v>
      </c>
      <c r="G7284" s="15" t="s">
        <v>102</v>
      </c>
    </row>
    <row r="7285" spans="1:7" ht="45" x14ac:dyDescent="0.2">
      <c r="A7285" s="14" t="s">
        <v>15121</v>
      </c>
      <c r="B7285" s="15" t="s">
        <v>15116</v>
      </c>
      <c r="C7285" s="15" t="s">
        <v>43</v>
      </c>
      <c r="D7285" s="27" t="s">
        <v>15122</v>
      </c>
      <c r="E7285" s="27" t="s">
        <v>2020</v>
      </c>
      <c r="F7285" s="15" t="s">
        <v>1077</v>
      </c>
      <c r="G7285" s="15" t="s">
        <v>15123</v>
      </c>
    </row>
    <row r="7286" spans="1:7" ht="14.25" customHeight="1" x14ac:dyDescent="0.2">
      <c r="A7286" s="16"/>
      <c r="B7286" s="16"/>
      <c r="C7286" s="13"/>
      <c r="D7286" s="28"/>
      <c r="E7286" s="21" t="s">
        <v>2030</v>
      </c>
      <c r="F7286" s="13"/>
      <c r="G7286" s="13"/>
    </row>
    <row r="7287" spans="1:7" ht="45" x14ac:dyDescent="0.2">
      <c r="A7287" s="14" t="s">
        <v>15124</v>
      </c>
      <c r="B7287" s="15" t="s">
        <v>15116</v>
      </c>
      <c r="C7287" s="15" t="s">
        <v>48</v>
      </c>
      <c r="D7287" s="27" t="s">
        <v>15125</v>
      </c>
      <c r="E7287" s="27" t="s">
        <v>1995</v>
      </c>
      <c r="F7287" s="15" t="s">
        <v>648</v>
      </c>
      <c r="G7287" s="15" t="s">
        <v>24</v>
      </c>
    </row>
    <row r="7288" spans="1:7" ht="45" x14ac:dyDescent="0.2">
      <c r="A7288" s="14" t="s">
        <v>15126</v>
      </c>
      <c r="B7288" s="15" t="s">
        <v>15116</v>
      </c>
      <c r="C7288" s="15" t="s">
        <v>55</v>
      </c>
      <c r="D7288" s="27" t="s">
        <v>15127</v>
      </c>
      <c r="E7288" s="27" t="s">
        <v>1997</v>
      </c>
      <c r="F7288" s="15" t="s">
        <v>648</v>
      </c>
      <c r="G7288" s="15" t="s">
        <v>12</v>
      </c>
    </row>
    <row r="7289" spans="1:7" ht="45" x14ac:dyDescent="0.2">
      <c r="A7289" s="14" t="s">
        <v>15128</v>
      </c>
      <c r="B7289" s="15" t="s">
        <v>15116</v>
      </c>
      <c r="C7289" s="15" t="s">
        <v>58</v>
      </c>
      <c r="D7289" s="27" t="s">
        <v>15129</v>
      </c>
      <c r="E7289" s="27" t="s">
        <v>2010</v>
      </c>
      <c r="F7289" s="15" t="s">
        <v>648</v>
      </c>
      <c r="G7289" s="15" t="s">
        <v>24</v>
      </c>
    </row>
    <row r="7290" spans="1:7" ht="45" x14ac:dyDescent="0.2">
      <c r="A7290" s="14" t="s">
        <v>15130</v>
      </c>
      <c r="B7290" s="15" t="s">
        <v>15116</v>
      </c>
      <c r="C7290" s="15" t="s">
        <v>60</v>
      </c>
      <c r="D7290" s="27" t="s">
        <v>15131</v>
      </c>
      <c r="E7290" s="27" t="s">
        <v>2012</v>
      </c>
      <c r="F7290" s="15" t="s">
        <v>648</v>
      </c>
      <c r="G7290" s="15" t="s">
        <v>12</v>
      </c>
    </row>
    <row r="7291" spans="1:7" s="8" customFormat="1" ht="15" customHeight="1" x14ac:dyDescent="0.2">
      <c r="A7291" s="7"/>
      <c r="B7291" s="7"/>
      <c r="C7291" s="7"/>
      <c r="D7291" s="26"/>
      <c r="E7291" s="20" t="s">
        <v>15132</v>
      </c>
      <c r="F7291" s="7"/>
      <c r="G7291" s="7"/>
    </row>
    <row r="7292" spans="1:7" s="11" customFormat="1" ht="14.25" x14ac:dyDescent="0.2">
      <c r="A7292" s="9" t="s">
        <v>9599</v>
      </c>
      <c r="B7292" s="9" t="s">
        <v>15133</v>
      </c>
      <c r="C7292" s="9"/>
      <c r="D7292" s="29"/>
      <c r="E7292" s="22" t="s">
        <v>15134</v>
      </c>
      <c r="F7292" s="10"/>
      <c r="G7292" s="10"/>
    </row>
    <row r="7293" spans="1:7" ht="14.25" customHeight="1" x14ac:dyDescent="0.2">
      <c r="A7293" s="16"/>
      <c r="B7293" s="16"/>
      <c r="C7293" s="13"/>
      <c r="D7293" s="28"/>
      <c r="E7293" s="21" t="s">
        <v>15134</v>
      </c>
      <c r="F7293" s="13"/>
      <c r="G7293" s="13"/>
    </row>
    <row r="7294" spans="1:7" ht="22.5" x14ac:dyDescent="0.2">
      <c r="A7294" s="14" t="s">
        <v>15135</v>
      </c>
      <c r="B7294" s="15" t="s">
        <v>15136</v>
      </c>
      <c r="C7294" s="15" t="s">
        <v>12</v>
      </c>
      <c r="D7294" s="27" t="s">
        <v>11697</v>
      </c>
      <c r="E7294" s="27" t="s">
        <v>11698</v>
      </c>
      <c r="F7294" s="15" t="s">
        <v>970</v>
      </c>
      <c r="G7294" s="15" t="s">
        <v>1183</v>
      </c>
    </row>
    <row r="7295" spans="1:7" ht="22.5" x14ac:dyDescent="0.2">
      <c r="A7295" s="14" t="s">
        <v>15137</v>
      </c>
      <c r="B7295" s="15" t="s">
        <v>15136</v>
      </c>
      <c r="C7295" s="15" t="s">
        <v>24</v>
      </c>
      <c r="D7295" s="27" t="s">
        <v>12011</v>
      </c>
      <c r="E7295" s="27" t="s">
        <v>12012</v>
      </c>
      <c r="F7295" s="15" t="s">
        <v>648</v>
      </c>
      <c r="G7295" s="15" t="s">
        <v>24</v>
      </c>
    </row>
    <row r="7296" spans="1:7" ht="14.25" x14ac:dyDescent="0.2">
      <c r="A7296" s="14" t="s">
        <v>15138</v>
      </c>
      <c r="B7296" s="15" t="s">
        <v>15136</v>
      </c>
      <c r="C7296" s="15" t="s">
        <v>30</v>
      </c>
      <c r="D7296" s="27" t="s">
        <v>12671</v>
      </c>
      <c r="E7296" s="27" t="s">
        <v>12672</v>
      </c>
      <c r="F7296" s="15" t="s">
        <v>648</v>
      </c>
      <c r="G7296" s="15" t="s">
        <v>24</v>
      </c>
    </row>
    <row r="7297" spans="1:7" ht="33.75" x14ac:dyDescent="0.2">
      <c r="A7297" s="14" t="s">
        <v>15139</v>
      </c>
      <c r="B7297" s="15" t="s">
        <v>15136</v>
      </c>
      <c r="C7297" s="15" t="s">
        <v>34</v>
      </c>
      <c r="D7297" s="27" t="s">
        <v>15140</v>
      </c>
      <c r="E7297" s="27" t="s">
        <v>15141</v>
      </c>
      <c r="F7297" s="15" t="s">
        <v>648</v>
      </c>
      <c r="G7297" s="15" t="s">
        <v>24</v>
      </c>
    </row>
    <row r="7298" spans="1:7" ht="14.25" x14ac:dyDescent="0.2">
      <c r="A7298" s="14" t="s">
        <v>15142</v>
      </c>
      <c r="B7298" s="15" t="s">
        <v>15136</v>
      </c>
      <c r="C7298" s="15" t="s">
        <v>40</v>
      </c>
      <c r="D7298" s="27" t="s">
        <v>15143</v>
      </c>
      <c r="E7298" s="27" t="s">
        <v>15144</v>
      </c>
      <c r="F7298" s="15" t="s">
        <v>648</v>
      </c>
      <c r="G7298" s="15" t="s">
        <v>43</v>
      </c>
    </row>
    <row r="7299" spans="1:7" ht="14.25" x14ac:dyDescent="0.2">
      <c r="A7299" s="14" t="s">
        <v>15145</v>
      </c>
      <c r="B7299" s="15" t="s">
        <v>15136</v>
      </c>
      <c r="C7299" s="15" t="s">
        <v>43</v>
      </c>
      <c r="D7299" s="27" t="s">
        <v>570</v>
      </c>
      <c r="E7299" s="27" t="s">
        <v>15146</v>
      </c>
      <c r="F7299" s="15" t="s">
        <v>51</v>
      </c>
      <c r="G7299" s="15" t="s">
        <v>15147</v>
      </c>
    </row>
    <row r="7300" spans="1:7" ht="14.25" x14ac:dyDescent="0.2">
      <c r="A7300" s="14" t="s">
        <v>15148</v>
      </c>
      <c r="B7300" s="15" t="s">
        <v>15136</v>
      </c>
      <c r="C7300" s="15" t="s">
        <v>48</v>
      </c>
      <c r="D7300" s="27" t="s">
        <v>5365</v>
      </c>
      <c r="E7300" s="27" t="s">
        <v>5366</v>
      </c>
      <c r="F7300" s="15" t="s">
        <v>81</v>
      </c>
      <c r="G7300" s="15" t="s">
        <v>15149</v>
      </c>
    </row>
    <row r="7301" spans="1:7" ht="14.25" x14ac:dyDescent="0.2">
      <c r="A7301" s="14" t="s">
        <v>15150</v>
      </c>
      <c r="B7301" s="15" t="s">
        <v>15136</v>
      </c>
      <c r="C7301" s="15" t="s">
        <v>55</v>
      </c>
      <c r="D7301" s="27" t="s">
        <v>10520</v>
      </c>
      <c r="E7301" s="27" t="s">
        <v>10521</v>
      </c>
      <c r="F7301" s="15" t="s">
        <v>81</v>
      </c>
      <c r="G7301" s="15" t="s">
        <v>12507</v>
      </c>
    </row>
    <row r="7302" spans="1:7" ht="14.25" x14ac:dyDescent="0.2">
      <c r="A7302" s="14" t="s">
        <v>15151</v>
      </c>
      <c r="B7302" s="15" t="s">
        <v>15136</v>
      </c>
      <c r="C7302" s="15" t="s">
        <v>58</v>
      </c>
      <c r="D7302" s="27" t="s">
        <v>14923</v>
      </c>
      <c r="E7302" s="27" t="s">
        <v>14924</v>
      </c>
      <c r="F7302" s="15" t="s">
        <v>81</v>
      </c>
      <c r="G7302" s="15" t="s">
        <v>15152</v>
      </c>
    </row>
    <row r="7303" spans="1:7" ht="14.25" x14ac:dyDescent="0.2">
      <c r="A7303" s="14" t="s">
        <v>15153</v>
      </c>
      <c r="B7303" s="15" t="s">
        <v>15136</v>
      </c>
      <c r="C7303" s="15" t="s">
        <v>60</v>
      </c>
      <c r="D7303" s="27" t="s">
        <v>15154</v>
      </c>
      <c r="E7303" s="27" t="s">
        <v>15155</v>
      </c>
      <c r="F7303" s="15" t="s">
        <v>110</v>
      </c>
      <c r="G7303" s="15" t="s">
        <v>7705</v>
      </c>
    </row>
    <row r="7304" spans="1:7" ht="14.25" x14ac:dyDescent="0.2">
      <c r="A7304" s="14" t="s">
        <v>15156</v>
      </c>
      <c r="B7304" s="15" t="s">
        <v>15136</v>
      </c>
      <c r="C7304" s="15" t="s">
        <v>65</v>
      </c>
      <c r="D7304" s="27" t="s">
        <v>15157</v>
      </c>
      <c r="E7304" s="27" t="s">
        <v>15158</v>
      </c>
      <c r="F7304" s="15" t="s">
        <v>949</v>
      </c>
      <c r="G7304" s="15" t="s">
        <v>15159</v>
      </c>
    </row>
    <row r="7305" spans="1:7" ht="14.25" x14ac:dyDescent="0.2">
      <c r="A7305" s="14" t="s">
        <v>15160</v>
      </c>
      <c r="B7305" s="15" t="s">
        <v>15136</v>
      </c>
      <c r="C7305" s="15" t="s">
        <v>68</v>
      </c>
      <c r="D7305" s="27" t="s">
        <v>15161</v>
      </c>
      <c r="E7305" s="27" t="s">
        <v>15162</v>
      </c>
      <c r="F7305" s="15" t="s">
        <v>949</v>
      </c>
      <c r="G7305" s="15" t="s">
        <v>1265</v>
      </c>
    </row>
    <row r="7306" spans="1:7" s="8" customFormat="1" ht="15" customHeight="1" x14ac:dyDescent="0.2">
      <c r="A7306" s="7"/>
      <c r="B7306" s="7"/>
      <c r="C7306" s="7"/>
      <c r="D7306" s="26"/>
      <c r="E7306" s="20" t="s">
        <v>15163</v>
      </c>
      <c r="F7306" s="7"/>
      <c r="G7306" s="7"/>
    </row>
    <row r="7307" spans="1:7" s="11" customFormat="1" ht="14.25" x14ac:dyDescent="0.2">
      <c r="A7307" s="9" t="s">
        <v>9601</v>
      </c>
      <c r="B7307" s="9" t="s">
        <v>15164</v>
      </c>
      <c r="C7307" s="9"/>
      <c r="D7307" s="29"/>
      <c r="E7307" s="22" t="s">
        <v>15165</v>
      </c>
      <c r="F7307" s="10"/>
      <c r="G7307" s="10"/>
    </row>
    <row r="7308" spans="1:7" ht="14.25" x14ac:dyDescent="0.2">
      <c r="A7308" s="16"/>
      <c r="B7308" s="16"/>
      <c r="C7308" s="13"/>
      <c r="D7308" s="28"/>
      <c r="E7308" s="21" t="s">
        <v>15166</v>
      </c>
      <c r="F7308" s="13"/>
      <c r="G7308" s="13"/>
    </row>
    <row r="7309" spans="1:7" ht="22.5" x14ac:dyDescent="0.2">
      <c r="A7309" s="14" t="s">
        <v>15167</v>
      </c>
      <c r="B7309" s="15" t="s">
        <v>15168</v>
      </c>
      <c r="C7309" s="15" t="s">
        <v>12</v>
      </c>
      <c r="D7309" s="27" t="s">
        <v>137</v>
      </c>
      <c r="E7309" s="27" t="s">
        <v>694</v>
      </c>
      <c r="F7309" s="15" t="s">
        <v>37</v>
      </c>
      <c r="G7309" s="15" t="s">
        <v>15169</v>
      </c>
    </row>
    <row r="7310" spans="1:7" ht="22.5" x14ac:dyDescent="0.2">
      <c r="A7310" s="14" t="s">
        <v>15170</v>
      </c>
      <c r="B7310" s="15" t="s">
        <v>15168</v>
      </c>
      <c r="C7310" s="15" t="s">
        <v>24</v>
      </c>
      <c r="D7310" s="27" t="s">
        <v>15171</v>
      </c>
      <c r="E7310" s="27" t="s">
        <v>15172</v>
      </c>
      <c r="F7310" s="15" t="s">
        <v>37</v>
      </c>
      <c r="G7310" s="15" t="s">
        <v>15173</v>
      </c>
    </row>
    <row r="7311" spans="1:7" ht="14.25" customHeight="1" x14ac:dyDescent="0.2">
      <c r="A7311" s="16"/>
      <c r="B7311" s="16"/>
      <c r="C7311" s="13"/>
      <c r="D7311" s="28"/>
      <c r="E7311" s="21" t="s">
        <v>15174</v>
      </c>
      <c r="F7311" s="13"/>
      <c r="G7311" s="13"/>
    </row>
    <row r="7312" spans="1:7" ht="22.5" x14ac:dyDescent="0.2">
      <c r="A7312" s="14" t="s">
        <v>15175</v>
      </c>
      <c r="B7312" s="15" t="s">
        <v>15168</v>
      </c>
      <c r="C7312" s="15" t="s">
        <v>40</v>
      </c>
      <c r="D7312" s="27" t="s">
        <v>137</v>
      </c>
      <c r="E7312" s="27" t="s">
        <v>694</v>
      </c>
      <c r="F7312" s="15" t="s">
        <v>37</v>
      </c>
      <c r="G7312" s="15" t="s">
        <v>15176</v>
      </c>
    </row>
    <row r="7313" spans="1:7" ht="22.5" x14ac:dyDescent="0.2">
      <c r="A7313" s="14" t="s">
        <v>15177</v>
      </c>
      <c r="B7313" s="15" t="s">
        <v>15168</v>
      </c>
      <c r="C7313" s="15" t="s">
        <v>43</v>
      </c>
      <c r="D7313" s="27" t="s">
        <v>15171</v>
      </c>
      <c r="E7313" s="27" t="s">
        <v>15172</v>
      </c>
      <c r="F7313" s="15" t="s">
        <v>37</v>
      </c>
      <c r="G7313" s="15" t="s">
        <v>15178</v>
      </c>
    </row>
    <row r="7314" spans="1:7" ht="14.25" customHeight="1" x14ac:dyDescent="0.2">
      <c r="A7314" s="16"/>
      <c r="B7314" s="16"/>
      <c r="C7314" s="13"/>
      <c r="D7314" s="28"/>
      <c r="E7314" s="21" t="s">
        <v>15179</v>
      </c>
      <c r="F7314" s="13"/>
      <c r="G7314" s="13"/>
    </row>
    <row r="7315" spans="1:7" ht="22.5" x14ac:dyDescent="0.2">
      <c r="A7315" s="14" t="s">
        <v>15180</v>
      </c>
      <c r="B7315" s="15" t="s">
        <v>15168</v>
      </c>
      <c r="C7315" s="15" t="s">
        <v>58</v>
      </c>
      <c r="D7315" s="27" t="s">
        <v>15171</v>
      </c>
      <c r="E7315" s="27" t="s">
        <v>15172</v>
      </c>
      <c r="F7315" s="15" t="s">
        <v>37</v>
      </c>
      <c r="G7315" s="15" t="s">
        <v>15181</v>
      </c>
    </row>
    <row r="7316" spans="1:7" ht="22.5" x14ac:dyDescent="0.2">
      <c r="A7316" s="14" t="s">
        <v>15182</v>
      </c>
      <c r="B7316" s="15" t="s">
        <v>15168</v>
      </c>
      <c r="C7316" s="15" t="s">
        <v>60</v>
      </c>
      <c r="D7316" s="27" t="s">
        <v>15183</v>
      </c>
      <c r="E7316" s="27" t="s">
        <v>15184</v>
      </c>
      <c r="F7316" s="15" t="s">
        <v>37</v>
      </c>
      <c r="G7316" s="15" t="s">
        <v>15181</v>
      </c>
    </row>
    <row r="7317" spans="1:7" ht="14.25" customHeight="1" x14ac:dyDescent="0.2">
      <c r="A7317" s="16"/>
      <c r="B7317" s="16"/>
      <c r="C7317" s="13"/>
      <c r="D7317" s="28"/>
      <c r="E7317" s="21" t="s">
        <v>15185</v>
      </c>
      <c r="F7317" s="13"/>
      <c r="G7317" s="13"/>
    </row>
    <row r="7318" spans="1:7" ht="22.5" x14ac:dyDescent="0.2">
      <c r="A7318" s="14" t="s">
        <v>15186</v>
      </c>
      <c r="B7318" s="15" t="s">
        <v>15168</v>
      </c>
      <c r="C7318" s="15" t="s">
        <v>70</v>
      </c>
      <c r="D7318" s="27" t="s">
        <v>15171</v>
      </c>
      <c r="E7318" s="27" t="s">
        <v>15172</v>
      </c>
      <c r="F7318" s="15" t="s">
        <v>37</v>
      </c>
      <c r="G7318" s="15" t="s">
        <v>15187</v>
      </c>
    </row>
    <row r="7319" spans="1:7" ht="22.5" x14ac:dyDescent="0.2">
      <c r="A7319" s="14" t="s">
        <v>15188</v>
      </c>
      <c r="B7319" s="15" t="s">
        <v>15168</v>
      </c>
      <c r="C7319" s="15" t="s">
        <v>73</v>
      </c>
      <c r="D7319" s="27" t="s">
        <v>15183</v>
      </c>
      <c r="E7319" s="27" t="s">
        <v>15184</v>
      </c>
      <c r="F7319" s="15" t="s">
        <v>37</v>
      </c>
      <c r="G7319" s="15" t="s">
        <v>15187</v>
      </c>
    </row>
    <row r="7320" spans="1:7" ht="14.25" customHeight="1" x14ac:dyDescent="0.2">
      <c r="A7320" s="16"/>
      <c r="B7320" s="16"/>
      <c r="C7320" s="13"/>
      <c r="D7320" s="28"/>
      <c r="E7320" s="21" t="s">
        <v>15189</v>
      </c>
      <c r="F7320" s="13"/>
      <c r="G7320" s="13"/>
    </row>
    <row r="7321" spans="1:7" ht="33.75" x14ac:dyDescent="0.2">
      <c r="A7321" s="14" t="s">
        <v>15190</v>
      </c>
      <c r="B7321" s="15" t="s">
        <v>15168</v>
      </c>
      <c r="C7321" s="15" t="s">
        <v>89</v>
      </c>
      <c r="D7321" s="27" t="s">
        <v>137</v>
      </c>
      <c r="E7321" s="27" t="s">
        <v>15191</v>
      </c>
      <c r="F7321" s="15" t="s">
        <v>37</v>
      </c>
      <c r="G7321" s="15" t="s">
        <v>15192</v>
      </c>
    </row>
    <row r="7322" spans="1:7" ht="22.5" x14ac:dyDescent="0.2">
      <c r="A7322" s="14" t="s">
        <v>15193</v>
      </c>
      <c r="B7322" s="15" t="s">
        <v>15168</v>
      </c>
      <c r="C7322" s="15" t="s">
        <v>90</v>
      </c>
      <c r="D7322" s="27" t="s">
        <v>31</v>
      </c>
      <c r="E7322" s="27" t="s">
        <v>32</v>
      </c>
      <c r="F7322" s="15" t="s">
        <v>27</v>
      </c>
      <c r="G7322" s="15" t="s">
        <v>15194</v>
      </c>
    </row>
    <row r="7323" spans="1:7" ht="14.25" x14ac:dyDescent="0.2">
      <c r="A7323" s="14" t="s">
        <v>15195</v>
      </c>
      <c r="B7323" s="15" t="s">
        <v>15168</v>
      </c>
      <c r="C7323" s="15" t="s">
        <v>91</v>
      </c>
      <c r="D7323" s="27" t="s">
        <v>15196</v>
      </c>
      <c r="E7323" s="27" t="s">
        <v>15197</v>
      </c>
      <c r="F7323" s="15" t="s">
        <v>484</v>
      </c>
      <c r="G7323" s="15" t="s">
        <v>15198</v>
      </c>
    </row>
    <row r="7324" spans="1:7" ht="22.5" x14ac:dyDescent="0.2">
      <c r="A7324" s="14" t="s">
        <v>15199</v>
      </c>
      <c r="B7324" s="15" t="s">
        <v>15168</v>
      </c>
      <c r="C7324" s="15" t="s">
        <v>101</v>
      </c>
      <c r="D7324" s="27" t="s">
        <v>563</v>
      </c>
      <c r="E7324" s="27" t="s">
        <v>564</v>
      </c>
      <c r="F7324" s="15" t="s">
        <v>37</v>
      </c>
      <c r="G7324" s="15" t="s">
        <v>15200</v>
      </c>
    </row>
    <row r="7325" spans="1:7" ht="22.5" x14ac:dyDescent="0.2">
      <c r="A7325" s="14" t="s">
        <v>15201</v>
      </c>
      <c r="B7325" s="15" t="s">
        <v>15168</v>
      </c>
      <c r="C7325" s="15" t="s">
        <v>106</v>
      </c>
      <c r="D7325" s="27" t="s">
        <v>566</v>
      </c>
      <c r="E7325" s="27" t="s">
        <v>15202</v>
      </c>
      <c r="F7325" s="15" t="s">
        <v>37</v>
      </c>
      <c r="G7325" s="15" t="s">
        <v>15200</v>
      </c>
    </row>
    <row r="7326" spans="1:7" s="8" customFormat="1" ht="15" customHeight="1" x14ac:dyDescent="0.2">
      <c r="A7326" s="7"/>
      <c r="B7326" s="7"/>
      <c r="C7326" s="7"/>
      <c r="D7326" s="26"/>
      <c r="E7326" s="20" t="s">
        <v>15203</v>
      </c>
      <c r="F7326" s="7"/>
      <c r="G7326" s="7"/>
    </row>
    <row r="7327" spans="1:7" s="11" customFormat="1" ht="14.25" x14ac:dyDescent="0.2">
      <c r="A7327" s="9" t="s">
        <v>9605</v>
      </c>
      <c r="B7327" s="9" t="s">
        <v>15204</v>
      </c>
      <c r="C7327" s="9"/>
      <c r="D7327" s="29"/>
      <c r="E7327" s="22" t="s">
        <v>15205</v>
      </c>
      <c r="F7327" s="10"/>
      <c r="G7327" s="10"/>
    </row>
    <row r="7328" spans="1:7" ht="14.25" customHeight="1" x14ac:dyDescent="0.2">
      <c r="A7328" s="16"/>
      <c r="B7328" s="16"/>
      <c r="C7328" s="13"/>
      <c r="D7328" s="28"/>
      <c r="E7328" s="21" t="s">
        <v>15206</v>
      </c>
      <c r="F7328" s="13"/>
      <c r="G7328" s="13"/>
    </row>
    <row r="7329" spans="1:7" ht="22.5" x14ac:dyDescent="0.2">
      <c r="A7329" s="14" t="s">
        <v>15207</v>
      </c>
      <c r="B7329" s="15" t="s">
        <v>15208</v>
      </c>
      <c r="C7329" s="15" t="s">
        <v>12</v>
      </c>
      <c r="D7329" s="27" t="s">
        <v>15209</v>
      </c>
      <c r="E7329" s="27" t="s">
        <v>15210</v>
      </c>
      <c r="F7329" s="15" t="s">
        <v>484</v>
      </c>
      <c r="G7329" s="15" t="s">
        <v>15211</v>
      </c>
    </row>
    <row r="7330" spans="1:7" ht="22.5" x14ac:dyDescent="0.2">
      <c r="A7330" s="14" t="s">
        <v>15212</v>
      </c>
      <c r="B7330" s="15" t="s">
        <v>15208</v>
      </c>
      <c r="C7330" s="15" t="s">
        <v>24</v>
      </c>
      <c r="D7330" s="27" t="s">
        <v>15213</v>
      </c>
      <c r="E7330" s="27" t="s">
        <v>15214</v>
      </c>
      <c r="F7330" s="15" t="s">
        <v>976</v>
      </c>
      <c r="G7330" s="15" t="s">
        <v>15215</v>
      </c>
    </row>
    <row r="7331" spans="1:7" ht="14.25" x14ac:dyDescent="0.2">
      <c r="A7331" s="14" t="s">
        <v>15216</v>
      </c>
      <c r="B7331" s="15" t="s">
        <v>15208</v>
      </c>
      <c r="C7331" s="15" t="s">
        <v>30</v>
      </c>
      <c r="D7331" s="27" t="s">
        <v>7942</v>
      </c>
      <c r="E7331" s="27" t="s">
        <v>7943</v>
      </c>
      <c r="F7331" s="15" t="s">
        <v>51</v>
      </c>
      <c r="G7331" s="15" t="s">
        <v>15211</v>
      </c>
    </row>
    <row r="7332" spans="1:7" ht="14.25" x14ac:dyDescent="0.2">
      <c r="A7332" s="14" t="s">
        <v>15217</v>
      </c>
      <c r="B7332" s="15" t="s">
        <v>15208</v>
      </c>
      <c r="C7332" s="15" t="s">
        <v>34</v>
      </c>
      <c r="D7332" s="27" t="s">
        <v>556</v>
      </c>
      <c r="E7332" s="27" t="s">
        <v>557</v>
      </c>
      <c r="F7332" s="15" t="s">
        <v>81</v>
      </c>
      <c r="G7332" s="15" t="s">
        <v>15215</v>
      </c>
    </row>
    <row r="7333" spans="1:7" ht="33.75" x14ac:dyDescent="0.2">
      <c r="A7333" s="14" t="s">
        <v>15218</v>
      </c>
      <c r="B7333" s="15" t="s">
        <v>15208</v>
      </c>
      <c r="C7333" s="15" t="s">
        <v>40</v>
      </c>
      <c r="D7333" s="27" t="s">
        <v>15219</v>
      </c>
      <c r="E7333" s="27" t="s">
        <v>15220</v>
      </c>
      <c r="F7333" s="15" t="s">
        <v>484</v>
      </c>
      <c r="G7333" s="15" t="s">
        <v>15211</v>
      </c>
    </row>
    <row r="7334" spans="1:7" ht="22.5" x14ac:dyDescent="0.2">
      <c r="A7334" s="14" t="s">
        <v>15221</v>
      </c>
      <c r="B7334" s="15" t="s">
        <v>15208</v>
      </c>
      <c r="C7334" s="15" t="s">
        <v>43</v>
      </c>
      <c r="D7334" s="27" t="s">
        <v>15222</v>
      </c>
      <c r="E7334" s="27" t="s">
        <v>15223</v>
      </c>
      <c r="F7334" s="15" t="s">
        <v>502</v>
      </c>
      <c r="G7334" s="15" t="s">
        <v>15224</v>
      </c>
    </row>
    <row r="7335" spans="1:7" ht="33.75" x14ac:dyDescent="0.2">
      <c r="A7335" s="14" t="s">
        <v>15225</v>
      </c>
      <c r="B7335" s="15" t="s">
        <v>15208</v>
      </c>
      <c r="C7335" s="15" t="s">
        <v>48</v>
      </c>
      <c r="D7335" s="27" t="s">
        <v>15226</v>
      </c>
      <c r="E7335" s="27" t="s">
        <v>15227</v>
      </c>
      <c r="F7335" s="15" t="s">
        <v>484</v>
      </c>
      <c r="G7335" s="15" t="s">
        <v>15211</v>
      </c>
    </row>
    <row r="7336" spans="1:7" ht="22.5" x14ac:dyDescent="0.2">
      <c r="A7336" s="14" t="s">
        <v>15228</v>
      </c>
      <c r="B7336" s="15" t="s">
        <v>15208</v>
      </c>
      <c r="C7336" s="15" t="s">
        <v>55</v>
      </c>
      <c r="D7336" s="27" t="s">
        <v>15229</v>
      </c>
      <c r="E7336" s="27" t="s">
        <v>15230</v>
      </c>
      <c r="F7336" s="15" t="s">
        <v>484</v>
      </c>
      <c r="G7336" s="15" t="s">
        <v>15211</v>
      </c>
    </row>
    <row r="7337" spans="1:7" ht="14.25" x14ac:dyDescent="0.2">
      <c r="A7337" s="14" t="s">
        <v>15231</v>
      </c>
      <c r="B7337" s="15" t="s">
        <v>15208</v>
      </c>
      <c r="C7337" s="15" t="s">
        <v>58</v>
      </c>
      <c r="D7337" s="27" t="s">
        <v>15232</v>
      </c>
      <c r="E7337" s="27" t="s">
        <v>15233</v>
      </c>
      <c r="F7337" s="15" t="s">
        <v>502</v>
      </c>
      <c r="G7337" s="15" t="s">
        <v>15234</v>
      </c>
    </row>
    <row r="7338" spans="1:7" ht="22.5" x14ac:dyDescent="0.2">
      <c r="A7338" s="14" t="s">
        <v>15235</v>
      </c>
      <c r="B7338" s="15" t="s">
        <v>15208</v>
      </c>
      <c r="C7338" s="15" t="s">
        <v>60</v>
      </c>
      <c r="D7338" s="27" t="s">
        <v>15236</v>
      </c>
      <c r="E7338" s="27" t="s">
        <v>15237</v>
      </c>
      <c r="F7338" s="15" t="s">
        <v>502</v>
      </c>
      <c r="G7338" s="15" t="s">
        <v>15238</v>
      </c>
    </row>
    <row r="7339" spans="1:7" ht="22.5" x14ac:dyDescent="0.2">
      <c r="A7339" s="14" t="s">
        <v>15239</v>
      </c>
      <c r="B7339" s="15" t="s">
        <v>15208</v>
      </c>
      <c r="C7339" s="15" t="s">
        <v>65</v>
      </c>
      <c r="D7339" s="27" t="s">
        <v>15222</v>
      </c>
      <c r="E7339" s="27" t="s">
        <v>15223</v>
      </c>
      <c r="F7339" s="15" t="s">
        <v>502</v>
      </c>
      <c r="G7339" s="15" t="s">
        <v>15240</v>
      </c>
    </row>
    <row r="7340" spans="1:7" ht="33.75" x14ac:dyDescent="0.2">
      <c r="A7340" s="14" t="s">
        <v>15241</v>
      </c>
      <c r="B7340" s="15" t="s">
        <v>15208</v>
      </c>
      <c r="C7340" s="15" t="s">
        <v>68</v>
      </c>
      <c r="D7340" s="27" t="s">
        <v>15242</v>
      </c>
      <c r="E7340" s="27" t="s">
        <v>15243</v>
      </c>
      <c r="F7340" s="15" t="s">
        <v>484</v>
      </c>
      <c r="G7340" s="15" t="s">
        <v>15211</v>
      </c>
    </row>
    <row r="7341" spans="1:7" ht="14.25" x14ac:dyDescent="0.2">
      <c r="A7341" s="14" t="s">
        <v>15244</v>
      </c>
      <c r="B7341" s="15" t="s">
        <v>15208</v>
      </c>
      <c r="C7341" s="15" t="s">
        <v>70</v>
      </c>
      <c r="D7341" s="27" t="s">
        <v>15232</v>
      </c>
      <c r="E7341" s="27" t="s">
        <v>15233</v>
      </c>
      <c r="F7341" s="15" t="s">
        <v>502</v>
      </c>
      <c r="G7341" s="15" t="s">
        <v>15245</v>
      </c>
    </row>
    <row r="7342" spans="1:7" ht="33.75" x14ac:dyDescent="0.2">
      <c r="A7342" s="14" t="s">
        <v>15246</v>
      </c>
      <c r="B7342" s="15" t="s">
        <v>15208</v>
      </c>
      <c r="C7342" s="15" t="s">
        <v>73</v>
      </c>
      <c r="D7342" s="27" t="s">
        <v>15247</v>
      </c>
      <c r="E7342" s="27" t="s">
        <v>15248</v>
      </c>
      <c r="F7342" s="15" t="s">
        <v>502</v>
      </c>
      <c r="G7342" s="15" t="s">
        <v>15249</v>
      </c>
    </row>
    <row r="7343" spans="1:7" ht="14.25" x14ac:dyDescent="0.2">
      <c r="A7343" s="14" t="s">
        <v>15250</v>
      </c>
      <c r="B7343" s="15" t="s">
        <v>15208</v>
      </c>
      <c r="C7343" s="15" t="s">
        <v>75</v>
      </c>
      <c r="D7343" s="27" t="s">
        <v>7972</v>
      </c>
      <c r="E7343" s="27" t="s">
        <v>7973</v>
      </c>
      <c r="F7343" s="15" t="s">
        <v>1071</v>
      </c>
      <c r="G7343" s="15" t="s">
        <v>15251</v>
      </c>
    </row>
    <row r="7344" spans="1:7" ht="22.5" x14ac:dyDescent="0.2">
      <c r="A7344" s="14" t="s">
        <v>15252</v>
      </c>
      <c r="B7344" s="15" t="s">
        <v>15208</v>
      </c>
      <c r="C7344" s="15" t="s">
        <v>87</v>
      </c>
      <c r="D7344" s="27" t="s">
        <v>15253</v>
      </c>
      <c r="E7344" s="27" t="s">
        <v>15254</v>
      </c>
      <c r="F7344" s="15" t="s">
        <v>648</v>
      </c>
      <c r="G7344" s="15" t="s">
        <v>15255</v>
      </c>
    </row>
    <row r="7345" spans="1:7" ht="14.25" customHeight="1" x14ac:dyDescent="0.2">
      <c r="A7345" s="16"/>
      <c r="B7345" s="16"/>
      <c r="C7345" s="13"/>
      <c r="D7345" s="28"/>
      <c r="E7345" s="21" t="s">
        <v>15256</v>
      </c>
      <c r="F7345" s="13"/>
      <c r="G7345" s="13"/>
    </row>
    <row r="7346" spans="1:7" ht="14.25" x14ac:dyDescent="0.2">
      <c r="A7346" s="14" t="s">
        <v>15257</v>
      </c>
      <c r="B7346" s="15" t="s">
        <v>15208</v>
      </c>
      <c r="C7346" s="15" t="s">
        <v>89</v>
      </c>
      <c r="D7346" s="27" t="s">
        <v>7942</v>
      </c>
      <c r="E7346" s="27" t="s">
        <v>7943</v>
      </c>
      <c r="F7346" s="15" t="s">
        <v>51</v>
      </c>
      <c r="G7346" s="15" t="s">
        <v>15258</v>
      </c>
    </row>
    <row r="7347" spans="1:7" ht="14.25" x14ac:dyDescent="0.2">
      <c r="A7347" s="14" t="s">
        <v>15259</v>
      </c>
      <c r="B7347" s="15" t="s">
        <v>15208</v>
      </c>
      <c r="C7347" s="15" t="s">
        <v>90</v>
      </c>
      <c r="D7347" s="27" t="s">
        <v>556</v>
      </c>
      <c r="E7347" s="27" t="s">
        <v>557</v>
      </c>
      <c r="F7347" s="15" t="s">
        <v>81</v>
      </c>
      <c r="G7347" s="15" t="s">
        <v>15260</v>
      </c>
    </row>
    <row r="7348" spans="1:7" ht="14.25" x14ac:dyDescent="0.2">
      <c r="A7348" s="14" t="s">
        <v>15261</v>
      </c>
      <c r="B7348" s="15" t="s">
        <v>15208</v>
      </c>
      <c r="C7348" s="15" t="s">
        <v>91</v>
      </c>
      <c r="D7348" s="27" t="s">
        <v>15262</v>
      </c>
      <c r="E7348" s="27" t="s">
        <v>15263</v>
      </c>
      <c r="F7348" s="15" t="s">
        <v>110</v>
      </c>
      <c r="G7348" s="15" t="s">
        <v>15264</v>
      </c>
    </row>
    <row r="7349" spans="1:7" ht="14.25" x14ac:dyDescent="0.2">
      <c r="A7349" s="14" t="s">
        <v>15265</v>
      </c>
      <c r="B7349" s="15" t="s">
        <v>15208</v>
      </c>
      <c r="C7349" s="15" t="s">
        <v>101</v>
      </c>
      <c r="D7349" s="27" t="s">
        <v>15266</v>
      </c>
      <c r="E7349" s="27" t="s">
        <v>15267</v>
      </c>
      <c r="F7349" s="15" t="s">
        <v>949</v>
      </c>
      <c r="G7349" s="15" t="s">
        <v>15268</v>
      </c>
    </row>
    <row r="7350" spans="1:7" ht="14.25" x14ac:dyDescent="0.2">
      <c r="A7350" s="14" t="s">
        <v>15269</v>
      </c>
      <c r="B7350" s="15" t="s">
        <v>15208</v>
      </c>
      <c r="C7350" s="15" t="s">
        <v>106</v>
      </c>
      <c r="D7350" s="27" t="s">
        <v>7972</v>
      </c>
      <c r="E7350" s="27" t="s">
        <v>7973</v>
      </c>
      <c r="F7350" s="15" t="s">
        <v>1071</v>
      </c>
      <c r="G7350" s="15" t="s">
        <v>1930</v>
      </c>
    </row>
    <row r="7351" spans="1:7" ht="14.25" x14ac:dyDescent="0.2">
      <c r="A7351" s="14" t="s">
        <v>15270</v>
      </c>
      <c r="B7351" s="15" t="s">
        <v>15208</v>
      </c>
      <c r="C7351" s="15" t="s">
        <v>107</v>
      </c>
      <c r="D7351" s="27" t="s">
        <v>4063</v>
      </c>
      <c r="E7351" s="27" t="s">
        <v>4064</v>
      </c>
      <c r="F7351" s="15" t="s">
        <v>81</v>
      </c>
      <c r="G7351" s="15" t="s">
        <v>15271</v>
      </c>
    </row>
    <row r="7352" spans="1:7" ht="14.25" x14ac:dyDescent="0.2">
      <c r="A7352" s="14" t="s">
        <v>15272</v>
      </c>
      <c r="B7352" s="15" t="s">
        <v>15208</v>
      </c>
      <c r="C7352" s="15" t="s">
        <v>108</v>
      </c>
      <c r="D7352" s="27" t="s">
        <v>7979</v>
      </c>
      <c r="E7352" s="27" t="s">
        <v>7980</v>
      </c>
      <c r="F7352" s="15" t="s">
        <v>81</v>
      </c>
      <c r="G7352" s="15" t="s">
        <v>15273</v>
      </c>
    </row>
    <row r="7353" spans="1:7" ht="22.5" x14ac:dyDescent="0.2">
      <c r="A7353" s="14" t="s">
        <v>15274</v>
      </c>
      <c r="B7353" s="15" t="s">
        <v>15208</v>
      </c>
      <c r="C7353" s="15" t="s">
        <v>109</v>
      </c>
      <c r="D7353" s="27" t="s">
        <v>7976</v>
      </c>
      <c r="E7353" s="27" t="s">
        <v>7977</v>
      </c>
      <c r="F7353" s="15" t="s">
        <v>648</v>
      </c>
      <c r="G7353" s="15" t="s">
        <v>15275</v>
      </c>
    </row>
    <row r="7354" spans="1:7" ht="14.25" x14ac:dyDescent="0.2">
      <c r="A7354" s="14" t="s">
        <v>15276</v>
      </c>
      <c r="B7354" s="15" t="s">
        <v>15208</v>
      </c>
      <c r="C7354" s="15" t="s">
        <v>122</v>
      </c>
      <c r="D7354" s="27" t="s">
        <v>4063</v>
      </c>
      <c r="E7354" s="27" t="s">
        <v>4064</v>
      </c>
      <c r="F7354" s="15" t="s">
        <v>81</v>
      </c>
      <c r="G7354" s="15" t="s">
        <v>15277</v>
      </c>
    </row>
    <row r="7355" spans="1:7" ht="14.25" x14ac:dyDescent="0.2">
      <c r="A7355" s="14" t="s">
        <v>15278</v>
      </c>
      <c r="B7355" s="15" t="s">
        <v>15208</v>
      </c>
      <c r="C7355" s="15" t="s">
        <v>126</v>
      </c>
      <c r="D7355" s="27" t="s">
        <v>7979</v>
      </c>
      <c r="E7355" s="27" t="s">
        <v>7980</v>
      </c>
      <c r="F7355" s="15" t="s">
        <v>81</v>
      </c>
      <c r="G7355" s="15" t="s">
        <v>15279</v>
      </c>
    </row>
    <row r="7356" spans="1:7" ht="14.25" customHeight="1" x14ac:dyDescent="0.2">
      <c r="A7356" s="16"/>
      <c r="B7356" s="16"/>
      <c r="C7356" s="13"/>
      <c r="D7356" s="28"/>
      <c r="E7356" s="21" t="s">
        <v>15280</v>
      </c>
      <c r="F7356" s="13"/>
      <c r="G7356" s="13"/>
    </row>
    <row r="7357" spans="1:7" ht="14.25" x14ac:dyDescent="0.2">
      <c r="A7357" s="14" t="s">
        <v>15281</v>
      </c>
      <c r="B7357" s="15" t="s">
        <v>15208</v>
      </c>
      <c r="C7357" s="15" t="s">
        <v>124</v>
      </c>
      <c r="D7357" s="27" t="s">
        <v>7942</v>
      </c>
      <c r="E7357" s="27" t="s">
        <v>7943</v>
      </c>
      <c r="F7357" s="15" t="s">
        <v>51</v>
      </c>
      <c r="G7357" s="15" t="s">
        <v>15282</v>
      </c>
    </row>
    <row r="7358" spans="1:7" ht="14.25" x14ac:dyDescent="0.2">
      <c r="A7358" s="14" t="s">
        <v>15283</v>
      </c>
      <c r="B7358" s="15" t="s">
        <v>15208</v>
      </c>
      <c r="C7358" s="15" t="s">
        <v>129</v>
      </c>
      <c r="D7358" s="27" t="s">
        <v>556</v>
      </c>
      <c r="E7358" s="27" t="s">
        <v>557</v>
      </c>
      <c r="F7358" s="15" t="s">
        <v>81</v>
      </c>
      <c r="G7358" s="15" t="s">
        <v>15284</v>
      </c>
    </row>
    <row r="7359" spans="1:7" ht="22.5" x14ac:dyDescent="0.2">
      <c r="A7359" s="14" t="s">
        <v>15285</v>
      </c>
      <c r="B7359" s="15" t="s">
        <v>15208</v>
      </c>
      <c r="C7359" s="15" t="s">
        <v>133</v>
      </c>
      <c r="D7359" s="27" t="s">
        <v>15209</v>
      </c>
      <c r="E7359" s="27" t="s">
        <v>15210</v>
      </c>
      <c r="F7359" s="15" t="s">
        <v>484</v>
      </c>
      <c r="G7359" s="15" t="s">
        <v>15282</v>
      </c>
    </row>
    <row r="7360" spans="1:7" ht="22.5" x14ac:dyDescent="0.2">
      <c r="A7360" s="14" t="s">
        <v>15286</v>
      </c>
      <c r="B7360" s="15" t="s">
        <v>15208</v>
      </c>
      <c r="C7360" s="15" t="s">
        <v>136</v>
      </c>
      <c r="D7360" s="27" t="s">
        <v>15213</v>
      </c>
      <c r="E7360" s="27" t="s">
        <v>15214</v>
      </c>
      <c r="F7360" s="15" t="s">
        <v>976</v>
      </c>
      <c r="G7360" s="15" t="s">
        <v>15284</v>
      </c>
    </row>
    <row r="7361" spans="1:7" ht="14.25" x14ac:dyDescent="0.2">
      <c r="A7361" s="14" t="s">
        <v>15287</v>
      </c>
      <c r="B7361" s="15" t="s">
        <v>15208</v>
      </c>
      <c r="C7361" s="15" t="s">
        <v>141</v>
      </c>
      <c r="D7361" s="27" t="s">
        <v>7948</v>
      </c>
      <c r="E7361" s="27" t="s">
        <v>7949</v>
      </c>
      <c r="F7361" s="15" t="s">
        <v>51</v>
      </c>
      <c r="G7361" s="15" t="s">
        <v>15282</v>
      </c>
    </row>
    <row r="7362" spans="1:7" ht="22.5" x14ac:dyDescent="0.2">
      <c r="A7362" s="14" t="s">
        <v>15288</v>
      </c>
      <c r="B7362" s="15" t="s">
        <v>15208</v>
      </c>
      <c r="C7362" s="15" t="s">
        <v>144</v>
      </c>
      <c r="D7362" s="27" t="s">
        <v>15289</v>
      </c>
      <c r="E7362" s="27" t="s">
        <v>15290</v>
      </c>
      <c r="F7362" s="15" t="s">
        <v>81</v>
      </c>
      <c r="G7362" s="15" t="s">
        <v>15291</v>
      </c>
    </row>
    <row r="7363" spans="1:7" ht="14.25" x14ac:dyDescent="0.2">
      <c r="A7363" s="14" t="s">
        <v>15292</v>
      </c>
      <c r="B7363" s="15" t="s">
        <v>15208</v>
      </c>
      <c r="C7363" s="15" t="s">
        <v>146</v>
      </c>
      <c r="D7363" s="27" t="s">
        <v>4230</v>
      </c>
      <c r="E7363" s="27" t="s">
        <v>4231</v>
      </c>
      <c r="F7363" s="15" t="s">
        <v>81</v>
      </c>
      <c r="G7363" s="15" t="s">
        <v>15293</v>
      </c>
    </row>
    <row r="7364" spans="1:7" ht="14.25" x14ac:dyDescent="0.2">
      <c r="A7364" s="14" t="s">
        <v>15294</v>
      </c>
      <c r="B7364" s="15" t="s">
        <v>15208</v>
      </c>
      <c r="C7364" s="15" t="s">
        <v>151</v>
      </c>
      <c r="D7364" s="27" t="s">
        <v>4063</v>
      </c>
      <c r="E7364" s="27" t="s">
        <v>4064</v>
      </c>
      <c r="F7364" s="15" t="s">
        <v>81</v>
      </c>
      <c r="G7364" s="15" t="s">
        <v>15295</v>
      </c>
    </row>
    <row r="7365" spans="1:7" ht="14.25" x14ac:dyDescent="0.2">
      <c r="A7365" s="14" t="s">
        <v>15297</v>
      </c>
      <c r="B7365" s="15" t="s">
        <v>15208</v>
      </c>
      <c r="C7365" s="15" t="s">
        <v>154</v>
      </c>
      <c r="D7365" s="27" t="s">
        <v>4047</v>
      </c>
      <c r="E7365" s="27" t="s">
        <v>4048</v>
      </c>
      <c r="F7365" s="15" t="s">
        <v>502</v>
      </c>
      <c r="G7365" s="15" t="s">
        <v>15296</v>
      </c>
    </row>
    <row r="7366" spans="1:7" ht="22.5" x14ac:dyDescent="0.2">
      <c r="A7366" s="14" t="s">
        <v>15298</v>
      </c>
      <c r="B7366" s="15" t="s">
        <v>15208</v>
      </c>
      <c r="C7366" s="15" t="s">
        <v>156</v>
      </c>
      <c r="D7366" s="27" t="s">
        <v>15299</v>
      </c>
      <c r="E7366" s="27" t="s">
        <v>15300</v>
      </c>
      <c r="F7366" s="15" t="s">
        <v>502</v>
      </c>
      <c r="G7366" s="15" t="s">
        <v>15296</v>
      </c>
    </row>
    <row r="7367" spans="1:7" s="8" customFormat="1" ht="15" customHeight="1" x14ac:dyDescent="0.2">
      <c r="A7367" s="7"/>
      <c r="B7367" s="7"/>
      <c r="C7367" s="7"/>
      <c r="D7367" s="26"/>
      <c r="E7367" s="20" t="s">
        <v>15301</v>
      </c>
      <c r="F7367" s="7"/>
      <c r="G7367" s="7"/>
    </row>
    <row r="7368" spans="1:7" s="11" customFormat="1" ht="14.25" x14ac:dyDescent="0.2">
      <c r="A7368" s="9" t="s">
        <v>9607</v>
      </c>
      <c r="B7368" s="9" t="s">
        <v>15302</v>
      </c>
      <c r="C7368" s="9"/>
      <c r="D7368" s="29"/>
      <c r="E7368" s="22" t="s">
        <v>10882</v>
      </c>
      <c r="F7368" s="10"/>
      <c r="G7368" s="10"/>
    </row>
    <row r="7369" spans="1:7" ht="14.25" customHeight="1" x14ac:dyDescent="0.2">
      <c r="A7369" s="16"/>
      <c r="B7369" s="16"/>
      <c r="C7369" s="13"/>
      <c r="D7369" s="28"/>
      <c r="E7369" s="21" t="s">
        <v>15303</v>
      </c>
      <c r="F7369" s="13"/>
      <c r="G7369" s="13"/>
    </row>
    <row r="7370" spans="1:7" ht="22.5" x14ac:dyDescent="0.2">
      <c r="A7370" s="14" t="s">
        <v>15304</v>
      </c>
      <c r="B7370" s="15" t="s">
        <v>15305</v>
      </c>
      <c r="C7370" s="15" t="s">
        <v>12</v>
      </c>
      <c r="D7370" s="27" t="s">
        <v>10646</v>
      </c>
      <c r="E7370" s="27" t="s">
        <v>10647</v>
      </c>
      <c r="F7370" s="15" t="s">
        <v>37</v>
      </c>
      <c r="G7370" s="15" t="s">
        <v>15306</v>
      </c>
    </row>
    <row r="7371" spans="1:7" ht="22.5" x14ac:dyDescent="0.2">
      <c r="A7371" s="14" t="s">
        <v>15307</v>
      </c>
      <c r="B7371" s="15" t="s">
        <v>15305</v>
      </c>
      <c r="C7371" s="15" t="s">
        <v>24</v>
      </c>
      <c r="D7371" s="27" t="s">
        <v>137</v>
      </c>
      <c r="E7371" s="27" t="s">
        <v>694</v>
      </c>
      <c r="F7371" s="15" t="s">
        <v>37</v>
      </c>
      <c r="G7371" s="15" t="s">
        <v>15308</v>
      </c>
    </row>
    <row r="7372" spans="1:7" ht="22.5" x14ac:dyDescent="0.2">
      <c r="A7372" s="14" t="s">
        <v>15309</v>
      </c>
      <c r="B7372" s="15" t="s">
        <v>15305</v>
      </c>
      <c r="C7372" s="15" t="s">
        <v>30</v>
      </c>
      <c r="D7372" s="27" t="s">
        <v>31</v>
      </c>
      <c r="E7372" s="27" t="s">
        <v>32</v>
      </c>
      <c r="F7372" s="15" t="s">
        <v>27</v>
      </c>
      <c r="G7372" s="15" t="s">
        <v>15310</v>
      </c>
    </row>
    <row r="7373" spans="1:7" ht="22.5" x14ac:dyDescent="0.2">
      <c r="A7373" s="14" t="s">
        <v>15311</v>
      </c>
      <c r="B7373" s="15" t="s">
        <v>15305</v>
      </c>
      <c r="C7373" s="15" t="s">
        <v>34</v>
      </c>
      <c r="D7373" s="27" t="s">
        <v>5517</v>
      </c>
      <c r="E7373" s="27" t="s">
        <v>5734</v>
      </c>
      <c r="F7373" s="15" t="s">
        <v>51</v>
      </c>
      <c r="G7373" s="15" t="s">
        <v>15312</v>
      </c>
    </row>
    <row r="7374" spans="1:7" ht="22.5" x14ac:dyDescent="0.2">
      <c r="A7374" s="14" t="s">
        <v>15313</v>
      </c>
      <c r="B7374" s="15" t="s">
        <v>15305</v>
      </c>
      <c r="C7374" s="15" t="s">
        <v>40</v>
      </c>
      <c r="D7374" s="27" t="s">
        <v>6374</v>
      </c>
      <c r="E7374" s="27" t="s">
        <v>6375</v>
      </c>
      <c r="F7374" s="15" t="s">
        <v>51</v>
      </c>
      <c r="G7374" s="15" t="s">
        <v>15314</v>
      </c>
    </row>
    <row r="7375" spans="1:7" ht="22.5" x14ac:dyDescent="0.2">
      <c r="A7375" s="14" t="s">
        <v>15315</v>
      </c>
      <c r="B7375" s="15" t="s">
        <v>15305</v>
      </c>
      <c r="C7375" s="15" t="s">
        <v>43</v>
      </c>
      <c r="D7375" s="27" t="s">
        <v>6341</v>
      </c>
      <c r="E7375" s="27" t="s">
        <v>6342</v>
      </c>
      <c r="F7375" s="15" t="s">
        <v>51</v>
      </c>
      <c r="G7375" s="15" t="s">
        <v>15316</v>
      </c>
    </row>
    <row r="7376" spans="1:7" ht="14.25" x14ac:dyDescent="0.2">
      <c r="A7376" s="14" t="s">
        <v>15317</v>
      </c>
      <c r="B7376" s="15" t="s">
        <v>15305</v>
      </c>
      <c r="C7376" s="15" t="s">
        <v>48</v>
      </c>
      <c r="D7376" s="27" t="s">
        <v>586</v>
      </c>
      <c r="E7376" s="27" t="s">
        <v>587</v>
      </c>
      <c r="F7376" s="15" t="s">
        <v>81</v>
      </c>
      <c r="G7376" s="15" t="s">
        <v>15318</v>
      </c>
    </row>
    <row r="7377" spans="1:7" ht="22.5" x14ac:dyDescent="0.2">
      <c r="A7377" s="14" t="s">
        <v>15319</v>
      </c>
      <c r="B7377" s="15" t="s">
        <v>15305</v>
      </c>
      <c r="C7377" s="15" t="s">
        <v>55</v>
      </c>
      <c r="D7377" s="27" t="s">
        <v>738</v>
      </c>
      <c r="E7377" s="27" t="s">
        <v>739</v>
      </c>
      <c r="F7377" s="15" t="s">
        <v>502</v>
      </c>
      <c r="G7377" s="15" t="s">
        <v>15320</v>
      </c>
    </row>
    <row r="7378" spans="1:7" ht="22.5" x14ac:dyDescent="0.2">
      <c r="A7378" s="14" t="s">
        <v>15321</v>
      </c>
      <c r="B7378" s="15" t="s">
        <v>15305</v>
      </c>
      <c r="C7378" s="15" t="s">
        <v>58</v>
      </c>
      <c r="D7378" s="27" t="s">
        <v>4030</v>
      </c>
      <c r="E7378" s="27" t="s">
        <v>4031</v>
      </c>
      <c r="F7378" s="15" t="s">
        <v>502</v>
      </c>
      <c r="G7378" s="15" t="s">
        <v>15322</v>
      </c>
    </row>
    <row r="7379" spans="1:7" ht="22.5" x14ac:dyDescent="0.2">
      <c r="A7379" s="14" t="s">
        <v>15323</v>
      </c>
      <c r="B7379" s="15" t="s">
        <v>15305</v>
      </c>
      <c r="C7379" s="15" t="s">
        <v>60</v>
      </c>
      <c r="D7379" s="27" t="s">
        <v>734</v>
      </c>
      <c r="E7379" s="27" t="s">
        <v>15324</v>
      </c>
      <c r="F7379" s="15" t="s">
        <v>502</v>
      </c>
      <c r="G7379" s="15" t="s">
        <v>15325</v>
      </c>
    </row>
    <row r="7380" spans="1:7" ht="22.5" x14ac:dyDescent="0.2">
      <c r="A7380" s="14" t="s">
        <v>15326</v>
      </c>
      <c r="B7380" s="15" t="s">
        <v>15305</v>
      </c>
      <c r="C7380" s="15" t="s">
        <v>65</v>
      </c>
      <c r="D7380" s="27" t="s">
        <v>6369</v>
      </c>
      <c r="E7380" s="27" t="s">
        <v>15327</v>
      </c>
      <c r="F7380" s="15" t="s">
        <v>502</v>
      </c>
      <c r="G7380" s="15" t="s">
        <v>15328</v>
      </c>
    </row>
    <row r="7381" spans="1:7" ht="14.25" x14ac:dyDescent="0.2">
      <c r="A7381" s="14" t="s">
        <v>15329</v>
      </c>
      <c r="B7381" s="15" t="s">
        <v>15305</v>
      </c>
      <c r="C7381" s="15" t="s">
        <v>68</v>
      </c>
      <c r="D7381" s="27" t="s">
        <v>5692</v>
      </c>
      <c r="E7381" s="27" t="s">
        <v>5693</v>
      </c>
      <c r="F7381" s="15" t="s">
        <v>502</v>
      </c>
      <c r="G7381" s="15" t="s">
        <v>15330</v>
      </c>
    </row>
    <row r="7382" spans="1:7" ht="33.75" x14ac:dyDescent="0.2">
      <c r="A7382" s="14" t="s">
        <v>15331</v>
      </c>
      <c r="B7382" s="15" t="s">
        <v>15305</v>
      </c>
      <c r="C7382" s="15" t="s">
        <v>70</v>
      </c>
      <c r="D7382" s="27" t="s">
        <v>14476</v>
      </c>
      <c r="E7382" s="27" t="s">
        <v>14477</v>
      </c>
      <c r="F7382" s="15" t="s">
        <v>502</v>
      </c>
      <c r="G7382" s="15" t="s">
        <v>15330</v>
      </c>
    </row>
    <row r="7383" spans="1:7" ht="22.5" x14ac:dyDescent="0.2">
      <c r="A7383" s="14" t="s">
        <v>15332</v>
      </c>
      <c r="B7383" s="15" t="s">
        <v>15305</v>
      </c>
      <c r="C7383" s="15" t="s">
        <v>73</v>
      </c>
      <c r="D7383" s="27" t="s">
        <v>11654</v>
      </c>
      <c r="E7383" s="27" t="s">
        <v>11655</v>
      </c>
      <c r="F7383" s="15" t="s">
        <v>37</v>
      </c>
      <c r="G7383" s="15" t="s">
        <v>15333</v>
      </c>
    </row>
    <row r="7384" spans="1:7" ht="14.25" x14ac:dyDescent="0.2">
      <c r="A7384" s="14" t="s">
        <v>15334</v>
      </c>
      <c r="B7384" s="15" t="s">
        <v>15305</v>
      </c>
      <c r="C7384" s="15" t="s">
        <v>75</v>
      </c>
      <c r="D7384" s="27" t="s">
        <v>49</v>
      </c>
      <c r="E7384" s="27" t="s">
        <v>50</v>
      </c>
      <c r="F7384" s="15" t="s">
        <v>51</v>
      </c>
      <c r="G7384" s="15" t="s">
        <v>15335</v>
      </c>
    </row>
    <row r="7385" spans="1:7" ht="14.25" customHeight="1" x14ac:dyDescent="0.2">
      <c r="A7385" s="16"/>
      <c r="B7385" s="16"/>
      <c r="C7385" s="13"/>
      <c r="D7385" s="28"/>
      <c r="E7385" s="21" t="s">
        <v>15336</v>
      </c>
      <c r="F7385" s="13"/>
      <c r="G7385" s="13"/>
    </row>
    <row r="7386" spans="1:7" ht="22.5" x14ac:dyDescent="0.2">
      <c r="A7386" s="14" t="s">
        <v>15337</v>
      </c>
      <c r="B7386" s="15" t="s">
        <v>15305</v>
      </c>
      <c r="C7386" s="15" t="s">
        <v>87</v>
      </c>
      <c r="D7386" s="27" t="s">
        <v>15338</v>
      </c>
      <c r="E7386" s="27" t="s">
        <v>15339</v>
      </c>
      <c r="F7386" s="15" t="s">
        <v>110</v>
      </c>
      <c r="G7386" s="15" t="s">
        <v>15340</v>
      </c>
    </row>
    <row r="7387" spans="1:7" ht="14.25" x14ac:dyDescent="0.2">
      <c r="A7387" s="14" t="s">
        <v>15341</v>
      </c>
      <c r="B7387" s="15" t="s">
        <v>15305</v>
      </c>
      <c r="C7387" s="15" t="s">
        <v>89</v>
      </c>
      <c r="D7387" s="27" t="s">
        <v>15342</v>
      </c>
      <c r="E7387" s="27" t="s">
        <v>15343</v>
      </c>
      <c r="F7387" s="15" t="s">
        <v>6414</v>
      </c>
      <c r="G7387" s="15" t="s">
        <v>15344</v>
      </c>
    </row>
    <row r="7388" spans="1:7" ht="14.25" x14ac:dyDescent="0.2">
      <c r="A7388" s="14" t="s">
        <v>15345</v>
      </c>
      <c r="B7388" s="15" t="s">
        <v>15305</v>
      </c>
      <c r="C7388" s="15" t="s">
        <v>90</v>
      </c>
      <c r="D7388" s="27" t="s">
        <v>6408</v>
      </c>
      <c r="E7388" s="27" t="s">
        <v>6409</v>
      </c>
      <c r="F7388" s="15" t="s">
        <v>81</v>
      </c>
      <c r="G7388" s="15" t="s">
        <v>15346</v>
      </c>
    </row>
    <row r="7389" spans="1:7" ht="14.25" x14ac:dyDescent="0.2">
      <c r="A7389" s="14" t="s">
        <v>15347</v>
      </c>
      <c r="B7389" s="15" t="s">
        <v>15305</v>
      </c>
      <c r="C7389" s="15" t="s">
        <v>91</v>
      </c>
      <c r="D7389" s="27" t="s">
        <v>15342</v>
      </c>
      <c r="E7389" s="27" t="s">
        <v>15343</v>
      </c>
      <c r="F7389" s="15" t="s">
        <v>6414</v>
      </c>
      <c r="G7389" s="15" t="s">
        <v>15348</v>
      </c>
    </row>
    <row r="7390" spans="1:7" ht="22.5" x14ac:dyDescent="0.2">
      <c r="A7390" s="14" t="s">
        <v>15349</v>
      </c>
      <c r="B7390" s="15" t="s">
        <v>15305</v>
      </c>
      <c r="C7390" s="15" t="s">
        <v>101</v>
      </c>
      <c r="D7390" s="27" t="s">
        <v>15350</v>
      </c>
      <c r="E7390" s="27" t="s">
        <v>15351</v>
      </c>
      <c r="F7390" s="15" t="s">
        <v>110</v>
      </c>
      <c r="G7390" s="15" t="s">
        <v>15352</v>
      </c>
    </row>
    <row r="7391" spans="1:7" ht="22.5" x14ac:dyDescent="0.2">
      <c r="A7391" s="14" t="s">
        <v>15353</v>
      </c>
      <c r="B7391" s="15" t="s">
        <v>15305</v>
      </c>
      <c r="C7391" s="15" t="s">
        <v>106</v>
      </c>
      <c r="D7391" s="27" t="s">
        <v>6576</v>
      </c>
      <c r="E7391" s="27" t="s">
        <v>6577</v>
      </c>
      <c r="F7391" s="15" t="s">
        <v>110</v>
      </c>
      <c r="G7391" s="15" t="s">
        <v>15354</v>
      </c>
    </row>
    <row r="7392" spans="1:7" ht="22.5" x14ac:dyDescent="0.2">
      <c r="A7392" s="14" t="s">
        <v>15355</v>
      </c>
      <c r="B7392" s="15" t="s">
        <v>15305</v>
      </c>
      <c r="C7392" s="15" t="s">
        <v>108</v>
      </c>
      <c r="D7392" s="27" t="s">
        <v>15356</v>
      </c>
      <c r="E7392" s="27" t="s">
        <v>15357</v>
      </c>
      <c r="F7392" s="15" t="s">
        <v>110</v>
      </c>
      <c r="G7392" s="15" t="s">
        <v>15354</v>
      </c>
    </row>
    <row r="7393" spans="1:7" ht="14.25" x14ac:dyDescent="0.2">
      <c r="A7393" s="14" t="s">
        <v>15358</v>
      </c>
      <c r="B7393" s="15" t="s">
        <v>15305</v>
      </c>
      <c r="C7393" s="15" t="s">
        <v>109</v>
      </c>
      <c r="D7393" s="27" t="s">
        <v>15359</v>
      </c>
      <c r="E7393" s="27" t="s">
        <v>15360</v>
      </c>
      <c r="F7393" s="15" t="s">
        <v>502</v>
      </c>
      <c r="G7393" s="15" t="s">
        <v>15361</v>
      </c>
    </row>
    <row r="7394" spans="1:7" ht="14.25" x14ac:dyDescent="0.2">
      <c r="A7394" s="14" t="s">
        <v>15362</v>
      </c>
      <c r="B7394" s="15" t="s">
        <v>15305</v>
      </c>
      <c r="C7394" s="15" t="s">
        <v>122</v>
      </c>
      <c r="D7394" s="27" t="s">
        <v>15363</v>
      </c>
      <c r="E7394" s="27" t="s">
        <v>15364</v>
      </c>
      <c r="F7394" s="15" t="s">
        <v>502</v>
      </c>
      <c r="G7394" s="15" t="s">
        <v>15365</v>
      </c>
    </row>
    <row r="7395" spans="1:7" ht="14.25" x14ac:dyDescent="0.2">
      <c r="A7395" s="14" t="s">
        <v>15366</v>
      </c>
      <c r="B7395" s="15" t="s">
        <v>15305</v>
      </c>
      <c r="C7395" s="15" t="s">
        <v>126</v>
      </c>
      <c r="D7395" s="27" t="s">
        <v>15367</v>
      </c>
      <c r="E7395" s="27" t="s">
        <v>15368</v>
      </c>
      <c r="F7395" s="15" t="s">
        <v>502</v>
      </c>
      <c r="G7395" s="15" t="s">
        <v>15369</v>
      </c>
    </row>
    <row r="7396" spans="1:7" ht="14.25" x14ac:dyDescent="0.2">
      <c r="A7396" s="14" t="s">
        <v>15370</v>
      </c>
      <c r="B7396" s="15" t="s">
        <v>15305</v>
      </c>
      <c r="C7396" s="15" t="s">
        <v>124</v>
      </c>
      <c r="D7396" s="27" t="s">
        <v>15371</v>
      </c>
      <c r="E7396" s="27" t="s">
        <v>15372</v>
      </c>
      <c r="F7396" s="15" t="s">
        <v>502</v>
      </c>
      <c r="G7396" s="15" t="s">
        <v>15373</v>
      </c>
    </row>
    <row r="7397" spans="1:7" ht="14.25" x14ac:dyDescent="0.2">
      <c r="A7397" s="16"/>
      <c r="B7397" s="16"/>
      <c r="C7397" s="13"/>
      <c r="D7397" s="28"/>
      <c r="E7397" s="21" t="s">
        <v>15374</v>
      </c>
      <c r="F7397" s="13"/>
      <c r="G7397" s="13"/>
    </row>
    <row r="7398" spans="1:7" ht="22.5" x14ac:dyDescent="0.2">
      <c r="A7398" s="14" t="s">
        <v>15375</v>
      </c>
      <c r="B7398" s="15" t="s">
        <v>15305</v>
      </c>
      <c r="C7398" s="15" t="s">
        <v>129</v>
      </c>
      <c r="D7398" s="27" t="s">
        <v>15376</v>
      </c>
      <c r="E7398" s="27" t="s">
        <v>15377</v>
      </c>
      <c r="F7398" s="15" t="s">
        <v>110</v>
      </c>
      <c r="G7398" s="15" t="s">
        <v>4465</v>
      </c>
    </row>
    <row r="7399" spans="1:7" ht="45" x14ac:dyDescent="0.2">
      <c r="A7399" s="14" t="s">
        <v>15378</v>
      </c>
      <c r="B7399" s="15" t="s">
        <v>15305</v>
      </c>
      <c r="C7399" s="15" t="s">
        <v>133</v>
      </c>
      <c r="D7399" s="27" t="s">
        <v>15379</v>
      </c>
      <c r="E7399" s="27" t="s">
        <v>15380</v>
      </c>
      <c r="F7399" s="15" t="s">
        <v>652</v>
      </c>
      <c r="G7399" s="15" t="s">
        <v>24</v>
      </c>
    </row>
    <row r="7400" spans="1:7" s="11" customFormat="1" ht="14.25" x14ac:dyDescent="0.2">
      <c r="A7400" s="9" t="s">
        <v>9612</v>
      </c>
      <c r="B7400" s="9" t="s">
        <v>15381</v>
      </c>
      <c r="C7400" s="9"/>
      <c r="D7400" s="29"/>
      <c r="E7400" s="22" t="s">
        <v>15382</v>
      </c>
      <c r="F7400" s="10"/>
      <c r="G7400" s="10"/>
    </row>
    <row r="7401" spans="1:7" ht="14.25" customHeight="1" x14ac:dyDescent="0.2">
      <c r="A7401" s="16"/>
      <c r="B7401" s="16"/>
      <c r="C7401" s="13"/>
      <c r="D7401" s="28"/>
      <c r="E7401" s="21" t="s">
        <v>15383</v>
      </c>
      <c r="F7401" s="13"/>
      <c r="G7401" s="13"/>
    </row>
    <row r="7402" spans="1:7" ht="14.25" x14ac:dyDescent="0.2">
      <c r="A7402" s="14" t="s">
        <v>15384</v>
      </c>
      <c r="B7402" s="15" t="s">
        <v>15305</v>
      </c>
      <c r="C7402" s="15" t="s">
        <v>136</v>
      </c>
      <c r="D7402" s="27" t="s">
        <v>15385</v>
      </c>
      <c r="E7402" s="27" t="s">
        <v>15386</v>
      </c>
      <c r="F7402" s="15" t="s">
        <v>1071</v>
      </c>
      <c r="G7402" s="15" t="s">
        <v>15387</v>
      </c>
    </row>
    <row r="7403" spans="1:7" s="8" customFormat="1" ht="15" customHeight="1" x14ac:dyDescent="0.2">
      <c r="A7403" s="7"/>
      <c r="B7403" s="7"/>
      <c r="C7403" s="7"/>
      <c r="D7403" s="26"/>
      <c r="E7403" s="20" t="s">
        <v>15388</v>
      </c>
      <c r="F7403" s="7"/>
      <c r="G7403" s="7"/>
    </row>
    <row r="7404" spans="1:7" s="11" customFormat="1" ht="14.25" x14ac:dyDescent="0.2">
      <c r="A7404" s="9" t="s">
        <v>9615</v>
      </c>
      <c r="B7404" s="9" t="s">
        <v>15389</v>
      </c>
      <c r="C7404" s="9"/>
      <c r="D7404" s="29"/>
      <c r="E7404" s="22" t="s">
        <v>15390</v>
      </c>
      <c r="F7404" s="10"/>
      <c r="G7404" s="10"/>
    </row>
    <row r="7405" spans="1:7" ht="22.5" x14ac:dyDescent="0.2">
      <c r="A7405" s="14" t="s">
        <v>15391</v>
      </c>
      <c r="B7405" s="15" t="s">
        <v>15392</v>
      </c>
      <c r="C7405" s="15" t="s">
        <v>12</v>
      </c>
      <c r="D7405" s="27" t="s">
        <v>13586</v>
      </c>
      <c r="E7405" s="27" t="s">
        <v>13587</v>
      </c>
      <c r="F7405" s="15" t="s">
        <v>37</v>
      </c>
      <c r="G7405" s="15" t="s">
        <v>15393</v>
      </c>
    </row>
    <row r="7406" spans="1:7" ht="33.75" x14ac:dyDescent="0.2">
      <c r="A7406" s="14" t="s">
        <v>15394</v>
      </c>
      <c r="B7406" s="15" t="s">
        <v>15392</v>
      </c>
      <c r="C7406" s="15" t="s">
        <v>24</v>
      </c>
      <c r="D7406" s="27" t="s">
        <v>35</v>
      </c>
      <c r="E7406" s="27" t="s">
        <v>14945</v>
      </c>
      <c r="F7406" s="15" t="s">
        <v>37</v>
      </c>
      <c r="G7406" s="15" t="s">
        <v>15395</v>
      </c>
    </row>
    <row r="7407" spans="1:7" ht="22.5" x14ac:dyDescent="0.2">
      <c r="A7407" s="14" t="s">
        <v>15396</v>
      </c>
      <c r="B7407" s="15" t="s">
        <v>15392</v>
      </c>
      <c r="C7407" s="15" t="s">
        <v>30</v>
      </c>
      <c r="D7407" s="27" t="s">
        <v>31</v>
      </c>
      <c r="E7407" s="27" t="s">
        <v>32</v>
      </c>
      <c r="F7407" s="15" t="s">
        <v>27</v>
      </c>
      <c r="G7407" s="15" t="s">
        <v>15397</v>
      </c>
    </row>
    <row r="7408" spans="1:7" ht="22.5" x14ac:dyDescent="0.2">
      <c r="A7408" s="14" t="s">
        <v>15398</v>
      </c>
      <c r="B7408" s="15" t="s">
        <v>15392</v>
      </c>
      <c r="C7408" s="15" t="s">
        <v>34</v>
      </c>
      <c r="D7408" s="27" t="s">
        <v>5517</v>
      </c>
      <c r="E7408" s="27" t="s">
        <v>13008</v>
      </c>
      <c r="F7408" s="15" t="s">
        <v>51</v>
      </c>
      <c r="G7408" s="15" t="s">
        <v>15399</v>
      </c>
    </row>
    <row r="7409" spans="1:7" ht="22.5" x14ac:dyDescent="0.2">
      <c r="A7409" s="14" t="s">
        <v>15400</v>
      </c>
      <c r="B7409" s="15" t="s">
        <v>15392</v>
      </c>
      <c r="C7409" s="15" t="s">
        <v>40</v>
      </c>
      <c r="D7409" s="27" t="s">
        <v>49</v>
      </c>
      <c r="E7409" s="27" t="s">
        <v>5873</v>
      </c>
      <c r="F7409" s="15" t="s">
        <v>51</v>
      </c>
      <c r="G7409" s="15" t="s">
        <v>15401</v>
      </c>
    </row>
    <row r="7410" spans="1:7" ht="14.25" x14ac:dyDescent="0.2">
      <c r="A7410" s="14" t="s">
        <v>15402</v>
      </c>
      <c r="B7410" s="15" t="s">
        <v>15392</v>
      </c>
      <c r="C7410" s="15" t="s">
        <v>43</v>
      </c>
      <c r="D7410" s="27" t="s">
        <v>5544</v>
      </c>
      <c r="E7410" s="27" t="s">
        <v>5545</v>
      </c>
      <c r="F7410" s="15" t="s">
        <v>81</v>
      </c>
      <c r="G7410" s="15" t="s">
        <v>14957</v>
      </c>
    </row>
    <row r="7411" spans="1:7" ht="14.25" x14ac:dyDescent="0.2">
      <c r="A7411" s="14" t="s">
        <v>15403</v>
      </c>
      <c r="B7411" s="15" t="s">
        <v>15392</v>
      </c>
      <c r="C7411" s="15" t="s">
        <v>48</v>
      </c>
      <c r="D7411" s="27" t="s">
        <v>711</v>
      </c>
      <c r="E7411" s="27" t="s">
        <v>3050</v>
      </c>
      <c r="F7411" s="15" t="s">
        <v>81</v>
      </c>
      <c r="G7411" s="15" t="s">
        <v>15404</v>
      </c>
    </row>
    <row r="7412" spans="1:7" ht="22.5" x14ac:dyDescent="0.2">
      <c r="A7412" s="14" t="s">
        <v>15405</v>
      </c>
      <c r="B7412" s="15" t="s">
        <v>15392</v>
      </c>
      <c r="C7412" s="15" t="s">
        <v>55</v>
      </c>
      <c r="D7412" s="27" t="s">
        <v>5521</v>
      </c>
      <c r="E7412" s="27" t="s">
        <v>10526</v>
      </c>
      <c r="F7412" s="15" t="s">
        <v>37</v>
      </c>
      <c r="G7412" s="15" t="s">
        <v>12332</v>
      </c>
    </row>
    <row r="7413" spans="1:7" ht="14.25" x14ac:dyDescent="0.2">
      <c r="A7413" s="14" t="s">
        <v>15406</v>
      </c>
      <c r="B7413" s="15" t="s">
        <v>15392</v>
      </c>
      <c r="C7413" s="15" t="s">
        <v>58</v>
      </c>
      <c r="D7413" s="27" t="s">
        <v>49</v>
      </c>
      <c r="E7413" s="27" t="s">
        <v>50</v>
      </c>
      <c r="F7413" s="15" t="s">
        <v>51</v>
      </c>
      <c r="G7413" s="15" t="s">
        <v>12334</v>
      </c>
    </row>
    <row r="7414" spans="1:7" ht="14.25" customHeight="1" x14ac:dyDescent="0.2">
      <c r="A7414" s="16"/>
      <c r="B7414" s="16"/>
      <c r="C7414" s="13"/>
      <c r="D7414" s="28"/>
      <c r="E7414" s="21" t="s">
        <v>15407</v>
      </c>
      <c r="F7414" s="13"/>
      <c r="G7414" s="13"/>
    </row>
    <row r="7415" spans="1:7" ht="14.25" x14ac:dyDescent="0.2">
      <c r="A7415" s="14" t="s">
        <v>15408</v>
      </c>
      <c r="B7415" s="15" t="s">
        <v>15392</v>
      </c>
      <c r="C7415" s="15" t="s">
        <v>60</v>
      </c>
      <c r="D7415" s="27" t="s">
        <v>570</v>
      </c>
      <c r="E7415" s="27" t="s">
        <v>571</v>
      </c>
      <c r="F7415" s="15" t="s">
        <v>51</v>
      </c>
      <c r="G7415" s="15" t="s">
        <v>6008</v>
      </c>
    </row>
    <row r="7416" spans="1:7" ht="14.25" x14ac:dyDescent="0.2">
      <c r="A7416" s="14" t="s">
        <v>15409</v>
      </c>
      <c r="B7416" s="15" t="s">
        <v>15392</v>
      </c>
      <c r="C7416" s="15" t="s">
        <v>65</v>
      </c>
      <c r="D7416" s="27" t="s">
        <v>574</v>
      </c>
      <c r="E7416" s="27" t="s">
        <v>575</v>
      </c>
      <c r="F7416" s="15" t="s">
        <v>81</v>
      </c>
      <c r="G7416" s="15" t="s">
        <v>6010</v>
      </c>
    </row>
    <row r="7417" spans="1:7" ht="14.25" x14ac:dyDescent="0.2">
      <c r="A7417" s="14" t="s">
        <v>15410</v>
      </c>
      <c r="B7417" s="15" t="s">
        <v>15392</v>
      </c>
      <c r="C7417" s="15" t="s">
        <v>68</v>
      </c>
      <c r="D7417" s="27" t="s">
        <v>570</v>
      </c>
      <c r="E7417" s="27" t="s">
        <v>15411</v>
      </c>
      <c r="F7417" s="15" t="s">
        <v>51</v>
      </c>
      <c r="G7417" s="15" t="s">
        <v>5033</v>
      </c>
    </row>
    <row r="7418" spans="1:7" ht="14.25" x14ac:dyDescent="0.2">
      <c r="A7418" s="14" t="s">
        <v>15412</v>
      </c>
      <c r="B7418" s="15" t="s">
        <v>15392</v>
      </c>
      <c r="C7418" s="15" t="s">
        <v>70</v>
      </c>
      <c r="D7418" s="27" t="s">
        <v>586</v>
      </c>
      <c r="E7418" s="27" t="s">
        <v>587</v>
      </c>
      <c r="F7418" s="15" t="s">
        <v>81</v>
      </c>
      <c r="G7418" s="15" t="s">
        <v>15413</v>
      </c>
    </row>
    <row r="7419" spans="1:7" ht="14.25" x14ac:dyDescent="0.2">
      <c r="A7419" s="14" t="s">
        <v>15414</v>
      </c>
      <c r="B7419" s="15" t="s">
        <v>15392</v>
      </c>
      <c r="C7419" s="15" t="s">
        <v>73</v>
      </c>
      <c r="D7419" s="27" t="s">
        <v>4047</v>
      </c>
      <c r="E7419" s="27" t="s">
        <v>4048</v>
      </c>
      <c r="F7419" s="15" t="s">
        <v>502</v>
      </c>
      <c r="G7419" s="15" t="s">
        <v>15415</v>
      </c>
    </row>
    <row r="7420" spans="1:7" ht="22.5" x14ac:dyDescent="0.2">
      <c r="A7420" s="14" t="s">
        <v>15416</v>
      </c>
      <c r="B7420" s="15" t="s">
        <v>15392</v>
      </c>
      <c r="C7420" s="15" t="s">
        <v>75</v>
      </c>
      <c r="D7420" s="27" t="s">
        <v>15417</v>
      </c>
      <c r="E7420" s="27" t="s">
        <v>15418</v>
      </c>
      <c r="F7420" s="15" t="s">
        <v>502</v>
      </c>
      <c r="G7420" s="15" t="s">
        <v>15419</v>
      </c>
    </row>
    <row r="7421" spans="1:7" ht="45" x14ac:dyDescent="0.2">
      <c r="A7421" s="14" t="s">
        <v>15420</v>
      </c>
      <c r="B7421" s="15" t="s">
        <v>15392</v>
      </c>
      <c r="C7421" s="15" t="s">
        <v>87</v>
      </c>
      <c r="D7421" s="27" t="s">
        <v>15421</v>
      </c>
      <c r="E7421" s="27" t="s">
        <v>15422</v>
      </c>
      <c r="F7421" s="15" t="s">
        <v>648</v>
      </c>
      <c r="G7421" s="15" t="s">
        <v>24</v>
      </c>
    </row>
    <row r="7422" spans="1:7" s="8" customFormat="1" ht="15" customHeight="1" x14ac:dyDescent="0.2">
      <c r="A7422" s="7"/>
      <c r="B7422" s="7"/>
      <c r="C7422" s="7"/>
      <c r="D7422" s="26"/>
      <c r="E7422" s="20" t="s">
        <v>15423</v>
      </c>
      <c r="F7422" s="7"/>
      <c r="G7422" s="7"/>
    </row>
    <row r="7423" spans="1:7" s="11" customFormat="1" ht="14.25" x14ac:dyDescent="0.2">
      <c r="A7423" s="9" t="s">
        <v>9619</v>
      </c>
      <c r="B7423" s="9" t="s">
        <v>15424</v>
      </c>
      <c r="C7423" s="9"/>
      <c r="D7423" s="29"/>
      <c r="E7423" s="22" t="s">
        <v>15425</v>
      </c>
      <c r="F7423" s="10"/>
      <c r="G7423" s="10"/>
    </row>
    <row r="7424" spans="1:7" ht="14.25" customHeight="1" x14ac:dyDescent="0.2">
      <c r="A7424" s="16"/>
      <c r="B7424" s="16"/>
      <c r="C7424" s="13"/>
      <c r="D7424" s="28"/>
      <c r="E7424" s="21" t="s">
        <v>685</v>
      </c>
      <c r="F7424" s="13"/>
      <c r="G7424" s="13"/>
    </row>
    <row r="7425" spans="1:7" ht="22.5" x14ac:dyDescent="0.2">
      <c r="A7425" s="14" t="s">
        <v>15426</v>
      </c>
      <c r="B7425" s="15" t="s">
        <v>15427</v>
      </c>
      <c r="C7425" s="15" t="s">
        <v>12</v>
      </c>
      <c r="D7425" s="27" t="s">
        <v>7741</v>
      </c>
      <c r="E7425" s="27" t="s">
        <v>7742</v>
      </c>
      <c r="F7425" s="15" t="s">
        <v>37</v>
      </c>
      <c r="G7425" s="15" t="s">
        <v>15428</v>
      </c>
    </row>
    <row r="7426" spans="1:7" ht="22.5" x14ac:dyDescent="0.2">
      <c r="A7426" s="14" t="s">
        <v>15429</v>
      </c>
      <c r="B7426" s="15" t="s">
        <v>15427</v>
      </c>
      <c r="C7426" s="15" t="s">
        <v>24</v>
      </c>
      <c r="D7426" s="27" t="s">
        <v>44</v>
      </c>
      <c r="E7426" s="27" t="s">
        <v>15430</v>
      </c>
      <c r="F7426" s="15" t="s">
        <v>37</v>
      </c>
      <c r="G7426" s="15" t="s">
        <v>15428</v>
      </c>
    </row>
    <row r="7427" spans="1:7" ht="14.25" x14ac:dyDescent="0.2">
      <c r="A7427" s="14" t="s">
        <v>15431</v>
      </c>
      <c r="B7427" s="15" t="s">
        <v>15427</v>
      </c>
      <c r="C7427" s="15" t="s">
        <v>30</v>
      </c>
      <c r="D7427" s="27" t="s">
        <v>49</v>
      </c>
      <c r="E7427" s="27" t="s">
        <v>50</v>
      </c>
      <c r="F7427" s="15" t="s">
        <v>51</v>
      </c>
      <c r="G7427" s="15" t="s">
        <v>15432</v>
      </c>
    </row>
    <row r="7428" spans="1:7" ht="22.5" x14ac:dyDescent="0.2">
      <c r="A7428" s="14" t="s">
        <v>15433</v>
      </c>
      <c r="B7428" s="15" t="s">
        <v>15427</v>
      </c>
      <c r="C7428" s="15" t="s">
        <v>34</v>
      </c>
      <c r="D7428" s="27" t="s">
        <v>5517</v>
      </c>
      <c r="E7428" s="27" t="s">
        <v>5734</v>
      </c>
      <c r="F7428" s="15" t="s">
        <v>51</v>
      </c>
      <c r="G7428" s="15" t="s">
        <v>15434</v>
      </c>
    </row>
    <row r="7429" spans="1:7" ht="33.75" x14ac:dyDescent="0.2">
      <c r="A7429" s="14" t="s">
        <v>15435</v>
      </c>
      <c r="B7429" s="15" t="s">
        <v>15427</v>
      </c>
      <c r="C7429" s="15" t="s">
        <v>40</v>
      </c>
      <c r="D7429" s="27" t="s">
        <v>7744</v>
      </c>
      <c r="E7429" s="27" t="s">
        <v>7745</v>
      </c>
      <c r="F7429" s="15" t="s">
        <v>37</v>
      </c>
      <c r="G7429" s="15" t="s">
        <v>7332</v>
      </c>
    </row>
    <row r="7430" spans="1:7" ht="22.5" x14ac:dyDescent="0.2">
      <c r="A7430" s="14" t="s">
        <v>15436</v>
      </c>
      <c r="B7430" s="15" t="s">
        <v>15427</v>
      </c>
      <c r="C7430" s="15" t="s">
        <v>43</v>
      </c>
      <c r="D7430" s="27" t="s">
        <v>31</v>
      </c>
      <c r="E7430" s="27" t="s">
        <v>32</v>
      </c>
      <c r="F7430" s="15" t="s">
        <v>27</v>
      </c>
      <c r="G7430" s="15" t="s">
        <v>3540</v>
      </c>
    </row>
    <row r="7431" spans="1:7" ht="22.5" x14ac:dyDescent="0.2">
      <c r="A7431" s="14" t="s">
        <v>15437</v>
      </c>
      <c r="B7431" s="15" t="s">
        <v>15427</v>
      </c>
      <c r="C7431" s="15" t="s">
        <v>48</v>
      </c>
      <c r="D7431" s="27" t="s">
        <v>15438</v>
      </c>
      <c r="E7431" s="27" t="s">
        <v>15439</v>
      </c>
      <c r="F7431" s="15" t="s">
        <v>37</v>
      </c>
      <c r="G7431" s="15" t="s">
        <v>15440</v>
      </c>
    </row>
    <row r="7432" spans="1:7" ht="14.25" x14ac:dyDescent="0.2">
      <c r="A7432" s="14" t="s">
        <v>15441</v>
      </c>
      <c r="B7432" s="15" t="s">
        <v>15427</v>
      </c>
      <c r="C7432" s="15" t="s">
        <v>55</v>
      </c>
      <c r="D7432" s="27" t="s">
        <v>49</v>
      </c>
      <c r="E7432" s="27" t="s">
        <v>50</v>
      </c>
      <c r="F7432" s="15" t="s">
        <v>51</v>
      </c>
      <c r="G7432" s="15" t="s">
        <v>15442</v>
      </c>
    </row>
    <row r="7433" spans="1:7" ht="22.5" x14ac:dyDescent="0.2">
      <c r="A7433" s="14" t="s">
        <v>15443</v>
      </c>
      <c r="B7433" s="15" t="s">
        <v>15427</v>
      </c>
      <c r="C7433" s="15" t="s">
        <v>58</v>
      </c>
      <c r="D7433" s="27" t="s">
        <v>44</v>
      </c>
      <c r="E7433" s="27" t="s">
        <v>560</v>
      </c>
      <c r="F7433" s="15" t="s">
        <v>37</v>
      </c>
      <c r="G7433" s="15" t="s">
        <v>15444</v>
      </c>
    </row>
    <row r="7434" spans="1:7" ht="14.25" x14ac:dyDescent="0.2">
      <c r="A7434" s="14" t="s">
        <v>15445</v>
      </c>
      <c r="B7434" s="15" t="s">
        <v>15427</v>
      </c>
      <c r="C7434" s="15" t="s">
        <v>60</v>
      </c>
      <c r="D7434" s="27" t="s">
        <v>49</v>
      </c>
      <c r="E7434" s="27" t="s">
        <v>50</v>
      </c>
      <c r="F7434" s="15" t="s">
        <v>51</v>
      </c>
      <c r="G7434" s="15" t="s">
        <v>1484</v>
      </c>
    </row>
    <row r="7435" spans="1:7" ht="14.25" customHeight="1" x14ac:dyDescent="0.2">
      <c r="A7435" s="16"/>
      <c r="B7435" s="16"/>
      <c r="C7435" s="13"/>
      <c r="D7435" s="28"/>
      <c r="E7435" s="21" t="s">
        <v>15446</v>
      </c>
      <c r="F7435" s="13"/>
      <c r="G7435" s="13"/>
    </row>
    <row r="7436" spans="1:7" ht="14.25" x14ac:dyDescent="0.2">
      <c r="A7436" s="14" t="s">
        <v>15447</v>
      </c>
      <c r="B7436" s="15" t="s">
        <v>15427</v>
      </c>
      <c r="C7436" s="15" t="s">
        <v>65</v>
      </c>
      <c r="D7436" s="27" t="s">
        <v>570</v>
      </c>
      <c r="E7436" s="27" t="s">
        <v>571</v>
      </c>
      <c r="F7436" s="15" t="s">
        <v>51</v>
      </c>
      <c r="G7436" s="15" t="s">
        <v>5566</v>
      </c>
    </row>
    <row r="7437" spans="1:7" ht="14.25" x14ac:dyDescent="0.2">
      <c r="A7437" s="14" t="s">
        <v>15448</v>
      </c>
      <c r="B7437" s="15" t="s">
        <v>15427</v>
      </c>
      <c r="C7437" s="15" t="s">
        <v>68</v>
      </c>
      <c r="D7437" s="27" t="s">
        <v>574</v>
      </c>
      <c r="E7437" s="27" t="s">
        <v>575</v>
      </c>
      <c r="F7437" s="15" t="s">
        <v>81</v>
      </c>
      <c r="G7437" s="15" t="s">
        <v>15449</v>
      </c>
    </row>
    <row r="7438" spans="1:7" ht="22.5" x14ac:dyDescent="0.2">
      <c r="A7438" s="14" t="s">
        <v>15450</v>
      </c>
      <c r="B7438" s="15" t="s">
        <v>15427</v>
      </c>
      <c r="C7438" s="15" t="s">
        <v>70</v>
      </c>
      <c r="D7438" s="27" t="s">
        <v>762</v>
      </c>
      <c r="E7438" s="27" t="s">
        <v>763</v>
      </c>
      <c r="F7438" s="15" t="s">
        <v>51</v>
      </c>
      <c r="G7438" s="15" t="s">
        <v>7623</v>
      </c>
    </row>
    <row r="7439" spans="1:7" ht="14.25" x14ac:dyDescent="0.2">
      <c r="A7439" s="14" t="s">
        <v>15451</v>
      </c>
      <c r="B7439" s="15" t="s">
        <v>15427</v>
      </c>
      <c r="C7439" s="15" t="s">
        <v>73</v>
      </c>
      <c r="D7439" s="27" t="s">
        <v>586</v>
      </c>
      <c r="E7439" s="27" t="s">
        <v>587</v>
      </c>
      <c r="F7439" s="15" t="s">
        <v>81</v>
      </c>
      <c r="G7439" s="15" t="s">
        <v>15452</v>
      </c>
    </row>
    <row r="7440" spans="1:7" ht="22.5" x14ac:dyDescent="0.2">
      <c r="A7440" s="14" t="s">
        <v>15453</v>
      </c>
      <c r="B7440" s="15" t="s">
        <v>15427</v>
      </c>
      <c r="C7440" s="15" t="s">
        <v>75</v>
      </c>
      <c r="D7440" s="27" t="s">
        <v>742</v>
      </c>
      <c r="E7440" s="27" t="s">
        <v>743</v>
      </c>
      <c r="F7440" s="15" t="s">
        <v>502</v>
      </c>
      <c r="G7440" s="15" t="s">
        <v>15454</v>
      </c>
    </row>
    <row r="7441" spans="1:7" ht="22.5" x14ac:dyDescent="0.2">
      <c r="A7441" s="14" t="s">
        <v>15455</v>
      </c>
      <c r="B7441" s="15" t="s">
        <v>15427</v>
      </c>
      <c r="C7441" s="15" t="s">
        <v>87</v>
      </c>
      <c r="D7441" s="27" t="s">
        <v>734</v>
      </c>
      <c r="E7441" s="27" t="s">
        <v>735</v>
      </c>
      <c r="F7441" s="15" t="s">
        <v>502</v>
      </c>
      <c r="G7441" s="15" t="s">
        <v>15456</v>
      </c>
    </row>
    <row r="7442" spans="1:7" ht="22.5" x14ac:dyDescent="0.2">
      <c r="A7442" s="14" t="s">
        <v>15457</v>
      </c>
      <c r="B7442" s="15" t="s">
        <v>15427</v>
      </c>
      <c r="C7442" s="15" t="s">
        <v>89</v>
      </c>
      <c r="D7442" s="27" t="s">
        <v>781</v>
      </c>
      <c r="E7442" s="27" t="s">
        <v>5166</v>
      </c>
      <c r="F7442" s="15" t="s">
        <v>502</v>
      </c>
      <c r="G7442" s="15" t="s">
        <v>15458</v>
      </c>
    </row>
    <row r="7443" spans="1:7" ht="22.5" x14ac:dyDescent="0.2">
      <c r="A7443" s="14" t="s">
        <v>15459</v>
      </c>
      <c r="B7443" s="15" t="s">
        <v>15427</v>
      </c>
      <c r="C7443" s="15" t="s">
        <v>90</v>
      </c>
      <c r="D7443" s="27" t="s">
        <v>742</v>
      </c>
      <c r="E7443" s="27" t="s">
        <v>15460</v>
      </c>
      <c r="F7443" s="15" t="s">
        <v>502</v>
      </c>
      <c r="G7443" s="15" t="s">
        <v>15461</v>
      </c>
    </row>
    <row r="7444" spans="1:7" ht="14.25" customHeight="1" x14ac:dyDescent="0.2">
      <c r="A7444" s="16"/>
      <c r="B7444" s="16"/>
      <c r="C7444" s="13"/>
      <c r="D7444" s="28"/>
      <c r="E7444" s="21" t="s">
        <v>15462</v>
      </c>
      <c r="F7444" s="13"/>
      <c r="G7444" s="13"/>
    </row>
    <row r="7445" spans="1:7" ht="22.5" x14ac:dyDescent="0.2">
      <c r="A7445" s="14" t="s">
        <v>15463</v>
      </c>
      <c r="B7445" s="15" t="s">
        <v>15427</v>
      </c>
      <c r="C7445" s="15" t="s">
        <v>91</v>
      </c>
      <c r="D7445" s="27" t="s">
        <v>6576</v>
      </c>
      <c r="E7445" s="27" t="s">
        <v>6577</v>
      </c>
      <c r="F7445" s="15" t="s">
        <v>110</v>
      </c>
      <c r="G7445" s="15" t="s">
        <v>15464</v>
      </c>
    </row>
    <row r="7446" spans="1:7" ht="22.5" x14ac:dyDescent="0.2">
      <c r="A7446" s="14" t="s">
        <v>15465</v>
      </c>
      <c r="B7446" s="15" t="s">
        <v>15427</v>
      </c>
      <c r="C7446" s="15" t="s">
        <v>101</v>
      </c>
      <c r="D7446" s="27" t="s">
        <v>15466</v>
      </c>
      <c r="E7446" s="27" t="s">
        <v>15467</v>
      </c>
      <c r="F7446" s="15" t="s">
        <v>110</v>
      </c>
      <c r="G7446" s="15" t="s">
        <v>15464</v>
      </c>
    </row>
    <row r="7447" spans="1:7" ht="14.25" x14ac:dyDescent="0.2">
      <c r="A7447" s="14" t="s">
        <v>15468</v>
      </c>
      <c r="B7447" s="15" t="s">
        <v>15427</v>
      </c>
      <c r="C7447" s="15" t="s">
        <v>106</v>
      </c>
      <c r="D7447" s="27" t="s">
        <v>15469</v>
      </c>
      <c r="E7447" s="27" t="s">
        <v>15470</v>
      </c>
      <c r="F7447" s="15" t="s">
        <v>518</v>
      </c>
      <c r="G7447" s="15" t="s">
        <v>15471</v>
      </c>
    </row>
    <row r="7448" spans="1:7" ht="14.25" x14ac:dyDescent="0.2">
      <c r="A7448" s="14" t="s">
        <v>15472</v>
      </c>
      <c r="B7448" s="15" t="s">
        <v>15427</v>
      </c>
      <c r="C7448" s="15" t="s">
        <v>107</v>
      </c>
      <c r="D7448" s="27" t="s">
        <v>8294</v>
      </c>
      <c r="E7448" s="27" t="s">
        <v>8295</v>
      </c>
      <c r="F7448" s="15" t="s">
        <v>518</v>
      </c>
      <c r="G7448" s="15" t="s">
        <v>15473</v>
      </c>
    </row>
    <row r="7449" spans="1:7" ht="22.5" x14ac:dyDescent="0.2">
      <c r="A7449" s="14" t="s">
        <v>15474</v>
      </c>
      <c r="B7449" s="15" t="s">
        <v>15427</v>
      </c>
      <c r="C7449" s="15" t="s">
        <v>108</v>
      </c>
      <c r="D7449" s="27" t="s">
        <v>15350</v>
      </c>
      <c r="E7449" s="27" t="s">
        <v>15351</v>
      </c>
      <c r="F7449" s="15" t="s">
        <v>110</v>
      </c>
      <c r="G7449" s="15" t="s">
        <v>15475</v>
      </c>
    </row>
    <row r="7450" spans="1:7" ht="14.25" customHeight="1" x14ac:dyDescent="0.2">
      <c r="A7450" s="16"/>
      <c r="B7450" s="16"/>
      <c r="C7450" s="13"/>
      <c r="D7450" s="28"/>
      <c r="E7450" s="21" t="s">
        <v>15476</v>
      </c>
      <c r="F7450" s="13"/>
      <c r="G7450" s="13"/>
    </row>
    <row r="7451" spans="1:7" ht="14.25" x14ac:dyDescent="0.2">
      <c r="A7451" s="14" t="s">
        <v>15477</v>
      </c>
      <c r="B7451" s="15" t="s">
        <v>15427</v>
      </c>
      <c r="C7451" s="15" t="s">
        <v>109</v>
      </c>
      <c r="D7451" s="27" t="s">
        <v>570</v>
      </c>
      <c r="E7451" s="27" t="s">
        <v>571</v>
      </c>
      <c r="F7451" s="15" t="s">
        <v>51</v>
      </c>
      <c r="G7451" s="15" t="s">
        <v>15478</v>
      </c>
    </row>
    <row r="7452" spans="1:7" ht="14.25" x14ac:dyDescent="0.2">
      <c r="A7452" s="14" t="s">
        <v>15479</v>
      </c>
      <c r="B7452" s="15" t="s">
        <v>15427</v>
      </c>
      <c r="C7452" s="15" t="s">
        <v>122</v>
      </c>
      <c r="D7452" s="27" t="s">
        <v>574</v>
      </c>
      <c r="E7452" s="27" t="s">
        <v>575</v>
      </c>
      <c r="F7452" s="15" t="s">
        <v>81</v>
      </c>
      <c r="G7452" s="15" t="s">
        <v>15480</v>
      </c>
    </row>
    <row r="7453" spans="1:7" ht="22.5" x14ac:dyDescent="0.2">
      <c r="A7453" s="14" t="s">
        <v>15481</v>
      </c>
      <c r="B7453" s="15" t="s">
        <v>15427</v>
      </c>
      <c r="C7453" s="15" t="s">
        <v>126</v>
      </c>
      <c r="D7453" s="27" t="s">
        <v>15482</v>
      </c>
      <c r="E7453" s="27" t="s">
        <v>15483</v>
      </c>
      <c r="F7453" s="15" t="s">
        <v>51</v>
      </c>
      <c r="G7453" s="15" t="s">
        <v>15484</v>
      </c>
    </row>
    <row r="7454" spans="1:7" ht="14.25" x14ac:dyDescent="0.2">
      <c r="A7454" s="14" t="s">
        <v>15485</v>
      </c>
      <c r="B7454" s="15" t="s">
        <v>15427</v>
      </c>
      <c r="C7454" s="15" t="s">
        <v>124</v>
      </c>
      <c r="D7454" s="27" t="s">
        <v>586</v>
      </c>
      <c r="E7454" s="27" t="s">
        <v>587</v>
      </c>
      <c r="F7454" s="15" t="s">
        <v>81</v>
      </c>
      <c r="G7454" s="15" t="s">
        <v>15486</v>
      </c>
    </row>
    <row r="7455" spans="1:7" ht="22.5" x14ac:dyDescent="0.2">
      <c r="A7455" s="14" t="s">
        <v>15487</v>
      </c>
      <c r="B7455" s="15" t="s">
        <v>15427</v>
      </c>
      <c r="C7455" s="15" t="s">
        <v>129</v>
      </c>
      <c r="D7455" s="27" t="s">
        <v>734</v>
      </c>
      <c r="E7455" s="27" t="s">
        <v>735</v>
      </c>
      <c r="F7455" s="15" t="s">
        <v>502</v>
      </c>
      <c r="G7455" s="15" t="s">
        <v>15488</v>
      </c>
    </row>
    <row r="7456" spans="1:7" ht="22.5" x14ac:dyDescent="0.2">
      <c r="A7456" s="14" t="s">
        <v>15489</v>
      </c>
      <c r="B7456" s="15" t="s">
        <v>15427</v>
      </c>
      <c r="C7456" s="15" t="s">
        <v>133</v>
      </c>
      <c r="D7456" s="27" t="s">
        <v>734</v>
      </c>
      <c r="E7456" s="27" t="s">
        <v>4010</v>
      </c>
      <c r="F7456" s="15" t="s">
        <v>502</v>
      </c>
      <c r="G7456" s="15" t="s">
        <v>15490</v>
      </c>
    </row>
    <row r="7457" spans="1:7" ht="22.5" x14ac:dyDescent="0.2">
      <c r="A7457" s="14" t="s">
        <v>15491</v>
      </c>
      <c r="B7457" s="15" t="s">
        <v>15427</v>
      </c>
      <c r="C7457" s="15" t="s">
        <v>136</v>
      </c>
      <c r="D7457" s="27" t="s">
        <v>781</v>
      </c>
      <c r="E7457" s="27" t="s">
        <v>5166</v>
      </c>
      <c r="F7457" s="15" t="s">
        <v>502</v>
      </c>
      <c r="G7457" s="15" t="s">
        <v>15492</v>
      </c>
    </row>
    <row r="7458" spans="1:7" ht="22.5" x14ac:dyDescent="0.2">
      <c r="A7458" s="14" t="s">
        <v>15493</v>
      </c>
      <c r="B7458" s="15" t="s">
        <v>15427</v>
      </c>
      <c r="C7458" s="15" t="s">
        <v>141</v>
      </c>
      <c r="D7458" s="27" t="s">
        <v>742</v>
      </c>
      <c r="E7458" s="27" t="s">
        <v>15460</v>
      </c>
      <c r="F7458" s="15" t="s">
        <v>502</v>
      </c>
      <c r="G7458" s="15" t="s">
        <v>15494</v>
      </c>
    </row>
    <row r="7459" spans="1:7" ht="14.25" customHeight="1" x14ac:dyDescent="0.2">
      <c r="A7459" s="16"/>
      <c r="B7459" s="16"/>
      <c r="C7459" s="13"/>
      <c r="D7459" s="28"/>
      <c r="E7459" s="21" t="s">
        <v>15495</v>
      </c>
      <c r="F7459" s="13"/>
      <c r="G7459" s="13"/>
    </row>
    <row r="7460" spans="1:7" ht="22.5" x14ac:dyDescent="0.2">
      <c r="A7460" s="14" t="s">
        <v>15496</v>
      </c>
      <c r="B7460" s="15" t="s">
        <v>15427</v>
      </c>
      <c r="C7460" s="15" t="s">
        <v>144</v>
      </c>
      <c r="D7460" s="27" t="s">
        <v>6576</v>
      </c>
      <c r="E7460" s="27" t="s">
        <v>6577</v>
      </c>
      <c r="F7460" s="15" t="s">
        <v>110</v>
      </c>
      <c r="G7460" s="15" t="s">
        <v>15497</v>
      </c>
    </row>
    <row r="7461" spans="1:7" ht="22.5" x14ac:dyDescent="0.2">
      <c r="A7461" s="14" t="s">
        <v>15498</v>
      </c>
      <c r="B7461" s="15" t="s">
        <v>15427</v>
      </c>
      <c r="C7461" s="15" t="s">
        <v>146</v>
      </c>
      <c r="D7461" s="27" t="s">
        <v>15466</v>
      </c>
      <c r="E7461" s="27" t="s">
        <v>15467</v>
      </c>
      <c r="F7461" s="15" t="s">
        <v>110</v>
      </c>
      <c r="G7461" s="15" t="s">
        <v>15497</v>
      </c>
    </row>
    <row r="7462" spans="1:7" ht="14.25" x14ac:dyDescent="0.2">
      <c r="A7462" s="14" t="s">
        <v>15499</v>
      </c>
      <c r="B7462" s="15" t="s">
        <v>15427</v>
      </c>
      <c r="C7462" s="15" t="s">
        <v>151</v>
      </c>
      <c r="D7462" s="27" t="s">
        <v>15469</v>
      </c>
      <c r="E7462" s="27" t="s">
        <v>15470</v>
      </c>
      <c r="F7462" s="15" t="s">
        <v>518</v>
      </c>
      <c r="G7462" s="15" t="s">
        <v>15500</v>
      </c>
    </row>
    <row r="7463" spans="1:7" ht="14.25" x14ac:dyDescent="0.2">
      <c r="A7463" s="14" t="s">
        <v>15501</v>
      </c>
      <c r="B7463" s="15" t="s">
        <v>15427</v>
      </c>
      <c r="C7463" s="15" t="s">
        <v>154</v>
      </c>
      <c r="D7463" s="27" t="s">
        <v>8294</v>
      </c>
      <c r="E7463" s="27" t="s">
        <v>8295</v>
      </c>
      <c r="F7463" s="15" t="s">
        <v>518</v>
      </c>
      <c r="G7463" s="15" t="s">
        <v>15502</v>
      </c>
    </row>
    <row r="7464" spans="1:7" ht="22.5" x14ac:dyDescent="0.2">
      <c r="A7464" s="14" t="s">
        <v>15503</v>
      </c>
      <c r="B7464" s="15" t="s">
        <v>15427</v>
      </c>
      <c r="C7464" s="15" t="s">
        <v>156</v>
      </c>
      <c r="D7464" s="27" t="s">
        <v>15350</v>
      </c>
      <c r="E7464" s="27" t="s">
        <v>15351</v>
      </c>
      <c r="F7464" s="15" t="s">
        <v>110</v>
      </c>
      <c r="G7464" s="15" t="s">
        <v>15504</v>
      </c>
    </row>
    <row r="7465" spans="1:7" ht="14.25" customHeight="1" x14ac:dyDescent="0.2">
      <c r="A7465" s="16"/>
      <c r="B7465" s="16"/>
      <c r="C7465" s="13"/>
      <c r="D7465" s="28"/>
      <c r="E7465" s="21" t="s">
        <v>15505</v>
      </c>
      <c r="F7465" s="13"/>
      <c r="G7465" s="13"/>
    </row>
    <row r="7466" spans="1:7" ht="14.25" x14ac:dyDescent="0.2">
      <c r="A7466" s="14" t="s">
        <v>15506</v>
      </c>
      <c r="B7466" s="15" t="s">
        <v>15427</v>
      </c>
      <c r="C7466" s="15" t="s">
        <v>157</v>
      </c>
      <c r="D7466" s="27" t="s">
        <v>570</v>
      </c>
      <c r="E7466" s="27" t="s">
        <v>571</v>
      </c>
      <c r="F7466" s="15" t="s">
        <v>51</v>
      </c>
      <c r="G7466" s="15" t="s">
        <v>6205</v>
      </c>
    </row>
    <row r="7467" spans="1:7" ht="14.25" x14ac:dyDescent="0.2">
      <c r="A7467" s="14" t="s">
        <v>15507</v>
      </c>
      <c r="B7467" s="15" t="s">
        <v>15427</v>
      </c>
      <c r="C7467" s="15" t="s">
        <v>158</v>
      </c>
      <c r="D7467" s="27" t="s">
        <v>574</v>
      </c>
      <c r="E7467" s="27" t="s">
        <v>575</v>
      </c>
      <c r="F7467" s="15" t="s">
        <v>81</v>
      </c>
      <c r="G7467" s="15" t="s">
        <v>8381</v>
      </c>
    </row>
    <row r="7468" spans="1:7" ht="22.5" x14ac:dyDescent="0.2">
      <c r="A7468" s="14" t="s">
        <v>15508</v>
      </c>
      <c r="B7468" s="15" t="s">
        <v>15427</v>
      </c>
      <c r="C7468" s="15" t="s">
        <v>165</v>
      </c>
      <c r="D7468" s="27" t="s">
        <v>15509</v>
      </c>
      <c r="E7468" s="27" t="s">
        <v>15510</v>
      </c>
      <c r="F7468" s="15" t="s">
        <v>51</v>
      </c>
      <c r="G7468" s="15" t="s">
        <v>15511</v>
      </c>
    </row>
    <row r="7469" spans="1:7" ht="14.25" x14ac:dyDescent="0.2">
      <c r="A7469" s="14" t="s">
        <v>15512</v>
      </c>
      <c r="B7469" s="15" t="s">
        <v>15427</v>
      </c>
      <c r="C7469" s="15" t="s">
        <v>168</v>
      </c>
      <c r="D7469" s="27" t="s">
        <v>586</v>
      </c>
      <c r="E7469" s="27" t="s">
        <v>587</v>
      </c>
      <c r="F7469" s="15" t="s">
        <v>81</v>
      </c>
      <c r="G7469" s="15" t="s">
        <v>15513</v>
      </c>
    </row>
    <row r="7470" spans="1:7" ht="22.5" x14ac:dyDescent="0.2">
      <c r="A7470" s="14" t="s">
        <v>15514</v>
      </c>
      <c r="B7470" s="15" t="s">
        <v>15427</v>
      </c>
      <c r="C7470" s="15" t="s">
        <v>170</v>
      </c>
      <c r="D7470" s="27" t="s">
        <v>3069</v>
      </c>
      <c r="E7470" s="27" t="s">
        <v>15515</v>
      </c>
      <c r="F7470" s="15" t="s">
        <v>502</v>
      </c>
      <c r="G7470" s="15" t="s">
        <v>15516</v>
      </c>
    </row>
    <row r="7471" spans="1:7" ht="22.5" x14ac:dyDescent="0.2">
      <c r="A7471" s="14" t="s">
        <v>15517</v>
      </c>
      <c r="B7471" s="15" t="s">
        <v>15427</v>
      </c>
      <c r="C7471" s="15" t="s">
        <v>175</v>
      </c>
      <c r="D7471" s="27" t="s">
        <v>3073</v>
      </c>
      <c r="E7471" s="27" t="s">
        <v>15518</v>
      </c>
      <c r="F7471" s="15" t="s">
        <v>502</v>
      </c>
      <c r="G7471" s="15" t="s">
        <v>15519</v>
      </c>
    </row>
    <row r="7472" spans="1:7" ht="22.5" x14ac:dyDescent="0.2">
      <c r="A7472" s="14" t="s">
        <v>15520</v>
      </c>
      <c r="B7472" s="15" t="s">
        <v>15427</v>
      </c>
      <c r="C7472" s="15" t="s">
        <v>178</v>
      </c>
      <c r="D7472" s="27" t="s">
        <v>734</v>
      </c>
      <c r="E7472" s="27" t="s">
        <v>735</v>
      </c>
      <c r="F7472" s="15" t="s">
        <v>502</v>
      </c>
      <c r="G7472" s="15" t="s">
        <v>15521</v>
      </c>
    </row>
    <row r="7473" spans="1:7" ht="22.5" x14ac:dyDescent="0.2">
      <c r="A7473" s="14" t="s">
        <v>15522</v>
      </c>
      <c r="B7473" s="15" t="s">
        <v>15427</v>
      </c>
      <c r="C7473" s="15" t="s">
        <v>181</v>
      </c>
      <c r="D7473" s="27" t="s">
        <v>781</v>
      </c>
      <c r="E7473" s="27" t="s">
        <v>5166</v>
      </c>
      <c r="F7473" s="15" t="s">
        <v>502</v>
      </c>
      <c r="G7473" s="15" t="s">
        <v>15523</v>
      </c>
    </row>
    <row r="7474" spans="1:7" ht="22.5" x14ac:dyDescent="0.2">
      <c r="A7474" s="14" t="s">
        <v>15524</v>
      </c>
      <c r="B7474" s="15" t="s">
        <v>15427</v>
      </c>
      <c r="C7474" s="15" t="s">
        <v>182</v>
      </c>
      <c r="D7474" s="27" t="s">
        <v>742</v>
      </c>
      <c r="E7474" s="27" t="s">
        <v>15460</v>
      </c>
      <c r="F7474" s="15" t="s">
        <v>502</v>
      </c>
      <c r="G7474" s="15" t="s">
        <v>15525</v>
      </c>
    </row>
    <row r="7475" spans="1:7" ht="14.25" customHeight="1" x14ac:dyDescent="0.2">
      <c r="A7475" s="16"/>
      <c r="B7475" s="16"/>
      <c r="C7475" s="13"/>
      <c r="D7475" s="28"/>
      <c r="E7475" s="21" t="s">
        <v>15526</v>
      </c>
      <c r="F7475" s="13"/>
      <c r="G7475" s="13"/>
    </row>
    <row r="7476" spans="1:7" ht="14.25" x14ac:dyDescent="0.2">
      <c r="A7476" s="14" t="s">
        <v>15527</v>
      </c>
      <c r="B7476" s="15" t="s">
        <v>15427</v>
      </c>
      <c r="C7476" s="15" t="s">
        <v>183</v>
      </c>
      <c r="D7476" s="27" t="s">
        <v>570</v>
      </c>
      <c r="E7476" s="27" t="s">
        <v>571</v>
      </c>
      <c r="F7476" s="15" t="s">
        <v>51</v>
      </c>
      <c r="G7476" s="15" t="s">
        <v>15528</v>
      </c>
    </row>
    <row r="7477" spans="1:7" ht="14.25" x14ac:dyDescent="0.2">
      <c r="A7477" s="14" t="s">
        <v>15529</v>
      </c>
      <c r="B7477" s="15" t="s">
        <v>15427</v>
      </c>
      <c r="C7477" s="15" t="s">
        <v>191</v>
      </c>
      <c r="D7477" s="27" t="s">
        <v>574</v>
      </c>
      <c r="E7477" s="27" t="s">
        <v>575</v>
      </c>
      <c r="F7477" s="15" t="s">
        <v>81</v>
      </c>
      <c r="G7477" s="15" t="s">
        <v>15530</v>
      </c>
    </row>
    <row r="7478" spans="1:7" ht="22.5" x14ac:dyDescent="0.2">
      <c r="A7478" s="14" t="s">
        <v>15531</v>
      </c>
      <c r="B7478" s="15" t="s">
        <v>15427</v>
      </c>
      <c r="C7478" s="15" t="s">
        <v>194</v>
      </c>
      <c r="D7478" s="27" t="s">
        <v>15509</v>
      </c>
      <c r="E7478" s="27" t="s">
        <v>15510</v>
      </c>
      <c r="F7478" s="15" t="s">
        <v>51</v>
      </c>
      <c r="G7478" s="15" t="s">
        <v>15532</v>
      </c>
    </row>
    <row r="7479" spans="1:7" ht="14.25" x14ac:dyDescent="0.2">
      <c r="A7479" s="14" t="s">
        <v>15533</v>
      </c>
      <c r="B7479" s="15" t="s">
        <v>15427</v>
      </c>
      <c r="C7479" s="15" t="s">
        <v>196</v>
      </c>
      <c r="D7479" s="27" t="s">
        <v>586</v>
      </c>
      <c r="E7479" s="27" t="s">
        <v>587</v>
      </c>
      <c r="F7479" s="15" t="s">
        <v>81</v>
      </c>
      <c r="G7479" s="15" t="s">
        <v>15534</v>
      </c>
    </row>
    <row r="7480" spans="1:7" ht="22.5" x14ac:dyDescent="0.2">
      <c r="A7480" s="14" t="s">
        <v>15535</v>
      </c>
      <c r="B7480" s="15" t="s">
        <v>15427</v>
      </c>
      <c r="C7480" s="15" t="s">
        <v>201</v>
      </c>
      <c r="D7480" s="27" t="s">
        <v>3069</v>
      </c>
      <c r="E7480" s="27" t="s">
        <v>15515</v>
      </c>
      <c r="F7480" s="15" t="s">
        <v>502</v>
      </c>
      <c r="G7480" s="15" t="s">
        <v>15536</v>
      </c>
    </row>
    <row r="7481" spans="1:7" ht="22.5" x14ac:dyDescent="0.2">
      <c r="A7481" s="14" t="s">
        <v>15537</v>
      </c>
      <c r="B7481" s="15" t="s">
        <v>15427</v>
      </c>
      <c r="C7481" s="15" t="s">
        <v>204</v>
      </c>
      <c r="D7481" s="27" t="s">
        <v>3073</v>
      </c>
      <c r="E7481" s="27" t="s">
        <v>15518</v>
      </c>
      <c r="F7481" s="15" t="s">
        <v>502</v>
      </c>
      <c r="G7481" s="15" t="s">
        <v>15538</v>
      </c>
    </row>
    <row r="7482" spans="1:7" ht="22.5" x14ac:dyDescent="0.2">
      <c r="A7482" s="14" t="s">
        <v>15539</v>
      </c>
      <c r="B7482" s="15" t="s">
        <v>15427</v>
      </c>
      <c r="C7482" s="15" t="s">
        <v>206</v>
      </c>
      <c r="D7482" s="27" t="s">
        <v>734</v>
      </c>
      <c r="E7482" s="27" t="s">
        <v>735</v>
      </c>
      <c r="F7482" s="15" t="s">
        <v>502</v>
      </c>
      <c r="G7482" s="15" t="s">
        <v>15540</v>
      </c>
    </row>
    <row r="7483" spans="1:7" ht="22.5" x14ac:dyDescent="0.2">
      <c r="A7483" s="14" t="s">
        <v>15541</v>
      </c>
      <c r="B7483" s="15" t="s">
        <v>15427</v>
      </c>
      <c r="C7483" s="15" t="s">
        <v>207</v>
      </c>
      <c r="D7483" s="27" t="s">
        <v>781</v>
      </c>
      <c r="E7483" s="27" t="s">
        <v>5166</v>
      </c>
      <c r="F7483" s="15" t="s">
        <v>502</v>
      </c>
      <c r="G7483" s="15" t="s">
        <v>15542</v>
      </c>
    </row>
    <row r="7484" spans="1:7" ht="22.5" x14ac:dyDescent="0.2">
      <c r="A7484" s="14" t="s">
        <v>15543</v>
      </c>
      <c r="B7484" s="15" t="s">
        <v>15427</v>
      </c>
      <c r="C7484" s="15" t="s">
        <v>208</v>
      </c>
      <c r="D7484" s="27" t="s">
        <v>742</v>
      </c>
      <c r="E7484" s="27" t="s">
        <v>15460</v>
      </c>
      <c r="F7484" s="15" t="s">
        <v>502</v>
      </c>
      <c r="G7484" s="15" t="s">
        <v>15544</v>
      </c>
    </row>
    <row r="7485" spans="1:7" ht="14.25" customHeight="1" x14ac:dyDescent="0.2">
      <c r="A7485" s="16"/>
      <c r="B7485" s="16"/>
      <c r="C7485" s="13"/>
      <c r="D7485" s="28"/>
      <c r="E7485" s="21" t="s">
        <v>15495</v>
      </c>
      <c r="F7485" s="13"/>
      <c r="G7485" s="13"/>
    </row>
    <row r="7486" spans="1:7" ht="22.5" x14ac:dyDescent="0.2">
      <c r="A7486" s="14" t="s">
        <v>15545</v>
      </c>
      <c r="B7486" s="15" t="s">
        <v>15427</v>
      </c>
      <c r="C7486" s="15" t="s">
        <v>220</v>
      </c>
      <c r="D7486" s="27" t="s">
        <v>6576</v>
      </c>
      <c r="E7486" s="27" t="s">
        <v>6577</v>
      </c>
      <c r="F7486" s="15" t="s">
        <v>110</v>
      </c>
      <c r="G7486" s="15" t="s">
        <v>15546</v>
      </c>
    </row>
    <row r="7487" spans="1:7" ht="22.5" x14ac:dyDescent="0.2">
      <c r="A7487" s="14" t="s">
        <v>15547</v>
      </c>
      <c r="B7487" s="15" t="s">
        <v>15427</v>
      </c>
      <c r="C7487" s="15" t="s">
        <v>223</v>
      </c>
      <c r="D7487" s="27" t="s">
        <v>15466</v>
      </c>
      <c r="E7487" s="27" t="s">
        <v>15467</v>
      </c>
      <c r="F7487" s="15" t="s">
        <v>110</v>
      </c>
      <c r="G7487" s="15" t="s">
        <v>15546</v>
      </c>
    </row>
    <row r="7488" spans="1:7" ht="14.25" x14ac:dyDescent="0.2">
      <c r="A7488" s="14" t="s">
        <v>15548</v>
      </c>
      <c r="B7488" s="15" t="s">
        <v>15427</v>
      </c>
      <c r="C7488" s="15" t="s">
        <v>226</v>
      </c>
      <c r="D7488" s="27" t="s">
        <v>15469</v>
      </c>
      <c r="E7488" s="27" t="s">
        <v>15470</v>
      </c>
      <c r="F7488" s="15" t="s">
        <v>518</v>
      </c>
      <c r="G7488" s="15" t="s">
        <v>15549</v>
      </c>
    </row>
    <row r="7489" spans="1:7" ht="14.25" x14ac:dyDescent="0.2">
      <c r="A7489" s="14" t="s">
        <v>15550</v>
      </c>
      <c r="B7489" s="15" t="s">
        <v>15427</v>
      </c>
      <c r="C7489" s="15" t="s">
        <v>229</v>
      </c>
      <c r="D7489" s="27" t="s">
        <v>8294</v>
      </c>
      <c r="E7489" s="27" t="s">
        <v>8295</v>
      </c>
      <c r="F7489" s="15" t="s">
        <v>518</v>
      </c>
      <c r="G7489" s="15" t="s">
        <v>15551</v>
      </c>
    </row>
    <row r="7490" spans="1:7" ht="22.5" x14ac:dyDescent="0.2">
      <c r="A7490" s="14" t="s">
        <v>15552</v>
      </c>
      <c r="B7490" s="15" t="s">
        <v>15427</v>
      </c>
      <c r="C7490" s="15" t="s">
        <v>231</v>
      </c>
      <c r="D7490" s="27" t="s">
        <v>15350</v>
      </c>
      <c r="E7490" s="27" t="s">
        <v>15351</v>
      </c>
      <c r="F7490" s="15" t="s">
        <v>110</v>
      </c>
      <c r="G7490" s="15" t="s">
        <v>15553</v>
      </c>
    </row>
    <row r="7491" spans="1:7" ht="14.25" customHeight="1" x14ac:dyDescent="0.2">
      <c r="A7491" s="16"/>
      <c r="B7491" s="16"/>
      <c r="C7491" s="13"/>
      <c r="D7491" s="28"/>
      <c r="E7491" s="21" t="s">
        <v>15554</v>
      </c>
      <c r="F7491" s="13"/>
      <c r="G7491" s="13"/>
    </row>
    <row r="7492" spans="1:7" ht="14.25" x14ac:dyDescent="0.2">
      <c r="A7492" s="14" t="s">
        <v>15555</v>
      </c>
      <c r="B7492" s="15" t="s">
        <v>15427</v>
      </c>
      <c r="C7492" s="15" t="s">
        <v>236</v>
      </c>
      <c r="D7492" s="27" t="s">
        <v>570</v>
      </c>
      <c r="E7492" s="27" t="s">
        <v>571</v>
      </c>
      <c r="F7492" s="15" t="s">
        <v>51</v>
      </c>
      <c r="G7492" s="15" t="s">
        <v>11046</v>
      </c>
    </row>
    <row r="7493" spans="1:7" ht="14.25" x14ac:dyDescent="0.2">
      <c r="A7493" s="14" t="s">
        <v>15556</v>
      </c>
      <c r="B7493" s="15" t="s">
        <v>15427</v>
      </c>
      <c r="C7493" s="15" t="s">
        <v>239</v>
      </c>
      <c r="D7493" s="27" t="s">
        <v>574</v>
      </c>
      <c r="E7493" s="27" t="s">
        <v>575</v>
      </c>
      <c r="F7493" s="15" t="s">
        <v>81</v>
      </c>
      <c r="G7493" s="15" t="s">
        <v>15557</v>
      </c>
    </row>
    <row r="7494" spans="1:7" ht="22.5" x14ac:dyDescent="0.2">
      <c r="A7494" s="14" t="s">
        <v>15558</v>
      </c>
      <c r="B7494" s="15" t="s">
        <v>15427</v>
      </c>
      <c r="C7494" s="15" t="s">
        <v>241</v>
      </c>
      <c r="D7494" s="27" t="s">
        <v>15509</v>
      </c>
      <c r="E7494" s="27" t="s">
        <v>15510</v>
      </c>
      <c r="F7494" s="15" t="s">
        <v>51</v>
      </c>
      <c r="G7494" s="15" t="s">
        <v>15559</v>
      </c>
    </row>
    <row r="7495" spans="1:7" ht="14.25" x14ac:dyDescent="0.2">
      <c r="A7495" s="14" t="s">
        <v>15560</v>
      </c>
      <c r="B7495" s="15" t="s">
        <v>15427</v>
      </c>
      <c r="C7495" s="15" t="s">
        <v>243</v>
      </c>
      <c r="D7495" s="27" t="s">
        <v>586</v>
      </c>
      <c r="E7495" s="27" t="s">
        <v>587</v>
      </c>
      <c r="F7495" s="15" t="s">
        <v>81</v>
      </c>
      <c r="G7495" s="15" t="s">
        <v>15561</v>
      </c>
    </row>
    <row r="7496" spans="1:7" ht="22.5" x14ac:dyDescent="0.2">
      <c r="A7496" s="14" t="s">
        <v>15562</v>
      </c>
      <c r="B7496" s="15" t="s">
        <v>15427</v>
      </c>
      <c r="C7496" s="15" t="s">
        <v>248</v>
      </c>
      <c r="D7496" s="27" t="s">
        <v>3069</v>
      </c>
      <c r="E7496" s="27" t="s">
        <v>15515</v>
      </c>
      <c r="F7496" s="15" t="s">
        <v>502</v>
      </c>
      <c r="G7496" s="15" t="s">
        <v>15563</v>
      </c>
    </row>
    <row r="7497" spans="1:7" ht="22.5" x14ac:dyDescent="0.2">
      <c r="A7497" s="14" t="s">
        <v>15564</v>
      </c>
      <c r="B7497" s="15" t="s">
        <v>15427</v>
      </c>
      <c r="C7497" s="15" t="s">
        <v>251</v>
      </c>
      <c r="D7497" s="27" t="s">
        <v>3073</v>
      </c>
      <c r="E7497" s="27" t="s">
        <v>15518</v>
      </c>
      <c r="F7497" s="15" t="s">
        <v>502</v>
      </c>
      <c r="G7497" s="15" t="s">
        <v>15565</v>
      </c>
    </row>
    <row r="7498" spans="1:7" ht="22.5" x14ac:dyDescent="0.2">
      <c r="A7498" s="14" t="s">
        <v>15566</v>
      </c>
      <c r="B7498" s="15" t="s">
        <v>15427</v>
      </c>
      <c r="C7498" s="15" t="s">
        <v>254</v>
      </c>
      <c r="D7498" s="27" t="s">
        <v>734</v>
      </c>
      <c r="E7498" s="27" t="s">
        <v>735</v>
      </c>
      <c r="F7498" s="15" t="s">
        <v>502</v>
      </c>
      <c r="G7498" s="15" t="s">
        <v>15567</v>
      </c>
    </row>
    <row r="7499" spans="1:7" ht="22.5" x14ac:dyDescent="0.2">
      <c r="A7499" s="14" t="s">
        <v>15568</v>
      </c>
      <c r="B7499" s="15" t="s">
        <v>15427</v>
      </c>
      <c r="C7499" s="15" t="s">
        <v>256</v>
      </c>
      <c r="D7499" s="27" t="s">
        <v>781</v>
      </c>
      <c r="E7499" s="27" t="s">
        <v>5166</v>
      </c>
      <c r="F7499" s="15" t="s">
        <v>502</v>
      </c>
      <c r="G7499" s="15" t="s">
        <v>15542</v>
      </c>
    </row>
    <row r="7500" spans="1:7" ht="22.5" x14ac:dyDescent="0.2">
      <c r="A7500" s="14" t="s">
        <v>15569</v>
      </c>
      <c r="B7500" s="15" t="s">
        <v>15427</v>
      </c>
      <c r="C7500" s="15" t="s">
        <v>260</v>
      </c>
      <c r="D7500" s="27" t="s">
        <v>742</v>
      </c>
      <c r="E7500" s="27" t="s">
        <v>15460</v>
      </c>
      <c r="F7500" s="15" t="s">
        <v>502</v>
      </c>
      <c r="G7500" s="15" t="s">
        <v>15570</v>
      </c>
    </row>
    <row r="7501" spans="1:7" ht="14.25" customHeight="1" x14ac:dyDescent="0.2">
      <c r="A7501" s="16"/>
      <c r="B7501" s="16"/>
      <c r="C7501" s="13"/>
      <c r="D7501" s="28"/>
      <c r="E7501" s="21" t="s">
        <v>15495</v>
      </c>
      <c r="F7501" s="13"/>
      <c r="G7501" s="13"/>
    </row>
    <row r="7502" spans="1:7" ht="22.5" x14ac:dyDescent="0.2">
      <c r="A7502" s="14" t="s">
        <v>15571</v>
      </c>
      <c r="B7502" s="15" t="s">
        <v>15427</v>
      </c>
      <c r="C7502" s="15" t="s">
        <v>263</v>
      </c>
      <c r="D7502" s="27" t="s">
        <v>6576</v>
      </c>
      <c r="E7502" s="27" t="s">
        <v>6577</v>
      </c>
      <c r="F7502" s="15" t="s">
        <v>110</v>
      </c>
      <c r="G7502" s="15" t="s">
        <v>15572</v>
      </c>
    </row>
    <row r="7503" spans="1:7" ht="22.5" x14ac:dyDescent="0.2">
      <c r="A7503" s="14" t="s">
        <v>15573</v>
      </c>
      <c r="B7503" s="15" t="s">
        <v>15427</v>
      </c>
      <c r="C7503" s="15" t="s">
        <v>265</v>
      </c>
      <c r="D7503" s="27" t="s">
        <v>15466</v>
      </c>
      <c r="E7503" s="27" t="s">
        <v>15467</v>
      </c>
      <c r="F7503" s="15" t="s">
        <v>110</v>
      </c>
      <c r="G7503" s="15" t="s">
        <v>15572</v>
      </c>
    </row>
    <row r="7504" spans="1:7" ht="14.25" x14ac:dyDescent="0.2">
      <c r="A7504" s="14" t="s">
        <v>15574</v>
      </c>
      <c r="B7504" s="15" t="s">
        <v>15427</v>
      </c>
      <c r="C7504" s="15" t="s">
        <v>266</v>
      </c>
      <c r="D7504" s="27" t="s">
        <v>15469</v>
      </c>
      <c r="E7504" s="27" t="s">
        <v>15470</v>
      </c>
      <c r="F7504" s="15" t="s">
        <v>518</v>
      </c>
      <c r="G7504" s="15" t="s">
        <v>15575</v>
      </c>
    </row>
    <row r="7505" spans="1:7" ht="14.25" x14ac:dyDescent="0.2">
      <c r="A7505" s="14" t="s">
        <v>15576</v>
      </c>
      <c r="B7505" s="15" t="s">
        <v>15427</v>
      </c>
      <c r="C7505" s="15" t="s">
        <v>267</v>
      </c>
      <c r="D7505" s="27" t="s">
        <v>8294</v>
      </c>
      <c r="E7505" s="27" t="s">
        <v>8295</v>
      </c>
      <c r="F7505" s="15" t="s">
        <v>518</v>
      </c>
      <c r="G7505" s="15" t="s">
        <v>15577</v>
      </c>
    </row>
    <row r="7506" spans="1:7" ht="22.5" x14ac:dyDescent="0.2">
      <c r="A7506" s="14" t="s">
        <v>15578</v>
      </c>
      <c r="B7506" s="15" t="s">
        <v>15427</v>
      </c>
      <c r="C7506" s="15" t="s">
        <v>184</v>
      </c>
      <c r="D7506" s="27" t="s">
        <v>15350</v>
      </c>
      <c r="E7506" s="27" t="s">
        <v>15351</v>
      </c>
      <c r="F7506" s="15" t="s">
        <v>110</v>
      </c>
      <c r="G7506" s="15" t="s">
        <v>15579</v>
      </c>
    </row>
    <row r="7507" spans="1:7" ht="14.25" customHeight="1" x14ac:dyDescent="0.2">
      <c r="A7507" s="16"/>
      <c r="B7507" s="16"/>
      <c r="C7507" s="13"/>
      <c r="D7507" s="28"/>
      <c r="E7507" s="21" t="s">
        <v>15580</v>
      </c>
      <c r="F7507" s="13"/>
      <c r="G7507" s="13"/>
    </row>
    <row r="7508" spans="1:7" ht="14.25" x14ac:dyDescent="0.2">
      <c r="A7508" s="14" t="s">
        <v>15581</v>
      </c>
      <c r="B7508" s="15" t="s">
        <v>15427</v>
      </c>
      <c r="C7508" s="15" t="s">
        <v>276</v>
      </c>
      <c r="D7508" s="27" t="s">
        <v>570</v>
      </c>
      <c r="E7508" s="27" t="s">
        <v>571</v>
      </c>
      <c r="F7508" s="15" t="s">
        <v>51</v>
      </c>
      <c r="G7508" s="15" t="s">
        <v>13563</v>
      </c>
    </row>
    <row r="7509" spans="1:7" ht="14.25" x14ac:dyDescent="0.2">
      <c r="A7509" s="14" t="s">
        <v>15582</v>
      </c>
      <c r="B7509" s="15" t="s">
        <v>15427</v>
      </c>
      <c r="C7509" s="15" t="s">
        <v>278</v>
      </c>
      <c r="D7509" s="27" t="s">
        <v>574</v>
      </c>
      <c r="E7509" s="27" t="s">
        <v>575</v>
      </c>
      <c r="F7509" s="15" t="s">
        <v>81</v>
      </c>
      <c r="G7509" s="15" t="s">
        <v>15583</v>
      </c>
    </row>
    <row r="7510" spans="1:7" ht="22.5" x14ac:dyDescent="0.2">
      <c r="A7510" s="14" t="s">
        <v>15584</v>
      </c>
      <c r="B7510" s="15" t="s">
        <v>15427</v>
      </c>
      <c r="C7510" s="15" t="s">
        <v>283</v>
      </c>
      <c r="D7510" s="27" t="s">
        <v>15482</v>
      </c>
      <c r="E7510" s="27" t="s">
        <v>15483</v>
      </c>
      <c r="F7510" s="15" t="s">
        <v>51</v>
      </c>
      <c r="G7510" s="15" t="s">
        <v>13049</v>
      </c>
    </row>
    <row r="7511" spans="1:7" ht="14.25" x14ac:dyDescent="0.2">
      <c r="A7511" s="14" t="s">
        <v>15585</v>
      </c>
      <c r="B7511" s="15" t="s">
        <v>15427</v>
      </c>
      <c r="C7511" s="15" t="s">
        <v>286</v>
      </c>
      <c r="D7511" s="27" t="s">
        <v>586</v>
      </c>
      <c r="E7511" s="27" t="s">
        <v>587</v>
      </c>
      <c r="F7511" s="15" t="s">
        <v>81</v>
      </c>
      <c r="G7511" s="15" t="s">
        <v>15586</v>
      </c>
    </row>
    <row r="7512" spans="1:7" ht="22.5" x14ac:dyDescent="0.2">
      <c r="A7512" s="14" t="s">
        <v>15587</v>
      </c>
      <c r="B7512" s="15" t="s">
        <v>15427</v>
      </c>
      <c r="C7512" s="15" t="s">
        <v>288</v>
      </c>
      <c r="D7512" s="27" t="s">
        <v>742</v>
      </c>
      <c r="E7512" s="27" t="s">
        <v>743</v>
      </c>
      <c r="F7512" s="15" t="s">
        <v>502</v>
      </c>
      <c r="G7512" s="15" t="s">
        <v>15588</v>
      </c>
    </row>
    <row r="7513" spans="1:7" ht="22.5" x14ac:dyDescent="0.2">
      <c r="A7513" s="14" t="s">
        <v>15589</v>
      </c>
      <c r="B7513" s="15" t="s">
        <v>15427</v>
      </c>
      <c r="C7513" s="15" t="s">
        <v>289</v>
      </c>
      <c r="D7513" s="27" t="s">
        <v>734</v>
      </c>
      <c r="E7513" s="27" t="s">
        <v>735</v>
      </c>
      <c r="F7513" s="15" t="s">
        <v>502</v>
      </c>
      <c r="G7513" s="15" t="s">
        <v>15590</v>
      </c>
    </row>
    <row r="7514" spans="1:7" ht="22.5" x14ac:dyDescent="0.2">
      <c r="A7514" s="14" t="s">
        <v>15591</v>
      </c>
      <c r="B7514" s="15" t="s">
        <v>15427</v>
      </c>
      <c r="C7514" s="15" t="s">
        <v>291</v>
      </c>
      <c r="D7514" s="27" t="s">
        <v>781</v>
      </c>
      <c r="E7514" s="27" t="s">
        <v>5166</v>
      </c>
      <c r="F7514" s="15" t="s">
        <v>502</v>
      </c>
      <c r="G7514" s="15" t="s">
        <v>15592</v>
      </c>
    </row>
    <row r="7515" spans="1:7" ht="22.5" x14ac:dyDescent="0.2">
      <c r="A7515" s="14" t="s">
        <v>15593</v>
      </c>
      <c r="B7515" s="15" t="s">
        <v>15427</v>
      </c>
      <c r="C7515" s="15" t="s">
        <v>293</v>
      </c>
      <c r="D7515" s="27" t="s">
        <v>742</v>
      </c>
      <c r="E7515" s="27" t="s">
        <v>15460</v>
      </c>
      <c r="F7515" s="15" t="s">
        <v>502</v>
      </c>
      <c r="G7515" s="15" t="s">
        <v>15594</v>
      </c>
    </row>
    <row r="7516" spans="1:7" ht="14.25" customHeight="1" x14ac:dyDescent="0.2">
      <c r="A7516" s="16"/>
      <c r="B7516" s="16"/>
      <c r="C7516" s="13"/>
      <c r="D7516" s="28"/>
      <c r="E7516" s="21" t="s">
        <v>15595</v>
      </c>
      <c r="F7516" s="13"/>
      <c r="G7516" s="13"/>
    </row>
    <row r="7517" spans="1:7" ht="22.5" x14ac:dyDescent="0.2">
      <c r="A7517" s="14" t="s">
        <v>15596</v>
      </c>
      <c r="B7517" s="15" t="s">
        <v>15427</v>
      </c>
      <c r="C7517" s="15" t="s">
        <v>295</v>
      </c>
      <c r="D7517" s="27" t="s">
        <v>6576</v>
      </c>
      <c r="E7517" s="27" t="s">
        <v>6577</v>
      </c>
      <c r="F7517" s="15" t="s">
        <v>110</v>
      </c>
      <c r="G7517" s="15" t="s">
        <v>15597</v>
      </c>
    </row>
    <row r="7518" spans="1:7" ht="22.5" x14ac:dyDescent="0.2">
      <c r="A7518" s="14" t="s">
        <v>15598</v>
      </c>
      <c r="B7518" s="15" t="s">
        <v>15427</v>
      </c>
      <c r="C7518" s="15" t="s">
        <v>297</v>
      </c>
      <c r="D7518" s="27" t="s">
        <v>15466</v>
      </c>
      <c r="E7518" s="27" t="s">
        <v>15467</v>
      </c>
      <c r="F7518" s="15" t="s">
        <v>110</v>
      </c>
      <c r="G7518" s="15" t="s">
        <v>15597</v>
      </c>
    </row>
    <row r="7519" spans="1:7" ht="14.25" x14ac:dyDescent="0.2">
      <c r="A7519" s="14" t="s">
        <v>15599</v>
      </c>
      <c r="B7519" s="15" t="s">
        <v>15427</v>
      </c>
      <c r="C7519" s="15" t="s">
        <v>309</v>
      </c>
      <c r="D7519" s="27" t="s">
        <v>15469</v>
      </c>
      <c r="E7519" s="27" t="s">
        <v>15470</v>
      </c>
      <c r="F7519" s="15" t="s">
        <v>518</v>
      </c>
      <c r="G7519" s="15" t="s">
        <v>15600</v>
      </c>
    </row>
    <row r="7520" spans="1:7" ht="14.25" x14ac:dyDescent="0.2">
      <c r="A7520" s="14" t="s">
        <v>15601</v>
      </c>
      <c r="B7520" s="15" t="s">
        <v>15427</v>
      </c>
      <c r="C7520" s="15" t="s">
        <v>311</v>
      </c>
      <c r="D7520" s="27" t="s">
        <v>8294</v>
      </c>
      <c r="E7520" s="27" t="s">
        <v>8295</v>
      </c>
      <c r="F7520" s="15" t="s">
        <v>518</v>
      </c>
      <c r="G7520" s="15" t="s">
        <v>15602</v>
      </c>
    </row>
    <row r="7521" spans="1:7" ht="22.5" x14ac:dyDescent="0.2">
      <c r="A7521" s="14" t="s">
        <v>15603</v>
      </c>
      <c r="B7521" s="15" t="s">
        <v>15427</v>
      </c>
      <c r="C7521" s="15" t="s">
        <v>218</v>
      </c>
      <c r="D7521" s="27" t="s">
        <v>15350</v>
      </c>
      <c r="E7521" s="27" t="s">
        <v>15351</v>
      </c>
      <c r="F7521" s="15" t="s">
        <v>110</v>
      </c>
      <c r="G7521" s="15" t="s">
        <v>15604</v>
      </c>
    </row>
    <row r="7522" spans="1:7" ht="14.25" customHeight="1" x14ac:dyDescent="0.2">
      <c r="A7522" s="16"/>
      <c r="B7522" s="16"/>
      <c r="C7522" s="13"/>
      <c r="D7522" s="28"/>
      <c r="E7522" s="21" t="s">
        <v>15605</v>
      </c>
      <c r="F7522" s="13"/>
      <c r="G7522" s="13"/>
    </row>
    <row r="7523" spans="1:7" ht="14.25" x14ac:dyDescent="0.2">
      <c r="A7523" s="14" t="s">
        <v>15606</v>
      </c>
      <c r="B7523" s="15" t="s">
        <v>15427</v>
      </c>
      <c r="C7523" s="15" t="s">
        <v>922</v>
      </c>
      <c r="D7523" s="27" t="s">
        <v>570</v>
      </c>
      <c r="E7523" s="27" t="s">
        <v>571</v>
      </c>
      <c r="F7523" s="15" t="s">
        <v>51</v>
      </c>
      <c r="G7523" s="15" t="s">
        <v>13042</v>
      </c>
    </row>
    <row r="7524" spans="1:7" ht="14.25" x14ac:dyDescent="0.2">
      <c r="A7524" s="14" t="s">
        <v>15607</v>
      </c>
      <c r="B7524" s="15" t="s">
        <v>15427</v>
      </c>
      <c r="C7524" s="15" t="s">
        <v>924</v>
      </c>
      <c r="D7524" s="27" t="s">
        <v>574</v>
      </c>
      <c r="E7524" s="27" t="s">
        <v>575</v>
      </c>
      <c r="F7524" s="15" t="s">
        <v>81</v>
      </c>
      <c r="G7524" s="15" t="s">
        <v>15608</v>
      </c>
    </row>
    <row r="7525" spans="1:7" ht="22.5" x14ac:dyDescent="0.2">
      <c r="A7525" s="14" t="s">
        <v>15609</v>
      </c>
      <c r="B7525" s="15" t="s">
        <v>15427</v>
      </c>
      <c r="C7525" s="15" t="s">
        <v>927</v>
      </c>
      <c r="D7525" s="27" t="s">
        <v>15482</v>
      </c>
      <c r="E7525" s="27" t="s">
        <v>15483</v>
      </c>
      <c r="F7525" s="15" t="s">
        <v>51</v>
      </c>
      <c r="G7525" s="15" t="s">
        <v>15610</v>
      </c>
    </row>
    <row r="7526" spans="1:7" ht="14.25" x14ac:dyDescent="0.2">
      <c r="A7526" s="14" t="s">
        <v>15611</v>
      </c>
      <c r="B7526" s="15" t="s">
        <v>15427</v>
      </c>
      <c r="C7526" s="15" t="s">
        <v>930</v>
      </c>
      <c r="D7526" s="27" t="s">
        <v>586</v>
      </c>
      <c r="E7526" s="27" t="s">
        <v>587</v>
      </c>
      <c r="F7526" s="15" t="s">
        <v>81</v>
      </c>
      <c r="G7526" s="15" t="s">
        <v>15612</v>
      </c>
    </row>
    <row r="7527" spans="1:7" ht="22.5" x14ac:dyDescent="0.2">
      <c r="A7527" s="14" t="s">
        <v>15613</v>
      </c>
      <c r="B7527" s="15" t="s">
        <v>15427</v>
      </c>
      <c r="C7527" s="15" t="s">
        <v>936</v>
      </c>
      <c r="D7527" s="27" t="s">
        <v>734</v>
      </c>
      <c r="E7527" s="27" t="s">
        <v>735</v>
      </c>
      <c r="F7527" s="15" t="s">
        <v>502</v>
      </c>
      <c r="G7527" s="15" t="s">
        <v>15614</v>
      </c>
    </row>
    <row r="7528" spans="1:7" ht="22.5" x14ac:dyDescent="0.2">
      <c r="A7528" s="14" t="s">
        <v>15615</v>
      </c>
      <c r="B7528" s="15" t="s">
        <v>15427</v>
      </c>
      <c r="C7528" s="15" t="s">
        <v>941</v>
      </c>
      <c r="D7528" s="27" t="s">
        <v>734</v>
      </c>
      <c r="E7528" s="27" t="s">
        <v>4010</v>
      </c>
      <c r="F7528" s="15" t="s">
        <v>502</v>
      </c>
      <c r="G7528" s="15" t="s">
        <v>15616</v>
      </c>
    </row>
    <row r="7529" spans="1:7" ht="22.5" x14ac:dyDescent="0.2">
      <c r="A7529" s="14" t="s">
        <v>15617</v>
      </c>
      <c r="B7529" s="15" t="s">
        <v>15427</v>
      </c>
      <c r="C7529" s="15" t="s">
        <v>946</v>
      </c>
      <c r="D7529" s="27" t="s">
        <v>781</v>
      </c>
      <c r="E7529" s="27" t="s">
        <v>5166</v>
      </c>
      <c r="F7529" s="15" t="s">
        <v>502</v>
      </c>
      <c r="G7529" s="15" t="s">
        <v>15618</v>
      </c>
    </row>
    <row r="7530" spans="1:7" ht="22.5" x14ac:dyDescent="0.2">
      <c r="A7530" s="14" t="s">
        <v>15619</v>
      </c>
      <c r="B7530" s="15" t="s">
        <v>15427</v>
      </c>
      <c r="C7530" s="15" t="s">
        <v>952</v>
      </c>
      <c r="D7530" s="27" t="s">
        <v>742</v>
      </c>
      <c r="E7530" s="27" t="s">
        <v>15460</v>
      </c>
      <c r="F7530" s="15" t="s">
        <v>502</v>
      </c>
      <c r="G7530" s="15" t="s">
        <v>15620</v>
      </c>
    </row>
    <row r="7531" spans="1:7" ht="14.25" customHeight="1" x14ac:dyDescent="0.2">
      <c r="A7531" s="16"/>
      <c r="B7531" s="16"/>
      <c r="C7531" s="13"/>
      <c r="D7531" s="28"/>
      <c r="E7531" s="21" t="s">
        <v>15595</v>
      </c>
      <c r="F7531" s="13"/>
      <c r="G7531" s="13"/>
    </row>
    <row r="7532" spans="1:7" ht="22.5" x14ac:dyDescent="0.2">
      <c r="A7532" s="14" t="s">
        <v>15621</v>
      </c>
      <c r="B7532" s="15" t="s">
        <v>15427</v>
      </c>
      <c r="C7532" s="15" t="s">
        <v>957</v>
      </c>
      <c r="D7532" s="27" t="s">
        <v>6576</v>
      </c>
      <c r="E7532" s="27" t="s">
        <v>6577</v>
      </c>
      <c r="F7532" s="15" t="s">
        <v>110</v>
      </c>
      <c r="G7532" s="15" t="s">
        <v>77</v>
      </c>
    </row>
    <row r="7533" spans="1:7" ht="22.5" x14ac:dyDescent="0.2">
      <c r="A7533" s="14" t="s">
        <v>15622</v>
      </c>
      <c r="B7533" s="15" t="s">
        <v>15427</v>
      </c>
      <c r="C7533" s="15" t="s">
        <v>962</v>
      </c>
      <c r="D7533" s="27" t="s">
        <v>15466</v>
      </c>
      <c r="E7533" s="27" t="s">
        <v>15467</v>
      </c>
      <c r="F7533" s="15" t="s">
        <v>110</v>
      </c>
      <c r="G7533" s="15" t="s">
        <v>77</v>
      </c>
    </row>
    <row r="7534" spans="1:7" ht="14.25" x14ac:dyDescent="0.2">
      <c r="A7534" s="14" t="s">
        <v>15623</v>
      </c>
      <c r="B7534" s="15" t="s">
        <v>15427</v>
      </c>
      <c r="C7534" s="15" t="s">
        <v>967</v>
      </c>
      <c r="D7534" s="27" t="s">
        <v>15469</v>
      </c>
      <c r="E7534" s="27" t="s">
        <v>15470</v>
      </c>
      <c r="F7534" s="15" t="s">
        <v>518</v>
      </c>
      <c r="G7534" s="15" t="s">
        <v>11050</v>
      </c>
    </row>
    <row r="7535" spans="1:7" ht="14.25" x14ac:dyDescent="0.2">
      <c r="A7535" s="14" t="s">
        <v>15624</v>
      </c>
      <c r="B7535" s="15" t="s">
        <v>15427</v>
      </c>
      <c r="C7535" s="15" t="s">
        <v>973</v>
      </c>
      <c r="D7535" s="27" t="s">
        <v>8294</v>
      </c>
      <c r="E7535" s="27" t="s">
        <v>8295</v>
      </c>
      <c r="F7535" s="15" t="s">
        <v>518</v>
      </c>
      <c r="G7535" s="15" t="s">
        <v>15625</v>
      </c>
    </row>
    <row r="7536" spans="1:7" ht="22.5" x14ac:dyDescent="0.2">
      <c r="A7536" s="14" t="s">
        <v>15626</v>
      </c>
      <c r="B7536" s="15" t="s">
        <v>15427</v>
      </c>
      <c r="C7536" s="15" t="s">
        <v>979</v>
      </c>
      <c r="D7536" s="27" t="s">
        <v>15350</v>
      </c>
      <c r="E7536" s="27" t="s">
        <v>15351</v>
      </c>
      <c r="F7536" s="15" t="s">
        <v>110</v>
      </c>
      <c r="G7536" s="15" t="s">
        <v>15627</v>
      </c>
    </row>
    <row r="7537" spans="1:7" ht="14.25" customHeight="1" x14ac:dyDescent="0.2">
      <c r="A7537" s="16"/>
      <c r="B7537" s="16"/>
      <c r="C7537" s="13"/>
      <c r="D7537" s="28"/>
      <c r="E7537" s="21" t="s">
        <v>15628</v>
      </c>
      <c r="F7537" s="13"/>
      <c r="G7537" s="13"/>
    </row>
    <row r="7538" spans="1:7" ht="14.25" x14ac:dyDescent="0.2">
      <c r="A7538" s="14" t="s">
        <v>15629</v>
      </c>
      <c r="B7538" s="15" t="s">
        <v>15427</v>
      </c>
      <c r="C7538" s="15" t="s">
        <v>985</v>
      </c>
      <c r="D7538" s="27" t="s">
        <v>570</v>
      </c>
      <c r="E7538" s="27" t="s">
        <v>571</v>
      </c>
      <c r="F7538" s="15" t="s">
        <v>51</v>
      </c>
      <c r="G7538" s="15" t="s">
        <v>5064</v>
      </c>
    </row>
    <row r="7539" spans="1:7" ht="14.25" x14ac:dyDescent="0.2">
      <c r="A7539" s="14" t="s">
        <v>15630</v>
      </c>
      <c r="B7539" s="15" t="s">
        <v>15427</v>
      </c>
      <c r="C7539" s="15" t="s">
        <v>988</v>
      </c>
      <c r="D7539" s="27" t="s">
        <v>574</v>
      </c>
      <c r="E7539" s="27" t="s">
        <v>575</v>
      </c>
      <c r="F7539" s="15" t="s">
        <v>81</v>
      </c>
      <c r="G7539" s="15" t="s">
        <v>15631</v>
      </c>
    </row>
    <row r="7540" spans="1:7" ht="22.5" x14ac:dyDescent="0.2">
      <c r="A7540" s="14" t="s">
        <v>15632</v>
      </c>
      <c r="B7540" s="15" t="s">
        <v>15427</v>
      </c>
      <c r="C7540" s="15" t="s">
        <v>991</v>
      </c>
      <c r="D7540" s="27" t="s">
        <v>15509</v>
      </c>
      <c r="E7540" s="27" t="s">
        <v>15510</v>
      </c>
      <c r="F7540" s="15" t="s">
        <v>51</v>
      </c>
      <c r="G7540" s="15" t="s">
        <v>15633</v>
      </c>
    </row>
    <row r="7541" spans="1:7" ht="14.25" x14ac:dyDescent="0.2">
      <c r="A7541" s="14" t="s">
        <v>15634</v>
      </c>
      <c r="B7541" s="15" t="s">
        <v>15427</v>
      </c>
      <c r="C7541" s="15" t="s">
        <v>995</v>
      </c>
      <c r="D7541" s="27" t="s">
        <v>586</v>
      </c>
      <c r="E7541" s="27" t="s">
        <v>587</v>
      </c>
      <c r="F7541" s="15" t="s">
        <v>81</v>
      </c>
      <c r="G7541" s="15" t="s">
        <v>15635</v>
      </c>
    </row>
    <row r="7542" spans="1:7" ht="22.5" x14ac:dyDescent="0.2">
      <c r="A7542" s="14" t="s">
        <v>15636</v>
      </c>
      <c r="B7542" s="15" t="s">
        <v>15427</v>
      </c>
      <c r="C7542" s="15" t="s">
        <v>998</v>
      </c>
      <c r="D7542" s="27" t="s">
        <v>734</v>
      </c>
      <c r="E7542" s="27" t="s">
        <v>735</v>
      </c>
      <c r="F7542" s="15" t="s">
        <v>502</v>
      </c>
      <c r="G7542" s="15" t="s">
        <v>15637</v>
      </c>
    </row>
    <row r="7543" spans="1:7" ht="22.5" x14ac:dyDescent="0.2">
      <c r="A7543" s="14" t="s">
        <v>15638</v>
      </c>
      <c r="B7543" s="15" t="s">
        <v>15427</v>
      </c>
      <c r="C7543" s="15" t="s">
        <v>1002</v>
      </c>
      <c r="D7543" s="27" t="s">
        <v>734</v>
      </c>
      <c r="E7543" s="27" t="s">
        <v>4010</v>
      </c>
      <c r="F7543" s="15" t="s">
        <v>502</v>
      </c>
      <c r="G7543" s="15" t="s">
        <v>15639</v>
      </c>
    </row>
    <row r="7544" spans="1:7" ht="22.5" x14ac:dyDescent="0.2">
      <c r="A7544" s="14" t="s">
        <v>15640</v>
      </c>
      <c r="B7544" s="15" t="s">
        <v>15427</v>
      </c>
      <c r="C7544" s="15" t="s">
        <v>1005</v>
      </c>
      <c r="D7544" s="27" t="s">
        <v>3069</v>
      </c>
      <c r="E7544" s="27" t="s">
        <v>15641</v>
      </c>
      <c r="F7544" s="15" t="s">
        <v>502</v>
      </c>
      <c r="G7544" s="15" t="s">
        <v>15642</v>
      </c>
    </row>
    <row r="7545" spans="1:7" ht="22.5" x14ac:dyDescent="0.2">
      <c r="A7545" s="14" t="s">
        <v>15643</v>
      </c>
      <c r="B7545" s="15" t="s">
        <v>15427</v>
      </c>
      <c r="C7545" s="15" t="s">
        <v>1012</v>
      </c>
      <c r="D7545" s="27" t="s">
        <v>781</v>
      </c>
      <c r="E7545" s="27" t="s">
        <v>5166</v>
      </c>
      <c r="F7545" s="15" t="s">
        <v>502</v>
      </c>
      <c r="G7545" s="15" t="s">
        <v>15644</v>
      </c>
    </row>
    <row r="7546" spans="1:7" ht="22.5" x14ac:dyDescent="0.2">
      <c r="A7546" s="14" t="s">
        <v>15645</v>
      </c>
      <c r="B7546" s="15" t="s">
        <v>15427</v>
      </c>
      <c r="C7546" s="15" t="s">
        <v>1017</v>
      </c>
      <c r="D7546" s="27" t="s">
        <v>742</v>
      </c>
      <c r="E7546" s="27" t="s">
        <v>15460</v>
      </c>
      <c r="F7546" s="15" t="s">
        <v>502</v>
      </c>
      <c r="G7546" s="15" t="s">
        <v>15646</v>
      </c>
    </row>
    <row r="7547" spans="1:7" ht="14.25" customHeight="1" x14ac:dyDescent="0.2">
      <c r="A7547" s="16"/>
      <c r="B7547" s="16"/>
      <c r="C7547" s="13"/>
      <c r="D7547" s="28"/>
      <c r="E7547" s="21" t="s">
        <v>15595</v>
      </c>
      <c r="F7547" s="13"/>
      <c r="G7547" s="13"/>
    </row>
    <row r="7548" spans="1:7" ht="22.5" x14ac:dyDescent="0.2">
      <c r="A7548" s="14" t="s">
        <v>15647</v>
      </c>
      <c r="B7548" s="15" t="s">
        <v>15427</v>
      </c>
      <c r="C7548" s="15" t="s">
        <v>1022</v>
      </c>
      <c r="D7548" s="27" t="s">
        <v>6576</v>
      </c>
      <c r="E7548" s="27" t="s">
        <v>6577</v>
      </c>
      <c r="F7548" s="15" t="s">
        <v>110</v>
      </c>
      <c r="G7548" s="15" t="s">
        <v>15648</v>
      </c>
    </row>
    <row r="7549" spans="1:7" ht="22.5" x14ac:dyDescent="0.2">
      <c r="A7549" s="14" t="s">
        <v>15649</v>
      </c>
      <c r="B7549" s="15" t="s">
        <v>15427</v>
      </c>
      <c r="C7549" s="15" t="s">
        <v>1027</v>
      </c>
      <c r="D7549" s="27" t="s">
        <v>15466</v>
      </c>
      <c r="E7549" s="27" t="s">
        <v>15467</v>
      </c>
      <c r="F7549" s="15" t="s">
        <v>110</v>
      </c>
      <c r="G7549" s="15" t="s">
        <v>15648</v>
      </c>
    </row>
    <row r="7550" spans="1:7" ht="14.25" x14ac:dyDescent="0.2">
      <c r="A7550" s="14" t="s">
        <v>15650</v>
      </c>
      <c r="B7550" s="15" t="s">
        <v>15427</v>
      </c>
      <c r="C7550" s="15" t="s">
        <v>1032</v>
      </c>
      <c r="D7550" s="27" t="s">
        <v>15469</v>
      </c>
      <c r="E7550" s="27" t="s">
        <v>15470</v>
      </c>
      <c r="F7550" s="15" t="s">
        <v>518</v>
      </c>
      <c r="G7550" s="15" t="s">
        <v>15651</v>
      </c>
    </row>
    <row r="7551" spans="1:7" ht="14.25" x14ac:dyDescent="0.2">
      <c r="A7551" s="14" t="s">
        <v>15652</v>
      </c>
      <c r="B7551" s="15" t="s">
        <v>15427</v>
      </c>
      <c r="C7551" s="15" t="s">
        <v>1037</v>
      </c>
      <c r="D7551" s="27" t="s">
        <v>8294</v>
      </c>
      <c r="E7551" s="27" t="s">
        <v>8295</v>
      </c>
      <c r="F7551" s="15" t="s">
        <v>518</v>
      </c>
      <c r="G7551" s="15" t="s">
        <v>15653</v>
      </c>
    </row>
    <row r="7552" spans="1:7" ht="22.5" x14ac:dyDescent="0.2">
      <c r="A7552" s="14" t="s">
        <v>15654</v>
      </c>
      <c r="B7552" s="15" t="s">
        <v>15427</v>
      </c>
      <c r="C7552" s="15" t="s">
        <v>1045</v>
      </c>
      <c r="D7552" s="27" t="s">
        <v>15350</v>
      </c>
      <c r="E7552" s="27" t="s">
        <v>15351</v>
      </c>
      <c r="F7552" s="15" t="s">
        <v>110</v>
      </c>
      <c r="G7552" s="15" t="s">
        <v>15655</v>
      </c>
    </row>
    <row r="7553" spans="1:7" ht="14.25" customHeight="1" x14ac:dyDescent="0.2">
      <c r="A7553" s="16"/>
      <c r="B7553" s="16"/>
      <c r="C7553" s="13"/>
      <c r="D7553" s="28"/>
      <c r="E7553" s="21" t="s">
        <v>15656</v>
      </c>
      <c r="F7553" s="13"/>
      <c r="G7553" s="13"/>
    </row>
    <row r="7554" spans="1:7" ht="14.25" x14ac:dyDescent="0.2">
      <c r="A7554" s="14" t="s">
        <v>15657</v>
      </c>
      <c r="B7554" s="15" t="s">
        <v>15427</v>
      </c>
      <c r="C7554" s="15" t="s">
        <v>1050</v>
      </c>
      <c r="D7554" s="27" t="s">
        <v>570</v>
      </c>
      <c r="E7554" s="27" t="s">
        <v>571</v>
      </c>
      <c r="F7554" s="15" t="s">
        <v>51</v>
      </c>
      <c r="G7554" s="15" t="s">
        <v>15658</v>
      </c>
    </row>
    <row r="7555" spans="1:7" ht="14.25" x14ac:dyDescent="0.2">
      <c r="A7555" s="14" t="s">
        <v>15659</v>
      </c>
      <c r="B7555" s="15" t="s">
        <v>15427</v>
      </c>
      <c r="C7555" s="15" t="s">
        <v>1058</v>
      </c>
      <c r="D7555" s="27" t="s">
        <v>574</v>
      </c>
      <c r="E7555" s="27" t="s">
        <v>575</v>
      </c>
      <c r="F7555" s="15" t="s">
        <v>81</v>
      </c>
      <c r="G7555" s="15" t="s">
        <v>15660</v>
      </c>
    </row>
    <row r="7556" spans="1:7" ht="22.5" x14ac:dyDescent="0.2">
      <c r="A7556" s="14" t="s">
        <v>15661</v>
      </c>
      <c r="B7556" s="15" t="s">
        <v>15427</v>
      </c>
      <c r="C7556" s="15" t="s">
        <v>1063</v>
      </c>
      <c r="D7556" s="27" t="s">
        <v>15509</v>
      </c>
      <c r="E7556" s="27" t="s">
        <v>15510</v>
      </c>
      <c r="F7556" s="15" t="s">
        <v>51</v>
      </c>
      <c r="G7556" s="15" t="s">
        <v>3670</v>
      </c>
    </row>
    <row r="7557" spans="1:7" ht="14.25" x14ac:dyDescent="0.2">
      <c r="A7557" s="14" t="s">
        <v>15662</v>
      </c>
      <c r="B7557" s="15" t="s">
        <v>15427</v>
      </c>
      <c r="C7557" s="15" t="s">
        <v>1068</v>
      </c>
      <c r="D7557" s="27" t="s">
        <v>586</v>
      </c>
      <c r="E7557" s="27" t="s">
        <v>587</v>
      </c>
      <c r="F7557" s="15" t="s">
        <v>81</v>
      </c>
      <c r="G7557" s="15" t="s">
        <v>15663</v>
      </c>
    </row>
    <row r="7558" spans="1:7" ht="22.5" x14ac:dyDescent="0.2">
      <c r="A7558" s="14" t="s">
        <v>15664</v>
      </c>
      <c r="B7558" s="15" t="s">
        <v>15427</v>
      </c>
      <c r="C7558" s="15" t="s">
        <v>1074</v>
      </c>
      <c r="D7558" s="27" t="s">
        <v>734</v>
      </c>
      <c r="E7558" s="27" t="s">
        <v>735</v>
      </c>
      <c r="F7558" s="15" t="s">
        <v>502</v>
      </c>
      <c r="G7558" s="15" t="s">
        <v>15665</v>
      </c>
    </row>
    <row r="7559" spans="1:7" ht="22.5" x14ac:dyDescent="0.2">
      <c r="A7559" s="14" t="s">
        <v>15666</v>
      </c>
      <c r="B7559" s="15" t="s">
        <v>15427</v>
      </c>
      <c r="C7559" s="15" t="s">
        <v>1080</v>
      </c>
      <c r="D7559" s="27" t="s">
        <v>734</v>
      </c>
      <c r="E7559" s="27" t="s">
        <v>4010</v>
      </c>
      <c r="F7559" s="15" t="s">
        <v>502</v>
      </c>
      <c r="G7559" s="15" t="s">
        <v>15667</v>
      </c>
    </row>
    <row r="7560" spans="1:7" ht="22.5" x14ac:dyDescent="0.2">
      <c r="A7560" s="14" t="s">
        <v>15668</v>
      </c>
      <c r="B7560" s="15" t="s">
        <v>15427</v>
      </c>
      <c r="C7560" s="15" t="s">
        <v>1084</v>
      </c>
      <c r="D7560" s="27" t="s">
        <v>3069</v>
      </c>
      <c r="E7560" s="27" t="s">
        <v>15641</v>
      </c>
      <c r="F7560" s="15" t="s">
        <v>502</v>
      </c>
      <c r="G7560" s="15" t="s">
        <v>15669</v>
      </c>
    </row>
    <row r="7561" spans="1:7" ht="22.5" x14ac:dyDescent="0.2">
      <c r="A7561" s="14" t="s">
        <v>15670</v>
      </c>
      <c r="B7561" s="15" t="s">
        <v>15427</v>
      </c>
      <c r="C7561" s="15" t="s">
        <v>1088</v>
      </c>
      <c r="D7561" s="27" t="s">
        <v>781</v>
      </c>
      <c r="E7561" s="27" t="s">
        <v>5166</v>
      </c>
      <c r="F7561" s="15" t="s">
        <v>502</v>
      </c>
      <c r="G7561" s="15" t="s">
        <v>15671</v>
      </c>
    </row>
    <row r="7562" spans="1:7" ht="22.5" x14ac:dyDescent="0.2">
      <c r="A7562" s="14" t="s">
        <v>15672</v>
      </c>
      <c r="B7562" s="15" t="s">
        <v>15427</v>
      </c>
      <c r="C7562" s="15" t="s">
        <v>2578</v>
      </c>
      <c r="D7562" s="27" t="s">
        <v>742</v>
      </c>
      <c r="E7562" s="27" t="s">
        <v>15460</v>
      </c>
      <c r="F7562" s="15" t="s">
        <v>502</v>
      </c>
      <c r="G7562" s="15" t="s">
        <v>15673</v>
      </c>
    </row>
    <row r="7563" spans="1:7" ht="14.25" customHeight="1" x14ac:dyDescent="0.2">
      <c r="A7563" s="16"/>
      <c r="B7563" s="16"/>
      <c r="C7563" s="13"/>
      <c r="D7563" s="28"/>
      <c r="E7563" s="21" t="s">
        <v>15674</v>
      </c>
      <c r="F7563" s="13"/>
      <c r="G7563" s="13"/>
    </row>
    <row r="7564" spans="1:7" ht="22.5" x14ac:dyDescent="0.2">
      <c r="A7564" s="14" t="s">
        <v>15675</v>
      </c>
      <c r="B7564" s="15" t="s">
        <v>15427</v>
      </c>
      <c r="C7564" s="15" t="s">
        <v>2581</v>
      </c>
      <c r="D7564" s="27" t="s">
        <v>6576</v>
      </c>
      <c r="E7564" s="27" t="s">
        <v>6577</v>
      </c>
      <c r="F7564" s="15" t="s">
        <v>110</v>
      </c>
      <c r="G7564" s="15" t="s">
        <v>15676</v>
      </c>
    </row>
    <row r="7565" spans="1:7" ht="22.5" x14ac:dyDescent="0.2">
      <c r="A7565" s="14" t="s">
        <v>15677</v>
      </c>
      <c r="B7565" s="15" t="s">
        <v>15427</v>
      </c>
      <c r="C7565" s="15" t="s">
        <v>2583</v>
      </c>
      <c r="D7565" s="27" t="s">
        <v>15466</v>
      </c>
      <c r="E7565" s="27" t="s">
        <v>15467</v>
      </c>
      <c r="F7565" s="15" t="s">
        <v>110</v>
      </c>
      <c r="G7565" s="15" t="s">
        <v>15676</v>
      </c>
    </row>
    <row r="7566" spans="1:7" ht="14.25" x14ac:dyDescent="0.2">
      <c r="A7566" s="14" t="s">
        <v>15678</v>
      </c>
      <c r="B7566" s="15" t="s">
        <v>15427</v>
      </c>
      <c r="C7566" s="15" t="s">
        <v>2587</v>
      </c>
      <c r="D7566" s="27" t="s">
        <v>15469</v>
      </c>
      <c r="E7566" s="27" t="s">
        <v>15470</v>
      </c>
      <c r="F7566" s="15" t="s">
        <v>518</v>
      </c>
      <c r="G7566" s="15" t="s">
        <v>15679</v>
      </c>
    </row>
    <row r="7567" spans="1:7" ht="14.25" x14ac:dyDescent="0.2">
      <c r="A7567" s="14" t="s">
        <v>15680</v>
      </c>
      <c r="B7567" s="15" t="s">
        <v>15427</v>
      </c>
      <c r="C7567" s="15" t="s">
        <v>2590</v>
      </c>
      <c r="D7567" s="27" t="s">
        <v>8294</v>
      </c>
      <c r="E7567" s="27" t="s">
        <v>8295</v>
      </c>
      <c r="F7567" s="15" t="s">
        <v>518</v>
      </c>
      <c r="G7567" s="15" t="s">
        <v>15681</v>
      </c>
    </row>
    <row r="7568" spans="1:7" ht="22.5" x14ac:dyDescent="0.2">
      <c r="A7568" s="14" t="s">
        <v>15682</v>
      </c>
      <c r="B7568" s="15" t="s">
        <v>15427</v>
      </c>
      <c r="C7568" s="15" t="s">
        <v>2594</v>
      </c>
      <c r="D7568" s="27" t="s">
        <v>15350</v>
      </c>
      <c r="E7568" s="27" t="s">
        <v>15351</v>
      </c>
      <c r="F7568" s="15" t="s">
        <v>110</v>
      </c>
      <c r="G7568" s="15" t="s">
        <v>15683</v>
      </c>
    </row>
    <row r="7569" spans="1:7" ht="14.25" customHeight="1" x14ac:dyDescent="0.2">
      <c r="A7569" s="16"/>
      <c r="B7569" s="16"/>
      <c r="C7569" s="13"/>
      <c r="D7569" s="28"/>
      <c r="E7569" s="21" t="s">
        <v>15684</v>
      </c>
      <c r="F7569" s="13"/>
      <c r="G7569" s="13"/>
    </row>
    <row r="7570" spans="1:7" ht="14.25" x14ac:dyDescent="0.2">
      <c r="A7570" s="14" t="s">
        <v>15685</v>
      </c>
      <c r="B7570" s="15" t="s">
        <v>15427</v>
      </c>
      <c r="C7570" s="15" t="s">
        <v>2596</v>
      </c>
      <c r="D7570" s="27" t="s">
        <v>570</v>
      </c>
      <c r="E7570" s="27" t="s">
        <v>571</v>
      </c>
      <c r="F7570" s="15" t="s">
        <v>51</v>
      </c>
      <c r="G7570" s="15" t="s">
        <v>15686</v>
      </c>
    </row>
    <row r="7571" spans="1:7" ht="14.25" x14ac:dyDescent="0.2">
      <c r="A7571" s="14" t="s">
        <v>15687</v>
      </c>
      <c r="B7571" s="15" t="s">
        <v>15427</v>
      </c>
      <c r="C7571" s="15" t="s">
        <v>2600</v>
      </c>
      <c r="D7571" s="27" t="s">
        <v>574</v>
      </c>
      <c r="E7571" s="27" t="s">
        <v>575</v>
      </c>
      <c r="F7571" s="15" t="s">
        <v>81</v>
      </c>
      <c r="G7571" s="15" t="s">
        <v>15688</v>
      </c>
    </row>
    <row r="7572" spans="1:7" ht="22.5" x14ac:dyDescent="0.2">
      <c r="A7572" s="14" t="s">
        <v>15689</v>
      </c>
      <c r="B7572" s="15" t="s">
        <v>15427</v>
      </c>
      <c r="C7572" s="15" t="s">
        <v>2498</v>
      </c>
      <c r="D7572" s="27" t="s">
        <v>15509</v>
      </c>
      <c r="E7572" s="27" t="s">
        <v>15510</v>
      </c>
      <c r="F7572" s="15" t="s">
        <v>51</v>
      </c>
      <c r="G7572" s="15" t="s">
        <v>15690</v>
      </c>
    </row>
    <row r="7573" spans="1:7" ht="14.25" x14ac:dyDescent="0.2">
      <c r="A7573" s="14" t="s">
        <v>15691</v>
      </c>
      <c r="B7573" s="15" t="s">
        <v>15427</v>
      </c>
      <c r="C7573" s="15" t="s">
        <v>2606</v>
      </c>
      <c r="D7573" s="27" t="s">
        <v>586</v>
      </c>
      <c r="E7573" s="27" t="s">
        <v>587</v>
      </c>
      <c r="F7573" s="15" t="s">
        <v>81</v>
      </c>
      <c r="G7573" s="15" t="s">
        <v>15692</v>
      </c>
    </row>
    <row r="7574" spans="1:7" ht="22.5" x14ac:dyDescent="0.2">
      <c r="A7574" s="14" t="s">
        <v>15693</v>
      </c>
      <c r="B7574" s="15" t="s">
        <v>15427</v>
      </c>
      <c r="C7574" s="15" t="s">
        <v>2610</v>
      </c>
      <c r="D7574" s="27" t="s">
        <v>734</v>
      </c>
      <c r="E7574" s="27" t="s">
        <v>4010</v>
      </c>
      <c r="F7574" s="15" t="s">
        <v>502</v>
      </c>
      <c r="G7574" s="15" t="s">
        <v>15694</v>
      </c>
    </row>
    <row r="7575" spans="1:7" ht="22.5" x14ac:dyDescent="0.2">
      <c r="A7575" s="14" t="s">
        <v>15695</v>
      </c>
      <c r="B7575" s="15" t="s">
        <v>15427</v>
      </c>
      <c r="C7575" s="15" t="s">
        <v>2612</v>
      </c>
      <c r="D7575" s="27" t="s">
        <v>3069</v>
      </c>
      <c r="E7575" s="27" t="s">
        <v>15641</v>
      </c>
      <c r="F7575" s="15" t="s">
        <v>502</v>
      </c>
      <c r="G7575" s="15" t="s">
        <v>15696</v>
      </c>
    </row>
    <row r="7576" spans="1:7" ht="22.5" x14ac:dyDescent="0.2">
      <c r="A7576" s="14" t="s">
        <v>15697</v>
      </c>
      <c r="B7576" s="15" t="s">
        <v>15427</v>
      </c>
      <c r="C7576" s="15" t="s">
        <v>2616</v>
      </c>
      <c r="D7576" s="27" t="s">
        <v>734</v>
      </c>
      <c r="E7576" s="27" t="s">
        <v>735</v>
      </c>
      <c r="F7576" s="15" t="s">
        <v>502</v>
      </c>
      <c r="G7576" s="15" t="s">
        <v>15698</v>
      </c>
    </row>
    <row r="7577" spans="1:7" ht="22.5" x14ac:dyDescent="0.2">
      <c r="A7577" s="14" t="s">
        <v>15699</v>
      </c>
      <c r="B7577" s="15" t="s">
        <v>15427</v>
      </c>
      <c r="C7577" s="15" t="s">
        <v>519</v>
      </c>
      <c r="D7577" s="27" t="s">
        <v>781</v>
      </c>
      <c r="E7577" s="27" t="s">
        <v>5166</v>
      </c>
      <c r="F7577" s="15" t="s">
        <v>502</v>
      </c>
      <c r="G7577" s="15" t="s">
        <v>15700</v>
      </c>
    </row>
    <row r="7578" spans="1:7" ht="22.5" x14ac:dyDescent="0.2">
      <c r="A7578" s="14" t="s">
        <v>15701</v>
      </c>
      <c r="B7578" s="15" t="s">
        <v>15427</v>
      </c>
      <c r="C7578" s="15" t="s">
        <v>2620</v>
      </c>
      <c r="D7578" s="27" t="s">
        <v>742</v>
      </c>
      <c r="E7578" s="27" t="s">
        <v>15460</v>
      </c>
      <c r="F7578" s="15" t="s">
        <v>502</v>
      </c>
      <c r="G7578" s="15" t="s">
        <v>15702</v>
      </c>
    </row>
    <row r="7579" spans="1:7" ht="14.25" customHeight="1" x14ac:dyDescent="0.2">
      <c r="A7579" s="16"/>
      <c r="B7579" s="16"/>
      <c r="C7579" s="13"/>
      <c r="D7579" s="28"/>
      <c r="E7579" s="21" t="s">
        <v>15462</v>
      </c>
      <c r="F7579" s="13"/>
      <c r="G7579" s="13"/>
    </row>
    <row r="7580" spans="1:7" ht="22.5" x14ac:dyDescent="0.2">
      <c r="A7580" s="14" t="s">
        <v>15703</v>
      </c>
      <c r="B7580" s="15" t="s">
        <v>15427</v>
      </c>
      <c r="C7580" s="15" t="s">
        <v>2623</v>
      </c>
      <c r="D7580" s="27" t="s">
        <v>6576</v>
      </c>
      <c r="E7580" s="27" t="s">
        <v>6577</v>
      </c>
      <c r="F7580" s="15" t="s">
        <v>110</v>
      </c>
      <c r="G7580" s="15" t="s">
        <v>15704</v>
      </c>
    </row>
    <row r="7581" spans="1:7" ht="22.5" x14ac:dyDescent="0.2">
      <c r="A7581" s="14" t="s">
        <v>15705</v>
      </c>
      <c r="B7581" s="15" t="s">
        <v>15427</v>
      </c>
      <c r="C7581" s="15" t="s">
        <v>2625</v>
      </c>
      <c r="D7581" s="27" t="s">
        <v>15466</v>
      </c>
      <c r="E7581" s="27" t="s">
        <v>15467</v>
      </c>
      <c r="F7581" s="15" t="s">
        <v>110</v>
      </c>
      <c r="G7581" s="15" t="s">
        <v>15704</v>
      </c>
    </row>
    <row r="7582" spans="1:7" ht="14.25" x14ac:dyDescent="0.2">
      <c r="A7582" s="14" t="s">
        <v>15706</v>
      </c>
      <c r="B7582" s="15" t="s">
        <v>15427</v>
      </c>
      <c r="C7582" s="15" t="s">
        <v>2629</v>
      </c>
      <c r="D7582" s="27" t="s">
        <v>15469</v>
      </c>
      <c r="E7582" s="27" t="s">
        <v>15470</v>
      </c>
      <c r="F7582" s="15" t="s">
        <v>518</v>
      </c>
      <c r="G7582" s="15" t="s">
        <v>15707</v>
      </c>
    </row>
    <row r="7583" spans="1:7" ht="14.25" x14ac:dyDescent="0.2">
      <c r="A7583" s="14" t="s">
        <v>15708</v>
      </c>
      <c r="B7583" s="15" t="s">
        <v>15427</v>
      </c>
      <c r="C7583" s="15" t="s">
        <v>2633</v>
      </c>
      <c r="D7583" s="27" t="s">
        <v>8294</v>
      </c>
      <c r="E7583" s="27" t="s">
        <v>8295</v>
      </c>
      <c r="F7583" s="15" t="s">
        <v>518</v>
      </c>
      <c r="G7583" s="15" t="s">
        <v>15709</v>
      </c>
    </row>
    <row r="7584" spans="1:7" ht="22.5" x14ac:dyDescent="0.2">
      <c r="A7584" s="14" t="s">
        <v>15710</v>
      </c>
      <c r="B7584" s="15" t="s">
        <v>15427</v>
      </c>
      <c r="C7584" s="15" t="s">
        <v>2637</v>
      </c>
      <c r="D7584" s="27" t="s">
        <v>15350</v>
      </c>
      <c r="E7584" s="27" t="s">
        <v>15351</v>
      </c>
      <c r="F7584" s="15" t="s">
        <v>110</v>
      </c>
      <c r="G7584" s="15" t="s">
        <v>15711</v>
      </c>
    </row>
    <row r="7585" spans="1:7" ht="14.25" customHeight="1" x14ac:dyDescent="0.2">
      <c r="A7585" s="16"/>
      <c r="B7585" s="16"/>
      <c r="C7585" s="13"/>
      <c r="D7585" s="28"/>
      <c r="E7585" s="21" t="s">
        <v>15712</v>
      </c>
      <c r="F7585" s="13"/>
      <c r="G7585" s="13"/>
    </row>
    <row r="7586" spans="1:7" ht="14.25" x14ac:dyDescent="0.2">
      <c r="A7586" s="14" t="s">
        <v>15713</v>
      </c>
      <c r="B7586" s="15" t="s">
        <v>15427</v>
      </c>
      <c r="C7586" s="15" t="s">
        <v>2639</v>
      </c>
      <c r="D7586" s="27" t="s">
        <v>570</v>
      </c>
      <c r="E7586" s="27" t="s">
        <v>571</v>
      </c>
      <c r="F7586" s="15" t="s">
        <v>51</v>
      </c>
      <c r="G7586" s="15" t="s">
        <v>12724</v>
      </c>
    </row>
    <row r="7587" spans="1:7" ht="14.25" x14ac:dyDescent="0.2">
      <c r="A7587" s="14" t="s">
        <v>15714</v>
      </c>
      <c r="B7587" s="15" t="s">
        <v>15427</v>
      </c>
      <c r="C7587" s="15" t="s">
        <v>2643</v>
      </c>
      <c r="D7587" s="27" t="s">
        <v>574</v>
      </c>
      <c r="E7587" s="27" t="s">
        <v>575</v>
      </c>
      <c r="F7587" s="15" t="s">
        <v>81</v>
      </c>
      <c r="G7587" s="15" t="s">
        <v>15715</v>
      </c>
    </row>
    <row r="7588" spans="1:7" ht="22.5" x14ac:dyDescent="0.2">
      <c r="A7588" s="14" t="s">
        <v>15716</v>
      </c>
      <c r="B7588" s="15" t="s">
        <v>15427</v>
      </c>
      <c r="C7588" s="15" t="s">
        <v>2645</v>
      </c>
      <c r="D7588" s="27" t="s">
        <v>15509</v>
      </c>
      <c r="E7588" s="27" t="s">
        <v>15510</v>
      </c>
      <c r="F7588" s="15" t="s">
        <v>51</v>
      </c>
      <c r="G7588" s="15" t="s">
        <v>15717</v>
      </c>
    </row>
    <row r="7589" spans="1:7" ht="14.25" x14ac:dyDescent="0.2">
      <c r="A7589" s="14" t="s">
        <v>15718</v>
      </c>
      <c r="B7589" s="15" t="s">
        <v>15427</v>
      </c>
      <c r="C7589" s="15" t="s">
        <v>2648</v>
      </c>
      <c r="D7589" s="27" t="s">
        <v>586</v>
      </c>
      <c r="E7589" s="27" t="s">
        <v>587</v>
      </c>
      <c r="F7589" s="15" t="s">
        <v>81</v>
      </c>
      <c r="G7589" s="15" t="s">
        <v>15719</v>
      </c>
    </row>
    <row r="7590" spans="1:7" ht="22.5" x14ac:dyDescent="0.2">
      <c r="A7590" s="14" t="s">
        <v>15720</v>
      </c>
      <c r="B7590" s="15" t="s">
        <v>15427</v>
      </c>
      <c r="C7590" s="15" t="s">
        <v>2650</v>
      </c>
      <c r="D7590" s="27" t="s">
        <v>734</v>
      </c>
      <c r="E7590" s="27" t="s">
        <v>735</v>
      </c>
      <c r="F7590" s="15" t="s">
        <v>502</v>
      </c>
      <c r="G7590" s="15" t="s">
        <v>15721</v>
      </c>
    </row>
    <row r="7591" spans="1:7" ht="22.5" x14ac:dyDescent="0.2">
      <c r="A7591" s="14" t="s">
        <v>15722</v>
      </c>
      <c r="B7591" s="15" t="s">
        <v>15427</v>
      </c>
      <c r="C7591" s="15" t="s">
        <v>2652</v>
      </c>
      <c r="D7591" s="27" t="s">
        <v>734</v>
      </c>
      <c r="E7591" s="27" t="s">
        <v>4010</v>
      </c>
      <c r="F7591" s="15" t="s">
        <v>502</v>
      </c>
      <c r="G7591" s="15" t="s">
        <v>15723</v>
      </c>
    </row>
    <row r="7592" spans="1:7" ht="22.5" x14ac:dyDescent="0.2">
      <c r="A7592" s="14" t="s">
        <v>15724</v>
      </c>
      <c r="B7592" s="15" t="s">
        <v>15427</v>
      </c>
      <c r="C7592" s="15" t="s">
        <v>2655</v>
      </c>
      <c r="D7592" s="27" t="s">
        <v>3069</v>
      </c>
      <c r="E7592" s="27" t="s">
        <v>15641</v>
      </c>
      <c r="F7592" s="15" t="s">
        <v>502</v>
      </c>
      <c r="G7592" s="15" t="s">
        <v>15725</v>
      </c>
    </row>
    <row r="7593" spans="1:7" ht="22.5" x14ac:dyDescent="0.2">
      <c r="A7593" s="14" t="s">
        <v>15726</v>
      </c>
      <c r="B7593" s="15" t="s">
        <v>15427</v>
      </c>
      <c r="C7593" s="15" t="s">
        <v>2657</v>
      </c>
      <c r="D7593" s="27" t="s">
        <v>781</v>
      </c>
      <c r="E7593" s="27" t="s">
        <v>5166</v>
      </c>
      <c r="F7593" s="15" t="s">
        <v>502</v>
      </c>
      <c r="G7593" s="15" t="s">
        <v>15727</v>
      </c>
    </row>
    <row r="7594" spans="1:7" ht="22.5" x14ac:dyDescent="0.2">
      <c r="A7594" s="14" t="s">
        <v>15728</v>
      </c>
      <c r="B7594" s="15" t="s">
        <v>15427</v>
      </c>
      <c r="C7594" s="15" t="s">
        <v>2661</v>
      </c>
      <c r="D7594" s="27" t="s">
        <v>742</v>
      </c>
      <c r="E7594" s="27" t="s">
        <v>15460</v>
      </c>
      <c r="F7594" s="15" t="s">
        <v>502</v>
      </c>
      <c r="G7594" s="15" t="s">
        <v>15729</v>
      </c>
    </row>
    <row r="7595" spans="1:7" ht="14.25" customHeight="1" x14ac:dyDescent="0.2">
      <c r="A7595" s="16"/>
      <c r="B7595" s="16"/>
      <c r="C7595" s="13"/>
      <c r="D7595" s="28"/>
      <c r="E7595" s="21" t="s">
        <v>15730</v>
      </c>
      <c r="F7595" s="13"/>
      <c r="G7595" s="13"/>
    </row>
    <row r="7596" spans="1:7" ht="22.5" x14ac:dyDescent="0.2">
      <c r="A7596" s="14" t="s">
        <v>15731</v>
      </c>
      <c r="B7596" s="15" t="s">
        <v>15427</v>
      </c>
      <c r="C7596" s="15" t="s">
        <v>2664</v>
      </c>
      <c r="D7596" s="27" t="s">
        <v>6576</v>
      </c>
      <c r="E7596" s="27" t="s">
        <v>6577</v>
      </c>
      <c r="F7596" s="15" t="s">
        <v>110</v>
      </c>
      <c r="G7596" s="15" t="s">
        <v>15732</v>
      </c>
    </row>
    <row r="7597" spans="1:7" ht="22.5" x14ac:dyDescent="0.2">
      <c r="A7597" s="14" t="s">
        <v>15733</v>
      </c>
      <c r="B7597" s="15" t="s">
        <v>15427</v>
      </c>
      <c r="C7597" s="15" t="s">
        <v>2668</v>
      </c>
      <c r="D7597" s="27" t="s">
        <v>15466</v>
      </c>
      <c r="E7597" s="27" t="s">
        <v>15467</v>
      </c>
      <c r="F7597" s="15" t="s">
        <v>110</v>
      </c>
      <c r="G7597" s="15" t="s">
        <v>15732</v>
      </c>
    </row>
    <row r="7598" spans="1:7" ht="14.25" x14ac:dyDescent="0.2">
      <c r="A7598" s="14" t="s">
        <v>15734</v>
      </c>
      <c r="B7598" s="15" t="s">
        <v>15427</v>
      </c>
      <c r="C7598" s="15" t="s">
        <v>2672</v>
      </c>
      <c r="D7598" s="27" t="s">
        <v>15469</v>
      </c>
      <c r="E7598" s="27" t="s">
        <v>15470</v>
      </c>
      <c r="F7598" s="15" t="s">
        <v>518</v>
      </c>
      <c r="G7598" s="15" t="s">
        <v>15735</v>
      </c>
    </row>
    <row r="7599" spans="1:7" ht="14.25" x14ac:dyDescent="0.2">
      <c r="A7599" s="14" t="s">
        <v>15736</v>
      </c>
      <c r="B7599" s="15" t="s">
        <v>15427</v>
      </c>
      <c r="C7599" s="15" t="s">
        <v>2674</v>
      </c>
      <c r="D7599" s="27" t="s">
        <v>8294</v>
      </c>
      <c r="E7599" s="27" t="s">
        <v>8295</v>
      </c>
      <c r="F7599" s="15" t="s">
        <v>518</v>
      </c>
      <c r="G7599" s="15" t="s">
        <v>15737</v>
      </c>
    </row>
    <row r="7600" spans="1:7" ht="22.5" x14ac:dyDescent="0.2">
      <c r="A7600" s="14" t="s">
        <v>15738</v>
      </c>
      <c r="B7600" s="15" t="s">
        <v>15427</v>
      </c>
      <c r="C7600" s="15" t="s">
        <v>2678</v>
      </c>
      <c r="D7600" s="27" t="s">
        <v>15350</v>
      </c>
      <c r="E7600" s="27" t="s">
        <v>15351</v>
      </c>
      <c r="F7600" s="15" t="s">
        <v>110</v>
      </c>
      <c r="G7600" s="15" t="s">
        <v>15739</v>
      </c>
    </row>
    <row r="7601" spans="1:7" ht="14.25" customHeight="1" x14ac:dyDescent="0.2">
      <c r="A7601" s="16"/>
      <c r="B7601" s="16"/>
      <c r="C7601" s="13"/>
      <c r="D7601" s="28"/>
      <c r="E7601" s="21" t="s">
        <v>15740</v>
      </c>
      <c r="F7601" s="13"/>
      <c r="G7601" s="13"/>
    </row>
    <row r="7602" spans="1:7" ht="14.25" x14ac:dyDescent="0.2">
      <c r="A7602" s="14" t="s">
        <v>15741</v>
      </c>
      <c r="B7602" s="15" t="s">
        <v>15427</v>
      </c>
      <c r="C7602" s="15" t="s">
        <v>2680</v>
      </c>
      <c r="D7602" s="27" t="s">
        <v>570</v>
      </c>
      <c r="E7602" s="27" t="s">
        <v>571</v>
      </c>
      <c r="F7602" s="15" t="s">
        <v>51</v>
      </c>
      <c r="G7602" s="15" t="s">
        <v>7597</v>
      </c>
    </row>
    <row r="7603" spans="1:7" ht="14.25" x14ac:dyDescent="0.2">
      <c r="A7603" s="14" t="s">
        <v>15742</v>
      </c>
      <c r="B7603" s="15" t="s">
        <v>15427</v>
      </c>
      <c r="C7603" s="15" t="s">
        <v>2684</v>
      </c>
      <c r="D7603" s="27" t="s">
        <v>574</v>
      </c>
      <c r="E7603" s="27" t="s">
        <v>575</v>
      </c>
      <c r="F7603" s="15" t="s">
        <v>81</v>
      </c>
      <c r="G7603" s="15" t="s">
        <v>15743</v>
      </c>
    </row>
    <row r="7604" spans="1:7" ht="22.5" x14ac:dyDescent="0.2">
      <c r="A7604" s="14" t="s">
        <v>15744</v>
      </c>
      <c r="B7604" s="15" t="s">
        <v>15427</v>
      </c>
      <c r="C7604" s="15" t="s">
        <v>2689</v>
      </c>
      <c r="D7604" s="27" t="s">
        <v>15482</v>
      </c>
      <c r="E7604" s="27" t="s">
        <v>15483</v>
      </c>
      <c r="F7604" s="15" t="s">
        <v>51</v>
      </c>
      <c r="G7604" s="15" t="s">
        <v>433</v>
      </c>
    </row>
    <row r="7605" spans="1:7" ht="14.25" x14ac:dyDescent="0.2">
      <c r="A7605" s="14" t="s">
        <v>15745</v>
      </c>
      <c r="B7605" s="15" t="s">
        <v>15427</v>
      </c>
      <c r="C7605" s="15" t="s">
        <v>2693</v>
      </c>
      <c r="D7605" s="27" t="s">
        <v>586</v>
      </c>
      <c r="E7605" s="27" t="s">
        <v>587</v>
      </c>
      <c r="F7605" s="15" t="s">
        <v>81</v>
      </c>
      <c r="G7605" s="15" t="s">
        <v>15746</v>
      </c>
    </row>
    <row r="7606" spans="1:7" ht="22.5" x14ac:dyDescent="0.2">
      <c r="A7606" s="14" t="s">
        <v>15747</v>
      </c>
      <c r="B7606" s="15" t="s">
        <v>15427</v>
      </c>
      <c r="C7606" s="15" t="s">
        <v>2697</v>
      </c>
      <c r="D7606" s="27" t="s">
        <v>734</v>
      </c>
      <c r="E7606" s="27" t="s">
        <v>735</v>
      </c>
      <c r="F7606" s="15" t="s">
        <v>502</v>
      </c>
      <c r="G7606" s="15" t="s">
        <v>15748</v>
      </c>
    </row>
    <row r="7607" spans="1:7" ht="22.5" x14ac:dyDescent="0.2">
      <c r="A7607" s="14" t="s">
        <v>15749</v>
      </c>
      <c r="B7607" s="15" t="s">
        <v>15427</v>
      </c>
      <c r="C7607" s="15" t="s">
        <v>2701</v>
      </c>
      <c r="D7607" s="27" t="s">
        <v>734</v>
      </c>
      <c r="E7607" s="27" t="s">
        <v>4010</v>
      </c>
      <c r="F7607" s="15" t="s">
        <v>502</v>
      </c>
      <c r="G7607" s="15" t="s">
        <v>15750</v>
      </c>
    </row>
    <row r="7608" spans="1:7" ht="22.5" x14ac:dyDescent="0.2">
      <c r="A7608" s="14" t="s">
        <v>15751</v>
      </c>
      <c r="B7608" s="15" t="s">
        <v>15427</v>
      </c>
      <c r="C7608" s="15" t="s">
        <v>2704</v>
      </c>
      <c r="D7608" s="27" t="s">
        <v>781</v>
      </c>
      <c r="E7608" s="27" t="s">
        <v>5166</v>
      </c>
      <c r="F7608" s="15" t="s">
        <v>502</v>
      </c>
      <c r="G7608" s="15" t="s">
        <v>15752</v>
      </c>
    </row>
    <row r="7609" spans="1:7" ht="22.5" x14ac:dyDescent="0.2">
      <c r="A7609" s="14" t="s">
        <v>15753</v>
      </c>
      <c r="B7609" s="15" t="s">
        <v>15427</v>
      </c>
      <c r="C7609" s="15" t="s">
        <v>2708</v>
      </c>
      <c r="D7609" s="27" t="s">
        <v>742</v>
      </c>
      <c r="E7609" s="27" t="s">
        <v>15460</v>
      </c>
      <c r="F7609" s="15" t="s">
        <v>502</v>
      </c>
      <c r="G7609" s="15" t="s">
        <v>15754</v>
      </c>
    </row>
    <row r="7610" spans="1:7" ht="14.25" customHeight="1" x14ac:dyDescent="0.2">
      <c r="A7610" s="16"/>
      <c r="B7610" s="16"/>
      <c r="C7610" s="13"/>
      <c r="D7610" s="28"/>
      <c r="E7610" s="21" t="s">
        <v>15462</v>
      </c>
      <c r="F7610" s="13"/>
      <c r="G7610" s="13"/>
    </row>
    <row r="7611" spans="1:7" ht="22.5" x14ac:dyDescent="0.2">
      <c r="A7611" s="14" t="s">
        <v>15755</v>
      </c>
      <c r="B7611" s="15" t="s">
        <v>15427</v>
      </c>
      <c r="C7611" s="15" t="s">
        <v>2712</v>
      </c>
      <c r="D7611" s="27" t="s">
        <v>6576</v>
      </c>
      <c r="E7611" s="27" t="s">
        <v>6577</v>
      </c>
      <c r="F7611" s="15" t="s">
        <v>110</v>
      </c>
      <c r="G7611" s="15" t="s">
        <v>15756</v>
      </c>
    </row>
    <row r="7612" spans="1:7" ht="22.5" x14ac:dyDescent="0.2">
      <c r="A7612" s="14" t="s">
        <v>15757</v>
      </c>
      <c r="B7612" s="15" t="s">
        <v>15427</v>
      </c>
      <c r="C7612" s="15" t="s">
        <v>2715</v>
      </c>
      <c r="D7612" s="27" t="s">
        <v>15466</v>
      </c>
      <c r="E7612" s="27" t="s">
        <v>15467</v>
      </c>
      <c r="F7612" s="15" t="s">
        <v>110</v>
      </c>
      <c r="G7612" s="15" t="s">
        <v>15756</v>
      </c>
    </row>
    <row r="7613" spans="1:7" ht="14.25" x14ac:dyDescent="0.2">
      <c r="A7613" s="14" t="s">
        <v>15758</v>
      </c>
      <c r="B7613" s="15" t="s">
        <v>15427</v>
      </c>
      <c r="C7613" s="15" t="s">
        <v>2719</v>
      </c>
      <c r="D7613" s="27" t="s">
        <v>15469</v>
      </c>
      <c r="E7613" s="27" t="s">
        <v>15470</v>
      </c>
      <c r="F7613" s="15" t="s">
        <v>518</v>
      </c>
      <c r="G7613" s="15" t="s">
        <v>14816</v>
      </c>
    </row>
    <row r="7614" spans="1:7" ht="14.25" x14ac:dyDescent="0.2">
      <c r="A7614" s="14" t="s">
        <v>15759</v>
      </c>
      <c r="B7614" s="15" t="s">
        <v>15427</v>
      </c>
      <c r="C7614" s="15" t="s">
        <v>2724</v>
      </c>
      <c r="D7614" s="27" t="s">
        <v>8294</v>
      </c>
      <c r="E7614" s="27" t="s">
        <v>8295</v>
      </c>
      <c r="F7614" s="15" t="s">
        <v>518</v>
      </c>
      <c r="G7614" s="15" t="s">
        <v>1451</v>
      </c>
    </row>
    <row r="7615" spans="1:7" ht="22.5" x14ac:dyDescent="0.2">
      <c r="A7615" s="14" t="s">
        <v>15760</v>
      </c>
      <c r="B7615" s="15" t="s">
        <v>15427</v>
      </c>
      <c r="C7615" s="15" t="s">
        <v>2728</v>
      </c>
      <c r="D7615" s="27" t="s">
        <v>15350</v>
      </c>
      <c r="E7615" s="27" t="s">
        <v>15351</v>
      </c>
      <c r="F7615" s="15" t="s">
        <v>110</v>
      </c>
      <c r="G7615" s="15" t="s">
        <v>15761</v>
      </c>
    </row>
    <row r="7616" spans="1:7" ht="14.25" customHeight="1" x14ac:dyDescent="0.2">
      <c r="A7616" s="16"/>
      <c r="B7616" s="16"/>
      <c r="C7616" s="13"/>
      <c r="D7616" s="28"/>
      <c r="E7616" s="21" t="s">
        <v>15762</v>
      </c>
      <c r="F7616" s="13"/>
      <c r="G7616" s="13"/>
    </row>
    <row r="7617" spans="1:7" ht="14.25" x14ac:dyDescent="0.2">
      <c r="A7617" s="14" t="s">
        <v>15763</v>
      </c>
      <c r="B7617" s="15" t="s">
        <v>15427</v>
      </c>
      <c r="C7617" s="15" t="s">
        <v>2732</v>
      </c>
      <c r="D7617" s="27" t="s">
        <v>570</v>
      </c>
      <c r="E7617" s="27" t="s">
        <v>571</v>
      </c>
      <c r="F7617" s="15" t="s">
        <v>51</v>
      </c>
      <c r="G7617" s="15" t="s">
        <v>6128</v>
      </c>
    </row>
    <row r="7618" spans="1:7" ht="14.25" x14ac:dyDescent="0.2">
      <c r="A7618" s="14" t="s">
        <v>15764</v>
      </c>
      <c r="B7618" s="15" t="s">
        <v>15427</v>
      </c>
      <c r="C7618" s="15" t="s">
        <v>2736</v>
      </c>
      <c r="D7618" s="27" t="s">
        <v>574</v>
      </c>
      <c r="E7618" s="27" t="s">
        <v>575</v>
      </c>
      <c r="F7618" s="15" t="s">
        <v>81</v>
      </c>
      <c r="G7618" s="15" t="s">
        <v>15765</v>
      </c>
    </row>
    <row r="7619" spans="1:7" ht="22.5" x14ac:dyDescent="0.2">
      <c r="A7619" s="14" t="s">
        <v>15766</v>
      </c>
      <c r="B7619" s="15" t="s">
        <v>15427</v>
      </c>
      <c r="C7619" s="15" t="s">
        <v>2740</v>
      </c>
      <c r="D7619" s="27" t="s">
        <v>15482</v>
      </c>
      <c r="E7619" s="27" t="s">
        <v>15483</v>
      </c>
      <c r="F7619" s="15" t="s">
        <v>51</v>
      </c>
      <c r="G7619" s="15" t="s">
        <v>3046</v>
      </c>
    </row>
    <row r="7620" spans="1:7" ht="14.25" x14ac:dyDescent="0.2">
      <c r="A7620" s="14" t="s">
        <v>15767</v>
      </c>
      <c r="B7620" s="15" t="s">
        <v>15427</v>
      </c>
      <c r="C7620" s="15" t="s">
        <v>2743</v>
      </c>
      <c r="D7620" s="27" t="s">
        <v>586</v>
      </c>
      <c r="E7620" s="27" t="s">
        <v>587</v>
      </c>
      <c r="F7620" s="15" t="s">
        <v>81</v>
      </c>
      <c r="G7620" s="15" t="s">
        <v>15768</v>
      </c>
    </row>
    <row r="7621" spans="1:7" ht="22.5" x14ac:dyDescent="0.2">
      <c r="A7621" s="14" t="s">
        <v>15769</v>
      </c>
      <c r="B7621" s="15" t="s">
        <v>15427</v>
      </c>
      <c r="C7621" s="15" t="s">
        <v>2747</v>
      </c>
      <c r="D7621" s="27" t="s">
        <v>742</v>
      </c>
      <c r="E7621" s="27" t="s">
        <v>743</v>
      </c>
      <c r="F7621" s="15" t="s">
        <v>502</v>
      </c>
      <c r="G7621" s="15" t="s">
        <v>15770</v>
      </c>
    </row>
    <row r="7622" spans="1:7" ht="22.5" x14ac:dyDescent="0.2">
      <c r="A7622" s="14" t="s">
        <v>15771</v>
      </c>
      <c r="B7622" s="15" t="s">
        <v>15427</v>
      </c>
      <c r="C7622" s="15" t="s">
        <v>2750</v>
      </c>
      <c r="D7622" s="27" t="s">
        <v>734</v>
      </c>
      <c r="E7622" s="27" t="s">
        <v>735</v>
      </c>
      <c r="F7622" s="15" t="s">
        <v>502</v>
      </c>
      <c r="G7622" s="15" t="s">
        <v>15772</v>
      </c>
    </row>
    <row r="7623" spans="1:7" ht="22.5" x14ac:dyDescent="0.2">
      <c r="A7623" s="14" t="s">
        <v>15773</v>
      </c>
      <c r="B7623" s="15" t="s">
        <v>15427</v>
      </c>
      <c r="C7623" s="15" t="s">
        <v>2754</v>
      </c>
      <c r="D7623" s="27" t="s">
        <v>781</v>
      </c>
      <c r="E7623" s="27" t="s">
        <v>5166</v>
      </c>
      <c r="F7623" s="15" t="s">
        <v>502</v>
      </c>
      <c r="G7623" s="15" t="s">
        <v>15774</v>
      </c>
    </row>
    <row r="7624" spans="1:7" ht="22.5" x14ac:dyDescent="0.2">
      <c r="A7624" s="14" t="s">
        <v>15775</v>
      </c>
      <c r="B7624" s="15" t="s">
        <v>15427</v>
      </c>
      <c r="C7624" s="15" t="s">
        <v>2759</v>
      </c>
      <c r="D7624" s="27" t="s">
        <v>742</v>
      </c>
      <c r="E7624" s="27" t="s">
        <v>15460</v>
      </c>
      <c r="F7624" s="15" t="s">
        <v>502</v>
      </c>
      <c r="G7624" s="15" t="s">
        <v>15776</v>
      </c>
    </row>
    <row r="7625" spans="1:7" ht="14.25" customHeight="1" x14ac:dyDescent="0.2">
      <c r="A7625" s="16"/>
      <c r="B7625" s="16"/>
      <c r="C7625" s="13"/>
      <c r="D7625" s="28"/>
      <c r="E7625" s="21" t="s">
        <v>15595</v>
      </c>
      <c r="F7625" s="13"/>
      <c r="G7625" s="13"/>
    </row>
    <row r="7626" spans="1:7" ht="22.5" x14ac:dyDescent="0.2">
      <c r="A7626" s="14" t="s">
        <v>15777</v>
      </c>
      <c r="B7626" s="15" t="s">
        <v>15427</v>
      </c>
      <c r="C7626" s="15" t="s">
        <v>2763</v>
      </c>
      <c r="D7626" s="27" t="s">
        <v>6576</v>
      </c>
      <c r="E7626" s="27" t="s">
        <v>6577</v>
      </c>
      <c r="F7626" s="15" t="s">
        <v>110</v>
      </c>
      <c r="G7626" s="15" t="s">
        <v>12800</v>
      </c>
    </row>
    <row r="7627" spans="1:7" ht="22.5" x14ac:dyDescent="0.2">
      <c r="A7627" s="14" t="s">
        <v>15778</v>
      </c>
      <c r="B7627" s="15" t="s">
        <v>15427</v>
      </c>
      <c r="C7627" s="15" t="s">
        <v>2768</v>
      </c>
      <c r="D7627" s="27" t="s">
        <v>15466</v>
      </c>
      <c r="E7627" s="27" t="s">
        <v>15467</v>
      </c>
      <c r="F7627" s="15" t="s">
        <v>110</v>
      </c>
      <c r="G7627" s="15" t="s">
        <v>12800</v>
      </c>
    </row>
    <row r="7628" spans="1:7" ht="14.25" x14ac:dyDescent="0.2">
      <c r="A7628" s="14" t="s">
        <v>15779</v>
      </c>
      <c r="B7628" s="15" t="s">
        <v>15427</v>
      </c>
      <c r="C7628" s="15" t="s">
        <v>2772</v>
      </c>
      <c r="D7628" s="27" t="s">
        <v>15469</v>
      </c>
      <c r="E7628" s="27" t="s">
        <v>15470</v>
      </c>
      <c r="F7628" s="15" t="s">
        <v>518</v>
      </c>
      <c r="G7628" s="15" t="s">
        <v>197</v>
      </c>
    </row>
    <row r="7629" spans="1:7" ht="14.25" x14ac:dyDescent="0.2">
      <c r="A7629" s="14" t="s">
        <v>15780</v>
      </c>
      <c r="B7629" s="15" t="s">
        <v>15427</v>
      </c>
      <c r="C7629" s="15" t="s">
        <v>2776</v>
      </c>
      <c r="D7629" s="27" t="s">
        <v>8294</v>
      </c>
      <c r="E7629" s="27" t="s">
        <v>8295</v>
      </c>
      <c r="F7629" s="15" t="s">
        <v>518</v>
      </c>
      <c r="G7629" s="15" t="s">
        <v>15781</v>
      </c>
    </row>
    <row r="7630" spans="1:7" ht="22.5" x14ac:dyDescent="0.2">
      <c r="A7630" s="14" t="s">
        <v>15782</v>
      </c>
      <c r="B7630" s="15" t="s">
        <v>15427</v>
      </c>
      <c r="C7630" s="15" t="s">
        <v>2780</v>
      </c>
      <c r="D7630" s="27" t="s">
        <v>15350</v>
      </c>
      <c r="E7630" s="27" t="s">
        <v>15351</v>
      </c>
      <c r="F7630" s="15" t="s">
        <v>110</v>
      </c>
      <c r="G7630" s="15" t="s">
        <v>1234</v>
      </c>
    </row>
    <row r="7631" spans="1:7" ht="14.25" customHeight="1" x14ac:dyDescent="0.2">
      <c r="A7631" s="16"/>
      <c r="B7631" s="16"/>
      <c r="C7631" s="13"/>
      <c r="D7631" s="28"/>
      <c r="E7631" s="21" t="s">
        <v>15783</v>
      </c>
      <c r="F7631" s="13"/>
      <c r="G7631" s="13"/>
    </row>
    <row r="7632" spans="1:7" ht="14.25" x14ac:dyDescent="0.2">
      <c r="A7632" s="14" t="s">
        <v>15784</v>
      </c>
      <c r="B7632" s="15" t="s">
        <v>15427</v>
      </c>
      <c r="C7632" s="15" t="s">
        <v>2783</v>
      </c>
      <c r="D7632" s="27" t="s">
        <v>570</v>
      </c>
      <c r="E7632" s="27" t="s">
        <v>571</v>
      </c>
      <c r="F7632" s="15" t="s">
        <v>51</v>
      </c>
      <c r="G7632" s="15" t="s">
        <v>3356</v>
      </c>
    </row>
    <row r="7633" spans="1:7" ht="14.25" x14ac:dyDescent="0.2">
      <c r="A7633" s="14" t="s">
        <v>15785</v>
      </c>
      <c r="B7633" s="15" t="s">
        <v>15427</v>
      </c>
      <c r="C7633" s="15" t="s">
        <v>2787</v>
      </c>
      <c r="D7633" s="27" t="s">
        <v>574</v>
      </c>
      <c r="E7633" s="27" t="s">
        <v>575</v>
      </c>
      <c r="F7633" s="15" t="s">
        <v>81</v>
      </c>
      <c r="G7633" s="15" t="s">
        <v>15786</v>
      </c>
    </row>
    <row r="7634" spans="1:7" ht="22.5" x14ac:dyDescent="0.2">
      <c r="A7634" s="14" t="s">
        <v>15787</v>
      </c>
      <c r="B7634" s="15" t="s">
        <v>15427</v>
      </c>
      <c r="C7634" s="15" t="s">
        <v>2790</v>
      </c>
      <c r="D7634" s="27" t="s">
        <v>15482</v>
      </c>
      <c r="E7634" s="27" t="s">
        <v>15483</v>
      </c>
      <c r="F7634" s="15" t="s">
        <v>51</v>
      </c>
      <c r="G7634" s="15" t="s">
        <v>15788</v>
      </c>
    </row>
    <row r="7635" spans="1:7" ht="14.25" x14ac:dyDescent="0.2">
      <c r="A7635" s="14" t="s">
        <v>15789</v>
      </c>
      <c r="B7635" s="15" t="s">
        <v>15427</v>
      </c>
      <c r="C7635" s="15" t="s">
        <v>1546</v>
      </c>
      <c r="D7635" s="27" t="s">
        <v>586</v>
      </c>
      <c r="E7635" s="27" t="s">
        <v>587</v>
      </c>
      <c r="F7635" s="15" t="s">
        <v>81</v>
      </c>
      <c r="G7635" s="15" t="s">
        <v>15790</v>
      </c>
    </row>
    <row r="7636" spans="1:7" ht="22.5" x14ac:dyDescent="0.2">
      <c r="A7636" s="14" t="s">
        <v>15791</v>
      </c>
      <c r="B7636" s="15" t="s">
        <v>15427</v>
      </c>
      <c r="C7636" s="15" t="s">
        <v>2797</v>
      </c>
      <c r="D7636" s="27" t="s">
        <v>742</v>
      </c>
      <c r="E7636" s="27" t="s">
        <v>743</v>
      </c>
      <c r="F7636" s="15" t="s">
        <v>502</v>
      </c>
      <c r="G7636" s="15" t="s">
        <v>15792</v>
      </c>
    </row>
    <row r="7637" spans="1:7" ht="22.5" x14ac:dyDescent="0.2">
      <c r="A7637" s="14" t="s">
        <v>15793</v>
      </c>
      <c r="B7637" s="15" t="s">
        <v>15427</v>
      </c>
      <c r="C7637" s="15" t="s">
        <v>2801</v>
      </c>
      <c r="D7637" s="27" t="s">
        <v>734</v>
      </c>
      <c r="E7637" s="27" t="s">
        <v>735</v>
      </c>
      <c r="F7637" s="15" t="s">
        <v>502</v>
      </c>
      <c r="G7637" s="15" t="s">
        <v>15794</v>
      </c>
    </row>
    <row r="7638" spans="1:7" ht="22.5" x14ac:dyDescent="0.2">
      <c r="A7638" s="14" t="s">
        <v>15795</v>
      </c>
      <c r="B7638" s="15" t="s">
        <v>15427</v>
      </c>
      <c r="C7638" s="15" t="s">
        <v>2805</v>
      </c>
      <c r="D7638" s="27" t="s">
        <v>781</v>
      </c>
      <c r="E7638" s="27" t="s">
        <v>5166</v>
      </c>
      <c r="F7638" s="15" t="s">
        <v>502</v>
      </c>
      <c r="G7638" s="15" t="s">
        <v>15796</v>
      </c>
    </row>
    <row r="7639" spans="1:7" ht="22.5" x14ac:dyDescent="0.2">
      <c r="A7639" s="14" t="s">
        <v>15797</v>
      </c>
      <c r="B7639" s="15" t="s">
        <v>15427</v>
      </c>
      <c r="C7639" s="15" t="s">
        <v>2809</v>
      </c>
      <c r="D7639" s="27" t="s">
        <v>742</v>
      </c>
      <c r="E7639" s="27" t="s">
        <v>15460</v>
      </c>
      <c r="F7639" s="15" t="s">
        <v>502</v>
      </c>
      <c r="G7639" s="15" t="s">
        <v>15798</v>
      </c>
    </row>
    <row r="7640" spans="1:7" ht="14.25" customHeight="1" x14ac:dyDescent="0.2">
      <c r="A7640" s="16"/>
      <c r="B7640" s="16"/>
      <c r="C7640" s="13"/>
      <c r="D7640" s="28"/>
      <c r="E7640" s="21" t="s">
        <v>15674</v>
      </c>
      <c r="F7640" s="13"/>
      <c r="G7640" s="13"/>
    </row>
    <row r="7641" spans="1:7" ht="22.5" x14ac:dyDescent="0.2">
      <c r="A7641" s="14" t="s">
        <v>15799</v>
      </c>
      <c r="B7641" s="15" t="s">
        <v>15427</v>
      </c>
      <c r="C7641" s="15" t="s">
        <v>2813</v>
      </c>
      <c r="D7641" s="27" t="s">
        <v>6576</v>
      </c>
      <c r="E7641" s="27" t="s">
        <v>6577</v>
      </c>
      <c r="F7641" s="15" t="s">
        <v>110</v>
      </c>
      <c r="G7641" s="15" t="s">
        <v>15800</v>
      </c>
    </row>
    <row r="7642" spans="1:7" ht="22.5" x14ac:dyDescent="0.2">
      <c r="A7642" s="14" t="s">
        <v>15801</v>
      </c>
      <c r="B7642" s="15" t="s">
        <v>15427</v>
      </c>
      <c r="C7642" s="15" t="s">
        <v>2817</v>
      </c>
      <c r="D7642" s="27" t="s">
        <v>15466</v>
      </c>
      <c r="E7642" s="27" t="s">
        <v>15467</v>
      </c>
      <c r="F7642" s="15" t="s">
        <v>110</v>
      </c>
      <c r="G7642" s="15" t="s">
        <v>15800</v>
      </c>
    </row>
    <row r="7643" spans="1:7" ht="14.25" x14ac:dyDescent="0.2">
      <c r="A7643" s="14" t="s">
        <v>15802</v>
      </c>
      <c r="B7643" s="15" t="s">
        <v>15427</v>
      </c>
      <c r="C7643" s="15" t="s">
        <v>2821</v>
      </c>
      <c r="D7643" s="27" t="s">
        <v>15469</v>
      </c>
      <c r="E7643" s="27" t="s">
        <v>15470</v>
      </c>
      <c r="F7643" s="15" t="s">
        <v>518</v>
      </c>
      <c r="G7643" s="15" t="s">
        <v>15803</v>
      </c>
    </row>
    <row r="7644" spans="1:7" ht="14.25" x14ac:dyDescent="0.2">
      <c r="A7644" s="14" t="s">
        <v>15804</v>
      </c>
      <c r="B7644" s="15" t="s">
        <v>15427</v>
      </c>
      <c r="C7644" s="15" t="s">
        <v>2825</v>
      </c>
      <c r="D7644" s="27" t="s">
        <v>8294</v>
      </c>
      <c r="E7644" s="27" t="s">
        <v>8295</v>
      </c>
      <c r="F7644" s="15" t="s">
        <v>518</v>
      </c>
      <c r="G7644" s="15" t="s">
        <v>15805</v>
      </c>
    </row>
    <row r="7645" spans="1:7" ht="14.25" x14ac:dyDescent="0.2">
      <c r="A7645" s="14" t="s">
        <v>15806</v>
      </c>
      <c r="B7645" s="15" t="s">
        <v>15427</v>
      </c>
      <c r="C7645" s="15" t="s">
        <v>2829</v>
      </c>
      <c r="D7645" s="27" t="s">
        <v>15350</v>
      </c>
      <c r="E7645" s="27" t="s">
        <v>15807</v>
      </c>
      <c r="F7645" s="15" t="s">
        <v>110</v>
      </c>
      <c r="G7645" s="15" t="s">
        <v>15808</v>
      </c>
    </row>
    <row r="7646" spans="1:7" ht="14.25" customHeight="1" x14ac:dyDescent="0.2">
      <c r="A7646" s="16"/>
      <c r="B7646" s="16"/>
      <c r="C7646" s="13"/>
      <c r="D7646" s="28"/>
      <c r="E7646" s="21" t="s">
        <v>15809</v>
      </c>
      <c r="F7646" s="13"/>
      <c r="G7646" s="13"/>
    </row>
    <row r="7647" spans="1:7" ht="14.25" x14ac:dyDescent="0.2">
      <c r="A7647" s="14" t="s">
        <v>15810</v>
      </c>
      <c r="B7647" s="15" t="s">
        <v>15427</v>
      </c>
      <c r="C7647" s="15" t="s">
        <v>2833</v>
      </c>
      <c r="D7647" s="27" t="s">
        <v>570</v>
      </c>
      <c r="E7647" s="27" t="s">
        <v>571</v>
      </c>
      <c r="F7647" s="15" t="s">
        <v>51</v>
      </c>
      <c r="G7647" s="15" t="s">
        <v>12753</v>
      </c>
    </row>
    <row r="7648" spans="1:7" ht="14.25" x14ac:dyDescent="0.2">
      <c r="A7648" s="14" t="s">
        <v>15811</v>
      </c>
      <c r="B7648" s="15" t="s">
        <v>15427</v>
      </c>
      <c r="C7648" s="15" t="s">
        <v>2836</v>
      </c>
      <c r="D7648" s="27" t="s">
        <v>574</v>
      </c>
      <c r="E7648" s="27" t="s">
        <v>575</v>
      </c>
      <c r="F7648" s="15" t="s">
        <v>81</v>
      </c>
      <c r="G7648" s="15" t="s">
        <v>15812</v>
      </c>
    </row>
    <row r="7649" spans="1:7" ht="22.5" x14ac:dyDescent="0.2">
      <c r="A7649" s="14" t="s">
        <v>15813</v>
      </c>
      <c r="B7649" s="15" t="s">
        <v>15427</v>
      </c>
      <c r="C7649" s="15" t="s">
        <v>2840</v>
      </c>
      <c r="D7649" s="27" t="s">
        <v>15482</v>
      </c>
      <c r="E7649" s="27" t="s">
        <v>15483</v>
      </c>
      <c r="F7649" s="15" t="s">
        <v>51</v>
      </c>
      <c r="G7649" s="15" t="s">
        <v>5664</v>
      </c>
    </row>
    <row r="7650" spans="1:7" ht="14.25" x14ac:dyDescent="0.2">
      <c r="A7650" s="14" t="s">
        <v>15814</v>
      </c>
      <c r="B7650" s="15" t="s">
        <v>15427</v>
      </c>
      <c r="C7650" s="15" t="s">
        <v>2844</v>
      </c>
      <c r="D7650" s="27" t="s">
        <v>586</v>
      </c>
      <c r="E7650" s="27" t="s">
        <v>587</v>
      </c>
      <c r="F7650" s="15" t="s">
        <v>81</v>
      </c>
      <c r="G7650" s="15" t="s">
        <v>12365</v>
      </c>
    </row>
    <row r="7651" spans="1:7" ht="22.5" x14ac:dyDescent="0.2">
      <c r="A7651" s="14" t="s">
        <v>15815</v>
      </c>
      <c r="B7651" s="15" t="s">
        <v>15427</v>
      </c>
      <c r="C7651" s="15" t="s">
        <v>2848</v>
      </c>
      <c r="D7651" s="27" t="s">
        <v>742</v>
      </c>
      <c r="E7651" s="27" t="s">
        <v>743</v>
      </c>
      <c r="F7651" s="15" t="s">
        <v>502</v>
      </c>
      <c r="G7651" s="15" t="s">
        <v>15816</v>
      </c>
    </row>
    <row r="7652" spans="1:7" ht="22.5" x14ac:dyDescent="0.2">
      <c r="A7652" s="14" t="s">
        <v>15817</v>
      </c>
      <c r="B7652" s="15" t="s">
        <v>15427</v>
      </c>
      <c r="C7652" s="15" t="s">
        <v>2852</v>
      </c>
      <c r="D7652" s="27" t="s">
        <v>734</v>
      </c>
      <c r="E7652" s="27" t="s">
        <v>735</v>
      </c>
      <c r="F7652" s="15" t="s">
        <v>502</v>
      </c>
      <c r="G7652" s="15" t="s">
        <v>15818</v>
      </c>
    </row>
    <row r="7653" spans="1:7" ht="22.5" x14ac:dyDescent="0.2">
      <c r="A7653" s="14" t="s">
        <v>15819</v>
      </c>
      <c r="B7653" s="15" t="s">
        <v>15427</v>
      </c>
      <c r="C7653" s="15" t="s">
        <v>2856</v>
      </c>
      <c r="D7653" s="27" t="s">
        <v>781</v>
      </c>
      <c r="E7653" s="27" t="s">
        <v>5166</v>
      </c>
      <c r="F7653" s="15" t="s">
        <v>502</v>
      </c>
      <c r="G7653" s="15" t="s">
        <v>15820</v>
      </c>
    </row>
    <row r="7654" spans="1:7" ht="22.5" x14ac:dyDescent="0.2">
      <c r="A7654" s="14" t="s">
        <v>15821</v>
      </c>
      <c r="B7654" s="15" t="s">
        <v>15427</v>
      </c>
      <c r="C7654" s="15" t="s">
        <v>2861</v>
      </c>
      <c r="D7654" s="27" t="s">
        <v>742</v>
      </c>
      <c r="E7654" s="27" t="s">
        <v>15460</v>
      </c>
      <c r="F7654" s="15" t="s">
        <v>502</v>
      </c>
      <c r="G7654" s="15" t="s">
        <v>15822</v>
      </c>
    </row>
    <row r="7655" spans="1:7" ht="14.25" customHeight="1" x14ac:dyDescent="0.2">
      <c r="A7655" s="16"/>
      <c r="B7655" s="16"/>
      <c r="C7655" s="13"/>
      <c r="D7655" s="28"/>
      <c r="E7655" s="21" t="s">
        <v>15823</v>
      </c>
      <c r="F7655" s="13"/>
      <c r="G7655" s="13"/>
    </row>
    <row r="7656" spans="1:7" ht="22.5" x14ac:dyDescent="0.2">
      <c r="A7656" s="14" t="s">
        <v>15824</v>
      </c>
      <c r="B7656" s="15" t="s">
        <v>15427</v>
      </c>
      <c r="C7656" s="15" t="s">
        <v>2863</v>
      </c>
      <c r="D7656" s="27" t="s">
        <v>6576</v>
      </c>
      <c r="E7656" s="27" t="s">
        <v>6577</v>
      </c>
      <c r="F7656" s="15" t="s">
        <v>110</v>
      </c>
      <c r="G7656" s="15" t="s">
        <v>15825</v>
      </c>
    </row>
    <row r="7657" spans="1:7" ht="22.5" x14ac:dyDescent="0.2">
      <c r="A7657" s="14" t="s">
        <v>15826</v>
      </c>
      <c r="B7657" s="15" t="s">
        <v>15427</v>
      </c>
      <c r="C7657" s="15" t="s">
        <v>2867</v>
      </c>
      <c r="D7657" s="27" t="s">
        <v>15466</v>
      </c>
      <c r="E7657" s="27" t="s">
        <v>15467</v>
      </c>
      <c r="F7657" s="15" t="s">
        <v>110</v>
      </c>
      <c r="G7657" s="15" t="s">
        <v>15825</v>
      </c>
    </row>
    <row r="7658" spans="1:7" ht="14.25" x14ac:dyDescent="0.2">
      <c r="A7658" s="14" t="s">
        <v>15827</v>
      </c>
      <c r="B7658" s="15" t="s">
        <v>15427</v>
      </c>
      <c r="C7658" s="15" t="s">
        <v>2871</v>
      </c>
      <c r="D7658" s="27" t="s">
        <v>15469</v>
      </c>
      <c r="E7658" s="27" t="s">
        <v>15470</v>
      </c>
      <c r="F7658" s="15" t="s">
        <v>518</v>
      </c>
      <c r="G7658" s="15" t="s">
        <v>15828</v>
      </c>
    </row>
    <row r="7659" spans="1:7" ht="14.25" x14ac:dyDescent="0.2">
      <c r="A7659" s="14" t="s">
        <v>15829</v>
      </c>
      <c r="B7659" s="15" t="s">
        <v>15427</v>
      </c>
      <c r="C7659" s="15" t="s">
        <v>2875</v>
      </c>
      <c r="D7659" s="27" t="s">
        <v>8294</v>
      </c>
      <c r="E7659" s="27" t="s">
        <v>8295</v>
      </c>
      <c r="F7659" s="15" t="s">
        <v>518</v>
      </c>
      <c r="G7659" s="15" t="s">
        <v>1922</v>
      </c>
    </row>
    <row r="7660" spans="1:7" ht="14.25" x14ac:dyDescent="0.2">
      <c r="A7660" s="14" t="s">
        <v>15830</v>
      </c>
      <c r="B7660" s="15" t="s">
        <v>15427</v>
      </c>
      <c r="C7660" s="15" t="s">
        <v>2879</v>
      </c>
      <c r="D7660" s="27" t="s">
        <v>15350</v>
      </c>
      <c r="E7660" s="27" t="s">
        <v>15807</v>
      </c>
      <c r="F7660" s="15" t="s">
        <v>110</v>
      </c>
      <c r="G7660" s="15" t="s">
        <v>15831</v>
      </c>
    </row>
    <row r="7661" spans="1:7" ht="14.25" customHeight="1" x14ac:dyDescent="0.2">
      <c r="A7661" s="16"/>
      <c r="B7661" s="16"/>
      <c r="C7661" s="13"/>
      <c r="D7661" s="28"/>
      <c r="E7661" s="21" t="s">
        <v>15832</v>
      </c>
      <c r="F7661" s="13"/>
      <c r="G7661" s="13"/>
    </row>
    <row r="7662" spans="1:7" ht="14.25" x14ac:dyDescent="0.2">
      <c r="A7662" s="14" t="s">
        <v>15833</v>
      </c>
      <c r="B7662" s="15" t="s">
        <v>15427</v>
      </c>
      <c r="C7662" s="15" t="s">
        <v>2883</v>
      </c>
      <c r="D7662" s="27" t="s">
        <v>570</v>
      </c>
      <c r="E7662" s="27" t="s">
        <v>571</v>
      </c>
      <c r="F7662" s="15" t="s">
        <v>51</v>
      </c>
      <c r="G7662" s="15" t="s">
        <v>5678</v>
      </c>
    </row>
    <row r="7663" spans="1:7" ht="14.25" x14ac:dyDescent="0.2">
      <c r="A7663" s="14" t="s">
        <v>15834</v>
      </c>
      <c r="B7663" s="15" t="s">
        <v>15427</v>
      </c>
      <c r="C7663" s="15" t="s">
        <v>8301</v>
      </c>
      <c r="D7663" s="27" t="s">
        <v>574</v>
      </c>
      <c r="E7663" s="27" t="s">
        <v>575</v>
      </c>
      <c r="F7663" s="15" t="s">
        <v>81</v>
      </c>
      <c r="G7663" s="15" t="s">
        <v>15835</v>
      </c>
    </row>
    <row r="7664" spans="1:7" ht="22.5" x14ac:dyDescent="0.2">
      <c r="A7664" s="14" t="s">
        <v>15836</v>
      </c>
      <c r="B7664" s="15" t="s">
        <v>15427</v>
      </c>
      <c r="C7664" s="15" t="s">
        <v>8306</v>
      </c>
      <c r="D7664" s="27" t="s">
        <v>15482</v>
      </c>
      <c r="E7664" s="27" t="s">
        <v>15483</v>
      </c>
      <c r="F7664" s="15" t="s">
        <v>51</v>
      </c>
      <c r="G7664" s="15" t="s">
        <v>15837</v>
      </c>
    </row>
    <row r="7665" spans="1:7" ht="14.25" x14ac:dyDescent="0.2">
      <c r="A7665" s="14" t="s">
        <v>15838</v>
      </c>
      <c r="B7665" s="15" t="s">
        <v>15427</v>
      </c>
      <c r="C7665" s="15" t="s">
        <v>8311</v>
      </c>
      <c r="D7665" s="27" t="s">
        <v>586</v>
      </c>
      <c r="E7665" s="27" t="s">
        <v>587</v>
      </c>
      <c r="F7665" s="15" t="s">
        <v>81</v>
      </c>
      <c r="G7665" s="15" t="s">
        <v>15839</v>
      </c>
    </row>
    <row r="7666" spans="1:7" ht="22.5" x14ac:dyDescent="0.2">
      <c r="A7666" s="14" t="s">
        <v>15840</v>
      </c>
      <c r="B7666" s="15" t="s">
        <v>15427</v>
      </c>
      <c r="C7666" s="15" t="s">
        <v>8314</v>
      </c>
      <c r="D7666" s="27" t="s">
        <v>734</v>
      </c>
      <c r="E7666" s="27" t="s">
        <v>735</v>
      </c>
      <c r="F7666" s="15" t="s">
        <v>502</v>
      </c>
      <c r="G7666" s="15" t="s">
        <v>15841</v>
      </c>
    </row>
    <row r="7667" spans="1:7" ht="22.5" x14ac:dyDescent="0.2">
      <c r="A7667" s="14" t="s">
        <v>15842</v>
      </c>
      <c r="B7667" s="15" t="s">
        <v>15427</v>
      </c>
      <c r="C7667" s="15" t="s">
        <v>8316</v>
      </c>
      <c r="D7667" s="27" t="s">
        <v>734</v>
      </c>
      <c r="E7667" s="27" t="s">
        <v>4010</v>
      </c>
      <c r="F7667" s="15" t="s">
        <v>502</v>
      </c>
      <c r="G7667" s="15" t="s">
        <v>15843</v>
      </c>
    </row>
    <row r="7668" spans="1:7" ht="22.5" x14ac:dyDescent="0.2">
      <c r="A7668" s="14" t="s">
        <v>15844</v>
      </c>
      <c r="B7668" s="15" t="s">
        <v>15427</v>
      </c>
      <c r="C7668" s="15" t="s">
        <v>8320</v>
      </c>
      <c r="D7668" s="27" t="s">
        <v>781</v>
      </c>
      <c r="E7668" s="27" t="s">
        <v>5166</v>
      </c>
      <c r="F7668" s="15" t="s">
        <v>502</v>
      </c>
      <c r="G7668" s="15" t="s">
        <v>9765</v>
      </c>
    </row>
    <row r="7669" spans="1:7" ht="22.5" x14ac:dyDescent="0.2">
      <c r="A7669" s="14" t="s">
        <v>15845</v>
      </c>
      <c r="B7669" s="15" t="s">
        <v>15427</v>
      </c>
      <c r="C7669" s="15" t="s">
        <v>8323</v>
      </c>
      <c r="D7669" s="27" t="s">
        <v>742</v>
      </c>
      <c r="E7669" s="27" t="s">
        <v>15460</v>
      </c>
      <c r="F7669" s="15" t="s">
        <v>502</v>
      </c>
      <c r="G7669" s="15" t="s">
        <v>15846</v>
      </c>
    </row>
    <row r="7670" spans="1:7" ht="14.25" customHeight="1" x14ac:dyDescent="0.2">
      <c r="A7670" s="16"/>
      <c r="B7670" s="16"/>
      <c r="C7670" s="13"/>
      <c r="D7670" s="28"/>
      <c r="E7670" s="21" t="s">
        <v>15674</v>
      </c>
      <c r="F7670" s="13"/>
      <c r="G7670" s="13"/>
    </row>
    <row r="7671" spans="1:7" ht="22.5" x14ac:dyDescent="0.2">
      <c r="A7671" s="14" t="s">
        <v>15847</v>
      </c>
      <c r="B7671" s="15" t="s">
        <v>15427</v>
      </c>
      <c r="C7671" s="15" t="s">
        <v>8326</v>
      </c>
      <c r="D7671" s="27" t="s">
        <v>6576</v>
      </c>
      <c r="E7671" s="27" t="s">
        <v>6577</v>
      </c>
      <c r="F7671" s="15" t="s">
        <v>110</v>
      </c>
      <c r="G7671" s="15" t="s">
        <v>15848</v>
      </c>
    </row>
    <row r="7672" spans="1:7" ht="22.5" x14ac:dyDescent="0.2">
      <c r="A7672" s="14" t="s">
        <v>15849</v>
      </c>
      <c r="B7672" s="15" t="s">
        <v>15427</v>
      </c>
      <c r="C7672" s="15" t="s">
        <v>8329</v>
      </c>
      <c r="D7672" s="27" t="s">
        <v>15466</v>
      </c>
      <c r="E7672" s="27" t="s">
        <v>15467</v>
      </c>
      <c r="F7672" s="15" t="s">
        <v>110</v>
      </c>
      <c r="G7672" s="15" t="s">
        <v>15848</v>
      </c>
    </row>
    <row r="7673" spans="1:7" ht="14.25" x14ac:dyDescent="0.2">
      <c r="A7673" s="14" t="s">
        <v>15850</v>
      </c>
      <c r="B7673" s="15" t="s">
        <v>15427</v>
      </c>
      <c r="C7673" s="15" t="s">
        <v>8331</v>
      </c>
      <c r="D7673" s="27" t="s">
        <v>15469</v>
      </c>
      <c r="E7673" s="27" t="s">
        <v>15470</v>
      </c>
      <c r="F7673" s="15" t="s">
        <v>518</v>
      </c>
      <c r="G7673" s="15" t="s">
        <v>15851</v>
      </c>
    </row>
    <row r="7674" spans="1:7" ht="14.25" x14ac:dyDescent="0.2">
      <c r="A7674" s="14" t="s">
        <v>15852</v>
      </c>
      <c r="B7674" s="15" t="s">
        <v>15427</v>
      </c>
      <c r="C7674" s="15" t="s">
        <v>8333</v>
      </c>
      <c r="D7674" s="27" t="s">
        <v>8294</v>
      </c>
      <c r="E7674" s="27" t="s">
        <v>8295</v>
      </c>
      <c r="F7674" s="15" t="s">
        <v>518</v>
      </c>
      <c r="G7674" s="15" t="s">
        <v>15853</v>
      </c>
    </row>
    <row r="7675" spans="1:7" ht="14.25" x14ac:dyDescent="0.2">
      <c r="A7675" s="14" t="s">
        <v>15854</v>
      </c>
      <c r="B7675" s="15" t="s">
        <v>15427</v>
      </c>
      <c r="C7675" s="15" t="s">
        <v>8335</v>
      </c>
      <c r="D7675" s="27" t="s">
        <v>15350</v>
      </c>
      <c r="E7675" s="27" t="s">
        <v>15807</v>
      </c>
      <c r="F7675" s="15" t="s">
        <v>110</v>
      </c>
      <c r="G7675" s="15" t="s">
        <v>5060</v>
      </c>
    </row>
    <row r="7676" spans="1:7" ht="14.25" customHeight="1" x14ac:dyDescent="0.2">
      <c r="A7676" s="16"/>
      <c r="B7676" s="16"/>
      <c r="C7676" s="13"/>
      <c r="D7676" s="28"/>
      <c r="E7676" s="21" t="s">
        <v>15855</v>
      </c>
      <c r="F7676" s="13"/>
      <c r="G7676" s="13"/>
    </row>
    <row r="7677" spans="1:7" ht="14.25" x14ac:dyDescent="0.2">
      <c r="A7677" s="14" t="s">
        <v>15856</v>
      </c>
      <c r="B7677" s="15" t="s">
        <v>15427</v>
      </c>
      <c r="C7677" s="15" t="s">
        <v>9439</v>
      </c>
      <c r="D7677" s="27" t="s">
        <v>570</v>
      </c>
      <c r="E7677" s="27" t="s">
        <v>571</v>
      </c>
      <c r="F7677" s="15" t="s">
        <v>51</v>
      </c>
      <c r="G7677" s="15" t="s">
        <v>6008</v>
      </c>
    </row>
    <row r="7678" spans="1:7" ht="14.25" x14ac:dyDescent="0.2">
      <c r="A7678" s="14" t="s">
        <v>15857</v>
      </c>
      <c r="B7678" s="15" t="s">
        <v>15427</v>
      </c>
      <c r="C7678" s="15" t="s">
        <v>9443</v>
      </c>
      <c r="D7678" s="27" t="s">
        <v>574</v>
      </c>
      <c r="E7678" s="27" t="s">
        <v>575</v>
      </c>
      <c r="F7678" s="15" t="s">
        <v>81</v>
      </c>
      <c r="G7678" s="15" t="s">
        <v>6010</v>
      </c>
    </row>
    <row r="7679" spans="1:7" ht="22.5" x14ac:dyDescent="0.2">
      <c r="A7679" s="14" t="s">
        <v>15858</v>
      </c>
      <c r="B7679" s="15" t="s">
        <v>15427</v>
      </c>
      <c r="C7679" s="15" t="s">
        <v>9448</v>
      </c>
      <c r="D7679" s="27" t="s">
        <v>15482</v>
      </c>
      <c r="E7679" s="27" t="s">
        <v>15483</v>
      </c>
      <c r="F7679" s="15" t="s">
        <v>51</v>
      </c>
      <c r="G7679" s="15" t="s">
        <v>15050</v>
      </c>
    </row>
    <row r="7680" spans="1:7" ht="14.25" x14ac:dyDescent="0.2">
      <c r="A7680" s="14" t="s">
        <v>15859</v>
      </c>
      <c r="B7680" s="15" t="s">
        <v>15427</v>
      </c>
      <c r="C7680" s="15" t="s">
        <v>9452</v>
      </c>
      <c r="D7680" s="27" t="s">
        <v>586</v>
      </c>
      <c r="E7680" s="27" t="s">
        <v>587</v>
      </c>
      <c r="F7680" s="15" t="s">
        <v>81</v>
      </c>
      <c r="G7680" s="15" t="s">
        <v>15860</v>
      </c>
    </row>
    <row r="7681" spans="1:7" ht="22.5" x14ac:dyDescent="0.2">
      <c r="A7681" s="14" t="s">
        <v>15861</v>
      </c>
      <c r="B7681" s="15" t="s">
        <v>15427</v>
      </c>
      <c r="C7681" s="15" t="s">
        <v>9456</v>
      </c>
      <c r="D7681" s="27" t="s">
        <v>742</v>
      </c>
      <c r="E7681" s="27" t="s">
        <v>743</v>
      </c>
      <c r="F7681" s="15" t="s">
        <v>502</v>
      </c>
      <c r="G7681" s="15" t="s">
        <v>15862</v>
      </c>
    </row>
    <row r="7682" spans="1:7" ht="22.5" x14ac:dyDescent="0.2">
      <c r="A7682" s="14" t="s">
        <v>15863</v>
      </c>
      <c r="B7682" s="15" t="s">
        <v>15427</v>
      </c>
      <c r="C7682" s="15" t="s">
        <v>9458</v>
      </c>
      <c r="D7682" s="27" t="s">
        <v>734</v>
      </c>
      <c r="E7682" s="27" t="s">
        <v>735</v>
      </c>
      <c r="F7682" s="15" t="s">
        <v>502</v>
      </c>
      <c r="G7682" s="15" t="s">
        <v>15864</v>
      </c>
    </row>
    <row r="7683" spans="1:7" ht="22.5" x14ac:dyDescent="0.2">
      <c r="A7683" s="14" t="s">
        <v>15865</v>
      </c>
      <c r="B7683" s="15" t="s">
        <v>15427</v>
      </c>
      <c r="C7683" s="15" t="s">
        <v>9462</v>
      </c>
      <c r="D7683" s="27" t="s">
        <v>781</v>
      </c>
      <c r="E7683" s="27" t="s">
        <v>5166</v>
      </c>
      <c r="F7683" s="15" t="s">
        <v>502</v>
      </c>
      <c r="G7683" s="15" t="s">
        <v>15866</v>
      </c>
    </row>
    <row r="7684" spans="1:7" ht="22.5" x14ac:dyDescent="0.2">
      <c r="A7684" s="14" t="s">
        <v>15867</v>
      </c>
      <c r="B7684" s="15" t="s">
        <v>15427</v>
      </c>
      <c r="C7684" s="15" t="s">
        <v>9466</v>
      </c>
      <c r="D7684" s="27" t="s">
        <v>742</v>
      </c>
      <c r="E7684" s="27" t="s">
        <v>15460</v>
      </c>
      <c r="F7684" s="15" t="s">
        <v>502</v>
      </c>
      <c r="G7684" s="15" t="s">
        <v>15868</v>
      </c>
    </row>
    <row r="7685" spans="1:7" ht="14.25" customHeight="1" x14ac:dyDescent="0.2">
      <c r="A7685" s="16"/>
      <c r="B7685" s="16"/>
      <c r="C7685" s="13"/>
      <c r="D7685" s="28"/>
      <c r="E7685" s="21" t="s">
        <v>15674</v>
      </c>
      <c r="F7685" s="13"/>
      <c r="G7685" s="13"/>
    </row>
    <row r="7686" spans="1:7" ht="22.5" x14ac:dyDescent="0.2">
      <c r="A7686" s="14" t="s">
        <v>15869</v>
      </c>
      <c r="B7686" s="15" t="s">
        <v>15427</v>
      </c>
      <c r="C7686" s="15" t="s">
        <v>9470</v>
      </c>
      <c r="D7686" s="27" t="s">
        <v>6576</v>
      </c>
      <c r="E7686" s="27" t="s">
        <v>6577</v>
      </c>
      <c r="F7686" s="15" t="s">
        <v>110</v>
      </c>
      <c r="G7686" s="15" t="s">
        <v>15870</v>
      </c>
    </row>
    <row r="7687" spans="1:7" ht="22.5" x14ac:dyDescent="0.2">
      <c r="A7687" s="14" t="s">
        <v>15871</v>
      </c>
      <c r="B7687" s="15" t="s">
        <v>15427</v>
      </c>
      <c r="C7687" s="15" t="s">
        <v>9474</v>
      </c>
      <c r="D7687" s="27" t="s">
        <v>15466</v>
      </c>
      <c r="E7687" s="27" t="s">
        <v>15467</v>
      </c>
      <c r="F7687" s="15" t="s">
        <v>110</v>
      </c>
      <c r="G7687" s="15" t="s">
        <v>15870</v>
      </c>
    </row>
    <row r="7688" spans="1:7" ht="14.25" x14ac:dyDescent="0.2">
      <c r="A7688" s="14" t="s">
        <v>15872</v>
      </c>
      <c r="B7688" s="15" t="s">
        <v>15427</v>
      </c>
      <c r="C7688" s="15" t="s">
        <v>9478</v>
      </c>
      <c r="D7688" s="27" t="s">
        <v>15469</v>
      </c>
      <c r="E7688" s="27" t="s">
        <v>15470</v>
      </c>
      <c r="F7688" s="15" t="s">
        <v>518</v>
      </c>
      <c r="G7688" s="15" t="s">
        <v>15873</v>
      </c>
    </row>
    <row r="7689" spans="1:7" ht="14.25" x14ac:dyDescent="0.2">
      <c r="A7689" s="14" t="s">
        <v>15874</v>
      </c>
      <c r="B7689" s="15" t="s">
        <v>15427</v>
      </c>
      <c r="C7689" s="15" t="s">
        <v>9480</v>
      </c>
      <c r="D7689" s="27" t="s">
        <v>8294</v>
      </c>
      <c r="E7689" s="27" t="s">
        <v>8295</v>
      </c>
      <c r="F7689" s="15" t="s">
        <v>518</v>
      </c>
      <c r="G7689" s="15" t="s">
        <v>15434</v>
      </c>
    </row>
    <row r="7690" spans="1:7" ht="22.5" x14ac:dyDescent="0.2">
      <c r="A7690" s="14" t="s">
        <v>15875</v>
      </c>
      <c r="B7690" s="15" t="s">
        <v>15427</v>
      </c>
      <c r="C7690" s="15" t="s">
        <v>9482</v>
      </c>
      <c r="D7690" s="27" t="s">
        <v>15350</v>
      </c>
      <c r="E7690" s="27" t="s">
        <v>15351</v>
      </c>
      <c r="F7690" s="15" t="s">
        <v>110</v>
      </c>
      <c r="G7690" s="15" t="s">
        <v>15876</v>
      </c>
    </row>
    <row r="7691" spans="1:7" ht="14.25" customHeight="1" x14ac:dyDescent="0.2">
      <c r="A7691" s="16"/>
      <c r="B7691" s="16"/>
      <c r="C7691" s="13"/>
      <c r="D7691" s="28"/>
      <c r="E7691" s="21" t="s">
        <v>15877</v>
      </c>
      <c r="F7691" s="13"/>
      <c r="G7691" s="13"/>
    </row>
    <row r="7692" spans="1:7" ht="14.25" x14ac:dyDescent="0.2">
      <c r="A7692" s="14" t="s">
        <v>15878</v>
      </c>
      <c r="B7692" s="15" t="s">
        <v>15427</v>
      </c>
      <c r="C7692" s="15" t="s">
        <v>9486</v>
      </c>
      <c r="D7692" s="27" t="s">
        <v>570</v>
      </c>
      <c r="E7692" s="27" t="s">
        <v>571</v>
      </c>
      <c r="F7692" s="15" t="s">
        <v>51</v>
      </c>
      <c r="G7692" s="15" t="s">
        <v>15879</v>
      </c>
    </row>
    <row r="7693" spans="1:7" ht="14.25" x14ac:dyDescent="0.2">
      <c r="A7693" s="14" t="s">
        <v>15880</v>
      </c>
      <c r="B7693" s="15" t="s">
        <v>15427</v>
      </c>
      <c r="C7693" s="15" t="s">
        <v>9490</v>
      </c>
      <c r="D7693" s="27" t="s">
        <v>574</v>
      </c>
      <c r="E7693" s="27" t="s">
        <v>575</v>
      </c>
      <c r="F7693" s="15" t="s">
        <v>81</v>
      </c>
      <c r="G7693" s="15" t="s">
        <v>15881</v>
      </c>
    </row>
    <row r="7694" spans="1:7" ht="22.5" x14ac:dyDescent="0.2">
      <c r="A7694" s="14" t="s">
        <v>15882</v>
      </c>
      <c r="B7694" s="15" t="s">
        <v>15427</v>
      </c>
      <c r="C7694" s="15" t="s">
        <v>9494</v>
      </c>
      <c r="D7694" s="27" t="s">
        <v>15482</v>
      </c>
      <c r="E7694" s="27" t="s">
        <v>15483</v>
      </c>
      <c r="F7694" s="15" t="s">
        <v>51</v>
      </c>
      <c r="G7694" s="15" t="s">
        <v>2181</v>
      </c>
    </row>
    <row r="7695" spans="1:7" ht="14.25" x14ac:dyDescent="0.2">
      <c r="A7695" s="14" t="s">
        <v>15883</v>
      </c>
      <c r="B7695" s="15" t="s">
        <v>15427</v>
      </c>
      <c r="C7695" s="15" t="s">
        <v>9498</v>
      </c>
      <c r="D7695" s="27" t="s">
        <v>586</v>
      </c>
      <c r="E7695" s="27" t="s">
        <v>587</v>
      </c>
      <c r="F7695" s="15" t="s">
        <v>81</v>
      </c>
      <c r="G7695" s="15" t="s">
        <v>15884</v>
      </c>
    </row>
    <row r="7696" spans="1:7" ht="22.5" x14ac:dyDescent="0.2">
      <c r="A7696" s="14" t="s">
        <v>15885</v>
      </c>
      <c r="B7696" s="15" t="s">
        <v>15427</v>
      </c>
      <c r="C7696" s="15" t="s">
        <v>9501</v>
      </c>
      <c r="D7696" s="27" t="s">
        <v>734</v>
      </c>
      <c r="E7696" s="27" t="s">
        <v>735</v>
      </c>
      <c r="F7696" s="15" t="s">
        <v>502</v>
      </c>
      <c r="G7696" s="15" t="s">
        <v>15886</v>
      </c>
    </row>
    <row r="7697" spans="1:7" ht="22.5" x14ac:dyDescent="0.2">
      <c r="A7697" s="14" t="s">
        <v>15887</v>
      </c>
      <c r="B7697" s="15" t="s">
        <v>15427</v>
      </c>
      <c r="C7697" s="15" t="s">
        <v>9506</v>
      </c>
      <c r="D7697" s="27" t="s">
        <v>734</v>
      </c>
      <c r="E7697" s="27" t="s">
        <v>4010</v>
      </c>
      <c r="F7697" s="15" t="s">
        <v>502</v>
      </c>
      <c r="G7697" s="15" t="s">
        <v>15888</v>
      </c>
    </row>
    <row r="7698" spans="1:7" ht="22.5" x14ac:dyDescent="0.2">
      <c r="A7698" s="14" t="s">
        <v>15889</v>
      </c>
      <c r="B7698" s="15" t="s">
        <v>15427</v>
      </c>
      <c r="C7698" s="15" t="s">
        <v>2990</v>
      </c>
      <c r="D7698" s="27" t="s">
        <v>781</v>
      </c>
      <c r="E7698" s="27" t="s">
        <v>5166</v>
      </c>
      <c r="F7698" s="15" t="s">
        <v>502</v>
      </c>
      <c r="G7698" s="15" t="s">
        <v>15890</v>
      </c>
    </row>
    <row r="7699" spans="1:7" ht="22.5" x14ac:dyDescent="0.2">
      <c r="A7699" s="14" t="s">
        <v>15891</v>
      </c>
      <c r="B7699" s="15" t="s">
        <v>15427</v>
      </c>
      <c r="C7699" s="15" t="s">
        <v>9511</v>
      </c>
      <c r="D7699" s="27" t="s">
        <v>742</v>
      </c>
      <c r="E7699" s="27" t="s">
        <v>15460</v>
      </c>
      <c r="F7699" s="15" t="s">
        <v>502</v>
      </c>
      <c r="G7699" s="15" t="s">
        <v>15892</v>
      </c>
    </row>
    <row r="7700" spans="1:7" ht="14.25" customHeight="1" x14ac:dyDescent="0.2">
      <c r="A7700" s="16"/>
      <c r="B7700" s="16"/>
      <c r="C7700" s="13"/>
      <c r="D7700" s="28"/>
      <c r="E7700" s="21" t="s">
        <v>15595</v>
      </c>
      <c r="F7700" s="13"/>
      <c r="G7700" s="13"/>
    </row>
    <row r="7701" spans="1:7" ht="22.5" x14ac:dyDescent="0.2">
      <c r="A7701" s="14" t="s">
        <v>15893</v>
      </c>
      <c r="B7701" s="15" t="s">
        <v>15427</v>
      </c>
      <c r="C7701" s="15" t="s">
        <v>9518</v>
      </c>
      <c r="D7701" s="27" t="s">
        <v>6576</v>
      </c>
      <c r="E7701" s="27" t="s">
        <v>6577</v>
      </c>
      <c r="F7701" s="15" t="s">
        <v>110</v>
      </c>
      <c r="G7701" s="15" t="s">
        <v>15894</v>
      </c>
    </row>
    <row r="7702" spans="1:7" ht="22.5" x14ac:dyDescent="0.2">
      <c r="A7702" s="14" t="s">
        <v>15895</v>
      </c>
      <c r="B7702" s="15" t="s">
        <v>15427</v>
      </c>
      <c r="C7702" s="15" t="s">
        <v>9520</v>
      </c>
      <c r="D7702" s="27" t="s">
        <v>15466</v>
      </c>
      <c r="E7702" s="27" t="s">
        <v>15467</v>
      </c>
      <c r="F7702" s="15" t="s">
        <v>110</v>
      </c>
      <c r="G7702" s="15" t="s">
        <v>15894</v>
      </c>
    </row>
    <row r="7703" spans="1:7" ht="14.25" x14ac:dyDescent="0.2">
      <c r="A7703" s="14" t="s">
        <v>15896</v>
      </c>
      <c r="B7703" s="15" t="s">
        <v>15427</v>
      </c>
      <c r="C7703" s="15" t="s">
        <v>9524</v>
      </c>
      <c r="D7703" s="27" t="s">
        <v>15469</v>
      </c>
      <c r="E7703" s="27" t="s">
        <v>15470</v>
      </c>
      <c r="F7703" s="15" t="s">
        <v>518</v>
      </c>
      <c r="G7703" s="15" t="s">
        <v>15897</v>
      </c>
    </row>
    <row r="7704" spans="1:7" ht="14.25" x14ac:dyDescent="0.2">
      <c r="A7704" s="14" t="s">
        <v>15898</v>
      </c>
      <c r="B7704" s="15" t="s">
        <v>15427</v>
      </c>
      <c r="C7704" s="15" t="s">
        <v>9526</v>
      </c>
      <c r="D7704" s="27" t="s">
        <v>8294</v>
      </c>
      <c r="E7704" s="27" t="s">
        <v>8295</v>
      </c>
      <c r="F7704" s="15" t="s">
        <v>518</v>
      </c>
      <c r="G7704" s="15" t="s">
        <v>15899</v>
      </c>
    </row>
    <row r="7705" spans="1:7" ht="22.5" x14ac:dyDescent="0.2">
      <c r="A7705" s="14" t="s">
        <v>15900</v>
      </c>
      <c r="B7705" s="15" t="s">
        <v>15427</v>
      </c>
      <c r="C7705" s="15" t="s">
        <v>9530</v>
      </c>
      <c r="D7705" s="27" t="s">
        <v>15350</v>
      </c>
      <c r="E7705" s="27" t="s">
        <v>15351</v>
      </c>
      <c r="F7705" s="15" t="s">
        <v>110</v>
      </c>
      <c r="G7705" s="15" t="s">
        <v>15901</v>
      </c>
    </row>
    <row r="7706" spans="1:7" ht="14.25" customHeight="1" x14ac:dyDescent="0.2">
      <c r="A7706" s="16"/>
      <c r="B7706" s="16"/>
      <c r="C7706" s="13"/>
      <c r="D7706" s="28"/>
      <c r="E7706" s="21" t="s">
        <v>15902</v>
      </c>
      <c r="F7706" s="13"/>
      <c r="G7706" s="13"/>
    </row>
    <row r="7707" spans="1:7" ht="14.25" x14ac:dyDescent="0.2">
      <c r="A7707" s="14" t="s">
        <v>15903</v>
      </c>
      <c r="B7707" s="15" t="s">
        <v>15427</v>
      </c>
      <c r="C7707" s="15" t="s">
        <v>9532</v>
      </c>
      <c r="D7707" s="27" t="s">
        <v>570</v>
      </c>
      <c r="E7707" s="27" t="s">
        <v>571</v>
      </c>
      <c r="F7707" s="15" t="s">
        <v>51</v>
      </c>
      <c r="G7707" s="15" t="s">
        <v>1104</v>
      </c>
    </row>
    <row r="7708" spans="1:7" ht="14.25" x14ac:dyDescent="0.2">
      <c r="A7708" s="14" t="s">
        <v>15904</v>
      </c>
      <c r="B7708" s="15" t="s">
        <v>15427</v>
      </c>
      <c r="C7708" s="15" t="s">
        <v>9536</v>
      </c>
      <c r="D7708" s="27" t="s">
        <v>574</v>
      </c>
      <c r="E7708" s="27" t="s">
        <v>575</v>
      </c>
      <c r="F7708" s="15" t="s">
        <v>81</v>
      </c>
      <c r="G7708" s="15" t="s">
        <v>15905</v>
      </c>
    </row>
    <row r="7709" spans="1:7" ht="22.5" x14ac:dyDescent="0.2">
      <c r="A7709" s="14" t="s">
        <v>15906</v>
      </c>
      <c r="B7709" s="15" t="s">
        <v>15427</v>
      </c>
      <c r="C7709" s="15" t="s">
        <v>9538</v>
      </c>
      <c r="D7709" s="27" t="s">
        <v>15482</v>
      </c>
      <c r="E7709" s="27" t="s">
        <v>15483</v>
      </c>
      <c r="F7709" s="15" t="s">
        <v>51</v>
      </c>
      <c r="G7709" s="15" t="s">
        <v>15907</v>
      </c>
    </row>
    <row r="7710" spans="1:7" ht="14.25" x14ac:dyDescent="0.2">
      <c r="A7710" s="14" t="s">
        <v>15908</v>
      </c>
      <c r="B7710" s="15" t="s">
        <v>15427</v>
      </c>
      <c r="C7710" s="15" t="s">
        <v>9541</v>
      </c>
      <c r="D7710" s="27" t="s">
        <v>586</v>
      </c>
      <c r="E7710" s="27" t="s">
        <v>587</v>
      </c>
      <c r="F7710" s="15" t="s">
        <v>81</v>
      </c>
      <c r="G7710" s="15" t="s">
        <v>15909</v>
      </c>
    </row>
    <row r="7711" spans="1:7" ht="22.5" x14ac:dyDescent="0.2">
      <c r="A7711" s="14" t="s">
        <v>15910</v>
      </c>
      <c r="B7711" s="15" t="s">
        <v>15427</v>
      </c>
      <c r="C7711" s="15" t="s">
        <v>9543</v>
      </c>
      <c r="D7711" s="27" t="s">
        <v>734</v>
      </c>
      <c r="E7711" s="27" t="s">
        <v>735</v>
      </c>
      <c r="F7711" s="15" t="s">
        <v>502</v>
      </c>
      <c r="G7711" s="15" t="s">
        <v>15911</v>
      </c>
    </row>
    <row r="7712" spans="1:7" ht="22.5" x14ac:dyDescent="0.2">
      <c r="A7712" s="14" t="s">
        <v>15912</v>
      </c>
      <c r="B7712" s="15" t="s">
        <v>15427</v>
      </c>
      <c r="C7712" s="15" t="s">
        <v>931</v>
      </c>
      <c r="D7712" s="27" t="s">
        <v>734</v>
      </c>
      <c r="E7712" s="27" t="s">
        <v>4010</v>
      </c>
      <c r="F7712" s="15" t="s">
        <v>502</v>
      </c>
      <c r="G7712" s="15" t="s">
        <v>15913</v>
      </c>
    </row>
    <row r="7713" spans="1:7" ht="22.5" x14ac:dyDescent="0.2">
      <c r="A7713" s="14" t="s">
        <v>15914</v>
      </c>
      <c r="B7713" s="15" t="s">
        <v>15427</v>
      </c>
      <c r="C7713" s="15" t="s">
        <v>9547</v>
      </c>
      <c r="D7713" s="27" t="s">
        <v>781</v>
      </c>
      <c r="E7713" s="27" t="s">
        <v>5166</v>
      </c>
      <c r="F7713" s="15" t="s">
        <v>502</v>
      </c>
      <c r="G7713" s="15" t="s">
        <v>15915</v>
      </c>
    </row>
    <row r="7714" spans="1:7" ht="22.5" x14ac:dyDescent="0.2">
      <c r="A7714" s="14" t="s">
        <v>15916</v>
      </c>
      <c r="B7714" s="15" t="s">
        <v>15427</v>
      </c>
      <c r="C7714" s="15" t="s">
        <v>9551</v>
      </c>
      <c r="D7714" s="27" t="s">
        <v>742</v>
      </c>
      <c r="E7714" s="27" t="s">
        <v>15460</v>
      </c>
      <c r="F7714" s="15" t="s">
        <v>502</v>
      </c>
      <c r="G7714" s="15" t="s">
        <v>15917</v>
      </c>
    </row>
    <row r="7715" spans="1:7" ht="14.25" customHeight="1" x14ac:dyDescent="0.2">
      <c r="A7715" s="16"/>
      <c r="B7715" s="16"/>
      <c r="C7715" s="13"/>
      <c r="D7715" s="28"/>
      <c r="E7715" s="21" t="s">
        <v>15495</v>
      </c>
      <c r="F7715" s="13"/>
      <c r="G7715" s="13"/>
    </row>
    <row r="7716" spans="1:7" ht="22.5" x14ac:dyDescent="0.2">
      <c r="A7716" s="14" t="s">
        <v>15918</v>
      </c>
      <c r="B7716" s="15" t="s">
        <v>15427</v>
      </c>
      <c r="C7716" s="15" t="s">
        <v>1476</v>
      </c>
      <c r="D7716" s="27" t="s">
        <v>6576</v>
      </c>
      <c r="E7716" s="27" t="s">
        <v>6577</v>
      </c>
      <c r="F7716" s="15" t="s">
        <v>110</v>
      </c>
      <c r="G7716" s="15" t="s">
        <v>15919</v>
      </c>
    </row>
    <row r="7717" spans="1:7" ht="22.5" x14ac:dyDescent="0.2">
      <c r="A7717" s="14" t="s">
        <v>15920</v>
      </c>
      <c r="B7717" s="15" t="s">
        <v>15427</v>
      </c>
      <c r="C7717" s="15" t="s">
        <v>9561</v>
      </c>
      <c r="D7717" s="27" t="s">
        <v>15466</v>
      </c>
      <c r="E7717" s="27" t="s">
        <v>15467</v>
      </c>
      <c r="F7717" s="15" t="s">
        <v>110</v>
      </c>
      <c r="G7717" s="15" t="s">
        <v>15919</v>
      </c>
    </row>
    <row r="7718" spans="1:7" ht="14.25" x14ac:dyDescent="0.2">
      <c r="A7718" s="14" t="s">
        <v>15921</v>
      </c>
      <c r="B7718" s="15" t="s">
        <v>15427</v>
      </c>
      <c r="C7718" s="15" t="s">
        <v>9564</v>
      </c>
      <c r="D7718" s="27" t="s">
        <v>15469</v>
      </c>
      <c r="E7718" s="27" t="s">
        <v>15470</v>
      </c>
      <c r="F7718" s="15" t="s">
        <v>518</v>
      </c>
      <c r="G7718" s="15" t="s">
        <v>15922</v>
      </c>
    </row>
    <row r="7719" spans="1:7" ht="14.25" x14ac:dyDescent="0.2">
      <c r="A7719" s="14" t="s">
        <v>15923</v>
      </c>
      <c r="B7719" s="15" t="s">
        <v>15427</v>
      </c>
      <c r="C7719" s="15" t="s">
        <v>9568</v>
      </c>
      <c r="D7719" s="27" t="s">
        <v>8294</v>
      </c>
      <c r="E7719" s="27" t="s">
        <v>8295</v>
      </c>
      <c r="F7719" s="15" t="s">
        <v>518</v>
      </c>
      <c r="G7719" s="15" t="s">
        <v>15924</v>
      </c>
    </row>
    <row r="7720" spans="1:7" ht="22.5" x14ac:dyDescent="0.2">
      <c r="A7720" s="14" t="s">
        <v>15925</v>
      </c>
      <c r="B7720" s="15" t="s">
        <v>15427</v>
      </c>
      <c r="C7720" s="15" t="s">
        <v>9572</v>
      </c>
      <c r="D7720" s="27" t="s">
        <v>15350</v>
      </c>
      <c r="E7720" s="27" t="s">
        <v>15351</v>
      </c>
      <c r="F7720" s="15" t="s">
        <v>110</v>
      </c>
      <c r="G7720" s="15" t="s">
        <v>15926</v>
      </c>
    </row>
    <row r="7721" spans="1:7" ht="14.25" customHeight="1" x14ac:dyDescent="0.2">
      <c r="A7721" s="16"/>
      <c r="B7721" s="16"/>
      <c r="C7721" s="13"/>
      <c r="D7721" s="28"/>
      <c r="E7721" s="21" t="s">
        <v>15927</v>
      </c>
      <c r="F7721" s="13"/>
      <c r="G7721" s="13"/>
    </row>
    <row r="7722" spans="1:7" ht="14.25" x14ac:dyDescent="0.2">
      <c r="A7722" s="14" t="s">
        <v>15928</v>
      </c>
      <c r="B7722" s="15" t="s">
        <v>15427</v>
      </c>
      <c r="C7722" s="15" t="s">
        <v>3012</v>
      </c>
      <c r="D7722" s="27" t="s">
        <v>570</v>
      </c>
      <c r="E7722" s="27" t="s">
        <v>571</v>
      </c>
      <c r="F7722" s="15" t="s">
        <v>51</v>
      </c>
      <c r="G7722" s="15" t="s">
        <v>451</v>
      </c>
    </row>
    <row r="7723" spans="1:7" ht="14.25" x14ac:dyDescent="0.2">
      <c r="A7723" s="14" t="s">
        <v>15929</v>
      </c>
      <c r="B7723" s="15" t="s">
        <v>15427</v>
      </c>
      <c r="C7723" s="15" t="s">
        <v>9577</v>
      </c>
      <c r="D7723" s="27" t="s">
        <v>574</v>
      </c>
      <c r="E7723" s="27" t="s">
        <v>575</v>
      </c>
      <c r="F7723" s="15" t="s">
        <v>81</v>
      </c>
      <c r="G7723" s="15" t="s">
        <v>4700</v>
      </c>
    </row>
    <row r="7724" spans="1:7" ht="22.5" x14ac:dyDescent="0.2">
      <c r="A7724" s="14" t="s">
        <v>15930</v>
      </c>
      <c r="B7724" s="15" t="s">
        <v>15427</v>
      </c>
      <c r="C7724" s="15" t="s">
        <v>9579</v>
      </c>
      <c r="D7724" s="27" t="s">
        <v>15482</v>
      </c>
      <c r="E7724" s="27" t="s">
        <v>15483</v>
      </c>
      <c r="F7724" s="15" t="s">
        <v>51</v>
      </c>
      <c r="G7724" s="15" t="s">
        <v>15931</v>
      </c>
    </row>
    <row r="7725" spans="1:7" ht="14.25" x14ac:dyDescent="0.2">
      <c r="A7725" s="14" t="s">
        <v>15932</v>
      </c>
      <c r="B7725" s="15" t="s">
        <v>15427</v>
      </c>
      <c r="C7725" s="15" t="s">
        <v>9584</v>
      </c>
      <c r="D7725" s="27" t="s">
        <v>586</v>
      </c>
      <c r="E7725" s="27" t="s">
        <v>587</v>
      </c>
      <c r="F7725" s="15" t="s">
        <v>81</v>
      </c>
      <c r="G7725" s="15" t="s">
        <v>15933</v>
      </c>
    </row>
    <row r="7726" spans="1:7" ht="22.5" x14ac:dyDescent="0.2">
      <c r="A7726" s="14" t="s">
        <v>15934</v>
      </c>
      <c r="B7726" s="15" t="s">
        <v>15427</v>
      </c>
      <c r="C7726" s="15" t="s">
        <v>9586</v>
      </c>
      <c r="D7726" s="27" t="s">
        <v>742</v>
      </c>
      <c r="E7726" s="27" t="s">
        <v>743</v>
      </c>
      <c r="F7726" s="15" t="s">
        <v>502</v>
      </c>
      <c r="G7726" s="15" t="s">
        <v>15935</v>
      </c>
    </row>
    <row r="7727" spans="1:7" ht="22.5" x14ac:dyDescent="0.2">
      <c r="A7727" s="14" t="s">
        <v>15936</v>
      </c>
      <c r="B7727" s="15" t="s">
        <v>15427</v>
      </c>
      <c r="C7727" s="15" t="s">
        <v>9589</v>
      </c>
      <c r="D7727" s="27" t="s">
        <v>734</v>
      </c>
      <c r="E7727" s="27" t="s">
        <v>735</v>
      </c>
      <c r="F7727" s="15" t="s">
        <v>502</v>
      </c>
      <c r="G7727" s="15" t="s">
        <v>15937</v>
      </c>
    </row>
    <row r="7728" spans="1:7" ht="22.5" x14ac:dyDescent="0.2">
      <c r="A7728" s="14" t="s">
        <v>15938</v>
      </c>
      <c r="B7728" s="15" t="s">
        <v>15427</v>
      </c>
      <c r="C7728" s="15" t="s">
        <v>9591</v>
      </c>
      <c r="D7728" s="27" t="s">
        <v>781</v>
      </c>
      <c r="E7728" s="27" t="s">
        <v>5166</v>
      </c>
      <c r="F7728" s="15" t="s">
        <v>502</v>
      </c>
      <c r="G7728" s="15" t="s">
        <v>15939</v>
      </c>
    </row>
    <row r="7729" spans="1:7" ht="22.5" x14ac:dyDescent="0.2">
      <c r="A7729" s="14" t="s">
        <v>15940</v>
      </c>
      <c r="B7729" s="15" t="s">
        <v>15427</v>
      </c>
      <c r="C7729" s="15" t="s">
        <v>9593</v>
      </c>
      <c r="D7729" s="27" t="s">
        <v>742</v>
      </c>
      <c r="E7729" s="27" t="s">
        <v>15460</v>
      </c>
      <c r="F7729" s="15" t="s">
        <v>502</v>
      </c>
      <c r="G7729" s="15" t="s">
        <v>15941</v>
      </c>
    </row>
    <row r="7730" spans="1:7" ht="14.25" customHeight="1" x14ac:dyDescent="0.2">
      <c r="A7730" s="16"/>
      <c r="B7730" s="16"/>
      <c r="C7730" s="13"/>
      <c r="D7730" s="28"/>
      <c r="E7730" s="21" t="s">
        <v>15942</v>
      </c>
      <c r="F7730" s="13"/>
      <c r="G7730" s="13"/>
    </row>
    <row r="7731" spans="1:7" ht="22.5" x14ac:dyDescent="0.2">
      <c r="A7731" s="14" t="s">
        <v>15943</v>
      </c>
      <c r="B7731" s="15" t="s">
        <v>15427</v>
      </c>
      <c r="C7731" s="15" t="s">
        <v>9595</v>
      </c>
      <c r="D7731" s="27" t="s">
        <v>6576</v>
      </c>
      <c r="E7731" s="27" t="s">
        <v>6577</v>
      </c>
      <c r="F7731" s="15" t="s">
        <v>110</v>
      </c>
      <c r="G7731" s="15" t="s">
        <v>15944</v>
      </c>
    </row>
    <row r="7732" spans="1:7" ht="22.5" x14ac:dyDescent="0.2">
      <c r="A7732" s="14" t="s">
        <v>15945</v>
      </c>
      <c r="B7732" s="15" t="s">
        <v>15427</v>
      </c>
      <c r="C7732" s="15" t="s">
        <v>9597</v>
      </c>
      <c r="D7732" s="27" t="s">
        <v>15466</v>
      </c>
      <c r="E7732" s="27" t="s">
        <v>15467</v>
      </c>
      <c r="F7732" s="15" t="s">
        <v>110</v>
      </c>
      <c r="G7732" s="15" t="s">
        <v>15944</v>
      </c>
    </row>
    <row r="7733" spans="1:7" ht="14.25" x14ac:dyDescent="0.2">
      <c r="A7733" s="14" t="s">
        <v>15946</v>
      </c>
      <c r="B7733" s="15" t="s">
        <v>15427</v>
      </c>
      <c r="C7733" s="15" t="s">
        <v>9599</v>
      </c>
      <c r="D7733" s="27" t="s">
        <v>15469</v>
      </c>
      <c r="E7733" s="27" t="s">
        <v>15470</v>
      </c>
      <c r="F7733" s="15" t="s">
        <v>518</v>
      </c>
      <c r="G7733" s="15" t="s">
        <v>15947</v>
      </c>
    </row>
    <row r="7734" spans="1:7" ht="14.25" x14ac:dyDescent="0.2">
      <c r="A7734" s="14" t="s">
        <v>15948</v>
      </c>
      <c r="B7734" s="15" t="s">
        <v>15427</v>
      </c>
      <c r="C7734" s="15" t="s">
        <v>9601</v>
      </c>
      <c r="D7734" s="27" t="s">
        <v>8294</v>
      </c>
      <c r="E7734" s="27" t="s">
        <v>8295</v>
      </c>
      <c r="F7734" s="15" t="s">
        <v>518</v>
      </c>
      <c r="G7734" s="15" t="s">
        <v>15949</v>
      </c>
    </row>
    <row r="7735" spans="1:7" ht="22.5" x14ac:dyDescent="0.2">
      <c r="A7735" s="14" t="s">
        <v>15950</v>
      </c>
      <c r="B7735" s="15" t="s">
        <v>15427</v>
      </c>
      <c r="C7735" s="15" t="s">
        <v>9605</v>
      </c>
      <c r="D7735" s="27" t="s">
        <v>15350</v>
      </c>
      <c r="E7735" s="27" t="s">
        <v>15351</v>
      </c>
      <c r="F7735" s="15" t="s">
        <v>110</v>
      </c>
      <c r="G7735" s="15" t="s">
        <v>15951</v>
      </c>
    </row>
    <row r="7736" spans="1:7" ht="14.25" customHeight="1" x14ac:dyDescent="0.2">
      <c r="A7736" s="16"/>
      <c r="B7736" s="16"/>
      <c r="C7736" s="13"/>
      <c r="D7736" s="28"/>
      <c r="E7736" s="21" t="s">
        <v>15952</v>
      </c>
      <c r="F7736" s="13"/>
      <c r="G7736" s="13"/>
    </row>
    <row r="7737" spans="1:7" ht="14.25" x14ac:dyDescent="0.2">
      <c r="A7737" s="14" t="s">
        <v>15953</v>
      </c>
      <c r="B7737" s="15" t="s">
        <v>15427</v>
      </c>
      <c r="C7737" s="15" t="s">
        <v>9607</v>
      </c>
      <c r="D7737" s="27" t="s">
        <v>570</v>
      </c>
      <c r="E7737" s="27" t="s">
        <v>571</v>
      </c>
      <c r="F7737" s="15" t="s">
        <v>51</v>
      </c>
      <c r="G7737" s="15" t="s">
        <v>6008</v>
      </c>
    </row>
    <row r="7738" spans="1:7" ht="14.25" x14ac:dyDescent="0.2">
      <c r="A7738" s="14" t="s">
        <v>15954</v>
      </c>
      <c r="B7738" s="15" t="s">
        <v>15427</v>
      </c>
      <c r="C7738" s="15" t="s">
        <v>9612</v>
      </c>
      <c r="D7738" s="27" t="s">
        <v>574</v>
      </c>
      <c r="E7738" s="27" t="s">
        <v>575</v>
      </c>
      <c r="F7738" s="15" t="s">
        <v>81</v>
      </c>
      <c r="G7738" s="15" t="s">
        <v>6010</v>
      </c>
    </row>
    <row r="7739" spans="1:7" ht="22.5" x14ac:dyDescent="0.2">
      <c r="A7739" s="14" t="s">
        <v>15955</v>
      </c>
      <c r="B7739" s="15" t="s">
        <v>15427</v>
      </c>
      <c r="C7739" s="15" t="s">
        <v>9615</v>
      </c>
      <c r="D7739" s="27" t="s">
        <v>15482</v>
      </c>
      <c r="E7739" s="27" t="s">
        <v>15483</v>
      </c>
      <c r="F7739" s="15" t="s">
        <v>51</v>
      </c>
      <c r="G7739" s="15" t="s">
        <v>15050</v>
      </c>
    </row>
    <row r="7740" spans="1:7" ht="14.25" x14ac:dyDescent="0.2">
      <c r="A7740" s="14" t="s">
        <v>15956</v>
      </c>
      <c r="B7740" s="15" t="s">
        <v>15427</v>
      </c>
      <c r="C7740" s="15" t="s">
        <v>9619</v>
      </c>
      <c r="D7740" s="27" t="s">
        <v>586</v>
      </c>
      <c r="E7740" s="27" t="s">
        <v>587</v>
      </c>
      <c r="F7740" s="15" t="s">
        <v>81</v>
      </c>
      <c r="G7740" s="15" t="s">
        <v>15860</v>
      </c>
    </row>
    <row r="7741" spans="1:7" ht="22.5" x14ac:dyDescent="0.2">
      <c r="A7741" s="14" t="s">
        <v>15957</v>
      </c>
      <c r="B7741" s="15" t="s">
        <v>15427</v>
      </c>
      <c r="C7741" s="15" t="s">
        <v>9622</v>
      </c>
      <c r="D7741" s="27" t="s">
        <v>734</v>
      </c>
      <c r="E7741" s="27" t="s">
        <v>735</v>
      </c>
      <c r="F7741" s="15" t="s">
        <v>502</v>
      </c>
      <c r="G7741" s="15" t="s">
        <v>15958</v>
      </c>
    </row>
    <row r="7742" spans="1:7" ht="22.5" x14ac:dyDescent="0.2">
      <c r="A7742" s="14" t="s">
        <v>15959</v>
      </c>
      <c r="B7742" s="15" t="s">
        <v>15427</v>
      </c>
      <c r="C7742" s="15" t="s">
        <v>9625</v>
      </c>
      <c r="D7742" s="27" t="s">
        <v>734</v>
      </c>
      <c r="E7742" s="27" t="s">
        <v>4010</v>
      </c>
      <c r="F7742" s="15" t="s">
        <v>502</v>
      </c>
      <c r="G7742" s="15" t="s">
        <v>15960</v>
      </c>
    </row>
    <row r="7743" spans="1:7" ht="22.5" x14ac:dyDescent="0.2">
      <c r="A7743" s="14" t="s">
        <v>15961</v>
      </c>
      <c r="B7743" s="15" t="s">
        <v>15427</v>
      </c>
      <c r="C7743" s="15" t="s">
        <v>9628</v>
      </c>
      <c r="D7743" s="27" t="s">
        <v>781</v>
      </c>
      <c r="E7743" s="27" t="s">
        <v>5166</v>
      </c>
      <c r="F7743" s="15" t="s">
        <v>502</v>
      </c>
      <c r="G7743" s="15" t="s">
        <v>15962</v>
      </c>
    </row>
    <row r="7744" spans="1:7" ht="22.5" x14ac:dyDescent="0.2">
      <c r="A7744" s="14" t="s">
        <v>15963</v>
      </c>
      <c r="B7744" s="15" t="s">
        <v>15427</v>
      </c>
      <c r="C7744" s="15" t="s">
        <v>9633</v>
      </c>
      <c r="D7744" s="27" t="s">
        <v>742</v>
      </c>
      <c r="E7744" s="27" t="s">
        <v>15460</v>
      </c>
      <c r="F7744" s="15" t="s">
        <v>502</v>
      </c>
      <c r="G7744" s="15" t="s">
        <v>15964</v>
      </c>
    </row>
    <row r="7745" spans="1:7" ht="14.25" customHeight="1" x14ac:dyDescent="0.2">
      <c r="A7745" s="16"/>
      <c r="B7745" s="16"/>
      <c r="C7745" s="13"/>
      <c r="D7745" s="28"/>
      <c r="E7745" s="21" t="s">
        <v>15965</v>
      </c>
      <c r="F7745" s="13"/>
      <c r="G7745" s="13"/>
    </row>
    <row r="7746" spans="1:7" ht="22.5" x14ac:dyDescent="0.2">
      <c r="A7746" s="14" t="s">
        <v>15966</v>
      </c>
      <c r="B7746" s="15" t="s">
        <v>15427</v>
      </c>
      <c r="C7746" s="15" t="s">
        <v>9637</v>
      </c>
      <c r="D7746" s="27" t="s">
        <v>6576</v>
      </c>
      <c r="E7746" s="27" t="s">
        <v>6577</v>
      </c>
      <c r="F7746" s="15" t="s">
        <v>110</v>
      </c>
      <c r="G7746" s="15" t="s">
        <v>15967</v>
      </c>
    </row>
    <row r="7747" spans="1:7" ht="22.5" x14ac:dyDescent="0.2">
      <c r="A7747" s="14" t="s">
        <v>15968</v>
      </c>
      <c r="B7747" s="15" t="s">
        <v>15427</v>
      </c>
      <c r="C7747" s="15" t="s">
        <v>13467</v>
      </c>
      <c r="D7747" s="27" t="s">
        <v>15466</v>
      </c>
      <c r="E7747" s="27" t="s">
        <v>15467</v>
      </c>
      <c r="F7747" s="15" t="s">
        <v>110</v>
      </c>
      <c r="G7747" s="15" t="s">
        <v>15967</v>
      </c>
    </row>
    <row r="7748" spans="1:7" ht="14.25" x14ac:dyDescent="0.2">
      <c r="A7748" s="14" t="s">
        <v>15969</v>
      </c>
      <c r="B7748" s="15" t="s">
        <v>15427</v>
      </c>
      <c r="C7748" s="15" t="s">
        <v>13469</v>
      </c>
      <c r="D7748" s="27" t="s">
        <v>15469</v>
      </c>
      <c r="E7748" s="27" t="s">
        <v>15470</v>
      </c>
      <c r="F7748" s="15" t="s">
        <v>518</v>
      </c>
      <c r="G7748" s="15" t="s">
        <v>8149</v>
      </c>
    </row>
    <row r="7749" spans="1:7" ht="14.25" x14ac:dyDescent="0.2">
      <c r="A7749" s="14" t="s">
        <v>15970</v>
      </c>
      <c r="B7749" s="15" t="s">
        <v>15427</v>
      </c>
      <c r="C7749" s="15" t="s">
        <v>13471</v>
      </c>
      <c r="D7749" s="27" t="s">
        <v>8294</v>
      </c>
      <c r="E7749" s="27" t="s">
        <v>8295</v>
      </c>
      <c r="F7749" s="15" t="s">
        <v>518</v>
      </c>
      <c r="G7749" s="15" t="s">
        <v>15971</v>
      </c>
    </row>
    <row r="7750" spans="1:7" ht="22.5" x14ac:dyDescent="0.2">
      <c r="A7750" s="14" t="s">
        <v>15972</v>
      </c>
      <c r="B7750" s="15" t="s">
        <v>15427</v>
      </c>
      <c r="C7750" s="15" t="s">
        <v>13474</v>
      </c>
      <c r="D7750" s="27" t="s">
        <v>15350</v>
      </c>
      <c r="E7750" s="27" t="s">
        <v>15351</v>
      </c>
      <c r="F7750" s="15" t="s">
        <v>110</v>
      </c>
      <c r="G7750" s="15" t="s">
        <v>1141</v>
      </c>
    </row>
    <row r="7751" spans="1:7" ht="14.25" customHeight="1" x14ac:dyDescent="0.2">
      <c r="A7751" s="16"/>
      <c r="B7751" s="16"/>
      <c r="C7751" s="13"/>
      <c r="D7751" s="28"/>
      <c r="E7751" s="21" t="s">
        <v>15973</v>
      </c>
      <c r="F7751" s="13"/>
      <c r="G7751" s="13"/>
    </row>
    <row r="7752" spans="1:7" ht="14.25" x14ac:dyDescent="0.2">
      <c r="A7752" s="14" t="s">
        <v>15974</v>
      </c>
      <c r="B7752" s="15" t="s">
        <v>15427</v>
      </c>
      <c r="C7752" s="15" t="s">
        <v>13477</v>
      </c>
      <c r="D7752" s="27" t="s">
        <v>570</v>
      </c>
      <c r="E7752" s="27" t="s">
        <v>571</v>
      </c>
      <c r="F7752" s="15" t="s">
        <v>51</v>
      </c>
      <c r="G7752" s="15" t="s">
        <v>15975</v>
      </c>
    </row>
    <row r="7753" spans="1:7" ht="14.25" x14ac:dyDescent="0.2">
      <c r="A7753" s="14" t="s">
        <v>15976</v>
      </c>
      <c r="B7753" s="15" t="s">
        <v>15427</v>
      </c>
      <c r="C7753" s="15" t="s">
        <v>13479</v>
      </c>
      <c r="D7753" s="27" t="s">
        <v>574</v>
      </c>
      <c r="E7753" s="27" t="s">
        <v>575</v>
      </c>
      <c r="F7753" s="15" t="s">
        <v>81</v>
      </c>
      <c r="G7753" s="15" t="s">
        <v>15977</v>
      </c>
    </row>
    <row r="7754" spans="1:7" ht="22.5" x14ac:dyDescent="0.2">
      <c r="A7754" s="14" t="s">
        <v>15978</v>
      </c>
      <c r="B7754" s="15" t="s">
        <v>15427</v>
      </c>
      <c r="C7754" s="15" t="s">
        <v>13483</v>
      </c>
      <c r="D7754" s="27" t="s">
        <v>15509</v>
      </c>
      <c r="E7754" s="27" t="s">
        <v>15510</v>
      </c>
      <c r="F7754" s="15" t="s">
        <v>51</v>
      </c>
      <c r="G7754" s="15" t="s">
        <v>15979</v>
      </c>
    </row>
    <row r="7755" spans="1:7" ht="14.25" x14ac:dyDescent="0.2">
      <c r="A7755" s="14" t="s">
        <v>15980</v>
      </c>
      <c r="B7755" s="15" t="s">
        <v>15427</v>
      </c>
      <c r="C7755" s="15" t="s">
        <v>13488</v>
      </c>
      <c r="D7755" s="27" t="s">
        <v>586</v>
      </c>
      <c r="E7755" s="27" t="s">
        <v>587</v>
      </c>
      <c r="F7755" s="15" t="s">
        <v>81</v>
      </c>
      <c r="G7755" s="15" t="s">
        <v>15981</v>
      </c>
    </row>
    <row r="7756" spans="1:7" ht="22.5" x14ac:dyDescent="0.2">
      <c r="A7756" s="14" t="s">
        <v>15982</v>
      </c>
      <c r="B7756" s="15" t="s">
        <v>15427</v>
      </c>
      <c r="C7756" s="15" t="s">
        <v>13491</v>
      </c>
      <c r="D7756" s="27" t="s">
        <v>734</v>
      </c>
      <c r="E7756" s="27" t="s">
        <v>735</v>
      </c>
      <c r="F7756" s="15" t="s">
        <v>502</v>
      </c>
      <c r="G7756" s="15" t="s">
        <v>15983</v>
      </c>
    </row>
    <row r="7757" spans="1:7" ht="22.5" x14ac:dyDescent="0.2">
      <c r="A7757" s="14" t="s">
        <v>15984</v>
      </c>
      <c r="B7757" s="15" t="s">
        <v>15427</v>
      </c>
      <c r="C7757" s="15" t="s">
        <v>13493</v>
      </c>
      <c r="D7757" s="27" t="s">
        <v>734</v>
      </c>
      <c r="E7757" s="27" t="s">
        <v>4010</v>
      </c>
      <c r="F7757" s="15" t="s">
        <v>502</v>
      </c>
      <c r="G7757" s="15" t="s">
        <v>15985</v>
      </c>
    </row>
    <row r="7758" spans="1:7" ht="22.5" x14ac:dyDescent="0.2">
      <c r="A7758" s="14" t="s">
        <v>15986</v>
      </c>
      <c r="B7758" s="15" t="s">
        <v>15427</v>
      </c>
      <c r="C7758" s="15" t="s">
        <v>13496</v>
      </c>
      <c r="D7758" s="27" t="s">
        <v>3069</v>
      </c>
      <c r="E7758" s="27" t="s">
        <v>15641</v>
      </c>
      <c r="F7758" s="15" t="s">
        <v>502</v>
      </c>
      <c r="G7758" s="15" t="s">
        <v>15987</v>
      </c>
    </row>
    <row r="7759" spans="1:7" ht="22.5" x14ac:dyDescent="0.2">
      <c r="A7759" s="14" t="s">
        <v>15988</v>
      </c>
      <c r="B7759" s="15" t="s">
        <v>15427</v>
      </c>
      <c r="C7759" s="15" t="s">
        <v>13498</v>
      </c>
      <c r="D7759" s="27" t="s">
        <v>781</v>
      </c>
      <c r="E7759" s="27" t="s">
        <v>5166</v>
      </c>
      <c r="F7759" s="15" t="s">
        <v>502</v>
      </c>
      <c r="G7759" s="15" t="s">
        <v>15989</v>
      </c>
    </row>
    <row r="7760" spans="1:7" ht="22.5" x14ac:dyDescent="0.2">
      <c r="A7760" s="14" t="s">
        <v>15990</v>
      </c>
      <c r="B7760" s="15" t="s">
        <v>15427</v>
      </c>
      <c r="C7760" s="15" t="s">
        <v>13500</v>
      </c>
      <c r="D7760" s="27" t="s">
        <v>742</v>
      </c>
      <c r="E7760" s="27" t="s">
        <v>15460</v>
      </c>
      <c r="F7760" s="15" t="s">
        <v>502</v>
      </c>
      <c r="G7760" s="15" t="s">
        <v>15991</v>
      </c>
    </row>
    <row r="7761" spans="1:7" ht="14.25" customHeight="1" x14ac:dyDescent="0.2">
      <c r="A7761" s="16"/>
      <c r="B7761" s="16"/>
      <c r="C7761" s="13"/>
      <c r="D7761" s="28"/>
      <c r="E7761" s="21" t="s">
        <v>15965</v>
      </c>
      <c r="F7761" s="13"/>
      <c r="G7761" s="13"/>
    </row>
    <row r="7762" spans="1:7" ht="22.5" x14ac:dyDescent="0.2">
      <c r="A7762" s="14" t="s">
        <v>15992</v>
      </c>
      <c r="B7762" s="15" t="s">
        <v>15427</v>
      </c>
      <c r="C7762" s="15" t="s">
        <v>13502</v>
      </c>
      <c r="D7762" s="27" t="s">
        <v>6576</v>
      </c>
      <c r="E7762" s="27" t="s">
        <v>6577</v>
      </c>
      <c r="F7762" s="15" t="s">
        <v>110</v>
      </c>
      <c r="G7762" s="15" t="s">
        <v>15993</v>
      </c>
    </row>
    <row r="7763" spans="1:7" ht="22.5" x14ac:dyDescent="0.2">
      <c r="A7763" s="14" t="s">
        <v>15994</v>
      </c>
      <c r="B7763" s="15" t="s">
        <v>15427</v>
      </c>
      <c r="C7763" s="15" t="s">
        <v>13504</v>
      </c>
      <c r="D7763" s="27" t="s">
        <v>15466</v>
      </c>
      <c r="E7763" s="27" t="s">
        <v>15467</v>
      </c>
      <c r="F7763" s="15" t="s">
        <v>110</v>
      </c>
      <c r="G7763" s="15" t="s">
        <v>15993</v>
      </c>
    </row>
    <row r="7764" spans="1:7" ht="14.25" x14ac:dyDescent="0.2">
      <c r="A7764" s="14" t="s">
        <v>15995</v>
      </c>
      <c r="B7764" s="15" t="s">
        <v>15427</v>
      </c>
      <c r="C7764" s="15" t="s">
        <v>13506</v>
      </c>
      <c r="D7764" s="27" t="s">
        <v>15469</v>
      </c>
      <c r="E7764" s="27" t="s">
        <v>15470</v>
      </c>
      <c r="F7764" s="15" t="s">
        <v>518</v>
      </c>
      <c r="G7764" s="15" t="s">
        <v>15996</v>
      </c>
    </row>
    <row r="7765" spans="1:7" ht="14.25" x14ac:dyDescent="0.2">
      <c r="A7765" s="14" t="s">
        <v>15997</v>
      </c>
      <c r="B7765" s="15" t="s">
        <v>15427</v>
      </c>
      <c r="C7765" s="15" t="s">
        <v>13509</v>
      </c>
      <c r="D7765" s="27" t="s">
        <v>8294</v>
      </c>
      <c r="E7765" s="27" t="s">
        <v>8295</v>
      </c>
      <c r="F7765" s="15" t="s">
        <v>518</v>
      </c>
      <c r="G7765" s="15" t="s">
        <v>15998</v>
      </c>
    </row>
    <row r="7766" spans="1:7" ht="22.5" x14ac:dyDescent="0.2">
      <c r="A7766" s="14" t="s">
        <v>15999</v>
      </c>
      <c r="B7766" s="15" t="s">
        <v>15427</v>
      </c>
      <c r="C7766" s="15" t="s">
        <v>13512</v>
      </c>
      <c r="D7766" s="27" t="s">
        <v>15350</v>
      </c>
      <c r="E7766" s="27" t="s">
        <v>15351</v>
      </c>
      <c r="F7766" s="15" t="s">
        <v>110</v>
      </c>
      <c r="G7766" s="15" t="s">
        <v>16000</v>
      </c>
    </row>
    <row r="7767" spans="1:7" ht="14.25" customHeight="1" x14ac:dyDescent="0.2">
      <c r="A7767" s="16"/>
      <c r="B7767" s="16"/>
      <c r="C7767" s="13"/>
      <c r="D7767" s="28"/>
      <c r="E7767" s="21" t="s">
        <v>16001</v>
      </c>
      <c r="F7767" s="13"/>
      <c r="G7767" s="13"/>
    </row>
    <row r="7768" spans="1:7" ht="14.25" x14ac:dyDescent="0.2">
      <c r="A7768" s="14" t="s">
        <v>16002</v>
      </c>
      <c r="B7768" s="15" t="s">
        <v>15427</v>
      </c>
      <c r="C7768" s="15" t="s">
        <v>13514</v>
      </c>
      <c r="D7768" s="27" t="s">
        <v>570</v>
      </c>
      <c r="E7768" s="27" t="s">
        <v>571</v>
      </c>
      <c r="F7768" s="15" t="s">
        <v>51</v>
      </c>
      <c r="G7768" s="15" t="s">
        <v>13563</v>
      </c>
    </row>
    <row r="7769" spans="1:7" ht="14.25" x14ac:dyDescent="0.2">
      <c r="A7769" s="14" t="s">
        <v>16003</v>
      </c>
      <c r="B7769" s="15" t="s">
        <v>15427</v>
      </c>
      <c r="C7769" s="15" t="s">
        <v>13519</v>
      </c>
      <c r="D7769" s="27" t="s">
        <v>574</v>
      </c>
      <c r="E7769" s="27" t="s">
        <v>575</v>
      </c>
      <c r="F7769" s="15" t="s">
        <v>81</v>
      </c>
      <c r="G7769" s="15" t="s">
        <v>15583</v>
      </c>
    </row>
    <row r="7770" spans="1:7" ht="22.5" x14ac:dyDescent="0.2">
      <c r="A7770" s="14" t="s">
        <v>16004</v>
      </c>
      <c r="B7770" s="15" t="s">
        <v>15427</v>
      </c>
      <c r="C7770" s="15" t="s">
        <v>13522</v>
      </c>
      <c r="D7770" s="27" t="s">
        <v>15509</v>
      </c>
      <c r="E7770" s="27" t="s">
        <v>15510</v>
      </c>
      <c r="F7770" s="15" t="s">
        <v>51</v>
      </c>
      <c r="G7770" s="15" t="s">
        <v>16005</v>
      </c>
    </row>
    <row r="7771" spans="1:7" ht="14.25" x14ac:dyDescent="0.2">
      <c r="A7771" s="14" t="s">
        <v>16006</v>
      </c>
      <c r="B7771" s="15" t="s">
        <v>15427</v>
      </c>
      <c r="C7771" s="15" t="s">
        <v>13524</v>
      </c>
      <c r="D7771" s="27" t="s">
        <v>586</v>
      </c>
      <c r="E7771" s="27" t="s">
        <v>587</v>
      </c>
      <c r="F7771" s="15" t="s">
        <v>81</v>
      </c>
      <c r="G7771" s="15" t="s">
        <v>16007</v>
      </c>
    </row>
    <row r="7772" spans="1:7" ht="22.5" x14ac:dyDescent="0.2">
      <c r="A7772" s="14" t="s">
        <v>16008</v>
      </c>
      <c r="B7772" s="15" t="s">
        <v>15427</v>
      </c>
      <c r="C7772" s="15" t="s">
        <v>287</v>
      </c>
      <c r="D7772" s="27" t="s">
        <v>734</v>
      </c>
      <c r="E7772" s="27" t="s">
        <v>735</v>
      </c>
      <c r="F7772" s="15" t="s">
        <v>502</v>
      </c>
      <c r="G7772" s="15" t="s">
        <v>16009</v>
      </c>
    </row>
    <row r="7773" spans="1:7" ht="22.5" x14ac:dyDescent="0.2">
      <c r="A7773" s="14" t="s">
        <v>16010</v>
      </c>
      <c r="B7773" s="15" t="s">
        <v>15427</v>
      </c>
      <c r="C7773" s="15" t="s">
        <v>13528</v>
      </c>
      <c r="D7773" s="27" t="s">
        <v>734</v>
      </c>
      <c r="E7773" s="27" t="s">
        <v>4010</v>
      </c>
      <c r="F7773" s="15" t="s">
        <v>502</v>
      </c>
      <c r="G7773" s="15" t="s">
        <v>16011</v>
      </c>
    </row>
    <row r="7774" spans="1:7" ht="22.5" x14ac:dyDescent="0.2">
      <c r="A7774" s="14" t="s">
        <v>16012</v>
      </c>
      <c r="B7774" s="15" t="s">
        <v>15427</v>
      </c>
      <c r="C7774" s="15" t="s">
        <v>13530</v>
      </c>
      <c r="D7774" s="27" t="s">
        <v>3069</v>
      </c>
      <c r="E7774" s="27" t="s">
        <v>15641</v>
      </c>
      <c r="F7774" s="15" t="s">
        <v>502</v>
      </c>
      <c r="G7774" s="15" t="s">
        <v>16013</v>
      </c>
    </row>
    <row r="7775" spans="1:7" ht="22.5" x14ac:dyDescent="0.2">
      <c r="A7775" s="14" t="s">
        <v>16014</v>
      </c>
      <c r="B7775" s="15" t="s">
        <v>15427</v>
      </c>
      <c r="C7775" s="15" t="s">
        <v>13532</v>
      </c>
      <c r="D7775" s="27" t="s">
        <v>781</v>
      </c>
      <c r="E7775" s="27" t="s">
        <v>5166</v>
      </c>
      <c r="F7775" s="15" t="s">
        <v>502</v>
      </c>
      <c r="G7775" s="15" t="s">
        <v>16015</v>
      </c>
    </row>
    <row r="7776" spans="1:7" ht="22.5" x14ac:dyDescent="0.2">
      <c r="A7776" s="14" t="s">
        <v>16016</v>
      </c>
      <c r="B7776" s="15" t="s">
        <v>15427</v>
      </c>
      <c r="C7776" s="15" t="s">
        <v>8922</v>
      </c>
      <c r="D7776" s="27" t="s">
        <v>742</v>
      </c>
      <c r="E7776" s="27" t="s">
        <v>15460</v>
      </c>
      <c r="F7776" s="15" t="s">
        <v>502</v>
      </c>
      <c r="G7776" s="15" t="s">
        <v>16017</v>
      </c>
    </row>
    <row r="7777" spans="1:7" ht="14.25" customHeight="1" x14ac:dyDescent="0.2">
      <c r="A7777" s="16"/>
      <c r="B7777" s="16"/>
      <c r="C7777" s="13"/>
      <c r="D7777" s="28"/>
      <c r="E7777" s="21" t="s">
        <v>15965</v>
      </c>
      <c r="F7777" s="13"/>
      <c r="G7777" s="13"/>
    </row>
    <row r="7778" spans="1:7" ht="22.5" x14ac:dyDescent="0.2">
      <c r="A7778" s="14" t="s">
        <v>16018</v>
      </c>
      <c r="B7778" s="15" t="s">
        <v>15427</v>
      </c>
      <c r="C7778" s="15" t="s">
        <v>13535</v>
      </c>
      <c r="D7778" s="27" t="s">
        <v>6576</v>
      </c>
      <c r="E7778" s="27" t="s">
        <v>6577</v>
      </c>
      <c r="F7778" s="15" t="s">
        <v>110</v>
      </c>
      <c r="G7778" s="15" t="s">
        <v>16019</v>
      </c>
    </row>
    <row r="7779" spans="1:7" ht="22.5" x14ac:dyDescent="0.2">
      <c r="A7779" s="14" t="s">
        <v>16020</v>
      </c>
      <c r="B7779" s="15" t="s">
        <v>15427</v>
      </c>
      <c r="C7779" s="15" t="s">
        <v>13538</v>
      </c>
      <c r="D7779" s="27" t="s">
        <v>15466</v>
      </c>
      <c r="E7779" s="27" t="s">
        <v>15467</v>
      </c>
      <c r="F7779" s="15" t="s">
        <v>110</v>
      </c>
      <c r="G7779" s="15" t="s">
        <v>16019</v>
      </c>
    </row>
    <row r="7780" spans="1:7" ht="14.25" x14ac:dyDescent="0.2">
      <c r="A7780" s="14" t="s">
        <v>16021</v>
      </c>
      <c r="B7780" s="15" t="s">
        <v>15427</v>
      </c>
      <c r="C7780" s="15" t="s">
        <v>13541</v>
      </c>
      <c r="D7780" s="27" t="s">
        <v>15469</v>
      </c>
      <c r="E7780" s="27" t="s">
        <v>15470</v>
      </c>
      <c r="F7780" s="15" t="s">
        <v>518</v>
      </c>
      <c r="G7780" s="15" t="s">
        <v>16022</v>
      </c>
    </row>
    <row r="7781" spans="1:7" ht="14.25" x14ac:dyDescent="0.2">
      <c r="A7781" s="14" t="s">
        <v>16023</v>
      </c>
      <c r="B7781" s="15" t="s">
        <v>15427</v>
      </c>
      <c r="C7781" s="15" t="s">
        <v>13543</v>
      </c>
      <c r="D7781" s="27" t="s">
        <v>8294</v>
      </c>
      <c r="E7781" s="27" t="s">
        <v>8295</v>
      </c>
      <c r="F7781" s="15" t="s">
        <v>518</v>
      </c>
      <c r="G7781" s="15" t="s">
        <v>14349</v>
      </c>
    </row>
    <row r="7782" spans="1:7" ht="22.5" x14ac:dyDescent="0.2">
      <c r="A7782" s="14" t="s">
        <v>16024</v>
      </c>
      <c r="B7782" s="15" t="s">
        <v>15427</v>
      </c>
      <c r="C7782" s="15" t="s">
        <v>13550</v>
      </c>
      <c r="D7782" s="27" t="s">
        <v>15350</v>
      </c>
      <c r="E7782" s="27" t="s">
        <v>15351</v>
      </c>
      <c r="F7782" s="15" t="s">
        <v>110</v>
      </c>
      <c r="G7782" s="15" t="s">
        <v>16025</v>
      </c>
    </row>
    <row r="7783" spans="1:7" ht="14.25" customHeight="1" x14ac:dyDescent="0.2">
      <c r="A7783" s="16"/>
      <c r="B7783" s="16"/>
      <c r="C7783" s="13"/>
      <c r="D7783" s="28"/>
      <c r="E7783" s="21" t="s">
        <v>16026</v>
      </c>
      <c r="F7783" s="13"/>
      <c r="G7783" s="13"/>
    </row>
    <row r="7784" spans="1:7" ht="14.25" x14ac:dyDescent="0.2">
      <c r="A7784" s="14" t="s">
        <v>16027</v>
      </c>
      <c r="B7784" s="15" t="s">
        <v>15427</v>
      </c>
      <c r="C7784" s="15" t="s">
        <v>13553</v>
      </c>
      <c r="D7784" s="27" t="s">
        <v>570</v>
      </c>
      <c r="E7784" s="27" t="s">
        <v>571</v>
      </c>
      <c r="F7784" s="15" t="s">
        <v>51</v>
      </c>
      <c r="G7784" s="15" t="s">
        <v>4420</v>
      </c>
    </row>
    <row r="7785" spans="1:7" ht="14.25" x14ac:dyDescent="0.2">
      <c r="A7785" s="14" t="s">
        <v>16028</v>
      </c>
      <c r="B7785" s="15" t="s">
        <v>15427</v>
      </c>
      <c r="C7785" s="15" t="s">
        <v>13556</v>
      </c>
      <c r="D7785" s="27" t="s">
        <v>574</v>
      </c>
      <c r="E7785" s="27" t="s">
        <v>575</v>
      </c>
      <c r="F7785" s="15" t="s">
        <v>81</v>
      </c>
      <c r="G7785" s="15" t="s">
        <v>11007</v>
      </c>
    </row>
    <row r="7786" spans="1:7" ht="22.5" x14ac:dyDescent="0.2">
      <c r="A7786" s="14" t="s">
        <v>16029</v>
      </c>
      <c r="B7786" s="15" t="s">
        <v>15427</v>
      </c>
      <c r="C7786" s="15" t="s">
        <v>8910</v>
      </c>
      <c r="D7786" s="27" t="s">
        <v>15482</v>
      </c>
      <c r="E7786" s="27" t="s">
        <v>15483</v>
      </c>
      <c r="F7786" s="15" t="s">
        <v>51</v>
      </c>
      <c r="G7786" s="15" t="s">
        <v>296</v>
      </c>
    </row>
    <row r="7787" spans="1:7" ht="14.25" x14ac:dyDescent="0.2">
      <c r="A7787" s="14" t="s">
        <v>16030</v>
      </c>
      <c r="B7787" s="15" t="s">
        <v>15427</v>
      </c>
      <c r="C7787" s="15" t="s">
        <v>13560</v>
      </c>
      <c r="D7787" s="27" t="s">
        <v>586</v>
      </c>
      <c r="E7787" s="27" t="s">
        <v>587</v>
      </c>
      <c r="F7787" s="15" t="s">
        <v>81</v>
      </c>
      <c r="G7787" s="15" t="s">
        <v>16031</v>
      </c>
    </row>
    <row r="7788" spans="1:7" ht="22.5" x14ac:dyDescent="0.2">
      <c r="A7788" s="14" t="s">
        <v>16032</v>
      </c>
      <c r="B7788" s="15" t="s">
        <v>15427</v>
      </c>
      <c r="C7788" s="15" t="s">
        <v>205</v>
      </c>
      <c r="D7788" s="27" t="s">
        <v>738</v>
      </c>
      <c r="E7788" s="27" t="s">
        <v>739</v>
      </c>
      <c r="F7788" s="15" t="s">
        <v>502</v>
      </c>
      <c r="G7788" s="15" t="s">
        <v>16033</v>
      </c>
    </row>
    <row r="7789" spans="1:7" ht="14.25" x14ac:dyDescent="0.2">
      <c r="A7789" s="14" t="s">
        <v>16034</v>
      </c>
      <c r="B7789" s="15" t="s">
        <v>15427</v>
      </c>
      <c r="C7789" s="15" t="s">
        <v>13565</v>
      </c>
      <c r="D7789" s="27" t="s">
        <v>5561</v>
      </c>
      <c r="E7789" s="27" t="s">
        <v>5689</v>
      </c>
      <c r="F7789" s="15" t="s">
        <v>502</v>
      </c>
      <c r="G7789" s="15" t="s">
        <v>16035</v>
      </c>
    </row>
    <row r="7790" spans="1:7" ht="22.5" x14ac:dyDescent="0.2">
      <c r="A7790" s="14" t="s">
        <v>16036</v>
      </c>
      <c r="B7790" s="15" t="s">
        <v>15427</v>
      </c>
      <c r="C7790" s="15" t="s">
        <v>13567</v>
      </c>
      <c r="D7790" s="27" t="s">
        <v>734</v>
      </c>
      <c r="E7790" s="27" t="s">
        <v>735</v>
      </c>
      <c r="F7790" s="15" t="s">
        <v>502</v>
      </c>
      <c r="G7790" s="15" t="s">
        <v>16037</v>
      </c>
    </row>
    <row r="7791" spans="1:7" ht="22.5" x14ac:dyDescent="0.2">
      <c r="A7791" s="14" t="s">
        <v>16038</v>
      </c>
      <c r="B7791" s="15" t="s">
        <v>15427</v>
      </c>
      <c r="C7791" s="15" t="s">
        <v>13570</v>
      </c>
      <c r="D7791" s="27" t="s">
        <v>781</v>
      </c>
      <c r="E7791" s="27" t="s">
        <v>5166</v>
      </c>
      <c r="F7791" s="15" t="s">
        <v>502</v>
      </c>
      <c r="G7791" s="15" t="s">
        <v>16039</v>
      </c>
    </row>
    <row r="7792" spans="1:7" ht="22.5" x14ac:dyDescent="0.2">
      <c r="A7792" s="14" t="s">
        <v>16040</v>
      </c>
      <c r="B7792" s="15" t="s">
        <v>15427</v>
      </c>
      <c r="C7792" s="15" t="s">
        <v>13573</v>
      </c>
      <c r="D7792" s="27" t="s">
        <v>742</v>
      </c>
      <c r="E7792" s="27" t="s">
        <v>15460</v>
      </c>
      <c r="F7792" s="15" t="s">
        <v>502</v>
      </c>
      <c r="G7792" s="15" t="s">
        <v>16041</v>
      </c>
    </row>
    <row r="7793" spans="1:7" ht="14.25" customHeight="1" x14ac:dyDescent="0.2">
      <c r="A7793" s="16"/>
      <c r="B7793" s="16"/>
      <c r="C7793" s="13"/>
      <c r="D7793" s="28"/>
      <c r="E7793" s="21" t="s">
        <v>15965</v>
      </c>
      <c r="F7793" s="13"/>
      <c r="G7793" s="13"/>
    </row>
    <row r="7794" spans="1:7" ht="22.5" x14ac:dyDescent="0.2">
      <c r="A7794" s="14" t="s">
        <v>16042</v>
      </c>
      <c r="B7794" s="15" t="s">
        <v>15427</v>
      </c>
      <c r="C7794" s="15" t="s">
        <v>13576</v>
      </c>
      <c r="D7794" s="27" t="s">
        <v>6576</v>
      </c>
      <c r="E7794" s="27" t="s">
        <v>6577</v>
      </c>
      <c r="F7794" s="15" t="s">
        <v>110</v>
      </c>
      <c r="G7794" s="15" t="s">
        <v>77</v>
      </c>
    </row>
    <row r="7795" spans="1:7" ht="22.5" x14ac:dyDescent="0.2">
      <c r="A7795" s="14" t="s">
        <v>16043</v>
      </c>
      <c r="B7795" s="15" t="s">
        <v>15427</v>
      </c>
      <c r="C7795" s="15" t="s">
        <v>13578</v>
      </c>
      <c r="D7795" s="27" t="s">
        <v>15466</v>
      </c>
      <c r="E7795" s="27" t="s">
        <v>15467</v>
      </c>
      <c r="F7795" s="15" t="s">
        <v>110</v>
      </c>
      <c r="G7795" s="15" t="s">
        <v>77</v>
      </c>
    </row>
    <row r="7796" spans="1:7" ht="14.25" x14ac:dyDescent="0.2">
      <c r="A7796" s="14" t="s">
        <v>16044</v>
      </c>
      <c r="B7796" s="15" t="s">
        <v>15427</v>
      </c>
      <c r="C7796" s="15" t="s">
        <v>13585</v>
      </c>
      <c r="D7796" s="27" t="s">
        <v>15469</v>
      </c>
      <c r="E7796" s="27" t="s">
        <v>15470</v>
      </c>
      <c r="F7796" s="15" t="s">
        <v>518</v>
      </c>
      <c r="G7796" s="15" t="s">
        <v>11050</v>
      </c>
    </row>
    <row r="7797" spans="1:7" ht="14.25" x14ac:dyDescent="0.2">
      <c r="A7797" s="14" t="s">
        <v>16045</v>
      </c>
      <c r="B7797" s="15" t="s">
        <v>15427</v>
      </c>
      <c r="C7797" s="15" t="s">
        <v>13590</v>
      </c>
      <c r="D7797" s="27" t="s">
        <v>8294</v>
      </c>
      <c r="E7797" s="27" t="s">
        <v>8295</v>
      </c>
      <c r="F7797" s="15" t="s">
        <v>518</v>
      </c>
      <c r="G7797" s="15" t="s">
        <v>15625</v>
      </c>
    </row>
    <row r="7798" spans="1:7" ht="22.5" x14ac:dyDescent="0.2">
      <c r="A7798" s="14" t="s">
        <v>16046</v>
      </c>
      <c r="B7798" s="15" t="s">
        <v>15427</v>
      </c>
      <c r="C7798" s="15" t="s">
        <v>13592</v>
      </c>
      <c r="D7798" s="27" t="s">
        <v>15350</v>
      </c>
      <c r="E7798" s="27" t="s">
        <v>15351</v>
      </c>
      <c r="F7798" s="15" t="s">
        <v>110</v>
      </c>
      <c r="G7798" s="15" t="s">
        <v>16047</v>
      </c>
    </row>
    <row r="7799" spans="1:7" ht="14.25" customHeight="1" x14ac:dyDescent="0.2">
      <c r="A7799" s="16"/>
      <c r="B7799" s="16"/>
      <c r="C7799" s="13"/>
      <c r="D7799" s="28"/>
      <c r="E7799" s="21" t="s">
        <v>16048</v>
      </c>
      <c r="F7799" s="13"/>
      <c r="G7799" s="13"/>
    </row>
    <row r="7800" spans="1:7" ht="14.25" x14ac:dyDescent="0.2">
      <c r="A7800" s="14" t="s">
        <v>16049</v>
      </c>
      <c r="B7800" s="15" t="s">
        <v>15427</v>
      </c>
      <c r="C7800" s="15" t="s">
        <v>13594</v>
      </c>
      <c r="D7800" s="27" t="s">
        <v>570</v>
      </c>
      <c r="E7800" s="27" t="s">
        <v>571</v>
      </c>
      <c r="F7800" s="15" t="s">
        <v>51</v>
      </c>
      <c r="G7800" s="15" t="s">
        <v>451</v>
      </c>
    </row>
    <row r="7801" spans="1:7" ht="14.25" x14ac:dyDescent="0.2">
      <c r="A7801" s="14" t="s">
        <v>16050</v>
      </c>
      <c r="B7801" s="15" t="s">
        <v>15427</v>
      </c>
      <c r="C7801" s="15" t="s">
        <v>13596</v>
      </c>
      <c r="D7801" s="27" t="s">
        <v>574</v>
      </c>
      <c r="E7801" s="27" t="s">
        <v>575</v>
      </c>
      <c r="F7801" s="15" t="s">
        <v>81</v>
      </c>
      <c r="G7801" s="15" t="s">
        <v>4700</v>
      </c>
    </row>
    <row r="7802" spans="1:7" ht="22.5" x14ac:dyDescent="0.2">
      <c r="A7802" s="14" t="s">
        <v>16051</v>
      </c>
      <c r="B7802" s="15" t="s">
        <v>15427</v>
      </c>
      <c r="C7802" s="15" t="s">
        <v>13598</v>
      </c>
      <c r="D7802" s="27" t="s">
        <v>15482</v>
      </c>
      <c r="E7802" s="27" t="s">
        <v>15483</v>
      </c>
      <c r="F7802" s="15" t="s">
        <v>51</v>
      </c>
      <c r="G7802" s="15" t="s">
        <v>7781</v>
      </c>
    </row>
    <row r="7803" spans="1:7" ht="14.25" x14ac:dyDescent="0.2">
      <c r="A7803" s="14" t="s">
        <v>16052</v>
      </c>
      <c r="B7803" s="15" t="s">
        <v>15427</v>
      </c>
      <c r="C7803" s="15" t="s">
        <v>13600</v>
      </c>
      <c r="D7803" s="27" t="s">
        <v>586</v>
      </c>
      <c r="E7803" s="27" t="s">
        <v>587</v>
      </c>
      <c r="F7803" s="15" t="s">
        <v>81</v>
      </c>
      <c r="G7803" s="15" t="s">
        <v>16053</v>
      </c>
    </row>
    <row r="7804" spans="1:7" ht="22.5" x14ac:dyDescent="0.2">
      <c r="A7804" s="14" t="s">
        <v>16054</v>
      </c>
      <c r="B7804" s="15" t="s">
        <v>15427</v>
      </c>
      <c r="C7804" s="15" t="s">
        <v>13602</v>
      </c>
      <c r="D7804" s="27" t="s">
        <v>742</v>
      </c>
      <c r="E7804" s="27" t="s">
        <v>743</v>
      </c>
      <c r="F7804" s="15" t="s">
        <v>502</v>
      </c>
      <c r="G7804" s="15" t="s">
        <v>16055</v>
      </c>
    </row>
    <row r="7805" spans="1:7" ht="22.5" x14ac:dyDescent="0.2">
      <c r="A7805" s="14" t="s">
        <v>16056</v>
      </c>
      <c r="B7805" s="15" t="s">
        <v>15427</v>
      </c>
      <c r="C7805" s="15" t="s">
        <v>13604</v>
      </c>
      <c r="D7805" s="27" t="s">
        <v>734</v>
      </c>
      <c r="E7805" s="27" t="s">
        <v>735</v>
      </c>
      <c r="F7805" s="15" t="s">
        <v>502</v>
      </c>
      <c r="G7805" s="15" t="s">
        <v>16057</v>
      </c>
    </row>
    <row r="7806" spans="1:7" ht="22.5" x14ac:dyDescent="0.2">
      <c r="A7806" s="14" t="s">
        <v>16058</v>
      </c>
      <c r="B7806" s="15" t="s">
        <v>15427</v>
      </c>
      <c r="C7806" s="15" t="s">
        <v>13607</v>
      </c>
      <c r="D7806" s="27" t="s">
        <v>781</v>
      </c>
      <c r="E7806" s="27" t="s">
        <v>5166</v>
      </c>
      <c r="F7806" s="15" t="s">
        <v>502</v>
      </c>
      <c r="G7806" s="15" t="s">
        <v>15939</v>
      </c>
    </row>
    <row r="7807" spans="1:7" ht="22.5" x14ac:dyDescent="0.2">
      <c r="A7807" s="14" t="s">
        <v>16059</v>
      </c>
      <c r="B7807" s="15" t="s">
        <v>15427</v>
      </c>
      <c r="C7807" s="15" t="s">
        <v>13610</v>
      </c>
      <c r="D7807" s="27" t="s">
        <v>742</v>
      </c>
      <c r="E7807" s="27" t="s">
        <v>15460</v>
      </c>
      <c r="F7807" s="15" t="s">
        <v>502</v>
      </c>
      <c r="G7807" s="15" t="s">
        <v>15941</v>
      </c>
    </row>
    <row r="7808" spans="1:7" ht="14.25" customHeight="1" x14ac:dyDescent="0.2">
      <c r="A7808" s="16"/>
      <c r="B7808" s="16"/>
      <c r="C7808" s="13"/>
      <c r="D7808" s="28"/>
      <c r="E7808" s="21" t="s">
        <v>15965</v>
      </c>
      <c r="F7808" s="13"/>
      <c r="G7808" s="13"/>
    </row>
    <row r="7809" spans="1:7" ht="22.5" x14ac:dyDescent="0.2">
      <c r="A7809" s="14" t="s">
        <v>16060</v>
      </c>
      <c r="B7809" s="15" t="s">
        <v>15427</v>
      </c>
      <c r="C7809" s="15" t="s">
        <v>13612</v>
      </c>
      <c r="D7809" s="27" t="s">
        <v>6576</v>
      </c>
      <c r="E7809" s="27" t="s">
        <v>6577</v>
      </c>
      <c r="F7809" s="15" t="s">
        <v>110</v>
      </c>
      <c r="G7809" s="15" t="s">
        <v>1104</v>
      </c>
    </row>
    <row r="7810" spans="1:7" ht="22.5" x14ac:dyDescent="0.2">
      <c r="A7810" s="14" t="s">
        <v>16061</v>
      </c>
      <c r="B7810" s="15" t="s">
        <v>15427</v>
      </c>
      <c r="C7810" s="15" t="s">
        <v>13615</v>
      </c>
      <c r="D7810" s="27" t="s">
        <v>15466</v>
      </c>
      <c r="E7810" s="27" t="s">
        <v>15467</v>
      </c>
      <c r="F7810" s="15" t="s">
        <v>110</v>
      </c>
      <c r="G7810" s="15" t="s">
        <v>1104</v>
      </c>
    </row>
    <row r="7811" spans="1:7" ht="14.25" x14ac:dyDescent="0.2">
      <c r="A7811" s="14" t="s">
        <v>16062</v>
      </c>
      <c r="B7811" s="15" t="s">
        <v>15427</v>
      </c>
      <c r="C7811" s="15" t="s">
        <v>13616</v>
      </c>
      <c r="D7811" s="27" t="s">
        <v>15469</v>
      </c>
      <c r="E7811" s="27" t="s">
        <v>15470</v>
      </c>
      <c r="F7811" s="15" t="s">
        <v>518</v>
      </c>
      <c r="G7811" s="15" t="s">
        <v>16063</v>
      </c>
    </row>
    <row r="7812" spans="1:7" ht="14.25" x14ac:dyDescent="0.2">
      <c r="A7812" s="14" t="s">
        <v>16064</v>
      </c>
      <c r="B7812" s="15" t="s">
        <v>15427</v>
      </c>
      <c r="C7812" s="15" t="s">
        <v>13617</v>
      </c>
      <c r="D7812" s="27" t="s">
        <v>8294</v>
      </c>
      <c r="E7812" s="27" t="s">
        <v>8295</v>
      </c>
      <c r="F7812" s="15" t="s">
        <v>518</v>
      </c>
      <c r="G7812" s="15" t="s">
        <v>3008</v>
      </c>
    </row>
    <row r="7813" spans="1:7" ht="22.5" x14ac:dyDescent="0.2">
      <c r="A7813" s="14" t="s">
        <v>16065</v>
      </c>
      <c r="B7813" s="15" t="s">
        <v>15427</v>
      </c>
      <c r="C7813" s="15" t="s">
        <v>13627</v>
      </c>
      <c r="D7813" s="27" t="s">
        <v>15350</v>
      </c>
      <c r="E7813" s="27" t="s">
        <v>15351</v>
      </c>
      <c r="F7813" s="15" t="s">
        <v>110</v>
      </c>
      <c r="G7813" s="15" t="s">
        <v>16066</v>
      </c>
    </row>
    <row r="7814" spans="1:7" ht="14.25" customHeight="1" x14ac:dyDescent="0.2">
      <c r="A7814" s="16"/>
      <c r="B7814" s="16"/>
      <c r="C7814" s="13"/>
      <c r="D7814" s="28"/>
      <c r="E7814" s="21" t="s">
        <v>16067</v>
      </c>
      <c r="F7814" s="13"/>
      <c r="G7814" s="13"/>
    </row>
    <row r="7815" spans="1:7" ht="14.25" x14ac:dyDescent="0.2">
      <c r="A7815" s="14" t="s">
        <v>16068</v>
      </c>
      <c r="B7815" s="15" t="s">
        <v>15427</v>
      </c>
      <c r="C7815" s="15" t="s">
        <v>7703</v>
      </c>
      <c r="D7815" s="27" t="s">
        <v>570</v>
      </c>
      <c r="E7815" s="27" t="s">
        <v>571</v>
      </c>
      <c r="F7815" s="15" t="s">
        <v>51</v>
      </c>
      <c r="G7815" s="15" t="s">
        <v>451</v>
      </c>
    </row>
    <row r="7816" spans="1:7" ht="14.25" x14ac:dyDescent="0.2">
      <c r="A7816" s="14" t="s">
        <v>16069</v>
      </c>
      <c r="B7816" s="15" t="s">
        <v>15427</v>
      </c>
      <c r="C7816" s="15" t="s">
        <v>13632</v>
      </c>
      <c r="D7816" s="27" t="s">
        <v>574</v>
      </c>
      <c r="E7816" s="27" t="s">
        <v>575</v>
      </c>
      <c r="F7816" s="15" t="s">
        <v>81</v>
      </c>
      <c r="G7816" s="15" t="s">
        <v>4700</v>
      </c>
    </row>
    <row r="7817" spans="1:7" ht="22.5" x14ac:dyDescent="0.2">
      <c r="A7817" s="14" t="s">
        <v>16070</v>
      </c>
      <c r="B7817" s="15" t="s">
        <v>15427</v>
      </c>
      <c r="C7817" s="15" t="s">
        <v>13634</v>
      </c>
      <c r="D7817" s="27" t="s">
        <v>762</v>
      </c>
      <c r="E7817" s="27" t="s">
        <v>763</v>
      </c>
      <c r="F7817" s="15" t="s">
        <v>51</v>
      </c>
      <c r="G7817" s="15" t="s">
        <v>88</v>
      </c>
    </row>
    <row r="7818" spans="1:7" ht="14.25" x14ac:dyDescent="0.2">
      <c r="A7818" s="14" t="s">
        <v>16071</v>
      </c>
      <c r="B7818" s="15" t="s">
        <v>15427</v>
      </c>
      <c r="C7818" s="15" t="s">
        <v>13636</v>
      </c>
      <c r="D7818" s="27" t="s">
        <v>586</v>
      </c>
      <c r="E7818" s="27" t="s">
        <v>587</v>
      </c>
      <c r="F7818" s="15" t="s">
        <v>81</v>
      </c>
      <c r="G7818" s="15" t="s">
        <v>8815</v>
      </c>
    </row>
    <row r="7819" spans="1:7" ht="22.5" x14ac:dyDescent="0.2">
      <c r="A7819" s="14" t="s">
        <v>16072</v>
      </c>
      <c r="B7819" s="15" t="s">
        <v>15427</v>
      </c>
      <c r="C7819" s="15" t="s">
        <v>13638</v>
      </c>
      <c r="D7819" s="27" t="s">
        <v>738</v>
      </c>
      <c r="E7819" s="27" t="s">
        <v>739</v>
      </c>
      <c r="F7819" s="15" t="s">
        <v>502</v>
      </c>
      <c r="G7819" s="15" t="s">
        <v>16073</v>
      </c>
    </row>
    <row r="7820" spans="1:7" ht="14.25" x14ac:dyDescent="0.2">
      <c r="A7820" s="14" t="s">
        <v>16074</v>
      </c>
      <c r="B7820" s="15" t="s">
        <v>15427</v>
      </c>
      <c r="C7820" s="15" t="s">
        <v>13642</v>
      </c>
      <c r="D7820" s="27" t="s">
        <v>5561</v>
      </c>
      <c r="E7820" s="27" t="s">
        <v>5689</v>
      </c>
      <c r="F7820" s="15" t="s">
        <v>502</v>
      </c>
      <c r="G7820" s="15" t="s">
        <v>16075</v>
      </c>
    </row>
    <row r="7821" spans="1:7" ht="22.5" x14ac:dyDescent="0.2">
      <c r="A7821" s="14" t="s">
        <v>16076</v>
      </c>
      <c r="B7821" s="15" t="s">
        <v>15427</v>
      </c>
      <c r="C7821" s="15" t="s">
        <v>13645</v>
      </c>
      <c r="D7821" s="27" t="s">
        <v>734</v>
      </c>
      <c r="E7821" s="27" t="s">
        <v>735</v>
      </c>
      <c r="F7821" s="15" t="s">
        <v>502</v>
      </c>
      <c r="G7821" s="15" t="s">
        <v>16077</v>
      </c>
    </row>
    <row r="7822" spans="1:7" ht="22.5" x14ac:dyDescent="0.2">
      <c r="A7822" s="14" t="s">
        <v>16078</v>
      </c>
      <c r="B7822" s="15" t="s">
        <v>15427</v>
      </c>
      <c r="C7822" s="15" t="s">
        <v>13647</v>
      </c>
      <c r="D7822" s="27" t="s">
        <v>781</v>
      </c>
      <c r="E7822" s="27" t="s">
        <v>5166</v>
      </c>
      <c r="F7822" s="15" t="s">
        <v>502</v>
      </c>
      <c r="G7822" s="15" t="s">
        <v>16079</v>
      </c>
    </row>
    <row r="7823" spans="1:7" ht="22.5" x14ac:dyDescent="0.2">
      <c r="A7823" s="14" t="s">
        <v>16080</v>
      </c>
      <c r="B7823" s="15" t="s">
        <v>15427</v>
      </c>
      <c r="C7823" s="15" t="s">
        <v>13654</v>
      </c>
      <c r="D7823" s="27" t="s">
        <v>742</v>
      </c>
      <c r="E7823" s="27" t="s">
        <v>15460</v>
      </c>
      <c r="F7823" s="15" t="s">
        <v>502</v>
      </c>
      <c r="G7823" s="15" t="s">
        <v>16081</v>
      </c>
    </row>
    <row r="7824" spans="1:7" ht="14.25" customHeight="1" x14ac:dyDescent="0.2">
      <c r="A7824" s="16"/>
      <c r="B7824" s="16"/>
      <c r="C7824" s="13"/>
      <c r="D7824" s="28"/>
      <c r="E7824" s="21" t="s">
        <v>15965</v>
      </c>
      <c r="F7824" s="13"/>
      <c r="G7824" s="13"/>
    </row>
    <row r="7825" spans="1:7" ht="22.5" x14ac:dyDescent="0.2">
      <c r="A7825" s="14" t="s">
        <v>16082</v>
      </c>
      <c r="B7825" s="15" t="s">
        <v>15427</v>
      </c>
      <c r="C7825" s="15" t="s">
        <v>13657</v>
      </c>
      <c r="D7825" s="27" t="s">
        <v>6576</v>
      </c>
      <c r="E7825" s="27" t="s">
        <v>6577</v>
      </c>
      <c r="F7825" s="15" t="s">
        <v>110</v>
      </c>
      <c r="G7825" s="15" t="s">
        <v>7957</v>
      </c>
    </row>
    <row r="7826" spans="1:7" ht="22.5" x14ac:dyDescent="0.2">
      <c r="A7826" s="14" t="s">
        <v>16083</v>
      </c>
      <c r="B7826" s="15" t="s">
        <v>15427</v>
      </c>
      <c r="C7826" s="15" t="s">
        <v>13660</v>
      </c>
      <c r="D7826" s="27" t="s">
        <v>15466</v>
      </c>
      <c r="E7826" s="27" t="s">
        <v>15467</v>
      </c>
      <c r="F7826" s="15" t="s">
        <v>110</v>
      </c>
      <c r="G7826" s="15" t="s">
        <v>7957</v>
      </c>
    </row>
    <row r="7827" spans="1:7" ht="14.25" x14ac:dyDescent="0.2">
      <c r="A7827" s="14" t="s">
        <v>16084</v>
      </c>
      <c r="B7827" s="15" t="s">
        <v>15427</v>
      </c>
      <c r="C7827" s="15" t="s">
        <v>13663</v>
      </c>
      <c r="D7827" s="27" t="s">
        <v>15469</v>
      </c>
      <c r="E7827" s="27" t="s">
        <v>15470</v>
      </c>
      <c r="F7827" s="15" t="s">
        <v>518</v>
      </c>
      <c r="G7827" s="15" t="s">
        <v>16085</v>
      </c>
    </row>
    <row r="7828" spans="1:7" ht="14.25" x14ac:dyDescent="0.2">
      <c r="A7828" s="14" t="s">
        <v>16086</v>
      </c>
      <c r="B7828" s="15" t="s">
        <v>15427</v>
      </c>
      <c r="C7828" s="15" t="s">
        <v>13665</v>
      </c>
      <c r="D7828" s="27" t="s">
        <v>8294</v>
      </c>
      <c r="E7828" s="27" t="s">
        <v>8295</v>
      </c>
      <c r="F7828" s="15" t="s">
        <v>518</v>
      </c>
      <c r="G7828" s="15" t="s">
        <v>16087</v>
      </c>
    </row>
    <row r="7829" spans="1:7" ht="22.5" x14ac:dyDescent="0.2">
      <c r="A7829" s="14" t="s">
        <v>16088</v>
      </c>
      <c r="B7829" s="15" t="s">
        <v>15427</v>
      </c>
      <c r="C7829" s="15" t="s">
        <v>13667</v>
      </c>
      <c r="D7829" s="27" t="s">
        <v>15350</v>
      </c>
      <c r="E7829" s="27" t="s">
        <v>15351</v>
      </c>
      <c r="F7829" s="15" t="s">
        <v>110</v>
      </c>
      <c r="G7829" s="15" t="s">
        <v>16089</v>
      </c>
    </row>
    <row r="7830" spans="1:7" ht="14.25" customHeight="1" x14ac:dyDescent="0.2">
      <c r="A7830" s="16"/>
      <c r="B7830" s="16"/>
      <c r="C7830" s="13"/>
      <c r="D7830" s="28"/>
      <c r="E7830" s="21" t="s">
        <v>16090</v>
      </c>
      <c r="F7830" s="13"/>
      <c r="G7830" s="13"/>
    </row>
    <row r="7831" spans="1:7" ht="14.25" x14ac:dyDescent="0.2">
      <c r="A7831" s="14" t="s">
        <v>16091</v>
      </c>
      <c r="B7831" s="15" t="s">
        <v>15427</v>
      </c>
      <c r="C7831" s="15" t="s">
        <v>13669</v>
      </c>
      <c r="D7831" s="27" t="s">
        <v>570</v>
      </c>
      <c r="E7831" s="27" t="s">
        <v>571</v>
      </c>
      <c r="F7831" s="15" t="s">
        <v>51</v>
      </c>
      <c r="G7831" s="15" t="s">
        <v>3999</v>
      </c>
    </row>
    <row r="7832" spans="1:7" ht="14.25" x14ac:dyDescent="0.2">
      <c r="A7832" s="14" t="s">
        <v>16092</v>
      </c>
      <c r="B7832" s="15" t="s">
        <v>15427</v>
      </c>
      <c r="C7832" s="15" t="s">
        <v>13672</v>
      </c>
      <c r="D7832" s="27" t="s">
        <v>574</v>
      </c>
      <c r="E7832" s="27" t="s">
        <v>575</v>
      </c>
      <c r="F7832" s="15" t="s">
        <v>81</v>
      </c>
      <c r="G7832" s="15" t="s">
        <v>16093</v>
      </c>
    </row>
    <row r="7833" spans="1:7" ht="22.5" x14ac:dyDescent="0.2">
      <c r="A7833" s="14" t="s">
        <v>16094</v>
      </c>
      <c r="B7833" s="15" t="s">
        <v>15427</v>
      </c>
      <c r="C7833" s="15" t="s">
        <v>10581</v>
      </c>
      <c r="D7833" s="27" t="s">
        <v>15482</v>
      </c>
      <c r="E7833" s="27" t="s">
        <v>15483</v>
      </c>
      <c r="F7833" s="15" t="s">
        <v>51</v>
      </c>
      <c r="G7833" s="15" t="s">
        <v>16095</v>
      </c>
    </row>
    <row r="7834" spans="1:7" ht="14.25" x14ac:dyDescent="0.2">
      <c r="A7834" s="14" t="s">
        <v>16096</v>
      </c>
      <c r="B7834" s="15" t="s">
        <v>15427</v>
      </c>
      <c r="C7834" s="15" t="s">
        <v>13678</v>
      </c>
      <c r="D7834" s="27" t="s">
        <v>586</v>
      </c>
      <c r="E7834" s="27" t="s">
        <v>587</v>
      </c>
      <c r="F7834" s="15" t="s">
        <v>81</v>
      </c>
      <c r="G7834" s="15" t="s">
        <v>16097</v>
      </c>
    </row>
    <row r="7835" spans="1:7" ht="22.5" x14ac:dyDescent="0.2">
      <c r="A7835" s="14" t="s">
        <v>16098</v>
      </c>
      <c r="B7835" s="15" t="s">
        <v>15427</v>
      </c>
      <c r="C7835" s="15" t="s">
        <v>13681</v>
      </c>
      <c r="D7835" s="27" t="s">
        <v>738</v>
      </c>
      <c r="E7835" s="27" t="s">
        <v>739</v>
      </c>
      <c r="F7835" s="15" t="s">
        <v>502</v>
      </c>
      <c r="G7835" s="15" t="s">
        <v>16099</v>
      </c>
    </row>
    <row r="7836" spans="1:7" ht="14.25" x14ac:dyDescent="0.2">
      <c r="A7836" s="14" t="s">
        <v>16100</v>
      </c>
      <c r="B7836" s="15" t="s">
        <v>15427</v>
      </c>
      <c r="C7836" s="15" t="s">
        <v>11394</v>
      </c>
      <c r="D7836" s="27" t="s">
        <v>5561</v>
      </c>
      <c r="E7836" s="27" t="s">
        <v>5689</v>
      </c>
      <c r="F7836" s="15" t="s">
        <v>502</v>
      </c>
      <c r="G7836" s="15" t="s">
        <v>16101</v>
      </c>
    </row>
    <row r="7837" spans="1:7" ht="22.5" x14ac:dyDescent="0.2">
      <c r="A7837" s="14" t="s">
        <v>16102</v>
      </c>
      <c r="B7837" s="15" t="s">
        <v>15427</v>
      </c>
      <c r="C7837" s="15" t="s">
        <v>13689</v>
      </c>
      <c r="D7837" s="27" t="s">
        <v>734</v>
      </c>
      <c r="E7837" s="27" t="s">
        <v>735</v>
      </c>
      <c r="F7837" s="15" t="s">
        <v>502</v>
      </c>
      <c r="G7837" s="15" t="s">
        <v>16103</v>
      </c>
    </row>
    <row r="7838" spans="1:7" ht="22.5" x14ac:dyDescent="0.2">
      <c r="A7838" s="14" t="s">
        <v>16104</v>
      </c>
      <c r="B7838" s="15" t="s">
        <v>15427</v>
      </c>
      <c r="C7838" s="15" t="s">
        <v>13692</v>
      </c>
      <c r="D7838" s="27" t="s">
        <v>781</v>
      </c>
      <c r="E7838" s="27" t="s">
        <v>5166</v>
      </c>
      <c r="F7838" s="15" t="s">
        <v>502</v>
      </c>
      <c r="G7838" s="15" t="s">
        <v>16105</v>
      </c>
    </row>
    <row r="7839" spans="1:7" ht="22.5" x14ac:dyDescent="0.2">
      <c r="A7839" s="14" t="s">
        <v>16106</v>
      </c>
      <c r="B7839" s="15" t="s">
        <v>15427</v>
      </c>
      <c r="C7839" s="15" t="s">
        <v>13695</v>
      </c>
      <c r="D7839" s="27" t="s">
        <v>742</v>
      </c>
      <c r="E7839" s="27" t="s">
        <v>15460</v>
      </c>
      <c r="F7839" s="15" t="s">
        <v>502</v>
      </c>
      <c r="G7839" s="15" t="s">
        <v>16107</v>
      </c>
    </row>
    <row r="7840" spans="1:7" ht="14.25" customHeight="1" x14ac:dyDescent="0.2">
      <c r="A7840" s="16"/>
      <c r="B7840" s="16"/>
      <c r="C7840" s="13"/>
      <c r="D7840" s="28"/>
      <c r="E7840" s="21" t="s">
        <v>15965</v>
      </c>
      <c r="F7840" s="13"/>
      <c r="G7840" s="13"/>
    </row>
    <row r="7841" spans="1:7" ht="22.5" x14ac:dyDescent="0.2">
      <c r="A7841" s="14" t="s">
        <v>16108</v>
      </c>
      <c r="B7841" s="15" t="s">
        <v>15427</v>
      </c>
      <c r="C7841" s="15" t="s">
        <v>13698</v>
      </c>
      <c r="D7841" s="27" t="s">
        <v>6576</v>
      </c>
      <c r="E7841" s="27" t="s">
        <v>6577</v>
      </c>
      <c r="F7841" s="15" t="s">
        <v>110</v>
      </c>
      <c r="G7841" s="15" t="s">
        <v>2220</v>
      </c>
    </row>
    <row r="7842" spans="1:7" ht="22.5" x14ac:dyDescent="0.2">
      <c r="A7842" s="14" t="s">
        <v>16109</v>
      </c>
      <c r="B7842" s="15" t="s">
        <v>15427</v>
      </c>
      <c r="C7842" s="15" t="s">
        <v>13701</v>
      </c>
      <c r="D7842" s="27" t="s">
        <v>15466</v>
      </c>
      <c r="E7842" s="27" t="s">
        <v>15467</v>
      </c>
      <c r="F7842" s="15" t="s">
        <v>110</v>
      </c>
      <c r="G7842" s="15" t="s">
        <v>2220</v>
      </c>
    </row>
    <row r="7843" spans="1:7" ht="14.25" x14ac:dyDescent="0.2">
      <c r="A7843" s="14" t="s">
        <v>16110</v>
      </c>
      <c r="B7843" s="15" t="s">
        <v>15427</v>
      </c>
      <c r="C7843" s="15" t="s">
        <v>13703</v>
      </c>
      <c r="D7843" s="27" t="s">
        <v>15469</v>
      </c>
      <c r="E7843" s="27" t="s">
        <v>15470</v>
      </c>
      <c r="F7843" s="15" t="s">
        <v>518</v>
      </c>
      <c r="G7843" s="15" t="s">
        <v>16111</v>
      </c>
    </row>
    <row r="7844" spans="1:7" ht="14.25" x14ac:dyDescent="0.2">
      <c r="A7844" s="14" t="s">
        <v>16112</v>
      </c>
      <c r="B7844" s="15" t="s">
        <v>15427</v>
      </c>
      <c r="C7844" s="15" t="s">
        <v>13705</v>
      </c>
      <c r="D7844" s="27" t="s">
        <v>8294</v>
      </c>
      <c r="E7844" s="27" t="s">
        <v>8295</v>
      </c>
      <c r="F7844" s="15" t="s">
        <v>518</v>
      </c>
      <c r="G7844" s="15" t="s">
        <v>16113</v>
      </c>
    </row>
    <row r="7845" spans="1:7" ht="22.5" x14ac:dyDescent="0.2">
      <c r="A7845" s="14" t="s">
        <v>16114</v>
      </c>
      <c r="B7845" s="15" t="s">
        <v>15427</v>
      </c>
      <c r="C7845" s="15" t="s">
        <v>13707</v>
      </c>
      <c r="D7845" s="27" t="s">
        <v>15350</v>
      </c>
      <c r="E7845" s="27" t="s">
        <v>15351</v>
      </c>
      <c r="F7845" s="15" t="s">
        <v>110</v>
      </c>
      <c r="G7845" s="15" t="s">
        <v>16115</v>
      </c>
    </row>
    <row r="7846" spans="1:7" ht="14.25" customHeight="1" x14ac:dyDescent="0.2">
      <c r="A7846" s="16"/>
      <c r="B7846" s="16"/>
      <c r="C7846" s="13"/>
      <c r="D7846" s="28"/>
      <c r="E7846" s="21" t="s">
        <v>16116</v>
      </c>
      <c r="F7846" s="13"/>
      <c r="G7846" s="13"/>
    </row>
    <row r="7847" spans="1:7" ht="14.25" x14ac:dyDescent="0.2">
      <c r="A7847" s="14" t="s">
        <v>16117</v>
      </c>
      <c r="B7847" s="15" t="s">
        <v>15427</v>
      </c>
      <c r="C7847" s="15" t="s">
        <v>13709</v>
      </c>
      <c r="D7847" s="27" t="s">
        <v>570</v>
      </c>
      <c r="E7847" s="27" t="s">
        <v>571</v>
      </c>
      <c r="F7847" s="15" t="s">
        <v>51</v>
      </c>
      <c r="G7847" s="15" t="s">
        <v>5835</v>
      </c>
    </row>
    <row r="7848" spans="1:7" ht="14.25" x14ac:dyDescent="0.2">
      <c r="A7848" s="14" t="s">
        <v>16118</v>
      </c>
      <c r="B7848" s="15" t="s">
        <v>15427</v>
      </c>
      <c r="C7848" s="15" t="s">
        <v>13713</v>
      </c>
      <c r="D7848" s="27" t="s">
        <v>574</v>
      </c>
      <c r="E7848" s="27" t="s">
        <v>575</v>
      </c>
      <c r="F7848" s="15" t="s">
        <v>81</v>
      </c>
      <c r="G7848" s="15" t="s">
        <v>5837</v>
      </c>
    </row>
    <row r="7849" spans="1:7" ht="22.5" x14ac:dyDescent="0.2">
      <c r="A7849" s="14" t="s">
        <v>16119</v>
      </c>
      <c r="B7849" s="15" t="s">
        <v>15427</v>
      </c>
      <c r="C7849" s="15" t="s">
        <v>13716</v>
      </c>
      <c r="D7849" s="27" t="s">
        <v>15482</v>
      </c>
      <c r="E7849" s="27" t="s">
        <v>15483</v>
      </c>
      <c r="F7849" s="15" t="s">
        <v>51</v>
      </c>
      <c r="G7849" s="15" t="s">
        <v>6135</v>
      </c>
    </row>
    <row r="7850" spans="1:7" ht="14.25" x14ac:dyDescent="0.2">
      <c r="A7850" s="14" t="s">
        <v>16120</v>
      </c>
      <c r="B7850" s="15" t="s">
        <v>15427</v>
      </c>
      <c r="C7850" s="15" t="s">
        <v>13719</v>
      </c>
      <c r="D7850" s="27" t="s">
        <v>586</v>
      </c>
      <c r="E7850" s="27" t="s">
        <v>587</v>
      </c>
      <c r="F7850" s="15" t="s">
        <v>81</v>
      </c>
      <c r="G7850" s="15" t="s">
        <v>16121</v>
      </c>
    </row>
    <row r="7851" spans="1:7" ht="22.5" x14ac:dyDescent="0.2">
      <c r="A7851" s="14" t="s">
        <v>16122</v>
      </c>
      <c r="B7851" s="15" t="s">
        <v>15427</v>
      </c>
      <c r="C7851" s="15" t="s">
        <v>13721</v>
      </c>
      <c r="D7851" s="27" t="s">
        <v>742</v>
      </c>
      <c r="E7851" s="27" t="s">
        <v>743</v>
      </c>
      <c r="F7851" s="15" t="s">
        <v>502</v>
      </c>
      <c r="G7851" s="15" t="s">
        <v>16123</v>
      </c>
    </row>
    <row r="7852" spans="1:7" ht="22.5" x14ac:dyDescent="0.2">
      <c r="A7852" s="14" t="s">
        <v>16124</v>
      </c>
      <c r="B7852" s="15" t="s">
        <v>15427</v>
      </c>
      <c r="C7852" s="15" t="s">
        <v>13727</v>
      </c>
      <c r="D7852" s="27" t="s">
        <v>734</v>
      </c>
      <c r="E7852" s="27" t="s">
        <v>735</v>
      </c>
      <c r="F7852" s="15" t="s">
        <v>502</v>
      </c>
      <c r="G7852" s="15" t="s">
        <v>16125</v>
      </c>
    </row>
    <row r="7853" spans="1:7" ht="22.5" x14ac:dyDescent="0.2">
      <c r="A7853" s="14" t="s">
        <v>16126</v>
      </c>
      <c r="B7853" s="15" t="s">
        <v>15427</v>
      </c>
      <c r="C7853" s="15" t="s">
        <v>13730</v>
      </c>
      <c r="D7853" s="27" t="s">
        <v>781</v>
      </c>
      <c r="E7853" s="27" t="s">
        <v>5166</v>
      </c>
      <c r="F7853" s="15" t="s">
        <v>502</v>
      </c>
      <c r="G7853" s="15" t="s">
        <v>16127</v>
      </c>
    </row>
    <row r="7854" spans="1:7" ht="22.5" x14ac:dyDescent="0.2">
      <c r="A7854" s="14" t="s">
        <v>16128</v>
      </c>
      <c r="B7854" s="15" t="s">
        <v>15427</v>
      </c>
      <c r="C7854" s="15" t="s">
        <v>13733</v>
      </c>
      <c r="D7854" s="27" t="s">
        <v>742</v>
      </c>
      <c r="E7854" s="27" t="s">
        <v>15460</v>
      </c>
      <c r="F7854" s="15" t="s">
        <v>502</v>
      </c>
      <c r="G7854" s="15" t="s">
        <v>16129</v>
      </c>
    </row>
    <row r="7855" spans="1:7" ht="14.25" customHeight="1" x14ac:dyDescent="0.2">
      <c r="A7855" s="16"/>
      <c r="B7855" s="16"/>
      <c r="C7855" s="13"/>
      <c r="D7855" s="28"/>
      <c r="E7855" s="21" t="s">
        <v>15965</v>
      </c>
      <c r="F7855" s="13"/>
      <c r="G7855" s="13"/>
    </row>
    <row r="7856" spans="1:7" ht="22.5" x14ac:dyDescent="0.2">
      <c r="A7856" s="14" t="s">
        <v>16130</v>
      </c>
      <c r="B7856" s="15" t="s">
        <v>15427</v>
      </c>
      <c r="C7856" s="15" t="s">
        <v>13736</v>
      </c>
      <c r="D7856" s="27" t="s">
        <v>6576</v>
      </c>
      <c r="E7856" s="27" t="s">
        <v>6577</v>
      </c>
      <c r="F7856" s="15" t="s">
        <v>110</v>
      </c>
      <c r="G7856" s="15" t="s">
        <v>296</v>
      </c>
    </row>
    <row r="7857" spans="1:7" ht="22.5" x14ac:dyDescent="0.2">
      <c r="A7857" s="14" t="s">
        <v>16131</v>
      </c>
      <c r="B7857" s="15" t="s">
        <v>15427</v>
      </c>
      <c r="C7857" s="15" t="s">
        <v>13738</v>
      </c>
      <c r="D7857" s="27" t="s">
        <v>15466</v>
      </c>
      <c r="E7857" s="27" t="s">
        <v>15467</v>
      </c>
      <c r="F7857" s="15" t="s">
        <v>110</v>
      </c>
      <c r="G7857" s="15" t="s">
        <v>296</v>
      </c>
    </row>
    <row r="7858" spans="1:7" ht="14.25" x14ac:dyDescent="0.2">
      <c r="A7858" s="14" t="s">
        <v>16132</v>
      </c>
      <c r="B7858" s="15" t="s">
        <v>15427</v>
      </c>
      <c r="C7858" s="15" t="s">
        <v>13741</v>
      </c>
      <c r="D7858" s="27" t="s">
        <v>15469</v>
      </c>
      <c r="E7858" s="27" t="s">
        <v>15470</v>
      </c>
      <c r="F7858" s="15" t="s">
        <v>518</v>
      </c>
      <c r="G7858" s="15" t="s">
        <v>13897</v>
      </c>
    </row>
    <row r="7859" spans="1:7" ht="14.25" x14ac:dyDescent="0.2">
      <c r="A7859" s="14" t="s">
        <v>16133</v>
      </c>
      <c r="B7859" s="15" t="s">
        <v>15427</v>
      </c>
      <c r="C7859" s="15" t="s">
        <v>13743</v>
      </c>
      <c r="D7859" s="27" t="s">
        <v>8294</v>
      </c>
      <c r="E7859" s="27" t="s">
        <v>8295</v>
      </c>
      <c r="F7859" s="15" t="s">
        <v>518</v>
      </c>
      <c r="G7859" s="15" t="s">
        <v>16134</v>
      </c>
    </row>
    <row r="7860" spans="1:7" ht="22.5" x14ac:dyDescent="0.2">
      <c r="A7860" s="14" t="s">
        <v>16135</v>
      </c>
      <c r="B7860" s="15" t="s">
        <v>15427</v>
      </c>
      <c r="C7860" s="15" t="s">
        <v>13745</v>
      </c>
      <c r="D7860" s="27" t="s">
        <v>15350</v>
      </c>
      <c r="E7860" s="27" t="s">
        <v>15351</v>
      </c>
      <c r="F7860" s="15" t="s">
        <v>110</v>
      </c>
      <c r="G7860" s="15" t="s">
        <v>16136</v>
      </c>
    </row>
    <row r="7861" spans="1:7" ht="14.25" customHeight="1" x14ac:dyDescent="0.2">
      <c r="A7861" s="16"/>
      <c r="B7861" s="16"/>
      <c r="C7861" s="13"/>
      <c r="D7861" s="28"/>
      <c r="E7861" s="21" t="s">
        <v>16137</v>
      </c>
      <c r="F7861" s="13"/>
      <c r="G7861" s="13"/>
    </row>
    <row r="7862" spans="1:7" ht="14.25" x14ac:dyDescent="0.2">
      <c r="A7862" s="14" t="s">
        <v>16138</v>
      </c>
      <c r="B7862" s="15" t="s">
        <v>15427</v>
      </c>
      <c r="C7862" s="15" t="s">
        <v>13747</v>
      </c>
      <c r="D7862" s="27" t="s">
        <v>570</v>
      </c>
      <c r="E7862" s="27" t="s">
        <v>571</v>
      </c>
      <c r="F7862" s="15" t="s">
        <v>51</v>
      </c>
      <c r="G7862" s="15" t="s">
        <v>16139</v>
      </c>
    </row>
    <row r="7863" spans="1:7" ht="14.25" x14ac:dyDescent="0.2">
      <c r="A7863" s="14" t="s">
        <v>16140</v>
      </c>
      <c r="B7863" s="15" t="s">
        <v>15427</v>
      </c>
      <c r="C7863" s="15" t="s">
        <v>9761</v>
      </c>
      <c r="D7863" s="27" t="s">
        <v>574</v>
      </c>
      <c r="E7863" s="27" t="s">
        <v>575</v>
      </c>
      <c r="F7863" s="15" t="s">
        <v>81</v>
      </c>
      <c r="G7863" s="15" t="s">
        <v>16141</v>
      </c>
    </row>
    <row r="7864" spans="1:7" ht="22.5" x14ac:dyDescent="0.2">
      <c r="A7864" s="14" t="s">
        <v>16142</v>
      </c>
      <c r="B7864" s="15" t="s">
        <v>15427</v>
      </c>
      <c r="C7864" s="15" t="s">
        <v>13752</v>
      </c>
      <c r="D7864" s="27" t="s">
        <v>762</v>
      </c>
      <c r="E7864" s="27" t="s">
        <v>763</v>
      </c>
      <c r="F7864" s="15" t="s">
        <v>51</v>
      </c>
      <c r="G7864" s="15" t="s">
        <v>16143</v>
      </c>
    </row>
    <row r="7865" spans="1:7" ht="14.25" x14ac:dyDescent="0.2">
      <c r="A7865" s="14" t="s">
        <v>16144</v>
      </c>
      <c r="B7865" s="15" t="s">
        <v>15427</v>
      </c>
      <c r="C7865" s="15" t="s">
        <v>13754</v>
      </c>
      <c r="D7865" s="27" t="s">
        <v>586</v>
      </c>
      <c r="E7865" s="27" t="s">
        <v>587</v>
      </c>
      <c r="F7865" s="15" t="s">
        <v>81</v>
      </c>
      <c r="G7865" s="15" t="s">
        <v>16145</v>
      </c>
    </row>
    <row r="7866" spans="1:7" ht="22.5" x14ac:dyDescent="0.2">
      <c r="A7866" s="14" t="s">
        <v>16146</v>
      </c>
      <c r="B7866" s="15" t="s">
        <v>15427</v>
      </c>
      <c r="C7866" s="15" t="s">
        <v>13756</v>
      </c>
      <c r="D7866" s="27" t="s">
        <v>738</v>
      </c>
      <c r="E7866" s="27" t="s">
        <v>739</v>
      </c>
      <c r="F7866" s="15" t="s">
        <v>502</v>
      </c>
      <c r="G7866" s="15" t="s">
        <v>16147</v>
      </c>
    </row>
    <row r="7867" spans="1:7" ht="14.25" x14ac:dyDescent="0.2">
      <c r="A7867" s="14" t="s">
        <v>16148</v>
      </c>
      <c r="B7867" s="15" t="s">
        <v>15427</v>
      </c>
      <c r="C7867" s="15" t="s">
        <v>16149</v>
      </c>
      <c r="D7867" s="27" t="s">
        <v>5561</v>
      </c>
      <c r="E7867" s="27" t="s">
        <v>5689</v>
      </c>
      <c r="F7867" s="15" t="s">
        <v>502</v>
      </c>
      <c r="G7867" s="15" t="s">
        <v>16150</v>
      </c>
    </row>
    <row r="7868" spans="1:7" ht="22.5" x14ac:dyDescent="0.2">
      <c r="A7868" s="14" t="s">
        <v>16151</v>
      </c>
      <c r="B7868" s="15" t="s">
        <v>15427</v>
      </c>
      <c r="C7868" s="15" t="s">
        <v>16152</v>
      </c>
      <c r="D7868" s="27" t="s">
        <v>734</v>
      </c>
      <c r="E7868" s="27" t="s">
        <v>735</v>
      </c>
      <c r="F7868" s="15" t="s">
        <v>502</v>
      </c>
      <c r="G7868" s="15" t="s">
        <v>16153</v>
      </c>
    </row>
    <row r="7869" spans="1:7" ht="22.5" x14ac:dyDescent="0.2">
      <c r="A7869" s="14" t="s">
        <v>16154</v>
      </c>
      <c r="B7869" s="15" t="s">
        <v>15427</v>
      </c>
      <c r="C7869" s="15" t="s">
        <v>16155</v>
      </c>
      <c r="D7869" s="27" t="s">
        <v>781</v>
      </c>
      <c r="E7869" s="27" t="s">
        <v>5166</v>
      </c>
      <c r="F7869" s="15" t="s">
        <v>502</v>
      </c>
      <c r="G7869" s="15" t="s">
        <v>16156</v>
      </c>
    </row>
    <row r="7870" spans="1:7" ht="22.5" x14ac:dyDescent="0.2">
      <c r="A7870" s="14" t="s">
        <v>16157</v>
      </c>
      <c r="B7870" s="15" t="s">
        <v>15427</v>
      </c>
      <c r="C7870" s="15" t="s">
        <v>16158</v>
      </c>
      <c r="D7870" s="27" t="s">
        <v>742</v>
      </c>
      <c r="E7870" s="27" t="s">
        <v>15460</v>
      </c>
      <c r="F7870" s="15" t="s">
        <v>502</v>
      </c>
      <c r="G7870" s="15" t="s">
        <v>16159</v>
      </c>
    </row>
    <row r="7871" spans="1:7" ht="14.25" customHeight="1" x14ac:dyDescent="0.2">
      <c r="A7871" s="16"/>
      <c r="B7871" s="16"/>
      <c r="C7871" s="13"/>
      <c r="D7871" s="28"/>
      <c r="E7871" s="21" t="s">
        <v>15942</v>
      </c>
      <c r="F7871" s="13"/>
      <c r="G7871" s="13"/>
    </row>
    <row r="7872" spans="1:7" ht="22.5" x14ac:dyDescent="0.2">
      <c r="A7872" s="14" t="s">
        <v>16160</v>
      </c>
      <c r="B7872" s="15" t="s">
        <v>15427</v>
      </c>
      <c r="C7872" s="15" t="s">
        <v>16161</v>
      </c>
      <c r="D7872" s="27" t="s">
        <v>6576</v>
      </c>
      <c r="E7872" s="27" t="s">
        <v>6577</v>
      </c>
      <c r="F7872" s="15" t="s">
        <v>110</v>
      </c>
      <c r="G7872" s="15" t="s">
        <v>7957</v>
      </c>
    </row>
    <row r="7873" spans="1:7" ht="22.5" x14ac:dyDescent="0.2">
      <c r="A7873" s="14" t="s">
        <v>16162</v>
      </c>
      <c r="B7873" s="15" t="s">
        <v>15427</v>
      </c>
      <c r="C7873" s="15" t="s">
        <v>16163</v>
      </c>
      <c r="D7873" s="27" t="s">
        <v>15466</v>
      </c>
      <c r="E7873" s="27" t="s">
        <v>15467</v>
      </c>
      <c r="F7873" s="15" t="s">
        <v>110</v>
      </c>
      <c r="G7873" s="15" t="s">
        <v>7957</v>
      </c>
    </row>
    <row r="7874" spans="1:7" ht="14.25" x14ac:dyDescent="0.2">
      <c r="A7874" s="14" t="s">
        <v>16164</v>
      </c>
      <c r="B7874" s="15" t="s">
        <v>15427</v>
      </c>
      <c r="C7874" s="15" t="s">
        <v>16165</v>
      </c>
      <c r="D7874" s="27" t="s">
        <v>15469</v>
      </c>
      <c r="E7874" s="27" t="s">
        <v>15470</v>
      </c>
      <c r="F7874" s="15" t="s">
        <v>518</v>
      </c>
      <c r="G7874" s="15" t="s">
        <v>16085</v>
      </c>
    </row>
    <row r="7875" spans="1:7" ht="14.25" x14ac:dyDescent="0.2">
      <c r="A7875" s="14" t="s">
        <v>16166</v>
      </c>
      <c r="B7875" s="15" t="s">
        <v>15427</v>
      </c>
      <c r="C7875" s="15" t="s">
        <v>16167</v>
      </c>
      <c r="D7875" s="27" t="s">
        <v>8294</v>
      </c>
      <c r="E7875" s="27" t="s">
        <v>8295</v>
      </c>
      <c r="F7875" s="15" t="s">
        <v>518</v>
      </c>
      <c r="G7875" s="15" t="s">
        <v>16087</v>
      </c>
    </row>
    <row r="7876" spans="1:7" ht="22.5" x14ac:dyDescent="0.2">
      <c r="A7876" s="14" t="s">
        <v>16168</v>
      </c>
      <c r="B7876" s="15" t="s">
        <v>15427</v>
      </c>
      <c r="C7876" s="15" t="s">
        <v>16169</v>
      </c>
      <c r="D7876" s="27" t="s">
        <v>15350</v>
      </c>
      <c r="E7876" s="27" t="s">
        <v>15351</v>
      </c>
      <c r="F7876" s="15" t="s">
        <v>110</v>
      </c>
      <c r="G7876" s="15" t="s">
        <v>16170</v>
      </c>
    </row>
    <row r="7877" spans="1:7" ht="14.25" customHeight="1" x14ac:dyDescent="0.2">
      <c r="A7877" s="16"/>
      <c r="B7877" s="16"/>
      <c r="C7877" s="13"/>
      <c r="D7877" s="28"/>
      <c r="E7877" s="21" t="s">
        <v>16171</v>
      </c>
      <c r="F7877" s="13"/>
      <c r="G7877" s="13"/>
    </row>
    <row r="7878" spans="1:7" ht="14.25" x14ac:dyDescent="0.2">
      <c r="A7878" s="14" t="s">
        <v>16172</v>
      </c>
      <c r="B7878" s="15" t="s">
        <v>15427</v>
      </c>
      <c r="C7878" s="15" t="s">
        <v>16173</v>
      </c>
      <c r="D7878" s="27" t="s">
        <v>570</v>
      </c>
      <c r="E7878" s="27" t="s">
        <v>571</v>
      </c>
      <c r="F7878" s="15" t="s">
        <v>51</v>
      </c>
      <c r="G7878" s="15" t="s">
        <v>5511</v>
      </c>
    </row>
    <row r="7879" spans="1:7" ht="14.25" x14ac:dyDescent="0.2">
      <c r="A7879" s="14" t="s">
        <v>16174</v>
      </c>
      <c r="B7879" s="15" t="s">
        <v>15427</v>
      </c>
      <c r="C7879" s="15" t="s">
        <v>16175</v>
      </c>
      <c r="D7879" s="27" t="s">
        <v>574</v>
      </c>
      <c r="E7879" s="27" t="s">
        <v>575</v>
      </c>
      <c r="F7879" s="15" t="s">
        <v>81</v>
      </c>
      <c r="G7879" s="15" t="s">
        <v>16176</v>
      </c>
    </row>
    <row r="7880" spans="1:7" ht="22.5" x14ac:dyDescent="0.2">
      <c r="A7880" s="14" t="s">
        <v>16177</v>
      </c>
      <c r="B7880" s="15" t="s">
        <v>15427</v>
      </c>
      <c r="C7880" s="15" t="s">
        <v>16178</v>
      </c>
      <c r="D7880" s="27" t="s">
        <v>762</v>
      </c>
      <c r="E7880" s="27" t="s">
        <v>763</v>
      </c>
      <c r="F7880" s="15" t="s">
        <v>51</v>
      </c>
      <c r="G7880" s="15" t="s">
        <v>16179</v>
      </c>
    </row>
    <row r="7881" spans="1:7" ht="14.25" x14ac:dyDescent="0.2">
      <c r="A7881" s="14" t="s">
        <v>16180</v>
      </c>
      <c r="B7881" s="15" t="s">
        <v>15427</v>
      </c>
      <c r="C7881" s="15" t="s">
        <v>16181</v>
      </c>
      <c r="D7881" s="27" t="s">
        <v>586</v>
      </c>
      <c r="E7881" s="27" t="s">
        <v>587</v>
      </c>
      <c r="F7881" s="15" t="s">
        <v>81</v>
      </c>
      <c r="G7881" s="15" t="s">
        <v>16111</v>
      </c>
    </row>
    <row r="7882" spans="1:7" ht="22.5" x14ac:dyDescent="0.2">
      <c r="A7882" s="14" t="s">
        <v>16182</v>
      </c>
      <c r="B7882" s="15" t="s">
        <v>15427</v>
      </c>
      <c r="C7882" s="15" t="s">
        <v>16183</v>
      </c>
      <c r="D7882" s="27" t="s">
        <v>742</v>
      </c>
      <c r="E7882" s="27" t="s">
        <v>743</v>
      </c>
      <c r="F7882" s="15" t="s">
        <v>502</v>
      </c>
      <c r="G7882" s="15" t="s">
        <v>16184</v>
      </c>
    </row>
    <row r="7883" spans="1:7" ht="22.5" x14ac:dyDescent="0.2">
      <c r="A7883" s="14" t="s">
        <v>16185</v>
      </c>
      <c r="B7883" s="15" t="s">
        <v>15427</v>
      </c>
      <c r="C7883" s="15" t="s">
        <v>16186</v>
      </c>
      <c r="D7883" s="27" t="s">
        <v>734</v>
      </c>
      <c r="E7883" s="27" t="s">
        <v>735</v>
      </c>
      <c r="F7883" s="15" t="s">
        <v>502</v>
      </c>
      <c r="G7883" s="15" t="s">
        <v>16187</v>
      </c>
    </row>
    <row r="7884" spans="1:7" ht="22.5" x14ac:dyDescent="0.2">
      <c r="A7884" s="14" t="s">
        <v>16188</v>
      </c>
      <c r="B7884" s="15" t="s">
        <v>15427</v>
      </c>
      <c r="C7884" s="15" t="s">
        <v>16189</v>
      </c>
      <c r="D7884" s="27" t="s">
        <v>781</v>
      </c>
      <c r="E7884" s="27" t="s">
        <v>5166</v>
      </c>
      <c r="F7884" s="15" t="s">
        <v>502</v>
      </c>
      <c r="G7884" s="15" t="s">
        <v>16190</v>
      </c>
    </row>
    <row r="7885" spans="1:7" ht="22.5" x14ac:dyDescent="0.2">
      <c r="A7885" s="14" t="s">
        <v>16191</v>
      </c>
      <c r="B7885" s="15" t="s">
        <v>15427</v>
      </c>
      <c r="C7885" s="15" t="s">
        <v>16192</v>
      </c>
      <c r="D7885" s="27" t="s">
        <v>742</v>
      </c>
      <c r="E7885" s="27" t="s">
        <v>15460</v>
      </c>
      <c r="F7885" s="15" t="s">
        <v>502</v>
      </c>
      <c r="G7885" s="15" t="s">
        <v>16193</v>
      </c>
    </row>
    <row r="7886" spans="1:7" ht="14.25" customHeight="1" x14ac:dyDescent="0.2">
      <c r="A7886" s="16"/>
      <c r="B7886" s="16"/>
      <c r="C7886" s="13"/>
      <c r="D7886" s="28"/>
      <c r="E7886" s="21" t="s">
        <v>15965</v>
      </c>
      <c r="F7886" s="13"/>
      <c r="G7886" s="13"/>
    </row>
    <row r="7887" spans="1:7" ht="22.5" x14ac:dyDescent="0.2">
      <c r="A7887" s="14" t="s">
        <v>16194</v>
      </c>
      <c r="B7887" s="15" t="s">
        <v>15427</v>
      </c>
      <c r="C7887" s="15" t="s">
        <v>16195</v>
      </c>
      <c r="D7887" s="27" t="s">
        <v>6576</v>
      </c>
      <c r="E7887" s="27" t="s">
        <v>6577</v>
      </c>
      <c r="F7887" s="15" t="s">
        <v>110</v>
      </c>
      <c r="G7887" s="15" t="s">
        <v>15700</v>
      </c>
    </row>
    <row r="7888" spans="1:7" ht="22.5" x14ac:dyDescent="0.2">
      <c r="A7888" s="14" t="s">
        <v>16196</v>
      </c>
      <c r="B7888" s="15" t="s">
        <v>15427</v>
      </c>
      <c r="C7888" s="15" t="s">
        <v>16197</v>
      </c>
      <c r="D7888" s="27" t="s">
        <v>15466</v>
      </c>
      <c r="E7888" s="27" t="s">
        <v>15467</v>
      </c>
      <c r="F7888" s="15" t="s">
        <v>110</v>
      </c>
      <c r="G7888" s="15" t="s">
        <v>15700</v>
      </c>
    </row>
    <row r="7889" spans="1:7" ht="14.25" x14ac:dyDescent="0.2">
      <c r="A7889" s="14" t="s">
        <v>16198</v>
      </c>
      <c r="B7889" s="15" t="s">
        <v>15427</v>
      </c>
      <c r="C7889" s="15" t="s">
        <v>16199</v>
      </c>
      <c r="D7889" s="27" t="s">
        <v>15469</v>
      </c>
      <c r="E7889" s="27" t="s">
        <v>15470</v>
      </c>
      <c r="F7889" s="15" t="s">
        <v>518</v>
      </c>
      <c r="G7889" s="15" t="s">
        <v>16200</v>
      </c>
    </row>
    <row r="7890" spans="1:7" ht="14.25" x14ac:dyDescent="0.2">
      <c r="A7890" s="14" t="s">
        <v>16201</v>
      </c>
      <c r="B7890" s="15" t="s">
        <v>15427</v>
      </c>
      <c r="C7890" s="15" t="s">
        <v>16202</v>
      </c>
      <c r="D7890" s="27" t="s">
        <v>8294</v>
      </c>
      <c r="E7890" s="27" t="s">
        <v>8295</v>
      </c>
      <c r="F7890" s="15" t="s">
        <v>518</v>
      </c>
      <c r="G7890" s="15" t="s">
        <v>14830</v>
      </c>
    </row>
    <row r="7891" spans="1:7" ht="22.5" x14ac:dyDescent="0.2">
      <c r="A7891" s="14" t="s">
        <v>16203</v>
      </c>
      <c r="B7891" s="15" t="s">
        <v>15427</v>
      </c>
      <c r="C7891" s="15" t="s">
        <v>16204</v>
      </c>
      <c r="D7891" s="27" t="s">
        <v>15350</v>
      </c>
      <c r="E7891" s="27" t="s">
        <v>15351</v>
      </c>
      <c r="F7891" s="15" t="s">
        <v>110</v>
      </c>
      <c r="G7891" s="15" t="s">
        <v>16205</v>
      </c>
    </row>
    <row r="7892" spans="1:7" ht="14.25" customHeight="1" x14ac:dyDescent="0.2">
      <c r="A7892" s="16"/>
      <c r="B7892" s="16"/>
      <c r="C7892" s="13"/>
      <c r="D7892" s="28"/>
      <c r="E7892" s="21" t="s">
        <v>16206</v>
      </c>
      <c r="F7892" s="13"/>
      <c r="G7892" s="13"/>
    </row>
    <row r="7893" spans="1:7" ht="14.25" x14ac:dyDescent="0.2">
      <c r="A7893" s="14" t="s">
        <v>16207</v>
      </c>
      <c r="B7893" s="15" t="s">
        <v>15427</v>
      </c>
      <c r="C7893" s="15" t="s">
        <v>16208</v>
      </c>
      <c r="D7893" s="27" t="s">
        <v>570</v>
      </c>
      <c r="E7893" s="27" t="s">
        <v>571</v>
      </c>
      <c r="F7893" s="15" t="s">
        <v>51</v>
      </c>
      <c r="G7893" s="15" t="s">
        <v>5835</v>
      </c>
    </row>
    <row r="7894" spans="1:7" ht="14.25" x14ac:dyDescent="0.2">
      <c r="A7894" s="14" t="s">
        <v>16209</v>
      </c>
      <c r="B7894" s="15" t="s">
        <v>15427</v>
      </c>
      <c r="C7894" s="15" t="s">
        <v>16210</v>
      </c>
      <c r="D7894" s="27" t="s">
        <v>574</v>
      </c>
      <c r="E7894" s="27" t="s">
        <v>575</v>
      </c>
      <c r="F7894" s="15" t="s">
        <v>81</v>
      </c>
      <c r="G7894" s="15" t="s">
        <v>5837</v>
      </c>
    </row>
    <row r="7895" spans="1:7" ht="22.5" x14ac:dyDescent="0.2">
      <c r="A7895" s="14" t="s">
        <v>16211</v>
      </c>
      <c r="B7895" s="15" t="s">
        <v>15427</v>
      </c>
      <c r="C7895" s="15" t="s">
        <v>16212</v>
      </c>
      <c r="D7895" s="27" t="s">
        <v>15482</v>
      </c>
      <c r="E7895" s="27" t="s">
        <v>15483</v>
      </c>
      <c r="F7895" s="15" t="s">
        <v>51</v>
      </c>
      <c r="G7895" s="15" t="s">
        <v>16213</v>
      </c>
    </row>
    <row r="7896" spans="1:7" ht="14.25" x14ac:dyDescent="0.2">
      <c r="A7896" s="14" t="s">
        <v>16214</v>
      </c>
      <c r="B7896" s="15" t="s">
        <v>15427</v>
      </c>
      <c r="C7896" s="15" t="s">
        <v>16215</v>
      </c>
      <c r="D7896" s="27" t="s">
        <v>586</v>
      </c>
      <c r="E7896" s="27" t="s">
        <v>587</v>
      </c>
      <c r="F7896" s="15" t="s">
        <v>81</v>
      </c>
      <c r="G7896" s="15" t="s">
        <v>16216</v>
      </c>
    </row>
    <row r="7897" spans="1:7" ht="22.5" x14ac:dyDescent="0.2">
      <c r="A7897" s="14" t="s">
        <v>16217</v>
      </c>
      <c r="B7897" s="15" t="s">
        <v>15427</v>
      </c>
      <c r="C7897" s="15" t="s">
        <v>16218</v>
      </c>
      <c r="D7897" s="27" t="s">
        <v>734</v>
      </c>
      <c r="E7897" s="27" t="s">
        <v>735</v>
      </c>
      <c r="F7897" s="15" t="s">
        <v>502</v>
      </c>
      <c r="G7897" s="15" t="s">
        <v>16219</v>
      </c>
    </row>
    <row r="7898" spans="1:7" ht="22.5" x14ac:dyDescent="0.2">
      <c r="A7898" s="14" t="s">
        <v>16220</v>
      </c>
      <c r="B7898" s="15" t="s">
        <v>15427</v>
      </c>
      <c r="C7898" s="15" t="s">
        <v>16221</v>
      </c>
      <c r="D7898" s="27" t="s">
        <v>734</v>
      </c>
      <c r="E7898" s="27" t="s">
        <v>4010</v>
      </c>
      <c r="F7898" s="15" t="s">
        <v>502</v>
      </c>
      <c r="G7898" s="15" t="s">
        <v>16222</v>
      </c>
    </row>
    <row r="7899" spans="1:7" ht="22.5" x14ac:dyDescent="0.2">
      <c r="A7899" s="14" t="s">
        <v>16223</v>
      </c>
      <c r="B7899" s="15" t="s">
        <v>15427</v>
      </c>
      <c r="C7899" s="15" t="s">
        <v>16224</v>
      </c>
      <c r="D7899" s="27" t="s">
        <v>781</v>
      </c>
      <c r="E7899" s="27" t="s">
        <v>5166</v>
      </c>
      <c r="F7899" s="15" t="s">
        <v>502</v>
      </c>
      <c r="G7899" s="15" t="s">
        <v>16225</v>
      </c>
    </row>
    <row r="7900" spans="1:7" ht="22.5" x14ac:dyDescent="0.2">
      <c r="A7900" s="14" t="s">
        <v>16226</v>
      </c>
      <c r="B7900" s="15" t="s">
        <v>15427</v>
      </c>
      <c r="C7900" s="15" t="s">
        <v>16227</v>
      </c>
      <c r="D7900" s="27" t="s">
        <v>742</v>
      </c>
      <c r="E7900" s="27" t="s">
        <v>15460</v>
      </c>
      <c r="F7900" s="15" t="s">
        <v>502</v>
      </c>
      <c r="G7900" s="15" t="s">
        <v>15941</v>
      </c>
    </row>
    <row r="7901" spans="1:7" ht="14.25" customHeight="1" x14ac:dyDescent="0.2">
      <c r="A7901" s="16"/>
      <c r="B7901" s="16"/>
      <c r="C7901" s="13"/>
      <c r="D7901" s="28"/>
      <c r="E7901" s="21" t="s">
        <v>16228</v>
      </c>
      <c r="F7901" s="13"/>
      <c r="G7901" s="13"/>
    </row>
    <row r="7902" spans="1:7" ht="22.5" x14ac:dyDescent="0.2">
      <c r="A7902" s="14" t="s">
        <v>16229</v>
      </c>
      <c r="B7902" s="15" t="s">
        <v>15427</v>
      </c>
      <c r="C7902" s="15" t="s">
        <v>16230</v>
      </c>
      <c r="D7902" s="27" t="s">
        <v>6576</v>
      </c>
      <c r="E7902" s="27" t="s">
        <v>6577</v>
      </c>
      <c r="F7902" s="15" t="s">
        <v>110</v>
      </c>
      <c r="G7902" s="15" t="s">
        <v>12065</v>
      </c>
    </row>
    <row r="7903" spans="1:7" ht="22.5" x14ac:dyDescent="0.2">
      <c r="A7903" s="14" t="s">
        <v>16231</v>
      </c>
      <c r="B7903" s="15" t="s">
        <v>15427</v>
      </c>
      <c r="C7903" s="15" t="s">
        <v>16232</v>
      </c>
      <c r="D7903" s="27" t="s">
        <v>15466</v>
      </c>
      <c r="E7903" s="27" t="s">
        <v>15467</v>
      </c>
      <c r="F7903" s="15" t="s">
        <v>110</v>
      </c>
      <c r="G7903" s="15" t="s">
        <v>12065</v>
      </c>
    </row>
    <row r="7904" spans="1:7" ht="14.25" x14ac:dyDescent="0.2">
      <c r="A7904" s="14" t="s">
        <v>16233</v>
      </c>
      <c r="B7904" s="15" t="s">
        <v>15427</v>
      </c>
      <c r="C7904" s="15" t="s">
        <v>16234</v>
      </c>
      <c r="D7904" s="27" t="s">
        <v>15469</v>
      </c>
      <c r="E7904" s="27" t="s">
        <v>15470</v>
      </c>
      <c r="F7904" s="15" t="s">
        <v>518</v>
      </c>
      <c r="G7904" s="15" t="s">
        <v>16235</v>
      </c>
    </row>
    <row r="7905" spans="1:7" ht="14.25" x14ac:dyDescent="0.2">
      <c r="A7905" s="14" t="s">
        <v>16236</v>
      </c>
      <c r="B7905" s="15" t="s">
        <v>15427</v>
      </c>
      <c r="C7905" s="15" t="s">
        <v>16237</v>
      </c>
      <c r="D7905" s="27" t="s">
        <v>8294</v>
      </c>
      <c r="E7905" s="27" t="s">
        <v>8295</v>
      </c>
      <c r="F7905" s="15" t="s">
        <v>518</v>
      </c>
      <c r="G7905" s="15" t="s">
        <v>16238</v>
      </c>
    </row>
    <row r="7906" spans="1:7" ht="22.5" x14ac:dyDescent="0.2">
      <c r="A7906" s="14" t="s">
        <v>16239</v>
      </c>
      <c r="B7906" s="15" t="s">
        <v>15427</v>
      </c>
      <c r="C7906" s="15" t="s">
        <v>16240</v>
      </c>
      <c r="D7906" s="27" t="s">
        <v>15350</v>
      </c>
      <c r="E7906" s="27" t="s">
        <v>15351</v>
      </c>
      <c r="F7906" s="15" t="s">
        <v>110</v>
      </c>
      <c r="G7906" s="15" t="s">
        <v>12326</v>
      </c>
    </row>
    <row r="7907" spans="1:7" ht="14.25" customHeight="1" x14ac:dyDescent="0.2">
      <c r="A7907" s="16"/>
      <c r="B7907" s="16"/>
      <c r="C7907" s="13"/>
      <c r="D7907" s="28"/>
      <c r="E7907" s="21" t="s">
        <v>16241</v>
      </c>
      <c r="F7907" s="13"/>
      <c r="G7907" s="13"/>
    </row>
    <row r="7908" spans="1:7" ht="14.25" x14ac:dyDescent="0.2">
      <c r="A7908" s="14" t="s">
        <v>16242</v>
      </c>
      <c r="B7908" s="15" t="s">
        <v>15427</v>
      </c>
      <c r="C7908" s="15" t="s">
        <v>16243</v>
      </c>
      <c r="D7908" s="27" t="s">
        <v>570</v>
      </c>
      <c r="E7908" s="27" t="s">
        <v>571</v>
      </c>
      <c r="F7908" s="15" t="s">
        <v>51</v>
      </c>
      <c r="G7908" s="15" t="s">
        <v>6172</v>
      </c>
    </row>
    <row r="7909" spans="1:7" ht="14.25" x14ac:dyDescent="0.2">
      <c r="A7909" s="14" t="s">
        <v>16244</v>
      </c>
      <c r="B7909" s="15" t="s">
        <v>15427</v>
      </c>
      <c r="C7909" s="15" t="s">
        <v>16245</v>
      </c>
      <c r="D7909" s="27" t="s">
        <v>574</v>
      </c>
      <c r="E7909" s="27" t="s">
        <v>575</v>
      </c>
      <c r="F7909" s="15" t="s">
        <v>81</v>
      </c>
      <c r="G7909" s="15" t="s">
        <v>16246</v>
      </c>
    </row>
    <row r="7910" spans="1:7" ht="22.5" x14ac:dyDescent="0.2">
      <c r="A7910" s="14" t="s">
        <v>16247</v>
      </c>
      <c r="B7910" s="15" t="s">
        <v>15427</v>
      </c>
      <c r="C7910" s="15" t="s">
        <v>16248</v>
      </c>
      <c r="D7910" s="27" t="s">
        <v>15482</v>
      </c>
      <c r="E7910" s="27" t="s">
        <v>15483</v>
      </c>
      <c r="F7910" s="15" t="s">
        <v>51</v>
      </c>
      <c r="G7910" s="15" t="s">
        <v>16249</v>
      </c>
    </row>
    <row r="7911" spans="1:7" ht="14.25" x14ac:dyDescent="0.2">
      <c r="A7911" s="14" t="s">
        <v>16250</v>
      </c>
      <c r="B7911" s="15" t="s">
        <v>15427</v>
      </c>
      <c r="C7911" s="15" t="s">
        <v>16251</v>
      </c>
      <c r="D7911" s="27" t="s">
        <v>586</v>
      </c>
      <c r="E7911" s="27" t="s">
        <v>587</v>
      </c>
      <c r="F7911" s="15" t="s">
        <v>81</v>
      </c>
      <c r="G7911" s="15" t="s">
        <v>16252</v>
      </c>
    </row>
    <row r="7912" spans="1:7" ht="22.5" x14ac:dyDescent="0.2">
      <c r="A7912" s="14" t="s">
        <v>16253</v>
      </c>
      <c r="B7912" s="15" t="s">
        <v>15427</v>
      </c>
      <c r="C7912" s="15" t="s">
        <v>16254</v>
      </c>
      <c r="D7912" s="27" t="s">
        <v>734</v>
      </c>
      <c r="E7912" s="27" t="s">
        <v>735</v>
      </c>
      <c r="F7912" s="15" t="s">
        <v>502</v>
      </c>
      <c r="G7912" s="15" t="s">
        <v>16255</v>
      </c>
    </row>
    <row r="7913" spans="1:7" ht="22.5" x14ac:dyDescent="0.2">
      <c r="A7913" s="14" t="s">
        <v>16256</v>
      </c>
      <c r="B7913" s="15" t="s">
        <v>15427</v>
      </c>
      <c r="C7913" s="15" t="s">
        <v>16257</v>
      </c>
      <c r="D7913" s="27" t="s">
        <v>734</v>
      </c>
      <c r="E7913" s="27" t="s">
        <v>4010</v>
      </c>
      <c r="F7913" s="15" t="s">
        <v>502</v>
      </c>
      <c r="G7913" s="15" t="s">
        <v>16258</v>
      </c>
    </row>
    <row r="7914" spans="1:7" ht="22.5" x14ac:dyDescent="0.2">
      <c r="A7914" s="14" t="s">
        <v>16259</v>
      </c>
      <c r="B7914" s="15" t="s">
        <v>15427</v>
      </c>
      <c r="C7914" s="15" t="s">
        <v>16260</v>
      </c>
      <c r="D7914" s="27" t="s">
        <v>781</v>
      </c>
      <c r="E7914" s="27" t="s">
        <v>5166</v>
      </c>
      <c r="F7914" s="15" t="s">
        <v>502</v>
      </c>
      <c r="G7914" s="15" t="s">
        <v>16261</v>
      </c>
    </row>
    <row r="7915" spans="1:7" ht="22.5" x14ac:dyDescent="0.2">
      <c r="A7915" s="14" t="s">
        <v>16262</v>
      </c>
      <c r="B7915" s="15" t="s">
        <v>15427</v>
      </c>
      <c r="C7915" s="15" t="s">
        <v>16263</v>
      </c>
      <c r="D7915" s="27" t="s">
        <v>742</v>
      </c>
      <c r="E7915" s="27" t="s">
        <v>15460</v>
      </c>
      <c r="F7915" s="15" t="s">
        <v>502</v>
      </c>
      <c r="G7915" s="15" t="s">
        <v>16264</v>
      </c>
    </row>
    <row r="7916" spans="1:7" ht="14.25" customHeight="1" x14ac:dyDescent="0.2">
      <c r="A7916" s="16"/>
      <c r="B7916" s="16"/>
      <c r="C7916" s="13"/>
      <c r="D7916" s="28"/>
      <c r="E7916" s="21" t="s">
        <v>16265</v>
      </c>
      <c r="F7916" s="13"/>
      <c r="G7916" s="13"/>
    </row>
    <row r="7917" spans="1:7" ht="22.5" x14ac:dyDescent="0.2">
      <c r="A7917" s="14" t="s">
        <v>16266</v>
      </c>
      <c r="B7917" s="15" t="s">
        <v>15427</v>
      </c>
      <c r="C7917" s="15" t="s">
        <v>16267</v>
      </c>
      <c r="D7917" s="27" t="s">
        <v>6576</v>
      </c>
      <c r="E7917" s="27" t="s">
        <v>6577</v>
      </c>
      <c r="F7917" s="15" t="s">
        <v>110</v>
      </c>
      <c r="G7917" s="15" t="s">
        <v>11010</v>
      </c>
    </row>
    <row r="7918" spans="1:7" ht="22.5" x14ac:dyDescent="0.2">
      <c r="A7918" s="14" t="s">
        <v>16268</v>
      </c>
      <c r="B7918" s="15" t="s">
        <v>15427</v>
      </c>
      <c r="C7918" s="15" t="s">
        <v>16269</v>
      </c>
      <c r="D7918" s="27" t="s">
        <v>15466</v>
      </c>
      <c r="E7918" s="27" t="s">
        <v>15467</v>
      </c>
      <c r="F7918" s="15" t="s">
        <v>110</v>
      </c>
      <c r="G7918" s="15" t="s">
        <v>11010</v>
      </c>
    </row>
    <row r="7919" spans="1:7" ht="14.25" x14ac:dyDescent="0.2">
      <c r="A7919" s="14" t="s">
        <v>16270</v>
      </c>
      <c r="B7919" s="15" t="s">
        <v>15427</v>
      </c>
      <c r="C7919" s="15" t="s">
        <v>16271</v>
      </c>
      <c r="D7919" s="27" t="s">
        <v>15469</v>
      </c>
      <c r="E7919" s="27" t="s">
        <v>15470</v>
      </c>
      <c r="F7919" s="15" t="s">
        <v>518</v>
      </c>
      <c r="G7919" s="15" t="s">
        <v>16272</v>
      </c>
    </row>
    <row r="7920" spans="1:7" ht="14.25" x14ac:dyDescent="0.2">
      <c r="A7920" s="14" t="s">
        <v>16273</v>
      </c>
      <c r="B7920" s="15" t="s">
        <v>15427</v>
      </c>
      <c r="C7920" s="15" t="s">
        <v>16274</v>
      </c>
      <c r="D7920" s="27" t="s">
        <v>8294</v>
      </c>
      <c r="E7920" s="27" t="s">
        <v>8295</v>
      </c>
      <c r="F7920" s="15" t="s">
        <v>518</v>
      </c>
      <c r="G7920" s="15" t="s">
        <v>16275</v>
      </c>
    </row>
    <row r="7921" spans="1:7" ht="22.5" x14ac:dyDescent="0.2">
      <c r="A7921" s="14" t="s">
        <v>16276</v>
      </c>
      <c r="B7921" s="15" t="s">
        <v>15427</v>
      </c>
      <c r="C7921" s="15" t="s">
        <v>16277</v>
      </c>
      <c r="D7921" s="27" t="s">
        <v>15350</v>
      </c>
      <c r="E7921" s="27" t="s">
        <v>15351</v>
      </c>
      <c r="F7921" s="15" t="s">
        <v>110</v>
      </c>
      <c r="G7921" s="15" t="s">
        <v>16278</v>
      </c>
    </row>
    <row r="7922" spans="1:7" ht="14.25" customHeight="1" x14ac:dyDescent="0.2">
      <c r="A7922" s="16"/>
      <c r="B7922" s="16"/>
      <c r="C7922" s="13"/>
      <c r="D7922" s="28"/>
      <c r="E7922" s="21" t="s">
        <v>16279</v>
      </c>
      <c r="F7922" s="13"/>
      <c r="G7922" s="13"/>
    </row>
    <row r="7923" spans="1:7" ht="14.25" x14ac:dyDescent="0.2">
      <c r="A7923" s="14" t="s">
        <v>16280</v>
      </c>
      <c r="B7923" s="15" t="s">
        <v>15427</v>
      </c>
      <c r="C7923" s="15" t="s">
        <v>16281</v>
      </c>
      <c r="D7923" s="27" t="s">
        <v>570</v>
      </c>
      <c r="E7923" s="27" t="s">
        <v>571</v>
      </c>
      <c r="F7923" s="15" t="s">
        <v>51</v>
      </c>
      <c r="G7923" s="15" t="s">
        <v>72</v>
      </c>
    </row>
    <row r="7924" spans="1:7" ht="14.25" x14ac:dyDescent="0.2">
      <c r="A7924" s="14" t="s">
        <v>16282</v>
      </c>
      <c r="B7924" s="15" t="s">
        <v>15427</v>
      </c>
      <c r="C7924" s="15" t="s">
        <v>16283</v>
      </c>
      <c r="D7924" s="27" t="s">
        <v>574</v>
      </c>
      <c r="E7924" s="27" t="s">
        <v>575</v>
      </c>
      <c r="F7924" s="15" t="s">
        <v>81</v>
      </c>
      <c r="G7924" s="15" t="s">
        <v>16284</v>
      </c>
    </row>
    <row r="7925" spans="1:7" ht="22.5" x14ac:dyDescent="0.2">
      <c r="A7925" s="14" t="s">
        <v>16285</v>
      </c>
      <c r="B7925" s="15" t="s">
        <v>15427</v>
      </c>
      <c r="C7925" s="15" t="s">
        <v>16286</v>
      </c>
      <c r="D7925" s="27" t="s">
        <v>16287</v>
      </c>
      <c r="E7925" s="27" t="s">
        <v>16288</v>
      </c>
      <c r="F7925" s="15" t="s">
        <v>51</v>
      </c>
      <c r="G7925" s="15" t="s">
        <v>16289</v>
      </c>
    </row>
    <row r="7926" spans="1:7" ht="14.25" x14ac:dyDescent="0.2">
      <c r="A7926" s="14" t="s">
        <v>16290</v>
      </c>
      <c r="B7926" s="15" t="s">
        <v>15427</v>
      </c>
      <c r="C7926" s="15" t="s">
        <v>16291</v>
      </c>
      <c r="D7926" s="27" t="s">
        <v>586</v>
      </c>
      <c r="E7926" s="27" t="s">
        <v>587</v>
      </c>
      <c r="F7926" s="15" t="s">
        <v>81</v>
      </c>
      <c r="G7926" s="15" t="s">
        <v>16292</v>
      </c>
    </row>
    <row r="7927" spans="1:7" ht="22.5" x14ac:dyDescent="0.2">
      <c r="A7927" s="14" t="s">
        <v>16293</v>
      </c>
      <c r="B7927" s="15" t="s">
        <v>15427</v>
      </c>
      <c r="C7927" s="15" t="s">
        <v>16294</v>
      </c>
      <c r="D7927" s="27" t="s">
        <v>3069</v>
      </c>
      <c r="E7927" s="27" t="s">
        <v>15515</v>
      </c>
      <c r="F7927" s="15" t="s">
        <v>502</v>
      </c>
      <c r="G7927" s="15" t="s">
        <v>16295</v>
      </c>
    </row>
    <row r="7928" spans="1:7" ht="22.5" x14ac:dyDescent="0.2">
      <c r="A7928" s="14" t="s">
        <v>16296</v>
      </c>
      <c r="B7928" s="15" t="s">
        <v>15427</v>
      </c>
      <c r="C7928" s="15" t="s">
        <v>11474</v>
      </c>
      <c r="D7928" s="27" t="s">
        <v>3069</v>
      </c>
      <c r="E7928" s="27" t="s">
        <v>15641</v>
      </c>
      <c r="F7928" s="15" t="s">
        <v>502</v>
      </c>
      <c r="G7928" s="15" t="s">
        <v>16297</v>
      </c>
    </row>
    <row r="7929" spans="1:7" ht="22.5" x14ac:dyDescent="0.2">
      <c r="A7929" s="14" t="s">
        <v>16298</v>
      </c>
      <c r="B7929" s="15" t="s">
        <v>15427</v>
      </c>
      <c r="C7929" s="15" t="s">
        <v>16299</v>
      </c>
      <c r="D7929" s="27" t="s">
        <v>3073</v>
      </c>
      <c r="E7929" s="27" t="s">
        <v>15518</v>
      </c>
      <c r="F7929" s="15" t="s">
        <v>502</v>
      </c>
      <c r="G7929" s="15" t="s">
        <v>16300</v>
      </c>
    </row>
    <row r="7930" spans="1:7" ht="22.5" x14ac:dyDescent="0.2">
      <c r="A7930" s="14" t="s">
        <v>16301</v>
      </c>
      <c r="B7930" s="15" t="s">
        <v>15427</v>
      </c>
      <c r="C7930" s="15" t="s">
        <v>16302</v>
      </c>
      <c r="D7930" s="27" t="s">
        <v>781</v>
      </c>
      <c r="E7930" s="27" t="s">
        <v>5166</v>
      </c>
      <c r="F7930" s="15" t="s">
        <v>502</v>
      </c>
      <c r="G7930" s="15" t="s">
        <v>16303</v>
      </c>
    </row>
    <row r="7931" spans="1:7" ht="22.5" x14ac:dyDescent="0.2">
      <c r="A7931" s="14" t="s">
        <v>16304</v>
      </c>
      <c r="B7931" s="15" t="s">
        <v>15427</v>
      </c>
      <c r="C7931" s="15" t="s">
        <v>16305</v>
      </c>
      <c r="D7931" s="27" t="s">
        <v>3069</v>
      </c>
      <c r="E7931" s="27" t="s">
        <v>16306</v>
      </c>
      <c r="F7931" s="15" t="s">
        <v>502</v>
      </c>
      <c r="G7931" s="15" t="s">
        <v>16307</v>
      </c>
    </row>
    <row r="7932" spans="1:7" ht="14.25" customHeight="1" x14ac:dyDescent="0.2">
      <c r="A7932" s="16"/>
      <c r="B7932" s="16"/>
      <c r="C7932" s="13"/>
      <c r="D7932" s="28"/>
      <c r="E7932" s="21" t="s">
        <v>16228</v>
      </c>
      <c r="F7932" s="13"/>
      <c r="G7932" s="13"/>
    </row>
    <row r="7933" spans="1:7" ht="22.5" x14ac:dyDescent="0.2">
      <c r="A7933" s="14" t="s">
        <v>16309</v>
      </c>
      <c r="B7933" s="15" t="s">
        <v>15427</v>
      </c>
      <c r="C7933" s="15" t="s">
        <v>16308</v>
      </c>
      <c r="D7933" s="27" t="s">
        <v>6576</v>
      </c>
      <c r="E7933" s="27" t="s">
        <v>6577</v>
      </c>
      <c r="F7933" s="15" t="s">
        <v>110</v>
      </c>
      <c r="G7933" s="15" t="s">
        <v>13206</v>
      </c>
    </row>
    <row r="7934" spans="1:7" ht="22.5" x14ac:dyDescent="0.2">
      <c r="A7934" s="14" t="s">
        <v>16310</v>
      </c>
      <c r="B7934" s="15" t="s">
        <v>15427</v>
      </c>
      <c r="C7934" s="15" t="s">
        <v>16311</v>
      </c>
      <c r="D7934" s="27" t="s">
        <v>15466</v>
      </c>
      <c r="E7934" s="27" t="s">
        <v>15467</v>
      </c>
      <c r="F7934" s="15" t="s">
        <v>110</v>
      </c>
      <c r="G7934" s="15" t="s">
        <v>13206</v>
      </c>
    </row>
    <row r="7935" spans="1:7" ht="14.25" x14ac:dyDescent="0.2">
      <c r="A7935" s="14" t="s">
        <v>16312</v>
      </c>
      <c r="B7935" s="15" t="s">
        <v>15427</v>
      </c>
      <c r="C7935" s="15" t="s">
        <v>16313</v>
      </c>
      <c r="D7935" s="27" t="s">
        <v>15469</v>
      </c>
      <c r="E7935" s="27" t="s">
        <v>15470</v>
      </c>
      <c r="F7935" s="15" t="s">
        <v>518</v>
      </c>
      <c r="G7935" s="15" t="s">
        <v>16314</v>
      </c>
    </row>
    <row r="7936" spans="1:7" ht="14.25" x14ac:dyDescent="0.2">
      <c r="A7936" s="14" t="s">
        <v>16315</v>
      </c>
      <c r="B7936" s="15" t="s">
        <v>15427</v>
      </c>
      <c r="C7936" s="15" t="s">
        <v>16316</v>
      </c>
      <c r="D7936" s="27" t="s">
        <v>8294</v>
      </c>
      <c r="E7936" s="27" t="s">
        <v>8295</v>
      </c>
      <c r="F7936" s="15" t="s">
        <v>518</v>
      </c>
      <c r="G7936" s="15" t="s">
        <v>16317</v>
      </c>
    </row>
    <row r="7937" spans="1:7" ht="22.5" x14ac:dyDescent="0.2">
      <c r="A7937" s="14" t="s">
        <v>16318</v>
      </c>
      <c r="B7937" s="15" t="s">
        <v>15427</v>
      </c>
      <c r="C7937" s="15" t="s">
        <v>16319</v>
      </c>
      <c r="D7937" s="27" t="s">
        <v>15350</v>
      </c>
      <c r="E7937" s="27" t="s">
        <v>15351</v>
      </c>
      <c r="F7937" s="15" t="s">
        <v>110</v>
      </c>
      <c r="G7937" s="15" t="s">
        <v>13539</v>
      </c>
    </row>
    <row r="7938" spans="1:7" ht="14.25" customHeight="1" x14ac:dyDescent="0.2">
      <c r="A7938" s="16"/>
      <c r="B7938" s="16"/>
      <c r="C7938" s="13"/>
      <c r="D7938" s="28"/>
      <c r="E7938" s="21" t="s">
        <v>16320</v>
      </c>
      <c r="F7938" s="13"/>
      <c r="G7938" s="13"/>
    </row>
    <row r="7939" spans="1:7" ht="14.25" x14ac:dyDescent="0.2">
      <c r="A7939" s="14" t="s">
        <v>16321</v>
      </c>
      <c r="B7939" s="15" t="s">
        <v>15427</v>
      </c>
      <c r="C7939" s="15" t="s">
        <v>16322</v>
      </c>
      <c r="D7939" s="27" t="s">
        <v>570</v>
      </c>
      <c r="E7939" s="27" t="s">
        <v>571</v>
      </c>
      <c r="F7939" s="15" t="s">
        <v>51</v>
      </c>
      <c r="G7939" s="15" t="s">
        <v>6888</v>
      </c>
    </row>
    <row r="7940" spans="1:7" ht="14.25" x14ac:dyDescent="0.2">
      <c r="A7940" s="14" t="s">
        <v>16323</v>
      </c>
      <c r="B7940" s="15" t="s">
        <v>15427</v>
      </c>
      <c r="C7940" s="15" t="s">
        <v>11387</v>
      </c>
      <c r="D7940" s="27" t="s">
        <v>574</v>
      </c>
      <c r="E7940" s="27" t="s">
        <v>575</v>
      </c>
      <c r="F7940" s="15" t="s">
        <v>81</v>
      </c>
      <c r="G7940" s="15" t="s">
        <v>189</v>
      </c>
    </row>
    <row r="7941" spans="1:7" ht="22.5" x14ac:dyDescent="0.2">
      <c r="A7941" s="14" t="s">
        <v>16324</v>
      </c>
      <c r="B7941" s="15" t="s">
        <v>15427</v>
      </c>
      <c r="C7941" s="15" t="s">
        <v>16325</v>
      </c>
      <c r="D7941" s="27" t="s">
        <v>762</v>
      </c>
      <c r="E7941" s="27" t="s">
        <v>763</v>
      </c>
      <c r="F7941" s="15" t="s">
        <v>51</v>
      </c>
      <c r="G7941" s="15" t="s">
        <v>14532</v>
      </c>
    </row>
    <row r="7942" spans="1:7" ht="14.25" x14ac:dyDescent="0.2">
      <c r="A7942" s="14" t="s">
        <v>16326</v>
      </c>
      <c r="B7942" s="15" t="s">
        <v>15427</v>
      </c>
      <c r="C7942" s="15" t="s">
        <v>16327</v>
      </c>
      <c r="D7942" s="27" t="s">
        <v>586</v>
      </c>
      <c r="E7942" s="27" t="s">
        <v>587</v>
      </c>
      <c r="F7942" s="15" t="s">
        <v>81</v>
      </c>
      <c r="G7942" s="15" t="s">
        <v>16328</v>
      </c>
    </row>
    <row r="7943" spans="1:7" ht="22.5" x14ac:dyDescent="0.2">
      <c r="A7943" s="14" t="s">
        <v>16329</v>
      </c>
      <c r="B7943" s="15" t="s">
        <v>15427</v>
      </c>
      <c r="C7943" s="15" t="s">
        <v>16330</v>
      </c>
      <c r="D7943" s="27" t="s">
        <v>738</v>
      </c>
      <c r="E7943" s="27" t="s">
        <v>739</v>
      </c>
      <c r="F7943" s="15" t="s">
        <v>502</v>
      </c>
      <c r="G7943" s="15" t="s">
        <v>16331</v>
      </c>
    </row>
    <row r="7944" spans="1:7" ht="14.25" x14ac:dyDescent="0.2">
      <c r="A7944" s="14" t="s">
        <v>16332</v>
      </c>
      <c r="B7944" s="15" t="s">
        <v>15427</v>
      </c>
      <c r="C7944" s="15" t="s">
        <v>16333</v>
      </c>
      <c r="D7944" s="27" t="s">
        <v>5561</v>
      </c>
      <c r="E7944" s="27" t="s">
        <v>5689</v>
      </c>
      <c r="F7944" s="15" t="s">
        <v>502</v>
      </c>
      <c r="G7944" s="15" t="s">
        <v>16334</v>
      </c>
    </row>
    <row r="7945" spans="1:7" ht="22.5" x14ac:dyDescent="0.2">
      <c r="A7945" s="14" t="s">
        <v>16335</v>
      </c>
      <c r="B7945" s="15" t="s">
        <v>15427</v>
      </c>
      <c r="C7945" s="15" t="s">
        <v>16336</v>
      </c>
      <c r="D7945" s="27" t="s">
        <v>734</v>
      </c>
      <c r="E7945" s="27" t="s">
        <v>735</v>
      </c>
      <c r="F7945" s="15" t="s">
        <v>502</v>
      </c>
      <c r="G7945" s="15" t="s">
        <v>16337</v>
      </c>
    </row>
    <row r="7946" spans="1:7" ht="22.5" x14ac:dyDescent="0.2">
      <c r="A7946" s="14" t="s">
        <v>16338</v>
      </c>
      <c r="B7946" s="15" t="s">
        <v>15427</v>
      </c>
      <c r="C7946" s="15" t="s">
        <v>16339</v>
      </c>
      <c r="D7946" s="27" t="s">
        <v>781</v>
      </c>
      <c r="E7946" s="27" t="s">
        <v>5166</v>
      </c>
      <c r="F7946" s="15" t="s">
        <v>502</v>
      </c>
      <c r="G7946" s="15" t="s">
        <v>16340</v>
      </c>
    </row>
    <row r="7947" spans="1:7" ht="22.5" x14ac:dyDescent="0.2">
      <c r="A7947" s="14" t="s">
        <v>16341</v>
      </c>
      <c r="B7947" s="15" t="s">
        <v>15427</v>
      </c>
      <c r="C7947" s="15" t="s">
        <v>16342</v>
      </c>
      <c r="D7947" s="27" t="s">
        <v>742</v>
      </c>
      <c r="E7947" s="27" t="s">
        <v>15460</v>
      </c>
      <c r="F7947" s="15" t="s">
        <v>502</v>
      </c>
      <c r="G7947" s="15" t="s">
        <v>16343</v>
      </c>
    </row>
    <row r="7948" spans="1:7" ht="14.25" customHeight="1" x14ac:dyDescent="0.2">
      <c r="A7948" s="16"/>
      <c r="B7948" s="16"/>
      <c r="C7948" s="13"/>
      <c r="D7948" s="28"/>
      <c r="E7948" s="21" t="s">
        <v>16228</v>
      </c>
      <c r="F7948" s="13"/>
      <c r="G7948" s="13"/>
    </row>
    <row r="7949" spans="1:7" ht="22.5" x14ac:dyDescent="0.2">
      <c r="A7949" s="14" t="s">
        <v>16344</v>
      </c>
      <c r="B7949" s="15" t="s">
        <v>15427</v>
      </c>
      <c r="C7949" s="15" t="s">
        <v>16345</v>
      </c>
      <c r="D7949" s="27" t="s">
        <v>6576</v>
      </c>
      <c r="E7949" s="27" t="s">
        <v>6577</v>
      </c>
      <c r="F7949" s="15" t="s">
        <v>110</v>
      </c>
      <c r="G7949" s="15" t="s">
        <v>8927</v>
      </c>
    </row>
    <row r="7950" spans="1:7" ht="22.5" x14ac:dyDescent="0.2">
      <c r="A7950" s="14" t="s">
        <v>16346</v>
      </c>
      <c r="B7950" s="15" t="s">
        <v>15427</v>
      </c>
      <c r="C7950" s="15" t="s">
        <v>16347</v>
      </c>
      <c r="D7950" s="27" t="s">
        <v>15466</v>
      </c>
      <c r="E7950" s="27" t="s">
        <v>15467</v>
      </c>
      <c r="F7950" s="15" t="s">
        <v>110</v>
      </c>
      <c r="G7950" s="15" t="s">
        <v>8927</v>
      </c>
    </row>
    <row r="7951" spans="1:7" ht="14.25" x14ac:dyDescent="0.2">
      <c r="A7951" s="14" t="s">
        <v>16348</v>
      </c>
      <c r="B7951" s="15" t="s">
        <v>15427</v>
      </c>
      <c r="C7951" s="15" t="s">
        <v>16349</v>
      </c>
      <c r="D7951" s="27" t="s">
        <v>15469</v>
      </c>
      <c r="E7951" s="27" t="s">
        <v>15470</v>
      </c>
      <c r="F7951" s="15" t="s">
        <v>518</v>
      </c>
      <c r="G7951" s="15" t="s">
        <v>16350</v>
      </c>
    </row>
    <row r="7952" spans="1:7" ht="14.25" x14ac:dyDescent="0.2">
      <c r="A7952" s="14" t="s">
        <v>16351</v>
      </c>
      <c r="B7952" s="15" t="s">
        <v>15427</v>
      </c>
      <c r="C7952" s="15" t="s">
        <v>16352</v>
      </c>
      <c r="D7952" s="27" t="s">
        <v>8294</v>
      </c>
      <c r="E7952" s="27" t="s">
        <v>8295</v>
      </c>
      <c r="F7952" s="15" t="s">
        <v>518</v>
      </c>
      <c r="G7952" s="15" t="s">
        <v>1621</v>
      </c>
    </row>
    <row r="7953" spans="1:7" ht="22.5" x14ac:dyDescent="0.2">
      <c r="A7953" s="14" t="s">
        <v>16353</v>
      </c>
      <c r="B7953" s="15" t="s">
        <v>15427</v>
      </c>
      <c r="C7953" s="15" t="s">
        <v>16354</v>
      </c>
      <c r="D7953" s="27" t="s">
        <v>15350</v>
      </c>
      <c r="E7953" s="27" t="s">
        <v>15351</v>
      </c>
      <c r="F7953" s="15" t="s">
        <v>110</v>
      </c>
      <c r="G7953" s="15" t="s">
        <v>16355</v>
      </c>
    </row>
    <row r="7954" spans="1:7" ht="14.25" customHeight="1" x14ac:dyDescent="0.2">
      <c r="A7954" s="16"/>
      <c r="B7954" s="16"/>
      <c r="C7954" s="13"/>
      <c r="D7954" s="28"/>
      <c r="E7954" s="21" t="s">
        <v>16356</v>
      </c>
      <c r="F7954" s="13"/>
      <c r="G7954" s="13"/>
    </row>
    <row r="7955" spans="1:7" ht="14.25" x14ac:dyDescent="0.2">
      <c r="A7955" s="14" t="s">
        <v>16357</v>
      </c>
      <c r="B7955" s="15" t="s">
        <v>15427</v>
      </c>
      <c r="C7955" s="15" t="s">
        <v>16358</v>
      </c>
      <c r="D7955" s="27" t="s">
        <v>570</v>
      </c>
      <c r="E7955" s="27" t="s">
        <v>571</v>
      </c>
      <c r="F7955" s="15" t="s">
        <v>51</v>
      </c>
      <c r="G7955" s="15" t="s">
        <v>6888</v>
      </c>
    </row>
    <row r="7956" spans="1:7" ht="14.25" x14ac:dyDescent="0.2">
      <c r="A7956" s="14" t="s">
        <v>16359</v>
      </c>
      <c r="B7956" s="15" t="s">
        <v>15427</v>
      </c>
      <c r="C7956" s="15" t="s">
        <v>16360</v>
      </c>
      <c r="D7956" s="27" t="s">
        <v>574</v>
      </c>
      <c r="E7956" s="27" t="s">
        <v>575</v>
      </c>
      <c r="F7956" s="15" t="s">
        <v>81</v>
      </c>
      <c r="G7956" s="15" t="s">
        <v>189</v>
      </c>
    </row>
    <row r="7957" spans="1:7" ht="22.5" x14ac:dyDescent="0.2">
      <c r="A7957" s="14" t="s">
        <v>16361</v>
      </c>
      <c r="B7957" s="15" t="s">
        <v>15427</v>
      </c>
      <c r="C7957" s="15" t="s">
        <v>16362</v>
      </c>
      <c r="D7957" s="27" t="s">
        <v>762</v>
      </c>
      <c r="E7957" s="27" t="s">
        <v>763</v>
      </c>
      <c r="F7957" s="15" t="s">
        <v>51</v>
      </c>
      <c r="G7957" s="15" t="s">
        <v>14532</v>
      </c>
    </row>
    <row r="7958" spans="1:7" ht="14.25" x14ac:dyDescent="0.2">
      <c r="A7958" s="14" t="s">
        <v>16363</v>
      </c>
      <c r="B7958" s="15" t="s">
        <v>15427</v>
      </c>
      <c r="C7958" s="15" t="s">
        <v>16364</v>
      </c>
      <c r="D7958" s="27" t="s">
        <v>586</v>
      </c>
      <c r="E7958" s="27" t="s">
        <v>587</v>
      </c>
      <c r="F7958" s="15" t="s">
        <v>81</v>
      </c>
      <c r="G7958" s="15" t="s">
        <v>16328</v>
      </c>
    </row>
    <row r="7959" spans="1:7" ht="22.5" x14ac:dyDescent="0.2">
      <c r="A7959" s="14" t="s">
        <v>16365</v>
      </c>
      <c r="B7959" s="15" t="s">
        <v>15427</v>
      </c>
      <c r="C7959" s="15" t="s">
        <v>16366</v>
      </c>
      <c r="D7959" s="27" t="s">
        <v>738</v>
      </c>
      <c r="E7959" s="27" t="s">
        <v>739</v>
      </c>
      <c r="F7959" s="15" t="s">
        <v>502</v>
      </c>
      <c r="G7959" s="15" t="s">
        <v>16331</v>
      </c>
    </row>
    <row r="7960" spans="1:7" ht="14.25" x14ac:dyDescent="0.2">
      <c r="A7960" s="14" t="s">
        <v>16367</v>
      </c>
      <c r="B7960" s="15" t="s">
        <v>15427</v>
      </c>
      <c r="C7960" s="15" t="s">
        <v>16368</v>
      </c>
      <c r="D7960" s="27" t="s">
        <v>5561</v>
      </c>
      <c r="E7960" s="27" t="s">
        <v>5689</v>
      </c>
      <c r="F7960" s="15" t="s">
        <v>502</v>
      </c>
      <c r="G7960" s="15" t="s">
        <v>16334</v>
      </c>
    </row>
    <row r="7961" spans="1:7" ht="22.5" x14ac:dyDescent="0.2">
      <c r="A7961" s="14" t="s">
        <v>16369</v>
      </c>
      <c r="B7961" s="15" t="s">
        <v>15427</v>
      </c>
      <c r="C7961" s="15" t="s">
        <v>16370</v>
      </c>
      <c r="D7961" s="27" t="s">
        <v>734</v>
      </c>
      <c r="E7961" s="27" t="s">
        <v>735</v>
      </c>
      <c r="F7961" s="15" t="s">
        <v>502</v>
      </c>
      <c r="G7961" s="15" t="s">
        <v>16337</v>
      </c>
    </row>
    <row r="7962" spans="1:7" ht="22.5" x14ac:dyDescent="0.2">
      <c r="A7962" s="14" t="s">
        <v>16371</v>
      </c>
      <c r="B7962" s="15" t="s">
        <v>15427</v>
      </c>
      <c r="C7962" s="15" t="s">
        <v>16372</v>
      </c>
      <c r="D7962" s="27" t="s">
        <v>781</v>
      </c>
      <c r="E7962" s="27" t="s">
        <v>5166</v>
      </c>
      <c r="F7962" s="15" t="s">
        <v>502</v>
      </c>
      <c r="G7962" s="15" t="s">
        <v>16340</v>
      </c>
    </row>
    <row r="7963" spans="1:7" ht="14.25" customHeight="1" x14ac:dyDescent="0.2">
      <c r="A7963" s="16"/>
      <c r="B7963" s="16"/>
      <c r="C7963" s="13"/>
      <c r="D7963" s="28"/>
      <c r="E7963" s="21" t="s">
        <v>16265</v>
      </c>
      <c r="F7963" s="13"/>
      <c r="G7963" s="13"/>
    </row>
    <row r="7964" spans="1:7" ht="22.5" x14ac:dyDescent="0.2">
      <c r="A7964" s="14" t="s">
        <v>16373</v>
      </c>
      <c r="B7964" s="15" t="s">
        <v>15427</v>
      </c>
      <c r="C7964" s="15" t="s">
        <v>16374</v>
      </c>
      <c r="D7964" s="27" t="s">
        <v>6576</v>
      </c>
      <c r="E7964" s="27" t="s">
        <v>6577</v>
      </c>
      <c r="F7964" s="15" t="s">
        <v>110</v>
      </c>
      <c r="G7964" s="15" t="s">
        <v>8927</v>
      </c>
    </row>
    <row r="7965" spans="1:7" ht="22.5" x14ac:dyDescent="0.2">
      <c r="A7965" s="14" t="s">
        <v>16375</v>
      </c>
      <c r="B7965" s="15" t="s">
        <v>15427</v>
      </c>
      <c r="C7965" s="15" t="s">
        <v>16376</v>
      </c>
      <c r="D7965" s="27" t="s">
        <v>15466</v>
      </c>
      <c r="E7965" s="27" t="s">
        <v>15467</v>
      </c>
      <c r="F7965" s="15" t="s">
        <v>110</v>
      </c>
      <c r="G7965" s="15" t="s">
        <v>8927</v>
      </c>
    </row>
    <row r="7966" spans="1:7" ht="14.25" x14ac:dyDescent="0.2">
      <c r="A7966" s="14" t="s">
        <v>16377</v>
      </c>
      <c r="B7966" s="15" t="s">
        <v>15427</v>
      </c>
      <c r="C7966" s="15" t="s">
        <v>16378</v>
      </c>
      <c r="D7966" s="27" t="s">
        <v>15469</v>
      </c>
      <c r="E7966" s="27" t="s">
        <v>15470</v>
      </c>
      <c r="F7966" s="15" t="s">
        <v>518</v>
      </c>
      <c r="G7966" s="15" t="s">
        <v>16350</v>
      </c>
    </row>
    <row r="7967" spans="1:7" ht="14.25" x14ac:dyDescent="0.2">
      <c r="A7967" s="14" t="s">
        <v>16379</v>
      </c>
      <c r="B7967" s="15" t="s">
        <v>15427</v>
      </c>
      <c r="C7967" s="15" t="s">
        <v>16380</v>
      </c>
      <c r="D7967" s="27" t="s">
        <v>8294</v>
      </c>
      <c r="E7967" s="27" t="s">
        <v>8295</v>
      </c>
      <c r="F7967" s="15" t="s">
        <v>518</v>
      </c>
      <c r="G7967" s="15" t="s">
        <v>1621</v>
      </c>
    </row>
    <row r="7968" spans="1:7" ht="22.5" x14ac:dyDescent="0.2">
      <c r="A7968" s="14" t="s">
        <v>16381</v>
      </c>
      <c r="B7968" s="15" t="s">
        <v>15427</v>
      </c>
      <c r="C7968" s="15" t="s">
        <v>16382</v>
      </c>
      <c r="D7968" s="27" t="s">
        <v>15350</v>
      </c>
      <c r="E7968" s="27" t="s">
        <v>15351</v>
      </c>
      <c r="F7968" s="15" t="s">
        <v>110</v>
      </c>
      <c r="G7968" s="15" t="s">
        <v>16383</v>
      </c>
    </row>
    <row r="7969" spans="1:7" ht="14.25" customHeight="1" x14ac:dyDescent="0.2">
      <c r="A7969" s="16"/>
      <c r="B7969" s="16"/>
      <c r="C7969" s="13"/>
      <c r="D7969" s="28"/>
      <c r="E7969" s="21" t="s">
        <v>16384</v>
      </c>
      <c r="F7969" s="13"/>
      <c r="G7969" s="13"/>
    </row>
    <row r="7970" spans="1:7" ht="14.25" x14ac:dyDescent="0.2">
      <c r="A7970" s="14" t="s">
        <v>16385</v>
      </c>
      <c r="B7970" s="15" t="s">
        <v>15427</v>
      </c>
      <c r="C7970" s="15" t="s">
        <v>16386</v>
      </c>
      <c r="D7970" s="27" t="s">
        <v>570</v>
      </c>
      <c r="E7970" s="27" t="s">
        <v>571</v>
      </c>
      <c r="F7970" s="15" t="s">
        <v>51</v>
      </c>
      <c r="G7970" s="15" t="s">
        <v>7915</v>
      </c>
    </row>
    <row r="7971" spans="1:7" ht="14.25" x14ac:dyDescent="0.2">
      <c r="A7971" s="14" t="s">
        <v>16387</v>
      </c>
      <c r="B7971" s="15" t="s">
        <v>15427</v>
      </c>
      <c r="C7971" s="15" t="s">
        <v>16388</v>
      </c>
      <c r="D7971" s="27" t="s">
        <v>574</v>
      </c>
      <c r="E7971" s="27" t="s">
        <v>575</v>
      </c>
      <c r="F7971" s="15" t="s">
        <v>81</v>
      </c>
      <c r="G7971" s="15" t="s">
        <v>16389</v>
      </c>
    </row>
    <row r="7972" spans="1:7" ht="22.5" x14ac:dyDescent="0.2">
      <c r="A7972" s="14" t="s">
        <v>16390</v>
      </c>
      <c r="B7972" s="15" t="s">
        <v>15427</v>
      </c>
      <c r="C7972" s="15" t="s">
        <v>16391</v>
      </c>
      <c r="D7972" s="27" t="s">
        <v>15509</v>
      </c>
      <c r="E7972" s="27" t="s">
        <v>15510</v>
      </c>
      <c r="F7972" s="15" t="s">
        <v>51</v>
      </c>
      <c r="G7972" s="15" t="s">
        <v>16392</v>
      </c>
    </row>
    <row r="7973" spans="1:7" ht="14.25" x14ac:dyDescent="0.2">
      <c r="A7973" s="14" t="s">
        <v>16393</v>
      </c>
      <c r="B7973" s="15" t="s">
        <v>15427</v>
      </c>
      <c r="C7973" s="15" t="s">
        <v>16394</v>
      </c>
      <c r="D7973" s="27" t="s">
        <v>586</v>
      </c>
      <c r="E7973" s="27" t="s">
        <v>587</v>
      </c>
      <c r="F7973" s="15" t="s">
        <v>81</v>
      </c>
      <c r="G7973" s="15" t="s">
        <v>16395</v>
      </c>
    </row>
    <row r="7974" spans="1:7" ht="22.5" x14ac:dyDescent="0.2">
      <c r="A7974" s="14" t="s">
        <v>16396</v>
      </c>
      <c r="B7974" s="15" t="s">
        <v>15427</v>
      </c>
      <c r="C7974" s="15" t="s">
        <v>16397</v>
      </c>
      <c r="D7974" s="27" t="s">
        <v>734</v>
      </c>
      <c r="E7974" s="27" t="s">
        <v>735</v>
      </c>
      <c r="F7974" s="15" t="s">
        <v>502</v>
      </c>
      <c r="G7974" s="15" t="s">
        <v>16398</v>
      </c>
    </row>
    <row r="7975" spans="1:7" ht="22.5" x14ac:dyDescent="0.2">
      <c r="A7975" s="14" t="s">
        <v>16399</v>
      </c>
      <c r="B7975" s="15" t="s">
        <v>15427</v>
      </c>
      <c r="C7975" s="15" t="s">
        <v>16400</v>
      </c>
      <c r="D7975" s="27" t="s">
        <v>3069</v>
      </c>
      <c r="E7975" s="27" t="s">
        <v>15515</v>
      </c>
      <c r="F7975" s="15" t="s">
        <v>502</v>
      </c>
      <c r="G7975" s="15" t="s">
        <v>16401</v>
      </c>
    </row>
    <row r="7976" spans="1:7" ht="22.5" x14ac:dyDescent="0.2">
      <c r="A7976" s="14" t="s">
        <v>16402</v>
      </c>
      <c r="B7976" s="15" t="s">
        <v>15427</v>
      </c>
      <c r="C7976" s="15" t="s">
        <v>16403</v>
      </c>
      <c r="D7976" s="27" t="s">
        <v>3073</v>
      </c>
      <c r="E7976" s="27" t="s">
        <v>15518</v>
      </c>
      <c r="F7976" s="15" t="s">
        <v>502</v>
      </c>
      <c r="G7976" s="15" t="s">
        <v>16404</v>
      </c>
    </row>
    <row r="7977" spans="1:7" ht="22.5" x14ac:dyDescent="0.2">
      <c r="A7977" s="14" t="s">
        <v>16405</v>
      </c>
      <c r="B7977" s="15" t="s">
        <v>15427</v>
      </c>
      <c r="C7977" s="15" t="s">
        <v>16406</v>
      </c>
      <c r="D7977" s="27" t="s">
        <v>781</v>
      </c>
      <c r="E7977" s="27" t="s">
        <v>5166</v>
      </c>
      <c r="F7977" s="15" t="s">
        <v>502</v>
      </c>
      <c r="G7977" s="15" t="s">
        <v>16407</v>
      </c>
    </row>
    <row r="7978" spans="1:7" ht="22.5" x14ac:dyDescent="0.2">
      <c r="A7978" s="14" t="s">
        <v>16408</v>
      </c>
      <c r="B7978" s="15" t="s">
        <v>15427</v>
      </c>
      <c r="C7978" s="15" t="s">
        <v>16409</v>
      </c>
      <c r="D7978" s="27" t="s">
        <v>742</v>
      </c>
      <c r="E7978" s="27" t="s">
        <v>15460</v>
      </c>
      <c r="F7978" s="15" t="s">
        <v>502</v>
      </c>
      <c r="G7978" s="15" t="s">
        <v>16410</v>
      </c>
    </row>
    <row r="7979" spans="1:7" ht="14.25" customHeight="1" x14ac:dyDescent="0.2">
      <c r="A7979" s="16"/>
      <c r="B7979" s="16"/>
      <c r="C7979" s="13"/>
      <c r="D7979" s="28"/>
      <c r="E7979" s="21" t="s">
        <v>16228</v>
      </c>
      <c r="F7979" s="13"/>
      <c r="G7979" s="13"/>
    </row>
    <row r="7980" spans="1:7" ht="22.5" x14ac:dyDescent="0.2">
      <c r="A7980" s="14" t="s">
        <v>16412</v>
      </c>
      <c r="B7980" s="15" t="s">
        <v>15427</v>
      </c>
      <c r="C7980" s="15" t="s">
        <v>16411</v>
      </c>
      <c r="D7980" s="27" t="s">
        <v>6576</v>
      </c>
      <c r="E7980" s="27" t="s">
        <v>6577</v>
      </c>
      <c r="F7980" s="15" t="s">
        <v>110</v>
      </c>
      <c r="G7980" s="15" t="s">
        <v>3503</v>
      </c>
    </row>
    <row r="7981" spans="1:7" ht="22.5" x14ac:dyDescent="0.2">
      <c r="A7981" s="14" t="s">
        <v>16413</v>
      </c>
      <c r="B7981" s="15" t="s">
        <v>15427</v>
      </c>
      <c r="C7981" s="15" t="s">
        <v>16414</v>
      </c>
      <c r="D7981" s="27" t="s">
        <v>15466</v>
      </c>
      <c r="E7981" s="27" t="s">
        <v>15467</v>
      </c>
      <c r="F7981" s="15" t="s">
        <v>110</v>
      </c>
      <c r="G7981" s="15" t="s">
        <v>3503</v>
      </c>
    </row>
    <row r="7982" spans="1:7" ht="14.25" x14ac:dyDescent="0.2">
      <c r="A7982" s="14" t="s">
        <v>16415</v>
      </c>
      <c r="B7982" s="15" t="s">
        <v>15427</v>
      </c>
      <c r="C7982" s="15" t="s">
        <v>16416</v>
      </c>
      <c r="D7982" s="27" t="s">
        <v>15469</v>
      </c>
      <c r="E7982" s="27" t="s">
        <v>15470</v>
      </c>
      <c r="F7982" s="15" t="s">
        <v>518</v>
      </c>
      <c r="G7982" s="15" t="s">
        <v>16417</v>
      </c>
    </row>
    <row r="7983" spans="1:7" ht="14.25" x14ac:dyDescent="0.2">
      <c r="A7983" s="14" t="s">
        <v>16418</v>
      </c>
      <c r="B7983" s="15" t="s">
        <v>15427</v>
      </c>
      <c r="C7983" s="15" t="s">
        <v>16419</v>
      </c>
      <c r="D7983" s="27" t="s">
        <v>8294</v>
      </c>
      <c r="E7983" s="27" t="s">
        <v>8295</v>
      </c>
      <c r="F7983" s="15" t="s">
        <v>518</v>
      </c>
      <c r="G7983" s="15" t="s">
        <v>16420</v>
      </c>
    </row>
    <row r="7984" spans="1:7" ht="22.5" x14ac:dyDescent="0.2">
      <c r="A7984" s="14" t="s">
        <v>16421</v>
      </c>
      <c r="B7984" s="15" t="s">
        <v>15427</v>
      </c>
      <c r="C7984" s="15" t="s">
        <v>16422</v>
      </c>
      <c r="D7984" s="27" t="s">
        <v>15350</v>
      </c>
      <c r="E7984" s="27" t="s">
        <v>15351</v>
      </c>
      <c r="F7984" s="15" t="s">
        <v>110</v>
      </c>
      <c r="G7984" s="15" t="s">
        <v>16423</v>
      </c>
    </row>
    <row r="7985" spans="1:7" ht="14.25" customHeight="1" x14ac:dyDescent="0.2">
      <c r="A7985" s="16"/>
      <c r="B7985" s="16"/>
      <c r="C7985" s="13"/>
      <c r="D7985" s="28"/>
      <c r="E7985" s="21" t="s">
        <v>16424</v>
      </c>
      <c r="F7985" s="13"/>
      <c r="G7985" s="13"/>
    </row>
    <row r="7986" spans="1:7" ht="14.25" x14ac:dyDescent="0.2">
      <c r="A7986" s="14" t="s">
        <v>16425</v>
      </c>
      <c r="B7986" s="15" t="s">
        <v>15427</v>
      </c>
      <c r="C7986" s="15" t="s">
        <v>16426</v>
      </c>
      <c r="D7986" s="27" t="s">
        <v>570</v>
      </c>
      <c r="E7986" s="27" t="s">
        <v>571</v>
      </c>
      <c r="F7986" s="15" t="s">
        <v>51</v>
      </c>
      <c r="G7986" s="15" t="s">
        <v>16139</v>
      </c>
    </row>
    <row r="7987" spans="1:7" ht="14.25" x14ac:dyDescent="0.2">
      <c r="A7987" s="14" t="s">
        <v>16427</v>
      </c>
      <c r="B7987" s="15" t="s">
        <v>15427</v>
      </c>
      <c r="C7987" s="15" t="s">
        <v>16428</v>
      </c>
      <c r="D7987" s="27" t="s">
        <v>574</v>
      </c>
      <c r="E7987" s="27" t="s">
        <v>575</v>
      </c>
      <c r="F7987" s="15" t="s">
        <v>81</v>
      </c>
      <c r="G7987" s="15" t="s">
        <v>16141</v>
      </c>
    </row>
    <row r="7988" spans="1:7" ht="22.5" x14ac:dyDescent="0.2">
      <c r="A7988" s="14" t="s">
        <v>16429</v>
      </c>
      <c r="B7988" s="15" t="s">
        <v>15427</v>
      </c>
      <c r="C7988" s="15" t="s">
        <v>16430</v>
      </c>
      <c r="D7988" s="27" t="s">
        <v>762</v>
      </c>
      <c r="E7988" s="27" t="s">
        <v>763</v>
      </c>
      <c r="F7988" s="15" t="s">
        <v>51</v>
      </c>
      <c r="G7988" s="15" t="s">
        <v>6552</v>
      </c>
    </row>
    <row r="7989" spans="1:7" ht="14.25" x14ac:dyDescent="0.2">
      <c r="A7989" s="14" t="s">
        <v>16431</v>
      </c>
      <c r="B7989" s="15" t="s">
        <v>15427</v>
      </c>
      <c r="C7989" s="15" t="s">
        <v>16432</v>
      </c>
      <c r="D7989" s="27" t="s">
        <v>586</v>
      </c>
      <c r="E7989" s="27" t="s">
        <v>587</v>
      </c>
      <c r="F7989" s="15" t="s">
        <v>81</v>
      </c>
      <c r="G7989" s="15" t="s">
        <v>16433</v>
      </c>
    </row>
    <row r="7990" spans="1:7" ht="22.5" x14ac:dyDescent="0.2">
      <c r="A7990" s="14" t="s">
        <v>16434</v>
      </c>
      <c r="B7990" s="15" t="s">
        <v>15427</v>
      </c>
      <c r="C7990" s="15" t="s">
        <v>16435</v>
      </c>
      <c r="D7990" s="27" t="s">
        <v>742</v>
      </c>
      <c r="E7990" s="27" t="s">
        <v>743</v>
      </c>
      <c r="F7990" s="15" t="s">
        <v>502</v>
      </c>
      <c r="G7990" s="15" t="s">
        <v>16436</v>
      </c>
    </row>
    <row r="7991" spans="1:7" ht="22.5" x14ac:dyDescent="0.2">
      <c r="A7991" s="14" t="s">
        <v>16437</v>
      </c>
      <c r="B7991" s="15" t="s">
        <v>15427</v>
      </c>
      <c r="C7991" s="15" t="s">
        <v>16438</v>
      </c>
      <c r="D7991" s="27" t="s">
        <v>734</v>
      </c>
      <c r="E7991" s="27" t="s">
        <v>735</v>
      </c>
      <c r="F7991" s="15" t="s">
        <v>502</v>
      </c>
      <c r="G7991" s="15" t="s">
        <v>16439</v>
      </c>
    </row>
    <row r="7992" spans="1:7" ht="22.5" x14ac:dyDescent="0.2">
      <c r="A7992" s="14" t="s">
        <v>16440</v>
      </c>
      <c r="B7992" s="15" t="s">
        <v>15427</v>
      </c>
      <c r="C7992" s="15" t="s">
        <v>1066</v>
      </c>
      <c r="D7992" s="27" t="s">
        <v>781</v>
      </c>
      <c r="E7992" s="27" t="s">
        <v>5166</v>
      </c>
      <c r="F7992" s="15" t="s">
        <v>502</v>
      </c>
      <c r="G7992" s="15" t="s">
        <v>16441</v>
      </c>
    </row>
    <row r="7993" spans="1:7" ht="22.5" x14ac:dyDescent="0.2">
      <c r="A7993" s="14" t="s">
        <v>16442</v>
      </c>
      <c r="B7993" s="15" t="s">
        <v>15427</v>
      </c>
      <c r="C7993" s="15" t="s">
        <v>16443</v>
      </c>
      <c r="D7993" s="27" t="s">
        <v>742</v>
      </c>
      <c r="E7993" s="27" t="s">
        <v>15460</v>
      </c>
      <c r="F7993" s="15" t="s">
        <v>502</v>
      </c>
      <c r="G7993" s="15" t="s">
        <v>15868</v>
      </c>
    </row>
    <row r="7994" spans="1:7" ht="14.25" customHeight="1" x14ac:dyDescent="0.2">
      <c r="A7994" s="16"/>
      <c r="B7994" s="16"/>
      <c r="C7994" s="13"/>
      <c r="D7994" s="28"/>
      <c r="E7994" s="21" t="s">
        <v>16265</v>
      </c>
      <c r="F7994" s="13"/>
      <c r="G7994" s="13"/>
    </row>
    <row r="7995" spans="1:7" ht="22.5" x14ac:dyDescent="0.2">
      <c r="A7995" s="14" t="s">
        <v>16444</v>
      </c>
      <c r="B7995" s="15" t="s">
        <v>15427</v>
      </c>
      <c r="C7995" s="15" t="s">
        <v>16445</v>
      </c>
      <c r="D7995" s="27" t="s">
        <v>6576</v>
      </c>
      <c r="E7995" s="27" t="s">
        <v>6577</v>
      </c>
      <c r="F7995" s="15" t="s">
        <v>110</v>
      </c>
      <c r="G7995" s="15" t="s">
        <v>77</v>
      </c>
    </row>
    <row r="7996" spans="1:7" ht="22.5" x14ac:dyDescent="0.2">
      <c r="A7996" s="14" t="s">
        <v>16446</v>
      </c>
      <c r="B7996" s="15" t="s">
        <v>15427</v>
      </c>
      <c r="C7996" s="15" t="s">
        <v>16447</v>
      </c>
      <c r="D7996" s="27" t="s">
        <v>15466</v>
      </c>
      <c r="E7996" s="27" t="s">
        <v>15467</v>
      </c>
      <c r="F7996" s="15" t="s">
        <v>110</v>
      </c>
      <c r="G7996" s="15" t="s">
        <v>77</v>
      </c>
    </row>
    <row r="7997" spans="1:7" ht="14.25" x14ac:dyDescent="0.2">
      <c r="A7997" s="14" t="s">
        <v>16448</v>
      </c>
      <c r="B7997" s="15" t="s">
        <v>15427</v>
      </c>
      <c r="C7997" s="15" t="s">
        <v>16449</v>
      </c>
      <c r="D7997" s="27" t="s">
        <v>15469</v>
      </c>
      <c r="E7997" s="27" t="s">
        <v>15470</v>
      </c>
      <c r="F7997" s="15" t="s">
        <v>518</v>
      </c>
      <c r="G7997" s="15" t="s">
        <v>11050</v>
      </c>
    </row>
    <row r="7998" spans="1:7" ht="14.25" x14ac:dyDescent="0.2">
      <c r="A7998" s="14" t="s">
        <v>16450</v>
      </c>
      <c r="B7998" s="15" t="s">
        <v>15427</v>
      </c>
      <c r="C7998" s="15" t="s">
        <v>16451</v>
      </c>
      <c r="D7998" s="27" t="s">
        <v>8294</v>
      </c>
      <c r="E7998" s="27" t="s">
        <v>8295</v>
      </c>
      <c r="F7998" s="15" t="s">
        <v>518</v>
      </c>
      <c r="G7998" s="15" t="s">
        <v>15625</v>
      </c>
    </row>
    <row r="7999" spans="1:7" ht="22.5" x14ac:dyDescent="0.2">
      <c r="A7999" s="14" t="s">
        <v>16452</v>
      </c>
      <c r="B7999" s="15" t="s">
        <v>15427</v>
      </c>
      <c r="C7999" s="15" t="s">
        <v>16453</v>
      </c>
      <c r="D7999" s="27" t="s">
        <v>15350</v>
      </c>
      <c r="E7999" s="27" t="s">
        <v>15351</v>
      </c>
      <c r="F7999" s="15" t="s">
        <v>110</v>
      </c>
      <c r="G7999" s="15" t="s">
        <v>16454</v>
      </c>
    </row>
    <row r="8000" spans="1:7" ht="14.25" customHeight="1" x14ac:dyDescent="0.2">
      <c r="A8000" s="16"/>
      <c r="B8000" s="16"/>
      <c r="C8000" s="13"/>
      <c r="D8000" s="28"/>
      <c r="E8000" s="21" t="s">
        <v>16455</v>
      </c>
      <c r="F8000" s="13"/>
      <c r="G8000" s="13"/>
    </row>
    <row r="8001" spans="1:7" ht="14.25" x14ac:dyDescent="0.2">
      <c r="A8001" s="14" t="s">
        <v>16456</v>
      </c>
      <c r="B8001" s="15" t="s">
        <v>15427</v>
      </c>
      <c r="C8001" s="15" t="s">
        <v>16457</v>
      </c>
      <c r="D8001" s="27" t="s">
        <v>570</v>
      </c>
      <c r="E8001" s="27" t="s">
        <v>571</v>
      </c>
      <c r="F8001" s="15" t="s">
        <v>51</v>
      </c>
      <c r="G8001" s="15" t="s">
        <v>6008</v>
      </c>
    </row>
    <row r="8002" spans="1:7" ht="14.25" x14ac:dyDescent="0.2">
      <c r="A8002" s="14" t="s">
        <v>16458</v>
      </c>
      <c r="B8002" s="15" t="s">
        <v>15427</v>
      </c>
      <c r="C8002" s="15" t="s">
        <v>16459</v>
      </c>
      <c r="D8002" s="27" t="s">
        <v>574</v>
      </c>
      <c r="E8002" s="27" t="s">
        <v>575</v>
      </c>
      <c r="F8002" s="15" t="s">
        <v>81</v>
      </c>
      <c r="G8002" s="15" t="s">
        <v>6010</v>
      </c>
    </row>
    <row r="8003" spans="1:7" ht="22.5" x14ac:dyDescent="0.2">
      <c r="A8003" s="14" t="s">
        <v>16460</v>
      </c>
      <c r="B8003" s="15" t="s">
        <v>15427</v>
      </c>
      <c r="C8003" s="15" t="s">
        <v>16461</v>
      </c>
      <c r="D8003" s="27" t="s">
        <v>15482</v>
      </c>
      <c r="E8003" s="27" t="s">
        <v>15483</v>
      </c>
      <c r="F8003" s="15" t="s">
        <v>51</v>
      </c>
      <c r="G8003" s="15" t="s">
        <v>612</v>
      </c>
    </row>
    <row r="8004" spans="1:7" ht="14.25" x14ac:dyDescent="0.2">
      <c r="A8004" s="14" t="s">
        <v>16462</v>
      </c>
      <c r="B8004" s="15" t="s">
        <v>15427</v>
      </c>
      <c r="C8004" s="15" t="s">
        <v>16463</v>
      </c>
      <c r="D8004" s="27" t="s">
        <v>586</v>
      </c>
      <c r="E8004" s="27" t="s">
        <v>587</v>
      </c>
      <c r="F8004" s="15" t="s">
        <v>81</v>
      </c>
      <c r="G8004" s="15" t="s">
        <v>16464</v>
      </c>
    </row>
    <row r="8005" spans="1:7" ht="22.5" x14ac:dyDescent="0.2">
      <c r="A8005" s="14" t="s">
        <v>16465</v>
      </c>
      <c r="B8005" s="15" t="s">
        <v>15427</v>
      </c>
      <c r="C8005" s="15" t="s">
        <v>16466</v>
      </c>
      <c r="D8005" s="27" t="s">
        <v>734</v>
      </c>
      <c r="E8005" s="27" t="s">
        <v>735</v>
      </c>
      <c r="F8005" s="15" t="s">
        <v>502</v>
      </c>
      <c r="G8005" s="15" t="s">
        <v>16467</v>
      </c>
    </row>
    <row r="8006" spans="1:7" ht="22.5" x14ac:dyDescent="0.2">
      <c r="A8006" s="14" t="s">
        <v>16468</v>
      </c>
      <c r="B8006" s="15" t="s">
        <v>15427</v>
      </c>
      <c r="C8006" s="15" t="s">
        <v>16469</v>
      </c>
      <c r="D8006" s="27" t="s">
        <v>734</v>
      </c>
      <c r="E8006" s="27" t="s">
        <v>4010</v>
      </c>
      <c r="F8006" s="15" t="s">
        <v>502</v>
      </c>
      <c r="G8006" s="15" t="s">
        <v>16470</v>
      </c>
    </row>
    <row r="8007" spans="1:7" ht="22.5" x14ac:dyDescent="0.2">
      <c r="A8007" s="14" t="s">
        <v>16471</v>
      </c>
      <c r="B8007" s="15" t="s">
        <v>15427</v>
      </c>
      <c r="C8007" s="15" t="s">
        <v>16472</v>
      </c>
      <c r="D8007" s="27" t="s">
        <v>781</v>
      </c>
      <c r="E8007" s="27" t="s">
        <v>5166</v>
      </c>
      <c r="F8007" s="15" t="s">
        <v>502</v>
      </c>
      <c r="G8007" s="15" t="s">
        <v>15962</v>
      </c>
    </row>
    <row r="8008" spans="1:7" ht="22.5" x14ac:dyDescent="0.2">
      <c r="A8008" s="14" t="s">
        <v>16473</v>
      </c>
      <c r="B8008" s="15" t="s">
        <v>15427</v>
      </c>
      <c r="C8008" s="15" t="s">
        <v>16474</v>
      </c>
      <c r="D8008" s="27" t="s">
        <v>742</v>
      </c>
      <c r="E8008" s="27" t="s">
        <v>15460</v>
      </c>
      <c r="F8008" s="15" t="s">
        <v>502</v>
      </c>
      <c r="G8008" s="15" t="s">
        <v>16041</v>
      </c>
    </row>
    <row r="8009" spans="1:7" ht="14.25" customHeight="1" x14ac:dyDescent="0.2">
      <c r="A8009" s="16"/>
      <c r="B8009" s="16"/>
      <c r="C8009" s="13"/>
      <c r="D8009" s="28"/>
      <c r="E8009" s="21" t="s">
        <v>16265</v>
      </c>
      <c r="F8009" s="13"/>
      <c r="G8009" s="13"/>
    </row>
    <row r="8010" spans="1:7" ht="22.5" x14ac:dyDescent="0.2">
      <c r="A8010" s="14" t="s">
        <v>16475</v>
      </c>
      <c r="B8010" s="15" t="s">
        <v>15427</v>
      </c>
      <c r="C8010" s="15" t="s">
        <v>16476</v>
      </c>
      <c r="D8010" s="27" t="s">
        <v>6576</v>
      </c>
      <c r="E8010" s="27" t="s">
        <v>6577</v>
      </c>
      <c r="F8010" s="15" t="s">
        <v>110</v>
      </c>
      <c r="G8010" s="15" t="s">
        <v>14761</v>
      </c>
    </row>
    <row r="8011" spans="1:7" ht="22.5" x14ac:dyDescent="0.2">
      <c r="A8011" s="14" t="s">
        <v>16477</v>
      </c>
      <c r="B8011" s="15" t="s">
        <v>15427</v>
      </c>
      <c r="C8011" s="15" t="s">
        <v>16478</v>
      </c>
      <c r="D8011" s="27" t="s">
        <v>15466</v>
      </c>
      <c r="E8011" s="27" t="s">
        <v>15467</v>
      </c>
      <c r="F8011" s="15" t="s">
        <v>110</v>
      </c>
      <c r="G8011" s="15" t="s">
        <v>14761</v>
      </c>
    </row>
    <row r="8012" spans="1:7" ht="14.25" x14ac:dyDescent="0.2">
      <c r="A8012" s="14" t="s">
        <v>16479</v>
      </c>
      <c r="B8012" s="15" t="s">
        <v>15427</v>
      </c>
      <c r="C8012" s="15" t="s">
        <v>16480</v>
      </c>
      <c r="D8012" s="27" t="s">
        <v>15469</v>
      </c>
      <c r="E8012" s="27" t="s">
        <v>15470</v>
      </c>
      <c r="F8012" s="15" t="s">
        <v>518</v>
      </c>
      <c r="G8012" s="15" t="s">
        <v>16481</v>
      </c>
    </row>
    <row r="8013" spans="1:7" ht="14.25" x14ac:dyDescent="0.2">
      <c r="A8013" s="14" t="s">
        <v>16482</v>
      </c>
      <c r="B8013" s="15" t="s">
        <v>15427</v>
      </c>
      <c r="C8013" s="15" t="s">
        <v>16483</v>
      </c>
      <c r="D8013" s="27" t="s">
        <v>8294</v>
      </c>
      <c r="E8013" s="27" t="s">
        <v>8295</v>
      </c>
      <c r="F8013" s="15" t="s">
        <v>518</v>
      </c>
      <c r="G8013" s="15" t="s">
        <v>5842</v>
      </c>
    </row>
    <row r="8014" spans="1:7" ht="22.5" x14ac:dyDescent="0.2">
      <c r="A8014" s="14" t="s">
        <v>16484</v>
      </c>
      <c r="B8014" s="15" t="s">
        <v>15427</v>
      </c>
      <c r="C8014" s="15" t="s">
        <v>16485</v>
      </c>
      <c r="D8014" s="27" t="s">
        <v>15350</v>
      </c>
      <c r="E8014" s="27" t="s">
        <v>15351</v>
      </c>
      <c r="F8014" s="15" t="s">
        <v>110</v>
      </c>
      <c r="G8014" s="15" t="s">
        <v>1141</v>
      </c>
    </row>
    <row r="8015" spans="1:7" ht="14.25" customHeight="1" x14ac:dyDescent="0.2">
      <c r="A8015" s="16"/>
      <c r="B8015" s="16"/>
      <c r="C8015" s="13"/>
      <c r="D8015" s="28"/>
      <c r="E8015" s="21" t="s">
        <v>16486</v>
      </c>
      <c r="F8015" s="13"/>
      <c r="G8015" s="13"/>
    </row>
    <row r="8016" spans="1:7" ht="14.25" x14ac:dyDescent="0.2">
      <c r="A8016" s="14" t="s">
        <v>16487</v>
      </c>
      <c r="B8016" s="15" t="s">
        <v>15427</v>
      </c>
      <c r="C8016" s="15" t="s">
        <v>16488</v>
      </c>
      <c r="D8016" s="27" t="s">
        <v>570</v>
      </c>
      <c r="E8016" s="27" t="s">
        <v>571</v>
      </c>
      <c r="F8016" s="15" t="s">
        <v>51</v>
      </c>
      <c r="G8016" s="15" t="s">
        <v>10536</v>
      </c>
    </row>
    <row r="8017" spans="1:7" ht="14.25" x14ac:dyDescent="0.2">
      <c r="A8017" s="14" t="s">
        <v>16489</v>
      </c>
      <c r="B8017" s="15" t="s">
        <v>15427</v>
      </c>
      <c r="C8017" s="15" t="s">
        <v>16490</v>
      </c>
      <c r="D8017" s="27" t="s">
        <v>574</v>
      </c>
      <c r="E8017" s="27" t="s">
        <v>575</v>
      </c>
      <c r="F8017" s="15" t="s">
        <v>81</v>
      </c>
      <c r="G8017" s="15" t="s">
        <v>16491</v>
      </c>
    </row>
    <row r="8018" spans="1:7" ht="22.5" x14ac:dyDescent="0.2">
      <c r="A8018" s="14" t="s">
        <v>16492</v>
      </c>
      <c r="B8018" s="15" t="s">
        <v>15427</v>
      </c>
      <c r="C8018" s="15" t="s">
        <v>16493</v>
      </c>
      <c r="D8018" s="27" t="s">
        <v>15482</v>
      </c>
      <c r="E8018" s="27" t="s">
        <v>15483</v>
      </c>
      <c r="F8018" s="15" t="s">
        <v>51</v>
      </c>
      <c r="G8018" s="15" t="s">
        <v>16494</v>
      </c>
    </row>
    <row r="8019" spans="1:7" ht="14.25" x14ac:dyDescent="0.2">
      <c r="A8019" s="14" t="s">
        <v>16495</v>
      </c>
      <c r="B8019" s="15" t="s">
        <v>15427</v>
      </c>
      <c r="C8019" s="15" t="s">
        <v>16496</v>
      </c>
      <c r="D8019" s="27" t="s">
        <v>586</v>
      </c>
      <c r="E8019" s="27" t="s">
        <v>587</v>
      </c>
      <c r="F8019" s="15" t="s">
        <v>81</v>
      </c>
      <c r="G8019" s="15" t="s">
        <v>16497</v>
      </c>
    </row>
    <row r="8020" spans="1:7" ht="22.5" x14ac:dyDescent="0.2">
      <c r="A8020" s="14" t="s">
        <v>16498</v>
      </c>
      <c r="B8020" s="15" t="s">
        <v>15427</v>
      </c>
      <c r="C8020" s="15" t="s">
        <v>3016</v>
      </c>
      <c r="D8020" s="27" t="s">
        <v>734</v>
      </c>
      <c r="E8020" s="27" t="s">
        <v>735</v>
      </c>
      <c r="F8020" s="15" t="s">
        <v>502</v>
      </c>
      <c r="G8020" s="15" t="s">
        <v>16499</v>
      </c>
    </row>
    <row r="8021" spans="1:7" ht="22.5" x14ac:dyDescent="0.2">
      <c r="A8021" s="14" t="s">
        <v>16500</v>
      </c>
      <c r="B8021" s="15" t="s">
        <v>15427</v>
      </c>
      <c r="C8021" s="15" t="s">
        <v>16501</v>
      </c>
      <c r="D8021" s="27" t="s">
        <v>734</v>
      </c>
      <c r="E8021" s="27" t="s">
        <v>4010</v>
      </c>
      <c r="F8021" s="15" t="s">
        <v>502</v>
      </c>
      <c r="G8021" s="15" t="s">
        <v>16502</v>
      </c>
    </row>
    <row r="8022" spans="1:7" ht="22.5" x14ac:dyDescent="0.2">
      <c r="A8022" s="14" t="s">
        <v>16503</v>
      </c>
      <c r="B8022" s="15" t="s">
        <v>15427</v>
      </c>
      <c r="C8022" s="15" t="s">
        <v>16504</v>
      </c>
      <c r="D8022" s="27" t="s">
        <v>781</v>
      </c>
      <c r="E8022" s="27" t="s">
        <v>5166</v>
      </c>
      <c r="F8022" s="15" t="s">
        <v>502</v>
      </c>
      <c r="G8022" s="15" t="s">
        <v>16505</v>
      </c>
    </row>
    <row r="8023" spans="1:7" ht="22.5" x14ac:dyDescent="0.2">
      <c r="A8023" s="14" t="s">
        <v>16506</v>
      </c>
      <c r="B8023" s="15" t="s">
        <v>15427</v>
      </c>
      <c r="C8023" s="15" t="s">
        <v>16507</v>
      </c>
      <c r="D8023" s="27" t="s">
        <v>742</v>
      </c>
      <c r="E8023" s="27" t="s">
        <v>15460</v>
      </c>
      <c r="F8023" s="15" t="s">
        <v>502</v>
      </c>
      <c r="G8023" s="15" t="s">
        <v>16508</v>
      </c>
    </row>
    <row r="8024" spans="1:7" ht="14.25" customHeight="1" x14ac:dyDescent="0.2">
      <c r="A8024" s="16"/>
      <c r="B8024" s="16"/>
      <c r="C8024" s="13"/>
      <c r="D8024" s="28"/>
      <c r="E8024" s="21" t="s">
        <v>16265</v>
      </c>
      <c r="F8024" s="13"/>
      <c r="G8024" s="13"/>
    </row>
    <row r="8025" spans="1:7" ht="22.5" x14ac:dyDescent="0.2">
      <c r="A8025" s="14" t="s">
        <v>16509</v>
      </c>
      <c r="B8025" s="15" t="s">
        <v>15427</v>
      </c>
      <c r="C8025" s="15" t="s">
        <v>16510</v>
      </c>
      <c r="D8025" s="27" t="s">
        <v>6576</v>
      </c>
      <c r="E8025" s="27" t="s">
        <v>6577</v>
      </c>
      <c r="F8025" s="15" t="s">
        <v>110</v>
      </c>
      <c r="G8025" s="15" t="s">
        <v>9706</v>
      </c>
    </row>
    <row r="8026" spans="1:7" ht="22.5" x14ac:dyDescent="0.2">
      <c r="A8026" s="14" t="s">
        <v>16511</v>
      </c>
      <c r="B8026" s="15" t="s">
        <v>15427</v>
      </c>
      <c r="C8026" s="15" t="s">
        <v>16512</v>
      </c>
      <c r="D8026" s="27" t="s">
        <v>15466</v>
      </c>
      <c r="E8026" s="27" t="s">
        <v>15467</v>
      </c>
      <c r="F8026" s="15" t="s">
        <v>110</v>
      </c>
      <c r="G8026" s="15" t="s">
        <v>9706</v>
      </c>
    </row>
    <row r="8027" spans="1:7" ht="14.25" x14ac:dyDescent="0.2">
      <c r="A8027" s="14" t="s">
        <v>16513</v>
      </c>
      <c r="B8027" s="15" t="s">
        <v>15427</v>
      </c>
      <c r="C8027" s="15" t="s">
        <v>16514</v>
      </c>
      <c r="D8027" s="27" t="s">
        <v>15469</v>
      </c>
      <c r="E8027" s="27" t="s">
        <v>15470</v>
      </c>
      <c r="F8027" s="15" t="s">
        <v>518</v>
      </c>
      <c r="G8027" s="15" t="s">
        <v>16515</v>
      </c>
    </row>
    <row r="8028" spans="1:7" ht="14.25" x14ac:dyDescent="0.2">
      <c r="A8028" s="14" t="s">
        <v>16516</v>
      </c>
      <c r="B8028" s="15" t="s">
        <v>15427</v>
      </c>
      <c r="C8028" s="15" t="s">
        <v>192</v>
      </c>
      <c r="D8028" s="27" t="s">
        <v>8294</v>
      </c>
      <c r="E8028" s="27" t="s">
        <v>8295</v>
      </c>
      <c r="F8028" s="15" t="s">
        <v>518</v>
      </c>
      <c r="G8028" s="15" t="s">
        <v>16517</v>
      </c>
    </row>
    <row r="8029" spans="1:7" ht="22.5" x14ac:dyDescent="0.2">
      <c r="A8029" s="14" t="s">
        <v>16518</v>
      </c>
      <c r="B8029" s="15" t="s">
        <v>15427</v>
      </c>
      <c r="C8029" s="15" t="s">
        <v>16519</v>
      </c>
      <c r="D8029" s="27" t="s">
        <v>15350</v>
      </c>
      <c r="E8029" s="27" t="s">
        <v>15351</v>
      </c>
      <c r="F8029" s="15" t="s">
        <v>110</v>
      </c>
      <c r="G8029" s="15" t="s">
        <v>16520</v>
      </c>
    </row>
    <row r="8030" spans="1:7" ht="14.25" customHeight="1" x14ac:dyDescent="0.2">
      <c r="A8030" s="16"/>
      <c r="B8030" s="16"/>
      <c r="C8030" s="13"/>
      <c r="D8030" s="28"/>
      <c r="E8030" s="21" t="s">
        <v>16521</v>
      </c>
      <c r="F8030" s="13"/>
      <c r="G8030" s="13"/>
    </row>
    <row r="8031" spans="1:7" ht="14.25" x14ac:dyDescent="0.2">
      <c r="A8031" s="14" t="s">
        <v>16522</v>
      </c>
      <c r="B8031" s="15" t="s">
        <v>15427</v>
      </c>
      <c r="C8031" s="15" t="s">
        <v>16523</v>
      </c>
      <c r="D8031" s="27" t="s">
        <v>570</v>
      </c>
      <c r="E8031" s="27" t="s">
        <v>571</v>
      </c>
      <c r="F8031" s="15" t="s">
        <v>51</v>
      </c>
      <c r="G8031" s="15" t="s">
        <v>12455</v>
      </c>
    </row>
    <row r="8032" spans="1:7" ht="14.25" x14ac:dyDescent="0.2">
      <c r="A8032" s="14" t="s">
        <v>16524</v>
      </c>
      <c r="B8032" s="15" t="s">
        <v>15427</v>
      </c>
      <c r="C8032" s="15" t="s">
        <v>16525</v>
      </c>
      <c r="D8032" s="27" t="s">
        <v>574</v>
      </c>
      <c r="E8032" s="27" t="s">
        <v>575</v>
      </c>
      <c r="F8032" s="15" t="s">
        <v>81</v>
      </c>
      <c r="G8032" s="15" t="s">
        <v>2687</v>
      </c>
    </row>
    <row r="8033" spans="1:7" ht="22.5" x14ac:dyDescent="0.2">
      <c r="A8033" s="14" t="s">
        <v>16526</v>
      </c>
      <c r="B8033" s="15" t="s">
        <v>15427</v>
      </c>
      <c r="C8033" s="15" t="s">
        <v>16527</v>
      </c>
      <c r="D8033" s="27" t="s">
        <v>762</v>
      </c>
      <c r="E8033" s="27" t="s">
        <v>763</v>
      </c>
      <c r="F8033" s="15" t="s">
        <v>51</v>
      </c>
      <c r="G8033" s="15" t="s">
        <v>3319</v>
      </c>
    </row>
    <row r="8034" spans="1:7" ht="14.25" x14ac:dyDescent="0.2">
      <c r="A8034" s="14" t="s">
        <v>16528</v>
      </c>
      <c r="B8034" s="15" t="s">
        <v>15427</v>
      </c>
      <c r="C8034" s="15" t="s">
        <v>16529</v>
      </c>
      <c r="D8034" s="27" t="s">
        <v>586</v>
      </c>
      <c r="E8034" s="27" t="s">
        <v>587</v>
      </c>
      <c r="F8034" s="15" t="s">
        <v>81</v>
      </c>
      <c r="G8034" s="15" t="s">
        <v>16530</v>
      </c>
    </row>
    <row r="8035" spans="1:7" ht="22.5" x14ac:dyDescent="0.2">
      <c r="A8035" s="14" t="s">
        <v>16531</v>
      </c>
      <c r="B8035" s="15" t="s">
        <v>15427</v>
      </c>
      <c r="C8035" s="15" t="s">
        <v>16532</v>
      </c>
      <c r="D8035" s="27" t="s">
        <v>742</v>
      </c>
      <c r="E8035" s="27" t="s">
        <v>743</v>
      </c>
      <c r="F8035" s="15" t="s">
        <v>502</v>
      </c>
      <c r="G8035" s="15" t="s">
        <v>16533</v>
      </c>
    </row>
    <row r="8036" spans="1:7" ht="22.5" x14ac:dyDescent="0.2">
      <c r="A8036" s="14" t="s">
        <v>16534</v>
      </c>
      <c r="B8036" s="15" t="s">
        <v>15427</v>
      </c>
      <c r="C8036" s="15" t="s">
        <v>16535</v>
      </c>
      <c r="D8036" s="27" t="s">
        <v>734</v>
      </c>
      <c r="E8036" s="27" t="s">
        <v>735</v>
      </c>
      <c r="F8036" s="15" t="s">
        <v>502</v>
      </c>
      <c r="G8036" s="15" t="s">
        <v>16536</v>
      </c>
    </row>
    <row r="8037" spans="1:7" ht="22.5" x14ac:dyDescent="0.2">
      <c r="A8037" s="14" t="s">
        <v>16537</v>
      </c>
      <c r="B8037" s="15" t="s">
        <v>15427</v>
      </c>
      <c r="C8037" s="15" t="s">
        <v>16538</v>
      </c>
      <c r="D8037" s="27" t="s">
        <v>781</v>
      </c>
      <c r="E8037" s="27" t="s">
        <v>5166</v>
      </c>
      <c r="F8037" s="15" t="s">
        <v>502</v>
      </c>
      <c r="G8037" s="15" t="s">
        <v>16539</v>
      </c>
    </row>
    <row r="8038" spans="1:7" ht="22.5" x14ac:dyDescent="0.2">
      <c r="A8038" s="14" t="s">
        <v>16540</v>
      </c>
      <c r="B8038" s="15" t="s">
        <v>15427</v>
      </c>
      <c r="C8038" s="15" t="s">
        <v>16541</v>
      </c>
      <c r="D8038" s="27" t="s">
        <v>742</v>
      </c>
      <c r="E8038" s="27" t="s">
        <v>15460</v>
      </c>
      <c r="F8038" s="15" t="s">
        <v>502</v>
      </c>
      <c r="G8038" s="15" t="s">
        <v>16542</v>
      </c>
    </row>
    <row r="8039" spans="1:7" ht="14.25" customHeight="1" x14ac:dyDescent="0.2">
      <c r="A8039" s="16"/>
      <c r="B8039" s="16"/>
      <c r="C8039" s="13"/>
      <c r="D8039" s="28"/>
      <c r="E8039" s="21" t="s">
        <v>16265</v>
      </c>
      <c r="F8039" s="13"/>
      <c r="G8039" s="13"/>
    </row>
    <row r="8040" spans="1:7" ht="22.5" x14ac:dyDescent="0.2">
      <c r="A8040" s="14" t="s">
        <v>16543</v>
      </c>
      <c r="B8040" s="15" t="s">
        <v>15427</v>
      </c>
      <c r="C8040" s="15" t="s">
        <v>16544</v>
      </c>
      <c r="D8040" s="27" t="s">
        <v>6576</v>
      </c>
      <c r="E8040" s="27" t="s">
        <v>6577</v>
      </c>
      <c r="F8040" s="15" t="s">
        <v>110</v>
      </c>
      <c r="G8040" s="15" t="s">
        <v>296</v>
      </c>
    </row>
    <row r="8041" spans="1:7" ht="22.5" x14ac:dyDescent="0.2">
      <c r="A8041" s="14" t="s">
        <v>16545</v>
      </c>
      <c r="B8041" s="15" t="s">
        <v>15427</v>
      </c>
      <c r="C8041" s="15" t="s">
        <v>16546</v>
      </c>
      <c r="D8041" s="27" t="s">
        <v>15466</v>
      </c>
      <c r="E8041" s="27" t="s">
        <v>15467</v>
      </c>
      <c r="F8041" s="15" t="s">
        <v>110</v>
      </c>
      <c r="G8041" s="15" t="s">
        <v>296</v>
      </c>
    </row>
    <row r="8042" spans="1:7" ht="14.25" x14ac:dyDescent="0.2">
      <c r="A8042" s="14" t="s">
        <v>16547</v>
      </c>
      <c r="B8042" s="15" t="s">
        <v>15427</v>
      </c>
      <c r="C8042" s="15" t="s">
        <v>16548</v>
      </c>
      <c r="D8042" s="27" t="s">
        <v>15469</v>
      </c>
      <c r="E8042" s="27" t="s">
        <v>15470</v>
      </c>
      <c r="F8042" s="15" t="s">
        <v>518</v>
      </c>
      <c r="G8042" s="15" t="s">
        <v>13897</v>
      </c>
    </row>
    <row r="8043" spans="1:7" ht="14.25" x14ac:dyDescent="0.2">
      <c r="A8043" s="14" t="s">
        <v>16549</v>
      </c>
      <c r="B8043" s="15" t="s">
        <v>15427</v>
      </c>
      <c r="C8043" s="15" t="s">
        <v>16550</v>
      </c>
      <c r="D8043" s="27" t="s">
        <v>8294</v>
      </c>
      <c r="E8043" s="27" t="s">
        <v>8295</v>
      </c>
      <c r="F8043" s="15" t="s">
        <v>518</v>
      </c>
      <c r="G8043" s="15" t="s">
        <v>16134</v>
      </c>
    </row>
    <row r="8044" spans="1:7" ht="22.5" x14ac:dyDescent="0.2">
      <c r="A8044" s="14" t="s">
        <v>16551</v>
      </c>
      <c r="B8044" s="15" t="s">
        <v>15427</v>
      </c>
      <c r="C8044" s="15" t="s">
        <v>16552</v>
      </c>
      <c r="D8044" s="27" t="s">
        <v>15350</v>
      </c>
      <c r="E8044" s="27" t="s">
        <v>15351</v>
      </c>
      <c r="F8044" s="15" t="s">
        <v>110</v>
      </c>
      <c r="G8044" s="15" t="s">
        <v>16553</v>
      </c>
    </row>
    <row r="8045" spans="1:7" ht="14.25" customHeight="1" x14ac:dyDescent="0.2">
      <c r="A8045" s="16"/>
      <c r="B8045" s="16"/>
      <c r="C8045" s="13"/>
      <c r="D8045" s="28"/>
      <c r="E8045" s="21" t="s">
        <v>16554</v>
      </c>
      <c r="F8045" s="13"/>
      <c r="G8045" s="13"/>
    </row>
    <row r="8046" spans="1:7" ht="14.25" x14ac:dyDescent="0.2">
      <c r="A8046" s="14" t="s">
        <v>16555</v>
      </c>
      <c r="B8046" s="15" t="s">
        <v>15427</v>
      </c>
      <c r="C8046" s="15" t="s">
        <v>16556</v>
      </c>
      <c r="D8046" s="27" t="s">
        <v>570</v>
      </c>
      <c r="E8046" s="27" t="s">
        <v>571</v>
      </c>
      <c r="F8046" s="15" t="s">
        <v>51</v>
      </c>
      <c r="G8046" s="15" t="s">
        <v>5835</v>
      </c>
    </row>
    <row r="8047" spans="1:7" ht="14.25" x14ac:dyDescent="0.2">
      <c r="A8047" s="14" t="s">
        <v>16557</v>
      </c>
      <c r="B8047" s="15" t="s">
        <v>15427</v>
      </c>
      <c r="C8047" s="15" t="s">
        <v>16558</v>
      </c>
      <c r="D8047" s="27" t="s">
        <v>574</v>
      </c>
      <c r="E8047" s="27" t="s">
        <v>575</v>
      </c>
      <c r="F8047" s="15" t="s">
        <v>81</v>
      </c>
      <c r="G8047" s="15" t="s">
        <v>5837</v>
      </c>
    </row>
    <row r="8048" spans="1:7" ht="22.5" x14ac:dyDescent="0.2">
      <c r="A8048" s="14" t="s">
        <v>16559</v>
      </c>
      <c r="B8048" s="15" t="s">
        <v>15427</v>
      </c>
      <c r="C8048" s="15" t="s">
        <v>16560</v>
      </c>
      <c r="D8048" s="27" t="s">
        <v>15482</v>
      </c>
      <c r="E8048" s="27" t="s">
        <v>15483</v>
      </c>
      <c r="F8048" s="15" t="s">
        <v>51</v>
      </c>
      <c r="G8048" s="15" t="s">
        <v>16561</v>
      </c>
    </row>
    <row r="8049" spans="1:7" ht="14.25" x14ac:dyDescent="0.2">
      <c r="A8049" s="14" t="s">
        <v>16562</v>
      </c>
      <c r="B8049" s="15" t="s">
        <v>15427</v>
      </c>
      <c r="C8049" s="15" t="s">
        <v>16563</v>
      </c>
      <c r="D8049" s="27" t="s">
        <v>586</v>
      </c>
      <c r="E8049" s="27" t="s">
        <v>587</v>
      </c>
      <c r="F8049" s="15" t="s">
        <v>81</v>
      </c>
      <c r="G8049" s="15" t="s">
        <v>16564</v>
      </c>
    </row>
    <row r="8050" spans="1:7" ht="22.5" x14ac:dyDescent="0.2">
      <c r="A8050" s="14" t="s">
        <v>16565</v>
      </c>
      <c r="B8050" s="15" t="s">
        <v>15427</v>
      </c>
      <c r="C8050" s="15" t="s">
        <v>16566</v>
      </c>
      <c r="D8050" s="27" t="s">
        <v>734</v>
      </c>
      <c r="E8050" s="27" t="s">
        <v>735</v>
      </c>
      <c r="F8050" s="15" t="s">
        <v>502</v>
      </c>
      <c r="G8050" s="15" t="s">
        <v>16567</v>
      </c>
    </row>
    <row r="8051" spans="1:7" ht="22.5" x14ac:dyDescent="0.2">
      <c r="A8051" s="14" t="s">
        <v>16568</v>
      </c>
      <c r="B8051" s="15" t="s">
        <v>15427</v>
      </c>
      <c r="C8051" s="15" t="s">
        <v>16569</v>
      </c>
      <c r="D8051" s="27" t="s">
        <v>734</v>
      </c>
      <c r="E8051" s="27" t="s">
        <v>4010</v>
      </c>
      <c r="F8051" s="15" t="s">
        <v>502</v>
      </c>
      <c r="G8051" s="15" t="s">
        <v>16570</v>
      </c>
    </row>
    <row r="8052" spans="1:7" ht="22.5" x14ac:dyDescent="0.2">
      <c r="A8052" s="14" t="s">
        <v>16571</v>
      </c>
      <c r="B8052" s="15" t="s">
        <v>15427</v>
      </c>
      <c r="C8052" s="15" t="s">
        <v>16572</v>
      </c>
      <c r="D8052" s="27" t="s">
        <v>781</v>
      </c>
      <c r="E8052" s="27" t="s">
        <v>5166</v>
      </c>
      <c r="F8052" s="15" t="s">
        <v>502</v>
      </c>
      <c r="G8052" s="15" t="s">
        <v>16573</v>
      </c>
    </row>
    <row r="8053" spans="1:7" ht="22.5" x14ac:dyDescent="0.2">
      <c r="A8053" s="14" t="s">
        <v>16574</v>
      </c>
      <c r="B8053" s="15" t="s">
        <v>15427</v>
      </c>
      <c r="C8053" s="15" t="s">
        <v>16575</v>
      </c>
      <c r="D8053" s="27" t="s">
        <v>742</v>
      </c>
      <c r="E8053" s="27" t="s">
        <v>15460</v>
      </c>
      <c r="F8053" s="15" t="s">
        <v>502</v>
      </c>
      <c r="G8053" s="15" t="s">
        <v>16542</v>
      </c>
    </row>
    <row r="8054" spans="1:7" ht="14.25" customHeight="1" x14ac:dyDescent="0.2">
      <c r="A8054" s="16"/>
      <c r="B8054" s="16"/>
      <c r="C8054" s="13"/>
      <c r="D8054" s="28"/>
      <c r="E8054" s="21" t="s">
        <v>16265</v>
      </c>
      <c r="F8054" s="13"/>
      <c r="G8054" s="13"/>
    </row>
    <row r="8055" spans="1:7" ht="22.5" x14ac:dyDescent="0.2">
      <c r="A8055" s="14" t="s">
        <v>16576</v>
      </c>
      <c r="B8055" s="15" t="s">
        <v>15427</v>
      </c>
      <c r="C8055" s="15" t="s">
        <v>16577</v>
      </c>
      <c r="D8055" s="27" t="s">
        <v>6576</v>
      </c>
      <c r="E8055" s="27" t="s">
        <v>6577</v>
      </c>
      <c r="F8055" s="15" t="s">
        <v>110</v>
      </c>
      <c r="G8055" s="15" t="s">
        <v>15967</v>
      </c>
    </row>
    <row r="8056" spans="1:7" ht="22.5" x14ac:dyDescent="0.2">
      <c r="A8056" s="14" t="s">
        <v>16578</v>
      </c>
      <c r="B8056" s="15" t="s">
        <v>15427</v>
      </c>
      <c r="C8056" s="15" t="s">
        <v>16579</v>
      </c>
      <c r="D8056" s="27" t="s">
        <v>15466</v>
      </c>
      <c r="E8056" s="27" t="s">
        <v>15467</v>
      </c>
      <c r="F8056" s="15" t="s">
        <v>110</v>
      </c>
      <c r="G8056" s="15" t="s">
        <v>15967</v>
      </c>
    </row>
    <row r="8057" spans="1:7" ht="14.25" x14ac:dyDescent="0.2">
      <c r="A8057" s="14" t="s">
        <v>16580</v>
      </c>
      <c r="B8057" s="15" t="s">
        <v>15427</v>
      </c>
      <c r="C8057" s="15" t="s">
        <v>16581</v>
      </c>
      <c r="D8057" s="27" t="s">
        <v>15469</v>
      </c>
      <c r="E8057" s="27" t="s">
        <v>15470</v>
      </c>
      <c r="F8057" s="15" t="s">
        <v>518</v>
      </c>
      <c r="G8057" s="15" t="s">
        <v>8149</v>
      </c>
    </row>
    <row r="8058" spans="1:7" ht="14.25" x14ac:dyDescent="0.2">
      <c r="A8058" s="14" t="s">
        <v>16582</v>
      </c>
      <c r="B8058" s="15" t="s">
        <v>15427</v>
      </c>
      <c r="C8058" s="15" t="s">
        <v>16583</v>
      </c>
      <c r="D8058" s="27" t="s">
        <v>8294</v>
      </c>
      <c r="E8058" s="27" t="s">
        <v>8295</v>
      </c>
      <c r="F8058" s="15" t="s">
        <v>518</v>
      </c>
      <c r="G8058" s="15" t="s">
        <v>15971</v>
      </c>
    </row>
    <row r="8059" spans="1:7" ht="22.5" x14ac:dyDescent="0.2">
      <c r="A8059" s="14" t="s">
        <v>16584</v>
      </c>
      <c r="B8059" s="15" t="s">
        <v>15427</v>
      </c>
      <c r="C8059" s="15" t="s">
        <v>16585</v>
      </c>
      <c r="D8059" s="27" t="s">
        <v>15350</v>
      </c>
      <c r="E8059" s="27" t="s">
        <v>15351</v>
      </c>
      <c r="F8059" s="15" t="s">
        <v>110</v>
      </c>
      <c r="G8059" s="15" t="s">
        <v>16586</v>
      </c>
    </row>
    <row r="8060" spans="1:7" ht="14.25" customHeight="1" x14ac:dyDescent="0.2">
      <c r="A8060" s="16"/>
      <c r="B8060" s="16"/>
      <c r="C8060" s="13"/>
      <c r="D8060" s="28"/>
      <c r="E8060" s="21" t="s">
        <v>16587</v>
      </c>
      <c r="F8060" s="13"/>
      <c r="G8060" s="13"/>
    </row>
    <row r="8061" spans="1:7" ht="14.25" x14ac:dyDescent="0.2">
      <c r="A8061" s="14" t="s">
        <v>16588</v>
      </c>
      <c r="B8061" s="15" t="s">
        <v>15427</v>
      </c>
      <c r="C8061" s="15" t="s">
        <v>16589</v>
      </c>
      <c r="D8061" s="27" t="s">
        <v>570</v>
      </c>
      <c r="E8061" s="27" t="s">
        <v>571</v>
      </c>
      <c r="F8061" s="15" t="s">
        <v>51</v>
      </c>
      <c r="G8061" s="15" t="s">
        <v>12455</v>
      </c>
    </row>
    <row r="8062" spans="1:7" ht="14.25" x14ac:dyDescent="0.2">
      <c r="A8062" s="14" t="s">
        <v>16590</v>
      </c>
      <c r="B8062" s="15" t="s">
        <v>15427</v>
      </c>
      <c r="C8062" s="15" t="s">
        <v>16591</v>
      </c>
      <c r="D8062" s="27" t="s">
        <v>574</v>
      </c>
      <c r="E8062" s="27" t="s">
        <v>575</v>
      </c>
      <c r="F8062" s="15" t="s">
        <v>81</v>
      </c>
      <c r="G8062" s="15" t="s">
        <v>2687</v>
      </c>
    </row>
    <row r="8063" spans="1:7" ht="22.5" x14ac:dyDescent="0.2">
      <c r="A8063" s="14" t="s">
        <v>16592</v>
      </c>
      <c r="B8063" s="15" t="s">
        <v>15427</v>
      </c>
      <c r="C8063" s="15" t="s">
        <v>16593</v>
      </c>
      <c r="D8063" s="27" t="s">
        <v>762</v>
      </c>
      <c r="E8063" s="27" t="s">
        <v>763</v>
      </c>
      <c r="F8063" s="15" t="s">
        <v>51</v>
      </c>
      <c r="G8063" s="15" t="s">
        <v>3319</v>
      </c>
    </row>
    <row r="8064" spans="1:7" ht="14.25" x14ac:dyDescent="0.2">
      <c r="A8064" s="14" t="s">
        <v>16594</v>
      </c>
      <c r="B8064" s="15" t="s">
        <v>15427</v>
      </c>
      <c r="C8064" s="15" t="s">
        <v>16595</v>
      </c>
      <c r="D8064" s="27" t="s">
        <v>586</v>
      </c>
      <c r="E8064" s="27" t="s">
        <v>587</v>
      </c>
      <c r="F8064" s="15" t="s">
        <v>81</v>
      </c>
      <c r="G8064" s="15" t="s">
        <v>16530</v>
      </c>
    </row>
    <row r="8065" spans="1:7" ht="22.5" x14ac:dyDescent="0.2">
      <c r="A8065" s="14" t="s">
        <v>16596</v>
      </c>
      <c r="B8065" s="15" t="s">
        <v>15427</v>
      </c>
      <c r="C8065" s="15" t="s">
        <v>16597</v>
      </c>
      <c r="D8065" s="27" t="s">
        <v>742</v>
      </c>
      <c r="E8065" s="27" t="s">
        <v>743</v>
      </c>
      <c r="F8065" s="15" t="s">
        <v>502</v>
      </c>
      <c r="G8065" s="15" t="s">
        <v>16598</v>
      </c>
    </row>
    <row r="8066" spans="1:7" ht="22.5" x14ac:dyDescent="0.2">
      <c r="A8066" s="14" t="s">
        <v>16599</v>
      </c>
      <c r="B8066" s="15" t="s">
        <v>15427</v>
      </c>
      <c r="C8066" s="15" t="s">
        <v>16600</v>
      </c>
      <c r="D8066" s="27" t="s">
        <v>734</v>
      </c>
      <c r="E8066" s="27" t="s">
        <v>735</v>
      </c>
      <c r="F8066" s="15" t="s">
        <v>502</v>
      </c>
      <c r="G8066" s="15" t="s">
        <v>16601</v>
      </c>
    </row>
    <row r="8067" spans="1:7" ht="22.5" x14ac:dyDescent="0.2">
      <c r="A8067" s="14" t="s">
        <v>16602</v>
      </c>
      <c r="B8067" s="15" t="s">
        <v>15427</v>
      </c>
      <c r="C8067" s="15" t="s">
        <v>16603</v>
      </c>
      <c r="D8067" s="27" t="s">
        <v>781</v>
      </c>
      <c r="E8067" s="27" t="s">
        <v>5166</v>
      </c>
      <c r="F8067" s="15" t="s">
        <v>502</v>
      </c>
      <c r="G8067" s="15" t="s">
        <v>16539</v>
      </c>
    </row>
    <row r="8068" spans="1:7" ht="22.5" x14ac:dyDescent="0.2">
      <c r="A8068" s="14" t="s">
        <v>16604</v>
      </c>
      <c r="B8068" s="15" t="s">
        <v>15427</v>
      </c>
      <c r="C8068" s="15" t="s">
        <v>16605</v>
      </c>
      <c r="D8068" s="27" t="s">
        <v>742</v>
      </c>
      <c r="E8068" s="27" t="s">
        <v>15460</v>
      </c>
      <c r="F8068" s="15" t="s">
        <v>502</v>
      </c>
      <c r="G8068" s="15" t="s">
        <v>16542</v>
      </c>
    </row>
    <row r="8069" spans="1:7" ht="14.25" customHeight="1" x14ac:dyDescent="0.2">
      <c r="A8069" s="16"/>
      <c r="B8069" s="16"/>
      <c r="C8069" s="13"/>
      <c r="D8069" s="28"/>
      <c r="E8069" s="21" t="s">
        <v>16228</v>
      </c>
      <c r="F8069" s="13"/>
      <c r="G8069" s="13"/>
    </row>
    <row r="8070" spans="1:7" ht="22.5" x14ac:dyDescent="0.2">
      <c r="A8070" s="14" t="s">
        <v>16606</v>
      </c>
      <c r="B8070" s="15" t="s">
        <v>15427</v>
      </c>
      <c r="C8070" s="15" t="s">
        <v>16607</v>
      </c>
      <c r="D8070" s="27" t="s">
        <v>6576</v>
      </c>
      <c r="E8070" s="27" t="s">
        <v>6577</v>
      </c>
      <c r="F8070" s="15" t="s">
        <v>110</v>
      </c>
      <c r="G8070" s="15" t="s">
        <v>16213</v>
      </c>
    </row>
    <row r="8071" spans="1:7" ht="22.5" x14ac:dyDescent="0.2">
      <c r="A8071" s="14" t="s">
        <v>16608</v>
      </c>
      <c r="B8071" s="15" t="s">
        <v>15427</v>
      </c>
      <c r="C8071" s="15" t="s">
        <v>16609</v>
      </c>
      <c r="D8071" s="27" t="s">
        <v>15466</v>
      </c>
      <c r="E8071" s="27" t="s">
        <v>15467</v>
      </c>
      <c r="F8071" s="15" t="s">
        <v>110</v>
      </c>
      <c r="G8071" s="15" t="s">
        <v>16213</v>
      </c>
    </row>
    <row r="8072" spans="1:7" ht="14.25" x14ac:dyDescent="0.2">
      <c r="A8072" s="14" t="s">
        <v>16610</v>
      </c>
      <c r="B8072" s="15" t="s">
        <v>15427</v>
      </c>
      <c r="C8072" s="15" t="s">
        <v>16611</v>
      </c>
      <c r="D8072" s="27" t="s">
        <v>15469</v>
      </c>
      <c r="E8072" s="27" t="s">
        <v>15470</v>
      </c>
      <c r="F8072" s="15" t="s">
        <v>518</v>
      </c>
      <c r="G8072" s="15" t="s">
        <v>16612</v>
      </c>
    </row>
    <row r="8073" spans="1:7" ht="14.25" x14ac:dyDescent="0.2">
      <c r="A8073" s="14" t="s">
        <v>16613</v>
      </c>
      <c r="B8073" s="15" t="s">
        <v>15427</v>
      </c>
      <c r="C8073" s="15" t="s">
        <v>16614</v>
      </c>
      <c r="D8073" s="27" t="s">
        <v>8294</v>
      </c>
      <c r="E8073" s="27" t="s">
        <v>8295</v>
      </c>
      <c r="F8073" s="15" t="s">
        <v>518</v>
      </c>
      <c r="G8073" s="15" t="s">
        <v>1102</v>
      </c>
    </row>
    <row r="8074" spans="1:7" ht="22.5" x14ac:dyDescent="0.2">
      <c r="A8074" s="14" t="s">
        <v>16615</v>
      </c>
      <c r="B8074" s="15" t="s">
        <v>15427</v>
      </c>
      <c r="C8074" s="15" t="s">
        <v>16616</v>
      </c>
      <c r="D8074" s="27" t="s">
        <v>15350</v>
      </c>
      <c r="E8074" s="27" t="s">
        <v>15351</v>
      </c>
      <c r="F8074" s="15" t="s">
        <v>110</v>
      </c>
      <c r="G8074" s="15" t="s">
        <v>16617</v>
      </c>
    </row>
    <row r="8075" spans="1:7" ht="14.25" customHeight="1" x14ac:dyDescent="0.2">
      <c r="A8075" s="16"/>
      <c r="B8075" s="16"/>
      <c r="C8075" s="13"/>
      <c r="D8075" s="28"/>
      <c r="E8075" s="21" t="s">
        <v>16618</v>
      </c>
      <c r="F8075" s="13"/>
      <c r="G8075" s="13"/>
    </row>
    <row r="8076" spans="1:7" ht="14.25" x14ac:dyDescent="0.2">
      <c r="A8076" s="14" t="s">
        <v>16619</v>
      </c>
      <c r="B8076" s="15" t="s">
        <v>15427</v>
      </c>
      <c r="C8076" s="15" t="s">
        <v>16620</v>
      </c>
      <c r="D8076" s="27" t="s">
        <v>570</v>
      </c>
      <c r="E8076" s="27" t="s">
        <v>571</v>
      </c>
      <c r="F8076" s="15" t="s">
        <v>51</v>
      </c>
      <c r="G8076" s="15" t="s">
        <v>16139</v>
      </c>
    </row>
    <row r="8077" spans="1:7" ht="14.25" x14ac:dyDescent="0.2">
      <c r="A8077" s="14" t="s">
        <v>16621</v>
      </c>
      <c r="B8077" s="15" t="s">
        <v>15427</v>
      </c>
      <c r="C8077" s="15" t="s">
        <v>16622</v>
      </c>
      <c r="D8077" s="27" t="s">
        <v>574</v>
      </c>
      <c r="E8077" s="27" t="s">
        <v>575</v>
      </c>
      <c r="F8077" s="15" t="s">
        <v>81</v>
      </c>
      <c r="G8077" s="15" t="s">
        <v>16141</v>
      </c>
    </row>
    <row r="8078" spans="1:7" ht="22.5" x14ac:dyDescent="0.2">
      <c r="A8078" s="14" t="s">
        <v>16623</v>
      </c>
      <c r="B8078" s="15" t="s">
        <v>15427</v>
      </c>
      <c r="C8078" s="15" t="s">
        <v>2920</v>
      </c>
      <c r="D8078" s="27" t="s">
        <v>762</v>
      </c>
      <c r="E8078" s="27" t="s">
        <v>763</v>
      </c>
      <c r="F8078" s="15" t="s">
        <v>51</v>
      </c>
      <c r="G8078" s="15" t="s">
        <v>16624</v>
      </c>
    </row>
    <row r="8079" spans="1:7" ht="14.25" x14ac:dyDescent="0.2">
      <c r="A8079" s="14" t="s">
        <v>16625</v>
      </c>
      <c r="B8079" s="15" t="s">
        <v>15427</v>
      </c>
      <c r="C8079" s="15" t="s">
        <v>16626</v>
      </c>
      <c r="D8079" s="27" t="s">
        <v>586</v>
      </c>
      <c r="E8079" s="27" t="s">
        <v>587</v>
      </c>
      <c r="F8079" s="15" t="s">
        <v>81</v>
      </c>
      <c r="G8079" s="15" t="s">
        <v>16627</v>
      </c>
    </row>
    <row r="8080" spans="1:7" ht="22.5" x14ac:dyDescent="0.2">
      <c r="A8080" s="14" t="s">
        <v>16628</v>
      </c>
      <c r="B8080" s="15" t="s">
        <v>15427</v>
      </c>
      <c r="C8080" s="15" t="s">
        <v>16629</v>
      </c>
      <c r="D8080" s="27" t="s">
        <v>742</v>
      </c>
      <c r="E8080" s="27" t="s">
        <v>743</v>
      </c>
      <c r="F8080" s="15" t="s">
        <v>502</v>
      </c>
      <c r="G8080" s="15" t="s">
        <v>16630</v>
      </c>
    </row>
    <row r="8081" spans="1:7" ht="22.5" x14ac:dyDescent="0.2">
      <c r="A8081" s="14" t="s">
        <v>16631</v>
      </c>
      <c r="B8081" s="15" t="s">
        <v>15427</v>
      </c>
      <c r="C8081" s="15" t="s">
        <v>16632</v>
      </c>
      <c r="D8081" s="27" t="s">
        <v>734</v>
      </c>
      <c r="E8081" s="27" t="s">
        <v>735</v>
      </c>
      <c r="F8081" s="15" t="s">
        <v>502</v>
      </c>
      <c r="G8081" s="15" t="s">
        <v>16633</v>
      </c>
    </row>
    <row r="8082" spans="1:7" ht="22.5" x14ac:dyDescent="0.2">
      <c r="A8082" s="14" t="s">
        <v>16634</v>
      </c>
      <c r="B8082" s="15" t="s">
        <v>15427</v>
      </c>
      <c r="C8082" s="15" t="s">
        <v>16635</v>
      </c>
      <c r="D8082" s="27" t="s">
        <v>781</v>
      </c>
      <c r="E8082" s="27" t="s">
        <v>5166</v>
      </c>
      <c r="F8082" s="15" t="s">
        <v>502</v>
      </c>
      <c r="G8082" s="15" t="s">
        <v>16441</v>
      </c>
    </row>
    <row r="8083" spans="1:7" ht="22.5" x14ac:dyDescent="0.2">
      <c r="A8083" s="14" t="s">
        <v>16636</v>
      </c>
      <c r="B8083" s="15" t="s">
        <v>15427</v>
      </c>
      <c r="C8083" s="15" t="s">
        <v>16637</v>
      </c>
      <c r="D8083" s="27" t="s">
        <v>742</v>
      </c>
      <c r="E8083" s="27" t="s">
        <v>15460</v>
      </c>
      <c r="F8083" s="15" t="s">
        <v>502</v>
      </c>
      <c r="G8083" s="15" t="s">
        <v>15868</v>
      </c>
    </row>
    <row r="8084" spans="1:7" ht="14.25" customHeight="1" x14ac:dyDescent="0.2">
      <c r="A8084" s="16"/>
      <c r="B8084" s="16"/>
      <c r="C8084" s="13"/>
      <c r="D8084" s="28"/>
      <c r="E8084" s="21" t="s">
        <v>16265</v>
      </c>
      <c r="F8084" s="13"/>
      <c r="G8084" s="13"/>
    </row>
    <row r="8085" spans="1:7" ht="22.5" x14ac:dyDescent="0.2">
      <c r="A8085" s="14" t="s">
        <v>16638</v>
      </c>
      <c r="B8085" s="15" t="s">
        <v>15427</v>
      </c>
      <c r="C8085" s="15" t="s">
        <v>16639</v>
      </c>
      <c r="D8085" s="27" t="s">
        <v>6576</v>
      </c>
      <c r="E8085" s="27" t="s">
        <v>6577</v>
      </c>
      <c r="F8085" s="15" t="s">
        <v>110</v>
      </c>
      <c r="G8085" s="15" t="s">
        <v>16640</v>
      </c>
    </row>
    <row r="8086" spans="1:7" ht="22.5" x14ac:dyDescent="0.2">
      <c r="A8086" s="14" t="s">
        <v>16641</v>
      </c>
      <c r="B8086" s="15" t="s">
        <v>15427</v>
      </c>
      <c r="C8086" s="15" t="s">
        <v>16642</v>
      </c>
      <c r="D8086" s="27" t="s">
        <v>15466</v>
      </c>
      <c r="E8086" s="27" t="s">
        <v>15467</v>
      </c>
      <c r="F8086" s="15" t="s">
        <v>110</v>
      </c>
      <c r="G8086" s="15" t="s">
        <v>16640</v>
      </c>
    </row>
    <row r="8087" spans="1:7" ht="14.25" x14ac:dyDescent="0.2">
      <c r="A8087" s="14" t="s">
        <v>16643</v>
      </c>
      <c r="B8087" s="15" t="s">
        <v>15427</v>
      </c>
      <c r="C8087" s="15" t="s">
        <v>16644</v>
      </c>
      <c r="D8087" s="27" t="s">
        <v>15469</v>
      </c>
      <c r="E8087" s="27" t="s">
        <v>15470</v>
      </c>
      <c r="F8087" s="15" t="s">
        <v>518</v>
      </c>
      <c r="G8087" s="15" t="s">
        <v>16645</v>
      </c>
    </row>
    <row r="8088" spans="1:7" ht="14.25" x14ac:dyDescent="0.2">
      <c r="A8088" s="14" t="s">
        <v>16646</v>
      </c>
      <c r="B8088" s="15" t="s">
        <v>15427</v>
      </c>
      <c r="C8088" s="15" t="s">
        <v>16647</v>
      </c>
      <c r="D8088" s="27" t="s">
        <v>8294</v>
      </c>
      <c r="E8088" s="27" t="s">
        <v>8295</v>
      </c>
      <c r="F8088" s="15" t="s">
        <v>518</v>
      </c>
      <c r="G8088" s="15" t="s">
        <v>16648</v>
      </c>
    </row>
    <row r="8089" spans="1:7" ht="22.5" x14ac:dyDescent="0.2">
      <c r="A8089" s="14" t="s">
        <v>16649</v>
      </c>
      <c r="B8089" s="15" t="s">
        <v>15427</v>
      </c>
      <c r="C8089" s="15" t="s">
        <v>16650</v>
      </c>
      <c r="D8089" s="27" t="s">
        <v>15350</v>
      </c>
      <c r="E8089" s="27" t="s">
        <v>15351</v>
      </c>
      <c r="F8089" s="15" t="s">
        <v>110</v>
      </c>
      <c r="G8089" s="15" t="s">
        <v>16355</v>
      </c>
    </row>
    <row r="8090" spans="1:7" ht="14.25" customHeight="1" x14ac:dyDescent="0.2">
      <c r="A8090" s="16"/>
      <c r="B8090" s="16"/>
      <c r="C8090" s="13"/>
      <c r="D8090" s="28"/>
      <c r="E8090" s="21" t="s">
        <v>16651</v>
      </c>
      <c r="F8090" s="13"/>
      <c r="G8090" s="13"/>
    </row>
    <row r="8091" spans="1:7" ht="14.25" x14ac:dyDescent="0.2">
      <c r="A8091" s="14" t="s">
        <v>16652</v>
      </c>
      <c r="B8091" s="15" t="s">
        <v>15427</v>
      </c>
      <c r="C8091" s="15" t="s">
        <v>16653</v>
      </c>
      <c r="D8091" s="27" t="s">
        <v>570</v>
      </c>
      <c r="E8091" s="27" t="s">
        <v>571</v>
      </c>
      <c r="F8091" s="15" t="s">
        <v>51</v>
      </c>
      <c r="G8091" s="15" t="s">
        <v>6008</v>
      </c>
    </row>
    <row r="8092" spans="1:7" ht="14.25" x14ac:dyDescent="0.2">
      <c r="A8092" s="14" t="s">
        <v>16654</v>
      </c>
      <c r="B8092" s="15" t="s">
        <v>15427</v>
      </c>
      <c r="C8092" s="15" t="s">
        <v>16655</v>
      </c>
      <c r="D8092" s="27" t="s">
        <v>574</v>
      </c>
      <c r="E8092" s="27" t="s">
        <v>575</v>
      </c>
      <c r="F8092" s="15" t="s">
        <v>81</v>
      </c>
      <c r="G8092" s="15" t="s">
        <v>6010</v>
      </c>
    </row>
    <row r="8093" spans="1:7" ht="22.5" x14ac:dyDescent="0.2">
      <c r="A8093" s="14" t="s">
        <v>16656</v>
      </c>
      <c r="B8093" s="15" t="s">
        <v>15427</v>
      </c>
      <c r="C8093" s="15" t="s">
        <v>16657</v>
      </c>
      <c r="D8093" s="27" t="s">
        <v>15482</v>
      </c>
      <c r="E8093" s="27" t="s">
        <v>15483</v>
      </c>
      <c r="F8093" s="15" t="s">
        <v>51</v>
      </c>
      <c r="G8093" s="15" t="s">
        <v>16658</v>
      </c>
    </row>
    <row r="8094" spans="1:7" ht="14.25" x14ac:dyDescent="0.2">
      <c r="A8094" s="14" t="s">
        <v>16659</v>
      </c>
      <c r="B8094" s="15" t="s">
        <v>15427</v>
      </c>
      <c r="C8094" s="15" t="s">
        <v>16660</v>
      </c>
      <c r="D8094" s="27" t="s">
        <v>586</v>
      </c>
      <c r="E8094" s="27" t="s">
        <v>587</v>
      </c>
      <c r="F8094" s="15" t="s">
        <v>81</v>
      </c>
      <c r="G8094" s="15" t="s">
        <v>16661</v>
      </c>
    </row>
    <row r="8095" spans="1:7" ht="22.5" x14ac:dyDescent="0.2">
      <c r="A8095" s="14" t="s">
        <v>16662</v>
      </c>
      <c r="B8095" s="15" t="s">
        <v>15427</v>
      </c>
      <c r="C8095" s="15" t="s">
        <v>16663</v>
      </c>
      <c r="D8095" s="27" t="s">
        <v>734</v>
      </c>
      <c r="E8095" s="27" t="s">
        <v>735</v>
      </c>
      <c r="F8095" s="15" t="s">
        <v>502</v>
      </c>
      <c r="G8095" s="15" t="s">
        <v>16664</v>
      </c>
    </row>
    <row r="8096" spans="1:7" ht="22.5" x14ac:dyDescent="0.2">
      <c r="A8096" s="14" t="s">
        <v>16665</v>
      </c>
      <c r="B8096" s="15" t="s">
        <v>15427</v>
      </c>
      <c r="C8096" s="15" t="s">
        <v>16666</v>
      </c>
      <c r="D8096" s="27" t="s">
        <v>734</v>
      </c>
      <c r="E8096" s="27" t="s">
        <v>4010</v>
      </c>
      <c r="F8096" s="15" t="s">
        <v>502</v>
      </c>
      <c r="G8096" s="15" t="s">
        <v>16667</v>
      </c>
    </row>
    <row r="8097" spans="1:7" ht="22.5" x14ac:dyDescent="0.2">
      <c r="A8097" s="14" t="s">
        <v>16668</v>
      </c>
      <c r="B8097" s="15" t="s">
        <v>15427</v>
      </c>
      <c r="C8097" s="15" t="s">
        <v>16669</v>
      </c>
      <c r="D8097" s="27" t="s">
        <v>781</v>
      </c>
      <c r="E8097" s="27" t="s">
        <v>5166</v>
      </c>
      <c r="F8097" s="15" t="s">
        <v>502</v>
      </c>
      <c r="G8097" s="15" t="s">
        <v>16670</v>
      </c>
    </row>
    <row r="8098" spans="1:7" ht="22.5" x14ac:dyDescent="0.2">
      <c r="A8098" s="14" t="s">
        <v>16671</v>
      </c>
      <c r="B8098" s="15" t="s">
        <v>15427</v>
      </c>
      <c r="C8098" s="15" t="s">
        <v>16672</v>
      </c>
      <c r="D8098" s="27" t="s">
        <v>742</v>
      </c>
      <c r="E8098" s="27" t="s">
        <v>15460</v>
      </c>
      <c r="F8098" s="15" t="s">
        <v>502</v>
      </c>
      <c r="G8098" s="15" t="s">
        <v>16673</v>
      </c>
    </row>
    <row r="8099" spans="1:7" ht="14.25" customHeight="1" x14ac:dyDescent="0.2">
      <c r="A8099" s="16"/>
      <c r="B8099" s="16"/>
      <c r="C8099" s="13"/>
      <c r="D8099" s="28"/>
      <c r="E8099" s="21" t="s">
        <v>16265</v>
      </c>
      <c r="F8099" s="13"/>
      <c r="G8099" s="13"/>
    </row>
    <row r="8100" spans="1:7" ht="22.5" x14ac:dyDescent="0.2">
      <c r="A8100" s="14" t="s">
        <v>16674</v>
      </c>
      <c r="B8100" s="15" t="s">
        <v>15427</v>
      </c>
      <c r="C8100" s="15" t="s">
        <v>16675</v>
      </c>
      <c r="D8100" s="27" t="s">
        <v>6576</v>
      </c>
      <c r="E8100" s="27" t="s">
        <v>6577</v>
      </c>
      <c r="F8100" s="15" t="s">
        <v>110</v>
      </c>
      <c r="G8100" s="15" t="s">
        <v>16676</v>
      </c>
    </row>
    <row r="8101" spans="1:7" ht="22.5" x14ac:dyDescent="0.2">
      <c r="A8101" s="14" t="s">
        <v>16677</v>
      </c>
      <c r="B8101" s="15" t="s">
        <v>15427</v>
      </c>
      <c r="C8101" s="15" t="s">
        <v>16678</v>
      </c>
      <c r="D8101" s="27" t="s">
        <v>15466</v>
      </c>
      <c r="E8101" s="27" t="s">
        <v>15467</v>
      </c>
      <c r="F8101" s="15" t="s">
        <v>110</v>
      </c>
      <c r="G8101" s="15" t="s">
        <v>16676</v>
      </c>
    </row>
    <row r="8102" spans="1:7" ht="14.25" x14ac:dyDescent="0.2">
      <c r="A8102" s="14" t="s">
        <v>16679</v>
      </c>
      <c r="B8102" s="15" t="s">
        <v>15427</v>
      </c>
      <c r="C8102" s="15" t="s">
        <v>16680</v>
      </c>
      <c r="D8102" s="27" t="s">
        <v>15469</v>
      </c>
      <c r="E8102" s="27" t="s">
        <v>15470</v>
      </c>
      <c r="F8102" s="15" t="s">
        <v>518</v>
      </c>
      <c r="G8102" s="15" t="s">
        <v>16681</v>
      </c>
    </row>
    <row r="8103" spans="1:7" ht="14.25" x14ac:dyDescent="0.2">
      <c r="A8103" s="14" t="s">
        <v>16682</v>
      </c>
      <c r="B8103" s="15" t="s">
        <v>15427</v>
      </c>
      <c r="C8103" s="15" t="s">
        <v>16683</v>
      </c>
      <c r="D8103" s="27" t="s">
        <v>8294</v>
      </c>
      <c r="E8103" s="27" t="s">
        <v>8295</v>
      </c>
      <c r="F8103" s="15" t="s">
        <v>518</v>
      </c>
      <c r="G8103" s="15" t="s">
        <v>16684</v>
      </c>
    </row>
    <row r="8104" spans="1:7" ht="22.5" x14ac:dyDescent="0.2">
      <c r="A8104" s="14" t="s">
        <v>16685</v>
      </c>
      <c r="B8104" s="15" t="s">
        <v>15427</v>
      </c>
      <c r="C8104" s="15" t="s">
        <v>16686</v>
      </c>
      <c r="D8104" s="27" t="s">
        <v>15350</v>
      </c>
      <c r="E8104" s="27" t="s">
        <v>15351</v>
      </c>
      <c r="F8104" s="15" t="s">
        <v>110</v>
      </c>
      <c r="G8104" s="15" t="s">
        <v>16687</v>
      </c>
    </row>
    <row r="8105" spans="1:7" ht="14.25" customHeight="1" x14ac:dyDescent="0.2">
      <c r="A8105" s="16"/>
      <c r="B8105" s="16"/>
      <c r="C8105" s="13"/>
      <c r="D8105" s="28"/>
      <c r="E8105" s="21" t="s">
        <v>16688</v>
      </c>
      <c r="F8105" s="13"/>
      <c r="G8105" s="13"/>
    </row>
    <row r="8106" spans="1:7" ht="14.25" x14ac:dyDescent="0.2">
      <c r="A8106" s="14" t="s">
        <v>16689</v>
      </c>
      <c r="B8106" s="15" t="s">
        <v>15427</v>
      </c>
      <c r="C8106" s="15" t="s">
        <v>16690</v>
      </c>
      <c r="D8106" s="27" t="s">
        <v>570</v>
      </c>
      <c r="E8106" s="27" t="s">
        <v>571</v>
      </c>
      <c r="F8106" s="15" t="s">
        <v>51</v>
      </c>
      <c r="G8106" s="15" t="s">
        <v>16139</v>
      </c>
    </row>
    <row r="8107" spans="1:7" ht="14.25" x14ac:dyDescent="0.2">
      <c r="A8107" s="14" t="s">
        <v>16691</v>
      </c>
      <c r="B8107" s="15" t="s">
        <v>15427</v>
      </c>
      <c r="C8107" s="15" t="s">
        <v>16692</v>
      </c>
      <c r="D8107" s="27" t="s">
        <v>574</v>
      </c>
      <c r="E8107" s="27" t="s">
        <v>575</v>
      </c>
      <c r="F8107" s="15" t="s">
        <v>81</v>
      </c>
      <c r="G8107" s="15" t="s">
        <v>16141</v>
      </c>
    </row>
    <row r="8108" spans="1:7" ht="22.5" x14ac:dyDescent="0.2">
      <c r="A8108" s="14" t="s">
        <v>16693</v>
      </c>
      <c r="B8108" s="15" t="s">
        <v>15427</v>
      </c>
      <c r="C8108" s="15" t="s">
        <v>16694</v>
      </c>
      <c r="D8108" s="27" t="s">
        <v>15482</v>
      </c>
      <c r="E8108" s="27" t="s">
        <v>15483</v>
      </c>
      <c r="F8108" s="15" t="s">
        <v>51</v>
      </c>
      <c r="G8108" s="15" t="s">
        <v>2148</v>
      </c>
    </row>
    <row r="8109" spans="1:7" ht="14.25" x14ac:dyDescent="0.2">
      <c r="A8109" s="14" t="s">
        <v>16695</v>
      </c>
      <c r="B8109" s="15" t="s">
        <v>15427</v>
      </c>
      <c r="C8109" s="15" t="s">
        <v>16696</v>
      </c>
      <c r="D8109" s="27" t="s">
        <v>586</v>
      </c>
      <c r="E8109" s="27" t="s">
        <v>587</v>
      </c>
      <c r="F8109" s="15" t="s">
        <v>81</v>
      </c>
      <c r="G8109" s="15" t="s">
        <v>16697</v>
      </c>
    </row>
    <row r="8110" spans="1:7" ht="22.5" x14ac:dyDescent="0.2">
      <c r="A8110" s="14" t="s">
        <v>16698</v>
      </c>
      <c r="B8110" s="15" t="s">
        <v>15427</v>
      </c>
      <c r="C8110" s="15" t="s">
        <v>16699</v>
      </c>
      <c r="D8110" s="27" t="s">
        <v>734</v>
      </c>
      <c r="E8110" s="27" t="s">
        <v>735</v>
      </c>
      <c r="F8110" s="15" t="s">
        <v>502</v>
      </c>
      <c r="G8110" s="15" t="s">
        <v>16700</v>
      </c>
    </row>
    <row r="8111" spans="1:7" ht="22.5" x14ac:dyDescent="0.2">
      <c r="A8111" s="14" t="s">
        <v>16701</v>
      </c>
      <c r="B8111" s="15" t="s">
        <v>15427</v>
      </c>
      <c r="C8111" s="15" t="s">
        <v>16702</v>
      </c>
      <c r="D8111" s="27" t="s">
        <v>734</v>
      </c>
      <c r="E8111" s="27" t="s">
        <v>4010</v>
      </c>
      <c r="F8111" s="15" t="s">
        <v>502</v>
      </c>
      <c r="G8111" s="15" t="s">
        <v>16703</v>
      </c>
    </row>
    <row r="8112" spans="1:7" ht="22.5" x14ac:dyDescent="0.2">
      <c r="A8112" s="14" t="s">
        <v>16704</v>
      </c>
      <c r="B8112" s="15" t="s">
        <v>15427</v>
      </c>
      <c r="C8112" s="15" t="s">
        <v>7370</v>
      </c>
      <c r="D8112" s="27" t="s">
        <v>781</v>
      </c>
      <c r="E8112" s="27" t="s">
        <v>5166</v>
      </c>
      <c r="F8112" s="15" t="s">
        <v>502</v>
      </c>
      <c r="G8112" s="15" t="s">
        <v>16705</v>
      </c>
    </row>
    <row r="8113" spans="1:7" ht="22.5" x14ac:dyDescent="0.2">
      <c r="A8113" s="14" t="s">
        <v>16706</v>
      </c>
      <c r="B8113" s="15" t="s">
        <v>15427</v>
      </c>
      <c r="C8113" s="15" t="s">
        <v>16707</v>
      </c>
      <c r="D8113" s="27" t="s">
        <v>742</v>
      </c>
      <c r="E8113" s="27" t="s">
        <v>15460</v>
      </c>
      <c r="F8113" s="15" t="s">
        <v>502</v>
      </c>
      <c r="G8113" s="15" t="s">
        <v>16708</v>
      </c>
    </row>
    <row r="8114" spans="1:7" ht="14.25" customHeight="1" x14ac:dyDescent="0.2">
      <c r="A8114" s="16"/>
      <c r="B8114" s="16"/>
      <c r="C8114" s="13"/>
      <c r="D8114" s="28"/>
      <c r="E8114" s="21" t="s">
        <v>16709</v>
      </c>
      <c r="F8114" s="13"/>
      <c r="G8114" s="13"/>
    </row>
    <row r="8115" spans="1:7" ht="22.5" x14ac:dyDescent="0.2">
      <c r="A8115" s="14" t="s">
        <v>16710</v>
      </c>
      <c r="B8115" s="15" t="s">
        <v>15427</v>
      </c>
      <c r="C8115" s="15" t="s">
        <v>16711</v>
      </c>
      <c r="D8115" s="27" t="s">
        <v>6576</v>
      </c>
      <c r="E8115" s="27" t="s">
        <v>6577</v>
      </c>
      <c r="F8115" s="15" t="s">
        <v>110</v>
      </c>
      <c r="G8115" s="15" t="s">
        <v>4976</v>
      </c>
    </row>
    <row r="8116" spans="1:7" ht="22.5" x14ac:dyDescent="0.2">
      <c r="A8116" s="14" t="s">
        <v>16712</v>
      </c>
      <c r="B8116" s="15" t="s">
        <v>15427</v>
      </c>
      <c r="C8116" s="15" t="s">
        <v>5461</v>
      </c>
      <c r="D8116" s="27" t="s">
        <v>15466</v>
      </c>
      <c r="E8116" s="27" t="s">
        <v>15467</v>
      </c>
      <c r="F8116" s="15" t="s">
        <v>110</v>
      </c>
      <c r="G8116" s="15" t="s">
        <v>4976</v>
      </c>
    </row>
    <row r="8117" spans="1:7" ht="14.25" x14ac:dyDescent="0.2">
      <c r="A8117" s="14" t="s">
        <v>16713</v>
      </c>
      <c r="B8117" s="15" t="s">
        <v>15427</v>
      </c>
      <c r="C8117" s="15" t="s">
        <v>16714</v>
      </c>
      <c r="D8117" s="27" t="s">
        <v>15469</v>
      </c>
      <c r="E8117" s="27" t="s">
        <v>15470</v>
      </c>
      <c r="F8117" s="15" t="s">
        <v>518</v>
      </c>
      <c r="G8117" s="15" t="s">
        <v>16715</v>
      </c>
    </row>
    <row r="8118" spans="1:7" ht="14.25" x14ac:dyDescent="0.2">
      <c r="A8118" s="14" t="s">
        <v>16716</v>
      </c>
      <c r="B8118" s="15" t="s">
        <v>15427</v>
      </c>
      <c r="C8118" s="15" t="s">
        <v>16717</v>
      </c>
      <c r="D8118" s="27" t="s">
        <v>8294</v>
      </c>
      <c r="E8118" s="27" t="s">
        <v>8295</v>
      </c>
      <c r="F8118" s="15" t="s">
        <v>518</v>
      </c>
      <c r="G8118" s="15" t="s">
        <v>16718</v>
      </c>
    </row>
    <row r="8119" spans="1:7" ht="22.5" x14ac:dyDescent="0.2">
      <c r="A8119" s="14" t="s">
        <v>16719</v>
      </c>
      <c r="B8119" s="15" t="s">
        <v>15427</v>
      </c>
      <c r="C8119" s="15" t="s">
        <v>16720</v>
      </c>
      <c r="D8119" s="27" t="s">
        <v>15350</v>
      </c>
      <c r="E8119" s="27" t="s">
        <v>15351</v>
      </c>
      <c r="F8119" s="15" t="s">
        <v>110</v>
      </c>
      <c r="G8119" s="15" t="s">
        <v>16721</v>
      </c>
    </row>
    <row r="8120" spans="1:7" ht="14.25" customHeight="1" x14ac:dyDescent="0.2">
      <c r="A8120" s="16"/>
      <c r="B8120" s="16"/>
      <c r="C8120" s="13"/>
      <c r="D8120" s="28"/>
      <c r="E8120" s="21" t="s">
        <v>16722</v>
      </c>
      <c r="F8120" s="13"/>
      <c r="G8120" s="13"/>
    </row>
    <row r="8121" spans="1:7" ht="14.25" x14ac:dyDescent="0.2">
      <c r="A8121" s="14" t="s">
        <v>16723</v>
      </c>
      <c r="B8121" s="15" t="s">
        <v>15427</v>
      </c>
      <c r="C8121" s="15" t="s">
        <v>16724</v>
      </c>
      <c r="D8121" s="27" t="s">
        <v>570</v>
      </c>
      <c r="E8121" s="27" t="s">
        <v>571</v>
      </c>
      <c r="F8121" s="15" t="s">
        <v>51</v>
      </c>
      <c r="G8121" s="15" t="s">
        <v>16139</v>
      </c>
    </row>
    <row r="8122" spans="1:7" ht="14.25" x14ac:dyDescent="0.2">
      <c r="A8122" s="14" t="s">
        <v>16725</v>
      </c>
      <c r="B8122" s="15" t="s">
        <v>15427</v>
      </c>
      <c r="C8122" s="15" t="s">
        <v>16726</v>
      </c>
      <c r="D8122" s="27" t="s">
        <v>574</v>
      </c>
      <c r="E8122" s="27" t="s">
        <v>575</v>
      </c>
      <c r="F8122" s="15" t="s">
        <v>81</v>
      </c>
      <c r="G8122" s="15" t="s">
        <v>16141</v>
      </c>
    </row>
    <row r="8123" spans="1:7" ht="22.5" x14ac:dyDescent="0.2">
      <c r="A8123" s="14" t="s">
        <v>16727</v>
      </c>
      <c r="B8123" s="15" t="s">
        <v>15427</v>
      </c>
      <c r="C8123" s="15" t="s">
        <v>16728</v>
      </c>
      <c r="D8123" s="27" t="s">
        <v>15482</v>
      </c>
      <c r="E8123" s="27" t="s">
        <v>15483</v>
      </c>
      <c r="F8123" s="15" t="s">
        <v>51</v>
      </c>
      <c r="G8123" s="15" t="s">
        <v>2148</v>
      </c>
    </row>
    <row r="8124" spans="1:7" ht="14.25" x14ac:dyDescent="0.2">
      <c r="A8124" s="14" t="s">
        <v>16729</v>
      </c>
      <c r="B8124" s="15" t="s">
        <v>15427</v>
      </c>
      <c r="C8124" s="15" t="s">
        <v>16730</v>
      </c>
      <c r="D8124" s="27" t="s">
        <v>586</v>
      </c>
      <c r="E8124" s="27" t="s">
        <v>587</v>
      </c>
      <c r="F8124" s="15" t="s">
        <v>81</v>
      </c>
      <c r="G8124" s="15" t="s">
        <v>16697</v>
      </c>
    </row>
    <row r="8125" spans="1:7" ht="22.5" x14ac:dyDescent="0.2">
      <c r="A8125" s="14" t="s">
        <v>16731</v>
      </c>
      <c r="B8125" s="15" t="s">
        <v>15427</v>
      </c>
      <c r="C8125" s="15" t="s">
        <v>16732</v>
      </c>
      <c r="D8125" s="27" t="s">
        <v>734</v>
      </c>
      <c r="E8125" s="27" t="s">
        <v>735</v>
      </c>
      <c r="F8125" s="15" t="s">
        <v>502</v>
      </c>
      <c r="G8125" s="15" t="s">
        <v>16700</v>
      </c>
    </row>
    <row r="8126" spans="1:7" ht="22.5" x14ac:dyDescent="0.2">
      <c r="A8126" s="14" t="s">
        <v>16733</v>
      </c>
      <c r="B8126" s="15" t="s">
        <v>15427</v>
      </c>
      <c r="C8126" s="15" t="s">
        <v>16734</v>
      </c>
      <c r="D8126" s="27" t="s">
        <v>734</v>
      </c>
      <c r="E8126" s="27" t="s">
        <v>4010</v>
      </c>
      <c r="F8126" s="15" t="s">
        <v>502</v>
      </c>
      <c r="G8126" s="15" t="s">
        <v>16703</v>
      </c>
    </row>
    <row r="8127" spans="1:7" ht="22.5" x14ac:dyDescent="0.2">
      <c r="A8127" s="14" t="s">
        <v>16735</v>
      </c>
      <c r="B8127" s="15" t="s">
        <v>15427</v>
      </c>
      <c r="C8127" s="15" t="s">
        <v>16736</v>
      </c>
      <c r="D8127" s="27" t="s">
        <v>781</v>
      </c>
      <c r="E8127" s="27" t="s">
        <v>5166</v>
      </c>
      <c r="F8127" s="15" t="s">
        <v>502</v>
      </c>
      <c r="G8127" s="15" t="s">
        <v>16705</v>
      </c>
    </row>
    <row r="8128" spans="1:7" ht="22.5" x14ac:dyDescent="0.2">
      <c r="A8128" s="14" t="s">
        <v>16737</v>
      </c>
      <c r="B8128" s="15" t="s">
        <v>15427</v>
      </c>
      <c r="C8128" s="15" t="s">
        <v>16738</v>
      </c>
      <c r="D8128" s="27" t="s">
        <v>742</v>
      </c>
      <c r="E8128" s="27" t="s">
        <v>15460</v>
      </c>
      <c r="F8128" s="15" t="s">
        <v>502</v>
      </c>
      <c r="G8128" s="15" t="s">
        <v>16708</v>
      </c>
    </row>
    <row r="8129" spans="1:7" ht="14.25" customHeight="1" x14ac:dyDescent="0.2">
      <c r="A8129" s="16"/>
      <c r="B8129" s="16"/>
      <c r="C8129" s="13"/>
      <c r="D8129" s="28"/>
      <c r="E8129" s="21" t="s">
        <v>16709</v>
      </c>
      <c r="F8129" s="13"/>
      <c r="G8129" s="13"/>
    </row>
    <row r="8130" spans="1:7" ht="22.5" x14ac:dyDescent="0.2">
      <c r="A8130" s="14" t="s">
        <v>16739</v>
      </c>
      <c r="B8130" s="15" t="s">
        <v>15427</v>
      </c>
      <c r="C8130" s="15" t="s">
        <v>16740</v>
      </c>
      <c r="D8130" s="27" t="s">
        <v>6576</v>
      </c>
      <c r="E8130" s="27" t="s">
        <v>6577</v>
      </c>
      <c r="F8130" s="15" t="s">
        <v>110</v>
      </c>
      <c r="G8130" s="15" t="s">
        <v>1684</v>
      </c>
    </row>
    <row r="8131" spans="1:7" ht="22.5" x14ac:dyDescent="0.2">
      <c r="A8131" s="14" t="s">
        <v>16741</v>
      </c>
      <c r="B8131" s="15" t="s">
        <v>15427</v>
      </c>
      <c r="C8131" s="15" t="s">
        <v>16742</v>
      </c>
      <c r="D8131" s="27" t="s">
        <v>15466</v>
      </c>
      <c r="E8131" s="27" t="s">
        <v>15467</v>
      </c>
      <c r="F8131" s="15" t="s">
        <v>110</v>
      </c>
      <c r="G8131" s="15" t="s">
        <v>1684</v>
      </c>
    </row>
    <row r="8132" spans="1:7" ht="14.25" x14ac:dyDescent="0.2">
      <c r="A8132" s="14" t="s">
        <v>16743</v>
      </c>
      <c r="B8132" s="15" t="s">
        <v>15427</v>
      </c>
      <c r="C8132" s="15" t="s">
        <v>16744</v>
      </c>
      <c r="D8132" s="27" t="s">
        <v>15469</v>
      </c>
      <c r="E8132" s="27" t="s">
        <v>15470</v>
      </c>
      <c r="F8132" s="15" t="s">
        <v>518</v>
      </c>
      <c r="G8132" s="15" t="s">
        <v>16745</v>
      </c>
    </row>
    <row r="8133" spans="1:7" ht="14.25" x14ac:dyDescent="0.2">
      <c r="A8133" s="14" t="s">
        <v>16746</v>
      </c>
      <c r="B8133" s="15" t="s">
        <v>15427</v>
      </c>
      <c r="C8133" s="15" t="s">
        <v>16747</v>
      </c>
      <c r="D8133" s="27" t="s">
        <v>8294</v>
      </c>
      <c r="E8133" s="27" t="s">
        <v>8295</v>
      </c>
      <c r="F8133" s="15" t="s">
        <v>518</v>
      </c>
      <c r="G8133" s="15" t="s">
        <v>16748</v>
      </c>
    </row>
    <row r="8134" spans="1:7" ht="22.5" x14ac:dyDescent="0.2">
      <c r="A8134" s="14" t="s">
        <v>16749</v>
      </c>
      <c r="B8134" s="15" t="s">
        <v>15427</v>
      </c>
      <c r="C8134" s="15" t="s">
        <v>16750</v>
      </c>
      <c r="D8134" s="27" t="s">
        <v>15350</v>
      </c>
      <c r="E8134" s="27" t="s">
        <v>15351</v>
      </c>
      <c r="F8134" s="15" t="s">
        <v>110</v>
      </c>
      <c r="G8134" s="15" t="s">
        <v>16721</v>
      </c>
    </row>
    <row r="8135" spans="1:7" ht="14.25" customHeight="1" x14ac:dyDescent="0.2">
      <c r="A8135" s="16"/>
      <c r="B8135" s="16"/>
      <c r="C8135" s="13"/>
      <c r="D8135" s="28"/>
      <c r="E8135" s="21" t="s">
        <v>16751</v>
      </c>
      <c r="F8135" s="13"/>
      <c r="G8135" s="13"/>
    </row>
    <row r="8136" spans="1:7" ht="14.25" x14ac:dyDescent="0.2">
      <c r="A8136" s="14" t="s">
        <v>16752</v>
      </c>
      <c r="B8136" s="15" t="s">
        <v>15427</v>
      </c>
      <c r="C8136" s="15" t="s">
        <v>16753</v>
      </c>
      <c r="D8136" s="27" t="s">
        <v>570</v>
      </c>
      <c r="E8136" s="27" t="s">
        <v>571</v>
      </c>
      <c r="F8136" s="15" t="s">
        <v>51</v>
      </c>
      <c r="G8136" s="15" t="s">
        <v>6008</v>
      </c>
    </row>
    <row r="8137" spans="1:7" ht="14.25" x14ac:dyDescent="0.2">
      <c r="A8137" s="14" t="s">
        <v>16754</v>
      </c>
      <c r="B8137" s="15" t="s">
        <v>15427</v>
      </c>
      <c r="C8137" s="15" t="s">
        <v>16755</v>
      </c>
      <c r="D8137" s="27" t="s">
        <v>574</v>
      </c>
      <c r="E8137" s="27" t="s">
        <v>575</v>
      </c>
      <c r="F8137" s="15" t="s">
        <v>81</v>
      </c>
      <c r="G8137" s="15" t="s">
        <v>6010</v>
      </c>
    </row>
    <row r="8138" spans="1:7" ht="22.5" x14ac:dyDescent="0.2">
      <c r="A8138" s="14" t="s">
        <v>16756</v>
      </c>
      <c r="B8138" s="15" t="s">
        <v>15427</v>
      </c>
      <c r="C8138" s="15" t="s">
        <v>16757</v>
      </c>
      <c r="D8138" s="27" t="s">
        <v>15482</v>
      </c>
      <c r="E8138" s="27" t="s">
        <v>15483</v>
      </c>
      <c r="F8138" s="15" t="s">
        <v>51</v>
      </c>
      <c r="G8138" s="15" t="s">
        <v>15050</v>
      </c>
    </row>
    <row r="8139" spans="1:7" ht="14.25" x14ac:dyDescent="0.2">
      <c r="A8139" s="14" t="s">
        <v>16758</v>
      </c>
      <c r="B8139" s="15" t="s">
        <v>15427</v>
      </c>
      <c r="C8139" s="15" t="s">
        <v>16759</v>
      </c>
      <c r="D8139" s="27" t="s">
        <v>586</v>
      </c>
      <c r="E8139" s="27" t="s">
        <v>587</v>
      </c>
      <c r="F8139" s="15" t="s">
        <v>81</v>
      </c>
      <c r="G8139" s="15" t="s">
        <v>15860</v>
      </c>
    </row>
    <row r="8140" spans="1:7" ht="22.5" x14ac:dyDescent="0.2">
      <c r="A8140" s="14" t="s">
        <v>16760</v>
      </c>
      <c r="B8140" s="15" t="s">
        <v>15427</v>
      </c>
      <c r="C8140" s="15" t="s">
        <v>16761</v>
      </c>
      <c r="D8140" s="27" t="s">
        <v>734</v>
      </c>
      <c r="E8140" s="27" t="s">
        <v>735</v>
      </c>
      <c r="F8140" s="15" t="s">
        <v>502</v>
      </c>
      <c r="G8140" s="15" t="s">
        <v>16762</v>
      </c>
    </row>
    <row r="8141" spans="1:7" ht="22.5" x14ac:dyDescent="0.2">
      <c r="A8141" s="14" t="s">
        <v>16763</v>
      </c>
      <c r="B8141" s="15" t="s">
        <v>15427</v>
      </c>
      <c r="C8141" s="15" t="s">
        <v>16764</v>
      </c>
      <c r="D8141" s="27" t="s">
        <v>734</v>
      </c>
      <c r="E8141" s="27" t="s">
        <v>4010</v>
      </c>
      <c r="F8141" s="15" t="s">
        <v>502</v>
      </c>
      <c r="G8141" s="15" t="s">
        <v>16765</v>
      </c>
    </row>
    <row r="8142" spans="1:7" ht="22.5" x14ac:dyDescent="0.2">
      <c r="A8142" s="14" t="s">
        <v>16766</v>
      </c>
      <c r="B8142" s="15" t="s">
        <v>15427</v>
      </c>
      <c r="C8142" s="15" t="s">
        <v>16767</v>
      </c>
      <c r="D8142" s="27" t="s">
        <v>781</v>
      </c>
      <c r="E8142" s="27" t="s">
        <v>5166</v>
      </c>
      <c r="F8142" s="15" t="s">
        <v>502</v>
      </c>
      <c r="G8142" s="15" t="s">
        <v>16670</v>
      </c>
    </row>
    <row r="8143" spans="1:7" ht="22.5" x14ac:dyDescent="0.2">
      <c r="A8143" s="14" t="s">
        <v>16768</v>
      </c>
      <c r="B8143" s="15" t="s">
        <v>15427</v>
      </c>
      <c r="C8143" s="15" t="s">
        <v>16769</v>
      </c>
      <c r="D8143" s="27" t="s">
        <v>742</v>
      </c>
      <c r="E8143" s="27" t="s">
        <v>15460</v>
      </c>
      <c r="F8143" s="15" t="s">
        <v>502</v>
      </c>
      <c r="G8143" s="15" t="s">
        <v>16770</v>
      </c>
    </row>
    <row r="8144" spans="1:7" ht="14.25" customHeight="1" x14ac:dyDescent="0.2">
      <c r="A8144" s="16"/>
      <c r="B8144" s="16"/>
      <c r="C8144" s="13"/>
      <c r="D8144" s="28"/>
      <c r="E8144" s="21" t="s">
        <v>16709</v>
      </c>
      <c r="F8144" s="13"/>
      <c r="G8144" s="13"/>
    </row>
    <row r="8145" spans="1:7" ht="22.5" x14ac:dyDescent="0.2">
      <c r="A8145" s="14" t="s">
        <v>16771</v>
      </c>
      <c r="B8145" s="15" t="s">
        <v>15427</v>
      </c>
      <c r="C8145" s="15" t="s">
        <v>16772</v>
      </c>
      <c r="D8145" s="27" t="s">
        <v>6576</v>
      </c>
      <c r="E8145" s="27" t="s">
        <v>6577</v>
      </c>
      <c r="F8145" s="15" t="s">
        <v>110</v>
      </c>
      <c r="G8145" s="15" t="s">
        <v>6395</v>
      </c>
    </row>
    <row r="8146" spans="1:7" ht="22.5" x14ac:dyDescent="0.2">
      <c r="A8146" s="14" t="s">
        <v>16773</v>
      </c>
      <c r="B8146" s="15" t="s">
        <v>15427</v>
      </c>
      <c r="C8146" s="15" t="s">
        <v>16774</v>
      </c>
      <c r="D8146" s="27" t="s">
        <v>15466</v>
      </c>
      <c r="E8146" s="27" t="s">
        <v>15467</v>
      </c>
      <c r="F8146" s="15" t="s">
        <v>110</v>
      </c>
      <c r="G8146" s="15" t="s">
        <v>6395</v>
      </c>
    </row>
    <row r="8147" spans="1:7" ht="14.25" x14ac:dyDescent="0.2">
      <c r="A8147" s="14" t="s">
        <v>16775</v>
      </c>
      <c r="B8147" s="15" t="s">
        <v>15427</v>
      </c>
      <c r="C8147" s="15" t="s">
        <v>16776</v>
      </c>
      <c r="D8147" s="27" t="s">
        <v>15469</v>
      </c>
      <c r="E8147" s="27" t="s">
        <v>15470</v>
      </c>
      <c r="F8147" s="15" t="s">
        <v>518</v>
      </c>
      <c r="G8147" s="15" t="s">
        <v>16777</v>
      </c>
    </row>
    <row r="8148" spans="1:7" ht="14.25" x14ac:dyDescent="0.2">
      <c r="A8148" s="14" t="s">
        <v>16778</v>
      </c>
      <c r="B8148" s="15" t="s">
        <v>15427</v>
      </c>
      <c r="C8148" s="15" t="s">
        <v>16779</v>
      </c>
      <c r="D8148" s="27" t="s">
        <v>8294</v>
      </c>
      <c r="E8148" s="27" t="s">
        <v>8295</v>
      </c>
      <c r="F8148" s="15" t="s">
        <v>518</v>
      </c>
      <c r="G8148" s="15" t="s">
        <v>16780</v>
      </c>
    </row>
    <row r="8149" spans="1:7" ht="22.5" x14ac:dyDescent="0.2">
      <c r="A8149" s="14" t="s">
        <v>16781</v>
      </c>
      <c r="B8149" s="15" t="s">
        <v>15427</v>
      </c>
      <c r="C8149" s="15" t="s">
        <v>16782</v>
      </c>
      <c r="D8149" s="27" t="s">
        <v>15350</v>
      </c>
      <c r="E8149" s="27" t="s">
        <v>15351</v>
      </c>
      <c r="F8149" s="15" t="s">
        <v>110</v>
      </c>
      <c r="G8149" s="15" t="s">
        <v>5060</v>
      </c>
    </row>
    <row r="8150" spans="1:7" ht="14.25" customHeight="1" x14ac:dyDescent="0.2">
      <c r="A8150" s="16"/>
      <c r="B8150" s="16"/>
      <c r="C8150" s="13"/>
      <c r="D8150" s="28"/>
      <c r="E8150" s="21" t="s">
        <v>16783</v>
      </c>
      <c r="F8150" s="13"/>
      <c r="G8150" s="13"/>
    </row>
    <row r="8151" spans="1:7" ht="14.25" x14ac:dyDescent="0.2">
      <c r="A8151" s="14" t="s">
        <v>16784</v>
      </c>
      <c r="B8151" s="15" t="s">
        <v>15427</v>
      </c>
      <c r="C8151" s="15" t="s">
        <v>16785</v>
      </c>
      <c r="D8151" s="27" t="s">
        <v>570</v>
      </c>
      <c r="E8151" s="27" t="s">
        <v>571</v>
      </c>
      <c r="F8151" s="15" t="s">
        <v>51</v>
      </c>
      <c r="G8151" s="15" t="s">
        <v>16139</v>
      </c>
    </row>
    <row r="8152" spans="1:7" ht="14.25" x14ac:dyDescent="0.2">
      <c r="A8152" s="14" t="s">
        <v>16786</v>
      </c>
      <c r="B8152" s="15" t="s">
        <v>15427</v>
      </c>
      <c r="C8152" s="15" t="s">
        <v>16787</v>
      </c>
      <c r="D8152" s="27" t="s">
        <v>574</v>
      </c>
      <c r="E8152" s="27" t="s">
        <v>575</v>
      </c>
      <c r="F8152" s="15" t="s">
        <v>81</v>
      </c>
      <c r="G8152" s="15" t="s">
        <v>16141</v>
      </c>
    </row>
    <row r="8153" spans="1:7" ht="22.5" x14ac:dyDescent="0.2">
      <c r="A8153" s="14" t="s">
        <v>16788</v>
      </c>
      <c r="B8153" s="15" t="s">
        <v>15427</v>
      </c>
      <c r="C8153" s="15" t="s">
        <v>16789</v>
      </c>
      <c r="D8153" s="27" t="s">
        <v>15482</v>
      </c>
      <c r="E8153" s="27" t="s">
        <v>15483</v>
      </c>
      <c r="F8153" s="15" t="s">
        <v>51</v>
      </c>
      <c r="G8153" s="15" t="s">
        <v>16790</v>
      </c>
    </row>
    <row r="8154" spans="1:7" ht="14.25" x14ac:dyDescent="0.2">
      <c r="A8154" s="14" t="s">
        <v>16791</v>
      </c>
      <c r="B8154" s="15" t="s">
        <v>15427</v>
      </c>
      <c r="C8154" s="15" t="s">
        <v>16792</v>
      </c>
      <c r="D8154" s="27" t="s">
        <v>586</v>
      </c>
      <c r="E8154" s="27" t="s">
        <v>587</v>
      </c>
      <c r="F8154" s="15" t="s">
        <v>81</v>
      </c>
      <c r="G8154" s="15" t="s">
        <v>16793</v>
      </c>
    </row>
    <row r="8155" spans="1:7" ht="22.5" x14ac:dyDescent="0.2">
      <c r="A8155" s="14" t="s">
        <v>16794</v>
      </c>
      <c r="B8155" s="15" t="s">
        <v>15427</v>
      </c>
      <c r="C8155" s="15" t="s">
        <v>16795</v>
      </c>
      <c r="D8155" s="27" t="s">
        <v>742</v>
      </c>
      <c r="E8155" s="27" t="s">
        <v>743</v>
      </c>
      <c r="F8155" s="15" t="s">
        <v>502</v>
      </c>
      <c r="G8155" s="15" t="s">
        <v>16796</v>
      </c>
    </row>
    <row r="8156" spans="1:7" ht="22.5" x14ac:dyDescent="0.2">
      <c r="A8156" s="14" t="s">
        <v>16797</v>
      </c>
      <c r="B8156" s="15" t="s">
        <v>15427</v>
      </c>
      <c r="C8156" s="15" t="s">
        <v>11397</v>
      </c>
      <c r="D8156" s="27" t="s">
        <v>734</v>
      </c>
      <c r="E8156" s="27" t="s">
        <v>735</v>
      </c>
      <c r="F8156" s="15" t="s">
        <v>502</v>
      </c>
      <c r="G8156" s="15" t="s">
        <v>16798</v>
      </c>
    </row>
    <row r="8157" spans="1:7" ht="22.5" x14ac:dyDescent="0.2">
      <c r="A8157" s="14" t="s">
        <v>16799</v>
      </c>
      <c r="B8157" s="15" t="s">
        <v>15427</v>
      </c>
      <c r="C8157" s="15" t="s">
        <v>16800</v>
      </c>
      <c r="D8157" s="27" t="s">
        <v>781</v>
      </c>
      <c r="E8157" s="27" t="s">
        <v>5166</v>
      </c>
      <c r="F8157" s="15" t="s">
        <v>502</v>
      </c>
      <c r="G8157" s="15" t="s">
        <v>16441</v>
      </c>
    </row>
    <row r="8158" spans="1:7" ht="22.5" x14ac:dyDescent="0.2">
      <c r="A8158" s="14" t="s">
        <v>16801</v>
      </c>
      <c r="B8158" s="15" t="s">
        <v>15427</v>
      </c>
      <c r="C8158" s="15" t="s">
        <v>16802</v>
      </c>
      <c r="D8158" s="27" t="s">
        <v>742</v>
      </c>
      <c r="E8158" s="27" t="s">
        <v>15460</v>
      </c>
      <c r="F8158" s="15" t="s">
        <v>502</v>
      </c>
      <c r="G8158" s="15" t="s">
        <v>15868</v>
      </c>
    </row>
    <row r="8159" spans="1:7" ht="14.25" customHeight="1" x14ac:dyDescent="0.2">
      <c r="A8159" s="16"/>
      <c r="B8159" s="16"/>
      <c r="C8159" s="13"/>
      <c r="D8159" s="28"/>
      <c r="E8159" s="21" t="s">
        <v>16709</v>
      </c>
      <c r="F8159" s="13"/>
      <c r="G8159" s="13"/>
    </row>
    <row r="8160" spans="1:7" ht="22.5" x14ac:dyDescent="0.2">
      <c r="A8160" s="14" t="s">
        <v>16803</v>
      </c>
      <c r="B8160" s="15" t="s">
        <v>15427</v>
      </c>
      <c r="C8160" s="15" t="s">
        <v>16804</v>
      </c>
      <c r="D8160" s="27" t="s">
        <v>6576</v>
      </c>
      <c r="E8160" s="27" t="s">
        <v>6577</v>
      </c>
      <c r="F8160" s="15" t="s">
        <v>110</v>
      </c>
      <c r="G8160" s="15" t="s">
        <v>4976</v>
      </c>
    </row>
    <row r="8161" spans="1:7" ht="22.5" x14ac:dyDescent="0.2">
      <c r="A8161" s="14" t="s">
        <v>16805</v>
      </c>
      <c r="B8161" s="15" t="s">
        <v>15427</v>
      </c>
      <c r="C8161" s="15" t="s">
        <v>16806</v>
      </c>
      <c r="D8161" s="27" t="s">
        <v>15466</v>
      </c>
      <c r="E8161" s="27" t="s">
        <v>15467</v>
      </c>
      <c r="F8161" s="15" t="s">
        <v>110</v>
      </c>
      <c r="G8161" s="15" t="s">
        <v>4976</v>
      </c>
    </row>
    <row r="8162" spans="1:7" ht="14.25" x14ac:dyDescent="0.2">
      <c r="A8162" s="14" t="s">
        <v>16807</v>
      </c>
      <c r="B8162" s="15" t="s">
        <v>15427</v>
      </c>
      <c r="C8162" s="15" t="s">
        <v>16808</v>
      </c>
      <c r="D8162" s="27" t="s">
        <v>15469</v>
      </c>
      <c r="E8162" s="27" t="s">
        <v>15470</v>
      </c>
      <c r="F8162" s="15" t="s">
        <v>518</v>
      </c>
      <c r="G8162" s="15" t="s">
        <v>16715</v>
      </c>
    </row>
    <row r="8163" spans="1:7" ht="14.25" x14ac:dyDescent="0.2">
      <c r="A8163" s="14" t="s">
        <v>16809</v>
      </c>
      <c r="B8163" s="15" t="s">
        <v>15427</v>
      </c>
      <c r="C8163" s="15" t="s">
        <v>16810</v>
      </c>
      <c r="D8163" s="27" t="s">
        <v>8294</v>
      </c>
      <c r="E8163" s="27" t="s">
        <v>8295</v>
      </c>
      <c r="F8163" s="15" t="s">
        <v>518</v>
      </c>
      <c r="G8163" s="15" t="s">
        <v>16718</v>
      </c>
    </row>
    <row r="8164" spans="1:7" ht="22.5" x14ac:dyDescent="0.2">
      <c r="A8164" s="14" t="s">
        <v>16811</v>
      </c>
      <c r="B8164" s="15" t="s">
        <v>15427</v>
      </c>
      <c r="C8164" s="15" t="s">
        <v>16812</v>
      </c>
      <c r="D8164" s="27" t="s">
        <v>15350</v>
      </c>
      <c r="E8164" s="27" t="s">
        <v>15351</v>
      </c>
      <c r="F8164" s="15" t="s">
        <v>110</v>
      </c>
      <c r="G8164" s="15" t="s">
        <v>16813</v>
      </c>
    </row>
    <row r="8165" spans="1:7" ht="14.25" customHeight="1" x14ac:dyDescent="0.2">
      <c r="A8165" s="16"/>
      <c r="B8165" s="16"/>
      <c r="C8165" s="13"/>
      <c r="D8165" s="28"/>
      <c r="E8165" s="21" t="s">
        <v>16814</v>
      </c>
      <c r="F8165" s="13"/>
      <c r="G8165" s="13"/>
    </row>
    <row r="8166" spans="1:7" ht="14.25" x14ac:dyDescent="0.2">
      <c r="A8166" s="14" t="s">
        <v>16815</v>
      </c>
      <c r="B8166" s="15" t="s">
        <v>15427</v>
      </c>
      <c r="C8166" s="15" t="s">
        <v>16816</v>
      </c>
      <c r="D8166" s="27" t="s">
        <v>570</v>
      </c>
      <c r="E8166" s="27" t="s">
        <v>571</v>
      </c>
      <c r="F8166" s="15" t="s">
        <v>51</v>
      </c>
      <c r="G8166" s="15" t="s">
        <v>451</v>
      </c>
    </row>
    <row r="8167" spans="1:7" ht="14.25" x14ac:dyDescent="0.2">
      <c r="A8167" s="14" t="s">
        <v>16817</v>
      </c>
      <c r="B8167" s="15" t="s">
        <v>15427</v>
      </c>
      <c r="C8167" s="15" t="s">
        <v>16818</v>
      </c>
      <c r="D8167" s="27" t="s">
        <v>574</v>
      </c>
      <c r="E8167" s="27" t="s">
        <v>575</v>
      </c>
      <c r="F8167" s="15" t="s">
        <v>81</v>
      </c>
      <c r="G8167" s="15" t="s">
        <v>4700</v>
      </c>
    </row>
    <row r="8168" spans="1:7" ht="22.5" x14ac:dyDescent="0.2">
      <c r="A8168" s="14" t="s">
        <v>16819</v>
      </c>
      <c r="B8168" s="15" t="s">
        <v>15427</v>
      </c>
      <c r="C8168" s="15" t="s">
        <v>16820</v>
      </c>
      <c r="D8168" s="27" t="s">
        <v>15482</v>
      </c>
      <c r="E8168" s="27" t="s">
        <v>15483</v>
      </c>
      <c r="F8168" s="15" t="s">
        <v>51</v>
      </c>
      <c r="G8168" s="15" t="s">
        <v>6205</v>
      </c>
    </row>
    <row r="8169" spans="1:7" ht="14.25" x14ac:dyDescent="0.2">
      <c r="A8169" s="14" t="s">
        <v>16821</v>
      </c>
      <c r="B8169" s="15" t="s">
        <v>15427</v>
      </c>
      <c r="C8169" s="15" t="s">
        <v>16822</v>
      </c>
      <c r="D8169" s="27" t="s">
        <v>586</v>
      </c>
      <c r="E8169" s="27" t="s">
        <v>587</v>
      </c>
      <c r="F8169" s="15" t="s">
        <v>81</v>
      </c>
      <c r="G8169" s="15" t="s">
        <v>16823</v>
      </c>
    </row>
    <row r="8170" spans="1:7" ht="22.5" x14ac:dyDescent="0.2">
      <c r="A8170" s="14" t="s">
        <v>16824</v>
      </c>
      <c r="B8170" s="15" t="s">
        <v>15427</v>
      </c>
      <c r="C8170" s="15" t="s">
        <v>16825</v>
      </c>
      <c r="D8170" s="27" t="s">
        <v>734</v>
      </c>
      <c r="E8170" s="27" t="s">
        <v>735</v>
      </c>
      <c r="F8170" s="15" t="s">
        <v>502</v>
      </c>
      <c r="G8170" s="15" t="s">
        <v>16826</v>
      </c>
    </row>
    <row r="8171" spans="1:7" ht="22.5" x14ac:dyDescent="0.2">
      <c r="A8171" s="14" t="s">
        <v>16827</v>
      </c>
      <c r="B8171" s="15" t="s">
        <v>15427</v>
      </c>
      <c r="C8171" s="15" t="s">
        <v>16828</v>
      </c>
      <c r="D8171" s="27" t="s">
        <v>734</v>
      </c>
      <c r="E8171" s="27" t="s">
        <v>4010</v>
      </c>
      <c r="F8171" s="15" t="s">
        <v>502</v>
      </c>
      <c r="G8171" s="15" t="s">
        <v>16829</v>
      </c>
    </row>
    <row r="8172" spans="1:7" ht="22.5" x14ac:dyDescent="0.2">
      <c r="A8172" s="14" t="s">
        <v>16830</v>
      </c>
      <c r="B8172" s="15" t="s">
        <v>15427</v>
      </c>
      <c r="C8172" s="15" t="s">
        <v>16831</v>
      </c>
      <c r="D8172" s="27" t="s">
        <v>781</v>
      </c>
      <c r="E8172" s="27" t="s">
        <v>5166</v>
      </c>
      <c r="F8172" s="15" t="s">
        <v>502</v>
      </c>
      <c r="G8172" s="15" t="s">
        <v>16832</v>
      </c>
    </row>
    <row r="8173" spans="1:7" ht="22.5" x14ac:dyDescent="0.2">
      <c r="A8173" s="14" t="s">
        <v>16833</v>
      </c>
      <c r="B8173" s="15" t="s">
        <v>15427</v>
      </c>
      <c r="C8173" s="15" t="s">
        <v>16834</v>
      </c>
      <c r="D8173" s="27" t="s">
        <v>742</v>
      </c>
      <c r="E8173" s="27" t="s">
        <v>15460</v>
      </c>
      <c r="F8173" s="15" t="s">
        <v>502</v>
      </c>
      <c r="G8173" s="15" t="s">
        <v>16835</v>
      </c>
    </row>
    <row r="8174" spans="1:7" ht="14.25" customHeight="1" x14ac:dyDescent="0.2">
      <c r="A8174" s="16"/>
      <c r="B8174" s="16"/>
      <c r="C8174" s="13"/>
      <c r="D8174" s="28"/>
      <c r="E8174" s="21" t="s">
        <v>16709</v>
      </c>
      <c r="F8174" s="13"/>
      <c r="G8174" s="13"/>
    </row>
    <row r="8175" spans="1:7" ht="22.5" x14ac:dyDescent="0.2">
      <c r="A8175" s="14" t="s">
        <v>16836</v>
      </c>
      <c r="B8175" s="15" t="s">
        <v>15427</v>
      </c>
      <c r="C8175" s="15" t="s">
        <v>16837</v>
      </c>
      <c r="D8175" s="27" t="s">
        <v>6576</v>
      </c>
      <c r="E8175" s="27" t="s">
        <v>6577</v>
      </c>
      <c r="F8175" s="15" t="s">
        <v>110</v>
      </c>
      <c r="G8175" s="15" t="s">
        <v>16640</v>
      </c>
    </row>
    <row r="8176" spans="1:7" ht="22.5" x14ac:dyDescent="0.2">
      <c r="A8176" s="14" t="s">
        <v>16838</v>
      </c>
      <c r="B8176" s="15" t="s">
        <v>15427</v>
      </c>
      <c r="C8176" s="15" t="s">
        <v>16839</v>
      </c>
      <c r="D8176" s="27" t="s">
        <v>15466</v>
      </c>
      <c r="E8176" s="27" t="s">
        <v>15467</v>
      </c>
      <c r="F8176" s="15" t="s">
        <v>110</v>
      </c>
      <c r="G8176" s="15" t="s">
        <v>16640</v>
      </c>
    </row>
    <row r="8177" spans="1:7" ht="14.25" x14ac:dyDescent="0.2">
      <c r="A8177" s="14" t="s">
        <v>16840</v>
      </c>
      <c r="B8177" s="15" t="s">
        <v>15427</v>
      </c>
      <c r="C8177" s="15" t="s">
        <v>16841</v>
      </c>
      <c r="D8177" s="27" t="s">
        <v>15469</v>
      </c>
      <c r="E8177" s="27" t="s">
        <v>15470</v>
      </c>
      <c r="F8177" s="15" t="s">
        <v>518</v>
      </c>
      <c r="G8177" s="15" t="s">
        <v>16645</v>
      </c>
    </row>
    <row r="8178" spans="1:7" ht="14.25" x14ac:dyDescent="0.2">
      <c r="A8178" s="14" t="s">
        <v>16842</v>
      </c>
      <c r="B8178" s="15" t="s">
        <v>15427</v>
      </c>
      <c r="C8178" s="15" t="s">
        <v>16843</v>
      </c>
      <c r="D8178" s="27" t="s">
        <v>8294</v>
      </c>
      <c r="E8178" s="27" t="s">
        <v>8295</v>
      </c>
      <c r="F8178" s="15" t="s">
        <v>518</v>
      </c>
      <c r="G8178" s="15" t="s">
        <v>16648</v>
      </c>
    </row>
    <row r="8179" spans="1:7" ht="22.5" x14ac:dyDescent="0.2">
      <c r="A8179" s="14" t="s">
        <v>16844</v>
      </c>
      <c r="B8179" s="15" t="s">
        <v>15427</v>
      </c>
      <c r="C8179" s="15" t="s">
        <v>16845</v>
      </c>
      <c r="D8179" s="27" t="s">
        <v>15350</v>
      </c>
      <c r="E8179" s="27" t="s">
        <v>15351</v>
      </c>
      <c r="F8179" s="15" t="s">
        <v>110</v>
      </c>
      <c r="G8179" s="15" t="s">
        <v>1957</v>
      </c>
    </row>
    <row r="8180" spans="1:7" ht="14.25" customHeight="1" x14ac:dyDescent="0.2">
      <c r="A8180" s="16"/>
      <c r="B8180" s="16"/>
      <c r="C8180" s="13"/>
      <c r="D8180" s="28"/>
      <c r="E8180" s="21" t="s">
        <v>16846</v>
      </c>
      <c r="F8180" s="13"/>
      <c r="G8180" s="13"/>
    </row>
    <row r="8181" spans="1:7" ht="14.25" x14ac:dyDescent="0.2">
      <c r="A8181" s="14" t="s">
        <v>16847</v>
      </c>
      <c r="B8181" s="15" t="s">
        <v>15427</v>
      </c>
      <c r="C8181" s="15" t="s">
        <v>16848</v>
      </c>
      <c r="D8181" s="27" t="s">
        <v>570</v>
      </c>
      <c r="E8181" s="27" t="s">
        <v>571</v>
      </c>
      <c r="F8181" s="15" t="s">
        <v>51</v>
      </c>
      <c r="G8181" s="15" t="s">
        <v>16139</v>
      </c>
    </row>
    <row r="8182" spans="1:7" ht="14.25" x14ac:dyDescent="0.2">
      <c r="A8182" s="14" t="s">
        <v>16849</v>
      </c>
      <c r="B8182" s="15" t="s">
        <v>15427</v>
      </c>
      <c r="C8182" s="15" t="s">
        <v>16850</v>
      </c>
      <c r="D8182" s="27" t="s">
        <v>574</v>
      </c>
      <c r="E8182" s="27" t="s">
        <v>575</v>
      </c>
      <c r="F8182" s="15" t="s">
        <v>81</v>
      </c>
      <c r="G8182" s="15" t="s">
        <v>16141</v>
      </c>
    </row>
    <row r="8183" spans="1:7" ht="22.5" x14ac:dyDescent="0.2">
      <c r="A8183" s="14" t="s">
        <v>16851</v>
      </c>
      <c r="B8183" s="15" t="s">
        <v>15427</v>
      </c>
      <c r="C8183" s="15" t="s">
        <v>16852</v>
      </c>
      <c r="D8183" s="27" t="s">
        <v>15482</v>
      </c>
      <c r="E8183" s="27" t="s">
        <v>15483</v>
      </c>
      <c r="F8183" s="15" t="s">
        <v>51</v>
      </c>
      <c r="G8183" s="15" t="s">
        <v>1183</v>
      </c>
    </row>
    <row r="8184" spans="1:7" ht="14.25" x14ac:dyDescent="0.2">
      <c r="A8184" s="14" t="s">
        <v>16853</v>
      </c>
      <c r="B8184" s="15" t="s">
        <v>15427</v>
      </c>
      <c r="C8184" s="15" t="s">
        <v>16854</v>
      </c>
      <c r="D8184" s="27" t="s">
        <v>586</v>
      </c>
      <c r="E8184" s="27" t="s">
        <v>587</v>
      </c>
      <c r="F8184" s="15" t="s">
        <v>81</v>
      </c>
      <c r="G8184" s="15" t="s">
        <v>4024</v>
      </c>
    </row>
    <row r="8185" spans="1:7" ht="22.5" x14ac:dyDescent="0.2">
      <c r="A8185" s="14" t="s">
        <v>16855</v>
      </c>
      <c r="B8185" s="15" t="s">
        <v>15427</v>
      </c>
      <c r="C8185" s="15" t="s">
        <v>16856</v>
      </c>
      <c r="D8185" s="27" t="s">
        <v>734</v>
      </c>
      <c r="E8185" s="27" t="s">
        <v>735</v>
      </c>
      <c r="F8185" s="15" t="s">
        <v>502</v>
      </c>
      <c r="G8185" s="15" t="s">
        <v>16857</v>
      </c>
    </row>
    <row r="8186" spans="1:7" ht="22.5" x14ac:dyDescent="0.2">
      <c r="A8186" s="14" t="s">
        <v>16858</v>
      </c>
      <c r="B8186" s="15" t="s">
        <v>15427</v>
      </c>
      <c r="C8186" s="15" t="s">
        <v>16859</v>
      </c>
      <c r="D8186" s="27" t="s">
        <v>734</v>
      </c>
      <c r="E8186" s="27" t="s">
        <v>4010</v>
      </c>
      <c r="F8186" s="15" t="s">
        <v>502</v>
      </c>
      <c r="G8186" s="15" t="s">
        <v>16860</v>
      </c>
    </row>
    <row r="8187" spans="1:7" ht="22.5" x14ac:dyDescent="0.2">
      <c r="A8187" s="14" t="s">
        <v>16861</v>
      </c>
      <c r="B8187" s="15" t="s">
        <v>15427</v>
      </c>
      <c r="C8187" s="15" t="s">
        <v>16862</v>
      </c>
      <c r="D8187" s="27" t="s">
        <v>781</v>
      </c>
      <c r="E8187" s="27" t="s">
        <v>5166</v>
      </c>
      <c r="F8187" s="15" t="s">
        <v>502</v>
      </c>
      <c r="G8187" s="15" t="s">
        <v>16863</v>
      </c>
    </row>
    <row r="8188" spans="1:7" ht="22.5" x14ac:dyDescent="0.2">
      <c r="A8188" s="14" t="s">
        <v>16864</v>
      </c>
      <c r="B8188" s="15" t="s">
        <v>15427</v>
      </c>
      <c r="C8188" s="15" t="s">
        <v>16865</v>
      </c>
      <c r="D8188" s="27" t="s">
        <v>742</v>
      </c>
      <c r="E8188" s="27" t="s">
        <v>15460</v>
      </c>
      <c r="F8188" s="15" t="s">
        <v>502</v>
      </c>
      <c r="G8188" s="15" t="s">
        <v>16866</v>
      </c>
    </row>
    <row r="8189" spans="1:7" ht="14.25" customHeight="1" x14ac:dyDescent="0.2">
      <c r="A8189" s="16"/>
      <c r="B8189" s="16"/>
      <c r="C8189" s="13"/>
      <c r="D8189" s="28"/>
      <c r="E8189" s="21" t="s">
        <v>16709</v>
      </c>
      <c r="F8189" s="13"/>
      <c r="G8189" s="13"/>
    </row>
    <row r="8190" spans="1:7" ht="22.5" x14ac:dyDescent="0.2">
      <c r="A8190" s="14" t="s">
        <v>16867</v>
      </c>
      <c r="B8190" s="15" t="s">
        <v>15427</v>
      </c>
      <c r="C8190" s="15" t="s">
        <v>16868</v>
      </c>
      <c r="D8190" s="27" t="s">
        <v>6576</v>
      </c>
      <c r="E8190" s="27" t="s">
        <v>6577</v>
      </c>
      <c r="F8190" s="15" t="s">
        <v>110</v>
      </c>
      <c r="G8190" s="15" t="s">
        <v>16869</v>
      </c>
    </row>
    <row r="8191" spans="1:7" ht="22.5" x14ac:dyDescent="0.2">
      <c r="A8191" s="14" t="s">
        <v>16870</v>
      </c>
      <c r="B8191" s="15" t="s">
        <v>15427</v>
      </c>
      <c r="C8191" s="15" t="s">
        <v>16871</v>
      </c>
      <c r="D8191" s="27" t="s">
        <v>15466</v>
      </c>
      <c r="E8191" s="27" t="s">
        <v>15467</v>
      </c>
      <c r="F8191" s="15" t="s">
        <v>110</v>
      </c>
      <c r="G8191" s="15" t="s">
        <v>16869</v>
      </c>
    </row>
    <row r="8192" spans="1:7" ht="14.25" x14ac:dyDescent="0.2">
      <c r="A8192" s="14" t="s">
        <v>16872</v>
      </c>
      <c r="B8192" s="15" t="s">
        <v>15427</v>
      </c>
      <c r="C8192" s="15" t="s">
        <v>16873</v>
      </c>
      <c r="D8192" s="27" t="s">
        <v>15469</v>
      </c>
      <c r="E8192" s="27" t="s">
        <v>15470</v>
      </c>
      <c r="F8192" s="15" t="s">
        <v>518</v>
      </c>
      <c r="G8192" s="15" t="s">
        <v>16874</v>
      </c>
    </row>
    <row r="8193" spans="1:7" ht="14.25" x14ac:dyDescent="0.2">
      <c r="A8193" s="14" t="s">
        <v>16875</v>
      </c>
      <c r="B8193" s="15" t="s">
        <v>15427</v>
      </c>
      <c r="C8193" s="15" t="s">
        <v>16876</v>
      </c>
      <c r="D8193" s="27" t="s">
        <v>8294</v>
      </c>
      <c r="E8193" s="27" t="s">
        <v>8295</v>
      </c>
      <c r="F8193" s="15" t="s">
        <v>518</v>
      </c>
      <c r="G8193" s="15" t="s">
        <v>16877</v>
      </c>
    </row>
    <row r="8194" spans="1:7" ht="22.5" x14ac:dyDescent="0.2">
      <c r="A8194" s="14" t="s">
        <v>16878</v>
      </c>
      <c r="B8194" s="15" t="s">
        <v>15427</v>
      </c>
      <c r="C8194" s="15" t="s">
        <v>16879</v>
      </c>
      <c r="D8194" s="27" t="s">
        <v>15350</v>
      </c>
      <c r="E8194" s="27" t="s">
        <v>15351</v>
      </c>
      <c r="F8194" s="15" t="s">
        <v>110</v>
      </c>
      <c r="G8194" s="15" t="s">
        <v>294</v>
      </c>
    </row>
    <row r="8195" spans="1:7" ht="14.25" customHeight="1" x14ac:dyDescent="0.2">
      <c r="A8195" s="16"/>
      <c r="B8195" s="16"/>
      <c r="C8195" s="13"/>
      <c r="D8195" s="28"/>
      <c r="E8195" s="21" t="s">
        <v>16880</v>
      </c>
      <c r="F8195" s="13"/>
      <c r="G8195" s="13"/>
    </row>
    <row r="8196" spans="1:7" ht="14.25" x14ac:dyDescent="0.2">
      <c r="A8196" s="14" t="s">
        <v>16881</v>
      </c>
      <c r="B8196" s="15" t="s">
        <v>15427</v>
      </c>
      <c r="C8196" s="15" t="s">
        <v>16882</v>
      </c>
      <c r="D8196" s="27" t="s">
        <v>570</v>
      </c>
      <c r="E8196" s="27" t="s">
        <v>571</v>
      </c>
      <c r="F8196" s="15" t="s">
        <v>51</v>
      </c>
      <c r="G8196" s="15" t="s">
        <v>16139</v>
      </c>
    </row>
    <row r="8197" spans="1:7" ht="14.25" x14ac:dyDescent="0.2">
      <c r="A8197" s="14" t="s">
        <v>16883</v>
      </c>
      <c r="B8197" s="15" t="s">
        <v>15427</v>
      </c>
      <c r="C8197" s="15" t="s">
        <v>16884</v>
      </c>
      <c r="D8197" s="27" t="s">
        <v>574</v>
      </c>
      <c r="E8197" s="27" t="s">
        <v>575</v>
      </c>
      <c r="F8197" s="15" t="s">
        <v>81</v>
      </c>
      <c r="G8197" s="15" t="s">
        <v>16141</v>
      </c>
    </row>
    <row r="8198" spans="1:7" ht="22.5" x14ac:dyDescent="0.2">
      <c r="A8198" s="14" t="s">
        <v>16885</v>
      </c>
      <c r="B8198" s="15" t="s">
        <v>15427</v>
      </c>
      <c r="C8198" s="15" t="s">
        <v>16886</v>
      </c>
      <c r="D8198" s="27" t="s">
        <v>762</v>
      </c>
      <c r="E8198" s="27" t="s">
        <v>763</v>
      </c>
      <c r="F8198" s="15" t="s">
        <v>51</v>
      </c>
      <c r="G8198" s="15" t="s">
        <v>15528</v>
      </c>
    </row>
    <row r="8199" spans="1:7" ht="14.25" x14ac:dyDescent="0.2">
      <c r="A8199" s="14" t="s">
        <v>16887</v>
      </c>
      <c r="B8199" s="15" t="s">
        <v>15427</v>
      </c>
      <c r="C8199" s="15" t="s">
        <v>16888</v>
      </c>
      <c r="D8199" s="27" t="s">
        <v>586</v>
      </c>
      <c r="E8199" s="27" t="s">
        <v>587</v>
      </c>
      <c r="F8199" s="15" t="s">
        <v>81</v>
      </c>
      <c r="G8199" s="15" t="s">
        <v>6800</v>
      </c>
    </row>
    <row r="8200" spans="1:7" ht="22.5" x14ac:dyDescent="0.2">
      <c r="A8200" s="14" t="s">
        <v>16889</v>
      </c>
      <c r="B8200" s="15" t="s">
        <v>15427</v>
      </c>
      <c r="C8200" s="15" t="s">
        <v>16890</v>
      </c>
      <c r="D8200" s="27" t="s">
        <v>742</v>
      </c>
      <c r="E8200" s="27" t="s">
        <v>743</v>
      </c>
      <c r="F8200" s="15" t="s">
        <v>502</v>
      </c>
      <c r="G8200" s="15" t="s">
        <v>16891</v>
      </c>
    </row>
    <row r="8201" spans="1:7" ht="22.5" x14ac:dyDescent="0.2">
      <c r="A8201" s="14" t="s">
        <v>16892</v>
      </c>
      <c r="B8201" s="15" t="s">
        <v>15427</v>
      </c>
      <c r="C8201" s="15" t="s">
        <v>5473</v>
      </c>
      <c r="D8201" s="27" t="s">
        <v>734</v>
      </c>
      <c r="E8201" s="27" t="s">
        <v>735</v>
      </c>
      <c r="F8201" s="15" t="s">
        <v>502</v>
      </c>
      <c r="G8201" s="15" t="s">
        <v>16893</v>
      </c>
    </row>
    <row r="8202" spans="1:7" ht="22.5" x14ac:dyDescent="0.2">
      <c r="A8202" s="14" t="s">
        <v>16894</v>
      </c>
      <c r="B8202" s="15" t="s">
        <v>15427</v>
      </c>
      <c r="C8202" s="15" t="s">
        <v>16895</v>
      </c>
      <c r="D8202" s="27" t="s">
        <v>781</v>
      </c>
      <c r="E8202" s="27" t="s">
        <v>5166</v>
      </c>
      <c r="F8202" s="15" t="s">
        <v>502</v>
      </c>
      <c r="G8202" s="15" t="s">
        <v>16896</v>
      </c>
    </row>
    <row r="8203" spans="1:7" ht="22.5" x14ac:dyDescent="0.2">
      <c r="A8203" s="14" t="s">
        <v>16897</v>
      </c>
      <c r="B8203" s="15" t="s">
        <v>15427</v>
      </c>
      <c r="C8203" s="15" t="s">
        <v>16898</v>
      </c>
      <c r="D8203" s="27" t="s">
        <v>742</v>
      </c>
      <c r="E8203" s="27" t="s">
        <v>15460</v>
      </c>
      <c r="F8203" s="15" t="s">
        <v>502</v>
      </c>
      <c r="G8203" s="15" t="s">
        <v>16899</v>
      </c>
    </row>
    <row r="8204" spans="1:7" ht="14.25" customHeight="1" x14ac:dyDescent="0.2">
      <c r="A8204" s="16"/>
      <c r="B8204" s="16"/>
      <c r="C8204" s="13"/>
      <c r="D8204" s="28"/>
      <c r="E8204" s="21" t="s">
        <v>16709</v>
      </c>
      <c r="F8204" s="13"/>
      <c r="G8204" s="13"/>
    </row>
    <row r="8205" spans="1:7" ht="22.5" x14ac:dyDescent="0.2">
      <c r="A8205" s="14" t="s">
        <v>16900</v>
      </c>
      <c r="B8205" s="15" t="s">
        <v>15427</v>
      </c>
      <c r="C8205" s="15" t="s">
        <v>16901</v>
      </c>
      <c r="D8205" s="27" t="s">
        <v>6576</v>
      </c>
      <c r="E8205" s="27" t="s">
        <v>6577</v>
      </c>
      <c r="F8205" s="15" t="s">
        <v>110</v>
      </c>
      <c r="G8205" s="15" t="s">
        <v>4976</v>
      </c>
    </row>
    <row r="8206" spans="1:7" ht="22.5" x14ac:dyDescent="0.2">
      <c r="A8206" s="14" t="s">
        <v>16902</v>
      </c>
      <c r="B8206" s="15" t="s">
        <v>15427</v>
      </c>
      <c r="C8206" s="15" t="s">
        <v>16903</v>
      </c>
      <c r="D8206" s="27" t="s">
        <v>15466</v>
      </c>
      <c r="E8206" s="27" t="s">
        <v>15467</v>
      </c>
      <c r="F8206" s="15" t="s">
        <v>110</v>
      </c>
      <c r="G8206" s="15" t="s">
        <v>4976</v>
      </c>
    </row>
    <row r="8207" spans="1:7" ht="14.25" x14ac:dyDescent="0.2">
      <c r="A8207" s="14" t="s">
        <v>16904</v>
      </c>
      <c r="B8207" s="15" t="s">
        <v>15427</v>
      </c>
      <c r="C8207" s="15" t="s">
        <v>16905</v>
      </c>
      <c r="D8207" s="27" t="s">
        <v>15469</v>
      </c>
      <c r="E8207" s="27" t="s">
        <v>15470</v>
      </c>
      <c r="F8207" s="15" t="s">
        <v>518</v>
      </c>
      <c r="G8207" s="15" t="s">
        <v>16715</v>
      </c>
    </row>
    <row r="8208" spans="1:7" ht="14.25" x14ac:dyDescent="0.2">
      <c r="A8208" s="14" t="s">
        <v>16906</v>
      </c>
      <c r="B8208" s="15" t="s">
        <v>15427</v>
      </c>
      <c r="C8208" s="15" t="s">
        <v>16907</v>
      </c>
      <c r="D8208" s="27" t="s">
        <v>8294</v>
      </c>
      <c r="E8208" s="27" t="s">
        <v>8295</v>
      </c>
      <c r="F8208" s="15" t="s">
        <v>518</v>
      </c>
      <c r="G8208" s="15" t="s">
        <v>16718</v>
      </c>
    </row>
    <row r="8209" spans="1:7" ht="22.5" x14ac:dyDescent="0.2">
      <c r="A8209" s="14" t="s">
        <v>16908</v>
      </c>
      <c r="B8209" s="15" t="s">
        <v>15427</v>
      </c>
      <c r="C8209" s="15" t="s">
        <v>16909</v>
      </c>
      <c r="D8209" s="27" t="s">
        <v>15350</v>
      </c>
      <c r="E8209" s="27" t="s">
        <v>15351</v>
      </c>
      <c r="F8209" s="15" t="s">
        <v>110</v>
      </c>
      <c r="G8209" s="15" t="s">
        <v>572</v>
      </c>
    </row>
    <row r="8210" spans="1:7" s="8" customFormat="1" ht="15" customHeight="1" x14ac:dyDescent="0.2">
      <c r="A8210" s="7"/>
      <c r="B8210" s="7"/>
      <c r="C8210" s="7"/>
      <c r="D8210" s="26"/>
      <c r="E8210" s="20" t="s">
        <v>16910</v>
      </c>
      <c r="F8210" s="7"/>
      <c r="G8210" s="7"/>
    </row>
    <row r="8211" spans="1:7" s="11" customFormat="1" ht="14.25" x14ac:dyDescent="0.2">
      <c r="A8211" s="9" t="s">
        <v>9622</v>
      </c>
      <c r="B8211" s="9" t="s">
        <v>16911</v>
      </c>
      <c r="C8211" s="9"/>
      <c r="D8211" s="29"/>
      <c r="E8211" s="22" t="s">
        <v>16912</v>
      </c>
      <c r="F8211" s="10"/>
      <c r="G8211" s="10"/>
    </row>
    <row r="8212" spans="1:7" ht="14.25" customHeight="1" x14ac:dyDescent="0.2">
      <c r="A8212" s="16"/>
      <c r="B8212" s="16"/>
      <c r="C8212" s="13"/>
      <c r="D8212" s="28"/>
      <c r="E8212" s="21" t="s">
        <v>16912</v>
      </c>
      <c r="F8212" s="13"/>
      <c r="G8212" s="13"/>
    </row>
    <row r="8213" spans="1:7" ht="22.5" x14ac:dyDescent="0.2">
      <c r="A8213" s="14" t="s">
        <v>16913</v>
      </c>
      <c r="B8213" s="15" t="s">
        <v>16914</v>
      </c>
      <c r="C8213" s="15" t="s">
        <v>12</v>
      </c>
      <c r="D8213" s="27" t="s">
        <v>16915</v>
      </c>
      <c r="E8213" s="27" t="s">
        <v>16916</v>
      </c>
      <c r="F8213" s="15" t="s">
        <v>110</v>
      </c>
      <c r="G8213" s="15" t="s">
        <v>16917</v>
      </c>
    </row>
    <row r="8214" spans="1:7" ht="22.5" x14ac:dyDescent="0.2">
      <c r="A8214" s="14" t="s">
        <v>16918</v>
      </c>
      <c r="B8214" s="15" t="s">
        <v>16914</v>
      </c>
      <c r="C8214" s="15" t="s">
        <v>24</v>
      </c>
      <c r="D8214" s="27" t="s">
        <v>16919</v>
      </c>
      <c r="E8214" s="27" t="s">
        <v>16920</v>
      </c>
      <c r="F8214" s="15" t="s">
        <v>110</v>
      </c>
      <c r="G8214" s="15" t="s">
        <v>16917</v>
      </c>
    </row>
    <row r="8215" spans="1:7" ht="14.25" x14ac:dyDescent="0.2">
      <c r="A8215" s="14" t="s">
        <v>16921</v>
      </c>
      <c r="B8215" s="15" t="s">
        <v>16914</v>
      </c>
      <c r="C8215" s="15" t="s">
        <v>30</v>
      </c>
      <c r="D8215" s="27" t="s">
        <v>16922</v>
      </c>
      <c r="E8215" s="27" t="s">
        <v>16923</v>
      </c>
      <c r="F8215" s="15" t="s">
        <v>110</v>
      </c>
      <c r="G8215" s="15" t="s">
        <v>16917</v>
      </c>
    </row>
    <row r="8216" spans="1:7" ht="14.25" x14ac:dyDescent="0.2">
      <c r="A8216" s="14" t="s">
        <v>16924</v>
      </c>
      <c r="B8216" s="15" t="s">
        <v>16914</v>
      </c>
      <c r="C8216" s="15" t="s">
        <v>34</v>
      </c>
      <c r="D8216" s="27" t="s">
        <v>16925</v>
      </c>
      <c r="E8216" s="27" t="s">
        <v>16926</v>
      </c>
      <c r="F8216" s="15" t="s">
        <v>518</v>
      </c>
      <c r="G8216" s="15" t="s">
        <v>16927</v>
      </c>
    </row>
    <row r="8217" spans="1:7" ht="33.75" x14ac:dyDescent="0.2">
      <c r="A8217" s="14" t="s">
        <v>16928</v>
      </c>
      <c r="B8217" s="15" t="s">
        <v>16914</v>
      </c>
      <c r="C8217" s="15" t="s">
        <v>40</v>
      </c>
      <c r="D8217" s="27" t="s">
        <v>16929</v>
      </c>
      <c r="E8217" s="27" t="s">
        <v>16930</v>
      </c>
      <c r="F8217" s="15" t="s">
        <v>970</v>
      </c>
      <c r="G8217" s="15" t="s">
        <v>1451</v>
      </c>
    </row>
    <row r="8218" spans="1:7" ht="14.25" x14ac:dyDescent="0.2">
      <c r="A8218" s="14" t="s">
        <v>16931</v>
      </c>
      <c r="B8218" s="15" t="s">
        <v>16914</v>
      </c>
      <c r="C8218" s="15" t="s">
        <v>43</v>
      </c>
      <c r="D8218" s="27" t="s">
        <v>16932</v>
      </c>
      <c r="E8218" s="27" t="s">
        <v>16933</v>
      </c>
      <c r="F8218" s="15" t="s">
        <v>970</v>
      </c>
      <c r="G8218" s="15" t="s">
        <v>1451</v>
      </c>
    </row>
    <row r="8219" spans="1:7" ht="14.25" x14ac:dyDescent="0.2">
      <c r="A8219" s="14" t="s">
        <v>16934</v>
      </c>
      <c r="B8219" s="15" t="s">
        <v>16914</v>
      </c>
      <c r="C8219" s="15" t="s">
        <v>48</v>
      </c>
      <c r="D8219" s="27" t="s">
        <v>16935</v>
      </c>
      <c r="E8219" s="27" t="s">
        <v>16936</v>
      </c>
      <c r="F8219" s="15" t="s">
        <v>648</v>
      </c>
      <c r="G8219" s="15" t="s">
        <v>55</v>
      </c>
    </row>
    <row r="8220" spans="1:7" ht="14.25" x14ac:dyDescent="0.2">
      <c r="A8220" s="14" t="s">
        <v>16937</v>
      </c>
      <c r="B8220" s="15" t="s">
        <v>16914</v>
      </c>
      <c r="C8220" s="15" t="s">
        <v>55</v>
      </c>
      <c r="D8220" s="27" t="s">
        <v>16938</v>
      </c>
      <c r="E8220" s="27" t="s">
        <v>16939</v>
      </c>
      <c r="F8220" s="15" t="s">
        <v>648</v>
      </c>
      <c r="G8220" s="15" t="s">
        <v>48</v>
      </c>
    </row>
    <row r="8221" spans="1:7" ht="22.5" x14ac:dyDescent="0.2">
      <c r="A8221" s="14" t="s">
        <v>16940</v>
      </c>
      <c r="B8221" s="15" t="s">
        <v>16914</v>
      </c>
      <c r="C8221" s="15" t="s">
        <v>58</v>
      </c>
      <c r="D8221" s="27" t="s">
        <v>16941</v>
      </c>
      <c r="E8221" s="27" t="s">
        <v>16942</v>
      </c>
      <c r="F8221" s="15" t="s">
        <v>970</v>
      </c>
      <c r="G8221" s="15" t="s">
        <v>12</v>
      </c>
    </row>
    <row r="8222" spans="1:7" ht="14.25" x14ac:dyDescent="0.2">
      <c r="A8222" s="14" t="s">
        <v>16943</v>
      </c>
      <c r="B8222" s="15" t="s">
        <v>16914</v>
      </c>
      <c r="C8222" s="15" t="s">
        <v>60</v>
      </c>
      <c r="D8222" s="27" t="s">
        <v>16944</v>
      </c>
      <c r="E8222" s="27" t="s">
        <v>16945</v>
      </c>
      <c r="F8222" s="15" t="s">
        <v>970</v>
      </c>
      <c r="G8222" s="15" t="s">
        <v>12</v>
      </c>
    </row>
    <row r="8223" spans="1:7" ht="14.25" x14ac:dyDescent="0.2">
      <c r="A8223" s="14" t="s">
        <v>16946</v>
      </c>
      <c r="B8223" s="15" t="s">
        <v>16914</v>
      </c>
      <c r="C8223" s="15" t="s">
        <v>65</v>
      </c>
      <c r="D8223" s="27" t="s">
        <v>16947</v>
      </c>
      <c r="E8223" s="27" t="s">
        <v>16948</v>
      </c>
      <c r="F8223" s="15" t="s">
        <v>648</v>
      </c>
      <c r="G8223" s="15" t="s">
        <v>55</v>
      </c>
    </row>
    <row r="8224" spans="1:7" ht="14.25" x14ac:dyDescent="0.2">
      <c r="A8224" s="14" t="s">
        <v>16949</v>
      </c>
      <c r="B8224" s="15" t="s">
        <v>16914</v>
      </c>
      <c r="C8224" s="15" t="s">
        <v>68</v>
      </c>
      <c r="D8224" s="27" t="s">
        <v>16950</v>
      </c>
      <c r="E8224" s="27" t="s">
        <v>16951</v>
      </c>
      <c r="F8224" s="15" t="s">
        <v>648</v>
      </c>
      <c r="G8224" s="15" t="s">
        <v>24</v>
      </c>
    </row>
    <row r="8225" spans="1:7" ht="22.5" x14ac:dyDescent="0.2">
      <c r="A8225" s="14" t="s">
        <v>16952</v>
      </c>
      <c r="B8225" s="15" t="s">
        <v>16914</v>
      </c>
      <c r="C8225" s="15" t="s">
        <v>70</v>
      </c>
      <c r="D8225" s="27" t="s">
        <v>16953</v>
      </c>
      <c r="E8225" s="27" t="s">
        <v>16954</v>
      </c>
      <c r="F8225" s="15" t="s">
        <v>110</v>
      </c>
      <c r="G8225" s="15" t="s">
        <v>16955</v>
      </c>
    </row>
    <row r="8226" spans="1:7" ht="22.5" x14ac:dyDescent="0.2">
      <c r="A8226" s="14" t="s">
        <v>16956</v>
      </c>
      <c r="B8226" s="15" t="s">
        <v>16914</v>
      </c>
      <c r="C8226" s="15" t="s">
        <v>73</v>
      </c>
      <c r="D8226" s="27" t="s">
        <v>16957</v>
      </c>
      <c r="E8226" s="27" t="s">
        <v>16958</v>
      </c>
      <c r="F8226" s="15" t="s">
        <v>110</v>
      </c>
      <c r="G8226" s="15" t="s">
        <v>16959</v>
      </c>
    </row>
    <row r="8227" spans="1:7" ht="14.25" x14ac:dyDescent="0.2">
      <c r="A8227" s="14" t="s">
        <v>16960</v>
      </c>
      <c r="B8227" s="15" t="s">
        <v>16914</v>
      </c>
      <c r="C8227" s="15" t="s">
        <v>75</v>
      </c>
      <c r="D8227" s="27" t="s">
        <v>16961</v>
      </c>
      <c r="E8227" s="27" t="s">
        <v>16962</v>
      </c>
      <c r="F8227" s="15" t="s">
        <v>110</v>
      </c>
      <c r="G8227" s="15" t="s">
        <v>16955</v>
      </c>
    </row>
    <row r="8228" spans="1:7" ht="22.5" x14ac:dyDescent="0.2">
      <c r="A8228" s="14" t="s">
        <v>16963</v>
      </c>
      <c r="B8228" s="15" t="s">
        <v>16914</v>
      </c>
      <c r="C8228" s="15" t="s">
        <v>87</v>
      </c>
      <c r="D8228" s="27" t="s">
        <v>16964</v>
      </c>
      <c r="E8228" s="27" t="s">
        <v>16965</v>
      </c>
      <c r="F8228" s="15" t="s">
        <v>110</v>
      </c>
      <c r="G8228" s="15" t="s">
        <v>16955</v>
      </c>
    </row>
    <row r="8229" spans="1:7" ht="14.25" x14ac:dyDescent="0.2">
      <c r="A8229" s="14" t="s">
        <v>16966</v>
      </c>
      <c r="B8229" s="15" t="s">
        <v>16914</v>
      </c>
      <c r="C8229" s="15" t="s">
        <v>89</v>
      </c>
      <c r="D8229" s="27" t="s">
        <v>16967</v>
      </c>
      <c r="E8229" s="27" t="s">
        <v>16968</v>
      </c>
      <c r="F8229" s="15" t="s">
        <v>81</v>
      </c>
      <c r="G8229" s="15" t="s">
        <v>16969</v>
      </c>
    </row>
    <row r="8230" spans="1:7" ht="14.25" x14ac:dyDescent="0.2">
      <c r="A8230" s="14" t="s">
        <v>16970</v>
      </c>
      <c r="B8230" s="15" t="s">
        <v>16914</v>
      </c>
      <c r="C8230" s="15" t="s">
        <v>90</v>
      </c>
      <c r="D8230" s="27" t="s">
        <v>16967</v>
      </c>
      <c r="E8230" s="27" t="s">
        <v>16968</v>
      </c>
      <c r="F8230" s="15" t="s">
        <v>81</v>
      </c>
      <c r="G8230" s="15" t="s">
        <v>16971</v>
      </c>
    </row>
    <row r="8231" spans="1:7" ht="14.25" x14ac:dyDescent="0.2">
      <c r="A8231" s="14" t="s">
        <v>16972</v>
      </c>
      <c r="B8231" s="15" t="s">
        <v>16914</v>
      </c>
      <c r="C8231" s="15" t="s">
        <v>91</v>
      </c>
      <c r="D8231" s="27" t="s">
        <v>16973</v>
      </c>
      <c r="E8231" s="27" t="s">
        <v>16974</v>
      </c>
      <c r="F8231" s="15" t="s">
        <v>110</v>
      </c>
      <c r="G8231" s="15" t="s">
        <v>16955</v>
      </c>
    </row>
    <row r="8232" spans="1:7" ht="22.5" x14ac:dyDescent="0.2">
      <c r="A8232" s="14" t="s">
        <v>16975</v>
      </c>
      <c r="B8232" s="15" t="s">
        <v>16914</v>
      </c>
      <c r="C8232" s="15" t="s">
        <v>101</v>
      </c>
      <c r="D8232" s="27" t="s">
        <v>16976</v>
      </c>
      <c r="E8232" s="27" t="s">
        <v>16977</v>
      </c>
      <c r="F8232" s="15" t="s">
        <v>6414</v>
      </c>
      <c r="G8232" s="15" t="s">
        <v>16978</v>
      </c>
    </row>
    <row r="8233" spans="1:7" s="8" customFormat="1" ht="15" customHeight="1" x14ac:dyDescent="0.2">
      <c r="A8233" s="7"/>
      <c r="B8233" s="7"/>
      <c r="C8233" s="7"/>
      <c r="D8233" s="26"/>
      <c r="E8233" s="20" t="s">
        <v>16979</v>
      </c>
      <c r="F8233" s="7"/>
      <c r="G8233" s="7"/>
    </row>
    <row r="8234" spans="1:7" s="11" customFormat="1" ht="14.25" x14ac:dyDescent="0.2">
      <c r="A8234" s="9" t="s">
        <v>9625</v>
      </c>
      <c r="B8234" s="9" t="s">
        <v>16980</v>
      </c>
      <c r="C8234" s="9"/>
      <c r="D8234" s="29"/>
      <c r="E8234" s="22" t="s">
        <v>16981</v>
      </c>
      <c r="F8234" s="10"/>
      <c r="G8234" s="10"/>
    </row>
    <row r="8235" spans="1:7" ht="14.25" x14ac:dyDescent="0.2">
      <c r="A8235" s="14" t="s">
        <v>16982</v>
      </c>
      <c r="B8235" s="15" t="s">
        <v>16983</v>
      </c>
      <c r="C8235" s="15" t="s">
        <v>12</v>
      </c>
      <c r="D8235" s="27" t="s">
        <v>16984</v>
      </c>
      <c r="E8235" s="27" t="s">
        <v>16985</v>
      </c>
      <c r="F8235" s="15" t="s">
        <v>648</v>
      </c>
      <c r="G8235" s="15" t="s">
        <v>48</v>
      </c>
    </row>
    <row r="8236" spans="1:7" ht="14.25" x14ac:dyDescent="0.2">
      <c r="A8236" s="14" t="s">
        <v>16986</v>
      </c>
      <c r="B8236" s="15" t="s">
        <v>16983</v>
      </c>
      <c r="C8236" s="15" t="s">
        <v>24</v>
      </c>
      <c r="D8236" s="27" t="s">
        <v>16987</v>
      </c>
      <c r="E8236" s="27" t="s">
        <v>16988</v>
      </c>
      <c r="F8236" s="15" t="s">
        <v>648</v>
      </c>
      <c r="G8236" s="15" t="s">
        <v>40</v>
      </c>
    </row>
    <row r="8237" spans="1:7" ht="45" x14ac:dyDescent="0.2">
      <c r="A8237" s="14" t="s">
        <v>16989</v>
      </c>
      <c r="B8237" s="15" t="s">
        <v>16983</v>
      </c>
      <c r="C8237" s="15" t="s">
        <v>30</v>
      </c>
      <c r="D8237" s="27" t="s">
        <v>16990</v>
      </c>
      <c r="E8237" s="27" t="s">
        <v>16991</v>
      </c>
      <c r="F8237" s="15" t="s">
        <v>648</v>
      </c>
      <c r="G8237" s="15" t="s">
        <v>24</v>
      </c>
    </row>
    <row r="8238" spans="1:7" s="8" customFormat="1" ht="15" customHeight="1" x14ac:dyDescent="0.2">
      <c r="A8238" s="7"/>
      <c r="B8238" s="7"/>
      <c r="C8238" s="7"/>
      <c r="D8238" s="26"/>
      <c r="E8238" s="20" t="s">
        <v>16992</v>
      </c>
      <c r="F8238" s="7"/>
      <c r="G8238" s="7"/>
    </row>
    <row r="8239" spans="1:7" s="11" customFormat="1" ht="14.25" x14ac:dyDescent="0.2">
      <c r="A8239" s="9" t="s">
        <v>9628</v>
      </c>
      <c r="B8239" s="9" t="s">
        <v>16993</v>
      </c>
      <c r="C8239" s="9"/>
      <c r="D8239" s="29"/>
      <c r="E8239" s="22" t="s">
        <v>16994</v>
      </c>
      <c r="F8239" s="10"/>
      <c r="G8239" s="10"/>
    </row>
    <row r="8240" spans="1:7" ht="14.25" x14ac:dyDescent="0.2">
      <c r="A8240" s="14" t="s">
        <v>16995</v>
      </c>
      <c r="B8240" s="15" t="s">
        <v>16996</v>
      </c>
      <c r="C8240" s="15" t="s">
        <v>12</v>
      </c>
      <c r="D8240" s="27" t="s">
        <v>16997</v>
      </c>
      <c r="E8240" s="27" t="s">
        <v>16998</v>
      </c>
      <c r="F8240" s="15" t="s">
        <v>648</v>
      </c>
      <c r="G8240" s="15" t="s">
        <v>2581</v>
      </c>
    </row>
    <row r="8241" spans="1:7" ht="45" x14ac:dyDescent="0.2">
      <c r="A8241" s="14" t="s">
        <v>16999</v>
      </c>
      <c r="B8241" s="15" t="s">
        <v>16996</v>
      </c>
      <c r="C8241" s="15" t="s">
        <v>24</v>
      </c>
      <c r="D8241" s="27" t="s">
        <v>17000</v>
      </c>
      <c r="E8241" s="27" t="s">
        <v>1405</v>
      </c>
      <c r="F8241" s="15" t="s">
        <v>648</v>
      </c>
      <c r="G8241" s="15" t="s">
        <v>2581</v>
      </c>
    </row>
    <row r="8242" spans="1:7" ht="22.5" x14ac:dyDescent="0.2">
      <c r="A8242" s="14" t="s">
        <v>17001</v>
      </c>
      <c r="B8242" s="15" t="s">
        <v>16996</v>
      </c>
      <c r="C8242" s="15" t="s">
        <v>30</v>
      </c>
      <c r="D8242" s="27" t="s">
        <v>17002</v>
      </c>
      <c r="E8242" s="27" t="s">
        <v>17003</v>
      </c>
      <c r="F8242" s="15" t="s">
        <v>648</v>
      </c>
      <c r="G8242" s="15" t="s">
        <v>90</v>
      </c>
    </row>
    <row r="8243" spans="1:7" ht="22.5" x14ac:dyDescent="0.2">
      <c r="A8243" s="14" t="s">
        <v>17004</v>
      </c>
      <c r="B8243" s="15" t="s">
        <v>16996</v>
      </c>
      <c r="C8243" s="15" t="s">
        <v>34</v>
      </c>
      <c r="D8243" s="27" t="s">
        <v>17005</v>
      </c>
      <c r="E8243" s="27" t="s">
        <v>17006</v>
      </c>
      <c r="F8243" s="15" t="s">
        <v>648</v>
      </c>
      <c r="G8243" s="15" t="s">
        <v>168</v>
      </c>
    </row>
    <row r="8244" spans="1:7" ht="22.5" x14ac:dyDescent="0.2">
      <c r="A8244" s="14" t="s">
        <v>17007</v>
      </c>
      <c r="B8244" s="15" t="s">
        <v>16996</v>
      </c>
      <c r="C8244" s="15" t="s">
        <v>40</v>
      </c>
      <c r="D8244" s="27" t="s">
        <v>17008</v>
      </c>
      <c r="E8244" s="27" t="s">
        <v>17009</v>
      </c>
      <c r="F8244" s="15" t="s">
        <v>648</v>
      </c>
      <c r="G8244" s="15" t="s">
        <v>91</v>
      </c>
    </row>
    <row r="8245" spans="1:7" ht="33.75" x14ac:dyDescent="0.2">
      <c r="A8245" s="14" t="s">
        <v>17010</v>
      </c>
      <c r="B8245" s="15" t="s">
        <v>16996</v>
      </c>
      <c r="C8245" s="15" t="s">
        <v>43</v>
      </c>
      <c r="D8245" s="27" t="s">
        <v>17011</v>
      </c>
      <c r="E8245" s="27" t="s">
        <v>17012</v>
      </c>
      <c r="F8245" s="15" t="s">
        <v>648</v>
      </c>
      <c r="G8245" s="15" t="s">
        <v>12</v>
      </c>
    </row>
    <row r="8246" spans="1:7" ht="22.5" x14ac:dyDescent="0.2">
      <c r="A8246" s="14" t="s">
        <v>17013</v>
      </c>
      <c r="B8246" s="15" t="s">
        <v>16996</v>
      </c>
      <c r="C8246" s="15" t="s">
        <v>48</v>
      </c>
      <c r="D8246" s="27" t="s">
        <v>17014</v>
      </c>
      <c r="E8246" s="27" t="s">
        <v>17015</v>
      </c>
      <c r="F8246" s="15" t="s">
        <v>71</v>
      </c>
      <c r="G8246" s="15" t="s">
        <v>1214</v>
      </c>
    </row>
    <row r="8247" spans="1:7" ht="14.25" x14ac:dyDescent="0.2">
      <c r="A8247" s="14" t="s">
        <v>17016</v>
      </c>
      <c r="B8247" s="15" t="s">
        <v>16996</v>
      </c>
      <c r="C8247" s="15" t="s">
        <v>55</v>
      </c>
      <c r="D8247" s="27" t="s">
        <v>17017</v>
      </c>
      <c r="E8247" s="27" t="s">
        <v>17018</v>
      </c>
      <c r="F8247" s="15" t="s">
        <v>648</v>
      </c>
      <c r="G8247" s="15" t="s">
        <v>165</v>
      </c>
    </row>
    <row r="8248" spans="1:7" ht="22.5" x14ac:dyDescent="0.2">
      <c r="A8248" s="14" t="s">
        <v>17019</v>
      </c>
      <c r="B8248" s="15" t="s">
        <v>16996</v>
      </c>
      <c r="C8248" s="15" t="s">
        <v>58</v>
      </c>
      <c r="D8248" s="27" t="s">
        <v>17020</v>
      </c>
      <c r="E8248" s="27" t="s">
        <v>17021</v>
      </c>
      <c r="F8248" s="15" t="s">
        <v>71</v>
      </c>
      <c r="G8248" s="15" t="s">
        <v>1183</v>
      </c>
    </row>
    <row r="8249" spans="1:7" ht="14.25" x14ac:dyDescent="0.2">
      <c r="A8249" s="14" t="s">
        <v>17022</v>
      </c>
      <c r="B8249" s="15" t="s">
        <v>16996</v>
      </c>
      <c r="C8249" s="15" t="s">
        <v>60</v>
      </c>
      <c r="D8249" s="27" t="s">
        <v>17023</v>
      </c>
      <c r="E8249" s="27" t="s">
        <v>17024</v>
      </c>
      <c r="F8249" s="15" t="s">
        <v>648</v>
      </c>
      <c r="G8249" s="15" t="s">
        <v>101</v>
      </c>
    </row>
    <row r="8250" spans="1:7" ht="14.25" x14ac:dyDescent="0.2">
      <c r="A8250" s="14" t="s">
        <v>17025</v>
      </c>
      <c r="B8250" s="15" t="s">
        <v>16996</v>
      </c>
      <c r="C8250" s="15" t="s">
        <v>65</v>
      </c>
      <c r="D8250" s="27" t="s">
        <v>4063</v>
      </c>
      <c r="E8250" s="27" t="s">
        <v>4064</v>
      </c>
      <c r="F8250" s="15" t="s">
        <v>81</v>
      </c>
      <c r="G8250" s="15" t="s">
        <v>13158</v>
      </c>
    </row>
    <row r="8251" spans="1:7" ht="45" x14ac:dyDescent="0.2">
      <c r="A8251" s="14" t="s">
        <v>17026</v>
      </c>
      <c r="B8251" s="15" t="s">
        <v>16996</v>
      </c>
      <c r="C8251" s="15" t="s">
        <v>68</v>
      </c>
      <c r="D8251" s="27" t="s">
        <v>17027</v>
      </c>
      <c r="E8251" s="27" t="s">
        <v>17028</v>
      </c>
      <c r="F8251" s="15" t="s">
        <v>648</v>
      </c>
      <c r="G8251" s="15" t="s">
        <v>34</v>
      </c>
    </row>
    <row r="8252" spans="1:7" ht="14.25" x14ac:dyDescent="0.2">
      <c r="A8252" s="14" t="s">
        <v>17029</v>
      </c>
      <c r="B8252" s="15" t="s">
        <v>16996</v>
      </c>
      <c r="C8252" s="15" t="s">
        <v>70</v>
      </c>
      <c r="D8252" s="27" t="s">
        <v>5544</v>
      </c>
      <c r="E8252" s="27" t="s">
        <v>5545</v>
      </c>
      <c r="F8252" s="15" t="s">
        <v>81</v>
      </c>
      <c r="G8252" s="15" t="s">
        <v>17030</v>
      </c>
    </row>
    <row r="8253" spans="1:7" ht="14.25" x14ac:dyDescent="0.2">
      <c r="A8253" s="14" t="s">
        <v>17031</v>
      </c>
      <c r="B8253" s="15" t="s">
        <v>16996</v>
      </c>
      <c r="C8253" s="15" t="s">
        <v>73</v>
      </c>
      <c r="D8253" s="27" t="s">
        <v>17032</v>
      </c>
      <c r="E8253" s="27" t="s">
        <v>17033</v>
      </c>
      <c r="F8253" s="15" t="s">
        <v>81</v>
      </c>
      <c r="G8253" s="15" t="s">
        <v>17034</v>
      </c>
    </row>
    <row r="8254" spans="1:7" s="8" customFormat="1" ht="15" customHeight="1" x14ac:dyDescent="0.2">
      <c r="A8254" s="7"/>
      <c r="B8254" s="7"/>
      <c r="C8254" s="7"/>
      <c r="D8254" s="26"/>
      <c r="E8254" s="20" t="s">
        <v>17035</v>
      </c>
      <c r="F8254" s="7"/>
      <c r="G8254" s="7"/>
    </row>
    <row r="8255" spans="1:7" s="11" customFormat="1" ht="14.25" x14ac:dyDescent="0.2">
      <c r="A8255" s="9" t="s">
        <v>9633</v>
      </c>
      <c r="B8255" s="9" t="s">
        <v>17036</v>
      </c>
      <c r="C8255" s="9"/>
      <c r="D8255" s="29"/>
      <c r="E8255" s="22" t="s">
        <v>315</v>
      </c>
      <c r="F8255" s="10"/>
      <c r="G8255" s="10"/>
    </row>
    <row r="8256" spans="1:7" ht="22.5" x14ac:dyDescent="0.2">
      <c r="A8256" s="14" t="s">
        <v>17037</v>
      </c>
      <c r="B8256" s="15" t="s">
        <v>17038</v>
      </c>
      <c r="C8256" s="15" t="s">
        <v>12</v>
      </c>
      <c r="D8256" s="27" t="s">
        <v>17039</v>
      </c>
      <c r="E8256" s="27" t="s">
        <v>17040</v>
      </c>
      <c r="F8256" s="15" t="s">
        <v>17041</v>
      </c>
      <c r="G8256" s="15" t="s">
        <v>12</v>
      </c>
    </row>
    <row r="8257" spans="1:7" s="11" customFormat="1" ht="14.25" x14ac:dyDescent="0.2">
      <c r="A8257" s="9" t="s">
        <v>9637</v>
      </c>
      <c r="B8257" s="9" t="s">
        <v>17042</v>
      </c>
      <c r="C8257" s="9"/>
      <c r="D8257" s="29"/>
      <c r="E8257" s="22" t="s">
        <v>17043</v>
      </c>
      <c r="F8257" s="10"/>
      <c r="G8257" s="10"/>
    </row>
    <row r="8258" spans="1:7" ht="22.5" x14ac:dyDescent="0.2">
      <c r="A8258" s="14" t="s">
        <v>17044</v>
      </c>
      <c r="B8258" s="15" t="s">
        <v>17038</v>
      </c>
      <c r="C8258" s="15" t="s">
        <v>24</v>
      </c>
      <c r="D8258" s="27" t="s">
        <v>17045</v>
      </c>
      <c r="E8258" s="27" t="s">
        <v>17046</v>
      </c>
      <c r="F8258" s="15" t="s">
        <v>17041</v>
      </c>
      <c r="G8258" s="15" t="s">
        <v>30</v>
      </c>
    </row>
    <row r="8259" spans="1:7" ht="22.5" x14ac:dyDescent="0.2">
      <c r="A8259" s="14" t="s">
        <v>17047</v>
      </c>
      <c r="B8259" s="15" t="s">
        <v>17038</v>
      </c>
      <c r="C8259" s="15" t="s">
        <v>30</v>
      </c>
      <c r="D8259" s="27" t="s">
        <v>17048</v>
      </c>
      <c r="E8259" s="27" t="s">
        <v>17049</v>
      </c>
      <c r="F8259" s="15" t="s">
        <v>17050</v>
      </c>
      <c r="G8259" s="15" t="s">
        <v>30</v>
      </c>
    </row>
    <row r="8260" spans="1:7" ht="22.5" x14ac:dyDescent="0.2">
      <c r="A8260" s="14" t="s">
        <v>17051</v>
      </c>
      <c r="B8260" s="15" t="s">
        <v>17038</v>
      </c>
      <c r="C8260" s="15" t="s">
        <v>34</v>
      </c>
      <c r="D8260" s="27" t="s">
        <v>17052</v>
      </c>
      <c r="E8260" s="27" t="s">
        <v>17053</v>
      </c>
      <c r="F8260" s="15" t="s">
        <v>648</v>
      </c>
      <c r="G8260" s="15" t="s">
        <v>24</v>
      </c>
    </row>
    <row r="8261" spans="1:7" ht="33.75" x14ac:dyDescent="0.2">
      <c r="A8261" s="14" t="s">
        <v>17054</v>
      </c>
      <c r="B8261" s="15" t="s">
        <v>17038</v>
      </c>
      <c r="C8261" s="15" t="s">
        <v>40</v>
      </c>
      <c r="D8261" s="27" t="s">
        <v>17055</v>
      </c>
      <c r="E8261" s="27" t="s">
        <v>17056</v>
      </c>
      <c r="F8261" s="15" t="s">
        <v>652</v>
      </c>
      <c r="G8261" s="15" t="s">
        <v>34</v>
      </c>
    </row>
    <row r="8262" spans="1:7" ht="33.75" x14ac:dyDescent="0.2">
      <c r="A8262" s="14" t="s">
        <v>17057</v>
      </c>
      <c r="B8262" s="15" t="s">
        <v>17038</v>
      </c>
      <c r="C8262" s="15" t="s">
        <v>43</v>
      </c>
      <c r="D8262" s="27" t="s">
        <v>17058</v>
      </c>
      <c r="E8262" s="27" t="s">
        <v>17059</v>
      </c>
      <c r="F8262" s="15" t="s">
        <v>17041</v>
      </c>
      <c r="G8262" s="15" t="s">
        <v>30</v>
      </c>
    </row>
    <row r="8263" spans="1:7" ht="22.5" x14ac:dyDescent="0.2">
      <c r="A8263" s="14" t="s">
        <v>17060</v>
      </c>
      <c r="B8263" s="15" t="s">
        <v>17038</v>
      </c>
      <c r="C8263" s="15" t="s">
        <v>48</v>
      </c>
      <c r="D8263" s="27" t="s">
        <v>17061</v>
      </c>
      <c r="E8263" s="27" t="s">
        <v>17062</v>
      </c>
      <c r="F8263" s="15" t="s">
        <v>17041</v>
      </c>
      <c r="G8263" s="15" t="s">
        <v>12</v>
      </c>
    </row>
    <row r="8264" spans="1:7" s="11" customFormat="1" ht="14.25" x14ac:dyDescent="0.2">
      <c r="A8264" s="9" t="s">
        <v>13467</v>
      </c>
      <c r="B8264" s="9" t="s">
        <v>17063</v>
      </c>
      <c r="C8264" s="9"/>
      <c r="D8264" s="29"/>
      <c r="E8264" s="22" t="s">
        <v>329</v>
      </c>
      <c r="F8264" s="10"/>
      <c r="G8264" s="10"/>
    </row>
    <row r="8265" spans="1:7" ht="22.5" x14ac:dyDescent="0.2">
      <c r="A8265" s="14" t="s">
        <v>17064</v>
      </c>
      <c r="B8265" s="15" t="s">
        <v>17038</v>
      </c>
      <c r="C8265" s="15" t="s">
        <v>55</v>
      </c>
      <c r="D8265" s="27" t="s">
        <v>17045</v>
      </c>
      <c r="E8265" s="27" t="s">
        <v>17065</v>
      </c>
      <c r="F8265" s="15" t="s">
        <v>17041</v>
      </c>
      <c r="G8265" s="15" t="s">
        <v>12</v>
      </c>
    </row>
    <row r="8266" spans="1:7" ht="22.5" x14ac:dyDescent="0.2">
      <c r="A8266" s="14" t="s">
        <v>17066</v>
      </c>
      <c r="B8266" s="15" t="s">
        <v>17038</v>
      </c>
      <c r="C8266" s="15" t="s">
        <v>58</v>
      </c>
      <c r="D8266" s="27" t="s">
        <v>17067</v>
      </c>
      <c r="E8266" s="27" t="s">
        <v>17068</v>
      </c>
      <c r="F8266" s="15" t="s">
        <v>648</v>
      </c>
      <c r="G8266" s="15" t="s">
        <v>34</v>
      </c>
    </row>
    <row r="8267" spans="1:7" s="11" customFormat="1" ht="14.25" x14ac:dyDescent="0.2">
      <c r="A8267" s="9" t="s">
        <v>13469</v>
      </c>
      <c r="B8267" s="9" t="s">
        <v>17069</v>
      </c>
      <c r="C8267" s="9"/>
      <c r="D8267" s="29"/>
      <c r="E8267" s="22" t="s">
        <v>17070</v>
      </c>
      <c r="F8267" s="10"/>
      <c r="G8267" s="10"/>
    </row>
    <row r="8268" spans="1:7" ht="14.25" customHeight="1" x14ac:dyDescent="0.2">
      <c r="A8268" s="16"/>
      <c r="B8268" s="16"/>
      <c r="C8268" s="13"/>
      <c r="D8268" s="28"/>
      <c r="E8268" s="21" t="s">
        <v>17071</v>
      </c>
      <c r="F8268" s="13"/>
      <c r="G8268" s="13"/>
    </row>
    <row r="8269" spans="1:7" ht="22.5" x14ac:dyDescent="0.2">
      <c r="A8269" s="14" t="s">
        <v>17072</v>
      </c>
      <c r="B8269" s="15" t="s">
        <v>17038</v>
      </c>
      <c r="C8269" s="15" t="s">
        <v>60</v>
      </c>
      <c r="D8269" s="27" t="s">
        <v>17073</v>
      </c>
      <c r="E8269" s="27" t="s">
        <v>17074</v>
      </c>
      <c r="F8269" s="15" t="s">
        <v>17041</v>
      </c>
      <c r="G8269" s="15" t="s">
        <v>34</v>
      </c>
    </row>
    <row r="8270" spans="1:7" ht="33.75" x14ac:dyDescent="0.2">
      <c r="A8270" s="14" t="s">
        <v>17075</v>
      </c>
      <c r="B8270" s="15" t="s">
        <v>17038</v>
      </c>
      <c r="C8270" s="15" t="s">
        <v>65</v>
      </c>
      <c r="D8270" s="27" t="s">
        <v>17076</v>
      </c>
      <c r="E8270" s="27" t="s">
        <v>17077</v>
      </c>
      <c r="F8270" s="15" t="s">
        <v>17050</v>
      </c>
      <c r="G8270" s="15" t="s">
        <v>34</v>
      </c>
    </row>
    <row r="8271" spans="1:7" ht="45" x14ac:dyDescent="0.2">
      <c r="A8271" s="14" t="s">
        <v>17078</v>
      </c>
      <c r="B8271" s="15" t="s">
        <v>17038</v>
      </c>
      <c r="C8271" s="15" t="s">
        <v>68</v>
      </c>
      <c r="D8271" s="27" t="s">
        <v>17079</v>
      </c>
      <c r="E8271" s="27" t="s">
        <v>17080</v>
      </c>
      <c r="F8271" s="15" t="s">
        <v>648</v>
      </c>
      <c r="G8271" s="15" t="s">
        <v>34</v>
      </c>
    </row>
    <row r="8272" spans="1:7" ht="45" x14ac:dyDescent="0.2">
      <c r="A8272" s="14" t="s">
        <v>17081</v>
      </c>
      <c r="B8272" s="15" t="s">
        <v>17038</v>
      </c>
      <c r="C8272" s="15" t="s">
        <v>70</v>
      </c>
      <c r="D8272" s="27" t="s">
        <v>17079</v>
      </c>
      <c r="E8272" s="27" t="s">
        <v>17082</v>
      </c>
      <c r="F8272" s="15" t="s">
        <v>648</v>
      </c>
      <c r="G8272" s="15" t="s">
        <v>34</v>
      </c>
    </row>
    <row r="8273" spans="1:7" ht="14.25" customHeight="1" x14ac:dyDescent="0.2">
      <c r="A8273" s="16"/>
      <c r="B8273" s="16"/>
      <c r="C8273" s="13"/>
      <c r="D8273" s="28"/>
      <c r="E8273" s="21" t="s">
        <v>17083</v>
      </c>
      <c r="F8273" s="13"/>
      <c r="G8273" s="13"/>
    </row>
    <row r="8274" spans="1:7" ht="22.5" x14ac:dyDescent="0.2">
      <c r="A8274" s="14" t="s">
        <v>17084</v>
      </c>
      <c r="B8274" s="15" t="s">
        <v>17038</v>
      </c>
      <c r="C8274" s="15" t="s">
        <v>73</v>
      </c>
      <c r="D8274" s="27" t="s">
        <v>17073</v>
      </c>
      <c r="E8274" s="27" t="s">
        <v>17085</v>
      </c>
      <c r="F8274" s="15" t="s">
        <v>17041</v>
      </c>
      <c r="G8274" s="15" t="s">
        <v>55</v>
      </c>
    </row>
    <row r="8275" spans="1:7" ht="45" x14ac:dyDescent="0.2">
      <c r="A8275" s="14" t="s">
        <v>17086</v>
      </c>
      <c r="B8275" s="15" t="s">
        <v>17038</v>
      </c>
      <c r="C8275" s="15" t="s">
        <v>75</v>
      </c>
      <c r="D8275" s="27" t="s">
        <v>17079</v>
      </c>
      <c r="E8275" s="27" t="s">
        <v>17082</v>
      </c>
      <c r="F8275" s="15" t="s">
        <v>648</v>
      </c>
      <c r="G8275" s="15" t="s">
        <v>55</v>
      </c>
    </row>
    <row r="8276" spans="1:7" ht="33.75" x14ac:dyDescent="0.2">
      <c r="A8276" s="14" t="s">
        <v>17087</v>
      </c>
      <c r="B8276" s="15" t="s">
        <v>17038</v>
      </c>
      <c r="C8276" s="15" t="s">
        <v>87</v>
      </c>
      <c r="D8276" s="27" t="s">
        <v>17076</v>
      </c>
      <c r="E8276" s="27" t="s">
        <v>17088</v>
      </c>
      <c r="F8276" s="15" t="s">
        <v>17050</v>
      </c>
      <c r="G8276" s="15" t="s">
        <v>34</v>
      </c>
    </row>
    <row r="8277" spans="1:7" ht="45" x14ac:dyDescent="0.2">
      <c r="A8277" s="14" t="s">
        <v>17089</v>
      </c>
      <c r="B8277" s="15" t="s">
        <v>17038</v>
      </c>
      <c r="C8277" s="15" t="s">
        <v>89</v>
      </c>
      <c r="D8277" s="27" t="s">
        <v>17079</v>
      </c>
      <c r="E8277" s="27" t="s">
        <v>17090</v>
      </c>
      <c r="F8277" s="15" t="s">
        <v>648</v>
      </c>
      <c r="G8277" s="15" t="s">
        <v>34</v>
      </c>
    </row>
    <row r="8278" spans="1:7" ht="22.5" x14ac:dyDescent="0.2">
      <c r="A8278" s="14" t="s">
        <v>17091</v>
      </c>
      <c r="B8278" s="15" t="s">
        <v>17038</v>
      </c>
      <c r="C8278" s="15" t="s">
        <v>90</v>
      </c>
      <c r="D8278" s="27" t="s">
        <v>17092</v>
      </c>
      <c r="E8278" s="27" t="s">
        <v>17093</v>
      </c>
      <c r="F8278" s="15" t="s">
        <v>17050</v>
      </c>
      <c r="G8278" s="15" t="s">
        <v>55</v>
      </c>
    </row>
    <row r="8279" spans="1:7" ht="14.25" customHeight="1" x14ac:dyDescent="0.2">
      <c r="A8279" s="16"/>
      <c r="B8279" s="16"/>
      <c r="C8279" s="13"/>
      <c r="D8279" s="28"/>
      <c r="E8279" s="21" t="s">
        <v>17094</v>
      </c>
      <c r="F8279" s="13"/>
      <c r="G8279" s="13"/>
    </row>
    <row r="8280" spans="1:7" ht="33.75" x14ac:dyDescent="0.2">
      <c r="A8280" s="14" t="s">
        <v>17095</v>
      </c>
      <c r="B8280" s="15" t="s">
        <v>17038</v>
      </c>
      <c r="C8280" s="15" t="s">
        <v>91</v>
      </c>
      <c r="D8280" s="27" t="s">
        <v>17092</v>
      </c>
      <c r="E8280" s="27" t="s">
        <v>17096</v>
      </c>
      <c r="F8280" s="15" t="s">
        <v>17050</v>
      </c>
      <c r="G8280" s="15" t="s">
        <v>55</v>
      </c>
    </row>
    <row r="8281" spans="1:7" ht="33.75" x14ac:dyDescent="0.2">
      <c r="A8281" s="14" t="s">
        <v>17097</v>
      </c>
      <c r="B8281" s="15" t="s">
        <v>17038</v>
      </c>
      <c r="C8281" s="15" t="s">
        <v>101</v>
      </c>
      <c r="D8281" s="27" t="s">
        <v>17092</v>
      </c>
      <c r="E8281" s="27" t="s">
        <v>17098</v>
      </c>
      <c r="F8281" s="15" t="s">
        <v>17050</v>
      </c>
      <c r="G8281" s="15" t="s">
        <v>34</v>
      </c>
    </row>
    <row r="8282" spans="1:7" ht="22.5" x14ac:dyDescent="0.2">
      <c r="A8282" s="14" t="s">
        <v>17099</v>
      </c>
      <c r="B8282" s="15" t="s">
        <v>17038</v>
      </c>
      <c r="C8282" s="15" t="s">
        <v>106</v>
      </c>
      <c r="D8282" s="27" t="s">
        <v>17100</v>
      </c>
      <c r="E8282" s="27" t="s">
        <v>17101</v>
      </c>
      <c r="F8282" s="15" t="s">
        <v>17041</v>
      </c>
      <c r="G8282" s="15" t="s">
        <v>34</v>
      </c>
    </row>
    <row r="8283" spans="1:7" ht="14.25" customHeight="1" x14ac:dyDescent="0.2">
      <c r="A8283" s="16"/>
      <c r="B8283" s="16"/>
      <c r="C8283" s="13"/>
      <c r="D8283" s="28"/>
      <c r="E8283" s="21" t="s">
        <v>17102</v>
      </c>
      <c r="F8283" s="13"/>
      <c r="G8283" s="13"/>
    </row>
    <row r="8284" spans="1:7" ht="22.5" x14ac:dyDescent="0.2">
      <c r="A8284" s="14" t="s">
        <v>17103</v>
      </c>
      <c r="B8284" s="15" t="s">
        <v>17038</v>
      </c>
      <c r="C8284" s="15" t="s">
        <v>107</v>
      </c>
      <c r="D8284" s="27" t="s">
        <v>17104</v>
      </c>
      <c r="E8284" s="27" t="s">
        <v>17105</v>
      </c>
      <c r="F8284" s="15" t="s">
        <v>17041</v>
      </c>
      <c r="G8284" s="15" t="s">
        <v>34</v>
      </c>
    </row>
    <row r="8285" spans="1:7" ht="14.25" customHeight="1" x14ac:dyDescent="0.2">
      <c r="A8285" s="16"/>
      <c r="B8285" s="16"/>
      <c r="C8285" s="13"/>
      <c r="D8285" s="28"/>
      <c r="E8285" s="21" t="s">
        <v>17106</v>
      </c>
      <c r="F8285" s="13"/>
      <c r="G8285" s="13"/>
    </row>
    <row r="8286" spans="1:7" ht="33.75" x14ac:dyDescent="0.2">
      <c r="A8286" s="14" t="s">
        <v>17107</v>
      </c>
      <c r="B8286" s="15" t="s">
        <v>17038</v>
      </c>
      <c r="C8286" s="15" t="s">
        <v>108</v>
      </c>
      <c r="D8286" s="27" t="s">
        <v>17076</v>
      </c>
      <c r="E8286" s="27" t="s">
        <v>17108</v>
      </c>
      <c r="F8286" s="15" t="s">
        <v>17050</v>
      </c>
      <c r="G8286" s="15" t="s">
        <v>34</v>
      </c>
    </row>
    <row r="8287" spans="1:7" ht="45" x14ac:dyDescent="0.2">
      <c r="A8287" s="14" t="s">
        <v>17109</v>
      </c>
      <c r="B8287" s="15" t="s">
        <v>17038</v>
      </c>
      <c r="C8287" s="15" t="s">
        <v>109</v>
      </c>
      <c r="D8287" s="27" t="s">
        <v>17079</v>
      </c>
      <c r="E8287" s="27" t="s">
        <v>17110</v>
      </c>
      <c r="F8287" s="15" t="s">
        <v>648</v>
      </c>
      <c r="G8287" s="15" t="s">
        <v>34</v>
      </c>
    </row>
    <row r="8288" spans="1:7" ht="14.25" customHeight="1" x14ac:dyDescent="0.2">
      <c r="A8288" s="16"/>
      <c r="B8288" s="16"/>
      <c r="C8288" s="13"/>
      <c r="D8288" s="28"/>
      <c r="E8288" s="21" t="s">
        <v>17111</v>
      </c>
      <c r="F8288" s="13"/>
      <c r="G8288" s="13"/>
    </row>
    <row r="8289" spans="1:7" ht="22.5" x14ac:dyDescent="0.2">
      <c r="A8289" s="14" t="s">
        <v>17112</v>
      </c>
      <c r="B8289" s="15" t="s">
        <v>17038</v>
      </c>
      <c r="C8289" s="15" t="s">
        <v>122</v>
      </c>
      <c r="D8289" s="27" t="s">
        <v>17073</v>
      </c>
      <c r="E8289" s="27" t="s">
        <v>17113</v>
      </c>
      <c r="F8289" s="15" t="s">
        <v>17041</v>
      </c>
      <c r="G8289" s="15" t="s">
        <v>55</v>
      </c>
    </row>
    <row r="8290" spans="1:7" ht="45" x14ac:dyDescent="0.2">
      <c r="A8290" s="14" t="s">
        <v>17114</v>
      </c>
      <c r="B8290" s="15" t="s">
        <v>17038</v>
      </c>
      <c r="C8290" s="15" t="s">
        <v>126</v>
      </c>
      <c r="D8290" s="27" t="s">
        <v>17079</v>
      </c>
      <c r="E8290" s="27" t="s">
        <v>17110</v>
      </c>
      <c r="F8290" s="15" t="s">
        <v>648</v>
      </c>
      <c r="G8290" s="15" t="s">
        <v>34</v>
      </c>
    </row>
    <row r="8291" spans="1:7" ht="33.75" x14ac:dyDescent="0.2">
      <c r="A8291" s="14" t="s">
        <v>17115</v>
      </c>
      <c r="B8291" s="15" t="s">
        <v>17038</v>
      </c>
      <c r="C8291" s="15" t="s">
        <v>124</v>
      </c>
      <c r="D8291" s="27" t="s">
        <v>17116</v>
      </c>
      <c r="E8291" s="27" t="s">
        <v>17117</v>
      </c>
      <c r="F8291" s="15" t="s">
        <v>17050</v>
      </c>
      <c r="G8291" s="15" t="s">
        <v>24</v>
      </c>
    </row>
    <row r="8292" spans="1:7" ht="33.75" x14ac:dyDescent="0.2">
      <c r="A8292" s="14" t="s">
        <v>17118</v>
      </c>
      <c r="B8292" s="15" t="s">
        <v>17038</v>
      </c>
      <c r="C8292" s="15" t="s">
        <v>129</v>
      </c>
      <c r="D8292" s="27" t="s">
        <v>17076</v>
      </c>
      <c r="E8292" s="27" t="s">
        <v>17119</v>
      </c>
      <c r="F8292" s="15" t="s">
        <v>17050</v>
      </c>
      <c r="G8292" s="15" t="s">
        <v>34</v>
      </c>
    </row>
    <row r="8293" spans="1:7" ht="45" x14ac:dyDescent="0.2">
      <c r="A8293" s="14" t="s">
        <v>17120</v>
      </c>
      <c r="B8293" s="15" t="s">
        <v>17038</v>
      </c>
      <c r="C8293" s="15" t="s">
        <v>133</v>
      </c>
      <c r="D8293" s="27" t="s">
        <v>17079</v>
      </c>
      <c r="E8293" s="27" t="s">
        <v>17110</v>
      </c>
      <c r="F8293" s="15" t="s">
        <v>648</v>
      </c>
      <c r="G8293" s="15" t="s">
        <v>34</v>
      </c>
    </row>
    <row r="8294" spans="1:7" s="11" customFormat="1" ht="14.25" x14ac:dyDescent="0.2">
      <c r="A8294" s="9" t="s">
        <v>13471</v>
      </c>
      <c r="B8294" s="9" t="s">
        <v>17121</v>
      </c>
      <c r="C8294" s="9"/>
      <c r="D8294" s="29"/>
      <c r="E8294" s="22" t="s">
        <v>17122</v>
      </c>
      <c r="F8294" s="10"/>
      <c r="G8294" s="10"/>
    </row>
    <row r="8295" spans="1:7" ht="22.5" x14ac:dyDescent="0.2">
      <c r="A8295" s="14" t="s">
        <v>17123</v>
      </c>
      <c r="B8295" s="15" t="s">
        <v>17038</v>
      </c>
      <c r="C8295" s="15" t="s">
        <v>136</v>
      </c>
      <c r="D8295" s="27" t="s">
        <v>17048</v>
      </c>
      <c r="E8295" s="27" t="s">
        <v>17124</v>
      </c>
      <c r="F8295" s="15" t="s">
        <v>17050</v>
      </c>
      <c r="G8295" s="15" t="s">
        <v>30</v>
      </c>
    </row>
    <row r="8296" spans="1:7" ht="33.75" x14ac:dyDescent="0.2">
      <c r="A8296" s="14" t="s">
        <v>17125</v>
      </c>
      <c r="B8296" s="15" t="s">
        <v>17038</v>
      </c>
      <c r="C8296" s="15" t="s">
        <v>141</v>
      </c>
      <c r="D8296" s="27" t="s">
        <v>17048</v>
      </c>
      <c r="E8296" s="27" t="s">
        <v>17126</v>
      </c>
      <c r="F8296" s="15" t="s">
        <v>17050</v>
      </c>
      <c r="G8296" s="15" t="s">
        <v>40</v>
      </c>
    </row>
    <row r="8297" spans="1:7" ht="33.75" x14ac:dyDescent="0.2">
      <c r="A8297" s="14" t="s">
        <v>17127</v>
      </c>
      <c r="B8297" s="15" t="s">
        <v>17038</v>
      </c>
      <c r="C8297" s="15" t="s">
        <v>144</v>
      </c>
      <c r="D8297" s="27" t="s">
        <v>17116</v>
      </c>
      <c r="E8297" s="27" t="s">
        <v>17128</v>
      </c>
      <c r="F8297" s="15" t="s">
        <v>17050</v>
      </c>
      <c r="G8297" s="15" t="s">
        <v>40</v>
      </c>
    </row>
    <row r="8298" spans="1:7" ht="22.5" x14ac:dyDescent="0.2">
      <c r="A8298" s="14" t="s">
        <v>17129</v>
      </c>
      <c r="B8298" s="15" t="s">
        <v>17038</v>
      </c>
      <c r="C8298" s="15" t="s">
        <v>146</v>
      </c>
      <c r="D8298" s="27" t="s">
        <v>17055</v>
      </c>
      <c r="E8298" s="27" t="s">
        <v>17130</v>
      </c>
      <c r="F8298" s="15" t="s">
        <v>652</v>
      </c>
      <c r="G8298" s="15" t="s">
        <v>12</v>
      </c>
    </row>
    <row r="8299" spans="1:7" ht="22.5" x14ac:dyDescent="0.2">
      <c r="A8299" s="14" t="s">
        <v>17131</v>
      </c>
      <c r="B8299" s="15" t="s">
        <v>17038</v>
      </c>
      <c r="C8299" s="15" t="s">
        <v>151</v>
      </c>
      <c r="D8299" s="27" t="s">
        <v>17132</v>
      </c>
      <c r="E8299" s="27" t="s">
        <v>17133</v>
      </c>
      <c r="F8299" s="15" t="s">
        <v>17050</v>
      </c>
      <c r="G8299" s="15" t="s">
        <v>12</v>
      </c>
    </row>
    <row r="8300" spans="1:7" ht="33.75" x14ac:dyDescent="0.2">
      <c r="A8300" s="14" t="s">
        <v>17134</v>
      </c>
      <c r="B8300" s="15" t="s">
        <v>17038</v>
      </c>
      <c r="C8300" s="15" t="s">
        <v>154</v>
      </c>
      <c r="D8300" s="27" t="s">
        <v>17055</v>
      </c>
      <c r="E8300" s="27" t="s">
        <v>17135</v>
      </c>
      <c r="F8300" s="15" t="s">
        <v>652</v>
      </c>
      <c r="G8300" s="15" t="s">
        <v>12</v>
      </c>
    </row>
    <row r="8301" spans="1:7" ht="45" x14ac:dyDescent="0.2">
      <c r="A8301" s="14" t="s">
        <v>17136</v>
      </c>
      <c r="B8301" s="15" t="s">
        <v>17038</v>
      </c>
      <c r="C8301" s="15" t="s">
        <v>156</v>
      </c>
      <c r="D8301" s="27" t="s">
        <v>17079</v>
      </c>
      <c r="E8301" s="27" t="s">
        <v>17137</v>
      </c>
      <c r="F8301" s="15" t="s">
        <v>648</v>
      </c>
      <c r="G8301" s="15" t="s">
        <v>12</v>
      </c>
    </row>
    <row r="8302" spans="1:7" ht="22.5" x14ac:dyDescent="0.2">
      <c r="A8302" s="14" t="s">
        <v>17138</v>
      </c>
      <c r="B8302" s="15" t="s">
        <v>17038</v>
      </c>
      <c r="C8302" s="15" t="s">
        <v>157</v>
      </c>
      <c r="D8302" s="27" t="s">
        <v>17039</v>
      </c>
      <c r="E8302" s="27" t="s">
        <v>17139</v>
      </c>
      <c r="F8302" s="15" t="s">
        <v>17041</v>
      </c>
      <c r="G8302" s="15" t="s">
        <v>12</v>
      </c>
    </row>
    <row r="8303" spans="1:7" s="11" customFormat="1" ht="14.25" x14ac:dyDescent="0.2">
      <c r="A8303" s="9" t="s">
        <v>13474</v>
      </c>
      <c r="B8303" s="9" t="s">
        <v>17140</v>
      </c>
      <c r="C8303" s="9"/>
      <c r="D8303" s="29"/>
      <c r="E8303" s="22" t="s">
        <v>17141</v>
      </c>
      <c r="F8303" s="10"/>
      <c r="G8303" s="10"/>
    </row>
    <row r="8304" spans="1:7" ht="33.75" x14ac:dyDescent="0.2">
      <c r="A8304" s="14" t="s">
        <v>17142</v>
      </c>
      <c r="B8304" s="15" t="s">
        <v>17038</v>
      </c>
      <c r="C8304" s="15" t="s">
        <v>158</v>
      </c>
      <c r="D8304" s="27" t="s">
        <v>17116</v>
      </c>
      <c r="E8304" s="27" t="s">
        <v>17143</v>
      </c>
      <c r="F8304" s="15" t="s">
        <v>17050</v>
      </c>
      <c r="G8304" s="15" t="s">
        <v>24</v>
      </c>
    </row>
    <row r="8305" spans="1:7" ht="45" x14ac:dyDescent="0.2">
      <c r="A8305" s="14" t="s">
        <v>17144</v>
      </c>
      <c r="B8305" s="15" t="s">
        <v>17038</v>
      </c>
      <c r="C8305" s="15" t="s">
        <v>165</v>
      </c>
      <c r="D8305" s="27" t="s">
        <v>17058</v>
      </c>
      <c r="E8305" s="27" t="s">
        <v>17145</v>
      </c>
      <c r="F8305" s="15" t="s">
        <v>17041</v>
      </c>
      <c r="G8305" s="15" t="s">
        <v>30</v>
      </c>
    </row>
    <row r="8306" spans="1:7" ht="33.75" x14ac:dyDescent="0.2">
      <c r="A8306" s="14" t="s">
        <v>17146</v>
      </c>
      <c r="B8306" s="15" t="s">
        <v>17038</v>
      </c>
      <c r="C8306" s="15" t="s">
        <v>168</v>
      </c>
      <c r="D8306" s="27" t="s">
        <v>17147</v>
      </c>
      <c r="E8306" s="27" t="s">
        <v>17148</v>
      </c>
      <c r="F8306" s="15" t="s">
        <v>648</v>
      </c>
      <c r="G8306" s="15" t="s">
        <v>12</v>
      </c>
    </row>
    <row r="8307" spans="1:7" ht="22.5" x14ac:dyDescent="0.2">
      <c r="A8307" s="14" t="s">
        <v>17149</v>
      </c>
      <c r="B8307" s="15" t="s">
        <v>17038</v>
      </c>
      <c r="C8307" s="15" t="s">
        <v>170</v>
      </c>
      <c r="D8307" s="27" t="s">
        <v>17067</v>
      </c>
      <c r="E8307" s="27" t="s">
        <v>17068</v>
      </c>
      <c r="F8307" s="15" t="s">
        <v>648</v>
      </c>
      <c r="G8307" s="15" t="s">
        <v>12</v>
      </c>
    </row>
    <row r="8308" spans="1:7" s="11" customFormat="1" ht="14.25" x14ac:dyDescent="0.2">
      <c r="A8308" s="9" t="s">
        <v>13477</v>
      </c>
      <c r="B8308" s="9" t="s">
        <v>17150</v>
      </c>
      <c r="C8308" s="9"/>
      <c r="D8308" s="29"/>
      <c r="E8308" s="22" t="s">
        <v>342</v>
      </c>
      <c r="F8308" s="10"/>
      <c r="G8308" s="10"/>
    </row>
    <row r="8309" spans="1:7" ht="22.5" x14ac:dyDescent="0.2">
      <c r="A8309" s="14" t="s">
        <v>17151</v>
      </c>
      <c r="B8309" s="15" t="s">
        <v>17038</v>
      </c>
      <c r="C8309" s="15" t="s">
        <v>175</v>
      </c>
      <c r="D8309" s="27" t="s">
        <v>17073</v>
      </c>
      <c r="E8309" s="27" t="s">
        <v>17152</v>
      </c>
      <c r="F8309" s="15" t="s">
        <v>17041</v>
      </c>
      <c r="G8309" s="15" t="s">
        <v>24</v>
      </c>
    </row>
    <row r="8310" spans="1:7" ht="45" x14ac:dyDescent="0.2">
      <c r="A8310" s="14" t="s">
        <v>17153</v>
      </c>
      <c r="B8310" s="15" t="s">
        <v>17038</v>
      </c>
      <c r="C8310" s="15" t="s">
        <v>178</v>
      </c>
      <c r="D8310" s="27" t="s">
        <v>17079</v>
      </c>
      <c r="E8310" s="27" t="s">
        <v>17080</v>
      </c>
      <c r="F8310" s="15" t="s">
        <v>648</v>
      </c>
      <c r="G8310" s="15" t="s">
        <v>24</v>
      </c>
    </row>
    <row r="8311" spans="1:7" s="11" customFormat="1" ht="14.25" x14ac:dyDescent="0.2">
      <c r="A8311" s="9" t="s">
        <v>13479</v>
      </c>
      <c r="B8311" s="9" t="s">
        <v>17154</v>
      </c>
      <c r="C8311" s="9"/>
      <c r="D8311" s="29"/>
      <c r="E8311" s="22" t="s">
        <v>17155</v>
      </c>
      <c r="F8311" s="10"/>
      <c r="G8311" s="10"/>
    </row>
    <row r="8312" spans="1:7" ht="22.5" x14ac:dyDescent="0.2">
      <c r="A8312" s="14" t="s">
        <v>17156</v>
      </c>
      <c r="B8312" s="15" t="s">
        <v>17038</v>
      </c>
      <c r="C8312" s="15" t="s">
        <v>181</v>
      </c>
      <c r="D8312" s="27" t="s">
        <v>17157</v>
      </c>
      <c r="E8312" s="27" t="s">
        <v>17158</v>
      </c>
      <c r="F8312" s="15" t="s">
        <v>17050</v>
      </c>
      <c r="G8312" s="15" t="s">
        <v>24</v>
      </c>
    </row>
    <row r="8313" spans="1:7" ht="45" x14ac:dyDescent="0.2">
      <c r="A8313" s="14" t="s">
        <v>17159</v>
      </c>
      <c r="B8313" s="15" t="s">
        <v>17038</v>
      </c>
      <c r="C8313" s="15" t="s">
        <v>182</v>
      </c>
      <c r="D8313" s="27" t="s">
        <v>17058</v>
      </c>
      <c r="E8313" s="27" t="s">
        <v>17160</v>
      </c>
      <c r="F8313" s="15" t="s">
        <v>17041</v>
      </c>
      <c r="G8313" s="15" t="s">
        <v>24</v>
      </c>
    </row>
    <row r="8314" spans="1:7" ht="33.75" x14ac:dyDescent="0.2">
      <c r="A8314" s="14" t="s">
        <v>17161</v>
      </c>
      <c r="B8314" s="15" t="s">
        <v>17038</v>
      </c>
      <c r="C8314" s="15" t="s">
        <v>183</v>
      </c>
      <c r="D8314" s="27" t="s">
        <v>17076</v>
      </c>
      <c r="E8314" s="27" t="s">
        <v>17162</v>
      </c>
      <c r="F8314" s="15" t="s">
        <v>17050</v>
      </c>
      <c r="G8314" s="15" t="s">
        <v>24</v>
      </c>
    </row>
    <row r="8315" spans="1:7" ht="33.75" x14ac:dyDescent="0.2">
      <c r="A8315" s="14" t="s">
        <v>17163</v>
      </c>
      <c r="B8315" s="15" t="s">
        <v>17038</v>
      </c>
      <c r="C8315" s="15" t="s">
        <v>191</v>
      </c>
      <c r="D8315" s="27" t="s">
        <v>17076</v>
      </c>
      <c r="E8315" s="27" t="s">
        <v>17164</v>
      </c>
      <c r="F8315" s="15" t="s">
        <v>17050</v>
      </c>
      <c r="G8315" s="15" t="s">
        <v>24</v>
      </c>
    </row>
    <row r="8316" spans="1:7" ht="22.5" x14ac:dyDescent="0.2">
      <c r="A8316" s="14" t="s">
        <v>17165</v>
      </c>
      <c r="B8316" s="15" t="s">
        <v>17038</v>
      </c>
      <c r="C8316" s="15" t="s">
        <v>194</v>
      </c>
      <c r="D8316" s="27" t="s">
        <v>17055</v>
      </c>
      <c r="E8316" s="27" t="s">
        <v>17166</v>
      </c>
      <c r="F8316" s="15" t="s">
        <v>652</v>
      </c>
      <c r="G8316" s="15" t="s">
        <v>24</v>
      </c>
    </row>
    <row r="8317" spans="1:7" ht="33.75" x14ac:dyDescent="0.2">
      <c r="A8317" s="14" t="s">
        <v>17167</v>
      </c>
      <c r="B8317" s="15" t="s">
        <v>17038</v>
      </c>
      <c r="C8317" s="15" t="s">
        <v>196</v>
      </c>
      <c r="D8317" s="27" t="s">
        <v>17052</v>
      </c>
      <c r="E8317" s="27" t="s">
        <v>17168</v>
      </c>
      <c r="F8317" s="15" t="s">
        <v>648</v>
      </c>
      <c r="G8317" s="15" t="s">
        <v>12</v>
      </c>
    </row>
    <row r="8318" spans="1:7" ht="22.5" x14ac:dyDescent="0.2">
      <c r="A8318" s="14" t="s">
        <v>17169</v>
      </c>
      <c r="B8318" s="15" t="s">
        <v>17038</v>
      </c>
      <c r="C8318" s="15" t="s">
        <v>201</v>
      </c>
      <c r="D8318" s="27" t="s">
        <v>17055</v>
      </c>
      <c r="E8318" s="27" t="s">
        <v>17170</v>
      </c>
      <c r="F8318" s="15" t="s">
        <v>652</v>
      </c>
      <c r="G8318" s="15" t="s">
        <v>34</v>
      </c>
    </row>
    <row r="8319" spans="1:7" ht="33.75" x14ac:dyDescent="0.2">
      <c r="A8319" s="14" t="s">
        <v>17171</v>
      </c>
      <c r="B8319" s="15" t="s">
        <v>17038</v>
      </c>
      <c r="C8319" s="15" t="s">
        <v>204</v>
      </c>
      <c r="D8319" s="27" t="s">
        <v>17172</v>
      </c>
      <c r="E8319" s="27" t="s">
        <v>17173</v>
      </c>
      <c r="F8319" s="15" t="s">
        <v>17174</v>
      </c>
      <c r="G8319" s="15" t="s">
        <v>34</v>
      </c>
    </row>
    <row r="8320" spans="1:7" s="11" customFormat="1" ht="14.25" x14ac:dyDescent="0.2">
      <c r="A8320" s="9" t="s">
        <v>13483</v>
      </c>
      <c r="B8320" s="9" t="s">
        <v>17175</v>
      </c>
      <c r="C8320" s="9"/>
      <c r="D8320" s="29"/>
      <c r="E8320" s="22" t="s">
        <v>17176</v>
      </c>
      <c r="F8320" s="10"/>
      <c r="G8320" s="10"/>
    </row>
    <row r="8321" spans="1:7" ht="22.5" x14ac:dyDescent="0.2">
      <c r="A8321" s="14" t="s">
        <v>17177</v>
      </c>
      <c r="B8321" s="15" t="s">
        <v>17038</v>
      </c>
      <c r="C8321" s="15" t="s">
        <v>206</v>
      </c>
      <c r="D8321" s="27" t="s">
        <v>17178</v>
      </c>
      <c r="E8321" s="27" t="s">
        <v>17179</v>
      </c>
      <c r="F8321" s="15" t="s">
        <v>17041</v>
      </c>
      <c r="G8321" s="15" t="s">
        <v>12</v>
      </c>
    </row>
    <row r="8322" spans="1:7" ht="22.5" x14ac:dyDescent="0.2">
      <c r="A8322" s="14" t="s">
        <v>17180</v>
      </c>
      <c r="B8322" s="15" t="s">
        <v>17038</v>
      </c>
      <c r="C8322" s="15" t="s">
        <v>207</v>
      </c>
      <c r="D8322" s="27" t="s">
        <v>17052</v>
      </c>
      <c r="E8322" s="27" t="s">
        <v>17181</v>
      </c>
      <c r="F8322" s="15" t="s">
        <v>648</v>
      </c>
      <c r="G8322" s="15" t="s">
        <v>12</v>
      </c>
    </row>
    <row r="8323" spans="1:7" s="11" customFormat="1" ht="14.25" x14ac:dyDescent="0.2">
      <c r="A8323" s="9" t="s">
        <v>13488</v>
      </c>
      <c r="B8323" s="9" t="s">
        <v>17182</v>
      </c>
      <c r="C8323" s="9"/>
      <c r="D8323" s="29"/>
      <c r="E8323" s="22" t="s">
        <v>354</v>
      </c>
      <c r="F8323" s="10"/>
      <c r="G8323" s="10"/>
    </row>
    <row r="8324" spans="1:7" ht="33.75" x14ac:dyDescent="0.2">
      <c r="A8324" s="14" t="s">
        <v>17183</v>
      </c>
      <c r="B8324" s="15" t="s">
        <v>17038</v>
      </c>
      <c r="C8324" s="15" t="s">
        <v>208</v>
      </c>
      <c r="D8324" s="27" t="s">
        <v>17076</v>
      </c>
      <c r="E8324" s="27" t="s">
        <v>17184</v>
      </c>
      <c r="F8324" s="15" t="s">
        <v>17050</v>
      </c>
      <c r="G8324" s="15" t="s">
        <v>24</v>
      </c>
    </row>
    <row r="8325" spans="1:7" ht="45" x14ac:dyDescent="0.2">
      <c r="A8325" s="14" t="s">
        <v>17185</v>
      </c>
      <c r="B8325" s="15" t="s">
        <v>17038</v>
      </c>
      <c r="C8325" s="15" t="s">
        <v>220</v>
      </c>
      <c r="D8325" s="27" t="s">
        <v>17079</v>
      </c>
      <c r="E8325" s="27" t="s">
        <v>17082</v>
      </c>
      <c r="F8325" s="15" t="s">
        <v>648</v>
      </c>
      <c r="G8325" s="15" t="s">
        <v>24</v>
      </c>
    </row>
    <row r="8326" spans="1:7" s="8" customFormat="1" ht="15" customHeight="1" x14ac:dyDescent="0.2">
      <c r="A8326" s="7"/>
      <c r="B8326" s="7"/>
      <c r="C8326" s="7"/>
      <c r="D8326" s="26"/>
      <c r="E8326" s="20" t="s">
        <v>17186</v>
      </c>
      <c r="F8326" s="7"/>
      <c r="G8326" s="7"/>
    </row>
    <row r="8327" spans="1:7" s="11" customFormat="1" ht="14.25" x14ac:dyDescent="0.2">
      <c r="A8327" s="9" t="s">
        <v>13491</v>
      </c>
      <c r="B8327" s="9" t="s">
        <v>17187</v>
      </c>
      <c r="C8327" s="9"/>
      <c r="D8327" s="29"/>
      <c r="E8327" s="22" t="s">
        <v>17188</v>
      </c>
      <c r="F8327" s="10"/>
      <c r="G8327" s="10"/>
    </row>
    <row r="8328" spans="1:7" ht="14.25" customHeight="1" x14ac:dyDescent="0.2">
      <c r="A8328" s="16"/>
      <c r="B8328" s="16"/>
      <c r="C8328" s="13"/>
      <c r="D8328" s="28"/>
      <c r="E8328" s="21" t="s">
        <v>17189</v>
      </c>
      <c r="F8328" s="13"/>
      <c r="G8328" s="13"/>
    </row>
    <row r="8329" spans="1:7" ht="22.5" x14ac:dyDescent="0.2">
      <c r="A8329" s="14" t="s">
        <v>17190</v>
      </c>
      <c r="B8329" s="15" t="s">
        <v>17191</v>
      </c>
      <c r="C8329" s="15" t="s">
        <v>12</v>
      </c>
      <c r="D8329" s="27" t="s">
        <v>17192</v>
      </c>
      <c r="E8329" s="27" t="s">
        <v>17193</v>
      </c>
      <c r="F8329" s="15" t="s">
        <v>17194</v>
      </c>
      <c r="G8329" s="15" t="s">
        <v>12</v>
      </c>
    </row>
    <row r="8330" spans="1:7" ht="33.75" x14ac:dyDescent="0.2">
      <c r="A8330" s="14" t="s">
        <v>17195</v>
      </c>
      <c r="B8330" s="15" t="s">
        <v>17191</v>
      </c>
      <c r="C8330" s="15" t="s">
        <v>24</v>
      </c>
      <c r="D8330" s="27" t="s">
        <v>17172</v>
      </c>
      <c r="E8330" s="27" t="s">
        <v>17173</v>
      </c>
      <c r="F8330" s="15" t="s">
        <v>17174</v>
      </c>
      <c r="G8330" s="15" t="s">
        <v>109</v>
      </c>
    </row>
    <row r="8331" spans="1:7" ht="22.5" x14ac:dyDescent="0.2">
      <c r="A8331" s="14" t="s">
        <v>17196</v>
      </c>
      <c r="B8331" s="15" t="s">
        <v>17191</v>
      </c>
      <c r="C8331" s="15" t="s">
        <v>30</v>
      </c>
      <c r="D8331" s="27" t="s">
        <v>17197</v>
      </c>
      <c r="E8331" s="27" t="s">
        <v>17198</v>
      </c>
      <c r="F8331" s="15" t="s">
        <v>17199</v>
      </c>
      <c r="G8331" s="15" t="s">
        <v>12</v>
      </c>
    </row>
    <row r="8332" spans="1:7" ht="22.5" x14ac:dyDescent="0.2">
      <c r="A8332" s="14" t="s">
        <v>17200</v>
      </c>
      <c r="B8332" s="15" t="s">
        <v>17191</v>
      </c>
      <c r="C8332" s="15" t="s">
        <v>34</v>
      </c>
      <c r="D8332" s="27" t="s">
        <v>17201</v>
      </c>
      <c r="E8332" s="27" t="s">
        <v>17202</v>
      </c>
      <c r="F8332" s="15" t="s">
        <v>648</v>
      </c>
      <c r="G8332" s="15" t="s">
        <v>12</v>
      </c>
    </row>
    <row r="8333" spans="1:7" ht="22.5" x14ac:dyDescent="0.2">
      <c r="A8333" s="14" t="s">
        <v>17203</v>
      </c>
      <c r="B8333" s="15" t="s">
        <v>17191</v>
      </c>
      <c r="C8333" s="15" t="s">
        <v>40</v>
      </c>
      <c r="D8333" s="27" t="s">
        <v>17204</v>
      </c>
      <c r="E8333" s="27" t="s">
        <v>17205</v>
      </c>
      <c r="F8333" s="15" t="s">
        <v>648</v>
      </c>
      <c r="G8333" s="15" t="s">
        <v>12</v>
      </c>
    </row>
    <row r="8334" spans="1:7" ht="14.25" x14ac:dyDescent="0.2">
      <c r="A8334" s="14" t="s">
        <v>17206</v>
      </c>
      <c r="B8334" s="15" t="s">
        <v>17191</v>
      </c>
      <c r="C8334" s="15" t="s">
        <v>43</v>
      </c>
      <c r="D8334" s="27" t="s">
        <v>17207</v>
      </c>
      <c r="E8334" s="27" t="s">
        <v>17208</v>
      </c>
      <c r="F8334" s="15" t="s">
        <v>17194</v>
      </c>
      <c r="G8334" s="15" t="s">
        <v>12</v>
      </c>
    </row>
    <row r="8335" spans="1:7" ht="14.25" x14ac:dyDescent="0.2">
      <c r="A8335" s="14" t="s">
        <v>17209</v>
      </c>
      <c r="B8335" s="15" t="s">
        <v>17191</v>
      </c>
      <c r="C8335" s="15" t="s">
        <v>48</v>
      </c>
      <c r="D8335" s="27" t="s">
        <v>17210</v>
      </c>
      <c r="E8335" s="27" t="s">
        <v>17211</v>
      </c>
      <c r="F8335" s="15" t="s">
        <v>17194</v>
      </c>
      <c r="G8335" s="15" t="s">
        <v>12</v>
      </c>
    </row>
    <row r="8336" spans="1:7" ht="14.25" x14ac:dyDescent="0.2">
      <c r="A8336" s="14" t="s">
        <v>17212</v>
      </c>
      <c r="B8336" s="15" t="s">
        <v>17191</v>
      </c>
      <c r="C8336" s="15" t="s">
        <v>55</v>
      </c>
      <c r="D8336" s="27" t="s">
        <v>17213</v>
      </c>
      <c r="E8336" s="27" t="s">
        <v>17214</v>
      </c>
      <c r="F8336" s="15" t="s">
        <v>17194</v>
      </c>
      <c r="G8336" s="15" t="s">
        <v>12</v>
      </c>
    </row>
    <row r="8337" spans="1:7" ht="14.25" x14ac:dyDescent="0.2">
      <c r="A8337" s="14" t="s">
        <v>17215</v>
      </c>
      <c r="B8337" s="15" t="s">
        <v>17191</v>
      </c>
      <c r="C8337" s="15" t="s">
        <v>58</v>
      </c>
      <c r="D8337" s="27" t="s">
        <v>17216</v>
      </c>
      <c r="E8337" s="27" t="s">
        <v>17217</v>
      </c>
      <c r="F8337" s="15" t="s">
        <v>17194</v>
      </c>
      <c r="G8337" s="15" t="s">
        <v>34</v>
      </c>
    </row>
    <row r="8338" spans="1:7" ht="14.25" customHeight="1" x14ac:dyDescent="0.2">
      <c r="A8338" s="16"/>
      <c r="B8338" s="16"/>
      <c r="C8338" s="13"/>
      <c r="D8338" s="28"/>
      <c r="E8338" s="21" t="s">
        <v>17218</v>
      </c>
      <c r="F8338" s="13"/>
      <c r="G8338" s="13"/>
    </row>
    <row r="8339" spans="1:7" ht="22.5" x14ac:dyDescent="0.2">
      <c r="A8339" s="14" t="s">
        <v>17219</v>
      </c>
      <c r="B8339" s="15" t="s">
        <v>17191</v>
      </c>
      <c r="C8339" s="15" t="s">
        <v>60</v>
      </c>
      <c r="D8339" s="27" t="s">
        <v>17220</v>
      </c>
      <c r="E8339" s="27" t="s">
        <v>17221</v>
      </c>
      <c r="F8339" s="15" t="s">
        <v>17194</v>
      </c>
      <c r="G8339" s="15" t="s">
        <v>12</v>
      </c>
    </row>
    <row r="8340" spans="1:7" ht="33.75" x14ac:dyDescent="0.2">
      <c r="A8340" s="14" t="s">
        <v>17222</v>
      </c>
      <c r="B8340" s="15" t="s">
        <v>17191</v>
      </c>
      <c r="C8340" s="15" t="s">
        <v>65</v>
      </c>
      <c r="D8340" s="27" t="s">
        <v>17223</v>
      </c>
      <c r="E8340" s="27" t="s">
        <v>17224</v>
      </c>
      <c r="F8340" s="15" t="s">
        <v>17174</v>
      </c>
      <c r="G8340" s="15" t="s">
        <v>34</v>
      </c>
    </row>
    <row r="8341" spans="1:7" ht="22.5" x14ac:dyDescent="0.2">
      <c r="A8341" s="14" t="s">
        <v>17225</v>
      </c>
      <c r="B8341" s="15" t="s">
        <v>17191</v>
      </c>
      <c r="C8341" s="15" t="s">
        <v>68</v>
      </c>
      <c r="D8341" s="27" t="s">
        <v>17226</v>
      </c>
      <c r="E8341" s="27" t="s">
        <v>17227</v>
      </c>
      <c r="F8341" s="15" t="s">
        <v>17199</v>
      </c>
      <c r="G8341" s="15" t="s">
        <v>12</v>
      </c>
    </row>
    <row r="8342" spans="1:7" ht="22.5" x14ac:dyDescent="0.2">
      <c r="A8342" s="14" t="s">
        <v>17228</v>
      </c>
      <c r="B8342" s="15" t="s">
        <v>17191</v>
      </c>
      <c r="C8342" s="15" t="s">
        <v>70</v>
      </c>
      <c r="D8342" s="27" t="s">
        <v>17201</v>
      </c>
      <c r="E8342" s="27" t="s">
        <v>17202</v>
      </c>
      <c r="F8342" s="15" t="s">
        <v>648</v>
      </c>
      <c r="G8342" s="15" t="s">
        <v>12</v>
      </c>
    </row>
    <row r="8343" spans="1:7" ht="22.5" x14ac:dyDescent="0.2">
      <c r="A8343" s="14" t="s">
        <v>17229</v>
      </c>
      <c r="B8343" s="15" t="s">
        <v>17191</v>
      </c>
      <c r="C8343" s="15" t="s">
        <v>73</v>
      </c>
      <c r="D8343" s="27" t="s">
        <v>17204</v>
      </c>
      <c r="E8343" s="27" t="s">
        <v>17205</v>
      </c>
      <c r="F8343" s="15" t="s">
        <v>648</v>
      </c>
      <c r="G8343" s="15" t="s">
        <v>12</v>
      </c>
    </row>
    <row r="8344" spans="1:7" ht="14.25" x14ac:dyDescent="0.2">
      <c r="A8344" s="14" t="s">
        <v>17230</v>
      </c>
      <c r="B8344" s="15" t="s">
        <v>17191</v>
      </c>
      <c r="C8344" s="15" t="s">
        <v>75</v>
      </c>
      <c r="D8344" s="27" t="s">
        <v>17207</v>
      </c>
      <c r="E8344" s="27" t="s">
        <v>17208</v>
      </c>
      <c r="F8344" s="15" t="s">
        <v>17194</v>
      </c>
      <c r="G8344" s="15" t="s">
        <v>12</v>
      </c>
    </row>
    <row r="8345" spans="1:7" ht="14.25" x14ac:dyDescent="0.2">
      <c r="A8345" s="14" t="s">
        <v>17231</v>
      </c>
      <c r="B8345" s="15" t="s">
        <v>17191</v>
      </c>
      <c r="C8345" s="15" t="s">
        <v>87</v>
      </c>
      <c r="D8345" s="27" t="s">
        <v>17210</v>
      </c>
      <c r="E8345" s="27" t="s">
        <v>17211</v>
      </c>
      <c r="F8345" s="15" t="s">
        <v>17194</v>
      </c>
      <c r="G8345" s="15" t="s">
        <v>12</v>
      </c>
    </row>
    <row r="8346" spans="1:7" ht="14.25" x14ac:dyDescent="0.2">
      <c r="A8346" s="14" t="s">
        <v>17232</v>
      </c>
      <c r="B8346" s="15" t="s">
        <v>17191</v>
      </c>
      <c r="C8346" s="15" t="s">
        <v>89</v>
      </c>
      <c r="D8346" s="27" t="s">
        <v>17213</v>
      </c>
      <c r="E8346" s="27" t="s">
        <v>17214</v>
      </c>
      <c r="F8346" s="15" t="s">
        <v>17194</v>
      </c>
      <c r="G8346" s="15" t="s">
        <v>12</v>
      </c>
    </row>
    <row r="8347" spans="1:7" ht="14.25" x14ac:dyDescent="0.2">
      <c r="A8347" s="14" t="s">
        <v>17233</v>
      </c>
      <c r="B8347" s="15" t="s">
        <v>17191</v>
      </c>
      <c r="C8347" s="15" t="s">
        <v>90</v>
      </c>
      <c r="D8347" s="27" t="s">
        <v>17216</v>
      </c>
      <c r="E8347" s="27" t="s">
        <v>17217</v>
      </c>
      <c r="F8347" s="15" t="s">
        <v>17194</v>
      </c>
      <c r="G8347" s="15" t="s">
        <v>34</v>
      </c>
    </row>
    <row r="8348" spans="1:7" ht="14.25" customHeight="1" x14ac:dyDescent="0.2">
      <c r="A8348" s="16"/>
      <c r="B8348" s="16"/>
      <c r="C8348" s="13"/>
      <c r="D8348" s="28"/>
      <c r="E8348" s="21" t="s">
        <v>17234</v>
      </c>
      <c r="F8348" s="13"/>
      <c r="G8348" s="13"/>
    </row>
    <row r="8349" spans="1:7" ht="22.5" x14ac:dyDescent="0.2">
      <c r="A8349" s="14" t="s">
        <v>17235</v>
      </c>
      <c r="B8349" s="15" t="s">
        <v>17191</v>
      </c>
      <c r="C8349" s="15" t="s">
        <v>91</v>
      </c>
      <c r="D8349" s="27" t="s">
        <v>17236</v>
      </c>
      <c r="E8349" s="27" t="s">
        <v>17237</v>
      </c>
      <c r="F8349" s="15" t="s">
        <v>17194</v>
      </c>
      <c r="G8349" s="15" t="s">
        <v>12</v>
      </c>
    </row>
    <row r="8350" spans="1:7" ht="33.75" x14ac:dyDescent="0.2">
      <c r="A8350" s="14" t="s">
        <v>17238</v>
      </c>
      <c r="B8350" s="15" t="s">
        <v>17191</v>
      </c>
      <c r="C8350" s="15" t="s">
        <v>101</v>
      </c>
      <c r="D8350" s="27" t="s">
        <v>17239</v>
      </c>
      <c r="E8350" s="27" t="s">
        <v>17240</v>
      </c>
      <c r="F8350" s="15" t="s">
        <v>17174</v>
      </c>
      <c r="G8350" s="15" t="s">
        <v>89</v>
      </c>
    </row>
    <row r="8351" spans="1:7" ht="22.5" x14ac:dyDescent="0.2">
      <c r="A8351" s="14" t="s">
        <v>17241</v>
      </c>
      <c r="B8351" s="15" t="s">
        <v>17191</v>
      </c>
      <c r="C8351" s="15" t="s">
        <v>106</v>
      </c>
      <c r="D8351" s="27" t="s">
        <v>17197</v>
      </c>
      <c r="E8351" s="27" t="s">
        <v>17198</v>
      </c>
      <c r="F8351" s="15" t="s">
        <v>17199</v>
      </c>
      <c r="G8351" s="15" t="s">
        <v>12</v>
      </c>
    </row>
    <row r="8352" spans="1:7" ht="22.5" x14ac:dyDescent="0.2">
      <c r="A8352" s="14" t="s">
        <v>17242</v>
      </c>
      <c r="B8352" s="15" t="s">
        <v>17191</v>
      </c>
      <c r="C8352" s="15" t="s">
        <v>107</v>
      </c>
      <c r="D8352" s="27" t="s">
        <v>17201</v>
      </c>
      <c r="E8352" s="27" t="s">
        <v>17202</v>
      </c>
      <c r="F8352" s="15" t="s">
        <v>648</v>
      </c>
      <c r="G8352" s="15" t="s">
        <v>12</v>
      </c>
    </row>
    <row r="8353" spans="1:7" ht="22.5" x14ac:dyDescent="0.2">
      <c r="A8353" s="14" t="s">
        <v>17243</v>
      </c>
      <c r="B8353" s="15" t="s">
        <v>17191</v>
      </c>
      <c r="C8353" s="15" t="s">
        <v>108</v>
      </c>
      <c r="D8353" s="27" t="s">
        <v>17204</v>
      </c>
      <c r="E8353" s="27" t="s">
        <v>17205</v>
      </c>
      <c r="F8353" s="15" t="s">
        <v>648</v>
      </c>
      <c r="G8353" s="15" t="s">
        <v>12</v>
      </c>
    </row>
    <row r="8354" spans="1:7" ht="14.25" x14ac:dyDescent="0.2">
      <c r="A8354" s="14" t="s">
        <v>17244</v>
      </c>
      <c r="B8354" s="15" t="s">
        <v>17191</v>
      </c>
      <c r="C8354" s="15" t="s">
        <v>109</v>
      </c>
      <c r="D8354" s="27" t="s">
        <v>17207</v>
      </c>
      <c r="E8354" s="27" t="s">
        <v>17208</v>
      </c>
      <c r="F8354" s="15" t="s">
        <v>17194</v>
      </c>
      <c r="G8354" s="15" t="s">
        <v>12</v>
      </c>
    </row>
    <row r="8355" spans="1:7" ht="14.25" x14ac:dyDescent="0.2">
      <c r="A8355" s="14" t="s">
        <v>17245</v>
      </c>
      <c r="B8355" s="15" t="s">
        <v>17191</v>
      </c>
      <c r="C8355" s="15" t="s">
        <v>122</v>
      </c>
      <c r="D8355" s="27" t="s">
        <v>17210</v>
      </c>
      <c r="E8355" s="27" t="s">
        <v>17211</v>
      </c>
      <c r="F8355" s="15" t="s">
        <v>17194</v>
      </c>
      <c r="G8355" s="15" t="s">
        <v>12</v>
      </c>
    </row>
    <row r="8356" spans="1:7" ht="14.25" x14ac:dyDescent="0.2">
      <c r="A8356" s="14" t="s">
        <v>17246</v>
      </c>
      <c r="B8356" s="15" t="s">
        <v>17191</v>
      </c>
      <c r="C8356" s="15" t="s">
        <v>126</v>
      </c>
      <c r="D8356" s="27" t="s">
        <v>17213</v>
      </c>
      <c r="E8356" s="27" t="s">
        <v>17214</v>
      </c>
      <c r="F8356" s="15" t="s">
        <v>17194</v>
      </c>
      <c r="G8356" s="15" t="s">
        <v>12</v>
      </c>
    </row>
    <row r="8357" spans="1:7" ht="14.25" x14ac:dyDescent="0.2">
      <c r="A8357" s="14" t="s">
        <v>17247</v>
      </c>
      <c r="B8357" s="15" t="s">
        <v>17191</v>
      </c>
      <c r="C8357" s="15" t="s">
        <v>124</v>
      </c>
      <c r="D8357" s="27" t="s">
        <v>17216</v>
      </c>
      <c r="E8357" s="27" t="s">
        <v>17217</v>
      </c>
      <c r="F8357" s="15" t="s">
        <v>17194</v>
      </c>
      <c r="G8357" s="15" t="s">
        <v>34</v>
      </c>
    </row>
    <row r="8358" spans="1:7" ht="14.25" customHeight="1" x14ac:dyDescent="0.2">
      <c r="A8358" s="16"/>
      <c r="B8358" s="16"/>
      <c r="C8358" s="13"/>
      <c r="D8358" s="28"/>
      <c r="E8358" s="21" t="s">
        <v>17248</v>
      </c>
      <c r="F8358" s="13"/>
      <c r="G8358" s="13"/>
    </row>
    <row r="8359" spans="1:7" ht="22.5" x14ac:dyDescent="0.2">
      <c r="A8359" s="14" t="s">
        <v>17249</v>
      </c>
      <c r="B8359" s="15" t="s">
        <v>17191</v>
      </c>
      <c r="C8359" s="15" t="s">
        <v>129</v>
      </c>
      <c r="D8359" s="27" t="s">
        <v>17236</v>
      </c>
      <c r="E8359" s="27" t="s">
        <v>17237</v>
      </c>
      <c r="F8359" s="15" t="s">
        <v>17194</v>
      </c>
      <c r="G8359" s="15" t="s">
        <v>12</v>
      </c>
    </row>
    <row r="8360" spans="1:7" ht="33.75" x14ac:dyDescent="0.2">
      <c r="A8360" s="14" t="s">
        <v>17250</v>
      </c>
      <c r="B8360" s="15" t="s">
        <v>17191</v>
      </c>
      <c r="C8360" s="15" t="s">
        <v>133</v>
      </c>
      <c r="D8360" s="27" t="s">
        <v>17172</v>
      </c>
      <c r="E8360" s="27" t="s">
        <v>17173</v>
      </c>
      <c r="F8360" s="15" t="s">
        <v>17174</v>
      </c>
      <c r="G8360" s="15" t="s">
        <v>126</v>
      </c>
    </row>
    <row r="8361" spans="1:7" ht="22.5" x14ac:dyDescent="0.2">
      <c r="A8361" s="14" t="s">
        <v>17251</v>
      </c>
      <c r="B8361" s="15" t="s">
        <v>17191</v>
      </c>
      <c r="C8361" s="15" t="s">
        <v>136</v>
      </c>
      <c r="D8361" s="27" t="s">
        <v>17197</v>
      </c>
      <c r="E8361" s="27" t="s">
        <v>17198</v>
      </c>
      <c r="F8361" s="15" t="s">
        <v>17199</v>
      </c>
      <c r="G8361" s="15" t="s">
        <v>12</v>
      </c>
    </row>
    <row r="8362" spans="1:7" ht="22.5" x14ac:dyDescent="0.2">
      <c r="A8362" s="14" t="s">
        <v>17252</v>
      </c>
      <c r="B8362" s="15" t="s">
        <v>17191</v>
      </c>
      <c r="C8362" s="15" t="s">
        <v>141</v>
      </c>
      <c r="D8362" s="27" t="s">
        <v>17201</v>
      </c>
      <c r="E8362" s="27" t="s">
        <v>17202</v>
      </c>
      <c r="F8362" s="15" t="s">
        <v>648</v>
      </c>
      <c r="G8362" s="15" t="s">
        <v>12</v>
      </c>
    </row>
    <row r="8363" spans="1:7" ht="22.5" x14ac:dyDescent="0.2">
      <c r="A8363" s="14" t="s">
        <v>17253</v>
      </c>
      <c r="B8363" s="15" t="s">
        <v>17191</v>
      </c>
      <c r="C8363" s="15" t="s">
        <v>144</v>
      </c>
      <c r="D8363" s="27" t="s">
        <v>17204</v>
      </c>
      <c r="E8363" s="27" t="s">
        <v>17205</v>
      </c>
      <c r="F8363" s="15" t="s">
        <v>648</v>
      </c>
      <c r="G8363" s="15" t="s">
        <v>12</v>
      </c>
    </row>
    <row r="8364" spans="1:7" ht="14.25" x14ac:dyDescent="0.2">
      <c r="A8364" s="14" t="s">
        <v>17254</v>
      </c>
      <c r="B8364" s="15" t="s">
        <v>17191</v>
      </c>
      <c r="C8364" s="15" t="s">
        <v>146</v>
      </c>
      <c r="D8364" s="27" t="s">
        <v>17207</v>
      </c>
      <c r="E8364" s="27" t="s">
        <v>17208</v>
      </c>
      <c r="F8364" s="15" t="s">
        <v>17194</v>
      </c>
      <c r="G8364" s="15" t="s">
        <v>12</v>
      </c>
    </row>
    <row r="8365" spans="1:7" ht="14.25" x14ac:dyDescent="0.2">
      <c r="A8365" s="14" t="s">
        <v>17255</v>
      </c>
      <c r="B8365" s="15" t="s">
        <v>17191</v>
      </c>
      <c r="C8365" s="15" t="s">
        <v>151</v>
      </c>
      <c r="D8365" s="27" t="s">
        <v>17210</v>
      </c>
      <c r="E8365" s="27" t="s">
        <v>17211</v>
      </c>
      <c r="F8365" s="15" t="s">
        <v>17194</v>
      </c>
      <c r="G8365" s="15" t="s">
        <v>12</v>
      </c>
    </row>
    <row r="8366" spans="1:7" ht="14.25" x14ac:dyDescent="0.2">
      <c r="A8366" s="14" t="s">
        <v>17256</v>
      </c>
      <c r="B8366" s="15" t="s">
        <v>17191</v>
      </c>
      <c r="C8366" s="15" t="s">
        <v>154</v>
      </c>
      <c r="D8366" s="27" t="s">
        <v>17213</v>
      </c>
      <c r="E8366" s="27" t="s">
        <v>17214</v>
      </c>
      <c r="F8366" s="15" t="s">
        <v>17194</v>
      </c>
      <c r="G8366" s="15" t="s">
        <v>12</v>
      </c>
    </row>
    <row r="8367" spans="1:7" ht="14.25" x14ac:dyDescent="0.2">
      <c r="A8367" s="14" t="s">
        <v>17257</v>
      </c>
      <c r="B8367" s="15" t="s">
        <v>17191</v>
      </c>
      <c r="C8367" s="15" t="s">
        <v>156</v>
      </c>
      <c r="D8367" s="27" t="s">
        <v>17216</v>
      </c>
      <c r="E8367" s="27" t="s">
        <v>17217</v>
      </c>
      <c r="F8367" s="15" t="s">
        <v>17194</v>
      </c>
      <c r="G8367" s="15" t="s">
        <v>34</v>
      </c>
    </row>
    <row r="8368" spans="1:7" s="8" customFormat="1" ht="15" customHeight="1" x14ac:dyDescent="0.2">
      <c r="A8368" s="7"/>
      <c r="B8368" s="7"/>
      <c r="C8368" s="7"/>
      <c r="D8368" s="26"/>
      <c r="E8368" s="20" t="s">
        <v>17258</v>
      </c>
      <c r="F8368" s="7"/>
      <c r="G8368" s="7"/>
    </row>
    <row r="8369" spans="1:7" s="11" customFormat="1" ht="14.25" x14ac:dyDescent="0.2">
      <c r="A8369" s="9" t="s">
        <v>13493</v>
      </c>
      <c r="B8369" s="9" t="s">
        <v>17259</v>
      </c>
      <c r="C8369" s="9"/>
      <c r="D8369" s="29"/>
      <c r="E8369" s="22"/>
      <c r="F8369" s="10"/>
      <c r="G8369" s="10"/>
    </row>
    <row r="8370" spans="1:7" ht="45" x14ac:dyDescent="0.2">
      <c r="A8370" s="14" t="s">
        <v>17260</v>
      </c>
      <c r="B8370" s="15"/>
      <c r="C8370" s="15" t="s">
        <v>12</v>
      </c>
      <c r="D8370" s="27" t="s">
        <v>17261</v>
      </c>
      <c r="E8370" s="27" t="s">
        <v>17262</v>
      </c>
      <c r="F8370" s="15"/>
      <c r="G8370" s="15" t="s">
        <v>12</v>
      </c>
    </row>
    <row r="8371" spans="1:7" ht="22.5" x14ac:dyDescent="0.2">
      <c r="A8371" s="14" t="s">
        <v>17263</v>
      </c>
      <c r="B8371" s="15"/>
      <c r="C8371" s="15" t="s">
        <v>24</v>
      </c>
      <c r="D8371" s="27" t="s">
        <v>17308</v>
      </c>
      <c r="E8371" s="27" t="s">
        <v>17307</v>
      </c>
      <c r="F8371" s="15"/>
      <c r="G8371" s="15" t="s">
        <v>12</v>
      </c>
    </row>
    <row r="8372" spans="1:7" ht="45" x14ac:dyDescent="0.2">
      <c r="A8372" s="14" t="s">
        <v>17264</v>
      </c>
      <c r="B8372" s="15"/>
      <c r="C8372" s="15" t="s">
        <v>30</v>
      </c>
      <c r="D8372" s="27" t="s">
        <v>17265</v>
      </c>
      <c r="E8372" s="27" t="s">
        <v>17266</v>
      </c>
      <c r="F8372" s="15"/>
      <c r="G8372" s="15" t="s">
        <v>12</v>
      </c>
    </row>
    <row r="8373" spans="1:7" ht="22.5" x14ac:dyDescent="0.2">
      <c r="A8373" s="14" t="s">
        <v>17267</v>
      </c>
      <c r="B8373" s="15"/>
      <c r="C8373" s="15" t="s">
        <v>34</v>
      </c>
      <c r="D8373" s="27" t="s">
        <v>17268</v>
      </c>
      <c r="E8373" s="27" t="s">
        <v>17269</v>
      </c>
      <c r="F8373" s="15"/>
      <c r="G8373" s="15" t="s">
        <v>12</v>
      </c>
    </row>
    <row r="8374" spans="1:7" ht="14.25" x14ac:dyDescent="0.2">
      <c r="A8374" s="14" t="s">
        <v>17270</v>
      </c>
      <c r="B8374" s="15"/>
      <c r="C8374" s="15" t="s">
        <v>40</v>
      </c>
      <c r="D8374" s="27" t="s">
        <v>17271</v>
      </c>
      <c r="E8374" s="27" t="s">
        <v>17272</v>
      </c>
      <c r="F8374" s="15"/>
      <c r="G8374" s="15" t="s">
        <v>12</v>
      </c>
    </row>
    <row r="8375" spans="1:7" ht="14.25" x14ac:dyDescent="0.2">
      <c r="A8375" s="14" t="s">
        <v>17273</v>
      </c>
      <c r="B8375" s="15"/>
      <c r="C8375" s="15" t="s">
        <v>43</v>
      </c>
      <c r="D8375" s="27" t="s">
        <v>17271</v>
      </c>
      <c r="E8375" s="27" t="s">
        <v>17274</v>
      </c>
      <c r="F8375" s="15"/>
      <c r="G8375" s="15" t="s">
        <v>12</v>
      </c>
    </row>
    <row r="8376" spans="1:7" ht="14.25" x14ac:dyDescent="0.2">
      <c r="A8376" s="14" t="s">
        <v>17275</v>
      </c>
      <c r="B8376" s="15"/>
      <c r="C8376" s="15" t="s">
        <v>48</v>
      </c>
      <c r="D8376" s="27" t="s">
        <v>17271</v>
      </c>
      <c r="E8376" s="27" t="s">
        <v>17276</v>
      </c>
      <c r="F8376" s="15"/>
      <c r="G8376" s="15" t="s">
        <v>12</v>
      </c>
    </row>
    <row r="8377" spans="1:7" ht="14.25" x14ac:dyDescent="0.2">
      <c r="A8377" s="14" t="s">
        <v>17277</v>
      </c>
      <c r="B8377" s="15"/>
      <c r="C8377" s="15" t="s">
        <v>55</v>
      </c>
      <c r="D8377" s="27" t="s">
        <v>17271</v>
      </c>
      <c r="E8377" s="27" t="s">
        <v>17278</v>
      </c>
      <c r="F8377" s="15"/>
      <c r="G8377" s="15" t="s">
        <v>12</v>
      </c>
    </row>
    <row r="8378" spans="1:7" s="8" customFormat="1" ht="15" customHeight="1" x14ac:dyDescent="0.2">
      <c r="A8378" s="7"/>
      <c r="B8378" s="7"/>
      <c r="C8378" s="7"/>
      <c r="D8378" s="26"/>
      <c r="E8378" s="20" t="s">
        <v>17279</v>
      </c>
      <c r="F8378" s="7"/>
      <c r="G8378" s="7"/>
    </row>
    <row r="8379" spans="1:7" s="11" customFormat="1" ht="14.25" x14ac:dyDescent="0.2">
      <c r="A8379" s="9" t="s">
        <v>13496</v>
      </c>
      <c r="B8379" s="9" t="s">
        <v>17280</v>
      </c>
      <c r="C8379" s="9"/>
      <c r="D8379" s="29"/>
      <c r="E8379" s="22" t="s">
        <v>17281</v>
      </c>
      <c r="F8379" s="10"/>
      <c r="G8379" s="10"/>
    </row>
    <row r="8380" spans="1:7" s="8" customFormat="1" ht="15" customHeight="1" x14ac:dyDescent="0.2">
      <c r="A8380" s="7"/>
      <c r="B8380" s="7"/>
      <c r="C8380" s="7"/>
      <c r="D8380" s="26"/>
      <c r="E8380" s="20" t="s">
        <v>17282</v>
      </c>
      <c r="F8380" s="7"/>
      <c r="G8380" s="7"/>
    </row>
    <row r="8381" spans="1:7" s="11" customFormat="1" ht="14.25" x14ac:dyDescent="0.2">
      <c r="A8381" s="9" t="s">
        <v>13498</v>
      </c>
      <c r="B8381" s="9" t="s">
        <v>17280</v>
      </c>
      <c r="C8381" s="9"/>
      <c r="D8381" s="29"/>
      <c r="E8381" s="22" t="s">
        <v>17283</v>
      </c>
      <c r="F8381" s="10"/>
      <c r="G8381" s="10"/>
    </row>
    <row r="8382" spans="1:7" s="12" customFormat="1" ht="15" x14ac:dyDescent="0.25">
      <c r="A8382" s="17"/>
      <c r="B8382" s="17"/>
      <c r="C8382" s="17"/>
      <c r="D8382" s="31"/>
      <c r="E8382" s="34" t="s">
        <v>17284</v>
      </c>
      <c r="F8382" s="18"/>
      <c r="G8382" s="18"/>
    </row>
    <row r="8383" spans="1:7" ht="14.25" x14ac:dyDescent="0.2">
      <c r="E8383" s="35"/>
    </row>
  </sheetData>
  <autoFilter ref="A5:G8382" xr:uid="{00000000-0009-0000-0000-000001000000}"/>
  <mergeCells count="7">
    <mergeCell ref="A2:A4"/>
    <mergeCell ref="B2:D2"/>
    <mergeCell ref="E2:E4"/>
    <mergeCell ref="F2:F4"/>
    <mergeCell ref="G2:G4"/>
    <mergeCell ref="B3:B4"/>
    <mergeCell ref="C3:D3"/>
  </mergeCells>
  <pageMargins left="0.69999998807907104" right="0.69999998807907104" top="0.75" bottom="0.75" header="0.30000001192092901" footer="0.30000001192092901"/>
  <pageSetup paperSize="9" scale="38" fitToHeight="0" orientation="portrait" r:id="rId1"/>
  <headerFooter>
    <oddHeader>&amp;LГРАНД-Смета, версия 2022.1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7</vt:i4>
      </vt:variant>
    </vt:vector>
  </HeadingPairs>
  <TitlesOfParts>
    <vt:vector size="9" baseType="lpstr">
      <vt:lpstr>Проект сметы контракта</vt:lpstr>
      <vt:lpstr>Ведомость</vt:lpstr>
      <vt:lpstr>Ведомость!Print_Area</vt:lpstr>
      <vt:lpstr>'Проект сметы контракта'!Print_Area</vt:lpstr>
      <vt:lpstr>Ведомость!Print_Titles</vt:lpstr>
      <vt:lpstr>'Проект сметы контракта'!Print_Titles</vt:lpstr>
      <vt:lpstr>Ведомость!Заголовки_для_печати</vt:lpstr>
      <vt:lpstr>'Проект сметы контракта'!Заголовки_для_печати</vt:lpstr>
      <vt:lpstr>'Проект сметы контракта'!Область_печати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Круглова Светлана Игоревна</dc:creator>
  <cp:lastModifiedBy>Червоная Наталья Сергеевна</cp:lastModifiedBy>
  <cp:lastPrinted>2022-06-29T14:02:51Z</cp:lastPrinted>
  <dcterms:created xsi:type="dcterms:W3CDTF">2020-09-30T08:50:27Z</dcterms:created>
  <dcterms:modified xsi:type="dcterms:W3CDTF">2022-06-29T14:02:54Z</dcterms:modified>
</cp:coreProperties>
</file>